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erry_hsiesh/Slot/WayGame/jiang/parsheet/姜太公/"/>
    </mc:Choice>
  </mc:AlternateContent>
  <xr:revisionPtr revIDLastSave="0" documentId="13_ncr:1_{703E2846-6A41-2F49-973E-E31FB7223AB3}" xr6:coauthVersionLast="36" xr6:coauthVersionMax="36" xr10:uidLastSave="{00000000-0000-0000-0000-000000000000}"/>
  <bookViews>
    <workbookView xWindow="-38400" yWindow="460" windowWidth="38400" windowHeight="21140" activeTab="4" xr2:uid="{00000000-000D-0000-FFFF-FFFF00000000}"/>
  </bookViews>
  <sheets>
    <sheet name="FGOverView" sheetId="95" state="hidden" r:id="rId1"/>
    <sheet name="OverView" sheetId="13" r:id="rId2"/>
    <sheet name="總數據" sheetId="66" r:id="rId3"/>
    <sheet name="權重表" sheetId="76" r:id="rId4"/>
    <sheet name="243way_Regular Symbol" sheetId="11" r:id="rId5"/>
    <sheet name="FG_243way_Regular Symbol" sheetId="79" r:id="rId6"/>
    <sheet name="R1R2appear wild" sheetId="67" r:id="rId7"/>
    <sheet name="243way_RegularＸ_W()" sheetId="35" r:id="rId8"/>
    <sheet name="243way_PayCombo" sheetId="12" r:id="rId9"/>
    <sheet name="243way_PayCombo (2wild)" sheetId="68" r:id="rId10"/>
    <sheet name="576way_PayCombo (2wild)" sheetId="72" r:id="rId11"/>
    <sheet name="1125way_PayCombo (2wild)" sheetId="69" r:id="rId12"/>
    <sheet name="576way_RegularＸ_W()" sheetId="47" r:id="rId13"/>
    <sheet name="576way_Regular Symbol(2wild)" sheetId="51" r:id="rId14"/>
    <sheet name="1125way_RegularＸ_W()" sheetId="55" r:id="rId15"/>
    <sheet name="1125way_Regular Symbol(2wild)" sheetId="53" r:id="rId16"/>
    <sheet name="BNRegularＸ_W()" sheetId="36" state="hidden" r:id="rId17"/>
    <sheet name="BNRegular Symbol" sheetId="30" state="hidden" r:id="rId18"/>
    <sheet name="ＢＮPayCombo" sheetId="42" state="hidden" r:id="rId19"/>
    <sheet name="BN_PayCombo" sheetId="32" state="hidden" r:id="rId20"/>
    <sheet name="FG_R1R2appear wild" sheetId="77" r:id="rId21"/>
    <sheet name="FG_243way_RegularＸ_W()" sheetId="78" r:id="rId22"/>
    <sheet name="FG_243way_PayCombo" sheetId="80" r:id="rId23"/>
    <sheet name="FG_243way_PayCombo (2wild)" sheetId="86" r:id="rId24"/>
    <sheet name="FG_576way_PayCombo (2wild)" sheetId="87" r:id="rId25"/>
    <sheet name="FG_1125way_PayCombo (2wild)" sheetId="88" r:id="rId26"/>
    <sheet name="FG_576way_RegularＸ_W()" sheetId="89" r:id="rId27"/>
    <sheet name="FG_576way_Regular Symbol(2wild)" sheetId="90" r:id="rId28"/>
    <sheet name="FG_1125way_RegularＸ_W()" sheetId="91" r:id="rId29"/>
    <sheet name="FG1125way_Regular Symbol(2wild)" sheetId="92" r:id="rId30"/>
    <sheet name="Analysis" sheetId="24" r:id="rId31"/>
    <sheet name="倍率區間" sheetId="46" r:id="rId32"/>
    <sheet name="VI" sheetId="27" r:id="rId33"/>
    <sheet name="Max Payout" sheetId="26" r:id="rId34"/>
  </sheets>
  <externalReferences>
    <externalReference r:id="rId35"/>
  </externalReferences>
  <definedNames>
    <definedName name="_xlnm._FilterDatabase" localSheetId="15" hidden="1">'1125way_Regular Symbol(2wild)'!$L$1:$AE$52</definedName>
    <definedName name="_xlnm._FilterDatabase" localSheetId="4" hidden="1">'243way_Regular Symbol'!$L$1:$AE$52</definedName>
    <definedName name="_xlnm._FilterDatabase" localSheetId="13" hidden="1">'576way_Regular Symbol(2wild)'!$P$1:$AI$52</definedName>
    <definedName name="_xlnm._FilterDatabase" localSheetId="5" hidden="1">'FG_243way_Regular Symbol'!$L$1:$AE$52</definedName>
    <definedName name="_xlnm._FilterDatabase" localSheetId="27" hidden="1">'FG_576way_Regular Symbol(2wild)'!$P$1:$AI$52</definedName>
    <definedName name="_xlnm._FilterDatabase" localSheetId="29" hidden="1">'FG1125way_Regular Symbol(2wild)'!$L$1:$AE$52</definedName>
  </definedNames>
  <calcPr calcId="181029"/>
</workbook>
</file>

<file path=xl/calcChain.xml><?xml version="1.0" encoding="utf-8"?>
<calcChain xmlns="http://schemas.openxmlformats.org/spreadsheetml/2006/main">
  <c r="I19" i="76" l="1"/>
  <c r="H19" i="76"/>
  <c r="G19" i="76"/>
  <c r="F19" i="76"/>
  <c r="E19" i="76"/>
  <c r="D19" i="76"/>
  <c r="C19" i="76"/>
  <c r="B19" i="76"/>
  <c r="G12" i="76"/>
  <c r="H12" i="76"/>
  <c r="I12" i="76"/>
  <c r="B19" i="66"/>
  <c r="Q11" i="66"/>
  <c r="U48" i="72" l="1"/>
  <c r="V48" i="72"/>
  <c r="W48" i="72"/>
  <c r="X48" i="72"/>
  <c r="U49" i="72"/>
  <c r="V49" i="72"/>
  <c r="W49" i="72"/>
  <c r="X49" i="72"/>
  <c r="U50" i="72"/>
  <c r="V50" i="72"/>
  <c r="W50" i="72"/>
  <c r="X50" i="72"/>
  <c r="T48" i="72"/>
  <c r="T49" i="72"/>
  <c r="T50" i="72"/>
  <c r="BG21" i="47"/>
  <c r="BH60" i="47"/>
  <c r="BH61" i="47"/>
  <c r="BH62" i="47"/>
  <c r="BH63" i="47"/>
  <c r="BH64" i="47"/>
  <c r="BH65" i="47"/>
  <c r="BH66" i="47"/>
  <c r="BH67" i="47"/>
  <c r="BH68" i="47"/>
  <c r="BH69" i="47"/>
  <c r="BH70" i="47"/>
  <c r="BH71" i="47"/>
  <c r="BH72" i="47"/>
  <c r="BI72" i="47"/>
  <c r="BH73" i="47"/>
  <c r="BI73" i="47"/>
  <c r="BH74" i="47"/>
  <c r="BI74" i="47"/>
  <c r="BH75" i="47"/>
  <c r="BI75" i="47"/>
  <c r="BH76" i="47"/>
  <c r="BI76" i="47"/>
  <c r="BH77" i="47"/>
  <c r="BI77" i="47"/>
  <c r="BH78" i="47"/>
  <c r="BI78" i="47"/>
  <c r="BH79" i="47"/>
  <c r="BI79" i="47"/>
  <c r="BH80" i="47"/>
  <c r="BI80" i="47"/>
  <c r="BH81" i="47"/>
  <c r="BI81" i="47"/>
  <c r="BH82" i="47"/>
  <c r="BI82" i="47"/>
  <c r="BH83" i="47"/>
  <c r="BI83" i="47"/>
  <c r="BH84" i="47"/>
  <c r="BI84" i="47"/>
  <c r="BH85" i="47"/>
  <c r="BI85" i="47"/>
  <c r="BH86" i="47"/>
  <c r="BI86" i="47"/>
  <c r="BH87" i="47"/>
  <c r="BI87" i="47"/>
  <c r="BH88" i="47"/>
  <c r="BI88" i="47"/>
  <c r="BH89" i="47"/>
  <c r="BI89" i="47"/>
  <c r="BH90" i="47"/>
  <c r="BI90" i="47"/>
  <c r="BH91" i="47"/>
  <c r="BI91" i="47"/>
  <c r="BH92" i="47"/>
  <c r="BI92" i="47"/>
  <c r="BH93" i="47"/>
  <c r="BI93" i="47"/>
  <c r="BH94" i="47"/>
  <c r="BI94" i="47"/>
  <c r="BH95" i="47"/>
  <c r="BI95" i="47"/>
  <c r="BH96" i="47"/>
  <c r="BI96" i="47"/>
  <c r="BH97" i="47"/>
  <c r="BI97" i="47"/>
  <c r="BH98" i="47"/>
  <c r="BI98" i="47"/>
  <c r="BH99" i="47"/>
  <c r="BI99" i="47"/>
  <c r="BH100" i="47"/>
  <c r="BI100" i="47"/>
  <c r="BH101" i="47"/>
  <c r="BI101" i="47"/>
  <c r="BH102" i="47"/>
  <c r="BI102" i="47"/>
  <c r="BH103" i="47"/>
  <c r="BI103" i="47"/>
  <c r="BG64" i="47"/>
  <c r="BG65" i="47"/>
  <c r="BG66" i="47"/>
  <c r="BG67" i="47"/>
  <c r="BG68" i="47"/>
  <c r="BG69" i="47"/>
  <c r="BG70" i="47"/>
  <c r="BG71" i="47"/>
  <c r="BG72" i="47"/>
  <c r="BG73" i="47"/>
  <c r="BG74" i="47"/>
  <c r="BG75" i="47"/>
  <c r="BG76" i="47"/>
  <c r="BG77" i="47"/>
  <c r="BG78" i="47"/>
  <c r="BG79" i="47"/>
  <c r="BG80" i="47"/>
  <c r="BG81" i="47"/>
  <c r="BG82" i="47"/>
  <c r="BG83" i="47"/>
  <c r="BG84" i="47"/>
  <c r="BG85" i="47"/>
  <c r="BG86" i="47"/>
  <c r="BG87" i="47"/>
  <c r="BG88" i="47"/>
  <c r="BG89" i="47"/>
  <c r="BG90" i="47"/>
  <c r="BG91" i="47"/>
  <c r="BG92" i="47"/>
  <c r="BG93" i="47"/>
  <c r="BG94" i="47"/>
  <c r="BG95" i="47"/>
  <c r="BG96" i="47"/>
  <c r="BG97" i="47"/>
  <c r="BG98" i="47"/>
  <c r="BG99" i="47"/>
  <c r="BG100" i="47"/>
  <c r="BG101" i="47"/>
  <c r="BG102" i="47"/>
  <c r="BG103" i="47"/>
  <c r="W54" i="72"/>
  <c r="X54" i="72"/>
  <c r="V54" i="72"/>
  <c r="K54" i="72"/>
  <c r="N20" i="66" l="1"/>
  <c r="M20" i="66"/>
  <c r="L20" i="66"/>
  <c r="C27" i="95" l="1"/>
  <c r="D27" i="95"/>
  <c r="E27" i="95"/>
  <c r="F27" i="95"/>
  <c r="G27" i="95"/>
  <c r="C28" i="95"/>
  <c r="D28" i="95"/>
  <c r="E28" i="95"/>
  <c r="F28" i="95"/>
  <c r="G28" i="95"/>
  <c r="D26" i="95"/>
  <c r="E26" i="95"/>
  <c r="F26" i="95"/>
  <c r="G26" i="95"/>
  <c r="C26" i="95"/>
  <c r="B17" i="95"/>
  <c r="C37" i="95"/>
  <c r="D37" i="95"/>
  <c r="E37" i="95"/>
  <c r="F37" i="95"/>
  <c r="G37" i="95"/>
  <c r="C38" i="95"/>
  <c r="D38" i="95"/>
  <c r="E38" i="95"/>
  <c r="F38" i="95"/>
  <c r="G38" i="95"/>
  <c r="C39" i="95"/>
  <c r="D39" i="95"/>
  <c r="E39" i="95"/>
  <c r="F39" i="95"/>
  <c r="G39" i="95"/>
  <c r="C40" i="95"/>
  <c r="D40" i="95"/>
  <c r="E40" i="95"/>
  <c r="F40" i="95"/>
  <c r="G40" i="95"/>
  <c r="C41" i="95"/>
  <c r="D41" i="95"/>
  <c r="E41" i="95"/>
  <c r="F41" i="95"/>
  <c r="G41" i="95"/>
  <c r="C42" i="95"/>
  <c r="D42" i="95"/>
  <c r="E42" i="95"/>
  <c r="F42" i="95"/>
  <c r="G42" i="95"/>
  <c r="C43" i="95"/>
  <c r="D43" i="95"/>
  <c r="E43" i="95"/>
  <c r="F43" i="95"/>
  <c r="G43" i="95"/>
  <c r="C44" i="95"/>
  <c r="D44" i="95"/>
  <c r="E44" i="95"/>
  <c r="F44" i="95"/>
  <c r="G44" i="95"/>
  <c r="C45" i="95"/>
  <c r="D45" i="95"/>
  <c r="E45" i="95"/>
  <c r="F45" i="95"/>
  <c r="G45" i="95"/>
  <c r="C46" i="95"/>
  <c r="D46" i="95"/>
  <c r="E46" i="95"/>
  <c r="F46" i="95"/>
  <c r="G46" i="95"/>
  <c r="D36" i="95"/>
  <c r="E36" i="95"/>
  <c r="F36" i="95"/>
  <c r="G36" i="95"/>
  <c r="C36" i="95"/>
  <c r="G17" i="95"/>
  <c r="L16" i="66" l="1"/>
  <c r="M16" i="66"/>
  <c r="N16" i="66"/>
  <c r="B18" i="66"/>
  <c r="C18" i="66"/>
  <c r="D18" i="66"/>
  <c r="E18" i="66"/>
  <c r="F18" i="66"/>
  <c r="A2" i="92"/>
  <c r="A3" i="92"/>
  <c r="P3" i="92"/>
  <c r="Q3" i="92"/>
  <c r="T3" i="92"/>
  <c r="U3" i="92"/>
  <c r="V3" i="92"/>
  <c r="W3" i="92"/>
  <c r="X3" i="92"/>
  <c r="AD3" i="92"/>
  <c r="A4" i="92"/>
  <c r="AA3" i="92" s="1"/>
  <c r="D4" i="92"/>
  <c r="T4" i="92"/>
  <c r="U4" i="92"/>
  <c r="V4" i="92"/>
  <c r="W4" i="92"/>
  <c r="X4" i="92"/>
  <c r="A5" i="92"/>
  <c r="T5" i="92"/>
  <c r="M5" i="92" s="1"/>
  <c r="U5" i="92"/>
  <c r="AB5" i="92" s="1"/>
  <c r="V5" i="92"/>
  <c r="AC5" i="92" s="1"/>
  <c r="W5" i="92"/>
  <c r="X5" i="92"/>
  <c r="AA5" i="92"/>
  <c r="A6" i="92"/>
  <c r="N6" i="92"/>
  <c r="T6" i="92"/>
  <c r="U6" i="92"/>
  <c r="V6" i="92"/>
  <c r="O6" i="92" s="1"/>
  <c r="W6" i="92"/>
  <c r="P6" i="92" s="1"/>
  <c r="X6" i="92"/>
  <c r="AE6" i="92" s="1"/>
  <c r="AD6" i="92"/>
  <c r="A7" i="92"/>
  <c r="N7" i="92"/>
  <c r="P7" i="92"/>
  <c r="Q7" i="92"/>
  <c r="T7" i="92"/>
  <c r="U7" i="92"/>
  <c r="V7" i="92"/>
  <c r="W7" i="92"/>
  <c r="X7" i="92"/>
  <c r="AB7" i="92"/>
  <c r="AE7" i="92"/>
  <c r="A8" i="92"/>
  <c r="AA31" i="92" s="1"/>
  <c r="P8" i="92"/>
  <c r="T8" i="92"/>
  <c r="AA8" i="92" s="1"/>
  <c r="U8" i="92"/>
  <c r="AB8" i="92" s="1"/>
  <c r="V8" i="92"/>
  <c r="W8" i="92"/>
  <c r="X8" i="92"/>
  <c r="AD8" i="92"/>
  <c r="A9" i="92"/>
  <c r="T9" i="92"/>
  <c r="M9" i="92" s="1"/>
  <c r="U9" i="92"/>
  <c r="AB9" i="92" s="1"/>
  <c r="V9" i="92"/>
  <c r="AC9" i="92" s="1"/>
  <c r="W9" i="92"/>
  <c r="AD9" i="92" s="1"/>
  <c r="X9" i="92"/>
  <c r="AE9" i="92" s="1"/>
  <c r="AA9" i="92"/>
  <c r="A10" i="92"/>
  <c r="M10" i="92"/>
  <c r="N10" i="92"/>
  <c r="T10" i="92"/>
  <c r="U10" i="92"/>
  <c r="V10" i="92"/>
  <c r="O10" i="92" s="1"/>
  <c r="W10" i="92"/>
  <c r="P10" i="92" s="1"/>
  <c r="X10" i="92"/>
  <c r="AE10" i="92" s="1"/>
  <c r="AD10" i="92"/>
  <c r="A11" i="92"/>
  <c r="Q11" i="92"/>
  <c r="T11" i="92"/>
  <c r="U11" i="92"/>
  <c r="V11" i="92"/>
  <c r="W11" i="92"/>
  <c r="X11" i="92"/>
  <c r="A12" i="92"/>
  <c r="AB25" i="92" s="1"/>
  <c r="T12" i="92"/>
  <c r="AA12" i="92" s="1"/>
  <c r="U12" i="92"/>
  <c r="AB12" i="92" s="1"/>
  <c r="V12" i="92"/>
  <c r="W12" i="92"/>
  <c r="X12" i="92"/>
  <c r="A13" i="92"/>
  <c r="T13" i="92"/>
  <c r="M13" i="92" s="1"/>
  <c r="U13" i="92"/>
  <c r="AB13" i="92" s="1"/>
  <c r="V13" i="92"/>
  <c r="AC13" i="92" s="1"/>
  <c r="W13" i="92"/>
  <c r="AD13" i="92" s="1"/>
  <c r="X13" i="92"/>
  <c r="AE13" i="92" s="1"/>
  <c r="AA13" i="92"/>
  <c r="A14" i="92"/>
  <c r="M14" i="92"/>
  <c r="N14" i="92"/>
  <c r="T14" i="92"/>
  <c r="U14" i="92"/>
  <c r="V14" i="92"/>
  <c r="O14" i="92" s="1"/>
  <c r="W14" i="92"/>
  <c r="P14" i="92" s="1"/>
  <c r="X14" i="92"/>
  <c r="AE14" i="92" s="1"/>
  <c r="AC14" i="92"/>
  <c r="AD14" i="92"/>
  <c r="A15" i="92"/>
  <c r="N15" i="92"/>
  <c r="O15" i="92"/>
  <c r="P15" i="92"/>
  <c r="Q15" i="92"/>
  <c r="T15" i="92"/>
  <c r="U15" i="92"/>
  <c r="V15" i="92"/>
  <c r="W15" i="92"/>
  <c r="X15" i="92"/>
  <c r="AB15" i="92"/>
  <c r="AC15" i="92"/>
  <c r="AD15" i="92"/>
  <c r="T16" i="92"/>
  <c r="AA16" i="92" s="1"/>
  <c r="U16" i="92"/>
  <c r="AB16" i="92" s="1"/>
  <c r="V16" i="92"/>
  <c r="AC16" i="92" s="1"/>
  <c r="W16" i="92"/>
  <c r="X16" i="92"/>
  <c r="N17" i="92"/>
  <c r="P17" i="92"/>
  <c r="Q17" i="92"/>
  <c r="T17" i="92"/>
  <c r="U17" i="92"/>
  <c r="V17" i="92"/>
  <c r="W17" i="92"/>
  <c r="X17" i="92"/>
  <c r="AB17" i="92"/>
  <c r="N18" i="92"/>
  <c r="O18" i="92"/>
  <c r="T18" i="92"/>
  <c r="U18" i="92"/>
  <c r="V18" i="92"/>
  <c r="W18" i="92"/>
  <c r="P18" i="92" s="1"/>
  <c r="X18" i="92"/>
  <c r="Q18" i="92" s="1"/>
  <c r="AB18" i="92"/>
  <c r="AD18" i="92"/>
  <c r="AE18" i="92"/>
  <c r="T19" i="92"/>
  <c r="M19" i="92" s="1"/>
  <c r="U19" i="92"/>
  <c r="N19" i="92" s="1"/>
  <c r="V19" i="92"/>
  <c r="AC19" i="92" s="1"/>
  <c r="W19" i="92"/>
  <c r="AD19" i="92" s="1"/>
  <c r="X19" i="92"/>
  <c r="AE19" i="92" s="1"/>
  <c r="AA19" i="92"/>
  <c r="AB19" i="92"/>
  <c r="T20" i="92"/>
  <c r="AA20" i="92" s="1"/>
  <c r="U20" i="92"/>
  <c r="AB20" i="92" s="1"/>
  <c r="V20" i="92"/>
  <c r="AC20" i="92" s="1"/>
  <c r="W20" i="92"/>
  <c r="X20" i="92"/>
  <c r="M21" i="92"/>
  <c r="T21" i="92"/>
  <c r="U21" i="92"/>
  <c r="N21" i="92" s="1"/>
  <c r="V21" i="92"/>
  <c r="O21" i="92" s="1"/>
  <c r="W21" i="92"/>
  <c r="AD21" i="92" s="1"/>
  <c r="X21" i="92"/>
  <c r="AE21" i="92" s="1"/>
  <c r="AB21" i="92"/>
  <c r="AC21" i="92"/>
  <c r="N22" i="92"/>
  <c r="O22" i="92"/>
  <c r="P22" i="92"/>
  <c r="Q22" i="92"/>
  <c r="T22" i="92"/>
  <c r="U22" i="92"/>
  <c r="V22" i="92"/>
  <c r="W22" i="92"/>
  <c r="X22" i="92"/>
  <c r="AB22" i="92"/>
  <c r="AD22" i="92"/>
  <c r="T23" i="92"/>
  <c r="AA23" i="92" s="1"/>
  <c r="U23" i="92"/>
  <c r="AB23" i="92" s="1"/>
  <c r="V23" i="92"/>
  <c r="AC23" i="92" s="1"/>
  <c r="W23" i="92"/>
  <c r="X23" i="92"/>
  <c r="M24" i="92"/>
  <c r="T24" i="92"/>
  <c r="U24" i="92"/>
  <c r="N24" i="92" s="1"/>
  <c r="V24" i="92"/>
  <c r="O24" i="92" s="1"/>
  <c r="W24" i="92"/>
  <c r="AD24" i="92" s="1"/>
  <c r="X24" i="92"/>
  <c r="AE24" i="92" s="1"/>
  <c r="AA24" i="92"/>
  <c r="AB24" i="92"/>
  <c r="AC24" i="92"/>
  <c r="N25" i="92"/>
  <c r="O25" i="92"/>
  <c r="P25" i="92"/>
  <c r="Q25" i="92"/>
  <c r="T25" i="92"/>
  <c r="U25" i="92"/>
  <c r="V25" i="92"/>
  <c r="W25" i="92"/>
  <c r="X25" i="92"/>
  <c r="AC25" i="92"/>
  <c r="AD25" i="92"/>
  <c r="AE25" i="92"/>
  <c r="T26" i="92"/>
  <c r="AA26" i="92" s="1"/>
  <c r="U26" i="92"/>
  <c r="AB26" i="92" s="1"/>
  <c r="V26" i="92"/>
  <c r="W26" i="92"/>
  <c r="X26" i="92"/>
  <c r="M27" i="92"/>
  <c r="T27" i="92"/>
  <c r="U27" i="92"/>
  <c r="N27" i="92" s="1"/>
  <c r="V27" i="92"/>
  <c r="O27" i="92" s="1"/>
  <c r="W27" i="92"/>
  <c r="AD27" i="92" s="1"/>
  <c r="X27" i="92"/>
  <c r="AE27" i="92" s="1"/>
  <c r="AA27" i="92"/>
  <c r="AB27" i="92"/>
  <c r="AC27" i="92"/>
  <c r="M28" i="92"/>
  <c r="N28" i="92"/>
  <c r="O28" i="92"/>
  <c r="P28" i="92"/>
  <c r="Q28" i="92"/>
  <c r="T28" i="92"/>
  <c r="U28" i="92"/>
  <c r="V28" i="92"/>
  <c r="W28" i="92"/>
  <c r="X28" i="92"/>
  <c r="AB28" i="92"/>
  <c r="AD28" i="92"/>
  <c r="AE28" i="92"/>
  <c r="Q29" i="92"/>
  <c r="T29" i="92"/>
  <c r="AA29" i="92" s="1"/>
  <c r="U29" i="92"/>
  <c r="AB29" i="92" s="1"/>
  <c r="V29" i="92"/>
  <c r="W29" i="92"/>
  <c r="X29" i="92"/>
  <c r="M30" i="92"/>
  <c r="T30" i="92"/>
  <c r="U30" i="92"/>
  <c r="N30" i="92" s="1"/>
  <c r="V30" i="92"/>
  <c r="O30" i="92" s="1"/>
  <c r="W30" i="92"/>
  <c r="AD30" i="92" s="1"/>
  <c r="X30" i="92"/>
  <c r="AE30" i="92" s="1"/>
  <c r="AA30" i="92"/>
  <c r="AB30" i="92"/>
  <c r="AC30" i="92"/>
  <c r="M31" i="92"/>
  <c r="N31" i="92"/>
  <c r="O31" i="92"/>
  <c r="P31" i="92"/>
  <c r="Q31" i="92"/>
  <c r="T31" i="92"/>
  <c r="U31" i="92"/>
  <c r="V31" i="92"/>
  <c r="W31" i="92"/>
  <c r="X31" i="92"/>
  <c r="AB31" i="92"/>
  <c r="AC31" i="92"/>
  <c r="AD31" i="92"/>
  <c r="AE31" i="92"/>
  <c r="M32" i="92"/>
  <c r="N32" i="92"/>
  <c r="T32" i="92"/>
  <c r="U32" i="92"/>
  <c r="V32" i="92"/>
  <c r="O32" i="92" s="1"/>
  <c r="W32" i="92"/>
  <c r="P32" i="92" s="1"/>
  <c r="X32" i="92"/>
  <c r="AE32" i="92" s="1"/>
  <c r="AA32" i="92"/>
  <c r="AB32" i="92"/>
  <c r="AC32" i="92"/>
  <c r="AD32" i="92"/>
  <c r="T33" i="92"/>
  <c r="M33" i="92" s="1"/>
  <c r="U33" i="92"/>
  <c r="AB33" i="92" s="1"/>
  <c r="V33" i="92"/>
  <c r="W33" i="92"/>
  <c r="X33" i="92"/>
  <c r="AA33" i="92"/>
  <c r="M34" i="92"/>
  <c r="N34" i="92"/>
  <c r="O34" i="92"/>
  <c r="T34" i="92"/>
  <c r="U34" i="92"/>
  <c r="V34" i="92"/>
  <c r="W34" i="92"/>
  <c r="P34" i="92" s="1"/>
  <c r="X34" i="92"/>
  <c r="Q34" i="92" s="1"/>
  <c r="AA34" i="92"/>
  <c r="AB34" i="92"/>
  <c r="AC34" i="92"/>
  <c r="AD34" i="92"/>
  <c r="AE34" i="92"/>
  <c r="O35" i="92"/>
  <c r="P35" i="92"/>
  <c r="Q35" i="92"/>
  <c r="T35" i="92"/>
  <c r="U35" i="92"/>
  <c r="V35" i="92"/>
  <c r="W35" i="92"/>
  <c r="X35" i="92"/>
  <c r="AC35" i="92"/>
  <c r="AD35" i="92"/>
  <c r="AE35" i="92"/>
  <c r="T36" i="92"/>
  <c r="M36" i="92" s="1"/>
  <c r="U36" i="92"/>
  <c r="AB36" i="92" s="1"/>
  <c r="V36" i="92"/>
  <c r="W36" i="92"/>
  <c r="X36" i="92"/>
  <c r="AA36" i="92"/>
  <c r="M37" i="92"/>
  <c r="N37" i="92"/>
  <c r="O37" i="92"/>
  <c r="T37" i="92"/>
  <c r="U37" i="92"/>
  <c r="V37" i="92"/>
  <c r="W37" i="92"/>
  <c r="P37" i="92" s="1"/>
  <c r="X37" i="92"/>
  <c r="Q37" i="92" s="1"/>
  <c r="AA37" i="92"/>
  <c r="AB37" i="92"/>
  <c r="AC37" i="92"/>
  <c r="AD37" i="92"/>
  <c r="O38" i="92"/>
  <c r="P38" i="92"/>
  <c r="Q38" i="92"/>
  <c r="T38" i="92"/>
  <c r="U38" i="92"/>
  <c r="AB38" i="92" s="1"/>
  <c r="V38" i="92"/>
  <c r="W38" i="92"/>
  <c r="X38" i="92"/>
  <c r="AC38" i="92"/>
  <c r="AD38" i="92"/>
  <c r="AE38" i="92"/>
  <c r="T39" i="92"/>
  <c r="M39" i="92" s="1"/>
  <c r="U39" i="92"/>
  <c r="AB39" i="92" s="1"/>
  <c r="V39" i="92"/>
  <c r="W39" i="92"/>
  <c r="X39" i="92"/>
  <c r="M40" i="92"/>
  <c r="N40" i="92"/>
  <c r="O40" i="92"/>
  <c r="T40" i="92"/>
  <c r="U40" i="92"/>
  <c r="V40" i="92"/>
  <c r="W40" i="92"/>
  <c r="P40" i="92" s="1"/>
  <c r="X40" i="92"/>
  <c r="Q40" i="92" s="1"/>
  <c r="AA40" i="92"/>
  <c r="AB40" i="92"/>
  <c r="AC40" i="92"/>
  <c r="AD40" i="92"/>
  <c r="O41" i="92"/>
  <c r="P41" i="92"/>
  <c r="Q41" i="92"/>
  <c r="T41" i="92"/>
  <c r="U41" i="92"/>
  <c r="AB41" i="92" s="1"/>
  <c r="V41" i="92"/>
  <c r="W41" i="92"/>
  <c r="X41" i="92"/>
  <c r="AC41" i="92"/>
  <c r="AD41" i="92"/>
  <c r="AE41" i="92"/>
  <c r="T42" i="92"/>
  <c r="M42" i="92" s="1"/>
  <c r="U42" i="92"/>
  <c r="V42" i="92"/>
  <c r="W42" i="92"/>
  <c r="X42" i="92"/>
  <c r="M43" i="92"/>
  <c r="N43" i="92"/>
  <c r="O43" i="92"/>
  <c r="T43" i="92"/>
  <c r="U43" i="92"/>
  <c r="V43" i="92"/>
  <c r="W43" i="92"/>
  <c r="P43" i="92" s="1"/>
  <c r="X43" i="92"/>
  <c r="Q43" i="92" s="1"/>
  <c r="AA43" i="92"/>
  <c r="AB43" i="92"/>
  <c r="AC43" i="92"/>
  <c r="AD43" i="92"/>
  <c r="AE43" i="92"/>
  <c r="O44" i="92"/>
  <c r="P44" i="92"/>
  <c r="Q44" i="92"/>
  <c r="T44" i="92"/>
  <c r="U44" i="92"/>
  <c r="V44" i="92"/>
  <c r="AC44" i="92" s="1"/>
  <c r="W44" i="92"/>
  <c r="X44" i="92"/>
  <c r="AD44" i="92"/>
  <c r="AE44" i="92"/>
  <c r="M45" i="92"/>
  <c r="N45" i="92"/>
  <c r="O45" i="92"/>
  <c r="P45" i="92"/>
  <c r="Q45" i="92"/>
  <c r="T45" i="92"/>
  <c r="U45" i="92"/>
  <c r="V45" i="92"/>
  <c r="W45" i="92"/>
  <c r="X45" i="92"/>
  <c r="AA45" i="92"/>
  <c r="AB45" i="92"/>
  <c r="AC45" i="92"/>
  <c r="AD45" i="92"/>
  <c r="AE45" i="92"/>
  <c r="M46" i="92"/>
  <c r="N46" i="92"/>
  <c r="T46" i="92"/>
  <c r="U46" i="92"/>
  <c r="V46" i="92"/>
  <c r="O46" i="92" s="1"/>
  <c r="W46" i="92"/>
  <c r="P46" i="92" s="1"/>
  <c r="X46" i="92"/>
  <c r="AA46" i="92"/>
  <c r="AB46" i="92"/>
  <c r="AC46" i="92"/>
  <c r="AD46" i="92"/>
  <c r="Q47" i="92"/>
  <c r="T47" i="92"/>
  <c r="M47" i="92" s="1"/>
  <c r="U47" i="92"/>
  <c r="V47" i="92"/>
  <c r="W47" i="92"/>
  <c r="X47" i="92"/>
  <c r="AE47" i="92" s="1"/>
  <c r="P48" i="92"/>
  <c r="Q48" i="92"/>
  <c r="T48" i="92"/>
  <c r="U48" i="92"/>
  <c r="N48" i="92" s="1"/>
  <c r="V48" i="92"/>
  <c r="AC48" i="92" s="1"/>
  <c r="W48" i="92"/>
  <c r="X48" i="92"/>
  <c r="AB48" i="92"/>
  <c r="AD48" i="92"/>
  <c r="AE48" i="92"/>
  <c r="M49" i="92"/>
  <c r="N49" i="92"/>
  <c r="O49" i="92"/>
  <c r="Q49" i="92"/>
  <c r="T49" i="92"/>
  <c r="U49" i="92"/>
  <c r="V49" i="92"/>
  <c r="W49" i="92"/>
  <c r="AD49" i="92" s="1"/>
  <c r="X49" i="92"/>
  <c r="AA49" i="92"/>
  <c r="AB49" i="92"/>
  <c r="AC49" i="92"/>
  <c r="AE49" i="92"/>
  <c r="N50" i="92"/>
  <c r="T50" i="92"/>
  <c r="AA50" i="92" s="1"/>
  <c r="U50" i="92"/>
  <c r="V50" i="92"/>
  <c r="O50" i="92" s="1"/>
  <c r="W50" i="92"/>
  <c r="P50" i="92" s="1"/>
  <c r="X50" i="92"/>
  <c r="AB50" i="92"/>
  <c r="T51" i="92"/>
  <c r="M51" i="92" s="1"/>
  <c r="U51" i="92"/>
  <c r="V51" i="92"/>
  <c r="AC51" i="92" s="1"/>
  <c r="W51" i="92"/>
  <c r="X51" i="92"/>
  <c r="AE51" i="92" s="1"/>
  <c r="AA51" i="92"/>
  <c r="P52" i="92"/>
  <c r="Q52" i="92"/>
  <c r="T52" i="92"/>
  <c r="U52" i="92"/>
  <c r="N52" i="92" s="1"/>
  <c r="V52" i="92"/>
  <c r="AC52" i="92" s="1"/>
  <c r="W52" i="92"/>
  <c r="X52" i="92"/>
  <c r="AD52" i="92"/>
  <c r="AE52" i="92"/>
  <c r="M53" i="92"/>
  <c r="N53" i="92"/>
  <c r="O53" i="92"/>
  <c r="Q53" i="92"/>
  <c r="T53" i="92"/>
  <c r="U53" i="92"/>
  <c r="V53" i="92"/>
  <c r="W53" i="92"/>
  <c r="AD53" i="92" s="1"/>
  <c r="X53" i="92"/>
  <c r="AA53" i="92"/>
  <c r="AB53" i="92"/>
  <c r="AC53" i="92"/>
  <c r="AE53" i="92"/>
  <c r="N54" i="92"/>
  <c r="T54" i="92"/>
  <c r="M54" i="92" s="1"/>
  <c r="U54" i="92"/>
  <c r="V54" i="92"/>
  <c r="O54" i="92" s="1"/>
  <c r="W54" i="92"/>
  <c r="P54" i="92" s="1"/>
  <c r="X54" i="92"/>
  <c r="AA54" i="92"/>
  <c r="AB54" i="92"/>
  <c r="T55" i="92"/>
  <c r="M55" i="92" s="1"/>
  <c r="U55" i="92"/>
  <c r="V55" i="92"/>
  <c r="AC55" i="92" s="1"/>
  <c r="W55" i="92"/>
  <c r="X55" i="92"/>
  <c r="Q55" i="92" s="1"/>
  <c r="AA55" i="92"/>
  <c r="AE55" i="92"/>
  <c r="P56" i="92"/>
  <c r="Q56" i="92"/>
  <c r="T56" i="92"/>
  <c r="U56" i="92"/>
  <c r="N56" i="92" s="1"/>
  <c r="V56" i="92"/>
  <c r="AC56" i="92" s="1"/>
  <c r="W56" i="92"/>
  <c r="X56" i="92"/>
  <c r="AB56" i="92"/>
  <c r="AD56" i="92"/>
  <c r="AE56" i="92"/>
  <c r="M57" i="92"/>
  <c r="N57" i="92"/>
  <c r="O57" i="92"/>
  <c r="Q57" i="92"/>
  <c r="T57" i="92"/>
  <c r="U57" i="92"/>
  <c r="V57" i="92"/>
  <c r="W57" i="92"/>
  <c r="AD57" i="92" s="1"/>
  <c r="X57" i="92"/>
  <c r="AA57" i="92"/>
  <c r="AB57" i="92"/>
  <c r="AC57" i="92"/>
  <c r="AE57" i="92"/>
  <c r="N58" i="92"/>
  <c r="T58" i="92"/>
  <c r="M58" i="92" s="1"/>
  <c r="U58" i="92"/>
  <c r="V58" i="92"/>
  <c r="O58" i="92" s="1"/>
  <c r="W58" i="92"/>
  <c r="AD58" i="92" s="1"/>
  <c r="X58" i="92"/>
  <c r="AA58" i="92"/>
  <c r="AB58" i="92"/>
  <c r="T59" i="92"/>
  <c r="M59" i="92" s="1"/>
  <c r="U59" i="92"/>
  <c r="V59" i="92"/>
  <c r="AC59" i="92" s="1"/>
  <c r="W59" i="92"/>
  <c r="X59" i="92"/>
  <c r="AE59" i="92" s="1"/>
  <c r="AA59" i="92"/>
  <c r="P60" i="92"/>
  <c r="T60" i="92"/>
  <c r="U60" i="92"/>
  <c r="N60" i="92" s="1"/>
  <c r="V60" i="92"/>
  <c r="AC60" i="92" s="1"/>
  <c r="W60" i="92"/>
  <c r="X60" i="92"/>
  <c r="AE60" i="92" s="1"/>
  <c r="AB60" i="92"/>
  <c r="AD60" i="92"/>
  <c r="M61" i="92"/>
  <c r="O61" i="92"/>
  <c r="Q61" i="92"/>
  <c r="T61" i="92"/>
  <c r="U61" i="92"/>
  <c r="AB61" i="92" s="1"/>
  <c r="V61" i="92"/>
  <c r="W61" i="92"/>
  <c r="AD61" i="92" s="1"/>
  <c r="X61" i="92"/>
  <c r="AA61" i="92"/>
  <c r="AC61" i="92"/>
  <c r="AE61" i="92"/>
  <c r="T62" i="92"/>
  <c r="AA62" i="92" s="1"/>
  <c r="U62" i="92"/>
  <c r="AB62" i="92" s="1"/>
  <c r="V62" i="92"/>
  <c r="O62" i="92" s="1"/>
  <c r="W62" i="92"/>
  <c r="X62" i="92"/>
  <c r="P63" i="92"/>
  <c r="Q63" i="92"/>
  <c r="T63" i="92"/>
  <c r="AA63" i="92" s="1"/>
  <c r="U63" i="92"/>
  <c r="V63" i="92"/>
  <c r="W63" i="92"/>
  <c r="AD63" i="92" s="1"/>
  <c r="X63" i="92"/>
  <c r="AE63" i="92"/>
  <c r="O64" i="92"/>
  <c r="P64" i="92"/>
  <c r="Q64" i="92"/>
  <c r="T64" i="92"/>
  <c r="AA64" i="92" s="1"/>
  <c r="U64" i="92"/>
  <c r="V64" i="92"/>
  <c r="W64" i="92"/>
  <c r="X64" i="92"/>
  <c r="AC64" i="92"/>
  <c r="AD64" i="92"/>
  <c r="AE64" i="92"/>
  <c r="M65" i="92"/>
  <c r="N65" i="92"/>
  <c r="O65" i="92"/>
  <c r="P65" i="92"/>
  <c r="Q65" i="92"/>
  <c r="T65" i="92"/>
  <c r="U65" i="92"/>
  <c r="V65" i="92"/>
  <c r="W65" i="92"/>
  <c r="X65" i="92"/>
  <c r="AA65" i="92"/>
  <c r="AB65" i="92"/>
  <c r="AC65" i="92"/>
  <c r="AD65" i="92"/>
  <c r="AE65" i="92"/>
  <c r="M66" i="92"/>
  <c r="N66" i="92"/>
  <c r="T66" i="92"/>
  <c r="U66" i="92"/>
  <c r="V66" i="92"/>
  <c r="O66" i="92" s="1"/>
  <c r="W66" i="92"/>
  <c r="P66" i="92" s="1"/>
  <c r="X66" i="92"/>
  <c r="AA66" i="92"/>
  <c r="AB66" i="92"/>
  <c r="AC66" i="92"/>
  <c r="AD66" i="92"/>
  <c r="M67" i="92"/>
  <c r="O67" i="92"/>
  <c r="T67" i="92"/>
  <c r="U67" i="92"/>
  <c r="V67" i="92"/>
  <c r="W67" i="92"/>
  <c r="AD67" i="92" s="1"/>
  <c r="X67" i="92"/>
  <c r="Q67" i="92" s="1"/>
  <c r="AA67" i="92"/>
  <c r="AC67" i="92"/>
  <c r="AE67" i="92"/>
  <c r="M68" i="92"/>
  <c r="N68" i="92"/>
  <c r="P68" i="92"/>
  <c r="T68" i="92"/>
  <c r="AA68" i="92" s="1"/>
  <c r="U68" i="92"/>
  <c r="V68" i="92"/>
  <c r="O68" i="92" s="1"/>
  <c r="W68" i="92"/>
  <c r="X68" i="92"/>
  <c r="Q68" i="92" s="1"/>
  <c r="AB68" i="92"/>
  <c r="AC68" i="92"/>
  <c r="AD68" i="92"/>
  <c r="AE68" i="92"/>
  <c r="M69" i="92"/>
  <c r="O69" i="92"/>
  <c r="T69" i="92"/>
  <c r="U69" i="92"/>
  <c r="N69" i="92" s="1"/>
  <c r="V69" i="92"/>
  <c r="W69" i="92"/>
  <c r="AD69" i="92" s="1"/>
  <c r="X69" i="92"/>
  <c r="AE69" i="92" s="1"/>
  <c r="AA69" i="92"/>
  <c r="AB69" i="92"/>
  <c r="AC69" i="92"/>
  <c r="T70" i="92"/>
  <c r="M70" i="92" s="1"/>
  <c r="U70" i="92"/>
  <c r="AB70" i="92" s="1"/>
  <c r="V70" i="92"/>
  <c r="O70" i="92" s="1"/>
  <c r="W70" i="92"/>
  <c r="AD70" i="92" s="1"/>
  <c r="X70" i="92"/>
  <c r="AA70" i="92"/>
  <c r="T71" i="92"/>
  <c r="AA71" i="92" s="1"/>
  <c r="U71" i="92"/>
  <c r="V71" i="92"/>
  <c r="AC71" i="92" s="1"/>
  <c r="W71" i="92"/>
  <c r="AD71" i="92" s="1"/>
  <c r="X71" i="92"/>
  <c r="P72" i="92"/>
  <c r="Q72" i="92"/>
  <c r="T72" i="92"/>
  <c r="AA72" i="92" s="1"/>
  <c r="U72" i="92"/>
  <c r="AB72" i="92" s="1"/>
  <c r="V72" i="92"/>
  <c r="AC72" i="92" s="1"/>
  <c r="W72" i="92"/>
  <c r="X72" i="92"/>
  <c r="AD72" i="92"/>
  <c r="AE72" i="92"/>
  <c r="M73" i="92"/>
  <c r="O73" i="92"/>
  <c r="P73" i="92"/>
  <c r="Q73" i="92"/>
  <c r="T73" i="92"/>
  <c r="U73" i="92"/>
  <c r="V73" i="92"/>
  <c r="W73" i="92"/>
  <c r="X73" i="92"/>
  <c r="AA73" i="92"/>
  <c r="AC73" i="92"/>
  <c r="AD73" i="92"/>
  <c r="AE73" i="92"/>
  <c r="N74" i="92"/>
  <c r="P74" i="92"/>
  <c r="T74" i="92"/>
  <c r="U74" i="92"/>
  <c r="V74" i="92"/>
  <c r="O74" i="92" s="1"/>
  <c r="W74" i="92"/>
  <c r="X74" i="92"/>
  <c r="AB74" i="92"/>
  <c r="AC74" i="92"/>
  <c r="AD74" i="92"/>
  <c r="M75" i="92"/>
  <c r="O75" i="92"/>
  <c r="P75" i="92"/>
  <c r="Q75" i="92"/>
  <c r="T75" i="92"/>
  <c r="U75" i="92"/>
  <c r="V75" i="92"/>
  <c r="W75" i="92"/>
  <c r="AD75" i="92" s="1"/>
  <c r="X75" i="92"/>
  <c r="AA75" i="92"/>
  <c r="AC75" i="92"/>
  <c r="AE75" i="92"/>
  <c r="M76" i="92"/>
  <c r="N76" i="92"/>
  <c r="O76" i="92"/>
  <c r="P76" i="92"/>
  <c r="T76" i="92"/>
  <c r="AA76" i="92" s="1"/>
  <c r="U76" i="92"/>
  <c r="V76" i="92"/>
  <c r="W76" i="92"/>
  <c r="X76" i="92"/>
  <c r="Q76" i="92" s="1"/>
  <c r="AB76" i="92"/>
  <c r="AC76" i="92"/>
  <c r="AD76" i="92"/>
  <c r="AE76" i="92"/>
  <c r="M77" i="92"/>
  <c r="N77" i="92"/>
  <c r="O77" i="92"/>
  <c r="T77" i="92"/>
  <c r="U77" i="92"/>
  <c r="V77" i="92"/>
  <c r="W77" i="92"/>
  <c r="P77" i="92" s="1"/>
  <c r="X77" i="92"/>
  <c r="AE77" i="92" s="1"/>
  <c r="AA77" i="92"/>
  <c r="AB77" i="92"/>
  <c r="AC77" i="92"/>
  <c r="AD77" i="92"/>
  <c r="T78" i="92"/>
  <c r="M78" i="92" s="1"/>
  <c r="U78" i="92"/>
  <c r="N78" i="92" s="1"/>
  <c r="V78" i="92"/>
  <c r="AC78" i="92" s="1"/>
  <c r="W78" i="92"/>
  <c r="X78" i="92"/>
  <c r="Q78" i="92" s="1"/>
  <c r="AA78" i="92"/>
  <c r="AB78" i="92"/>
  <c r="T79" i="92"/>
  <c r="AA79" i="92" s="1"/>
  <c r="U79" i="92"/>
  <c r="V79" i="92"/>
  <c r="AC79" i="92" s="1"/>
  <c r="W79" i="92"/>
  <c r="AD79" i="92" s="1"/>
  <c r="X79" i="92"/>
  <c r="O80" i="92"/>
  <c r="P80" i="92"/>
  <c r="Q80" i="92"/>
  <c r="T80" i="92"/>
  <c r="AA80" i="92" s="1"/>
  <c r="U80" i="92"/>
  <c r="V80" i="92"/>
  <c r="W80" i="92"/>
  <c r="X80" i="92"/>
  <c r="AC80" i="92"/>
  <c r="AD80" i="92"/>
  <c r="AE80" i="92"/>
  <c r="M81" i="92"/>
  <c r="N81" i="92"/>
  <c r="O81" i="92"/>
  <c r="P81" i="92"/>
  <c r="T81" i="92"/>
  <c r="U81" i="92"/>
  <c r="V81" i="92"/>
  <c r="W81" i="92"/>
  <c r="X81" i="92"/>
  <c r="Q81" i="92" s="1"/>
  <c r="AA81" i="92"/>
  <c r="AB81" i="92"/>
  <c r="AC81" i="92"/>
  <c r="AD81" i="92"/>
  <c r="AE81" i="92"/>
  <c r="M82" i="92"/>
  <c r="T82" i="92"/>
  <c r="U82" i="92"/>
  <c r="N82" i="92" s="1"/>
  <c r="V82" i="92"/>
  <c r="O82" i="92" s="1"/>
  <c r="W82" i="92"/>
  <c r="AD82" i="92" s="1"/>
  <c r="X82" i="92"/>
  <c r="AA82" i="92"/>
  <c r="AB82" i="92"/>
  <c r="AC82" i="92"/>
  <c r="T83" i="92"/>
  <c r="U83" i="92"/>
  <c r="V83" i="92"/>
  <c r="AC83" i="92" s="1"/>
  <c r="W83" i="92"/>
  <c r="AD83" i="92" s="1"/>
  <c r="X83" i="92"/>
  <c r="O84" i="92"/>
  <c r="P84" i="92"/>
  <c r="Q84" i="92"/>
  <c r="T84" i="92"/>
  <c r="AA84" i="92" s="1"/>
  <c r="U84" i="92"/>
  <c r="V84" i="92"/>
  <c r="W84" i="92"/>
  <c r="X84" i="92"/>
  <c r="AC84" i="92"/>
  <c r="AD84" i="92"/>
  <c r="AE84" i="92"/>
  <c r="M85" i="92"/>
  <c r="N85" i="92"/>
  <c r="O85" i="92"/>
  <c r="P85" i="92"/>
  <c r="T85" i="92"/>
  <c r="U85" i="92"/>
  <c r="V85" i="92"/>
  <c r="W85" i="92"/>
  <c r="X85" i="92"/>
  <c r="Q85" i="92" s="1"/>
  <c r="AA85" i="92"/>
  <c r="AB85" i="92"/>
  <c r="AC85" i="92"/>
  <c r="AD85" i="92"/>
  <c r="AE85" i="92"/>
  <c r="M86" i="92"/>
  <c r="T86" i="92"/>
  <c r="U86" i="92"/>
  <c r="N86" i="92" s="1"/>
  <c r="V86" i="92"/>
  <c r="O86" i="92" s="1"/>
  <c r="W86" i="92"/>
  <c r="X86" i="92"/>
  <c r="AA86" i="92"/>
  <c r="AB86" i="92"/>
  <c r="AC86" i="92"/>
  <c r="T87" i="92"/>
  <c r="U87" i="92"/>
  <c r="V87" i="92"/>
  <c r="W87" i="92"/>
  <c r="AD87" i="92" s="1"/>
  <c r="X87" i="92"/>
  <c r="T88" i="92"/>
  <c r="U88" i="92"/>
  <c r="V88" i="92"/>
  <c r="AC88" i="92" s="1"/>
  <c r="W88" i="92"/>
  <c r="AD88" i="92" s="1"/>
  <c r="X88" i="92"/>
  <c r="AE88" i="92" s="1"/>
  <c r="AA88" i="92"/>
  <c r="AB88" i="92"/>
  <c r="AA89" i="92"/>
  <c r="AB89" i="92"/>
  <c r="AC89" i="92"/>
  <c r="AD89" i="92"/>
  <c r="AE89" i="92"/>
  <c r="AA90" i="92"/>
  <c r="AB90" i="92"/>
  <c r="AC90" i="92"/>
  <c r="AD90" i="92"/>
  <c r="AE90" i="92"/>
  <c r="A2" i="91"/>
  <c r="B2" i="91"/>
  <c r="O2" i="91" s="1"/>
  <c r="U2" i="91" s="1"/>
  <c r="AA2" i="91" s="1"/>
  <c r="AG2" i="91" s="1"/>
  <c r="AM2" i="91" s="1"/>
  <c r="AS2" i="91" s="1"/>
  <c r="AY2" i="91" s="1"/>
  <c r="BE2" i="91" s="1"/>
  <c r="BK2" i="91" s="1"/>
  <c r="BQ2" i="91" s="1"/>
  <c r="BW2" i="91" s="1"/>
  <c r="CC2" i="91" s="1"/>
  <c r="CI2" i="91" s="1"/>
  <c r="CO2" i="91" s="1"/>
  <c r="CU2" i="91" s="1"/>
  <c r="C2" i="91"/>
  <c r="P2" i="91" s="1"/>
  <c r="V2" i="91" s="1"/>
  <c r="AB2" i="91" s="1"/>
  <c r="AH2" i="91" s="1"/>
  <c r="AN2" i="91" s="1"/>
  <c r="AT2" i="91" s="1"/>
  <c r="AZ2" i="91" s="1"/>
  <c r="BF2" i="91" s="1"/>
  <c r="BL2" i="91" s="1"/>
  <c r="BR2" i="91" s="1"/>
  <c r="BX2" i="91" s="1"/>
  <c r="CD2" i="91" s="1"/>
  <c r="CJ2" i="91" s="1"/>
  <c r="CP2" i="91" s="1"/>
  <c r="CV2" i="91" s="1"/>
  <c r="D2" i="91"/>
  <c r="E2" i="91"/>
  <c r="R2" i="91" s="1"/>
  <c r="X2" i="91" s="1"/>
  <c r="AD2" i="91" s="1"/>
  <c r="AJ2" i="91" s="1"/>
  <c r="AP2" i="91" s="1"/>
  <c r="AV2" i="91" s="1"/>
  <c r="BB2" i="91" s="1"/>
  <c r="BH2" i="91" s="1"/>
  <c r="BN2" i="91" s="1"/>
  <c r="BT2" i="91" s="1"/>
  <c r="BZ2" i="91" s="1"/>
  <c r="CF2" i="91" s="1"/>
  <c r="CL2" i="91" s="1"/>
  <c r="CR2" i="91" s="1"/>
  <c r="CX2" i="91" s="1"/>
  <c r="F2" i="91"/>
  <c r="Q2" i="91"/>
  <c r="W2" i="91" s="1"/>
  <c r="AC2" i="91" s="1"/>
  <c r="AI2" i="91" s="1"/>
  <c r="AO2" i="91" s="1"/>
  <c r="AU2" i="91" s="1"/>
  <c r="BA2" i="91" s="1"/>
  <c r="BG2" i="91" s="1"/>
  <c r="BM2" i="91" s="1"/>
  <c r="BS2" i="91" s="1"/>
  <c r="BY2" i="91" s="1"/>
  <c r="CE2" i="91" s="1"/>
  <c r="CK2" i="91" s="1"/>
  <c r="CQ2" i="91" s="1"/>
  <c r="CW2" i="91" s="1"/>
  <c r="S2" i="91"/>
  <c r="Y2" i="91" s="1"/>
  <c r="AE2" i="91" s="1"/>
  <c r="AK2" i="91" s="1"/>
  <c r="AQ2" i="91" s="1"/>
  <c r="AW2" i="91" s="1"/>
  <c r="BC2" i="91" s="1"/>
  <c r="BI2" i="91" s="1"/>
  <c r="BO2" i="91" s="1"/>
  <c r="BU2" i="91" s="1"/>
  <c r="CA2" i="91" s="1"/>
  <c r="CG2" i="91" s="1"/>
  <c r="CM2" i="91" s="1"/>
  <c r="CS2" i="91" s="1"/>
  <c r="CY2" i="91" s="1"/>
  <c r="A4" i="91"/>
  <c r="B4" i="91"/>
  <c r="C4" i="91"/>
  <c r="D4" i="91"/>
  <c r="E4" i="91"/>
  <c r="F4" i="91"/>
  <c r="N4" i="91"/>
  <c r="A5" i="91"/>
  <c r="B5" i="91"/>
  <c r="C5" i="91"/>
  <c r="D5" i="91"/>
  <c r="E5" i="91"/>
  <c r="F5" i="91"/>
  <c r="A6" i="91"/>
  <c r="B6" i="91"/>
  <c r="C6" i="91"/>
  <c r="D6" i="91"/>
  <c r="E6" i="91"/>
  <c r="F6" i="91"/>
  <c r="BO4" i="91" s="1"/>
  <c r="A7" i="91"/>
  <c r="B7" i="91"/>
  <c r="C7" i="91"/>
  <c r="D7" i="91"/>
  <c r="E7" i="91"/>
  <c r="F7" i="91"/>
  <c r="A8" i="91"/>
  <c r="B8" i="91"/>
  <c r="C8" i="91"/>
  <c r="D8" i="91"/>
  <c r="E8" i="91"/>
  <c r="F8" i="91"/>
  <c r="A9" i="91"/>
  <c r="B9" i="91"/>
  <c r="C9" i="91"/>
  <c r="D9" i="91"/>
  <c r="E9" i="91"/>
  <c r="F9" i="91"/>
  <c r="A10" i="91"/>
  <c r="B10" i="91"/>
  <c r="C10" i="91"/>
  <c r="D10" i="91"/>
  <c r="E10" i="91"/>
  <c r="F10" i="91"/>
  <c r="A11" i="91"/>
  <c r="B11" i="91"/>
  <c r="C11" i="91"/>
  <c r="D11" i="91"/>
  <c r="E11" i="91"/>
  <c r="F11" i="91"/>
  <c r="N11" i="91"/>
  <c r="A12" i="91"/>
  <c r="B12" i="91"/>
  <c r="C12" i="91"/>
  <c r="D12" i="91"/>
  <c r="E12" i="91"/>
  <c r="F12" i="91"/>
  <c r="A13" i="91"/>
  <c r="B13" i="91"/>
  <c r="C13" i="91"/>
  <c r="D13" i="91"/>
  <c r="E13" i="91"/>
  <c r="F13" i="91"/>
  <c r="A14" i="91"/>
  <c r="B14" i="91"/>
  <c r="C14" i="91"/>
  <c r="D14" i="91"/>
  <c r="E14" i="91"/>
  <c r="F14" i="91"/>
  <c r="N14" i="91"/>
  <c r="A15" i="91"/>
  <c r="B15" i="91"/>
  <c r="C15" i="91"/>
  <c r="D15" i="91"/>
  <c r="E15" i="91"/>
  <c r="F15" i="91"/>
  <c r="N15" i="91"/>
  <c r="A16" i="91"/>
  <c r="B16" i="91"/>
  <c r="C16" i="91"/>
  <c r="D16" i="91"/>
  <c r="E16" i="91"/>
  <c r="F16" i="91"/>
  <c r="A17" i="91"/>
  <c r="B17" i="91"/>
  <c r="C17" i="91"/>
  <c r="D17" i="91"/>
  <c r="E17" i="91"/>
  <c r="F17" i="91"/>
  <c r="A18" i="91"/>
  <c r="B18" i="91"/>
  <c r="C18" i="91"/>
  <c r="D18" i="91"/>
  <c r="E18" i="91"/>
  <c r="F18" i="91"/>
  <c r="N18" i="91"/>
  <c r="A19" i="91"/>
  <c r="B19" i="91"/>
  <c r="C19" i="91"/>
  <c r="D19" i="91"/>
  <c r="E19" i="91"/>
  <c r="F19" i="91"/>
  <c r="N19" i="91"/>
  <c r="A20" i="91"/>
  <c r="B20" i="91"/>
  <c r="C20" i="91"/>
  <c r="D20" i="91"/>
  <c r="E20" i="91"/>
  <c r="F20" i="91"/>
  <c r="N20" i="91"/>
  <c r="A21" i="91"/>
  <c r="B21" i="91"/>
  <c r="C21" i="91"/>
  <c r="D21" i="91"/>
  <c r="E21" i="91"/>
  <c r="F21" i="91"/>
  <c r="A22" i="91"/>
  <c r="B22" i="91"/>
  <c r="C22" i="91"/>
  <c r="D22" i="91"/>
  <c r="E22" i="91"/>
  <c r="F22" i="91"/>
  <c r="N22" i="91"/>
  <c r="A23" i="91"/>
  <c r="B23" i="91"/>
  <c r="C23" i="91"/>
  <c r="D23" i="91"/>
  <c r="E23" i="91"/>
  <c r="F23" i="91"/>
  <c r="A24" i="91"/>
  <c r="B24" i="91"/>
  <c r="C24" i="91"/>
  <c r="D24" i="91"/>
  <c r="E24" i="91"/>
  <c r="F24" i="91"/>
  <c r="A25" i="91"/>
  <c r="B25" i="91"/>
  <c r="C25" i="91"/>
  <c r="D25" i="91"/>
  <c r="E25" i="91"/>
  <c r="F25" i="91"/>
  <c r="A26" i="91"/>
  <c r="B26" i="91"/>
  <c r="C26" i="91"/>
  <c r="D26" i="91"/>
  <c r="E26" i="91"/>
  <c r="F26" i="91"/>
  <c r="N26" i="91"/>
  <c r="A27" i="91"/>
  <c r="B27" i="91"/>
  <c r="C27" i="91"/>
  <c r="D27" i="91"/>
  <c r="E27" i="91"/>
  <c r="F27" i="91"/>
  <c r="N27" i="91"/>
  <c r="A28" i="91"/>
  <c r="B28" i="91"/>
  <c r="C28" i="91"/>
  <c r="D28" i="91"/>
  <c r="E28" i="91"/>
  <c r="F28" i="91"/>
  <c r="N28" i="91"/>
  <c r="A29" i="91"/>
  <c r="B29" i="91"/>
  <c r="C29" i="91"/>
  <c r="D29" i="91"/>
  <c r="E29" i="91"/>
  <c r="F29" i="91"/>
  <c r="A30" i="91"/>
  <c r="B30" i="91"/>
  <c r="C30" i="91"/>
  <c r="D30" i="91"/>
  <c r="E30" i="91"/>
  <c r="F30" i="91"/>
  <c r="N30" i="91"/>
  <c r="A31" i="91"/>
  <c r="B31" i="91"/>
  <c r="C31" i="91"/>
  <c r="D31" i="91"/>
  <c r="E31" i="91"/>
  <c r="F31" i="91"/>
  <c r="N31" i="91"/>
  <c r="A32" i="91"/>
  <c r="B32" i="91"/>
  <c r="C32" i="91"/>
  <c r="D32" i="91"/>
  <c r="E32" i="91"/>
  <c r="F32" i="91"/>
  <c r="A33" i="91"/>
  <c r="B33" i="91"/>
  <c r="C33" i="91"/>
  <c r="D33" i="91"/>
  <c r="E33" i="91"/>
  <c r="F33" i="91"/>
  <c r="A34" i="91"/>
  <c r="B34" i="91"/>
  <c r="C34" i="91"/>
  <c r="D34" i="91"/>
  <c r="E34" i="91"/>
  <c r="F34" i="91"/>
  <c r="N34" i="91"/>
  <c r="A35" i="91"/>
  <c r="B35" i="91"/>
  <c r="C35" i="91"/>
  <c r="D35" i="91"/>
  <c r="E35" i="91"/>
  <c r="F35" i="91"/>
  <c r="A36" i="91"/>
  <c r="B36" i="91"/>
  <c r="C36" i="91"/>
  <c r="D36" i="91"/>
  <c r="BM36" i="91" s="1"/>
  <c r="E36" i="91"/>
  <c r="F36" i="91"/>
  <c r="N36" i="91"/>
  <c r="A37" i="91"/>
  <c r="B37" i="91"/>
  <c r="C37" i="91"/>
  <c r="D37" i="91"/>
  <c r="E37" i="91"/>
  <c r="F37" i="91"/>
  <c r="N37" i="91"/>
  <c r="A38" i="91"/>
  <c r="B38" i="91"/>
  <c r="C38" i="91"/>
  <c r="D38" i="91"/>
  <c r="E38" i="91"/>
  <c r="F38" i="91"/>
  <c r="A39" i="91"/>
  <c r="B39" i="91"/>
  <c r="C39" i="91"/>
  <c r="D39" i="91"/>
  <c r="E39" i="91"/>
  <c r="BN39" i="91" s="1"/>
  <c r="F39" i="91"/>
  <c r="A40" i="91"/>
  <c r="B40" i="91"/>
  <c r="C40" i="91"/>
  <c r="D40" i="91"/>
  <c r="E40" i="91"/>
  <c r="F40" i="91"/>
  <c r="N40" i="91"/>
  <c r="A41" i="91"/>
  <c r="B41" i="91"/>
  <c r="C41" i="91"/>
  <c r="D41" i="91"/>
  <c r="E41" i="91"/>
  <c r="F41" i="91"/>
  <c r="N41" i="91"/>
  <c r="A42" i="91"/>
  <c r="B42" i="91"/>
  <c r="C42" i="91"/>
  <c r="D42" i="91"/>
  <c r="E42" i="91"/>
  <c r="F42" i="91"/>
  <c r="A43" i="91"/>
  <c r="B43" i="91"/>
  <c r="C43" i="91"/>
  <c r="D43" i="91"/>
  <c r="E43" i="91"/>
  <c r="F43" i="91"/>
  <c r="N43" i="91"/>
  <c r="A44" i="91"/>
  <c r="B44" i="91"/>
  <c r="C44" i="91"/>
  <c r="D44" i="91"/>
  <c r="E44" i="91"/>
  <c r="F44" i="91"/>
  <c r="A45" i="91"/>
  <c r="B45" i="91"/>
  <c r="C45" i="91"/>
  <c r="D45" i="91"/>
  <c r="E45" i="91"/>
  <c r="F45" i="91"/>
  <c r="N45" i="91"/>
  <c r="A46" i="91"/>
  <c r="B46" i="91"/>
  <c r="C46" i="91"/>
  <c r="D46" i="91"/>
  <c r="E46" i="91"/>
  <c r="F46" i="91"/>
  <c r="N46" i="91"/>
  <c r="A47" i="91"/>
  <c r="B47" i="91"/>
  <c r="C47" i="91"/>
  <c r="D47" i="91"/>
  <c r="E47" i="91"/>
  <c r="F47" i="91"/>
  <c r="N47" i="91"/>
  <c r="A48" i="91"/>
  <c r="B48" i="91"/>
  <c r="C48" i="91"/>
  <c r="D48" i="91"/>
  <c r="E48" i="91"/>
  <c r="F48" i="91"/>
  <c r="A49" i="91"/>
  <c r="B49" i="91"/>
  <c r="C49" i="91"/>
  <c r="D49" i="91"/>
  <c r="E49" i="91"/>
  <c r="F49" i="91"/>
  <c r="A50" i="91"/>
  <c r="B50" i="91"/>
  <c r="C50" i="91"/>
  <c r="D50" i="91"/>
  <c r="E50" i="91"/>
  <c r="F50" i="91"/>
  <c r="A51" i="91"/>
  <c r="B51" i="91"/>
  <c r="C51" i="91"/>
  <c r="D51" i="91"/>
  <c r="E51" i="91"/>
  <c r="F51" i="91"/>
  <c r="A52" i="91"/>
  <c r="B52" i="91"/>
  <c r="C52" i="91"/>
  <c r="D52" i="91"/>
  <c r="E52" i="91"/>
  <c r="F52" i="91"/>
  <c r="A53" i="91"/>
  <c r="B53" i="91"/>
  <c r="C53" i="91"/>
  <c r="D53" i="91"/>
  <c r="E53" i="91"/>
  <c r="F53" i="91"/>
  <c r="A54" i="91"/>
  <c r="B54" i="91"/>
  <c r="C54" i="91"/>
  <c r="D54" i="91"/>
  <c r="E54" i="91"/>
  <c r="F54" i="91"/>
  <c r="N54" i="91"/>
  <c r="A55" i="91"/>
  <c r="B55" i="91"/>
  <c r="C55" i="91"/>
  <c r="D55" i="91"/>
  <c r="E55" i="91"/>
  <c r="F55" i="91"/>
  <c r="A56" i="91"/>
  <c r="B56" i="91"/>
  <c r="C56" i="91"/>
  <c r="D56" i="91"/>
  <c r="E56" i="91"/>
  <c r="F56" i="91"/>
  <c r="A57" i="91"/>
  <c r="B57" i="91"/>
  <c r="C57" i="91"/>
  <c r="D57" i="91"/>
  <c r="E57" i="91"/>
  <c r="F57" i="91"/>
  <c r="N57" i="91"/>
  <c r="A58" i="91"/>
  <c r="B58" i="91"/>
  <c r="C58" i="91"/>
  <c r="D58" i="91"/>
  <c r="E58" i="91"/>
  <c r="F58" i="91"/>
  <c r="N58" i="91"/>
  <c r="A59" i="91"/>
  <c r="B59" i="91"/>
  <c r="C59" i="91"/>
  <c r="D59" i="91"/>
  <c r="E59" i="91"/>
  <c r="F59" i="91"/>
  <c r="N59" i="91"/>
  <c r="A60" i="91"/>
  <c r="B60" i="91"/>
  <c r="C60" i="91"/>
  <c r="D60" i="91"/>
  <c r="F60" i="91"/>
  <c r="A61" i="91"/>
  <c r="B61" i="91"/>
  <c r="C61" i="91"/>
  <c r="D61" i="91"/>
  <c r="F61" i="91"/>
  <c r="A62" i="91"/>
  <c r="B62" i="91"/>
  <c r="C62" i="91"/>
  <c r="D62" i="91"/>
  <c r="E62" i="91"/>
  <c r="F62" i="91"/>
  <c r="N62" i="91"/>
  <c r="BH62" i="91"/>
  <c r="BN62" i="91"/>
  <c r="A63" i="91"/>
  <c r="B63" i="91"/>
  <c r="C63" i="91"/>
  <c r="D63" i="91"/>
  <c r="F63" i="91"/>
  <c r="N63" i="91"/>
  <c r="A64" i="91"/>
  <c r="B64" i="91"/>
  <c r="BE62" i="91" s="1"/>
  <c r="C64" i="91"/>
  <c r="F64" i="91"/>
  <c r="BG64" i="91"/>
  <c r="BM64" i="91"/>
  <c r="BN64" i="91"/>
  <c r="A65" i="91"/>
  <c r="B65" i="91"/>
  <c r="C65" i="91"/>
  <c r="F65" i="91"/>
  <c r="BG65" i="91"/>
  <c r="A66" i="91"/>
  <c r="B66" i="91" s="1"/>
  <c r="C66" i="91"/>
  <c r="BL66" i="91" s="1"/>
  <c r="D66" i="91"/>
  <c r="F66" i="91"/>
  <c r="N66" i="91"/>
  <c r="BG66" i="91"/>
  <c r="BK66" i="91"/>
  <c r="A67" i="91"/>
  <c r="B67" i="91"/>
  <c r="C67" i="91"/>
  <c r="D67" i="91"/>
  <c r="F67" i="91"/>
  <c r="BE67" i="91"/>
  <c r="BG67" i="91"/>
  <c r="BM67" i="91"/>
  <c r="A68" i="91"/>
  <c r="B68" i="91"/>
  <c r="C68" i="91"/>
  <c r="F68" i="91"/>
  <c r="N68" i="91"/>
  <c r="BG68" i="91"/>
  <c r="BH68" i="91"/>
  <c r="BM68" i="91"/>
  <c r="BN68" i="91"/>
  <c r="A69" i="91"/>
  <c r="E69" i="91" s="1"/>
  <c r="C69" i="91"/>
  <c r="D69" i="91"/>
  <c r="F69" i="91"/>
  <c r="N69" i="91"/>
  <c r="BE69" i="91"/>
  <c r="BG69" i="91"/>
  <c r="BH69" i="91"/>
  <c r="BK69" i="91"/>
  <c r="BN69" i="91"/>
  <c r="A70" i="91"/>
  <c r="B70" i="91"/>
  <c r="C70" i="91"/>
  <c r="BF70" i="91" s="1"/>
  <c r="E70" i="91"/>
  <c r="F70" i="91"/>
  <c r="N70" i="91"/>
  <c r="BE70" i="91"/>
  <c r="BG70" i="91"/>
  <c r="BH70" i="91"/>
  <c r="BK70" i="91"/>
  <c r="BM70" i="91"/>
  <c r="BN70" i="91"/>
  <c r="A71" i="91"/>
  <c r="C71" i="91"/>
  <c r="E71" i="91"/>
  <c r="F71" i="91"/>
  <c r="BE71" i="91"/>
  <c r="BG71" i="91"/>
  <c r="A72" i="91"/>
  <c r="C72" i="91"/>
  <c r="A73" i="91"/>
  <c r="C73" i="91"/>
  <c r="D73" i="91"/>
  <c r="E73" i="91"/>
  <c r="BE73" i="91"/>
  <c r="BI73" i="91"/>
  <c r="BN73" i="91"/>
  <c r="A74" i="91"/>
  <c r="B74" i="91" s="1"/>
  <c r="C74" i="91"/>
  <c r="D74" i="91"/>
  <c r="E74" i="91"/>
  <c r="F74" i="91"/>
  <c r="N74" i="91"/>
  <c r="BE74" i="91"/>
  <c r="BH74" i="91"/>
  <c r="BI74" i="91"/>
  <c r="BM74" i="91"/>
  <c r="BN74" i="91"/>
  <c r="BO74" i="91"/>
  <c r="A75" i="91"/>
  <c r="C75" i="91"/>
  <c r="D75" i="91"/>
  <c r="E75" i="91"/>
  <c r="F75" i="91"/>
  <c r="N75" i="91"/>
  <c r="BE75" i="91"/>
  <c r="BG75" i="91"/>
  <c r="BH75" i="91"/>
  <c r="BK75" i="91"/>
  <c r="BN75" i="91"/>
  <c r="BO75" i="91"/>
  <c r="A76" i="91"/>
  <c r="B76" i="91"/>
  <c r="C76" i="91"/>
  <c r="D76" i="91"/>
  <c r="E76" i="91"/>
  <c r="F76" i="91"/>
  <c r="N76" i="91"/>
  <c r="BE76" i="91"/>
  <c r="BG76" i="91"/>
  <c r="BH76" i="91"/>
  <c r="BI76" i="91"/>
  <c r="BM76" i="91"/>
  <c r="BN76" i="91"/>
  <c r="BO76" i="91"/>
  <c r="A77" i="91"/>
  <c r="C77" i="91"/>
  <c r="D77" i="91"/>
  <c r="N77" i="91"/>
  <c r="BE77" i="91"/>
  <c r="BG77" i="91"/>
  <c r="BH77" i="91"/>
  <c r="BI77" i="91"/>
  <c r="A78" i="91"/>
  <c r="C78" i="91"/>
  <c r="F78" i="91"/>
  <c r="BE78" i="91"/>
  <c r="BG78" i="91"/>
  <c r="BH78" i="91"/>
  <c r="BI78" i="91"/>
  <c r="A79" i="91"/>
  <c r="C79" i="91"/>
  <c r="A80" i="91"/>
  <c r="B80" i="91"/>
  <c r="C80" i="91"/>
  <c r="D80" i="91"/>
  <c r="E80" i="91"/>
  <c r="N80" i="91"/>
  <c r="BE80" i="91"/>
  <c r="BH80" i="91"/>
  <c r="BM80" i="91"/>
  <c r="BN80" i="91"/>
  <c r="BO80" i="91"/>
  <c r="A81" i="91"/>
  <c r="C81" i="91"/>
  <c r="D81" i="91"/>
  <c r="E81" i="91"/>
  <c r="F81" i="91"/>
  <c r="N81" i="91"/>
  <c r="BE81" i="91"/>
  <c r="BG81" i="91"/>
  <c r="BK81" i="91"/>
  <c r="BN81" i="91"/>
  <c r="BO81" i="91"/>
  <c r="A82" i="91"/>
  <c r="B82" i="91"/>
  <c r="C82" i="91"/>
  <c r="D82" i="91"/>
  <c r="E82" i="91"/>
  <c r="F82" i="91"/>
  <c r="N82" i="91"/>
  <c r="BE82" i="91"/>
  <c r="BG82" i="91"/>
  <c r="BH82" i="91"/>
  <c r="BI82" i="91"/>
  <c r="BK82" i="91"/>
  <c r="BM82" i="91"/>
  <c r="BN82" i="91"/>
  <c r="BO82" i="91"/>
  <c r="A83" i="91"/>
  <c r="C83" i="91"/>
  <c r="BE83" i="91"/>
  <c r="BG83" i="91"/>
  <c r="A84" i="91"/>
  <c r="B84" i="91" s="1"/>
  <c r="C84" i="91"/>
  <c r="F84" i="91"/>
  <c r="N84" i="91"/>
  <c r="BG84" i="91"/>
  <c r="BI84" i="91"/>
  <c r="BK84" i="91"/>
  <c r="A85" i="91"/>
  <c r="B85" i="91" s="1"/>
  <c r="C85" i="91"/>
  <c r="D85" i="91"/>
  <c r="E85" i="91"/>
  <c r="BG85" i="91"/>
  <c r="BK85" i="91"/>
  <c r="BM85" i="91"/>
  <c r="BN85" i="91"/>
  <c r="BO85" i="91"/>
  <c r="A86" i="91"/>
  <c r="BE86" i="91"/>
  <c r="A87" i="91"/>
  <c r="B87" i="91" s="1"/>
  <c r="D87" i="91"/>
  <c r="E87" i="91"/>
  <c r="BE87" i="91"/>
  <c r="BG87" i="91"/>
  <c r="BK87" i="91"/>
  <c r="BL87" i="91"/>
  <c r="A88" i="91"/>
  <c r="B88" i="91"/>
  <c r="D88" i="91"/>
  <c r="E88" i="91"/>
  <c r="F88" i="91"/>
  <c r="N88" i="91"/>
  <c r="BE88" i="91"/>
  <c r="BF88" i="91"/>
  <c r="BG88" i="91"/>
  <c r="BH88" i="91"/>
  <c r="BI88" i="91"/>
  <c r="BK88" i="91"/>
  <c r="BL88" i="91"/>
  <c r="BM88" i="91"/>
  <c r="BN88" i="91"/>
  <c r="BO88" i="91"/>
  <c r="N89" i="91"/>
  <c r="BE89" i="91"/>
  <c r="BF89" i="91"/>
  <c r="BG89" i="91"/>
  <c r="BH89" i="91"/>
  <c r="BI89" i="91"/>
  <c r="BK89" i="91"/>
  <c r="BL89" i="91"/>
  <c r="BM89" i="91"/>
  <c r="BN89" i="91"/>
  <c r="BO89" i="91"/>
  <c r="BE90" i="91"/>
  <c r="BF90" i="91"/>
  <c r="BG90" i="91"/>
  <c r="BH90" i="91"/>
  <c r="BI90" i="91"/>
  <c r="BK90" i="91"/>
  <c r="BL90" i="91"/>
  <c r="BM90" i="91"/>
  <c r="BN90" i="91"/>
  <c r="BO90" i="91"/>
  <c r="BE91" i="91"/>
  <c r="BF91" i="91"/>
  <c r="BG91" i="91"/>
  <c r="BH91" i="91"/>
  <c r="BI91" i="91"/>
  <c r="BK91" i="91"/>
  <c r="BL91" i="91"/>
  <c r="BM91" i="91"/>
  <c r="BN91" i="91"/>
  <c r="BO91" i="91"/>
  <c r="BE92" i="91"/>
  <c r="BF92" i="91"/>
  <c r="BG92" i="91"/>
  <c r="BH92" i="91"/>
  <c r="BI92" i="91"/>
  <c r="BK92" i="91"/>
  <c r="BL92" i="91"/>
  <c r="BM92" i="91"/>
  <c r="BN92" i="91"/>
  <c r="BO92" i="91"/>
  <c r="BE93" i="91"/>
  <c r="BF93" i="91"/>
  <c r="BG93" i="91"/>
  <c r="BH93" i="91"/>
  <c r="BI93" i="91"/>
  <c r="BK93" i="91"/>
  <c r="BL93" i="91"/>
  <c r="BM93" i="91"/>
  <c r="BN93" i="91"/>
  <c r="BO93" i="91"/>
  <c r="BE94" i="91"/>
  <c r="BF94" i="91"/>
  <c r="BG94" i="91"/>
  <c r="BH94" i="91"/>
  <c r="BI94" i="91"/>
  <c r="BK94" i="91"/>
  <c r="BL94" i="91"/>
  <c r="BM94" i="91"/>
  <c r="BN94" i="91"/>
  <c r="BO94" i="91"/>
  <c r="BE95" i="91"/>
  <c r="BF95" i="91"/>
  <c r="BG95" i="91"/>
  <c r="BH95" i="91"/>
  <c r="BI95" i="91"/>
  <c r="BK95" i="91"/>
  <c r="BL95" i="91"/>
  <c r="BM95" i="91"/>
  <c r="BN95" i="91"/>
  <c r="BO95" i="91"/>
  <c r="BE96" i="91"/>
  <c r="BF96" i="91"/>
  <c r="BG96" i="91"/>
  <c r="BH96" i="91"/>
  <c r="BI96" i="91"/>
  <c r="BK96" i="91"/>
  <c r="BL96" i="91"/>
  <c r="BM96" i="91"/>
  <c r="BN96" i="91"/>
  <c r="BO96" i="91"/>
  <c r="BE97" i="91"/>
  <c r="BF97" i="91"/>
  <c r="BG97" i="91"/>
  <c r="BH97" i="91"/>
  <c r="BI97" i="91"/>
  <c r="BK97" i="91"/>
  <c r="BL97" i="91"/>
  <c r="BM97" i="91"/>
  <c r="BN97" i="91"/>
  <c r="BO97" i="91"/>
  <c r="BE98" i="91"/>
  <c r="BF98" i="91"/>
  <c r="BG98" i="91"/>
  <c r="BH98" i="91"/>
  <c r="BI98" i="91"/>
  <c r="BK98" i="91"/>
  <c r="BL98" i="91"/>
  <c r="BM98" i="91"/>
  <c r="BN98" i="91"/>
  <c r="BO98" i="91"/>
  <c r="BE99" i="91"/>
  <c r="BF99" i="91"/>
  <c r="BG99" i="91"/>
  <c r="BH99" i="91"/>
  <c r="BI99" i="91"/>
  <c r="BK99" i="91"/>
  <c r="BL99" i="91"/>
  <c r="BM99" i="91"/>
  <c r="BN99" i="91"/>
  <c r="BO99" i="91"/>
  <c r="BE100" i="91"/>
  <c r="BF100" i="91"/>
  <c r="BG100" i="91"/>
  <c r="BH100" i="91"/>
  <c r="BI100" i="91"/>
  <c r="BK100" i="91"/>
  <c r="BL100" i="91"/>
  <c r="BM100" i="91"/>
  <c r="BN100" i="91"/>
  <c r="BO100" i="91"/>
  <c r="BE101" i="91"/>
  <c r="BF101" i="91"/>
  <c r="BG101" i="91"/>
  <c r="BH101" i="91"/>
  <c r="BI101" i="91"/>
  <c r="BK101" i="91"/>
  <c r="BL101" i="91"/>
  <c r="BM101" i="91"/>
  <c r="BN101" i="91"/>
  <c r="BO101" i="91"/>
  <c r="BE102" i="91"/>
  <c r="BF102" i="91"/>
  <c r="BG102" i="91"/>
  <c r="BH102" i="91"/>
  <c r="BI102" i="91"/>
  <c r="BK102" i="91"/>
  <c r="BL102" i="91"/>
  <c r="BM102" i="91"/>
  <c r="BN102" i="91"/>
  <c r="BO102" i="91"/>
  <c r="BE103" i="91"/>
  <c r="BF103" i="91"/>
  <c r="BG103" i="91"/>
  <c r="BH103" i="91"/>
  <c r="BI103" i="91"/>
  <c r="BK103" i="91"/>
  <c r="BL103" i="91"/>
  <c r="BM103" i="91"/>
  <c r="BN103" i="91"/>
  <c r="BO103" i="91"/>
  <c r="A2" i="90"/>
  <c r="A3" i="90"/>
  <c r="Q3" i="90"/>
  <c r="R3" i="90"/>
  <c r="X3" i="90"/>
  <c r="Y3" i="90"/>
  <c r="Z3" i="90"/>
  <c r="AA3" i="90"/>
  <c r="T3" i="90" s="1"/>
  <c r="AB3" i="90"/>
  <c r="AE3" i="90"/>
  <c r="AF3" i="90"/>
  <c r="AH3" i="90"/>
  <c r="A4" i="90"/>
  <c r="S4" i="90"/>
  <c r="T4" i="90"/>
  <c r="X4" i="90"/>
  <c r="Y4" i="90"/>
  <c r="Z4" i="90"/>
  <c r="AA4" i="90"/>
  <c r="AB4" i="90"/>
  <c r="U4" i="90" s="1"/>
  <c r="AG4" i="90"/>
  <c r="AH4" i="90"/>
  <c r="A5" i="90"/>
  <c r="AE5" i="90" s="1"/>
  <c r="S5" i="90"/>
  <c r="U5" i="90"/>
  <c r="X5" i="90"/>
  <c r="Y5" i="90"/>
  <c r="Z5" i="90"/>
  <c r="AA5" i="90"/>
  <c r="AB5" i="90"/>
  <c r="AG5" i="90"/>
  <c r="A6" i="90"/>
  <c r="X6" i="90"/>
  <c r="Y6" i="90"/>
  <c r="Z6" i="90"/>
  <c r="AA6" i="90"/>
  <c r="AB6" i="90"/>
  <c r="A7" i="90"/>
  <c r="T7" i="90"/>
  <c r="U7" i="90"/>
  <c r="X7" i="90"/>
  <c r="AE7" i="90" s="1"/>
  <c r="Y7" i="90"/>
  <c r="Z7" i="90"/>
  <c r="AA7" i="90"/>
  <c r="AB7" i="90"/>
  <c r="AH7" i="90"/>
  <c r="AI7" i="90"/>
  <c r="A8" i="90"/>
  <c r="T8" i="90"/>
  <c r="X8" i="90"/>
  <c r="AE8" i="90" s="1"/>
  <c r="Y8" i="90"/>
  <c r="AF8" i="90" s="1"/>
  <c r="Z8" i="90"/>
  <c r="AG8" i="90" s="1"/>
  <c r="AA8" i="90"/>
  <c r="AB8" i="90"/>
  <c r="AH8" i="90"/>
  <c r="A9" i="90"/>
  <c r="U9" i="90"/>
  <c r="X9" i="90"/>
  <c r="AE9" i="90" s="1"/>
  <c r="Y9" i="90"/>
  <c r="AF9" i="90" s="1"/>
  <c r="Z9" i="90"/>
  <c r="AG9" i="90" s="1"/>
  <c r="AA9" i="90"/>
  <c r="AH9" i="90" s="1"/>
  <c r="AB9" i="90"/>
  <c r="A10" i="90"/>
  <c r="X10" i="90"/>
  <c r="AE10" i="90" s="1"/>
  <c r="Y10" i="90"/>
  <c r="AF10" i="90" s="1"/>
  <c r="Z10" i="90"/>
  <c r="AG10" i="90" s="1"/>
  <c r="AA10" i="90"/>
  <c r="AH10" i="90" s="1"/>
  <c r="AB10" i="90"/>
  <c r="AI10" i="90" s="1"/>
  <c r="A11" i="90"/>
  <c r="X11" i="90"/>
  <c r="Q11" i="90" s="1"/>
  <c r="M13" i="90" s="1"/>
  <c r="Y11" i="90"/>
  <c r="AF11" i="90" s="1"/>
  <c r="Z11" i="90"/>
  <c r="AG11" i="90" s="1"/>
  <c r="AA11" i="90"/>
  <c r="AH11" i="90" s="1"/>
  <c r="AB11" i="90"/>
  <c r="AI11" i="90" s="1"/>
  <c r="AE11" i="90"/>
  <c r="A12" i="90"/>
  <c r="X12" i="90"/>
  <c r="Q12" i="90" s="1"/>
  <c r="M14" i="90" s="1"/>
  <c r="Y12" i="90"/>
  <c r="R12" i="90" s="1"/>
  <c r="N14" i="90" s="1"/>
  <c r="Z12" i="90"/>
  <c r="AG12" i="90" s="1"/>
  <c r="AA12" i="90"/>
  <c r="AH12" i="90" s="1"/>
  <c r="AB12" i="90"/>
  <c r="AI12" i="90" s="1"/>
  <c r="AE12" i="90"/>
  <c r="AF12" i="90"/>
  <c r="A13" i="90"/>
  <c r="Q13" i="90"/>
  <c r="X13" i="90"/>
  <c r="Y13" i="90"/>
  <c r="R13" i="90" s="1"/>
  <c r="N15" i="90" s="1"/>
  <c r="Z13" i="90"/>
  <c r="S13" i="90" s="1"/>
  <c r="AA13" i="90"/>
  <c r="AH13" i="90" s="1"/>
  <c r="AB13" i="90"/>
  <c r="AI13" i="90" s="1"/>
  <c r="AE13" i="90"/>
  <c r="AF13" i="90"/>
  <c r="AG13" i="90"/>
  <c r="A14" i="90"/>
  <c r="Q14" i="90"/>
  <c r="R14" i="90"/>
  <c r="X14" i="90"/>
  <c r="Y14" i="90"/>
  <c r="Z14" i="90"/>
  <c r="S14" i="90" s="1"/>
  <c r="AA14" i="90"/>
  <c r="T14" i="90" s="1"/>
  <c r="AB14" i="90"/>
  <c r="AI14" i="90" s="1"/>
  <c r="AE14" i="90"/>
  <c r="AF14" i="90"/>
  <c r="AG14" i="90"/>
  <c r="AH14" i="90"/>
  <c r="A15" i="90"/>
  <c r="Q15" i="90"/>
  <c r="R15" i="90"/>
  <c r="S15" i="90"/>
  <c r="X15" i="90"/>
  <c r="Y15" i="90"/>
  <c r="Z15" i="90"/>
  <c r="AA15" i="90"/>
  <c r="T15" i="90" s="1"/>
  <c r="AB15" i="90"/>
  <c r="U15" i="90" s="1"/>
  <c r="AE15" i="90"/>
  <c r="AF15" i="90"/>
  <c r="AG15" i="90"/>
  <c r="AH15" i="90"/>
  <c r="AI15" i="90"/>
  <c r="Q16" i="90"/>
  <c r="R16" i="90"/>
  <c r="S16" i="90"/>
  <c r="T16" i="90"/>
  <c r="U16" i="90"/>
  <c r="X16" i="90"/>
  <c r="Y16" i="90"/>
  <c r="Z16" i="90"/>
  <c r="AA16" i="90"/>
  <c r="AB16" i="90"/>
  <c r="AG16" i="90"/>
  <c r="AH16" i="90"/>
  <c r="AI16" i="90"/>
  <c r="X17" i="90"/>
  <c r="Q17" i="90" s="1"/>
  <c r="Y17" i="90"/>
  <c r="R17" i="90" s="1"/>
  <c r="Z17" i="90"/>
  <c r="AG17" i="90" s="1"/>
  <c r="AA17" i="90"/>
  <c r="AH17" i="90" s="1"/>
  <c r="AB17" i="90"/>
  <c r="AI17" i="90" s="1"/>
  <c r="AE17" i="90"/>
  <c r="AF17" i="90"/>
  <c r="S18" i="90"/>
  <c r="T18" i="90"/>
  <c r="U18" i="90"/>
  <c r="X18" i="90"/>
  <c r="AE18" i="90" s="1"/>
  <c r="Y18" i="90"/>
  <c r="AF18" i="90" s="1"/>
  <c r="Z18" i="90"/>
  <c r="AA18" i="90"/>
  <c r="AB18" i="90"/>
  <c r="AH18" i="90"/>
  <c r="AI18" i="90"/>
  <c r="Q19" i="90"/>
  <c r="R19" i="90"/>
  <c r="X19" i="90"/>
  <c r="Y19" i="90"/>
  <c r="Z19" i="90"/>
  <c r="S19" i="90" s="1"/>
  <c r="AA19" i="90"/>
  <c r="T19" i="90" s="1"/>
  <c r="AB19" i="90"/>
  <c r="AI19" i="90" s="1"/>
  <c r="AE19" i="90"/>
  <c r="AF19" i="90"/>
  <c r="AG19" i="90"/>
  <c r="AH19" i="90"/>
  <c r="U20" i="90"/>
  <c r="X20" i="90"/>
  <c r="AE20" i="90" s="1"/>
  <c r="Y20" i="90"/>
  <c r="AF20" i="90" s="1"/>
  <c r="Z20" i="90"/>
  <c r="AG20" i="90" s="1"/>
  <c r="AA20" i="90"/>
  <c r="AH20" i="90" s="1"/>
  <c r="AB20" i="90"/>
  <c r="X21" i="90"/>
  <c r="Q21" i="90" s="1"/>
  <c r="Y21" i="90"/>
  <c r="AF21" i="90" s="1"/>
  <c r="Z21" i="90"/>
  <c r="AG21" i="90" s="1"/>
  <c r="AA21" i="90"/>
  <c r="AH21" i="90" s="1"/>
  <c r="AB21" i="90"/>
  <c r="AI21" i="90" s="1"/>
  <c r="AE21" i="90"/>
  <c r="Q22" i="90"/>
  <c r="X22" i="90"/>
  <c r="Y22" i="90"/>
  <c r="R22" i="90" s="1"/>
  <c r="Z22" i="90"/>
  <c r="S22" i="90" s="1"/>
  <c r="AA22" i="90"/>
  <c r="AH22" i="90" s="1"/>
  <c r="AB22" i="90"/>
  <c r="AI22" i="90" s="1"/>
  <c r="AE22" i="90"/>
  <c r="AF22" i="90"/>
  <c r="AG22" i="90"/>
  <c r="Q23" i="90"/>
  <c r="R23" i="90"/>
  <c r="S23" i="90"/>
  <c r="X23" i="90"/>
  <c r="Y23" i="90"/>
  <c r="Z23" i="90"/>
  <c r="AA23" i="90"/>
  <c r="T23" i="90" s="1"/>
  <c r="AB23" i="90"/>
  <c r="U23" i="90" s="1"/>
  <c r="AE23" i="90"/>
  <c r="AF23" i="90"/>
  <c r="AG23" i="90"/>
  <c r="AH23" i="90"/>
  <c r="AI23" i="90"/>
  <c r="Q24" i="90"/>
  <c r="R24" i="90"/>
  <c r="S24" i="90"/>
  <c r="T24" i="90"/>
  <c r="U24" i="90"/>
  <c r="X24" i="90"/>
  <c r="Y24" i="90"/>
  <c r="Z24" i="90"/>
  <c r="AA24" i="90"/>
  <c r="AB24" i="90"/>
  <c r="AE24" i="90"/>
  <c r="AF24" i="90"/>
  <c r="AG24" i="90"/>
  <c r="AH24" i="90"/>
  <c r="AI24" i="90"/>
  <c r="S25" i="90"/>
  <c r="T25" i="90"/>
  <c r="U25" i="90"/>
  <c r="X25" i="90"/>
  <c r="AE25" i="90" s="1"/>
  <c r="Y25" i="90"/>
  <c r="AF25" i="90" s="1"/>
  <c r="Z25" i="90"/>
  <c r="AA25" i="90"/>
  <c r="AB25" i="90"/>
  <c r="AG25" i="90"/>
  <c r="AH25" i="90"/>
  <c r="AI25" i="90"/>
  <c r="U26" i="90"/>
  <c r="X26" i="90"/>
  <c r="AE26" i="90" s="1"/>
  <c r="Y26" i="90"/>
  <c r="AF26" i="90" s="1"/>
  <c r="Z26" i="90"/>
  <c r="AG26" i="90" s="1"/>
  <c r="AA26" i="90"/>
  <c r="AH26" i="90" s="1"/>
  <c r="AB26" i="90"/>
  <c r="AI26" i="90"/>
  <c r="X27" i="90"/>
  <c r="Q27" i="90" s="1"/>
  <c r="Y27" i="90"/>
  <c r="AF27" i="90" s="1"/>
  <c r="Z27" i="90"/>
  <c r="AG27" i="90" s="1"/>
  <c r="AA27" i="90"/>
  <c r="AH27" i="90" s="1"/>
  <c r="AB27" i="90"/>
  <c r="AI27" i="90" s="1"/>
  <c r="AE27" i="90"/>
  <c r="Q28" i="90"/>
  <c r="X28" i="90"/>
  <c r="Y28" i="90"/>
  <c r="R28" i="90" s="1"/>
  <c r="Z28" i="90"/>
  <c r="S28" i="90" s="1"/>
  <c r="AA28" i="90"/>
  <c r="AH28" i="90" s="1"/>
  <c r="AB28" i="90"/>
  <c r="AI28" i="90" s="1"/>
  <c r="AE28" i="90"/>
  <c r="AF28" i="90"/>
  <c r="AG28" i="90"/>
  <c r="Q29" i="90"/>
  <c r="R29" i="90"/>
  <c r="S29" i="90"/>
  <c r="X29" i="90"/>
  <c r="Y29" i="90"/>
  <c r="Z29" i="90"/>
  <c r="AA29" i="90"/>
  <c r="T29" i="90" s="1"/>
  <c r="AB29" i="90"/>
  <c r="U29" i="90" s="1"/>
  <c r="AE29" i="90"/>
  <c r="AF29" i="90"/>
  <c r="AG29" i="90"/>
  <c r="AH29" i="90"/>
  <c r="AI29" i="90"/>
  <c r="Q30" i="90"/>
  <c r="R30" i="90"/>
  <c r="S30" i="90"/>
  <c r="T30" i="90"/>
  <c r="U30" i="90"/>
  <c r="X30" i="90"/>
  <c r="Y30" i="90"/>
  <c r="Z30" i="90"/>
  <c r="AA30" i="90"/>
  <c r="AB30" i="90"/>
  <c r="AE30" i="90"/>
  <c r="AF30" i="90"/>
  <c r="AG30" i="90"/>
  <c r="AH30" i="90"/>
  <c r="AI30" i="90"/>
  <c r="S31" i="90"/>
  <c r="T31" i="90"/>
  <c r="U31" i="90"/>
  <c r="X31" i="90"/>
  <c r="Y31" i="90"/>
  <c r="Z31" i="90"/>
  <c r="AA31" i="90"/>
  <c r="AB31" i="90"/>
  <c r="AG31" i="90"/>
  <c r="AH31" i="90"/>
  <c r="AI31" i="90"/>
  <c r="Q32" i="90"/>
  <c r="R32" i="90"/>
  <c r="X32" i="90"/>
  <c r="Y32" i="90"/>
  <c r="Z32" i="90"/>
  <c r="S32" i="90" s="1"/>
  <c r="AA32" i="90"/>
  <c r="T32" i="90" s="1"/>
  <c r="AB32" i="90"/>
  <c r="AE32" i="90"/>
  <c r="AF32" i="90"/>
  <c r="AG32" i="90"/>
  <c r="AH32" i="90"/>
  <c r="U33" i="90"/>
  <c r="X33" i="90"/>
  <c r="Y33" i="90"/>
  <c r="Z33" i="90"/>
  <c r="AA33" i="90"/>
  <c r="AB33" i="90"/>
  <c r="AI33" i="90"/>
  <c r="X34" i="90"/>
  <c r="Q34" i="90" s="1"/>
  <c r="Y34" i="90"/>
  <c r="Z34" i="90"/>
  <c r="AA34" i="90"/>
  <c r="AB34" i="90"/>
  <c r="AE34" i="90"/>
  <c r="Q35" i="90"/>
  <c r="X35" i="90"/>
  <c r="Y35" i="90"/>
  <c r="R35" i="90" s="1"/>
  <c r="Z35" i="90"/>
  <c r="S35" i="90" s="1"/>
  <c r="AA35" i="90"/>
  <c r="AB35" i="90"/>
  <c r="AE35" i="90"/>
  <c r="AF35" i="90"/>
  <c r="AG35" i="90"/>
  <c r="Q36" i="90"/>
  <c r="R36" i="90"/>
  <c r="S36" i="90"/>
  <c r="X36" i="90"/>
  <c r="Y36" i="90"/>
  <c r="Z36" i="90"/>
  <c r="AA36" i="90"/>
  <c r="T36" i="90" s="1"/>
  <c r="AB36" i="90"/>
  <c r="U36" i="90" s="1"/>
  <c r="AE36" i="90"/>
  <c r="AF36" i="90"/>
  <c r="AG36" i="90"/>
  <c r="AH36" i="90"/>
  <c r="AI36" i="90"/>
  <c r="Q37" i="90"/>
  <c r="R37" i="90"/>
  <c r="S37" i="90"/>
  <c r="T37" i="90"/>
  <c r="U37" i="90"/>
  <c r="X37" i="90"/>
  <c r="Y37" i="90"/>
  <c r="Z37" i="90"/>
  <c r="AA37" i="90"/>
  <c r="AB37" i="90"/>
  <c r="AE37" i="90"/>
  <c r="AF37" i="90"/>
  <c r="AG37" i="90"/>
  <c r="AH37" i="90"/>
  <c r="AI37" i="90"/>
  <c r="S38" i="90"/>
  <c r="T38" i="90"/>
  <c r="U38" i="90"/>
  <c r="X38" i="90"/>
  <c r="Y38" i="90"/>
  <c r="Z38" i="90"/>
  <c r="AA38" i="90"/>
  <c r="AB38" i="90"/>
  <c r="AG38" i="90"/>
  <c r="AH38" i="90"/>
  <c r="AI38" i="90"/>
  <c r="U39" i="90"/>
  <c r="X39" i="90"/>
  <c r="Y39" i="90"/>
  <c r="Z39" i="90"/>
  <c r="AA39" i="90"/>
  <c r="AB39" i="90"/>
  <c r="AI39" i="90"/>
  <c r="X40" i="90"/>
  <c r="Q40" i="90" s="1"/>
  <c r="M42" i="90" s="1"/>
  <c r="Y40" i="90"/>
  <c r="Z40" i="90"/>
  <c r="AA40" i="90"/>
  <c r="AB40" i="90"/>
  <c r="AE40" i="90"/>
  <c r="Q41" i="90"/>
  <c r="X41" i="90"/>
  <c r="Y41" i="90"/>
  <c r="R41" i="90" s="1"/>
  <c r="Z41" i="90"/>
  <c r="S41" i="90" s="1"/>
  <c r="AA41" i="90"/>
  <c r="AB41" i="90"/>
  <c r="AE41" i="90"/>
  <c r="AF41" i="90"/>
  <c r="AG41" i="90"/>
  <c r="Q42" i="90"/>
  <c r="R42" i="90"/>
  <c r="S42" i="90"/>
  <c r="X42" i="90"/>
  <c r="Y42" i="90"/>
  <c r="Z42" i="90"/>
  <c r="AA42" i="90"/>
  <c r="T42" i="90" s="1"/>
  <c r="AB42" i="90"/>
  <c r="U42" i="90" s="1"/>
  <c r="AE42" i="90"/>
  <c r="AF42" i="90"/>
  <c r="AG42" i="90"/>
  <c r="Q43" i="90"/>
  <c r="R43" i="90"/>
  <c r="S43" i="90"/>
  <c r="T43" i="90"/>
  <c r="U43" i="90"/>
  <c r="X43" i="90"/>
  <c r="Y43" i="90"/>
  <c r="Z43" i="90"/>
  <c r="AA43" i="90"/>
  <c r="AB43" i="90"/>
  <c r="AE43" i="90"/>
  <c r="AF43" i="90"/>
  <c r="AG43" i="90"/>
  <c r="AH43" i="90"/>
  <c r="AI43" i="90"/>
  <c r="Q44" i="90"/>
  <c r="S44" i="90"/>
  <c r="T44" i="90"/>
  <c r="X44" i="90"/>
  <c r="AE44" i="90" s="1"/>
  <c r="Y44" i="90"/>
  <c r="R44" i="90" s="1"/>
  <c r="Z44" i="90"/>
  <c r="AA44" i="90"/>
  <c r="AB44" i="90"/>
  <c r="AI44" i="90" s="1"/>
  <c r="AF44" i="90"/>
  <c r="AG44" i="90"/>
  <c r="AH44" i="90"/>
  <c r="Q45" i="90"/>
  <c r="X45" i="90"/>
  <c r="Y45" i="90"/>
  <c r="AF45" i="90" s="1"/>
  <c r="Z45" i="90"/>
  <c r="S45" i="90" s="1"/>
  <c r="AA45" i="90"/>
  <c r="AB45" i="90"/>
  <c r="AE45" i="90"/>
  <c r="U46" i="90"/>
  <c r="X46" i="90"/>
  <c r="Y46" i="90"/>
  <c r="Z46" i="90"/>
  <c r="AA46" i="90"/>
  <c r="AB46" i="90"/>
  <c r="AI46" i="90"/>
  <c r="Q47" i="90"/>
  <c r="S47" i="90"/>
  <c r="T47" i="90"/>
  <c r="X47" i="90"/>
  <c r="Y47" i="90"/>
  <c r="Z47" i="90"/>
  <c r="AA47" i="90"/>
  <c r="AB47" i="90"/>
  <c r="U47" i="90" s="1"/>
  <c r="AE47" i="90"/>
  <c r="AG47" i="90"/>
  <c r="AH47" i="90"/>
  <c r="AI47" i="90"/>
  <c r="R48" i="90"/>
  <c r="T48" i="90"/>
  <c r="U48" i="90"/>
  <c r="X48" i="90"/>
  <c r="Q48" i="90" s="1"/>
  <c r="Y48" i="90"/>
  <c r="AF48" i="90" s="1"/>
  <c r="Z48" i="90"/>
  <c r="AA48" i="90"/>
  <c r="AB48" i="90"/>
  <c r="AI48" i="90" s="1"/>
  <c r="AE48" i="90"/>
  <c r="AH48" i="90"/>
  <c r="Q49" i="90"/>
  <c r="R49" i="90"/>
  <c r="S49" i="90"/>
  <c r="U49" i="90"/>
  <c r="X49" i="90"/>
  <c r="Y49" i="90"/>
  <c r="Z49" i="90"/>
  <c r="AA49" i="90"/>
  <c r="T49" i="90" s="1"/>
  <c r="AB49" i="90"/>
  <c r="AE49" i="90"/>
  <c r="AF49" i="90"/>
  <c r="AG49" i="90"/>
  <c r="AH49" i="90"/>
  <c r="AI49" i="90"/>
  <c r="X50" i="90"/>
  <c r="Q50" i="90" s="1"/>
  <c r="Y50" i="90"/>
  <c r="R50" i="90" s="1"/>
  <c r="Z50" i="90"/>
  <c r="S50" i="90" s="1"/>
  <c r="AA50" i="90"/>
  <c r="AB50" i="90"/>
  <c r="AE50" i="90"/>
  <c r="AF50" i="90"/>
  <c r="U51" i="90"/>
  <c r="X51" i="90"/>
  <c r="Y51" i="90"/>
  <c r="Z51" i="90"/>
  <c r="AA51" i="90"/>
  <c r="AB51" i="90"/>
  <c r="AI51" i="90"/>
  <c r="R52" i="90"/>
  <c r="S52" i="90"/>
  <c r="T52" i="90"/>
  <c r="X52" i="90"/>
  <c r="Y52" i="90"/>
  <c r="Z52" i="90"/>
  <c r="AA52" i="90"/>
  <c r="AB52" i="90"/>
  <c r="U52" i="90" s="1"/>
  <c r="AF52" i="90"/>
  <c r="AG52" i="90"/>
  <c r="AH52" i="90"/>
  <c r="AI52" i="90"/>
  <c r="Q53" i="90"/>
  <c r="S53" i="90"/>
  <c r="X53" i="90"/>
  <c r="Y53" i="90"/>
  <c r="Z53" i="90"/>
  <c r="AA53" i="90"/>
  <c r="AH53" i="90" s="1"/>
  <c r="AB53" i="90"/>
  <c r="U53" i="90" s="1"/>
  <c r="AE53" i="90"/>
  <c r="AG53" i="90"/>
  <c r="AI53" i="90"/>
  <c r="R54" i="90"/>
  <c r="T54" i="90"/>
  <c r="X54" i="90"/>
  <c r="Q54" i="90" s="1"/>
  <c r="Y54" i="90"/>
  <c r="Z54" i="90"/>
  <c r="AG54" i="90" s="1"/>
  <c r="AA54" i="90"/>
  <c r="AB54" i="90"/>
  <c r="AE54" i="90"/>
  <c r="AF54" i="90"/>
  <c r="AH54" i="90"/>
  <c r="U55" i="90"/>
  <c r="X55" i="90"/>
  <c r="Y55" i="90"/>
  <c r="Z55" i="90"/>
  <c r="AA55" i="90"/>
  <c r="AB55" i="90"/>
  <c r="AI55" i="90"/>
  <c r="R56" i="90"/>
  <c r="S56" i="90"/>
  <c r="T56" i="90"/>
  <c r="U56" i="90"/>
  <c r="X56" i="90"/>
  <c r="Y56" i="90"/>
  <c r="Z56" i="90"/>
  <c r="AA56" i="90"/>
  <c r="AB56" i="90"/>
  <c r="AF56" i="90"/>
  <c r="AG56" i="90"/>
  <c r="AH56" i="90"/>
  <c r="AI56" i="90"/>
  <c r="Q57" i="90"/>
  <c r="R57" i="90"/>
  <c r="X57" i="90"/>
  <c r="Y57" i="90"/>
  <c r="Z57" i="90"/>
  <c r="S57" i="90" s="1"/>
  <c r="AA57" i="90"/>
  <c r="T57" i="90" s="1"/>
  <c r="AB57" i="90"/>
  <c r="U57" i="90" s="1"/>
  <c r="AE57" i="90"/>
  <c r="AF57" i="90"/>
  <c r="AG57" i="90"/>
  <c r="AH57" i="90"/>
  <c r="AI57" i="90"/>
  <c r="X58" i="90"/>
  <c r="Y58" i="90"/>
  <c r="R58" i="90" s="1"/>
  <c r="Z58" i="90"/>
  <c r="AG58" i="90" s="1"/>
  <c r="AA58" i="90"/>
  <c r="T58" i="90" s="1"/>
  <c r="AB58" i="90"/>
  <c r="AF58" i="90"/>
  <c r="Q59" i="90"/>
  <c r="S59" i="90"/>
  <c r="U59" i="90"/>
  <c r="X59" i="90"/>
  <c r="Y59" i="90"/>
  <c r="Z59" i="90"/>
  <c r="AA59" i="90"/>
  <c r="AB59" i="90"/>
  <c r="AE59" i="90"/>
  <c r="AG59" i="90"/>
  <c r="AI59" i="90"/>
  <c r="R60" i="90"/>
  <c r="T60" i="90"/>
  <c r="U60" i="90"/>
  <c r="X60" i="90"/>
  <c r="Y60" i="90"/>
  <c r="Z60" i="90"/>
  <c r="AA60" i="90"/>
  <c r="AB60" i="90"/>
  <c r="AI60" i="90" s="1"/>
  <c r="AF60" i="90"/>
  <c r="AH60" i="90"/>
  <c r="Q61" i="90"/>
  <c r="R61" i="90"/>
  <c r="S61" i="90"/>
  <c r="U61" i="90"/>
  <c r="X61" i="90"/>
  <c r="Y61" i="90"/>
  <c r="Z61" i="90"/>
  <c r="AA61" i="90"/>
  <c r="T61" i="90" s="1"/>
  <c r="AB61" i="90"/>
  <c r="AE61" i="90"/>
  <c r="AF61" i="90"/>
  <c r="AG61" i="90"/>
  <c r="AH61" i="90"/>
  <c r="AI61" i="90"/>
  <c r="X62" i="90"/>
  <c r="Q62" i="90" s="1"/>
  <c r="Y62" i="90"/>
  <c r="R62" i="90" s="1"/>
  <c r="Z62" i="90"/>
  <c r="S62" i="90" s="1"/>
  <c r="AA62" i="90"/>
  <c r="AB62" i="90"/>
  <c r="AE62" i="90"/>
  <c r="AF62" i="90"/>
  <c r="U63" i="90"/>
  <c r="X63" i="90"/>
  <c r="Y63" i="90"/>
  <c r="Z63" i="90"/>
  <c r="AA63" i="90"/>
  <c r="AB63" i="90"/>
  <c r="AI63" i="90"/>
  <c r="R64" i="90"/>
  <c r="S64" i="90"/>
  <c r="T64" i="90"/>
  <c r="X64" i="90"/>
  <c r="Y64" i="90"/>
  <c r="Z64" i="90"/>
  <c r="AA64" i="90"/>
  <c r="AB64" i="90"/>
  <c r="U64" i="90" s="1"/>
  <c r="AF64" i="90"/>
  <c r="AG64" i="90"/>
  <c r="AH64" i="90"/>
  <c r="AI64" i="90"/>
  <c r="Q65" i="90"/>
  <c r="S65" i="90"/>
  <c r="X65" i="90"/>
  <c r="Y65" i="90"/>
  <c r="Z65" i="90"/>
  <c r="AA65" i="90"/>
  <c r="AH65" i="90" s="1"/>
  <c r="AB65" i="90"/>
  <c r="U65" i="90" s="1"/>
  <c r="AE65" i="90"/>
  <c r="AG65" i="90"/>
  <c r="AI65" i="90"/>
  <c r="R66" i="90"/>
  <c r="T66" i="90"/>
  <c r="X66" i="90"/>
  <c r="Q66" i="90" s="1"/>
  <c r="Y66" i="90"/>
  <c r="Z66" i="90"/>
  <c r="AG66" i="90" s="1"/>
  <c r="AA66" i="90"/>
  <c r="AB66" i="90"/>
  <c r="AE66" i="90"/>
  <c r="AF66" i="90"/>
  <c r="AH66" i="90"/>
  <c r="U67" i="90"/>
  <c r="X67" i="90"/>
  <c r="Y67" i="90"/>
  <c r="Z67" i="90"/>
  <c r="AA67" i="90"/>
  <c r="AB67" i="90"/>
  <c r="AI67" i="90"/>
  <c r="R68" i="90"/>
  <c r="S68" i="90"/>
  <c r="T68" i="90"/>
  <c r="U68" i="90"/>
  <c r="X68" i="90"/>
  <c r="Y68" i="90"/>
  <c r="Z68" i="90"/>
  <c r="AA68" i="90"/>
  <c r="AB68" i="90"/>
  <c r="AF68" i="90"/>
  <c r="AG68" i="90"/>
  <c r="AH68" i="90"/>
  <c r="AI68" i="90"/>
  <c r="Q69" i="90"/>
  <c r="R69" i="90"/>
  <c r="X69" i="90"/>
  <c r="Y69" i="90"/>
  <c r="Z69" i="90"/>
  <c r="S69" i="90" s="1"/>
  <c r="AA69" i="90"/>
  <c r="T69" i="90" s="1"/>
  <c r="AB69" i="90"/>
  <c r="U69" i="90" s="1"/>
  <c r="AE69" i="90"/>
  <c r="AF69" i="90"/>
  <c r="AG69" i="90"/>
  <c r="AH69" i="90"/>
  <c r="AI69" i="90"/>
  <c r="X70" i="90"/>
  <c r="Q70" i="90" s="1"/>
  <c r="Y70" i="90"/>
  <c r="AF70" i="90" s="1"/>
  <c r="Z70" i="90"/>
  <c r="AA70" i="90"/>
  <c r="AB70" i="90"/>
  <c r="AE70" i="90"/>
  <c r="R71" i="90"/>
  <c r="S71" i="90"/>
  <c r="T71" i="90"/>
  <c r="U71" i="90"/>
  <c r="X71" i="90"/>
  <c r="Y71" i="90"/>
  <c r="Z71" i="90"/>
  <c r="AA71" i="90"/>
  <c r="AB71" i="90"/>
  <c r="AF71" i="90"/>
  <c r="AG71" i="90"/>
  <c r="AH71" i="90"/>
  <c r="AI71" i="90"/>
  <c r="Q72" i="90"/>
  <c r="X72" i="90"/>
  <c r="Y72" i="90"/>
  <c r="R72" i="90" s="1"/>
  <c r="Z72" i="90"/>
  <c r="S72" i="90" s="1"/>
  <c r="AA72" i="90"/>
  <c r="AH72" i="90" s="1"/>
  <c r="AB72" i="90"/>
  <c r="AE72" i="90"/>
  <c r="AF72" i="90"/>
  <c r="AG72" i="90"/>
  <c r="T73" i="90"/>
  <c r="U73" i="90"/>
  <c r="X73" i="90"/>
  <c r="Y73" i="90"/>
  <c r="Z73" i="90"/>
  <c r="AA73" i="90"/>
  <c r="AB73" i="90"/>
  <c r="AH73" i="90"/>
  <c r="AI73" i="90"/>
  <c r="Q74" i="90"/>
  <c r="R74" i="90"/>
  <c r="S74" i="90"/>
  <c r="X74" i="90"/>
  <c r="Y74" i="90"/>
  <c r="Z74" i="90"/>
  <c r="AA74" i="90"/>
  <c r="T74" i="90" s="1"/>
  <c r="AB74" i="90"/>
  <c r="U74" i="90" s="1"/>
  <c r="AE74" i="90"/>
  <c r="AF74" i="90"/>
  <c r="AG74" i="90"/>
  <c r="AH74" i="90"/>
  <c r="AI74" i="90"/>
  <c r="X75" i="90"/>
  <c r="AE75" i="90" s="1"/>
  <c r="Y75" i="90"/>
  <c r="Z75" i="90"/>
  <c r="AA75" i="90"/>
  <c r="AB75" i="90"/>
  <c r="Q76" i="90"/>
  <c r="R76" i="90"/>
  <c r="S76" i="90"/>
  <c r="T76" i="90"/>
  <c r="U76" i="90"/>
  <c r="X76" i="90"/>
  <c r="Y76" i="90"/>
  <c r="Z76" i="90"/>
  <c r="AA76" i="90"/>
  <c r="AB76" i="90"/>
  <c r="AE76" i="90"/>
  <c r="AF76" i="90"/>
  <c r="AG76" i="90"/>
  <c r="AH76" i="90"/>
  <c r="AI76" i="90"/>
  <c r="X77" i="90"/>
  <c r="Q77" i="90" s="1"/>
  <c r="Y77" i="90"/>
  <c r="R77" i="90" s="1"/>
  <c r="Z77" i="90"/>
  <c r="AG77" i="90" s="1"/>
  <c r="AA77" i="90"/>
  <c r="AB77" i="90"/>
  <c r="AE77" i="90"/>
  <c r="AF77" i="90"/>
  <c r="S78" i="90"/>
  <c r="T78" i="90"/>
  <c r="U78" i="90"/>
  <c r="X78" i="90"/>
  <c r="Y78" i="90"/>
  <c r="Z78" i="90"/>
  <c r="AA78" i="90"/>
  <c r="AB78" i="90"/>
  <c r="AG78" i="90"/>
  <c r="AH78" i="90"/>
  <c r="AI78" i="90"/>
  <c r="Q79" i="90"/>
  <c r="R79" i="90"/>
  <c r="X79" i="90"/>
  <c r="Y79" i="90"/>
  <c r="Z79" i="90"/>
  <c r="S79" i="90" s="1"/>
  <c r="AA79" i="90"/>
  <c r="T79" i="90" s="1"/>
  <c r="AB79" i="90"/>
  <c r="AE79" i="90"/>
  <c r="AF79" i="90"/>
  <c r="AG79" i="90"/>
  <c r="AH79" i="90"/>
  <c r="U80" i="90"/>
  <c r="X80" i="90"/>
  <c r="Y80" i="90"/>
  <c r="Z80" i="90"/>
  <c r="AA80" i="90"/>
  <c r="AB80" i="90"/>
  <c r="AI80" i="90"/>
  <c r="Q81" i="90"/>
  <c r="R81" i="90"/>
  <c r="S81" i="90"/>
  <c r="T81" i="90"/>
  <c r="X81" i="90"/>
  <c r="Y81" i="90"/>
  <c r="Z81" i="90"/>
  <c r="AA81" i="90"/>
  <c r="AB81" i="90"/>
  <c r="U81" i="90" s="1"/>
  <c r="AE81" i="90"/>
  <c r="AF81" i="90"/>
  <c r="AG81" i="90"/>
  <c r="AH81" i="90"/>
  <c r="AI81" i="90"/>
  <c r="X82" i="90"/>
  <c r="Q82" i="90" s="1"/>
  <c r="Y82" i="90"/>
  <c r="Z82" i="90"/>
  <c r="AA82" i="90"/>
  <c r="AB82" i="90"/>
  <c r="AE82" i="90"/>
  <c r="R83" i="90"/>
  <c r="S83" i="90"/>
  <c r="T83" i="90"/>
  <c r="U83" i="90"/>
  <c r="X83" i="90"/>
  <c r="Y83" i="90"/>
  <c r="Z83" i="90"/>
  <c r="AA83" i="90"/>
  <c r="AB83" i="90"/>
  <c r="AF83" i="90"/>
  <c r="AG83" i="90"/>
  <c r="AH83" i="90"/>
  <c r="AI83" i="90"/>
  <c r="Q84" i="90"/>
  <c r="X84" i="90"/>
  <c r="Y84" i="90"/>
  <c r="R84" i="90" s="1"/>
  <c r="Z84" i="90"/>
  <c r="S84" i="90" s="1"/>
  <c r="AA84" i="90"/>
  <c r="AB84" i="90"/>
  <c r="AE84" i="90"/>
  <c r="AF84" i="90"/>
  <c r="AG84" i="90"/>
  <c r="T85" i="90"/>
  <c r="U85" i="90"/>
  <c r="X85" i="90"/>
  <c r="Y85" i="90"/>
  <c r="Z85" i="90"/>
  <c r="AA85" i="90"/>
  <c r="AB85" i="90"/>
  <c r="AH85" i="90"/>
  <c r="AI85" i="90"/>
  <c r="Q86" i="90"/>
  <c r="R86" i="90"/>
  <c r="S86" i="90"/>
  <c r="X86" i="90"/>
  <c r="Y86" i="90"/>
  <c r="Z86" i="90"/>
  <c r="AA86" i="90"/>
  <c r="T86" i="90" s="1"/>
  <c r="AB86" i="90"/>
  <c r="U86" i="90" s="1"/>
  <c r="AE86" i="90"/>
  <c r="AF86" i="90"/>
  <c r="AG86" i="90"/>
  <c r="AH86" i="90"/>
  <c r="AI86" i="90"/>
  <c r="X87" i="90"/>
  <c r="Y87" i="90"/>
  <c r="Z87" i="90"/>
  <c r="AA87" i="90"/>
  <c r="AB87" i="90"/>
  <c r="X88" i="90"/>
  <c r="Y88" i="90"/>
  <c r="Z88" i="90"/>
  <c r="AG88" i="90" s="1"/>
  <c r="AA88" i="90"/>
  <c r="AH88" i="90" s="1"/>
  <c r="AB88" i="90"/>
  <c r="AI88" i="90" s="1"/>
  <c r="AE88" i="90"/>
  <c r="AF88" i="90"/>
  <c r="AE89" i="90"/>
  <c r="AF89" i="90"/>
  <c r="AG89" i="90"/>
  <c r="AH89" i="90"/>
  <c r="AI89" i="90"/>
  <c r="AE90" i="90"/>
  <c r="AF90" i="90"/>
  <c r="AG90" i="90"/>
  <c r="AH90" i="90"/>
  <c r="AI90" i="90"/>
  <c r="A2" i="89"/>
  <c r="B2" i="89"/>
  <c r="O2" i="89" s="1"/>
  <c r="U2" i="89" s="1"/>
  <c r="AA2" i="89" s="1"/>
  <c r="AG2" i="89" s="1"/>
  <c r="AM2" i="89" s="1"/>
  <c r="AS2" i="89" s="1"/>
  <c r="AY2" i="89" s="1"/>
  <c r="BE2" i="89" s="1"/>
  <c r="BK2" i="89" s="1"/>
  <c r="BQ2" i="89" s="1"/>
  <c r="BW2" i="89" s="1"/>
  <c r="CC2" i="89" s="1"/>
  <c r="CI2" i="89" s="1"/>
  <c r="CO2" i="89" s="1"/>
  <c r="CU2" i="89" s="1"/>
  <c r="C2" i="89"/>
  <c r="P2" i="89" s="1"/>
  <c r="V2" i="89" s="1"/>
  <c r="AB2" i="89" s="1"/>
  <c r="AH2" i="89" s="1"/>
  <c r="AN2" i="89" s="1"/>
  <c r="AT2" i="89" s="1"/>
  <c r="AZ2" i="89" s="1"/>
  <c r="BF2" i="89" s="1"/>
  <c r="BL2" i="89" s="1"/>
  <c r="BR2" i="89" s="1"/>
  <c r="BX2" i="89" s="1"/>
  <c r="CD2" i="89" s="1"/>
  <c r="CJ2" i="89" s="1"/>
  <c r="CP2" i="89" s="1"/>
  <c r="CV2" i="89" s="1"/>
  <c r="D2" i="89"/>
  <c r="Q2" i="89" s="1"/>
  <c r="W2" i="89" s="1"/>
  <c r="AC2" i="89" s="1"/>
  <c r="AI2" i="89" s="1"/>
  <c r="AO2" i="89" s="1"/>
  <c r="AU2" i="89" s="1"/>
  <c r="BA2" i="89" s="1"/>
  <c r="BG2" i="89" s="1"/>
  <c r="BM2" i="89" s="1"/>
  <c r="BS2" i="89" s="1"/>
  <c r="BY2" i="89" s="1"/>
  <c r="CE2" i="89" s="1"/>
  <c r="CK2" i="89" s="1"/>
  <c r="CQ2" i="89" s="1"/>
  <c r="CW2" i="89" s="1"/>
  <c r="E2" i="89"/>
  <c r="R2" i="89" s="1"/>
  <c r="X2" i="89" s="1"/>
  <c r="AD2" i="89" s="1"/>
  <c r="AJ2" i="89" s="1"/>
  <c r="AP2" i="89" s="1"/>
  <c r="AV2" i="89" s="1"/>
  <c r="BB2" i="89" s="1"/>
  <c r="BH2" i="89" s="1"/>
  <c r="BN2" i="89" s="1"/>
  <c r="BT2" i="89" s="1"/>
  <c r="BZ2" i="89" s="1"/>
  <c r="CF2" i="89" s="1"/>
  <c r="CL2" i="89" s="1"/>
  <c r="CR2" i="89" s="1"/>
  <c r="CX2" i="89" s="1"/>
  <c r="F2" i="89"/>
  <c r="S2" i="89" s="1"/>
  <c r="Y2" i="89" s="1"/>
  <c r="AE2" i="89" s="1"/>
  <c r="AK2" i="89" s="1"/>
  <c r="AQ2" i="89" s="1"/>
  <c r="AW2" i="89" s="1"/>
  <c r="BC2" i="89" s="1"/>
  <c r="BI2" i="89" s="1"/>
  <c r="BO2" i="89" s="1"/>
  <c r="BU2" i="89" s="1"/>
  <c r="CA2" i="89" s="1"/>
  <c r="CG2" i="89" s="1"/>
  <c r="CM2" i="89" s="1"/>
  <c r="CS2" i="89" s="1"/>
  <c r="CY2" i="89" s="1"/>
  <c r="A4" i="89"/>
  <c r="B4" i="89"/>
  <c r="C4" i="89"/>
  <c r="E4" i="89"/>
  <c r="A5" i="89"/>
  <c r="D5" i="89"/>
  <c r="E5" i="89"/>
  <c r="F5" i="89"/>
  <c r="N5" i="89"/>
  <c r="A6" i="89"/>
  <c r="D6" i="89"/>
  <c r="F6" i="89"/>
  <c r="A7" i="89"/>
  <c r="N7" i="89"/>
  <c r="A8" i="89"/>
  <c r="E8" i="89"/>
  <c r="F8" i="89"/>
  <c r="A9" i="89"/>
  <c r="E9" i="89"/>
  <c r="A10" i="89"/>
  <c r="F10" i="89"/>
  <c r="A11" i="89"/>
  <c r="A12" i="89"/>
  <c r="B12" i="89"/>
  <c r="A13" i="89"/>
  <c r="B13" i="89"/>
  <c r="C13" i="89"/>
  <c r="A14" i="89"/>
  <c r="B14" i="89"/>
  <c r="C14" i="89"/>
  <c r="D14" i="89"/>
  <c r="A15" i="89"/>
  <c r="B15" i="89"/>
  <c r="C15" i="89"/>
  <c r="D15" i="89"/>
  <c r="E15" i="89"/>
  <c r="A16" i="89"/>
  <c r="B16" i="89"/>
  <c r="C16" i="89"/>
  <c r="D16" i="89"/>
  <c r="E16" i="89"/>
  <c r="F16" i="89"/>
  <c r="A17" i="89"/>
  <c r="B17" i="89"/>
  <c r="C17" i="89"/>
  <c r="D17" i="89"/>
  <c r="E17" i="89"/>
  <c r="F17" i="89"/>
  <c r="N17" i="89"/>
  <c r="A18" i="89"/>
  <c r="B18" i="89"/>
  <c r="C18" i="89"/>
  <c r="N18" i="89"/>
  <c r="A19" i="89"/>
  <c r="D19" i="89"/>
  <c r="E19" i="89"/>
  <c r="F19" i="89"/>
  <c r="N19" i="89"/>
  <c r="A20" i="89"/>
  <c r="B20" i="89"/>
  <c r="C20" i="89"/>
  <c r="D20" i="89"/>
  <c r="E20" i="89"/>
  <c r="A21" i="89"/>
  <c r="F21" i="89"/>
  <c r="N21" i="89"/>
  <c r="A22" i="89"/>
  <c r="B22" i="89"/>
  <c r="N22" i="89"/>
  <c r="A23" i="89"/>
  <c r="B23" i="89"/>
  <c r="C23" i="89"/>
  <c r="D23" i="89"/>
  <c r="A24" i="89"/>
  <c r="B24" i="89"/>
  <c r="C24" i="89"/>
  <c r="D24" i="89"/>
  <c r="E24" i="89"/>
  <c r="F24" i="89"/>
  <c r="N24" i="89"/>
  <c r="A25" i="89"/>
  <c r="B25" i="89"/>
  <c r="C25" i="89"/>
  <c r="D25" i="89"/>
  <c r="E25" i="89"/>
  <c r="F25" i="89"/>
  <c r="A26" i="89"/>
  <c r="D26" i="89"/>
  <c r="E26" i="89"/>
  <c r="F26" i="89"/>
  <c r="A27" i="89"/>
  <c r="F27" i="89"/>
  <c r="A28" i="89"/>
  <c r="B28" i="89"/>
  <c r="A29" i="89"/>
  <c r="B29" i="89"/>
  <c r="C29" i="89"/>
  <c r="D29" i="89"/>
  <c r="A30" i="89"/>
  <c r="B30" i="89"/>
  <c r="C30" i="89"/>
  <c r="D30" i="89"/>
  <c r="E30" i="89"/>
  <c r="F30" i="89"/>
  <c r="N30" i="89"/>
  <c r="A31" i="89"/>
  <c r="B31" i="89"/>
  <c r="C31" i="89"/>
  <c r="D31" i="89"/>
  <c r="E31" i="89"/>
  <c r="F31" i="89"/>
  <c r="A32" i="89"/>
  <c r="D32" i="89"/>
  <c r="E32" i="89"/>
  <c r="F32" i="89"/>
  <c r="N32" i="89"/>
  <c r="A33" i="89"/>
  <c r="B33" i="89"/>
  <c r="C33" i="89"/>
  <c r="D33" i="89"/>
  <c r="E33" i="89"/>
  <c r="N33" i="89"/>
  <c r="A34" i="89"/>
  <c r="F34" i="89"/>
  <c r="N34" i="89"/>
  <c r="A35" i="89"/>
  <c r="B35" i="89"/>
  <c r="A36" i="89"/>
  <c r="B36" i="89"/>
  <c r="C36" i="89"/>
  <c r="D36" i="89"/>
  <c r="A37" i="89"/>
  <c r="B37" i="89"/>
  <c r="C37" i="89"/>
  <c r="D37" i="89"/>
  <c r="E37" i="89"/>
  <c r="F37" i="89"/>
  <c r="A38" i="89"/>
  <c r="B38" i="89"/>
  <c r="C38" i="89"/>
  <c r="D38" i="89"/>
  <c r="E38" i="89"/>
  <c r="F38" i="89"/>
  <c r="N38" i="89"/>
  <c r="A39" i="89"/>
  <c r="D39" i="89"/>
  <c r="E39" i="89"/>
  <c r="F39" i="89"/>
  <c r="N39" i="89"/>
  <c r="A40" i="89"/>
  <c r="F40" i="89"/>
  <c r="N40" i="89"/>
  <c r="A41" i="89"/>
  <c r="B41" i="89"/>
  <c r="A42" i="89"/>
  <c r="B42" i="89"/>
  <c r="C42" i="89"/>
  <c r="D42" i="89"/>
  <c r="A43" i="89"/>
  <c r="B43" i="89"/>
  <c r="C43" i="89"/>
  <c r="D43" i="89"/>
  <c r="E43" i="89"/>
  <c r="F43" i="89"/>
  <c r="A44" i="89"/>
  <c r="B44" i="89"/>
  <c r="C44" i="89"/>
  <c r="D44" i="89"/>
  <c r="E44" i="89"/>
  <c r="F44" i="89"/>
  <c r="N44" i="89"/>
  <c r="A45" i="89"/>
  <c r="B45" i="89"/>
  <c r="C45" i="89"/>
  <c r="D45" i="89"/>
  <c r="E45" i="89"/>
  <c r="A46" i="89"/>
  <c r="B46" i="89"/>
  <c r="D46" i="89"/>
  <c r="A47" i="89"/>
  <c r="F47" i="89"/>
  <c r="N47" i="89"/>
  <c r="A48" i="89"/>
  <c r="B48" i="89"/>
  <c r="D48" i="89"/>
  <c r="E48" i="89"/>
  <c r="F48" i="89"/>
  <c r="N48" i="89"/>
  <c r="A49" i="89"/>
  <c r="B49" i="89"/>
  <c r="C49" i="89"/>
  <c r="E49" i="89"/>
  <c r="F49" i="89"/>
  <c r="N49" i="89"/>
  <c r="A50" i="89"/>
  <c r="B50" i="89"/>
  <c r="C50" i="89"/>
  <c r="D50" i="89"/>
  <c r="E50" i="89"/>
  <c r="F50" i="89"/>
  <c r="N50" i="89"/>
  <c r="A51" i="89"/>
  <c r="B51" i="89"/>
  <c r="C51" i="89"/>
  <c r="D51" i="89"/>
  <c r="A52" i="89"/>
  <c r="F52" i="89"/>
  <c r="N52" i="89"/>
  <c r="A53" i="89"/>
  <c r="C53" i="89"/>
  <c r="D53" i="89"/>
  <c r="E53" i="89"/>
  <c r="F53" i="89"/>
  <c r="N53" i="89"/>
  <c r="A54" i="89"/>
  <c r="B54" i="89"/>
  <c r="D54" i="89"/>
  <c r="F54" i="89"/>
  <c r="N54" i="89"/>
  <c r="A55" i="89"/>
  <c r="B55" i="89"/>
  <c r="C55" i="89"/>
  <c r="E55" i="89"/>
  <c r="N55" i="89"/>
  <c r="A56" i="89"/>
  <c r="F56" i="89"/>
  <c r="A57" i="89"/>
  <c r="C57" i="89"/>
  <c r="D57" i="89"/>
  <c r="E57" i="89"/>
  <c r="F57" i="89"/>
  <c r="N57" i="89"/>
  <c r="A58" i="89"/>
  <c r="B58" i="89"/>
  <c r="C58" i="89"/>
  <c r="D58" i="89"/>
  <c r="E58" i="89"/>
  <c r="F58" i="89"/>
  <c r="A59" i="89"/>
  <c r="C59" i="89"/>
  <c r="E59" i="89"/>
  <c r="A60" i="89"/>
  <c r="B60" i="89"/>
  <c r="D60" i="89"/>
  <c r="F60" i="89"/>
  <c r="A61" i="89"/>
  <c r="C61" i="89"/>
  <c r="F61" i="89"/>
  <c r="N61" i="89"/>
  <c r="A62" i="89"/>
  <c r="B62" i="89"/>
  <c r="C62" i="89"/>
  <c r="D62" i="89"/>
  <c r="F62" i="89"/>
  <c r="N62" i="89"/>
  <c r="A63" i="89"/>
  <c r="B63" i="89"/>
  <c r="C63" i="89"/>
  <c r="D63" i="89"/>
  <c r="A64" i="89"/>
  <c r="F64" i="89"/>
  <c r="A65" i="89"/>
  <c r="C65" i="89"/>
  <c r="F65" i="89"/>
  <c r="N65" i="89"/>
  <c r="A66" i="89"/>
  <c r="F66" i="89"/>
  <c r="A67" i="89"/>
  <c r="C67" i="89"/>
  <c r="N67" i="89"/>
  <c r="A68" i="89"/>
  <c r="F68" i="89"/>
  <c r="N68" i="89"/>
  <c r="A69" i="89"/>
  <c r="C69" i="89"/>
  <c r="F69" i="89"/>
  <c r="A70" i="89"/>
  <c r="C70" i="89"/>
  <c r="F70" i="89"/>
  <c r="A71" i="89"/>
  <c r="A72" i="89"/>
  <c r="C72" i="89"/>
  <c r="N72" i="89"/>
  <c r="A73" i="89"/>
  <c r="C73" i="89"/>
  <c r="N73" i="89"/>
  <c r="A74" i="89"/>
  <c r="N74" i="89"/>
  <c r="A75" i="89"/>
  <c r="C75" i="89"/>
  <c r="N75" i="89"/>
  <c r="A76" i="89"/>
  <c r="A77" i="89"/>
  <c r="C77" i="89"/>
  <c r="N77" i="89"/>
  <c r="A78" i="89"/>
  <c r="C78" i="89"/>
  <c r="A79" i="89"/>
  <c r="N79" i="89"/>
  <c r="A80" i="89"/>
  <c r="C80" i="89"/>
  <c r="A81" i="89"/>
  <c r="A82" i="89"/>
  <c r="C82" i="89"/>
  <c r="A83" i="89"/>
  <c r="A84" i="89"/>
  <c r="C84" i="89"/>
  <c r="N84" i="89"/>
  <c r="A85" i="89"/>
  <c r="C85" i="89"/>
  <c r="N85" i="89"/>
  <c r="A86" i="89"/>
  <c r="N86" i="89"/>
  <c r="A87" i="89"/>
  <c r="A88" i="89"/>
  <c r="N88" i="89"/>
  <c r="N89" i="89"/>
  <c r="C3" i="88"/>
  <c r="C5" i="88"/>
  <c r="J7" i="88"/>
  <c r="J8" i="88"/>
  <c r="J9" i="88"/>
  <c r="J10" i="88"/>
  <c r="T10" i="88"/>
  <c r="U10" i="88"/>
  <c r="V10" i="88"/>
  <c r="Y10" i="88" s="1"/>
  <c r="Z10" i="88" s="1"/>
  <c r="W10" i="88"/>
  <c r="X10" i="88"/>
  <c r="J11" i="88"/>
  <c r="T11" i="88"/>
  <c r="U11" i="88"/>
  <c r="V11" i="88"/>
  <c r="W11" i="88"/>
  <c r="X11" i="88"/>
  <c r="Y11" i="88"/>
  <c r="Z11" i="88" s="1"/>
  <c r="J12" i="88"/>
  <c r="T12" i="88"/>
  <c r="U12" i="88"/>
  <c r="V12" i="88"/>
  <c r="Y12" i="88" s="1"/>
  <c r="Z12" i="88" s="1"/>
  <c r="W12" i="88"/>
  <c r="X12" i="88"/>
  <c r="J13" i="88"/>
  <c r="T13" i="88"/>
  <c r="U13" i="88"/>
  <c r="V13" i="88"/>
  <c r="W13" i="88"/>
  <c r="X13" i="88"/>
  <c r="Y13" i="88"/>
  <c r="Z13" i="88" s="1"/>
  <c r="J14" i="88"/>
  <c r="T14" i="88"/>
  <c r="U14" i="88"/>
  <c r="V14" i="88"/>
  <c r="Y14" i="88" s="1"/>
  <c r="Z14" i="88" s="1"/>
  <c r="W14" i="88"/>
  <c r="X14" i="88"/>
  <c r="J15" i="88"/>
  <c r="T15" i="88"/>
  <c r="U15" i="88"/>
  <c r="V15" i="88"/>
  <c r="Y15" i="88" s="1"/>
  <c r="Z15" i="88" s="1"/>
  <c r="W15" i="88"/>
  <c r="X15" i="88"/>
  <c r="J16" i="88"/>
  <c r="T16" i="88"/>
  <c r="U16" i="88"/>
  <c r="Y16" i="88" s="1"/>
  <c r="Z16" i="88" s="1"/>
  <c r="V16" i="88"/>
  <c r="W16" i="88"/>
  <c r="X16" i="88"/>
  <c r="J17" i="88"/>
  <c r="T17" i="88"/>
  <c r="U17" i="88"/>
  <c r="V17" i="88"/>
  <c r="Y17" i="88" s="1"/>
  <c r="Z17" i="88" s="1"/>
  <c r="W17" i="88"/>
  <c r="X17" i="88"/>
  <c r="J18" i="88"/>
  <c r="T18" i="88"/>
  <c r="U18" i="88"/>
  <c r="Y18" i="88" s="1"/>
  <c r="Z18" i="88" s="1"/>
  <c r="V18" i="88"/>
  <c r="W18" i="88"/>
  <c r="X18" i="88"/>
  <c r="J19" i="88"/>
  <c r="T19" i="88"/>
  <c r="U19" i="88"/>
  <c r="V19" i="88"/>
  <c r="Y19" i="88" s="1"/>
  <c r="Z19" i="88" s="1"/>
  <c r="W19" i="88"/>
  <c r="X19" i="88"/>
  <c r="J20" i="88"/>
  <c r="T20" i="88"/>
  <c r="U20" i="88"/>
  <c r="Y20" i="88" s="1"/>
  <c r="Z20" i="88" s="1"/>
  <c r="V20" i="88"/>
  <c r="W20" i="88"/>
  <c r="X20" i="88"/>
  <c r="J21" i="88"/>
  <c r="T21" i="88"/>
  <c r="U21" i="88"/>
  <c r="V21" i="88"/>
  <c r="V40" i="88" s="1"/>
  <c r="Y40" i="88" s="1"/>
  <c r="Z40" i="88" s="1"/>
  <c r="W21" i="88"/>
  <c r="X21" i="88"/>
  <c r="J22" i="88"/>
  <c r="T22" i="88"/>
  <c r="U22" i="88"/>
  <c r="Y22" i="88" s="1"/>
  <c r="Z22" i="88" s="1"/>
  <c r="V22" i="88"/>
  <c r="W22" i="88"/>
  <c r="W41" i="88" s="1"/>
  <c r="X22" i="88"/>
  <c r="J23" i="88"/>
  <c r="T23" i="88"/>
  <c r="U23" i="88"/>
  <c r="Y23" i="88" s="1"/>
  <c r="Z23" i="88" s="1"/>
  <c r="V23" i="88"/>
  <c r="V42" i="88" s="1"/>
  <c r="W23" i="88"/>
  <c r="X23" i="88"/>
  <c r="J24" i="88"/>
  <c r="T24" i="88"/>
  <c r="U24" i="88"/>
  <c r="Y24" i="88" s="1"/>
  <c r="Z24" i="88" s="1"/>
  <c r="V24" i="88"/>
  <c r="V43" i="88" s="1"/>
  <c r="W24" i="88"/>
  <c r="X24" i="88"/>
  <c r="J25" i="88"/>
  <c r="T25" i="88"/>
  <c r="U25" i="88"/>
  <c r="Y25" i="88" s="1"/>
  <c r="Z25" i="88" s="1"/>
  <c r="V25" i="88"/>
  <c r="W25" i="88"/>
  <c r="X25" i="88"/>
  <c r="X44" i="88" s="1"/>
  <c r="J26" i="88"/>
  <c r="J27" i="88"/>
  <c r="J28" i="88"/>
  <c r="J29" i="88"/>
  <c r="T29" i="88"/>
  <c r="U29" i="88"/>
  <c r="V29" i="88"/>
  <c r="Y29" i="88" s="1"/>
  <c r="Z29" i="88" s="1"/>
  <c r="W29" i="88"/>
  <c r="X29" i="88"/>
  <c r="J30" i="88"/>
  <c r="T30" i="88"/>
  <c r="U30" i="88"/>
  <c r="V30" i="88"/>
  <c r="Y30" i="88" s="1"/>
  <c r="W30" i="88"/>
  <c r="X30" i="88"/>
  <c r="J31" i="88"/>
  <c r="T31" i="88"/>
  <c r="U31" i="88"/>
  <c r="V31" i="88"/>
  <c r="Y31" i="88" s="1"/>
  <c r="Z31" i="88" s="1"/>
  <c r="W31" i="88"/>
  <c r="X31" i="88"/>
  <c r="J32" i="88"/>
  <c r="T32" i="88"/>
  <c r="U32" i="88"/>
  <c r="V32" i="88"/>
  <c r="Y32" i="88" s="1"/>
  <c r="Z32" i="88" s="1"/>
  <c r="W32" i="88"/>
  <c r="X32" i="88"/>
  <c r="J33" i="88"/>
  <c r="T33" i="88"/>
  <c r="U33" i="88"/>
  <c r="V33" i="88"/>
  <c r="Y33" i="88" s="1"/>
  <c r="Z33" i="88" s="1"/>
  <c r="W33" i="88"/>
  <c r="X33" i="88"/>
  <c r="J34" i="88"/>
  <c r="T34" i="88"/>
  <c r="U34" i="88"/>
  <c r="V34" i="88"/>
  <c r="Y34" i="88" s="1"/>
  <c r="Z34" i="88" s="1"/>
  <c r="W34" i="88"/>
  <c r="X34" i="88"/>
  <c r="J35" i="88"/>
  <c r="T35" i="88"/>
  <c r="U35" i="88"/>
  <c r="V35" i="88"/>
  <c r="Y35" i="88" s="1"/>
  <c r="Z35" i="88" s="1"/>
  <c r="W35" i="88"/>
  <c r="X35" i="88"/>
  <c r="J36" i="88"/>
  <c r="T36" i="88"/>
  <c r="U36" i="88"/>
  <c r="V36" i="88"/>
  <c r="Y36" i="88" s="1"/>
  <c r="Z36" i="88" s="1"/>
  <c r="W36" i="88"/>
  <c r="X36" i="88"/>
  <c r="T37" i="88"/>
  <c r="U37" i="88"/>
  <c r="V37" i="88"/>
  <c r="W37" i="88"/>
  <c r="Y37" i="88" s="1"/>
  <c r="Z37" i="88" s="1"/>
  <c r="X37" i="88"/>
  <c r="T38" i="88"/>
  <c r="U38" i="88"/>
  <c r="V38" i="88"/>
  <c r="W38" i="88"/>
  <c r="X38" i="88"/>
  <c r="Y38" i="88"/>
  <c r="Z38" i="88" s="1"/>
  <c r="T39" i="88"/>
  <c r="U39" i="88"/>
  <c r="V39" i="88"/>
  <c r="W39" i="88"/>
  <c r="X39" i="88"/>
  <c r="C40" i="88"/>
  <c r="D40" i="88"/>
  <c r="E40" i="88"/>
  <c r="F40" i="88"/>
  <c r="G40" i="88"/>
  <c r="J40" i="88"/>
  <c r="T40" i="88"/>
  <c r="U40" i="88"/>
  <c r="W40" i="88"/>
  <c r="X40" i="88"/>
  <c r="C41" i="88"/>
  <c r="D41" i="88"/>
  <c r="E41" i="88"/>
  <c r="F41" i="88"/>
  <c r="G41" i="88"/>
  <c r="J41" i="88"/>
  <c r="T41" i="88"/>
  <c r="U41" i="88"/>
  <c r="V41" i="88"/>
  <c r="X41" i="88"/>
  <c r="C42" i="88"/>
  <c r="D42" i="88"/>
  <c r="E42" i="88"/>
  <c r="F42" i="88"/>
  <c r="G42" i="88"/>
  <c r="J42" i="88"/>
  <c r="T42" i="88"/>
  <c r="U42" i="88"/>
  <c r="W42" i="88"/>
  <c r="X42" i="88"/>
  <c r="T43" i="88"/>
  <c r="U43" i="88"/>
  <c r="W43" i="88"/>
  <c r="X43" i="88"/>
  <c r="T44" i="88"/>
  <c r="U44" i="88"/>
  <c r="V44" i="88"/>
  <c r="W44" i="88"/>
  <c r="C3" i="87"/>
  <c r="C5" i="87"/>
  <c r="J7" i="87"/>
  <c r="J8" i="87"/>
  <c r="J9" i="87"/>
  <c r="J10" i="87"/>
  <c r="T10" i="87"/>
  <c r="U10" i="87"/>
  <c r="V10" i="87"/>
  <c r="Y10" i="87" s="1"/>
  <c r="Z10" i="87" s="1"/>
  <c r="W10" i="87"/>
  <c r="X10" i="87"/>
  <c r="J11" i="87"/>
  <c r="T11" i="87"/>
  <c r="U11" i="87"/>
  <c r="V11" i="87"/>
  <c r="W11" i="87"/>
  <c r="X11" i="87"/>
  <c r="Y11" i="87"/>
  <c r="Z11" i="87" s="1"/>
  <c r="J12" i="87"/>
  <c r="T12" i="87"/>
  <c r="U12" i="87"/>
  <c r="Y12" i="87" s="1"/>
  <c r="Z12" i="87" s="1"/>
  <c r="V12" i="87"/>
  <c r="W12" i="87"/>
  <c r="X12" i="87"/>
  <c r="J13" i="87"/>
  <c r="T13" i="87"/>
  <c r="U13" i="87"/>
  <c r="V13" i="87"/>
  <c r="W13" i="87"/>
  <c r="X13" i="87"/>
  <c r="Y13" i="87"/>
  <c r="Z13" i="87" s="1"/>
  <c r="J14" i="87"/>
  <c r="T14" i="87"/>
  <c r="U14" i="87"/>
  <c r="Y14" i="87" s="1"/>
  <c r="Z14" i="87" s="1"/>
  <c r="V14" i="87"/>
  <c r="W14" i="87"/>
  <c r="X14" i="87"/>
  <c r="J15" i="87"/>
  <c r="T15" i="87"/>
  <c r="U15" i="87"/>
  <c r="V15" i="87"/>
  <c r="W15" i="87"/>
  <c r="X15" i="87"/>
  <c r="Y15" i="87"/>
  <c r="Z15" i="87" s="1"/>
  <c r="J16" i="87"/>
  <c r="T16" i="87"/>
  <c r="U16" i="87"/>
  <c r="Y16" i="87" s="1"/>
  <c r="Z16" i="87" s="1"/>
  <c r="V16" i="87"/>
  <c r="W16" i="87"/>
  <c r="X16" i="87"/>
  <c r="J17" i="87"/>
  <c r="T17" i="87"/>
  <c r="U17" i="87"/>
  <c r="V17" i="87"/>
  <c r="Y17" i="87" s="1"/>
  <c r="Z17" i="87" s="1"/>
  <c r="W17" i="87"/>
  <c r="X17" i="87"/>
  <c r="J18" i="87"/>
  <c r="T18" i="87"/>
  <c r="U18" i="87"/>
  <c r="Y18" i="87" s="1"/>
  <c r="Z18" i="87" s="1"/>
  <c r="V18" i="87"/>
  <c r="W18" i="87"/>
  <c r="X18" i="87"/>
  <c r="J19" i="87"/>
  <c r="T19" i="87"/>
  <c r="U19" i="87"/>
  <c r="V19" i="87"/>
  <c r="V38" i="87" s="1"/>
  <c r="W19" i="87"/>
  <c r="X19" i="87"/>
  <c r="J20" i="87"/>
  <c r="T20" i="87"/>
  <c r="Y20" i="87" s="1"/>
  <c r="Z20" i="87" s="1"/>
  <c r="U20" i="87"/>
  <c r="V20" i="87"/>
  <c r="W20" i="87"/>
  <c r="X20" i="87"/>
  <c r="J21" i="87"/>
  <c r="T21" i="87"/>
  <c r="U21" i="87"/>
  <c r="Y21" i="87" s="1"/>
  <c r="Z21" i="87" s="1"/>
  <c r="V21" i="87"/>
  <c r="V40" i="87" s="1"/>
  <c r="W21" i="87"/>
  <c r="X21" i="87"/>
  <c r="J22" i="87"/>
  <c r="T22" i="87"/>
  <c r="Y22" i="87" s="1"/>
  <c r="Z22" i="87" s="1"/>
  <c r="U22" i="87"/>
  <c r="V22" i="87"/>
  <c r="W22" i="87"/>
  <c r="X22" i="87"/>
  <c r="J23" i="87"/>
  <c r="T23" i="87"/>
  <c r="U23" i="87"/>
  <c r="Y23" i="87" s="1"/>
  <c r="Z23" i="87" s="1"/>
  <c r="V23" i="87"/>
  <c r="V42" i="87" s="1"/>
  <c r="W23" i="87"/>
  <c r="W42" i="87" s="1"/>
  <c r="X23" i="87"/>
  <c r="J24" i="87"/>
  <c r="T24" i="87"/>
  <c r="Y24" i="87" s="1"/>
  <c r="Z24" i="87" s="1"/>
  <c r="U24" i="87"/>
  <c r="V24" i="87"/>
  <c r="V43" i="87" s="1"/>
  <c r="W24" i="87"/>
  <c r="X24" i="87"/>
  <c r="J25" i="87"/>
  <c r="T25" i="87"/>
  <c r="U25" i="87"/>
  <c r="Y25" i="87" s="1"/>
  <c r="Z25" i="87" s="1"/>
  <c r="V25" i="87"/>
  <c r="W25" i="87"/>
  <c r="X25" i="87"/>
  <c r="X44" i="87" s="1"/>
  <c r="J26" i="87"/>
  <c r="J27" i="87"/>
  <c r="J28" i="87"/>
  <c r="J29" i="87"/>
  <c r="T29" i="87"/>
  <c r="U29" i="87"/>
  <c r="V29" i="87"/>
  <c r="Y29" i="87" s="1"/>
  <c r="Z29" i="87" s="1"/>
  <c r="W29" i="87"/>
  <c r="X29" i="87"/>
  <c r="J30" i="87"/>
  <c r="T30" i="87"/>
  <c r="U30" i="87"/>
  <c r="V30" i="87"/>
  <c r="Y30" i="87" s="1"/>
  <c r="H41" i="87" s="1"/>
  <c r="I41" i="87" s="1"/>
  <c r="L41" i="87" s="1"/>
  <c r="W30" i="87"/>
  <c r="X30" i="87"/>
  <c r="J31" i="87"/>
  <c r="T31" i="87"/>
  <c r="U31" i="87"/>
  <c r="V31" i="87"/>
  <c r="W31" i="87"/>
  <c r="Y31" i="87" s="1"/>
  <c r="Z31" i="87" s="1"/>
  <c r="X31" i="87"/>
  <c r="J32" i="87"/>
  <c r="T32" i="87"/>
  <c r="U32" i="87"/>
  <c r="V32" i="87"/>
  <c r="W32" i="87"/>
  <c r="X32" i="87"/>
  <c r="Y32" i="87"/>
  <c r="Z32" i="87" s="1"/>
  <c r="J33" i="87"/>
  <c r="T33" i="87"/>
  <c r="U33" i="87"/>
  <c r="V33" i="87"/>
  <c r="W33" i="87"/>
  <c r="X33" i="87"/>
  <c r="Y33" i="87"/>
  <c r="Z33" i="87" s="1"/>
  <c r="J34" i="87"/>
  <c r="T34" i="87"/>
  <c r="U34" i="87"/>
  <c r="V34" i="87"/>
  <c r="W34" i="87"/>
  <c r="X34" i="87"/>
  <c r="Y34" i="87"/>
  <c r="Z34" i="87" s="1"/>
  <c r="J35" i="87"/>
  <c r="T35" i="87"/>
  <c r="U35" i="87"/>
  <c r="V35" i="87"/>
  <c r="W35" i="87"/>
  <c r="X35" i="87"/>
  <c r="Y35" i="87"/>
  <c r="Z35" i="87" s="1"/>
  <c r="J36" i="87"/>
  <c r="T36" i="87"/>
  <c r="U36" i="87"/>
  <c r="V36" i="87"/>
  <c r="Y36" i="87" s="1"/>
  <c r="Z36" i="87" s="1"/>
  <c r="W36" i="87"/>
  <c r="X36" i="87"/>
  <c r="T37" i="87"/>
  <c r="U37" i="87"/>
  <c r="V37" i="87"/>
  <c r="Y37" i="87" s="1"/>
  <c r="Z37" i="87" s="1"/>
  <c r="W37" i="87"/>
  <c r="X37" i="87"/>
  <c r="T38" i="87"/>
  <c r="U38" i="87"/>
  <c r="W38" i="87"/>
  <c r="X38" i="87"/>
  <c r="T39" i="87"/>
  <c r="U39" i="87"/>
  <c r="V39" i="87"/>
  <c r="W39" i="87"/>
  <c r="Y39" i="87" s="1"/>
  <c r="Z39" i="87" s="1"/>
  <c r="X39" i="87"/>
  <c r="C40" i="87"/>
  <c r="D40" i="87"/>
  <c r="E40" i="87"/>
  <c r="F40" i="87"/>
  <c r="G40" i="87"/>
  <c r="J40" i="87"/>
  <c r="T40" i="87"/>
  <c r="U40" i="87"/>
  <c r="W40" i="87"/>
  <c r="X40" i="87"/>
  <c r="C41" i="87"/>
  <c r="D41" i="87"/>
  <c r="E41" i="87"/>
  <c r="F41" i="87"/>
  <c r="G41" i="87"/>
  <c r="J41" i="87"/>
  <c r="T41" i="87"/>
  <c r="U41" i="87"/>
  <c r="V41" i="87"/>
  <c r="W41" i="87"/>
  <c r="X41" i="87"/>
  <c r="Y41" i="87"/>
  <c r="Z41" i="87" s="1"/>
  <c r="C42" i="87"/>
  <c r="D42" i="87"/>
  <c r="E42" i="87"/>
  <c r="F42" i="87"/>
  <c r="G42" i="87"/>
  <c r="J42" i="87"/>
  <c r="T42" i="87"/>
  <c r="U42" i="87"/>
  <c r="X42" i="87"/>
  <c r="T43" i="87"/>
  <c r="U43" i="87"/>
  <c r="W43" i="87"/>
  <c r="X43" i="87"/>
  <c r="T44" i="87"/>
  <c r="Y44" i="87" s="1"/>
  <c r="Z44" i="87" s="1"/>
  <c r="U44" i="87"/>
  <c r="V44" i="87"/>
  <c r="W44" i="87"/>
  <c r="C3" i="86"/>
  <c r="C5" i="86"/>
  <c r="E7" i="86"/>
  <c r="F7" i="86"/>
  <c r="G7" i="86"/>
  <c r="J7" i="86"/>
  <c r="E8" i="86"/>
  <c r="F8" i="86"/>
  <c r="G8" i="86"/>
  <c r="J8" i="86"/>
  <c r="E9" i="86"/>
  <c r="F9" i="86"/>
  <c r="G9" i="86"/>
  <c r="J9" i="86"/>
  <c r="E10" i="86"/>
  <c r="F10" i="86"/>
  <c r="G10" i="86"/>
  <c r="J10" i="86"/>
  <c r="T10" i="86"/>
  <c r="U10" i="86"/>
  <c r="Y10" i="86" s="1"/>
  <c r="Z10" i="86" s="1"/>
  <c r="V10" i="86"/>
  <c r="W10" i="86"/>
  <c r="X10" i="86"/>
  <c r="E11" i="86"/>
  <c r="F11" i="86"/>
  <c r="G11" i="86"/>
  <c r="J11" i="86"/>
  <c r="T11" i="86"/>
  <c r="U11" i="86"/>
  <c r="V11" i="86"/>
  <c r="W11" i="86"/>
  <c r="X11" i="86"/>
  <c r="Y11" i="86"/>
  <c r="Z11" i="86" s="1"/>
  <c r="E12" i="86"/>
  <c r="F12" i="86"/>
  <c r="G12" i="86"/>
  <c r="J12" i="86"/>
  <c r="T12" i="86"/>
  <c r="U12" i="86"/>
  <c r="Y12" i="86" s="1"/>
  <c r="Z12" i="86" s="1"/>
  <c r="V12" i="86"/>
  <c r="W12" i="86"/>
  <c r="X12" i="86"/>
  <c r="E13" i="86"/>
  <c r="F13" i="86"/>
  <c r="G13" i="86"/>
  <c r="J13" i="86"/>
  <c r="T13" i="86"/>
  <c r="U13" i="86"/>
  <c r="V13" i="86"/>
  <c r="W13" i="86"/>
  <c r="X13" i="86"/>
  <c r="Y13" i="86"/>
  <c r="Z13" i="86" s="1"/>
  <c r="E14" i="86"/>
  <c r="F14" i="86"/>
  <c r="G14" i="86"/>
  <c r="J14" i="86"/>
  <c r="T14" i="86"/>
  <c r="U14" i="86"/>
  <c r="Y14" i="86" s="1"/>
  <c r="Z14" i="86" s="1"/>
  <c r="V14" i="86"/>
  <c r="W14" i="86"/>
  <c r="X14" i="86"/>
  <c r="E15" i="86"/>
  <c r="F15" i="86"/>
  <c r="G15" i="86"/>
  <c r="J15" i="86"/>
  <c r="T15" i="86"/>
  <c r="U15" i="86"/>
  <c r="V15" i="86"/>
  <c r="W15" i="86"/>
  <c r="X15" i="86"/>
  <c r="Y15" i="86"/>
  <c r="Z15" i="86" s="1"/>
  <c r="E16" i="86"/>
  <c r="F16" i="86"/>
  <c r="G16" i="86"/>
  <c r="J16" i="86"/>
  <c r="T16" i="86"/>
  <c r="U16" i="86"/>
  <c r="Y16" i="86" s="1"/>
  <c r="Z16" i="86" s="1"/>
  <c r="V16" i="86"/>
  <c r="W16" i="86"/>
  <c r="X16" i="86"/>
  <c r="E17" i="86"/>
  <c r="F17" i="86"/>
  <c r="J17" i="86"/>
  <c r="T17" i="86"/>
  <c r="U17" i="86"/>
  <c r="V17" i="86"/>
  <c r="W17" i="86"/>
  <c r="X17" i="86"/>
  <c r="Y17" i="86"/>
  <c r="Z17" i="86" s="1"/>
  <c r="E18" i="86"/>
  <c r="F18" i="86"/>
  <c r="J18" i="86"/>
  <c r="T18" i="86"/>
  <c r="Y18" i="86" s="1"/>
  <c r="Z18" i="86" s="1"/>
  <c r="U18" i="86"/>
  <c r="V18" i="86"/>
  <c r="W18" i="86"/>
  <c r="X18" i="86"/>
  <c r="E19" i="86"/>
  <c r="F19" i="86"/>
  <c r="J19" i="86"/>
  <c r="T19" i="86"/>
  <c r="U19" i="86"/>
  <c r="V19" i="86"/>
  <c r="W19" i="86"/>
  <c r="X19" i="86"/>
  <c r="Y19" i="86"/>
  <c r="Z19" i="86" s="1"/>
  <c r="E20" i="86"/>
  <c r="F20" i="86"/>
  <c r="J20" i="86"/>
  <c r="T20" i="86"/>
  <c r="Y20" i="86" s="1"/>
  <c r="Z20" i="86" s="1"/>
  <c r="U20" i="86"/>
  <c r="V20" i="86"/>
  <c r="W20" i="86"/>
  <c r="X20" i="86"/>
  <c r="E21" i="86"/>
  <c r="F21" i="86"/>
  <c r="J21" i="86"/>
  <c r="T21" i="86"/>
  <c r="U21" i="86"/>
  <c r="V21" i="86"/>
  <c r="W21" i="86"/>
  <c r="W40" i="86" s="1"/>
  <c r="Y40" i="86" s="1"/>
  <c r="Z40" i="86" s="1"/>
  <c r="X21" i="86"/>
  <c r="Y21" i="86"/>
  <c r="Z21" i="86" s="1"/>
  <c r="E22" i="86"/>
  <c r="F22" i="86"/>
  <c r="J22" i="86"/>
  <c r="T22" i="86"/>
  <c r="Y22" i="86" s="1"/>
  <c r="Z22" i="86" s="1"/>
  <c r="U22" i="86"/>
  <c r="V22" i="86"/>
  <c r="W22" i="86"/>
  <c r="X22" i="86"/>
  <c r="E23" i="86"/>
  <c r="F23" i="86"/>
  <c r="J23" i="86"/>
  <c r="T23" i="86"/>
  <c r="U23" i="86"/>
  <c r="V23" i="86"/>
  <c r="W23" i="86"/>
  <c r="W42" i="86" s="1"/>
  <c r="Y42" i="86" s="1"/>
  <c r="Z42" i="86" s="1"/>
  <c r="X23" i="86"/>
  <c r="Y23" i="86"/>
  <c r="Z23" i="86" s="1"/>
  <c r="E24" i="86"/>
  <c r="F24" i="86"/>
  <c r="J24" i="86"/>
  <c r="T24" i="86"/>
  <c r="Y24" i="86" s="1"/>
  <c r="Z24" i="86" s="1"/>
  <c r="U24" i="86"/>
  <c r="V24" i="86"/>
  <c r="W24" i="86"/>
  <c r="X24" i="86"/>
  <c r="E25" i="86"/>
  <c r="F25" i="86"/>
  <c r="J25" i="86"/>
  <c r="T25" i="86"/>
  <c r="U25" i="86"/>
  <c r="V25" i="86"/>
  <c r="W25" i="86"/>
  <c r="X25" i="86"/>
  <c r="X44" i="86" s="1"/>
  <c r="Y25" i="86"/>
  <c r="Z25" i="86" s="1"/>
  <c r="E26" i="86"/>
  <c r="F26" i="86"/>
  <c r="J26" i="86"/>
  <c r="E27" i="86"/>
  <c r="G27" i="86"/>
  <c r="J27" i="86"/>
  <c r="E28" i="86"/>
  <c r="G28" i="86"/>
  <c r="J28" i="86"/>
  <c r="E29" i="86"/>
  <c r="G29" i="86"/>
  <c r="J29" i="86"/>
  <c r="T29" i="86"/>
  <c r="U29" i="86"/>
  <c r="Y29" i="86" s="1"/>
  <c r="V29" i="86"/>
  <c r="W29" i="86"/>
  <c r="X29" i="86"/>
  <c r="E30" i="86"/>
  <c r="G30" i="86"/>
  <c r="J30" i="86"/>
  <c r="T30" i="86"/>
  <c r="U30" i="86"/>
  <c r="V30" i="86"/>
  <c r="Y30" i="86" s="1"/>
  <c r="W30" i="86"/>
  <c r="X30" i="86"/>
  <c r="E31" i="86"/>
  <c r="G31" i="86"/>
  <c r="J31" i="86"/>
  <c r="T31" i="86"/>
  <c r="U31" i="86"/>
  <c r="Y31" i="86" s="1"/>
  <c r="Z31" i="86" s="1"/>
  <c r="V31" i="86"/>
  <c r="W31" i="86"/>
  <c r="X31" i="86"/>
  <c r="E32" i="86"/>
  <c r="G32" i="86"/>
  <c r="J32" i="86"/>
  <c r="T32" i="86"/>
  <c r="U32" i="86"/>
  <c r="V32" i="86"/>
  <c r="Y32" i="86" s="1"/>
  <c r="Z32" i="86" s="1"/>
  <c r="W32" i="86"/>
  <c r="X32" i="86"/>
  <c r="E33" i="86"/>
  <c r="G33" i="86"/>
  <c r="J33" i="86"/>
  <c r="T33" i="86"/>
  <c r="U33" i="86"/>
  <c r="V33" i="86"/>
  <c r="W33" i="86"/>
  <c r="X33" i="86"/>
  <c r="E34" i="86"/>
  <c r="G34" i="86"/>
  <c r="J34" i="86"/>
  <c r="T34" i="86"/>
  <c r="U34" i="86"/>
  <c r="V34" i="86"/>
  <c r="Y34" i="86" s="1"/>
  <c r="Z34" i="86" s="1"/>
  <c r="W34" i="86"/>
  <c r="X34" i="86"/>
  <c r="E35" i="86"/>
  <c r="G35" i="86"/>
  <c r="J35" i="86"/>
  <c r="T35" i="86"/>
  <c r="U35" i="86"/>
  <c r="V35" i="86"/>
  <c r="W35" i="86"/>
  <c r="X35" i="86"/>
  <c r="E36" i="86"/>
  <c r="G36" i="86"/>
  <c r="J36" i="86"/>
  <c r="T36" i="86"/>
  <c r="U36" i="86"/>
  <c r="V36" i="86"/>
  <c r="W36" i="86"/>
  <c r="X36" i="86"/>
  <c r="Y36" i="86" s="1"/>
  <c r="Z36" i="86" s="1"/>
  <c r="E37" i="86"/>
  <c r="F37" i="86"/>
  <c r="G37" i="86"/>
  <c r="T37" i="86"/>
  <c r="U37" i="86"/>
  <c r="V37" i="86"/>
  <c r="W37" i="86"/>
  <c r="X37" i="86"/>
  <c r="E38" i="86"/>
  <c r="F38" i="86"/>
  <c r="T38" i="86"/>
  <c r="U38" i="86"/>
  <c r="V38" i="86"/>
  <c r="W38" i="86"/>
  <c r="X38" i="86"/>
  <c r="Y38" i="86"/>
  <c r="Z38" i="86" s="1"/>
  <c r="E39" i="86"/>
  <c r="G39" i="86"/>
  <c r="T39" i="86"/>
  <c r="U39" i="86"/>
  <c r="V39" i="86"/>
  <c r="W39" i="86"/>
  <c r="X39" i="86"/>
  <c r="C40" i="86"/>
  <c r="D40" i="86"/>
  <c r="E40" i="86"/>
  <c r="F40" i="86"/>
  <c r="G40" i="86"/>
  <c r="J40" i="86"/>
  <c r="T40" i="86"/>
  <c r="U40" i="86"/>
  <c r="V40" i="86"/>
  <c r="X40" i="86"/>
  <c r="C41" i="86"/>
  <c r="D41" i="86"/>
  <c r="E41" i="86"/>
  <c r="F41" i="86"/>
  <c r="G41" i="86"/>
  <c r="J41" i="86"/>
  <c r="T41" i="86"/>
  <c r="U41" i="86"/>
  <c r="Y41" i="86" s="1"/>
  <c r="Z41" i="86" s="1"/>
  <c r="V41" i="86"/>
  <c r="W41" i="86"/>
  <c r="X41" i="86"/>
  <c r="C42" i="86"/>
  <c r="D42" i="86"/>
  <c r="E42" i="86"/>
  <c r="F42" i="86"/>
  <c r="G42" i="86"/>
  <c r="J42" i="86"/>
  <c r="T42" i="86"/>
  <c r="U42" i="86"/>
  <c r="V42" i="86"/>
  <c r="X42" i="86"/>
  <c r="T43" i="86"/>
  <c r="Y43" i="86" s="1"/>
  <c r="Z43" i="86" s="1"/>
  <c r="U43" i="86"/>
  <c r="V43" i="86"/>
  <c r="W43" i="86"/>
  <c r="X43" i="86"/>
  <c r="T44" i="86"/>
  <c r="U44" i="86"/>
  <c r="V44" i="86"/>
  <c r="W44" i="86"/>
  <c r="T48" i="86"/>
  <c r="U48" i="86"/>
  <c r="T49" i="86"/>
  <c r="U49" i="86"/>
  <c r="T50" i="86"/>
  <c r="U50" i="86"/>
  <c r="X50" i="86"/>
  <c r="C3" i="80"/>
  <c r="C5" i="80"/>
  <c r="Z19" i="80" s="1"/>
  <c r="C7" i="80"/>
  <c r="D7" i="80"/>
  <c r="E7" i="80"/>
  <c r="F7" i="80"/>
  <c r="G7" i="80"/>
  <c r="J7" i="80"/>
  <c r="C8" i="80"/>
  <c r="D8" i="80"/>
  <c r="E8" i="80"/>
  <c r="F8" i="80"/>
  <c r="G8" i="80"/>
  <c r="J8" i="80"/>
  <c r="C9" i="80"/>
  <c r="D9" i="80"/>
  <c r="E9" i="80"/>
  <c r="F9" i="80"/>
  <c r="G9" i="80"/>
  <c r="J9" i="80"/>
  <c r="C10" i="80"/>
  <c r="D10" i="80"/>
  <c r="E10" i="80"/>
  <c r="F10" i="80"/>
  <c r="G10" i="80"/>
  <c r="J10" i="80"/>
  <c r="T10" i="80"/>
  <c r="Y10" i="80" s="1"/>
  <c r="U10" i="80"/>
  <c r="V10" i="80"/>
  <c r="W10" i="80"/>
  <c r="X10" i="80"/>
  <c r="C11" i="80"/>
  <c r="D11" i="80"/>
  <c r="E11" i="80"/>
  <c r="F11" i="80"/>
  <c r="G11" i="80"/>
  <c r="J11" i="80"/>
  <c r="T11" i="80"/>
  <c r="U11" i="80"/>
  <c r="V11" i="80"/>
  <c r="W11" i="80"/>
  <c r="X11" i="80"/>
  <c r="Y11" i="80"/>
  <c r="C12" i="80"/>
  <c r="D12" i="80"/>
  <c r="E12" i="80"/>
  <c r="F12" i="80"/>
  <c r="G12" i="80"/>
  <c r="J12" i="80"/>
  <c r="T12" i="80"/>
  <c r="Y12" i="80" s="1"/>
  <c r="U12" i="80"/>
  <c r="V12" i="80"/>
  <c r="W12" i="80"/>
  <c r="X12" i="80"/>
  <c r="C13" i="80"/>
  <c r="D13" i="80"/>
  <c r="E13" i="80"/>
  <c r="F13" i="80"/>
  <c r="G13" i="80"/>
  <c r="J13" i="80"/>
  <c r="T13" i="80"/>
  <c r="U13" i="80"/>
  <c r="V13" i="80"/>
  <c r="W13" i="80"/>
  <c r="X13" i="80"/>
  <c r="Y13" i="80"/>
  <c r="C14" i="80"/>
  <c r="D14" i="80"/>
  <c r="E14" i="80"/>
  <c r="F14" i="80"/>
  <c r="G14" i="80"/>
  <c r="J14" i="80"/>
  <c r="T14" i="80"/>
  <c r="Y14" i="80" s="1"/>
  <c r="U14" i="80"/>
  <c r="V14" i="80"/>
  <c r="W14" i="80"/>
  <c r="X14" i="80"/>
  <c r="C15" i="80"/>
  <c r="D15" i="80"/>
  <c r="E15" i="80"/>
  <c r="F15" i="80"/>
  <c r="G15" i="80"/>
  <c r="J15" i="80"/>
  <c r="T15" i="80"/>
  <c r="U15" i="80"/>
  <c r="V15" i="80"/>
  <c r="W15" i="80"/>
  <c r="X15" i="80"/>
  <c r="Y15" i="80"/>
  <c r="C16" i="80"/>
  <c r="D16" i="80"/>
  <c r="E16" i="80"/>
  <c r="F16" i="80"/>
  <c r="G16" i="80"/>
  <c r="J16" i="80"/>
  <c r="T16" i="80"/>
  <c r="Y16" i="80" s="1"/>
  <c r="U16" i="80"/>
  <c r="V16" i="80"/>
  <c r="W16" i="80"/>
  <c r="X16" i="80"/>
  <c r="C17" i="80"/>
  <c r="D17" i="80"/>
  <c r="E17" i="80"/>
  <c r="F17" i="80"/>
  <c r="J17" i="80"/>
  <c r="T17" i="80"/>
  <c r="U17" i="80"/>
  <c r="V17" i="80"/>
  <c r="W17" i="80"/>
  <c r="X17" i="80"/>
  <c r="Y17" i="80"/>
  <c r="C18" i="80"/>
  <c r="D18" i="80"/>
  <c r="E18" i="80"/>
  <c r="F18" i="80"/>
  <c r="J18" i="80"/>
  <c r="T18" i="80"/>
  <c r="Y18" i="80" s="1"/>
  <c r="U18" i="80"/>
  <c r="V18" i="80"/>
  <c r="W18" i="80"/>
  <c r="X18" i="80"/>
  <c r="C19" i="80"/>
  <c r="D19" i="80"/>
  <c r="E19" i="80"/>
  <c r="F19" i="80"/>
  <c r="J19" i="80"/>
  <c r="T19" i="80"/>
  <c r="U19" i="80"/>
  <c r="V19" i="80"/>
  <c r="W19" i="80"/>
  <c r="X19" i="80"/>
  <c r="Y19" i="80"/>
  <c r="C20" i="80"/>
  <c r="D20" i="80"/>
  <c r="E20" i="80"/>
  <c r="F20" i="80"/>
  <c r="J20" i="80"/>
  <c r="T20" i="80"/>
  <c r="Y20" i="80" s="1"/>
  <c r="U20" i="80"/>
  <c r="V20" i="80"/>
  <c r="W20" i="80"/>
  <c r="X20" i="80"/>
  <c r="C21" i="80"/>
  <c r="D21" i="80"/>
  <c r="E21" i="80"/>
  <c r="F21" i="80"/>
  <c r="J21" i="80"/>
  <c r="T21" i="80"/>
  <c r="U21" i="80"/>
  <c r="V21" i="80"/>
  <c r="W21" i="80"/>
  <c r="X21" i="80"/>
  <c r="Y21" i="80"/>
  <c r="C22" i="80"/>
  <c r="D22" i="80"/>
  <c r="E22" i="80"/>
  <c r="F22" i="80"/>
  <c r="J22" i="80"/>
  <c r="T22" i="80"/>
  <c r="Y22" i="80" s="1"/>
  <c r="U22" i="80"/>
  <c r="V22" i="80"/>
  <c r="W22" i="80"/>
  <c r="X22" i="80"/>
  <c r="C23" i="80"/>
  <c r="D23" i="80"/>
  <c r="E23" i="80"/>
  <c r="F23" i="80"/>
  <c r="J23" i="80"/>
  <c r="T23" i="80"/>
  <c r="U23" i="80"/>
  <c r="V23" i="80"/>
  <c r="W23" i="80"/>
  <c r="X23" i="80"/>
  <c r="Y23" i="80"/>
  <c r="C24" i="80"/>
  <c r="D24" i="80"/>
  <c r="E24" i="80"/>
  <c r="F24" i="80"/>
  <c r="J24" i="80"/>
  <c r="T24" i="80"/>
  <c r="Y24" i="80" s="1"/>
  <c r="U24" i="80"/>
  <c r="V24" i="80"/>
  <c r="W24" i="80"/>
  <c r="X24" i="80"/>
  <c r="C25" i="80"/>
  <c r="D25" i="80"/>
  <c r="E25" i="80"/>
  <c r="F25" i="80"/>
  <c r="J25" i="80"/>
  <c r="T25" i="80"/>
  <c r="U25" i="80"/>
  <c r="V25" i="80"/>
  <c r="W25" i="80"/>
  <c r="X25" i="80"/>
  <c r="Y25" i="80"/>
  <c r="C26" i="80"/>
  <c r="D26" i="80"/>
  <c r="E26" i="80"/>
  <c r="F26" i="80"/>
  <c r="J26" i="80"/>
  <c r="C27" i="80"/>
  <c r="D27" i="80"/>
  <c r="E27" i="80"/>
  <c r="G27" i="80"/>
  <c r="J27" i="80"/>
  <c r="C28" i="80"/>
  <c r="D28" i="80"/>
  <c r="E28" i="80"/>
  <c r="G28" i="80"/>
  <c r="J28" i="80"/>
  <c r="C29" i="80"/>
  <c r="D29" i="80"/>
  <c r="E29" i="80"/>
  <c r="G29" i="80"/>
  <c r="J29" i="80"/>
  <c r="T29" i="80"/>
  <c r="U29" i="80"/>
  <c r="AC29" i="80"/>
  <c r="C30" i="80"/>
  <c r="D30" i="80"/>
  <c r="E30" i="80"/>
  <c r="G30" i="80"/>
  <c r="J30" i="80"/>
  <c r="T30" i="80"/>
  <c r="U30" i="80"/>
  <c r="AC30" i="80"/>
  <c r="C31" i="80"/>
  <c r="D31" i="80"/>
  <c r="E31" i="80"/>
  <c r="G31" i="80"/>
  <c r="J31" i="80"/>
  <c r="T31" i="80"/>
  <c r="U31" i="80"/>
  <c r="X31" i="80"/>
  <c r="AC31" i="80"/>
  <c r="C32" i="80"/>
  <c r="D32" i="80"/>
  <c r="E32" i="80"/>
  <c r="G32" i="80"/>
  <c r="J32" i="80"/>
  <c r="C33" i="80"/>
  <c r="D33" i="80"/>
  <c r="E33" i="80"/>
  <c r="G33" i="80"/>
  <c r="J33" i="80"/>
  <c r="C34" i="80"/>
  <c r="D34" i="80"/>
  <c r="E34" i="80"/>
  <c r="G34" i="80"/>
  <c r="J34" i="80"/>
  <c r="C35" i="80"/>
  <c r="D35" i="80"/>
  <c r="E35" i="80"/>
  <c r="G35" i="80"/>
  <c r="J35" i="80"/>
  <c r="C36" i="80"/>
  <c r="D36" i="80"/>
  <c r="E36" i="80"/>
  <c r="G36" i="80"/>
  <c r="J36" i="80"/>
  <c r="C37" i="80"/>
  <c r="D37" i="80"/>
  <c r="E37" i="80"/>
  <c r="F37" i="80"/>
  <c r="G37" i="80"/>
  <c r="C38" i="80"/>
  <c r="D38" i="80"/>
  <c r="E38" i="80"/>
  <c r="F38" i="80"/>
  <c r="C39" i="80"/>
  <c r="D39" i="80"/>
  <c r="E39" i="80"/>
  <c r="G39" i="80"/>
  <c r="C40" i="80"/>
  <c r="D40" i="80"/>
  <c r="E40" i="80"/>
  <c r="F40" i="80"/>
  <c r="G40" i="80"/>
  <c r="J40" i="80"/>
  <c r="C41" i="80"/>
  <c r="D41" i="80"/>
  <c r="E41" i="80"/>
  <c r="F41" i="80"/>
  <c r="G41" i="80"/>
  <c r="J41" i="80"/>
  <c r="C42" i="80"/>
  <c r="D42" i="80"/>
  <c r="E42" i="80"/>
  <c r="F42" i="80"/>
  <c r="G42" i="80"/>
  <c r="J42" i="80"/>
  <c r="A2" i="79"/>
  <c r="A3" i="79"/>
  <c r="D3" i="79"/>
  <c r="E3" i="79"/>
  <c r="F3" i="79"/>
  <c r="G3" i="79"/>
  <c r="H3" i="79"/>
  <c r="M3" i="79"/>
  <c r="N3" i="79"/>
  <c r="O3" i="79"/>
  <c r="P3" i="79"/>
  <c r="E4" i="78" s="1"/>
  <c r="AB3" i="79"/>
  <c r="AD3" i="79"/>
  <c r="A4" i="79"/>
  <c r="D4" i="79"/>
  <c r="E4" i="79"/>
  <c r="F4" i="79"/>
  <c r="G4" i="79"/>
  <c r="G22" i="79" s="1"/>
  <c r="H4" i="79"/>
  <c r="H16" i="79" s="1"/>
  <c r="O4" i="79"/>
  <c r="P4" i="79"/>
  <c r="AC4" i="79"/>
  <c r="AD4" i="79"/>
  <c r="AE4" i="79"/>
  <c r="A5" i="79"/>
  <c r="D5" i="79"/>
  <c r="E5" i="79"/>
  <c r="F5" i="79"/>
  <c r="G5" i="79"/>
  <c r="H5" i="79"/>
  <c r="O5" i="79"/>
  <c r="AA5" i="79"/>
  <c r="A6" i="79"/>
  <c r="D6" i="79"/>
  <c r="E6" i="79"/>
  <c r="F6" i="79"/>
  <c r="G6" i="79"/>
  <c r="H6" i="79"/>
  <c r="N6" i="79"/>
  <c r="A7" i="79"/>
  <c r="D7" i="79"/>
  <c r="E7" i="79"/>
  <c r="F7" i="79"/>
  <c r="F25" i="79" s="1"/>
  <c r="G7" i="79"/>
  <c r="G25" i="79" s="1"/>
  <c r="H7" i="79"/>
  <c r="N7" i="79"/>
  <c r="P7" i="79"/>
  <c r="Q7" i="79"/>
  <c r="AB7" i="79"/>
  <c r="AD7" i="79"/>
  <c r="AE7" i="79"/>
  <c r="A8" i="79"/>
  <c r="AA8" i="79" s="1"/>
  <c r="D8" i="79"/>
  <c r="E8" i="79"/>
  <c r="F8" i="79"/>
  <c r="G8" i="79"/>
  <c r="H8" i="79"/>
  <c r="P8" i="79"/>
  <c r="AD8" i="79"/>
  <c r="A9" i="79"/>
  <c r="D9" i="79"/>
  <c r="E9" i="79"/>
  <c r="F9" i="79"/>
  <c r="G9" i="79"/>
  <c r="H9" i="79"/>
  <c r="M9" i="79"/>
  <c r="N9" i="79"/>
  <c r="O9" i="79"/>
  <c r="P9" i="79"/>
  <c r="AC9" i="79"/>
  <c r="AD9" i="79"/>
  <c r="A10" i="79"/>
  <c r="D10" i="79"/>
  <c r="E10" i="79"/>
  <c r="F10" i="79"/>
  <c r="F28" i="79" s="1"/>
  <c r="G10" i="79"/>
  <c r="H10" i="79"/>
  <c r="AD10" i="79"/>
  <c r="AE10" i="79"/>
  <c r="A11" i="79"/>
  <c r="D11" i="79"/>
  <c r="E11" i="79"/>
  <c r="F11" i="79"/>
  <c r="G11" i="79"/>
  <c r="H11" i="79"/>
  <c r="Q11" i="79"/>
  <c r="AA11" i="79"/>
  <c r="A12" i="79"/>
  <c r="D12" i="79"/>
  <c r="E12" i="79"/>
  <c r="F12" i="79"/>
  <c r="G12" i="79"/>
  <c r="H12" i="79"/>
  <c r="M12" i="79"/>
  <c r="AA12" i="79"/>
  <c r="A13" i="79"/>
  <c r="D13" i="79"/>
  <c r="D16" i="79" s="1"/>
  <c r="E13" i="79"/>
  <c r="E31" i="79" s="1"/>
  <c r="F13" i="79"/>
  <c r="G13" i="79"/>
  <c r="H13" i="79"/>
  <c r="O13" i="79"/>
  <c r="AC13" i="79"/>
  <c r="A14" i="79"/>
  <c r="D14" i="79"/>
  <c r="E14" i="79"/>
  <c r="F14" i="79"/>
  <c r="G14" i="79"/>
  <c r="H14" i="79"/>
  <c r="P14" i="79"/>
  <c r="Q14" i="79"/>
  <c r="AA14" i="79"/>
  <c r="AD14" i="79"/>
  <c r="A15" i="79"/>
  <c r="D15" i="79"/>
  <c r="D21" i="79" s="1"/>
  <c r="E15" i="79"/>
  <c r="F15" i="79"/>
  <c r="G15" i="79"/>
  <c r="G23" i="79" s="1"/>
  <c r="H15" i="79"/>
  <c r="H23" i="79" s="1"/>
  <c r="M15" i="79"/>
  <c r="B16" i="78" s="1"/>
  <c r="N15" i="79"/>
  <c r="O15" i="79"/>
  <c r="P15" i="79"/>
  <c r="AA15" i="79"/>
  <c r="AB15" i="79"/>
  <c r="AC15" i="79"/>
  <c r="AD15" i="79"/>
  <c r="M17" i="79"/>
  <c r="N17" i="79"/>
  <c r="P17" i="79"/>
  <c r="AB17" i="79"/>
  <c r="AD17" i="79"/>
  <c r="N18" i="79"/>
  <c r="C19" i="78" s="1"/>
  <c r="O18" i="79"/>
  <c r="P18" i="79"/>
  <c r="AD18" i="79"/>
  <c r="P19" i="79"/>
  <c r="Q19" i="79"/>
  <c r="AB20" i="79"/>
  <c r="E21" i="79"/>
  <c r="F21" i="79"/>
  <c r="P21" i="79"/>
  <c r="E22" i="79"/>
  <c r="F22" i="79"/>
  <c r="N22" i="79"/>
  <c r="O22" i="79"/>
  <c r="AB22" i="79"/>
  <c r="AC22" i="79"/>
  <c r="D23" i="79"/>
  <c r="E23" i="79"/>
  <c r="F23" i="79"/>
  <c r="P23" i="79"/>
  <c r="AD23" i="79"/>
  <c r="AE23" i="79"/>
  <c r="D24" i="79"/>
  <c r="E24" i="79"/>
  <c r="F24" i="79"/>
  <c r="P24" i="79"/>
  <c r="AB24" i="79"/>
  <c r="AD24" i="79"/>
  <c r="D25" i="79"/>
  <c r="E25" i="79"/>
  <c r="O25" i="79"/>
  <c r="P25" i="79"/>
  <c r="E26" i="78" s="1"/>
  <c r="D26" i="79"/>
  <c r="E26" i="79"/>
  <c r="F26" i="79"/>
  <c r="G26" i="79"/>
  <c r="H26" i="79"/>
  <c r="M26" i="79"/>
  <c r="N26" i="79"/>
  <c r="AB26" i="79"/>
  <c r="D27" i="79"/>
  <c r="E27" i="79"/>
  <c r="F27" i="79"/>
  <c r="G27" i="79"/>
  <c r="M27" i="79"/>
  <c r="AA27" i="79"/>
  <c r="AD27" i="79"/>
  <c r="D28" i="79"/>
  <c r="G28" i="79"/>
  <c r="H28" i="79"/>
  <c r="AA28" i="79"/>
  <c r="AB28" i="79"/>
  <c r="D29" i="79"/>
  <c r="E29" i="79"/>
  <c r="F29" i="79"/>
  <c r="G29" i="79"/>
  <c r="H29" i="79"/>
  <c r="O29" i="79"/>
  <c r="P29" i="79"/>
  <c r="AC29" i="79"/>
  <c r="AD29" i="79"/>
  <c r="D30" i="79"/>
  <c r="E30" i="79"/>
  <c r="F30" i="79"/>
  <c r="G30" i="79"/>
  <c r="H30" i="79"/>
  <c r="M30" i="79"/>
  <c r="B31" i="78" s="1"/>
  <c r="D31" i="79"/>
  <c r="F31" i="79"/>
  <c r="G31" i="79"/>
  <c r="H31" i="79"/>
  <c r="P31" i="79"/>
  <c r="AC31" i="79"/>
  <c r="AD31" i="79"/>
  <c r="AE31" i="79"/>
  <c r="N32" i="79"/>
  <c r="AB32" i="79"/>
  <c r="AE32" i="79"/>
  <c r="M33" i="79"/>
  <c r="AD34" i="79"/>
  <c r="AE34" i="79"/>
  <c r="M35" i="79"/>
  <c r="N35" i="79"/>
  <c r="O35" i="79"/>
  <c r="AA35" i="79"/>
  <c r="AB35" i="79"/>
  <c r="AC35" i="79"/>
  <c r="M36" i="79"/>
  <c r="P36" i="79"/>
  <c r="Q36" i="79"/>
  <c r="AA36" i="79"/>
  <c r="M37" i="79"/>
  <c r="N37" i="79"/>
  <c r="AD38" i="79"/>
  <c r="AE38" i="79"/>
  <c r="AB39" i="79"/>
  <c r="AC39" i="79"/>
  <c r="M40" i="79"/>
  <c r="O40" i="79"/>
  <c r="P40" i="79"/>
  <c r="Q40" i="79"/>
  <c r="AA40" i="79"/>
  <c r="N41" i="79"/>
  <c r="N42" i="79"/>
  <c r="AB42" i="79"/>
  <c r="AD42" i="79"/>
  <c r="AE42" i="79"/>
  <c r="Q43" i="79"/>
  <c r="AB43" i="79"/>
  <c r="AC43" i="79"/>
  <c r="AD43" i="79"/>
  <c r="AE43" i="79"/>
  <c r="N44" i="79"/>
  <c r="O44" i="79"/>
  <c r="D45" i="78" s="1"/>
  <c r="P44" i="79"/>
  <c r="Q44" i="79"/>
  <c r="AA44" i="79"/>
  <c r="O45" i="79"/>
  <c r="P45" i="79"/>
  <c r="AA45" i="79"/>
  <c r="AB45" i="79"/>
  <c r="AC45" i="79"/>
  <c r="N46" i="79"/>
  <c r="AA46" i="79"/>
  <c r="AB46" i="79"/>
  <c r="AC46" i="79"/>
  <c r="AD46" i="79"/>
  <c r="AE46" i="79"/>
  <c r="N47" i="79"/>
  <c r="AB47" i="79"/>
  <c r="AC47" i="79"/>
  <c r="AD47" i="79"/>
  <c r="AE47" i="79"/>
  <c r="M48" i="79"/>
  <c r="N48" i="79"/>
  <c r="AE48" i="79"/>
  <c r="M49" i="79"/>
  <c r="N49" i="79"/>
  <c r="O49" i="79"/>
  <c r="P49" i="79"/>
  <c r="Q49" i="79"/>
  <c r="AE49" i="79"/>
  <c r="O50" i="79"/>
  <c r="P50" i="79"/>
  <c r="Q50" i="79"/>
  <c r="AA50" i="79"/>
  <c r="AE50" i="79"/>
  <c r="N51" i="79"/>
  <c r="P51" i="79"/>
  <c r="Q51" i="79"/>
  <c r="AA51" i="79"/>
  <c r="AB51" i="79"/>
  <c r="AC51" i="79"/>
  <c r="AA52" i="79"/>
  <c r="AB52" i="79"/>
  <c r="AC52" i="79"/>
  <c r="AD52" i="79"/>
  <c r="AE52" i="79"/>
  <c r="P53" i="79"/>
  <c r="AC53" i="79"/>
  <c r="AD53" i="79"/>
  <c r="AE53" i="79"/>
  <c r="M54" i="79"/>
  <c r="N54" i="79"/>
  <c r="C55" i="78" s="1"/>
  <c r="AA54" i="79"/>
  <c r="AE54" i="79"/>
  <c r="M55" i="79"/>
  <c r="N55" i="79"/>
  <c r="O55" i="79"/>
  <c r="P55" i="79"/>
  <c r="AC55" i="79"/>
  <c r="N56" i="79"/>
  <c r="O56" i="79"/>
  <c r="P56" i="79"/>
  <c r="Q56" i="79"/>
  <c r="F57" i="78" s="1"/>
  <c r="AA56" i="79"/>
  <c r="AC56" i="79"/>
  <c r="AE56" i="79"/>
  <c r="M57" i="79"/>
  <c r="N57" i="79"/>
  <c r="P57" i="79"/>
  <c r="Q57" i="79"/>
  <c r="AA57" i="79"/>
  <c r="AB57" i="79"/>
  <c r="AC57" i="79"/>
  <c r="M58" i="79"/>
  <c r="N58" i="79"/>
  <c r="P58" i="79"/>
  <c r="AA58" i="79"/>
  <c r="AB58" i="79"/>
  <c r="AC58" i="79"/>
  <c r="AD58" i="79"/>
  <c r="AE58" i="79"/>
  <c r="N59" i="79"/>
  <c r="O59" i="79"/>
  <c r="P59" i="79"/>
  <c r="AA59" i="79"/>
  <c r="AB59" i="79"/>
  <c r="AC59" i="79"/>
  <c r="AD59" i="79"/>
  <c r="M60" i="79"/>
  <c r="N60" i="79"/>
  <c r="P60" i="79"/>
  <c r="Q60" i="79"/>
  <c r="AA60" i="79"/>
  <c r="AC60" i="79"/>
  <c r="AD60" i="79"/>
  <c r="AE60" i="79"/>
  <c r="M61" i="79"/>
  <c r="N61" i="79"/>
  <c r="O61" i="79"/>
  <c r="P61" i="79"/>
  <c r="Q61" i="79"/>
  <c r="AB61" i="79"/>
  <c r="AC61" i="79"/>
  <c r="AD61" i="79"/>
  <c r="AE61" i="79"/>
  <c r="N62" i="79"/>
  <c r="O62" i="79"/>
  <c r="P62" i="79"/>
  <c r="Q62" i="79"/>
  <c r="AA62" i="79"/>
  <c r="AD62" i="79"/>
  <c r="M63" i="79"/>
  <c r="N63" i="79"/>
  <c r="O63" i="79"/>
  <c r="P63" i="79"/>
  <c r="Q63" i="79"/>
  <c r="AA63" i="79"/>
  <c r="AB63" i="79"/>
  <c r="AC63" i="79"/>
  <c r="AD63" i="79"/>
  <c r="M64" i="79"/>
  <c r="N64" i="79"/>
  <c r="O64" i="79"/>
  <c r="P64" i="79"/>
  <c r="AA64" i="79"/>
  <c r="AB64" i="79"/>
  <c r="AC64" i="79"/>
  <c r="AD64" i="79"/>
  <c r="AE64" i="79"/>
  <c r="M65" i="79"/>
  <c r="O65" i="79"/>
  <c r="P65" i="79"/>
  <c r="AA65" i="79"/>
  <c r="AC65" i="79"/>
  <c r="AD65" i="79"/>
  <c r="AE65" i="79"/>
  <c r="M66" i="79"/>
  <c r="N66" i="79"/>
  <c r="O66" i="79"/>
  <c r="P66" i="79"/>
  <c r="Q66" i="79"/>
  <c r="AA66" i="79"/>
  <c r="AC66" i="79"/>
  <c r="AD66" i="79"/>
  <c r="AE66" i="79"/>
  <c r="M67" i="79"/>
  <c r="O67" i="79"/>
  <c r="P67" i="79"/>
  <c r="AA67" i="79"/>
  <c r="AB67" i="79"/>
  <c r="AC67" i="79"/>
  <c r="AD67" i="79"/>
  <c r="AE67" i="79"/>
  <c r="M68" i="79"/>
  <c r="N68" i="79"/>
  <c r="O68" i="79"/>
  <c r="P68" i="79"/>
  <c r="Q68" i="79"/>
  <c r="AA68" i="79"/>
  <c r="AC68" i="79"/>
  <c r="AD68" i="79"/>
  <c r="AE68" i="79"/>
  <c r="M69" i="79"/>
  <c r="N69" i="79"/>
  <c r="O69" i="79"/>
  <c r="P69" i="79"/>
  <c r="Q69" i="79"/>
  <c r="AA69" i="79"/>
  <c r="AB69" i="79"/>
  <c r="AC69" i="79"/>
  <c r="AD69" i="79"/>
  <c r="M70" i="79"/>
  <c r="N70" i="79"/>
  <c r="O70" i="79"/>
  <c r="P70" i="79"/>
  <c r="AA70" i="79"/>
  <c r="AB70" i="79"/>
  <c r="AC70" i="79"/>
  <c r="AD70" i="79"/>
  <c r="AE70" i="79"/>
  <c r="M71" i="79"/>
  <c r="O71" i="79"/>
  <c r="P71" i="79"/>
  <c r="Q71" i="79"/>
  <c r="AA71" i="79"/>
  <c r="AC71" i="79"/>
  <c r="AD71" i="79"/>
  <c r="AE71" i="79"/>
  <c r="M72" i="79"/>
  <c r="N72" i="79"/>
  <c r="O72" i="79"/>
  <c r="P72" i="79"/>
  <c r="Q72" i="79"/>
  <c r="AA72" i="79"/>
  <c r="AB72" i="79"/>
  <c r="AC72" i="79"/>
  <c r="AD72" i="79"/>
  <c r="AE72" i="79"/>
  <c r="M73" i="79"/>
  <c r="N73" i="79"/>
  <c r="O73" i="79"/>
  <c r="P73" i="79"/>
  <c r="Q73" i="79"/>
  <c r="AA73" i="79"/>
  <c r="AB73" i="79"/>
  <c r="AC73" i="79"/>
  <c r="AD73" i="79"/>
  <c r="AE73" i="79"/>
  <c r="M74" i="79"/>
  <c r="N74" i="79"/>
  <c r="O74" i="79"/>
  <c r="P74" i="79"/>
  <c r="Q74" i="79"/>
  <c r="AA74" i="79"/>
  <c r="AC74" i="79"/>
  <c r="AD74" i="79"/>
  <c r="AE74" i="79"/>
  <c r="M75" i="79"/>
  <c r="N75" i="79"/>
  <c r="O75" i="79"/>
  <c r="P75" i="79"/>
  <c r="Q75" i="79"/>
  <c r="AA75" i="79"/>
  <c r="AB75" i="79"/>
  <c r="AC75" i="79"/>
  <c r="AD75" i="79"/>
  <c r="AE75" i="79"/>
  <c r="M76" i="79"/>
  <c r="N76" i="79"/>
  <c r="O76" i="79"/>
  <c r="P76" i="79"/>
  <c r="Q76" i="79"/>
  <c r="AA76" i="79"/>
  <c r="AB76" i="79"/>
  <c r="AC76" i="79"/>
  <c r="AD76" i="79"/>
  <c r="AE76" i="79"/>
  <c r="M77" i="79"/>
  <c r="O77" i="79"/>
  <c r="P77" i="79"/>
  <c r="Q77" i="79"/>
  <c r="AA77" i="79"/>
  <c r="AB77" i="79"/>
  <c r="AC77" i="79"/>
  <c r="AD77" i="79"/>
  <c r="AE77" i="79"/>
  <c r="M78" i="79"/>
  <c r="N78" i="79"/>
  <c r="O78" i="79"/>
  <c r="P78" i="79"/>
  <c r="Q78" i="79"/>
  <c r="AA78" i="79"/>
  <c r="AB78" i="79"/>
  <c r="AC78" i="79"/>
  <c r="AD78" i="79"/>
  <c r="AE78" i="79"/>
  <c r="M79" i="79"/>
  <c r="N79" i="79"/>
  <c r="O79" i="79"/>
  <c r="P79" i="79"/>
  <c r="Q79" i="79"/>
  <c r="AA79" i="79"/>
  <c r="AB79" i="79"/>
  <c r="AC79" i="79"/>
  <c r="AD79" i="79"/>
  <c r="AE79" i="79"/>
  <c r="M80" i="79"/>
  <c r="N80" i="79"/>
  <c r="O80" i="79"/>
  <c r="P80" i="79"/>
  <c r="Q80" i="79"/>
  <c r="AA80" i="79"/>
  <c r="AC80" i="79"/>
  <c r="AD80" i="79"/>
  <c r="AE80" i="79"/>
  <c r="M81" i="79"/>
  <c r="N81" i="79"/>
  <c r="O81" i="79"/>
  <c r="P81" i="79"/>
  <c r="Q81" i="79"/>
  <c r="AA81" i="79"/>
  <c r="AB81" i="79"/>
  <c r="AC81" i="79"/>
  <c r="AD81" i="79"/>
  <c r="AE81" i="79"/>
  <c r="M82" i="79"/>
  <c r="N82" i="79"/>
  <c r="O82" i="79"/>
  <c r="P82" i="79"/>
  <c r="Q82" i="79"/>
  <c r="AA82" i="79"/>
  <c r="AB82" i="79"/>
  <c r="AC82" i="79"/>
  <c r="AD82" i="79"/>
  <c r="AE82" i="79"/>
  <c r="M83" i="79"/>
  <c r="O83" i="79"/>
  <c r="P83" i="79"/>
  <c r="Q83" i="79"/>
  <c r="AA83" i="79"/>
  <c r="AB83" i="79"/>
  <c r="AC83" i="79"/>
  <c r="AD83" i="79"/>
  <c r="AE83" i="79"/>
  <c r="M84" i="79"/>
  <c r="N84" i="79"/>
  <c r="O84" i="79"/>
  <c r="P84" i="79"/>
  <c r="Q84" i="79"/>
  <c r="AA84" i="79"/>
  <c r="AB84" i="79"/>
  <c r="AC84" i="79"/>
  <c r="AD84" i="79"/>
  <c r="AE84" i="79"/>
  <c r="M85" i="79"/>
  <c r="N85" i="79"/>
  <c r="O85" i="79"/>
  <c r="P85" i="79"/>
  <c r="Q85" i="79"/>
  <c r="AA85" i="79"/>
  <c r="AB85" i="79"/>
  <c r="AC85" i="79"/>
  <c r="AD85" i="79"/>
  <c r="AE85" i="79"/>
  <c r="M86" i="79"/>
  <c r="N86" i="79"/>
  <c r="O86" i="79"/>
  <c r="P86" i="79"/>
  <c r="Q86" i="79"/>
  <c r="AA86" i="79"/>
  <c r="AB86" i="79"/>
  <c r="AC86" i="79"/>
  <c r="AD86" i="79"/>
  <c r="AE86" i="79"/>
  <c r="M87" i="79"/>
  <c r="N87" i="79"/>
  <c r="O87" i="79"/>
  <c r="P87" i="79"/>
  <c r="Q87" i="79"/>
  <c r="AA87" i="79"/>
  <c r="AB87" i="79"/>
  <c r="AC87" i="79"/>
  <c r="AD87" i="79"/>
  <c r="AE87" i="79"/>
  <c r="AA88" i="79"/>
  <c r="AB88" i="79"/>
  <c r="AC88" i="79"/>
  <c r="AD88" i="79"/>
  <c r="AE88" i="79"/>
  <c r="AA89" i="79"/>
  <c r="AB89" i="79"/>
  <c r="AC89" i="79"/>
  <c r="AD89" i="79"/>
  <c r="AE89" i="79"/>
  <c r="AA90" i="79"/>
  <c r="AB90" i="79"/>
  <c r="AC90" i="79"/>
  <c r="AD90" i="79"/>
  <c r="AE90" i="79"/>
  <c r="A2" i="78"/>
  <c r="B2" i="78"/>
  <c r="B69" i="78" s="1"/>
  <c r="C2" i="78"/>
  <c r="D2" i="78"/>
  <c r="E2" i="78"/>
  <c r="F2" i="78"/>
  <c r="F87" i="78" s="1"/>
  <c r="A4" i="78"/>
  <c r="B4" i="78"/>
  <c r="C4" i="78"/>
  <c r="D4" i="78"/>
  <c r="A5" i="78"/>
  <c r="D5" i="78"/>
  <c r="E5" i="78"/>
  <c r="A6" i="78"/>
  <c r="D6" i="78"/>
  <c r="A7" i="78"/>
  <c r="C7" i="78"/>
  <c r="A8" i="78"/>
  <c r="C8" i="78"/>
  <c r="E8" i="78"/>
  <c r="F8" i="78"/>
  <c r="A9" i="78"/>
  <c r="E9" i="78"/>
  <c r="A10" i="78"/>
  <c r="B10" i="78"/>
  <c r="C10" i="78"/>
  <c r="D10" i="78"/>
  <c r="E10" i="78"/>
  <c r="A11" i="78"/>
  <c r="A12" i="78"/>
  <c r="F12" i="78"/>
  <c r="A13" i="78"/>
  <c r="B13" i="78"/>
  <c r="A14" i="78"/>
  <c r="D14" i="78"/>
  <c r="A15" i="78"/>
  <c r="E15" i="78"/>
  <c r="F15" i="78"/>
  <c r="A16" i="78"/>
  <c r="C16" i="78"/>
  <c r="D16" i="78"/>
  <c r="E16" i="78"/>
  <c r="A17" i="78"/>
  <c r="A18" i="78"/>
  <c r="B18" i="78"/>
  <c r="C18" i="78"/>
  <c r="E18" i="78"/>
  <c r="A19" i="78"/>
  <c r="D19" i="78"/>
  <c r="E19" i="78"/>
  <c r="A20" i="78"/>
  <c r="E20" i="78"/>
  <c r="F20" i="78"/>
  <c r="A21" i="78"/>
  <c r="A22" i="78"/>
  <c r="E22" i="78"/>
  <c r="A23" i="78"/>
  <c r="C23" i="78"/>
  <c r="D23" i="78"/>
  <c r="A24" i="78"/>
  <c r="E24" i="78"/>
  <c r="A25" i="78"/>
  <c r="E25" i="78"/>
  <c r="A26" i="78"/>
  <c r="D26" i="78"/>
  <c r="A27" i="78"/>
  <c r="B27" i="78"/>
  <c r="C27" i="78"/>
  <c r="A28" i="78"/>
  <c r="B28" i="78"/>
  <c r="A29" i="78"/>
  <c r="A30" i="78"/>
  <c r="D30" i="78"/>
  <c r="E30" i="78"/>
  <c r="A31" i="78"/>
  <c r="A32" i="78"/>
  <c r="E32" i="78"/>
  <c r="A33" i="78"/>
  <c r="C33" i="78"/>
  <c r="A34" i="78"/>
  <c r="B34" i="78"/>
  <c r="A35" i="78"/>
  <c r="A36" i="78"/>
  <c r="B36" i="78"/>
  <c r="C36" i="78"/>
  <c r="D36" i="78"/>
  <c r="A37" i="78"/>
  <c r="B37" i="78"/>
  <c r="E37" i="78"/>
  <c r="F37" i="78"/>
  <c r="A38" i="78"/>
  <c r="B38" i="78"/>
  <c r="C38" i="78"/>
  <c r="A39" i="78"/>
  <c r="A40" i="78"/>
  <c r="A41" i="78"/>
  <c r="B41" i="78"/>
  <c r="D41" i="78"/>
  <c r="E41" i="78"/>
  <c r="F41" i="78"/>
  <c r="A42" i="78"/>
  <c r="C42" i="78"/>
  <c r="A43" i="78"/>
  <c r="C43" i="78"/>
  <c r="A44" i="78"/>
  <c r="F44" i="78"/>
  <c r="A45" i="78"/>
  <c r="C45" i="78"/>
  <c r="E45" i="78"/>
  <c r="F45" i="78"/>
  <c r="A46" i="78"/>
  <c r="D46" i="78"/>
  <c r="E46" i="78"/>
  <c r="A47" i="78"/>
  <c r="C47" i="78"/>
  <c r="A48" i="78"/>
  <c r="C48" i="78"/>
  <c r="A49" i="78"/>
  <c r="B49" i="78"/>
  <c r="C49" i="78"/>
  <c r="A50" i="78"/>
  <c r="B50" i="78"/>
  <c r="C50" i="78"/>
  <c r="D50" i="78"/>
  <c r="E50" i="78"/>
  <c r="F50" i="78"/>
  <c r="A51" i="78"/>
  <c r="D51" i="78"/>
  <c r="E51" i="78"/>
  <c r="F51" i="78"/>
  <c r="A52" i="78"/>
  <c r="C52" i="78"/>
  <c r="E52" i="78"/>
  <c r="F52" i="78"/>
  <c r="A53" i="78"/>
  <c r="A54" i="78"/>
  <c r="E54" i="78"/>
  <c r="A55" i="78"/>
  <c r="B55" i="78"/>
  <c r="A56" i="78"/>
  <c r="B56" i="78"/>
  <c r="C56" i="78"/>
  <c r="D56" i="78"/>
  <c r="E56" i="78"/>
  <c r="A57" i="78"/>
  <c r="C57" i="78"/>
  <c r="D57" i="78"/>
  <c r="E57" i="78"/>
  <c r="A58" i="78"/>
  <c r="B58" i="78"/>
  <c r="C58" i="78"/>
  <c r="E58" i="78"/>
  <c r="F58" i="78"/>
  <c r="A59" i="78"/>
  <c r="B59" i="78"/>
  <c r="C59" i="78"/>
  <c r="E59" i="78"/>
  <c r="A60" i="78"/>
  <c r="C60" i="78"/>
  <c r="D60" i="78"/>
  <c r="A61" i="78"/>
  <c r="B61" i="78"/>
  <c r="C61" i="78"/>
  <c r="F61" i="78"/>
  <c r="A62" i="78"/>
  <c r="B62" i="78"/>
  <c r="C62" i="78"/>
  <c r="D62" i="78"/>
  <c r="F62" i="78"/>
  <c r="A63" i="78"/>
  <c r="C63" i="78"/>
  <c r="D63" i="78"/>
  <c r="F63" i="78"/>
  <c r="A64" i="78"/>
  <c r="B64" i="78"/>
  <c r="C64" i="78"/>
  <c r="F64" i="78"/>
  <c r="A65" i="78"/>
  <c r="C65" i="78"/>
  <c r="U65" i="78"/>
  <c r="AA65" i="78"/>
  <c r="AM65" i="78"/>
  <c r="BE65" i="78"/>
  <c r="BK65" i="78"/>
  <c r="BW65" i="78"/>
  <c r="CU65" i="78"/>
  <c r="A66" i="78"/>
  <c r="AM66" i="78"/>
  <c r="A67" i="78"/>
  <c r="C67" i="78"/>
  <c r="F67" i="78"/>
  <c r="AM67" i="78"/>
  <c r="CC67" i="78"/>
  <c r="A68" i="78"/>
  <c r="A69" i="78"/>
  <c r="C69" i="78"/>
  <c r="F69" i="78"/>
  <c r="U69" i="78"/>
  <c r="AM69" i="78"/>
  <c r="AY69" i="78"/>
  <c r="BW69" i="78"/>
  <c r="CC69" i="78"/>
  <c r="A70" i="78"/>
  <c r="C70" i="78"/>
  <c r="F70" i="78"/>
  <c r="O70" i="78"/>
  <c r="AM70" i="78"/>
  <c r="AY70" i="78"/>
  <c r="BK70" i="78"/>
  <c r="CI70" i="78"/>
  <c r="CO70" i="78"/>
  <c r="A71" i="78"/>
  <c r="B71" i="78" s="1"/>
  <c r="C71" i="78"/>
  <c r="O71" i="78"/>
  <c r="U71" i="78"/>
  <c r="AA71" i="78"/>
  <c r="AG71" i="78"/>
  <c r="AM71" i="78"/>
  <c r="AS71" i="78"/>
  <c r="AY71" i="78"/>
  <c r="BE71" i="78"/>
  <c r="BQ71" i="78"/>
  <c r="BW71" i="78"/>
  <c r="CC71" i="78"/>
  <c r="CI71" i="78"/>
  <c r="CO71" i="78"/>
  <c r="CU71" i="78"/>
  <c r="A72" i="78"/>
  <c r="S72" i="78"/>
  <c r="U72" i="78"/>
  <c r="AA72" i="78"/>
  <c r="AE72" i="78"/>
  <c r="AG72" i="78"/>
  <c r="AS72" i="78"/>
  <c r="AW72" i="78"/>
  <c r="AY72" i="78"/>
  <c r="BC72" i="78"/>
  <c r="BE72" i="78"/>
  <c r="BI72" i="78"/>
  <c r="BK72" i="78"/>
  <c r="BU72" i="78"/>
  <c r="BW72" i="78"/>
  <c r="CA72" i="78"/>
  <c r="CG72" i="78"/>
  <c r="CM72" i="78"/>
  <c r="CO72" i="78"/>
  <c r="CU72" i="78"/>
  <c r="CY72" i="78"/>
  <c r="A73" i="78"/>
  <c r="C73" i="78"/>
  <c r="U73" i="78"/>
  <c r="AK73" i="78"/>
  <c r="BW73" i="78"/>
  <c r="CM73" i="78"/>
  <c r="CO73" i="78"/>
  <c r="A74" i="78"/>
  <c r="C74" i="78"/>
  <c r="S74" i="78"/>
  <c r="U74" i="78"/>
  <c r="AA74" i="78"/>
  <c r="AQ74" i="78"/>
  <c r="AY74" i="78"/>
  <c r="BO74" i="78"/>
  <c r="CA74" i="78"/>
  <c r="CG74" i="78"/>
  <c r="CI74" i="78"/>
  <c r="CM74" i="78"/>
  <c r="CU74" i="78"/>
  <c r="A75" i="78"/>
  <c r="S75" i="78" s="1"/>
  <c r="B75" i="78"/>
  <c r="C75" i="78"/>
  <c r="Y75" i="78"/>
  <c r="AA75" i="78"/>
  <c r="AE75" i="78"/>
  <c r="AG75" i="78"/>
  <c r="AK75" i="78"/>
  <c r="AQ75" i="78"/>
  <c r="AS75" i="78"/>
  <c r="AW75" i="78"/>
  <c r="AY75" i="78"/>
  <c r="BE75" i="78"/>
  <c r="BI75" i="78"/>
  <c r="BO75" i="78"/>
  <c r="BQ75" i="78"/>
  <c r="CC75" i="78"/>
  <c r="CG75" i="78"/>
  <c r="CI75" i="78"/>
  <c r="CO75" i="78"/>
  <c r="CS75" i="78"/>
  <c r="CY75" i="78"/>
  <c r="A76" i="78"/>
  <c r="O76" i="78" s="1"/>
  <c r="C76" i="78"/>
  <c r="S76" i="78"/>
  <c r="AE76" i="78"/>
  <c r="AG76" i="78"/>
  <c r="AW76" i="78"/>
  <c r="BW76" i="78"/>
  <c r="CG76" i="78"/>
  <c r="CU76" i="78"/>
  <c r="A77" i="78"/>
  <c r="B77" i="78"/>
  <c r="C77" i="78"/>
  <c r="S77" i="78"/>
  <c r="AE77" i="78"/>
  <c r="AK77" i="78"/>
  <c r="AW77" i="78"/>
  <c r="AY77" i="78"/>
  <c r="BI77" i="78"/>
  <c r="BO77" i="78"/>
  <c r="BQ77" i="78"/>
  <c r="CA77" i="78"/>
  <c r="CM77" i="78"/>
  <c r="CO77" i="78"/>
  <c r="CS77" i="78"/>
  <c r="A78" i="78"/>
  <c r="AQ78" i="78"/>
  <c r="CG78" i="78"/>
  <c r="CM78" i="78"/>
  <c r="CO78" i="78"/>
  <c r="A79" i="78"/>
  <c r="C79" i="78"/>
  <c r="U79" i="78"/>
  <c r="CA79" i="78"/>
  <c r="A80" i="78"/>
  <c r="C80" i="78"/>
  <c r="O80" i="78"/>
  <c r="AG80" i="78"/>
  <c r="AQ80" i="78"/>
  <c r="AY80" i="78"/>
  <c r="BE80" i="78"/>
  <c r="BI80" i="78"/>
  <c r="BW80" i="78"/>
  <c r="CA80" i="78"/>
  <c r="CG80" i="78"/>
  <c r="CI80" i="78"/>
  <c r="CO80" i="78"/>
  <c r="CY80" i="78"/>
  <c r="A81" i="78"/>
  <c r="C81" i="78"/>
  <c r="AK81" i="78"/>
  <c r="CO81" i="78"/>
  <c r="A82" i="78"/>
  <c r="C82" i="78"/>
  <c r="Y82" i="78"/>
  <c r="AK82" i="78"/>
  <c r="AQ82" i="78"/>
  <c r="BC82" i="78"/>
  <c r="BQ82" i="78"/>
  <c r="CA82" i="78"/>
  <c r="CI82" i="78"/>
  <c r="CO82" i="78"/>
  <c r="CS82" i="78"/>
  <c r="A83" i="78"/>
  <c r="B83" i="78" s="1"/>
  <c r="C83" i="78"/>
  <c r="O83" i="78"/>
  <c r="AA83" i="78"/>
  <c r="AE83" i="78"/>
  <c r="BC83" i="78"/>
  <c r="BE83" i="78"/>
  <c r="CA83" i="78"/>
  <c r="CC83" i="78"/>
  <c r="CY83" i="78"/>
  <c r="A84" i="78"/>
  <c r="AM84" i="78" s="1"/>
  <c r="A85" i="78"/>
  <c r="C85" i="78"/>
  <c r="A86" i="78"/>
  <c r="AE86" i="78"/>
  <c r="A87" i="78"/>
  <c r="O87" i="78"/>
  <c r="U87" i="78"/>
  <c r="Y87" i="78"/>
  <c r="AG87" i="78"/>
  <c r="AM87" i="78"/>
  <c r="AQ87" i="78"/>
  <c r="AS87" i="78"/>
  <c r="AW87" i="78"/>
  <c r="BI87" i="78"/>
  <c r="BO87" i="78"/>
  <c r="BU87" i="78"/>
  <c r="BW87" i="78"/>
  <c r="CC87" i="78"/>
  <c r="CG87" i="78"/>
  <c r="CO87" i="78"/>
  <c r="CU87" i="78"/>
  <c r="A88" i="78"/>
  <c r="O88" i="78"/>
  <c r="AG88" i="78"/>
  <c r="AM88" i="78"/>
  <c r="AQ88" i="78"/>
  <c r="AY88" i="78"/>
  <c r="BC88" i="78"/>
  <c r="BU88" i="78"/>
  <c r="BW88" i="78"/>
  <c r="CI88" i="78"/>
  <c r="CM88" i="78"/>
  <c r="CO88" i="78"/>
  <c r="O89" i="78"/>
  <c r="S89" i="78"/>
  <c r="AA89" i="78"/>
  <c r="AE89" i="78"/>
  <c r="AG89" i="78"/>
  <c r="AK89" i="78"/>
  <c r="AM89" i="78"/>
  <c r="AQ89" i="78"/>
  <c r="AS89" i="78"/>
  <c r="AW89" i="78"/>
  <c r="AY89" i="78"/>
  <c r="BC89" i="78"/>
  <c r="BE89" i="78"/>
  <c r="BI89" i="78"/>
  <c r="BK89" i="78"/>
  <c r="BO89" i="78"/>
  <c r="BQ89" i="78"/>
  <c r="BU89" i="78"/>
  <c r="BW89" i="78"/>
  <c r="CA89" i="78"/>
  <c r="CC89" i="78"/>
  <c r="CG89" i="78"/>
  <c r="CI89" i="78"/>
  <c r="CM89" i="78"/>
  <c r="CO89" i="78"/>
  <c r="CS89" i="78"/>
  <c r="CU89" i="78"/>
  <c r="CY89" i="78"/>
  <c r="AA90" i="78"/>
  <c r="AE90" i="78"/>
  <c r="AG90" i="78"/>
  <c r="AK90" i="78"/>
  <c r="AM90" i="78"/>
  <c r="AQ90" i="78"/>
  <c r="AS90" i="78"/>
  <c r="AW90" i="78"/>
  <c r="AY90" i="78"/>
  <c r="BC90" i="78"/>
  <c r="BE90" i="78"/>
  <c r="BI90" i="78"/>
  <c r="BK90" i="78"/>
  <c r="BO90" i="78"/>
  <c r="BQ90" i="78"/>
  <c r="BU90" i="78"/>
  <c r="BW90" i="78"/>
  <c r="CA90" i="78"/>
  <c r="CC90" i="78"/>
  <c r="CG90" i="78"/>
  <c r="CI90" i="78"/>
  <c r="CM90" i="78"/>
  <c r="CO90" i="78"/>
  <c r="CS90" i="78"/>
  <c r="CU90" i="78"/>
  <c r="CY90" i="78"/>
  <c r="AG91" i="78"/>
  <c r="AK91" i="78"/>
  <c r="AM91" i="78"/>
  <c r="AQ91" i="78"/>
  <c r="AS91" i="78"/>
  <c r="AW91" i="78"/>
  <c r="AY91" i="78"/>
  <c r="BC91" i="78"/>
  <c r="BE91" i="78"/>
  <c r="BI91" i="78"/>
  <c r="BK91" i="78"/>
  <c r="BO91" i="78"/>
  <c r="BQ91" i="78"/>
  <c r="BU91" i="78"/>
  <c r="BW91" i="78"/>
  <c r="CA91" i="78"/>
  <c r="CC91" i="78"/>
  <c r="CG91" i="78"/>
  <c r="CI91" i="78"/>
  <c r="CM91" i="78"/>
  <c r="CO91" i="78"/>
  <c r="CS91" i="78"/>
  <c r="CU91" i="78"/>
  <c r="CY91" i="78"/>
  <c r="AG92" i="78"/>
  <c r="AK92" i="78"/>
  <c r="AM92" i="78"/>
  <c r="AQ92" i="78"/>
  <c r="AS92" i="78"/>
  <c r="AW92" i="78"/>
  <c r="AY92" i="78"/>
  <c r="BC92" i="78"/>
  <c r="BE92" i="78"/>
  <c r="BI92" i="78"/>
  <c r="BK92" i="78"/>
  <c r="BO92" i="78"/>
  <c r="BQ92" i="78"/>
  <c r="BU92" i="78"/>
  <c r="BW92" i="78"/>
  <c r="CA92" i="78"/>
  <c r="CC92" i="78"/>
  <c r="CG92" i="78"/>
  <c r="CI92" i="78"/>
  <c r="CM92" i="78"/>
  <c r="CO92" i="78"/>
  <c r="CS92" i="78"/>
  <c r="CU92" i="78"/>
  <c r="CY92" i="78"/>
  <c r="AG93" i="78"/>
  <c r="AK93" i="78"/>
  <c r="AM93" i="78"/>
  <c r="AQ93" i="78"/>
  <c r="AS93" i="78"/>
  <c r="AW93" i="78"/>
  <c r="AY93" i="78"/>
  <c r="BC93" i="78"/>
  <c r="BE93" i="78"/>
  <c r="BI93" i="78"/>
  <c r="BK93" i="78"/>
  <c r="BO93" i="78"/>
  <c r="BQ93" i="78"/>
  <c r="BU93" i="78"/>
  <c r="BW93" i="78"/>
  <c r="CA93" i="78"/>
  <c r="CC93" i="78"/>
  <c r="CG93" i="78"/>
  <c r="CI93" i="78"/>
  <c r="CM93" i="78"/>
  <c r="CO93" i="78"/>
  <c r="CS93" i="78"/>
  <c r="CU93" i="78"/>
  <c r="CY93" i="78"/>
  <c r="AG94" i="78"/>
  <c r="AK94" i="78"/>
  <c r="AM94" i="78"/>
  <c r="AQ94" i="78"/>
  <c r="AS94" i="78"/>
  <c r="AW94" i="78"/>
  <c r="AY94" i="78"/>
  <c r="BC94" i="78"/>
  <c r="BE94" i="78"/>
  <c r="BI94" i="78"/>
  <c r="BK94" i="78"/>
  <c r="BO94" i="78"/>
  <c r="BQ94" i="78"/>
  <c r="BU94" i="78"/>
  <c r="BW94" i="78"/>
  <c r="CA94" i="78"/>
  <c r="CC94" i="78"/>
  <c r="CG94" i="78"/>
  <c r="CI94" i="78"/>
  <c r="CM94" i="78"/>
  <c r="CO94" i="78"/>
  <c r="CS94" i="78"/>
  <c r="CU94" i="78"/>
  <c r="CY94" i="78"/>
  <c r="AG95" i="78"/>
  <c r="AK95" i="78"/>
  <c r="AM95" i="78"/>
  <c r="AQ95" i="78"/>
  <c r="AS95" i="78"/>
  <c r="AW95" i="78"/>
  <c r="AY95" i="78"/>
  <c r="BC95" i="78"/>
  <c r="BE95" i="78"/>
  <c r="BI95" i="78"/>
  <c r="BK95" i="78"/>
  <c r="BO95" i="78"/>
  <c r="BQ95" i="78"/>
  <c r="BU95" i="78"/>
  <c r="BW95" i="78"/>
  <c r="CA95" i="78"/>
  <c r="CC95" i="78"/>
  <c r="CG95" i="78"/>
  <c r="CI95" i="78"/>
  <c r="CM95" i="78"/>
  <c r="CO95" i="78"/>
  <c r="CS95" i="78"/>
  <c r="CU95" i="78"/>
  <c r="CY95" i="78"/>
  <c r="AG96" i="78"/>
  <c r="AK96" i="78"/>
  <c r="AM96" i="78"/>
  <c r="AQ96" i="78"/>
  <c r="AS96" i="78"/>
  <c r="AW96" i="78"/>
  <c r="AY96" i="78"/>
  <c r="BC96" i="78"/>
  <c r="BE96" i="78"/>
  <c r="BI96" i="78"/>
  <c r="BK96" i="78"/>
  <c r="BO96" i="78"/>
  <c r="BQ96" i="78"/>
  <c r="BU96" i="78"/>
  <c r="BW96" i="78"/>
  <c r="CA96" i="78"/>
  <c r="CC96" i="78"/>
  <c r="CG96" i="78"/>
  <c r="CI96" i="78"/>
  <c r="CM96" i="78"/>
  <c r="CO96" i="78"/>
  <c r="CS96" i="78"/>
  <c r="CU96" i="78"/>
  <c r="CY96" i="78"/>
  <c r="AM97" i="78"/>
  <c r="AQ97" i="78"/>
  <c r="AS97" i="78"/>
  <c r="AW97" i="78"/>
  <c r="AY97" i="78"/>
  <c r="BC97" i="78"/>
  <c r="BE97" i="78"/>
  <c r="BI97" i="78"/>
  <c r="BK97" i="78"/>
  <c r="BO97" i="78"/>
  <c r="BQ97" i="78"/>
  <c r="BU97" i="78"/>
  <c r="BW97" i="78"/>
  <c r="CA97" i="78"/>
  <c r="CC97" i="78"/>
  <c r="CG97" i="78"/>
  <c r="CI97" i="78"/>
  <c r="CM97" i="78"/>
  <c r="CO97" i="78"/>
  <c r="CS97" i="78"/>
  <c r="CU97" i="78"/>
  <c r="CY97" i="78"/>
  <c r="AS98" i="78"/>
  <c r="AW98" i="78"/>
  <c r="AY98" i="78"/>
  <c r="BC98" i="78"/>
  <c r="BE98" i="78"/>
  <c r="BI98" i="78"/>
  <c r="BK98" i="78"/>
  <c r="BO98" i="78"/>
  <c r="BQ98" i="78"/>
  <c r="BU98" i="78"/>
  <c r="BW98" i="78"/>
  <c r="CA98" i="78"/>
  <c r="CC98" i="78"/>
  <c r="CG98" i="78"/>
  <c r="CI98" i="78"/>
  <c r="CM98" i="78"/>
  <c r="CO98" i="78"/>
  <c r="CS98" i="78"/>
  <c r="CU98" i="78"/>
  <c r="CY98" i="78"/>
  <c r="AS99" i="78"/>
  <c r="AW99" i="78"/>
  <c r="AY99" i="78"/>
  <c r="BC99" i="78"/>
  <c r="BE99" i="78"/>
  <c r="BI99" i="78"/>
  <c r="BK99" i="78"/>
  <c r="BO99" i="78"/>
  <c r="BQ99" i="78"/>
  <c r="BU99" i="78"/>
  <c r="BW99" i="78"/>
  <c r="CA99" i="78"/>
  <c r="CC99" i="78"/>
  <c r="CG99" i="78"/>
  <c r="CI99" i="78"/>
  <c r="CM99" i="78"/>
  <c r="CO99" i="78"/>
  <c r="CS99" i="78"/>
  <c r="CU99" i="78"/>
  <c r="CY99" i="78"/>
  <c r="AS100" i="78"/>
  <c r="AW100" i="78"/>
  <c r="AY100" i="78"/>
  <c r="BC100" i="78"/>
  <c r="BE100" i="78"/>
  <c r="BI100" i="78"/>
  <c r="BK100" i="78"/>
  <c r="BO100" i="78"/>
  <c r="BQ100" i="78"/>
  <c r="BU100" i="78"/>
  <c r="BW100" i="78"/>
  <c r="CA100" i="78"/>
  <c r="CC100" i="78"/>
  <c r="CG100" i="78"/>
  <c r="CI100" i="78"/>
  <c r="CM100" i="78"/>
  <c r="CO100" i="78"/>
  <c r="CS100" i="78"/>
  <c r="CU100" i="78"/>
  <c r="CY100" i="78"/>
  <c r="AS101" i="78"/>
  <c r="AW101" i="78"/>
  <c r="AY101" i="78"/>
  <c r="BC101" i="78"/>
  <c r="BE101" i="78"/>
  <c r="BI101" i="78"/>
  <c r="BK101" i="78"/>
  <c r="BO101" i="78"/>
  <c r="BQ101" i="78"/>
  <c r="BU101" i="78"/>
  <c r="BW101" i="78"/>
  <c r="CA101" i="78"/>
  <c r="CC101" i="78"/>
  <c r="CG101" i="78"/>
  <c r="CI101" i="78"/>
  <c r="CM101" i="78"/>
  <c r="CO101" i="78"/>
  <c r="CS101" i="78"/>
  <c r="CU101" i="78"/>
  <c r="CY101" i="78"/>
  <c r="AS102" i="78"/>
  <c r="AW102" i="78"/>
  <c r="AY102" i="78"/>
  <c r="BC102" i="78"/>
  <c r="BE102" i="78"/>
  <c r="BI102" i="78"/>
  <c r="BK102" i="78"/>
  <c r="BO102" i="78"/>
  <c r="BQ102" i="78"/>
  <c r="BU102" i="78"/>
  <c r="BW102" i="78"/>
  <c r="CA102" i="78"/>
  <c r="CC102" i="78"/>
  <c r="CG102" i="78"/>
  <c r="CI102" i="78"/>
  <c r="CM102" i="78"/>
  <c r="CO102" i="78"/>
  <c r="CS102" i="78"/>
  <c r="CU102" i="78"/>
  <c r="CY102" i="78"/>
  <c r="AS103" i="78"/>
  <c r="AW103" i="78"/>
  <c r="BE103" i="78"/>
  <c r="BI103" i="78"/>
  <c r="BK103" i="78"/>
  <c r="BO103" i="78"/>
  <c r="BQ103" i="78"/>
  <c r="BU103" i="78"/>
  <c r="BW103" i="78"/>
  <c r="CA103" i="78"/>
  <c r="CC103" i="78"/>
  <c r="CG103" i="78"/>
  <c r="CI103" i="78"/>
  <c r="CM103" i="78"/>
  <c r="CO103" i="78"/>
  <c r="CS103" i="78"/>
  <c r="CU103" i="78"/>
  <c r="CY103" i="78"/>
  <c r="AS104" i="78"/>
  <c r="AW104" i="78"/>
  <c r="BQ104" i="78"/>
  <c r="BU104" i="78"/>
  <c r="BW104" i="78"/>
  <c r="CA104" i="78"/>
  <c r="CC104" i="78"/>
  <c r="CG104" i="78"/>
  <c r="CI104" i="78"/>
  <c r="CM104" i="78"/>
  <c r="CO104" i="78"/>
  <c r="CS104" i="78"/>
  <c r="CU104" i="78"/>
  <c r="CY104" i="78"/>
  <c r="AS105" i="78"/>
  <c r="AW105" i="78"/>
  <c r="CC105" i="78"/>
  <c r="CG105" i="78"/>
  <c r="CI105" i="78"/>
  <c r="CM105" i="78"/>
  <c r="CO105" i="78"/>
  <c r="CS105" i="78"/>
  <c r="CU105" i="78"/>
  <c r="CY105" i="78"/>
  <c r="AS106" i="78"/>
  <c r="AW106" i="78"/>
  <c r="CC106" i="78"/>
  <c r="CG106" i="78"/>
  <c r="CI106" i="78"/>
  <c r="CM106" i="78"/>
  <c r="CO106" i="78"/>
  <c r="CS106" i="78"/>
  <c r="CU106" i="78"/>
  <c r="CY106" i="78"/>
  <c r="AS107" i="78"/>
  <c r="AW107" i="78"/>
  <c r="CC107" i="78"/>
  <c r="CG107" i="78"/>
  <c r="CO107" i="78"/>
  <c r="CS107" i="78"/>
  <c r="CU107" i="78"/>
  <c r="CY107" i="78"/>
  <c r="AS108" i="78"/>
  <c r="AW108" i="78"/>
  <c r="CO108" i="78"/>
  <c r="CS108" i="78"/>
  <c r="CU108" i="78"/>
  <c r="CY108" i="78"/>
  <c r="CU109" i="78"/>
  <c r="CY109" i="78"/>
  <c r="A3" i="77"/>
  <c r="B3" i="77"/>
  <c r="J3" i="77" s="1"/>
  <c r="M3" i="77" s="1"/>
  <c r="P3" i="77" s="1"/>
  <c r="S3" i="77" s="1"/>
  <c r="V3" i="77" s="1"/>
  <c r="Y3" i="77" s="1"/>
  <c r="AB3" i="77" s="1"/>
  <c r="AF3" i="77" s="1"/>
  <c r="AI3" i="77" s="1"/>
  <c r="AL3" i="77" s="1"/>
  <c r="AO3" i="77" s="1"/>
  <c r="AR3" i="77" s="1"/>
  <c r="AU3" i="77" s="1"/>
  <c r="C3" i="77"/>
  <c r="K3" i="77" s="1"/>
  <c r="N3" i="77" s="1"/>
  <c r="Q3" i="77" s="1"/>
  <c r="T3" i="77" s="1"/>
  <c r="W3" i="77" s="1"/>
  <c r="Z3" i="77" s="1"/>
  <c r="AC3" i="77" s="1"/>
  <c r="AG3" i="77" s="1"/>
  <c r="AJ3" i="77" s="1"/>
  <c r="AM3" i="77" s="1"/>
  <c r="AP3" i="77" s="1"/>
  <c r="AS3" i="77" s="1"/>
  <c r="AV3" i="77" s="1"/>
  <c r="A5" i="77"/>
  <c r="A6" i="77"/>
  <c r="I6" i="77" s="1"/>
  <c r="A7" i="77"/>
  <c r="A8" i="77"/>
  <c r="A9" i="77"/>
  <c r="I9" i="77" s="1"/>
  <c r="A10" i="77"/>
  <c r="A11" i="77"/>
  <c r="A12" i="77"/>
  <c r="I12" i="77" s="1"/>
  <c r="A13" i="77"/>
  <c r="A14" i="77"/>
  <c r="A15" i="77"/>
  <c r="A16" i="77"/>
  <c r="A17" i="77"/>
  <c r="A18" i="77"/>
  <c r="I18" i="77"/>
  <c r="A19" i="77"/>
  <c r="A20" i="77"/>
  <c r="I20" i="77"/>
  <c r="A21" i="77"/>
  <c r="A22" i="77"/>
  <c r="I22" i="77"/>
  <c r="A23" i="77"/>
  <c r="A24" i="77"/>
  <c r="A25" i="77"/>
  <c r="A26" i="77"/>
  <c r="A27" i="77"/>
  <c r="I27" i="77"/>
  <c r="A28" i="77"/>
  <c r="A29" i="77"/>
  <c r="A30" i="77"/>
  <c r="A31" i="77"/>
  <c r="A32" i="77"/>
  <c r="A33" i="77"/>
  <c r="I33" i="77" s="1"/>
  <c r="A34" i="77"/>
  <c r="A35" i="77"/>
  <c r="I35" i="77"/>
  <c r="A36" i="77"/>
  <c r="A37" i="77"/>
  <c r="I37" i="77" s="1"/>
  <c r="A38" i="77"/>
  <c r="A39" i="77"/>
  <c r="A40" i="77"/>
  <c r="A41" i="77"/>
  <c r="I41" i="77"/>
  <c r="A42" i="77"/>
  <c r="I42" i="77" s="1"/>
  <c r="A43" i="77"/>
  <c r="A44" i="77"/>
  <c r="A45" i="77"/>
  <c r="A46" i="77"/>
  <c r="A47" i="77"/>
  <c r="I47" i="77"/>
  <c r="A48" i="77"/>
  <c r="I48" i="77"/>
  <c r="A49" i="77"/>
  <c r="I49" i="77"/>
  <c r="A50" i="77"/>
  <c r="A51" i="77"/>
  <c r="I51" i="77"/>
  <c r="A52" i="77"/>
  <c r="I52" i="77"/>
  <c r="A53" i="77"/>
  <c r="A54" i="77"/>
  <c r="I54" i="77"/>
  <c r="A55" i="77"/>
  <c r="A56" i="77"/>
  <c r="I56" i="77" s="1"/>
  <c r="A57" i="77"/>
  <c r="A58" i="77"/>
  <c r="I58" i="77"/>
  <c r="A59" i="77"/>
  <c r="A60" i="77"/>
  <c r="I60" i="77" s="1"/>
  <c r="A61" i="77"/>
  <c r="I61" i="77" s="1"/>
  <c r="A62" i="77"/>
  <c r="A63" i="77"/>
  <c r="A64" i="77"/>
  <c r="A65" i="77"/>
  <c r="I65" i="77"/>
  <c r="A66" i="77"/>
  <c r="I66" i="77"/>
  <c r="A67" i="77"/>
  <c r="I67" i="77"/>
  <c r="A68" i="77"/>
  <c r="A69" i="77"/>
  <c r="A70" i="77"/>
  <c r="A71" i="77"/>
  <c r="I71" i="77"/>
  <c r="A72" i="77"/>
  <c r="I72" i="77"/>
  <c r="A73" i="77"/>
  <c r="I73" i="77"/>
  <c r="A74" i="77"/>
  <c r="A75" i="77"/>
  <c r="I75" i="77"/>
  <c r="A76" i="77"/>
  <c r="I76" i="77"/>
  <c r="A77" i="77"/>
  <c r="A78" i="77"/>
  <c r="I78" i="77"/>
  <c r="A79" i="77"/>
  <c r="I79" i="77"/>
  <c r="A80" i="77"/>
  <c r="I80" i="77" s="1"/>
  <c r="A81" i="77"/>
  <c r="I81" i="77" s="1"/>
  <c r="A82" i="77"/>
  <c r="A83" i="77"/>
  <c r="A84" i="77"/>
  <c r="A85" i="77"/>
  <c r="I85" i="77" s="1"/>
  <c r="A86" i="77"/>
  <c r="I86" i="77"/>
  <c r="A87" i="77"/>
  <c r="I87" i="77"/>
  <c r="A88" i="77"/>
  <c r="I88" i="77"/>
  <c r="A89" i="77"/>
  <c r="I90" i="77"/>
  <c r="Z23" i="80" l="1"/>
  <c r="Z18" i="80"/>
  <c r="Z21" i="80"/>
  <c r="Z14" i="80"/>
  <c r="Z25" i="80"/>
  <c r="Z20" i="80"/>
  <c r="Z12" i="80"/>
  <c r="L21" i="66"/>
  <c r="Z22" i="80"/>
  <c r="Z15" i="80"/>
  <c r="Z13" i="80"/>
  <c r="Z11" i="80"/>
  <c r="Z17" i="80"/>
  <c r="Z24" i="80"/>
  <c r="G18" i="66"/>
  <c r="L15" i="66" s="1"/>
  <c r="BE47" i="91"/>
  <c r="BF16" i="91"/>
  <c r="BN13" i="91"/>
  <c r="BN11" i="91"/>
  <c r="BH41" i="91"/>
  <c r="BN17" i="91"/>
  <c r="BL39" i="91"/>
  <c r="BO11" i="91"/>
  <c r="C87" i="91"/>
  <c r="BO30" i="91"/>
  <c r="BN22" i="91"/>
  <c r="BF25" i="91"/>
  <c r="BN18" i="91"/>
  <c r="BK15" i="91"/>
  <c r="C88" i="91"/>
  <c r="BH51" i="91"/>
  <c r="BK44" i="91"/>
  <c r="BF40" i="91"/>
  <c r="BO67" i="91"/>
  <c r="BL51" i="91"/>
  <c r="BO14" i="91"/>
  <c r="BE38" i="91"/>
  <c r="BM27" i="91"/>
  <c r="F75" i="78"/>
  <c r="B78" i="78"/>
  <c r="AE62" i="78"/>
  <c r="BM50" i="91"/>
  <c r="BG33" i="91"/>
  <c r="BM22" i="91"/>
  <c r="BL15" i="91"/>
  <c r="BO62" i="91"/>
  <c r="BI58" i="91"/>
  <c r="BE35" i="91"/>
  <c r="BF22" i="91"/>
  <c r="BG12" i="91"/>
  <c r="BI11" i="91"/>
  <c r="BN45" i="91"/>
  <c r="BK22" i="91"/>
  <c r="F78" i="78"/>
  <c r="H14" i="80"/>
  <c r="H10" i="80"/>
  <c r="I10" i="80" s="1"/>
  <c r="L10" i="80" s="1"/>
  <c r="M10" i="80" s="1"/>
  <c r="K10" i="80" s="1"/>
  <c r="BM58" i="91"/>
  <c r="BM43" i="91"/>
  <c r="BN27" i="91"/>
  <c r="BI25" i="91"/>
  <c r="BH16" i="91"/>
  <c r="F76" i="78"/>
  <c r="BO61" i="78"/>
  <c r="H15" i="80"/>
  <c r="BO66" i="91"/>
  <c r="BH25" i="91"/>
  <c r="BM15" i="91"/>
  <c r="H16" i="80"/>
  <c r="BG20" i="91"/>
  <c r="BE7" i="91"/>
  <c r="BL81" i="91"/>
  <c r="BF65" i="91"/>
  <c r="BE54" i="91"/>
  <c r="BF53" i="91"/>
  <c r="BO39" i="91"/>
  <c r="BF35" i="91"/>
  <c r="BL23" i="91"/>
  <c r="BK16" i="91"/>
  <c r="BE52" i="91"/>
  <c r="BF48" i="91"/>
  <c r="BO44" i="91"/>
  <c r="BN30" i="91"/>
  <c r="BI28" i="91"/>
  <c r="BK23" i="91"/>
  <c r="CI36" i="78"/>
  <c r="H9" i="80"/>
  <c r="I9" i="80" s="1"/>
  <c r="L9" i="80" s="1"/>
  <c r="M9" i="80" s="1"/>
  <c r="K9" i="80" s="1"/>
  <c r="H7" i="80"/>
  <c r="I7" i="80" s="1"/>
  <c r="L7" i="80" s="1"/>
  <c r="BO68" i="91"/>
  <c r="BM59" i="91"/>
  <c r="BO55" i="91"/>
  <c r="BE34" i="91"/>
  <c r="BF12" i="91"/>
  <c r="BN5" i="91"/>
  <c r="BF71" i="91"/>
  <c r="BL59" i="91"/>
  <c r="BO53" i="91"/>
  <c r="BH42" i="91"/>
  <c r="BF30" i="91"/>
  <c r="BC62" i="78"/>
  <c r="BE57" i="91"/>
  <c r="BI51" i="91"/>
  <c r="BI47" i="91"/>
  <c r="BE44" i="91"/>
  <c r="BN34" i="91"/>
  <c r="BO19" i="91"/>
  <c r="I14" i="80"/>
  <c r="L14" i="80" s="1"/>
  <c r="I15" i="80"/>
  <c r="L15" i="80" s="1"/>
  <c r="I16" i="80"/>
  <c r="L16" i="80" s="1"/>
  <c r="M41" i="87"/>
  <c r="K41" i="87" s="1"/>
  <c r="BH28" i="91"/>
  <c r="BI20" i="91"/>
  <c r="B70" i="78"/>
  <c r="BL68" i="91"/>
  <c r="BF52" i="91"/>
  <c r="BF28" i="91"/>
  <c r="BH20" i="91"/>
  <c r="BO46" i="91"/>
  <c r="BL40" i="91"/>
  <c r="BH27" i="91"/>
  <c r="BN24" i="91"/>
  <c r="H12" i="80"/>
  <c r="BI46" i="91"/>
  <c r="BM25" i="91"/>
  <c r="BM24" i="91"/>
  <c r="BG14" i="91"/>
  <c r="H11" i="80"/>
  <c r="H8" i="80"/>
  <c r="I8" i="80" s="1"/>
  <c r="L8" i="80" s="1"/>
  <c r="M8" i="80" s="1"/>
  <c r="K8" i="80" s="1"/>
  <c r="BO47" i="91"/>
  <c r="BL25" i="91"/>
  <c r="BL24" i="91"/>
  <c r="H13" i="80"/>
  <c r="BK35" i="91"/>
  <c r="BE31" i="91"/>
  <c r="BG16" i="91"/>
  <c r="BF81" i="91"/>
  <c r="BF75" i="91"/>
  <c r="BH12" i="91"/>
  <c r="BG11" i="91"/>
  <c r="BH50" i="91"/>
  <c r="BH26" i="91"/>
  <c r="Y61" i="78"/>
  <c r="BF50" i="91"/>
  <c r="BO27" i="91"/>
  <c r="BF58" i="91"/>
  <c r="BM54" i="91"/>
  <c r="BN48" i="91"/>
  <c r="N15" i="66"/>
  <c r="N21" i="66" s="1"/>
  <c r="AB83" i="92"/>
  <c r="N83" i="92"/>
  <c r="AE79" i="92"/>
  <c r="Q79" i="92"/>
  <c r="AB64" i="92"/>
  <c r="N64" i="92"/>
  <c r="AA83" i="92"/>
  <c r="M83" i="92"/>
  <c r="AE33" i="92"/>
  <c r="Q33" i="92"/>
  <c r="H13" i="92"/>
  <c r="AE86" i="92"/>
  <c r="Q86" i="92"/>
  <c r="AD62" i="92"/>
  <c r="P62" i="92"/>
  <c r="AE39" i="92"/>
  <c r="Q39" i="92"/>
  <c r="D8" i="92"/>
  <c r="AD86" i="92"/>
  <c r="P86" i="92"/>
  <c r="N79" i="92"/>
  <c r="AB79" i="92"/>
  <c r="AB84" i="92"/>
  <c r="N84" i="92"/>
  <c r="AD47" i="92"/>
  <c r="P47" i="92"/>
  <c r="AB44" i="92"/>
  <c r="N44" i="92"/>
  <c r="AE82" i="92"/>
  <c r="Q82" i="92"/>
  <c r="AE87" i="92"/>
  <c r="Q87" i="92"/>
  <c r="AB73" i="92"/>
  <c r="N73" i="92"/>
  <c r="AD16" i="92"/>
  <c r="P16" i="92"/>
  <c r="G14" i="92"/>
  <c r="G13" i="92"/>
  <c r="G5" i="92"/>
  <c r="G9" i="92"/>
  <c r="AB80" i="92"/>
  <c r="N80" i="92"/>
  <c r="AC87" i="92"/>
  <c r="O87" i="92"/>
  <c r="AD78" i="92"/>
  <c r="P78" i="92"/>
  <c r="AA74" i="92"/>
  <c r="M74" i="92"/>
  <c r="AC63" i="92"/>
  <c r="O63" i="92"/>
  <c r="AB87" i="92"/>
  <c r="N87" i="92"/>
  <c r="AE83" i="92"/>
  <c r="Q83" i="92"/>
  <c r="AE71" i="92"/>
  <c r="Q71" i="92"/>
  <c r="AD26" i="92"/>
  <c r="P26" i="92"/>
  <c r="AA87" i="92"/>
  <c r="M87" i="92"/>
  <c r="AE50" i="92"/>
  <c r="Q50" i="92"/>
  <c r="AD42" i="92"/>
  <c r="P42" i="92"/>
  <c r="AE70" i="92"/>
  <c r="Q70" i="92"/>
  <c r="AB63" i="92"/>
  <c r="N63" i="92"/>
  <c r="AE58" i="92"/>
  <c r="Q58" i="92"/>
  <c r="AE54" i="92"/>
  <c r="Q54" i="92"/>
  <c r="AB52" i="92"/>
  <c r="AC47" i="92"/>
  <c r="O47" i="92"/>
  <c r="AA44" i="92"/>
  <c r="M44" i="92"/>
  <c r="AC42" i="92"/>
  <c r="O42" i="92"/>
  <c r="AD39" i="92"/>
  <c r="P39" i="92"/>
  <c r="AE36" i="92"/>
  <c r="Q36" i="92"/>
  <c r="AD33" i="92"/>
  <c r="P33" i="92"/>
  <c r="AC26" i="92"/>
  <c r="O26" i="92"/>
  <c r="G4" i="92"/>
  <c r="AD59" i="92"/>
  <c r="P59" i="92"/>
  <c r="AD51" i="92"/>
  <c r="P51" i="92"/>
  <c r="AB47" i="92"/>
  <c r="N47" i="92"/>
  <c r="AB42" i="92"/>
  <c r="N42" i="92"/>
  <c r="AC39" i="92"/>
  <c r="O39" i="92"/>
  <c r="AD36" i="92"/>
  <c r="P36" i="92"/>
  <c r="AC33" i="92"/>
  <c r="O33" i="92"/>
  <c r="AC12" i="92"/>
  <c r="O12" i="92"/>
  <c r="AB71" i="92"/>
  <c r="N71" i="92"/>
  <c r="AD55" i="92"/>
  <c r="P55" i="92"/>
  <c r="AA41" i="92"/>
  <c r="M41" i="92"/>
  <c r="AC36" i="92"/>
  <c r="O36" i="92"/>
  <c r="H5" i="92"/>
  <c r="AB59" i="92"/>
  <c r="N59" i="92"/>
  <c r="AB51" i="92"/>
  <c r="N51" i="92"/>
  <c r="AA38" i="92"/>
  <c r="M38" i="92"/>
  <c r="AB35" i="92"/>
  <c r="N35" i="92"/>
  <c r="AD23" i="92"/>
  <c r="P23" i="92"/>
  <c r="G3" i="92"/>
  <c r="N62" i="92"/>
  <c r="AA60" i="92"/>
  <c r="M60" i="92"/>
  <c r="AB55" i="92"/>
  <c r="N55" i="92"/>
  <c r="AA48" i="92"/>
  <c r="M48" i="92"/>
  <c r="AA35" i="92"/>
  <c r="M35" i="92"/>
  <c r="AD29" i="92"/>
  <c r="P29" i="92"/>
  <c r="AD20" i="92"/>
  <c r="P20" i="92"/>
  <c r="D12" i="92"/>
  <c r="P87" i="92"/>
  <c r="M84" i="92"/>
  <c r="P83" i="92"/>
  <c r="M80" i="92"/>
  <c r="P79" i="92"/>
  <c r="O72" i="92"/>
  <c r="P71" i="92"/>
  <c r="P70" i="92"/>
  <c r="AE66" i="92"/>
  <c r="Q66" i="92"/>
  <c r="M64" i="92"/>
  <c r="M63" i="92"/>
  <c r="M62" i="92"/>
  <c r="P61" i="92"/>
  <c r="Q60" i="92"/>
  <c r="Q59" i="92"/>
  <c r="P58" i="92"/>
  <c r="AA52" i="92"/>
  <c r="M52" i="92"/>
  <c r="Q51" i="92"/>
  <c r="M50" i="92"/>
  <c r="P49" i="92"/>
  <c r="AC29" i="92"/>
  <c r="O29" i="92"/>
  <c r="O83" i="92"/>
  <c r="O79" i="92"/>
  <c r="N72" i="92"/>
  <c r="O71" i="92"/>
  <c r="N70" i="92"/>
  <c r="Q69" i="92"/>
  <c r="O59" i="92"/>
  <c r="AA56" i="92"/>
  <c r="M56" i="92"/>
  <c r="P53" i="92"/>
  <c r="O51" i="92"/>
  <c r="N41" i="92"/>
  <c r="AA17" i="92"/>
  <c r="M17" i="92"/>
  <c r="M79" i="92"/>
  <c r="O78" i="92"/>
  <c r="AE74" i="92"/>
  <c r="Q74" i="92"/>
  <c r="M72" i="92"/>
  <c r="M71" i="92"/>
  <c r="P69" i="92"/>
  <c r="AB67" i="92"/>
  <c r="N67" i="92"/>
  <c r="AC62" i="92"/>
  <c r="N61" i="92"/>
  <c r="O60" i="92"/>
  <c r="P57" i="92"/>
  <c r="O55" i="92"/>
  <c r="AD50" i="92"/>
  <c r="O48" i="92"/>
  <c r="AE40" i="92"/>
  <c r="N38" i="92"/>
  <c r="P82" i="92"/>
  <c r="AE78" i="92"/>
  <c r="Q77" i="92"/>
  <c r="AD54" i="92"/>
  <c r="O52" i="92"/>
  <c r="AC50" i="92"/>
  <c r="AE46" i="92"/>
  <c r="Q46" i="92"/>
  <c r="AE37" i="92"/>
  <c r="F4" i="92"/>
  <c r="F22" i="92" s="1"/>
  <c r="F8" i="92"/>
  <c r="F26" i="92" s="1"/>
  <c r="F12" i="92"/>
  <c r="F30" i="92" s="1"/>
  <c r="F3" i="92"/>
  <c r="AC4" i="92"/>
  <c r="F7" i="92"/>
  <c r="F25" i="92" s="1"/>
  <c r="F11" i="92"/>
  <c r="F29" i="92" s="1"/>
  <c r="F15" i="92"/>
  <c r="O4" i="92"/>
  <c r="F6" i="92"/>
  <c r="F24" i="92" s="1"/>
  <c r="F10" i="92"/>
  <c r="F28" i="92" s="1"/>
  <c r="F14" i="92"/>
  <c r="F5" i="92"/>
  <c r="F23" i="92" s="1"/>
  <c r="F9" i="92"/>
  <c r="F27" i="92" s="1"/>
  <c r="F13" i="92"/>
  <c r="F31" i="92" s="1"/>
  <c r="AB75" i="92"/>
  <c r="N75" i="92"/>
  <c r="AC70" i="92"/>
  <c r="AC58" i="92"/>
  <c r="O56" i="92"/>
  <c r="AC54" i="92"/>
  <c r="AA47" i="92"/>
  <c r="AA42" i="92"/>
  <c r="AC8" i="92"/>
  <c r="O8" i="92"/>
  <c r="E4" i="92"/>
  <c r="P67" i="92"/>
  <c r="AE62" i="92"/>
  <c r="Q62" i="92"/>
  <c r="AE42" i="92"/>
  <c r="Q42" i="92"/>
  <c r="AA39" i="92"/>
  <c r="D3" i="92"/>
  <c r="P11" i="92"/>
  <c r="AC10" i="92"/>
  <c r="AC6" i="92"/>
  <c r="M6" i="92"/>
  <c r="AE22" i="92"/>
  <c r="AA21" i="92"/>
  <c r="AC18" i="92"/>
  <c r="M18" i="92"/>
  <c r="AE15" i="92"/>
  <c r="AB14" i="92"/>
  <c r="H14" i="92"/>
  <c r="E13" i="92"/>
  <c r="AE11" i="92"/>
  <c r="O11" i="92"/>
  <c r="AB10" i="92"/>
  <c r="H10" i="92"/>
  <c r="E9" i="92"/>
  <c r="O7" i="92"/>
  <c r="AB6" i="92"/>
  <c r="H6" i="92"/>
  <c r="E5" i="92"/>
  <c r="AE3" i="92"/>
  <c r="O3" i="92"/>
  <c r="AE17" i="92"/>
  <c r="O17" i="92"/>
  <c r="AA14" i="92"/>
  <c r="D13" i="92"/>
  <c r="Q12" i="92"/>
  <c r="AD11" i="92"/>
  <c r="N11" i="92"/>
  <c r="AA10" i="92"/>
  <c r="G10" i="92"/>
  <c r="D9" i="92"/>
  <c r="D27" i="92" s="1"/>
  <c r="Q8" i="92"/>
  <c r="AD7" i="92"/>
  <c r="AA6" i="92"/>
  <c r="G6" i="92"/>
  <c r="D5" i="92"/>
  <c r="Q4" i="92"/>
  <c r="N3" i="92"/>
  <c r="AC28" i="92"/>
  <c r="Q26" i="92"/>
  <c r="M25" i="92"/>
  <c r="Q23" i="92"/>
  <c r="AC22" i="92"/>
  <c r="M22" i="92"/>
  <c r="Q20" i="92"/>
  <c r="AA18" i="92"/>
  <c r="AD17" i="92"/>
  <c r="Q16" i="92"/>
  <c r="M15" i="92"/>
  <c r="P12" i="92"/>
  <c r="AC11" i="92"/>
  <c r="M11" i="92"/>
  <c r="AC7" i="92"/>
  <c r="M7" i="92"/>
  <c r="P4" i="92"/>
  <c r="AC3" i="92"/>
  <c r="M3" i="92"/>
  <c r="AC17" i="92"/>
  <c r="H15" i="92"/>
  <c r="E14" i="92"/>
  <c r="AE12" i="92"/>
  <c r="AB11" i="92"/>
  <c r="H11" i="92"/>
  <c r="H29" i="92" s="1"/>
  <c r="G15" i="88" s="1"/>
  <c r="E10" i="92"/>
  <c r="E28" i="92" s="1"/>
  <c r="AE8" i="92"/>
  <c r="H7" i="92"/>
  <c r="H25" i="92" s="1"/>
  <c r="G11" i="88" s="1"/>
  <c r="E6" i="92"/>
  <c r="E24" i="92" s="1"/>
  <c r="AE4" i="92"/>
  <c r="AB3" i="92"/>
  <c r="H3" i="92"/>
  <c r="AE29" i="92"/>
  <c r="AA28" i="92"/>
  <c r="AE26" i="92"/>
  <c r="AA25" i="92"/>
  <c r="AE23" i="92"/>
  <c r="O23" i="92"/>
  <c r="AA22" i="92"/>
  <c r="AE20" i="92"/>
  <c r="O20" i="92"/>
  <c r="AE16" i="92"/>
  <c r="O16" i="92"/>
  <c r="AA15" i="92"/>
  <c r="G15" i="92"/>
  <c r="D14" i="92"/>
  <c r="Q13" i="92"/>
  <c r="AD12" i="92"/>
  <c r="N12" i="92"/>
  <c r="AA11" i="92"/>
  <c r="G11" i="92"/>
  <c r="G29" i="92" s="1"/>
  <c r="D10" i="92"/>
  <c r="D28" i="92" s="1"/>
  <c r="Q9" i="92"/>
  <c r="N8" i="92"/>
  <c r="AA7" i="92"/>
  <c r="G7" i="92"/>
  <c r="D6" i="92"/>
  <c r="D24" i="92" s="1"/>
  <c r="Q5" i="92"/>
  <c r="AD4" i="92"/>
  <c r="N4" i="92"/>
  <c r="N29" i="92"/>
  <c r="N26" i="92"/>
  <c r="N23" i="92"/>
  <c r="N20" i="92"/>
  <c r="Q19" i="92"/>
  <c r="N16" i="92"/>
  <c r="P13" i="92"/>
  <c r="M12" i="92"/>
  <c r="P9" i="92"/>
  <c r="M8" i="92"/>
  <c r="P5" i="92"/>
  <c r="M4" i="92"/>
  <c r="Q30" i="92"/>
  <c r="M29" i="92"/>
  <c r="Q27" i="92"/>
  <c r="M26" i="92"/>
  <c r="Q24" i="92"/>
  <c r="M23" i="92"/>
  <c r="Q21" i="92"/>
  <c r="M20" i="92"/>
  <c r="P19" i="92"/>
  <c r="M16" i="92"/>
  <c r="E15" i="92"/>
  <c r="O13" i="92"/>
  <c r="H12" i="92"/>
  <c r="H30" i="92" s="1"/>
  <c r="G16" i="88" s="1"/>
  <c r="E11" i="92"/>
  <c r="E29" i="92" s="1"/>
  <c r="O9" i="92"/>
  <c r="H8" i="92"/>
  <c r="H26" i="92" s="1"/>
  <c r="G12" i="88" s="1"/>
  <c r="E7" i="92"/>
  <c r="E25" i="92" s="1"/>
  <c r="AE5" i="92"/>
  <c r="O5" i="92"/>
  <c r="AB4" i="92"/>
  <c r="H4" i="92"/>
  <c r="H22" i="92" s="1"/>
  <c r="G8" i="88" s="1"/>
  <c r="E3" i="92"/>
  <c r="N39" i="92"/>
  <c r="N36" i="92"/>
  <c r="N33" i="92"/>
  <c r="Q32" i="92"/>
  <c r="P30" i="92"/>
  <c r="P27" i="92"/>
  <c r="P24" i="92"/>
  <c r="P21" i="92"/>
  <c r="O19" i="92"/>
  <c r="D15" i="92"/>
  <c r="D22" i="92" s="1"/>
  <c r="Q14" i="92"/>
  <c r="N13" i="92"/>
  <c r="G12" i="92"/>
  <c r="G30" i="92" s="1"/>
  <c r="D11" i="92"/>
  <c r="D29" i="92" s="1"/>
  <c r="Q10" i="92"/>
  <c r="N9" i="92"/>
  <c r="G8" i="92"/>
  <c r="G26" i="92" s="1"/>
  <c r="D7" i="92"/>
  <c r="D25" i="92" s="1"/>
  <c r="Q6" i="92"/>
  <c r="AD5" i="92"/>
  <c r="N5" i="92"/>
  <c r="AA4" i="92"/>
  <c r="E12" i="92"/>
  <c r="E30" i="92" s="1"/>
  <c r="H9" i="92"/>
  <c r="H27" i="92" s="1"/>
  <c r="G13" i="88" s="1"/>
  <c r="E8" i="92"/>
  <c r="E26" i="92" s="1"/>
  <c r="BF86" i="91"/>
  <c r="BG86" i="91"/>
  <c r="F79" i="91"/>
  <c r="N79" i="91"/>
  <c r="BE79" i="91"/>
  <c r="BH79" i="91"/>
  <c r="D79" i="91"/>
  <c r="BO79" i="91"/>
  <c r="BF72" i="91"/>
  <c r="F72" i="91"/>
  <c r="BH72" i="91"/>
  <c r="E72" i="91"/>
  <c r="BO72" i="91"/>
  <c r="BE72" i="91"/>
  <c r="BI72" i="91"/>
  <c r="BK72" i="91"/>
  <c r="D72" i="91"/>
  <c r="BF83" i="91"/>
  <c r="B83" i="91"/>
  <c r="BM83" i="91"/>
  <c r="BN83" i="91"/>
  <c r="BN79" i="91"/>
  <c r="BF76" i="91"/>
  <c r="BI63" i="91"/>
  <c r="BI62" i="91"/>
  <c r="BI64" i="91"/>
  <c r="BH61" i="91"/>
  <c r="BI61" i="91"/>
  <c r="N61" i="91"/>
  <c r="BN61" i="91"/>
  <c r="BO61" i="91"/>
  <c r="BK61" i="91"/>
  <c r="E61" i="91"/>
  <c r="BL61" i="91"/>
  <c r="BE61" i="91"/>
  <c r="BF87" i="91"/>
  <c r="BH84" i="91"/>
  <c r="BF82" i="91"/>
  <c r="BM79" i="91"/>
  <c r="D78" i="91"/>
  <c r="BO78" i="91"/>
  <c r="E78" i="91"/>
  <c r="N78" i="91"/>
  <c r="BF78" i="91"/>
  <c r="B78" i="91"/>
  <c r="BM78" i="91"/>
  <c r="BF77" i="91"/>
  <c r="BH87" i="91"/>
  <c r="BI87" i="91"/>
  <c r="D84" i="91"/>
  <c r="BO84" i="91"/>
  <c r="E84" i="91"/>
  <c r="BL79" i="91"/>
  <c r="B77" i="91"/>
  <c r="BM77" i="91"/>
  <c r="BN77" i="91"/>
  <c r="E77" i="91"/>
  <c r="F77" i="91"/>
  <c r="BK77" i="91"/>
  <c r="N71" i="91"/>
  <c r="BH71" i="91"/>
  <c r="BL71" i="91"/>
  <c r="B71" i="91"/>
  <c r="BK71" i="91"/>
  <c r="D71" i="91"/>
  <c r="BM71" i="91"/>
  <c r="BN71" i="91"/>
  <c r="BL69" i="91"/>
  <c r="BE64" i="91"/>
  <c r="BO86" i="91"/>
  <c r="BK79" i="91"/>
  <c r="BN72" i="91"/>
  <c r="BN86" i="91"/>
  <c r="N86" i="91"/>
  <c r="BI85" i="91"/>
  <c r="BE84" i="91"/>
  <c r="BL82" i="91"/>
  <c r="BF80" i="91"/>
  <c r="BG80" i="91"/>
  <c r="BK80" i="91"/>
  <c r="F80" i="91"/>
  <c r="BI79" i="91"/>
  <c r="BM72" i="91"/>
  <c r="BM86" i="91"/>
  <c r="F86" i="91"/>
  <c r="BH85" i="91"/>
  <c r="BO83" i="91"/>
  <c r="BG79" i="91"/>
  <c r="BH73" i="91"/>
  <c r="BO73" i="91"/>
  <c r="B73" i="91"/>
  <c r="BK73" i="91"/>
  <c r="BF73" i="91"/>
  <c r="BG73" i="91"/>
  <c r="BL73" i="91"/>
  <c r="BM73" i="91"/>
  <c r="F73" i="91"/>
  <c r="N73" i="91"/>
  <c r="BL72" i="91"/>
  <c r="BF61" i="91"/>
  <c r="BL86" i="91"/>
  <c r="E86" i="91"/>
  <c r="F85" i="91"/>
  <c r="N85" i="91"/>
  <c r="BE85" i="91"/>
  <c r="BL83" i="91"/>
  <c r="N83" i="91"/>
  <c r="BF79" i="91"/>
  <c r="BG72" i="91"/>
  <c r="BL70" i="91"/>
  <c r="BO87" i="91"/>
  <c r="BK86" i="91"/>
  <c r="D86" i="91"/>
  <c r="BK83" i="91"/>
  <c r="F83" i="91"/>
  <c r="E79" i="91"/>
  <c r="BN78" i="91"/>
  <c r="N72" i="91"/>
  <c r="BK64" i="91"/>
  <c r="BN87" i="91"/>
  <c r="N87" i="91"/>
  <c r="BI86" i="91"/>
  <c r="C86" i="91"/>
  <c r="BF85" i="91" s="1"/>
  <c r="BN84" i="91"/>
  <c r="BI83" i="91"/>
  <c r="E83" i="91"/>
  <c r="BL80" i="91"/>
  <c r="BL78" i="91"/>
  <c r="BO77" i="91"/>
  <c r="BL74" i="91"/>
  <c r="BO71" i="91"/>
  <c r="N65" i="91"/>
  <c r="BE65" i="91"/>
  <c r="E65" i="91"/>
  <c r="BK65" i="91"/>
  <c r="BL65" i="91"/>
  <c r="BO65" i="91"/>
  <c r="D65" i="91"/>
  <c r="BM65" i="91"/>
  <c r="BI65" i="91"/>
  <c r="BN65" i="91"/>
  <c r="BM87" i="91"/>
  <c r="F87" i="91"/>
  <c r="BH86" i="91"/>
  <c r="B86" i="91"/>
  <c r="BM84" i="91"/>
  <c r="BH83" i="91"/>
  <c r="D83" i="91"/>
  <c r="BH81" i="91"/>
  <c r="BI81" i="91"/>
  <c r="B81" i="91"/>
  <c r="BM81" i="91"/>
  <c r="BI80" i="91"/>
  <c r="B79" i="91"/>
  <c r="BK78" i="91"/>
  <c r="BL77" i="91"/>
  <c r="B72" i="91"/>
  <c r="BH65" i="91"/>
  <c r="BF60" i="91"/>
  <c r="BI60" i="91"/>
  <c r="BK60" i="91"/>
  <c r="N60" i="91"/>
  <c r="BN60" i="91"/>
  <c r="BO60" i="91"/>
  <c r="BE60" i="91"/>
  <c r="BF57" i="91"/>
  <c r="BK56" i="91"/>
  <c r="BF56" i="91"/>
  <c r="BG56" i="91"/>
  <c r="BI56" i="91"/>
  <c r="BL56" i="91"/>
  <c r="BO56" i="91"/>
  <c r="N56" i="91"/>
  <c r="BM56" i="91"/>
  <c r="BN56" i="91"/>
  <c r="BM60" i="91"/>
  <c r="BI57" i="91"/>
  <c r="BF64" i="91"/>
  <c r="BL60" i="91"/>
  <c r="BK59" i="91"/>
  <c r="BH55" i="91"/>
  <c r="BK55" i="91"/>
  <c r="BL55" i="91"/>
  <c r="BE55" i="91"/>
  <c r="BG55" i="91"/>
  <c r="BI55" i="91"/>
  <c r="BM55" i="91"/>
  <c r="BH60" i="91"/>
  <c r="BL57" i="91"/>
  <c r="BG58" i="91"/>
  <c r="BE56" i="91"/>
  <c r="N49" i="91"/>
  <c r="BH49" i="91"/>
  <c r="BL49" i="91"/>
  <c r="BE49" i="91"/>
  <c r="BG49" i="91"/>
  <c r="BK49" i="91"/>
  <c r="BM49" i="91"/>
  <c r="BF49" i="91"/>
  <c r="BI49" i="91"/>
  <c r="BN49" i="91"/>
  <c r="BO49" i="91"/>
  <c r="BL75" i="91"/>
  <c r="BF74" i="91"/>
  <c r="BI66" i="91"/>
  <c r="BL63" i="91"/>
  <c r="BO59" i="91"/>
  <c r="BG74" i="91"/>
  <c r="BK74" i="91"/>
  <c r="BH66" i="91"/>
  <c r="BK63" i="91"/>
  <c r="E60" i="91"/>
  <c r="N55" i="91"/>
  <c r="BH53" i="91"/>
  <c r="BF67" i="91"/>
  <c r="BF66" i="91"/>
  <c r="BM66" i="91"/>
  <c r="BN66" i="91"/>
  <c r="E66" i="91"/>
  <c r="BE66" i="91"/>
  <c r="BN63" i="91"/>
  <c r="E63" i="91"/>
  <c r="BE63" i="91"/>
  <c r="BF63" i="91"/>
  <c r="BO63" i="91"/>
  <c r="BG59" i="91"/>
  <c r="BO57" i="91"/>
  <c r="BL76" i="91"/>
  <c r="BH63" i="91"/>
  <c r="BL62" i="91"/>
  <c r="BE58" i="91"/>
  <c r="BN57" i="91"/>
  <c r="BN55" i="91"/>
  <c r="BK76" i="91"/>
  <c r="BI75" i="91"/>
  <c r="B75" i="91"/>
  <c r="BM75" i="91"/>
  <c r="BH67" i="91"/>
  <c r="N67" i="91"/>
  <c r="BI67" i="91"/>
  <c r="BK67" i="91"/>
  <c r="BN67" i="91"/>
  <c r="E67" i="91"/>
  <c r="BL67" i="91"/>
  <c r="BK57" i="91"/>
  <c r="BF55" i="91"/>
  <c r="BM53" i="91"/>
  <c r="BG54" i="91"/>
  <c r="BL53" i="91"/>
  <c r="BG57" i="91"/>
  <c r="BM51" i="91"/>
  <c r="BN51" i="91"/>
  <c r="BO51" i="91"/>
  <c r="N51" i="91"/>
  <c r="BE51" i="91"/>
  <c r="BF51" i="91"/>
  <c r="BG51" i="91"/>
  <c r="BO52" i="91"/>
  <c r="N52" i="91"/>
  <c r="BH52" i="91"/>
  <c r="BI52" i="91"/>
  <c r="BL52" i="91"/>
  <c r="BG52" i="91"/>
  <c r="BK52" i="91"/>
  <c r="BM52" i="91"/>
  <c r="BK50" i="91"/>
  <c r="BE50" i="91"/>
  <c r="BG50" i="91"/>
  <c r="BN50" i="91"/>
  <c r="BO50" i="91"/>
  <c r="N50" i="91"/>
  <c r="BG48" i="91"/>
  <c r="BM46" i="91"/>
  <c r="BK68" i="91"/>
  <c r="D68" i="91"/>
  <c r="BE68" i="91"/>
  <c r="E68" i="91"/>
  <c r="BF68" i="91"/>
  <c r="BI68" i="91"/>
  <c r="BL54" i="91"/>
  <c r="BN53" i="91"/>
  <c r="BK51" i="91"/>
  <c r="BL50" i="91"/>
  <c r="BH47" i="91"/>
  <c r="BL46" i="91"/>
  <c r="BN52" i="91"/>
  <c r="BI50" i="91"/>
  <c r="BK48" i="91"/>
  <c r="BG47" i="91"/>
  <c r="BF45" i="91"/>
  <c r="BF46" i="91"/>
  <c r="BL44" i="91"/>
  <c r="BF42" i="91"/>
  <c r="BO58" i="91"/>
  <c r="BK58" i="91"/>
  <c r="BL58" i="91"/>
  <c r="BN58" i="91"/>
  <c r="BO48" i="91"/>
  <c r="BF59" i="91"/>
  <c r="BI54" i="91"/>
  <c r="BL48" i="91"/>
  <c r="BK54" i="91"/>
  <c r="BM44" i="91"/>
  <c r="N42" i="91"/>
  <c r="BE42" i="91"/>
  <c r="BK42" i="91"/>
  <c r="BN42" i="91"/>
  <c r="BL42" i="91"/>
  <c r="BM42" i="91"/>
  <c r="BO42" i="91"/>
  <c r="BN44" i="91"/>
  <c r="BG42" i="91"/>
  <c r="BG41" i="91"/>
  <c r="BI36" i="91"/>
  <c r="BO35" i="91"/>
  <c r="BI43" i="91"/>
  <c r="BO43" i="91"/>
  <c r="BG39" i="91"/>
  <c r="BH46" i="91"/>
  <c r="BH44" i="91"/>
  <c r="BH45" i="91"/>
  <c r="BI45" i="91"/>
  <c r="BO45" i="91"/>
  <c r="BM41" i="91"/>
  <c r="BK40" i="91"/>
  <c r="BE53" i="91"/>
  <c r="BG53" i="91"/>
  <c r="BG45" i="91"/>
  <c r="BG44" i="91"/>
  <c r="BL41" i="91"/>
  <c r="BO40" i="91"/>
  <c r="BF54" i="91"/>
  <c r="BN54" i="91"/>
  <c r="BO54" i="91"/>
  <c r="BK53" i="91"/>
  <c r="BF47" i="91"/>
  <c r="BM47" i="91"/>
  <c r="BN47" i="91"/>
  <c r="BM45" i="91"/>
  <c r="BF41" i="91"/>
  <c r="BK41" i="91"/>
  <c r="BM40" i="91"/>
  <c r="D70" i="91"/>
  <c r="BO70" i="91"/>
  <c r="BF69" i="91"/>
  <c r="BL64" i="91"/>
  <c r="N64" i="91"/>
  <c r="BF62" i="91"/>
  <c r="BI59" i="91"/>
  <c r="BH54" i="91"/>
  <c r="BI53" i="91"/>
  <c r="BK45" i="91"/>
  <c r="BE45" i="91"/>
  <c r="BN43" i="91"/>
  <c r="BO41" i="91"/>
  <c r="BI40" i="91"/>
  <c r="BI41" i="91"/>
  <c r="BO36" i="91"/>
  <c r="BF37" i="91"/>
  <c r="BF36" i="91"/>
  <c r="BG37" i="91"/>
  <c r="BE41" i="91"/>
  <c r="BE36" i="91"/>
  <c r="B69" i="91"/>
  <c r="BM69" i="91"/>
  <c r="BH64" i="91"/>
  <c r="BE59" i="91"/>
  <c r="BI48" i="91"/>
  <c r="BL47" i="91"/>
  <c r="BG38" i="91"/>
  <c r="N38" i="91"/>
  <c r="BH38" i="91"/>
  <c r="BO38" i="91"/>
  <c r="BF38" i="91"/>
  <c r="BI38" i="91"/>
  <c r="BK38" i="91"/>
  <c r="BL38" i="91"/>
  <c r="BM38" i="91"/>
  <c r="BN38" i="91"/>
  <c r="D64" i="91"/>
  <c r="BO64" i="91"/>
  <c r="E64" i="91"/>
  <c r="N53" i="91"/>
  <c r="BH48" i="91"/>
  <c r="BK47" i="91"/>
  <c r="BI42" i="91"/>
  <c r="BM39" i="91"/>
  <c r="BG36" i="91"/>
  <c r="BM31" i="91"/>
  <c r="BG30" i="91"/>
  <c r="BH32" i="91"/>
  <c r="BG32" i="91"/>
  <c r="BI32" i="91"/>
  <c r="BK32" i="91"/>
  <c r="BL32" i="91"/>
  <c r="BE32" i="91"/>
  <c r="N32" i="91"/>
  <c r="BM32" i="91"/>
  <c r="BI44" i="91"/>
  <c r="BF44" i="91"/>
  <c r="BI30" i="91"/>
  <c r="BI31" i="91"/>
  <c r="BI34" i="91"/>
  <c r="BO31" i="91"/>
  <c r="BH40" i="91"/>
  <c r="BH39" i="91"/>
  <c r="BI39" i="91"/>
  <c r="BH36" i="91"/>
  <c r="BO32" i="91"/>
  <c r="BN46" i="91"/>
  <c r="BG46" i="91"/>
  <c r="BK46" i="91"/>
  <c r="BL43" i="91"/>
  <c r="BF39" i="91"/>
  <c r="BN36" i="91"/>
  <c r="BH37" i="91"/>
  <c r="BF33" i="91"/>
  <c r="BO33" i="91"/>
  <c r="BN32" i="91"/>
  <c r="BG43" i="91"/>
  <c r="BF43" i="91"/>
  <c r="BK43" i="91"/>
  <c r="BK39" i="91"/>
  <c r="BE40" i="91"/>
  <c r="BO37" i="91"/>
  <c r="BL33" i="91"/>
  <c r="BF32" i="91"/>
  <c r="BE46" i="91"/>
  <c r="BL45" i="91"/>
  <c r="BH43" i="91"/>
  <c r="BI37" i="91"/>
  <c r="BI33" i="91"/>
  <c r="BM30" i="91"/>
  <c r="BK62" i="91"/>
  <c r="BM57" i="91"/>
  <c r="N44" i="91"/>
  <c r="BE43" i="91"/>
  <c r="BK36" i="91"/>
  <c r="BK37" i="91"/>
  <c r="BH33" i="91"/>
  <c r="BL30" i="91"/>
  <c r="BF29" i="91"/>
  <c r="BI29" i="91"/>
  <c r="BO29" i="91"/>
  <c r="BN29" i="91"/>
  <c r="N29" i="91"/>
  <c r="BL28" i="91"/>
  <c r="BF27" i="91"/>
  <c r="BE28" i="91"/>
  <c r="BE30" i="91"/>
  <c r="BE29" i="91"/>
  <c r="BF26" i="91"/>
  <c r="BK28" i="91"/>
  <c r="BE26" i="91"/>
  <c r="BK25" i="91"/>
  <c r="BG34" i="91"/>
  <c r="BL34" i="91"/>
  <c r="BM34" i="91"/>
  <c r="BO34" i="91"/>
  <c r="BM29" i="91"/>
  <c r="N48" i="91"/>
  <c r="BE48" i="91"/>
  <c r="BG40" i="91"/>
  <c r="BN40" i="91"/>
  <c r="BN37" i="91"/>
  <c r="BL37" i="91"/>
  <c r="BM37" i="91"/>
  <c r="BK34" i="91"/>
  <c r="BL31" i="91"/>
  <c r="BL29" i="91"/>
  <c r="BI23" i="91"/>
  <c r="BI35" i="91"/>
  <c r="BG35" i="91"/>
  <c r="N35" i="91"/>
  <c r="BH35" i="91"/>
  <c r="BL35" i="91"/>
  <c r="BK31" i="91"/>
  <c r="BH31" i="91"/>
  <c r="BK30" i="91"/>
  <c r="BK29" i="91"/>
  <c r="BN35" i="91"/>
  <c r="BH34" i="91"/>
  <c r="N33" i="91"/>
  <c r="BE33" i="91"/>
  <c r="BK33" i="91"/>
  <c r="BM33" i="91"/>
  <c r="BN33" i="91"/>
  <c r="BG31" i="91"/>
  <c r="BH29" i="91"/>
  <c r="BN28" i="91"/>
  <c r="BK26" i="91"/>
  <c r="BM48" i="91"/>
  <c r="BN41" i="91"/>
  <c r="N39" i="91"/>
  <c r="BE39" i="91"/>
  <c r="BE37" i="91"/>
  <c r="BM35" i="91"/>
  <c r="BF34" i="91"/>
  <c r="BH30" i="91"/>
  <c r="BM28" i="91"/>
  <c r="BG29" i="91"/>
  <c r="BI26" i="91"/>
  <c r="BH23" i="91"/>
  <c r="BN21" i="91"/>
  <c r="BF21" i="91"/>
  <c r="BK21" i="91"/>
  <c r="BI21" i="91"/>
  <c r="BL21" i="91"/>
  <c r="BM21" i="91"/>
  <c r="BE21" i="91"/>
  <c r="BG21" i="91"/>
  <c r="N21" i="91"/>
  <c r="BH21" i="91"/>
  <c r="BO21" i="91"/>
  <c r="BF24" i="91"/>
  <c r="BG24" i="91"/>
  <c r="BH24" i="91"/>
  <c r="N24" i="91"/>
  <c r="BE24" i="91"/>
  <c r="BI24" i="91"/>
  <c r="BK24" i="91"/>
  <c r="BO24" i="91"/>
  <c r="BL20" i="91"/>
  <c r="BG26" i="91"/>
  <c r="BN26" i="91"/>
  <c r="BO26" i="91"/>
  <c r="BL26" i="91"/>
  <c r="BM26" i="91"/>
  <c r="BG23" i="91"/>
  <c r="BO23" i="91"/>
  <c r="BO20" i="91"/>
  <c r="BI22" i="91"/>
  <c r="BN20" i="91"/>
  <c r="BH19" i="91"/>
  <c r="BH22" i="91"/>
  <c r="BF20" i="91"/>
  <c r="BL36" i="91"/>
  <c r="BN31" i="91"/>
  <c r="BF31" i="91"/>
  <c r="BE27" i="91"/>
  <c r="BM23" i="91"/>
  <c r="BG22" i="91"/>
  <c r="BG28" i="91"/>
  <c r="BN25" i="91"/>
  <c r="BG25" i="91"/>
  <c r="BE22" i="91"/>
  <c r="BI15" i="91"/>
  <c r="BK20" i="91"/>
  <c r="BE20" i="91"/>
  <c r="BM17" i="91"/>
  <c r="BO17" i="91"/>
  <c r="BI14" i="91"/>
  <c r="BL19" i="91"/>
  <c r="BF19" i="91"/>
  <c r="BK27" i="91"/>
  <c r="BE19" i="91"/>
  <c r="BM19" i="91"/>
  <c r="BG27" i="91"/>
  <c r="BO22" i="91"/>
  <c r="BK19" i="91"/>
  <c r="BM18" i="91"/>
  <c r="BL18" i="91"/>
  <c r="BL17" i="91"/>
  <c r="BI27" i="91"/>
  <c r="BL27" i="91"/>
  <c r="BG19" i="91"/>
  <c r="BF18" i="91"/>
  <c r="BK17" i="91"/>
  <c r="BI16" i="91"/>
  <c r="BO28" i="91"/>
  <c r="BO25" i="91"/>
  <c r="BL22" i="91"/>
  <c r="BM20" i="91"/>
  <c r="BE18" i="91"/>
  <c r="N12" i="91"/>
  <c r="BE12" i="91"/>
  <c r="BO12" i="91"/>
  <c r="BK12" i="91"/>
  <c r="BL12" i="91"/>
  <c r="BN12" i="91"/>
  <c r="BN9" i="91"/>
  <c r="BM9" i="91"/>
  <c r="BF8" i="91"/>
  <c r="BL10" i="91"/>
  <c r="BO10" i="91"/>
  <c r="BG10" i="91"/>
  <c r="BH10" i="91"/>
  <c r="BI10" i="91"/>
  <c r="N10" i="91"/>
  <c r="BE10" i="91"/>
  <c r="BF10" i="91"/>
  <c r="BK10" i="91"/>
  <c r="BM10" i="91"/>
  <c r="BN10" i="91"/>
  <c r="BF14" i="91"/>
  <c r="BF15" i="91"/>
  <c r="BM11" i="91"/>
  <c r="BM8" i="91"/>
  <c r="BG15" i="91"/>
  <c r="BL8" i="91"/>
  <c r="BF23" i="91"/>
  <c r="BN23" i="91"/>
  <c r="N23" i="91"/>
  <c r="BE23" i="91"/>
  <c r="BI17" i="91"/>
  <c r="N16" i="91"/>
  <c r="BE16" i="91"/>
  <c r="BM16" i="91"/>
  <c r="BK14" i="91"/>
  <c r="BE14" i="91"/>
  <c r="BE15" i="91"/>
  <c r="BK13" i="91"/>
  <c r="BH17" i="91"/>
  <c r="BO16" i="91"/>
  <c r="BI13" i="91"/>
  <c r="BO13" i="91"/>
  <c r="BF13" i="91"/>
  <c r="BG13" i="91"/>
  <c r="N13" i="91"/>
  <c r="BH13" i="91"/>
  <c r="BL13" i="91"/>
  <c r="BM13" i="91"/>
  <c r="N25" i="91"/>
  <c r="BE25" i="91"/>
  <c r="BG18" i="91"/>
  <c r="BH18" i="91"/>
  <c r="BI18" i="91"/>
  <c r="BK18" i="91"/>
  <c r="BO18" i="91"/>
  <c r="BN16" i="91"/>
  <c r="BE13" i="91"/>
  <c r="BM12" i="91"/>
  <c r="BN19" i="91"/>
  <c r="BL16" i="91"/>
  <c r="BI12" i="91"/>
  <c r="BL6" i="91"/>
  <c r="BN6" i="91"/>
  <c r="BO6" i="91"/>
  <c r="BE6" i="91"/>
  <c r="BF6" i="91"/>
  <c r="BG6" i="91"/>
  <c r="BM5" i="91"/>
  <c r="BM6" i="91"/>
  <c r="BF4" i="91"/>
  <c r="BF5" i="91"/>
  <c r="BL4" i="91"/>
  <c r="BL5" i="91"/>
  <c r="BK9" i="91"/>
  <c r="BK6" i="91"/>
  <c r="BI5" i="91"/>
  <c r="BI6" i="91"/>
  <c r="BH6" i="91"/>
  <c r="N6" i="91"/>
  <c r="BH15" i="91"/>
  <c r="BN15" i="91"/>
  <c r="BO15" i="91"/>
  <c r="BN14" i="91"/>
  <c r="BM14" i="91"/>
  <c r="BH9" i="91"/>
  <c r="BH14" i="91"/>
  <c r="BG9" i="91"/>
  <c r="BH5" i="91"/>
  <c r="BF9" i="91"/>
  <c r="BH11" i="91"/>
  <c r="BL11" i="91"/>
  <c r="BE11" i="91"/>
  <c r="BF11" i="91"/>
  <c r="BL9" i="91"/>
  <c r="BO8" i="91"/>
  <c r="N8" i="91"/>
  <c r="BE8" i="91"/>
  <c r="BG8" i="91"/>
  <c r="BH8" i="91"/>
  <c r="BI8" i="91"/>
  <c r="BK8" i="91"/>
  <c r="BF7" i="91"/>
  <c r="N17" i="91"/>
  <c r="BE17" i="91"/>
  <c r="BF17" i="91"/>
  <c r="BG17" i="91"/>
  <c r="BK11" i="91"/>
  <c r="BI9" i="91"/>
  <c r="BN8" i="91"/>
  <c r="BN4" i="91"/>
  <c r="BH7" i="91"/>
  <c r="BK7" i="91"/>
  <c r="BL7" i="91"/>
  <c r="BM7" i="91"/>
  <c r="BN7" i="91"/>
  <c r="BM4" i="91"/>
  <c r="BK5" i="91"/>
  <c r="BO7" i="91"/>
  <c r="BI7" i="91"/>
  <c r="N7" i="91"/>
  <c r="BI19" i="91"/>
  <c r="BL14" i="91"/>
  <c r="BG7" i="91"/>
  <c r="BG4" i="91"/>
  <c r="BG5" i="91"/>
  <c r="BK4" i="91"/>
  <c r="BI4" i="91"/>
  <c r="BE9" i="91"/>
  <c r="N9" i="91"/>
  <c r="BE5" i="91"/>
  <c r="N5" i="91"/>
  <c r="BH4" i="91"/>
  <c r="BO9" i="91"/>
  <c r="BO5" i="91"/>
  <c r="BE4" i="91"/>
  <c r="H41" i="88"/>
  <c r="I41" i="88" s="1"/>
  <c r="L41" i="88" s="1"/>
  <c r="M41" i="88" s="1"/>
  <c r="K41" i="88" s="1"/>
  <c r="Y33" i="86"/>
  <c r="Z33" i="86" s="1"/>
  <c r="Y35" i="86"/>
  <c r="Y38" i="87"/>
  <c r="Z38" i="87" s="1"/>
  <c r="Y44" i="86"/>
  <c r="Z44" i="86" s="1"/>
  <c r="Y37" i="86"/>
  <c r="Z37" i="86" s="1"/>
  <c r="Y40" i="87"/>
  <c r="Z40" i="87" s="1"/>
  <c r="Y42" i="88"/>
  <c r="Z42" i="88" s="1"/>
  <c r="Y39" i="86"/>
  <c r="Z39" i="86" s="1"/>
  <c r="Y39" i="88"/>
  <c r="Z39" i="88" s="1"/>
  <c r="AI75" i="90"/>
  <c r="U75" i="90"/>
  <c r="AF73" i="90"/>
  <c r="R73" i="90"/>
  <c r="AE63" i="90"/>
  <c r="Q63" i="90"/>
  <c r="AE55" i="90"/>
  <c r="Q55" i="90"/>
  <c r="AI45" i="90"/>
  <c r="U45" i="90"/>
  <c r="F46" i="89" s="1"/>
  <c r="AH75" i="90"/>
  <c r="T75" i="90"/>
  <c r="AE73" i="90"/>
  <c r="Q73" i="90"/>
  <c r="T45" i="90"/>
  <c r="E46" i="89" s="1"/>
  <c r="AH45" i="90"/>
  <c r="AI87" i="90"/>
  <c r="U87" i="90"/>
  <c r="AG85" i="90"/>
  <c r="S85" i="90"/>
  <c r="AE83" i="90"/>
  <c r="Q83" i="90"/>
  <c r="AI77" i="90"/>
  <c r="U77" i="90"/>
  <c r="AG75" i="90"/>
  <c r="S75" i="90"/>
  <c r="AH59" i="90"/>
  <c r="T59" i="90"/>
  <c r="N60" i="90"/>
  <c r="AE56" i="90"/>
  <c r="Q56" i="90"/>
  <c r="AH87" i="90"/>
  <c r="T87" i="90"/>
  <c r="AF85" i="90"/>
  <c r="R85" i="90"/>
  <c r="AH77" i="90"/>
  <c r="T77" i="90"/>
  <c r="AF75" i="90"/>
  <c r="R75" i="90"/>
  <c r="AH67" i="90"/>
  <c r="T67" i="90"/>
  <c r="AE64" i="90"/>
  <c r="Q64" i="90"/>
  <c r="AH51" i="90"/>
  <c r="T51" i="90"/>
  <c r="E52" i="89" s="1"/>
  <c r="AG87" i="90"/>
  <c r="S87" i="90"/>
  <c r="AE85" i="90"/>
  <c r="Q85" i="90"/>
  <c r="M84" i="90" s="1"/>
  <c r="AI79" i="90"/>
  <c r="U79" i="90"/>
  <c r="AG67" i="90"/>
  <c r="S67" i="90"/>
  <c r="AI62" i="90"/>
  <c r="U62" i="90"/>
  <c r="F63" i="89" s="1"/>
  <c r="AF59" i="90"/>
  <c r="R59" i="90"/>
  <c r="AG51" i="90"/>
  <c r="S51" i="90"/>
  <c r="D52" i="89" s="1"/>
  <c r="AF87" i="90"/>
  <c r="R87" i="90"/>
  <c r="AI70" i="90"/>
  <c r="U70" i="90"/>
  <c r="F71" i="89" s="1"/>
  <c r="R67" i="90"/>
  <c r="AF67" i="90"/>
  <c r="M67" i="90"/>
  <c r="AH62" i="90"/>
  <c r="T62" i="90"/>
  <c r="AI54" i="90"/>
  <c r="U54" i="90"/>
  <c r="F55" i="89" s="1"/>
  <c r="AF51" i="90"/>
  <c r="R51" i="90"/>
  <c r="AE87" i="90"/>
  <c r="Q87" i="90"/>
  <c r="N85" i="90"/>
  <c r="AH70" i="90"/>
  <c r="T70" i="90"/>
  <c r="AE67" i="90"/>
  <c r="Q67" i="90"/>
  <c r="M68" i="90" s="1"/>
  <c r="Q60" i="90"/>
  <c r="AE60" i="90"/>
  <c r="N58" i="90"/>
  <c r="AE51" i="90"/>
  <c r="Q51" i="90"/>
  <c r="M50" i="90" s="1"/>
  <c r="AH46" i="90"/>
  <c r="T46" i="90"/>
  <c r="E47" i="89" s="1"/>
  <c r="AH80" i="90"/>
  <c r="T80" i="90"/>
  <c r="AF78" i="90"/>
  <c r="R78" i="90"/>
  <c r="AI72" i="90"/>
  <c r="U72" i="90"/>
  <c r="AG70" i="90"/>
  <c r="S70" i="90"/>
  <c r="N64" i="90"/>
  <c r="AG46" i="90"/>
  <c r="S46" i="90"/>
  <c r="D47" i="89" s="1"/>
  <c r="AI82" i="90"/>
  <c r="U82" i="90"/>
  <c r="AG80" i="90"/>
  <c r="S80" i="90"/>
  <c r="AE78" i="90"/>
  <c r="Q78" i="90"/>
  <c r="AE68" i="90"/>
  <c r="Q68" i="90"/>
  <c r="M64" i="90"/>
  <c r="AF46" i="90"/>
  <c r="R46" i="90"/>
  <c r="M45" i="90"/>
  <c r="AH82" i="90"/>
  <c r="T82" i="90"/>
  <c r="AF80" i="90"/>
  <c r="R80" i="90"/>
  <c r="AH63" i="90"/>
  <c r="T63" i="90"/>
  <c r="N62" i="90"/>
  <c r="AH58" i="90"/>
  <c r="AH55" i="90"/>
  <c r="T55" i="90"/>
  <c r="E56" i="89" s="1"/>
  <c r="AE52" i="90"/>
  <c r="Q52" i="90"/>
  <c r="AI84" i="90"/>
  <c r="U84" i="90"/>
  <c r="AG82" i="90"/>
  <c r="S82" i="90"/>
  <c r="AE80" i="90"/>
  <c r="Q80" i="90"/>
  <c r="M81" i="90" s="1"/>
  <c r="N78" i="90"/>
  <c r="AG63" i="90"/>
  <c r="S63" i="90"/>
  <c r="M63" i="90"/>
  <c r="AG55" i="90"/>
  <c r="S55" i="90"/>
  <c r="D56" i="89" s="1"/>
  <c r="AI50" i="90"/>
  <c r="U50" i="90"/>
  <c r="F51" i="89" s="1"/>
  <c r="AH84" i="90"/>
  <c r="T84" i="90"/>
  <c r="AF82" i="90"/>
  <c r="R82" i="90"/>
  <c r="N83" i="90" s="1"/>
  <c r="AG73" i="90"/>
  <c r="S73" i="90"/>
  <c r="AE71" i="90"/>
  <c r="Q71" i="90"/>
  <c r="AI66" i="90"/>
  <c r="U66" i="90"/>
  <c r="F67" i="89" s="1"/>
  <c r="AF63" i="90"/>
  <c r="R63" i="90"/>
  <c r="AI58" i="90"/>
  <c r="U58" i="90"/>
  <c r="F59" i="89" s="1"/>
  <c r="R55" i="90"/>
  <c r="AF55" i="90"/>
  <c r="AH50" i="90"/>
  <c r="T50" i="90"/>
  <c r="E51" i="89" s="1"/>
  <c r="AF47" i="90"/>
  <c r="R47" i="90"/>
  <c r="M46" i="90"/>
  <c r="AI35" i="90"/>
  <c r="U35" i="90"/>
  <c r="F36" i="89" s="1"/>
  <c r="AH34" i="90"/>
  <c r="T34" i="90"/>
  <c r="E35" i="89" s="1"/>
  <c r="AG33" i="90"/>
  <c r="S33" i="90"/>
  <c r="D34" i="89" s="1"/>
  <c r="AE31" i="90"/>
  <c r="Q31" i="90"/>
  <c r="M29" i="90" s="1"/>
  <c r="AH35" i="90"/>
  <c r="T35" i="90"/>
  <c r="E36" i="89" s="1"/>
  <c r="AG34" i="90"/>
  <c r="S34" i="90"/>
  <c r="D35" i="89" s="1"/>
  <c r="AF33" i="90"/>
  <c r="R33" i="90"/>
  <c r="N34" i="90" s="1"/>
  <c r="AF34" i="90"/>
  <c r="R34" i="90"/>
  <c r="AE33" i="90"/>
  <c r="Q33" i="90"/>
  <c r="M34" i="90" s="1"/>
  <c r="AE46" i="90"/>
  <c r="Q46" i="90"/>
  <c r="D15" i="90"/>
  <c r="H9" i="90"/>
  <c r="AI41" i="90"/>
  <c r="U41" i="90"/>
  <c r="F42" i="89" s="1"/>
  <c r="AI40" i="90"/>
  <c r="U40" i="90"/>
  <c r="F41" i="89" s="1"/>
  <c r="AH39" i="90"/>
  <c r="T39" i="90"/>
  <c r="E40" i="89" s="1"/>
  <c r="F7" i="90"/>
  <c r="AE58" i="90"/>
  <c r="Q58" i="90"/>
  <c r="M56" i="90" s="1"/>
  <c r="AH41" i="90"/>
  <c r="T41" i="90"/>
  <c r="E42" i="89" s="1"/>
  <c r="AH40" i="90"/>
  <c r="T40" i="90"/>
  <c r="E41" i="89" s="1"/>
  <c r="AG39" i="90"/>
  <c r="S39" i="90"/>
  <c r="D40" i="89" s="1"/>
  <c r="E15" i="90"/>
  <c r="E6" i="90"/>
  <c r="E24" i="90" s="1"/>
  <c r="R45" i="90"/>
  <c r="N43" i="90"/>
  <c r="AG40" i="90"/>
  <c r="S40" i="90"/>
  <c r="D41" i="89" s="1"/>
  <c r="AF39" i="90"/>
  <c r="R39" i="90"/>
  <c r="E4" i="90"/>
  <c r="D5" i="90"/>
  <c r="D23" i="90" s="1"/>
  <c r="AF65" i="90"/>
  <c r="R65" i="90"/>
  <c r="AF53" i="90"/>
  <c r="R53" i="90"/>
  <c r="N51" i="90" s="1"/>
  <c r="U44" i="90"/>
  <c r="F45" i="89" s="1"/>
  <c r="M43" i="90"/>
  <c r="AF40" i="90"/>
  <c r="R40" i="90"/>
  <c r="AE39" i="90"/>
  <c r="Q39" i="90"/>
  <c r="AF38" i="90"/>
  <c r="R38" i="90"/>
  <c r="AI32" i="90"/>
  <c r="U32" i="90"/>
  <c r="F33" i="89" s="1"/>
  <c r="N31" i="90"/>
  <c r="S77" i="90"/>
  <c r="Q75" i="90"/>
  <c r="M76" i="90" s="1"/>
  <c r="T72" i="90"/>
  <c r="R70" i="90"/>
  <c r="N70" i="90" s="1"/>
  <c r="S66" i="90"/>
  <c r="S58" i="90"/>
  <c r="D59" i="89" s="1"/>
  <c r="S54" i="90"/>
  <c r="D55" i="89" s="1"/>
  <c r="AG48" i="90"/>
  <c r="S48" i="90"/>
  <c r="D49" i="89" s="1"/>
  <c r="AI42" i="90"/>
  <c r="M44" i="90"/>
  <c r="AE38" i="90"/>
  <c r="Q38" i="90"/>
  <c r="M36" i="90" s="1"/>
  <c r="AG60" i="90"/>
  <c r="S60" i="90"/>
  <c r="D61" i="89" s="1"/>
  <c r="AG45" i="90"/>
  <c r="AH42" i="90"/>
  <c r="T65" i="90"/>
  <c r="AG62" i="90"/>
  <c r="T53" i="90"/>
  <c r="E54" i="89" s="1"/>
  <c r="AG50" i="90"/>
  <c r="AI34" i="90"/>
  <c r="U34" i="90"/>
  <c r="F35" i="89" s="1"/>
  <c r="AH33" i="90"/>
  <c r="T33" i="90"/>
  <c r="E34" i="89" s="1"/>
  <c r="AF31" i="90"/>
  <c r="R31" i="90"/>
  <c r="N30" i="90" s="1"/>
  <c r="M15" i="90"/>
  <c r="H10" i="90"/>
  <c r="G9" i="90"/>
  <c r="F8" i="90"/>
  <c r="E7" i="90"/>
  <c r="E25" i="90" s="1"/>
  <c r="D6" i="90"/>
  <c r="D24" i="90" s="1"/>
  <c r="AI3" i="90"/>
  <c r="S3" i="90"/>
  <c r="D4" i="89" s="1"/>
  <c r="H11" i="90"/>
  <c r="G10" i="90"/>
  <c r="F9" i="90"/>
  <c r="E8" i="90"/>
  <c r="E26" i="90" s="1"/>
  <c r="D7" i="90"/>
  <c r="D25" i="90" s="1"/>
  <c r="U6" i="90"/>
  <c r="F7" i="89" s="1"/>
  <c r="T5" i="90"/>
  <c r="E6" i="89" s="1"/>
  <c r="AI4" i="90"/>
  <c r="H12" i="90"/>
  <c r="G11" i="90"/>
  <c r="F10" i="90"/>
  <c r="E9" i="90"/>
  <c r="E27" i="90" s="1"/>
  <c r="D8" i="90"/>
  <c r="D26" i="90" s="1"/>
  <c r="T6" i="90"/>
  <c r="E7" i="89" s="1"/>
  <c r="AI5" i="90"/>
  <c r="R4" i="90"/>
  <c r="N3" i="90" s="1"/>
  <c r="AG3" i="90"/>
  <c r="H13" i="90"/>
  <c r="G12" i="90"/>
  <c r="F11" i="90"/>
  <c r="E10" i="90"/>
  <c r="E28" i="90" s="1"/>
  <c r="D9" i="90"/>
  <c r="D27" i="90" s="1"/>
  <c r="U8" i="90"/>
  <c r="F9" i="89" s="1"/>
  <c r="AI6" i="90"/>
  <c r="S6" i="90"/>
  <c r="D7" i="89" s="1"/>
  <c r="AH5" i="90"/>
  <c r="R5" i="90"/>
  <c r="Q4" i="90"/>
  <c r="M5" i="90" s="1"/>
  <c r="H14" i="90"/>
  <c r="G13" i="90"/>
  <c r="G31" i="90" s="1"/>
  <c r="F12" i="90"/>
  <c r="E11" i="90"/>
  <c r="E29" i="90" s="1"/>
  <c r="D10" i="90"/>
  <c r="D28" i="90" s="1"/>
  <c r="S7" i="90"/>
  <c r="D8" i="89" s="1"/>
  <c r="AH6" i="90"/>
  <c r="R6" i="90"/>
  <c r="Q5" i="90"/>
  <c r="AF4" i="90"/>
  <c r="M3" i="90"/>
  <c r="T26" i="90"/>
  <c r="E27" i="89" s="1"/>
  <c r="R25" i="90"/>
  <c r="N26" i="90" s="1"/>
  <c r="T20" i="90"/>
  <c r="E21" i="89" s="1"/>
  <c r="R18" i="90"/>
  <c r="N16" i="90" s="1"/>
  <c r="AF16" i="90"/>
  <c r="H15" i="90"/>
  <c r="G14" i="90"/>
  <c r="F13" i="90"/>
  <c r="E12" i="90"/>
  <c r="E30" i="90" s="1"/>
  <c r="D11" i="90"/>
  <c r="D29" i="90" s="1"/>
  <c r="U10" i="90"/>
  <c r="F11" i="89" s="1"/>
  <c r="T9" i="90"/>
  <c r="E10" i="89" s="1"/>
  <c r="AI8" i="90"/>
  <c r="S8" i="90"/>
  <c r="D9" i="89" s="1"/>
  <c r="R7" i="90"/>
  <c r="AG6" i="90"/>
  <c r="Q6" i="90"/>
  <c r="M4" i="90" s="1"/>
  <c r="AF5" i="90"/>
  <c r="AE4" i="90"/>
  <c r="H3" i="90"/>
  <c r="U27" i="90"/>
  <c r="F28" i="89" s="1"/>
  <c r="S26" i="90"/>
  <c r="D27" i="89" s="1"/>
  <c r="Q25" i="90"/>
  <c r="M23" i="90" s="1"/>
  <c r="U21" i="90"/>
  <c r="F22" i="89" s="1"/>
  <c r="AI20" i="90"/>
  <c r="S20" i="90"/>
  <c r="D21" i="89" s="1"/>
  <c r="AG18" i="90"/>
  <c r="Q18" i="90"/>
  <c r="AE16" i="90"/>
  <c r="G15" i="90"/>
  <c r="F14" i="90"/>
  <c r="E13" i="90"/>
  <c r="E31" i="90" s="1"/>
  <c r="D12" i="90"/>
  <c r="D30" i="90" s="1"/>
  <c r="U11" i="90"/>
  <c r="F12" i="89" s="1"/>
  <c r="T10" i="90"/>
  <c r="E11" i="89" s="1"/>
  <c r="AI9" i="90"/>
  <c r="S9" i="90"/>
  <c r="D10" i="89" s="1"/>
  <c r="R8" i="90"/>
  <c r="AG7" i="90"/>
  <c r="Q7" i="90"/>
  <c r="AF6" i="90"/>
  <c r="H4" i="90"/>
  <c r="G3" i="90"/>
  <c r="T27" i="90"/>
  <c r="E28" i="89" s="1"/>
  <c r="R26" i="90"/>
  <c r="T21" i="90"/>
  <c r="E22" i="89" s="1"/>
  <c r="R20" i="90"/>
  <c r="N21" i="90" s="1"/>
  <c r="U17" i="90"/>
  <c r="F18" i="89" s="1"/>
  <c r="F15" i="90"/>
  <c r="E14" i="90"/>
  <c r="D13" i="90"/>
  <c r="D31" i="90" s="1"/>
  <c r="U12" i="90"/>
  <c r="F13" i="89" s="1"/>
  <c r="T11" i="90"/>
  <c r="E12" i="89" s="1"/>
  <c r="S10" i="90"/>
  <c r="D11" i="89" s="1"/>
  <c r="R9" i="90"/>
  <c r="Q8" i="90"/>
  <c r="AF7" i="90"/>
  <c r="AE6" i="90"/>
  <c r="H5" i="90"/>
  <c r="G4" i="90"/>
  <c r="F3" i="90"/>
  <c r="U28" i="90"/>
  <c r="F29" i="89" s="1"/>
  <c r="S27" i="90"/>
  <c r="D28" i="89" s="1"/>
  <c r="Q26" i="90"/>
  <c r="U22" i="90"/>
  <c r="F23" i="89" s="1"/>
  <c r="S21" i="90"/>
  <c r="D22" i="89" s="1"/>
  <c r="Q20" i="90"/>
  <c r="T17" i="90"/>
  <c r="E18" i="89" s="1"/>
  <c r="D14" i="90"/>
  <c r="U13" i="90"/>
  <c r="F14" i="89" s="1"/>
  <c r="T12" i="90"/>
  <c r="E13" i="89" s="1"/>
  <c r="S11" i="90"/>
  <c r="D12" i="89" s="1"/>
  <c r="R10" i="90"/>
  <c r="Q9" i="90"/>
  <c r="H6" i="90"/>
  <c r="G5" i="90"/>
  <c r="G23" i="90" s="1"/>
  <c r="F4" i="90"/>
  <c r="F22" i="90" s="1"/>
  <c r="E3" i="90"/>
  <c r="T28" i="90"/>
  <c r="E29" i="89" s="1"/>
  <c r="R27" i="90"/>
  <c r="T22" i="90"/>
  <c r="E23" i="89" s="1"/>
  <c r="R21" i="90"/>
  <c r="U19" i="90"/>
  <c r="F20" i="89" s="1"/>
  <c r="S17" i="90"/>
  <c r="D18" i="89" s="1"/>
  <c r="U14" i="90"/>
  <c r="F15" i="89" s="1"/>
  <c r="T13" i="90"/>
  <c r="E14" i="89" s="1"/>
  <c r="S12" i="90"/>
  <c r="D13" i="89" s="1"/>
  <c r="R11" i="90"/>
  <c r="Q10" i="90"/>
  <c r="H7" i="90"/>
  <c r="H25" i="90" s="1"/>
  <c r="G11" i="87" s="1"/>
  <c r="G6" i="90"/>
  <c r="G24" i="90" s="1"/>
  <c r="F5" i="90"/>
  <c r="F23" i="90" s="1"/>
  <c r="D3" i="90"/>
  <c r="H8" i="90"/>
  <c r="G7" i="90"/>
  <c r="G25" i="90" s="1"/>
  <c r="F6" i="90"/>
  <c r="E5" i="90"/>
  <c r="E23" i="90" s="1"/>
  <c r="D4" i="90"/>
  <c r="D22" i="90" s="1"/>
  <c r="U3" i="90"/>
  <c r="F4" i="89" s="1"/>
  <c r="G8" i="90"/>
  <c r="G26" i="90" s="1"/>
  <c r="N87" i="89"/>
  <c r="N60" i="89"/>
  <c r="N83" i="89"/>
  <c r="N66" i="89"/>
  <c r="N82" i="89"/>
  <c r="N76" i="89"/>
  <c r="N81" i="89"/>
  <c r="N78" i="89"/>
  <c r="N69" i="89"/>
  <c r="N64" i="89"/>
  <c r="N70" i="89"/>
  <c r="N58" i="89"/>
  <c r="N80" i="89"/>
  <c r="N71" i="89"/>
  <c r="N56" i="89"/>
  <c r="N63" i="89"/>
  <c r="N59" i="89"/>
  <c r="N43" i="89"/>
  <c r="N51" i="89"/>
  <c r="N45" i="89"/>
  <c r="N41" i="89"/>
  <c r="N35" i="89"/>
  <c r="N46" i="89"/>
  <c r="N28" i="89"/>
  <c r="N42" i="89"/>
  <c r="N36" i="89"/>
  <c r="N31" i="89"/>
  <c r="N29" i="89"/>
  <c r="N25" i="89"/>
  <c r="N9" i="89"/>
  <c r="N10" i="89"/>
  <c r="N37" i="89"/>
  <c r="N26" i="89"/>
  <c r="N23" i="89"/>
  <c r="N13" i="89"/>
  <c r="N14" i="89"/>
  <c r="N27" i="89"/>
  <c r="N12" i="89"/>
  <c r="N15" i="89"/>
  <c r="N20" i="89"/>
  <c r="N16" i="89"/>
  <c r="N6" i="89"/>
  <c r="N11" i="89"/>
  <c r="N8" i="89"/>
  <c r="N4" i="89"/>
  <c r="Y44" i="88"/>
  <c r="Z44" i="88" s="1"/>
  <c r="Y43" i="88"/>
  <c r="Z43" i="88" s="1"/>
  <c r="Y41" i="88"/>
  <c r="Z41" i="88" s="1"/>
  <c r="Y21" i="88"/>
  <c r="Z21" i="88" s="1"/>
  <c r="H40" i="88"/>
  <c r="I40" i="88" s="1"/>
  <c r="L40" i="88" s="1"/>
  <c r="Z30" i="88"/>
  <c r="Y42" i="87"/>
  <c r="Z42" i="87" s="1"/>
  <c r="Y43" i="87"/>
  <c r="Z43" i="87" s="1"/>
  <c r="Y19" i="87"/>
  <c r="Z19" i="87" s="1"/>
  <c r="H42" i="87"/>
  <c r="I42" i="87" s="1"/>
  <c r="L42" i="87" s="1"/>
  <c r="M42" i="87" s="1"/>
  <c r="K42" i="87" s="1"/>
  <c r="H40" i="87"/>
  <c r="I40" i="87" s="1"/>
  <c r="L40" i="87" s="1"/>
  <c r="Z30" i="87"/>
  <c r="Z29" i="86"/>
  <c r="H40" i="86"/>
  <c r="I40" i="86" s="1"/>
  <c r="L40" i="86" s="1"/>
  <c r="Z35" i="86"/>
  <c r="H42" i="86"/>
  <c r="I42" i="86" s="1"/>
  <c r="L42" i="86" s="1"/>
  <c r="M42" i="86" s="1"/>
  <c r="K42" i="86" s="1"/>
  <c r="Z30" i="86"/>
  <c r="M7" i="80"/>
  <c r="K7" i="80" s="1"/>
  <c r="H40" i="80"/>
  <c r="I40" i="80" s="1"/>
  <c r="L40" i="80" s="1"/>
  <c r="Z10" i="80"/>
  <c r="H42" i="80"/>
  <c r="I42" i="80" s="1"/>
  <c r="L42" i="80" s="1"/>
  <c r="M42" i="80" s="1"/>
  <c r="K42" i="80" s="1"/>
  <c r="Z16" i="80"/>
  <c r="H41" i="80"/>
  <c r="I41" i="80" s="1"/>
  <c r="L41" i="80" s="1"/>
  <c r="M41" i="80" s="1"/>
  <c r="K41" i="80" s="1"/>
  <c r="I82" i="77"/>
  <c r="I77" i="77"/>
  <c r="I64" i="77"/>
  <c r="I74" i="77"/>
  <c r="I45" i="77"/>
  <c r="I69" i="77"/>
  <c r="I83" i="77"/>
  <c r="I89" i="77"/>
  <c r="I62" i="77"/>
  <c r="I44" i="77"/>
  <c r="I50" i="77"/>
  <c r="I84" i="77"/>
  <c r="I70" i="77"/>
  <c r="CM86" i="78"/>
  <c r="I40" i="77"/>
  <c r="I15" i="77"/>
  <c r="S79" i="78"/>
  <c r="CC79" i="78"/>
  <c r="BI79" i="78"/>
  <c r="B79" i="78"/>
  <c r="AA79" i="78"/>
  <c r="AS79" i="78"/>
  <c r="CG79" i="78"/>
  <c r="O79" i="78"/>
  <c r="BU79" i="78"/>
  <c r="BO79" i="78"/>
  <c r="CR79" i="78"/>
  <c r="AK79" i="78"/>
  <c r="BQ79" i="78"/>
  <c r="CS79" i="78"/>
  <c r="AM79" i="78"/>
  <c r="CU79" i="78"/>
  <c r="F79" i="78"/>
  <c r="AQ79" i="78"/>
  <c r="CY79" i="78"/>
  <c r="BW79" i="78"/>
  <c r="AW79" i="78"/>
  <c r="Y79" i="78"/>
  <c r="CI79" i="78"/>
  <c r="AE79" i="78"/>
  <c r="AG79" i="78"/>
  <c r="CO79" i="78"/>
  <c r="AY79" i="78"/>
  <c r="BC79" i="78"/>
  <c r="BE79" i="78"/>
  <c r="I53" i="77"/>
  <c r="I46" i="77"/>
  <c r="I5" i="77"/>
  <c r="AM86" i="78"/>
  <c r="BO86" i="78"/>
  <c r="CU86" i="78"/>
  <c r="F86" i="78"/>
  <c r="AQ86" i="78"/>
  <c r="O86" i="78"/>
  <c r="CO86" i="78"/>
  <c r="BI86" i="78"/>
  <c r="U86" i="78"/>
  <c r="BK86" i="78"/>
  <c r="BL86" i="78"/>
  <c r="AW86" i="78"/>
  <c r="CG86" i="78"/>
  <c r="I19" i="77"/>
  <c r="BI83" i="78"/>
  <c r="AG85" i="78"/>
  <c r="CS85" i="78"/>
  <c r="BO85" i="78"/>
  <c r="BU85" i="78"/>
  <c r="F85" i="78"/>
  <c r="S85" i="78"/>
  <c r="AE85" i="78"/>
  <c r="CA85" i="78"/>
  <c r="AM85" i="78"/>
  <c r="CC85" i="78"/>
  <c r="CM85" i="78"/>
  <c r="AK78" i="78"/>
  <c r="BQ78" i="78"/>
  <c r="CS78" i="78"/>
  <c r="O78" i="78"/>
  <c r="BC78" i="78"/>
  <c r="CI78" i="78"/>
  <c r="S78" i="78"/>
  <c r="Y78" i="78"/>
  <c r="BO78" i="78"/>
  <c r="AA78" i="78"/>
  <c r="CA78" i="78"/>
  <c r="S83" i="78"/>
  <c r="CG83" i="78"/>
  <c r="AW83" i="78"/>
  <c r="BO83" i="78"/>
  <c r="CI83" i="78"/>
  <c r="F83" i="78"/>
  <c r="AG83" i="78"/>
  <c r="BQ83" i="78"/>
  <c r="CR83" i="78"/>
  <c r="U83" i="78"/>
  <c r="AQ83" i="78"/>
  <c r="CS83" i="78"/>
  <c r="AS83" i="78"/>
  <c r="BU83" i="78"/>
  <c r="CU83" i="78"/>
  <c r="AY83" i="78"/>
  <c r="BW83" i="78"/>
  <c r="Y83" i="78"/>
  <c r="CI85" i="78"/>
  <c r="BE85" i="78"/>
  <c r="CO83" i="78"/>
  <c r="AM83" i="78"/>
  <c r="AK83" i="78"/>
  <c r="B81" i="78"/>
  <c r="Y81" i="78"/>
  <c r="BQ81" i="78"/>
  <c r="AG81" i="78"/>
  <c r="CA81" i="78"/>
  <c r="AV81" i="78"/>
  <c r="BI81" i="78"/>
  <c r="AY85" i="78"/>
  <c r="CY81" i="78"/>
  <c r="AY78" i="78"/>
  <c r="AW85" i="78"/>
  <c r="CS81" i="78"/>
  <c r="AW78" i="78"/>
  <c r="B67" i="78"/>
  <c r="BQ67" i="78"/>
  <c r="AY67" i="78"/>
  <c r="CO67" i="78"/>
  <c r="BW67" i="78"/>
  <c r="O67" i="78"/>
  <c r="CU67" i="78"/>
  <c r="AS67" i="78"/>
  <c r="R67" i="78"/>
  <c r="BE67" i="78"/>
  <c r="U67" i="78"/>
  <c r="CI67" i="78"/>
  <c r="BK67" i="78"/>
  <c r="AA67" i="78"/>
  <c r="AG67" i="78"/>
  <c r="CI66" i="78"/>
  <c r="BN66" i="78"/>
  <c r="AY66" i="78"/>
  <c r="BQ66" i="78"/>
  <c r="CO66" i="78"/>
  <c r="AJ66" i="78"/>
  <c r="BW66" i="78"/>
  <c r="O66" i="78"/>
  <c r="CC66" i="78"/>
  <c r="AS66" i="78"/>
  <c r="U66" i="78"/>
  <c r="CE66" i="78"/>
  <c r="BE66" i="78"/>
  <c r="AA66" i="78"/>
  <c r="CU66" i="78"/>
  <c r="BK66" i="78"/>
  <c r="Y77" i="78"/>
  <c r="AG77" i="78"/>
  <c r="CL77" i="78"/>
  <c r="BU77" i="78"/>
  <c r="CY77" i="78"/>
  <c r="CD56" i="78"/>
  <c r="CR60" i="78"/>
  <c r="CL60" i="78"/>
  <c r="B82" i="78"/>
  <c r="F82" i="78"/>
  <c r="X82" i="78"/>
  <c r="AA82" i="78"/>
  <c r="BW77" i="78"/>
  <c r="CS73" i="78"/>
  <c r="Y73" i="78"/>
  <c r="BO73" i="78"/>
  <c r="CY73" i="78"/>
  <c r="AD73" i="78"/>
  <c r="BQ73" i="78"/>
  <c r="AE73" i="78"/>
  <c r="BU73" i="78"/>
  <c r="B73" i="78"/>
  <c r="CC73" i="78"/>
  <c r="AW73" i="78"/>
  <c r="AY73" i="78"/>
  <c r="BK74" i="78"/>
  <c r="AM74" i="78"/>
  <c r="O74" i="78"/>
  <c r="AV70" i="78"/>
  <c r="CO68" i="78"/>
  <c r="AA68" i="78"/>
  <c r="AG68" i="78"/>
  <c r="BB63" i="78"/>
  <c r="AD63" i="78"/>
  <c r="BE74" i="78"/>
  <c r="AK74" i="78"/>
  <c r="F74" i="78"/>
  <c r="CC74" i="78"/>
  <c r="BC74" i="78"/>
  <c r="BY70" i="78"/>
  <c r="BO62" i="78"/>
  <c r="BU62" i="78"/>
  <c r="CM62" i="78"/>
  <c r="CC70" i="78"/>
  <c r="AA70" i="78"/>
  <c r="BE70" i="78"/>
  <c r="BN56" i="78"/>
  <c r="CY76" i="78"/>
  <c r="CU75" i="78"/>
  <c r="CA75" i="78"/>
  <c r="AM75" i="78"/>
  <c r="U75" i="78"/>
  <c r="CS74" i="78"/>
  <c r="AZ74" i="78"/>
  <c r="B74" i="78"/>
  <c r="CU70" i="78"/>
  <c r="BQ70" i="78"/>
  <c r="CO76" i="78"/>
  <c r="BE76" i="78"/>
  <c r="BW75" i="78"/>
  <c r="BC75" i="78"/>
  <c r="AJ75" i="78"/>
  <c r="AW74" i="78"/>
  <c r="Y74" i="78"/>
  <c r="BE68" i="78"/>
  <c r="B65" i="78"/>
  <c r="AG63" i="78" s="1"/>
  <c r="AV65" i="78"/>
  <c r="AG65" i="78"/>
  <c r="AY65" i="78"/>
  <c r="BQ65" i="78"/>
  <c r="CO65" i="78"/>
  <c r="E65" i="78"/>
  <c r="AS65" i="78"/>
  <c r="AH63" i="78"/>
  <c r="E88" i="78"/>
  <c r="AA87" i="78"/>
  <c r="AY76" i="78"/>
  <c r="BU75" i="78"/>
  <c r="BB75" i="78"/>
  <c r="O75" i="78"/>
  <c r="CO74" i="78"/>
  <c r="BQ74" i="78"/>
  <c r="U70" i="78"/>
  <c r="AY68" i="78"/>
  <c r="CC65" i="78"/>
  <c r="AP65" i="78"/>
  <c r="X56" i="78"/>
  <c r="BC50" i="78"/>
  <c r="AT57" i="78"/>
  <c r="AS69" i="78"/>
  <c r="BN61" i="78"/>
  <c r="CV58" i="78"/>
  <c r="CP58" i="78"/>
  <c r="BQ36" i="78"/>
  <c r="CX69" i="78"/>
  <c r="AB58" i="78"/>
  <c r="CD55" i="78"/>
  <c r="BB57" i="78"/>
  <c r="O21" i="79"/>
  <c r="D22" i="78" s="1"/>
  <c r="AB5" i="79"/>
  <c r="E28" i="79"/>
  <c r="E16" i="79"/>
  <c r="C86" i="78" s="1"/>
  <c r="AB84" i="78" s="1"/>
  <c r="AA24" i="79"/>
  <c r="AA20" i="79"/>
  <c r="AE16" i="79"/>
  <c r="O6" i="79"/>
  <c r="D7" i="78" s="1"/>
  <c r="BG5" i="78" s="1"/>
  <c r="AA39" i="79"/>
  <c r="G16" i="79"/>
  <c r="X79" i="78" s="1"/>
  <c r="O36" i="79"/>
  <c r="D37" i="78" s="1"/>
  <c r="AE27" i="79"/>
  <c r="F16" i="79"/>
  <c r="BS78" i="78" s="1"/>
  <c r="N12" i="79"/>
  <c r="C13" i="78" s="1"/>
  <c r="CU36" i="78"/>
  <c r="M22" i="79"/>
  <c r="B23" i="78" s="1"/>
  <c r="AG23" i="78" s="1"/>
  <c r="AE13" i="79"/>
  <c r="AB8" i="79"/>
  <c r="Q3" i="79"/>
  <c r="AD24" i="78"/>
  <c r="BT8" i="78"/>
  <c r="N67" i="79"/>
  <c r="C68" i="78" s="1"/>
  <c r="AE62" i="79"/>
  <c r="AE59" i="79"/>
  <c r="N52" i="79"/>
  <c r="C53" i="78" s="1"/>
  <c r="N50" i="79"/>
  <c r="C51" i="78" s="1"/>
  <c r="AZ49" i="78" s="1"/>
  <c r="Q45" i="79"/>
  <c r="F46" i="78" s="1"/>
  <c r="AA43" i="79"/>
  <c r="M41" i="79"/>
  <c r="B42" i="78" s="1"/>
  <c r="N33" i="79"/>
  <c r="C34" i="78" s="1"/>
  <c r="H22" i="79"/>
  <c r="AD13" i="79"/>
  <c r="AC8" i="79"/>
  <c r="AB11" i="79"/>
  <c r="O12" i="79"/>
  <c r="D13" i="78" s="1"/>
  <c r="AB14" i="79"/>
  <c r="AA19" i="79"/>
  <c r="AC20" i="79"/>
  <c r="Q21" i="79"/>
  <c r="F22" i="78" s="1"/>
  <c r="AC24" i="79"/>
  <c r="Q25" i="79"/>
  <c r="F26" i="78" s="1"/>
  <c r="AC28" i="79"/>
  <c r="Q29" i="79"/>
  <c r="F30" i="78" s="1"/>
  <c r="N30" i="79"/>
  <c r="C31" i="78" s="1"/>
  <c r="M32" i="79"/>
  <c r="B33" i="78" s="1"/>
  <c r="O33" i="79"/>
  <c r="D34" i="78" s="1"/>
  <c r="AD35" i="79"/>
  <c r="O37" i="79"/>
  <c r="D38" i="78" s="1"/>
  <c r="AD39" i="79"/>
  <c r="O41" i="79"/>
  <c r="D42" i="78" s="1"/>
  <c r="AD5" i="79"/>
  <c r="Q6" i="79"/>
  <c r="F7" i="78" s="1"/>
  <c r="AK6" i="78" s="1"/>
  <c r="M7" i="79"/>
  <c r="B8" i="78" s="1"/>
  <c r="AC11" i="79"/>
  <c r="P12" i="79"/>
  <c r="E13" i="78" s="1"/>
  <c r="AC14" i="79"/>
  <c r="M16" i="79"/>
  <c r="B17" i="78" s="1"/>
  <c r="AY16" i="78" s="1"/>
  <c r="O17" i="79"/>
  <c r="D18" i="78" s="1"/>
  <c r="Q18" i="79"/>
  <c r="F19" i="78" s="1"/>
  <c r="AB19" i="79"/>
  <c r="AD20" i="79"/>
  <c r="AA21" i="79"/>
  <c r="AA25" i="79"/>
  <c r="O26" i="79"/>
  <c r="D27" i="78" s="1"/>
  <c r="AI25" i="78" s="1"/>
  <c r="AD28" i="79"/>
  <c r="AA29" i="79"/>
  <c r="O30" i="79"/>
  <c r="D31" i="78" s="1"/>
  <c r="P33" i="79"/>
  <c r="E34" i="78" s="1"/>
  <c r="M34" i="79"/>
  <c r="B35" i="78" s="1"/>
  <c r="CC34" i="78" s="1"/>
  <c r="AE35" i="79"/>
  <c r="AB36" i="79"/>
  <c r="P37" i="79"/>
  <c r="E38" i="78" s="1"/>
  <c r="M38" i="79"/>
  <c r="B39" i="78" s="1"/>
  <c r="AE39" i="79"/>
  <c r="AB40" i="79"/>
  <c r="P41" i="79"/>
  <c r="E42" i="78" s="1"/>
  <c r="BT40" i="78" s="1"/>
  <c r="M42" i="79"/>
  <c r="B43" i="78" s="1"/>
  <c r="AB44" i="79"/>
  <c r="AD45" i="79"/>
  <c r="M47" i="79"/>
  <c r="B48" i="78" s="1"/>
  <c r="O48" i="79"/>
  <c r="D49" i="78" s="1"/>
  <c r="AB50" i="79"/>
  <c r="AD51" i="79"/>
  <c r="M53" i="79"/>
  <c r="B54" i="78" s="1"/>
  <c r="O54" i="79"/>
  <c r="D55" i="78" s="1"/>
  <c r="Q55" i="79"/>
  <c r="F56" i="78" s="1"/>
  <c r="S56" i="78" s="1"/>
  <c r="AB56" i="79"/>
  <c r="AD57" i="79"/>
  <c r="M59" i="79"/>
  <c r="B60" i="78" s="1"/>
  <c r="AM58" i="78" s="1"/>
  <c r="O60" i="79"/>
  <c r="D61" i="78" s="1"/>
  <c r="AB62" i="79"/>
  <c r="Q67" i="79"/>
  <c r="F68" i="78" s="1"/>
  <c r="AB68" i="79"/>
  <c r="AB74" i="79"/>
  <c r="AB80" i="79"/>
  <c r="N4" i="79"/>
  <c r="C5" i="78" s="1"/>
  <c r="AE5" i="79"/>
  <c r="AA6" i="79"/>
  <c r="AE8" i="79"/>
  <c r="Q9" i="79"/>
  <c r="F10" i="78" s="1"/>
  <c r="AK10" i="78" s="1"/>
  <c r="M10" i="79"/>
  <c r="B11" i="78" s="1"/>
  <c r="AD11" i="79"/>
  <c r="Q12" i="79"/>
  <c r="F13" i="78" s="1"/>
  <c r="M13" i="79"/>
  <c r="B14" i="78" s="1"/>
  <c r="Q15" i="79"/>
  <c r="F16" i="78" s="1"/>
  <c r="N16" i="79"/>
  <c r="C17" i="78" s="1"/>
  <c r="AN17" i="78" s="1"/>
  <c r="AA18" i="79"/>
  <c r="AC19" i="79"/>
  <c r="AE20" i="79"/>
  <c r="AB21" i="79"/>
  <c r="P22" i="79"/>
  <c r="E23" i="78" s="1"/>
  <c r="AD23" i="78" s="1"/>
  <c r="M23" i="79"/>
  <c r="B24" i="78" s="1"/>
  <c r="CO24" i="78" s="1"/>
  <c r="AE24" i="79"/>
  <c r="AB25" i="79"/>
  <c r="P26" i="79"/>
  <c r="E27" i="78" s="1"/>
  <c r="AE28" i="79"/>
  <c r="AB29" i="79"/>
  <c r="P30" i="79"/>
  <c r="E31" i="78" s="1"/>
  <c r="M31" i="79"/>
  <c r="B32" i="78" s="1"/>
  <c r="O32" i="79"/>
  <c r="D33" i="78" s="1"/>
  <c r="Q33" i="79"/>
  <c r="F34" i="78" s="1"/>
  <c r="N34" i="79"/>
  <c r="C35" i="78" s="1"/>
  <c r="AC36" i="79"/>
  <c r="Q37" i="79"/>
  <c r="F38" i="78" s="1"/>
  <c r="S37" i="78" s="1"/>
  <c r="N38" i="79"/>
  <c r="C39" i="78" s="1"/>
  <c r="AC40" i="79"/>
  <c r="Q41" i="79"/>
  <c r="F42" i="78" s="1"/>
  <c r="AC44" i="79"/>
  <c r="AE45" i="79"/>
  <c r="P48" i="79"/>
  <c r="E49" i="78" s="1"/>
  <c r="AA49" i="79"/>
  <c r="AC50" i="79"/>
  <c r="AE51" i="79"/>
  <c r="N53" i="79"/>
  <c r="C54" i="78" s="1"/>
  <c r="P54" i="79"/>
  <c r="E55" i="78" s="1"/>
  <c r="AA55" i="79"/>
  <c r="AE57" i="79"/>
  <c r="AA61" i="79"/>
  <c r="AC62" i="79"/>
  <c r="AE63" i="79"/>
  <c r="N65" i="79"/>
  <c r="C66" i="78" s="1"/>
  <c r="AE69" i="79"/>
  <c r="N71" i="79"/>
  <c r="C72" i="78" s="1"/>
  <c r="BR72" i="78" s="1"/>
  <c r="N77" i="79"/>
  <c r="C78" i="78" s="1"/>
  <c r="CD78" i="78" s="1"/>
  <c r="N83" i="79"/>
  <c r="C84" i="78" s="1"/>
  <c r="BX82" i="78" s="1"/>
  <c r="AC3" i="79"/>
  <c r="AB6" i="79"/>
  <c r="O7" i="79"/>
  <c r="D8" i="78" s="1"/>
  <c r="BG8" i="78" s="1"/>
  <c r="AA9" i="79"/>
  <c r="N10" i="79"/>
  <c r="C11" i="78" s="1"/>
  <c r="AE11" i="79"/>
  <c r="N13" i="79"/>
  <c r="C14" i="78" s="1"/>
  <c r="AE14" i="79"/>
  <c r="O16" i="79"/>
  <c r="D17" i="78" s="1"/>
  <c r="Q17" i="79"/>
  <c r="F18" i="78" s="1"/>
  <c r="AK18" i="78" s="1"/>
  <c r="AB18" i="79"/>
  <c r="AD19" i="79"/>
  <c r="AC21" i="79"/>
  <c r="Q22" i="79"/>
  <c r="F23" i="78" s="1"/>
  <c r="N23" i="79"/>
  <c r="C24" i="78" s="1"/>
  <c r="P23" i="78" s="1"/>
  <c r="AC25" i="79"/>
  <c r="Q26" i="79"/>
  <c r="F27" i="78" s="1"/>
  <c r="N27" i="79"/>
  <c r="C28" i="78" s="1"/>
  <c r="Q30" i="79"/>
  <c r="F31" i="78" s="1"/>
  <c r="N31" i="79"/>
  <c r="C32" i="78" s="1"/>
  <c r="P32" i="79"/>
  <c r="E33" i="78" s="1"/>
  <c r="AA33" i="79"/>
  <c r="O34" i="79"/>
  <c r="D35" i="78" s="1"/>
  <c r="AD36" i="79"/>
  <c r="AA37" i="79"/>
  <c r="O38" i="79"/>
  <c r="D39" i="78" s="1"/>
  <c r="AD40" i="79"/>
  <c r="AA41" i="79"/>
  <c r="O42" i="79"/>
  <c r="D43" i="78" s="1"/>
  <c r="AD44" i="79"/>
  <c r="M46" i="79"/>
  <c r="B47" i="78" s="1"/>
  <c r="CO47" i="78" s="1"/>
  <c r="O47" i="79"/>
  <c r="D48" i="78" s="1"/>
  <c r="Q48" i="79"/>
  <c r="F49" i="78" s="1"/>
  <c r="AB49" i="79"/>
  <c r="AD50" i="79"/>
  <c r="M52" i="79"/>
  <c r="B53" i="78" s="1"/>
  <c r="AA53" i="78" s="1"/>
  <c r="O53" i="79"/>
  <c r="D54" i="78" s="1"/>
  <c r="Q54" i="79"/>
  <c r="F55" i="78" s="1"/>
  <c r="AB55" i="79"/>
  <c r="AD56" i="79"/>
  <c r="AC6" i="79"/>
  <c r="AB9" i="79"/>
  <c r="O10" i="79"/>
  <c r="D11" i="78" s="1"/>
  <c r="AB12" i="79"/>
  <c r="P16" i="79"/>
  <c r="E17" i="78" s="1"/>
  <c r="R16" i="78" s="1"/>
  <c r="AA17" i="79"/>
  <c r="AC18" i="79"/>
  <c r="AE19" i="79"/>
  <c r="AD21" i="79"/>
  <c r="AA22" i="79"/>
  <c r="O23" i="79"/>
  <c r="D24" i="78" s="1"/>
  <c r="W22" i="78" s="1"/>
  <c r="AD25" i="79"/>
  <c r="AA26" i="79"/>
  <c r="O27" i="79"/>
  <c r="D28" i="78" s="1"/>
  <c r="AA30" i="79"/>
  <c r="O31" i="79"/>
  <c r="D32" i="78" s="1"/>
  <c r="Q32" i="79"/>
  <c r="F33" i="78" s="1"/>
  <c r="AB33" i="79"/>
  <c r="P34" i="79"/>
  <c r="E35" i="78" s="1"/>
  <c r="AE36" i="79"/>
  <c r="AB37" i="79"/>
  <c r="P38" i="79"/>
  <c r="E39" i="78" s="1"/>
  <c r="M39" i="79"/>
  <c r="B40" i="78" s="1"/>
  <c r="CO39" i="78" s="1"/>
  <c r="AE40" i="79"/>
  <c r="AB41" i="79"/>
  <c r="P42" i="79"/>
  <c r="E43" i="78" s="1"/>
  <c r="M43" i="79"/>
  <c r="B44" i="78" s="1"/>
  <c r="AE44" i="79"/>
  <c r="P47" i="79"/>
  <c r="E48" i="78" s="1"/>
  <c r="BT48" i="78" s="1"/>
  <c r="AA48" i="79"/>
  <c r="AC49" i="79"/>
  <c r="AE3" i="79"/>
  <c r="Q4" i="79"/>
  <c r="F5" i="78" s="1"/>
  <c r="M5" i="79"/>
  <c r="B6" i="78" s="1"/>
  <c r="AD6" i="79"/>
  <c r="M8" i="79"/>
  <c r="B9" i="78" s="1"/>
  <c r="P10" i="79"/>
  <c r="E11" i="78" s="1"/>
  <c r="AC12" i="79"/>
  <c r="P13" i="79"/>
  <c r="E14" i="78" s="1"/>
  <c r="Q16" i="79"/>
  <c r="F17" i="78" s="1"/>
  <c r="CG15" i="78" s="1"/>
  <c r="M20" i="79"/>
  <c r="B21" i="78" s="1"/>
  <c r="AE21" i="79"/>
  <c r="M24" i="79"/>
  <c r="B25" i="78" s="1"/>
  <c r="AE25" i="79"/>
  <c r="P27" i="79"/>
  <c r="E28" i="78" s="1"/>
  <c r="M28" i="79"/>
  <c r="B29" i="78" s="1"/>
  <c r="AE29" i="79"/>
  <c r="AB30" i="79"/>
  <c r="AA32" i="79"/>
  <c r="AC33" i="79"/>
  <c r="Q34" i="79"/>
  <c r="F35" i="78" s="1"/>
  <c r="AC37" i="79"/>
  <c r="Q38" i="79"/>
  <c r="F39" i="78" s="1"/>
  <c r="N39" i="79"/>
  <c r="C40" i="78" s="1"/>
  <c r="AC41" i="79"/>
  <c r="Q42" i="79"/>
  <c r="F43" i="78" s="1"/>
  <c r="N43" i="79"/>
  <c r="C44" i="78" s="1"/>
  <c r="M45" i="79"/>
  <c r="B46" i="78" s="1"/>
  <c r="O46" i="79"/>
  <c r="D47" i="78" s="1"/>
  <c r="AI45" i="78" s="1"/>
  <c r="Q47" i="79"/>
  <c r="F48" i="78" s="1"/>
  <c r="AB48" i="79"/>
  <c r="AD49" i="79"/>
  <c r="M51" i="79"/>
  <c r="B52" i="78" s="1"/>
  <c r="O52" i="79"/>
  <c r="D53" i="78" s="1"/>
  <c r="Q53" i="79"/>
  <c r="F54" i="78" s="1"/>
  <c r="AB54" i="79"/>
  <c r="AD55" i="79"/>
  <c r="O58" i="79"/>
  <c r="D59" i="78" s="1"/>
  <c r="Q59" i="79"/>
  <c r="F60" i="78" s="1"/>
  <c r="AB60" i="79"/>
  <c r="Q65" i="79"/>
  <c r="F66" i="78" s="1"/>
  <c r="CG66" i="78" s="1"/>
  <c r="AB66" i="79"/>
  <c r="AA4" i="79"/>
  <c r="N5" i="79"/>
  <c r="C6" i="78" s="1"/>
  <c r="AN6" i="78" s="1"/>
  <c r="AE6" i="79"/>
  <c r="AA7" i="79"/>
  <c r="N8" i="79"/>
  <c r="C9" i="78" s="1"/>
  <c r="Q10" i="79"/>
  <c r="F11" i="78" s="1"/>
  <c r="M11" i="79"/>
  <c r="B12" i="78" s="1"/>
  <c r="AD12" i="79"/>
  <c r="Q13" i="79"/>
  <c r="F14" i="78" s="1"/>
  <c r="M14" i="79"/>
  <c r="B15" i="78" s="1"/>
  <c r="AA16" i="79"/>
  <c r="AC17" i="79"/>
  <c r="AE18" i="79"/>
  <c r="N20" i="79"/>
  <c r="C21" i="78" s="1"/>
  <c r="Q23" i="79"/>
  <c r="F24" i="78" s="1"/>
  <c r="N24" i="79"/>
  <c r="C25" i="78" s="1"/>
  <c r="AC26" i="79"/>
  <c r="Q27" i="79"/>
  <c r="F28" i="78" s="1"/>
  <c r="N28" i="79"/>
  <c r="C29" i="78" s="1"/>
  <c r="AC30" i="79"/>
  <c r="Q31" i="79"/>
  <c r="F32" i="78" s="1"/>
  <c r="AD33" i="79"/>
  <c r="AA34" i="79"/>
  <c r="AD37" i="79"/>
  <c r="AA38" i="79"/>
  <c r="O39" i="79"/>
  <c r="D40" i="78" s="1"/>
  <c r="AD41" i="79"/>
  <c r="AA42" i="79"/>
  <c r="O43" i="79"/>
  <c r="D44" i="78" s="1"/>
  <c r="CK44" i="78" s="1"/>
  <c r="N45" i="79"/>
  <c r="C46" i="78" s="1"/>
  <c r="P46" i="79"/>
  <c r="E47" i="78" s="1"/>
  <c r="X45" i="78" s="1"/>
  <c r="AA47" i="79"/>
  <c r="AC48" i="79"/>
  <c r="P52" i="79"/>
  <c r="E53" i="78" s="1"/>
  <c r="AA53" i="79"/>
  <c r="AC54" i="79"/>
  <c r="AE55" i="79"/>
  <c r="AB4" i="79"/>
  <c r="O8" i="79"/>
  <c r="D9" i="78" s="1"/>
  <c r="AE9" i="79"/>
  <c r="AA10" i="79"/>
  <c r="N11" i="79"/>
  <c r="C12" i="78" s="1"/>
  <c r="AE12" i="79"/>
  <c r="AA13" i="79"/>
  <c r="N14" i="79"/>
  <c r="C15" i="78" s="1"/>
  <c r="AE15" i="79"/>
  <c r="AB16" i="79"/>
  <c r="M19" i="79"/>
  <c r="B20" i="78" s="1"/>
  <c r="O20" i="79"/>
  <c r="D21" i="78" s="1"/>
  <c r="AD22" i="79"/>
  <c r="AA23" i="79"/>
  <c r="O24" i="79"/>
  <c r="D25" i="78" s="1"/>
  <c r="AD26" i="79"/>
  <c r="O28" i="79"/>
  <c r="D29" i="78" s="1"/>
  <c r="AD30" i="79"/>
  <c r="AA31" i="79"/>
  <c r="AC32" i="79"/>
  <c r="AE33" i="79"/>
  <c r="AB34" i="79"/>
  <c r="P35" i="79"/>
  <c r="E36" i="78" s="1"/>
  <c r="AE37" i="79"/>
  <c r="AB38" i="79"/>
  <c r="P39" i="79"/>
  <c r="E40" i="78" s="1"/>
  <c r="AE41" i="79"/>
  <c r="P43" i="79"/>
  <c r="E44" i="78" s="1"/>
  <c r="AD44" i="78" s="1"/>
  <c r="M44" i="79"/>
  <c r="B45" i="78" s="1"/>
  <c r="Q46" i="79"/>
  <c r="F47" i="78" s="1"/>
  <c r="AD48" i="79"/>
  <c r="M50" i="79"/>
  <c r="B51" i="78" s="1"/>
  <c r="O51" i="79"/>
  <c r="D52" i="78" s="1"/>
  <c r="CQ50" i="78" s="1"/>
  <c r="Q52" i="79"/>
  <c r="F53" i="78" s="1"/>
  <c r="BO53" i="78" s="1"/>
  <c r="AB53" i="79"/>
  <c r="AD54" i="79"/>
  <c r="M56" i="79"/>
  <c r="B57" i="78" s="1"/>
  <c r="CC56" i="78" s="1"/>
  <c r="O57" i="79"/>
  <c r="D58" i="78" s="1"/>
  <c r="CK57" i="78" s="1"/>
  <c r="Q58" i="79"/>
  <c r="F59" i="78" s="1"/>
  <c r="M62" i="79"/>
  <c r="B63" i="78" s="1"/>
  <c r="Q64" i="79"/>
  <c r="F65" i="78" s="1"/>
  <c r="AB65" i="79"/>
  <c r="Q70" i="79"/>
  <c r="F71" i="78" s="1"/>
  <c r="AB71" i="79"/>
  <c r="P5" i="79"/>
  <c r="E6" i="78" s="1"/>
  <c r="AC7" i="79"/>
  <c r="AB10" i="79"/>
  <c r="O11" i="79"/>
  <c r="D12" i="78" s="1"/>
  <c r="AB13" i="79"/>
  <c r="O14" i="79"/>
  <c r="D15" i="78" s="1"/>
  <c r="AC16" i="79"/>
  <c r="AE17" i="79"/>
  <c r="N19" i="79"/>
  <c r="C20" i="78" s="1"/>
  <c r="P20" i="79"/>
  <c r="E21" i="78" s="1"/>
  <c r="M21" i="79"/>
  <c r="B22" i="78" s="1"/>
  <c r="AE22" i="79"/>
  <c r="AB23" i="79"/>
  <c r="M25" i="79"/>
  <c r="B26" i="78" s="1"/>
  <c r="AS25" i="78" s="1"/>
  <c r="AE26" i="79"/>
  <c r="AB27" i="79"/>
  <c r="P28" i="79"/>
  <c r="E29" i="78" s="1"/>
  <c r="M29" i="79"/>
  <c r="B30" i="78" s="1"/>
  <c r="AE30" i="79"/>
  <c r="AB31" i="79"/>
  <c r="AD32" i="79"/>
  <c r="AC34" i="79"/>
  <c r="Q35" i="79"/>
  <c r="F36" i="78" s="1"/>
  <c r="N36" i="79"/>
  <c r="C37" i="78" s="1"/>
  <c r="AC38" i="79"/>
  <c r="Q39" i="79"/>
  <c r="F40" i="78" s="1"/>
  <c r="S39" i="78" s="1"/>
  <c r="N40" i="79"/>
  <c r="C41" i="78" s="1"/>
  <c r="AC42" i="79"/>
  <c r="Q5" i="79"/>
  <c r="F6" i="78" s="1"/>
  <c r="M6" i="79"/>
  <c r="B7" i="78" s="1"/>
  <c r="Q8" i="79"/>
  <c r="F9" i="78" s="1"/>
  <c r="AC10" i="79"/>
  <c r="P11" i="79"/>
  <c r="E12" i="78" s="1"/>
  <c r="AD16" i="79"/>
  <c r="M18" i="79"/>
  <c r="B19" i="78" s="1"/>
  <c r="O19" i="79"/>
  <c r="D20" i="78" s="1"/>
  <c r="Q20" i="79"/>
  <c r="F21" i="78" s="1"/>
  <c r="AE20" i="78" s="1"/>
  <c r="N21" i="79"/>
  <c r="C22" i="78" s="1"/>
  <c r="BL21" i="78" s="1"/>
  <c r="AC23" i="79"/>
  <c r="Q24" i="79"/>
  <c r="F25" i="78" s="1"/>
  <c r="N25" i="79"/>
  <c r="C26" i="78" s="1"/>
  <c r="AC27" i="79"/>
  <c r="Q28" i="79"/>
  <c r="F29" i="78" s="1"/>
  <c r="BI29" i="78" s="1"/>
  <c r="N29" i="79"/>
  <c r="C30" i="78" s="1"/>
  <c r="H25" i="79"/>
  <c r="H21" i="79"/>
  <c r="D22" i="79"/>
  <c r="G21" i="79"/>
  <c r="H24" i="79"/>
  <c r="G24" i="79"/>
  <c r="H27" i="79"/>
  <c r="M4" i="79"/>
  <c r="AA3" i="79"/>
  <c r="P6" i="79"/>
  <c r="E7" i="78" s="1"/>
  <c r="BB7" i="78" s="1"/>
  <c r="AC5" i="79"/>
  <c r="CG88" i="78"/>
  <c r="BI88" i="78"/>
  <c r="AP88" i="78"/>
  <c r="V88" i="78"/>
  <c r="CR84" i="78"/>
  <c r="BU84" i="78"/>
  <c r="AS84" i="78"/>
  <c r="U84" i="78"/>
  <c r="AT81" i="78"/>
  <c r="BL79" i="78"/>
  <c r="V79" i="78"/>
  <c r="CP79" i="78"/>
  <c r="P79" i="78"/>
  <c r="CD79" i="78"/>
  <c r="CV79" i="78"/>
  <c r="AZ79" i="78"/>
  <c r="AB79" i="78"/>
  <c r="BX79" i="78"/>
  <c r="AT79" i="78"/>
  <c r="AH73" i="78"/>
  <c r="CY88" i="78"/>
  <c r="CE88" i="78"/>
  <c r="BH88" i="78"/>
  <c r="AO88" i="78"/>
  <c r="S88" i="78"/>
  <c r="CQ86" i="78"/>
  <c r="BT86" i="78"/>
  <c r="AV86" i="78"/>
  <c r="Y86" i="78"/>
  <c r="X85" i="78"/>
  <c r="BS84" i="78"/>
  <c r="AQ84" i="78"/>
  <c r="R84" i="78"/>
  <c r="BX83" i="78"/>
  <c r="BS82" i="78"/>
  <c r="AN82" i="78"/>
  <c r="BW81" i="78"/>
  <c r="AN81" i="78"/>
  <c r="B76" i="78"/>
  <c r="W76" i="78"/>
  <c r="AK76" i="78"/>
  <c r="AZ76" i="78"/>
  <c r="BN76" i="78"/>
  <c r="CC76" i="78"/>
  <c r="CQ76" i="78"/>
  <c r="X76" i="78"/>
  <c r="AM76" i="78"/>
  <c r="BA76" i="78"/>
  <c r="BO76" i="78"/>
  <c r="CD76" i="78"/>
  <c r="CR76" i="78"/>
  <c r="D76" i="78"/>
  <c r="Y76" i="78"/>
  <c r="AN76" i="78"/>
  <c r="BB76" i="78"/>
  <c r="BQ76" i="78"/>
  <c r="CE76" i="78"/>
  <c r="CS76" i="78"/>
  <c r="U76" i="78"/>
  <c r="AP76" i="78"/>
  <c r="BH76" i="78"/>
  <c r="BZ76" i="78"/>
  <c r="CV76" i="78"/>
  <c r="V76" i="78"/>
  <c r="AQ76" i="78"/>
  <c r="BI76" i="78"/>
  <c r="CA76" i="78"/>
  <c r="CW76" i="78"/>
  <c r="AA76" i="78"/>
  <c r="AS76" i="78"/>
  <c r="BK76" i="78"/>
  <c r="CF76" i="78"/>
  <c r="CX76" i="78"/>
  <c r="AC76" i="78"/>
  <c r="AU76" i="78"/>
  <c r="BM76" i="78"/>
  <c r="CI76" i="78"/>
  <c r="P76" i="78"/>
  <c r="AH76" i="78"/>
  <c r="BC76" i="78"/>
  <c r="BU76" i="78"/>
  <c r="CM76" i="78"/>
  <c r="R76" i="78"/>
  <c r="AJ76" i="78"/>
  <c r="BF76" i="78"/>
  <c r="BX76" i="78"/>
  <c r="CP76" i="78"/>
  <c r="CJ75" i="78"/>
  <c r="CX88" i="78"/>
  <c r="CA88" i="78"/>
  <c r="BG88" i="78"/>
  <c r="AN88" i="78"/>
  <c r="Q88" i="78"/>
  <c r="CO84" i="78"/>
  <c r="BO84" i="78"/>
  <c r="AP84" i="78"/>
  <c r="P82" i="78"/>
  <c r="AD82" i="78"/>
  <c r="AS82" i="78"/>
  <c r="BG82" i="78"/>
  <c r="BU82" i="78"/>
  <c r="CJ82" i="78"/>
  <c r="CX82" i="78"/>
  <c r="Q82" i="78"/>
  <c r="AE82" i="78"/>
  <c r="AT82" i="78"/>
  <c r="BH82" i="78"/>
  <c r="BW82" i="78"/>
  <c r="CK82" i="78"/>
  <c r="CY82" i="78"/>
  <c r="R82" i="78"/>
  <c r="AG82" i="78"/>
  <c r="AU82" i="78"/>
  <c r="BI82" i="78"/>
  <c r="CL82" i="78"/>
  <c r="O82" i="78"/>
  <c r="AJ82" i="78"/>
  <c r="BB82" i="78"/>
  <c r="BT82" i="78"/>
  <c r="CP82" i="78"/>
  <c r="U82" i="78"/>
  <c r="AM82" i="78"/>
  <c r="BE82" i="78"/>
  <c r="BZ82" i="78"/>
  <c r="CR82" i="78"/>
  <c r="W82" i="78"/>
  <c r="AO82" i="78"/>
  <c r="BK82" i="78"/>
  <c r="CC82" i="78"/>
  <c r="CU82" i="78"/>
  <c r="AW82" i="78"/>
  <c r="BO82" i="78"/>
  <c r="CG82" i="78"/>
  <c r="E82" i="78"/>
  <c r="AH82" i="78"/>
  <c r="AZ82" i="78"/>
  <c r="BR82" i="78"/>
  <c r="CM82" i="78"/>
  <c r="E81" i="78"/>
  <c r="AA81" i="78"/>
  <c r="AO81" i="78"/>
  <c r="BC81" i="78"/>
  <c r="BR81" i="78"/>
  <c r="CF81" i="78"/>
  <c r="CU81" i="78"/>
  <c r="F81" i="78"/>
  <c r="AB81" i="78"/>
  <c r="AP81" i="78"/>
  <c r="BE81" i="78"/>
  <c r="BS81" i="78"/>
  <c r="CG81" i="78"/>
  <c r="CV81" i="78"/>
  <c r="O81" i="78"/>
  <c r="AC81" i="78"/>
  <c r="AQ81" i="78"/>
  <c r="BF81" i="78"/>
  <c r="BT81" i="78"/>
  <c r="CI81" i="78"/>
  <c r="CW81" i="78"/>
  <c r="R81" i="78"/>
  <c r="AJ81" i="78"/>
  <c r="BB81" i="78"/>
  <c r="BX81" i="78"/>
  <c r="CP81" i="78"/>
  <c r="U81" i="78"/>
  <c r="AM81" i="78"/>
  <c r="BH81" i="78"/>
  <c r="BZ81" i="78"/>
  <c r="CR81" i="78"/>
  <c r="W81" i="78"/>
  <c r="AS81" i="78"/>
  <c r="BK81" i="78"/>
  <c r="CC81" i="78"/>
  <c r="CX81" i="78"/>
  <c r="AE81" i="78"/>
  <c r="AW81" i="78"/>
  <c r="BO81" i="78"/>
  <c r="CK81" i="78"/>
  <c r="P81" i="78"/>
  <c r="AH81" i="78"/>
  <c r="AZ81" i="78"/>
  <c r="BU81" i="78"/>
  <c r="CM81" i="78"/>
  <c r="BR74" i="78"/>
  <c r="CM84" i="78"/>
  <c r="AO84" i="78"/>
  <c r="F84" i="78"/>
  <c r="BF83" i="78"/>
  <c r="CV82" i="78"/>
  <c r="V77" i="78"/>
  <c r="AN77" i="78"/>
  <c r="P77" i="78"/>
  <c r="AH77" i="78"/>
  <c r="AZ77" i="78"/>
  <c r="BX77" i="78"/>
  <c r="CP77" i="78"/>
  <c r="CU88" i="78"/>
  <c r="BX88" i="78"/>
  <c r="BE88" i="78"/>
  <c r="AI88" i="78"/>
  <c r="CL84" i="78"/>
  <c r="BI84" i="78"/>
  <c r="CJ83" i="78"/>
  <c r="BF79" i="78"/>
  <c r="AN79" i="78"/>
  <c r="CV78" i="78"/>
  <c r="B84" i="78"/>
  <c r="W84" i="78"/>
  <c r="AK84" i="78"/>
  <c r="BN84" i="78"/>
  <c r="CC84" i="78"/>
  <c r="CQ84" i="78"/>
  <c r="D84" i="78"/>
  <c r="Y84" i="78"/>
  <c r="BB84" i="78"/>
  <c r="BQ84" i="78"/>
  <c r="CE84" i="78"/>
  <c r="CS84" i="78"/>
  <c r="O84" i="78"/>
  <c r="AE84" i="78"/>
  <c r="AV84" i="78"/>
  <c r="BM84" i="78"/>
  <c r="CF84" i="78"/>
  <c r="CW84" i="78"/>
  <c r="Q84" i="78"/>
  <c r="AY84" i="78"/>
  <c r="CI84" i="78"/>
  <c r="CY84" i="78"/>
  <c r="S84" i="78"/>
  <c r="AJ84" i="78"/>
  <c r="BC84" i="78"/>
  <c r="BT84" i="78"/>
  <c r="CK84" i="78"/>
  <c r="E84" i="78"/>
  <c r="AC84" i="78"/>
  <c r="BK84" i="78"/>
  <c r="CA84" i="78"/>
  <c r="CU84" i="78"/>
  <c r="CG84" i="78"/>
  <c r="BG84" i="78"/>
  <c r="AG84" i="78"/>
  <c r="BF82" i="78"/>
  <c r="AB75" i="78"/>
  <c r="BL75" i="78"/>
  <c r="V75" i="78"/>
  <c r="CP75" i="78"/>
  <c r="AZ75" i="78"/>
  <c r="BL74" i="78"/>
  <c r="CD74" i="78"/>
  <c r="CV74" i="78"/>
  <c r="BR75" i="78"/>
  <c r="AB74" i="78"/>
  <c r="AT73" i="78"/>
  <c r="CP73" i="78"/>
  <c r="CP74" i="78"/>
  <c r="AT75" i="78"/>
  <c r="P75" i="78"/>
  <c r="CD75" i="78"/>
  <c r="V74" i="78"/>
  <c r="AN74" i="78"/>
  <c r="BF74" i="78"/>
  <c r="B88" i="78"/>
  <c r="W88" i="78"/>
  <c r="AK88" i="78"/>
  <c r="AZ88" i="78"/>
  <c r="BN88" i="78"/>
  <c r="CC88" i="78"/>
  <c r="CQ88" i="78"/>
  <c r="P88" i="78"/>
  <c r="AE88" i="78"/>
  <c r="AU88" i="78"/>
  <c r="BK88" i="78"/>
  <c r="BZ88" i="78"/>
  <c r="CP88" i="78"/>
  <c r="R88" i="78"/>
  <c r="AH88" i="78"/>
  <c r="AW88" i="78"/>
  <c r="BM88" i="78"/>
  <c r="CD88" i="78"/>
  <c r="CS88" i="78"/>
  <c r="U88" i="78"/>
  <c r="AJ88" i="78"/>
  <c r="BA88" i="78"/>
  <c r="BQ88" i="78"/>
  <c r="CF88" i="78"/>
  <c r="CV88" i="78"/>
  <c r="F88" i="78"/>
  <c r="AD84" i="78"/>
  <c r="CL88" i="78"/>
  <c r="BS88" i="78"/>
  <c r="AV88" i="78"/>
  <c r="AB88" i="78"/>
  <c r="CY87" i="78"/>
  <c r="BZ87" i="78"/>
  <c r="BE87" i="78"/>
  <c r="AD87" i="78"/>
  <c r="CC86" i="78"/>
  <c r="BH86" i="78"/>
  <c r="AH86" i="78"/>
  <c r="E86" i="78"/>
  <c r="CE85" i="78"/>
  <c r="BK85" i="78"/>
  <c r="BZ84" i="78"/>
  <c r="BE84" i="78"/>
  <c r="CF82" i="78"/>
  <c r="BA82" i="78"/>
  <c r="V82" i="78"/>
  <c r="CJ81" i="78"/>
  <c r="BA81" i="78"/>
  <c r="V81" i="78"/>
  <c r="CJ79" i="78"/>
  <c r="BR79" i="78"/>
  <c r="V78" i="78"/>
  <c r="AN78" i="78"/>
  <c r="BF78" i="78"/>
  <c r="AH78" i="78"/>
  <c r="AZ78" i="78"/>
  <c r="BR78" i="78"/>
  <c r="CP78" i="78"/>
  <c r="CD77" i="78"/>
  <c r="CK88" i="78"/>
  <c r="BR88" i="78"/>
  <c r="AT88" i="78"/>
  <c r="AA88" i="78"/>
  <c r="S87" i="78"/>
  <c r="AH87" i="78"/>
  <c r="AV87" i="78"/>
  <c r="BK87" i="78"/>
  <c r="BY87" i="78"/>
  <c r="CM87" i="78"/>
  <c r="R87" i="78"/>
  <c r="AI87" i="78"/>
  <c r="AY87" i="78"/>
  <c r="BN87" i="78"/>
  <c r="CD87" i="78"/>
  <c r="CS87" i="78"/>
  <c r="V87" i="78"/>
  <c r="AK87" i="78"/>
  <c r="BA87" i="78"/>
  <c r="BQ87" i="78"/>
  <c r="CF87" i="78"/>
  <c r="CV87" i="78"/>
  <c r="B87" i="78"/>
  <c r="X87" i="78"/>
  <c r="AN87" i="78"/>
  <c r="BC87" i="78"/>
  <c r="BS87" i="78"/>
  <c r="CI87" i="78"/>
  <c r="CX87" i="78"/>
  <c r="P87" i="78"/>
  <c r="AE87" i="78"/>
  <c r="AU87" i="78"/>
  <c r="BL87" i="78"/>
  <c r="CA87" i="78"/>
  <c r="CQ87" i="78"/>
  <c r="CA86" i="78"/>
  <c r="BE86" i="78"/>
  <c r="AG86" i="78"/>
  <c r="E85" i="78"/>
  <c r="AA85" i="78"/>
  <c r="AO85" i="78"/>
  <c r="BC85" i="78"/>
  <c r="CF85" i="78"/>
  <c r="CU85" i="78"/>
  <c r="O85" i="78"/>
  <c r="AC85" i="78"/>
  <c r="AQ85" i="78"/>
  <c r="U85" i="78"/>
  <c r="AK85" i="78"/>
  <c r="BB85" i="78"/>
  <c r="BT85" i="78"/>
  <c r="CY85" i="78"/>
  <c r="W85" i="78"/>
  <c r="BG85" i="78"/>
  <c r="BW85" i="78"/>
  <c r="CL85" i="78"/>
  <c r="B85" i="78"/>
  <c r="Y85" i="78"/>
  <c r="AS85" i="78"/>
  <c r="BI85" i="78"/>
  <c r="BY85" i="78"/>
  <c r="CO85" i="78"/>
  <c r="R85" i="78"/>
  <c r="AI85" i="78"/>
  <c r="BQ85" i="78"/>
  <c r="CG85" i="78"/>
  <c r="CW85" i="78"/>
  <c r="BY84" i="78"/>
  <c r="BA84" i="78"/>
  <c r="AA84" i="78"/>
  <c r="CD83" i="78"/>
  <c r="CE82" i="78"/>
  <c r="AY82" i="78"/>
  <c r="S82" i="78"/>
  <c r="CE81" i="78"/>
  <c r="AY81" i="78"/>
  <c r="S81" i="78"/>
  <c r="B80" i="78"/>
  <c r="W80" i="78"/>
  <c r="AK80" i="78"/>
  <c r="AZ80" i="78"/>
  <c r="BN80" i="78"/>
  <c r="CC80" i="78"/>
  <c r="CQ80" i="78"/>
  <c r="X80" i="78"/>
  <c r="AM80" i="78"/>
  <c r="BA80" i="78"/>
  <c r="BO80" i="78"/>
  <c r="CD80" i="78"/>
  <c r="CR80" i="78"/>
  <c r="D80" i="78"/>
  <c r="Y80" i="78"/>
  <c r="AN80" i="78"/>
  <c r="BB80" i="78"/>
  <c r="BQ80" i="78"/>
  <c r="CE80" i="78"/>
  <c r="CS80" i="78"/>
  <c r="R80" i="78"/>
  <c r="AJ80" i="78"/>
  <c r="BF80" i="78"/>
  <c r="BX80" i="78"/>
  <c r="CP80" i="78"/>
  <c r="S80" i="78"/>
  <c r="AO80" i="78"/>
  <c r="BG80" i="78"/>
  <c r="BY80" i="78"/>
  <c r="CU80" i="78"/>
  <c r="U80" i="78"/>
  <c r="AP80" i="78"/>
  <c r="BH80" i="78"/>
  <c r="BZ80" i="78"/>
  <c r="CV80" i="78"/>
  <c r="AA80" i="78"/>
  <c r="AS80" i="78"/>
  <c r="BK80" i="78"/>
  <c r="CF80" i="78"/>
  <c r="CX80" i="78"/>
  <c r="F80" i="78"/>
  <c r="AE80" i="78"/>
  <c r="AW80" i="78"/>
  <c r="BS80" i="78"/>
  <c r="CK80" i="78"/>
  <c r="P80" i="78"/>
  <c r="AH80" i="78"/>
  <c r="BC80" i="78"/>
  <c r="BU80" i="78"/>
  <c r="CM80" i="78"/>
  <c r="BX75" i="78"/>
  <c r="BF75" i="78"/>
  <c r="AN75" i="78"/>
  <c r="CJ88" i="78"/>
  <c r="BO88" i="78"/>
  <c r="AS88" i="78"/>
  <c r="Y88" i="78"/>
  <c r="P86" i="78"/>
  <c r="AD86" i="78"/>
  <c r="AS86" i="78"/>
  <c r="BG86" i="78"/>
  <c r="BU86" i="78"/>
  <c r="CJ86" i="78"/>
  <c r="CX86" i="78"/>
  <c r="V86" i="78"/>
  <c r="AK86" i="78"/>
  <c r="BA86" i="78"/>
  <c r="BQ86" i="78"/>
  <c r="CF86" i="78"/>
  <c r="CV86" i="78"/>
  <c r="B86" i="78"/>
  <c r="X86" i="78"/>
  <c r="AN86" i="78"/>
  <c r="BC86" i="78"/>
  <c r="BS86" i="78"/>
  <c r="CI86" i="78"/>
  <c r="CY86" i="78"/>
  <c r="D86" i="78"/>
  <c r="AA86" i="78"/>
  <c r="AP86" i="78"/>
  <c r="BF86" i="78"/>
  <c r="BW86" i="78"/>
  <c r="CL86" i="78"/>
  <c r="S86" i="78"/>
  <c r="AI86" i="78"/>
  <c r="AY86" i="78"/>
  <c r="BN86" i="78"/>
  <c r="CD86" i="78"/>
  <c r="CS86" i="78"/>
  <c r="CX84" i="78"/>
  <c r="BX84" i="78"/>
  <c r="AW84" i="78"/>
  <c r="X84" i="78"/>
  <c r="CD82" i="78"/>
  <c r="Q81" i="78"/>
  <c r="BL78" i="78"/>
  <c r="BW84" i="78"/>
  <c r="AU84" i="78"/>
  <c r="V83" i="78"/>
  <c r="CP83" i="78"/>
  <c r="AT83" i="78"/>
  <c r="P83" i="78"/>
  <c r="AZ83" i="78"/>
  <c r="CV83" i="78"/>
  <c r="AB83" i="78"/>
  <c r="AN73" i="78"/>
  <c r="V70" i="78"/>
  <c r="CP70" i="78"/>
  <c r="CG68" i="78"/>
  <c r="BI68" i="78"/>
  <c r="AI68" i="78"/>
  <c r="E68" i="78"/>
  <c r="BU67" i="78"/>
  <c r="AS62" i="78"/>
  <c r="Y62" i="78"/>
  <c r="AQ62" i="78"/>
  <c r="CE61" i="78"/>
  <c r="BR60" i="78"/>
  <c r="BX61" i="78"/>
  <c r="BU60" i="78"/>
  <c r="AI60" i="78"/>
  <c r="AO57" i="78"/>
  <c r="P56" i="78"/>
  <c r="BH53" i="78"/>
  <c r="CR73" i="78"/>
  <c r="BY73" i="78"/>
  <c r="BA73" i="78"/>
  <c r="CJ72" i="78"/>
  <c r="BL72" i="78"/>
  <c r="CV71" i="78"/>
  <c r="CD71" i="78"/>
  <c r="AB70" i="78"/>
  <c r="CD69" i="78"/>
  <c r="AN67" i="78"/>
  <c r="BR67" i="78"/>
  <c r="CF68" i="78"/>
  <c r="BH68" i="78"/>
  <c r="CJ67" i="78"/>
  <c r="AK67" i="78"/>
  <c r="BU63" i="78"/>
  <c r="AN61" i="78"/>
  <c r="AA59" i="78"/>
  <c r="AG60" i="78"/>
  <c r="AY60" i="78"/>
  <c r="CI60" i="78"/>
  <c r="CO61" i="78"/>
  <c r="AH60" i="78"/>
  <c r="AI57" i="78"/>
  <c r="CV56" i="78"/>
  <c r="BF56" i="78"/>
  <c r="AB53" i="78"/>
  <c r="BL71" i="78"/>
  <c r="V71" i="78"/>
  <c r="CP71" i="78"/>
  <c r="AN71" i="78"/>
  <c r="P70" i="78"/>
  <c r="B68" i="78"/>
  <c r="W68" i="78"/>
  <c r="AK68" i="78"/>
  <c r="AZ68" i="78"/>
  <c r="BN68" i="78"/>
  <c r="CC68" i="78"/>
  <c r="CQ68" i="78"/>
  <c r="X68" i="78"/>
  <c r="AM68" i="78"/>
  <c r="BA68" i="78"/>
  <c r="BO68" i="78"/>
  <c r="CD68" i="78"/>
  <c r="CR68" i="78"/>
  <c r="D68" i="78"/>
  <c r="Y68" i="78"/>
  <c r="AN68" i="78"/>
  <c r="BB68" i="78"/>
  <c r="BQ68" i="78"/>
  <c r="CE68" i="78"/>
  <c r="CS68" i="78"/>
  <c r="O68" i="78"/>
  <c r="AC68" i="78"/>
  <c r="AQ68" i="78"/>
  <c r="BF68" i="78"/>
  <c r="BT68" i="78"/>
  <c r="CI68" i="78"/>
  <c r="CW68" i="78"/>
  <c r="P68" i="78"/>
  <c r="AD68" i="78"/>
  <c r="AS68" i="78"/>
  <c r="BG68" i="78"/>
  <c r="BU68" i="78"/>
  <c r="CJ68" i="78"/>
  <c r="CX68" i="78"/>
  <c r="AU60" i="78"/>
  <c r="BM60" i="78"/>
  <c r="CW60" i="78"/>
  <c r="AO61" i="78"/>
  <c r="BG61" i="78"/>
  <c r="BY61" i="78"/>
  <c r="BO60" i="78"/>
  <c r="AE60" i="78"/>
  <c r="BM59" i="78"/>
  <c r="W59" i="78"/>
  <c r="CQ59" i="78"/>
  <c r="AO59" i="78"/>
  <c r="AI59" i="78"/>
  <c r="BY59" i="78"/>
  <c r="Q59" i="78"/>
  <c r="BG59" i="78"/>
  <c r="AC59" i="78"/>
  <c r="BS59" i="78"/>
  <c r="Q58" i="78"/>
  <c r="CE57" i="78"/>
  <c r="E73" i="78"/>
  <c r="AA73" i="78"/>
  <c r="AO73" i="78"/>
  <c r="BC73" i="78"/>
  <c r="BR73" i="78"/>
  <c r="CF73" i="78"/>
  <c r="CU73" i="78"/>
  <c r="F73" i="78"/>
  <c r="AB73" i="78"/>
  <c r="AP73" i="78"/>
  <c r="BE73" i="78"/>
  <c r="BS73" i="78"/>
  <c r="CG73" i="78"/>
  <c r="CV73" i="78"/>
  <c r="O73" i="78"/>
  <c r="AC73" i="78"/>
  <c r="AQ73" i="78"/>
  <c r="BF73" i="78"/>
  <c r="BT73" i="78"/>
  <c r="CI73" i="78"/>
  <c r="CW73" i="78"/>
  <c r="R73" i="78"/>
  <c r="AG73" i="78"/>
  <c r="AU73" i="78"/>
  <c r="BI73" i="78"/>
  <c r="BX73" i="78"/>
  <c r="CL73" i="78"/>
  <c r="E69" i="78"/>
  <c r="AA69" i="78"/>
  <c r="AO69" i="78"/>
  <c r="BC69" i="78"/>
  <c r="BR69" i="78"/>
  <c r="CF69" i="78"/>
  <c r="CU69" i="78"/>
  <c r="AB69" i="78"/>
  <c r="AP69" i="78"/>
  <c r="BE69" i="78"/>
  <c r="BS69" i="78"/>
  <c r="CG69" i="78"/>
  <c r="CV69" i="78"/>
  <c r="O69" i="78"/>
  <c r="AC69" i="78"/>
  <c r="AQ69" i="78"/>
  <c r="BF69" i="78"/>
  <c r="BT69" i="78"/>
  <c r="CI69" i="78"/>
  <c r="CW69" i="78"/>
  <c r="R69" i="78"/>
  <c r="AG69" i="78"/>
  <c r="AU69" i="78"/>
  <c r="BI69" i="78"/>
  <c r="BX69" i="78"/>
  <c r="CL69" i="78"/>
  <c r="S69" i="78"/>
  <c r="AH69" i="78"/>
  <c r="AV69" i="78"/>
  <c r="BK69" i="78"/>
  <c r="BY69" i="78"/>
  <c r="CM69" i="78"/>
  <c r="BZ68" i="78"/>
  <c r="BC68" i="78"/>
  <c r="AE68" i="78"/>
  <c r="CY67" i="78"/>
  <c r="CG67" i="78"/>
  <c r="AZ67" i="78"/>
  <c r="P67" i="78"/>
  <c r="BI63" i="78"/>
  <c r="AE64" i="78"/>
  <c r="BO63" i="78"/>
  <c r="S63" i="78"/>
  <c r="CU62" i="78"/>
  <c r="AM62" i="78"/>
  <c r="BF62" i="78"/>
  <c r="BW61" i="78"/>
  <c r="AG61" i="78"/>
  <c r="CW59" i="78"/>
  <c r="BA59" i="78"/>
  <c r="CG52" i="78"/>
  <c r="BO54" i="78"/>
  <c r="Y54" i="78"/>
  <c r="AW54" i="78"/>
  <c r="BC54" i="78"/>
  <c r="CS54" i="78"/>
  <c r="AT56" i="78"/>
  <c r="CJ56" i="78"/>
  <c r="AT55" i="78"/>
  <c r="CJ55" i="78"/>
  <c r="AB55" i="78"/>
  <c r="BR55" i="78"/>
  <c r="AZ56" i="78"/>
  <c r="CP56" i="78"/>
  <c r="BR54" i="78"/>
  <c r="CM67" i="78"/>
  <c r="S67" i="78"/>
  <c r="AW67" i="78"/>
  <c r="CA67" i="78"/>
  <c r="Y67" i="78"/>
  <c r="CS67" i="78"/>
  <c r="BC67" i="78"/>
  <c r="W60" i="78"/>
  <c r="AN55" i="78"/>
  <c r="BF54" i="78"/>
  <c r="CV70" i="78"/>
  <c r="BF70" i="78"/>
  <c r="AN70" i="78"/>
  <c r="CU68" i="78"/>
  <c r="BW68" i="78"/>
  <c r="AV68" i="78"/>
  <c r="V68" i="78"/>
  <c r="P63" i="78"/>
  <c r="CY61" i="78"/>
  <c r="BI61" i="78"/>
  <c r="BA60" i="78"/>
  <c r="V60" i="78"/>
  <c r="CK59" i="78"/>
  <c r="AN59" i="78"/>
  <c r="CW58" i="78"/>
  <c r="BM56" i="78"/>
  <c r="BA56" i="78"/>
  <c r="CQ56" i="78"/>
  <c r="AI56" i="78"/>
  <c r="BY56" i="78"/>
  <c r="CW56" i="78"/>
  <c r="BN57" i="78"/>
  <c r="AB56" i="78"/>
  <c r="BX55" i="78"/>
  <c r="CS46" i="78"/>
  <c r="CA46" i="78"/>
  <c r="CG46" i="78"/>
  <c r="BO46" i="78"/>
  <c r="AW47" i="78"/>
  <c r="CM46" i="78"/>
  <c r="CA47" i="78"/>
  <c r="BO45" i="78"/>
  <c r="P78" i="78"/>
  <c r="AD78" i="78"/>
  <c r="AS78" i="78"/>
  <c r="BG78" i="78"/>
  <c r="BU78" i="78"/>
  <c r="CJ78" i="78"/>
  <c r="CX78" i="78"/>
  <c r="Q78" i="78"/>
  <c r="AE78" i="78"/>
  <c r="AT78" i="78"/>
  <c r="BH78" i="78"/>
  <c r="BW78" i="78"/>
  <c r="CK78" i="78"/>
  <c r="CY78" i="78"/>
  <c r="R78" i="78"/>
  <c r="AG78" i="78"/>
  <c r="AU78" i="78"/>
  <c r="BI78" i="78"/>
  <c r="BX78" i="78"/>
  <c r="CL78" i="78"/>
  <c r="E77" i="78"/>
  <c r="AA77" i="78"/>
  <c r="AO77" i="78"/>
  <c r="BC77" i="78"/>
  <c r="BR77" i="78"/>
  <c r="CF77" i="78"/>
  <c r="CU77" i="78"/>
  <c r="F77" i="78"/>
  <c r="AB77" i="78"/>
  <c r="AP77" i="78"/>
  <c r="BE77" i="78"/>
  <c r="BS77" i="78"/>
  <c r="CG77" i="78"/>
  <c r="CV77" i="78"/>
  <c r="O77" i="78"/>
  <c r="AC77" i="78"/>
  <c r="AQ77" i="78"/>
  <c r="BF77" i="78"/>
  <c r="BT77" i="78"/>
  <c r="CI77" i="78"/>
  <c r="CW77" i="78"/>
  <c r="CJ73" i="78"/>
  <c r="BM73" i="78"/>
  <c r="AS73" i="78"/>
  <c r="V73" i="78"/>
  <c r="BX72" i="78"/>
  <c r="CQ69" i="78"/>
  <c r="BQ69" i="78"/>
  <c r="AT69" i="78"/>
  <c r="V69" i="78"/>
  <c r="CP68" i="78"/>
  <c r="BS68" i="78"/>
  <c r="AU68" i="78"/>
  <c r="U68" i="78"/>
  <c r="AT67" i="78"/>
  <c r="BE62" i="78"/>
  <c r="W61" i="78"/>
  <c r="CK60" i="78"/>
  <c r="AZ60" i="78"/>
  <c r="P60" i="78"/>
  <c r="CE59" i="78"/>
  <c r="AC56" i="78"/>
  <c r="AH55" i="78"/>
  <c r="CV54" i="78"/>
  <c r="O53" i="78"/>
  <c r="AC53" i="78"/>
  <c r="BF53" i="78"/>
  <c r="BT53" i="78"/>
  <c r="CI53" i="78"/>
  <c r="CW53" i="78"/>
  <c r="P53" i="78"/>
  <c r="AD53" i="78"/>
  <c r="AS53" i="78"/>
  <c r="BG53" i="78"/>
  <c r="CJ53" i="78"/>
  <c r="CX53" i="78"/>
  <c r="R53" i="78"/>
  <c r="AG53" i="78"/>
  <c r="AU53" i="78"/>
  <c r="BX53" i="78"/>
  <c r="CL53" i="78"/>
  <c r="AY53" i="78"/>
  <c r="BQ53" i="78"/>
  <c r="CK53" i="78"/>
  <c r="AI53" i="78"/>
  <c r="BA53" i="78"/>
  <c r="BS53" i="78"/>
  <c r="CO53" i="78"/>
  <c r="S53" i="78"/>
  <c r="BY53" i="78"/>
  <c r="CQ53" i="78"/>
  <c r="U53" i="78"/>
  <c r="AM53" i="78"/>
  <c r="BE53" i="78"/>
  <c r="BZ53" i="78"/>
  <c r="CR53" i="78"/>
  <c r="AH53" i="78"/>
  <c r="BL53" i="78"/>
  <c r="CM53" i="78"/>
  <c r="AJ53" i="78"/>
  <c r="BM53" i="78"/>
  <c r="CP53" i="78"/>
  <c r="AN53" i="78"/>
  <c r="BN53" i="78"/>
  <c r="AO53" i="78"/>
  <c r="CU53" i="78"/>
  <c r="AP53" i="78"/>
  <c r="BR53" i="78"/>
  <c r="CV53" i="78"/>
  <c r="Q53" i="78"/>
  <c r="AT53" i="78"/>
  <c r="BW53" i="78"/>
  <c r="V53" i="78"/>
  <c r="AV53" i="78"/>
  <c r="W53" i="78"/>
  <c r="CC53" i="78"/>
  <c r="X53" i="78"/>
  <c r="AZ53" i="78"/>
  <c r="CD53" i="78"/>
  <c r="BB53" i="78"/>
  <c r="CE53" i="78"/>
  <c r="CU78" i="78"/>
  <c r="CC78" i="78"/>
  <c r="BK78" i="78"/>
  <c r="AO78" i="78"/>
  <c r="W78" i="78"/>
  <c r="CX77" i="78"/>
  <c r="CC77" i="78"/>
  <c r="BK77" i="78"/>
  <c r="AS77" i="78"/>
  <c r="W77" i="78"/>
  <c r="P74" i="78"/>
  <c r="AD74" i="78"/>
  <c r="AS74" i="78"/>
  <c r="BG74" i="78"/>
  <c r="BU74" i="78"/>
  <c r="CJ74" i="78"/>
  <c r="CX74" i="78"/>
  <c r="Q74" i="78"/>
  <c r="AE74" i="78"/>
  <c r="AT74" i="78"/>
  <c r="BH74" i="78"/>
  <c r="BW74" i="78"/>
  <c r="CK74" i="78"/>
  <c r="CY74" i="78"/>
  <c r="R74" i="78"/>
  <c r="AG74" i="78"/>
  <c r="AU74" i="78"/>
  <c r="BI74" i="78"/>
  <c r="BX74" i="78"/>
  <c r="CL74" i="78"/>
  <c r="CD73" i="78"/>
  <c r="BK73" i="78"/>
  <c r="AM73" i="78"/>
  <c r="S73" i="78"/>
  <c r="B72" i="78"/>
  <c r="W72" i="78"/>
  <c r="AK72" i="78"/>
  <c r="AZ72" i="78"/>
  <c r="BN72" i="78"/>
  <c r="CC72" i="78"/>
  <c r="CQ72" i="78"/>
  <c r="X72" i="78"/>
  <c r="AM72" i="78"/>
  <c r="BA72" i="78"/>
  <c r="BO72" i="78"/>
  <c r="CD72" i="78"/>
  <c r="CR72" i="78"/>
  <c r="D72" i="78"/>
  <c r="Y72" i="78"/>
  <c r="AN72" i="78"/>
  <c r="BB72" i="78"/>
  <c r="BQ72" i="78"/>
  <c r="CE72" i="78"/>
  <c r="CS72" i="78"/>
  <c r="O72" i="78"/>
  <c r="AC72" i="78"/>
  <c r="AQ72" i="78"/>
  <c r="BF72" i="78"/>
  <c r="BT72" i="78"/>
  <c r="CI72" i="78"/>
  <c r="CW72" i="78"/>
  <c r="BR71" i="78"/>
  <c r="P71" i="78"/>
  <c r="CO69" i="78"/>
  <c r="BN69" i="78"/>
  <c r="AN69" i="78"/>
  <c r="Q69" i="78"/>
  <c r="CM68" i="78"/>
  <c r="BM68" i="78"/>
  <c r="AP68" i="78"/>
  <c r="R68" i="78"/>
  <c r="AQ67" i="78"/>
  <c r="AW62" i="78"/>
  <c r="CP61" i="78"/>
  <c r="AY61" i="78"/>
  <c r="P61" i="78"/>
  <c r="AB59" i="78"/>
  <c r="AN58" i="78"/>
  <c r="AG58" i="78"/>
  <c r="AU58" i="78"/>
  <c r="BI58" i="78"/>
  <c r="BX58" i="78"/>
  <c r="S58" i="78"/>
  <c r="AH58" i="78"/>
  <c r="BK58" i="78"/>
  <c r="BY58" i="78"/>
  <c r="CM58" i="78"/>
  <c r="AC58" i="78"/>
  <c r="AT58" i="78"/>
  <c r="BM58" i="78"/>
  <c r="CD58" i="78"/>
  <c r="CU58" i="78"/>
  <c r="U58" i="78"/>
  <c r="AK58" i="78"/>
  <c r="BS58" i="78"/>
  <c r="CJ58" i="78"/>
  <c r="AE58" i="78"/>
  <c r="BA58" i="78"/>
  <c r="BU58" i="78"/>
  <c r="CQ58" i="78"/>
  <c r="AI58" i="78"/>
  <c r="BC58" i="78"/>
  <c r="BW58" i="78"/>
  <c r="O58" i="78"/>
  <c r="BE58" i="78"/>
  <c r="CS58" i="78"/>
  <c r="V58" i="78"/>
  <c r="AO58" i="78"/>
  <c r="CE58" i="78"/>
  <c r="W58" i="78"/>
  <c r="BL58" i="78"/>
  <c r="CY58" i="78"/>
  <c r="AQ58" i="78"/>
  <c r="CG58" i="78"/>
  <c r="AA58" i="78"/>
  <c r="AW58" i="78"/>
  <c r="BQ58" i="78"/>
  <c r="CK58" i="78"/>
  <c r="AZ71" i="78"/>
  <c r="P69" i="78"/>
  <c r="CL68" i="78"/>
  <c r="BL68" i="78"/>
  <c r="AO68" i="78"/>
  <c r="Q68" i="78"/>
  <c r="AE63" i="78"/>
  <c r="V63" i="78"/>
  <c r="CP63" i="78"/>
  <c r="BX63" i="78"/>
  <c r="BR63" i="78"/>
  <c r="CJ63" i="78"/>
  <c r="AB63" i="78"/>
  <c r="AT63" i="78"/>
  <c r="CA62" i="78"/>
  <c r="V62" i="78"/>
  <c r="CM61" i="78"/>
  <c r="AW61" i="78"/>
  <c r="CA60" i="78"/>
  <c r="AS60" i="78"/>
  <c r="CR57" i="78"/>
  <c r="AU57" i="78"/>
  <c r="AK54" i="78"/>
  <c r="CF53" i="78"/>
  <c r="CR78" i="78"/>
  <c r="BZ78" i="78"/>
  <c r="BE78" i="78"/>
  <c r="AM78" i="78"/>
  <c r="U78" i="78"/>
  <c r="CR77" i="78"/>
  <c r="BZ77" i="78"/>
  <c r="BH77" i="78"/>
  <c r="AM77" i="78"/>
  <c r="U77" i="78"/>
  <c r="CX73" i="78"/>
  <c r="CA73" i="78"/>
  <c r="BG73" i="78"/>
  <c r="AJ73" i="78"/>
  <c r="P73" i="78"/>
  <c r="BR70" i="78"/>
  <c r="AZ70" i="78"/>
  <c r="AH70" i="78"/>
  <c r="CJ69" i="78"/>
  <c r="BL69" i="78"/>
  <c r="AK69" i="78"/>
  <c r="CK68" i="78"/>
  <c r="BK68" i="78"/>
  <c r="AJ68" i="78"/>
  <c r="BF67" i="78"/>
  <c r="CC63" i="78"/>
  <c r="AZ63" i="78"/>
  <c r="AA62" i="78"/>
  <c r="AT62" i="78"/>
  <c r="O62" i="78"/>
  <c r="CG61" i="78"/>
  <c r="AS61" i="78"/>
  <c r="AQ60" i="78"/>
  <c r="AT60" i="78"/>
  <c r="BR59" i="78"/>
  <c r="CQ57" i="78"/>
  <c r="O57" i="78"/>
  <c r="AC57" i="78"/>
  <c r="AQ57" i="78"/>
  <c r="BF57" i="78"/>
  <c r="BT57" i="78"/>
  <c r="CI57" i="78"/>
  <c r="CW57" i="78"/>
  <c r="P57" i="78"/>
  <c r="AD57" i="78"/>
  <c r="AS57" i="78"/>
  <c r="BG57" i="78"/>
  <c r="BU57" i="78"/>
  <c r="CJ57" i="78"/>
  <c r="CX57" i="78"/>
  <c r="W57" i="78"/>
  <c r="AN57" i="78"/>
  <c r="BE57" i="78"/>
  <c r="BX57" i="78"/>
  <c r="CO57" i="78"/>
  <c r="AE57" i="78"/>
  <c r="AV57" i="78"/>
  <c r="BM57" i="78"/>
  <c r="CD57" i="78"/>
  <c r="CU57" i="78"/>
  <c r="AA57" i="78"/>
  <c r="AW57" i="78"/>
  <c r="BQ57" i="78"/>
  <c r="CL57" i="78"/>
  <c r="AB57" i="78"/>
  <c r="AY57" i="78"/>
  <c r="BR57" i="78"/>
  <c r="CM57" i="78"/>
  <c r="AG57" i="78"/>
  <c r="AZ57" i="78"/>
  <c r="BS57" i="78"/>
  <c r="CP57" i="78"/>
  <c r="Q57" i="78"/>
  <c r="AJ57" i="78"/>
  <c r="BC57" i="78"/>
  <c r="BZ57" i="78"/>
  <c r="CS57" i="78"/>
  <c r="R57" i="78"/>
  <c r="AK57" i="78"/>
  <c r="BH57" i="78"/>
  <c r="CA57" i="78"/>
  <c r="CV57" i="78"/>
  <c r="S57" i="78"/>
  <c r="AM57" i="78"/>
  <c r="BI57" i="78"/>
  <c r="CC57" i="78"/>
  <c r="CY57" i="78"/>
  <c r="V57" i="78"/>
  <c r="AP57" i="78"/>
  <c r="BL57" i="78"/>
  <c r="CF57" i="78"/>
  <c r="BK53" i="78"/>
  <c r="CM49" i="78"/>
  <c r="O61" i="78"/>
  <c r="AC61" i="78"/>
  <c r="AQ61" i="78"/>
  <c r="BF61" i="78"/>
  <c r="BT61" i="78"/>
  <c r="CI61" i="78"/>
  <c r="CW61" i="78"/>
  <c r="V61" i="78"/>
  <c r="AK61" i="78"/>
  <c r="BA61" i="78"/>
  <c r="BQ61" i="78"/>
  <c r="CF61" i="78"/>
  <c r="CV61" i="78"/>
  <c r="V59" i="78"/>
  <c r="CP59" i="78"/>
  <c r="AZ59" i="78"/>
  <c r="P59" i="78"/>
  <c r="BF59" i="78"/>
  <c r="CA56" i="78"/>
  <c r="AK56" i="78"/>
  <c r="BF55" i="78"/>
  <c r="P55" i="78"/>
  <c r="CX52" i="78"/>
  <c r="AS52" i="78"/>
  <c r="AJ51" i="78"/>
  <c r="BN51" i="78"/>
  <c r="BB51" i="78"/>
  <c r="CX50" i="78"/>
  <c r="BN50" i="78"/>
  <c r="X51" i="78"/>
  <c r="X50" i="78"/>
  <c r="AV50" i="78"/>
  <c r="CF51" i="78"/>
  <c r="CX51" i="78"/>
  <c r="AD50" i="78"/>
  <c r="CF50" i="78"/>
  <c r="S50" i="78"/>
  <c r="CL49" i="78"/>
  <c r="BA49" i="78"/>
  <c r="S49" i="78"/>
  <c r="BE48" i="78"/>
  <c r="U48" i="78"/>
  <c r="S48" i="78"/>
  <c r="BI45" i="78"/>
  <c r="AW45" i="78"/>
  <c r="BU45" i="78"/>
  <c r="BU44" i="78"/>
  <c r="CS44" i="78"/>
  <c r="S45" i="78"/>
  <c r="CY45" i="78"/>
  <c r="AW44" i="78"/>
  <c r="S44" i="78"/>
  <c r="BC44" i="78"/>
  <c r="AE45" i="78"/>
  <c r="CA43" i="78"/>
  <c r="AE44" i="78"/>
  <c r="AK43" i="78"/>
  <c r="CA63" i="78"/>
  <c r="CM63" i="78"/>
  <c r="CL61" i="78"/>
  <c r="BU61" i="78"/>
  <c r="BC61" i="78"/>
  <c r="AM61" i="78"/>
  <c r="U61" i="78"/>
  <c r="CJ59" i="78"/>
  <c r="BO59" i="78"/>
  <c r="AT59" i="78"/>
  <c r="BE56" i="78"/>
  <c r="O56" i="78"/>
  <c r="CP54" i="78"/>
  <c r="BA54" i="78"/>
  <c r="AC54" i="78"/>
  <c r="CP52" i="78"/>
  <c r="BM52" i="78"/>
  <c r="AJ52" i="78"/>
  <c r="V51" i="78"/>
  <c r="CP51" i="78"/>
  <c r="AZ51" i="78"/>
  <c r="AN51" i="78"/>
  <c r="CD51" i="78"/>
  <c r="BR50" i="78"/>
  <c r="CD50" i="78"/>
  <c r="AW50" i="78"/>
  <c r="CG50" i="78"/>
  <c r="BO50" i="78"/>
  <c r="CI49" i="78"/>
  <c r="AY49" i="78"/>
  <c r="AZ48" i="78"/>
  <c r="AQ63" i="78"/>
  <c r="CP62" i="78"/>
  <c r="CK61" i="78"/>
  <c r="BS61" i="78"/>
  <c r="BB61" i="78"/>
  <c r="AJ61" i="78"/>
  <c r="S61" i="78"/>
  <c r="CV60" i="78"/>
  <c r="CD60" i="78"/>
  <c r="AB60" i="78"/>
  <c r="CC59" i="78"/>
  <c r="AG59" i="78"/>
  <c r="BQ59" i="78"/>
  <c r="BW59" i="78"/>
  <c r="CI59" i="78"/>
  <c r="BL59" i="78"/>
  <c r="AS59" i="78"/>
  <c r="Y59" i="78"/>
  <c r="BW56" i="78"/>
  <c r="S55" i="78"/>
  <c r="BC55" i="78"/>
  <c r="BU55" i="78"/>
  <c r="BA55" i="78"/>
  <c r="AE55" i="78"/>
  <c r="AJ55" i="78"/>
  <c r="BN55" i="78"/>
  <c r="AD55" i="78"/>
  <c r="BT55" i="78"/>
  <c r="CO54" i="78"/>
  <c r="BS54" i="78"/>
  <c r="AB54" i="78"/>
  <c r="R54" i="78"/>
  <c r="AG54" i="78"/>
  <c r="AU54" i="78"/>
  <c r="BI54" i="78"/>
  <c r="BX54" i="78"/>
  <c r="CL54" i="78"/>
  <c r="S54" i="78"/>
  <c r="AH54" i="78"/>
  <c r="AV54" i="78"/>
  <c r="BK54" i="78"/>
  <c r="BY54" i="78"/>
  <c r="CM54" i="78"/>
  <c r="AA54" i="78"/>
  <c r="AQ54" i="78"/>
  <c r="BH54" i="78"/>
  <c r="CA54" i="78"/>
  <c r="CR54" i="78"/>
  <c r="O54" i="78"/>
  <c r="AE54" i="78"/>
  <c r="P54" i="78"/>
  <c r="AI54" i="78"/>
  <c r="AZ54" i="78"/>
  <c r="BQ54" i="78"/>
  <c r="CG54" i="78"/>
  <c r="CX54" i="78"/>
  <c r="BL52" i="78"/>
  <c r="AH52" i="78"/>
  <c r="BF51" i="78"/>
  <c r="CA50" i="78"/>
  <c r="CD49" i="78"/>
  <c r="AV49" i="78"/>
  <c r="BR47" i="78"/>
  <c r="R47" i="78"/>
  <c r="AG47" i="78"/>
  <c r="BI47" i="78"/>
  <c r="BX47" i="78"/>
  <c r="CL47" i="78"/>
  <c r="AA47" i="78"/>
  <c r="AP47" i="78"/>
  <c r="BF47" i="78"/>
  <c r="BU47" i="78"/>
  <c r="X47" i="78"/>
  <c r="BG47" i="78"/>
  <c r="CP47" i="78"/>
  <c r="Y47" i="78"/>
  <c r="AQ47" i="78"/>
  <c r="BH47" i="78"/>
  <c r="BZ47" i="78"/>
  <c r="AT47" i="78"/>
  <c r="BL47" i="78"/>
  <c r="CC47" i="78"/>
  <c r="CS47" i="78"/>
  <c r="O47" i="78"/>
  <c r="AJ47" i="78"/>
  <c r="BE47" i="78"/>
  <c r="CY47" i="78"/>
  <c r="P47" i="78"/>
  <c r="AK47" i="78"/>
  <c r="BK47" i="78"/>
  <c r="CF47" i="78"/>
  <c r="AM47" i="78"/>
  <c r="BM47" i="78"/>
  <c r="CG47" i="78"/>
  <c r="S47" i="78"/>
  <c r="AN47" i="78"/>
  <c r="BN47" i="78"/>
  <c r="CI47" i="78"/>
  <c r="U47" i="78"/>
  <c r="AS47" i="78"/>
  <c r="BO47" i="78"/>
  <c r="CJ47" i="78"/>
  <c r="V47" i="78"/>
  <c r="AV47" i="78"/>
  <c r="BQ47" i="78"/>
  <c r="CM47" i="78"/>
  <c r="AB47" i="78"/>
  <c r="AY47" i="78"/>
  <c r="CR47" i="78"/>
  <c r="AD47" i="78"/>
  <c r="AZ47" i="78"/>
  <c r="BT47" i="78"/>
  <c r="CU47" i="78"/>
  <c r="AE47" i="78"/>
  <c r="BW47" i="78"/>
  <c r="CV47" i="78"/>
  <c r="CV45" i="78"/>
  <c r="BX45" i="78"/>
  <c r="CV46" i="78"/>
  <c r="AB46" i="78"/>
  <c r="AH45" i="78"/>
  <c r="CJ45" i="78"/>
  <c r="BL46" i="78"/>
  <c r="CJ46" i="78"/>
  <c r="V67" i="78"/>
  <c r="P65" i="78"/>
  <c r="CA64" i="78"/>
  <c r="CO62" i="78"/>
  <c r="R62" i="78"/>
  <c r="AG62" i="78"/>
  <c r="BI62" i="78"/>
  <c r="BX62" i="78"/>
  <c r="CL62" i="78"/>
  <c r="S62" i="78"/>
  <c r="AY62" i="78"/>
  <c r="BN62" i="78"/>
  <c r="CD62" i="78"/>
  <c r="CS62" i="78"/>
  <c r="CJ61" i="78"/>
  <c r="BR61" i="78"/>
  <c r="AZ61" i="78"/>
  <c r="AI61" i="78"/>
  <c r="R61" i="78"/>
  <c r="CU60" i="78"/>
  <c r="CC60" i="78"/>
  <c r="BL60" i="78"/>
  <c r="Y60" i="78"/>
  <c r="AN60" i="78"/>
  <c r="BB60" i="78"/>
  <c r="BQ60" i="78"/>
  <c r="CE60" i="78"/>
  <c r="CS60" i="78"/>
  <c r="E60" i="78"/>
  <c r="BN58" i="78" s="1"/>
  <c r="AA60" i="78"/>
  <c r="AO60" i="78"/>
  <c r="BC60" i="78"/>
  <c r="U60" i="78"/>
  <c r="AK60" i="78"/>
  <c r="BE60" i="78"/>
  <c r="BT60" i="78"/>
  <c r="CJ60" i="78"/>
  <c r="CY60" i="78"/>
  <c r="AC60" i="78"/>
  <c r="BK59" i="78"/>
  <c r="AQ59" i="78"/>
  <c r="U59" i="78"/>
  <c r="BU56" i="78"/>
  <c r="AE56" i="78"/>
  <c r="CM55" i="78"/>
  <c r="AW55" i="78"/>
  <c r="AC55" i="78"/>
  <c r="BM55" i="78"/>
  <c r="W55" i="78"/>
  <c r="CQ55" i="78"/>
  <c r="AU55" i="78"/>
  <c r="CE55" i="78"/>
  <c r="CK55" i="78"/>
  <c r="CK52" i="78"/>
  <c r="BK52" i="78"/>
  <c r="CC51" i="78"/>
  <c r="BQ51" i="78"/>
  <c r="BE51" i="78"/>
  <c r="BW51" i="78"/>
  <c r="CO51" i="78"/>
  <c r="CU51" i="78"/>
  <c r="AA51" i="78"/>
  <c r="AS51" i="78"/>
  <c r="BK51" i="78"/>
  <c r="BZ51" i="78"/>
  <c r="AD51" i="78"/>
  <c r="AM50" i="78"/>
  <c r="BX49" i="78"/>
  <c r="CA48" i="78"/>
  <c r="CG48" i="78"/>
  <c r="BI48" i="78"/>
  <c r="CS48" i="78"/>
  <c r="AE48" i="78"/>
  <c r="AQ48" i="78"/>
  <c r="Y48" i="78"/>
  <c r="AW48" i="78"/>
  <c r="CM48" i="78"/>
  <c r="BC48" i="78"/>
  <c r="CY48" i="78"/>
  <c r="BC47" i="78"/>
  <c r="BC45" i="78"/>
  <c r="CM56" i="78"/>
  <c r="V55" i="78"/>
  <c r="CP55" i="78"/>
  <c r="AZ55" i="78"/>
  <c r="BL55" i="78"/>
  <c r="CV55" i="78"/>
  <c r="CJ54" i="78"/>
  <c r="AT54" i="78"/>
  <c r="AN52" i="78"/>
  <c r="BB52" i="78"/>
  <c r="BQ52" i="78"/>
  <c r="CE52" i="78"/>
  <c r="AA52" i="78"/>
  <c r="AO52" i="78"/>
  <c r="BC52" i="78"/>
  <c r="BR52" i="78"/>
  <c r="CF52" i="78"/>
  <c r="CU52" i="78"/>
  <c r="O52" i="78"/>
  <c r="AC52" i="78"/>
  <c r="BF52" i="78"/>
  <c r="BT52" i="78"/>
  <c r="CI52" i="78"/>
  <c r="CW52" i="78"/>
  <c r="AG52" i="78"/>
  <c r="AY52" i="78"/>
  <c r="BS52" i="78"/>
  <c r="CL52" i="78"/>
  <c r="Q52" i="78"/>
  <c r="AI52" i="78"/>
  <c r="BA52" i="78"/>
  <c r="BW52" i="78"/>
  <c r="CO52" i="78"/>
  <c r="BG52" i="78"/>
  <c r="BY52" i="78"/>
  <c r="CQ52" i="78"/>
  <c r="U52" i="78"/>
  <c r="AM52" i="78"/>
  <c r="BH52" i="78"/>
  <c r="BZ52" i="78"/>
  <c r="CR52" i="78"/>
  <c r="CY50" i="78"/>
  <c r="BU50" i="78"/>
  <c r="BU49" i="78"/>
  <c r="AA48" i="78"/>
  <c r="BW48" i="78"/>
  <c r="AE46" i="78"/>
  <c r="CY51" i="78"/>
  <c r="U50" i="78"/>
  <c r="AY50" i="78"/>
  <c r="CO50" i="78"/>
  <c r="BT49" i="78"/>
  <c r="AJ49" i="78"/>
  <c r="Y49" i="78"/>
  <c r="AN49" i="78"/>
  <c r="BB49" i="78"/>
  <c r="BQ49" i="78"/>
  <c r="CE49" i="78"/>
  <c r="CS49" i="78"/>
  <c r="O49" i="78"/>
  <c r="AD49" i="78"/>
  <c r="AT49" i="78"/>
  <c r="BI49" i="78"/>
  <c r="BY49" i="78"/>
  <c r="CO49" i="78"/>
  <c r="P49" i="78"/>
  <c r="AE49" i="78"/>
  <c r="AU49" i="78"/>
  <c r="BK49" i="78"/>
  <c r="BZ49" i="78"/>
  <c r="CP49" i="78"/>
  <c r="R49" i="78"/>
  <c r="AH49" i="78"/>
  <c r="AW49" i="78"/>
  <c r="BM49" i="78"/>
  <c r="CC49" i="78"/>
  <c r="CR49" i="78"/>
  <c r="AI49" i="78"/>
  <c r="BC49" i="78"/>
  <c r="BW49" i="78"/>
  <c r="CU49" i="78"/>
  <c r="Q49" i="78"/>
  <c r="AK49" i="78"/>
  <c r="BF49" i="78"/>
  <c r="CA49" i="78"/>
  <c r="CW49" i="78"/>
  <c r="U49" i="78"/>
  <c r="AO49" i="78"/>
  <c r="BH49" i="78"/>
  <c r="CF49" i="78"/>
  <c r="CY49" i="78"/>
  <c r="V49" i="78"/>
  <c r="AP49" i="78"/>
  <c r="BL49" i="78"/>
  <c r="CG49" i="78"/>
  <c r="X49" i="78"/>
  <c r="AS49" i="78"/>
  <c r="BO49" i="78"/>
  <c r="CJ49" i="78"/>
  <c r="CL70" i="78"/>
  <c r="BX70" i="78"/>
  <c r="AU70" i="78"/>
  <c r="AG70" i="78"/>
  <c r="R70" i="78"/>
  <c r="CP67" i="78"/>
  <c r="CJ66" i="78"/>
  <c r="BX65" i="78"/>
  <c r="D64" i="78"/>
  <c r="BA62" i="78" s="1"/>
  <c r="AN64" i="78"/>
  <c r="BB64" i="78"/>
  <c r="CE64" i="78"/>
  <c r="AP64" i="78"/>
  <c r="BF64" i="78"/>
  <c r="CK64" i="78"/>
  <c r="BC63" i="78"/>
  <c r="CJ62" i="78"/>
  <c r="BS62" i="78"/>
  <c r="BB62" i="78"/>
  <c r="AK62" i="78"/>
  <c r="U62" i="78"/>
  <c r="CU61" i="78"/>
  <c r="CD61" i="78"/>
  <c r="BM61" i="78"/>
  <c r="AV61" i="78"/>
  <c r="AE61" i="78"/>
  <c r="CP60" i="78"/>
  <c r="BY60" i="78"/>
  <c r="BH60" i="78"/>
  <c r="AP60" i="78"/>
  <c r="S60" i="78"/>
  <c r="CV59" i="78"/>
  <c r="AM59" i="78"/>
  <c r="AU56" i="78"/>
  <c r="BO55" i="78"/>
  <c r="AS55" i="78"/>
  <c r="Y55" i="78"/>
  <c r="CF54" i="78"/>
  <c r="BM54" i="78"/>
  <c r="AP54" i="78"/>
  <c r="V54" i="78"/>
  <c r="CD52" i="78"/>
  <c r="AZ52" i="78"/>
  <c r="X52" i="78"/>
  <c r="AV51" i="78"/>
  <c r="U51" i="78"/>
  <c r="CU50" i="78"/>
  <c r="BQ50" i="78"/>
  <c r="AH50" i="78"/>
  <c r="BS49" i="78"/>
  <c r="AG49" i="78"/>
  <c r="AK48" i="78"/>
  <c r="BX48" i="78"/>
  <c r="CM45" i="78"/>
  <c r="AK45" i="78"/>
  <c r="CK70" i="78"/>
  <c r="BW70" i="78"/>
  <c r="BH70" i="78"/>
  <c r="AT70" i="78"/>
  <c r="Q70" i="78"/>
  <c r="BL67" i="78"/>
  <c r="AN66" i="78"/>
  <c r="BR65" i="78"/>
  <c r="V64" i="78"/>
  <c r="CY63" i="78"/>
  <c r="AK63" i="78"/>
  <c r="CY62" i="78"/>
  <c r="CI62" i="78"/>
  <c r="BR62" i="78"/>
  <c r="AJ62" i="78"/>
  <c r="Q62" i="78"/>
  <c r="CS61" i="78"/>
  <c r="CC61" i="78"/>
  <c r="BL61" i="78"/>
  <c r="AU61" i="78"/>
  <c r="AD61" i="78"/>
  <c r="E61" i="78"/>
  <c r="CO60" i="78"/>
  <c r="BX60" i="78"/>
  <c r="BG60" i="78"/>
  <c r="AM60" i="78"/>
  <c r="R60" i="78"/>
  <c r="CU59" i="78"/>
  <c r="BE59" i="78"/>
  <c r="O59" i="78"/>
  <c r="Y56" i="78"/>
  <c r="AN56" i="78"/>
  <c r="BB56" i="78"/>
  <c r="BQ56" i="78"/>
  <c r="CE56" i="78"/>
  <c r="CS56" i="78"/>
  <c r="AA56" i="78"/>
  <c r="AO56" i="78"/>
  <c r="BC56" i="78"/>
  <c r="BR56" i="78"/>
  <c r="CF56" i="78"/>
  <c r="CU56" i="78"/>
  <c r="Q56" i="78"/>
  <c r="AH56" i="78"/>
  <c r="AY56" i="78"/>
  <c r="BO56" i="78"/>
  <c r="CI56" i="78"/>
  <c r="CY56" i="78"/>
  <c r="W56" i="78"/>
  <c r="AP56" i="78"/>
  <c r="BG56" i="78"/>
  <c r="BX56" i="78"/>
  <c r="CO56" i="78"/>
  <c r="CG55" i="78"/>
  <c r="AQ55" i="78"/>
  <c r="X55" i="78"/>
  <c r="CY54" i="78"/>
  <c r="CE54" i="78"/>
  <c r="BL54" i="78"/>
  <c r="AO54" i="78"/>
  <c r="U54" i="78"/>
  <c r="CC52" i="78"/>
  <c r="W52" i="78"/>
  <c r="CV51" i="78"/>
  <c r="BT51" i="78"/>
  <c r="R51" i="78"/>
  <c r="CS50" i="78"/>
  <c r="AG50" i="78"/>
  <c r="CX49" i="78"/>
  <c r="BR49" i="78"/>
  <c r="AC49" i="78"/>
  <c r="BO48" i="78"/>
  <c r="AH47" i="78"/>
  <c r="CM83" i="78"/>
  <c r="BY83" i="78"/>
  <c r="BK83" i="78"/>
  <c r="AV83" i="78"/>
  <c r="AH83" i="78"/>
  <c r="CM79" i="78"/>
  <c r="BY79" i="78"/>
  <c r="BK79" i="78"/>
  <c r="AV79" i="78"/>
  <c r="AH79" i="78"/>
  <c r="CM75" i="78"/>
  <c r="BY75" i="78"/>
  <c r="BK75" i="78"/>
  <c r="AV75" i="78"/>
  <c r="AH75" i="78"/>
  <c r="BY71" i="78"/>
  <c r="BK71" i="78"/>
  <c r="AV71" i="78"/>
  <c r="AH71" i="78"/>
  <c r="CX70" i="78"/>
  <c r="CJ70" i="78"/>
  <c r="BG70" i="78"/>
  <c r="AS70" i="78"/>
  <c r="AD70" i="78"/>
  <c r="AH67" i="78"/>
  <c r="R66" i="78"/>
  <c r="AG66" i="78"/>
  <c r="AU66" i="78"/>
  <c r="BX66" i="78"/>
  <c r="CL66" i="78"/>
  <c r="AN65" i="78"/>
  <c r="CL64" i="78"/>
  <c r="BT64" i="78"/>
  <c r="CG63" i="78"/>
  <c r="CX62" i="78"/>
  <c r="CG62" i="78"/>
  <c r="BQ62" i="78"/>
  <c r="AZ62" i="78"/>
  <c r="AH62" i="78"/>
  <c r="P62" i="78"/>
  <c r="CR61" i="78"/>
  <c r="CA61" i="78"/>
  <c r="BK61" i="78"/>
  <c r="AT61" i="78"/>
  <c r="AB61" i="78"/>
  <c r="CM60" i="78"/>
  <c r="BW60" i="78"/>
  <c r="BF60" i="78"/>
  <c r="AJ60" i="78"/>
  <c r="Q60" i="78"/>
  <c r="CS59" i="78"/>
  <c r="BX59" i="78"/>
  <c r="AH59" i="78"/>
  <c r="CA59" i="78"/>
  <c r="AK59" i="78"/>
  <c r="AW59" i="78"/>
  <c r="CG59" i="78"/>
  <c r="CM59" i="78"/>
  <c r="CG56" i="78"/>
  <c r="BL56" i="78"/>
  <c r="AS56" i="78"/>
  <c r="V56" i="78"/>
  <c r="CY55" i="78"/>
  <c r="CF55" i="78"/>
  <c r="BI55" i="78"/>
  <c r="AP55" i="78"/>
  <c r="CW54" i="78"/>
  <c r="CD54" i="78"/>
  <c r="BG54" i="78"/>
  <c r="AN54" i="78"/>
  <c r="Q54" i="78"/>
  <c r="AV52" i="78"/>
  <c r="V52" i="78"/>
  <c r="CR51" i="78"/>
  <c r="AT51" i="78"/>
  <c r="P51" i="78"/>
  <c r="CR50" i="78"/>
  <c r="BI50" i="78"/>
  <c r="Y50" i="78"/>
  <c r="CV49" i="78"/>
  <c r="BN49" i="78"/>
  <c r="AB49" i="78"/>
  <c r="CO48" i="78"/>
  <c r="BL48" i="78"/>
  <c r="AB40" i="78"/>
  <c r="BX40" i="78"/>
  <c r="AH40" i="78"/>
  <c r="BF40" i="78"/>
  <c r="CV40" i="78"/>
  <c r="BL40" i="78"/>
  <c r="BR40" i="78"/>
  <c r="BN45" i="78"/>
  <c r="BF44" i="78"/>
  <c r="AZ43" i="78"/>
  <c r="S42" i="78"/>
  <c r="AK42" i="78"/>
  <c r="CA42" i="78"/>
  <c r="BI42" i="78"/>
  <c r="CY42" i="78"/>
  <c r="CG41" i="78"/>
  <c r="AQ41" i="78"/>
  <c r="P40" i="78"/>
  <c r="V39" i="78"/>
  <c r="X44" i="78"/>
  <c r="CX44" i="78"/>
  <c r="BN44" i="78"/>
  <c r="AP45" i="78"/>
  <c r="AV44" i="78"/>
  <c r="AB44" i="78"/>
  <c r="BR44" i="78"/>
  <c r="CJ44" i="78"/>
  <c r="CD44" i="78"/>
  <c r="CX43" i="78"/>
  <c r="AV40" i="78"/>
  <c r="BZ40" i="78"/>
  <c r="CD41" i="78"/>
  <c r="Y41" i="78"/>
  <c r="AN41" i="78"/>
  <c r="BQ41" i="78"/>
  <c r="CE41" i="78"/>
  <c r="CS41" i="78"/>
  <c r="AA41" i="78"/>
  <c r="AO41" i="78"/>
  <c r="BC41" i="78"/>
  <c r="BR41" i="78"/>
  <c r="CU41" i="78"/>
  <c r="AI41" i="78"/>
  <c r="AZ41" i="78"/>
  <c r="BS41" i="78"/>
  <c r="CJ41" i="78"/>
  <c r="AU41" i="78"/>
  <c r="BL41" i="78"/>
  <c r="CC41" i="78"/>
  <c r="CV41" i="78"/>
  <c r="AG41" i="78"/>
  <c r="BA41" i="78"/>
  <c r="BW41" i="78"/>
  <c r="CP41" i="78"/>
  <c r="O41" i="78"/>
  <c r="AH41" i="78"/>
  <c r="BE41" i="78"/>
  <c r="BX41" i="78"/>
  <c r="CQ41" i="78"/>
  <c r="P41" i="78"/>
  <c r="AJ41" i="78"/>
  <c r="BF41" i="78"/>
  <c r="BY41" i="78"/>
  <c r="Q41" i="78"/>
  <c r="AK41" i="78"/>
  <c r="BG41" i="78"/>
  <c r="CW41" i="78"/>
  <c r="S41" i="78"/>
  <c r="AM41" i="78"/>
  <c r="CA41" i="78"/>
  <c r="AT41" i="78"/>
  <c r="CD48" i="78"/>
  <c r="BF48" i="78"/>
  <c r="P48" i="78"/>
  <c r="CF46" i="78"/>
  <c r="AJ46" i="78"/>
  <c r="BU43" i="78"/>
  <c r="AN43" i="78"/>
  <c r="CG42" i="78"/>
  <c r="AW42" i="78"/>
  <c r="AO42" i="78"/>
  <c r="BY42" i="78"/>
  <c r="BA42" i="78"/>
  <c r="CK42" i="78"/>
  <c r="BA40" i="78"/>
  <c r="Q42" i="78"/>
  <c r="CE42" i="78"/>
  <c r="W42" i="78"/>
  <c r="BM42" i="78"/>
  <c r="AI40" i="78"/>
  <c r="Q40" i="78"/>
  <c r="BU41" i="78"/>
  <c r="AE41" i="78"/>
  <c r="CP42" i="78"/>
  <c r="BR42" i="78"/>
  <c r="CV42" i="78"/>
  <c r="AN42" i="78"/>
  <c r="CD42" i="78"/>
  <c r="V42" i="78"/>
  <c r="BL42" i="78"/>
  <c r="AT42" i="78"/>
  <c r="CC55" i="78"/>
  <c r="AM55" i="78"/>
  <c r="AY51" i="78"/>
  <c r="CJ50" i="78"/>
  <c r="O50" i="78"/>
  <c r="AC50" i="78"/>
  <c r="AQ50" i="78"/>
  <c r="BF50" i="78"/>
  <c r="BT50" i="78"/>
  <c r="CI50" i="78"/>
  <c r="AA50" i="78"/>
  <c r="AP50" i="78"/>
  <c r="BG50" i="78"/>
  <c r="BW50" i="78"/>
  <c r="CL50" i="78"/>
  <c r="AB50" i="78"/>
  <c r="AS50" i="78"/>
  <c r="BH50" i="78"/>
  <c r="BX50" i="78"/>
  <c r="CM50" i="78"/>
  <c r="P50" i="78"/>
  <c r="AE50" i="78"/>
  <c r="AU50" i="78"/>
  <c r="BK50" i="78"/>
  <c r="BZ50" i="78"/>
  <c r="CP50" i="78"/>
  <c r="CU48" i="78"/>
  <c r="AG48" i="78"/>
  <c r="CY46" i="78"/>
  <c r="CD46" i="78"/>
  <c r="CF45" i="78"/>
  <c r="BA45" i="78"/>
  <c r="CW44" i="78"/>
  <c r="BX44" i="78"/>
  <c r="R44" i="78"/>
  <c r="CS43" i="78"/>
  <c r="BX42" i="78"/>
  <c r="AU42" i="78"/>
  <c r="BE42" i="78"/>
  <c r="CU42" i="78"/>
  <c r="AM42" i="78"/>
  <c r="CC42" i="78"/>
  <c r="U42" i="78"/>
  <c r="BK42" i="78"/>
  <c r="BO41" i="78"/>
  <c r="AB41" i="78"/>
  <c r="AT50" i="78"/>
  <c r="CX46" i="78"/>
  <c r="BB46" i="78"/>
  <c r="O46" i="78"/>
  <c r="AQ46" i="78"/>
  <c r="BF46" i="78"/>
  <c r="BT46" i="78"/>
  <c r="CI46" i="78"/>
  <c r="AD46" i="78"/>
  <c r="AT46" i="78"/>
  <c r="BI46" i="78"/>
  <c r="CO46" i="78"/>
  <c r="X46" i="78"/>
  <c r="AN46" i="78"/>
  <c r="BC46" i="78"/>
  <c r="BS46" i="78"/>
  <c r="P46" i="78"/>
  <c r="AH46" i="78"/>
  <c r="AZ46" i="78"/>
  <c r="BR46" i="78"/>
  <c r="BU46" i="78"/>
  <c r="CL46" i="78"/>
  <c r="S46" i="78"/>
  <c r="AK46" i="78"/>
  <c r="BE46" i="78"/>
  <c r="BX46" i="78"/>
  <c r="CP46" i="78"/>
  <c r="AZ45" i="78"/>
  <c r="AP44" i="78"/>
  <c r="P44" i="78"/>
  <c r="CR43" i="78"/>
  <c r="BR43" i="78"/>
  <c r="AJ43" i="78"/>
  <c r="BW42" i="78"/>
  <c r="AI42" i="78"/>
  <c r="BM41" i="78"/>
  <c r="W41" i="78"/>
  <c r="CK40" i="78"/>
  <c r="AU40" i="78"/>
  <c r="BR39" i="78"/>
  <c r="V48" i="78"/>
  <c r="CP48" i="78"/>
  <c r="BR48" i="78"/>
  <c r="AB48" i="78"/>
  <c r="AT48" i="78"/>
  <c r="CV48" i="78"/>
  <c r="CP43" i="78"/>
  <c r="BH43" i="78"/>
  <c r="AH42" i="78"/>
  <c r="CY41" i="78"/>
  <c r="V41" i="78"/>
  <c r="CJ40" i="78"/>
  <c r="AT40" i="78"/>
  <c r="BL50" i="78"/>
  <c r="AY48" i="78"/>
  <c r="AM48" i="78"/>
  <c r="AS48" i="78"/>
  <c r="BK48" i="78"/>
  <c r="CC48" i="78"/>
  <c r="O48" i="78"/>
  <c r="CU46" i="78"/>
  <c r="BZ46" i="78"/>
  <c r="AW46" i="78"/>
  <c r="Y46" i="78"/>
  <c r="CX45" i="78"/>
  <c r="R45" i="78"/>
  <c r="CR44" i="78"/>
  <c r="BT44" i="78"/>
  <c r="AN44" i="78"/>
  <c r="CA44" i="78"/>
  <c r="AK44" i="78"/>
  <c r="AQ44" i="78"/>
  <c r="Y44" i="78"/>
  <c r="CG44" i="78"/>
  <c r="CY44" i="78"/>
  <c r="BO43" i="78"/>
  <c r="BO44" i="78"/>
  <c r="BF43" i="78"/>
  <c r="AE43" i="78"/>
  <c r="BQ42" i="78"/>
  <c r="AG42" i="78"/>
  <c r="CO41" i="78"/>
  <c r="BI41" i="78"/>
  <c r="U41" i="78"/>
  <c r="AO40" i="78"/>
  <c r="R39" i="78"/>
  <c r="AU39" i="78"/>
  <c r="BX39" i="78"/>
  <c r="CL39" i="78"/>
  <c r="AH39" i="78"/>
  <c r="AV39" i="78"/>
  <c r="BK39" i="78"/>
  <c r="BY39" i="78"/>
  <c r="AI39" i="78"/>
  <c r="BL39" i="78"/>
  <c r="BZ39" i="78"/>
  <c r="P39" i="78"/>
  <c r="BU39" i="78"/>
  <c r="CQ39" i="78"/>
  <c r="AB39" i="78"/>
  <c r="AT39" i="78"/>
  <c r="AC39" i="78"/>
  <c r="AD39" i="78"/>
  <c r="BE39" i="78"/>
  <c r="CD39" i="78"/>
  <c r="BF39" i="78"/>
  <c r="CE39" i="78"/>
  <c r="AJ39" i="78"/>
  <c r="BG39" i="78"/>
  <c r="CF39" i="78"/>
  <c r="BH39" i="78"/>
  <c r="CJ39" i="78"/>
  <c r="AN39" i="78"/>
  <c r="BM39" i="78"/>
  <c r="CK39" i="78"/>
  <c r="AO39" i="78"/>
  <c r="BN39" i="78"/>
  <c r="CP39" i="78"/>
  <c r="W39" i="78"/>
  <c r="BT39" i="78"/>
  <c r="X39" i="78"/>
  <c r="AZ39" i="78"/>
  <c r="BT45" i="78"/>
  <c r="P45" i="78"/>
  <c r="BS44" i="78"/>
  <c r="CS42" i="78"/>
  <c r="BO42" i="78"/>
  <c r="AE42" i="78"/>
  <c r="CM41" i="78"/>
  <c r="AY41" i="78"/>
  <c r="AN40" i="78"/>
  <c r="O65" i="78"/>
  <c r="AC65" i="78"/>
  <c r="BF65" i="78"/>
  <c r="BT65" i="78"/>
  <c r="CI65" i="78"/>
  <c r="CA55" i="78"/>
  <c r="AK55" i="78"/>
  <c r="AI51" i="78"/>
  <c r="Q51" i="78"/>
  <c r="CV50" i="78"/>
  <c r="CC50" i="78"/>
  <c r="BE50" i="78"/>
  <c r="AK50" i="78"/>
  <c r="R50" i="78"/>
  <c r="AV48" i="78"/>
  <c r="BN48" i="78"/>
  <c r="BQ48" i="78"/>
  <c r="X48" i="78"/>
  <c r="CR46" i="78"/>
  <c r="BQ46" i="78"/>
  <c r="V46" i="78"/>
  <c r="CP45" i="78"/>
  <c r="AT45" i="78"/>
  <c r="CM44" i="78"/>
  <c r="BI44" i="78"/>
  <c r="AI44" i="78"/>
  <c r="BM44" i="78"/>
  <c r="W44" i="78"/>
  <c r="Q44" i="78"/>
  <c r="BA44" i="78"/>
  <c r="AC44" i="78"/>
  <c r="CQ44" i="78"/>
  <c r="CE44" i="78"/>
  <c r="AU44" i="78"/>
  <c r="BC43" i="78"/>
  <c r="BN42" i="78"/>
  <c r="AB42" i="78"/>
  <c r="AW41" i="78"/>
  <c r="CD40" i="78"/>
  <c r="CW39" i="78"/>
  <c r="AP39" i="78"/>
  <c r="BM36" i="78"/>
  <c r="W36" i="78"/>
  <c r="CQ36" i="78"/>
  <c r="BA36" i="78"/>
  <c r="Q36" i="78"/>
  <c r="AI36" i="78"/>
  <c r="BS34" i="78"/>
  <c r="V34" i="78"/>
  <c r="AB34" i="78"/>
  <c r="AZ34" i="78"/>
  <c r="BR34" i="78"/>
  <c r="BL34" i="78"/>
  <c r="CD34" i="78"/>
  <c r="CV34" i="78"/>
  <c r="BR32" i="78"/>
  <c r="AK34" i="78"/>
  <c r="Y33" i="78"/>
  <c r="AH31" i="78"/>
  <c r="P37" i="78"/>
  <c r="CK36" i="78"/>
  <c r="BA35" i="78"/>
  <c r="W35" i="78"/>
  <c r="CQ34" i="78"/>
  <c r="BO34" i="78"/>
  <c r="AI34" i="78"/>
  <c r="BO33" i="78"/>
  <c r="Q32" i="78"/>
  <c r="AM37" i="78"/>
  <c r="CJ36" i="78"/>
  <c r="Q35" i="78"/>
  <c r="CP34" i="78"/>
  <c r="BN34" i="78"/>
  <c r="AH34" i="78"/>
  <c r="CY33" i="78"/>
  <c r="BM33" i="78"/>
  <c r="CV32" i="78"/>
  <c r="BG36" i="78"/>
  <c r="AC36" i="78"/>
  <c r="AT35" i="78"/>
  <c r="W33" i="78"/>
  <c r="AJ32" i="78"/>
  <c r="BN32" i="78"/>
  <c r="X32" i="78"/>
  <c r="CR32" i="78"/>
  <c r="BT32" i="78"/>
  <c r="R32" i="78"/>
  <c r="CL32" i="78"/>
  <c r="AV32" i="78"/>
  <c r="BB31" i="78"/>
  <c r="BB32" i="78"/>
  <c r="CX32" i="78"/>
  <c r="CF32" i="78"/>
  <c r="BN31" i="78"/>
  <c r="AO32" i="78"/>
  <c r="AJ28" i="78"/>
  <c r="BT28" i="78"/>
  <c r="CF28" i="78"/>
  <c r="CX28" i="78"/>
  <c r="R28" i="78"/>
  <c r="BB28" i="78"/>
  <c r="CL28" i="78"/>
  <c r="X28" i="78"/>
  <c r="X26" i="78"/>
  <c r="AD26" i="78"/>
  <c r="AV26" i="78"/>
  <c r="BN26" i="78"/>
  <c r="X27" i="78"/>
  <c r="AP27" i="78"/>
  <c r="BH27" i="78"/>
  <c r="BZ27" i="78"/>
  <c r="BH28" i="78"/>
  <c r="CR26" i="78"/>
  <c r="BN28" i="78"/>
  <c r="CX26" i="78"/>
  <c r="AD28" i="78"/>
  <c r="BZ28" i="78"/>
  <c r="AP28" i="78"/>
  <c r="BZ26" i="78"/>
  <c r="BT27" i="78"/>
  <c r="AV28" i="78"/>
  <c r="CD36" i="78"/>
  <c r="AN36" i="78"/>
  <c r="BF36" i="78"/>
  <c r="BX36" i="78"/>
  <c r="CE36" i="78"/>
  <c r="BS35" i="78"/>
  <c r="AO35" i="78"/>
  <c r="CA35" i="78"/>
  <c r="CS35" i="78"/>
  <c r="Y35" i="78"/>
  <c r="AQ35" i="78"/>
  <c r="CG34" i="78"/>
  <c r="BC34" i="78"/>
  <c r="Y34" i="78"/>
  <c r="P33" i="78"/>
  <c r="AT32" i="78"/>
  <c r="V32" i="78"/>
  <c r="CD45" i="78"/>
  <c r="BK45" i="78"/>
  <c r="AS45" i="78"/>
  <c r="BQ44" i="78"/>
  <c r="BK44" i="78"/>
  <c r="V44" i="78"/>
  <c r="CP44" i="78"/>
  <c r="AZ44" i="78"/>
  <c r="AH44" i="78"/>
  <c r="CV44" i="78"/>
  <c r="AT44" i="78"/>
  <c r="CJ43" i="78"/>
  <c r="BQ43" i="78"/>
  <c r="AT43" i="78"/>
  <c r="CJ37" i="78"/>
  <c r="BH37" i="78"/>
  <c r="CC36" i="78"/>
  <c r="AM36" i="78"/>
  <c r="AA36" i="78"/>
  <c r="AS36" i="78"/>
  <c r="BK36" i="78"/>
  <c r="O36" i="78"/>
  <c r="AG36" i="78"/>
  <c r="BE36" i="78"/>
  <c r="BW36" i="78"/>
  <c r="CO36" i="78"/>
  <c r="BZ36" i="78"/>
  <c r="AV36" i="78"/>
  <c r="U36" i="78"/>
  <c r="CR35" i="78"/>
  <c r="BQ35" i="78"/>
  <c r="AM35" i="78"/>
  <c r="CF34" i="78"/>
  <c r="BB34" i="78"/>
  <c r="X34" i="78"/>
  <c r="CM33" i="78"/>
  <c r="AZ33" i="78"/>
  <c r="BF31" i="78"/>
  <c r="CR28" i="78"/>
  <c r="Y45" i="78"/>
  <c r="AN45" i="78"/>
  <c r="BB45" i="78"/>
  <c r="BQ45" i="78"/>
  <c r="CS45" i="78"/>
  <c r="AG45" i="78"/>
  <c r="AV45" i="78"/>
  <c r="BL45" i="78"/>
  <c r="CA45" i="78"/>
  <c r="AB45" i="78"/>
  <c r="AQ45" i="78"/>
  <c r="BW45" i="78"/>
  <c r="CL45" i="78"/>
  <c r="AS43" i="78"/>
  <c r="R43" i="78"/>
  <c r="AG43" i="78"/>
  <c r="AU43" i="78"/>
  <c r="BI43" i="78"/>
  <c r="BX43" i="78"/>
  <c r="CL43" i="78"/>
  <c r="S43" i="78"/>
  <c r="AH43" i="78"/>
  <c r="AV43" i="78"/>
  <c r="BK43" i="78"/>
  <c r="BY43" i="78"/>
  <c r="CM43" i="78"/>
  <c r="AD43" i="78"/>
  <c r="AW43" i="78"/>
  <c r="BN43" i="78"/>
  <c r="CE43" i="78"/>
  <c r="CV43" i="78"/>
  <c r="Y43" i="78"/>
  <c r="AP43" i="78"/>
  <c r="BG43" i="78"/>
  <c r="BZ43" i="78"/>
  <c r="CQ43" i="78"/>
  <c r="BM40" i="78"/>
  <c r="W40" i="78"/>
  <c r="CQ40" i="78"/>
  <c r="CW40" i="78"/>
  <c r="BY40" i="78"/>
  <c r="CF38" i="78"/>
  <c r="AJ38" i="78"/>
  <c r="CD37" i="78"/>
  <c r="BF37" i="78"/>
  <c r="AN37" i="78"/>
  <c r="BB37" i="78"/>
  <c r="BQ37" i="78"/>
  <c r="CE37" i="78"/>
  <c r="AA37" i="78"/>
  <c r="AO37" i="78"/>
  <c r="BR37" i="78"/>
  <c r="CF37" i="78"/>
  <c r="CU37" i="78"/>
  <c r="AB37" i="78"/>
  <c r="AP37" i="78"/>
  <c r="BE37" i="78"/>
  <c r="BS37" i="78"/>
  <c r="CV37" i="78"/>
  <c r="BG37" i="78"/>
  <c r="BY37" i="78"/>
  <c r="CQ37" i="78"/>
  <c r="AC37" i="78"/>
  <c r="AU37" i="78"/>
  <c r="BM37" i="78"/>
  <c r="CI37" i="78"/>
  <c r="CK37" i="78"/>
  <c r="O37" i="78"/>
  <c r="AG37" i="78"/>
  <c r="AY37" i="78"/>
  <c r="BT37" i="78"/>
  <c r="CL37" i="78"/>
  <c r="BY36" i="78"/>
  <c r="AU36" i="78"/>
  <c r="CQ35" i="78"/>
  <c r="BO35" i="78"/>
  <c r="AK35" i="78"/>
  <c r="BM35" i="78"/>
  <c r="CE35" i="78"/>
  <c r="CW35" i="78"/>
  <c r="BA34" i="78"/>
  <c r="S34" i="78"/>
  <c r="CJ33" i="78"/>
  <c r="AW33" i="78"/>
  <c r="CE32" i="78"/>
  <c r="AM29" i="78"/>
  <c r="BE29" i="78"/>
  <c r="CO29" i="78"/>
  <c r="BW30" i="78"/>
  <c r="AA31" i="78"/>
  <c r="CC31" i="78"/>
  <c r="AG29" i="78"/>
  <c r="AA30" i="78"/>
  <c r="AS29" i="78"/>
  <c r="BE30" i="78"/>
  <c r="AM31" i="78"/>
  <c r="CC29" i="78"/>
  <c r="O29" i="78"/>
  <c r="CI29" i="78"/>
  <c r="BQ30" i="78"/>
  <c r="U31" i="78"/>
  <c r="CU31" i="78"/>
  <c r="CQ51" i="78"/>
  <c r="W51" i="78"/>
  <c r="AJ48" i="78"/>
  <c r="BB48" i="78"/>
  <c r="CU45" i="78"/>
  <c r="BZ45" i="78"/>
  <c r="BH45" i="78"/>
  <c r="V45" i="78"/>
  <c r="AS44" i="78"/>
  <c r="CG43" i="78"/>
  <c r="BM43" i="78"/>
  <c r="AQ43" i="78"/>
  <c r="W43" i="78"/>
  <c r="BW40" i="78"/>
  <c r="V40" i="78"/>
  <c r="CE38" i="78"/>
  <c r="AI38" i="78"/>
  <c r="CC37" i="78"/>
  <c r="BA37" i="78"/>
  <c r="W37" i="78"/>
  <c r="AT36" i="78"/>
  <c r="P36" i="78"/>
  <c r="CP35" i="78"/>
  <c r="BN35" i="78"/>
  <c r="AJ35" i="78"/>
  <c r="V35" i="78"/>
  <c r="AN35" i="78"/>
  <c r="BF35" i="78"/>
  <c r="CD35" i="78"/>
  <c r="CV35" i="78"/>
  <c r="BZ34" i="78"/>
  <c r="AW34" i="78"/>
  <c r="AQ33" i="78"/>
  <c r="CM34" i="78"/>
  <c r="BU33" i="78"/>
  <c r="BI34" i="78"/>
  <c r="CA34" i="78"/>
  <c r="CS34" i="78"/>
  <c r="AE33" i="78"/>
  <c r="S32" i="78"/>
  <c r="CD33" i="78"/>
  <c r="BZ32" i="78"/>
  <c r="AI32" i="78"/>
  <c r="AY31" i="78"/>
  <c r="AJ31" i="78"/>
  <c r="CR48" i="78"/>
  <c r="BZ48" i="78"/>
  <c r="BM48" i="78"/>
  <c r="W48" i="78"/>
  <c r="CW48" i="78"/>
  <c r="CR45" i="78"/>
  <c r="BF45" i="78"/>
  <c r="AM45" i="78"/>
  <c r="U45" i="78"/>
  <c r="BL44" i="78"/>
  <c r="CY43" i="78"/>
  <c r="CF43" i="78"/>
  <c r="BL43" i="78"/>
  <c r="AO43" i="78"/>
  <c r="V43" i="78"/>
  <c r="AC40" i="78"/>
  <c r="AZ37" i="78"/>
  <c r="V37" i="78"/>
  <c r="CW36" i="78"/>
  <c r="BS36" i="78"/>
  <c r="CK35" i="78"/>
  <c r="BG35" i="78"/>
  <c r="AE35" i="78"/>
  <c r="U33" i="78"/>
  <c r="AY33" i="78"/>
  <c r="AM34" i="78"/>
  <c r="U34" i="78"/>
  <c r="AJ34" i="78"/>
  <c r="AJ33" i="78"/>
  <c r="BN33" i="78"/>
  <c r="R34" i="78"/>
  <c r="CR33" i="78"/>
  <c r="BZ33" i="78"/>
  <c r="AP34" i="78"/>
  <c r="CC33" i="78"/>
  <c r="AS33" i="78"/>
  <c r="AE32" i="78"/>
  <c r="CU30" i="78"/>
  <c r="CV36" i="78"/>
  <c r="BR36" i="78"/>
  <c r="AJ36" i="78"/>
  <c r="BN36" i="78"/>
  <c r="X36" i="78"/>
  <c r="CR36" i="78"/>
  <c r="CF36" i="78"/>
  <c r="CX36" i="78"/>
  <c r="BB36" i="78"/>
  <c r="BT36" i="78"/>
  <c r="CL36" i="78"/>
  <c r="X35" i="78"/>
  <c r="AP35" i="78"/>
  <c r="BH35" i="78"/>
  <c r="R36" i="78"/>
  <c r="AC35" i="78"/>
  <c r="BX34" i="78"/>
  <c r="AU34" i="78"/>
  <c r="Q33" i="78"/>
  <c r="BY32" i="78"/>
  <c r="CK33" i="78"/>
  <c r="BG32" i="78"/>
  <c r="AC33" i="78"/>
  <c r="BA33" i="78"/>
  <c r="BY33" i="78"/>
  <c r="AO34" i="78"/>
  <c r="CW33" i="78"/>
  <c r="W34" i="78"/>
  <c r="BM34" i="78"/>
  <c r="CE34" i="78"/>
  <c r="CA33" i="78"/>
  <c r="CD32" i="78"/>
  <c r="BF32" i="78"/>
  <c r="BX32" i="78"/>
  <c r="V33" i="78"/>
  <c r="BL33" i="78"/>
  <c r="AB31" i="78"/>
  <c r="CD31" i="78"/>
  <c r="AB32" i="78"/>
  <c r="AT33" i="78"/>
  <c r="AH32" i="78"/>
  <c r="CP33" i="78"/>
  <c r="AN32" i="78"/>
  <c r="CJ32" i="78"/>
  <c r="P32" i="78"/>
  <c r="BL32" i="78"/>
  <c r="AH33" i="78"/>
  <c r="BF33" i="78"/>
  <c r="BS32" i="78"/>
  <c r="AP30" i="78"/>
  <c r="CK29" i="78"/>
  <c r="BH29" i="78"/>
  <c r="R29" i="78"/>
  <c r="Q29" i="78"/>
  <c r="CM28" i="78"/>
  <c r="V28" i="78"/>
  <c r="CP28" i="78"/>
  <c r="BF28" i="78"/>
  <c r="P28" i="78"/>
  <c r="AH28" i="78"/>
  <c r="AZ28" i="78"/>
  <c r="BR28" i="78"/>
  <c r="CJ28" i="78"/>
  <c r="BX28" i="78"/>
  <c r="AB28" i="78"/>
  <c r="AT28" i="78"/>
  <c r="BR27" i="78"/>
  <c r="CJ25" i="78"/>
  <c r="AB25" i="78"/>
  <c r="BL25" i="78"/>
  <c r="BF25" i="78"/>
  <c r="BX25" i="78"/>
  <c r="AN25" i="78"/>
  <c r="CD25" i="78"/>
  <c r="CV25" i="78"/>
  <c r="CP26" i="78"/>
  <c r="BF26" i="78"/>
  <c r="AH25" i="78"/>
  <c r="AB26" i="78"/>
  <c r="P25" i="78"/>
  <c r="BR26" i="78"/>
  <c r="CJ26" i="78"/>
  <c r="AJ44" i="78"/>
  <c r="CL38" i="78"/>
  <c r="R35" i="78"/>
  <c r="AG35" i="78"/>
  <c r="AU35" i="78"/>
  <c r="BI35" i="78"/>
  <c r="BX35" i="78"/>
  <c r="CL35" i="78"/>
  <c r="S35" i="78"/>
  <c r="AH35" i="78"/>
  <c r="AV35" i="78"/>
  <c r="BK35" i="78"/>
  <c r="BY35" i="78"/>
  <c r="CM35" i="78"/>
  <c r="U35" i="78"/>
  <c r="AI35" i="78"/>
  <c r="AW35" i="78"/>
  <c r="BL35" i="78"/>
  <c r="BZ35" i="78"/>
  <c r="CO35" i="78"/>
  <c r="CK32" i="78"/>
  <c r="CQ31" i="78"/>
  <c r="BR31" i="78"/>
  <c r="AP31" i="78"/>
  <c r="Q31" i="78"/>
  <c r="CL30" i="78"/>
  <c r="BK30" i="78"/>
  <c r="BA29" i="78"/>
  <c r="CW29" i="78"/>
  <c r="BS28" i="78"/>
  <c r="CK28" i="78"/>
  <c r="W29" i="78"/>
  <c r="BS29" i="78"/>
  <c r="AO29" i="78"/>
  <c r="BG29" i="78"/>
  <c r="AU29" i="78"/>
  <c r="CE28" i="78"/>
  <c r="AY28" i="78"/>
  <c r="O28" i="78"/>
  <c r="CI28" i="78"/>
  <c r="AG28" i="78"/>
  <c r="BQ28" i="78"/>
  <c r="U28" i="78"/>
  <c r="AM28" i="78"/>
  <c r="CO28" i="78"/>
  <c r="BK28" i="78"/>
  <c r="CC28" i="78"/>
  <c r="BL26" i="78"/>
  <c r="CA32" i="78"/>
  <c r="AK32" i="78"/>
  <c r="BO32" i="78"/>
  <c r="AQ32" i="78"/>
  <c r="BI32" i="78"/>
  <c r="CP31" i="78"/>
  <c r="BO31" i="78"/>
  <c r="AN31" i="78"/>
  <c r="CK30" i="78"/>
  <c r="AJ30" i="78"/>
  <c r="AV29" i="78"/>
  <c r="AK29" i="78"/>
  <c r="CG29" i="78"/>
  <c r="BC29" i="78"/>
  <c r="AQ29" i="78"/>
  <c r="AE29" i="78"/>
  <c r="CD28" i="78"/>
  <c r="AC38" i="78"/>
  <c r="BF38" i="78"/>
  <c r="BT38" i="78"/>
  <c r="CW38" i="78"/>
  <c r="P38" i="78"/>
  <c r="AD38" i="78"/>
  <c r="BG38" i="78"/>
  <c r="CJ38" i="78"/>
  <c r="CX38" i="78"/>
  <c r="Q38" i="78"/>
  <c r="AT38" i="78"/>
  <c r="BH38" i="78"/>
  <c r="CK38" i="78"/>
  <c r="CC32" i="78"/>
  <c r="AM32" i="78"/>
  <c r="O32" i="78"/>
  <c r="CI32" i="78"/>
  <c r="AG32" i="78"/>
  <c r="BM32" i="78"/>
  <c r="W32" i="78"/>
  <c r="CQ32" i="78"/>
  <c r="BA32" i="78"/>
  <c r="AC32" i="78"/>
  <c r="CW32" i="78"/>
  <c r="AU32" i="78"/>
  <c r="CJ31" i="78"/>
  <c r="BM31" i="78"/>
  <c r="CF30" i="78"/>
  <c r="AD30" i="78"/>
  <c r="O30" i="78"/>
  <c r="AC30" i="78"/>
  <c r="AQ30" i="78"/>
  <c r="BF30" i="78"/>
  <c r="BT30" i="78"/>
  <c r="CI30" i="78"/>
  <c r="CW30" i="78"/>
  <c r="Q30" i="78"/>
  <c r="AG30" i="78"/>
  <c r="AV30" i="78"/>
  <c r="BL30" i="78"/>
  <c r="CA30" i="78"/>
  <c r="CQ30" i="78"/>
  <c r="R30" i="78"/>
  <c r="AH30" i="78"/>
  <c r="AW30" i="78"/>
  <c r="BM30" i="78"/>
  <c r="CC30" i="78"/>
  <c r="CR30" i="78"/>
  <c r="S30" i="78"/>
  <c r="AI30" i="78"/>
  <c r="AY30" i="78"/>
  <c r="BN30" i="78"/>
  <c r="CD30" i="78"/>
  <c r="CS30" i="78"/>
  <c r="X30" i="78"/>
  <c r="AN30" i="78"/>
  <c r="BC30" i="78"/>
  <c r="BS30" i="78"/>
  <c r="CJ30" i="78"/>
  <c r="CY30" i="78"/>
  <c r="AB30" i="78"/>
  <c r="AS30" i="78"/>
  <c r="BH30" i="78"/>
  <c r="BX30" i="78"/>
  <c r="CM30" i="78"/>
  <c r="BY29" i="78"/>
  <c r="AE28" i="78"/>
  <c r="AZ27" i="78"/>
  <c r="AT26" i="78"/>
  <c r="BB30" i="78"/>
  <c r="AP29" i="78"/>
  <c r="BW29" i="78"/>
  <c r="O25" i="78"/>
  <c r="R31" i="78"/>
  <c r="AG31" i="78"/>
  <c r="AU31" i="78"/>
  <c r="BI31" i="78"/>
  <c r="AC31" i="78"/>
  <c r="AS31" i="78"/>
  <c r="BH31" i="78"/>
  <c r="BX31" i="78"/>
  <c r="CL31" i="78"/>
  <c r="O31" i="78"/>
  <c r="AD31" i="78"/>
  <c r="AT31" i="78"/>
  <c r="BK31" i="78"/>
  <c r="BY31" i="78"/>
  <c r="CM31" i="78"/>
  <c r="P31" i="78"/>
  <c r="AE31" i="78"/>
  <c r="AV31" i="78"/>
  <c r="BL31" i="78"/>
  <c r="BZ31" i="78"/>
  <c r="CO31" i="78"/>
  <c r="V31" i="78"/>
  <c r="AK31" i="78"/>
  <c r="BA31" i="78"/>
  <c r="BQ31" i="78"/>
  <c r="CE31" i="78"/>
  <c r="CS31" i="78"/>
  <c r="Y31" i="78"/>
  <c r="AO31" i="78"/>
  <c r="BE31" i="78"/>
  <c r="BT31" i="78"/>
  <c r="CI31" i="78"/>
  <c r="CW31" i="78"/>
  <c r="W30" i="78"/>
  <c r="CR29" i="78"/>
  <c r="BT29" i="78"/>
  <c r="BL28" i="78"/>
  <c r="Y28" i="78"/>
  <c r="CX30" i="78"/>
  <c r="AD29" i="78"/>
  <c r="CV28" i="78"/>
  <c r="BI28" i="78"/>
  <c r="W28" i="78"/>
  <c r="V27" i="78"/>
  <c r="V26" i="78"/>
  <c r="AZ25" i="78"/>
  <c r="CF44" i="78"/>
  <c r="O42" i="78"/>
  <c r="AC42" i="78"/>
  <c r="AQ42" i="78"/>
  <c r="BF42" i="78"/>
  <c r="CI42" i="78"/>
  <c r="CW42" i="78"/>
  <c r="P42" i="78"/>
  <c r="AS42" i="78"/>
  <c r="BG42" i="78"/>
  <c r="BU42" i="78"/>
  <c r="CJ42" i="78"/>
  <c r="CQ38" i="78"/>
  <c r="BY38" i="78"/>
  <c r="AY36" i="78"/>
  <c r="CJ35" i="78"/>
  <c r="BR35" i="78"/>
  <c r="AZ35" i="78"/>
  <c r="AD35" i="78"/>
  <c r="AY34" i="78"/>
  <c r="CI33" i="78"/>
  <c r="CU32" i="78"/>
  <c r="BU32" i="78"/>
  <c r="Y32" i="78"/>
  <c r="CX31" i="78"/>
  <c r="CA31" i="78"/>
  <c r="AZ31" i="78"/>
  <c r="X31" i="78"/>
  <c r="CV30" i="78"/>
  <c r="BU30" i="78"/>
  <c r="AT30" i="78"/>
  <c r="U30" i="78"/>
  <c r="AC29" i="78"/>
  <c r="CU28" i="78"/>
  <c r="U27" i="78"/>
  <c r="CD26" i="78"/>
  <c r="BW22" i="78"/>
  <c r="CA28" i="78"/>
  <c r="AQ28" i="78"/>
  <c r="AQ27" i="78"/>
  <c r="AW26" i="78"/>
  <c r="AE26" i="78"/>
  <c r="BC25" i="78"/>
  <c r="AK25" i="78"/>
  <c r="CS24" i="78"/>
  <c r="BC24" i="78"/>
  <c r="BI22" i="78"/>
  <c r="AD22" i="78"/>
  <c r="CW21" i="78"/>
  <c r="BC21" i="78"/>
  <c r="AA19" i="78"/>
  <c r="O27" i="78"/>
  <c r="R27" i="78"/>
  <c r="AG27" i="78"/>
  <c r="BI27" i="78"/>
  <c r="BX27" i="78"/>
  <c r="CL27" i="78"/>
  <c r="Y27" i="78"/>
  <c r="AN27" i="78"/>
  <c r="BB27" i="78"/>
  <c r="BQ27" i="78"/>
  <c r="CS27" i="78"/>
  <c r="CM25" i="78"/>
  <c r="BU25" i="78"/>
  <c r="BB25" i="78"/>
  <c r="CR24" i="78"/>
  <c r="BU24" i="78"/>
  <c r="BB24" i="78"/>
  <c r="AH24" i="78"/>
  <c r="CG23" i="78"/>
  <c r="BI23" i="78"/>
  <c r="CM22" i="78"/>
  <c r="BH22" i="78"/>
  <c r="CO19" i="78"/>
  <c r="CS17" i="78"/>
  <c r="CP29" i="78"/>
  <c r="BZ29" i="78"/>
  <c r="BK29" i="78"/>
  <c r="P29" i="78"/>
  <c r="CS28" i="78"/>
  <c r="BM28" i="78"/>
  <c r="AC28" i="78"/>
  <c r="CW28" i="78"/>
  <c r="CO27" i="78"/>
  <c r="BW27" i="78"/>
  <c r="BF27" i="78"/>
  <c r="CY26" i="78"/>
  <c r="CG26" i="78"/>
  <c r="BM26" i="78"/>
  <c r="CL25" i="78"/>
  <c r="CA25" i="78"/>
  <c r="Y25" i="78"/>
  <c r="CY25" i="78"/>
  <c r="BT24" i="78"/>
  <c r="CF23" i="78"/>
  <c r="BH23" i="78"/>
  <c r="AK23" i="78"/>
  <c r="BH21" i="78"/>
  <c r="CF21" i="78"/>
  <c r="X22" i="78"/>
  <c r="CF22" i="78"/>
  <c r="AP21" i="78"/>
  <c r="BN21" i="78"/>
  <c r="X21" i="78"/>
  <c r="AV21" i="78"/>
  <c r="CL22" i="78"/>
  <c r="CR21" i="78"/>
  <c r="CM19" i="78"/>
  <c r="CR17" i="78"/>
  <c r="Q21" i="78"/>
  <c r="BG21" i="78"/>
  <c r="CE21" i="78"/>
  <c r="AO21" i="78"/>
  <c r="W21" i="78"/>
  <c r="AC22" i="78"/>
  <c r="BS21" i="78"/>
  <c r="CQ21" i="78"/>
  <c r="AK21" i="78"/>
  <c r="CS20" i="78"/>
  <c r="R24" i="78"/>
  <c r="AU24" i="78"/>
  <c r="BI24" i="78"/>
  <c r="CL24" i="78"/>
  <c r="BH24" i="78"/>
  <c r="AE24" i="78"/>
  <c r="AV24" i="78"/>
  <c r="CA24" i="78"/>
  <c r="AK24" i="78"/>
  <c r="CF24" i="78"/>
  <c r="BZ23" i="78"/>
  <c r="AE23" i="78"/>
  <c r="R22" i="78"/>
  <c r="AI21" i="78"/>
  <c r="BU19" i="78"/>
  <c r="CD18" i="78"/>
  <c r="AB17" i="78"/>
  <c r="AT17" i="78"/>
  <c r="CV18" i="78"/>
  <c r="AH17" i="78"/>
  <c r="P17" i="78"/>
  <c r="CV17" i="78"/>
  <c r="AT18" i="78"/>
  <c r="BR18" i="78"/>
  <c r="AZ17" i="78"/>
  <c r="CD17" i="78"/>
  <c r="AB18" i="78"/>
  <c r="AZ18" i="78"/>
  <c r="BF17" i="78"/>
  <c r="BX18" i="78"/>
  <c r="CJ17" i="78"/>
  <c r="AH18" i="78"/>
  <c r="BF18" i="78"/>
  <c r="P18" i="78"/>
  <c r="CL33" i="78"/>
  <c r="BX33" i="78"/>
  <c r="BI33" i="78"/>
  <c r="AU33" i="78"/>
  <c r="AG33" i="78"/>
  <c r="R33" i="78"/>
  <c r="AB29" i="78"/>
  <c r="BG28" i="78"/>
  <c r="AO28" i="78"/>
  <c r="CJ27" i="78"/>
  <c r="AJ27" i="78"/>
  <c r="S27" i="78"/>
  <c r="CA26" i="78"/>
  <c r="BI26" i="78"/>
  <c r="AP26" i="78"/>
  <c r="Y26" i="78"/>
  <c r="AN26" i="78"/>
  <c r="BB26" i="78"/>
  <c r="CS26" i="78"/>
  <c r="AJ26" i="78"/>
  <c r="AZ26" i="78"/>
  <c r="BO26" i="78"/>
  <c r="CF26" i="78"/>
  <c r="CV26" i="78"/>
  <c r="AS26" i="78"/>
  <c r="BH26" i="78"/>
  <c r="BX26" i="78"/>
  <c r="CM26" i="78"/>
  <c r="CG25" i="78"/>
  <c r="BO25" i="78"/>
  <c r="BO24" i="78"/>
  <c r="Y24" i="78"/>
  <c r="CX23" i="78"/>
  <c r="BB23" i="78"/>
  <c r="CK21" i="78"/>
  <c r="AS18" i="78"/>
  <c r="BW18" i="78"/>
  <c r="AM17" i="78"/>
  <c r="O18" i="78"/>
  <c r="O23" i="78"/>
  <c r="AQ23" i="78"/>
  <c r="BT23" i="78"/>
  <c r="AV23" i="78"/>
  <c r="CA23" i="78"/>
  <c r="CQ23" i="78"/>
  <c r="R23" i="78"/>
  <c r="AW23" i="78"/>
  <c r="CR23" i="78"/>
  <c r="S23" i="78"/>
  <c r="BN23" i="78"/>
  <c r="CS23" i="78"/>
  <c r="X23" i="78"/>
  <c r="BC23" i="78"/>
  <c r="CY23" i="78"/>
  <c r="AE22" i="78"/>
  <c r="AW22" i="78"/>
  <c r="CS22" i="78"/>
  <c r="AQ22" i="78"/>
  <c r="BO22" i="78"/>
  <c r="CG22" i="78"/>
  <c r="BC22" i="78"/>
  <c r="BU22" i="78"/>
  <c r="AE21" i="78"/>
  <c r="CM20" i="78"/>
  <c r="Y19" i="78"/>
  <c r="AN19" i="78"/>
  <c r="BB19" i="78"/>
  <c r="BQ19" i="78"/>
  <c r="CE19" i="78"/>
  <c r="CS19" i="78"/>
  <c r="O19" i="78"/>
  <c r="AC19" i="78"/>
  <c r="AQ19" i="78"/>
  <c r="BF19" i="78"/>
  <c r="BT19" i="78"/>
  <c r="CI19" i="78"/>
  <c r="CW19" i="78"/>
  <c r="Q19" i="78"/>
  <c r="AH19" i="78"/>
  <c r="AY19" i="78"/>
  <c r="BO19" i="78"/>
  <c r="CG19" i="78"/>
  <c r="CY19" i="78"/>
  <c r="R19" i="78"/>
  <c r="AI19" i="78"/>
  <c r="AZ19" i="78"/>
  <c r="BR19" i="78"/>
  <c r="CJ19" i="78"/>
  <c r="AE19" i="78"/>
  <c r="BA19" i="78"/>
  <c r="BW19" i="78"/>
  <c r="CP19" i="78"/>
  <c r="AG19" i="78"/>
  <c r="BC19" i="78"/>
  <c r="BX19" i="78"/>
  <c r="CQ19" i="78"/>
  <c r="AJ19" i="78"/>
  <c r="BE19" i="78"/>
  <c r="BY19" i="78"/>
  <c r="CR19" i="78"/>
  <c r="P19" i="78"/>
  <c r="AK19" i="78"/>
  <c r="BG19" i="78"/>
  <c r="BZ19" i="78"/>
  <c r="CU19" i="78"/>
  <c r="S19" i="78"/>
  <c r="AM19" i="78"/>
  <c r="BH19" i="78"/>
  <c r="CA19" i="78"/>
  <c r="CV19" i="78"/>
  <c r="U19" i="78"/>
  <c r="AO19" i="78"/>
  <c r="BI19" i="78"/>
  <c r="CC19" i="78"/>
  <c r="CX19" i="78"/>
  <c r="V19" i="78"/>
  <c r="AP19" i="78"/>
  <c r="BK19" i="78"/>
  <c r="CD19" i="78"/>
  <c r="W19" i="78"/>
  <c r="AS19" i="78"/>
  <c r="BL19" i="78"/>
  <c r="CF19" i="78"/>
  <c r="X19" i="78"/>
  <c r="AT19" i="78"/>
  <c r="BM19" i="78"/>
  <c r="CK19" i="78"/>
  <c r="CA18" i="78"/>
  <c r="BO18" i="78"/>
  <c r="CS18" i="78"/>
  <c r="AQ18" i="78"/>
  <c r="BI18" i="78"/>
  <c r="S18" i="78"/>
  <c r="CM18" i="78"/>
  <c r="AW18" i="78"/>
  <c r="BU18" i="78"/>
  <c r="Y17" i="78"/>
  <c r="AE18" i="78"/>
  <c r="BC18" i="78"/>
  <c r="AE17" i="78"/>
  <c r="CY18" i="78"/>
  <c r="CA16" i="78"/>
  <c r="AQ17" i="78"/>
  <c r="BU28" i="78"/>
  <c r="BC28" i="78"/>
  <c r="CX27" i="78"/>
  <c r="CG27" i="78"/>
  <c r="BO27" i="78"/>
  <c r="AY27" i="78"/>
  <c r="AH27" i="78"/>
  <c r="P27" i="78"/>
  <c r="S26" i="78"/>
  <c r="CE25" i="78"/>
  <c r="X25" i="78"/>
  <c r="CG24" i="78"/>
  <c r="AP24" i="78"/>
  <c r="CY22" i="78"/>
  <c r="AP22" i="78"/>
  <c r="BY21" i="78"/>
  <c r="BC20" i="78"/>
  <c r="CA20" i="78"/>
  <c r="AK20" i="78"/>
  <c r="S20" i="78"/>
  <c r="CY20" i="78"/>
  <c r="Y20" i="78"/>
  <c r="CG20" i="78"/>
  <c r="BO20" i="78"/>
  <c r="AW20" i="78"/>
  <c r="AW19" i="78"/>
  <c r="R17" i="78"/>
  <c r="CL17" i="78"/>
  <c r="BZ17" i="78"/>
  <c r="AJ17" i="78"/>
  <c r="CF16" i="78"/>
  <c r="AV17" i="78"/>
  <c r="BB17" i="78"/>
  <c r="BT17" i="78"/>
  <c r="CR16" i="78"/>
  <c r="AJ16" i="78"/>
  <c r="BH16" i="78"/>
  <c r="AP17" i="78"/>
  <c r="BB15" i="78"/>
  <c r="AD16" i="78"/>
  <c r="CX17" i="78"/>
  <c r="X17" i="78"/>
  <c r="BT16" i="78"/>
  <c r="CX16" i="78"/>
  <c r="CF17" i="78"/>
  <c r="AD15" i="78"/>
  <c r="BZ15" i="78"/>
  <c r="AD17" i="78"/>
  <c r="CF15" i="78"/>
  <c r="BZ16" i="78"/>
  <c r="BH17" i="78"/>
  <c r="AP15" i="78"/>
  <c r="AK28" i="78"/>
  <c r="S28" i="78"/>
  <c r="CF27" i="78"/>
  <c r="BN27" i="78"/>
  <c r="AW27" i="78"/>
  <c r="AE27" i="78"/>
  <c r="AK26" i="78"/>
  <c r="R26" i="78"/>
  <c r="BI25" i="78"/>
  <c r="CY24" i="78"/>
  <c r="BU23" i="78"/>
  <c r="Y23" i="78"/>
  <c r="BX22" i="78"/>
  <c r="BU20" i="78"/>
  <c r="X20" i="78"/>
  <c r="AJ20" i="78"/>
  <c r="BH20" i="78"/>
  <c r="CX20" i="78"/>
  <c r="AP20" i="78"/>
  <c r="CF20" i="78"/>
  <c r="BN20" i="78"/>
  <c r="AV20" i="78"/>
  <c r="CF18" i="78"/>
  <c r="AV19" i="78"/>
  <c r="BR17" i="78"/>
  <c r="CY34" i="78"/>
  <c r="CK34" i="78"/>
  <c r="BW34" i="78"/>
  <c r="BH34" i="78"/>
  <c r="AT34" i="78"/>
  <c r="AE34" i="78"/>
  <c r="Q34" i="78"/>
  <c r="CV33" i="78"/>
  <c r="CG33" i="78"/>
  <c r="BS33" i="78"/>
  <c r="BE33" i="78"/>
  <c r="AP33" i="78"/>
  <c r="AB33" i="78"/>
  <c r="BR29" i="78"/>
  <c r="Y29" i="78"/>
  <c r="AN29" i="78"/>
  <c r="BB29" i="78"/>
  <c r="BQ29" i="78"/>
  <c r="CE29" i="78"/>
  <c r="CS29" i="78"/>
  <c r="BA28" i="78"/>
  <c r="AI28" i="78"/>
  <c r="CV27" i="78"/>
  <c r="CD27" i="78"/>
  <c r="AV27" i="78"/>
  <c r="AD27" i="78"/>
  <c r="BU26" i="78"/>
  <c r="BC26" i="78"/>
  <c r="BZ25" i="78"/>
  <c r="BH25" i="78"/>
  <c r="AP25" i="78"/>
  <c r="CX24" i="78"/>
  <c r="S24" i="78"/>
  <c r="CR22" i="78"/>
  <c r="BU21" i="78"/>
  <c r="BI21" i="78"/>
  <c r="CA21" i="78"/>
  <c r="CS21" i="78"/>
  <c r="S21" i="78"/>
  <c r="CY21" i="78"/>
  <c r="CG21" i="78"/>
  <c r="AQ21" i="78"/>
  <c r="BO21" i="78"/>
  <c r="Y21" i="78"/>
  <c r="AW21" i="78"/>
  <c r="CM21" i="78"/>
  <c r="BA18" i="78"/>
  <c r="W20" i="78"/>
  <c r="W18" i="78"/>
  <c r="AO20" i="78"/>
  <c r="BG20" i="78"/>
  <c r="BY20" i="78"/>
  <c r="AC18" i="78"/>
  <c r="Q18" i="78"/>
  <c r="CK18" i="78"/>
  <c r="Q20" i="78"/>
  <c r="AU18" i="78"/>
  <c r="BS18" i="78"/>
  <c r="CE20" i="78"/>
  <c r="CQ18" i="78"/>
  <c r="BM20" i="78"/>
  <c r="CW18" i="78"/>
  <c r="BY18" i="78"/>
  <c r="CK20" i="78"/>
  <c r="AU19" i="78"/>
  <c r="CG18" i="78"/>
  <c r="BN17" i="78"/>
  <c r="BC16" i="78"/>
  <c r="AZ40" i="78"/>
  <c r="AZ36" i="78"/>
  <c r="CX34" i="78"/>
  <c r="CJ34" i="78"/>
  <c r="BU34" i="78"/>
  <c r="BG34" i="78"/>
  <c r="AS34" i="78"/>
  <c r="AD34" i="78"/>
  <c r="P34" i="78"/>
  <c r="CU33" i="78"/>
  <c r="CF33" i="78"/>
  <c r="BR33" i="78"/>
  <c r="BC33" i="78"/>
  <c r="AO33" i="78"/>
  <c r="AA33" i="78"/>
  <c r="AZ32" i="78"/>
  <c r="CV29" i="78"/>
  <c r="CF29" i="78"/>
  <c r="BO29" i="78"/>
  <c r="AZ29" i="78"/>
  <c r="AJ29" i="78"/>
  <c r="U29" i="78"/>
  <c r="CY28" i="78"/>
  <c r="CG28" i="78"/>
  <c r="Q28" i="78"/>
  <c r="CU27" i="78"/>
  <c r="CC27" i="78"/>
  <c r="BL27" i="78"/>
  <c r="AT27" i="78"/>
  <c r="CL26" i="78"/>
  <c r="BT26" i="78"/>
  <c r="AH26" i="78"/>
  <c r="P26" i="78"/>
  <c r="CS25" i="78"/>
  <c r="S25" i="78"/>
  <c r="CM23" i="78"/>
  <c r="BT22" i="78"/>
  <c r="AK22" i="78"/>
  <c r="BT21" i="78"/>
  <c r="AD19" i="78"/>
  <c r="BL18" i="78"/>
  <c r="AG18" i="78"/>
  <c r="BK17" i="78"/>
  <c r="CP40" i="78"/>
  <c r="CP36" i="78"/>
  <c r="CW34" i="78"/>
  <c r="CI34" i="78"/>
  <c r="BT34" i="78"/>
  <c r="BF34" i="78"/>
  <c r="AQ34" i="78"/>
  <c r="AC34" i="78"/>
  <c r="CS33" i="78"/>
  <c r="CE33" i="78"/>
  <c r="BQ33" i="78"/>
  <c r="BB33" i="78"/>
  <c r="AN33" i="78"/>
  <c r="CP32" i="78"/>
  <c r="CU29" i="78"/>
  <c r="CD29" i="78"/>
  <c r="BN29" i="78"/>
  <c r="AY29" i="78"/>
  <c r="AI29" i="78"/>
  <c r="S29" i="78"/>
  <c r="BO28" i="78"/>
  <c r="AW28" i="78"/>
  <c r="CR27" i="78"/>
  <c r="CA27" i="78"/>
  <c r="BK27" i="78"/>
  <c r="AS27" i="78"/>
  <c r="AB27" i="78"/>
  <c r="AG26" i="78"/>
  <c r="BZ24" i="78"/>
  <c r="AJ24" i="78"/>
  <c r="CL23" i="78"/>
  <c r="BO23" i="78"/>
  <c r="AP23" i="78"/>
  <c r="BR22" i="78"/>
  <c r="BB20" i="78"/>
  <c r="AB19" i="78"/>
  <c r="BK18" i="78"/>
  <c r="AJ18" i="78"/>
  <c r="X18" i="78"/>
  <c r="AP18" i="78"/>
  <c r="BH18" i="78"/>
  <c r="BZ18" i="78"/>
  <c r="CR25" i="78"/>
  <c r="AJ22" i="78"/>
  <c r="AV22" i="78"/>
  <c r="BN22" i="78"/>
  <c r="AD21" i="78"/>
  <c r="AC21" i="78"/>
  <c r="BE20" i="78"/>
  <c r="BW20" i="78"/>
  <c r="CO20" i="78"/>
  <c r="CX18" i="78"/>
  <c r="BE18" i="78"/>
  <c r="AW16" i="78"/>
  <c r="BN16" i="78"/>
  <c r="AA20" i="78"/>
  <c r="V18" i="78"/>
  <c r="CR18" i="78"/>
  <c r="AD18" i="78"/>
  <c r="AY18" i="78"/>
  <c r="AM18" i="78"/>
  <c r="BQ18" i="78"/>
  <c r="AA17" i="78"/>
  <c r="U18" i="78"/>
  <c r="CU18" i="78"/>
  <c r="CC18" i="78"/>
  <c r="BE17" i="78"/>
  <c r="AS16" i="78"/>
  <c r="O22" i="78"/>
  <c r="AS20" i="78"/>
  <c r="CU16" i="78"/>
  <c r="BQ16" i="78"/>
  <c r="Y15" i="78"/>
  <c r="AJ25" i="78"/>
  <c r="Y22" i="78"/>
  <c r="BL20" i="78"/>
  <c r="U20" i="78"/>
  <c r="CO18" i="78"/>
  <c r="BT18" i="78"/>
  <c r="AV18" i="78"/>
  <c r="AA18" i="78"/>
  <c r="CC17" i="78"/>
  <c r="CS16" i="78"/>
  <c r="V14" i="78"/>
  <c r="AJ14" i="78"/>
  <c r="AY14" i="78"/>
  <c r="BM14" i="78"/>
  <c r="CA14" i="78"/>
  <c r="CP14" i="78"/>
  <c r="AA14" i="78"/>
  <c r="AO14" i="78"/>
  <c r="BC14" i="78"/>
  <c r="BR14" i="78"/>
  <c r="CF14" i="78"/>
  <c r="CU14" i="78"/>
  <c r="R14" i="78"/>
  <c r="AI14" i="78"/>
  <c r="BA14" i="78"/>
  <c r="BS14" i="78"/>
  <c r="CJ14" i="78"/>
  <c r="U14" i="78"/>
  <c r="AM14" i="78"/>
  <c r="BE14" i="78"/>
  <c r="BU14" i="78"/>
  <c r="CL14" i="78"/>
  <c r="W14" i="78"/>
  <c r="AN14" i="78"/>
  <c r="BF14" i="78"/>
  <c r="BW14" i="78"/>
  <c r="CM14" i="78"/>
  <c r="AC14" i="78"/>
  <c r="AW14" i="78"/>
  <c r="BX14" i="78"/>
  <c r="CS14" i="78"/>
  <c r="AD14" i="78"/>
  <c r="AZ14" i="78"/>
  <c r="BY14" i="78"/>
  <c r="CV14" i="78"/>
  <c r="AE14" i="78"/>
  <c r="BB14" i="78"/>
  <c r="BZ14" i="78"/>
  <c r="CW14" i="78"/>
  <c r="O14" i="78"/>
  <c r="AK14" i="78"/>
  <c r="BI14" i="78"/>
  <c r="CE14" i="78"/>
  <c r="P14" i="78"/>
  <c r="AP14" i="78"/>
  <c r="BK14" i="78"/>
  <c r="CG14" i="78"/>
  <c r="S14" i="78"/>
  <c r="AS14" i="78"/>
  <c r="BN14" i="78"/>
  <c r="CK14" i="78"/>
  <c r="X14" i="78"/>
  <c r="AT14" i="78"/>
  <c r="BO14" i="78"/>
  <c r="CO14" i="78"/>
  <c r="BK20" i="78"/>
  <c r="AM20" i="78"/>
  <c r="AS17" i="78"/>
  <c r="S17" i="78"/>
  <c r="BI15" i="78"/>
  <c r="CI14" i="78"/>
  <c r="AG14" i="78"/>
  <c r="AE13" i="78"/>
  <c r="BT25" i="78"/>
  <c r="V25" i="78"/>
  <c r="CP25" i="78"/>
  <c r="CX21" i="78"/>
  <c r="CC20" i="78"/>
  <c r="CL18" i="78"/>
  <c r="R18" i="78"/>
  <c r="BW17" i="78"/>
  <c r="BK16" i="78"/>
  <c r="CD14" i="78"/>
  <c r="AB14" i="78"/>
  <c r="CU20" i="78"/>
  <c r="BM18" i="78"/>
  <c r="BN18" i="78"/>
  <c r="CU17" i="78"/>
  <c r="BI17" i="78"/>
  <c r="AW17" i="78"/>
  <c r="CA17" i="78"/>
  <c r="S16" i="78"/>
  <c r="BO17" i="78"/>
  <c r="CG17" i="78"/>
  <c r="CY17" i="78"/>
  <c r="BO16" i="78"/>
  <c r="CM16" i="78"/>
  <c r="AE16" i="78"/>
  <c r="CM17" i="78"/>
  <c r="AK17" i="78"/>
  <c r="BC17" i="78"/>
  <c r="BU17" i="78"/>
  <c r="BI16" i="78"/>
  <c r="CO16" i="78"/>
  <c r="CY15" i="78"/>
  <c r="AK15" i="78"/>
  <c r="BC15" i="78"/>
  <c r="BU15" i="78"/>
  <c r="AE15" i="78"/>
  <c r="CA15" i="78"/>
  <c r="BU13" i="78"/>
  <c r="AQ15" i="78"/>
  <c r="AW15" i="78"/>
  <c r="CS15" i="78"/>
  <c r="AK13" i="78"/>
  <c r="CC14" i="78"/>
  <c r="Y14" i="78"/>
  <c r="CY11" i="78"/>
  <c r="AT11" i="78"/>
  <c r="BR10" i="78"/>
  <c r="CO10" i="78"/>
  <c r="BN10" i="78"/>
  <c r="AI10" i="78"/>
  <c r="CP9" i="78"/>
  <c r="BH9" i="78"/>
  <c r="CC16" i="78"/>
  <c r="BW15" i="78"/>
  <c r="BT15" i="78"/>
  <c r="CL15" i="78"/>
  <c r="CG13" i="78"/>
  <c r="BI13" i="78"/>
  <c r="AH13" i="78"/>
  <c r="CP12" i="78"/>
  <c r="CV11" i="78"/>
  <c r="BR11" i="78"/>
  <c r="BL10" i="78"/>
  <c r="AH10" i="78"/>
  <c r="BF9" i="78"/>
  <c r="O16" i="78"/>
  <c r="AA15" i="78"/>
  <c r="CF13" i="78"/>
  <c r="BH13" i="78"/>
  <c r="AG13" i="78"/>
  <c r="AK12" i="78"/>
  <c r="CL10" i="78"/>
  <c r="BG10" i="78"/>
  <c r="AG10" i="78"/>
  <c r="AN9" i="78"/>
  <c r="AG16" i="78"/>
  <c r="CO15" i="78"/>
  <c r="BN15" i="78"/>
  <c r="AS15" i="78"/>
  <c r="CI15" i="78"/>
  <c r="U15" i="78"/>
  <c r="BE15" i="78"/>
  <c r="CY13" i="78"/>
  <c r="CC13" i="78"/>
  <c r="AZ13" i="78"/>
  <c r="AD13" i="78"/>
  <c r="CG12" i="78"/>
  <c r="BI12" i="78"/>
  <c r="CP11" i="78"/>
  <c r="BL11" i="78"/>
  <c r="AB10" i="78"/>
  <c r="CJ9" i="78"/>
  <c r="O17" i="78"/>
  <c r="Q15" i="78"/>
  <c r="AI15" i="78"/>
  <c r="CK15" i="78"/>
  <c r="BM15" i="78"/>
  <c r="R15" i="78"/>
  <c r="CX13" i="78"/>
  <c r="BZ13" i="78"/>
  <c r="AY13" i="78"/>
  <c r="BI11" i="78"/>
  <c r="AE11" i="78"/>
  <c r="CF10" i="78"/>
  <c r="BA10" i="78"/>
  <c r="CG11" i="78"/>
  <c r="AZ10" i="78"/>
  <c r="Q10" i="78"/>
  <c r="AT10" i="78"/>
  <c r="BH10" i="78"/>
  <c r="BW10" i="78"/>
  <c r="CK10" i="78"/>
  <c r="V10" i="78"/>
  <c r="AJ10" i="78"/>
  <c r="AY10" i="78"/>
  <c r="BM10" i="78"/>
  <c r="CP10" i="78"/>
  <c r="AN10" i="78"/>
  <c r="BB10" i="78"/>
  <c r="BQ10" i="78"/>
  <c r="CE10" i="78"/>
  <c r="AM10" i="78"/>
  <c r="BF10" i="78"/>
  <c r="BY10" i="78"/>
  <c r="CR10" i="78"/>
  <c r="W10" i="78"/>
  <c r="AP10" i="78"/>
  <c r="CC10" i="78"/>
  <c r="CV10" i="78"/>
  <c r="X10" i="78"/>
  <c r="BK10" i="78"/>
  <c r="CD10" i="78"/>
  <c r="CW10" i="78"/>
  <c r="AC10" i="78"/>
  <c r="AV10" i="78"/>
  <c r="CI10" i="78"/>
  <c r="X13" i="78"/>
  <c r="AM13" i="78"/>
  <c r="BA13" i="78"/>
  <c r="BO13" i="78"/>
  <c r="CD13" i="78"/>
  <c r="CR13" i="78"/>
  <c r="O13" i="78"/>
  <c r="AC13" i="78"/>
  <c r="AQ13" i="78"/>
  <c r="BF13" i="78"/>
  <c r="BT13" i="78"/>
  <c r="CI13" i="78"/>
  <c r="CW13" i="78"/>
  <c r="S13" i="78"/>
  <c r="AJ13" i="78"/>
  <c r="BB13" i="78"/>
  <c r="BS13" i="78"/>
  <c r="CK13" i="78"/>
  <c r="V13" i="78"/>
  <c r="AN13" i="78"/>
  <c r="BE13" i="78"/>
  <c r="BW13" i="78"/>
  <c r="CM13" i="78"/>
  <c r="W13" i="78"/>
  <c r="AO13" i="78"/>
  <c r="BG13" i="78"/>
  <c r="BX13" i="78"/>
  <c r="CO13" i="78"/>
  <c r="AB13" i="78"/>
  <c r="AT13" i="78"/>
  <c r="BK13" i="78"/>
  <c r="CA13" i="78"/>
  <c r="BX10" i="78"/>
  <c r="R10" i="78"/>
  <c r="BX9" i="78"/>
  <c r="R21" i="78"/>
  <c r="CL21" i="78"/>
  <c r="AJ21" i="78"/>
  <c r="O20" i="78"/>
  <c r="AC20" i="78"/>
  <c r="AQ20" i="78"/>
  <c r="BT20" i="78"/>
  <c r="CI20" i="78"/>
  <c r="CW20" i="78"/>
  <c r="R20" i="78"/>
  <c r="AG20" i="78"/>
  <c r="AU20" i="78"/>
  <c r="BI20" i="78"/>
  <c r="CL20" i="78"/>
  <c r="Y18" i="78"/>
  <c r="CI17" i="78"/>
  <c r="BQ17" i="78"/>
  <c r="AU17" i="78"/>
  <c r="AI17" i="78"/>
  <c r="BM17" i="78"/>
  <c r="AV16" i="78"/>
  <c r="AA16" i="78"/>
  <c r="W16" i="78"/>
  <c r="AK16" i="78"/>
  <c r="AB16" i="78"/>
  <c r="AP16" i="78"/>
  <c r="BE16" i="78"/>
  <c r="BS16" i="78"/>
  <c r="CG16" i="78"/>
  <c r="U16" i="78"/>
  <c r="AM16" i="78"/>
  <c r="BB16" i="78"/>
  <c r="BR16" i="78"/>
  <c r="CI16" i="78"/>
  <c r="CW16" i="78"/>
  <c r="X16" i="78"/>
  <c r="AO16" i="78"/>
  <c r="BF16" i="78"/>
  <c r="BU16" i="78"/>
  <c r="CK16" i="78"/>
  <c r="CY16" i="78"/>
  <c r="Y16" i="78"/>
  <c r="AQ16" i="78"/>
  <c r="BG16" i="78"/>
  <c r="BW16" i="78"/>
  <c r="CL16" i="78"/>
  <c r="CE15" i="78"/>
  <c r="BH15" i="78"/>
  <c r="AJ15" i="78"/>
  <c r="CS13" i="78"/>
  <c r="BR13" i="78"/>
  <c r="AU13" i="78"/>
  <c r="R13" i="78"/>
  <c r="CX12" i="78"/>
  <c r="BZ12" i="78"/>
  <c r="AY12" i="78"/>
  <c r="Y12" i="78"/>
  <c r="BC11" i="78"/>
  <c r="Y11" i="78"/>
  <c r="O11" i="78"/>
  <c r="AC11" i="78"/>
  <c r="AQ11" i="78"/>
  <c r="BF11" i="78"/>
  <c r="BT11" i="78"/>
  <c r="CI11" i="78"/>
  <c r="CW11" i="78"/>
  <c r="S11" i="78"/>
  <c r="AH11" i="78"/>
  <c r="AV11" i="78"/>
  <c r="BK11" i="78"/>
  <c r="BY11" i="78"/>
  <c r="CM11" i="78"/>
  <c r="W11" i="78"/>
  <c r="AK11" i="78"/>
  <c r="AZ11" i="78"/>
  <c r="BN11" i="78"/>
  <c r="CC11" i="78"/>
  <c r="CQ11" i="78"/>
  <c r="AD11" i="78"/>
  <c r="AW11" i="78"/>
  <c r="BQ11" i="78"/>
  <c r="CJ11" i="78"/>
  <c r="AG11" i="78"/>
  <c r="BA11" i="78"/>
  <c r="BS11" i="78"/>
  <c r="CL11" i="78"/>
  <c r="P11" i="78"/>
  <c r="AI11" i="78"/>
  <c r="BB11" i="78"/>
  <c r="BU11" i="78"/>
  <c r="CO11" i="78"/>
  <c r="U11" i="78"/>
  <c r="AN11" i="78"/>
  <c r="BG11" i="78"/>
  <c r="BZ11" i="78"/>
  <c r="CS11" i="78"/>
  <c r="AU10" i="78"/>
  <c r="P10" i="78"/>
  <c r="CX9" i="78"/>
  <c r="AU21" i="78"/>
  <c r="BM21" i="78"/>
  <c r="BX17" i="78"/>
  <c r="BL17" i="78"/>
  <c r="V17" i="78"/>
  <c r="CP17" i="78"/>
  <c r="CJ16" i="78"/>
  <c r="AU16" i="78"/>
  <c r="V16" i="78"/>
  <c r="CX15" i="78"/>
  <c r="BG15" i="78"/>
  <c r="AG15" i="78"/>
  <c r="CQ13" i="78"/>
  <c r="BQ13" i="78"/>
  <c r="AS13" i="78"/>
  <c r="Q13" i="78"/>
  <c r="CD11" i="78"/>
  <c r="X11" i="78"/>
  <c r="CX10" i="78"/>
  <c r="BT10" i="78"/>
  <c r="AS10" i="78"/>
  <c r="O10" i="78"/>
  <c r="BN9" i="78"/>
  <c r="AG17" i="78"/>
  <c r="U17" i="78"/>
  <c r="CO17" i="78"/>
  <c r="AY17" i="78"/>
  <c r="BF15" i="78"/>
  <c r="CP13" i="78"/>
  <c r="BN13" i="78"/>
  <c r="AP13" i="78"/>
  <c r="P13" i="78"/>
  <c r="AA12" i="78"/>
  <c r="AO12" i="78"/>
  <c r="BC12" i="78"/>
  <c r="BR12" i="78"/>
  <c r="CF12" i="78"/>
  <c r="CU12" i="78"/>
  <c r="Q12" i="78"/>
  <c r="AE12" i="78"/>
  <c r="AT12" i="78"/>
  <c r="BH12" i="78"/>
  <c r="BW12" i="78"/>
  <c r="CK12" i="78"/>
  <c r="CY12" i="78"/>
  <c r="S12" i="78"/>
  <c r="AJ12" i="78"/>
  <c r="BA12" i="78"/>
  <c r="BS12" i="78"/>
  <c r="CJ12" i="78"/>
  <c r="V12" i="78"/>
  <c r="AM12" i="78"/>
  <c r="BE12" i="78"/>
  <c r="BU12" i="78"/>
  <c r="CM12" i="78"/>
  <c r="W12" i="78"/>
  <c r="AN12" i="78"/>
  <c r="BF12" i="78"/>
  <c r="BX12" i="78"/>
  <c r="CO12" i="78"/>
  <c r="AB12" i="78"/>
  <c r="AS12" i="78"/>
  <c r="BK12" i="78"/>
  <c r="CA12" i="78"/>
  <c r="CR12" i="78"/>
  <c r="CA11" i="78"/>
  <c r="V11" i="78"/>
  <c r="CU10" i="78"/>
  <c r="BS10" i="78"/>
  <c r="AO10" i="78"/>
  <c r="BN7" i="78"/>
  <c r="AT8" i="78"/>
  <c r="BH7" i="78"/>
  <c r="BZ9" i="78"/>
  <c r="BN8" i="78"/>
  <c r="AP8" i="78"/>
  <c r="Q4" i="78"/>
  <c r="AT4" i="78"/>
  <c r="BH4" i="78"/>
  <c r="CK4" i="78"/>
  <c r="R4" i="78"/>
  <c r="AU4" i="78"/>
  <c r="BX4" i="78"/>
  <c r="CL4" i="78"/>
  <c r="AH4" i="78"/>
  <c r="AV4" i="78"/>
  <c r="BY4" i="78"/>
  <c r="AI4" i="78"/>
  <c r="BL4" i="78"/>
  <c r="BZ4" i="78"/>
  <c r="V4" i="78"/>
  <c r="AJ4" i="78"/>
  <c r="BM4" i="78"/>
  <c r="CP4" i="78"/>
  <c r="W4" i="78"/>
  <c r="AZ4" i="78"/>
  <c r="BN4" i="78"/>
  <c r="CQ4" i="78"/>
  <c r="X4" i="78"/>
  <c r="AN4" i="78"/>
  <c r="BB4" i="78"/>
  <c r="CE4" i="78"/>
  <c r="AO4" i="78"/>
  <c r="BR4" i="78"/>
  <c r="CF4" i="78"/>
  <c r="AB4" i="78"/>
  <c r="AP4" i="78"/>
  <c r="BS4" i="78"/>
  <c r="CV4" i="78"/>
  <c r="AC4" i="78"/>
  <c r="BF4" i="78"/>
  <c r="BT4" i="78"/>
  <c r="CW4" i="78"/>
  <c r="AJ9" i="78"/>
  <c r="AD9" i="78"/>
  <c r="BL8" i="78"/>
  <c r="AN8" i="78"/>
  <c r="BS5" i="78"/>
  <c r="AZ9" i="78"/>
  <c r="BG4" i="78"/>
  <c r="BB22" i="78"/>
  <c r="CE18" i="78"/>
  <c r="BB18" i="78"/>
  <c r="AN18" i="78"/>
  <c r="AN15" i="78"/>
  <c r="V15" i="78"/>
  <c r="CD8" i="78"/>
  <c r="V9" i="78"/>
  <c r="CJ7" i="78"/>
  <c r="AB8" i="78"/>
  <c r="CJ8" i="78"/>
  <c r="BX8" i="78"/>
  <c r="P9" i="78"/>
  <c r="V7" i="78"/>
  <c r="BH8" i="78"/>
  <c r="AI8" i="78"/>
  <c r="CF7" i="78"/>
  <c r="X8" i="78"/>
  <c r="CR8" i="78"/>
  <c r="AD7" i="78"/>
  <c r="CX7" i="78"/>
  <c r="CL7" i="78"/>
  <c r="AD8" i="78"/>
  <c r="CX8" i="78"/>
  <c r="AV7" i="78"/>
  <c r="BZ7" i="78"/>
  <c r="R8" i="78"/>
  <c r="CL8" i="78"/>
  <c r="AJ7" i="78"/>
  <c r="AP7" i="78"/>
  <c r="R7" i="78"/>
  <c r="BA4" i="78"/>
  <c r="BM9" i="78"/>
  <c r="BG9" i="78"/>
  <c r="CL9" i="78"/>
  <c r="BT9" i="78"/>
  <c r="AU9" i="78"/>
  <c r="W9" i="78"/>
  <c r="AY9" i="78"/>
  <c r="AS9" i="78"/>
  <c r="BF8" i="78"/>
  <c r="AH8" i="78"/>
  <c r="AU8" i="78"/>
  <c r="BM7" i="78"/>
  <c r="CC7" i="78"/>
  <c r="AN7" i="78"/>
  <c r="AD6" i="78"/>
  <c r="AA6" i="78"/>
  <c r="BR6" i="78"/>
  <c r="CF6" i="78"/>
  <c r="CU6" i="78"/>
  <c r="O6" i="78"/>
  <c r="AC6" i="78"/>
  <c r="AQ6" i="78"/>
  <c r="BF6" i="78"/>
  <c r="BT6" i="78"/>
  <c r="CI6" i="78"/>
  <c r="AT6" i="78"/>
  <c r="BH6" i="78"/>
  <c r="BW6" i="78"/>
  <c r="CK6" i="78"/>
  <c r="CY6" i="78"/>
  <c r="R6" i="78"/>
  <c r="AG6" i="78"/>
  <c r="BX6" i="78"/>
  <c r="CL6" i="78"/>
  <c r="U6" i="78"/>
  <c r="BL6" i="78"/>
  <c r="BZ6" i="78"/>
  <c r="CO6" i="78"/>
  <c r="V6" i="78"/>
  <c r="AJ6" i="78"/>
  <c r="AY6" i="78"/>
  <c r="CP6" i="78"/>
  <c r="AZ6" i="78"/>
  <c r="BN6" i="78"/>
  <c r="CC6" i="78"/>
  <c r="CQ6" i="78"/>
  <c r="X6" i="78"/>
  <c r="AM6" i="78"/>
  <c r="CD6" i="78"/>
  <c r="CR6" i="78"/>
  <c r="BR9" i="78"/>
  <c r="AT9" i="78"/>
  <c r="AD4" i="78"/>
  <c r="CP18" i="78"/>
  <c r="BR15" i="78"/>
  <c r="S15" i="78"/>
  <c r="AH15" i="78"/>
  <c r="AV15" i="78"/>
  <c r="BK15" i="78"/>
  <c r="BY15" i="78"/>
  <c r="CM15" i="78"/>
  <c r="X15" i="78"/>
  <c r="AM15" i="78"/>
  <c r="BA15" i="78"/>
  <c r="BO15" i="78"/>
  <c r="CD15" i="78"/>
  <c r="CR15" i="78"/>
  <c r="BQ9" i="78"/>
  <c r="R9" i="78"/>
  <c r="BZ8" i="78"/>
  <c r="BB8" i="78"/>
  <c r="AM8" i="78"/>
  <c r="BW7" i="78"/>
  <c r="AA7" i="78"/>
  <c r="CU7" i="78"/>
  <c r="AS7" i="78"/>
  <c r="AG7" i="78"/>
  <c r="BK7" i="78"/>
  <c r="U7" i="78"/>
  <c r="CO7" i="78"/>
  <c r="AY7" i="78"/>
  <c r="BQ6" i="78"/>
  <c r="AU5" i="78"/>
  <c r="P4" i="78"/>
  <c r="CF5" i="78"/>
  <c r="BR5" i="78"/>
  <c r="BC5" i="78"/>
  <c r="AO5" i="78"/>
  <c r="BI8" i="78"/>
  <c r="AG8" i="78"/>
  <c r="BL7" i="78"/>
  <c r="CE5" i="78"/>
  <c r="BB5" i="78"/>
  <c r="AN5" i="78"/>
  <c r="CM7" i="78"/>
  <c r="AH7" i="78"/>
  <c r="S7" i="78"/>
  <c r="CR5" i="78"/>
  <c r="CD5" i="78"/>
  <c r="BA5" i="78"/>
  <c r="X5" i="78"/>
  <c r="CV9" i="78"/>
  <c r="BS9" i="78"/>
  <c r="BE9" i="78"/>
  <c r="AP9" i="78"/>
  <c r="AB9" i="78"/>
  <c r="BU8" i="78"/>
  <c r="AS8" i="78"/>
  <c r="P8" i="78"/>
  <c r="BX7" i="78"/>
  <c r="CQ5" i="78"/>
  <c r="BN5" i="78"/>
  <c r="AZ5" i="78"/>
  <c r="W5" i="78"/>
  <c r="BU7" i="78"/>
  <c r="P7" i="78"/>
  <c r="BZ5" i="78"/>
  <c r="BL5" i="78"/>
  <c r="AI5" i="78"/>
  <c r="CR9" i="78"/>
  <c r="CD9" i="78"/>
  <c r="BA9" i="78"/>
  <c r="AM9" i="78"/>
  <c r="X9" i="78"/>
  <c r="CU8" i="78"/>
  <c r="CF8" i="78"/>
  <c r="BR8" i="78"/>
  <c r="AA8" i="78"/>
  <c r="CI7" i="78"/>
  <c r="BT7" i="78"/>
  <c r="BF7" i="78"/>
  <c r="O7" i="78"/>
  <c r="CM5" i="78"/>
  <c r="BY5" i="78"/>
  <c r="AV5" i="78"/>
  <c r="AH5" i="78"/>
  <c r="CK5" i="78"/>
  <c r="BH5" i="78"/>
  <c r="AT5" i="78"/>
  <c r="Q5" i="78"/>
  <c r="CM9" i="78"/>
  <c r="BY9" i="78"/>
  <c r="BK9" i="78"/>
  <c r="AV9" i="78"/>
  <c r="AH9" i="78"/>
  <c r="CP8" i="78"/>
  <c r="AY8" i="78"/>
  <c r="AJ8" i="78"/>
  <c r="CR7" i="78"/>
  <c r="CD7" i="78"/>
  <c r="BO7" i="78"/>
  <c r="BA7" i="78"/>
  <c r="AM7" i="78"/>
  <c r="CW5" i="78"/>
  <c r="BT5" i="78"/>
  <c r="BF5" i="78"/>
  <c r="AC5" i="78"/>
  <c r="I39" i="77"/>
  <c r="I29" i="77"/>
  <c r="I59" i="77"/>
  <c r="I30" i="77"/>
  <c r="I68" i="77"/>
  <c r="I24" i="77"/>
  <c r="I14" i="77"/>
  <c r="I57" i="77"/>
  <c r="I16" i="77"/>
  <c r="I23" i="77"/>
  <c r="I63" i="77"/>
  <c r="I13" i="77"/>
  <c r="I55" i="77"/>
  <c r="I43" i="77"/>
  <c r="I38" i="77"/>
  <c r="I26" i="77"/>
  <c r="I36" i="77"/>
  <c r="I34" i="77"/>
  <c r="I21" i="77"/>
  <c r="I17" i="77"/>
  <c r="I32" i="77"/>
  <c r="I11" i="77"/>
  <c r="I10" i="77"/>
  <c r="I31" i="77"/>
  <c r="I28" i="77"/>
  <c r="I8" i="77"/>
  <c r="I7" i="77"/>
  <c r="I25" i="77"/>
  <c r="T49" i="69"/>
  <c r="U49" i="69"/>
  <c r="T50" i="69"/>
  <c r="U50" i="69"/>
  <c r="U48" i="69"/>
  <c r="T48" i="69"/>
  <c r="Y54" i="72"/>
  <c r="H37" i="72" s="1"/>
  <c r="T49" i="68"/>
  <c r="U49" i="68"/>
  <c r="T48" i="68"/>
  <c r="U48" i="68"/>
  <c r="U50" i="68"/>
  <c r="T50" i="68"/>
  <c r="AC30" i="12"/>
  <c r="AC29" i="12"/>
  <c r="AC31" i="12"/>
  <c r="T30" i="12"/>
  <c r="U30" i="12"/>
  <c r="T29" i="12"/>
  <c r="U29" i="12"/>
  <c r="U31" i="12"/>
  <c r="T31" i="12"/>
  <c r="C12" i="76"/>
  <c r="D12" i="76"/>
  <c r="E12" i="76"/>
  <c r="F12" i="76"/>
  <c r="B12" i="76"/>
  <c r="M15" i="66" l="1"/>
  <c r="M21" i="66" s="1"/>
  <c r="K20" i="66"/>
  <c r="K21" i="66" s="1"/>
  <c r="I17" i="95"/>
  <c r="C22" i="95"/>
  <c r="W6" i="78"/>
  <c r="CS5" i="78"/>
  <c r="Y6" i="78"/>
  <c r="AC8" i="78"/>
  <c r="Q6" i="78"/>
  <c r="AO6" i="78"/>
  <c r="BA8" i="78"/>
  <c r="BQ22" i="78"/>
  <c r="BF20" i="78"/>
  <c r="BC9" i="78"/>
  <c r="BK22" i="78"/>
  <c r="AS21" i="78"/>
  <c r="AT21" i="78"/>
  <c r="BQ23" i="78"/>
  <c r="BR23" i="78"/>
  <c r="U24" i="78"/>
  <c r="BW23" i="78"/>
  <c r="AU22" i="78"/>
  <c r="Q23" i="78"/>
  <c r="AC25" i="78"/>
  <c r="BQ24" i="78"/>
  <c r="BY24" i="78"/>
  <c r="AO25" i="78"/>
  <c r="CP24" i="78"/>
  <c r="AO23" i="78"/>
  <c r="CU25" i="78"/>
  <c r="AQ38" i="78"/>
  <c r="BE26" i="78"/>
  <c r="AY38" i="78"/>
  <c r="BY45" i="78"/>
  <c r="BO37" i="78"/>
  <c r="CS37" i="78"/>
  <c r="AM38" i="78"/>
  <c r="BI37" i="78"/>
  <c r="AS40" i="78"/>
  <c r="AE36" i="78"/>
  <c r="AS39" i="78"/>
  <c r="AI46" i="78"/>
  <c r="BY46" i="78"/>
  <c r="BZ41" i="78"/>
  <c r="AJ42" i="78"/>
  <c r="CQ47" i="78"/>
  <c r="CS51" i="78"/>
  <c r="CI63" i="78"/>
  <c r="CG53" i="78"/>
  <c r="BE63" i="78"/>
  <c r="CA53" i="78"/>
  <c r="BU53" i="78"/>
  <c r="AE52" i="78"/>
  <c r="CM65" i="78"/>
  <c r="AT84" i="78"/>
  <c r="AH84" i="78"/>
  <c r="AN84" i="78"/>
  <c r="BC6" i="78"/>
  <c r="CA8" i="78"/>
  <c r="CW7" i="78"/>
  <c r="BI7" i="78"/>
  <c r="AI7" i="78"/>
  <c r="CA6" i="78"/>
  <c r="CW6" i="78"/>
  <c r="AO7" i="78"/>
  <c r="AE9" i="78"/>
  <c r="AM21" i="78"/>
  <c r="CC22" i="78"/>
  <c r="AY21" i="78"/>
  <c r="AB21" i="78"/>
  <c r="AB20" i="78"/>
  <c r="CP20" i="78"/>
  <c r="BA26" i="78"/>
  <c r="CO23" i="78"/>
  <c r="AO24" i="78"/>
  <c r="CU23" i="78"/>
  <c r="CW23" i="78"/>
  <c r="AH21" i="78"/>
  <c r="AU25" i="78"/>
  <c r="CU26" i="78"/>
  <c r="BA24" i="78"/>
  <c r="BM25" i="78"/>
  <c r="AB22" i="78"/>
  <c r="AU27" i="78"/>
  <c r="BK23" i="78"/>
  <c r="X40" i="78"/>
  <c r="BT42" i="78"/>
  <c r="U25" i="78"/>
  <c r="BQ38" i="78"/>
  <c r="CS36" i="78"/>
  <c r="BU40" i="78"/>
  <c r="AW37" i="78"/>
  <c r="CG37" i="78"/>
  <c r="CM38" i="78"/>
  <c r="CM37" i="78"/>
  <c r="CI40" i="78"/>
  <c r="BI36" i="78"/>
  <c r="AU46" i="78"/>
  <c r="CY39" i="78"/>
  <c r="BI39" i="78"/>
  <c r="Q46" i="78"/>
  <c r="AV42" i="78"/>
  <c r="BB41" i="78"/>
  <c r="CR40" i="78"/>
  <c r="BU51" i="78"/>
  <c r="AQ52" i="78"/>
  <c r="AE51" i="78"/>
  <c r="Y51" i="78"/>
  <c r="BQ63" i="78"/>
  <c r="CY64" i="78"/>
  <c r="CS53" i="78"/>
  <c r="Y65" i="78"/>
  <c r="CV84" i="78"/>
  <c r="CJ84" i="78"/>
  <c r="CY5" i="78"/>
  <c r="S5" i="78"/>
  <c r="BO6" i="78"/>
  <c r="BM6" i="78"/>
  <c r="BI6" i="78"/>
  <c r="BI5" i="78"/>
  <c r="AK9" i="78"/>
  <c r="BU9" i="78"/>
  <c r="CU22" i="78"/>
  <c r="CD20" i="78"/>
  <c r="AG21" i="78"/>
  <c r="CP21" i="78"/>
  <c r="AN20" i="78"/>
  <c r="BE24" i="78"/>
  <c r="Q24" i="78"/>
  <c r="CO26" i="78"/>
  <c r="BK24" i="78"/>
  <c r="CW27" i="78"/>
  <c r="W24" i="78"/>
  <c r="CJ23" i="78"/>
  <c r="CC23" i="78"/>
  <c r="CI23" i="78"/>
  <c r="U26" i="78"/>
  <c r="BR21" i="78"/>
  <c r="AS24" i="78"/>
  <c r="CK23" i="78"/>
  <c r="CO22" i="78"/>
  <c r="BN40" i="78"/>
  <c r="AM25" i="78"/>
  <c r="O38" i="78"/>
  <c r="BO36" i="78"/>
  <c r="CO40" i="78"/>
  <c r="BI38" i="78"/>
  <c r="AE37" i="78"/>
  <c r="AQ40" i="78"/>
  <c r="U40" i="78"/>
  <c r="AA40" i="78"/>
  <c r="CG39" i="78"/>
  <c r="AW39" i="78"/>
  <c r="CK46" i="78"/>
  <c r="AW40" i="78"/>
  <c r="BZ42" i="78"/>
  <c r="BH40" i="78"/>
  <c r="AK51" i="78"/>
  <c r="U63" i="78"/>
  <c r="S66" i="78"/>
  <c r="BU65" i="78"/>
  <c r="CM8" i="78"/>
  <c r="BA25" i="78"/>
  <c r="CV66" i="78"/>
  <c r="AE6" i="78"/>
  <c r="AQ5" i="78"/>
  <c r="AO8" i="78"/>
  <c r="AW5" i="78"/>
  <c r="BA6" i="78"/>
  <c r="AU6" i="78"/>
  <c r="AU7" i="78"/>
  <c r="BY6" i="78"/>
  <c r="S10" i="78"/>
  <c r="AW9" i="78"/>
  <c r="U21" i="78"/>
  <c r="V20" i="78"/>
  <c r="CJ21" i="78"/>
  <c r="V21" i="78"/>
  <c r="AM24" i="78"/>
  <c r="AN24" i="78"/>
  <c r="CE24" i="78"/>
  <c r="BS23" i="78"/>
  <c r="BM23" i="78"/>
  <c r="Q22" i="78"/>
  <c r="AZ22" i="78"/>
  <c r="V24" i="78"/>
  <c r="AC24" i="78"/>
  <c r="BM22" i="78"/>
  <c r="CI26" i="78"/>
  <c r="AI24" i="78"/>
  <c r="U22" i="78"/>
  <c r="AJ40" i="78"/>
  <c r="CC25" i="78"/>
  <c r="BU38" i="78"/>
  <c r="AB24" i="78"/>
  <c r="AK36" i="78"/>
  <c r="AO45" i="78"/>
  <c r="S36" i="78"/>
  <c r="Y40" i="78"/>
  <c r="AM40" i="78"/>
  <c r="BO39" i="78"/>
  <c r="AG39" i="78"/>
  <c r="CL40" i="78"/>
  <c r="BI40" i="78"/>
  <c r="BN41" i="78"/>
  <c r="R41" i="78"/>
  <c r="AP40" i="78"/>
  <c r="AV41" i="78"/>
  <c r="AI47" i="78"/>
  <c r="Y64" i="78"/>
  <c r="Y52" i="78"/>
  <c r="BS47" i="78"/>
  <c r="CE47" i="78"/>
  <c r="CG51" i="78"/>
  <c r="CA51" i="78"/>
  <c r="AS63" i="78"/>
  <c r="CY53" i="78"/>
  <c r="AE53" i="78"/>
  <c r="BC65" i="78"/>
  <c r="S65" i="78"/>
  <c r="BO9" i="78"/>
  <c r="BG7" i="78"/>
  <c r="BM8" i="78"/>
  <c r="BO5" i="78"/>
  <c r="AW7" i="78"/>
  <c r="BC8" i="78"/>
  <c r="CE8" i="78"/>
  <c r="BU10" i="78"/>
  <c r="BX20" i="78"/>
  <c r="AQ10" i="78"/>
  <c r="CS10" i="78"/>
  <c r="CY10" i="78"/>
  <c r="Y9" i="78"/>
  <c r="AS22" i="78"/>
  <c r="CD22" i="78"/>
  <c r="BX21" i="78"/>
  <c r="CU24" i="78"/>
  <c r="BF24" i="78"/>
  <c r="AC27" i="78"/>
  <c r="BG24" i="78"/>
  <c r="BM24" i="78"/>
  <c r="BF23" i="78"/>
  <c r="BA22" i="78"/>
  <c r="CE26" i="78"/>
  <c r="BA27" i="78"/>
  <c r="CV22" i="78"/>
  <c r="CQ24" i="78"/>
  <c r="CE22" i="78"/>
  <c r="BS25" i="78"/>
  <c r="AM23" i="78"/>
  <c r="AA24" i="78"/>
  <c r="CX42" i="78"/>
  <c r="AG25" i="78"/>
  <c r="AY24" i="78"/>
  <c r="AA38" i="78"/>
  <c r="CA36" i="78"/>
  <c r="AG40" i="78"/>
  <c r="Q45" i="78"/>
  <c r="CW45" i="78"/>
  <c r="BO40" i="78"/>
  <c r="CC40" i="78"/>
  <c r="AQ37" i="78"/>
  <c r="U39" i="78"/>
  <c r="CW46" i="78"/>
  <c r="BT41" i="78"/>
  <c r="CY40" i="78"/>
  <c r="CR41" i="78"/>
  <c r="AP41" i="78"/>
  <c r="BH42" i="78"/>
  <c r="W47" i="78"/>
  <c r="BI66" i="78"/>
  <c r="BC51" i="78"/>
  <c r="O63" i="78"/>
  <c r="CG65" i="78"/>
  <c r="AK65" i="78"/>
  <c r="CL29" i="78"/>
  <c r="BC10" i="78"/>
  <c r="AQ9" i="78"/>
  <c r="CI21" i="78"/>
  <c r="P22" i="78"/>
  <c r="AA21" i="78"/>
  <c r="CQ25" i="78"/>
  <c r="CC24" i="78"/>
  <c r="CD24" i="78"/>
  <c r="BM27" i="78"/>
  <c r="W25" i="78"/>
  <c r="P21" i="78"/>
  <c r="AN23" i="78"/>
  <c r="AH23" i="78"/>
  <c r="BQ26" i="78"/>
  <c r="BS27" i="78"/>
  <c r="BL22" i="78"/>
  <c r="BX24" i="78"/>
  <c r="CE27" i="78"/>
  <c r="BW24" i="78"/>
  <c r="CI22" i="78"/>
  <c r="CO25" i="78"/>
  <c r="BE25" i="78"/>
  <c r="AS38" i="78"/>
  <c r="CC38" i="78"/>
  <c r="AE40" i="78"/>
  <c r="Y37" i="78"/>
  <c r="BE40" i="78"/>
  <c r="Y36" i="78"/>
  <c r="AK40" i="78"/>
  <c r="BU37" i="78"/>
  <c r="CL41" i="78"/>
  <c r="O39" i="78"/>
  <c r="AE39" i="78"/>
  <c r="CM39" i="78"/>
  <c r="X41" i="78"/>
  <c r="CF41" i="78"/>
  <c r="X42" i="78"/>
  <c r="AY63" i="78"/>
  <c r="Y53" i="78"/>
  <c r="BC53" i="78"/>
  <c r="CU63" i="78"/>
  <c r="CS66" i="78"/>
  <c r="AE66" i="78"/>
  <c r="BF84" i="78"/>
  <c r="BR83" i="78"/>
  <c r="CG10" i="78"/>
  <c r="CM10" i="78"/>
  <c r="AG22" i="78"/>
  <c r="V22" i="78"/>
  <c r="AI22" i="78"/>
  <c r="O26" i="78"/>
  <c r="CW24" i="78"/>
  <c r="AO22" i="78"/>
  <c r="AC23" i="78"/>
  <c r="BY23" i="78"/>
  <c r="BF21" i="78"/>
  <c r="BL24" i="78"/>
  <c r="BS22" i="78"/>
  <c r="AU26" i="78"/>
  <c r="AZ21" i="78"/>
  <c r="BE22" i="78"/>
  <c r="BW25" i="78"/>
  <c r="AY25" i="78"/>
  <c r="CY38" i="78"/>
  <c r="CM40" i="78"/>
  <c r="BC40" i="78"/>
  <c r="CU40" i="78"/>
  <c r="CE45" i="78"/>
  <c r="AW36" i="78"/>
  <c r="CA40" i="78"/>
  <c r="CG40" i="78"/>
  <c r="AC45" i="78"/>
  <c r="CX41" i="78"/>
  <c r="CF42" i="78"/>
  <c r="CF40" i="78"/>
  <c r="CA52" i="78"/>
  <c r="BC66" i="78"/>
  <c r="Y66" i="78"/>
  <c r="AW51" i="78"/>
  <c r="BY47" i="78"/>
  <c r="AU47" i="78"/>
  <c r="CM52" i="78"/>
  <c r="AK53" i="78"/>
  <c r="BI53" i="78"/>
  <c r="BI52" i="78"/>
  <c r="S64" i="78"/>
  <c r="AW66" i="78"/>
  <c r="CD84" i="78"/>
  <c r="AZ84" i="78"/>
  <c r="AC7" i="78"/>
  <c r="Y5" i="78"/>
  <c r="BS6" i="78"/>
  <c r="Q8" i="78"/>
  <c r="CY9" i="78"/>
  <c r="CA9" i="78"/>
  <c r="BI10" i="78"/>
  <c r="AY22" i="78"/>
  <c r="AT20" i="78"/>
  <c r="CP22" i="78"/>
  <c r="AY26" i="78"/>
  <c r="BG25" i="78"/>
  <c r="AH22" i="78"/>
  <c r="BY22" i="78"/>
  <c r="CW25" i="78"/>
  <c r="CD23" i="78"/>
  <c r="BA23" i="78"/>
  <c r="AC26" i="78"/>
  <c r="BE23" i="78"/>
  <c r="AG24" i="78"/>
  <c r="CW22" i="78"/>
  <c r="BG22" i="78"/>
  <c r="AM22" i="78"/>
  <c r="S38" i="78"/>
  <c r="CI25" i="78"/>
  <c r="BW38" i="78"/>
  <c r="BU36" i="78"/>
  <c r="CS40" i="78"/>
  <c r="BG45" i="78"/>
  <c r="CR42" i="78"/>
  <c r="AQ65" i="78"/>
  <c r="BC39" i="78"/>
  <c r="BH41" i="78"/>
  <c r="AP42" i="78"/>
  <c r="AD40" i="78"/>
  <c r="AW52" i="78"/>
  <c r="BU64" i="78"/>
  <c r="CY66" i="78"/>
  <c r="BA47" i="78"/>
  <c r="AO47" i="78"/>
  <c r="BO52" i="78"/>
  <c r="AW64" i="78"/>
  <c r="BK63" i="78"/>
  <c r="AE5" i="78"/>
  <c r="AQ7" i="78"/>
  <c r="AK5" i="78"/>
  <c r="S9" i="78"/>
  <c r="AW6" i="78"/>
  <c r="BY7" i="78"/>
  <c r="Y10" i="78"/>
  <c r="AE10" i="78"/>
  <c r="CV20" i="78"/>
  <c r="AA22" i="78"/>
  <c r="CU21" i="78"/>
  <c r="CJ20" i="78"/>
  <c r="U23" i="78"/>
  <c r="BS26" i="78"/>
  <c r="CQ22" i="78"/>
  <c r="BY25" i="78"/>
  <c r="AU23" i="78"/>
  <c r="BW26" i="78"/>
  <c r="BL23" i="78"/>
  <c r="AT24" i="78"/>
  <c r="W26" i="78"/>
  <c r="P24" i="78"/>
  <c r="CK22" i="78"/>
  <c r="CI24" i="78"/>
  <c r="AK38" i="78"/>
  <c r="AD42" i="78"/>
  <c r="BQ25" i="78"/>
  <c r="CI38" i="78"/>
  <c r="AW38" i="78"/>
  <c r="CA37" i="78"/>
  <c r="CY36" i="78"/>
  <c r="BC37" i="78"/>
  <c r="BK38" i="78"/>
  <c r="CI39" i="78"/>
  <c r="AK39" i="78"/>
  <c r="AC46" i="78"/>
  <c r="BG46" i="78"/>
  <c r="R42" i="78"/>
  <c r="CL42" i="78"/>
  <c r="AK64" i="78"/>
  <c r="Q47" i="78"/>
  <c r="BI51" i="78"/>
  <c r="CO63" i="78"/>
  <c r="BO66" i="78"/>
  <c r="AQ53" i="78"/>
  <c r="CM64" i="78"/>
  <c r="CG64" i="78"/>
  <c r="CS65" i="78"/>
  <c r="AI18" i="78"/>
  <c r="CG9" i="78"/>
  <c r="AI6" i="78"/>
  <c r="AN22" i="78"/>
  <c r="AW10" i="78"/>
  <c r="BO10" i="78"/>
  <c r="BI9" i="78"/>
  <c r="AN21" i="78"/>
  <c r="AT22" i="78"/>
  <c r="CC21" i="78"/>
  <c r="CD21" i="78"/>
  <c r="CK26" i="78"/>
  <c r="V23" i="78"/>
  <c r="W23" i="78"/>
  <c r="Q26" i="78"/>
  <c r="AA23" i="78"/>
  <c r="AM26" i="78"/>
  <c r="AY23" i="78"/>
  <c r="CV24" i="78"/>
  <c r="O24" i="78"/>
  <c r="CK24" i="78"/>
  <c r="AZ24" i="78"/>
  <c r="W27" i="78"/>
  <c r="BC38" i="78"/>
  <c r="BK25" i="78"/>
  <c r="BO38" i="78"/>
  <c r="BR24" i="78"/>
  <c r="BE38" i="78"/>
  <c r="AK37" i="78"/>
  <c r="BS45" i="78"/>
  <c r="CU39" i="78"/>
  <c r="BQ39" i="78"/>
  <c r="AD41" i="78"/>
  <c r="BB40" i="78"/>
  <c r="BC64" i="78"/>
  <c r="AK52" i="78"/>
  <c r="CS52" i="78"/>
  <c r="CK47" i="78"/>
  <c r="AQ51" i="78"/>
  <c r="BW63" i="78"/>
  <c r="AW53" i="78"/>
  <c r="CY65" i="78"/>
  <c r="CA65" i="78"/>
  <c r="V84" i="78"/>
  <c r="BR84" i="78"/>
  <c r="BQ21" i="78"/>
  <c r="CA10" i="78"/>
  <c r="CS9" i="78"/>
  <c r="P20" i="78"/>
  <c r="BK21" i="78"/>
  <c r="AS23" i="78"/>
  <c r="AT23" i="78"/>
  <c r="AI26" i="78"/>
  <c r="CP23" i="78"/>
  <c r="AZ23" i="78"/>
  <c r="AI23" i="78"/>
  <c r="CJ24" i="78"/>
  <c r="Q25" i="78"/>
  <c r="AO27" i="78"/>
  <c r="AE38" i="78"/>
  <c r="CG38" i="78"/>
  <c r="AG38" i="78"/>
  <c r="AY40" i="78"/>
  <c r="CQ45" i="78"/>
  <c r="AM39" i="78"/>
  <c r="AY39" i="78"/>
  <c r="BA46" i="78"/>
  <c r="CS64" i="78"/>
  <c r="S52" i="78"/>
  <c r="AC47" i="78"/>
  <c r="S51" i="78"/>
  <c r="AM63" i="78"/>
  <c r="CY52" i="78"/>
  <c r="BU66" i="78"/>
  <c r="AE65" i="78"/>
  <c r="BI71" i="91"/>
  <c r="BL84" i="78"/>
  <c r="AQ39" i="78"/>
  <c r="BQ34" i="78"/>
  <c r="BK33" i="78"/>
  <c r="O34" i="78"/>
  <c r="CQ7" i="78"/>
  <c r="CI18" i="78"/>
  <c r="AH51" i="78"/>
  <c r="AP12" i="78"/>
  <c r="BR20" i="78"/>
  <c r="AZ12" i="78"/>
  <c r="BO11" i="78"/>
  <c r="BW32" i="78"/>
  <c r="BU54" i="78"/>
  <c r="AD32" i="78"/>
  <c r="CO34" i="78"/>
  <c r="CV21" i="78"/>
  <c r="BC13" i="78"/>
  <c r="AK30" i="78"/>
  <c r="CP65" i="78"/>
  <c r="M16" i="80"/>
  <c r="K16" i="80" s="1"/>
  <c r="AD10" i="78"/>
  <c r="CK43" i="78"/>
  <c r="CY27" i="78"/>
  <c r="CP84" i="78"/>
  <c r="CV39" i="78"/>
  <c r="V38" i="78"/>
  <c r="U8" i="78"/>
  <c r="BK34" i="78"/>
  <c r="AS35" i="78"/>
  <c r="M15" i="80"/>
  <c r="K15" i="80" s="1"/>
  <c r="CQ26" i="78"/>
  <c r="CS7" i="78"/>
  <c r="CU35" i="78"/>
  <c r="AP5" i="78"/>
  <c r="CU15" i="78"/>
  <c r="BW28" i="78"/>
  <c r="CS55" i="78"/>
  <c r="U32" i="78"/>
  <c r="CK54" i="78"/>
  <c r="CO32" i="78"/>
  <c r="M14" i="80"/>
  <c r="K14" i="80" s="1"/>
  <c r="I11" i="80"/>
  <c r="AN83" i="78"/>
  <c r="AB82" i="78"/>
  <c r="P84" i="78"/>
  <c r="AA25" i="78"/>
  <c r="CF35" i="78"/>
  <c r="CD4" i="78"/>
  <c r="W38" i="78"/>
  <c r="CO21" i="78"/>
  <c r="BR66" i="78"/>
  <c r="CO33" i="78"/>
  <c r="O35" i="78"/>
  <c r="AU15" i="78"/>
  <c r="BY57" i="78"/>
  <c r="BM11" i="78"/>
  <c r="AW31" i="78"/>
  <c r="CP16" i="78"/>
  <c r="I13" i="80"/>
  <c r="L13" i="80" s="1"/>
  <c r="I12" i="80"/>
  <c r="L12" i="80" s="1"/>
  <c r="F12" i="88"/>
  <c r="F22" i="88"/>
  <c r="F25" i="88"/>
  <c r="F15" i="88"/>
  <c r="E34" i="88"/>
  <c r="E24" i="88"/>
  <c r="E14" i="88"/>
  <c r="E30" i="88"/>
  <c r="E10" i="88"/>
  <c r="E20" i="88"/>
  <c r="H23" i="92"/>
  <c r="G9" i="88" s="1"/>
  <c r="E27" i="92"/>
  <c r="G16" i="92"/>
  <c r="G21" i="92"/>
  <c r="G22" i="92"/>
  <c r="H28" i="92"/>
  <c r="G14" i="88" s="1"/>
  <c r="F16" i="88"/>
  <c r="F26" i="88"/>
  <c r="U48" i="88"/>
  <c r="U49" i="88"/>
  <c r="U50" i="88"/>
  <c r="D31" i="92"/>
  <c r="E25" i="88"/>
  <c r="E15" i="88"/>
  <c r="E35" i="88"/>
  <c r="E21" i="92"/>
  <c r="E16" i="92"/>
  <c r="D23" i="92"/>
  <c r="E22" i="92"/>
  <c r="E11" i="88"/>
  <c r="E21" i="88"/>
  <c r="E31" i="88"/>
  <c r="G24" i="92"/>
  <c r="D26" i="92"/>
  <c r="H31" i="92"/>
  <c r="G37" i="88" s="1"/>
  <c r="T49" i="88"/>
  <c r="T50" i="88"/>
  <c r="T48" i="88"/>
  <c r="G25" i="92"/>
  <c r="H16" i="92"/>
  <c r="H21" i="92"/>
  <c r="G7" i="88" s="1"/>
  <c r="E31" i="92"/>
  <c r="D21" i="92"/>
  <c r="D16" i="92"/>
  <c r="F16" i="92"/>
  <c r="F21" i="92"/>
  <c r="E39" i="88"/>
  <c r="E37" i="88"/>
  <c r="E38" i="88"/>
  <c r="E16" i="88"/>
  <c r="E36" i="88"/>
  <c r="E26" i="88"/>
  <c r="D30" i="92"/>
  <c r="G27" i="92"/>
  <c r="E33" i="88"/>
  <c r="E13" i="88"/>
  <c r="E23" i="88"/>
  <c r="E22" i="88"/>
  <c r="E32" i="88"/>
  <c r="E12" i="88"/>
  <c r="G23" i="92"/>
  <c r="E23" i="92"/>
  <c r="E9" i="88"/>
  <c r="E19" i="88"/>
  <c r="E29" i="88"/>
  <c r="E28" i="88"/>
  <c r="E18" i="88"/>
  <c r="E8" i="88"/>
  <c r="G31" i="92"/>
  <c r="G28" i="92"/>
  <c r="H24" i="92"/>
  <c r="G10" i="88" s="1"/>
  <c r="AO63" i="91"/>
  <c r="AU62" i="91"/>
  <c r="CK62" i="91"/>
  <c r="BM62" i="91"/>
  <c r="CQ62" i="91"/>
  <c r="BB59" i="91"/>
  <c r="CL59" i="91"/>
  <c r="CR59" i="91"/>
  <c r="CF58" i="91"/>
  <c r="AP58" i="91"/>
  <c r="AV59" i="91"/>
  <c r="R59" i="91"/>
  <c r="BH59" i="91"/>
  <c r="R56" i="91"/>
  <c r="BH58" i="91"/>
  <c r="CX58" i="91"/>
  <c r="AV57" i="91"/>
  <c r="AD59" i="91"/>
  <c r="BN59" i="91"/>
  <c r="CX59" i="91"/>
  <c r="AD58" i="91"/>
  <c r="CX57" i="91"/>
  <c r="AJ59" i="91"/>
  <c r="BT59" i="91"/>
  <c r="X57" i="91"/>
  <c r="CE60" i="91"/>
  <c r="BC70" i="91"/>
  <c r="CY70" i="91"/>
  <c r="BC69" i="91"/>
  <c r="BC68" i="91"/>
  <c r="CA68" i="91"/>
  <c r="S69" i="91"/>
  <c r="CS69" i="91"/>
  <c r="AE70" i="91"/>
  <c r="BO69" i="91"/>
  <c r="AW69" i="91"/>
  <c r="Y70" i="91"/>
  <c r="AQ70" i="91"/>
  <c r="BI70" i="91"/>
  <c r="CA70" i="91"/>
  <c r="CY69" i="91"/>
  <c r="CM70" i="91"/>
  <c r="BI69" i="91"/>
  <c r="BU70" i="91"/>
  <c r="AQ68" i="91"/>
  <c r="AQ69" i="91"/>
  <c r="CM69" i="91"/>
  <c r="Y69" i="91"/>
  <c r="CG71" i="91"/>
  <c r="CG68" i="91"/>
  <c r="AE69" i="91"/>
  <c r="S70" i="91"/>
  <c r="CY71" i="91"/>
  <c r="AK68" i="91"/>
  <c r="AC62" i="91"/>
  <c r="CK63" i="91"/>
  <c r="AU60" i="91"/>
  <c r="BG62" i="91"/>
  <c r="CK60" i="91"/>
  <c r="BT56" i="91"/>
  <c r="CR57" i="91"/>
  <c r="AI60" i="91"/>
  <c r="CM71" i="91"/>
  <c r="BX84" i="91"/>
  <c r="AO62" i="91"/>
  <c r="BY60" i="91"/>
  <c r="CE62" i="91"/>
  <c r="X59" i="91"/>
  <c r="CL57" i="91"/>
  <c r="CF56" i="91"/>
  <c r="CL56" i="91"/>
  <c r="AW71" i="91"/>
  <c r="W61" i="91"/>
  <c r="CW61" i="91"/>
  <c r="Q61" i="91"/>
  <c r="BS62" i="91"/>
  <c r="CW63" i="91"/>
  <c r="W60" i="91"/>
  <c r="BT57" i="91"/>
  <c r="W62" i="91"/>
  <c r="AD56" i="91"/>
  <c r="AV56" i="91"/>
  <c r="AC60" i="91"/>
  <c r="AN84" i="91"/>
  <c r="AT84" i="91"/>
  <c r="BA62" i="91"/>
  <c r="W63" i="91"/>
  <c r="BB57" i="91"/>
  <c r="Q63" i="91"/>
  <c r="CP84" i="91"/>
  <c r="BA61" i="91"/>
  <c r="AO61" i="91"/>
  <c r="BS60" i="91"/>
  <c r="Q62" i="91"/>
  <c r="CX56" i="91"/>
  <c r="CF57" i="91"/>
  <c r="AU63" i="91"/>
  <c r="AJ56" i="91"/>
  <c r="AC63" i="91"/>
  <c r="AC61" i="91"/>
  <c r="AU61" i="91"/>
  <c r="AI62" i="91"/>
  <c r="BH56" i="91"/>
  <c r="AD57" i="91"/>
  <c r="BY63" i="91"/>
  <c r="BZ56" i="91"/>
  <c r="CE63" i="91"/>
  <c r="BG60" i="91"/>
  <c r="AI61" i="91"/>
  <c r="AE71" i="91"/>
  <c r="BY61" i="91"/>
  <c r="BS63" i="91"/>
  <c r="BM63" i="91"/>
  <c r="BM61" i="91"/>
  <c r="R57" i="91"/>
  <c r="CR56" i="91"/>
  <c r="X56" i="91"/>
  <c r="CQ61" i="91"/>
  <c r="CS71" i="91"/>
  <c r="CA71" i="91"/>
  <c r="BA63" i="91"/>
  <c r="AI63" i="91"/>
  <c r="BZ57" i="91"/>
  <c r="AO60" i="91"/>
  <c r="AB85" i="91"/>
  <c r="CE61" i="91"/>
  <c r="CK61" i="91"/>
  <c r="BY62" i="91"/>
  <c r="BG63" i="91"/>
  <c r="BA60" i="91"/>
  <c r="BH57" i="91"/>
  <c r="AP56" i="91"/>
  <c r="Q60" i="91"/>
  <c r="CQ60" i="91"/>
  <c r="CW60" i="91"/>
  <c r="BR84" i="91"/>
  <c r="BC71" i="91"/>
  <c r="BG61" i="91"/>
  <c r="BS61" i="91"/>
  <c r="CW62" i="91"/>
  <c r="CQ63" i="91"/>
  <c r="AP57" i="91"/>
  <c r="AN85" i="91"/>
  <c r="BX85" i="91"/>
  <c r="AT85" i="91"/>
  <c r="BL85" i="91"/>
  <c r="CD85" i="91"/>
  <c r="AB84" i="91"/>
  <c r="P85" i="91"/>
  <c r="AH85" i="91"/>
  <c r="BL84" i="91"/>
  <c r="CV84" i="91"/>
  <c r="AZ85" i="91"/>
  <c r="CJ85" i="91"/>
  <c r="CP85" i="91"/>
  <c r="BF84" i="91"/>
  <c r="H42" i="88"/>
  <c r="I42" i="88" s="1"/>
  <c r="L42" i="88" s="1"/>
  <c r="M42" i="88" s="1"/>
  <c r="K42" i="88" s="1"/>
  <c r="M12" i="90"/>
  <c r="B11" i="89"/>
  <c r="E8" i="87"/>
  <c r="E28" i="87"/>
  <c r="E18" i="87"/>
  <c r="F12" i="87"/>
  <c r="F22" i="87"/>
  <c r="N13" i="90"/>
  <c r="C12" i="89"/>
  <c r="F19" i="87"/>
  <c r="F9" i="87"/>
  <c r="F10" i="87"/>
  <c r="F20" i="87"/>
  <c r="M22" i="90"/>
  <c r="M21" i="90"/>
  <c r="B21" i="89"/>
  <c r="N11" i="90"/>
  <c r="C10" i="89"/>
  <c r="G16" i="90"/>
  <c r="G21" i="90"/>
  <c r="F31" i="90"/>
  <c r="N19" i="90"/>
  <c r="M80" i="90"/>
  <c r="M79" i="90"/>
  <c r="M86" i="90"/>
  <c r="E16" i="90"/>
  <c r="E21" i="90"/>
  <c r="H22" i="90"/>
  <c r="G8" i="87" s="1"/>
  <c r="F28" i="90"/>
  <c r="M25" i="90"/>
  <c r="N5" i="90"/>
  <c r="B34" i="89"/>
  <c r="M35" i="90"/>
  <c r="AP46" i="89"/>
  <c r="E63" i="89"/>
  <c r="M51" i="90"/>
  <c r="G29" i="90"/>
  <c r="N55" i="90"/>
  <c r="N54" i="90"/>
  <c r="C54" i="89"/>
  <c r="N47" i="90"/>
  <c r="C46" i="89"/>
  <c r="N49" i="90"/>
  <c r="C48" i="89"/>
  <c r="M87" i="90"/>
  <c r="M83" i="90"/>
  <c r="M57" i="90"/>
  <c r="B56" i="89"/>
  <c r="M28" i="90"/>
  <c r="B27" i="89"/>
  <c r="M9" i="90"/>
  <c r="B8" i="89"/>
  <c r="M20" i="90"/>
  <c r="B19" i="89"/>
  <c r="M8" i="90"/>
  <c r="B7" i="89"/>
  <c r="H30" i="90"/>
  <c r="G16" i="87" s="1"/>
  <c r="M60" i="90"/>
  <c r="B59" i="89"/>
  <c r="N36" i="90"/>
  <c r="C35" i="89"/>
  <c r="M18" i="90"/>
  <c r="M73" i="90"/>
  <c r="M72" i="90"/>
  <c r="M82" i="90"/>
  <c r="B52" i="89"/>
  <c r="M53" i="90"/>
  <c r="M59" i="90"/>
  <c r="N87" i="90"/>
  <c r="H24" i="90"/>
  <c r="G10" i="87" s="1"/>
  <c r="N20" i="90"/>
  <c r="C19" i="89"/>
  <c r="F30" i="90"/>
  <c r="F29" i="90"/>
  <c r="F26" i="90"/>
  <c r="N67" i="90"/>
  <c r="N66" i="90"/>
  <c r="C66" i="89"/>
  <c r="M66" i="90"/>
  <c r="N52" i="90"/>
  <c r="B64" i="89"/>
  <c r="M65" i="90"/>
  <c r="M11" i="90"/>
  <c r="B10" i="89"/>
  <c r="N10" i="90"/>
  <c r="C9" i="89"/>
  <c r="N9" i="90"/>
  <c r="C8" i="89"/>
  <c r="F38" i="87"/>
  <c r="F37" i="87"/>
  <c r="G30" i="90"/>
  <c r="G27" i="90"/>
  <c r="M16" i="90"/>
  <c r="M33" i="90"/>
  <c r="M32" i="90"/>
  <c r="B32" i="89"/>
  <c r="N80" i="90"/>
  <c r="C79" i="89"/>
  <c r="N68" i="90"/>
  <c r="N69" i="90"/>
  <c r="C68" i="89"/>
  <c r="N61" i="90"/>
  <c r="C60" i="89"/>
  <c r="M75" i="90"/>
  <c r="N86" i="90"/>
  <c r="N12" i="90"/>
  <c r="C11" i="89"/>
  <c r="F16" i="90"/>
  <c r="CW11" i="89" s="1"/>
  <c r="F21" i="90"/>
  <c r="N27" i="90"/>
  <c r="C26" i="89"/>
  <c r="H31" i="90"/>
  <c r="G37" i="87" s="1"/>
  <c r="H28" i="90"/>
  <c r="G14" i="87" s="1"/>
  <c r="N40" i="90"/>
  <c r="C39" i="89"/>
  <c r="U48" i="87"/>
  <c r="U49" i="87"/>
  <c r="U50" i="87"/>
  <c r="F25" i="90"/>
  <c r="M55" i="90"/>
  <c r="N63" i="90"/>
  <c r="N48" i="90"/>
  <c r="C47" i="89"/>
  <c r="F24" i="90"/>
  <c r="G22" i="90"/>
  <c r="E22" i="90"/>
  <c r="M30" i="90"/>
  <c r="N39" i="90"/>
  <c r="M78" i="90"/>
  <c r="M62" i="90"/>
  <c r="M61" i="90"/>
  <c r="B61" i="89"/>
  <c r="E68" i="89"/>
  <c r="M74" i="90"/>
  <c r="F11" i="87"/>
  <c r="F21" i="87"/>
  <c r="H23" i="90"/>
  <c r="G9" i="87" s="1"/>
  <c r="N22" i="90"/>
  <c r="C21" i="89"/>
  <c r="M27" i="90"/>
  <c r="B26" i="89"/>
  <c r="M6" i="90"/>
  <c r="B5" i="89"/>
  <c r="N6" i="90"/>
  <c r="N4" i="90"/>
  <c r="C5" i="89"/>
  <c r="N18" i="90"/>
  <c r="N25" i="90"/>
  <c r="C71" i="89"/>
  <c r="N72" i="90"/>
  <c r="M41" i="90"/>
  <c r="B40" i="89"/>
  <c r="M24" i="90"/>
  <c r="M38" i="90"/>
  <c r="N24" i="90"/>
  <c r="H27" i="90"/>
  <c r="G13" i="87" s="1"/>
  <c r="C34" i="89"/>
  <c r="N35" i="90"/>
  <c r="N56" i="90"/>
  <c r="N57" i="90"/>
  <c r="C56" i="89"/>
  <c r="N84" i="90"/>
  <c r="C83" i="89"/>
  <c r="M69" i="90"/>
  <c r="N44" i="90"/>
  <c r="M52" i="90"/>
  <c r="M85" i="90"/>
  <c r="N75" i="90"/>
  <c r="N74" i="90"/>
  <c r="C74" i="89"/>
  <c r="H26" i="90"/>
  <c r="G12" i="87" s="1"/>
  <c r="N23" i="90"/>
  <c r="C22" i="89"/>
  <c r="N7" i="90"/>
  <c r="C6" i="89"/>
  <c r="F27" i="90"/>
  <c r="M17" i="90"/>
  <c r="M26" i="90"/>
  <c r="E73" i="89"/>
  <c r="N41" i="90"/>
  <c r="C40" i="89"/>
  <c r="M37" i="90"/>
  <c r="T48" i="87"/>
  <c r="T49" i="87"/>
  <c r="T50" i="87"/>
  <c r="M71" i="90"/>
  <c r="M70" i="90"/>
  <c r="N45" i="90"/>
  <c r="N53" i="90"/>
  <c r="C52" i="89"/>
  <c r="N73" i="90"/>
  <c r="M58" i="90"/>
  <c r="B57" i="89"/>
  <c r="D16" i="90"/>
  <c r="D21" i="90"/>
  <c r="N28" i="90"/>
  <c r="C27" i="89"/>
  <c r="M7" i="90"/>
  <c r="B6" i="89"/>
  <c r="G28" i="90"/>
  <c r="M19" i="90"/>
  <c r="M31" i="90"/>
  <c r="M77" i="90"/>
  <c r="N42" i="90"/>
  <c r="C41" i="89"/>
  <c r="N38" i="90"/>
  <c r="N37" i="90"/>
  <c r="E85" i="89"/>
  <c r="N82" i="90"/>
  <c r="N81" i="90"/>
  <c r="C81" i="89"/>
  <c r="E71" i="89"/>
  <c r="M49" i="90"/>
  <c r="N77" i="90"/>
  <c r="C76" i="89"/>
  <c r="P76" i="89" s="1"/>
  <c r="D86" i="89"/>
  <c r="H41" i="86"/>
  <c r="I41" i="86" s="1"/>
  <c r="L41" i="86" s="1"/>
  <c r="M41" i="86" s="1"/>
  <c r="K41" i="86" s="1"/>
  <c r="E19" i="87"/>
  <c r="E29" i="87"/>
  <c r="E9" i="87"/>
  <c r="N29" i="90"/>
  <c r="C28" i="89"/>
  <c r="CL18" i="89"/>
  <c r="M10" i="90"/>
  <c r="B9" i="89"/>
  <c r="H16" i="90"/>
  <c r="BU66" i="89" s="1"/>
  <c r="H21" i="90"/>
  <c r="G7" i="87" s="1"/>
  <c r="N8" i="90"/>
  <c r="C7" i="89"/>
  <c r="H29" i="90"/>
  <c r="G15" i="87" s="1"/>
  <c r="N33" i="90"/>
  <c r="N32" i="90"/>
  <c r="C32" i="89"/>
  <c r="N17" i="90"/>
  <c r="M40" i="90"/>
  <c r="B39" i="89"/>
  <c r="M39" i="90"/>
  <c r="M47" i="90"/>
  <c r="M48" i="90"/>
  <c r="B47" i="89"/>
  <c r="N65" i="90"/>
  <c r="C64" i="89"/>
  <c r="M54" i="90"/>
  <c r="B53" i="89"/>
  <c r="N71" i="90"/>
  <c r="N76" i="90"/>
  <c r="N50" i="90"/>
  <c r="N59" i="90"/>
  <c r="N46" i="90"/>
  <c r="N79" i="90"/>
  <c r="O61" i="88"/>
  <c r="M40" i="88"/>
  <c r="K40" i="88" s="1"/>
  <c r="N49" i="88" s="1"/>
  <c r="O61" i="87"/>
  <c r="M40" i="87"/>
  <c r="K40" i="87" s="1"/>
  <c r="N49" i="87" s="1"/>
  <c r="M40" i="86"/>
  <c r="K40" i="86" s="1"/>
  <c r="O61" i="86"/>
  <c r="O61" i="80"/>
  <c r="M40" i="80"/>
  <c r="K40" i="80" s="1"/>
  <c r="X58" i="78"/>
  <c r="R58" i="78"/>
  <c r="P35" i="78"/>
  <c r="V36" i="78"/>
  <c r="O51" i="78"/>
  <c r="CI51" i="78"/>
  <c r="AA49" i="78"/>
  <c r="AM51" i="78"/>
  <c r="AM49" i="78"/>
  <c r="AZ15" i="78"/>
  <c r="P15" i="78"/>
  <c r="BX15" i="78"/>
  <c r="CP15" i="78"/>
  <c r="CV15" i="78"/>
  <c r="AT15" i="78"/>
  <c r="BC32" i="78"/>
  <c r="CS32" i="78"/>
  <c r="CM32" i="78"/>
  <c r="AW32" i="78"/>
  <c r="CY14" i="78"/>
  <c r="AQ14" i="78"/>
  <c r="BC59" i="78"/>
  <c r="AW60" i="78"/>
  <c r="CG60" i="78"/>
  <c r="BI60" i="78"/>
  <c r="AZ42" i="78"/>
  <c r="P43" i="78"/>
  <c r="BU5" i="78"/>
  <c r="CG5" i="78"/>
  <c r="CQ46" i="78"/>
  <c r="AI13" i="78"/>
  <c r="AB43" i="78"/>
  <c r="BE49" i="78"/>
  <c r="AW8" i="78"/>
  <c r="BC36" i="78"/>
  <c r="CG36" i="78"/>
  <c r="CM36" i="78"/>
  <c r="CA69" i="78"/>
  <c r="AE69" i="78"/>
  <c r="CS69" i="78"/>
  <c r="AW69" i="78"/>
  <c r="BU69" i="78"/>
  <c r="BO69" i="78"/>
  <c r="Y69" i="78"/>
  <c r="CG32" i="78"/>
  <c r="U37" i="78"/>
  <c r="AA39" i="78"/>
  <c r="CC39" i="78"/>
  <c r="BW39" i="78"/>
  <c r="U38" i="78"/>
  <c r="AS37" i="78"/>
  <c r="CO37" i="78"/>
  <c r="CA5" i="78"/>
  <c r="AD58" i="78"/>
  <c r="V29" i="78"/>
  <c r="AT29" i="78"/>
  <c r="BX29" i="78"/>
  <c r="BF29" i="78"/>
  <c r="CC12" i="78"/>
  <c r="BQ12" i="78"/>
  <c r="CI12" i="78"/>
  <c r="O12" i="78"/>
  <c r="U12" i="78"/>
  <c r="AG12" i="78"/>
  <c r="P5" i="78"/>
  <c r="BX5" i="78"/>
  <c r="AY54" i="78"/>
  <c r="CC54" i="78"/>
  <c r="AM54" i="78"/>
  <c r="CU54" i="78"/>
  <c r="AS54" i="78"/>
  <c r="BE54" i="78"/>
  <c r="BW54" i="78"/>
  <c r="CI54" i="78"/>
  <c r="AJ37" i="78"/>
  <c r="F4" i="78"/>
  <c r="F72" i="78"/>
  <c r="BI71" i="78" s="1"/>
  <c r="AK7" i="78"/>
  <c r="Y13" i="78"/>
  <c r="Y63" i="78"/>
  <c r="BI64" i="78"/>
  <c r="AW63" i="78"/>
  <c r="BO64" i="78"/>
  <c r="BI65" i="78"/>
  <c r="CS63" i="78"/>
  <c r="AQ64" i="78"/>
  <c r="BO65" i="78"/>
  <c r="AY45" i="78"/>
  <c r="CI45" i="78"/>
  <c r="AA45" i="78"/>
  <c r="BE45" i="78"/>
  <c r="O45" i="78"/>
  <c r="CC45" i="78"/>
  <c r="CP5" i="78"/>
  <c r="BH48" i="78"/>
  <c r="BK37" i="78"/>
  <c r="CJ29" i="78"/>
  <c r="BL29" i="78"/>
  <c r="CC62" i="78"/>
  <c r="AA61" i="78"/>
  <c r="BW62" i="78"/>
  <c r="BE61" i="78"/>
  <c r="BK62" i="78"/>
  <c r="AA63" i="78"/>
  <c r="BR7" i="78"/>
  <c r="AZ8" i="78"/>
  <c r="Y39" i="78"/>
  <c r="CA39" i="78"/>
  <c r="CS39" i="78"/>
  <c r="BQ20" i="78"/>
  <c r="BE21" i="78"/>
  <c r="O21" i="78"/>
  <c r="BW21" i="78"/>
  <c r="AK33" i="78"/>
  <c r="BU48" i="78"/>
  <c r="AQ49" i="78"/>
  <c r="AB36" i="78"/>
  <c r="V8" i="78"/>
  <c r="BS7" i="78"/>
  <c r="CK56" i="78"/>
  <c r="AH29" i="78"/>
  <c r="CQ54" i="78"/>
  <c r="AW29" i="78"/>
  <c r="CY29" i="78"/>
  <c r="CA29" i="78"/>
  <c r="CM29" i="78"/>
  <c r="BU29" i="78"/>
  <c r="BO8" i="78"/>
  <c r="S8" i="78"/>
  <c r="AE8" i="78"/>
  <c r="Y8" i="78"/>
  <c r="CS8" i="78"/>
  <c r="AK8" i="78"/>
  <c r="CG8" i="78"/>
  <c r="AQ8" i="78"/>
  <c r="CY8" i="78"/>
  <c r="S59" i="78"/>
  <c r="AE59" i="78"/>
  <c r="BI59" i="78"/>
  <c r="BU59" i="78"/>
  <c r="BO57" i="78"/>
  <c r="CY59" i="78"/>
  <c r="Y58" i="78"/>
  <c r="Y57" i="78"/>
  <c r="CG57" i="78"/>
  <c r="CA58" i="78"/>
  <c r="BO58" i="78"/>
  <c r="CE51" i="78"/>
  <c r="AJ5" i="78"/>
  <c r="CR11" i="78"/>
  <c r="CU38" i="78"/>
  <c r="AW65" i="78"/>
  <c r="AA55" i="78"/>
  <c r="AC67" i="78"/>
  <c r="BE7" i="78"/>
  <c r="BQ7" i="78"/>
  <c r="CO30" i="78"/>
  <c r="AM30" i="78"/>
  <c r="AQ24" i="78"/>
  <c r="AW24" i="78"/>
  <c r="CM24" i="78"/>
  <c r="AG51" i="78"/>
  <c r="BE52" i="78"/>
  <c r="S33" i="78"/>
  <c r="CG35" i="78"/>
  <c r="BC35" i="78"/>
  <c r="BU35" i="78"/>
  <c r="CY35" i="78"/>
  <c r="AY44" i="78"/>
  <c r="AM44" i="78"/>
  <c r="CO44" i="78"/>
  <c r="CU44" i="78"/>
  <c r="O44" i="78"/>
  <c r="BW44" i="78"/>
  <c r="U44" i="78"/>
  <c r="BE44" i="78"/>
  <c r="CC44" i="78"/>
  <c r="CI44" i="78"/>
  <c r="AA44" i="78"/>
  <c r="AG44" i="78"/>
  <c r="S31" i="78"/>
  <c r="BU31" i="78"/>
  <c r="CG31" i="78"/>
  <c r="CY31" i="78"/>
  <c r="AQ31" i="78"/>
  <c r="BC31" i="78"/>
  <c r="CV12" i="78"/>
  <c r="BQ14" i="78"/>
  <c r="CU13" i="78"/>
  <c r="AA13" i="78"/>
  <c r="CA68" i="78"/>
  <c r="S68" i="78"/>
  <c r="BO67" i="78"/>
  <c r="CY68" i="78"/>
  <c r="AE67" i="78"/>
  <c r="AW68" i="78"/>
  <c r="CC46" i="78"/>
  <c r="CI48" i="78"/>
  <c r="W7" i="78"/>
  <c r="CR37" i="78"/>
  <c r="AD37" i="78"/>
  <c r="CY69" i="78"/>
  <c r="CE50" i="78"/>
  <c r="CQ12" i="78"/>
  <c r="CW83" i="78"/>
  <c r="AJ59" i="78"/>
  <c r="S6" i="78"/>
  <c r="BU6" i="78"/>
  <c r="CM6" i="78"/>
  <c r="CS6" i="78"/>
  <c r="U55" i="78"/>
  <c r="U57" i="78"/>
  <c r="CU55" i="78"/>
  <c r="BE55" i="78"/>
  <c r="BQ55" i="78"/>
  <c r="BW55" i="78"/>
  <c r="CI55" i="78"/>
  <c r="CO55" i="78"/>
  <c r="O55" i="78"/>
  <c r="BK55" i="78"/>
  <c r="U56" i="78"/>
  <c r="BK56" i="78"/>
  <c r="AM56" i="78"/>
  <c r="AY55" i="78"/>
  <c r="AG55" i="78"/>
  <c r="P6" i="78"/>
  <c r="CJ6" i="78"/>
  <c r="AB6" i="78"/>
  <c r="X43" i="78"/>
  <c r="BB43" i="78"/>
  <c r="CP27" i="78"/>
  <c r="S40" i="78"/>
  <c r="Y42" i="78"/>
  <c r="CM42" i="78"/>
  <c r="BC42" i="78"/>
  <c r="AW12" i="78"/>
  <c r="AW13" i="78"/>
  <c r="AQ12" i="78"/>
  <c r="CS12" i="78"/>
  <c r="BO12" i="78"/>
  <c r="BM29" i="78"/>
  <c r="BI30" i="78"/>
  <c r="Y30" i="78"/>
  <c r="CG30" i="78"/>
  <c r="AE30" i="78"/>
  <c r="BO30" i="78"/>
  <c r="CG6" i="78"/>
  <c r="AG56" i="78"/>
  <c r="BZ58" i="78"/>
  <c r="B5" i="78"/>
  <c r="B66" i="78"/>
  <c r="AE25" i="78"/>
  <c r="AW25" i="78"/>
  <c r="BB9" i="78"/>
  <c r="R11" i="78"/>
  <c r="AQ25" i="78"/>
  <c r="CM27" i="78"/>
  <c r="AK27" i="78"/>
  <c r="BC27" i="78"/>
  <c r="BU27" i="78"/>
  <c r="BL9" i="78"/>
  <c r="AB11" i="78"/>
  <c r="Y7" i="78"/>
  <c r="BK57" i="78"/>
  <c r="BG31" i="78"/>
  <c r="CK79" i="78"/>
  <c r="AV34" i="78"/>
  <c r="AY20" i="78"/>
  <c r="CO9" i="78"/>
  <c r="BW9" i="78"/>
  <c r="CC9" i="78"/>
  <c r="CU9" i="78"/>
  <c r="AA9" i="78"/>
  <c r="O9" i="78"/>
  <c r="AG9" i="78"/>
  <c r="CI9" i="78"/>
  <c r="AB38" i="78"/>
  <c r="U9" i="78"/>
  <c r="CU11" i="78"/>
  <c r="AA11" i="78"/>
  <c r="AM11" i="78"/>
  <c r="AY11" i="78"/>
  <c r="AS11" i="78"/>
  <c r="BE10" i="78"/>
  <c r="BW11" i="78"/>
  <c r="U10" i="78"/>
  <c r="AA10" i="78"/>
  <c r="CO59" i="78"/>
  <c r="AY58" i="78"/>
  <c r="CI58" i="78"/>
  <c r="BK60" i="78"/>
  <c r="CO58" i="78"/>
  <c r="AY59" i="78"/>
  <c r="O60" i="78"/>
  <c r="CC58" i="78"/>
  <c r="AY43" i="78"/>
  <c r="CU43" i="78"/>
  <c r="U43" i="78"/>
  <c r="BE43" i="78"/>
  <c r="BW43" i="78"/>
  <c r="CI43" i="78"/>
  <c r="CC43" i="78"/>
  <c r="O43" i="78"/>
  <c r="CO43" i="78"/>
  <c r="AM43" i="78"/>
  <c r="AA43" i="78"/>
  <c r="CI8" i="78"/>
  <c r="CO8" i="78"/>
  <c r="BE8" i="78"/>
  <c r="CC8" i="78"/>
  <c r="O8" i="78"/>
  <c r="BK8" i="78"/>
  <c r="BQ8" i="78"/>
  <c r="BW8" i="78"/>
  <c r="AQ26" i="78"/>
  <c r="AS41" i="78"/>
  <c r="BK41" i="78"/>
  <c r="CI41" i="78"/>
  <c r="CO42" i="78"/>
  <c r="AY42" i="78"/>
  <c r="AH12" i="78"/>
  <c r="CJ13" i="78"/>
  <c r="CY32" i="78"/>
  <c r="AS58" i="78"/>
  <c r="BI67" i="78"/>
  <c r="CS38" i="78"/>
  <c r="AA26" i="78"/>
  <c r="CC26" i="78"/>
  <c r="BK26" i="78"/>
  <c r="BU52" i="78"/>
  <c r="CM51" i="78"/>
  <c r="BO51" i="78"/>
  <c r="AK66" i="78"/>
  <c r="AQ66" i="78"/>
  <c r="CM66" i="78"/>
  <c r="CA66" i="78"/>
  <c r="BQ40" i="78"/>
  <c r="O40" i="78"/>
  <c r="BK40" i="78"/>
  <c r="CE7" i="78"/>
  <c r="AQ36" i="78"/>
  <c r="CA38" i="78"/>
  <c r="Y38" i="78"/>
  <c r="CY37" i="78"/>
  <c r="BC7" i="78"/>
  <c r="CY7" i="78"/>
  <c r="AE7" i="78"/>
  <c r="CG7" i="78"/>
  <c r="CA7" i="78"/>
  <c r="BE11" i="78"/>
  <c r="AD45" i="78"/>
  <c r="W8" i="78"/>
  <c r="BS17" i="78"/>
  <c r="AO17" i="78"/>
  <c r="CQ16" i="78"/>
  <c r="BA17" i="78"/>
  <c r="BS20" i="78"/>
  <c r="CK25" i="78"/>
  <c r="BA30" i="78"/>
  <c r="AO46" i="78"/>
  <c r="BY8" i="78"/>
  <c r="CQ14" i="78"/>
  <c r="BG17" i="78"/>
  <c r="BG30" i="78"/>
  <c r="BM38" i="78"/>
  <c r="CE17" i="78"/>
  <c r="CQ49" i="78"/>
  <c r="CK9" i="78"/>
  <c r="BA16" i="78"/>
  <c r="CK17" i="78"/>
  <c r="Q9" i="78"/>
  <c r="BY13" i="78"/>
  <c r="BM16" i="78"/>
  <c r="CW17" i="78"/>
  <c r="CE30" i="78"/>
  <c r="CQ8" i="78"/>
  <c r="CW9" i="78"/>
  <c r="CE13" i="78"/>
  <c r="AU14" i="78"/>
  <c r="BG23" i="78"/>
  <c r="Q37" i="78"/>
  <c r="AU38" i="78"/>
  <c r="BS8" i="78"/>
  <c r="AI9" i="78"/>
  <c r="AI37" i="78"/>
  <c r="CW47" i="78"/>
  <c r="AO51" i="78"/>
  <c r="CE9" i="78"/>
  <c r="Q14" i="78"/>
  <c r="BY16" i="78"/>
  <c r="AI20" i="78"/>
  <c r="AC43" i="78"/>
  <c r="CK51" i="78"/>
  <c r="BA64" i="78"/>
  <c r="BA71" i="78"/>
  <c r="CK8" i="78"/>
  <c r="CQ9" i="78"/>
  <c r="AO30" i="78"/>
  <c r="BA43" i="78"/>
  <c r="CK45" i="78"/>
  <c r="BS48" i="78"/>
  <c r="AU51" i="78"/>
  <c r="AI55" i="78"/>
  <c r="BG64" i="78"/>
  <c r="AC71" i="78"/>
  <c r="BM5" i="78"/>
  <c r="CE16" i="78"/>
  <c r="AU30" i="78"/>
  <c r="BM46" i="78"/>
  <c r="BA51" i="78"/>
  <c r="AO55" i="78"/>
  <c r="CW8" i="78"/>
  <c r="AU11" i="78"/>
  <c r="BY30" i="78"/>
  <c r="AO44" i="78"/>
  <c r="Q48" i="78"/>
  <c r="CE48" i="78"/>
  <c r="W49" i="78"/>
  <c r="Q17" i="78"/>
  <c r="Q7" i="78"/>
  <c r="BM13" i="78"/>
  <c r="W17" i="78"/>
  <c r="BS24" i="78"/>
  <c r="BA38" i="78"/>
  <c r="CK41" i="78"/>
  <c r="BG44" i="78"/>
  <c r="AC48" i="78"/>
  <c r="BG49" i="78"/>
  <c r="BA50" i="78"/>
  <c r="BG55" i="78"/>
  <c r="BG58" i="78"/>
  <c r="Q61" i="78"/>
  <c r="CK11" i="78"/>
  <c r="AC17" i="78"/>
  <c r="BY28" i="78"/>
  <c r="BS40" i="78"/>
  <c r="AU45" i="78"/>
  <c r="CK49" i="78"/>
  <c r="Q16" i="78"/>
  <c r="BY17" i="78"/>
  <c r="AO26" i="78"/>
  <c r="BG27" i="78"/>
  <c r="BS38" i="78"/>
  <c r="BS39" i="78"/>
  <c r="CE40" i="78"/>
  <c r="CW43" i="78"/>
  <c r="BY44" i="78"/>
  <c r="W46" i="78"/>
  <c r="AI48" i="78"/>
  <c r="CQ48" i="78"/>
  <c r="CW55" i="78"/>
  <c r="AU64" i="78"/>
  <c r="CW64" i="78"/>
  <c r="CK7" i="78"/>
  <c r="CK27" i="78"/>
  <c r="Q39" i="78"/>
  <c r="AC41" i="78"/>
  <c r="BS43" i="78"/>
  <c r="AI50" i="78"/>
  <c r="BS55" i="78"/>
  <c r="W69" i="78"/>
  <c r="BS72" i="78"/>
  <c r="BG18" i="78"/>
  <c r="BY51" i="78"/>
  <c r="CE69" i="78"/>
  <c r="AU71" i="78"/>
  <c r="CW71" i="78"/>
  <c r="AU72" i="78"/>
  <c r="BM45" i="78"/>
  <c r="BM50" i="78"/>
  <c r="AU65" i="78"/>
  <c r="CE65" i="78"/>
  <c r="CK69" i="78"/>
  <c r="W71" i="78"/>
  <c r="BS50" i="78"/>
  <c r="CW51" i="78"/>
  <c r="BM64" i="78"/>
  <c r="CE71" i="78"/>
  <c r="BY72" i="78"/>
  <c r="AU80" i="78"/>
  <c r="BG87" i="78"/>
  <c r="AC16" i="78"/>
  <c r="BG40" i="78"/>
  <c r="CQ61" i="78"/>
  <c r="Q64" i="78"/>
  <c r="BG65" i="78"/>
  <c r="CQ65" i="78"/>
  <c r="AO38" i="78"/>
  <c r="Q55" i="78"/>
  <c r="W64" i="78"/>
  <c r="BS64" i="78"/>
  <c r="BM75" i="78"/>
  <c r="CE23" i="78"/>
  <c r="W54" i="78"/>
  <c r="BY64" i="78"/>
  <c r="BA69" i="78"/>
  <c r="D71" i="78"/>
  <c r="AI71" i="78"/>
  <c r="BM71" i="78"/>
  <c r="CK71" i="78"/>
  <c r="AI72" i="78"/>
  <c r="BG72" i="78"/>
  <c r="CQ17" i="78"/>
  <c r="AI64" i="78"/>
  <c r="CW65" i="78"/>
  <c r="Q72" i="78"/>
  <c r="CK72" i="78"/>
  <c r="AU75" i="78"/>
  <c r="AO76" i="78"/>
  <c r="BY76" i="78"/>
  <c r="AC9" i="78"/>
  <c r="CQ20" i="78"/>
  <c r="AO48" i="78"/>
  <c r="AI12" i="78"/>
  <c r="AO74" i="78"/>
  <c r="BA75" i="78"/>
  <c r="AC87" i="78"/>
  <c r="BG89" i="78"/>
  <c r="BA90" i="78"/>
  <c r="BA91" i="78"/>
  <c r="BA92" i="78"/>
  <c r="BA93" i="78"/>
  <c r="BA94" i="78"/>
  <c r="BA95" i="78"/>
  <c r="BA96" i="78"/>
  <c r="BG97" i="78"/>
  <c r="BS98" i="78"/>
  <c r="CE99" i="78"/>
  <c r="CQ100" i="78"/>
  <c r="AU102" i="78"/>
  <c r="BM103" i="78"/>
  <c r="CQ104" i="78"/>
  <c r="AU107" i="78"/>
  <c r="BY66" i="78"/>
  <c r="D69" i="78"/>
  <c r="AO71" i="78"/>
  <c r="BM72" i="78"/>
  <c r="CK75" i="78"/>
  <c r="BY77" i="78"/>
  <c r="BM87" i="78"/>
  <c r="CK89" i="78"/>
  <c r="CE90" i="78"/>
  <c r="CE91" i="78"/>
  <c r="CE92" i="78"/>
  <c r="CE93" i="78"/>
  <c r="CE94" i="78"/>
  <c r="CE95" i="78"/>
  <c r="CE96" i="78"/>
  <c r="CK97" i="78"/>
  <c r="CW98" i="78"/>
  <c r="BA100" i="78"/>
  <c r="BM101" i="78"/>
  <c r="BY102" i="78"/>
  <c r="CQ103" i="78"/>
  <c r="CQ105" i="78"/>
  <c r="CQ108" i="78"/>
  <c r="CE46" i="78"/>
  <c r="CW70" i="78"/>
  <c r="Q73" i="78"/>
  <c r="CQ73" i="78"/>
  <c r="CK76" i="78"/>
  <c r="D82" i="78"/>
  <c r="AU89" i="78"/>
  <c r="AO90" i="78"/>
  <c r="AO91" i="78"/>
  <c r="AO92" i="78"/>
  <c r="AO93" i="78"/>
  <c r="AO94" i="78"/>
  <c r="Q43" i="78"/>
  <c r="CW74" i="78"/>
  <c r="AU77" i="78"/>
  <c r="CK77" i="78"/>
  <c r="BY89" i="78"/>
  <c r="BS90" i="78"/>
  <c r="BS91" i="78"/>
  <c r="BS92" i="78"/>
  <c r="BS93" i="78"/>
  <c r="BS94" i="78"/>
  <c r="BS95" i="78"/>
  <c r="BS96" i="78"/>
  <c r="BY97" i="78"/>
  <c r="CK98" i="78"/>
  <c r="CW99" i="78"/>
  <c r="BA101" i="78"/>
  <c r="BM102" i="78"/>
  <c r="CE103" i="78"/>
  <c r="CQ71" i="78"/>
  <c r="AO72" i="78"/>
  <c r="W73" i="78"/>
  <c r="BA74" i="78"/>
  <c r="AI76" i="78"/>
  <c r="CW80" i="78"/>
  <c r="AC82" i="78"/>
  <c r="CQ82" i="78"/>
  <c r="D87" i="78"/>
  <c r="AO87" i="78"/>
  <c r="CW88" i="78"/>
  <c r="AI89" i="78"/>
  <c r="AC90" i="78"/>
  <c r="CW90" i="78"/>
  <c r="CW91" i="78"/>
  <c r="CW92" i="78"/>
  <c r="CW93" i="78"/>
  <c r="CW94" i="78"/>
  <c r="CW95" i="78"/>
  <c r="CW96" i="78"/>
  <c r="AU98" i="78"/>
  <c r="BG99" i="78"/>
  <c r="BS100" i="78"/>
  <c r="CE101" i="78"/>
  <c r="CQ102" i="78"/>
  <c r="AI73" i="78"/>
  <c r="D74" i="78"/>
  <c r="AI82" i="78"/>
  <c r="CW87" i="78"/>
  <c r="BM89" i="78"/>
  <c r="BG90" i="78"/>
  <c r="BG91" i="78"/>
  <c r="BG92" i="78"/>
  <c r="BG93" i="78"/>
  <c r="BG94" i="78"/>
  <c r="BG95" i="78"/>
  <c r="BG96" i="78"/>
  <c r="BM97" i="78"/>
  <c r="BY98" i="78"/>
  <c r="CK99" i="78"/>
  <c r="CW100" i="78"/>
  <c r="BA102" i="78"/>
  <c r="BS103" i="78"/>
  <c r="CW104" i="78"/>
  <c r="CE107" i="78"/>
  <c r="AO64" i="78"/>
  <c r="AO65" i="78"/>
  <c r="BY95" i="78"/>
  <c r="CQ95" i="78"/>
  <c r="BA98" i="78"/>
  <c r="AU100" i="78"/>
  <c r="BM100" i="78"/>
  <c r="CW102" i="78"/>
  <c r="CK106" i="78"/>
  <c r="BG51" i="78"/>
  <c r="BY68" i="78"/>
  <c r="W75" i="78"/>
  <c r="Q87" i="78"/>
  <c r="AC89" i="78"/>
  <c r="BS89" i="78"/>
  <c r="AI90" i="78"/>
  <c r="CQ90" i="78"/>
  <c r="BM91" i="78"/>
  <c r="AI92" i="78"/>
  <c r="CQ92" i="78"/>
  <c r="BM93" i="78"/>
  <c r="AI94" i="78"/>
  <c r="AO95" i="78"/>
  <c r="BM96" i="78"/>
  <c r="CQ97" i="78"/>
  <c r="BS99" i="78"/>
  <c r="AU101" i="78"/>
  <c r="CE102" i="78"/>
  <c r="BG76" i="78"/>
  <c r="D88" i="78"/>
  <c r="BA89" i="78"/>
  <c r="CQ89" i="78"/>
  <c r="BY90" i="78"/>
  <c r="AU91" i="78"/>
  <c r="CK91" i="78"/>
  <c r="BY92" i="78"/>
  <c r="AU93" i="78"/>
  <c r="CK93" i="78"/>
  <c r="AU96" i="78"/>
  <c r="CK100" i="78"/>
  <c r="CE104" i="78"/>
  <c r="CW107" i="78"/>
  <c r="CW108" i="78"/>
  <c r="BM65" i="78"/>
  <c r="BG71" i="78"/>
  <c r="CW75" i="78"/>
  <c r="W87" i="78"/>
  <c r="BY88" i="78"/>
  <c r="BY94" i="78"/>
  <c r="CQ94" i="78"/>
  <c r="AO97" i="78"/>
  <c r="CQ98" i="78"/>
  <c r="BA99" i="78"/>
  <c r="CK101" i="78"/>
  <c r="CK103" i="78"/>
  <c r="AU104" i="78"/>
  <c r="CQ64" i="78"/>
  <c r="W67" i="78"/>
  <c r="W74" i="78"/>
  <c r="BS76" i="78"/>
  <c r="CQ77" i="78"/>
  <c r="D81" i="78"/>
  <c r="CW82" i="78"/>
  <c r="BM95" i="78"/>
  <c r="CK96" i="78"/>
  <c r="BG98" i="78"/>
  <c r="CQ99" i="78"/>
  <c r="BS101" i="78"/>
  <c r="AU103" i="78"/>
  <c r="CK105" i="78"/>
  <c r="AU106" i="78"/>
  <c r="CQ106" i="78"/>
  <c r="Q71" i="78"/>
  <c r="BS71" i="78"/>
  <c r="BM80" i="78"/>
  <c r="AC88" i="78"/>
  <c r="AU95" i="78"/>
  <c r="BY99" i="78"/>
  <c r="AO15" i="78"/>
  <c r="AO67" i="78"/>
  <c r="BS75" i="78"/>
  <c r="AI81" i="78"/>
  <c r="AI84" i="78"/>
  <c r="CE87" i="78"/>
  <c r="AI96" i="78"/>
  <c r="CE97" i="78"/>
  <c r="CW97" i="78"/>
  <c r="BY100" i="78"/>
  <c r="BS102" i="78"/>
  <c r="CK102" i="78"/>
  <c r="BS104" i="78"/>
  <c r="CK104" i="78"/>
  <c r="AU105" i="78"/>
  <c r="AI74" i="78"/>
  <c r="BA77" i="78"/>
  <c r="CQ85" i="78"/>
  <c r="AO89" i="78"/>
  <c r="CW89" i="78"/>
  <c r="BM90" i="78"/>
  <c r="AI91" i="78"/>
  <c r="CQ91" i="78"/>
  <c r="BM92" i="78"/>
  <c r="AI93" i="78"/>
  <c r="CQ93" i="78"/>
  <c r="BM94" i="78"/>
  <c r="CK95" i="78"/>
  <c r="AU97" i="78"/>
  <c r="CE98" i="78"/>
  <c r="BG100" i="78"/>
  <c r="CQ101" i="78"/>
  <c r="W66" i="78"/>
  <c r="BA70" i="78"/>
  <c r="AO75" i="78"/>
  <c r="CQ78" i="78"/>
  <c r="BY81" i="78"/>
  <c r="CE89" i="78"/>
  <c r="AU90" i="78"/>
  <c r="CK90" i="78"/>
  <c r="BY91" i="78"/>
  <c r="AU92" i="78"/>
  <c r="CK92" i="78"/>
  <c r="BY93" i="78"/>
  <c r="AU94" i="78"/>
  <c r="BM98" i="78"/>
  <c r="BG103" i="78"/>
  <c r="CE106" i="78"/>
  <c r="BY48" i="78"/>
  <c r="BG69" i="78"/>
  <c r="BM77" i="78"/>
  <c r="AU85" i="78"/>
  <c r="CK87" i="78"/>
  <c r="Q80" i="78"/>
  <c r="BS97" i="78"/>
  <c r="BY104" i="78"/>
  <c r="CW109" i="78"/>
  <c r="AI95" i="78"/>
  <c r="CW101" i="78"/>
  <c r="CW105" i="78"/>
  <c r="AC80" i="78"/>
  <c r="AU99" i="78"/>
  <c r="CW106" i="78"/>
  <c r="D75" i="78"/>
  <c r="BY101" i="78"/>
  <c r="CW103" i="78"/>
  <c r="BM74" i="78"/>
  <c r="D77" i="78"/>
  <c r="Q89" i="78"/>
  <c r="BA97" i="78"/>
  <c r="BY103" i="78"/>
  <c r="AU108" i="78"/>
  <c r="AO66" i="78"/>
  <c r="CK94" i="78"/>
  <c r="CE100" i="78"/>
  <c r="BG79" i="78"/>
  <c r="CQ96" i="78"/>
  <c r="CE105" i="78"/>
  <c r="BM79" i="78"/>
  <c r="CQ81" i="78"/>
  <c r="BG101" i="78"/>
  <c r="BS70" i="78"/>
  <c r="AO96" i="78"/>
  <c r="CQ107" i="78"/>
  <c r="D85" i="78"/>
  <c r="AI65" i="78"/>
  <c r="CE75" i="78"/>
  <c r="BY96" i="78"/>
  <c r="BM99" i="78"/>
  <c r="BG102" i="78"/>
  <c r="D79" i="78"/>
  <c r="Q79" i="78"/>
  <c r="CW78" i="78"/>
  <c r="CK85" i="78"/>
  <c r="BA85" i="78"/>
  <c r="BG81" i="78"/>
  <c r="CQ67" i="78"/>
  <c r="CK66" i="78"/>
  <c r="Q77" i="78"/>
  <c r="CQ60" i="78"/>
  <c r="D70" i="78"/>
  <c r="AO70" i="78"/>
  <c r="Q65" i="78"/>
  <c r="BS31" i="78"/>
  <c r="BS19" i="78"/>
  <c r="AU52" i="78"/>
  <c r="BA57" i="78"/>
  <c r="BA39" i="78"/>
  <c r="CQ28" i="78"/>
  <c r="BG6" i="78"/>
  <c r="AO18" i="78"/>
  <c r="AI43" i="78"/>
  <c r="W79" i="78"/>
  <c r="AU79" i="78"/>
  <c r="BA83" i="78"/>
  <c r="CK83" i="78"/>
  <c r="CE83" i="78"/>
  <c r="BS67" i="78"/>
  <c r="BM12" i="78"/>
  <c r="BM51" i="78"/>
  <c r="AU59" i="78"/>
  <c r="CQ70" i="78"/>
  <c r="CQ33" i="78"/>
  <c r="BS15" i="78"/>
  <c r="AC51" i="78"/>
  <c r="BG48" i="78"/>
  <c r="W31" i="78"/>
  <c r="BA20" i="78"/>
  <c r="BG14" i="78"/>
  <c r="AC86" i="78"/>
  <c r="AO79" i="78"/>
  <c r="Q86" i="78"/>
  <c r="AO86" i="78"/>
  <c r="Q85" i="78"/>
  <c r="AC83" i="78"/>
  <c r="BS83" i="78"/>
  <c r="AI83" i="78"/>
  <c r="AI67" i="78"/>
  <c r="CQ66" i="78"/>
  <c r="CW66" i="78"/>
  <c r="BY82" i="78"/>
  <c r="BS60" i="78"/>
  <c r="BY12" i="78"/>
  <c r="BM70" i="78"/>
  <c r="D65" i="78"/>
  <c r="AI80" i="78"/>
  <c r="CQ42" i="78"/>
  <c r="W15" i="78"/>
  <c r="CK31" i="78"/>
  <c r="Q50" i="78"/>
  <c r="CQ10" i="78"/>
  <c r="CW50" i="78"/>
  <c r="Q27" i="78"/>
  <c r="CW26" i="78"/>
  <c r="W45" i="78"/>
  <c r="Q11" i="78"/>
  <c r="AI16" i="78"/>
  <c r="BM86" i="78"/>
  <c r="BM85" i="78"/>
  <c r="BY78" i="78"/>
  <c r="AC78" i="78"/>
  <c r="AU83" i="78"/>
  <c r="BM81" i="78"/>
  <c r="D67" i="78"/>
  <c r="BG67" i="78"/>
  <c r="CE74" i="78"/>
  <c r="AU12" i="78"/>
  <c r="AC12" i="78"/>
  <c r="Q76" i="78"/>
  <c r="W70" i="78"/>
  <c r="BY65" i="78"/>
  <c r="CQ29" i="78"/>
  <c r="AC64" i="78"/>
  <c r="AU86" i="78"/>
  <c r="BG83" i="78"/>
  <c r="Q83" i="78"/>
  <c r="W83" i="78"/>
  <c r="BA78" i="78"/>
  <c r="BY67" i="78"/>
  <c r="BG66" i="78"/>
  <c r="AI77" i="78"/>
  <c r="AC75" i="78"/>
  <c r="BG75" i="78"/>
  <c r="AI31" i="78"/>
  <c r="AI33" i="78"/>
  <c r="BG26" i="78"/>
  <c r="CK48" i="78"/>
  <c r="AI27" i="78"/>
  <c r="CW79" i="78"/>
  <c r="AI79" i="78"/>
  <c r="BA79" i="78"/>
  <c r="BS85" i="78"/>
  <c r="D78" i="78"/>
  <c r="AI78" i="78"/>
  <c r="AO83" i="78"/>
  <c r="BA67" i="78"/>
  <c r="CE77" i="78"/>
  <c r="W65" i="78"/>
  <c r="CQ75" i="78"/>
  <c r="CQ15" i="78"/>
  <c r="CE6" i="78"/>
  <c r="BS42" i="78"/>
  <c r="AU48" i="78"/>
  <c r="CQ27" i="78"/>
  <c r="BY50" i="78"/>
  <c r="AO11" i="78"/>
  <c r="CE11" i="78"/>
  <c r="CW37" i="78"/>
  <c r="BS51" i="78"/>
  <c r="AO9" i="78"/>
  <c r="BS79" i="78"/>
  <c r="BY86" i="78"/>
  <c r="CE78" i="78"/>
  <c r="D83" i="78"/>
  <c r="BM83" i="78"/>
  <c r="BM66" i="78"/>
  <c r="Q66" i="78"/>
  <c r="BA65" i="78"/>
  <c r="CE12" i="78"/>
  <c r="BY26" i="78"/>
  <c r="BG33" i="78"/>
  <c r="AO36" i="78"/>
  <c r="CW86" i="78"/>
  <c r="CQ83" i="78"/>
  <c r="BG77" i="78"/>
  <c r="CE73" i="78"/>
  <c r="CW12" i="78"/>
  <c r="BS56" i="78"/>
  <c r="AI70" i="78"/>
  <c r="CQ79" i="78"/>
  <c r="AC79" i="78"/>
  <c r="CE86" i="78"/>
  <c r="BM78" i="78"/>
  <c r="Q67" i="78"/>
  <c r="D66" i="78"/>
  <c r="BS66" i="78"/>
  <c r="D73" i="78"/>
  <c r="AC70" i="78"/>
  <c r="BY74" i="78"/>
  <c r="Q75" i="78"/>
  <c r="AI75" i="78"/>
  <c r="W50" i="78"/>
  <c r="AC15" i="78"/>
  <c r="BA48" i="78"/>
  <c r="CE79" i="78"/>
  <c r="AU67" i="78"/>
  <c r="BM67" i="78"/>
  <c r="AC66" i="78"/>
  <c r="AI66" i="78"/>
  <c r="CQ74" i="78"/>
  <c r="CK65" i="78"/>
  <c r="CK50" i="78"/>
  <c r="BA21" i="78"/>
  <c r="CW15" i="78"/>
  <c r="AI69" i="78"/>
  <c r="BY55" i="78"/>
  <c r="AU28" i="78"/>
  <c r="W86" i="78"/>
  <c r="CK86" i="78"/>
  <c r="AU81" i="78"/>
  <c r="CK67" i="78"/>
  <c r="CE67" i="78"/>
  <c r="CW67" i="78"/>
  <c r="BA66" i="78"/>
  <c r="BM82" i="78"/>
  <c r="CK73" i="78"/>
  <c r="BG12" i="78"/>
  <c r="CE70" i="78"/>
  <c r="AC74" i="78"/>
  <c r="BS74" i="78"/>
  <c r="BS65" i="78"/>
  <c r="AO50" i="78"/>
  <c r="BY27" i="78"/>
  <c r="CO38" i="78"/>
  <c r="BM69" i="78"/>
  <c r="BW37" i="78"/>
  <c r="AD52" i="78"/>
  <c r="AP52" i="78"/>
  <c r="BQ15" i="78"/>
  <c r="O15" i="78"/>
  <c r="AY15" i="78"/>
  <c r="BK46" i="78"/>
  <c r="AS46" i="78"/>
  <c r="AY46" i="78"/>
  <c r="BW46" i="78"/>
  <c r="U46" i="78"/>
  <c r="AA46" i="78"/>
  <c r="AG46" i="78"/>
  <c r="AM46" i="78"/>
  <c r="AA28" i="78"/>
  <c r="AM27" i="78"/>
  <c r="AS28" i="78"/>
  <c r="BE27" i="78"/>
  <c r="CI27" i="78"/>
  <c r="AA27" i="78"/>
  <c r="AA29" i="78"/>
  <c r="BE28" i="78"/>
  <c r="AS6" i="78"/>
  <c r="BE6" i="78"/>
  <c r="BK6" i="78"/>
  <c r="X37" i="78"/>
  <c r="CR39" i="78"/>
  <c r="CX39" i="78"/>
  <c r="BB21" i="78"/>
  <c r="CA22" i="78"/>
  <c r="S22" i="78"/>
  <c r="CG45" i="78"/>
  <c r="U13" i="78"/>
  <c r="CO45" i="78"/>
  <c r="BH11" i="78"/>
  <c r="AA42" i="78"/>
  <c r="BW57" i="78"/>
  <c r="BZ21" i="78"/>
  <c r="R25" i="78"/>
  <c r="AP62" i="78"/>
  <c r="AJ56" i="78"/>
  <c r="AD65" i="78"/>
  <c r="AD80" i="78"/>
  <c r="AJ54" i="78"/>
  <c r="AD56" i="78"/>
  <c r="AN62" i="78"/>
  <c r="E74" i="78"/>
  <c r="CL63" i="78"/>
  <c r="E63" i="78"/>
  <c r="CF70" i="78"/>
  <c r="CF60" i="78"/>
  <c r="X60" i="78"/>
  <c r="BL77" i="78"/>
  <c r="P66" i="78"/>
  <c r="AV66" i="78"/>
  <c r="BB67" i="78"/>
  <c r="BN78" i="78"/>
  <c r="AP78" i="78"/>
  <c r="AP85" i="78"/>
  <c r="BX86" i="78"/>
  <c r="AD79" i="78"/>
  <c r="BT79" i="78"/>
  <c r="CX79" i="78"/>
  <c r="AZ65" i="78"/>
  <c r="BH84" i="78"/>
  <c r="BT56" i="78"/>
  <c r="BZ62" i="78"/>
  <c r="AJ74" i="78"/>
  <c r="P12" i="78"/>
  <c r="AP70" i="78"/>
  <c r="AP63" i="78"/>
  <c r="BN60" i="78"/>
  <c r="AP83" i="78"/>
  <c r="X78" i="78"/>
  <c r="E78" i="78"/>
  <c r="CX85" i="78"/>
  <c r="AJ79" i="78"/>
  <c r="AJ50" i="78"/>
  <c r="AB64" i="78"/>
  <c r="AV62" i="78"/>
  <c r="AH65" i="78"/>
  <c r="BN65" i="78"/>
  <c r="C87" i="78"/>
  <c r="AD54" i="78"/>
  <c r="AD62" i="78"/>
  <c r="BZ70" i="78"/>
  <c r="BT63" i="78"/>
  <c r="CJ77" i="78"/>
  <c r="CD66" i="78"/>
  <c r="E67" i="78"/>
  <c r="AV67" i="78"/>
  <c r="X83" i="78"/>
  <c r="R83" i="78"/>
  <c r="CD70" i="78"/>
  <c r="BH66" i="78"/>
  <c r="AZ66" i="78"/>
  <c r="CV67" i="78"/>
  <c r="CD67" i="78"/>
  <c r="AB67" i="78"/>
  <c r="AD83" i="78"/>
  <c r="BZ85" i="78"/>
  <c r="AJ85" i="78"/>
  <c r="BZ86" i="78"/>
  <c r="CF79" i="78"/>
  <c r="AP79" i="78"/>
  <c r="X7" i="78"/>
  <c r="CL48" i="78"/>
  <c r="AT71" i="78"/>
  <c r="AB15" i="78"/>
  <c r="BH33" i="78"/>
  <c r="AA34" i="78"/>
  <c r="V50" i="78"/>
  <c r="AB65" i="78"/>
  <c r="BN70" i="78"/>
  <c r="AB52" i="78"/>
  <c r="R56" i="78"/>
  <c r="X62" i="78"/>
  <c r="AT77" i="78"/>
  <c r="BL63" i="78"/>
  <c r="AB68" i="78"/>
  <c r="CF74" i="78"/>
  <c r="BN73" i="78"/>
  <c r="X74" i="78"/>
  <c r="AD77" i="78"/>
  <c r="AH66" i="78"/>
  <c r="BT67" i="78"/>
  <c r="AD85" i="78"/>
  <c r="BB79" i="78"/>
  <c r="CF25" i="78"/>
  <c r="BT14" i="78"/>
  <c r="CL44" i="78"/>
  <c r="AV13" i="78"/>
  <c r="BZ20" i="78"/>
  <c r="CX25" i="78"/>
  <c r="AD36" i="78"/>
  <c r="CX37" i="78"/>
  <c r="X38" i="78"/>
  <c r="AJ45" i="78"/>
  <c r="AP46" i="78"/>
  <c r="CF9" i="78"/>
  <c r="CX14" i="78"/>
  <c r="CR20" i="78"/>
  <c r="BB44" i="78"/>
  <c r="AV46" i="78"/>
  <c r="AJ11" i="78"/>
  <c r="CF11" i="78"/>
  <c r="AD20" i="78"/>
  <c r="AJ23" i="78"/>
  <c r="BH36" i="78"/>
  <c r="AP38" i="78"/>
  <c r="BZ38" i="78"/>
  <c r="BT43" i="78"/>
  <c r="BH44" i="78"/>
  <c r="R46" i="78"/>
  <c r="BB47" i="78"/>
  <c r="R5" i="78"/>
  <c r="AP11" i="78"/>
  <c r="BT35" i="78"/>
  <c r="AP36" i="78"/>
  <c r="R38" i="78"/>
  <c r="BZ64" i="78"/>
  <c r="AD25" i="78"/>
  <c r="AP32" i="78"/>
  <c r="AV37" i="78"/>
  <c r="CX47" i="78"/>
  <c r="AP51" i="78"/>
  <c r="AD5" i="78"/>
  <c r="AV14" i="78"/>
  <c r="CL34" i="78"/>
  <c r="BH46" i="78"/>
  <c r="CL51" i="78"/>
  <c r="BZ55" i="78"/>
  <c r="BH61" i="78"/>
  <c r="AD64" i="78"/>
  <c r="CF64" i="78"/>
  <c r="BB71" i="78"/>
  <c r="BH14" i="78"/>
  <c r="BN25" i="78"/>
  <c r="CR34" i="78"/>
  <c r="BN37" i="78"/>
  <c r="BH64" i="78"/>
  <c r="AJ69" i="78"/>
  <c r="CL5" i="78"/>
  <c r="CX5" i="78"/>
  <c r="CR14" i="78"/>
  <c r="X24" i="78"/>
  <c r="AV38" i="78"/>
  <c r="R40" i="78"/>
  <c r="BH51" i="78"/>
  <c r="BN52" i="78"/>
  <c r="BB55" i="78"/>
  <c r="BZ61" i="78"/>
  <c r="E64" i="78"/>
  <c r="AJ64" i="78"/>
  <c r="BN24" i="78"/>
  <c r="CX29" i="78"/>
  <c r="BZ30" i="78"/>
  <c r="CR31" i="78"/>
  <c r="CX61" i="78"/>
  <c r="CL13" i="78"/>
  <c r="BN38" i="78"/>
  <c r="AD48" i="78"/>
  <c r="BB50" i="78"/>
  <c r="AV8" i="78"/>
  <c r="CX11" i="78"/>
  <c r="X57" i="78"/>
  <c r="R64" i="78"/>
  <c r="BZ37" i="78"/>
  <c r="CX48" i="78"/>
  <c r="AV64" i="78"/>
  <c r="CX64" i="78"/>
  <c r="R71" i="78"/>
  <c r="BT33" i="78"/>
  <c r="CL55" i="78"/>
  <c r="X61" i="78"/>
  <c r="X69" i="78"/>
  <c r="BZ71" i="78"/>
  <c r="BB87" i="78"/>
  <c r="CR55" i="78"/>
  <c r="AJ63" i="78"/>
  <c r="CX71" i="78"/>
  <c r="AV72" i="78"/>
  <c r="BT74" i="78"/>
  <c r="CR74" i="78"/>
  <c r="R75" i="78"/>
  <c r="X71" i="78"/>
  <c r="AD72" i="78"/>
  <c r="CX72" i="78"/>
  <c r="BT88" i="78"/>
  <c r="R89" i="78"/>
  <c r="CF31" i="78"/>
  <c r="CX55" i="78"/>
  <c r="BZ56" i="78"/>
  <c r="CF62" i="78"/>
  <c r="BT70" i="78"/>
  <c r="CX40" i="78"/>
  <c r="CR62" i="78"/>
  <c r="BH65" i="78"/>
  <c r="BH71" i="78"/>
  <c r="CF72" i="78"/>
  <c r="CF75" i="78"/>
  <c r="CX75" i="78"/>
  <c r="BT76" i="78"/>
  <c r="AP6" i="78"/>
  <c r="R48" i="78"/>
  <c r="R55" i="78"/>
  <c r="CL56" i="78"/>
  <c r="BZ63" i="78"/>
  <c r="X64" i="78"/>
  <c r="X65" i="78"/>
  <c r="BN75" i="78"/>
  <c r="BB6" i="78"/>
  <c r="BH32" i="78"/>
  <c r="X54" i="78"/>
  <c r="AV55" i="78"/>
  <c r="BB69" i="78"/>
  <c r="E71" i="78"/>
  <c r="AJ71" i="78"/>
  <c r="BN71" i="78"/>
  <c r="CL71" i="78"/>
  <c r="AJ72" i="78"/>
  <c r="BH72" i="78"/>
  <c r="BB35" i="78"/>
  <c r="BB54" i="78"/>
  <c r="CF63" i="78"/>
  <c r="CL87" i="78"/>
  <c r="AD88" i="78"/>
  <c r="AD89" i="78"/>
  <c r="CX89" i="78"/>
  <c r="CR90" i="78"/>
  <c r="CR91" i="78"/>
  <c r="CR92" i="78"/>
  <c r="CR93" i="78"/>
  <c r="CR94" i="78"/>
  <c r="CR95" i="78"/>
  <c r="CR96" i="78"/>
  <c r="CX97" i="78"/>
  <c r="BB99" i="78"/>
  <c r="BN100" i="78"/>
  <c r="BZ101" i="78"/>
  <c r="CL102" i="78"/>
  <c r="AV104" i="78"/>
  <c r="AV106" i="78"/>
  <c r="CX109" i="78"/>
  <c r="BN46" i="78"/>
  <c r="BH55" i="78"/>
  <c r="BZ65" i="78"/>
  <c r="CF71" i="78"/>
  <c r="AP74" i="78"/>
  <c r="AD76" i="78"/>
  <c r="AJ77" i="78"/>
  <c r="BH89" i="78"/>
  <c r="BB90" i="78"/>
  <c r="BB91" i="78"/>
  <c r="BB92" i="78"/>
  <c r="BB93" i="78"/>
  <c r="BB94" i="78"/>
  <c r="BB95" i="78"/>
  <c r="BB96" i="78"/>
  <c r="BH97" i="78"/>
  <c r="BT98" i="78"/>
  <c r="CF99" i="78"/>
  <c r="CR100" i="78"/>
  <c r="AV102" i="78"/>
  <c r="BN103" i="78"/>
  <c r="CR104" i="78"/>
  <c r="AV107" i="78"/>
  <c r="BZ66" i="78"/>
  <c r="BZ67" i="78"/>
  <c r="E70" i="78"/>
  <c r="AP71" i="78"/>
  <c r="AD75" i="78"/>
  <c r="BH75" i="78"/>
  <c r="CL75" i="78"/>
  <c r="AV80" i="78"/>
  <c r="CL80" i="78"/>
  <c r="AJ87" i="78"/>
  <c r="CL89" i="78"/>
  <c r="CF90" i="78"/>
  <c r="CF91" i="78"/>
  <c r="CF92" i="78"/>
  <c r="CF93" i="78"/>
  <c r="R65" i="78"/>
  <c r="CR87" i="78"/>
  <c r="CR88" i="78"/>
  <c r="AV89" i="78"/>
  <c r="AP90" i="78"/>
  <c r="AP91" i="78"/>
  <c r="AP92" i="78"/>
  <c r="AP93" i="78"/>
  <c r="AP94" i="78"/>
  <c r="AP95" i="78"/>
  <c r="AP96" i="78"/>
  <c r="AV97" i="78"/>
  <c r="BH98" i="78"/>
  <c r="BT99" i="78"/>
  <c r="CF100" i="78"/>
  <c r="CR101" i="78"/>
  <c r="AV103" i="78"/>
  <c r="CF104" i="78"/>
  <c r="R52" i="78"/>
  <c r="CX65" i="78"/>
  <c r="BZ72" i="78"/>
  <c r="BT87" i="78"/>
  <c r="BZ89" i="78"/>
  <c r="BT90" i="78"/>
  <c r="BT91" i="78"/>
  <c r="BT92" i="78"/>
  <c r="BT93" i="78"/>
  <c r="BT94" i="78"/>
  <c r="BT95" i="78"/>
  <c r="BT96" i="78"/>
  <c r="BZ97" i="78"/>
  <c r="CL98" i="78"/>
  <c r="CX99" i="78"/>
  <c r="BB101" i="78"/>
  <c r="BN102" i="78"/>
  <c r="CF103" i="78"/>
  <c r="CR71" i="78"/>
  <c r="AP72" i="78"/>
  <c r="BB74" i="78"/>
  <c r="E87" i="78"/>
  <c r="AP87" i="78"/>
  <c r="BB88" i="78"/>
  <c r="AJ89" i="78"/>
  <c r="AD90" i="78"/>
  <c r="CX90" i="78"/>
  <c r="CX91" i="78"/>
  <c r="CX92" i="78"/>
  <c r="CX93" i="78"/>
  <c r="CX94" i="78"/>
  <c r="CX95" i="78"/>
  <c r="CX96" i="78"/>
  <c r="AV98" i="78"/>
  <c r="BH99" i="78"/>
  <c r="BT100" i="78"/>
  <c r="CF101" i="78"/>
  <c r="CR102" i="78"/>
  <c r="BT104" i="78"/>
  <c r="CF106" i="78"/>
  <c r="AV76" i="78"/>
  <c r="R77" i="78"/>
  <c r="BH87" i="78"/>
  <c r="BH95" i="78"/>
  <c r="BB97" i="78"/>
  <c r="CL99" i="78"/>
  <c r="CX101" i="78"/>
  <c r="CF105" i="78"/>
  <c r="CX105" i="78"/>
  <c r="CR69" i="78"/>
  <c r="BZ74" i="78"/>
  <c r="BZ95" i="78"/>
  <c r="CF96" i="78"/>
  <c r="BB98" i="78"/>
  <c r="AV100" i="78"/>
  <c r="BN101" i="78"/>
  <c r="CX102" i="78"/>
  <c r="CL106" i="78"/>
  <c r="E72" i="78"/>
  <c r="X75" i="78"/>
  <c r="X77" i="78"/>
  <c r="BT89" i="78"/>
  <c r="AJ90" i="78"/>
  <c r="BN91" i="78"/>
  <c r="AJ92" i="78"/>
  <c r="BN93" i="78"/>
  <c r="AJ94" i="78"/>
  <c r="BN96" i="78"/>
  <c r="CR97" i="78"/>
  <c r="AV101" i="78"/>
  <c r="CF102" i="78"/>
  <c r="CX104" i="78"/>
  <c r="BN64" i="78"/>
  <c r="R72" i="78"/>
  <c r="BB89" i="78"/>
  <c r="CR89" i="78"/>
  <c r="BH90" i="78"/>
  <c r="BZ90" i="78"/>
  <c r="AV91" i="78"/>
  <c r="CL91" i="78"/>
  <c r="BH92" i="78"/>
  <c r="BZ92" i="78"/>
  <c r="AV93" i="78"/>
  <c r="CL93" i="78"/>
  <c r="BH94" i="78"/>
  <c r="AV96" i="78"/>
  <c r="BZ98" i="78"/>
  <c r="CL100" i="78"/>
  <c r="BT103" i="78"/>
  <c r="CX107" i="78"/>
  <c r="CX108" i="78"/>
  <c r="R37" i="78"/>
  <c r="CF78" i="78"/>
  <c r="X88" i="78"/>
  <c r="BZ94" i="78"/>
  <c r="CF95" i="78"/>
  <c r="AP97" i="78"/>
  <c r="CR98" i="78"/>
  <c r="BB100" i="78"/>
  <c r="CL101" i="78"/>
  <c r="CL103" i="78"/>
  <c r="CR64" i="78"/>
  <c r="AD81" i="78"/>
  <c r="BN95" i="78"/>
  <c r="CL96" i="78"/>
  <c r="CR99" i="78"/>
  <c r="BT101" i="78"/>
  <c r="CL105" i="78"/>
  <c r="CR106" i="78"/>
  <c r="CF107" i="78"/>
  <c r="CX35" i="78"/>
  <c r="AV63" i="78"/>
  <c r="BT71" i="78"/>
  <c r="BB73" i="78"/>
  <c r="AP82" i="78"/>
  <c r="AV95" i="78"/>
  <c r="BN97" i="78"/>
  <c r="BZ99" i="78"/>
  <c r="BB102" i="78"/>
  <c r="CR63" i="78"/>
  <c r="AP67" i="78"/>
  <c r="BH73" i="78"/>
  <c r="BT75" i="78"/>
  <c r="E76" i="78"/>
  <c r="E80" i="78"/>
  <c r="BT80" i="78"/>
  <c r="BH83" i="78"/>
  <c r="CF94" i="78"/>
  <c r="AJ96" i="78"/>
  <c r="CF97" i="78"/>
  <c r="CX98" i="78"/>
  <c r="BZ100" i="78"/>
  <c r="AD71" i="78"/>
  <c r="CL72" i="78"/>
  <c r="BZ75" i="78"/>
  <c r="AV82" i="78"/>
  <c r="AP89" i="78"/>
  <c r="BN90" i="78"/>
  <c r="AJ91" i="78"/>
  <c r="BN92" i="78"/>
  <c r="AJ93" i="78"/>
  <c r="BN94" i="78"/>
  <c r="CL95" i="78"/>
  <c r="CF98" i="78"/>
  <c r="BH100" i="78"/>
  <c r="BZ103" i="78"/>
  <c r="CR105" i="78"/>
  <c r="AV108" i="78"/>
  <c r="BN54" i="78"/>
  <c r="AP75" i="78"/>
  <c r="BH91" i="78"/>
  <c r="BZ96" i="78"/>
  <c r="BN99" i="78"/>
  <c r="CR107" i="78"/>
  <c r="CF48" i="78"/>
  <c r="BN77" i="78"/>
  <c r="AV85" i="78"/>
  <c r="CL92" i="78"/>
  <c r="CX100" i="78"/>
  <c r="CR103" i="78"/>
  <c r="AV94" i="78"/>
  <c r="BT97" i="78"/>
  <c r="BZ104" i="78"/>
  <c r="CF89" i="78"/>
  <c r="AJ95" i="78"/>
  <c r="AV105" i="78"/>
  <c r="BH93" i="78"/>
  <c r="BH96" i="78"/>
  <c r="AV99" i="78"/>
  <c r="BT102" i="78"/>
  <c r="CX106" i="78"/>
  <c r="E75" i="78"/>
  <c r="CX103" i="78"/>
  <c r="BN74" i="78"/>
  <c r="CL81" i="78"/>
  <c r="AV90" i="78"/>
  <c r="AP66" i="78"/>
  <c r="BZ73" i="78"/>
  <c r="BZ91" i="78"/>
  <c r="CL94" i="78"/>
  <c r="BZ102" i="78"/>
  <c r="CL104" i="78"/>
  <c r="BN89" i="78"/>
  <c r="CR108" i="78"/>
  <c r="CL90" i="78"/>
  <c r="CL97" i="78"/>
  <c r="BH101" i="78"/>
  <c r="BN98" i="78"/>
  <c r="BH102" i="78"/>
  <c r="BH103" i="78"/>
  <c r="BZ93" i="78"/>
  <c r="AJ78" i="78"/>
  <c r="AV92" i="78"/>
  <c r="BE34" i="78"/>
  <c r="AV33" i="78"/>
  <c r="CX6" i="78"/>
  <c r="AM33" i="78"/>
  <c r="CI64" i="78"/>
  <c r="AY64" i="78"/>
  <c r="AN63" i="78"/>
  <c r="BI56" i="78"/>
  <c r="BT62" i="78"/>
  <c r="AD12" i="78"/>
  <c r="AV12" i="78"/>
  <c r="X63" i="78"/>
  <c r="CV68" i="78"/>
  <c r="BL73" i="78"/>
  <c r="X73" i="78"/>
  <c r="BX67" i="78"/>
  <c r="BZ60" i="78"/>
  <c r="CX66" i="78"/>
  <c r="CR66" i="78"/>
  <c r="AT66" i="78"/>
  <c r="X67" i="78"/>
  <c r="BZ44" i="78"/>
  <c r="BN81" i="78"/>
  <c r="BN85" i="78"/>
  <c r="R86" i="78"/>
  <c r="BZ79" i="78"/>
  <c r="BZ69" i="78"/>
  <c r="CR65" i="78"/>
  <c r="CR75" i="78"/>
  <c r="CF65" i="78"/>
  <c r="BT54" i="78"/>
  <c r="CD59" i="78"/>
  <c r="BH56" i="78"/>
  <c r="AW56" i="78"/>
  <c r="BN12" i="78"/>
  <c r="CD12" i="78"/>
  <c r="BH63" i="78"/>
  <c r="AV73" i="78"/>
  <c r="CJ22" i="78"/>
  <c r="CR67" i="78"/>
  <c r="BB77" i="78"/>
  <c r="AB66" i="78"/>
  <c r="AD67" i="78"/>
  <c r="X81" i="78"/>
  <c r="BB78" i="78"/>
  <c r="BN83" i="78"/>
  <c r="AB78" i="78"/>
  <c r="CP86" i="78"/>
  <c r="CR86" i="78"/>
  <c r="E79" i="78"/>
  <c r="AP48" i="78"/>
  <c r="CX33" i="78"/>
  <c r="CL76" i="78"/>
  <c r="BX68" i="78"/>
  <c r="CX56" i="78"/>
  <c r="BB70" i="78"/>
  <c r="E62" i="78"/>
  <c r="BT12" i="78"/>
  <c r="R63" i="78"/>
  <c r="AP61" i="78"/>
  <c r="BZ22" i="78"/>
  <c r="X66" i="78"/>
  <c r="BH67" i="78"/>
  <c r="CX83" i="78"/>
  <c r="CL83" i="78"/>
  <c r="AH85" i="78"/>
  <c r="AT86" i="78"/>
  <c r="BB86" i="78"/>
  <c r="R79" i="78"/>
  <c r="BH79" i="78"/>
  <c r="AY32" i="78"/>
  <c r="AA32" i="78"/>
  <c r="AS32" i="78"/>
  <c r="BE32" i="78"/>
  <c r="BQ32" i="78"/>
  <c r="BB38" i="78"/>
  <c r="BH69" i="78"/>
  <c r="BB42" i="78"/>
  <c r="BX64" i="78"/>
  <c r="BN19" i="78"/>
  <c r="AV6" i="78"/>
  <c r="AH6" i="78"/>
  <c r="AD33" i="78"/>
  <c r="BW31" i="78"/>
  <c r="CL12" i="78"/>
  <c r="BL70" i="78"/>
  <c r="BB65" i="78"/>
  <c r="AJ70" i="78"/>
  <c r="AV56" i="78"/>
  <c r="X70" i="78"/>
  <c r="BN63" i="78"/>
  <c r="CX63" i="78"/>
  <c r="AV60" i="78"/>
  <c r="CF66" i="78"/>
  <c r="AD66" i="78"/>
  <c r="AJ67" i="78"/>
  <c r="CL67" i="78"/>
  <c r="BL81" i="78"/>
  <c r="BZ83" i="78"/>
  <c r="BT83" i="78"/>
  <c r="BT78" i="78"/>
  <c r="AV78" i="78"/>
  <c r="E83" i="78"/>
  <c r="AJ86" i="78"/>
  <c r="BN79" i="78"/>
  <c r="CR85" i="78"/>
  <c r="X29" i="78"/>
  <c r="CJ15" i="78"/>
  <c r="BY34" i="78"/>
  <c r="CR38" i="78"/>
  <c r="CX22" i="78"/>
  <c r="BL65" i="78"/>
  <c r="BB39" i="78"/>
  <c r="AT52" i="78"/>
  <c r="BZ10" i="78"/>
  <c r="CL19" i="78"/>
  <c r="BW33" i="78"/>
  <c r="CD81" i="78"/>
  <c r="AJ65" i="78"/>
  <c r="CL65" i="78"/>
  <c r="CR70" i="78"/>
  <c r="AB76" i="78"/>
  <c r="CR56" i="78"/>
  <c r="AD69" i="78"/>
  <c r="BL12" i="78"/>
  <c r="AN50" i="78"/>
  <c r="BF63" i="78"/>
  <c r="AH68" i="78"/>
  <c r="AB62" i="78"/>
  <c r="BF22" i="78"/>
  <c r="CX60" i="78"/>
  <c r="AV77" i="78"/>
  <c r="BL66" i="78"/>
  <c r="E66" i="78"/>
  <c r="CX67" i="78"/>
  <c r="CF67" i="78"/>
  <c r="AJ83" i="78"/>
  <c r="BB83" i="78"/>
  <c r="BH85" i="78"/>
  <c r="BR86" i="78"/>
  <c r="CL79" i="78"/>
  <c r="AA35" i="78"/>
  <c r="BE35" i="78"/>
  <c r="BW35" i="78"/>
  <c r="CI35" i="78"/>
  <c r="AG34" i="78"/>
  <c r="CU34" i="78"/>
  <c r="AY35" i="78"/>
  <c r="CC15" i="78"/>
  <c r="BK32" i="78"/>
  <c r="CR4" i="78"/>
  <c r="AH16" i="78"/>
  <c r="CX4" i="78"/>
  <c r="AV25" i="78"/>
  <c r="AZ30" i="78"/>
  <c r="BL38" i="78"/>
  <c r="AB7" i="78"/>
  <c r="CV7" i="78"/>
  <c r="AN16" i="78"/>
  <c r="CV16" i="78"/>
  <c r="AT37" i="78"/>
  <c r="CV38" i="78"/>
  <c r="AZ16" i="78"/>
  <c r="BR30" i="78"/>
  <c r="AH38" i="78"/>
  <c r="BR38" i="78"/>
  <c r="CJ5" i="78"/>
  <c r="AT7" i="78"/>
  <c r="BL13" i="78"/>
  <c r="CJ18" i="78"/>
  <c r="AH14" i="78"/>
  <c r="V30" i="78"/>
  <c r="BR45" i="78"/>
  <c r="CV5" i="78"/>
  <c r="BX16" i="78"/>
  <c r="AH20" i="78"/>
  <c r="AT25" i="78"/>
  <c r="BL36" i="78"/>
  <c r="BX37" i="78"/>
  <c r="V5" i="78"/>
  <c r="CP7" i="78"/>
  <c r="BL16" i="78"/>
  <c r="CV23" i="78"/>
  <c r="P30" i="78"/>
  <c r="AN34" i="78"/>
  <c r="CJ51" i="78"/>
  <c r="AZ64" i="78"/>
  <c r="AB5" i="78"/>
  <c r="CP38" i="78"/>
  <c r="CD64" i="78"/>
  <c r="AB71" i="78"/>
  <c r="BX71" i="78"/>
  <c r="CD16" i="78"/>
  <c r="BL37" i="78"/>
  <c r="AZ20" i="78"/>
  <c r="AN38" i="78"/>
  <c r="AH64" i="78"/>
  <c r="CV8" i="78"/>
  <c r="AZ58" i="78"/>
  <c r="BL64" i="78"/>
  <c r="CP64" i="78"/>
  <c r="AN28" i="78"/>
  <c r="CJ4" i="78"/>
  <c r="BX11" i="78"/>
  <c r="CD43" i="78"/>
  <c r="BX52" i="78"/>
  <c r="P16" i="78"/>
  <c r="CP30" i="78"/>
  <c r="CJ48" i="78"/>
  <c r="BR51" i="78"/>
  <c r="AZ7" i="78"/>
  <c r="CJ10" i="78"/>
  <c r="AB23" i="78"/>
  <c r="AB35" i="78"/>
  <c r="BX51" i="78"/>
  <c r="CV52" i="78"/>
  <c r="BR58" i="78"/>
  <c r="BR64" i="78"/>
  <c r="BL15" i="78"/>
  <c r="BL51" i="78"/>
  <c r="BF58" i="78"/>
  <c r="V72" i="78"/>
  <c r="AT72" i="78"/>
  <c r="CP72" i="78"/>
  <c r="AZ87" i="78"/>
  <c r="BX87" i="78"/>
  <c r="CP37" i="78"/>
  <c r="AZ50" i="78"/>
  <c r="CJ52" i="78"/>
  <c r="AT65" i="78"/>
  <c r="CD65" i="78"/>
  <c r="AB87" i="78"/>
  <c r="BR25" i="78"/>
  <c r="AH57" i="78"/>
  <c r="BR68" i="78"/>
  <c r="AB72" i="78"/>
  <c r="CV72" i="78"/>
  <c r="CD47" i="78"/>
  <c r="AH61" i="78"/>
  <c r="CP69" i="78"/>
  <c r="CV13" i="78"/>
  <c r="AH36" i="78"/>
  <c r="AT16" i="78"/>
  <c r="BX23" i="78"/>
  <c r="V65" i="78"/>
  <c r="AZ69" i="78"/>
  <c r="CJ71" i="78"/>
  <c r="AH72" i="78"/>
  <c r="BL14" i="78"/>
  <c r="AZ38" i="78"/>
  <c r="CV62" i="78"/>
  <c r="CV65" i="78"/>
  <c r="P72" i="78"/>
  <c r="BX38" i="78"/>
  <c r="AN48" i="78"/>
  <c r="CD63" i="78"/>
  <c r="CJ64" i="78"/>
  <c r="V80" i="78"/>
  <c r="BL80" i="78"/>
  <c r="CD38" i="78"/>
  <c r="AB51" i="78"/>
  <c r="P52" i="78"/>
  <c r="CV64" i="78"/>
  <c r="CJ89" i="78"/>
  <c r="CD90" i="78"/>
  <c r="CD91" i="78"/>
  <c r="CD92" i="78"/>
  <c r="CD93" i="78"/>
  <c r="CD94" i="78"/>
  <c r="CD95" i="78"/>
  <c r="CD96" i="78"/>
  <c r="CJ97" i="78"/>
  <c r="CV98" i="78"/>
  <c r="AZ100" i="78"/>
  <c r="BL101" i="78"/>
  <c r="BX102" i="78"/>
  <c r="CP103" i="78"/>
  <c r="CP105" i="78"/>
  <c r="CP108" i="78"/>
  <c r="CJ76" i="78"/>
  <c r="AT80" i="78"/>
  <c r="CJ80" i="78"/>
  <c r="AT89" i="78"/>
  <c r="AN90" i="78"/>
  <c r="AN91" i="78"/>
  <c r="AN92" i="78"/>
  <c r="AN93" i="78"/>
  <c r="AN94" i="78"/>
  <c r="AN95" i="78"/>
  <c r="AN96" i="78"/>
  <c r="AT97" i="78"/>
  <c r="BF98" i="78"/>
  <c r="BR99" i="78"/>
  <c r="CD100" i="78"/>
  <c r="CP101" i="78"/>
  <c r="AT103" i="78"/>
  <c r="CD104" i="78"/>
  <c r="CP106" i="78"/>
  <c r="CJ65" i="78"/>
  <c r="CP87" i="78"/>
  <c r="BX89" i="78"/>
  <c r="BR90" i="78"/>
  <c r="BR91" i="78"/>
  <c r="BR92" i="78"/>
  <c r="BR93" i="78"/>
  <c r="CP66" i="78"/>
  <c r="BR87" i="78"/>
  <c r="AH89" i="78"/>
  <c r="AB90" i="78"/>
  <c r="CV90" i="78"/>
  <c r="CV91" i="78"/>
  <c r="CV92" i="78"/>
  <c r="CV93" i="78"/>
  <c r="CV94" i="78"/>
  <c r="CV95" i="78"/>
  <c r="CV96" i="78"/>
  <c r="AT98" i="78"/>
  <c r="BF99" i="78"/>
  <c r="BR100" i="78"/>
  <c r="CD101" i="78"/>
  <c r="CP102" i="78"/>
  <c r="BR104" i="78"/>
  <c r="BL89" i="78"/>
  <c r="BF90" i="78"/>
  <c r="BF91" i="78"/>
  <c r="BF92" i="78"/>
  <c r="BF93" i="78"/>
  <c r="BF94" i="78"/>
  <c r="BF95" i="78"/>
  <c r="BF96" i="78"/>
  <c r="BL97" i="78"/>
  <c r="BX98" i="78"/>
  <c r="CJ99" i="78"/>
  <c r="CV100" i="78"/>
  <c r="AZ102" i="78"/>
  <c r="BR103" i="78"/>
  <c r="BL62" i="78"/>
  <c r="P64" i="78"/>
  <c r="CV75" i="78"/>
  <c r="AT76" i="78"/>
  <c r="CP89" i="78"/>
  <c r="CJ90" i="78"/>
  <c r="CJ91" i="78"/>
  <c r="CJ92" i="78"/>
  <c r="CJ93" i="78"/>
  <c r="CJ94" i="78"/>
  <c r="CJ95" i="78"/>
  <c r="CJ96" i="78"/>
  <c r="CP97" i="78"/>
  <c r="AT99" i="78"/>
  <c r="BF100" i="78"/>
  <c r="BR101" i="78"/>
  <c r="CD102" i="78"/>
  <c r="CV103" i="78"/>
  <c r="CV105" i="78"/>
  <c r="CV108" i="78"/>
  <c r="BF66" i="78"/>
  <c r="AT68" i="78"/>
  <c r="BL88" i="78"/>
  <c r="AB89" i="78"/>
  <c r="BR89" i="78"/>
  <c r="AH90" i="78"/>
  <c r="AZ90" i="78"/>
  <c r="CP90" i="78"/>
  <c r="BL91" i="78"/>
  <c r="AH92" i="78"/>
  <c r="AZ92" i="78"/>
  <c r="CP92" i="78"/>
  <c r="BL93" i="78"/>
  <c r="AH94" i="78"/>
  <c r="AZ94" i="78"/>
  <c r="BL96" i="78"/>
  <c r="BR98" i="78"/>
  <c r="AT101" i="78"/>
  <c r="BL103" i="78"/>
  <c r="C88" i="78"/>
  <c r="AZ89" i="78"/>
  <c r="BX90" i="78"/>
  <c r="AT91" i="78"/>
  <c r="BX92" i="78"/>
  <c r="AT93" i="78"/>
  <c r="AT96" i="78"/>
  <c r="CJ100" i="78"/>
  <c r="CV104" i="78"/>
  <c r="AT107" i="78"/>
  <c r="CV107" i="78"/>
  <c r="AT64" i="78"/>
  <c r="BF71" i="78"/>
  <c r="BX94" i="78"/>
  <c r="CP94" i="78"/>
  <c r="AN97" i="78"/>
  <c r="BX97" i="78"/>
  <c r="CP98" i="78"/>
  <c r="AZ99" i="78"/>
  <c r="CJ101" i="78"/>
  <c r="BL102" i="78"/>
  <c r="CJ103" i="78"/>
  <c r="AT104" i="78"/>
  <c r="BR76" i="78"/>
  <c r="BL95" i="78"/>
  <c r="BF97" i="78"/>
  <c r="CP99" i="78"/>
  <c r="AT102" i="78"/>
  <c r="CJ105" i="78"/>
  <c r="AT106" i="78"/>
  <c r="AT95" i="78"/>
  <c r="BX99" i="78"/>
  <c r="CD107" i="78"/>
  <c r="AH37" i="78"/>
  <c r="P58" i="78"/>
  <c r="AZ73" i="78"/>
  <c r="AH96" i="78"/>
  <c r="BR96" i="78"/>
  <c r="CD97" i="78"/>
  <c r="CV97" i="78"/>
  <c r="BX100" i="78"/>
  <c r="AZ101" i="78"/>
  <c r="BR102" i="78"/>
  <c r="CJ102" i="78"/>
  <c r="CJ104" i="78"/>
  <c r="AT105" i="78"/>
  <c r="AH74" i="78"/>
  <c r="BR80" i="78"/>
  <c r="AN89" i="78"/>
  <c r="BF89" i="78"/>
  <c r="CV89" i="78"/>
  <c r="BL90" i="78"/>
  <c r="AH91" i="78"/>
  <c r="AZ91" i="78"/>
  <c r="CP91" i="78"/>
  <c r="BL92" i="78"/>
  <c r="AH93" i="78"/>
  <c r="AZ93" i="78"/>
  <c r="CP93" i="78"/>
  <c r="BL94" i="78"/>
  <c r="AZ96" i="78"/>
  <c r="CD98" i="78"/>
  <c r="CP100" i="78"/>
  <c r="BX103" i="78"/>
  <c r="AT108" i="78"/>
  <c r="CV109" i="78"/>
  <c r="CD89" i="78"/>
  <c r="AT90" i="78"/>
  <c r="BX91" i="78"/>
  <c r="AT92" i="78"/>
  <c r="BX93" i="78"/>
  <c r="AT94" i="78"/>
  <c r="BL98" i="78"/>
  <c r="CJ87" i="78"/>
  <c r="P89" i="78"/>
  <c r="AH95" i="78"/>
  <c r="BR95" i="78"/>
  <c r="BX96" i="78"/>
  <c r="CP96" i="78"/>
  <c r="BL99" i="78"/>
  <c r="CV99" i="78"/>
  <c r="BF101" i="78"/>
  <c r="BX101" i="78"/>
  <c r="CV106" i="78"/>
  <c r="CP107" i="78"/>
  <c r="BR97" i="78"/>
  <c r="BX104" i="78"/>
  <c r="CV101" i="78"/>
  <c r="AB80" i="78"/>
  <c r="CP95" i="78"/>
  <c r="BL82" i="78"/>
  <c r="AT87" i="78"/>
  <c r="BL83" i="78"/>
  <c r="AZ97" i="78"/>
  <c r="AT100" i="78"/>
  <c r="CV102" i="78"/>
  <c r="BF87" i="78"/>
  <c r="AZ98" i="78"/>
  <c r="CD105" i="78"/>
  <c r="BX95" i="78"/>
  <c r="CD99" i="78"/>
  <c r="CD106" i="78"/>
  <c r="CJ98" i="78"/>
  <c r="CD103" i="78"/>
  <c r="BF102" i="78"/>
  <c r="BF103" i="78"/>
  <c r="AZ95" i="78"/>
  <c r="BF88" i="78"/>
  <c r="CJ106" i="78"/>
  <c r="BR94" i="78"/>
  <c r="BL100" i="78"/>
  <c r="CP104" i="78"/>
  <c r="CV31" i="78"/>
  <c r="O33" i="78"/>
  <c r="AH48" i="78"/>
  <c r="CC35" i="78"/>
  <c r="CV6" i="78"/>
  <c r="X33" i="78"/>
  <c r="BZ54" i="78"/>
  <c r="AV74" i="78"/>
  <c r="BL76" i="78"/>
  <c r="AQ56" i="78"/>
  <c r="BH62" i="78"/>
  <c r="BB12" i="78"/>
  <c r="R12" i="78"/>
  <c r="X12" i="78"/>
  <c r="CV63" i="78"/>
  <c r="BT66" i="78"/>
  <c r="BN82" i="78"/>
  <c r="AD60" i="78"/>
  <c r="V66" i="78"/>
  <c r="BB66" i="78"/>
  <c r="BN67" i="78"/>
  <c r="CF83" i="78"/>
  <c r="AB86" i="78"/>
  <c r="AZ86" i="78"/>
  <c r="BG63" i="78"/>
  <c r="AC63" i="78"/>
  <c r="BY63" i="78"/>
  <c r="CQ63" i="78"/>
  <c r="CE63" i="78"/>
  <c r="K11" i="78" s="1"/>
  <c r="F41" i="79" s="1"/>
  <c r="CE62" i="78"/>
  <c r="AI63" i="78"/>
  <c r="CK63" i="78"/>
  <c r="Q63" i="78"/>
  <c r="K3" i="78" s="1"/>
  <c r="F34" i="79" s="1"/>
  <c r="AO63" i="78"/>
  <c r="AU63" i="78"/>
  <c r="CW63" i="78"/>
  <c r="CQ62" i="78"/>
  <c r="BT59" i="78"/>
  <c r="AD59" i="78"/>
  <c r="AP59" i="78"/>
  <c r="CR59" i="78"/>
  <c r="BB59" i="78"/>
  <c r="BH59" i="78"/>
  <c r="AU62" i="78"/>
  <c r="R59" i="78"/>
  <c r="AV58" i="78"/>
  <c r="BY62" i="78"/>
  <c r="BT58" i="78"/>
  <c r="CF58" i="78"/>
  <c r="AJ58" i="78"/>
  <c r="BB58" i="78"/>
  <c r="AQ71" i="78"/>
  <c r="BG62" i="78"/>
  <c r="CL59" i="78"/>
  <c r="W62" i="78"/>
  <c r="BM62" i="78"/>
  <c r="AV59" i="78"/>
  <c r="AP58" i="78"/>
  <c r="CR58" i="78"/>
  <c r="CL58" i="78"/>
  <c r="CF59" i="78"/>
  <c r="BA63" i="78"/>
  <c r="K15" i="78" s="1"/>
  <c r="F44" i="79" s="1"/>
  <c r="BM63" i="78"/>
  <c r="AC62" i="78"/>
  <c r="AO62" i="78"/>
  <c r="BZ59" i="78"/>
  <c r="CW62" i="78"/>
  <c r="CX58" i="78"/>
  <c r="CK62" i="78"/>
  <c r="X59" i="78"/>
  <c r="CX59" i="78"/>
  <c r="AI62" i="78"/>
  <c r="BH58" i="78"/>
  <c r="BN59" i="78"/>
  <c r="S71" i="78"/>
  <c r="K13" i="78" l="1"/>
  <c r="F43" i="79" s="1"/>
  <c r="K5" i="78"/>
  <c r="F36" i="79" s="1"/>
  <c r="AE71" i="78"/>
  <c r="K8" i="78"/>
  <c r="K14" i="78"/>
  <c r="K7" i="78"/>
  <c r="F38" i="79" s="1"/>
  <c r="K6" i="78"/>
  <c r="F37" i="79" s="1"/>
  <c r="L15" i="78"/>
  <c r="G44" i="79" s="1"/>
  <c r="W29" i="80" s="1"/>
  <c r="L3" i="78"/>
  <c r="G34" i="79" s="1"/>
  <c r="F27" i="80" s="1"/>
  <c r="H27" i="80" s="1"/>
  <c r="W31" i="80"/>
  <c r="L4" i="78"/>
  <c r="G35" i="79" s="1"/>
  <c r="J6" i="78"/>
  <c r="E37" i="79" s="1"/>
  <c r="L9" i="78"/>
  <c r="G39" i="79" s="1"/>
  <c r="L5" i="78"/>
  <c r="G36" i="79" s="1"/>
  <c r="N50" i="88"/>
  <c r="N19" i="66"/>
  <c r="L11" i="80"/>
  <c r="M12" i="80"/>
  <c r="K12" i="80" s="1"/>
  <c r="F27" i="86"/>
  <c r="M13" i="80"/>
  <c r="K13" i="80" s="1"/>
  <c r="P43" i="80"/>
  <c r="AH26" i="89"/>
  <c r="N49" i="86"/>
  <c r="V30" i="80"/>
  <c r="V50" i="86"/>
  <c r="V31" i="80"/>
  <c r="V48" i="86"/>
  <c r="V49" i="86"/>
  <c r="V29" i="80"/>
  <c r="N50" i="87"/>
  <c r="M19" i="66"/>
  <c r="F24" i="88"/>
  <c r="F14" i="88"/>
  <c r="E27" i="88"/>
  <c r="E7" i="88"/>
  <c r="E17" i="88"/>
  <c r="F37" i="88"/>
  <c r="F38" i="88"/>
  <c r="AC14" i="91"/>
  <c r="AC21" i="91"/>
  <c r="CQ22" i="91"/>
  <c r="CW23" i="91"/>
  <c r="CE20" i="91"/>
  <c r="AU22" i="91"/>
  <c r="AI23" i="91"/>
  <c r="AC25" i="91"/>
  <c r="AC26" i="91"/>
  <c r="BY48" i="91"/>
  <c r="AU13" i="91"/>
  <c r="BA14" i="91"/>
  <c r="BS27" i="91"/>
  <c r="CW28" i="91"/>
  <c r="CK35" i="91"/>
  <c r="W42" i="91"/>
  <c r="AO25" i="91"/>
  <c r="CE25" i="91"/>
  <c r="AC28" i="91"/>
  <c r="CK51" i="91"/>
  <c r="Q27" i="91"/>
  <c r="CK33" i="91"/>
  <c r="CQ36" i="91"/>
  <c r="CW11" i="91"/>
  <c r="AC34" i="91"/>
  <c r="CW8" i="91"/>
  <c r="CQ12" i="91"/>
  <c r="AI27" i="91"/>
  <c r="CQ57" i="91"/>
  <c r="AI64" i="91"/>
  <c r="CE67" i="91"/>
  <c r="BS68" i="91"/>
  <c r="CW70" i="91"/>
  <c r="CK71" i="91"/>
  <c r="BS76" i="91"/>
  <c r="BY81" i="91"/>
  <c r="CQ81" i="91"/>
  <c r="AC85" i="91"/>
  <c r="AC88" i="91"/>
  <c r="CW88" i="91"/>
  <c r="Q13" i="91"/>
  <c r="BY21" i="91"/>
  <c r="W22" i="91"/>
  <c r="Q35" i="91"/>
  <c r="CE43" i="91"/>
  <c r="CQ42" i="91"/>
  <c r="BA54" i="91"/>
  <c r="W59" i="91"/>
  <c r="AO64" i="91"/>
  <c r="BS66" i="91"/>
  <c r="Q68" i="91"/>
  <c r="CE69" i="91"/>
  <c r="AC74" i="91"/>
  <c r="CE75" i="91"/>
  <c r="AI76" i="91"/>
  <c r="CQ76" i="91"/>
  <c r="AC77" i="91"/>
  <c r="AI78" i="91"/>
  <c r="BS11" i="91"/>
  <c r="CK12" i="91"/>
  <c r="CQ64" i="91"/>
  <c r="W67" i="91"/>
  <c r="BA68" i="91"/>
  <c r="CE68" i="91"/>
  <c r="CW73" i="91"/>
  <c r="AC75" i="91"/>
  <c r="Q76" i="91"/>
  <c r="AO81" i="91"/>
  <c r="W86" i="91"/>
  <c r="AU88" i="91"/>
  <c r="CQ26" i="91"/>
  <c r="CW64" i="91"/>
  <c r="CE66" i="91"/>
  <c r="AI69" i="91"/>
  <c r="AI70" i="91"/>
  <c r="CE70" i="91"/>
  <c r="AO73" i="91"/>
  <c r="AI74" i="91"/>
  <c r="CW75" i="91"/>
  <c r="AU80" i="91"/>
  <c r="BS80" i="91"/>
  <c r="CE81" i="91"/>
  <c r="CW81" i="91"/>
  <c r="AU84" i="91"/>
  <c r="AI85" i="91"/>
  <c r="BY13" i="91"/>
  <c r="BY34" i="91"/>
  <c r="AO55" i="91"/>
  <c r="AC57" i="91"/>
  <c r="CK66" i="91"/>
  <c r="CQ67" i="91"/>
  <c r="W68" i="91"/>
  <c r="AU73" i="91"/>
  <c r="BS75" i="91"/>
  <c r="AI77" i="91"/>
  <c r="W81" i="91"/>
  <c r="W82" i="91"/>
  <c r="AO82" i="91"/>
  <c r="BY82" i="91"/>
  <c r="CQ82" i="91"/>
  <c r="AU85" i="91"/>
  <c r="CE85" i="91"/>
  <c r="W87" i="91"/>
  <c r="CW41" i="91"/>
  <c r="AI57" i="91"/>
  <c r="Q64" i="91"/>
  <c r="CE65" i="91"/>
  <c r="AO66" i="91"/>
  <c r="AO69" i="91"/>
  <c r="CQ74" i="91"/>
  <c r="BA75" i="91"/>
  <c r="W76" i="91"/>
  <c r="AO76" i="91"/>
  <c r="CW76" i="91"/>
  <c r="Q80" i="91"/>
  <c r="AO83" i="91"/>
  <c r="CE13" i="91"/>
  <c r="CE28" i="91"/>
  <c r="BS69" i="91"/>
  <c r="BS70" i="91"/>
  <c r="CE74" i="91"/>
  <c r="AU76" i="91"/>
  <c r="CE76" i="91"/>
  <c r="AC82" i="91"/>
  <c r="CE82" i="91"/>
  <c r="Q83" i="91"/>
  <c r="W84" i="91"/>
  <c r="CQ84" i="91"/>
  <c r="CW89" i="91"/>
  <c r="CQ90" i="91"/>
  <c r="CQ91" i="91"/>
  <c r="CQ92" i="91"/>
  <c r="CQ93" i="91"/>
  <c r="CQ94" i="91"/>
  <c r="CQ95" i="91"/>
  <c r="CQ96" i="91"/>
  <c r="CW10" i="91"/>
  <c r="Q23" i="91"/>
  <c r="BS57" i="91"/>
  <c r="CK64" i="91"/>
  <c r="CW67" i="91"/>
  <c r="AU68" i="91"/>
  <c r="AC69" i="91"/>
  <c r="Q75" i="91"/>
  <c r="BA77" i="91"/>
  <c r="AC79" i="91"/>
  <c r="BS81" i="91"/>
  <c r="AC84" i="91"/>
  <c r="AC89" i="91"/>
  <c r="BA90" i="91"/>
  <c r="BA91" i="91"/>
  <c r="BA92" i="91"/>
  <c r="BA93" i="91"/>
  <c r="BA94" i="91"/>
  <c r="BA95" i="91"/>
  <c r="AI56" i="91"/>
  <c r="CE57" i="91"/>
  <c r="W64" i="91"/>
  <c r="BA67" i="91"/>
  <c r="CW68" i="91"/>
  <c r="AU70" i="91"/>
  <c r="CK75" i="91"/>
  <c r="BA76" i="91"/>
  <c r="BA83" i="91"/>
  <c r="AO84" i="91"/>
  <c r="Q88" i="91"/>
  <c r="AI88" i="91"/>
  <c r="CE88" i="91"/>
  <c r="CK89" i="91"/>
  <c r="CE90" i="91"/>
  <c r="CE91" i="91"/>
  <c r="CE92" i="91"/>
  <c r="CE93" i="91"/>
  <c r="CE94" i="91"/>
  <c r="CE95" i="91"/>
  <c r="CE96" i="91"/>
  <c r="BS56" i="91"/>
  <c r="AU69" i="91"/>
  <c r="BY69" i="91"/>
  <c r="BY70" i="91"/>
  <c r="BA81" i="91"/>
  <c r="AI82" i="91"/>
  <c r="CK82" i="91"/>
  <c r="BS86" i="91"/>
  <c r="BA88" i="91"/>
  <c r="AU89" i="91"/>
  <c r="AO90" i="91"/>
  <c r="AO91" i="91"/>
  <c r="AO92" i="91"/>
  <c r="AO93" i="91"/>
  <c r="AO94" i="91"/>
  <c r="AO95" i="91"/>
  <c r="AO96" i="91"/>
  <c r="AU97" i="91"/>
  <c r="CE56" i="91"/>
  <c r="CK57" i="91"/>
  <c r="AC64" i="91"/>
  <c r="CK70" i="91"/>
  <c r="CW74" i="91"/>
  <c r="W75" i="91"/>
  <c r="CK76" i="91"/>
  <c r="AI80" i="91"/>
  <c r="CQ87" i="91"/>
  <c r="BY89" i="91"/>
  <c r="BS90" i="91"/>
  <c r="BS91" i="91"/>
  <c r="BS92" i="91"/>
  <c r="BS93" i="91"/>
  <c r="BS94" i="91"/>
  <c r="BS95" i="91"/>
  <c r="BS96" i="91"/>
  <c r="BY97" i="91"/>
  <c r="CK22" i="91"/>
  <c r="AI49" i="91"/>
  <c r="CE55" i="91"/>
  <c r="Q74" i="91"/>
  <c r="CK80" i="91"/>
  <c r="AI89" i="91"/>
  <c r="AC90" i="91"/>
  <c r="CW90" i="91"/>
  <c r="CW91" i="91"/>
  <c r="CW92" i="91"/>
  <c r="CK14" i="91"/>
  <c r="BA69" i="91"/>
  <c r="CQ69" i="91"/>
  <c r="Q70" i="91"/>
  <c r="W74" i="91"/>
  <c r="AI75" i="91"/>
  <c r="CQ75" i="91"/>
  <c r="AC76" i="91"/>
  <c r="Q85" i="91"/>
  <c r="W88" i="91"/>
  <c r="BS88" i="91"/>
  <c r="CK88" i="91"/>
  <c r="CK52" i="91"/>
  <c r="CQ54" i="91"/>
  <c r="CQ70" i="91"/>
  <c r="BY78" i="91"/>
  <c r="BA80" i="91"/>
  <c r="AC81" i="91"/>
  <c r="AU82" i="91"/>
  <c r="CW82" i="91"/>
  <c r="AO88" i="91"/>
  <c r="CQ89" i="91"/>
  <c r="CK90" i="91"/>
  <c r="CK91" i="91"/>
  <c r="CQ28" i="91"/>
  <c r="AO33" i="91"/>
  <c r="CW59" i="91"/>
  <c r="AI65" i="91"/>
  <c r="BS67" i="91"/>
  <c r="AC68" i="91"/>
  <c r="Q69" i="91"/>
  <c r="Q82" i="91"/>
  <c r="BA89" i="91"/>
  <c r="BY95" i="91"/>
  <c r="BA96" i="91"/>
  <c r="BS100" i="91"/>
  <c r="CE101" i="91"/>
  <c r="CQ102" i="91"/>
  <c r="BS104" i="91"/>
  <c r="CE106" i="91"/>
  <c r="BS64" i="91"/>
  <c r="W70" i="91"/>
  <c r="CQ88" i="91"/>
  <c r="AU93" i="91"/>
  <c r="CW93" i="91"/>
  <c r="CW96" i="91"/>
  <c r="CK97" i="91"/>
  <c r="AU98" i="91"/>
  <c r="BY98" i="91"/>
  <c r="CK99" i="91"/>
  <c r="CW100" i="91"/>
  <c r="BA102" i="91"/>
  <c r="BS103" i="91"/>
  <c r="CW104" i="91"/>
  <c r="CE107" i="91"/>
  <c r="AC70" i="91"/>
  <c r="AU74" i="91"/>
  <c r="CQ78" i="91"/>
  <c r="AI81" i="91"/>
  <c r="AI90" i="91"/>
  <c r="CK92" i="91"/>
  <c r="BY94" i="91"/>
  <c r="BY96" i="91"/>
  <c r="BS97" i="91"/>
  <c r="AU99" i="91"/>
  <c r="BS101" i="91"/>
  <c r="CE102" i="91"/>
  <c r="CW103" i="91"/>
  <c r="CW105" i="91"/>
  <c r="CW108" i="91"/>
  <c r="CQ68" i="91"/>
  <c r="AO70" i="91"/>
  <c r="BS82" i="91"/>
  <c r="CW85" i="91"/>
  <c r="BS89" i="91"/>
  <c r="AI95" i="91"/>
  <c r="AI96" i="91"/>
  <c r="CQ97" i="91"/>
  <c r="BY99" i="91"/>
  <c r="CK100" i="91"/>
  <c r="CW101" i="91"/>
  <c r="CK104" i="91"/>
  <c r="CW106" i="91"/>
  <c r="W85" i="91"/>
  <c r="Q89" i="91"/>
  <c r="AU90" i="91"/>
  <c r="AI91" i="91"/>
  <c r="CQ98" i="91"/>
  <c r="AU100" i="91"/>
  <c r="BS102" i="91"/>
  <c r="CK103" i="91"/>
  <c r="CK105" i="91"/>
  <c r="AU108" i="91"/>
  <c r="AI68" i="91"/>
  <c r="BA82" i="91"/>
  <c r="CE89" i="91"/>
  <c r="BY93" i="91"/>
  <c r="AI94" i="91"/>
  <c r="CK95" i="91"/>
  <c r="AO97" i="91"/>
  <c r="BA98" i="91"/>
  <c r="BY100" i="91"/>
  <c r="CK101" i="91"/>
  <c r="CW102" i="91"/>
  <c r="BY104" i="91"/>
  <c r="CK106" i="91"/>
  <c r="CW69" i="91"/>
  <c r="CQ80" i="91"/>
  <c r="AU91" i="91"/>
  <c r="AI92" i="91"/>
  <c r="CK94" i="91"/>
  <c r="CE98" i="91"/>
  <c r="CQ99" i="91"/>
  <c r="AU101" i="91"/>
  <c r="BY103" i="91"/>
  <c r="AU105" i="91"/>
  <c r="CQ107" i="91"/>
  <c r="BY90" i="91"/>
  <c r="AU95" i="91"/>
  <c r="CK96" i="91"/>
  <c r="BA99" i="91"/>
  <c r="BY101" i="91"/>
  <c r="CK102" i="91"/>
  <c r="AU104" i="91"/>
  <c r="AU106" i="91"/>
  <c r="CW109" i="91"/>
  <c r="BY88" i="91"/>
  <c r="AU92" i="91"/>
  <c r="CK93" i="91"/>
  <c r="AU96" i="91"/>
  <c r="CE97" i="91"/>
  <c r="CW97" i="91"/>
  <c r="BS98" i="91"/>
  <c r="CE99" i="91"/>
  <c r="CQ100" i="91"/>
  <c r="AU102" i="91"/>
  <c r="CQ104" i="91"/>
  <c r="AU107" i="91"/>
  <c r="CE72" i="91"/>
  <c r="BY75" i="91"/>
  <c r="BY91" i="91"/>
  <c r="AU94" i="91"/>
  <c r="CW98" i="91"/>
  <c r="BA100" i="91"/>
  <c r="BY102" i="91"/>
  <c r="CQ103" i="91"/>
  <c r="CQ105" i="91"/>
  <c r="CQ108" i="91"/>
  <c r="AO89" i="91"/>
  <c r="AI93" i="91"/>
  <c r="BS99" i="91"/>
  <c r="CE100" i="91"/>
  <c r="CQ101" i="91"/>
  <c r="AU103" i="91"/>
  <c r="CE104" i="91"/>
  <c r="CQ106" i="91"/>
  <c r="W69" i="91"/>
  <c r="AO75" i="91"/>
  <c r="W80" i="91"/>
  <c r="BY92" i="91"/>
  <c r="CW94" i="91"/>
  <c r="CW95" i="91"/>
  <c r="BA97" i="91"/>
  <c r="CK98" i="91"/>
  <c r="CW99" i="91"/>
  <c r="BA101" i="91"/>
  <c r="CE103" i="91"/>
  <c r="CE105" i="91"/>
  <c r="CW107" i="91"/>
  <c r="AO32" i="91"/>
  <c r="Q29" i="91"/>
  <c r="W14" i="91"/>
  <c r="CW86" i="91"/>
  <c r="AO79" i="91"/>
  <c r="Q79" i="91"/>
  <c r="CK87" i="91"/>
  <c r="CE84" i="91"/>
  <c r="CQ77" i="91"/>
  <c r="CW71" i="91"/>
  <c r="BA71" i="91"/>
  <c r="CW83" i="91"/>
  <c r="BS78" i="91"/>
  <c r="CQ73" i="91"/>
  <c r="AI87" i="91"/>
  <c r="AI84" i="91"/>
  <c r="W65" i="91"/>
  <c r="CK81" i="91"/>
  <c r="BA56" i="91"/>
  <c r="Q49" i="91"/>
  <c r="AO71" i="91"/>
  <c r="W71" i="91"/>
  <c r="BY71" i="91"/>
  <c r="CE86" i="91"/>
  <c r="AO80" i="91"/>
  <c r="W25" i="91"/>
  <c r="BS72" i="91"/>
  <c r="BY87" i="91"/>
  <c r="CQ71" i="91"/>
  <c r="AU71" i="91"/>
  <c r="CW77" i="91"/>
  <c r="W78" i="91"/>
  <c r="CK73" i="91"/>
  <c r="BY79" i="91"/>
  <c r="BY73" i="91"/>
  <c r="Q78" i="91"/>
  <c r="AO39" i="91"/>
  <c r="Q26" i="91"/>
  <c r="CK79" i="91"/>
  <c r="AC72" i="91"/>
  <c r="AI72" i="91"/>
  <c r="AO23" i="91"/>
  <c r="CK86" i="91"/>
  <c r="CE77" i="91"/>
  <c r="AC71" i="91"/>
  <c r="BS71" i="91"/>
  <c r="CQ85" i="91"/>
  <c r="BA87" i="91"/>
  <c r="BS85" i="91"/>
  <c r="CW87" i="91"/>
  <c r="CK78" i="91"/>
  <c r="CQ86" i="91"/>
  <c r="CE80" i="91"/>
  <c r="CW84" i="91"/>
  <c r="CK58" i="91"/>
  <c r="Q46" i="91"/>
  <c r="BA34" i="91"/>
  <c r="W17" i="91"/>
  <c r="BS14" i="91"/>
  <c r="Q39" i="91"/>
  <c r="AU87" i="91"/>
  <c r="Q86" i="91"/>
  <c r="BY80" i="91"/>
  <c r="Q84" i="91"/>
  <c r="Q65" i="91"/>
  <c r="BY56" i="91"/>
  <c r="AI59" i="91"/>
  <c r="BY55" i="91"/>
  <c r="CK54" i="91"/>
  <c r="BY84" i="91"/>
  <c r="AO85" i="91"/>
  <c r="CE83" i="91"/>
  <c r="AU78" i="91"/>
  <c r="CE87" i="91"/>
  <c r="BA65" i="91"/>
  <c r="BS58" i="91"/>
  <c r="AU77" i="91"/>
  <c r="CE73" i="91"/>
  <c r="BS65" i="91"/>
  <c r="CQ65" i="91"/>
  <c r="BY86" i="91"/>
  <c r="Q55" i="91"/>
  <c r="AI55" i="91"/>
  <c r="CW58" i="91"/>
  <c r="BS74" i="91"/>
  <c r="AC53" i="91"/>
  <c r="BS79" i="91"/>
  <c r="BY72" i="91"/>
  <c r="CK83" i="91"/>
  <c r="CE79" i="91"/>
  <c r="CW80" i="91"/>
  <c r="CW72" i="91"/>
  <c r="BA78" i="91"/>
  <c r="AC78" i="91"/>
  <c r="BS83" i="91"/>
  <c r="W77" i="91"/>
  <c r="AO77" i="91"/>
  <c r="AO86" i="91"/>
  <c r="BY83" i="91"/>
  <c r="Q72" i="91"/>
  <c r="W72" i="91"/>
  <c r="BY85" i="91"/>
  <c r="Q73" i="91"/>
  <c r="AC83" i="91"/>
  <c r="BS77" i="91"/>
  <c r="AC65" i="91"/>
  <c r="CW65" i="91"/>
  <c r="CK72" i="91"/>
  <c r="W83" i="91"/>
  <c r="AU79" i="91"/>
  <c r="Q87" i="91"/>
  <c r="AI86" i="91"/>
  <c r="AI83" i="91"/>
  <c r="CE71" i="91"/>
  <c r="BS73" i="91"/>
  <c r="AU72" i="91"/>
  <c r="CK55" i="91"/>
  <c r="CQ55" i="91"/>
  <c r="BY76" i="91"/>
  <c r="CK67" i="91"/>
  <c r="AU53" i="91"/>
  <c r="AI53" i="91"/>
  <c r="BA57" i="91"/>
  <c r="W79" i="91"/>
  <c r="AO87" i="91"/>
  <c r="CW78" i="91"/>
  <c r="CW79" i="91"/>
  <c r="AI73" i="91"/>
  <c r="AO65" i="91"/>
  <c r="BY65" i="91"/>
  <c r="CQ83" i="91"/>
  <c r="BA84" i="91"/>
  <c r="Q71" i="91"/>
  <c r="AU86" i="91"/>
  <c r="BA72" i="91"/>
  <c r="AU65" i="91"/>
  <c r="Q81" i="91"/>
  <c r="W56" i="91"/>
  <c r="BY77" i="91"/>
  <c r="AC80" i="91"/>
  <c r="Q77" i="91"/>
  <c r="AC56" i="91"/>
  <c r="CK59" i="91"/>
  <c r="W49" i="91"/>
  <c r="BA49" i="91"/>
  <c r="BS55" i="91"/>
  <c r="CW66" i="91"/>
  <c r="BY66" i="91"/>
  <c r="AU56" i="91"/>
  <c r="AO67" i="91"/>
  <c r="BA51" i="91"/>
  <c r="BS52" i="91"/>
  <c r="AI51" i="91"/>
  <c r="AU51" i="91"/>
  <c r="W50" i="91"/>
  <c r="CW48" i="91"/>
  <c r="CQ47" i="91"/>
  <c r="CE59" i="91"/>
  <c r="AC58" i="91"/>
  <c r="AC59" i="91"/>
  <c r="BY41" i="91"/>
  <c r="BS84" i="91"/>
  <c r="AC73" i="91"/>
  <c r="AO49" i="91"/>
  <c r="W52" i="91"/>
  <c r="AO58" i="91"/>
  <c r="CQ51" i="91"/>
  <c r="BS51" i="91"/>
  <c r="CQ52" i="91"/>
  <c r="CE52" i="91"/>
  <c r="W48" i="91"/>
  <c r="W47" i="91"/>
  <c r="AO45" i="91"/>
  <c r="Q58" i="91"/>
  <c r="BA59" i="91"/>
  <c r="AI46" i="91"/>
  <c r="Q42" i="91"/>
  <c r="CQ41" i="91"/>
  <c r="AC41" i="91"/>
  <c r="AO46" i="91"/>
  <c r="CE54" i="91"/>
  <c r="AU47" i="91"/>
  <c r="BS54" i="91"/>
  <c r="Q66" i="91"/>
  <c r="AI67" i="91"/>
  <c r="AO50" i="91"/>
  <c r="BA50" i="91"/>
  <c r="AO48" i="91"/>
  <c r="BY47" i="91"/>
  <c r="AU57" i="91"/>
  <c r="CQ45" i="91"/>
  <c r="AI42" i="91"/>
  <c r="AO53" i="91"/>
  <c r="W41" i="91"/>
  <c r="CW54" i="91"/>
  <c r="BS87" i="91"/>
  <c r="AI71" i="91"/>
  <c r="AU55" i="91"/>
  <c r="BY49" i="91"/>
  <c r="W57" i="91"/>
  <c r="CE51" i="91"/>
  <c r="AC51" i="91"/>
  <c r="BY51" i="91"/>
  <c r="CE48" i="91"/>
  <c r="BS43" i="91"/>
  <c r="BA58" i="91"/>
  <c r="CE50" i="91"/>
  <c r="BA47" i="91"/>
  <c r="AU83" i="91"/>
  <c r="AC87" i="91"/>
  <c r="CQ49" i="91"/>
  <c r="Q59" i="91"/>
  <c r="CK74" i="91"/>
  <c r="AC67" i="91"/>
  <c r="BA66" i="91"/>
  <c r="CW50" i="91"/>
  <c r="CW57" i="91"/>
  <c r="BA52" i="91"/>
  <c r="AO52" i="91"/>
  <c r="AI48" i="91"/>
  <c r="CW43" i="91"/>
  <c r="CE58" i="91"/>
  <c r="BS42" i="91"/>
  <c r="W40" i="91"/>
  <c r="AI54" i="91"/>
  <c r="CK65" i="91"/>
  <c r="W66" i="91"/>
  <c r="BA55" i="91"/>
  <c r="AO51" i="91"/>
  <c r="AO57" i="91"/>
  <c r="W51" i="91"/>
  <c r="BY50" i="91"/>
  <c r="AU50" i="91"/>
  <c r="BY68" i="91"/>
  <c r="CK45" i="91"/>
  <c r="AI58" i="91"/>
  <c r="Q57" i="91"/>
  <c r="AC42" i="91"/>
  <c r="CK42" i="91"/>
  <c r="BY38" i="91"/>
  <c r="CE78" i="91"/>
  <c r="CK56" i="91"/>
  <c r="AC49" i="91"/>
  <c r="BS49" i="91"/>
  <c r="CW49" i="91"/>
  <c r="BY59" i="91"/>
  <c r="BA74" i="91"/>
  <c r="CE53" i="91"/>
  <c r="BY52" i="91"/>
  <c r="AI52" i="91"/>
  <c r="AI50" i="91"/>
  <c r="CK48" i="91"/>
  <c r="AC44" i="91"/>
  <c r="CQ58" i="91"/>
  <c r="AO40" i="91"/>
  <c r="CK84" i="91"/>
  <c r="W73" i="91"/>
  <c r="CQ79" i="91"/>
  <c r="AC66" i="91"/>
  <c r="AU66" i="91"/>
  <c r="AU59" i="91"/>
  <c r="BY67" i="91"/>
  <c r="AU54" i="91"/>
  <c r="BY57" i="91"/>
  <c r="CK50" i="91"/>
  <c r="Q48" i="91"/>
  <c r="CK68" i="91"/>
  <c r="AC50" i="91"/>
  <c r="CQ44" i="91"/>
  <c r="AC48" i="91"/>
  <c r="AC37" i="91"/>
  <c r="W53" i="91"/>
  <c r="W43" i="91"/>
  <c r="BA86" i="91"/>
  <c r="AI79" i="91"/>
  <c r="CK85" i="91"/>
  <c r="W58" i="91"/>
  <c r="AC55" i="91"/>
  <c r="Q56" i="91"/>
  <c r="AO74" i="91"/>
  <c r="BY54" i="91"/>
  <c r="Q52" i="91"/>
  <c r="AU48" i="91"/>
  <c r="Q43" i="91"/>
  <c r="CK41" i="91"/>
  <c r="BA79" i="91"/>
  <c r="AO72" i="91"/>
  <c r="BA85" i="91"/>
  <c r="AU81" i="91"/>
  <c r="AO78" i="91"/>
  <c r="AO56" i="91"/>
  <c r="CQ56" i="91"/>
  <c r="CW55" i="91"/>
  <c r="CE49" i="91"/>
  <c r="W55" i="91"/>
  <c r="BY74" i="91"/>
  <c r="AI66" i="91"/>
  <c r="AU75" i="91"/>
  <c r="CK53" i="91"/>
  <c r="AC52" i="91"/>
  <c r="CQ48" i="91"/>
  <c r="AO68" i="91"/>
  <c r="BA73" i="91"/>
  <c r="CK77" i="91"/>
  <c r="AC86" i="91"/>
  <c r="CQ72" i="91"/>
  <c r="Q67" i="91"/>
  <c r="BY37" i="91"/>
  <c r="CQ43" i="91"/>
  <c r="BY53" i="91"/>
  <c r="BY39" i="91"/>
  <c r="CW40" i="91"/>
  <c r="BS31" i="91"/>
  <c r="AI36" i="91"/>
  <c r="W30" i="91"/>
  <c r="CW35" i="91"/>
  <c r="BA29" i="91"/>
  <c r="BY58" i="91"/>
  <c r="CQ39" i="91"/>
  <c r="AI43" i="91"/>
  <c r="Q40" i="91"/>
  <c r="CQ59" i="91"/>
  <c r="BA53" i="91"/>
  <c r="AO47" i="91"/>
  <c r="AC38" i="91"/>
  <c r="W45" i="91"/>
  <c r="AI37" i="91"/>
  <c r="CW37" i="91"/>
  <c r="AU30" i="91"/>
  <c r="BA32" i="91"/>
  <c r="CW44" i="91"/>
  <c r="W36" i="91"/>
  <c r="BA31" i="91"/>
  <c r="W46" i="91"/>
  <c r="W33" i="91"/>
  <c r="AO29" i="91"/>
  <c r="Q34" i="91"/>
  <c r="W37" i="91"/>
  <c r="W34" i="91"/>
  <c r="CW46" i="91"/>
  <c r="AC54" i="91"/>
  <c r="AI45" i="91"/>
  <c r="CK43" i="91"/>
  <c r="BY64" i="91"/>
  <c r="Q47" i="91"/>
  <c r="BA64" i="91"/>
  <c r="CK37" i="91"/>
  <c r="CE40" i="91"/>
  <c r="CQ33" i="91"/>
  <c r="CW36" i="91"/>
  <c r="Q31" i="91"/>
  <c r="AU46" i="91"/>
  <c r="Q44" i="91"/>
  <c r="BY45" i="91"/>
  <c r="CE37" i="91"/>
  <c r="Q45" i="91"/>
  <c r="BS59" i="91"/>
  <c r="BS46" i="91"/>
  <c r="Q38" i="91"/>
  <c r="BY44" i="91"/>
  <c r="BA39" i="91"/>
  <c r="AO36" i="91"/>
  <c r="BA33" i="91"/>
  <c r="AC32" i="91"/>
  <c r="BS36" i="91"/>
  <c r="AU34" i="91"/>
  <c r="AC36" i="91"/>
  <c r="BY43" i="91"/>
  <c r="BS35" i="91"/>
  <c r="AU49" i="91"/>
  <c r="Q50" i="91"/>
  <c r="CQ50" i="91"/>
  <c r="BY46" i="91"/>
  <c r="CE47" i="91"/>
  <c r="CW42" i="91"/>
  <c r="AI38" i="91"/>
  <c r="CQ38" i="91"/>
  <c r="AC40" i="91"/>
  <c r="CQ30" i="91"/>
  <c r="CE32" i="91"/>
  <c r="BY32" i="91"/>
  <c r="AU32" i="91"/>
  <c r="AU44" i="91"/>
  <c r="AU36" i="91"/>
  <c r="AO34" i="91"/>
  <c r="AI34" i="91"/>
  <c r="BY36" i="91"/>
  <c r="AU29" i="91"/>
  <c r="AC29" i="91"/>
  <c r="CQ66" i="91"/>
  <c r="AU67" i="91"/>
  <c r="Q51" i="91"/>
  <c r="BS45" i="91"/>
  <c r="AU42" i="91"/>
  <c r="CW47" i="91"/>
  <c r="BA45" i="91"/>
  <c r="BA37" i="91"/>
  <c r="CE38" i="91"/>
  <c r="BA38" i="91"/>
  <c r="AI44" i="91"/>
  <c r="CK40" i="91"/>
  <c r="BA40" i="91"/>
  <c r="CK36" i="91"/>
  <c r="CK34" i="91"/>
  <c r="AU43" i="91"/>
  <c r="Q36" i="91"/>
  <c r="CE34" i="91"/>
  <c r="CQ27" i="91"/>
  <c r="BS48" i="91"/>
  <c r="AU58" i="91"/>
  <c r="AO43" i="91"/>
  <c r="CW45" i="91"/>
  <c r="BY42" i="91"/>
  <c r="BA70" i="91"/>
  <c r="AU64" i="91"/>
  <c r="CE44" i="91"/>
  <c r="BA44" i="91"/>
  <c r="AC39" i="91"/>
  <c r="BY40" i="91"/>
  <c r="CW38" i="91"/>
  <c r="BY30" i="91"/>
  <c r="Q32" i="91"/>
  <c r="CK44" i="91"/>
  <c r="CE35" i="91"/>
  <c r="CQ46" i="91"/>
  <c r="CE36" i="91"/>
  <c r="AU31" i="91"/>
  <c r="BS44" i="91"/>
  <c r="CQ34" i="91"/>
  <c r="AI40" i="91"/>
  <c r="CQ37" i="91"/>
  <c r="CW56" i="91"/>
  <c r="CW51" i="91"/>
  <c r="BS50" i="91"/>
  <c r="BA48" i="91"/>
  <c r="BA42" i="91"/>
  <c r="BS53" i="91"/>
  <c r="AC43" i="91"/>
  <c r="CE45" i="91"/>
  <c r="BA46" i="91"/>
  <c r="AO59" i="91"/>
  <c r="AU41" i="91"/>
  <c r="BS38" i="91"/>
  <c r="CQ53" i="91"/>
  <c r="AO44" i="91"/>
  <c r="AU39" i="91"/>
  <c r="AU38" i="91"/>
  <c r="CW30" i="91"/>
  <c r="BA35" i="91"/>
  <c r="AC33" i="91"/>
  <c r="CK49" i="91"/>
  <c r="AI47" i="91"/>
  <c r="AC45" i="91"/>
  <c r="AO54" i="91"/>
  <c r="AC46" i="91"/>
  <c r="Q41" i="91"/>
  <c r="CK38" i="91"/>
  <c r="AO37" i="91"/>
  <c r="AU37" i="91"/>
  <c r="W29" i="91"/>
  <c r="W32" i="91"/>
  <c r="W44" i="91"/>
  <c r="AI35" i="91"/>
  <c r="CW29" i="91"/>
  <c r="CK46" i="91"/>
  <c r="BA41" i="91"/>
  <c r="BS47" i="91"/>
  <c r="AU45" i="91"/>
  <c r="W54" i="91"/>
  <c r="BA43" i="91"/>
  <c r="CE39" i="91"/>
  <c r="BS37" i="91"/>
  <c r="AC30" i="91"/>
  <c r="CW52" i="91"/>
  <c r="CE42" i="91"/>
  <c r="AO41" i="91"/>
  <c r="CK47" i="91"/>
  <c r="CE46" i="91"/>
  <c r="CK69" i="91"/>
  <c r="CW53" i="91"/>
  <c r="Q54" i="91"/>
  <c r="Q53" i="91"/>
  <c r="AU52" i="91"/>
  <c r="W38" i="91"/>
  <c r="AC47" i="91"/>
  <c r="AO42" i="91"/>
  <c r="AI39" i="91"/>
  <c r="CQ32" i="91"/>
  <c r="BY33" i="91"/>
  <c r="CW33" i="91"/>
  <c r="Q30" i="91"/>
  <c r="CE29" i="91"/>
  <c r="CW25" i="91"/>
  <c r="AC31" i="91"/>
  <c r="W26" i="91"/>
  <c r="AC23" i="91"/>
  <c r="AU20" i="91"/>
  <c r="CW16" i="91"/>
  <c r="CQ16" i="91"/>
  <c r="AC18" i="91"/>
  <c r="W20" i="91"/>
  <c r="BS22" i="91"/>
  <c r="BA10" i="91"/>
  <c r="BY10" i="91"/>
  <c r="AU9" i="91"/>
  <c r="AI13" i="91"/>
  <c r="CE11" i="91"/>
  <c r="CK39" i="91"/>
  <c r="CE41" i="91"/>
  <c r="Q33" i="91"/>
  <c r="BS24" i="91"/>
  <c r="CK21" i="91"/>
  <c r="Q21" i="91"/>
  <c r="AC24" i="91"/>
  <c r="AO22" i="91"/>
  <c r="CQ20" i="91"/>
  <c r="BA16" i="91"/>
  <c r="BY18" i="91"/>
  <c r="BA17" i="91"/>
  <c r="CW19" i="91"/>
  <c r="BS6" i="91"/>
  <c r="CQ10" i="91"/>
  <c r="AO10" i="91"/>
  <c r="CQ8" i="91"/>
  <c r="CK13" i="91"/>
  <c r="AC10" i="91"/>
  <c r="AO18" i="91"/>
  <c r="AO38" i="91"/>
  <c r="BA36" i="91"/>
  <c r="BS34" i="91"/>
  <c r="AI33" i="91"/>
  <c r="BA30" i="91"/>
  <c r="AI21" i="91"/>
  <c r="CK24" i="91"/>
  <c r="CE26" i="91"/>
  <c r="BY23" i="91"/>
  <c r="BA20" i="91"/>
  <c r="CQ17" i="91"/>
  <c r="AO20" i="91"/>
  <c r="AC11" i="91"/>
  <c r="W16" i="91"/>
  <c r="W13" i="91"/>
  <c r="AO13" i="91"/>
  <c r="CE9" i="91"/>
  <c r="Q18" i="91"/>
  <c r="CW32" i="91"/>
  <c r="AU33" i="91"/>
  <c r="BS30" i="91"/>
  <c r="BY28" i="91"/>
  <c r="W21" i="91"/>
  <c r="CE23" i="91"/>
  <c r="BY20" i="91"/>
  <c r="CK25" i="91"/>
  <c r="BA21" i="91"/>
  <c r="AC20" i="91"/>
  <c r="AO19" i="91"/>
  <c r="CK17" i="91"/>
  <c r="CK19" i="91"/>
  <c r="AU12" i="91"/>
  <c r="CE8" i="91"/>
  <c r="BY11" i="91"/>
  <c r="CQ23" i="91"/>
  <c r="BY29" i="91"/>
  <c r="CQ40" i="91"/>
  <c r="AO35" i="91"/>
  <c r="CE31" i="91"/>
  <c r="CE27" i="91"/>
  <c r="AI28" i="91"/>
  <c r="AU21" i="91"/>
  <c r="CE21" i="91"/>
  <c r="CQ24" i="91"/>
  <c r="CK26" i="91"/>
  <c r="BA23" i="91"/>
  <c r="AO28" i="91"/>
  <c r="Q25" i="91"/>
  <c r="BS20" i="91"/>
  <c r="AI19" i="91"/>
  <c r="AI18" i="91"/>
  <c r="AI16" i="91"/>
  <c r="BY16" i="91"/>
  <c r="CE12" i="91"/>
  <c r="AO8" i="91"/>
  <c r="CQ18" i="91"/>
  <c r="BS33" i="91"/>
  <c r="AI41" i="91"/>
  <c r="BS39" i="91"/>
  <c r="CK30" i="91"/>
  <c r="AO27" i="91"/>
  <c r="CW21" i="91"/>
  <c r="CE24" i="91"/>
  <c r="AI26" i="91"/>
  <c r="W31" i="91"/>
  <c r="CW31" i="91"/>
  <c r="AU24" i="91"/>
  <c r="AI25" i="91"/>
  <c r="CK20" i="91"/>
  <c r="CE19" i="91"/>
  <c r="W19" i="91"/>
  <c r="BA28" i="91"/>
  <c r="AU7" i="91"/>
  <c r="AI10" i="91"/>
  <c r="AU10" i="91"/>
  <c r="AO12" i="91"/>
  <c r="AI32" i="91"/>
  <c r="CK31" i="91"/>
  <c r="CQ35" i="91"/>
  <c r="W35" i="91"/>
  <c r="CW34" i="91"/>
  <c r="W28" i="91"/>
  <c r="AO21" i="91"/>
  <c r="BA24" i="91"/>
  <c r="CW24" i="91"/>
  <c r="BA27" i="91"/>
  <c r="CK23" i="91"/>
  <c r="Q19" i="91"/>
  <c r="CK28" i="91"/>
  <c r="BA25" i="91"/>
  <c r="BY17" i="91"/>
  <c r="BS19" i="91"/>
  <c r="AO15" i="91"/>
  <c r="AC22" i="91"/>
  <c r="BA8" i="91"/>
  <c r="CW13" i="91"/>
  <c r="BA18" i="91"/>
  <c r="AU15" i="91"/>
  <c r="Q37" i="91"/>
  <c r="CK29" i="91"/>
  <c r="CE30" i="91"/>
  <c r="AU28" i="91"/>
  <c r="BY24" i="91"/>
  <c r="Q24" i="91"/>
  <c r="W27" i="91"/>
  <c r="AC27" i="91"/>
  <c r="Q28" i="91"/>
  <c r="AC19" i="91"/>
  <c r="Q20" i="91"/>
  <c r="CK18" i="91"/>
  <c r="BS12" i="91"/>
  <c r="CW7" i="91"/>
  <c r="CK10" i="91"/>
  <c r="BY12" i="91"/>
  <c r="CE17" i="91"/>
  <c r="CE16" i="91"/>
  <c r="BS16" i="91"/>
  <c r="BS25" i="91"/>
  <c r="BS29" i="91"/>
  <c r="AC35" i="91"/>
  <c r="AO31" i="91"/>
  <c r="W39" i="91"/>
  <c r="BS28" i="91"/>
  <c r="CQ21" i="91"/>
  <c r="BY27" i="91"/>
  <c r="BY22" i="91"/>
  <c r="CW27" i="91"/>
  <c r="BY25" i="91"/>
  <c r="BS15" i="91"/>
  <c r="BS18" i="91"/>
  <c r="AI22" i="91"/>
  <c r="BA12" i="91"/>
  <c r="Q10" i="91"/>
  <c r="W10" i="91"/>
  <c r="W9" i="91"/>
  <c r="BS23" i="91"/>
  <c r="AC13" i="91"/>
  <c r="BS13" i="91"/>
  <c r="AU18" i="91"/>
  <c r="CW39" i="91"/>
  <c r="CK32" i="91"/>
  <c r="BS32" i="91"/>
  <c r="AO26" i="91"/>
  <c r="CW22" i="91"/>
  <c r="CQ25" i="91"/>
  <c r="BA19" i="91"/>
  <c r="CE22" i="91"/>
  <c r="CK27" i="91"/>
  <c r="BA11" i="91"/>
  <c r="AU40" i="91"/>
  <c r="CE64" i="91"/>
  <c r="BS40" i="91"/>
  <c r="AI29" i="91"/>
  <c r="BS41" i="91"/>
  <c r="AU35" i="91"/>
  <c r="BY31" i="91"/>
  <c r="AI30" i="91"/>
  <c r="BS26" i="91"/>
  <c r="W24" i="91"/>
  <c r="AI24" i="91"/>
  <c r="AU26" i="91"/>
  <c r="AU25" i="91"/>
  <c r="BS21" i="91"/>
  <c r="CQ31" i="91"/>
  <c r="AU23" i="91"/>
  <c r="CE18" i="91"/>
  <c r="CQ19" i="91"/>
  <c r="AU27" i="91"/>
  <c r="Q22" i="91"/>
  <c r="AU17" i="91"/>
  <c r="Q16" i="91"/>
  <c r="AO17" i="91"/>
  <c r="Q12" i="91"/>
  <c r="W12" i="91"/>
  <c r="AC12" i="91"/>
  <c r="CE10" i="91"/>
  <c r="BS10" i="91"/>
  <c r="CE14" i="91"/>
  <c r="CQ29" i="91"/>
  <c r="AI31" i="91"/>
  <c r="BY35" i="91"/>
  <c r="CE33" i="91"/>
  <c r="AO30" i="91"/>
  <c r="CW26" i="91"/>
  <c r="AO24" i="91"/>
  <c r="BA26" i="91"/>
  <c r="BY26" i="91"/>
  <c r="AI20" i="91"/>
  <c r="BY19" i="91"/>
  <c r="CW20" i="91"/>
  <c r="BA22" i="91"/>
  <c r="CK15" i="91"/>
  <c r="AI6" i="91"/>
  <c r="AO6" i="91"/>
  <c r="CW6" i="91"/>
  <c r="CQ14" i="91"/>
  <c r="BY9" i="91"/>
  <c r="CE5" i="91"/>
  <c r="AC4" i="91"/>
  <c r="BS4" i="91"/>
  <c r="CW18" i="91"/>
  <c r="BA6" i="91"/>
  <c r="AC6" i="91"/>
  <c r="BS7" i="91"/>
  <c r="Q14" i="91"/>
  <c r="BY5" i="91"/>
  <c r="CQ9" i="91"/>
  <c r="CK7" i="91"/>
  <c r="AI5" i="91"/>
  <c r="CW4" i="91"/>
  <c r="CW12" i="91"/>
  <c r="BA13" i="91"/>
  <c r="AI17" i="91"/>
  <c r="AO4" i="91"/>
  <c r="W5" i="91"/>
  <c r="CK8" i="91"/>
  <c r="BY8" i="91"/>
  <c r="CQ7" i="91"/>
  <c r="AU19" i="91"/>
  <c r="BS9" i="91"/>
  <c r="AC16" i="91"/>
  <c r="AI12" i="91"/>
  <c r="CQ13" i="91"/>
  <c r="AI15" i="91"/>
  <c r="CQ11" i="91"/>
  <c r="AC15" i="91"/>
  <c r="AO5" i="91"/>
  <c r="BA9" i="91"/>
  <c r="AU16" i="91"/>
  <c r="CW14" i="91"/>
  <c r="Q6" i="91"/>
  <c r="BA15" i="91"/>
  <c r="CK11" i="91"/>
  <c r="W8" i="91"/>
  <c r="AC8" i="91"/>
  <c r="CW17" i="91"/>
  <c r="CK4" i="91"/>
  <c r="Q17" i="91"/>
  <c r="AO14" i="91"/>
  <c r="W6" i="91"/>
  <c r="BA7" i="91"/>
  <c r="CQ5" i="91"/>
  <c r="CE7" i="91"/>
  <c r="AU11" i="91"/>
  <c r="W11" i="91"/>
  <c r="AU4" i="91"/>
  <c r="BY15" i="91"/>
  <c r="AU6" i="91"/>
  <c r="CE15" i="91"/>
  <c r="AU8" i="91"/>
  <c r="AI14" i="91"/>
  <c r="AC5" i="91"/>
  <c r="W23" i="91"/>
  <c r="CK16" i="91"/>
  <c r="BY6" i="91"/>
  <c r="CQ15" i="91"/>
  <c r="AI11" i="91"/>
  <c r="AI8" i="91"/>
  <c r="BS17" i="91"/>
  <c r="BY7" i="91"/>
  <c r="CW5" i="91"/>
  <c r="AO9" i="91"/>
  <c r="W18" i="91"/>
  <c r="AU5" i="91"/>
  <c r="CK9" i="91"/>
  <c r="Q7" i="91"/>
  <c r="BY4" i="91"/>
  <c r="BA5" i="91"/>
  <c r="AO16" i="91"/>
  <c r="CW15" i="91"/>
  <c r="CW9" i="91"/>
  <c r="CE6" i="91"/>
  <c r="CK5" i="91"/>
  <c r="AI9" i="91"/>
  <c r="BA4" i="91"/>
  <c r="Q8" i="91"/>
  <c r="W7" i="91"/>
  <c r="CE4" i="91"/>
  <c r="BS5" i="91"/>
  <c r="CQ6" i="91"/>
  <c r="CQ4" i="91"/>
  <c r="Q15" i="91"/>
  <c r="BY14" i="91"/>
  <c r="AC7" i="91"/>
  <c r="Q9" i="91"/>
  <c r="AC9" i="91"/>
  <c r="AI7" i="91"/>
  <c r="AO7" i="91"/>
  <c r="AI4" i="91"/>
  <c r="W15" i="91"/>
  <c r="Q5" i="91"/>
  <c r="AU14" i="91"/>
  <c r="Q11" i="91"/>
  <c r="AO11" i="91"/>
  <c r="BS8" i="91"/>
  <c r="CK6" i="91"/>
  <c r="AC17" i="91"/>
  <c r="W4" i="91"/>
  <c r="F10" i="88"/>
  <c r="F20" i="88"/>
  <c r="U5" i="91"/>
  <c r="AY11" i="91"/>
  <c r="CI13" i="91"/>
  <c r="AA17" i="91"/>
  <c r="AA7" i="91"/>
  <c r="CI11" i="91"/>
  <c r="O12" i="91"/>
  <c r="CU13" i="91"/>
  <c r="CC16" i="91"/>
  <c r="BQ27" i="91"/>
  <c r="AS29" i="91"/>
  <c r="CC30" i="91"/>
  <c r="CC33" i="91"/>
  <c r="CI34" i="91"/>
  <c r="U35" i="91"/>
  <c r="CI35" i="91"/>
  <c r="CC51" i="91"/>
  <c r="CC4" i="91"/>
  <c r="AG7" i="91"/>
  <c r="CI20" i="91"/>
  <c r="AG21" i="91"/>
  <c r="AA31" i="91"/>
  <c r="CO34" i="91"/>
  <c r="AA35" i="91"/>
  <c r="CU44" i="91"/>
  <c r="CO4" i="91"/>
  <c r="AY5" i="91"/>
  <c r="AS7" i="91"/>
  <c r="O8" i="91"/>
  <c r="CU11" i="91"/>
  <c r="BW17" i="91"/>
  <c r="O27" i="91"/>
  <c r="BW27" i="91"/>
  <c r="AA34" i="91"/>
  <c r="CU35" i="91"/>
  <c r="CC38" i="91"/>
  <c r="AG42" i="91"/>
  <c r="AG43" i="91"/>
  <c r="O48" i="91"/>
  <c r="U8" i="91"/>
  <c r="AY9" i="91"/>
  <c r="AY10" i="91"/>
  <c r="AY21" i="91"/>
  <c r="CI27" i="91"/>
  <c r="AM35" i="91"/>
  <c r="CU38" i="91"/>
  <c r="CO50" i="91"/>
  <c r="CU4" i="91"/>
  <c r="BQ7" i="91"/>
  <c r="CO8" i="91"/>
  <c r="BW21" i="91"/>
  <c r="BQ23" i="91"/>
  <c r="CI26" i="91"/>
  <c r="BW29" i="91"/>
  <c r="AY43" i="91"/>
  <c r="BQ5" i="91"/>
  <c r="CI6" i="91"/>
  <c r="O13" i="91"/>
  <c r="BQ14" i="91"/>
  <c r="AG16" i="91"/>
  <c r="CI18" i="91"/>
  <c r="BW22" i="91"/>
  <c r="CO26" i="91"/>
  <c r="U27" i="91"/>
  <c r="CC11" i="91"/>
  <c r="CC13" i="91"/>
  <c r="AA14" i="91"/>
  <c r="AS33" i="91"/>
  <c r="O35" i="91"/>
  <c r="AS41" i="91"/>
  <c r="CC43" i="91"/>
  <c r="CU55" i="91"/>
  <c r="AS68" i="91"/>
  <c r="CC69" i="91"/>
  <c r="AA70" i="91"/>
  <c r="AY70" i="91"/>
  <c r="CC75" i="91"/>
  <c r="AY76" i="91"/>
  <c r="AG78" i="91"/>
  <c r="CC78" i="91"/>
  <c r="AG80" i="91"/>
  <c r="CO80" i="91"/>
  <c r="AG82" i="91"/>
  <c r="AY82" i="91"/>
  <c r="BQ82" i="91"/>
  <c r="CI82" i="91"/>
  <c r="BW83" i="91"/>
  <c r="O88" i="91"/>
  <c r="CI88" i="91"/>
  <c r="CI32" i="91"/>
  <c r="AM45" i="91"/>
  <c r="AM54" i="91"/>
  <c r="U17" i="91"/>
  <c r="AM20" i="91"/>
  <c r="AA22" i="91"/>
  <c r="AY27" i="91"/>
  <c r="AY35" i="91"/>
  <c r="CI43" i="91"/>
  <c r="CC44" i="91"/>
  <c r="CO53" i="91"/>
  <c r="AA62" i="91"/>
  <c r="AM65" i="91"/>
  <c r="U67" i="91"/>
  <c r="CI67" i="91"/>
  <c r="AY68" i="91"/>
  <c r="CC68" i="91"/>
  <c r="AA75" i="91"/>
  <c r="AS75" i="91"/>
  <c r="CU75" i="91"/>
  <c r="O76" i="91"/>
  <c r="CI77" i="91"/>
  <c r="CU21" i="91"/>
  <c r="CU31" i="91"/>
  <c r="CO33" i="91"/>
  <c r="BW41" i="91"/>
  <c r="CO43" i="91"/>
  <c r="CI44" i="91"/>
  <c r="BW48" i="91"/>
  <c r="BQ62" i="91"/>
  <c r="AG69" i="91"/>
  <c r="AG70" i="91"/>
  <c r="CC70" i="91"/>
  <c r="AA73" i="91"/>
  <c r="BQ75" i="91"/>
  <c r="BW76" i="91"/>
  <c r="CU78" i="91"/>
  <c r="BQ80" i="91"/>
  <c r="CU81" i="91"/>
  <c r="U83" i="91"/>
  <c r="AS84" i="91"/>
  <c r="CU84" i="91"/>
  <c r="AG85" i="91"/>
  <c r="AG88" i="91"/>
  <c r="AM16" i="91"/>
  <c r="AS22" i="91"/>
  <c r="CI23" i="91"/>
  <c r="BW34" i="91"/>
  <c r="CU43" i="91"/>
  <c r="CO44" i="91"/>
  <c r="AA55" i="91"/>
  <c r="AG62" i="91"/>
  <c r="U68" i="91"/>
  <c r="CI69" i="91"/>
  <c r="AG77" i="91"/>
  <c r="U81" i="91"/>
  <c r="U82" i="91"/>
  <c r="AM82" i="91"/>
  <c r="BW82" i="91"/>
  <c r="CO82" i="91"/>
  <c r="CO83" i="91"/>
  <c r="CC85" i="91"/>
  <c r="BW5" i="91"/>
  <c r="AA38" i="91"/>
  <c r="BQ65" i="91"/>
  <c r="AA67" i="91"/>
  <c r="CI68" i="91"/>
  <c r="AM69" i="91"/>
  <c r="AM74" i="91"/>
  <c r="CO74" i="91"/>
  <c r="CI75" i="91"/>
  <c r="U76" i="91"/>
  <c r="AM76" i="91"/>
  <c r="CU76" i="91"/>
  <c r="BW80" i="91"/>
  <c r="AM4" i="91"/>
  <c r="BW51" i="91"/>
  <c r="AM62" i="91"/>
  <c r="CC62" i="91"/>
  <c r="CO66" i="91"/>
  <c r="AG67" i="91"/>
  <c r="BQ67" i="91"/>
  <c r="CU67" i="91"/>
  <c r="O69" i="91"/>
  <c r="BQ69" i="91"/>
  <c r="CO69" i="91"/>
  <c r="CI70" i="91"/>
  <c r="O71" i="91"/>
  <c r="BQ74" i="91"/>
  <c r="O75" i="91"/>
  <c r="CC76" i="91"/>
  <c r="AM77" i="91"/>
  <c r="AY80" i="91"/>
  <c r="AS81" i="91"/>
  <c r="CI85" i="91"/>
  <c r="AY4" i="91"/>
  <c r="CO5" i="91"/>
  <c r="AG11" i="91"/>
  <c r="O23" i="91"/>
  <c r="U50" i="91"/>
  <c r="U51" i="91"/>
  <c r="U58" i="91"/>
  <c r="AM68" i="91"/>
  <c r="O77" i="91"/>
  <c r="AY85" i="91"/>
  <c r="CC88" i="91"/>
  <c r="CI89" i="91"/>
  <c r="CC90" i="91"/>
  <c r="CC91" i="91"/>
  <c r="CC92" i="91"/>
  <c r="CC93" i="91"/>
  <c r="CC94" i="91"/>
  <c r="CC95" i="91"/>
  <c r="CC96" i="91"/>
  <c r="AY30" i="91"/>
  <c r="AM50" i="91"/>
  <c r="CU68" i="91"/>
  <c r="AS70" i="91"/>
  <c r="U86" i="91"/>
  <c r="AM87" i="91"/>
  <c r="AY88" i="91"/>
  <c r="CU88" i="91"/>
  <c r="AS89" i="91"/>
  <c r="AM90" i="91"/>
  <c r="AM91" i="91"/>
  <c r="AM92" i="91"/>
  <c r="AM93" i="91"/>
  <c r="AM94" i="91"/>
  <c r="AM95" i="91"/>
  <c r="AG23" i="91"/>
  <c r="AY31" i="91"/>
  <c r="AY50" i="91"/>
  <c r="AS69" i="91"/>
  <c r="BW69" i="91"/>
  <c r="BW70" i="91"/>
  <c r="AM71" i="91"/>
  <c r="CC87" i="91"/>
  <c r="BW89" i="91"/>
  <c r="BQ90" i="91"/>
  <c r="BQ91" i="91"/>
  <c r="BQ92" i="91"/>
  <c r="BQ93" i="91"/>
  <c r="BQ94" i="91"/>
  <c r="BQ95" i="91"/>
  <c r="BQ96" i="91"/>
  <c r="BW97" i="91"/>
  <c r="BQ31" i="91"/>
  <c r="AG40" i="91"/>
  <c r="CI57" i="91"/>
  <c r="BQ60" i="91"/>
  <c r="CU74" i="91"/>
  <c r="U75" i="91"/>
  <c r="CI76" i="91"/>
  <c r="CC80" i="91"/>
  <c r="O81" i="91"/>
  <c r="CO87" i="91"/>
  <c r="AA90" i="91"/>
  <c r="CU90" i="91"/>
  <c r="CU91" i="91"/>
  <c r="CU92" i="91"/>
  <c r="CU93" i="91"/>
  <c r="CU94" i="91"/>
  <c r="CU95" i="91"/>
  <c r="CU96" i="91"/>
  <c r="CU7" i="91"/>
  <c r="CC55" i="91"/>
  <c r="CC59" i="91"/>
  <c r="O73" i="91"/>
  <c r="CO79" i="91"/>
  <c r="AS87" i="91"/>
  <c r="U88" i="91"/>
  <c r="BQ88" i="91"/>
  <c r="AG89" i="91"/>
  <c r="CI14" i="91"/>
  <c r="CU29" i="91"/>
  <c r="BW30" i="91"/>
  <c r="AY34" i="91"/>
  <c r="CC35" i="91"/>
  <c r="AA54" i="91"/>
  <c r="O62" i="91"/>
  <c r="O70" i="91"/>
  <c r="AY73" i="91"/>
  <c r="CO75" i="91"/>
  <c r="AA76" i="91"/>
  <c r="CO76" i="91"/>
  <c r="CC81" i="91"/>
  <c r="O85" i="91"/>
  <c r="AM88" i="91"/>
  <c r="CO89" i="91"/>
  <c r="CI90" i="91"/>
  <c r="CI91" i="91"/>
  <c r="CI92" i="91"/>
  <c r="CI93" i="91"/>
  <c r="CI9" i="91"/>
  <c r="AY53" i="91"/>
  <c r="CO59" i="91"/>
  <c r="O65" i="91"/>
  <c r="CO70" i="91"/>
  <c r="BW78" i="91"/>
  <c r="AA81" i="91"/>
  <c r="CI81" i="91"/>
  <c r="AS82" i="91"/>
  <c r="CU82" i="91"/>
  <c r="CI83" i="91"/>
  <c r="BQ85" i="91"/>
  <c r="CO86" i="91"/>
  <c r="O89" i="91"/>
  <c r="AY89" i="91"/>
  <c r="AS90" i="91"/>
  <c r="AS91" i="91"/>
  <c r="AS92" i="91"/>
  <c r="AS93" i="91"/>
  <c r="AS94" i="91"/>
  <c r="AS95" i="91"/>
  <c r="AS96" i="91"/>
  <c r="AY97" i="91"/>
  <c r="BQ4" i="91"/>
  <c r="AM33" i="91"/>
  <c r="BW63" i="91"/>
  <c r="AA74" i="91"/>
  <c r="BW84" i="91"/>
  <c r="CO85" i="91"/>
  <c r="CC89" i="91"/>
  <c r="BW90" i="91"/>
  <c r="BW91" i="91"/>
  <c r="BW92" i="91"/>
  <c r="CU27" i="91"/>
  <c r="CO51" i="91"/>
  <c r="CU62" i="91"/>
  <c r="AS66" i="91"/>
  <c r="BQ68" i="91"/>
  <c r="CU69" i="91"/>
  <c r="U70" i="91"/>
  <c r="CU70" i="91"/>
  <c r="BQ43" i="91"/>
  <c r="AG90" i="91"/>
  <c r="CO90" i="91"/>
  <c r="AY94" i="91"/>
  <c r="BW94" i="91"/>
  <c r="BW96" i="91"/>
  <c r="BQ97" i="91"/>
  <c r="AS99" i="91"/>
  <c r="BQ101" i="91"/>
  <c r="CC102" i="91"/>
  <c r="CU103" i="91"/>
  <c r="CU105" i="91"/>
  <c r="CU108" i="91"/>
  <c r="BW68" i="91"/>
  <c r="CO81" i="91"/>
  <c r="BQ89" i="91"/>
  <c r="AG95" i="91"/>
  <c r="AG96" i="91"/>
  <c r="BW99" i="91"/>
  <c r="CI100" i="91"/>
  <c r="CU101" i="91"/>
  <c r="CI104" i="91"/>
  <c r="CU106" i="91"/>
  <c r="AM67" i="91"/>
  <c r="CO68" i="91"/>
  <c r="CC74" i="91"/>
  <c r="AA82" i="91"/>
  <c r="AA88" i="91"/>
  <c r="AG91" i="91"/>
  <c r="CO91" i="91"/>
  <c r="CO97" i="91"/>
  <c r="CO98" i="91"/>
  <c r="AS100" i="91"/>
  <c r="BQ102" i="91"/>
  <c r="CI103" i="91"/>
  <c r="CI105" i="91"/>
  <c r="AS108" i="91"/>
  <c r="AM81" i="91"/>
  <c r="BW93" i="91"/>
  <c r="AG94" i="91"/>
  <c r="AM97" i="91"/>
  <c r="AY98" i="91"/>
  <c r="BW100" i="91"/>
  <c r="CI101" i="91"/>
  <c r="CU102" i="91"/>
  <c r="BW104" i="91"/>
  <c r="CI106" i="91"/>
  <c r="AG68" i="91"/>
  <c r="AY74" i="91"/>
  <c r="AG92" i="91"/>
  <c r="AY93" i="91"/>
  <c r="CI95" i="91"/>
  <c r="CC98" i="91"/>
  <c r="CO99" i="91"/>
  <c r="AS101" i="91"/>
  <c r="BW103" i="91"/>
  <c r="AS105" i="91"/>
  <c r="CO107" i="91"/>
  <c r="AS62" i="91"/>
  <c r="BQ76" i="91"/>
  <c r="CO92" i="91"/>
  <c r="CI94" i="91"/>
  <c r="AM96" i="91"/>
  <c r="AY99" i="91"/>
  <c r="BW101" i="91"/>
  <c r="CI102" i="91"/>
  <c r="AS104" i="91"/>
  <c r="AS106" i="91"/>
  <c r="CU109" i="91"/>
  <c r="AM32" i="91"/>
  <c r="AY62" i="91"/>
  <c r="BQ73" i="91"/>
  <c r="AG76" i="91"/>
  <c r="CC82" i="91"/>
  <c r="AS88" i="91"/>
  <c r="CI96" i="91"/>
  <c r="CC97" i="91"/>
  <c r="CU97" i="91"/>
  <c r="BQ98" i="91"/>
  <c r="CC99" i="91"/>
  <c r="CO100" i="91"/>
  <c r="AS102" i="91"/>
  <c r="CO104" i="91"/>
  <c r="AS107" i="91"/>
  <c r="CO73" i="91"/>
  <c r="BW88" i="91"/>
  <c r="AA89" i="91"/>
  <c r="AY90" i="91"/>
  <c r="CU98" i="91"/>
  <c r="AY100" i="91"/>
  <c r="BW102" i="91"/>
  <c r="CO103" i="91"/>
  <c r="CO105" i="91"/>
  <c r="CO108" i="91"/>
  <c r="AG48" i="91"/>
  <c r="BW75" i="91"/>
  <c r="AM89" i="91"/>
  <c r="AG93" i="91"/>
  <c r="CO95" i="91"/>
  <c r="AS97" i="91"/>
  <c r="BQ99" i="91"/>
  <c r="CC100" i="91"/>
  <c r="CO101" i="91"/>
  <c r="AS103" i="91"/>
  <c r="CC104" i="91"/>
  <c r="CO106" i="91"/>
  <c r="AM75" i="91"/>
  <c r="AS76" i="91"/>
  <c r="AY91" i="91"/>
  <c r="CO94" i="91"/>
  <c r="CI98" i="91"/>
  <c r="CU99" i="91"/>
  <c r="AY101" i="91"/>
  <c r="CC103" i="91"/>
  <c r="CC105" i="91"/>
  <c r="CU107" i="91"/>
  <c r="CC67" i="91"/>
  <c r="U69" i="91"/>
  <c r="BQ70" i="91"/>
  <c r="CC84" i="91"/>
  <c r="CU89" i="91"/>
  <c r="AY95" i="91"/>
  <c r="BW95" i="91"/>
  <c r="CO96" i="91"/>
  <c r="BQ100" i="91"/>
  <c r="CC101" i="91"/>
  <c r="CO102" i="91"/>
  <c r="BQ104" i="91"/>
  <c r="CC106" i="91"/>
  <c r="BW74" i="91"/>
  <c r="BQ81" i="91"/>
  <c r="O82" i="91"/>
  <c r="CO84" i="91"/>
  <c r="AA87" i="91"/>
  <c r="CO88" i="91"/>
  <c r="AY92" i="91"/>
  <c r="CO93" i="91"/>
  <c r="AY96" i="91"/>
  <c r="CI97" i="91"/>
  <c r="AS98" i="91"/>
  <c r="BW98" i="91"/>
  <c r="CI99" i="91"/>
  <c r="CU100" i="91"/>
  <c r="AY102" i="91"/>
  <c r="BQ103" i="91"/>
  <c r="CU104" i="91"/>
  <c r="CC107" i="91"/>
  <c r="CO15" i="91"/>
  <c r="BQ53" i="91"/>
  <c r="BQ51" i="91"/>
  <c r="AM86" i="91"/>
  <c r="AA71" i="91"/>
  <c r="AS80" i="91"/>
  <c r="AA80" i="91"/>
  <c r="AS73" i="91"/>
  <c r="CI84" i="91"/>
  <c r="AS77" i="91"/>
  <c r="U64" i="91"/>
  <c r="CU65" i="91"/>
  <c r="AS60" i="91"/>
  <c r="CC56" i="91"/>
  <c r="AY56" i="91"/>
  <c r="U59" i="91"/>
  <c r="AY64" i="91"/>
  <c r="CI48" i="91"/>
  <c r="CC29" i="91"/>
  <c r="AY23" i="91"/>
  <c r="AY72" i="91"/>
  <c r="CO61" i="91"/>
  <c r="AA78" i="91"/>
  <c r="AS19" i="91"/>
  <c r="CC83" i="91"/>
  <c r="AA84" i="91"/>
  <c r="AS79" i="91"/>
  <c r="CU77" i="91"/>
  <c r="CI73" i="91"/>
  <c r="CU85" i="91"/>
  <c r="O79" i="91"/>
  <c r="CU72" i="91"/>
  <c r="AG64" i="91"/>
  <c r="AS83" i="91"/>
  <c r="AG65" i="91"/>
  <c r="AG60" i="91"/>
  <c r="AS56" i="91"/>
  <c r="CI64" i="91"/>
  <c r="AG33" i="91"/>
  <c r="AS11" i="91"/>
  <c r="AG31" i="91"/>
  <c r="CU79" i="91"/>
  <c r="BW79" i="91"/>
  <c r="O72" i="91"/>
  <c r="O14" i="91"/>
  <c r="CU14" i="91"/>
  <c r="CC72" i="91"/>
  <c r="AS4" i="91"/>
  <c r="AM8" i="91"/>
  <c r="CI62" i="91"/>
  <c r="AY71" i="91"/>
  <c r="AG13" i="91"/>
  <c r="O86" i="91"/>
  <c r="AY83" i="91"/>
  <c r="AM83" i="91"/>
  <c r="CI71" i="91"/>
  <c r="BQ83" i="91"/>
  <c r="CC79" i="91"/>
  <c r="U78" i="91"/>
  <c r="BQ63" i="91"/>
  <c r="U65" i="91"/>
  <c r="AM48" i="91"/>
  <c r="CC5" i="91"/>
  <c r="BQ79" i="91"/>
  <c r="AY61" i="91"/>
  <c r="BQ77" i="91"/>
  <c r="U84" i="91"/>
  <c r="CU86" i="91"/>
  <c r="AA85" i="91"/>
  <c r="O87" i="91"/>
  <c r="AA60" i="91"/>
  <c r="CU56" i="91"/>
  <c r="AA61" i="91"/>
  <c r="AY77" i="91"/>
  <c r="BQ72" i="91"/>
  <c r="U87" i="91"/>
  <c r="CU83" i="91"/>
  <c r="U85" i="91"/>
  <c r="BW81" i="91"/>
  <c r="AA56" i="91"/>
  <c r="AG74" i="91"/>
  <c r="BW61" i="91"/>
  <c r="AA72" i="91"/>
  <c r="BW71" i="91"/>
  <c r="CI80" i="91"/>
  <c r="AG73" i="91"/>
  <c r="U80" i="91"/>
  <c r="AY65" i="91"/>
  <c r="AM80" i="91"/>
  <c r="O74" i="91"/>
  <c r="CU57" i="91"/>
  <c r="AG56" i="91"/>
  <c r="AG55" i="91"/>
  <c r="CC63" i="91"/>
  <c r="O57" i="91"/>
  <c r="O67" i="91"/>
  <c r="AG54" i="91"/>
  <c r="CI86" i="91"/>
  <c r="CI72" i="91"/>
  <c r="CO72" i="91"/>
  <c r="U61" i="91"/>
  <c r="CU61" i="91"/>
  <c r="AM78" i="91"/>
  <c r="O78" i="91"/>
  <c r="BW72" i="91"/>
  <c r="BQ84" i="91"/>
  <c r="AA77" i="91"/>
  <c r="CO71" i="91"/>
  <c r="AS86" i="91"/>
  <c r="AG61" i="91"/>
  <c r="BQ86" i="91"/>
  <c r="CU71" i="91"/>
  <c r="AG86" i="91"/>
  <c r="AG83" i="91"/>
  <c r="AM73" i="91"/>
  <c r="BQ87" i="91"/>
  <c r="AA86" i="91"/>
  <c r="CO77" i="91"/>
  <c r="AS64" i="91"/>
  <c r="CI65" i="91"/>
  <c r="AG72" i="91"/>
  <c r="AM61" i="91"/>
  <c r="BQ61" i="91"/>
  <c r="CU80" i="91"/>
  <c r="O83" i="91"/>
  <c r="U77" i="91"/>
  <c r="CU64" i="91"/>
  <c r="AG84" i="91"/>
  <c r="AG79" i="91"/>
  <c r="AY79" i="91"/>
  <c r="O56" i="91"/>
  <c r="BW59" i="91"/>
  <c r="BW55" i="91"/>
  <c r="CI78" i="91"/>
  <c r="AS71" i="91"/>
  <c r="BW85" i="91"/>
  <c r="O64" i="91"/>
  <c r="AA65" i="91"/>
  <c r="AM56" i="91"/>
  <c r="CO55" i="91"/>
  <c r="AA49" i="91"/>
  <c r="O66" i="91"/>
  <c r="AG63" i="91"/>
  <c r="AM60" i="91"/>
  <c r="CI79" i="91"/>
  <c r="U71" i="91"/>
  <c r="CC86" i="91"/>
  <c r="AS78" i="91"/>
  <c r="BW65" i="91"/>
  <c r="AS72" i="91"/>
  <c r="AM72" i="91"/>
  <c r="AM79" i="91"/>
  <c r="BW86" i="91"/>
  <c r="CC61" i="91"/>
  <c r="O80" i="91"/>
  <c r="CO78" i="91"/>
  <c r="BW73" i="91"/>
  <c r="O63" i="91"/>
  <c r="AY60" i="91"/>
  <c r="BQ55" i="91"/>
  <c r="U79" i="91"/>
  <c r="CC73" i="91"/>
  <c r="AM85" i="91"/>
  <c r="CC65" i="91"/>
  <c r="CO65" i="91"/>
  <c r="AM63" i="91"/>
  <c r="AM57" i="91"/>
  <c r="O51" i="91"/>
  <c r="BQ52" i="91"/>
  <c r="AY46" i="91"/>
  <c r="CC50" i="91"/>
  <c r="AA42" i="91"/>
  <c r="CI87" i="91"/>
  <c r="CU87" i="91"/>
  <c r="O84" i="91"/>
  <c r="AY81" i="91"/>
  <c r="BQ59" i="91"/>
  <c r="U66" i="91"/>
  <c r="AG49" i="91"/>
  <c r="AS74" i="91"/>
  <c r="CU66" i="91"/>
  <c r="CI63" i="91"/>
  <c r="AG57" i="91"/>
  <c r="BW67" i="91"/>
  <c r="BQ46" i="91"/>
  <c r="AG50" i="91"/>
  <c r="AS47" i="91"/>
  <c r="AS51" i="91"/>
  <c r="CO42" i="91"/>
  <c r="AA53" i="91"/>
  <c r="CI54" i="91"/>
  <c r="AS61" i="91"/>
  <c r="CC71" i="91"/>
  <c r="AY84" i="91"/>
  <c r="CO64" i="91"/>
  <c r="O55" i="91"/>
  <c r="O49" i="91"/>
  <c r="AG66" i="91"/>
  <c r="AM66" i="91"/>
  <c r="U63" i="91"/>
  <c r="CU49" i="91"/>
  <c r="AS57" i="91"/>
  <c r="CC49" i="91"/>
  <c r="AY75" i="91"/>
  <c r="AY51" i="91"/>
  <c r="O52" i="91"/>
  <c r="AS48" i="91"/>
  <c r="AM58" i="91"/>
  <c r="AG58" i="91"/>
  <c r="BQ58" i="91"/>
  <c r="O41" i="91"/>
  <c r="CU54" i="91"/>
  <c r="AA79" i="91"/>
  <c r="BW87" i="91"/>
  <c r="AA83" i="91"/>
  <c r="U55" i="91"/>
  <c r="CO49" i="91"/>
  <c r="AY59" i="91"/>
  <c r="AY63" i="91"/>
  <c r="AS63" i="91"/>
  <c r="BW57" i="91"/>
  <c r="AY67" i="91"/>
  <c r="AM52" i="91"/>
  <c r="U52" i="91"/>
  <c r="AA68" i="91"/>
  <c r="CU58" i="91"/>
  <c r="AA52" i="91"/>
  <c r="CO48" i="91"/>
  <c r="CI58" i="91"/>
  <c r="AS50" i="91"/>
  <c r="AS54" i="91"/>
  <c r="AY42" i="91"/>
  <c r="AG41" i="91"/>
  <c r="AG87" i="91"/>
  <c r="CU63" i="91"/>
  <c r="BW66" i="91"/>
  <c r="AM55" i="91"/>
  <c r="AS55" i="91"/>
  <c r="AS49" i="91"/>
  <c r="CC60" i="91"/>
  <c r="CI74" i="91"/>
  <c r="CU51" i="91"/>
  <c r="AA50" i="91"/>
  <c r="AA51" i="91"/>
  <c r="CU50" i="91"/>
  <c r="CU47" i="91"/>
  <c r="O58" i="91"/>
  <c r="O39" i="91"/>
  <c r="BQ78" i="91"/>
  <c r="CC77" i="91"/>
  <c r="AG71" i="91"/>
  <c r="BW64" i="91"/>
  <c r="BQ56" i="91"/>
  <c r="AM59" i="91"/>
  <c r="U60" i="91"/>
  <c r="AY49" i="91"/>
  <c r="CO58" i="91"/>
  <c r="BW60" i="91"/>
  <c r="AA58" i="91"/>
  <c r="AS67" i="91"/>
  <c r="AA66" i="91"/>
  <c r="O50" i="91"/>
  <c r="AG46" i="91"/>
  <c r="CC54" i="91"/>
  <c r="AY54" i="91"/>
  <c r="AY87" i="91"/>
  <c r="AA64" i="91"/>
  <c r="AS65" i="91"/>
  <c r="O60" i="91"/>
  <c r="CI56" i="91"/>
  <c r="AY58" i="91"/>
  <c r="CC66" i="91"/>
  <c r="CO63" i="91"/>
  <c r="CO57" i="91"/>
  <c r="AA63" i="91"/>
  <c r="AM51" i="91"/>
  <c r="U48" i="91"/>
  <c r="AY52" i="91"/>
  <c r="AM84" i="91"/>
  <c r="U73" i="91"/>
  <c r="AG59" i="91"/>
  <c r="CO60" i="91"/>
  <c r="CC57" i="91"/>
  <c r="CI59" i="91"/>
  <c r="U74" i="91"/>
  <c r="BW58" i="91"/>
  <c r="CO52" i="91"/>
  <c r="BQ48" i="91"/>
  <c r="AG39" i="91"/>
  <c r="BQ40" i="91"/>
  <c r="U72" i="91"/>
  <c r="O61" i="91"/>
  <c r="AS85" i="91"/>
  <c r="AG81" i="91"/>
  <c r="CI60" i="91"/>
  <c r="BW56" i="91"/>
  <c r="U49" i="91"/>
  <c r="O59" i="91"/>
  <c r="BQ66" i="91"/>
  <c r="CC58" i="91"/>
  <c r="AG75" i="91"/>
  <c r="CO67" i="91"/>
  <c r="AG51" i="91"/>
  <c r="BW52" i="91"/>
  <c r="O68" i="91"/>
  <c r="CU48" i="91"/>
  <c r="CI51" i="91"/>
  <c r="CC47" i="91"/>
  <c r="AS42" i="91"/>
  <c r="CI42" i="91"/>
  <c r="BQ71" i="91"/>
  <c r="CU73" i="91"/>
  <c r="AY55" i="91"/>
  <c r="U56" i="91"/>
  <c r="BW49" i="91"/>
  <c r="AM49" i="91"/>
  <c r="AS58" i="91"/>
  <c r="AA57" i="91"/>
  <c r="BQ54" i="91"/>
  <c r="AG52" i="91"/>
  <c r="CU52" i="91"/>
  <c r="AY78" i="91"/>
  <c r="AY86" i="91"/>
  <c r="CI61" i="91"/>
  <c r="BW77" i="91"/>
  <c r="U53" i="91"/>
  <c r="AA46" i="91"/>
  <c r="AS46" i="91"/>
  <c r="CI46" i="91"/>
  <c r="CO62" i="91"/>
  <c r="CI45" i="91"/>
  <c r="AG36" i="91"/>
  <c r="U39" i="91"/>
  <c r="AY38" i="91"/>
  <c r="AY45" i="91"/>
  <c r="AS32" i="91"/>
  <c r="CC39" i="91"/>
  <c r="AY39" i="91"/>
  <c r="BQ36" i="91"/>
  <c r="AA29" i="91"/>
  <c r="AS28" i="91"/>
  <c r="O25" i="91"/>
  <c r="CU24" i="91"/>
  <c r="AM26" i="91"/>
  <c r="O28" i="91"/>
  <c r="AM41" i="91"/>
  <c r="CU60" i="91"/>
  <c r="U57" i="91"/>
  <c r="AS53" i="91"/>
  <c r="BW53" i="91"/>
  <c r="O54" i="91"/>
  <c r="CU46" i="91"/>
  <c r="CU37" i="91"/>
  <c r="AM64" i="91"/>
  <c r="BW43" i="91"/>
  <c r="CU39" i="91"/>
  <c r="AA39" i="91"/>
  <c r="AA37" i="91"/>
  <c r="CO28" i="91"/>
  <c r="AG25" i="91"/>
  <c r="AA25" i="91"/>
  <c r="AA28" i="91"/>
  <c r="U34" i="91"/>
  <c r="CO29" i="91"/>
  <c r="CC25" i="91"/>
  <c r="CI55" i="91"/>
  <c r="CI66" i="91"/>
  <c r="BQ57" i="91"/>
  <c r="CI52" i="91"/>
  <c r="CO39" i="91"/>
  <c r="AA69" i="91"/>
  <c r="O45" i="91"/>
  <c r="O37" i="91"/>
  <c r="CU42" i="91"/>
  <c r="AS38" i="91"/>
  <c r="AA44" i="91"/>
  <c r="AS37" i="91"/>
  <c r="U33" i="91"/>
  <c r="AG29" i="91"/>
  <c r="AM30" i="91"/>
  <c r="AY25" i="91"/>
  <c r="AG34" i="91"/>
  <c r="O29" i="91"/>
  <c r="BQ50" i="91"/>
  <c r="BQ47" i="91"/>
  <c r="O36" i="91"/>
  <c r="O53" i="91"/>
  <c r="BQ32" i="91"/>
  <c r="AG32" i="91"/>
  <c r="AG44" i="91"/>
  <c r="O43" i="91"/>
  <c r="AM36" i="91"/>
  <c r="CO32" i="91"/>
  <c r="BQ25" i="91"/>
  <c r="CI28" i="91"/>
  <c r="AS40" i="91"/>
  <c r="AG35" i="91"/>
  <c r="AY66" i="91"/>
  <c r="O46" i="91"/>
  <c r="BQ42" i="91"/>
  <c r="CU53" i="91"/>
  <c r="CC64" i="91"/>
  <c r="AS59" i="91"/>
  <c r="BW47" i="91"/>
  <c r="BW36" i="91"/>
  <c r="BQ38" i="91"/>
  <c r="BQ39" i="91"/>
  <c r="U45" i="91"/>
  <c r="CI36" i="91"/>
  <c r="BW25" i="91"/>
  <c r="BQ49" i="91"/>
  <c r="CO56" i="91"/>
  <c r="AM53" i="91"/>
  <c r="CI47" i="91"/>
  <c r="AM70" i="91"/>
  <c r="AA59" i="91"/>
  <c r="U38" i="91"/>
  <c r="CC46" i="91"/>
  <c r="AS43" i="91"/>
  <c r="BW40" i="91"/>
  <c r="CO45" i="91"/>
  <c r="AM43" i="91"/>
  <c r="AA36" i="91"/>
  <c r="CI29" i="91"/>
  <c r="U30" i="91"/>
  <c r="AG28" i="91"/>
  <c r="CO25" i="91"/>
  <c r="CC37" i="91"/>
  <c r="AY48" i="91"/>
  <c r="CC42" i="91"/>
  <c r="AA47" i="91"/>
  <c r="O47" i="91"/>
  <c r="U47" i="91"/>
  <c r="AM42" i="91"/>
  <c r="CO54" i="91"/>
  <c r="CU45" i="91"/>
  <c r="CC41" i="91"/>
  <c r="AM38" i="91"/>
  <c r="AM47" i="91"/>
  <c r="AA32" i="91"/>
  <c r="CC32" i="91"/>
  <c r="AY57" i="91"/>
  <c r="AG45" i="91"/>
  <c r="U43" i="91"/>
  <c r="CC36" i="91"/>
  <c r="CO30" i="91"/>
  <c r="U28" i="91"/>
  <c r="AS25" i="91"/>
  <c r="U29" i="91"/>
  <c r="CU34" i="91"/>
  <c r="AG26" i="91"/>
  <c r="CI49" i="91"/>
  <c r="AS52" i="91"/>
  <c r="U54" i="91"/>
  <c r="AG47" i="91"/>
  <c r="U44" i="91"/>
  <c r="BW42" i="91"/>
  <c r="BW54" i="91"/>
  <c r="BW45" i="91"/>
  <c r="CO38" i="91"/>
  <c r="CU32" i="91"/>
  <c r="CU40" i="91"/>
  <c r="CC45" i="91"/>
  <c r="CU36" i="91"/>
  <c r="CU25" i="91"/>
  <c r="CU28" i="91"/>
  <c r="AS31" i="91"/>
  <c r="O30" i="91"/>
  <c r="CI50" i="91"/>
  <c r="U42" i="91"/>
  <c r="CI53" i="91"/>
  <c r="AY47" i="91"/>
  <c r="O42" i="91"/>
  <c r="BW39" i="91"/>
  <c r="AY32" i="91"/>
  <c r="BQ45" i="91"/>
  <c r="AS36" i="91"/>
  <c r="AA30" i="91"/>
  <c r="CO41" i="91"/>
  <c r="BW62" i="91"/>
  <c r="AA45" i="91"/>
  <c r="O40" i="91"/>
  <c r="CI37" i="91"/>
  <c r="AY69" i="91"/>
  <c r="CI40" i="91"/>
  <c r="CI38" i="91"/>
  <c r="AY37" i="91"/>
  <c r="U46" i="91"/>
  <c r="AM44" i="91"/>
  <c r="AA33" i="91"/>
  <c r="AA48" i="91"/>
  <c r="CC52" i="91"/>
  <c r="AS45" i="91"/>
  <c r="CO40" i="91"/>
  <c r="BW50" i="91"/>
  <c r="U41" i="91"/>
  <c r="AA41" i="91"/>
  <c r="U62" i="91"/>
  <c r="CC53" i="91"/>
  <c r="BQ37" i="91"/>
  <c r="CU59" i="91"/>
  <c r="CO47" i="91"/>
  <c r="AS44" i="91"/>
  <c r="BW46" i="91"/>
  <c r="CC26" i="91"/>
  <c r="CO35" i="91"/>
  <c r="BQ41" i="91"/>
  <c r="AY33" i="91"/>
  <c r="CI39" i="91"/>
  <c r="AM24" i="91"/>
  <c r="AM22" i="91"/>
  <c r="AS20" i="91"/>
  <c r="AY17" i="91"/>
  <c r="AG15" i="91"/>
  <c r="AM27" i="91"/>
  <c r="O10" i="91"/>
  <c r="CC14" i="91"/>
  <c r="BQ13" i="91"/>
  <c r="BW10" i="91"/>
  <c r="BW38" i="91"/>
  <c r="AY24" i="91"/>
  <c r="AY40" i="91"/>
  <c r="CU41" i="91"/>
  <c r="O22" i="91"/>
  <c r="CC20" i="91"/>
  <c r="BW28" i="91"/>
  <c r="U18" i="91"/>
  <c r="BQ17" i="91"/>
  <c r="AM12" i="91"/>
  <c r="CO12" i="91"/>
  <c r="CI16" i="91"/>
  <c r="CC10" i="91"/>
  <c r="U13" i="91"/>
  <c r="BW33" i="91"/>
  <c r="BQ44" i="91"/>
  <c r="U24" i="91"/>
  <c r="BQ35" i="91"/>
  <c r="AS21" i="91"/>
  <c r="O24" i="91"/>
  <c r="AM31" i="91"/>
  <c r="AA20" i="91"/>
  <c r="U20" i="91"/>
  <c r="U19" i="91"/>
  <c r="CU17" i="91"/>
  <c r="BQ28" i="91"/>
  <c r="CC12" i="91"/>
  <c r="CC23" i="91"/>
  <c r="CU16" i="91"/>
  <c r="AM14" i="91"/>
  <c r="AS16" i="91"/>
  <c r="BQ34" i="91"/>
  <c r="AY44" i="91"/>
  <c r="CU30" i="91"/>
  <c r="CC40" i="91"/>
  <c r="CO31" i="91"/>
  <c r="BQ21" i="91"/>
  <c r="CU26" i="91"/>
  <c r="U31" i="91"/>
  <c r="U22" i="91"/>
  <c r="CO20" i="91"/>
  <c r="CO19" i="91"/>
  <c r="AA19" i="91"/>
  <c r="CC17" i="91"/>
  <c r="AY12" i="91"/>
  <c r="AS10" i="91"/>
  <c r="CO16" i="91"/>
  <c r="BW44" i="91"/>
  <c r="AY29" i="91"/>
  <c r="BQ30" i="91"/>
  <c r="AY28" i="91"/>
  <c r="AM29" i="91"/>
  <c r="BQ33" i="91"/>
  <c r="AY41" i="91"/>
  <c r="CI21" i="91"/>
  <c r="BQ24" i="91"/>
  <c r="AA26" i="91"/>
  <c r="BW31" i="91"/>
  <c r="CI31" i="91"/>
  <c r="CO22" i="91"/>
  <c r="CC27" i="91"/>
  <c r="AY18" i="91"/>
  <c r="BW16" i="91"/>
  <c r="AM28" i="91"/>
  <c r="AS23" i="91"/>
  <c r="CI19" i="91"/>
  <c r="CI12" i="91"/>
  <c r="U10" i="91"/>
  <c r="BW14" i="91"/>
  <c r="O15" i="91"/>
  <c r="CI25" i="91"/>
  <c r="AM13" i="91"/>
  <c r="U32" i="91"/>
  <c r="O32" i="91"/>
  <c r="BQ29" i="91"/>
  <c r="CI30" i="91"/>
  <c r="U40" i="91"/>
  <c r="BW35" i="91"/>
  <c r="CI33" i="91"/>
  <c r="AG24" i="91"/>
  <c r="CC24" i="91"/>
  <c r="O26" i="91"/>
  <c r="BQ22" i="91"/>
  <c r="BQ20" i="91"/>
  <c r="CC18" i="91"/>
  <c r="CO18" i="91"/>
  <c r="AM17" i="91"/>
  <c r="AY19" i="91"/>
  <c r="CU12" i="91"/>
  <c r="O38" i="91"/>
  <c r="AA43" i="91"/>
  <c r="CC34" i="91"/>
  <c r="CU33" i="91"/>
  <c r="BW24" i="91"/>
  <c r="AY26" i="91"/>
  <c r="AG22" i="91"/>
  <c r="AY20" i="91"/>
  <c r="AM18" i="91"/>
  <c r="AS27" i="91"/>
  <c r="AA18" i="91"/>
  <c r="CU18" i="91"/>
  <c r="U12" i="91"/>
  <c r="AA12" i="91"/>
  <c r="BQ10" i="91"/>
  <c r="CU10" i="91"/>
  <c r="BQ16" i="91"/>
  <c r="CU15" i="91"/>
  <c r="AG38" i="91"/>
  <c r="AM46" i="91"/>
  <c r="AA40" i="91"/>
  <c r="CC28" i="91"/>
  <c r="BQ26" i="91"/>
  <c r="O33" i="91"/>
  <c r="CC21" i="91"/>
  <c r="AY22" i="91"/>
  <c r="AG20" i="91"/>
  <c r="BW19" i="91"/>
  <c r="U23" i="91"/>
  <c r="CO23" i="91"/>
  <c r="CI15" i="91"/>
  <c r="AG10" i="91"/>
  <c r="AS14" i="91"/>
  <c r="AM25" i="91"/>
  <c r="AY13" i="91"/>
  <c r="AG18" i="91"/>
  <c r="BW32" i="91"/>
  <c r="AG37" i="91"/>
  <c r="BW26" i="91"/>
  <c r="CO24" i="91"/>
  <c r="CC48" i="91"/>
  <c r="CO37" i="91"/>
  <c r="CO21" i="91"/>
  <c r="AA24" i="91"/>
  <c r="CI22" i="91"/>
  <c r="O20" i="91"/>
  <c r="O19" i="91"/>
  <c r="AM23" i="91"/>
  <c r="O18" i="91"/>
  <c r="AY16" i="91"/>
  <c r="BQ64" i="91"/>
  <c r="O44" i="91"/>
  <c r="AS30" i="91"/>
  <c r="CI41" i="91"/>
  <c r="AS35" i="91"/>
  <c r="AM39" i="91"/>
  <c r="BW37" i="91"/>
  <c r="AM34" i="91"/>
  <c r="AA21" i="91"/>
  <c r="O21" i="91"/>
  <c r="U21" i="91"/>
  <c r="AS24" i="91"/>
  <c r="CC31" i="91"/>
  <c r="CO27" i="91"/>
  <c r="U36" i="91"/>
  <c r="AA27" i="91"/>
  <c r="CU22" i="91"/>
  <c r="CC19" i="91"/>
  <c r="BW23" i="91"/>
  <c r="CU19" i="91"/>
  <c r="AG27" i="91"/>
  <c r="CO17" i="91"/>
  <c r="BQ12" i="91"/>
  <c r="CO10" i="91"/>
  <c r="AA10" i="91"/>
  <c r="AA15" i="91"/>
  <c r="AS39" i="91"/>
  <c r="U37" i="91"/>
  <c r="AS34" i="91"/>
  <c r="O34" i="91"/>
  <c r="AM21" i="91"/>
  <c r="U26" i="91"/>
  <c r="CO36" i="91"/>
  <c r="BQ19" i="91"/>
  <c r="CU23" i="91"/>
  <c r="AM19" i="91"/>
  <c r="CU20" i="91"/>
  <c r="AG53" i="91"/>
  <c r="CO46" i="91"/>
  <c r="AY36" i="91"/>
  <c r="AG30" i="91"/>
  <c r="AM40" i="91"/>
  <c r="AM37" i="91"/>
  <c r="U25" i="91"/>
  <c r="AS26" i="91"/>
  <c r="CI24" i="91"/>
  <c r="O31" i="91"/>
  <c r="CC22" i="91"/>
  <c r="BQ18" i="91"/>
  <c r="BW20" i="91"/>
  <c r="AA23" i="91"/>
  <c r="AG17" i="91"/>
  <c r="O16" i="91"/>
  <c r="AM15" i="91"/>
  <c r="AM6" i="91"/>
  <c r="AG6" i="91"/>
  <c r="U9" i="91"/>
  <c r="AA11" i="91"/>
  <c r="BW7" i="91"/>
  <c r="CI10" i="91"/>
  <c r="AY14" i="91"/>
  <c r="AM11" i="91"/>
  <c r="BW8" i="91"/>
  <c r="CC7" i="91"/>
  <c r="AM7" i="91"/>
  <c r="AM10" i="91"/>
  <c r="AY6" i="91"/>
  <c r="CC9" i="91"/>
  <c r="CO7" i="91"/>
  <c r="CI4" i="91"/>
  <c r="BW18" i="91"/>
  <c r="AG12" i="91"/>
  <c r="BW9" i="91"/>
  <c r="BW11" i="91"/>
  <c r="CU8" i="91"/>
  <c r="CI17" i="91"/>
  <c r="AG19" i="91"/>
  <c r="CU5" i="91"/>
  <c r="BW4" i="91"/>
  <c r="AS12" i="91"/>
  <c r="AA13" i="91"/>
  <c r="CO6" i="91"/>
  <c r="CU6" i="91"/>
  <c r="CI8" i="91"/>
  <c r="AY15" i="91"/>
  <c r="BQ11" i="91"/>
  <c r="AS8" i="91"/>
  <c r="O5" i="91"/>
  <c r="AM9" i="91"/>
  <c r="BQ15" i="91"/>
  <c r="AS6" i="91"/>
  <c r="AG8" i="91"/>
  <c r="AY7" i="91"/>
  <c r="U14" i="91"/>
  <c r="CI5" i="91"/>
  <c r="U16" i="91"/>
  <c r="O6" i="91"/>
  <c r="CC15" i="91"/>
  <c r="BQ9" i="91"/>
  <c r="BQ8" i="91"/>
  <c r="U11" i="91"/>
  <c r="AA8" i="91"/>
  <c r="CC8" i="91"/>
  <c r="AS5" i="91"/>
  <c r="CO9" i="91"/>
  <c r="AS17" i="91"/>
  <c r="O11" i="91"/>
  <c r="U4" i="91"/>
  <c r="AA16" i="91"/>
  <c r="BW13" i="91"/>
  <c r="BQ6" i="91"/>
  <c r="U15" i="91"/>
  <c r="AA4" i="91"/>
  <c r="AA9" i="91"/>
  <c r="AG14" i="91"/>
  <c r="CO13" i="91"/>
  <c r="CC6" i="91"/>
  <c r="CU9" i="91"/>
  <c r="AY8" i="91"/>
  <c r="U7" i="91"/>
  <c r="AA5" i="91"/>
  <c r="AM5" i="91"/>
  <c r="AS13" i="91"/>
  <c r="BW15" i="91"/>
  <c r="O9" i="91"/>
  <c r="AG9" i="91"/>
  <c r="O17" i="91"/>
  <c r="O4" i="91"/>
  <c r="CO14" i="91"/>
  <c r="AG4" i="91"/>
  <c r="BW12" i="91"/>
  <c r="AS18" i="91"/>
  <c r="AS15" i="91"/>
  <c r="U6" i="91"/>
  <c r="AA6" i="91"/>
  <c r="BW6" i="91"/>
  <c r="AS9" i="91"/>
  <c r="CO11" i="91"/>
  <c r="O7" i="91"/>
  <c r="CI7" i="91"/>
  <c r="AG5" i="91"/>
  <c r="F13" i="88"/>
  <c r="F23" i="88"/>
  <c r="CG11" i="91"/>
  <c r="AK13" i="91"/>
  <c r="S9" i="91"/>
  <c r="CA25" i="91"/>
  <c r="CS28" i="91"/>
  <c r="S31" i="91"/>
  <c r="AE47" i="91"/>
  <c r="AE52" i="91"/>
  <c r="Y9" i="91"/>
  <c r="CS11" i="91"/>
  <c r="AK26" i="91"/>
  <c r="CA38" i="91"/>
  <c r="BC47" i="91"/>
  <c r="CA50" i="91"/>
  <c r="AW9" i="91"/>
  <c r="BC18" i="91"/>
  <c r="BC29" i="91"/>
  <c r="Y37" i="91"/>
  <c r="CM45" i="91"/>
  <c r="CG46" i="91"/>
  <c r="BC12" i="91"/>
  <c r="CY24" i="91"/>
  <c r="AE28" i="91"/>
  <c r="BU29" i="91"/>
  <c r="CM46" i="91"/>
  <c r="CM48" i="91"/>
  <c r="BU9" i="91"/>
  <c r="S11" i="91"/>
  <c r="S27" i="91"/>
  <c r="CM27" i="91"/>
  <c r="BC28" i="91"/>
  <c r="CA9" i="91"/>
  <c r="BC10" i="91"/>
  <c r="S22" i="91"/>
  <c r="CM9" i="91"/>
  <c r="CM22" i="91"/>
  <c r="S45" i="91"/>
  <c r="AQ51" i="91"/>
  <c r="AE54" i="91"/>
  <c r="AE65" i="91"/>
  <c r="AW67" i="91"/>
  <c r="CM73" i="91"/>
  <c r="Y74" i="91"/>
  <c r="AE76" i="91"/>
  <c r="AK81" i="91"/>
  <c r="BC81" i="91"/>
  <c r="CM84" i="91"/>
  <c r="CY85" i="91"/>
  <c r="AQ87" i="91"/>
  <c r="CM87" i="91"/>
  <c r="AQ88" i="91"/>
  <c r="CY9" i="91"/>
  <c r="AK27" i="91"/>
  <c r="CA31" i="91"/>
  <c r="CA47" i="91"/>
  <c r="BC48" i="91"/>
  <c r="BC51" i="91"/>
  <c r="BC37" i="91"/>
  <c r="S73" i="91"/>
  <c r="BU76" i="91"/>
  <c r="BU37" i="91"/>
  <c r="Y55" i="91"/>
  <c r="S66" i="91"/>
  <c r="AE74" i="91"/>
  <c r="CG74" i="91"/>
  <c r="BC76" i="91"/>
  <c r="AK78" i="91"/>
  <c r="AK80" i="91"/>
  <c r="S81" i="91"/>
  <c r="AK82" i="91"/>
  <c r="BC82" i="91"/>
  <c r="BU82" i="91"/>
  <c r="CM82" i="91"/>
  <c r="CM83" i="91"/>
  <c r="CA85" i="91"/>
  <c r="CA11" i="91"/>
  <c r="CY21" i="91"/>
  <c r="Y52" i="91"/>
  <c r="CS58" i="91"/>
  <c r="CM67" i="91"/>
  <c r="AK72" i="91"/>
  <c r="AW75" i="91"/>
  <c r="CG75" i="91"/>
  <c r="AK76" i="91"/>
  <c r="CS76" i="91"/>
  <c r="BC78" i="91"/>
  <c r="CS80" i="91"/>
  <c r="AK86" i="91"/>
  <c r="CG37" i="91"/>
  <c r="BU51" i="91"/>
  <c r="AQ52" i="91"/>
  <c r="CG54" i="91"/>
  <c r="BC64" i="91"/>
  <c r="AE75" i="91"/>
  <c r="CA76" i="91"/>
  <c r="CY77" i="91"/>
  <c r="CY78" i="91"/>
  <c r="AW80" i="91"/>
  <c r="AQ81" i="91"/>
  <c r="Y83" i="91"/>
  <c r="CY83" i="91"/>
  <c r="CS27" i="91"/>
  <c r="BU28" i="91"/>
  <c r="Y29" i="91"/>
  <c r="CM37" i="91"/>
  <c r="CA72" i="91"/>
  <c r="AW73" i="91"/>
  <c r="CY75" i="91"/>
  <c r="CY80" i="91"/>
  <c r="CG81" i="91"/>
  <c r="Y87" i="91"/>
  <c r="CA29" i="91"/>
  <c r="CY37" i="91"/>
  <c r="AW46" i="91"/>
  <c r="AQ57" i="91"/>
  <c r="AQ67" i="91"/>
  <c r="CG67" i="91"/>
  <c r="BC74" i="91"/>
  <c r="CA75" i="91"/>
  <c r="AE78" i="91"/>
  <c r="CS81" i="91"/>
  <c r="AE88" i="91"/>
  <c r="AW88" i="91"/>
  <c r="CS88" i="91"/>
  <c r="AQ89" i="91"/>
  <c r="AK90" i="91"/>
  <c r="AK91" i="91"/>
  <c r="AK92" i="91"/>
  <c r="AK93" i="91"/>
  <c r="AK94" i="91"/>
  <c r="AK95" i="91"/>
  <c r="AK96" i="91"/>
  <c r="Y51" i="91"/>
  <c r="BC75" i="91"/>
  <c r="AW76" i="91"/>
  <c r="Y80" i="91"/>
  <c r="AW81" i="91"/>
  <c r="CA87" i="91"/>
  <c r="BU89" i="91"/>
  <c r="AE51" i="91"/>
  <c r="CS74" i="91"/>
  <c r="S75" i="91"/>
  <c r="CG76" i="91"/>
  <c r="AW79" i="91"/>
  <c r="CA80" i="91"/>
  <c r="AE82" i="91"/>
  <c r="CG82" i="91"/>
  <c r="CY89" i="91"/>
  <c r="CS90" i="91"/>
  <c r="CS91" i="91"/>
  <c r="CS92" i="91"/>
  <c r="CS93" i="91"/>
  <c r="CS94" i="91"/>
  <c r="CS95" i="91"/>
  <c r="CS96" i="91"/>
  <c r="S21" i="91"/>
  <c r="AE80" i="91"/>
  <c r="BU81" i="91"/>
  <c r="S88" i="91"/>
  <c r="AE89" i="91"/>
  <c r="BC90" i="91"/>
  <c r="BC91" i="91"/>
  <c r="BC92" i="91"/>
  <c r="BC93" i="91"/>
  <c r="BC94" i="91"/>
  <c r="BC95" i="91"/>
  <c r="BC96" i="91"/>
  <c r="CS29" i="91"/>
  <c r="AE53" i="91"/>
  <c r="CM60" i="91"/>
  <c r="CM75" i="91"/>
  <c r="Y76" i="91"/>
  <c r="CG80" i="91"/>
  <c r="AK88" i="91"/>
  <c r="CG88" i="91"/>
  <c r="CY88" i="91"/>
  <c r="CM89" i="91"/>
  <c r="CG90" i="91"/>
  <c r="CG91" i="91"/>
  <c r="CG92" i="91"/>
  <c r="CG93" i="91"/>
  <c r="CG94" i="91"/>
  <c r="CG95" i="91"/>
  <c r="CG96" i="91"/>
  <c r="CM97" i="91"/>
  <c r="AE64" i="91"/>
  <c r="CY74" i="91"/>
  <c r="Y75" i="91"/>
  <c r="Y81" i="91"/>
  <c r="AQ82" i="91"/>
  <c r="CS82" i="91"/>
  <c r="BU83" i="91"/>
  <c r="BC87" i="91"/>
  <c r="CS87" i="91"/>
  <c r="BC88" i="91"/>
  <c r="AW89" i="91"/>
  <c r="AQ90" i="91"/>
  <c r="AQ91" i="91"/>
  <c r="AQ92" i="91"/>
  <c r="AQ93" i="91"/>
  <c r="CG77" i="91"/>
  <c r="CA89" i="91"/>
  <c r="BU90" i="91"/>
  <c r="BU91" i="91"/>
  <c r="BU92" i="91"/>
  <c r="BU93" i="91"/>
  <c r="BU94" i="91"/>
  <c r="BU95" i="91"/>
  <c r="BU96" i="91"/>
  <c r="CA97" i="91"/>
  <c r="CA13" i="91"/>
  <c r="CA28" i="91"/>
  <c r="CY38" i="91"/>
  <c r="CS55" i="91"/>
  <c r="CS59" i="91"/>
  <c r="Y65" i="91"/>
  <c r="AK75" i="91"/>
  <c r="CS75" i="91"/>
  <c r="CY76" i="91"/>
  <c r="BU88" i="91"/>
  <c r="CM88" i="91"/>
  <c r="AK89" i="91"/>
  <c r="AE90" i="91"/>
  <c r="CY90" i="91"/>
  <c r="CY91" i="91"/>
  <c r="AE48" i="91"/>
  <c r="CY54" i="91"/>
  <c r="AQ74" i="91"/>
  <c r="Y46" i="91"/>
  <c r="AQ75" i="91"/>
  <c r="CM81" i="91"/>
  <c r="CY94" i="91"/>
  <c r="CY95" i="91"/>
  <c r="BU99" i="91"/>
  <c r="CG100" i="91"/>
  <c r="CS101" i="91"/>
  <c r="AW103" i="91"/>
  <c r="CG104" i="91"/>
  <c r="CS106" i="91"/>
  <c r="CA74" i="91"/>
  <c r="Y82" i="91"/>
  <c r="Y88" i="91"/>
  <c r="CM91" i="91"/>
  <c r="CA92" i="91"/>
  <c r="BC97" i="91"/>
  <c r="CM98" i="91"/>
  <c r="CY99" i="91"/>
  <c r="BC101" i="91"/>
  <c r="CG103" i="91"/>
  <c r="CG105" i="91"/>
  <c r="CY107" i="91"/>
  <c r="G27" i="88"/>
  <c r="CS85" i="91"/>
  <c r="BC89" i="91"/>
  <c r="CY93" i="91"/>
  <c r="CA95" i="91"/>
  <c r="CY96" i="91"/>
  <c r="AW98" i="91"/>
  <c r="BU100" i="91"/>
  <c r="CG101" i="91"/>
  <c r="CS102" i="91"/>
  <c r="BU104" i="91"/>
  <c r="CG106" i="91"/>
  <c r="AW74" i="91"/>
  <c r="AW93" i="91"/>
  <c r="CA98" i="91"/>
  <c r="CM99" i="91"/>
  <c r="CY100" i="91"/>
  <c r="BC102" i="91"/>
  <c r="BU103" i="91"/>
  <c r="CY104" i="91"/>
  <c r="CG107" i="91"/>
  <c r="G30" i="88"/>
  <c r="G33" i="88"/>
  <c r="G36" i="88"/>
  <c r="G39" i="88"/>
  <c r="AQ11" i="91"/>
  <c r="AW82" i="91"/>
  <c r="CM92" i="91"/>
  <c r="CA94" i="91"/>
  <c r="CA96" i="91"/>
  <c r="BU97" i="91"/>
  <c r="AW99" i="91"/>
  <c r="BU101" i="91"/>
  <c r="CG102" i="91"/>
  <c r="CY103" i="91"/>
  <c r="CY105" i="91"/>
  <c r="CY108" i="91"/>
  <c r="G28" i="88"/>
  <c r="CA82" i="91"/>
  <c r="BU87" i="91"/>
  <c r="AQ95" i="91"/>
  <c r="CS97" i="91"/>
  <c r="CA99" i="91"/>
  <c r="CM100" i="91"/>
  <c r="CY101" i="91"/>
  <c r="CM104" i="91"/>
  <c r="CY106" i="91"/>
  <c r="AE85" i="91"/>
  <c r="S89" i="91"/>
  <c r="AW90" i="91"/>
  <c r="AQ96" i="91"/>
  <c r="CS98" i="91"/>
  <c r="AW100" i="91"/>
  <c r="BU102" i="91"/>
  <c r="CM103" i="91"/>
  <c r="CM105" i="91"/>
  <c r="AW108" i="91"/>
  <c r="X50" i="88"/>
  <c r="BU75" i="91"/>
  <c r="AW85" i="91"/>
  <c r="CG89" i="91"/>
  <c r="CY92" i="91"/>
  <c r="CA93" i="91"/>
  <c r="AQ94" i="91"/>
  <c r="CM95" i="91"/>
  <c r="AQ97" i="91"/>
  <c r="BC98" i="91"/>
  <c r="CA100" i="91"/>
  <c r="CM101" i="91"/>
  <c r="CY102" i="91"/>
  <c r="CA104" i="91"/>
  <c r="CM106" i="91"/>
  <c r="G29" i="88"/>
  <c r="G32" i="88"/>
  <c r="G35" i="88"/>
  <c r="AQ76" i="91"/>
  <c r="CY82" i="91"/>
  <c r="AW91" i="91"/>
  <c r="CM94" i="91"/>
  <c r="CG98" i="91"/>
  <c r="CS99" i="91"/>
  <c r="AW101" i="91"/>
  <c r="CA103" i="91"/>
  <c r="AW105" i="91"/>
  <c r="CS107" i="91"/>
  <c r="CA67" i="91"/>
  <c r="CA84" i="91"/>
  <c r="CS89" i="91"/>
  <c r="CA90" i="91"/>
  <c r="AW95" i="91"/>
  <c r="CM96" i="91"/>
  <c r="AW97" i="91"/>
  <c r="BC99" i="91"/>
  <c r="CA101" i="91"/>
  <c r="CM102" i="91"/>
  <c r="AW104" i="91"/>
  <c r="AW106" i="91"/>
  <c r="CY109" i="91"/>
  <c r="CA88" i="91"/>
  <c r="AW92" i="91"/>
  <c r="CM93" i="91"/>
  <c r="AW96" i="91"/>
  <c r="CG97" i="91"/>
  <c r="CY97" i="91"/>
  <c r="BU98" i="91"/>
  <c r="CG99" i="91"/>
  <c r="CS100" i="91"/>
  <c r="AW102" i="91"/>
  <c r="CS104" i="91"/>
  <c r="AW107" i="91"/>
  <c r="CM90" i="91"/>
  <c r="CA91" i="91"/>
  <c r="AW94" i="91"/>
  <c r="CY98" i="91"/>
  <c r="BC100" i="91"/>
  <c r="CA102" i="91"/>
  <c r="CS103" i="91"/>
  <c r="CS105" i="91"/>
  <c r="CS108" i="91"/>
  <c r="G31" i="88"/>
  <c r="G34" i="88"/>
  <c r="S76" i="91"/>
  <c r="CG19" i="91"/>
  <c r="AW44" i="91"/>
  <c r="AE37" i="91"/>
  <c r="AE72" i="91"/>
  <c r="CA62" i="91"/>
  <c r="AQ78" i="91"/>
  <c r="CY86" i="91"/>
  <c r="S79" i="91"/>
  <c r="BU84" i="91"/>
  <c r="AW78" i="91"/>
  <c r="AK71" i="91"/>
  <c r="BC73" i="91"/>
  <c r="CA65" i="91"/>
  <c r="CY65" i="91"/>
  <c r="CY63" i="91"/>
  <c r="BC60" i="91"/>
  <c r="CM56" i="91"/>
  <c r="BU57" i="91"/>
  <c r="Y53" i="91"/>
  <c r="AE55" i="91"/>
  <c r="AW49" i="91"/>
  <c r="BU49" i="91"/>
  <c r="CG49" i="91"/>
  <c r="CS49" i="91"/>
  <c r="AQ8" i="91"/>
  <c r="BC79" i="91"/>
  <c r="AE79" i="91"/>
  <c r="BC72" i="91"/>
  <c r="AW72" i="91"/>
  <c r="CS72" i="91"/>
  <c r="BU63" i="91"/>
  <c r="AQ84" i="91"/>
  <c r="Y78" i="91"/>
  <c r="CY87" i="91"/>
  <c r="CS84" i="91"/>
  <c r="CY66" i="91"/>
  <c r="CS30" i="91"/>
  <c r="AW57" i="91"/>
  <c r="S72" i="91"/>
  <c r="CM63" i="91"/>
  <c r="AE61" i="91"/>
  <c r="AW61" i="91"/>
  <c r="Y77" i="91"/>
  <c r="AK84" i="91"/>
  <c r="BU80" i="91"/>
  <c r="BC80" i="91"/>
  <c r="AQ63" i="91"/>
  <c r="CG73" i="91"/>
  <c r="CS86" i="91"/>
  <c r="BU38" i="91"/>
  <c r="AW53" i="91"/>
  <c r="CY72" i="91"/>
  <c r="CA40" i="91"/>
  <c r="Y19" i="91"/>
  <c r="BU86" i="91"/>
  <c r="S82" i="91"/>
  <c r="Y11" i="91"/>
  <c r="CY79" i="91"/>
  <c r="AQ72" i="91"/>
  <c r="CM79" i="91"/>
  <c r="S64" i="91"/>
  <c r="CY61" i="91"/>
  <c r="CM61" i="91"/>
  <c r="CS78" i="91"/>
  <c r="BU71" i="91"/>
  <c r="Y62" i="91"/>
  <c r="AQ73" i="91"/>
  <c r="BU73" i="91"/>
  <c r="CA64" i="91"/>
  <c r="CM85" i="91"/>
  <c r="CG84" i="91"/>
  <c r="CG65" i="91"/>
  <c r="CS65" i="91"/>
  <c r="S65" i="91"/>
  <c r="AE77" i="91"/>
  <c r="CY43" i="91"/>
  <c r="CS36" i="91"/>
  <c r="AW55" i="91"/>
  <c r="CA21" i="91"/>
  <c r="BC67" i="91"/>
  <c r="CY46" i="91"/>
  <c r="AQ86" i="91"/>
  <c r="AK64" i="91"/>
  <c r="S86" i="91"/>
  <c r="CA78" i="91"/>
  <c r="AK87" i="91"/>
  <c r="AW77" i="91"/>
  <c r="S84" i="91"/>
  <c r="Y61" i="91"/>
  <c r="AK85" i="91"/>
  <c r="CA81" i="91"/>
  <c r="AQ60" i="91"/>
  <c r="CY60" i="91"/>
  <c r="Y56" i="91"/>
  <c r="BC62" i="91"/>
  <c r="Y84" i="91"/>
  <c r="CS77" i="91"/>
  <c r="CM80" i="91"/>
  <c r="BU77" i="91"/>
  <c r="AK73" i="91"/>
  <c r="CA86" i="91"/>
  <c r="AQ65" i="91"/>
  <c r="AE60" i="91"/>
  <c r="BU53" i="91"/>
  <c r="CS60" i="91"/>
  <c r="CG55" i="91"/>
  <c r="CG72" i="91"/>
  <c r="Y79" i="91"/>
  <c r="CG83" i="91"/>
  <c r="BC85" i="91"/>
  <c r="CM66" i="91"/>
  <c r="AE84" i="91"/>
  <c r="CY81" i="91"/>
  <c r="AK56" i="91"/>
  <c r="S55" i="91"/>
  <c r="Y49" i="91"/>
  <c r="CA49" i="91"/>
  <c r="Y58" i="91"/>
  <c r="CS66" i="91"/>
  <c r="AE67" i="91"/>
  <c r="CG63" i="91"/>
  <c r="AW51" i="91"/>
  <c r="CM64" i="91"/>
  <c r="CG86" i="91"/>
  <c r="CA77" i="91"/>
  <c r="AW86" i="91"/>
  <c r="AW83" i="91"/>
  <c r="AE86" i="91"/>
  <c r="CG79" i="91"/>
  <c r="CA83" i="91"/>
  <c r="AE66" i="91"/>
  <c r="AK61" i="91"/>
  <c r="BU61" i="91"/>
  <c r="CS61" i="91"/>
  <c r="S71" i="91"/>
  <c r="AE83" i="91"/>
  <c r="AW84" i="91"/>
  <c r="BU65" i="91"/>
  <c r="CM65" i="91"/>
  <c r="AE62" i="91"/>
  <c r="BC83" i="91"/>
  <c r="AK77" i="91"/>
  <c r="BC77" i="91"/>
  <c r="AK65" i="91"/>
  <c r="AW60" i="91"/>
  <c r="S60" i="91"/>
  <c r="Y67" i="91"/>
  <c r="BC57" i="91"/>
  <c r="BU72" i="91"/>
  <c r="AW64" i="91"/>
  <c r="BC61" i="91"/>
  <c r="AQ61" i="91"/>
  <c r="S83" i="91"/>
  <c r="S77" i="91"/>
  <c r="CA79" i="91"/>
  <c r="AE73" i="91"/>
  <c r="CA73" i="91"/>
  <c r="AQ83" i="91"/>
  <c r="BU60" i="91"/>
  <c r="AQ56" i="91"/>
  <c r="CG56" i="91"/>
  <c r="CM57" i="91"/>
  <c r="BU62" i="91"/>
  <c r="S58" i="91"/>
  <c r="CM74" i="91"/>
  <c r="AW59" i="91"/>
  <c r="S63" i="91"/>
  <c r="CS68" i="91"/>
  <c r="AK60" i="91"/>
  <c r="AK83" i="91"/>
  <c r="CA61" i="91"/>
  <c r="AE87" i="91"/>
  <c r="AW63" i="91"/>
  <c r="AK79" i="91"/>
  <c r="AQ85" i="91"/>
  <c r="CG85" i="91"/>
  <c r="CS83" i="91"/>
  <c r="CM86" i="91"/>
  <c r="AQ62" i="91"/>
  <c r="CS62" i="91"/>
  <c r="AQ79" i="91"/>
  <c r="Y85" i="91"/>
  <c r="S80" i="91"/>
  <c r="Y73" i="91"/>
  <c r="CS79" i="91"/>
  <c r="Y86" i="91"/>
  <c r="AW65" i="91"/>
  <c r="S56" i="91"/>
  <c r="AE56" i="91"/>
  <c r="CA56" i="91"/>
  <c r="CA53" i="91"/>
  <c r="AQ55" i="91"/>
  <c r="BC86" i="91"/>
  <c r="CY59" i="91"/>
  <c r="BU66" i="91"/>
  <c r="AK55" i="91"/>
  <c r="AQ59" i="91"/>
  <c r="AK58" i="91"/>
  <c r="CA52" i="91"/>
  <c r="CG69" i="91"/>
  <c r="BU58" i="91"/>
  <c r="AW47" i="91"/>
  <c r="AK44" i="91"/>
  <c r="Y36" i="91"/>
  <c r="CM32" i="91"/>
  <c r="BC35" i="91"/>
  <c r="CS47" i="91"/>
  <c r="CG64" i="91"/>
  <c r="CM77" i="91"/>
  <c r="AQ80" i="91"/>
  <c r="CY84" i="91"/>
  <c r="BU85" i="91"/>
  <c r="AW56" i="91"/>
  <c r="BC56" i="91"/>
  <c r="CY55" i="91"/>
  <c r="BC55" i="91"/>
  <c r="CM55" i="91"/>
  <c r="AK66" i="91"/>
  <c r="BC63" i="91"/>
  <c r="S67" i="91"/>
  <c r="AK51" i="91"/>
  <c r="CM52" i="91"/>
  <c r="S50" i="91"/>
  <c r="Y50" i="91"/>
  <c r="S68" i="91"/>
  <c r="CY68" i="91"/>
  <c r="AW58" i="91"/>
  <c r="CM58" i="91"/>
  <c r="S48" i="91"/>
  <c r="S42" i="91"/>
  <c r="AE36" i="91"/>
  <c r="Y72" i="91"/>
  <c r="CM78" i="91"/>
  <c r="CS73" i="91"/>
  <c r="AK57" i="91"/>
  <c r="BU55" i="91"/>
  <c r="CS63" i="91"/>
  <c r="AQ58" i="91"/>
  <c r="CY67" i="91"/>
  <c r="CY51" i="91"/>
  <c r="BU48" i="91"/>
  <c r="AW36" i="91"/>
  <c r="CM36" i="91"/>
  <c r="AW43" i="91"/>
  <c r="AW45" i="91"/>
  <c r="AK47" i="91"/>
  <c r="CM72" i="91"/>
  <c r="S61" i="91"/>
  <c r="S87" i="91"/>
  <c r="BC65" i="91"/>
  <c r="CA60" i="91"/>
  <c r="CY56" i="91"/>
  <c r="CG57" i="91"/>
  <c r="BU74" i="91"/>
  <c r="Y63" i="91"/>
  <c r="CM76" i="91"/>
  <c r="Y57" i="91"/>
  <c r="CG50" i="91"/>
  <c r="CG36" i="91"/>
  <c r="CM34" i="91"/>
  <c r="AK45" i="91"/>
  <c r="BC53" i="91"/>
  <c r="S54" i="91"/>
  <c r="CG61" i="91"/>
  <c r="S57" i="91"/>
  <c r="S49" i="91"/>
  <c r="AW66" i="91"/>
  <c r="CG66" i="91"/>
  <c r="CA63" i="91"/>
  <c r="CA51" i="91"/>
  <c r="BU52" i="91"/>
  <c r="AW70" i="91"/>
  <c r="AW50" i="91"/>
  <c r="CY42" i="91"/>
  <c r="BU42" i="91"/>
  <c r="CY41" i="91"/>
  <c r="BC36" i="91"/>
  <c r="AK32" i="91"/>
  <c r="CG43" i="91"/>
  <c r="Y45" i="91"/>
  <c r="CG87" i="91"/>
  <c r="AE81" i="91"/>
  <c r="BU79" i="91"/>
  <c r="CY64" i="91"/>
  <c r="BU56" i="91"/>
  <c r="CS57" i="91"/>
  <c r="AK49" i="91"/>
  <c r="CS52" i="91"/>
  <c r="CS70" i="91"/>
  <c r="CA58" i="91"/>
  <c r="CG42" i="91"/>
  <c r="CM42" i="91"/>
  <c r="AQ41" i="91"/>
  <c r="S36" i="91"/>
  <c r="BU32" i="91"/>
  <c r="AQ45" i="91"/>
  <c r="Y44" i="91"/>
  <c r="CG47" i="91"/>
  <c r="CY73" i="91"/>
  <c r="CY57" i="91"/>
  <c r="BC49" i="91"/>
  <c r="S59" i="91"/>
  <c r="S74" i="91"/>
  <c r="Y66" i="91"/>
  <c r="AK63" i="91"/>
  <c r="AK74" i="91"/>
  <c r="CS67" i="91"/>
  <c r="CM51" i="91"/>
  <c r="CM50" i="91"/>
  <c r="CY50" i="91"/>
  <c r="CM68" i="91"/>
  <c r="BU68" i="91"/>
  <c r="AK70" i="91"/>
  <c r="CS42" i="91"/>
  <c r="AQ40" i="91"/>
  <c r="AQ36" i="91"/>
  <c r="AQ33" i="91"/>
  <c r="BC42" i="91"/>
  <c r="CG78" i="91"/>
  <c r="CS53" i="91"/>
  <c r="CA55" i="91"/>
  <c r="AK59" i="91"/>
  <c r="BC52" i="91"/>
  <c r="CY52" i="91"/>
  <c r="CG70" i="91"/>
  <c r="CA54" i="91"/>
  <c r="Y42" i="91"/>
  <c r="BC34" i="91"/>
  <c r="BU36" i="91"/>
  <c r="Y47" i="91"/>
  <c r="S62" i="91"/>
  <c r="BC84" i="91"/>
  <c r="AW87" i="91"/>
  <c r="AQ49" i="91"/>
  <c r="BU59" i="91"/>
  <c r="AE57" i="91"/>
  <c r="AQ66" i="91"/>
  <c r="AE63" i="91"/>
  <c r="AE68" i="91"/>
  <c r="AQ50" i="91"/>
  <c r="AE50" i="91"/>
  <c r="Y68" i="91"/>
  <c r="AW62" i="91"/>
  <c r="AE58" i="91"/>
  <c r="Y54" i="91"/>
  <c r="AE42" i="91"/>
  <c r="CY36" i="91"/>
  <c r="S35" i="91"/>
  <c r="AK43" i="91"/>
  <c r="CM53" i="91"/>
  <c r="CM59" i="91"/>
  <c r="CA66" i="91"/>
  <c r="CG51" i="91"/>
  <c r="BC50" i="91"/>
  <c r="CS50" i="91"/>
  <c r="BU64" i="91"/>
  <c r="Y71" i="91"/>
  <c r="BU78" i="91"/>
  <c r="S78" i="91"/>
  <c r="S85" i="91"/>
  <c r="AQ77" i="91"/>
  <c r="CG60" i="91"/>
  <c r="CM49" i="91"/>
  <c r="AE49" i="91"/>
  <c r="S52" i="91"/>
  <c r="CY58" i="91"/>
  <c r="Y40" i="91"/>
  <c r="S53" i="91"/>
  <c r="BC38" i="91"/>
  <c r="CA44" i="91"/>
  <c r="CS64" i="91"/>
  <c r="Y32" i="91"/>
  <c r="CY32" i="91"/>
  <c r="CG44" i="91"/>
  <c r="BU33" i="91"/>
  <c r="CY31" i="91"/>
  <c r="AQ37" i="91"/>
  <c r="BC44" i="91"/>
  <c r="S46" i="91"/>
  <c r="CM62" i="91"/>
  <c r="BC46" i="91"/>
  <c r="AE44" i="91"/>
  <c r="CG29" i="91"/>
  <c r="AK28" i="91"/>
  <c r="CG53" i="91"/>
  <c r="CG45" i="91"/>
  <c r="AK53" i="91"/>
  <c r="AE41" i="91"/>
  <c r="BC45" i="91"/>
  <c r="CS44" i="91"/>
  <c r="Y43" i="91"/>
  <c r="Y38" i="91"/>
  <c r="S38" i="91"/>
  <c r="CM30" i="91"/>
  <c r="AE46" i="91"/>
  <c r="AQ29" i="91"/>
  <c r="CG28" i="91"/>
  <c r="CA26" i="91"/>
  <c r="AW68" i="91"/>
  <c r="CG62" i="91"/>
  <c r="CA36" i="91"/>
  <c r="AW39" i="91"/>
  <c r="CY47" i="91"/>
  <c r="AW41" i="91"/>
  <c r="AK38" i="91"/>
  <c r="CM54" i="91"/>
  <c r="CA41" i="91"/>
  <c r="CA32" i="91"/>
  <c r="CG31" i="91"/>
  <c r="AK46" i="91"/>
  <c r="AK37" i="91"/>
  <c r="CS33" i="91"/>
  <c r="CY28" i="91"/>
  <c r="CY27" i="91"/>
  <c r="AK67" i="91"/>
  <c r="BU50" i="91"/>
  <c r="AK62" i="91"/>
  <c r="BC58" i="91"/>
  <c r="AW52" i="91"/>
  <c r="AW42" i="91"/>
  <c r="AK35" i="91"/>
  <c r="AQ54" i="91"/>
  <c r="CA45" i="91"/>
  <c r="BU41" i="91"/>
  <c r="BC43" i="91"/>
  <c r="BU54" i="91"/>
  <c r="AE29" i="91"/>
  <c r="AW37" i="91"/>
  <c r="BC30" i="91"/>
  <c r="Y26" i="91"/>
  <c r="AW54" i="91"/>
  <c r="CS51" i="91"/>
  <c r="CY62" i="91"/>
  <c r="BU35" i="91"/>
  <c r="CM41" i="91"/>
  <c r="S44" i="91"/>
  <c r="AQ64" i="91"/>
  <c r="CG59" i="91"/>
  <c r="AK48" i="91"/>
  <c r="AK42" i="91"/>
  <c r="CG38" i="91"/>
  <c r="CM47" i="91"/>
  <c r="AQ44" i="91"/>
  <c r="CG40" i="91"/>
  <c r="BC32" i="91"/>
  <c r="AQ30" i="91"/>
  <c r="AE43" i="91"/>
  <c r="AE39" i="91"/>
  <c r="AW32" i="91"/>
  <c r="Y60" i="91"/>
  <c r="S51" i="91"/>
  <c r="CG52" i="91"/>
  <c r="AQ47" i="91"/>
  <c r="Y48" i="91"/>
  <c r="BC33" i="91"/>
  <c r="AE45" i="91"/>
  <c r="CM43" i="91"/>
  <c r="CS48" i="91"/>
  <c r="CM38" i="91"/>
  <c r="S39" i="91"/>
  <c r="CS32" i="91"/>
  <c r="BU44" i="91"/>
  <c r="CS31" i="91"/>
  <c r="CM44" i="91"/>
  <c r="AW29" i="91"/>
  <c r="CA34" i="91"/>
  <c r="S40" i="91"/>
  <c r="CM28" i="91"/>
  <c r="AW28" i="91"/>
  <c r="S24" i="91"/>
  <c r="S47" i="91"/>
  <c r="CS34" i="91"/>
  <c r="CS54" i="91"/>
  <c r="AK41" i="91"/>
  <c r="Y59" i="91"/>
  <c r="AQ48" i="91"/>
  <c r="CS38" i="91"/>
  <c r="AE38" i="91"/>
  <c r="CA33" i="91"/>
  <c r="AK33" i="91"/>
  <c r="AQ43" i="91"/>
  <c r="AQ34" i="91"/>
  <c r="CY29" i="91"/>
  <c r="CG48" i="91"/>
  <c r="CS37" i="91"/>
  <c r="CM31" i="91"/>
  <c r="BC24" i="91"/>
  <c r="CA59" i="91"/>
  <c r="CS56" i="91"/>
  <c r="CS35" i="91"/>
  <c r="AQ42" i="91"/>
  <c r="AK40" i="91"/>
  <c r="AW38" i="91"/>
  <c r="Y64" i="91"/>
  <c r="AE32" i="91"/>
  <c r="AQ32" i="91"/>
  <c r="BU40" i="91"/>
  <c r="Y34" i="91"/>
  <c r="AQ39" i="91"/>
  <c r="BU43" i="91"/>
  <c r="AE59" i="91"/>
  <c r="CA42" i="91"/>
  <c r="BC59" i="91"/>
  <c r="BC54" i="91"/>
  <c r="CA48" i="91"/>
  <c r="AQ38" i="91"/>
  <c r="CS46" i="91"/>
  <c r="CG32" i="91"/>
  <c r="CM40" i="91"/>
  <c r="Y30" i="91"/>
  <c r="AQ46" i="91"/>
  <c r="AK34" i="91"/>
  <c r="CA57" i="91"/>
  <c r="S29" i="91"/>
  <c r="CY49" i="91"/>
  <c r="BC66" i="91"/>
  <c r="BU67" i="91"/>
  <c r="AK52" i="91"/>
  <c r="BU47" i="91"/>
  <c r="CG41" i="91"/>
  <c r="AK54" i="91"/>
  <c r="CA46" i="91"/>
  <c r="CY44" i="91"/>
  <c r="CG30" i="91"/>
  <c r="CA39" i="91"/>
  <c r="S32" i="91"/>
  <c r="CS40" i="91"/>
  <c r="AK50" i="91"/>
  <c r="AK69" i="91"/>
  <c r="CY53" i="91"/>
  <c r="CM39" i="91"/>
  <c r="CY45" i="91"/>
  <c r="CY48" i="91"/>
  <c r="CG58" i="91"/>
  <c r="AQ53" i="91"/>
  <c r="BU69" i="91"/>
  <c r="AK39" i="91"/>
  <c r="CA69" i="91"/>
  <c r="BU46" i="91"/>
  <c r="AK29" i="91"/>
  <c r="BU34" i="91"/>
  <c r="CY30" i="91"/>
  <c r="BU25" i="91"/>
  <c r="S37" i="91"/>
  <c r="BU21" i="91"/>
  <c r="CS21" i="91"/>
  <c r="CM24" i="91"/>
  <c r="CA24" i="91"/>
  <c r="CG26" i="91"/>
  <c r="AW24" i="91"/>
  <c r="AK22" i="91"/>
  <c r="BU31" i="91"/>
  <c r="CA23" i="91"/>
  <c r="AW16" i="91"/>
  <c r="CS17" i="91"/>
  <c r="AW22" i="91"/>
  <c r="S12" i="91"/>
  <c r="BU12" i="91"/>
  <c r="CY17" i="91"/>
  <c r="AQ14" i="91"/>
  <c r="BU13" i="91"/>
  <c r="CM13" i="91"/>
  <c r="Y35" i="91"/>
  <c r="S28" i="91"/>
  <c r="BC26" i="91"/>
  <c r="AW30" i="91"/>
  <c r="CM33" i="91"/>
  <c r="CY35" i="91"/>
  <c r="Y21" i="91"/>
  <c r="CG21" i="91"/>
  <c r="Y24" i="91"/>
  <c r="BU24" i="91"/>
  <c r="AE24" i="91"/>
  <c r="BU26" i="91"/>
  <c r="AE26" i="91"/>
  <c r="S20" i="91"/>
  <c r="CG24" i="91"/>
  <c r="AQ31" i="91"/>
  <c r="BC31" i="91"/>
  <c r="AQ23" i="91"/>
  <c r="CS18" i="91"/>
  <c r="Y22" i="91"/>
  <c r="CA19" i="91"/>
  <c r="CS14" i="91"/>
  <c r="CY14" i="91"/>
  <c r="AK20" i="91"/>
  <c r="CY12" i="91"/>
  <c r="CS39" i="91"/>
  <c r="S30" i="91"/>
  <c r="AE35" i="91"/>
  <c r="CM29" i="91"/>
  <c r="CS41" i="91"/>
  <c r="BU22" i="91"/>
  <c r="CG20" i="91"/>
  <c r="AW26" i="91"/>
  <c r="S23" i="91"/>
  <c r="AW23" i="91"/>
  <c r="AQ28" i="91"/>
  <c r="BU14" i="91"/>
  <c r="CS22" i="91"/>
  <c r="AE27" i="91"/>
  <c r="CM20" i="91"/>
  <c r="CM14" i="91"/>
  <c r="Y12" i="91"/>
  <c r="CA12" i="91"/>
  <c r="CY25" i="91"/>
  <c r="CS19" i="91"/>
  <c r="CG14" i="91"/>
  <c r="BU19" i="91"/>
  <c r="CS45" i="91"/>
  <c r="Y39" i="91"/>
  <c r="AE34" i="91"/>
  <c r="AW35" i="91"/>
  <c r="AK30" i="91"/>
  <c r="Y25" i="91"/>
  <c r="AQ35" i="91"/>
  <c r="CG35" i="91"/>
  <c r="CG27" i="91"/>
  <c r="AE21" i="91"/>
  <c r="BC23" i="91"/>
  <c r="CS23" i="91"/>
  <c r="S17" i="91"/>
  <c r="CA16" i="91"/>
  <c r="AW17" i="91"/>
  <c r="AW25" i="91"/>
  <c r="Y15" i="91"/>
  <c r="Y16" i="91"/>
  <c r="AQ13" i="91"/>
  <c r="AW13" i="91"/>
  <c r="AE19" i="91"/>
  <c r="AE18" i="91"/>
  <c r="CA18" i="91"/>
  <c r="BU45" i="91"/>
  <c r="AW34" i="91"/>
  <c r="CG34" i="91"/>
  <c r="BU30" i="91"/>
  <c r="AE23" i="91"/>
  <c r="AQ27" i="91"/>
  <c r="BC39" i="91"/>
  <c r="AK21" i="91"/>
  <c r="CM21" i="91"/>
  <c r="S26" i="91"/>
  <c r="BU23" i="91"/>
  <c r="AQ22" i="91"/>
  <c r="S14" i="91"/>
  <c r="CG22" i="91"/>
  <c r="Y10" i="91"/>
  <c r="S10" i="91"/>
  <c r="AK36" i="91"/>
  <c r="S43" i="91"/>
  <c r="Y31" i="91"/>
  <c r="CY23" i="91"/>
  <c r="CA35" i="91"/>
  <c r="CM23" i="91"/>
  <c r="CY19" i="91"/>
  <c r="S16" i="91"/>
  <c r="Y14" i="91"/>
  <c r="CY22" i="91"/>
  <c r="AE16" i="91"/>
  <c r="CA27" i="91"/>
  <c r="BC22" i="91"/>
  <c r="CA10" i="91"/>
  <c r="AK10" i="91"/>
  <c r="Y33" i="91"/>
  <c r="AE40" i="91"/>
  <c r="AW40" i="91"/>
  <c r="CM25" i="91"/>
  <c r="CM35" i="91"/>
  <c r="CG33" i="91"/>
  <c r="CY33" i="91"/>
  <c r="AE25" i="91"/>
  <c r="S41" i="91"/>
  <c r="CG39" i="91"/>
  <c r="AE31" i="91"/>
  <c r="CS24" i="91"/>
  <c r="BC20" i="91"/>
  <c r="AK31" i="91"/>
  <c r="AQ16" i="91"/>
  <c r="CG18" i="91"/>
  <c r="AQ15" i="91"/>
  <c r="CS20" i="91"/>
  <c r="CM15" i="91"/>
  <c r="AW10" i="91"/>
  <c r="CS10" i="91"/>
  <c r="CM16" i="91"/>
  <c r="AE13" i="91"/>
  <c r="AK19" i="91"/>
  <c r="AW18" i="91"/>
  <c r="AQ26" i="91"/>
  <c r="CY34" i="91"/>
  <c r="CY40" i="91"/>
  <c r="CY39" i="91"/>
  <c r="CM19" i="91"/>
  <c r="Y20" i="91"/>
  <c r="CM18" i="91"/>
  <c r="AE17" i="91"/>
  <c r="AQ18" i="91"/>
  <c r="BC14" i="91"/>
  <c r="BU20" i="91"/>
  <c r="AK12" i="91"/>
  <c r="AQ12" i="91"/>
  <c r="CG10" i="91"/>
  <c r="CY15" i="91"/>
  <c r="AW31" i="91"/>
  <c r="AW27" i="91"/>
  <c r="S33" i="91"/>
  <c r="AE33" i="91"/>
  <c r="AK24" i="91"/>
  <c r="CY26" i="91"/>
  <c r="CY20" i="91"/>
  <c r="BC17" i="91"/>
  <c r="CY16" i="91"/>
  <c r="AK16" i="91"/>
  <c r="AK25" i="91"/>
  <c r="Y28" i="91"/>
  <c r="AQ20" i="91"/>
  <c r="CG12" i="91"/>
  <c r="CS16" i="91"/>
  <c r="CG16" i="91"/>
  <c r="BC15" i="91"/>
  <c r="CA15" i="91"/>
  <c r="CG25" i="91"/>
  <c r="CA30" i="91"/>
  <c r="BU27" i="91"/>
  <c r="Y41" i="91"/>
  <c r="AW33" i="91"/>
  <c r="AE30" i="91"/>
  <c r="AQ21" i="91"/>
  <c r="AQ24" i="91"/>
  <c r="CS26" i="91"/>
  <c r="CM26" i="91"/>
  <c r="AE22" i="91"/>
  <c r="AQ19" i="91"/>
  <c r="CA17" i="91"/>
  <c r="CA14" i="91"/>
  <c r="BC19" i="91"/>
  <c r="S25" i="91"/>
  <c r="CM17" i="91"/>
  <c r="CM12" i="91"/>
  <c r="CG23" i="91"/>
  <c r="AK17" i="91"/>
  <c r="CS43" i="91"/>
  <c r="AQ25" i="91"/>
  <c r="AW48" i="91"/>
  <c r="BC40" i="91"/>
  <c r="AW21" i="91"/>
  <c r="CA22" i="91"/>
  <c r="BC21" i="91"/>
  <c r="Y27" i="91"/>
  <c r="Y18" i="91"/>
  <c r="BU15" i="91"/>
  <c r="S18" i="91"/>
  <c r="AQ10" i="91"/>
  <c r="BU39" i="91"/>
  <c r="CA43" i="91"/>
  <c r="BC41" i="91"/>
  <c r="CA37" i="91"/>
  <c r="CS25" i="91"/>
  <c r="S34" i="91"/>
  <c r="Y23" i="91"/>
  <c r="CG15" i="91"/>
  <c r="Y17" i="91"/>
  <c r="AK18" i="91"/>
  <c r="CY18" i="91"/>
  <c r="BC27" i="91"/>
  <c r="AE12" i="91"/>
  <c r="AQ7" i="91"/>
  <c r="AE11" i="91"/>
  <c r="CG8" i="91"/>
  <c r="Y8" i="91"/>
  <c r="AQ17" i="91"/>
  <c r="BU18" i="91"/>
  <c r="S13" i="91"/>
  <c r="AW6" i="91"/>
  <c r="BC6" i="91"/>
  <c r="CM5" i="91"/>
  <c r="BC9" i="91"/>
  <c r="S5" i="91"/>
  <c r="CG9" i="91"/>
  <c r="CG6" i="91"/>
  <c r="CS7" i="91"/>
  <c r="AK9" i="91"/>
  <c r="S15" i="91"/>
  <c r="CA8" i="91"/>
  <c r="BC11" i="91"/>
  <c r="CA4" i="91"/>
  <c r="AW15" i="91"/>
  <c r="CY7" i="91"/>
  <c r="Y5" i="91"/>
  <c r="CY4" i="91"/>
  <c r="CM10" i="91"/>
  <c r="AE10" i="91"/>
  <c r="CY13" i="91"/>
  <c r="S6" i="91"/>
  <c r="AK4" i="91"/>
  <c r="CS9" i="91"/>
  <c r="AK15" i="91"/>
  <c r="AK8" i="91"/>
  <c r="CY8" i="91"/>
  <c r="CM8" i="91"/>
  <c r="S7" i="91"/>
  <c r="BC5" i="91"/>
  <c r="CM4" i="91"/>
  <c r="BU10" i="91"/>
  <c r="BC13" i="91"/>
  <c r="CY5" i="91"/>
  <c r="CS4" i="91"/>
  <c r="AQ9" i="91"/>
  <c r="CM6" i="91"/>
  <c r="AE9" i="91"/>
  <c r="AQ5" i="91"/>
  <c r="BC25" i="91"/>
  <c r="CG13" i="91"/>
  <c r="CS12" i="91"/>
  <c r="Y6" i="91"/>
  <c r="CY11" i="91"/>
  <c r="AW8" i="91"/>
  <c r="BU5" i="91"/>
  <c r="BU16" i="91"/>
  <c r="Y13" i="91"/>
  <c r="AW20" i="91"/>
  <c r="AK6" i="91"/>
  <c r="BU8" i="91"/>
  <c r="AK11" i="91"/>
  <c r="AQ4" i="91"/>
  <c r="AW4" i="91"/>
  <c r="AE4" i="91"/>
  <c r="AW12" i="91"/>
  <c r="AK14" i="91"/>
  <c r="AE20" i="91"/>
  <c r="BU6" i="91"/>
  <c r="CS5" i="91"/>
  <c r="CS15" i="91"/>
  <c r="CA7" i="91"/>
  <c r="Y4" i="91"/>
  <c r="AW14" i="91"/>
  <c r="S4" i="91"/>
  <c r="AK23" i="91"/>
  <c r="CA20" i="91"/>
  <c r="CY6" i="91"/>
  <c r="AW5" i="91"/>
  <c r="AQ6" i="91"/>
  <c r="AW11" i="91"/>
  <c r="BU11" i="91"/>
  <c r="BC8" i="91"/>
  <c r="CG17" i="91"/>
  <c r="CM7" i="91"/>
  <c r="CG5" i="91"/>
  <c r="CY10" i="91"/>
  <c r="AW19" i="91"/>
  <c r="AE6" i="91"/>
  <c r="AE5" i="91"/>
  <c r="BU7" i="91"/>
  <c r="CM11" i="91"/>
  <c r="BU17" i="91"/>
  <c r="AE7" i="91"/>
  <c r="CA5" i="91"/>
  <c r="BC16" i="91"/>
  <c r="S19" i="91"/>
  <c r="BC7" i="91"/>
  <c r="CS6" i="91"/>
  <c r="BC4" i="91"/>
  <c r="AE8" i="91"/>
  <c r="S8" i="91"/>
  <c r="Y7" i="91"/>
  <c r="AK7" i="91"/>
  <c r="AE14" i="91"/>
  <c r="CS13" i="91"/>
  <c r="CA6" i="91"/>
  <c r="AK5" i="91"/>
  <c r="AE15" i="91"/>
  <c r="CS8" i="91"/>
  <c r="AW7" i="91"/>
  <c r="CG7" i="91"/>
  <c r="BU4" i="91"/>
  <c r="CG4" i="91"/>
  <c r="K6" i="91"/>
  <c r="F37" i="92" s="1"/>
  <c r="F11" i="88"/>
  <c r="F21" i="88"/>
  <c r="BR4" i="91"/>
  <c r="CD20" i="91"/>
  <c r="AT22" i="91"/>
  <c r="AH23" i="91"/>
  <c r="V25" i="91"/>
  <c r="AT5" i="91"/>
  <c r="AZ11" i="91"/>
  <c r="AN13" i="91"/>
  <c r="AH14" i="91"/>
  <c r="CV22" i="91"/>
  <c r="BR24" i="91"/>
  <c r="CV31" i="91"/>
  <c r="P37" i="91"/>
  <c r="CP53" i="91"/>
  <c r="AN54" i="91"/>
  <c r="P12" i="91"/>
  <c r="CD16" i="91"/>
  <c r="AT23" i="91"/>
  <c r="CJ24" i="91"/>
  <c r="AH25" i="91"/>
  <c r="CD25" i="91"/>
  <c r="AT29" i="91"/>
  <c r="CD30" i="91"/>
  <c r="V37" i="91"/>
  <c r="P39" i="91"/>
  <c r="BR40" i="91"/>
  <c r="CD48" i="91"/>
  <c r="AZ13" i="91"/>
  <c r="CJ16" i="91"/>
  <c r="CP24" i="91"/>
  <c r="CV30" i="91"/>
  <c r="AB31" i="91"/>
  <c r="CJ33" i="91"/>
  <c r="CP34" i="91"/>
  <c r="AH35" i="91"/>
  <c r="CD40" i="91"/>
  <c r="AZ52" i="91"/>
  <c r="AZ5" i="91"/>
  <c r="CV11" i="91"/>
  <c r="BX17" i="91"/>
  <c r="AT25" i="91"/>
  <c r="AB34" i="91"/>
  <c r="CV34" i="91"/>
  <c r="AB37" i="91"/>
  <c r="AH39" i="91"/>
  <c r="V41" i="91"/>
  <c r="CP41" i="91"/>
  <c r="P48" i="91"/>
  <c r="AH6" i="91"/>
  <c r="AZ10" i="91"/>
  <c r="CP25" i="91"/>
  <c r="AB30" i="91"/>
  <c r="AH31" i="91"/>
  <c r="AN35" i="91"/>
  <c r="CV38" i="91"/>
  <c r="AT39" i="91"/>
  <c r="CD7" i="91"/>
  <c r="AB11" i="91"/>
  <c r="BX21" i="91"/>
  <c r="BR23" i="91"/>
  <c r="AZ25" i="91"/>
  <c r="CP5" i="91"/>
  <c r="AH13" i="91"/>
  <c r="P13" i="91"/>
  <c r="V21" i="91"/>
  <c r="V22" i="91"/>
  <c r="BX30" i="91"/>
  <c r="BR31" i="91"/>
  <c r="AZ48" i="91"/>
  <c r="CP52" i="91"/>
  <c r="AB69" i="91"/>
  <c r="BX70" i="91"/>
  <c r="CD74" i="91"/>
  <c r="CP22" i="91"/>
  <c r="V24" i="91"/>
  <c r="P25" i="91"/>
  <c r="CV40" i="91"/>
  <c r="CP50" i="91"/>
  <c r="BR11" i="91"/>
  <c r="BX23" i="91"/>
  <c r="AB24" i="91"/>
  <c r="CD31" i="91"/>
  <c r="BR33" i="91"/>
  <c r="CP47" i="91"/>
  <c r="BX58" i="91"/>
  <c r="AB22" i="91"/>
  <c r="CD23" i="91"/>
  <c r="AH24" i="91"/>
  <c r="BR34" i="91"/>
  <c r="V38" i="91"/>
  <c r="CJ58" i="91"/>
  <c r="AH59" i="91"/>
  <c r="BX66" i="91"/>
  <c r="CV75" i="91"/>
  <c r="CJ77" i="91"/>
  <c r="CD81" i="91"/>
  <c r="BX88" i="91"/>
  <c r="AH89" i="91"/>
  <c r="CP12" i="91"/>
  <c r="AB14" i="91"/>
  <c r="P36" i="91"/>
  <c r="BX41" i="91"/>
  <c r="BX48" i="91"/>
  <c r="BR54" i="91"/>
  <c r="AZ59" i="91"/>
  <c r="BR75" i="91"/>
  <c r="V87" i="91"/>
  <c r="CD11" i="91"/>
  <c r="CJ23" i="91"/>
  <c r="CV41" i="91"/>
  <c r="CV58" i="91"/>
  <c r="V60" i="91"/>
  <c r="AN66" i="91"/>
  <c r="AZ75" i="91"/>
  <c r="CV80" i="91"/>
  <c r="AN86" i="91"/>
  <c r="CP23" i="91"/>
  <c r="AT30" i="91"/>
  <c r="CJ54" i="91"/>
  <c r="AN70" i="91"/>
  <c r="AH75" i="91"/>
  <c r="CJ75" i="91"/>
  <c r="BR10" i="91"/>
  <c r="AH11" i="91"/>
  <c r="CJ14" i="91"/>
  <c r="BR15" i="91"/>
  <c r="P31" i="91"/>
  <c r="P33" i="91"/>
  <c r="CD35" i="91"/>
  <c r="P23" i="91"/>
  <c r="P75" i="91"/>
  <c r="BR81" i="91"/>
  <c r="AB87" i="91"/>
  <c r="AB89" i="91"/>
  <c r="AZ90" i="91"/>
  <c r="AZ91" i="91"/>
  <c r="AZ92" i="91"/>
  <c r="AZ93" i="91"/>
  <c r="AZ94" i="91"/>
  <c r="AZ95" i="91"/>
  <c r="AZ96" i="91"/>
  <c r="BX25" i="91"/>
  <c r="AT31" i="91"/>
  <c r="V58" i="91"/>
  <c r="V59" i="91"/>
  <c r="CP65" i="91"/>
  <c r="CD75" i="91"/>
  <c r="AH78" i="91"/>
  <c r="P88" i="91"/>
  <c r="AH88" i="91"/>
  <c r="CD88" i="91"/>
  <c r="CJ89" i="91"/>
  <c r="CD90" i="91"/>
  <c r="CD91" i="91"/>
  <c r="CD92" i="91"/>
  <c r="CD93" i="91"/>
  <c r="CD94" i="91"/>
  <c r="AH58" i="91"/>
  <c r="CP66" i="91"/>
  <c r="AB80" i="91"/>
  <c r="AZ81" i="91"/>
  <c r="AN87" i="91"/>
  <c r="AZ88" i="91"/>
  <c r="CV88" i="91"/>
  <c r="AT89" i="91"/>
  <c r="AN90" i="91"/>
  <c r="AN91" i="91"/>
  <c r="AN92" i="91"/>
  <c r="AN93" i="91"/>
  <c r="AN94" i="91"/>
  <c r="AN95" i="91"/>
  <c r="AN96" i="91"/>
  <c r="AT97" i="91"/>
  <c r="BX22" i="91"/>
  <c r="V53" i="91"/>
  <c r="AZ58" i="91"/>
  <c r="AB64" i="91"/>
  <c r="AT71" i="91"/>
  <c r="BX89" i="91"/>
  <c r="BR90" i="91"/>
  <c r="BR91" i="91"/>
  <c r="BR92" i="91"/>
  <c r="BR93" i="91"/>
  <c r="BR94" i="91"/>
  <c r="BR95" i="91"/>
  <c r="BR96" i="91"/>
  <c r="BX97" i="91"/>
  <c r="CD22" i="91"/>
  <c r="AH40" i="91"/>
  <c r="V54" i="91"/>
  <c r="AN63" i="91"/>
  <c r="P81" i="91"/>
  <c r="BX86" i="91"/>
  <c r="AB90" i="91"/>
  <c r="CV90" i="91"/>
  <c r="CV91" i="91"/>
  <c r="CV92" i="91"/>
  <c r="CV93" i="91"/>
  <c r="CV94" i="91"/>
  <c r="CV95" i="91"/>
  <c r="CV96" i="91"/>
  <c r="CV7" i="91"/>
  <c r="AZ38" i="91"/>
  <c r="AT40" i="91"/>
  <c r="BR52" i="91"/>
  <c r="AT53" i="91"/>
  <c r="CJ59" i="91"/>
  <c r="CJ62" i="91"/>
  <c r="AT63" i="91"/>
  <c r="AZ69" i="91"/>
  <c r="CD69" i="91"/>
  <c r="V88" i="91"/>
  <c r="BR88" i="91"/>
  <c r="CJ88" i="91"/>
  <c r="CP39" i="91"/>
  <c r="P62" i="91"/>
  <c r="BR63" i="91"/>
  <c r="AZ80" i="91"/>
  <c r="AN88" i="91"/>
  <c r="CP89" i="91"/>
  <c r="CJ90" i="91"/>
  <c r="CJ91" i="91"/>
  <c r="CJ92" i="91"/>
  <c r="CJ93" i="91"/>
  <c r="CJ94" i="91"/>
  <c r="CJ95" i="91"/>
  <c r="CJ96" i="91"/>
  <c r="CP97" i="91"/>
  <c r="CJ51" i="91"/>
  <c r="BR67" i="91"/>
  <c r="CP80" i="91"/>
  <c r="CJ81" i="91"/>
  <c r="P89" i="91"/>
  <c r="AZ89" i="91"/>
  <c r="AT90" i="91"/>
  <c r="AT91" i="91"/>
  <c r="AT92" i="91"/>
  <c r="CV63" i="91"/>
  <c r="CP88" i="91"/>
  <c r="AT93" i="91"/>
  <c r="CP93" i="91"/>
  <c r="CJ97" i="91"/>
  <c r="AT98" i="91"/>
  <c r="BX98" i="91"/>
  <c r="CJ99" i="91"/>
  <c r="CV100" i="91"/>
  <c r="AZ102" i="91"/>
  <c r="BR103" i="91"/>
  <c r="CV104" i="91"/>
  <c r="CD107" i="91"/>
  <c r="AH90" i="91"/>
  <c r="CP90" i="91"/>
  <c r="BX94" i="91"/>
  <c r="BX96" i="91"/>
  <c r="BR97" i="91"/>
  <c r="AT99" i="91"/>
  <c r="BR101" i="91"/>
  <c r="CD102" i="91"/>
  <c r="CV103" i="91"/>
  <c r="CV105" i="91"/>
  <c r="CV108" i="91"/>
  <c r="CP81" i="91"/>
  <c r="BR89" i="91"/>
  <c r="AH95" i="91"/>
  <c r="AH96" i="91"/>
  <c r="BX99" i="91"/>
  <c r="CJ100" i="91"/>
  <c r="CV101" i="91"/>
  <c r="CJ104" i="91"/>
  <c r="CV106" i="91"/>
  <c r="AZ66" i="91"/>
  <c r="AB88" i="91"/>
  <c r="AH91" i="91"/>
  <c r="CP91" i="91"/>
  <c r="CD95" i="91"/>
  <c r="CP98" i="91"/>
  <c r="AT100" i="91"/>
  <c r="BR102" i="91"/>
  <c r="CJ103" i="91"/>
  <c r="CJ105" i="91"/>
  <c r="AT108" i="91"/>
  <c r="AN81" i="91"/>
  <c r="CD89" i="91"/>
  <c r="BX93" i="91"/>
  <c r="AH94" i="91"/>
  <c r="AN97" i="91"/>
  <c r="AZ98" i="91"/>
  <c r="BX100" i="91"/>
  <c r="CJ101" i="91"/>
  <c r="CV102" i="91"/>
  <c r="BX104" i="91"/>
  <c r="CJ106" i="91"/>
  <c r="CV69" i="91"/>
  <c r="AH92" i="91"/>
  <c r="CD96" i="91"/>
  <c r="CD98" i="91"/>
  <c r="CP99" i="91"/>
  <c r="AT101" i="91"/>
  <c r="BX103" i="91"/>
  <c r="AT105" i="91"/>
  <c r="CP107" i="91"/>
  <c r="P78" i="91"/>
  <c r="BX90" i="91"/>
  <c r="CP92" i="91"/>
  <c r="AT95" i="91"/>
  <c r="AZ99" i="91"/>
  <c r="BX101" i="91"/>
  <c r="CJ102" i="91"/>
  <c r="AT104" i="91"/>
  <c r="AT106" i="91"/>
  <c r="CV109" i="91"/>
  <c r="AT88" i="91"/>
  <c r="AT96" i="91"/>
  <c r="CD97" i="91"/>
  <c r="CV97" i="91"/>
  <c r="BR98" i="91"/>
  <c r="CD99" i="91"/>
  <c r="CP100" i="91"/>
  <c r="AT102" i="91"/>
  <c r="CP104" i="91"/>
  <c r="AT107" i="91"/>
  <c r="BX91" i="91"/>
  <c r="AT94" i="91"/>
  <c r="CV98" i="91"/>
  <c r="AZ100" i="91"/>
  <c r="BX102" i="91"/>
  <c r="CP103" i="91"/>
  <c r="CP105" i="91"/>
  <c r="CP108" i="91"/>
  <c r="CJ65" i="91"/>
  <c r="AN89" i="91"/>
  <c r="AH93" i="91"/>
  <c r="CP95" i="91"/>
  <c r="BR99" i="91"/>
  <c r="CD100" i="91"/>
  <c r="CP101" i="91"/>
  <c r="AT103" i="91"/>
  <c r="CD104" i="91"/>
  <c r="CP106" i="91"/>
  <c r="AB47" i="91"/>
  <c r="AN75" i="91"/>
  <c r="BX92" i="91"/>
  <c r="CP94" i="91"/>
  <c r="AZ97" i="91"/>
  <c r="CJ98" i="91"/>
  <c r="CV99" i="91"/>
  <c r="AZ101" i="91"/>
  <c r="CD103" i="91"/>
  <c r="CD105" i="91"/>
  <c r="CV107" i="91"/>
  <c r="CV89" i="91"/>
  <c r="BX95" i="91"/>
  <c r="CP96" i="91"/>
  <c r="BR100" i="91"/>
  <c r="CD101" i="91"/>
  <c r="CP102" i="91"/>
  <c r="BR104" i="91"/>
  <c r="CD106" i="91"/>
  <c r="BX75" i="91"/>
  <c r="AH64" i="91"/>
  <c r="CD59" i="91"/>
  <c r="BX36" i="91"/>
  <c r="AB7" i="91"/>
  <c r="CV55" i="91"/>
  <c r="CP15" i="91"/>
  <c r="AN74" i="91"/>
  <c r="V23" i="91"/>
  <c r="P11" i="91"/>
  <c r="CD79" i="91"/>
  <c r="AN72" i="91"/>
  <c r="AZ83" i="91"/>
  <c r="AN83" i="91"/>
  <c r="P61" i="91"/>
  <c r="CJ79" i="91"/>
  <c r="CD77" i="91"/>
  <c r="BR77" i="91"/>
  <c r="AN69" i="91"/>
  <c r="CV86" i="91"/>
  <c r="AH82" i="91"/>
  <c r="BR85" i="91"/>
  <c r="P76" i="91"/>
  <c r="AB70" i="91"/>
  <c r="V80" i="91"/>
  <c r="CV87" i="91"/>
  <c r="AZ79" i="91"/>
  <c r="AT62" i="91"/>
  <c r="P55" i="91"/>
  <c r="BR55" i="91"/>
  <c r="AB55" i="91"/>
  <c r="V55" i="91"/>
  <c r="BR57" i="91"/>
  <c r="P49" i="91"/>
  <c r="BR50" i="91"/>
  <c r="P86" i="91"/>
  <c r="V86" i="91"/>
  <c r="CJ61" i="91"/>
  <c r="AZ61" i="91"/>
  <c r="CP87" i="91"/>
  <c r="V77" i="91"/>
  <c r="BX69" i="91"/>
  <c r="AZ78" i="91"/>
  <c r="P59" i="91"/>
  <c r="AB41" i="91"/>
  <c r="BR79" i="91"/>
  <c r="AT79" i="91"/>
  <c r="AB73" i="91"/>
  <c r="BR72" i="91"/>
  <c r="V61" i="91"/>
  <c r="CD61" i="91"/>
  <c r="AN78" i="91"/>
  <c r="AZ74" i="91"/>
  <c r="CJ83" i="91"/>
  <c r="BR71" i="91"/>
  <c r="CV71" i="91"/>
  <c r="BX77" i="91"/>
  <c r="AH81" i="91"/>
  <c r="V72" i="91"/>
  <c r="CV83" i="91"/>
  <c r="CJ70" i="91"/>
  <c r="AH84" i="91"/>
  <c r="CJ78" i="91"/>
  <c r="AB65" i="91"/>
  <c r="CD87" i="91"/>
  <c r="CD80" i="91"/>
  <c r="P71" i="91"/>
  <c r="CJ60" i="91"/>
  <c r="AT45" i="91"/>
  <c r="AT80" i="91"/>
  <c r="AT35" i="91"/>
  <c r="P72" i="91"/>
  <c r="AN48" i="91"/>
  <c r="CJ86" i="91"/>
  <c r="AB79" i="91"/>
  <c r="AB72" i="91"/>
  <c r="CV72" i="91"/>
  <c r="AZ72" i="91"/>
  <c r="AN76" i="91"/>
  <c r="AH61" i="91"/>
  <c r="CP61" i="91"/>
  <c r="V78" i="91"/>
  <c r="AB67" i="91"/>
  <c r="BX87" i="91"/>
  <c r="CD84" i="91"/>
  <c r="CP77" i="91"/>
  <c r="P67" i="91"/>
  <c r="BR83" i="91"/>
  <c r="AH80" i="91"/>
  <c r="BR76" i="91"/>
  <c r="AZ73" i="91"/>
  <c r="CV73" i="91"/>
  <c r="AB86" i="91"/>
  <c r="AH71" i="91"/>
  <c r="P68" i="91"/>
  <c r="CV81" i="91"/>
  <c r="BX81" i="91"/>
  <c r="CP79" i="91"/>
  <c r="P77" i="91"/>
  <c r="CV68" i="91"/>
  <c r="AZ9" i="91"/>
  <c r="AZ76" i="91"/>
  <c r="V17" i="91"/>
  <c r="V82" i="91"/>
  <c r="AZ43" i="91"/>
  <c r="AT72" i="91"/>
  <c r="AT61" i="91"/>
  <c r="AN61" i="91"/>
  <c r="V79" i="91"/>
  <c r="V76" i="91"/>
  <c r="CV77" i="91"/>
  <c r="P73" i="91"/>
  <c r="AT69" i="91"/>
  <c r="BR78" i="91"/>
  <c r="V70" i="91"/>
  <c r="AB71" i="91"/>
  <c r="P65" i="91"/>
  <c r="AT76" i="91"/>
  <c r="V64" i="91"/>
  <c r="P63" i="91"/>
  <c r="AZ55" i="91"/>
  <c r="AH57" i="91"/>
  <c r="CD72" i="91"/>
  <c r="V83" i="91"/>
  <c r="CV78" i="91"/>
  <c r="AB78" i="91"/>
  <c r="CP78" i="91"/>
  <c r="AZ71" i="91"/>
  <c r="P69" i="91"/>
  <c r="AH83" i="91"/>
  <c r="AB77" i="91"/>
  <c r="CD86" i="91"/>
  <c r="BR70" i="91"/>
  <c r="CP70" i="91"/>
  <c r="AN80" i="91"/>
  <c r="AH65" i="91"/>
  <c r="CP86" i="91"/>
  <c r="AT60" i="91"/>
  <c r="CP56" i="91"/>
  <c r="CJ64" i="91"/>
  <c r="CP55" i="91"/>
  <c r="CJ55" i="91"/>
  <c r="AT57" i="91"/>
  <c r="AH69" i="91"/>
  <c r="CV82" i="91"/>
  <c r="V74" i="91"/>
  <c r="CD83" i="91"/>
  <c r="AT78" i="91"/>
  <c r="CD65" i="91"/>
  <c r="AB76" i="91"/>
  <c r="CD60" i="91"/>
  <c r="CD56" i="91"/>
  <c r="V62" i="91"/>
  <c r="BX57" i="91"/>
  <c r="AH74" i="91"/>
  <c r="AB63" i="91"/>
  <c r="CJ56" i="91"/>
  <c r="CP76" i="91"/>
  <c r="AB61" i="91"/>
  <c r="BX68" i="91"/>
  <c r="BR80" i="91"/>
  <c r="BX76" i="91"/>
  <c r="AH72" i="91"/>
  <c r="CJ69" i="91"/>
  <c r="P80" i="91"/>
  <c r="CJ73" i="91"/>
  <c r="CP73" i="91"/>
  <c r="AT77" i="91"/>
  <c r="AT70" i="91"/>
  <c r="AT83" i="91"/>
  <c r="BX79" i="91"/>
  <c r="V71" i="91"/>
  <c r="CV79" i="91"/>
  <c r="CP83" i="91"/>
  <c r="AZ86" i="91"/>
  <c r="AN71" i="91"/>
  <c r="AN67" i="91"/>
  <c r="AN79" i="91"/>
  <c r="P83" i="91"/>
  <c r="AN73" i="91"/>
  <c r="AZ87" i="91"/>
  <c r="CD82" i="91"/>
  <c r="P70" i="91"/>
  <c r="AN68" i="91"/>
  <c r="AB56" i="91"/>
  <c r="AZ64" i="91"/>
  <c r="V68" i="91"/>
  <c r="CJ72" i="91"/>
  <c r="BX61" i="91"/>
  <c r="CD78" i="91"/>
  <c r="AZ77" i="91"/>
  <c r="CJ76" i="91"/>
  <c r="BR82" i="91"/>
  <c r="AH73" i="91"/>
  <c r="P87" i="91"/>
  <c r="AZ82" i="91"/>
  <c r="CV76" i="91"/>
  <c r="AZ70" i="91"/>
  <c r="P84" i="91"/>
  <c r="AT65" i="91"/>
  <c r="BR60" i="91"/>
  <c r="CV66" i="91"/>
  <c r="CV67" i="91"/>
  <c r="CD57" i="91"/>
  <c r="V49" i="91"/>
  <c r="CD49" i="91"/>
  <c r="AT75" i="91"/>
  <c r="AH63" i="91"/>
  <c r="P74" i="91"/>
  <c r="BR66" i="91"/>
  <c r="V63" i="91"/>
  <c r="V51" i="91"/>
  <c r="BX83" i="91"/>
  <c r="CP72" i="91"/>
  <c r="CJ82" i="91"/>
  <c r="AH77" i="91"/>
  <c r="CD71" i="91"/>
  <c r="AN82" i="91"/>
  <c r="CJ80" i="91"/>
  <c r="BR61" i="91"/>
  <c r="AT73" i="91"/>
  <c r="V73" i="91"/>
  <c r="CD73" i="91"/>
  <c r="BR68" i="91"/>
  <c r="AB81" i="91"/>
  <c r="P82" i="91"/>
  <c r="CV74" i="91"/>
  <c r="BR86" i="91"/>
  <c r="AB82" i="91"/>
  <c r="CJ87" i="91"/>
  <c r="BR87" i="91"/>
  <c r="P79" i="91"/>
  <c r="CJ84" i="91"/>
  <c r="V85" i="91"/>
  <c r="AB83" i="91"/>
  <c r="BR65" i="91"/>
  <c r="AN65" i="91"/>
  <c r="BX64" i="91"/>
  <c r="AB60" i="91"/>
  <c r="AT66" i="91"/>
  <c r="CV57" i="91"/>
  <c r="BX80" i="91"/>
  <c r="BX73" i="91"/>
  <c r="CV85" i="91"/>
  <c r="V81" i="91"/>
  <c r="BR73" i="91"/>
  <c r="CP60" i="91"/>
  <c r="CV56" i="91"/>
  <c r="P57" i="91"/>
  <c r="AH49" i="91"/>
  <c r="CP49" i="91"/>
  <c r="BX49" i="91"/>
  <c r="CD66" i="91"/>
  <c r="CD63" i="91"/>
  <c r="P64" i="91"/>
  <c r="V75" i="91"/>
  <c r="CP67" i="91"/>
  <c r="BR45" i="91"/>
  <c r="BX52" i="91"/>
  <c r="CJ68" i="91"/>
  <c r="AB54" i="91"/>
  <c r="CV46" i="91"/>
  <c r="CP45" i="91"/>
  <c r="CP58" i="91"/>
  <c r="CJ46" i="91"/>
  <c r="CP42" i="91"/>
  <c r="CJ42" i="91"/>
  <c r="AT87" i="91"/>
  <c r="BX78" i="91"/>
  <c r="AH70" i="91"/>
  <c r="CJ57" i="91"/>
  <c r="CJ49" i="91"/>
  <c r="P66" i="91"/>
  <c r="V66" i="91"/>
  <c r="AZ51" i="91"/>
  <c r="BX43" i="91"/>
  <c r="AT50" i="91"/>
  <c r="CP68" i="91"/>
  <c r="AB52" i="91"/>
  <c r="CV52" i="91"/>
  <c r="AB45" i="91"/>
  <c r="AB42" i="91"/>
  <c r="AT42" i="91"/>
  <c r="V47" i="91"/>
  <c r="BX72" i="91"/>
  <c r="AZ84" i="91"/>
  <c r="AH56" i="91"/>
  <c r="BX67" i="91"/>
  <c r="P56" i="91"/>
  <c r="CD76" i="91"/>
  <c r="AN44" i="91"/>
  <c r="AH52" i="91"/>
  <c r="AH50" i="91"/>
  <c r="AH68" i="91"/>
  <c r="CP59" i="91"/>
  <c r="BX45" i="91"/>
  <c r="P44" i="91"/>
  <c r="P45" i="91"/>
  <c r="CD50" i="91"/>
  <c r="AN53" i="91"/>
  <c r="CV70" i="91"/>
  <c r="AZ67" i="91"/>
  <c r="AN55" i="91"/>
  <c r="BR49" i="91"/>
  <c r="CP75" i="91"/>
  <c r="BR64" i="91"/>
  <c r="AH66" i="91"/>
  <c r="AB62" i="91"/>
  <c r="BX50" i="91"/>
  <c r="CD46" i="91"/>
  <c r="V44" i="91"/>
  <c r="AT59" i="91"/>
  <c r="CD53" i="91"/>
  <c r="BX71" i="91"/>
  <c r="CJ71" i="91"/>
  <c r="AT74" i="91"/>
  <c r="CV49" i="91"/>
  <c r="CJ74" i="91"/>
  <c r="AT64" i="91"/>
  <c r="CD68" i="91"/>
  <c r="AN56" i="91"/>
  <c r="CV51" i="91"/>
  <c r="AT52" i="91"/>
  <c r="BR58" i="91"/>
  <c r="AH45" i="91"/>
  <c r="AB43" i="91"/>
  <c r="P53" i="91"/>
  <c r="AT48" i="91"/>
  <c r="BR53" i="91"/>
  <c r="BR47" i="91"/>
  <c r="BX82" i="91"/>
  <c r="BR69" i="91"/>
  <c r="CP82" i="91"/>
  <c r="CP74" i="91"/>
  <c r="AB68" i="91"/>
  <c r="CP63" i="91"/>
  <c r="BX63" i="91"/>
  <c r="BR74" i="91"/>
  <c r="CD67" i="91"/>
  <c r="CP51" i="91"/>
  <c r="P51" i="91"/>
  <c r="CJ50" i="91"/>
  <c r="CP54" i="91"/>
  <c r="CV50" i="91"/>
  <c r="AT44" i="91"/>
  <c r="CD58" i="91"/>
  <c r="CJ52" i="91"/>
  <c r="P50" i="91"/>
  <c r="CD42" i="91"/>
  <c r="CJ53" i="91"/>
  <c r="AT82" i="91"/>
  <c r="AT81" i="91"/>
  <c r="CV60" i="91"/>
  <c r="CP62" i="91"/>
  <c r="BX55" i="91"/>
  <c r="CD55" i="91"/>
  <c r="BX74" i="91"/>
  <c r="AH76" i="91"/>
  <c r="AN51" i="91"/>
  <c r="CD52" i="91"/>
  <c r="V50" i="91"/>
  <c r="BX47" i="91"/>
  <c r="CD44" i="91"/>
  <c r="CJ48" i="91"/>
  <c r="BX54" i="91"/>
  <c r="CV42" i="91"/>
  <c r="CV61" i="91"/>
  <c r="AN77" i="91"/>
  <c r="AH87" i="91"/>
  <c r="AH79" i="91"/>
  <c r="CV65" i="91"/>
  <c r="V65" i="91"/>
  <c r="AH60" i="91"/>
  <c r="AZ62" i="91"/>
  <c r="AN57" i="91"/>
  <c r="AT49" i="91"/>
  <c r="AZ63" i="91"/>
  <c r="BX60" i="91"/>
  <c r="CV62" i="91"/>
  <c r="CV54" i="91"/>
  <c r="AH51" i="91"/>
  <c r="AB50" i="91"/>
  <c r="CJ45" i="91"/>
  <c r="BR43" i="91"/>
  <c r="P58" i="91"/>
  <c r="AB58" i="91"/>
  <c r="P52" i="91"/>
  <c r="BR48" i="91"/>
  <c r="AT54" i="91"/>
  <c r="P42" i="91"/>
  <c r="V42" i="91"/>
  <c r="AB53" i="91"/>
  <c r="CD54" i="91"/>
  <c r="BX65" i="91"/>
  <c r="AN62" i="91"/>
  <c r="AN49" i="91"/>
  <c r="AN60" i="91"/>
  <c r="AH67" i="91"/>
  <c r="BX62" i="91"/>
  <c r="BR51" i="91"/>
  <c r="V52" i="91"/>
  <c r="AN50" i="91"/>
  <c r="CV53" i="91"/>
  <c r="V46" i="91"/>
  <c r="AB44" i="91"/>
  <c r="AT58" i="91"/>
  <c r="CJ47" i="91"/>
  <c r="CP48" i="91"/>
  <c r="AB74" i="91"/>
  <c r="AT86" i="91"/>
  <c r="AZ65" i="91"/>
  <c r="P60" i="91"/>
  <c r="CD62" i="91"/>
  <c r="AB49" i="91"/>
  <c r="AN58" i="91"/>
  <c r="AZ68" i="91"/>
  <c r="BX59" i="91"/>
  <c r="CD51" i="91"/>
  <c r="AZ50" i="91"/>
  <c r="CP71" i="91"/>
  <c r="AH86" i="91"/>
  <c r="V56" i="91"/>
  <c r="AZ57" i="91"/>
  <c r="AN59" i="91"/>
  <c r="CJ37" i="91"/>
  <c r="CP69" i="91"/>
  <c r="AB59" i="91"/>
  <c r="CP38" i="91"/>
  <c r="CJ32" i="91"/>
  <c r="V48" i="91"/>
  <c r="P46" i="91"/>
  <c r="V40" i="91"/>
  <c r="BX28" i="91"/>
  <c r="AT28" i="91"/>
  <c r="CP30" i="91"/>
  <c r="AT67" i="91"/>
  <c r="AN52" i="91"/>
  <c r="AH46" i="91"/>
  <c r="AN47" i="91"/>
  <c r="AN36" i="91"/>
  <c r="CP64" i="91"/>
  <c r="BR38" i="91"/>
  <c r="BR62" i="91"/>
  <c r="AH42" i="91"/>
  <c r="AN32" i="91"/>
  <c r="AN40" i="91"/>
  <c r="AN43" i="91"/>
  <c r="AH28" i="91"/>
  <c r="AH27" i="91"/>
  <c r="P40" i="91"/>
  <c r="AT46" i="91"/>
  <c r="AZ41" i="91"/>
  <c r="V36" i="91"/>
  <c r="CJ36" i="91"/>
  <c r="AH53" i="91"/>
  <c r="AN38" i="91"/>
  <c r="CJ38" i="91"/>
  <c r="CD32" i="91"/>
  <c r="BX40" i="91"/>
  <c r="CV32" i="91"/>
  <c r="V43" i="91"/>
  <c r="P29" i="91"/>
  <c r="CD29" i="91"/>
  <c r="AZ28" i="91"/>
  <c r="CP35" i="91"/>
  <c r="AB48" i="91"/>
  <c r="AH37" i="91"/>
  <c r="AH55" i="91"/>
  <c r="AZ60" i="91"/>
  <c r="CJ67" i="91"/>
  <c r="BR46" i="91"/>
  <c r="P41" i="91"/>
  <c r="CV64" i="91"/>
  <c r="CD36" i="91"/>
  <c r="BR37" i="91"/>
  <c r="BR42" i="91"/>
  <c r="AT41" i="91"/>
  <c r="AZ46" i="91"/>
  <c r="CV43" i="91"/>
  <c r="CD39" i="91"/>
  <c r="P43" i="91"/>
  <c r="V45" i="91"/>
  <c r="BR41" i="91"/>
  <c r="AH62" i="91"/>
  <c r="CD45" i="91"/>
  <c r="AZ29" i="91"/>
  <c r="CV28" i="91"/>
  <c r="CP28" i="91"/>
  <c r="CV29" i="91"/>
  <c r="AZ34" i="91"/>
  <c r="AZ37" i="91"/>
  <c r="BX33" i="91"/>
  <c r="AN29" i="91"/>
  <c r="CJ66" i="91"/>
  <c r="AZ45" i="91"/>
  <c r="AT51" i="91"/>
  <c r="AH41" i="91"/>
  <c r="CV36" i="91"/>
  <c r="AH36" i="91"/>
  <c r="BX38" i="91"/>
  <c r="CD64" i="91"/>
  <c r="CD43" i="91"/>
  <c r="P32" i="91"/>
  <c r="CV45" i="91"/>
  <c r="V57" i="91"/>
  <c r="BR29" i="91"/>
  <c r="AN27" i="91"/>
  <c r="BX26" i="91"/>
  <c r="AT68" i="91"/>
  <c r="AT47" i="91"/>
  <c r="AN37" i="91"/>
  <c r="CP36" i="91"/>
  <c r="CV59" i="91"/>
  <c r="CJ41" i="91"/>
  <c r="P38" i="91"/>
  <c r="AH54" i="91"/>
  <c r="CP32" i="91"/>
  <c r="CP46" i="91"/>
  <c r="BX34" i="91"/>
  <c r="V28" i="91"/>
  <c r="CD37" i="91"/>
  <c r="V31" i="91"/>
  <c r="AZ49" i="91"/>
  <c r="AB57" i="91"/>
  <c r="AT56" i="91"/>
  <c r="CD47" i="91"/>
  <c r="AT37" i="91"/>
  <c r="AT38" i="91"/>
  <c r="P54" i="91"/>
  <c r="AH32" i="91"/>
  <c r="BX44" i="91"/>
  <c r="AZ40" i="91"/>
  <c r="V33" i="91"/>
  <c r="CV35" i="91"/>
  <c r="BR30" i="91"/>
  <c r="BX29" i="91"/>
  <c r="BR28" i="91"/>
  <c r="P34" i="91"/>
  <c r="AN31" i="91"/>
  <c r="CJ27" i="91"/>
  <c r="CV44" i="91"/>
  <c r="AZ47" i="91"/>
  <c r="AH47" i="91"/>
  <c r="BX37" i="91"/>
  <c r="AT36" i="91"/>
  <c r="V69" i="91"/>
  <c r="AB38" i="91"/>
  <c r="P47" i="91"/>
  <c r="AB46" i="91"/>
  <c r="V34" i="91"/>
  <c r="AZ44" i="91"/>
  <c r="AB40" i="91"/>
  <c r="BR35" i="91"/>
  <c r="AH30" i="91"/>
  <c r="CJ28" i="91"/>
  <c r="BR27" i="91"/>
  <c r="AZ56" i="91"/>
  <c r="AB51" i="91"/>
  <c r="CV47" i="91"/>
  <c r="CD70" i="91"/>
  <c r="AN42" i="91"/>
  <c r="CP37" i="91"/>
  <c r="AH38" i="91"/>
  <c r="AN64" i="91"/>
  <c r="BX53" i="91"/>
  <c r="AT32" i="91"/>
  <c r="CJ43" i="91"/>
  <c r="CP43" i="91"/>
  <c r="AH44" i="91"/>
  <c r="AZ39" i="91"/>
  <c r="CP40" i="91"/>
  <c r="AZ30" i="91"/>
  <c r="AH29" i="91"/>
  <c r="AB28" i="91"/>
  <c r="BX56" i="91"/>
  <c r="AN45" i="91"/>
  <c r="AZ42" i="91"/>
  <c r="AZ54" i="91"/>
  <c r="AH43" i="91"/>
  <c r="AB36" i="91"/>
  <c r="BR59" i="91"/>
  <c r="AZ53" i="91"/>
  <c r="AZ32" i="91"/>
  <c r="AN33" i="91"/>
  <c r="BR32" i="91"/>
  <c r="AT34" i="91"/>
  <c r="BX46" i="91"/>
  <c r="AT55" i="91"/>
  <c r="CJ63" i="91"/>
  <c r="AB66" i="91"/>
  <c r="V67" i="91"/>
  <c r="AT43" i="91"/>
  <c r="AN46" i="91"/>
  <c r="BX42" i="91"/>
  <c r="CV37" i="91"/>
  <c r="BR56" i="91"/>
  <c r="AB75" i="91"/>
  <c r="BX51" i="91"/>
  <c r="AZ36" i="91"/>
  <c r="BR44" i="91"/>
  <c r="CD27" i="91"/>
  <c r="P28" i="91"/>
  <c r="BX35" i="91"/>
  <c r="AN30" i="91"/>
  <c r="CV21" i="91"/>
  <c r="CP20" i="91"/>
  <c r="AZ26" i="91"/>
  <c r="AT19" i="91"/>
  <c r="BR17" i="91"/>
  <c r="CV19" i="91"/>
  <c r="AT17" i="91"/>
  <c r="BX27" i="91"/>
  <c r="BR22" i="91"/>
  <c r="CJ15" i="91"/>
  <c r="V12" i="91"/>
  <c r="V9" i="91"/>
  <c r="P14" i="91"/>
  <c r="CJ9" i="91"/>
  <c r="AZ23" i="91"/>
  <c r="BR16" i="91"/>
  <c r="AB32" i="91"/>
  <c r="CJ44" i="91"/>
  <c r="CJ34" i="91"/>
  <c r="CP29" i="91"/>
  <c r="CJ35" i="91"/>
  <c r="P35" i="91"/>
  <c r="AT33" i="91"/>
  <c r="CV24" i="91"/>
  <c r="AT20" i="91"/>
  <c r="V26" i="91"/>
  <c r="CJ19" i="91"/>
  <c r="AB19" i="91"/>
  <c r="P27" i="91"/>
  <c r="V27" i="91"/>
  <c r="CJ22" i="91"/>
  <c r="AB15" i="91"/>
  <c r="CJ12" i="91"/>
  <c r="BX14" i="91"/>
  <c r="CJ13" i="91"/>
  <c r="AB35" i="91"/>
  <c r="AB33" i="91"/>
  <c r="CD41" i="91"/>
  <c r="AB39" i="91"/>
  <c r="AB29" i="91"/>
  <c r="P21" i="91"/>
  <c r="AN21" i="91"/>
  <c r="AN24" i="91"/>
  <c r="AZ24" i="91"/>
  <c r="BX20" i="91"/>
  <c r="CJ26" i="91"/>
  <c r="BR18" i="91"/>
  <c r="CD17" i="91"/>
  <c r="AZ12" i="91"/>
  <c r="CD10" i="91"/>
  <c r="AB10" i="91"/>
  <c r="CV14" i="91"/>
  <c r="P16" i="91"/>
  <c r="AB13" i="91"/>
  <c r="CP44" i="91"/>
  <c r="AH34" i="91"/>
  <c r="AZ33" i="91"/>
  <c r="AN39" i="91"/>
  <c r="AN19" i="91"/>
  <c r="BR26" i="91"/>
  <c r="AZ19" i="91"/>
  <c r="AH17" i="91"/>
  <c r="BR12" i="91"/>
  <c r="CJ10" i="91"/>
  <c r="AT12" i="91"/>
  <c r="CJ25" i="91"/>
  <c r="AH16" i="91"/>
  <c r="BX32" i="91"/>
  <c r="P20" i="91"/>
  <c r="BR19" i="91"/>
  <c r="AB20" i="91"/>
  <c r="CP19" i="91"/>
  <c r="BX16" i="91"/>
  <c r="AB12" i="91"/>
  <c r="P10" i="91"/>
  <c r="CV10" i="91"/>
  <c r="CD14" i="91"/>
  <c r="AN16" i="91"/>
  <c r="AB16" i="91"/>
  <c r="AZ16" i="91"/>
  <c r="CD33" i="91"/>
  <c r="V35" i="91"/>
  <c r="AZ21" i="91"/>
  <c r="V20" i="91"/>
  <c r="CD18" i="91"/>
  <c r="AT26" i="91"/>
  <c r="AZ18" i="91"/>
  <c r="CV15" i="91"/>
  <c r="V18" i="91"/>
  <c r="AN17" i="91"/>
  <c r="AT10" i="91"/>
  <c r="V14" i="91"/>
  <c r="CJ30" i="91"/>
  <c r="CV27" i="91"/>
  <c r="AT27" i="91"/>
  <c r="CJ39" i="91"/>
  <c r="AB21" i="91"/>
  <c r="CV20" i="91"/>
  <c r="AH26" i="91"/>
  <c r="CP18" i="91"/>
  <c r="AZ17" i="91"/>
  <c r="CP27" i="91"/>
  <c r="V19" i="91"/>
  <c r="AH15" i="91"/>
  <c r="AN25" i="91"/>
  <c r="V16" i="91"/>
  <c r="V13" i="91"/>
  <c r="V39" i="91"/>
  <c r="V30" i="91"/>
  <c r="AN26" i="91"/>
  <c r="CV48" i="91"/>
  <c r="BX31" i="91"/>
  <c r="CV33" i="91"/>
  <c r="CV39" i="91"/>
  <c r="CP21" i="91"/>
  <c r="AT21" i="91"/>
  <c r="BR21" i="91"/>
  <c r="P24" i="91"/>
  <c r="BR20" i="91"/>
  <c r="AZ31" i="91"/>
  <c r="BR36" i="91"/>
  <c r="AH19" i="91"/>
  <c r="AB27" i="91"/>
  <c r="AN15" i="91"/>
  <c r="CD28" i="91"/>
  <c r="BX10" i="91"/>
  <c r="BX15" i="91"/>
  <c r="CD13" i="91"/>
  <c r="AT13" i="91"/>
  <c r="P18" i="91"/>
  <c r="BX39" i="91"/>
  <c r="CP26" i="91"/>
  <c r="CP31" i="91"/>
  <c r="CD34" i="91"/>
  <c r="CJ40" i="91"/>
  <c r="CJ21" i="91"/>
  <c r="CJ20" i="91"/>
  <c r="CD26" i="91"/>
  <c r="AH18" i="91"/>
  <c r="CV18" i="91"/>
  <c r="AN22" i="91"/>
  <c r="CP10" i="91"/>
  <c r="AH10" i="91"/>
  <c r="AN12" i="91"/>
  <c r="CV13" i="91"/>
  <c r="CD38" i="91"/>
  <c r="CJ29" i="91"/>
  <c r="AZ35" i="91"/>
  <c r="CJ31" i="91"/>
  <c r="AH33" i="91"/>
  <c r="AZ20" i="91"/>
  <c r="P26" i="91"/>
  <c r="AB26" i="91"/>
  <c r="P19" i="91"/>
  <c r="P22" i="91"/>
  <c r="CV12" i="91"/>
  <c r="CD12" i="91"/>
  <c r="AT9" i="91"/>
  <c r="AN10" i="91"/>
  <c r="AN23" i="91"/>
  <c r="V32" i="91"/>
  <c r="CP57" i="91"/>
  <c r="AZ27" i="91"/>
  <c r="CV26" i="91"/>
  <c r="P30" i="91"/>
  <c r="AN41" i="91"/>
  <c r="AN34" i="91"/>
  <c r="CD24" i="91"/>
  <c r="AH20" i="91"/>
  <c r="AH22" i="91"/>
  <c r="V29" i="91"/>
  <c r="AN28" i="91"/>
  <c r="AH48" i="91"/>
  <c r="BR39" i="91"/>
  <c r="CP33" i="91"/>
  <c r="CD21" i="91"/>
  <c r="AH21" i="91"/>
  <c r="BX24" i="91"/>
  <c r="AN20" i="91"/>
  <c r="CD19" i="91"/>
  <c r="AT24" i="91"/>
  <c r="AN18" i="91"/>
  <c r="CP17" i="91"/>
  <c r="AZ22" i="91"/>
  <c r="CP8" i="91"/>
  <c r="BX13" i="91"/>
  <c r="AH12" i="91"/>
  <c r="P15" i="91"/>
  <c r="AT15" i="91"/>
  <c r="CD15" i="91"/>
  <c r="AT6" i="91"/>
  <c r="P9" i="91"/>
  <c r="V11" i="91"/>
  <c r="V8" i="91"/>
  <c r="BX19" i="91"/>
  <c r="AB4" i="91"/>
  <c r="CV9" i="91"/>
  <c r="AB5" i="91"/>
  <c r="CV23" i="91"/>
  <c r="BR14" i="91"/>
  <c r="V4" i="91"/>
  <c r="AT11" i="91"/>
  <c r="BX11" i="91"/>
  <c r="CV8" i="91"/>
  <c r="AZ8" i="91"/>
  <c r="AN7" i="91"/>
  <c r="CD9" i="91"/>
  <c r="CV16" i="91"/>
  <c r="BX12" i="91"/>
  <c r="AB25" i="91"/>
  <c r="CJ18" i="91"/>
  <c r="BR6" i="91"/>
  <c r="AZ4" i="91"/>
  <c r="V15" i="91"/>
  <c r="BX9" i="91"/>
  <c r="CP11" i="91"/>
  <c r="P8" i="91"/>
  <c r="CJ6" i="91"/>
  <c r="P5" i="91"/>
  <c r="AT18" i="91"/>
  <c r="CD6" i="91"/>
  <c r="BX6" i="91"/>
  <c r="CD4" i="91"/>
  <c r="CP9" i="91"/>
  <c r="V7" i="91"/>
  <c r="BR25" i="91"/>
  <c r="AH5" i="91"/>
  <c r="P7" i="91"/>
  <c r="AB17" i="91"/>
  <c r="AH7" i="91"/>
  <c r="CP14" i="91"/>
  <c r="CV25" i="91"/>
  <c r="V10" i="91"/>
  <c r="V6" i="91"/>
  <c r="CP4" i="91"/>
  <c r="AN8" i="91"/>
  <c r="AT14" i="91"/>
  <c r="BR7" i="91"/>
  <c r="P17" i="91"/>
  <c r="AB9" i="91"/>
  <c r="AT4" i="91"/>
  <c r="CP16" i="91"/>
  <c r="BX18" i="91"/>
  <c r="AN6" i="91"/>
  <c r="BX7" i="91"/>
  <c r="CJ11" i="91"/>
  <c r="AN11" i="91"/>
  <c r="BR8" i="91"/>
  <c r="AH4" i="91"/>
  <c r="CD5" i="91"/>
  <c r="AZ14" i="91"/>
  <c r="AZ6" i="91"/>
  <c r="CJ4" i="91"/>
  <c r="AN5" i="91"/>
  <c r="P6" i="91"/>
  <c r="AN9" i="91"/>
  <c r="BX5" i="91"/>
  <c r="CJ8" i="91"/>
  <c r="CV5" i="91"/>
  <c r="BR13" i="91"/>
  <c r="CV6" i="91"/>
  <c r="BR5" i="91"/>
  <c r="AN4" i="91"/>
  <c r="CD8" i="91"/>
  <c r="AH9" i="91"/>
  <c r="V5" i="91"/>
  <c r="AB8" i="91"/>
  <c r="BX8" i="91"/>
  <c r="CP7" i="91"/>
  <c r="CJ7" i="91"/>
  <c r="AT16" i="91"/>
  <c r="AB6" i="91"/>
  <c r="BX4" i="91"/>
  <c r="CV17" i="91"/>
  <c r="P4" i="91"/>
  <c r="CP13" i="91"/>
  <c r="AN14" i="91"/>
  <c r="AZ15" i="91"/>
  <c r="CJ17" i="91"/>
  <c r="AT7" i="91"/>
  <c r="CV4" i="91"/>
  <c r="AB23" i="91"/>
  <c r="AB18" i="91"/>
  <c r="CJ5" i="91"/>
  <c r="CP6" i="91"/>
  <c r="BR9" i="91"/>
  <c r="AT8" i="91"/>
  <c r="AH8" i="91"/>
  <c r="AZ7" i="91"/>
  <c r="F18" i="88"/>
  <c r="F8" i="88"/>
  <c r="K15" i="91"/>
  <c r="F44" i="92" s="1"/>
  <c r="F7" i="88"/>
  <c r="F17" i="88"/>
  <c r="F9" i="88"/>
  <c r="F19" i="88"/>
  <c r="BZ16" i="91"/>
  <c r="BZ4" i="91"/>
  <c r="AV17" i="91"/>
  <c r="AJ18" i="91"/>
  <c r="AD21" i="91"/>
  <c r="AV36" i="91"/>
  <c r="BZ38" i="91"/>
  <c r="BZ41" i="91"/>
  <c r="CR44" i="91"/>
  <c r="BT45" i="91"/>
  <c r="X51" i="91"/>
  <c r="AV5" i="91"/>
  <c r="BB11" i="91"/>
  <c r="CX13" i="91"/>
  <c r="AP18" i="91"/>
  <c r="CF33" i="91"/>
  <c r="X34" i="91"/>
  <c r="CF41" i="91"/>
  <c r="R43" i="91"/>
  <c r="CL45" i="91"/>
  <c r="X12" i="91"/>
  <c r="BB14" i="91"/>
  <c r="CX20" i="91"/>
  <c r="AV21" i="91"/>
  <c r="AP26" i="91"/>
  <c r="CX28" i="91"/>
  <c r="BT36" i="91"/>
  <c r="R39" i="91"/>
  <c r="R41" i="91"/>
  <c r="CL41" i="91"/>
  <c r="CL48" i="91"/>
  <c r="CF50" i="91"/>
  <c r="AD51" i="91"/>
  <c r="CR4" i="91"/>
  <c r="BB13" i="91"/>
  <c r="CX16" i="91"/>
  <c r="CF25" i="91"/>
  <c r="CX30" i="91"/>
  <c r="AD31" i="91"/>
  <c r="CF40" i="91"/>
  <c r="AV43" i="91"/>
  <c r="R16" i="91"/>
  <c r="CR17" i="91"/>
  <c r="BZ18" i="91"/>
  <c r="AV25" i="91"/>
  <c r="CL33" i="91"/>
  <c r="CR36" i="91"/>
  <c r="BB37" i="91"/>
  <c r="CL40" i="91"/>
  <c r="X41" i="91"/>
  <c r="CR41" i="91"/>
  <c r="CL42" i="91"/>
  <c r="AD48" i="91"/>
  <c r="CX48" i="91"/>
  <c r="CX11" i="91"/>
  <c r="BT13" i="91"/>
  <c r="AP15" i="91"/>
  <c r="AJ11" i="91"/>
  <c r="CL14" i="91"/>
  <c r="BT32" i="91"/>
  <c r="BB34" i="91"/>
  <c r="R62" i="91"/>
  <c r="CX62" i="91"/>
  <c r="CF63" i="91"/>
  <c r="CF64" i="91"/>
  <c r="CX68" i="91"/>
  <c r="BB69" i="91"/>
  <c r="CX69" i="91"/>
  <c r="X75" i="91"/>
  <c r="AP75" i="91"/>
  <c r="CR75" i="91"/>
  <c r="CL76" i="91"/>
  <c r="BZ77" i="91"/>
  <c r="AD84" i="91"/>
  <c r="BT88" i="91"/>
  <c r="BZ53" i="91"/>
  <c r="R13" i="91"/>
  <c r="CR21" i="91"/>
  <c r="CX40" i="91"/>
  <c r="BT41" i="91"/>
  <c r="CL64" i="91"/>
  <c r="AD69" i="91"/>
  <c r="AD70" i="91"/>
  <c r="BZ70" i="91"/>
  <c r="CR73" i="91"/>
  <c r="CF74" i="91"/>
  <c r="BB76" i="91"/>
  <c r="AJ13" i="91"/>
  <c r="AJ16" i="91"/>
  <c r="BB35" i="91"/>
  <c r="CX47" i="91"/>
  <c r="R52" i="91"/>
  <c r="AD62" i="91"/>
  <c r="AP64" i="91"/>
  <c r="CL67" i="91"/>
  <c r="R68" i="91"/>
  <c r="CF69" i="91"/>
  <c r="AV75" i="91"/>
  <c r="CF75" i="91"/>
  <c r="AJ76" i="91"/>
  <c r="CR76" i="91"/>
  <c r="AD77" i="91"/>
  <c r="CR80" i="91"/>
  <c r="R82" i="91"/>
  <c r="CR87" i="91"/>
  <c r="R88" i="91"/>
  <c r="CL88" i="91"/>
  <c r="R29" i="91"/>
  <c r="CF37" i="91"/>
  <c r="X38" i="91"/>
  <c r="BT62" i="91"/>
  <c r="AV64" i="91"/>
  <c r="X66" i="91"/>
  <c r="X67" i="91"/>
  <c r="BB68" i="91"/>
  <c r="CF68" i="91"/>
  <c r="CL74" i="91"/>
  <c r="AD75" i="91"/>
  <c r="R76" i="91"/>
  <c r="BZ76" i="91"/>
  <c r="CX77" i="91"/>
  <c r="CX78" i="91"/>
  <c r="AP81" i="91"/>
  <c r="X83" i="91"/>
  <c r="CR12" i="91"/>
  <c r="X29" i="91"/>
  <c r="AJ36" i="91"/>
  <c r="AV39" i="91"/>
  <c r="AJ62" i="91"/>
  <c r="BZ62" i="91"/>
  <c r="CX64" i="91"/>
  <c r="CL69" i="91"/>
  <c r="AJ70" i="91"/>
  <c r="CF70" i="91"/>
  <c r="AP72" i="91"/>
  <c r="CX75" i="91"/>
  <c r="CF81" i="91"/>
  <c r="CX81" i="91"/>
  <c r="BZ5" i="91"/>
  <c r="AD11" i="91"/>
  <c r="BZ13" i="91"/>
  <c r="AD38" i="91"/>
  <c r="R50" i="91"/>
  <c r="BB55" i="91"/>
  <c r="AJ60" i="91"/>
  <c r="X68" i="91"/>
  <c r="CL68" i="91"/>
  <c r="AP74" i="91"/>
  <c r="BT75" i="91"/>
  <c r="BZ80" i="91"/>
  <c r="X81" i="91"/>
  <c r="X82" i="91"/>
  <c r="AP82" i="91"/>
  <c r="BZ82" i="91"/>
  <c r="CR82" i="91"/>
  <c r="AV85" i="91"/>
  <c r="BB86" i="91"/>
  <c r="BZ64" i="91"/>
  <c r="CL65" i="91"/>
  <c r="CR68" i="91"/>
  <c r="X69" i="91"/>
  <c r="AP70" i="91"/>
  <c r="BB75" i="91"/>
  <c r="X80" i="91"/>
  <c r="AV81" i="91"/>
  <c r="BZ87" i="91"/>
  <c r="BT89" i="91"/>
  <c r="R64" i="91"/>
  <c r="AV67" i="91"/>
  <c r="BT69" i="91"/>
  <c r="BT70" i="91"/>
  <c r="CR74" i="91"/>
  <c r="CF76" i="91"/>
  <c r="AD82" i="91"/>
  <c r="CF82" i="91"/>
  <c r="AP83" i="91"/>
  <c r="CX89" i="91"/>
  <c r="CR90" i="91"/>
  <c r="CR91" i="91"/>
  <c r="CR92" i="91"/>
  <c r="CR93" i="91"/>
  <c r="CR94" i="91"/>
  <c r="CX10" i="91"/>
  <c r="BB60" i="91"/>
  <c r="CX67" i="91"/>
  <c r="BT81" i="91"/>
  <c r="AD89" i="91"/>
  <c r="BB90" i="91"/>
  <c r="BB91" i="91"/>
  <c r="BB92" i="91"/>
  <c r="BB93" i="91"/>
  <c r="BB94" i="91"/>
  <c r="BB95" i="91"/>
  <c r="BB96" i="91"/>
  <c r="BZ29" i="91"/>
  <c r="AP51" i="91"/>
  <c r="X63" i="91"/>
  <c r="AV70" i="91"/>
  <c r="CL75" i="91"/>
  <c r="X76" i="91"/>
  <c r="BT79" i="91"/>
  <c r="AP84" i="91"/>
  <c r="AP87" i="91"/>
  <c r="AJ88" i="91"/>
  <c r="CF88" i="91"/>
  <c r="CX88" i="91"/>
  <c r="CL89" i="91"/>
  <c r="CF90" i="91"/>
  <c r="CF91" i="91"/>
  <c r="CF92" i="91"/>
  <c r="CF93" i="91"/>
  <c r="CF94" i="91"/>
  <c r="CF95" i="91"/>
  <c r="CF96" i="91"/>
  <c r="CL97" i="91"/>
  <c r="AV38" i="91"/>
  <c r="AJ41" i="91"/>
  <c r="CF62" i="91"/>
  <c r="AV69" i="91"/>
  <c r="BZ69" i="91"/>
  <c r="BB70" i="91"/>
  <c r="BB81" i="91"/>
  <c r="BZ81" i="91"/>
  <c r="AJ82" i="91"/>
  <c r="CL82" i="91"/>
  <c r="BB88" i="91"/>
  <c r="AV89" i="91"/>
  <c r="AP90" i="91"/>
  <c r="AP91" i="91"/>
  <c r="AP92" i="91"/>
  <c r="AP93" i="91"/>
  <c r="AP94" i="91"/>
  <c r="AP95" i="91"/>
  <c r="AP96" i="91"/>
  <c r="AV97" i="91"/>
  <c r="CF39" i="91"/>
  <c r="AP41" i="91"/>
  <c r="AD44" i="91"/>
  <c r="CL70" i="91"/>
  <c r="AJ80" i="91"/>
  <c r="CL86" i="91"/>
  <c r="BZ89" i="91"/>
  <c r="BT90" i="91"/>
  <c r="BT91" i="91"/>
  <c r="BT92" i="91"/>
  <c r="BT93" i="91"/>
  <c r="R33" i="91"/>
  <c r="CX38" i="91"/>
  <c r="AV40" i="91"/>
  <c r="BZ52" i="91"/>
  <c r="CF55" i="91"/>
  <c r="CL62" i="91"/>
  <c r="AJ64" i="91"/>
  <c r="CX76" i="91"/>
  <c r="CL80" i="91"/>
  <c r="AJ89" i="91"/>
  <c r="AD90" i="91"/>
  <c r="CX90" i="91"/>
  <c r="CX91" i="91"/>
  <c r="CX92" i="91"/>
  <c r="CX93" i="91"/>
  <c r="CX94" i="91"/>
  <c r="CX95" i="91"/>
  <c r="CX96" i="91"/>
  <c r="AV98" i="91"/>
  <c r="CR39" i="91"/>
  <c r="X62" i="91"/>
  <c r="CR62" i="91"/>
  <c r="AP66" i="91"/>
  <c r="CR69" i="91"/>
  <c r="R70" i="91"/>
  <c r="CX71" i="91"/>
  <c r="BT74" i="91"/>
  <c r="AD76" i="91"/>
  <c r="CL83" i="91"/>
  <c r="R85" i="91"/>
  <c r="X88" i="91"/>
  <c r="CL52" i="91"/>
  <c r="AP62" i="91"/>
  <c r="R67" i="91"/>
  <c r="CX37" i="91"/>
  <c r="BZ74" i="91"/>
  <c r="BZ78" i="91"/>
  <c r="BB80" i="91"/>
  <c r="CL91" i="91"/>
  <c r="BZ92" i="91"/>
  <c r="CR96" i="91"/>
  <c r="BB97" i="91"/>
  <c r="CL98" i="91"/>
  <c r="CX99" i="91"/>
  <c r="BB101" i="91"/>
  <c r="CF103" i="91"/>
  <c r="CF105" i="91"/>
  <c r="CX107" i="91"/>
  <c r="AJ67" i="91"/>
  <c r="CF78" i="91"/>
  <c r="AD81" i="91"/>
  <c r="CR85" i="91"/>
  <c r="BB89" i="91"/>
  <c r="BZ95" i="91"/>
  <c r="BT100" i="91"/>
  <c r="CF101" i="91"/>
  <c r="CR102" i="91"/>
  <c r="BT104" i="91"/>
  <c r="CF106" i="91"/>
  <c r="BT64" i="91"/>
  <c r="CR88" i="91"/>
  <c r="AV93" i="91"/>
  <c r="BZ98" i="91"/>
  <c r="CL99" i="91"/>
  <c r="CX100" i="91"/>
  <c r="BB102" i="91"/>
  <c r="BT103" i="91"/>
  <c r="CX104" i="91"/>
  <c r="CF107" i="91"/>
  <c r="AP67" i="91"/>
  <c r="CR81" i="91"/>
  <c r="AV82" i="91"/>
  <c r="AJ90" i="91"/>
  <c r="CL92" i="91"/>
  <c r="BZ94" i="91"/>
  <c r="BZ96" i="91"/>
  <c r="BT97" i="91"/>
  <c r="AV99" i="91"/>
  <c r="BT101" i="91"/>
  <c r="CF102" i="91"/>
  <c r="CX103" i="91"/>
  <c r="CX105" i="91"/>
  <c r="CX108" i="91"/>
  <c r="BT82" i="91"/>
  <c r="CX85" i="91"/>
  <c r="BT87" i="91"/>
  <c r="AD88" i="91"/>
  <c r="AJ95" i="91"/>
  <c r="AJ96" i="91"/>
  <c r="CR97" i="91"/>
  <c r="BZ99" i="91"/>
  <c r="CL100" i="91"/>
  <c r="CX101" i="91"/>
  <c r="CL104" i="91"/>
  <c r="CX106" i="91"/>
  <c r="AD85" i="91"/>
  <c r="AP88" i="91"/>
  <c r="R89" i="91"/>
  <c r="AV90" i="91"/>
  <c r="AJ91" i="91"/>
  <c r="BZ97" i="91"/>
  <c r="CR98" i="91"/>
  <c r="AV100" i="91"/>
  <c r="BT102" i="91"/>
  <c r="CL103" i="91"/>
  <c r="CL105" i="91"/>
  <c r="AV108" i="91"/>
  <c r="AJ68" i="91"/>
  <c r="BT76" i="91"/>
  <c r="BB82" i="91"/>
  <c r="CF89" i="91"/>
  <c r="BZ93" i="91"/>
  <c r="AJ94" i="91"/>
  <c r="CL95" i="91"/>
  <c r="AP97" i="91"/>
  <c r="BB98" i="91"/>
  <c r="BZ100" i="91"/>
  <c r="CL101" i="91"/>
  <c r="CX102" i="91"/>
  <c r="BZ104" i="91"/>
  <c r="CL106" i="91"/>
  <c r="AV32" i="91"/>
  <c r="BB62" i="91"/>
  <c r="AP76" i="91"/>
  <c r="AD78" i="91"/>
  <c r="CX82" i="91"/>
  <c r="AV91" i="91"/>
  <c r="AJ92" i="91"/>
  <c r="CL94" i="91"/>
  <c r="CF98" i="91"/>
  <c r="CR99" i="91"/>
  <c r="AV101" i="91"/>
  <c r="BZ103" i="91"/>
  <c r="AV105" i="91"/>
  <c r="CR107" i="91"/>
  <c r="BT67" i="91"/>
  <c r="BZ84" i="91"/>
  <c r="AV88" i="91"/>
  <c r="CR89" i="91"/>
  <c r="BZ90" i="91"/>
  <c r="AV95" i="91"/>
  <c r="CL96" i="91"/>
  <c r="BB99" i="91"/>
  <c r="BZ101" i="91"/>
  <c r="CL102" i="91"/>
  <c r="AV104" i="91"/>
  <c r="AV106" i="91"/>
  <c r="CX109" i="91"/>
  <c r="R69" i="91"/>
  <c r="BZ88" i="91"/>
  <c r="AV92" i="91"/>
  <c r="CL93" i="91"/>
  <c r="BT95" i="91"/>
  <c r="AV96" i="91"/>
  <c r="CF97" i="91"/>
  <c r="CX97" i="91"/>
  <c r="BT98" i="91"/>
  <c r="CF99" i="91"/>
  <c r="CR100" i="91"/>
  <c r="AV102" i="91"/>
  <c r="CR104" i="91"/>
  <c r="AV107" i="91"/>
  <c r="CF72" i="91"/>
  <c r="BZ75" i="91"/>
  <c r="CL90" i="91"/>
  <c r="BZ91" i="91"/>
  <c r="AV94" i="91"/>
  <c r="CR95" i="91"/>
  <c r="CX98" i="91"/>
  <c r="BB100" i="91"/>
  <c r="BZ102" i="91"/>
  <c r="CR103" i="91"/>
  <c r="CR105" i="91"/>
  <c r="CR108" i="91"/>
  <c r="CX70" i="91"/>
  <c r="AP89" i="91"/>
  <c r="AJ93" i="91"/>
  <c r="BT94" i="91"/>
  <c r="BT96" i="91"/>
  <c r="BT99" i="91"/>
  <c r="CF100" i="91"/>
  <c r="CR101" i="91"/>
  <c r="AV103" i="91"/>
  <c r="CF104" i="91"/>
  <c r="CR106" i="91"/>
  <c r="CL34" i="91"/>
  <c r="AD41" i="91"/>
  <c r="X5" i="91"/>
  <c r="AD63" i="91"/>
  <c r="BZ72" i="91"/>
  <c r="AD72" i="91"/>
  <c r="BB61" i="91"/>
  <c r="CX61" i="91"/>
  <c r="R86" i="91"/>
  <c r="AV71" i="91"/>
  <c r="AV86" i="91"/>
  <c r="BZ73" i="91"/>
  <c r="CR86" i="91"/>
  <c r="CL85" i="91"/>
  <c r="BZ83" i="91"/>
  <c r="AD73" i="91"/>
  <c r="BT65" i="91"/>
  <c r="CR83" i="91"/>
  <c r="CR60" i="91"/>
  <c r="AV66" i="91"/>
  <c r="CR79" i="91"/>
  <c r="CL79" i="91"/>
  <c r="AD61" i="91"/>
  <c r="CF77" i="91"/>
  <c r="CF86" i="91"/>
  <c r="CL26" i="91"/>
  <c r="AJ50" i="91"/>
  <c r="AD86" i="91"/>
  <c r="X61" i="91"/>
  <c r="BT78" i="91"/>
  <c r="R87" i="91"/>
  <c r="X84" i="91"/>
  <c r="AJ77" i="91"/>
  <c r="R73" i="91"/>
  <c r="BB85" i="91"/>
  <c r="AV72" i="91"/>
  <c r="AD65" i="91"/>
  <c r="R65" i="91"/>
  <c r="BZ65" i="91"/>
  <c r="BT85" i="91"/>
  <c r="R81" i="91"/>
  <c r="BT43" i="91"/>
  <c r="CR31" i="91"/>
  <c r="X30" i="91"/>
  <c r="AP11" i="91"/>
  <c r="BB72" i="91"/>
  <c r="AP61" i="91"/>
  <c r="X78" i="91"/>
  <c r="R83" i="91"/>
  <c r="X85" i="91"/>
  <c r="CX79" i="91"/>
  <c r="X77" i="91"/>
  <c r="AD83" i="91"/>
  <c r="CL77" i="91"/>
  <c r="AJ65" i="91"/>
  <c r="AD39" i="91"/>
  <c r="BB4" i="91"/>
  <c r="AJ52" i="91"/>
  <c r="AV73" i="91"/>
  <c r="AD20" i="91"/>
  <c r="R71" i="91"/>
  <c r="AD71" i="91"/>
  <c r="AJ73" i="91"/>
  <c r="R84" i="91"/>
  <c r="AP65" i="91"/>
  <c r="X65" i="91"/>
  <c r="BZ55" i="91"/>
  <c r="AP79" i="91"/>
  <c r="AV79" i="91"/>
  <c r="AJ71" i="91"/>
  <c r="CX83" i="91"/>
  <c r="BT80" i="91"/>
  <c r="CF83" i="91"/>
  <c r="BT73" i="91"/>
  <c r="AV84" i="91"/>
  <c r="AP77" i="91"/>
  <c r="AP55" i="91"/>
  <c r="CX55" i="91"/>
  <c r="BT86" i="91"/>
  <c r="BT72" i="91"/>
  <c r="CX72" i="91"/>
  <c r="AJ83" i="91"/>
  <c r="CF61" i="91"/>
  <c r="AV61" i="91"/>
  <c r="CR61" i="91"/>
  <c r="AP78" i="91"/>
  <c r="CL87" i="91"/>
  <c r="BB84" i="91"/>
  <c r="BB71" i="91"/>
  <c r="CX87" i="91"/>
  <c r="CR77" i="91"/>
  <c r="CX84" i="91"/>
  <c r="CL72" i="91"/>
  <c r="BT60" i="91"/>
  <c r="X55" i="91"/>
  <c r="AV53" i="91"/>
  <c r="BT49" i="91"/>
  <c r="BB56" i="91"/>
  <c r="CR63" i="91"/>
  <c r="AD66" i="91"/>
  <c r="AJ66" i="91"/>
  <c r="BB48" i="91"/>
  <c r="R61" i="91"/>
  <c r="CF71" i="91"/>
  <c r="CL73" i="91"/>
  <c r="CR72" i="91"/>
  <c r="BT83" i="91"/>
  <c r="CF80" i="91"/>
  <c r="X73" i="91"/>
  <c r="AD87" i="91"/>
  <c r="X72" i="91"/>
  <c r="BZ61" i="91"/>
  <c r="CR71" i="91"/>
  <c r="BB83" i="91"/>
  <c r="X71" i="91"/>
  <c r="AD80" i="91"/>
  <c r="AP85" i="91"/>
  <c r="X86" i="91"/>
  <c r="AD60" i="91"/>
  <c r="CX86" i="91"/>
  <c r="AJ72" i="91"/>
  <c r="BZ85" i="91"/>
  <c r="R77" i="91"/>
  <c r="BZ86" i="91"/>
  <c r="BB65" i="91"/>
  <c r="AV65" i="91"/>
  <c r="CL81" i="91"/>
  <c r="AD79" i="91"/>
  <c r="AV63" i="91"/>
  <c r="R49" i="91"/>
  <c r="BZ67" i="91"/>
  <c r="CR67" i="91"/>
  <c r="CL61" i="91"/>
  <c r="BT61" i="91"/>
  <c r="CR78" i="91"/>
  <c r="CX73" i="91"/>
  <c r="BB73" i="91"/>
  <c r="X79" i="91"/>
  <c r="AJ61" i="91"/>
  <c r="BB78" i="91"/>
  <c r="AJ78" i="91"/>
  <c r="CL71" i="91"/>
  <c r="BT84" i="91"/>
  <c r="R72" i="91"/>
  <c r="AJ85" i="91"/>
  <c r="AJ81" i="91"/>
  <c r="AP60" i="91"/>
  <c r="CL54" i="91"/>
  <c r="AD55" i="91"/>
  <c r="BZ71" i="91"/>
  <c r="AD74" i="91"/>
  <c r="CF66" i="91"/>
  <c r="BZ47" i="91"/>
  <c r="AD50" i="91"/>
  <c r="CX50" i="91"/>
  <c r="BZ68" i="91"/>
  <c r="AJ47" i="91"/>
  <c r="CF51" i="91"/>
  <c r="CX53" i="91"/>
  <c r="CF46" i="91"/>
  <c r="R42" i="91"/>
  <c r="BT54" i="91"/>
  <c r="AJ79" i="91"/>
  <c r="BT71" i="91"/>
  <c r="BZ60" i="91"/>
  <c r="X49" i="91"/>
  <c r="CX63" i="91"/>
  <c r="AV54" i="91"/>
  <c r="AJ75" i="91"/>
  <c r="AJ51" i="91"/>
  <c r="AP46" i="91"/>
  <c r="X58" i="91"/>
  <c r="AP50" i="91"/>
  <c r="X53" i="91"/>
  <c r="CL47" i="91"/>
  <c r="AP71" i="91"/>
  <c r="AJ87" i="91"/>
  <c r="R55" i="91"/>
  <c r="BZ49" i="91"/>
  <c r="AV49" i="91"/>
  <c r="AJ63" i="91"/>
  <c r="BT63" i="91"/>
  <c r="CF67" i="91"/>
  <c r="CL51" i="91"/>
  <c r="X52" i="91"/>
  <c r="CX52" i="91"/>
  <c r="AJ48" i="91"/>
  <c r="AP42" i="91"/>
  <c r="AJ42" i="91"/>
  <c r="AV78" i="91"/>
  <c r="CX65" i="91"/>
  <c r="AV87" i="91"/>
  <c r="BT55" i="91"/>
  <c r="AD49" i="91"/>
  <c r="BB66" i="91"/>
  <c r="BZ66" i="91"/>
  <c r="AD52" i="91"/>
  <c r="BB52" i="91"/>
  <c r="AV50" i="91"/>
  <c r="AV68" i="91"/>
  <c r="AV58" i="91"/>
  <c r="CF54" i="91"/>
  <c r="R47" i="91"/>
  <c r="CF42" i="91"/>
  <c r="BB42" i="91"/>
  <c r="X42" i="91"/>
  <c r="AJ45" i="91"/>
  <c r="CF79" i="91"/>
  <c r="BB87" i="91"/>
  <c r="CX80" i="91"/>
  <c r="AP73" i="91"/>
  <c r="CF87" i="91"/>
  <c r="CF65" i="91"/>
  <c r="R80" i="91"/>
  <c r="X60" i="91"/>
  <c r="CL60" i="91"/>
  <c r="CR49" i="91"/>
  <c r="AP63" i="91"/>
  <c r="AV51" i="91"/>
  <c r="BT50" i="91"/>
  <c r="CR50" i="91"/>
  <c r="AP68" i="91"/>
  <c r="BT47" i="91"/>
  <c r="BT53" i="91"/>
  <c r="AV80" i="91"/>
  <c r="AP80" i="91"/>
  <c r="AV55" i="91"/>
  <c r="AJ49" i="91"/>
  <c r="AV60" i="91"/>
  <c r="CX74" i="91"/>
  <c r="CX66" i="91"/>
  <c r="CL63" i="91"/>
  <c r="BB74" i="91"/>
  <c r="AV76" i="91"/>
  <c r="BT51" i="91"/>
  <c r="BT48" i="91"/>
  <c r="CF53" i="91"/>
  <c r="AP53" i="91"/>
  <c r="AD47" i="91"/>
  <c r="CF73" i="91"/>
  <c r="BZ79" i="91"/>
  <c r="BB79" i="91"/>
  <c r="BB49" i="91"/>
  <c r="R51" i="91"/>
  <c r="CF52" i="91"/>
  <c r="CR58" i="91"/>
  <c r="BB58" i="91"/>
  <c r="X47" i="91"/>
  <c r="AV42" i="91"/>
  <c r="X87" i="91"/>
  <c r="CR55" i="91"/>
  <c r="CL49" i="91"/>
  <c r="CF49" i="91"/>
  <c r="AP49" i="91"/>
  <c r="AV74" i="91"/>
  <c r="CR66" i="91"/>
  <c r="R75" i="91"/>
  <c r="AJ74" i="91"/>
  <c r="BB51" i="91"/>
  <c r="CR52" i="91"/>
  <c r="X50" i="91"/>
  <c r="BB50" i="91"/>
  <c r="AD54" i="91"/>
  <c r="BT58" i="91"/>
  <c r="AV48" i="91"/>
  <c r="BB77" i="91"/>
  <c r="CX49" i="91"/>
  <c r="R66" i="91"/>
  <c r="R74" i="91"/>
  <c r="CX54" i="91"/>
  <c r="BZ51" i="91"/>
  <c r="BZ50" i="91"/>
  <c r="CL58" i="91"/>
  <c r="X54" i="91"/>
  <c r="AJ86" i="91"/>
  <c r="CR84" i="91"/>
  <c r="CL84" i="91"/>
  <c r="R79" i="91"/>
  <c r="AJ84" i="91"/>
  <c r="CF85" i="91"/>
  <c r="CL78" i="91"/>
  <c r="R78" i="91"/>
  <c r="CF60" i="91"/>
  <c r="AJ53" i="91"/>
  <c r="X74" i="91"/>
  <c r="CL66" i="91"/>
  <c r="R63" i="91"/>
  <c r="AD67" i="91"/>
  <c r="BB67" i="91"/>
  <c r="BT52" i="91"/>
  <c r="CX51" i="91"/>
  <c r="AP52" i="91"/>
  <c r="AD68" i="91"/>
  <c r="AV77" i="91"/>
  <c r="BT77" i="91"/>
  <c r="CR65" i="91"/>
  <c r="AV83" i="91"/>
  <c r="AP86" i="91"/>
  <c r="CF84" i="91"/>
  <c r="CR51" i="91"/>
  <c r="CL50" i="91"/>
  <c r="BT44" i="91"/>
  <c r="AD46" i="91"/>
  <c r="CX46" i="91"/>
  <c r="BB43" i="91"/>
  <c r="X64" i="91"/>
  <c r="CF48" i="91"/>
  <c r="AD32" i="91"/>
  <c r="CX33" i="91"/>
  <c r="CX34" i="91"/>
  <c r="CR34" i="91"/>
  <c r="BT29" i="91"/>
  <c r="AJ40" i="91"/>
  <c r="CR37" i="91"/>
  <c r="AP34" i="91"/>
  <c r="BT66" i="91"/>
  <c r="BZ63" i="91"/>
  <c r="R58" i="91"/>
  <c r="CF47" i="91"/>
  <c r="AP69" i="91"/>
  <c r="AP59" i="91"/>
  <c r="CF38" i="91"/>
  <c r="X32" i="91"/>
  <c r="R31" i="91"/>
  <c r="CL36" i="91"/>
  <c r="AJ44" i="91"/>
  <c r="BZ37" i="91"/>
  <c r="R32" i="91"/>
  <c r="CX45" i="91"/>
  <c r="BT35" i="91"/>
  <c r="AJ46" i="91"/>
  <c r="CX29" i="91"/>
  <c r="R37" i="91"/>
  <c r="BT68" i="91"/>
  <c r="AJ58" i="91"/>
  <c r="AD42" i="91"/>
  <c r="CL53" i="91"/>
  <c r="BB47" i="91"/>
  <c r="BZ59" i="91"/>
  <c r="R53" i="91"/>
  <c r="AD45" i="91"/>
  <c r="AP38" i="91"/>
  <c r="BZ48" i="91"/>
  <c r="CX44" i="91"/>
  <c r="BB32" i="91"/>
  <c r="AP32" i="91"/>
  <c r="R44" i="91"/>
  <c r="CR33" i="91"/>
  <c r="X35" i="91"/>
  <c r="AD36" i="91"/>
  <c r="AV31" i="91"/>
  <c r="CL43" i="91"/>
  <c r="AJ35" i="91"/>
  <c r="AV62" i="91"/>
  <c r="R46" i="91"/>
  <c r="CR43" i="91"/>
  <c r="AD37" i="91"/>
  <c r="AJ34" i="91"/>
  <c r="AD40" i="91"/>
  <c r="AV47" i="91"/>
  <c r="CR47" i="91"/>
  <c r="AV44" i="91"/>
  <c r="BB38" i="91"/>
  <c r="X48" i="91"/>
  <c r="AP44" i="91"/>
  <c r="X40" i="91"/>
  <c r="CF34" i="91"/>
  <c r="BZ39" i="91"/>
  <c r="BT34" i="91"/>
  <c r="CR29" i="91"/>
  <c r="AV34" i="91"/>
  <c r="AP48" i="91"/>
  <c r="CX60" i="91"/>
  <c r="R60" i="91"/>
  <c r="X70" i="91"/>
  <c r="AV46" i="91"/>
  <c r="BB54" i="91"/>
  <c r="AP40" i="91"/>
  <c r="AJ31" i="91"/>
  <c r="BZ46" i="91"/>
  <c r="BZ35" i="91"/>
  <c r="AD43" i="91"/>
  <c r="CR40" i="91"/>
  <c r="AP45" i="91"/>
  <c r="AJ43" i="91"/>
  <c r="CR54" i="91"/>
  <c r="BT42" i="91"/>
  <c r="X46" i="91"/>
  <c r="CR64" i="91"/>
  <c r="CF32" i="91"/>
  <c r="AJ33" i="91"/>
  <c r="CL37" i="91"/>
  <c r="AJ57" i="91"/>
  <c r="AV29" i="91"/>
  <c r="AD35" i="91"/>
  <c r="R45" i="91"/>
  <c r="BB53" i="91"/>
  <c r="BZ54" i="91"/>
  <c r="X43" i="91"/>
  <c r="BT38" i="91"/>
  <c r="AV30" i="91"/>
  <c r="BZ45" i="91"/>
  <c r="AJ37" i="91"/>
  <c r="CL55" i="91"/>
  <c r="BZ42" i="91"/>
  <c r="AP47" i="91"/>
  <c r="AD64" i="91"/>
  <c r="CL44" i="91"/>
  <c r="AD30" i="91"/>
  <c r="AV45" i="91"/>
  <c r="AP36" i="91"/>
  <c r="BZ43" i="91"/>
  <c r="CX35" i="91"/>
  <c r="AP30" i="91"/>
  <c r="CR32" i="91"/>
  <c r="AV41" i="91"/>
  <c r="CL29" i="91"/>
  <c r="CF29" i="91"/>
  <c r="AD34" i="91"/>
  <c r="R34" i="91"/>
  <c r="AJ55" i="91"/>
  <c r="BZ58" i="91"/>
  <c r="AJ54" i="91"/>
  <c r="AJ69" i="91"/>
  <c r="X45" i="91"/>
  <c r="CR38" i="91"/>
  <c r="CF43" i="91"/>
  <c r="BZ33" i="91"/>
  <c r="CR45" i="91"/>
  <c r="BZ40" i="91"/>
  <c r="CR46" i="91"/>
  <c r="AJ27" i="91"/>
  <c r="BB63" i="91"/>
  <c r="AD53" i="91"/>
  <c r="AP54" i="91"/>
  <c r="CR70" i="91"/>
  <c r="BT46" i="91"/>
  <c r="R38" i="91"/>
  <c r="BB64" i="91"/>
  <c r="CL32" i="91"/>
  <c r="BZ32" i="91"/>
  <c r="CL39" i="91"/>
  <c r="CF45" i="91"/>
  <c r="BB40" i="91"/>
  <c r="CF36" i="91"/>
  <c r="CX43" i="91"/>
  <c r="R54" i="91"/>
  <c r="AV52" i="91"/>
  <c r="CF44" i="91"/>
  <c r="CF59" i="91"/>
  <c r="BZ44" i="91"/>
  <c r="CX42" i="91"/>
  <c r="BB46" i="91"/>
  <c r="X44" i="91"/>
  <c r="BB45" i="91"/>
  <c r="CR53" i="91"/>
  <c r="BZ30" i="91"/>
  <c r="AJ28" i="91"/>
  <c r="R48" i="91"/>
  <c r="R40" i="91"/>
  <c r="BT33" i="91"/>
  <c r="R24" i="91"/>
  <c r="CL21" i="91"/>
  <c r="CL23" i="91"/>
  <c r="AV23" i="91"/>
  <c r="AV26" i="91"/>
  <c r="BB7" i="91"/>
  <c r="R10" i="91"/>
  <c r="R17" i="91"/>
  <c r="BT20" i="91"/>
  <c r="BT16" i="91"/>
  <c r="CL46" i="91"/>
  <c r="CL35" i="91"/>
  <c r="CF30" i="91"/>
  <c r="CF28" i="91"/>
  <c r="CF27" i="91"/>
  <c r="CX39" i="91"/>
  <c r="AV22" i="91"/>
  <c r="R22" i="91"/>
  <c r="CR23" i="91"/>
  <c r="CX36" i="91"/>
  <c r="CL25" i="91"/>
  <c r="AJ12" i="91"/>
  <c r="BB9" i="91"/>
  <c r="AJ10" i="91"/>
  <c r="X16" i="91"/>
  <c r="BB20" i="91"/>
  <c r="AV16" i="91"/>
  <c r="CF16" i="91"/>
  <c r="CX18" i="91"/>
  <c r="CL38" i="91"/>
  <c r="BZ31" i="91"/>
  <c r="AJ39" i="91"/>
  <c r="AD33" i="91"/>
  <c r="R30" i="91"/>
  <c r="CL27" i="91"/>
  <c r="X27" i="91"/>
  <c r="X39" i="91"/>
  <c r="CF35" i="91"/>
  <c r="X33" i="91"/>
  <c r="CR22" i="91"/>
  <c r="AV24" i="91"/>
  <c r="AJ22" i="91"/>
  <c r="X36" i="91"/>
  <c r="R25" i="91"/>
  <c r="AP22" i="91"/>
  <c r="BB12" i="91"/>
  <c r="CL9" i="91"/>
  <c r="AD10" i="91"/>
  <c r="AD13" i="91"/>
  <c r="CR35" i="91"/>
  <c r="BT37" i="91"/>
  <c r="R36" i="91"/>
  <c r="AD29" i="91"/>
  <c r="AP29" i="91"/>
  <c r="AV35" i="91"/>
  <c r="AP33" i="91"/>
  <c r="AJ30" i="91"/>
  <c r="BB28" i="91"/>
  <c r="AP39" i="91"/>
  <c r="CX23" i="91"/>
  <c r="BB24" i="91"/>
  <c r="X24" i="91"/>
  <c r="BT24" i="91"/>
  <c r="AJ24" i="91"/>
  <c r="CX26" i="91"/>
  <c r="R23" i="91"/>
  <c r="CX19" i="91"/>
  <c r="BT31" i="91"/>
  <c r="AJ25" i="91"/>
  <c r="CR27" i="91"/>
  <c r="AV27" i="91"/>
  <c r="X28" i="91"/>
  <c r="AJ8" i="91"/>
  <c r="CR10" i="91"/>
  <c r="CF10" i="91"/>
  <c r="AJ19" i="91"/>
  <c r="CX25" i="91"/>
  <c r="X13" i="91"/>
  <c r="BB30" i="91"/>
  <c r="BT28" i="91"/>
  <c r="X22" i="91"/>
  <c r="AP24" i="91"/>
  <c r="CF22" i="91"/>
  <c r="CF24" i="91"/>
  <c r="R19" i="91"/>
  <c r="BT7" i="91"/>
  <c r="BZ12" i="91"/>
  <c r="BT25" i="91"/>
  <c r="CX32" i="91"/>
  <c r="AD28" i="91"/>
  <c r="AV28" i="91"/>
  <c r="AP35" i="91"/>
  <c r="BT30" i="91"/>
  <c r="CL28" i="91"/>
  <c r="BT39" i="91"/>
  <c r="BB31" i="91"/>
  <c r="AD25" i="91"/>
  <c r="R21" i="91"/>
  <c r="BZ22" i="91"/>
  <c r="AD22" i="91"/>
  <c r="AD23" i="91"/>
  <c r="BB21" i="91"/>
  <c r="AP12" i="91"/>
  <c r="CX12" i="91"/>
  <c r="CL12" i="91"/>
  <c r="AP10" i="91"/>
  <c r="CR42" i="91"/>
  <c r="CX31" i="91"/>
  <c r="BB33" i="91"/>
  <c r="CL30" i="91"/>
  <c r="BZ27" i="91"/>
  <c r="CR26" i="91"/>
  <c r="BZ21" i="91"/>
  <c r="AJ21" i="91"/>
  <c r="BZ36" i="91"/>
  <c r="BB22" i="91"/>
  <c r="X23" i="91"/>
  <c r="X20" i="91"/>
  <c r="R12" i="91"/>
  <c r="AD7" i="91"/>
  <c r="AD15" i="91"/>
  <c r="AP23" i="91"/>
  <c r="BB25" i="91"/>
  <c r="CL13" i="91"/>
  <c r="R18" i="91"/>
  <c r="BZ20" i="91"/>
  <c r="AP43" i="91"/>
  <c r="BB29" i="91"/>
  <c r="CF31" i="91"/>
  <c r="AP28" i="91"/>
  <c r="CR48" i="91"/>
  <c r="BZ34" i="91"/>
  <c r="X26" i="91"/>
  <c r="BT22" i="91"/>
  <c r="CL24" i="91"/>
  <c r="CF26" i="91"/>
  <c r="BB26" i="91"/>
  <c r="AV20" i="91"/>
  <c r="X19" i="91"/>
  <c r="AP19" i="91"/>
  <c r="AV12" i="91"/>
  <c r="BT9" i="91"/>
  <c r="BB15" i="91"/>
  <c r="X25" i="91"/>
  <c r="CF15" i="91"/>
  <c r="R15" i="91"/>
  <c r="CF20" i="91"/>
  <c r="AJ32" i="91"/>
  <c r="CR30" i="91"/>
  <c r="CX41" i="91"/>
  <c r="X31" i="91"/>
  <c r="CX27" i="91"/>
  <c r="CF23" i="91"/>
  <c r="BZ23" i="91"/>
  <c r="X21" i="91"/>
  <c r="AD24" i="91"/>
  <c r="CR24" i="91"/>
  <c r="BT26" i="91"/>
  <c r="CX22" i="91"/>
  <c r="CF19" i="91"/>
  <c r="BB36" i="91"/>
  <c r="R27" i="91"/>
  <c r="CR28" i="91"/>
  <c r="BT12" i="91"/>
  <c r="CF8" i="91"/>
  <c r="BB10" i="91"/>
  <c r="BZ10" i="91"/>
  <c r="CL17" i="91"/>
  <c r="BT18" i="91"/>
  <c r="CR13" i="91"/>
  <c r="AD18" i="91"/>
  <c r="CF18" i="91"/>
  <c r="AV37" i="91"/>
  <c r="R35" i="91"/>
  <c r="AP31" i="91"/>
  <c r="AJ29" i="91"/>
  <c r="R28" i="91"/>
  <c r="BT40" i="91"/>
  <c r="BZ25" i="91"/>
  <c r="CR25" i="91"/>
  <c r="CF21" i="91"/>
  <c r="AJ23" i="91"/>
  <c r="AP20" i="91"/>
  <c r="AJ20" i="91"/>
  <c r="AV9" i="91"/>
  <c r="AV10" i="91"/>
  <c r="X14" i="91"/>
  <c r="AJ38" i="91"/>
  <c r="X37" i="91"/>
  <c r="AV33" i="91"/>
  <c r="BZ28" i="91"/>
  <c r="AD27" i="91"/>
  <c r="BB39" i="91"/>
  <c r="CL22" i="91"/>
  <c r="R26" i="91"/>
  <c r="AP21" i="91"/>
  <c r="CX21" i="91"/>
  <c r="AD26" i="91"/>
  <c r="BB23" i="91"/>
  <c r="CR20" i="91"/>
  <c r="BZ26" i="91"/>
  <c r="BZ24" i="91"/>
  <c r="CR19" i="91"/>
  <c r="AP27" i="91"/>
  <c r="BT27" i="91"/>
  <c r="CF12" i="91"/>
  <c r="CF7" i="91"/>
  <c r="X10" i="91"/>
  <c r="CR16" i="91"/>
  <c r="BB44" i="91"/>
  <c r="AP37" i="91"/>
  <c r="BB41" i="91"/>
  <c r="BB27" i="91"/>
  <c r="BT21" i="91"/>
  <c r="CX24" i="91"/>
  <c r="AJ26" i="91"/>
  <c r="BT23" i="91"/>
  <c r="R20" i="91"/>
  <c r="CL31" i="91"/>
  <c r="AP16" i="91"/>
  <c r="BT14" i="91"/>
  <c r="AV18" i="91"/>
  <c r="AV8" i="91"/>
  <c r="AP6" i="91"/>
  <c r="CL15" i="91"/>
  <c r="CR9" i="91"/>
  <c r="X18" i="91"/>
  <c r="CR15" i="91"/>
  <c r="BZ9" i="91"/>
  <c r="BT15" i="91"/>
  <c r="CX7" i="91"/>
  <c r="BZ7" i="91"/>
  <c r="AD5" i="91"/>
  <c r="CL10" i="91"/>
  <c r="CL20" i="91"/>
  <c r="CF13" i="91"/>
  <c r="BZ17" i="91"/>
  <c r="AJ14" i="91"/>
  <c r="AP7" i="91"/>
  <c r="BZ8" i="91"/>
  <c r="BT17" i="91"/>
  <c r="AP4" i="91"/>
  <c r="AP25" i="91"/>
  <c r="X17" i="91"/>
  <c r="BB17" i="91"/>
  <c r="BZ6" i="91"/>
  <c r="CF6" i="91"/>
  <c r="CL7" i="91"/>
  <c r="CF14" i="91"/>
  <c r="BT11" i="91"/>
  <c r="AD8" i="91"/>
  <c r="AJ6" i="91"/>
  <c r="CL5" i="91"/>
  <c r="BT4" i="91"/>
  <c r="AD16" i="91"/>
  <c r="CL16" i="91"/>
  <c r="CR6" i="91"/>
  <c r="CX6" i="91"/>
  <c r="R7" i="91"/>
  <c r="CL11" i="91"/>
  <c r="R8" i="91"/>
  <c r="CF11" i="91"/>
  <c r="R5" i="91"/>
  <c r="AJ7" i="91"/>
  <c r="CF5" i="91"/>
  <c r="AP9" i="91"/>
  <c r="AP13" i="91"/>
  <c r="AD6" i="91"/>
  <c r="CR7" i="91"/>
  <c r="BB8" i="91"/>
  <c r="AP17" i="91"/>
  <c r="AV7" i="91"/>
  <c r="AD4" i="91"/>
  <c r="BT5" i="91"/>
  <c r="AV4" i="91"/>
  <c r="CR5" i="91"/>
  <c r="AJ17" i="91"/>
  <c r="BT19" i="91"/>
  <c r="R6" i="91"/>
  <c r="CX9" i="91"/>
  <c r="AD17" i="91"/>
  <c r="CX5" i="91"/>
  <c r="BB16" i="91"/>
  <c r="X15" i="91"/>
  <c r="AV13" i="91"/>
  <c r="CL18" i="91"/>
  <c r="CX15" i="91"/>
  <c r="BZ19" i="91"/>
  <c r="AD12" i="91"/>
  <c r="BB6" i="91"/>
  <c r="AD14" i="91"/>
  <c r="X7" i="91"/>
  <c r="CL6" i="91"/>
  <c r="CR8" i="91"/>
  <c r="X9" i="91"/>
  <c r="AJ5" i="91"/>
  <c r="AJ4" i="91"/>
  <c r="BZ15" i="91"/>
  <c r="AD19" i="91"/>
  <c r="BT10" i="91"/>
  <c r="AV14" i="91"/>
  <c r="CF9" i="91"/>
  <c r="CX8" i="91"/>
  <c r="X8" i="91"/>
  <c r="CF4" i="91"/>
  <c r="X4" i="91"/>
  <c r="CL4" i="91"/>
  <c r="BT6" i="91"/>
  <c r="CX14" i="91"/>
  <c r="AV19" i="91"/>
  <c r="CR14" i="91"/>
  <c r="AJ15" i="91"/>
  <c r="AP14" i="91"/>
  <c r="AD9" i="91"/>
  <c r="R11" i="91"/>
  <c r="AP8" i="91"/>
  <c r="CL8" i="91"/>
  <c r="BZ14" i="91"/>
  <c r="BB18" i="91"/>
  <c r="AV15" i="91"/>
  <c r="CR18" i="91"/>
  <c r="AV6" i="91"/>
  <c r="CR11" i="91"/>
  <c r="AJ9" i="91"/>
  <c r="R14" i="91"/>
  <c r="BZ11" i="91"/>
  <c r="X11" i="91"/>
  <c r="BT8" i="91"/>
  <c r="BB5" i="91"/>
  <c r="CX4" i="91"/>
  <c r="CF17" i="91"/>
  <c r="BB19" i="91"/>
  <c r="X6" i="91"/>
  <c r="AV11" i="91"/>
  <c r="R9" i="91"/>
  <c r="CX17" i="91"/>
  <c r="CL19" i="91"/>
  <c r="R4" i="91"/>
  <c r="AP5" i="91"/>
  <c r="K10" i="91"/>
  <c r="F40" i="92" s="1"/>
  <c r="AQ71" i="91"/>
  <c r="K9" i="91"/>
  <c r="F39" i="92" s="1"/>
  <c r="V84" i="91"/>
  <c r="BQ7" i="89"/>
  <c r="CO21" i="89"/>
  <c r="CI24" i="89"/>
  <c r="AG25" i="89"/>
  <c r="CO26" i="89"/>
  <c r="AS27" i="89"/>
  <c r="CO32" i="89"/>
  <c r="BQ8" i="89"/>
  <c r="CC17" i="89"/>
  <c r="AG22" i="89"/>
  <c r="BE25" i="89"/>
  <c r="BK27" i="89"/>
  <c r="BQ31" i="89"/>
  <c r="BQ33" i="89"/>
  <c r="BE34" i="89"/>
  <c r="AS16" i="89"/>
  <c r="AA17" i="89"/>
  <c r="AA18" i="89"/>
  <c r="BE20" i="89"/>
  <c r="AS22" i="89"/>
  <c r="CO22" i="89"/>
  <c r="CU26" i="89"/>
  <c r="AM17" i="89"/>
  <c r="CU17" i="89"/>
  <c r="CI7" i="89"/>
  <c r="BE13" i="89"/>
  <c r="AG24" i="89"/>
  <c r="CI8" i="89"/>
  <c r="AA11" i="89"/>
  <c r="AM7" i="89"/>
  <c r="CO7" i="89"/>
  <c r="AS8" i="89"/>
  <c r="AG6" i="89"/>
  <c r="BE11" i="89"/>
  <c r="BW13" i="89"/>
  <c r="CI19" i="89"/>
  <c r="AM21" i="89"/>
  <c r="CU25" i="89"/>
  <c r="BE26" i="89"/>
  <c r="CC27" i="89"/>
  <c r="CU32" i="89"/>
  <c r="AA46" i="89"/>
  <c r="BQ62" i="89"/>
  <c r="BQ65" i="89"/>
  <c r="U68" i="89"/>
  <c r="BE69" i="89"/>
  <c r="CI6" i="89"/>
  <c r="CO19" i="89"/>
  <c r="O20" i="89"/>
  <c r="BK26" i="89"/>
  <c r="CO27" i="89"/>
  <c r="AM34" i="89"/>
  <c r="CU37" i="89"/>
  <c r="CC39" i="89"/>
  <c r="AG45" i="89"/>
  <c r="AG46" i="89"/>
  <c r="BQ53" i="89"/>
  <c r="AA56" i="89"/>
  <c r="BK57" i="89"/>
  <c r="CO58" i="89"/>
  <c r="U65" i="89"/>
  <c r="AS65" i="89"/>
  <c r="CC67" i="89"/>
  <c r="BK69" i="89"/>
  <c r="AS70" i="89"/>
  <c r="BK11" i="89"/>
  <c r="BW17" i="89"/>
  <c r="BE21" i="89"/>
  <c r="CC26" i="89"/>
  <c r="U31" i="89"/>
  <c r="AY33" i="89"/>
  <c r="AS34" i="89"/>
  <c r="AG41" i="89"/>
  <c r="BW53" i="89"/>
  <c r="CO65" i="89"/>
  <c r="AG67" i="89"/>
  <c r="BE67" i="89"/>
  <c r="O70" i="89"/>
  <c r="AY71" i="89"/>
  <c r="CC11" i="89"/>
  <c r="CU19" i="89"/>
  <c r="CU27" i="89"/>
  <c r="BK34" i="89"/>
  <c r="CI45" i="89"/>
  <c r="O57" i="89"/>
  <c r="BQ57" i="89"/>
  <c r="AA58" i="89"/>
  <c r="BW65" i="89"/>
  <c r="BK66" i="89"/>
  <c r="BE68" i="89"/>
  <c r="CI68" i="89"/>
  <c r="BW69" i="89"/>
  <c r="U70" i="89"/>
  <c r="CC70" i="89"/>
  <c r="BE71" i="89"/>
  <c r="U5" i="89"/>
  <c r="BQ15" i="89"/>
  <c r="O19" i="89"/>
  <c r="U22" i="89"/>
  <c r="AM31" i="89"/>
  <c r="AY32" i="89"/>
  <c r="AA65" i="89"/>
  <c r="CC69" i="89"/>
  <c r="AY70" i="89"/>
  <c r="BQ71" i="89"/>
  <c r="AY8" i="89"/>
  <c r="AY24" i="89"/>
  <c r="U25" i="89"/>
  <c r="CU35" i="89"/>
  <c r="AY46" i="89"/>
  <c r="U53" i="89"/>
  <c r="BQ56" i="89"/>
  <c r="U57" i="89"/>
  <c r="AA62" i="89"/>
  <c r="CU65" i="89"/>
  <c r="O67" i="89"/>
  <c r="AM67" i="89"/>
  <c r="CI67" i="89"/>
  <c r="AG68" i="89"/>
  <c r="CI18" i="89"/>
  <c r="CI29" i="89"/>
  <c r="CU18" i="89"/>
  <c r="BE22" i="89"/>
  <c r="AA25" i="89"/>
  <c r="CI30" i="89"/>
  <c r="CI34" i="89"/>
  <c r="AS19" i="89"/>
  <c r="BK20" i="89"/>
  <c r="CU21" i="89"/>
  <c r="O26" i="89"/>
  <c r="BQ32" i="89"/>
  <c r="BW33" i="89"/>
  <c r="BK7" i="89"/>
  <c r="BQ14" i="89"/>
  <c r="BQ22" i="89"/>
  <c r="BW25" i="89"/>
  <c r="AG26" i="89"/>
  <c r="AG27" i="89"/>
  <c r="O34" i="89"/>
  <c r="AS17" i="89"/>
  <c r="AY19" i="89"/>
  <c r="AM26" i="89"/>
  <c r="AM33" i="89"/>
  <c r="CI33" i="89"/>
  <c r="BE17" i="89"/>
  <c r="AS18" i="89"/>
  <c r="BW19" i="89"/>
  <c r="CC20" i="89"/>
  <c r="U21" i="89"/>
  <c r="CI22" i="89"/>
  <c r="AY23" i="89"/>
  <c r="CO25" i="89"/>
  <c r="CI32" i="89"/>
  <c r="BE57" i="89"/>
  <c r="B67" i="89"/>
  <c r="AS67" i="89"/>
  <c r="O72" i="89"/>
  <c r="AS73" i="89"/>
  <c r="AG79" i="89"/>
  <c r="CI79" i="89"/>
  <c r="AG80" i="89"/>
  <c r="CO81" i="89"/>
  <c r="CC84" i="89"/>
  <c r="U86" i="89"/>
  <c r="AM86" i="89"/>
  <c r="B87" i="89"/>
  <c r="BE89" i="89"/>
  <c r="CI52" i="89"/>
  <c r="BE65" i="89"/>
  <c r="AS68" i="89"/>
  <c r="CO69" i="89"/>
  <c r="AM70" i="89"/>
  <c r="CO72" i="89"/>
  <c r="O74" i="89"/>
  <c r="O79" i="89"/>
  <c r="CI80" i="89"/>
  <c r="BQ81" i="89"/>
  <c r="CU83" i="89"/>
  <c r="B85" i="89"/>
  <c r="BE86" i="89"/>
  <c r="AG88" i="89"/>
  <c r="BK88" i="89"/>
  <c r="U46" i="89"/>
  <c r="AS53" i="89"/>
  <c r="AY67" i="89"/>
  <c r="CU67" i="89"/>
  <c r="CC71" i="89"/>
  <c r="U72" i="89"/>
  <c r="BQ72" i="89"/>
  <c r="O73" i="89"/>
  <c r="CC73" i="89"/>
  <c r="AM74" i="89"/>
  <c r="CI74" i="89"/>
  <c r="B75" i="89"/>
  <c r="AY75" i="89"/>
  <c r="CC76" i="89"/>
  <c r="U77" i="89"/>
  <c r="BQ77" i="89"/>
  <c r="CO77" i="89"/>
  <c r="BK80" i="89"/>
  <c r="CU81" i="89"/>
  <c r="BK83" i="89"/>
  <c r="AA84" i="89"/>
  <c r="AY84" i="89"/>
  <c r="AA85" i="89"/>
  <c r="AS85" i="89"/>
  <c r="BW86" i="89"/>
  <c r="AS89" i="89"/>
  <c r="AS72" i="89"/>
  <c r="CU73" i="89"/>
  <c r="BK74" i="89"/>
  <c r="BE75" i="89"/>
  <c r="CI76" i="89"/>
  <c r="BE79" i="89"/>
  <c r="CO79" i="89"/>
  <c r="AS81" i="89"/>
  <c r="BE82" i="89"/>
  <c r="U83" i="89"/>
  <c r="BK65" i="89"/>
  <c r="BQ67" i="89"/>
  <c r="BK68" i="89"/>
  <c r="B70" i="89"/>
  <c r="BK70" i="89"/>
  <c r="CU72" i="89"/>
  <c r="AG73" i="89"/>
  <c r="AY73" i="89"/>
  <c r="U79" i="89"/>
  <c r="AM79" i="89"/>
  <c r="BW79" i="89"/>
  <c r="O80" i="89"/>
  <c r="BQ80" i="89"/>
  <c r="CO80" i="89"/>
  <c r="BQ83" i="89"/>
  <c r="CI84" i="89"/>
  <c r="BQ85" i="89"/>
  <c r="AA86" i="89"/>
  <c r="AM88" i="89"/>
  <c r="AG89" i="89"/>
  <c r="AY39" i="89"/>
  <c r="O65" i="89"/>
  <c r="U67" i="89"/>
  <c r="BQ68" i="89"/>
  <c r="BQ73" i="89"/>
  <c r="U74" i="89"/>
  <c r="AS74" i="89"/>
  <c r="BQ74" i="89"/>
  <c r="CO76" i="89"/>
  <c r="AY77" i="89"/>
  <c r="BW77" i="89"/>
  <c r="AS80" i="89"/>
  <c r="AG84" i="89"/>
  <c r="AY85" i="89"/>
  <c r="AS86" i="89"/>
  <c r="BW88" i="89"/>
  <c r="BE39" i="89"/>
  <c r="O68" i="89"/>
  <c r="U71" i="89"/>
  <c r="AA72" i="89"/>
  <c r="U73" i="89"/>
  <c r="CI73" i="89"/>
  <c r="CO74" i="89"/>
  <c r="AA77" i="89"/>
  <c r="CU77" i="89"/>
  <c r="AY81" i="89"/>
  <c r="CC81" i="89"/>
  <c r="AG83" i="89"/>
  <c r="CC65" i="89"/>
  <c r="BW67" i="89"/>
  <c r="AA69" i="89"/>
  <c r="BQ70" i="89"/>
  <c r="CU71" i="89"/>
  <c r="CC72" i="89"/>
  <c r="U75" i="89"/>
  <c r="B77" i="89"/>
  <c r="AA79" i="89"/>
  <c r="U80" i="89"/>
  <c r="BW80" i="89"/>
  <c r="AG38" i="89"/>
  <c r="AA57" i="89"/>
  <c r="AM58" i="89"/>
  <c r="AG65" i="89"/>
  <c r="AA67" i="89"/>
  <c r="BW68" i="89"/>
  <c r="BQ39" i="89"/>
  <c r="AS58" i="89"/>
  <c r="CI70" i="89"/>
  <c r="AG71" i="89"/>
  <c r="CC56" i="89"/>
  <c r="CO68" i="89"/>
  <c r="AG70" i="89"/>
  <c r="CC37" i="89"/>
  <c r="AM65" i="89"/>
  <c r="CI65" i="89"/>
  <c r="CO67" i="89"/>
  <c r="AM68" i="89"/>
  <c r="AS69" i="89"/>
  <c r="CC77" i="89"/>
  <c r="CC85" i="89"/>
  <c r="O86" i="89"/>
  <c r="CI89" i="89"/>
  <c r="CC90" i="89"/>
  <c r="CC91" i="89"/>
  <c r="CC92" i="89"/>
  <c r="CC93" i="89"/>
  <c r="CC94" i="89"/>
  <c r="CC95" i="89"/>
  <c r="CC96" i="89"/>
  <c r="CI97" i="89"/>
  <c r="CU98" i="89"/>
  <c r="AY100" i="89"/>
  <c r="BK101" i="89"/>
  <c r="BW102" i="89"/>
  <c r="CO103" i="89"/>
  <c r="BQ79" i="89"/>
  <c r="CI81" i="89"/>
  <c r="CO84" i="89"/>
  <c r="CI85" i="89"/>
  <c r="BQ88" i="89"/>
  <c r="AM90" i="89"/>
  <c r="AM91" i="89"/>
  <c r="AM92" i="89"/>
  <c r="AM93" i="89"/>
  <c r="AM94" i="89"/>
  <c r="AM95" i="89"/>
  <c r="AM96" i="89"/>
  <c r="AS97" i="89"/>
  <c r="BE98" i="89"/>
  <c r="BQ99" i="89"/>
  <c r="CC100" i="89"/>
  <c r="CO101" i="89"/>
  <c r="AS103" i="89"/>
  <c r="CC104" i="89"/>
  <c r="CC79" i="89"/>
  <c r="U85" i="89"/>
  <c r="CO85" i="89"/>
  <c r="BQ89" i="89"/>
  <c r="BQ90" i="89"/>
  <c r="BQ91" i="89"/>
  <c r="BQ92" i="89"/>
  <c r="BQ93" i="89"/>
  <c r="BQ94" i="89"/>
  <c r="BQ95" i="89"/>
  <c r="BQ96" i="89"/>
  <c r="BW97" i="89"/>
  <c r="CI98" i="89"/>
  <c r="CU99" i="89"/>
  <c r="AY101" i="89"/>
  <c r="BK102" i="89"/>
  <c r="CC103" i="89"/>
  <c r="CO70" i="89"/>
  <c r="BK72" i="89"/>
  <c r="BW73" i="89"/>
  <c r="U84" i="89"/>
  <c r="BE85" i="89"/>
  <c r="AA87" i="89"/>
  <c r="U88" i="89"/>
  <c r="AA89" i="89"/>
  <c r="AY89" i="89"/>
  <c r="AA90" i="89"/>
  <c r="CU90" i="89"/>
  <c r="CU91" i="89"/>
  <c r="CU92" i="89"/>
  <c r="CU93" i="89"/>
  <c r="CU94" i="89"/>
  <c r="CU95" i="89"/>
  <c r="CU96" i="89"/>
  <c r="AS98" i="89"/>
  <c r="BE99" i="89"/>
  <c r="AA73" i="89"/>
  <c r="AG77" i="89"/>
  <c r="AM84" i="89"/>
  <c r="CU84" i="89"/>
  <c r="CC88" i="89"/>
  <c r="BW89" i="89"/>
  <c r="BE90" i="89"/>
  <c r="BE91" i="89"/>
  <c r="BE92" i="89"/>
  <c r="BE93" i="89"/>
  <c r="BE94" i="89"/>
  <c r="BE95" i="89"/>
  <c r="BE96" i="89"/>
  <c r="BK97" i="89"/>
  <c r="BW98" i="89"/>
  <c r="CI99" i="89"/>
  <c r="CU100" i="89"/>
  <c r="AY102" i="89"/>
  <c r="BQ103" i="89"/>
  <c r="AM71" i="89"/>
  <c r="AM73" i="89"/>
  <c r="AG74" i="89"/>
  <c r="AG85" i="89"/>
  <c r="CO89" i="89"/>
  <c r="CI90" i="89"/>
  <c r="CI91" i="89"/>
  <c r="CI92" i="89"/>
  <c r="CI93" i="89"/>
  <c r="CI94" i="89"/>
  <c r="CI95" i="89"/>
  <c r="CI96" i="89"/>
  <c r="CO97" i="89"/>
  <c r="AS99" i="89"/>
  <c r="BE100" i="89"/>
  <c r="BQ101" i="89"/>
  <c r="CI72" i="89"/>
  <c r="AS79" i="89"/>
  <c r="CU79" i="89"/>
  <c r="CC83" i="89"/>
  <c r="CU85" i="89"/>
  <c r="CI86" i="89"/>
  <c r="BK87" i="89"/>
  <c r="AS90" i="89"/>
  <c r="AS91" i="89"/>
  <c r="AS92" i="89"/>
  <c r="AS93" i="89"/>
  <c r="AS94" i="89"/>
  <c r="AS95" i="89"/>
  <c r="AS96" i="89"/>
  <c r="AY97" i="89"/>
  <c r="CO73" i="89"/>
  <c r="AM77" i="89"/>
  <c r="AM78" i="89"/>
  <c r="U82" i="89"/>
  <c r="AS84" i="89"/>
  <c r="BK86" i="89"/>
  <c r="BW90" i="89"/>
  <c r="BW91" i="89"/>
  <c r="BW92" i="89"/>
  <c r="BW93" i="89"/>
  <c r="BW94" i="89"/>
  <c r="BW95" i="89"/>
  <c r="BW96" i="89"/>
  <c r="B73" i="89"/>
  <c r="BE77" i="89"/>
  <c r="BE81" i="89"/>
  <c r="CO86" i="89"/>
  <c r="AS88" i="89"/>
  <c r="CC89" i="89"/>
  <c r="BE74" i="89"/>
  <c r="AA75" i="89"/>
  <c r="AY79" i="89"/>
  <c r="AG82" i="89"/>
  <c r="BE73" i="89"/>
  <c r="BQ84" i="89"/>
  <c r="BQ86" i="89"/>
  <c r="BW74" i="89"/>
  <c r="CC80" i="89"/>
  <c r="O85" i="89"/>
  <c r="AY88" i="89"/>
  <c r="AG91" i="89"/>
  <c r="AG94" i="89"/>
  <c r="AM97" i="89"/>
  <c r="BW99" i="89"/>
  <c r="BK100" i="89"/>
  <c r="CI102" i="89"/>
  <c r="BE103" i="89"/>
  <c r="CU105" i="89"/>
  <c r="CU108" i="89"/>
  <c r="BK90" i="89"/>
  <c r="BK93" i="89"/>
  <c r="BK96" i="89"/>
  <c r="CC97" i="89"/>
  <c r="BE101" i="89"/>
  <c r="CC101" i="89"/>
  <c r="BQ102" i="89"/>
  <c r="CU106" i="89"/>
  <c r="CU89" i="89"/>
  <c r="CO92" i="89"/>
  <c r="CO95" i="89"/>
  <c r="AY98" i="89"/>
  <c r="AS100" i="89"/>
  <c r="BQ100" i="89"/>
  <c r="AS102" i="89"/>
  <c r="CO102" i="89"/>
  <c r="CI105" i="89"/>
  <c r="AS108" i="89"/>
  <c r="O89" i="89"/>
  <c r="AY92" i="89"/>
  <c r="AY95" i="89"/>
  <c r="CC98" i="89"/>
  <c r="CO100" i="89"/>
  <c r="CI106" i="89"/>
  <c r="AM89" i="89"/>
  <c r="AG90" i="89"/>
  <c r="AG93" i="89"/>
  <c r="AG96" i="89"/>
  <c r="AY99" i="89"/>
  <c r="CI101" i="89"/>
  <c r="AS104" i="89"/>
  <c r="CI104" i="89"/>
  <c r="AS105" i="89"/>
  <c r="CO107" i="89"/>
  <c r="CU86" i="89"/>
  <c r="BK92" i="89"/>
  <c r="BK95" i="89"/>
  <c r="CC99" i="89"/>
  <c r="BW100" i="89"/>
  <c r="BK103" i="89"/>
  <c r="CI103" i="89"/>
  <c r="AS106" i="89"/>
  <c r="CU109" i="89"/>
  <c r="CO91" i="89"/>
  <c r="CO94" i="89"/>
  <c r="BK98" i="89"/>
  <c r="CU102" i="89"/>
  <c r="BQ104" i="89"/>
  <c r="AS107" i="89"/>
  <c r="BK89" i="89"/>
  <c r="AY91" i="89"/>
  <c r="AY94" i="89"/>
  <c r="BE97" i="89"/>
  <c r="CO98" i="89"/>
  <c r="BE102" i="89"/>
  <c r="CC102" i="89"/>
  <c r="CO105" i="89"/>
  <c r="CO108" i="89"/>
  <c r="AG92" i="89"/>
  <c r="AG95" i="89"/>
  <c r="BK99" i="89"/>
  <c r="AS101" i="89"/>
  <c r="CO106" i="89"/>
  <c r="BK91" i="89"/>
  <c r="BK94" i="89"/>
  <c r="BQ97" i="89"/>
  <c r="CO99" i="89"/>
  <c r="CU101" i="89"/>
  <c r="CO104" i="89"/>
  <c r="CC105" i="89"/>
  <c r="CU107" i="89"/>
  <c r="AM85" i="89"/>
  <c r="CO90" i="89"/>
  <c r="CO93" i="89"/>
  <c r="CO96" i="89"/>
  <c r="CU97" i="89"/>
  <c r="CI100" i="89"/>
  <c r="BW104" i="89"/>
  <c r="CC106" i="89"/>
  <c r="BW85" i="89"/>
  <c r="AY90" i="89"/>
  <c r="AY93" i="89"/>
  <c r="AY96" i="89"/>
  <c r="BQ98" i="89"/>
  <c r="BW101" i="89"/>
  <c r="BW103" i="89"/>
  <c r="CU103" i="89"/>
  <c r="CU104" i="89"/>
  <c r="CC107" i="89"/>
  <c r="AG15" i="89"/>
  <c r="AG59" i="89"/>
  <c r="CC87" i="89"/>
  <c r="BW78" i="89"/>
  <c r="AY78" i="89"/>
  <c r="AS60" i="89"/>
  <c r="AA60" i="89"/>
  <c r="CU87" i="89"/>
  <c r="CI83" i="89"/>
  <c r="CI66" i="89"/>
  <c r="BW82" i="89"/>
  <c r="BQ75" i="89"/>
  <c r="B71" i="89"/>
  <c r="BE60" i="89"/>
  <c r="AA82" i="89"/>
  <c r="B82" i="89"/>
  <c r="AG87" i="89"/>
  <c r="AY87" i="89"/>
  <c r="CO82" i="89"/>
  <c r="BQ61" i="89"/>
  <c r="B86" i="89"/>
  <c r="O77" i="89"/>
  <c r="BE70" i="89"/>
  <c r="AM36" i="89"/>
  <c r="BW84" i="89"/>
  <c r="BK84" i="89"/>
  <c r="BQ78" i="89"/>
  <c r="CO66" i="89"/>
  <c r="AA76" i="89"/>
  <c r="AG76" i="89"/>
  <c r="O87" i="89"/>
  <c r="U81" i="89"/>
  <c r="BQ82" i="89"/>
  <c r="BE62" i="89"/>
  <c r="B80" i="89"/>
  <c r="AG72" i="89"/>
  <c r="O62" i="89"/>
  <c r="O69" i="89"/>
  <c r="AG58" i="89"/>
  <c r="CC74" i="89"/>
  <c r="AS56" i="89"/>
  <c r="AA51" i="89"/>
  <c r="AG49" i="89"/>
  <c r="CU43" i="89"/>
  <c r="AS50" i="89"/>
  <c r="AA44" i="89"/>
  <c r="O52" i="89"/>
  <c r="BE33" i="89"/>
  <c r="CO60" i="89"/>
  <c r="U60" i="89"/>
  <c r="BK78" i="89"/>
  <c r="B66" i="89"/>
  <c r="AM82" i="89"/>
  <c r="AS82" i="89"/>
  <c r="AY76" i="89"/>
  <c r="AM75" i="89"/>
  <c r="O75" i="89"/>
  <c r="AS87" i="89"/>
  <c r="AG78" i="89"/>
  <c r="O78" i="89"/>
  <c r="CC78" i="89"/>
  <c r="CC60" i="89"/>
  <c r="AS83" i="89"/>
  <c r="AM66" i="89"/>
  <c r="CC66" i="89"/>
  <c r="BW87" i="89"/>
  <c r="CO87" i="89"/>
  <c r="BQ76" i="89"/>
  <c r="AS75" i="89"/>
  <c r="BK81" i="89"/>
  <c r="CO88" i="89"/>
  <c r="BW61" i="89"/>
  <c r="AM46" i="89"/>
  <c r="O18" i="89"/>
  <c r="B69" i="89"/>
  <c r="B83" i="89"/>
  <c r="AY22" i="89"/>
  <c r="AS78" i="89"/>
  <c r="BK60" i="89"/>
  <c r="O83" i="89"/>
  <c r="CO83" i="89"/>
  <c r="O82" i="89"/>
  <c r="U87" i="89"/>
  <c r="AS57" i="89"/>
  <c r="U27" i="89"/>
  <c r="U17" i="89"/>
  <c r="CI23" i="89"/>
  <c r="BW60" i="89"/>
  <c r="O84" i="89"/>
  <c r="AA78" i="89"/>
  <c r="BQ60" i="89"/>
  <c r="AS66" i="89"/>
  <c r="O66" i="89"/>
  <c r="BE76" i="89"/>
  <c r="AS61" i="89"/>
  <c r="AM59" i="89"/>
  <c r="CC86" i="89"/>
  <c r="B68" i="89"/>
  <c r="AA68" i="89"/>
  <c r="BW56" i="89"/>
  <c r="CI78" i="89"/>
  <c r="AA88" i="89"/>
  <c r="CO62" i="89"/>
  <c r="AY72" i="89"/>
  <c r="CI62" i="89"/>
  <c r="AS71" i="89"/>
  <c r="AA59" i="89"/>
  <c r="BE59" i="89"/>
  <c r="BE80" i="89"/>
  <c r="BQ55" i="89"/>
  <c r="AS51" i="89"/>
  <c r="CC49" i="89"/>
  <c r="AS43" i="89"/>
  <c r="BQ43" i="89"/>
  <c r="BE44" i="89"/>
  <c r="BW43" i="89"/>
  <c r="BW49" i="89"/>
  <c r="AA47" i="89"/>
  <c r="BK53" i="89"/>
  <c r="CC52" i="89"/>
  <c r="AM87" i="89"/>
  <c r="BW66" i="89"/>
  <c r="BE66" i="89"/>
  <c r="CC82" i="89"/>
  <c r="CI88" i="89"/>
  <c r="O81" i="89"/>
  <c r="CU75" i="89"/>
  <c r="CI87" i="89"/>
  <c r="CO61" i="89"/>
  <c r="AY80" i="89"/>
  <c r="AS59" i="89"/>
  <c r="BW59" i="89"/>
  <c r="AM80" i="89"/>
  <c r="AA70" i="89"/>
  <c r="BW70" i="89"/>
  <c r="CU58" i="89"/>
  <c r="AA54" i="89"/>
  <c r="CU74" i="89"/>
  <c r="BK56" i="89"/>
  <c r="CU56" i="89"/>
  <c r="BW76" i="89"/>
  <c r="U78" i="89"/>
  <c r="BE83" i="89"/>
  <c r="BQ87" i="89"/>
  <c r="AG62" i="89"/>
  <c r="AY69" i="89"/>
  <c r="U61" i="89"/>
  <c r="CU59" i="89"/>
  <c r="AM62" i="89"/>
  <c r="CI69" i="89"/>
  <c r="BK58" i="89"/>
  <c r="BQ54" i="89"/>
  <c r="AG86" i="89"/>
  <c r="AY68" i="89"/>
  <c r="B78" i="89"/>
  <c r="AM60" i="89"/>
  <c r="AA83" i="89"/>
  <c r="BE87" i="89"/>
  <c r="CI82" i="89"/>
  <c r="O76" i="89"/>
  <c r="AG75" i="89"/>
  <c r="CU88" i="89"/>
  <c r="BK76" i="89"/>
  <c r="AY61" i="89"/>
  <c r="BW72" i="89"/>
  <c r="AG69" i="89"/>
  <c r="O59" i="89"/>
  <c r="AG66" i="89"/>
  <c r="U66" i="89"/>
  <c r="BE78" i="89"/>
  <c r="CI75" i="89"/>
  <c r="BK82" i="89"/>
  <c r="AS76" i="89"/>
  <c r="BQ66" i="89"/>
  <c r="U76" i="89"/>
  <c r="AY82" i="89"/>
  <c r="BK62" i="89"/>
  <c r="AG54" i="89"/>
  <c r="BK71" i="89"/>
  <c r="CU60" i="89"/>
  <c r="AM76" i="89"/>
  <c r="AA81" i="89"/>
  <c r="BE88" i="89"/>
  <c r="AG61" i="89"/>
  <c r="U62" i="89"/>
  <c r="O71" i="89"/>
  <c r="AY86" i="89"/>
  <c r="CI77" i="89"/>
  <c r="BK55" i="89"/>
  <c r="CO54" i="89"/>
  <c r="CO78" i="89"/>
  <c r="O60" i="89"/>
  <c r="AG60" i="89"/>
  <c r="AY66" i="89"/>
  <c r="CU76" i="89"/>
  <c r="BW75" i="89"/>
  <c r="AS62" i="89"/>
  <c r="BE58" i="89"/>
  <c r="AY58" i="89"/>
  <c r="AM55" i="89"/>
  <c r="BK85" i="89"/>
  <c r="B74" i="89"/>
  <c r="CU66" i="89"/>
  <c r="CU82" i="89"/>
  <c r="BK75" i="89"/>
  <c r="CO75" i="89"/>
  <c r="AM81" i="89"/>
  <c r="BK61" i="89"/>
  <c r="AA80" i="89"/>
  <c r="AY59" i="89"/>
  <c r="CO59" i="89"/>
  <c r="BW71" i="89"/>
  <c r="AY60" i="89"/>
  <c r="AM83" i="89"/>
  <c r="CC75" i="89"/>
  <c r="BW81" i="89"/>
  <c r="BW83" i="89"/>
  <c r="AM61" i="89"/>
  <c r="B72" i="89"/>
  <c r="BK59" i="89"/>
  <c r="BE72" i="89"/>
  <c r="CI59" i="89"/>
  <c r="CC58" i="89"/>
  <c r="AS55" i="89"/>
  <c r="U69" i="89"/>
  <c r="CC68" i="89"/>
  <c r="CI56" i="89"/>
  <c r="AG56" i="89"/>
  <c r="CU78" i="89"/>
  <c r="CI60" i="89"/>
  <c r="BE84" i="89"/>
  <c r="AY83" i="89"/>
  <c r="AA66" i="89"/>
  <c r="B76" i="89"/>
  <c r="O88" i="89"/>
  <c r="CC61" i="89"/>
  <c r="CU80" i="89"/>
  <c r="CU62" i="89"/>
  <c r="U55" i="89"/>
  <c r="BQ59" i="89"/>
  <c r="CI71" i="89"/>
  <c r="AS77" i="89"/>
  <c r="AM72" i="89"/>
  <c r="BQ69" i="89"/>
  <c r="U59" i="89"/>
  <c r="CC59" i="89"/>
  <c r="U58" i="89"/>
  <c r="O58" i="89"/>
  <c r="AY74" i="89"/>
  <c r="AM69" i="89"/>
  <c r="BW62" i="89"/>
  <c r="O51" i="89"/>
  <c r="CU51" i="89"/>
  <c r="BW48" i="89"/>
  <c r="AG44" i="89"/>
  <c r="O50" i="89"/>
  <c r="AM53" i="89"/>
  <c r="CO45" i="89"/>
  <c r="CI50" i="89"/>
  <c r="CC51" i="89"/>
  <c r="BK67" i="89"/>
  <c r="AY48" i="89"/>
  <c r="AS40" i="89"/>
  <c r="BE42" i="89"/>
  <c r="CI41" i="89"/>
  <c r="BK52" i="89"/>
  <c r="BE35" i="89"/>
  <c r="AG81" i="89"/>
  <c r="AA71" i="89"/>
  <c r="CU70" i="89"/>
  <c r="AY55" i="89"/>
  <c r="CU69" i="89"/>
  <c r="AM56" i="89"/>
  <c r="BE49" i="89"/>
  <c r="CC44" i="89"/>
  <c r="O47" i="89"/>
  <c r="AM50" i="89"/>
  <c r="BQ45" i="89"/>
  <c r="CU55" i="89"/>
  <c r="AG50" i="89"/>
  <c r="BQ40" i="89"/>
  <c r="CC42" i="89"/>
  <c r="AY41" i="89"/>
  <c r="CO55" i="89"/>
  <c r="AY51" i="89"/>
  <c r="U49" i="89"/>
  <c r="AG48" i="89"/>
  <c r="O44" i="89"/>
  <c r="BW57" i="89"/>
  <c r="CI57" i="89"/>
  <c r="AA53" i="89"/>
  <c r="CO47" i="89"/>
  <c r="AS47" i="89"/>
  <c r="AM44" i="89"/>
  <c r="CO49" i="89"/>
  <c r="AS45" i="89"/>
  <c r="AY45" i="89"/>
  <c r="CU45" i="89"/>
  <c r="AS54" i="89"/>
  <c r="BK79" i="89"/>
  <c r="BE53" i="89"/>
  <c r="O42" i="89"/>
  <c r="O46" i="89"/>
  <c r="CO40" i="89"/>
  <c r="BE41" i="89"/>
  <c r="U40" i="89"/>
  <c r="AY62" i="89"/>
  <c r="CC54" i="89"/>
  <c r="AY54" i="89"/>
  <c r="AY56" i="89"/>
  <c r="BQ51" i="89"/>
  <c r="BQ49" i="89"/>
  <c r="CC48" i="89"/>
  <c r="O43" i="89"/>
  <c r="AA43" i="89"/>
  <c r="U50" i="89"/>
  <c r="CU49" i="89"/>
  <c r="U47" i="89"/>
  <c r="AG43" i="89"/>
  <c r="BK48" i="89"/>
  <c r="U45" i="89"/>
  <c r="AM45" i="89"/>
  <c r="CU61" i="89"/>
  <c r="B65" i="89"/>
  <c r="AG53" i="89"/>
  <c r="AA40" i="89"/>
  <c r="CU41" i="89"/>
  <c r="CC55" i="89"/>
  <c r="CI51" i="89"/>
  <c r="AA49" i="89"/>
  <c r="AS48" i="89"/>
  <c r="AY43" i="89"/>
  <c r="U43" i="89"/>
  <c r="BE50" i="89"/>
  <c r="BK47" i="89"/>
  <c r="AA52" i="89"/>
  <c r="CI54" i="89"/>
  <c r="AA74" i="89"/>
  <c r="O56" i="89"/>
  <c r="CO56" i="89"/>
  <c r="U51" i="89"/>
  <c r="CU48" i="89"/>
  <c r="CO43" i="89"/>
  <c r="BW50" i="89"/>
  <c r="AY50" i="89"/>
  <c r="BQ48" i="89"/>
  <c r="CC47" i="89"/>
  <c r="BE52" i="89"/>
  <c r="CI48" i="89"/>
  <c r="CC53" i="89"/>
  <c r="CO42" i="89"/>
  <c r="BW41" i="89"/>
  <c r="BQ58" i="89"/>
  <c r="BW51" i="89"/>
  <c r="AM51" i="89"/>
  <c r="O49" i="89"/>
  <c r="CO50" i="89"/>
  <c r="AY57" i="89"/>
  <c r="CU53" i="89"/>
  <c r="BW47" i="89"/>
  <c r="CU57" i="89"/>
  <c r="CU52" i="89"/>
  <c r="AA45" i="89"/>
  <c r="BE48" i="89"/>
  <c r="BE61" i="89"/>
  <c r="AY65" i="89"/>
  <c r="CI55" i="89"/>
  <c r="BW55" i="89"/>
  <c r="U52" i="89"/>
  <c r="AM54" i="89"/>
  <c r="AA41" i="89"/>
  <c r="O41" i="89"/>
  <c r="AY42" i="89"/>
  <c r="BK46" i="89"/>
  <c r="CC41" i="89"/>
  <c r="BK54" i="89"/>
  <c r="AG35" i="89"/>
  <c r="CI58" i="89"/>
  <c r="CU68" i="89"/>
  <c r="BE51" i="89"/>
  <c r="AM48" i="89"/>
  <c r="CI43" i="89"/>
  <c r="BE43" i="89"/>
  <c r="BQ50" i="89"/>
  <c r="CC57" i="89"/>
  <c r="AG52" i="89"/>
  <c r="BK73" i="89"/>
  <c r="BW40" i="89"/>
  <c r="AS49" i="89"/>
  <c r="CC43" i="89"/>
  <c r="CU47" i="89"/>
  <c r="CI53" i="89"/>
  <c r="BE54" i="89"/>
  <c r="AY52" i="89"/>
  <c r="BK77" i="89"/>
  <c r="CO71" i="89"/>
  <c r="BK49" i="89"/>
  <c r="CI42" i="89"/>
  <c r="CO51" i="89"/>
  <c r="BQ47" i="89"/>
  <c r="AY47" i="89"/>
  <c r="AM57" i="89"/>
  <c r="BW54" i="89"/>
  <c r="BQ52" i="89"/>
  <c r="BE45" i="89"/>
  <c r="BW45" i="89"/>
  <c r="CC62" i="89"/>
  <c r="U56" i="89"/>
  <c r="AG51" i="89"/>
  <c r="AY49" i="89"/>
  <c r="AM43" i="89"/>
  <c r="CO44" i="89"/>
  <c r="O61" i="89"/>
  <c r="CO57" i="89"/>
  <c r="AY53" i="89"/>
  <c r="CO53" i="89"/>
  <c r="CI47" i="89"/>
  <c r="CC45" i="89"/>
  <c r="O45" i="89"/>
  <c r="BK45" i="89"/>
  <c r="AA61" i="89"/>
  <c r="AS52" i="89"/>
  <c r="BW58" i="89"/>
  <c r="BE56" i="89"/>
  <c r="CU54" i="89"/>
  <c r="BK51" i="89"/>
  <c r="AA48" i="89"/>
  <c r="BK43" i="89"/>
  <c r="CU44" i="89"/>
  <c r="O53" i="89"/>
  <c r="AG47" i="89"/>
  <c r="BE47" i="89"/>
  <c r="AM47" i="89"/>
  <c r="CI61" i="89"/>
  <c r="U54" i="89"/>
  <c r="AS41" i="89"/>
  <c r="AM52" i="89"/>
  <c r="O36" i="89"/>
  <c r="O48" i="89"/>
  <c r="AY44" i="89"/>
  <c r="AA38" i="89"/>
  <c r="BK37" i="89"/>
  <c r="CC30" i="89"/>
  <c r="BK50" i="89"/>
  <c r="AM42" i="89"/>
  <c r="BK39" i="89"/>
  <c r="BQ36" i="89"/>
  <c r="AA33" i="89"/>
  <c r="AG23" i="89"/>
  <c r="AA31" i="89"/>
  <c r="CO29" i="89"/>
  <c r="AS25" i="89"/>
  <c r="CI25" i="89"/>
  <c r="AM32" i="89"/>
  <c r="CO38" i="89"/>
  <c r="O27" i="89"/>
  <c r="U9" i="89"/>
  <c r="AA55" i="89"/>
  <c r="BE40" i="89"/>
  <c r="CC35" i="89"/>
  <c r="CO35" i="89"/>
  <c r="CI36" i="89"/>
  <c r="BK38" i="89"/>
  <c r="CC28" i="89"/>
  <c r="BQ44" i="89"/>
  <c r="AS37" i="89"/>
  <c r="CO30" i="89"/>
  <c r="CU39" i="89"/>
  <c r="CC36" i="89"/>
  <c r="CC33" i="89"/>
  <c r="BQ24" i="89"/>
  <c r="O29" i="89"/>
  <c r="BK40" i="89"/>
  <c r="CU38" i="89"/>
  <c r="AA35" i="89"/>
  <c r="AS46" i="89"/>
  <c r="CU28" i="89"/>
  <c r="AA50" i="89"/>
  <c r="BW46" i="89"/>
  <c r="O30" i="89"/>
  <c r="O39" i="89"/>
  <c r="U38" i="89"/>
  <c r="AA34" i="89"/>
  <c r="AG31" i="89"/>
  <c r="O31" i="89"/>
  <c r="BQ23" i="89"/>
  <c r="AG29" i="89"/>
  <c r="BQ42" i="89"/>
  <c r="BQ41" i="89"/>
  <c r="AM35" i="89"/>
  <c r="BQ38" i="89"/>
  <c r="U35" i="89"/>
  <c r="O28" i="89"/>
  <c r="BQ28" i="89"/>
  <c r="CU42" i="89"/>
  <c r="BQ29" i="89"/>
  <c r="AA36" i="89"/>
  <c r="CU34" i="89"/>
  <c r="CU24" i="89"/>
  <c r="BE29" i="89"/>
  <c r="CU33" i="89"/>
  <c r="BK9" i="89"/>
  <c r="CC50" i="89"/>
  <c r="O54" i="89"/>
  <c r="CU40" i="89"/>
  <c r="BE46" i="89"/>
  <c r="BW42" i="89"/>
  <c r="BQ35" i="89"/>
  <c r="BK35" i="89"/>
  <c r="O38" i="89"/>
  <c r="AY28" i="89"/>
  <c r="BQ30" i="89"/>
  <c r="AY30" i="89"/>
  <c r="BW39" i="89"/>
  <c r="AG37" i="89"/>
  <c r="CO36" i="89"/>
  <c r="O55" i="89"/>
  <c r="CI49" i="89"/>
  <c r="AG40" i="89"/>
  <c r="AM41" i="89"/>
  <c r="CO46" i="89"/>
  <c r="CO28" i="89"/>
  <c r="AS44" i="89"/>
  <c r="AS42" i="89"/>
  <c r="AM39" i="89"/>
  <c r="BW37" i="89"/>
  <c r="CU30" i="89"/>
  <c r="AY29" i="89"/>
  <c r="AM49" i="89"/>
  <c r="AA39" i="89"/>
  <c r="CI39" i="89"/>
  <c r="AG34" i="89"/>
  <c r="CI40" i="89"/>
  <c r="CC24" i="89"/>
  <c r="BE24" i="89"/>
  <c r="AG57" i="89"/>
  <c r="AG55" i="89"/>
  <c r="AG42" i="89"/>
  <c r="BK41" i="89"/>
  <c r="AS35" i="89"/>
  <c r="AM38" i="89"/>
  <c r="CU50" i="89"/>
  <c r="CO52" i="89"/>
  <c r="CC40" i="89"/>
  <c r="AA37" i="89"/>
  <c r="CI44" i="89"/>
  <c r="BE30" i="89"/>
  <c r="AG30" i="89"/>
  <c r="AG39" i="89"/>
  <c r="CU36" i="89"/>
  <c r="BW36" i="89"/>
  <c r="U34" i="89"/>
  <c r="CC46" i="89"/>
  <c r="CO41" i="89"/>
  <c r="CI46" i="89"/>
  <c r="U39" i="89"/>
  <c r="U28" i="89"/>
  <c r="AA42" i="89"/>
  <c r="AM37" i="89"/>
  <c r="AA30" i="89"/>
  <c r="AS39" i="89"/>
  <c r="BK31" i="89"/>
  <c r="AS31" i="89"/>
  <c r="U33" i="89"/>
  <c r="BK29" i="89"/>
  <c r="AY31" i="89"/>
  <c r="U26" i="89"/>
  <c r="O9" i="89"/>
  <c r="AM22" i="89"/>
  <c r="AY13" i="89"/>
  <c r="O13" i="89"/>
  <c r="CC14" i="89"/>
  <c r="BE14" i="89"/>
  <c r="BW22" i="89"/>
  <c r="AM20" i="89"/>
  <c r="O16" i="89"/>
  <c r="AM27" i="89"/>
  <c r="BK21" i="89"/>
  <c r="AA13" i="89"/>
  <c r="AM30" i="89"/>
  <c r="CO39" i="89"/>
  <c r="AY40" i="89"/>
  <c r="CO33" i="89"/>
  <c r="U29" i="89"/>
  <c r="BK25" i="89"/>
  <c r="BW9" i="89"/>
  <c r="BQ9" i="89"/>
  <c r="CI10" i="89"/>
  <c r="O37" i="89"/>
  <c r="AS38" i="89"/>
  <c r="BK23" i="89"/>
  <c r="CI13" i="89"/>
  <c r="CC22" i="89"/>
  <c r="CI20" i="89"/>
  <c r="AA15" i="89"/>
  <c r="AG33" i="89"/>
  <c r="BW44" i="89"/>
  <c r="AS30" i="89"/>
  <c r="AY36" i="89"/>
  <c r="O33" i="89"/>
  <c r="CC25" i="89"/>
  <c r="BE38" i="89"/>
  <c r="CO10" i="89"/>
  <c r="BQ37" i="89"/>
  <c r="CO23" i="89"/>
  <c r="BK14" i="89"/>
  <c r="BW23" i="89"/>
  <c r="U18" i="89"/>
  <c r="AM14" i="89"/>
  <c r="BQ46" i="89"/>
  <c r="U44" i="89"/>
  <c r="BW35" i="89"/>
  <c r="BK30" i="89"/>
  <c r="BW31" i="89"/>
  <c r="U24" i="89"/>
  <c r="CC31" i="89"/>
  <c r="O32" i="89"/>
  <c r="CC38" i="89"/>
  <c r="AA29" i="89"/>
  <c r="AA9" i="89"/>
  <c r="CI9" i="89"/>
  <c r="AY10" i="89"/>
  <c r="AA10" i="89"/>
  <c r="BK13" i="89"/>
  <c r="CO13" i="89"/>
  <c r="AY14" i="89"/>
  <c r="O14" i="89"/>
  <c r="O22" i="89"/>
  <c r="BW28" i="89"/>
  <c r="BE28" i="89"/>
  <c r="BW30" i="89"/>
  <c r="BE31" i="89"/>
  <c r="CO31" i="89"/>
  <c r="CO24" i="89"/>
  <c r="BW32" i="89"/>
  <c r="BQ27" i="89"/>
  <c r="AG10" i="89"/>
  <c r="BW10" i="89"/>
  <c r="AS10" i="89"/>
  <c r="AA23" i="89"/>
  <c r="AA14" i="89"/>
  <c r="BW14" i="89"/>
  <c r="CO20" i="89"/>
  <c r="AG13" i="89"/>
  <c r="CI28" i="89"/>
  <c r="BK44" i="89"/>
  <c r="U42" i="89"/>
  <c r="BW29" i="89"/>
  <c r="BE36" i="89"/>
  <c r="AA24" i="89"/>
  <c r="O25" i="89"/>
  <c r="CC32" i="89"/>
  <c r="AS33" i="89"/>
  <c r="CI26" i="89"/>
  <c r="U23" i="89"/>
  <c r="AS21" i="89"/>
  <c r="CC13" i="89"/>
  <c r="CU13" i="89"/>
  <c r="U14" i="89"/>
  <c r="CU46" i="89"/>
  <c r="O35" i="89"/>
  <c r="U36" i="89"/>
  <c r="AG28" i="89"/>
  <c r="AY38" i="89"/>
  <c r="AA28" i="89"/>
  <c r="AS24" i="89"/>
  <c r="AM25" i="89"/>
  <c r="AA32" i="89"/>
  <c r="AA27" i="89"/>
  <c r="AG9" i="89"/>
  <c r="BK10" i="89"/>
  <c r="BQ10" i="89"/>
  <c r="AM10" i="89"/>
  <c r="CI37" i="89"/>
  <c r="AM23" i="89"/>
  <c r="BW26" i="89"/>
  <c r="BW21" i="89"/>
  <c r="AG21" i="89"/>
  <c r="BQ20" i="89"/>
  <c r="AG14" i="89"/>
  <c r="BK22" i="89"/>
  <c r="BK19" i="89"/>
  <c r="BE27" i="89"/>
  <c r="U20" i="89"/>
  <c r="AY37" i="89"/>
  <c r="AS28" i="89"/>
  <c r="AM28" i="89"/>
  <c r="O24" i="89"/>
  <c r="CC29" i="89"/>
  <c r="BQ25" i="89"/>
  <c r="AY27" i="89"/>
  <c r="AS9" i="89"/>
  <c r="BE23" i="89"/>
  <c r="BQ26" i="89"/>
  <c r="BQ16" i="89"/>
  <c r="AA16" i="89"/>
  <c r="BK28" i="89"/>
  <c r="CI35" i="89"/>
  <c r="AG36" i="89"/>
  <c r="CO34" i="89"/>
  <c r="BK32" i="89"/>
  <c r="CI31" i="89"/>
  <c r="BK24" i="89"/>
  <c r="AG32" i="89"/>
  <c r="U32" i="89"/>
  <c r="BW27" i="89"/>
  <c r="CC9" i="89"/>
  <c r="BE9" i="89"/>
  <c r="CO9" i="89"/>
  <c r="CC10" i="89"/>
  <c r="AA22" i="89"/>
  <c r="AY35" i="89"/>
  <c r="U48" i="89"/>
  <c r="CC34" i="89"/>
  <c r="AM24" i="89"/>
  <c r="AS29" i="89"/>
  <c r="AM29" i="89"/>
  <c r="AS32" i="89"/>
  <c r="BE32" i="89"/>
  <c r="AY9" i="89"/>
  <c r="U10" i="89"/>
  <c r="O10" i="89"/>
  <c r="BE37" i="89"/>
  <c r="CC23" i="89"/>
  <c r="AS36" i="89"/>
  <c r="CO48" i="89"/>
  <c r="BK42" i="89"/>
  <c r="U37" i="89"/>
  <c r="BQ34" i="89"/>
  <c r="O23" i="89"/>
  <c r="AY25" i="89"/>
  <c r="AM9" i="89"/>
  <c r="BE10" i="89"/>
  <c r="U41" i="89"/>
  <c r="CO37" i="89"/>
  <c r="U30" i="89"/>
  <c r="BK36" i="89"/>
  <c r="BW34" i="89"/>
  <c r="AM40" i="89"/>
  <c r="CU29" i="89"/>
  <c r="BW24" i="89"/>
  <c r="O40" i="89"/>
  <c r="CU9" i="89"/>
  <c r="CU10" i="89"/>
  <c r="AM12" i="89"/>
  <c r="BW16" i="89"/>
  <c r="BK16" i="89"/>
  <c r="AM15" i="89"/>
  <c r="AA5" i="89"/>
  <c r="CO5" i="89"/>
  <c r="CC16" i="89"/>
  <c r="AY18" i="89"/>
  <c r="CI21" i="89"/>
  <c r="AM11" i="89"/>
  <c r="AY21" i="89"/>
  <c r="AA6" i="89"/>
  <c r="CU4" i="89"/>
  <c r="AG20" i="89"/>
  <c r="BK12" i="89"/>
  <c r="CU22" i="89"/>
  <c r="U15" i="89"/>
  <c r="CU5" i="89"/>
  <c r="AM4" i="89"/>
  <c r="BQ19" i="89"/>
  <c r="AM6" i="89"/>
  <c r="BW8" i="89"/>
  <c r="BW38" i="89"/>
  <c r="AY12" i="89"/>
  <c r="CO14" i="89"/>
  <c r="CI12" i="89"/>
  <c r="CI27" i="89"/>
  <c r="AS20" i="89"/>
  <c r="BW15" i="89"/>
  <c r="BW4" i="89"/>
  <c r="AY5" i="89"/>
  <c r="CC12" i="89"/>
  <c r="BE19" i="89"/>
  <c r="AY6" i="89"/>
  <c r="BK8" i="89"/>
  <c r="AS11" i="89"/>
  <c r="AG4" i="89"/>
  <c r="CU8" i="89"/>
  <c r="AM13" i="89"/>
  <c r="CO18" i="89"/>
  <c r="CI15" i="89"/>
  <c r="BE5" i="89"/>
  <c r="BW6" i="89"/>
  <c r="CU12" i="89"/>
  <c r="AM18" i="89"/>
  <c r="BQ12" i="89"/>
  <c r="U19" i="89"/>
  <c r="AA20" i="89"/>
  <c r="BK6" i="89"/>
  <c r="U8" i="89"/>
  <c r="CC7" i="89"/>
  <c r="CO8" i="89"/>
  <c r="CU23" i="89"/>
  <c r="CC19" i="89"/>
  <c r="AG16" i="89"/>
  <c r="O5" i="89"/>
  <c r="BK5" i="89"/>
  <c r="O12" i="89"/>
  <c r="BQ11" i="89"/>
  <c r="AA8" i="89"/>
  <c r="CU7" i="89"/>
  <c r="CO17" i="89"/>
  <c r="AY15" i="89"/>
  <c r="AS15" i="89"/>
  <c r="O11" i="89"/>
  <c r="CI5" i="89"/>
  <c r="AG5" i="89"/>
  <c r="CU15" i="89"/>
  <c r="CI17" i="89"/>
  <c r="AM19" i="89"/>
  <c r="CU6" i="89"/>
  <c r="AA4" i="89"/>
  <c r="U4" i="89"/>
  <c r="AM5" i="89"/>
  <c r="AA26" i="89"/>
  <c r="BQ13" i="89"/>
  <c r="BE18" i="89"/>
  <c r="AY34" i="89"/>
  <c r="AG19" i="89"/>
  <c r="AY11" i="89"/>
  <c r="AS5" i="89"/>
  <c r="AA19" i="89"/>
  <c r="CC15" i="89"/>
  <c r="AS6" i="89"/>
  <c r="BQ18" i="89"/>
  <c r="U6" i="89"/>
  <c r="AM8" i="89"/>
  <c r="U7" i="89"/>
  <c r="BK17" i="89"/>
  <c r="AY20" i="89"/>
  <c r="AS14" i="89"/>
  <c r="BK18" i="89"/>
  <c r="BE15" i="89"/>
  <c r="CI11" i="89"/>
  <c r="CO4" i="89"/>
  <c r="BE12" i="89"/>
  <c r="BK15" i="89"/>
  <c r="O21" i="89"/>
  <c r="AA7" i="89"/>
  <c r="BW7" i="89"/>
  <c r="AY7" i="89"/>
  <c r="BK33" i="89"/>
  <c r="CI16" i="89"/>
  <c r="U11" i="89"/>
  <c r="BW5" i="89"/>
  <c r="BW18" i="89"/>
  <c r="O15" i="89"/>
  <c r="CC18" i="89"/>
  <c r="BE16" i="89"/>
  <c r="CO12" i="89"/>
  <c r="AS4" i="89"/>
  <c r="CU20" i="89"/>
  <c r="AG18" i="89"/>
  <c r="O7" i="89"/>
  <c r="BK4" i="89"/>
  <c r="CC5" i="89"/>
  <c r="AS26" i="89"/>
  <c r="U13" i="89"/>
  <c r="AY16" i="89"/>
  <c r="AY4" i="89"/>
  <c r="BW12" i="89"/>
  <c r="AM16" i="89"/>
  <c r="BQ17" i="89"/>
  <c r="BQ6" i="89"/>
  <c r="BE6" i="89"/>
  <c r="AG11" i="89"/>
  <c r="CU11" i="89"/>
  <c r="BE8" i="89"/>
  <c r="AS23" i="89"/>
  <c r="AS13" i="89"/>
  <c r="CI14" i="89"/>
  <c r="CC21" i="89"/>
  <c r="CI4" i="89"/>
  <c r="BQ4" i="89"/>
  <c r="AA12" i="89"/>
  <c r="AG17" i="89"/>
  <c r="AS12" i="89"/>
  <c r="U16" i="89"/>
  <c r="CC6" i="89"/>
  <c r="O4" i="89"/>
  <c r="AS7" i="89"/>
  <c r="AG8" i="89"/>
  <c r="BE4" i="89"/>
  <c r="CO15" i="89"/>
  <c r="BW20" i="89"/>
  <c r="CU14" i="89"/>
  <c r="BQ21" i="89"/>
  <c r="BQ5" i="89"/>
  <c r="CC4" i="89"/>
  <c r="CU16" i="89"/>
  <c r="AG12" i="89"/>
  <c r="O17" i="89"/>
  <c r="U12" i="89"/>
  <c r="CO16" i="89"/>
  <c r="CO11" i="89"/>
  <c r="BE7" i="89"/>
  <c r="CO6" i="89"/>
  <c r="AG7" i="89"/>
  <c r="BW11" i="89"/>
  <c r="O6" i="89"/>
  <c r="E21" i="87"/>
  <c r="E31" i="87"/>
  <c r="E11" i="87"/>
  <c r="E7" i="87"/>
  <c r="E27" i="87"/>
  <c r="E17" i="87"/>
  <c r="E32" i="87"/>
  <c r="E22" i="87"/>
  <c r="E12" i="87"/>
  <c r="F73" i="89"/>
  <c r="F7" i="87"/>
  <c r="F17" i="87"/>
  <c r="Q18" i="89"/>
  <c r="CW20" i="89"/>
  <c r="W21" i="89"/>
  <c r="AC22" i="89"/>
  <c r="W32" i="89"/>
  <c r="BM33" i="89"/>
  <c r="BY7" i="89"/>
  <c r="W8" i="89"/>
  <c r="BY18" i="89"/>
  <c r="BA20" i="89"/>
  <c r="CQ21" i="89"/>
  <c r="CQ26" i="89"/>
  <c r="CQ32" i="89"/>
  <c r="Q33" i="89"/>
  <c r="CE7" i="89"/>
  <c r="BY8" i="89"/>
  <c r="CE8" i="89"/>
  <c r="Q14" i="89"/>
  <c r="CE16" i="89"/>
  <c r="AO17" i="89"/>
  <c r="CW17" i="89"/>
  <c r="AC18" i="89"/>
  <c r="CE18" i="89"/>
  <c r="AO21" i="89"/>
  <c r="AI7" i="89"/>
  <c r="CK8" i="89"/>
  <c r="AU18" i="89"/>
  <c r="AO33" i="89"/>
  <c r="CQ33" i="89"/>
  <c r="W39" i="89"/>
  <c r="BG44" i="89"/>
  <c r="CE49" i="89"/>
  <c r="AI55" i="89"/>
  <c r="AO59" i="89"/>
  <c r="CK65" i="89"/>
  <c r="AC67" i="89"/>
  <c r="BA67" i="89"/>
  <c r="CW67" i="89"/>
  <c r="CW32" i="89"/>
  <c r="AC35" i="89"/>
  <c r="BS38" i="89"/>
  <c r="BS44" i="89"/>
  <c r="BG59" i="89"/>
  <c r="BS65" i="89"/>
  <c r="BA68" i="89"/>
  <c r="CE68" i="89"/>
  <c r="BY70" i="89"/>
  <c r="BY13" i="89"/>
  <c r="BA18" i="89"/>
  <c r="CQ19" i="89"/>
  <c r="CW25" i="89"/>
  <c r="CQ27" i="89"/>
  <c r="BM42" i="89"/>
  <c r="W58" i="89"/>
  <c r="W65" i="89"/>
  <c r="AU65" i="89"/>
  <c r="CE67" i="89"/>
  <c r="AC68" i="89"/>
  <c r="AU70" i="89"/>
  <c r="BG18" i="89"/>
  <c r="Q20" i="89"/>
  <c r="BG21" i="89"/>
  <c r="AO32" i="89"/>
  <c r="BA33" i="89"/>
  <c r="CW33" i="89"/>
  <c r="AI39" i="89"/>
  <c r="CQ39" i="89"/>
  <c r="BS41" i="89"/>
  <c r="CK44" i="89"/>
  <c r="BM52" i="89"/>
  <c r="BY53" i="89"/>
  <c r="CW58" i="89"/>
  <c r="CW64" i="89"/>
  <c r="CQ65" i="89"/>
  <c r="AI67" i="89"/>
  <c r="BG67" i="89"/>
  <c r="Q69" i="89"/>
  <c r="BS35" i="89"/>
  <c r="CW38" i="89"/>
  <c r="AC49" i="89"/>
  <c r="CE57" i="89"/>
  <c r="AC58" i="89"/>
  <c r="Q64" i="89"/>
  <c r="BA65" i="89"/>
  <c r="BY65" i="89"/>
  <c r="BG68" i="89"/>
  <c r="CK68" i="89"/>
  <c r="W70" i="89"/>
  <c r="CW19" i="89"/>
  <c r="BA32" i="89"/>
  <c r="BG33" i="89"/>
  <c r="AO39" i="89"/>
  <c r="AO54" i="89"/>
  <c r="AI58" i="89"/>
  <c r="AC65" i="89"/>
  <c r="BM67" i="89"/>
  <c r="W69" i="89"/>
  <c r="CE70" i="89"/>
  <c r="AO7" i="89"/>
  <c r="BA8" i="89"/>
  <c r="W19" i="89"/>
  <c r="BY34" i="89"/>
  <c r="CW35" i="89"/>
  <c r="BY12" i="89"/>
  <c r="AC19" i="89"/>
  <c r="BG20" i="89"/>
  <c r="BM32" i="89"/>
  <c r="BS33" i="89"/>
  <c r="BA7" i="89"/>
  <c r="BM8" i="89"/>
  <c r="CW18" i="89"/>
  <c r="AU19" i="89"/>
  <c r="BS32" i="89"/>
  <c r="Q21" i="89"/>
  <c r="AI27" i="89"/>
  <c r="Q34" i="89"/>
  <c r="CW8" i="89"/>
  <c r="AO26" i="89"/>
  <c r="AO27" i="89"/>
  <c r="AC53" i="89"/>
  <c r="BM58" i="89"/>
  <c r="AO65" i="89"/>
  <c r="CQ67" i="89"/>
  <c r="AI70" i="89"/>
  <c r="CQ70" i="89"/>
  <c r="AO72" i="89"/>
  <c r="CQ73" i="89"/>
  <c r="BG74" i="89"/>
  <c r="CE74" i="89"/>
  <c r="AU75" i="89"/>
  <c r="CK77" i="89"/>
  <c r="BA79" i="89"/>
  <c r="CE80" i="89"/>
  <c r="W84" i="89"/>
  <c r="CE85" i="89"/>
  <c r="CK86" i="89"/>
  <c r="BS89" i="89"/>
  <c r="D65" i="89"/>
  <c r="CW65" i="89"/>
  <c r="AU67" i="89"/>
  <c r="CW68" i="89"/>
  <c r="AC73" i="89"/>
  <c r="AI74" i="89"/>
  <c r="Q77" i="89"/>
  <c r="AO77" i="89"/>
  <c r="AI79" i="89"/>
  <c r="BS79" i="89"/>
  <c r="CK79" i="89"/>
  <c r="AO81" i="89"/>
  <c r="CE84" i="89"/>
  <c r="BM85" i="89"/>
  <c r="W86" i="89"/>
  <c r="AC89" i="89"/>
  <c r="CK33" i="89"/>
  <c r="W51" i="89"/>
  <c r="BG65" i="89"/>
  <c r="AU68" i="89"/>
  <c r="BA70" i="89"/>
  <c r="CW70" i="89"/>
  <c r="CQ72" i="89"/>
  <c r="AU73" i="89"/>
  <c r="BM73" i="89"/>
  <c r="Q74" i="89"/>
  <c r="Q79" i="89"/>
  <c r="D80" i="89"/>
  <c r="AI80" i="89"/>
  <c r="CK80" i="89"/>
  <c r="BS81" i="89"/>
  <c r="BA82" i="89"/>
  <c r="AO86" i="89"/>
  <c r="CW87" i="89"/>
  <c r="BG89" i="89"/>
  <c r="Q67" i="89"/>
  <c r="BG70" i="89"/>
  <c r="CK71" i="89"/>
  <c r="W72" i="89"/>
  <c r="BS72" i="89"/>
  <c r="CE73" i="89"/>
  <c r="CK74" i="89"/>
  <c r="W77" i="89"/>
  <c r="AU77" i="89"/>
  <c r="BS78" i="89"/>
  <c r="BM83" i="89"/>
  <c r="BG49" i="89"/>
  <c r="Q73" i="89"/>
  <c r="BG75" i="89"/>
  <c r="W76" i="89"/>
  <c r="BS77" i="89"/>
  <c r="BY78" i="89"/>
  <c r="Q81" i="89"/>
  <c r="AC84" i="89"/>
  <c r="CK85" i="89"/>
  <c r="BY86" i="89"/>
  <c r="CQ86" i="89"/>
  <c r="BS88" i="89"/>
  <c r="CW88" i="89"/>
  <c r="AU89" i="89"/>
  <c r="BS67" i="89"/>
  <c r="BM70" i="89"/>
  <c r="CQ71" i="89"/>
  <c r="CW72" i="89"/>
  <c r="AI73" i="89"/>
  <c r="CW73" i="89"/>
  <c r="W79" i="89"/>
  <c r="AO79" i="89"/>
  <c r="BG79" i="89"/>
  <c r="CQ79" i="89"/>
  <c r="Q80" i="89"/>
  <c r="BS80" i="89"/>
  <c r="CQ80" i="89"/>
  <c r="BY81" i="89"/>
  <c r="BS83" i="89"/>
  <c r="BS85" i="89"/>
  <c r="Q65" i="89"/>
  <c r="W67" i="89"/>
  <c r="BS68" i="89"/>
  <c r="D70" i="89"/>
  <c r="BA72" i="89"/>
  <c r="BA73" i="89"/>
  <c r="AU74" i="89"/>
  <c r="BS74" i="89"/>
  <c r="BS75" i="89"/>
  <c r="BA77" i="89"/>
  <c r="CW78" i="89"/>
  <c r="AU80" i="89"/>
  <c r="W57" i="89"/>
  <c r="AC59" i="89"/>
  <c r="CE66" i="89"/>
  <c r="Q68" i="89"/>
  <c r="W71" i="89"/>
  <c r="BS73" i="89"/>
  <c r="CE81" i="89"/>
  <c r="Q82" i="89"/>
  <c r="AO83" i="89"/>
  <c r="CQ66" i="89"/>
  <c r="AC70" i="89"/>
  <c r="AC72" i="89"/>
  <c r="CE72" i="89"/>
  <c r="CE65" i="89"/>
  <c r="AO67" i="89"/>
  <c r="CK67" i="89"/>
  <c r="BY68" i="89"/>
  <c r="AI69" i="89"/>
  <c r="AI72" i="89"/>
  <c r="W44" i="89"/>
  <c r="BS64" i="89"/>
  <c r="AI65" i="89"/>
  <c r="CW66" i="89"/>
  <c r="AI68" i="89"/>
  <c r="CW39" i="89"/>
  <c r="BG58" i="89"/>
  <c r="BG73" i="89"/>
  <c r="BY74" i="89"/>
  <c r="AO75" i="89"/>
  <c r="D77" i="89"/>
  <c r="CW82" i="89"/>
  <c r="BY84" i="89"/>
  <c r="Q85" i="89"/>
  <c r="BA85" i="89"/>
  <c r="BS86" i="89"/>
  <c r="BG88" i="89"/>
  <c r="Q89" i="89"/>
  <c r="CW89" i="89"/>
  <c r="CQ90" i="89"/>
  <c r="CQ91" i="89"/>
  <c r="CQ92" i="89"/>
  <c r="CQ93" i="89"/>
  <c r="CQ94" i="89"/>
  <c r="CQ95" i="89"/>
  <c r="CQ96" i="89"/>
  <c r="CW97" i="89"/>
  <c r="BA99" i="89"/>
  <c r="BM100" i="89"/>
  <c r="BY101" i="89"/>
  <c r="CK102" i="89"/>
  <c r="AU104" i="89"/>
  <c r="W73" i="89"/>
  <c r="CE77" i="89"/>
  <c r="CW80" i="89"/>
  <c r="AU86" i="89"/>
  <c r="BA90" i="89"/>
  <c r="BA91" i="89"/>
  <c r="BA92" i="89"/>
  <c r="BA93" i="89"/>
  <c r="BA94" i="89"/>
  <c r="BA95" i="89"/>
  <c r="BA96" i="89"/>
  <c r="BG97" i="89"/>
  <c r="BS98" i="89"/>
  <c r="CE99" i="89"/>
  <c r="CQ100" i="89"/>
  <c r="AU102" i="89"/>
  <c r="BM103" i="89"/>
  <c r="CQ104" i="89"/>
  <c r="BG72" i="89"/>
  <c r="AC74" i="89"/>
  <c r="AC80" i="89"/>
  <c r="CK81" i="89"/>
  <c r="CQ84" i="89"/>
  <c r="CK89" i="89"/>
  <c r="CE90" i="89"/>
  <c r="CE91" i="89"/>
  <c r="CE92" i="89"/>
  <c r="CE93" i="89"/>
  <c r="CE94" i="89"/>
  <c r="CE95" i="89"/>
  <c r="CE96" i="89"/>
  <c r="CK97" i="89"/>
  <c r="CW98" i="89"/>
  <c r="BA100" i="89"/>
  <c r="BM101" i="89"/>
  <c r="BY102" i="89"/>
  <c r="CQ103" i="89"/>
  <c r="CK75" i="89"/>
  <c r="AC79" i="89"/>
  <c r="CE79" i="89"/>
  <c r="AU83" i="89"/>
  <c r="W85" i="89"/>
  <c r="CQ85" i="89"/>
  <c r="CE86" i="89"/>
  <c r="AO90" i="89"/>
  <c r="AO91" i="89"/>
  <c r="AO92" i="89"/>
  <c r="AO93" i="89"/>
  <c r="AO94" i="89"/>
  <c r="AO95" i="89"/>
  <c r="AO96" i="89"/>
  <c r="AU97" i="89"/>
  <c r="BG98" i="89"/>
  <c r="BS99" i="89"/>
  <c r="CW74" i="89"/>
  <c r="BA80" i="89"/>
  <c r="W81" i="89"/>
  <c r="AC85" i="89"/>
  <c r="BG85" i="89"/>
  <c r="BA86" i="89"/>
  <c r="BS90" i="89"/>
  <c r="BS91" i="89"/>
  <c r="BS92" i="89"/>
  <c r="BS93" i="89"/>
  <c r="BS94" i="89"/>
  <c r="BS95" i="89"/>
  <c r="BS96" i="89"/>
  <c r="BY97" i="89"/>
  <c r="CK98" i="89"/>
  <c r="CW99" i="89"/>
  <c r="BA101" i="89"/>
  <c r="BM102" i="89"/>
  <c r="CE103" i="89"/>
  <c r="CK73" i="89"/>
  <c r="AI77" i="89"/>
  <c r="BA83" i="89"/>
  <c r="CW84" i="89"/>
  <c r="AC86" i="89"/>
  <c r="AU87" i="89"/>
  <c r="W88" i="89"/>
  <c r="BA89" i="89"/>
  <c r="BY89" i="89"/>
  <c r="AC90" i="89"/>
  <c r="CW90" i="89"/>
  <c r="CW91" i="89"/>
  <c r="CW92" i="89"/>
  <c r="CW93" i="89"/>
  <c r="CW94" i="89"/>
  <c r="CW95" i="89"/>
  <c r="CW96" i="89"/>
  <c r="AU98" i="89"/>
  <c r="BG99" i="89"/>
  <c r="BS100" i="89"/>
  <c r="CE101" i="89"/>
  <c r="AO71" i="89"/>
  <c r="AO73" i="89"/>
  <c r="AI85" i="89"/>
  <c r="BG86" i="89"/>
  <c r="CK88" i="89"/>
  <c r="AI89" i="89"/>
  <c r="BG90" i="89"/>
  <c r="BG91" i="89"/>
  <c r="BG92" i="89"/>
  <c r="BG93" i="89"/>
  <c r="BG94" i="89"/>
  <c r="BG95" i="89"/>
  <c r="BG96" i="89"/>
  <c r="BM97" i="89"/>
  <c r="BA74" i="89"/>
  <c r="BA76" i="89"/>
  <c r="AU79" i="89"/>
  <c r="CW79" i="89"/>
  <c r="BG80" i="89"/>
  <c r="AI81" i="89"/>
  <c r="CW85" i="89"/>
  <c r="CQ89" i="89"/>
  <c r="CK90" i="89"/>
  <c r="CK91" i="89"/>
  <c r="CK92" i="89"/>
  <c r="CK93" i="89"/>
  <c r="CK94" i="89"/>
  <c r="CK95" i="89"/>
  <c r="CK96" i="89"/>
  <c r="CK83" i="89"/>
  <c r="BM84" i="89"/>
  <c r="D72" i="89"/>
  <c r="BY80" i="89"/>
  <c r="D85" i="89"/>
  <c r="D73" i="89"/>
  <c r="BM79" i="89"/>
  <c r="CK82" i="89"/>
  <c r="AO85" i="89"/>
  <c r="BM77" i="89"/>
  <c r="BM81" i="89"/>
  <c r="AU85" i="89"/>
  <c r="CW86" i="89"/>
  <c r="AU92" i="89"/>
  <c r="AU95" i="89"/>
  <c r="BY98" i="89"/>
  <c r="CK100" i="89"/>
  <c r="BY104" i="89"/>
  <c r="CE106" i="89"/>
  <c r="BY91" i="89"/>
  <c r="BY94" i="89"/>
  <c r="AU99" i="89"/>
  <c r="BY103" i="89"/>
  <c r="CW103" i="89"/>
  <c r="CW104" i="89"/>
  <c r="CE107" i="89"/>
  <c r="AI91" i="89"/>
  <c r="AI94" i="89"/>
  <c r="AO97" i="89"/>
  <c r="BY99" i="89"/>
  <c r="BG103" i="89"/>
  <c r="CE104" i="89"/>
  <c r="CW105" i="89"/>
  <c r="CW108" i="89"/>
  <c r="AI86" i="89"/>
  <c r="BM90" i="89"/>
  <c r="BM93" i="89"/>
  <c r="BM96" i="89"/>
  <c r="CE97" i="89"/>
  <c r="BG101" i="89"/>
  <c r="BS102" i="89"/>
  <c r="CQ102" i="89"/>
  <c r="CW106" i="89"/>
  <c r="AU91" i="89"/>
  <c r="AU94" i="89"/>
  <c r="BA97" i="89"/>
  <c r="BA98" i="89"/>
  <c r="AU100" i="89"/>
  <c r="BA102" i="89"/>
  <c r="CK105" i="89"/>
  <c r="AU108" i="89"/>
  <c r="BY90" i="89"/>
  <c r="BY93" i="89"/>
  <c r="BY96" i="89"/>
  <c r="CE98" i="89"/>
  <c r="CW100" i="89"/>
  <c r="CK106" i="89"/>
  <c r="AO89" i="89"/>
  <c r="AI90" i="89"/>
  <c r="AI93" i="89"/>
  <c r="AI96" i="89"/>
  <c r="CK99" i="89"/>
  <c r="CK101" i="89"/>
  <c r="CK104" i="89"/>
  <c r="AU105" i="89"/>
  <c r="CQ107" i="89"/>
  <c r="BM92" i="89"/>
  <c r="BM95" i="89"/>
  <c r="CQ97" i="89"/>
  <c r="BY100" i="89"/>
  <c r="CK103" i="89"/>
  <c r="BS104" i="89"/>
  <c r="AU106" i="89"/>
  <c r="CW109" i="89"/>
  <c r="CE87" i="89"/>
  <c r="AU90" i="89"/>
  <c r="AU93" i="89"/>
  <c r="AU96" i="89"/>
  <c r="BM98" i="89"/>
  <c r="BS101" i="89"/>
  <c r="CQ101" i="89"/>
  <c r="CW102" i="89"/>
  <c r="BS103" i="89"/>
  <c r="AU107" i="89"/>
  <c r="BM89" i="89"/>
  <c r="BY92" i="89"/>
  <c r="BY95" i="89"/>
  <c r="CQ98" i="89"/>
  <c r="BG100" i="89"/>
  <c r="CE100" i="89"/>
  <c r="BG102" i="89"/>
  <c r="CE102" i="89"/>
  <c r="CQ105" i="89"/>
  <c r="CQ108" i="89"/>
  <c r="AI92" i="89"/>
  <c r="AI95" i="89"/>
  <c r="BM99" i="89"/>
  <c r="AU101" i="89"/>
  <c r="AU103" i="89"/>
  <c r="CQ106" i="89"/>
  <c r="CE89" i="89"/>
  <c r="BM91" i="89"/>
  <c r="BM94" i="89"/>
  <c r="BS97" i="89"/>
  <c r="CQ99" i="89"/>
  <c r="CW101" i="89"/>
  <c r="CE105" i="89"/>
  <c r="CW107" i="89"/>
  <c r="BA88" i="89"/>
  <c r="BY75" i="89"/>
  <c r="BS76" i="89"/>
  <c r="BG76" i="89"/>
  <c r="CE76" i="89"/>
  <c r="CK78" i="89"/>
  <c r="BM78" i="89"/>
  <c r="W78" i="89"/>
  <c r="BS60" i="89"/>
  <c r="AC60" i="89"/>
  <c r="AU84" i="89"/>
  <c r="CW83" i="89"/>
  <c r="AI88" i="89"/>
  <c r="W66" i="89"/>
  <c r="BY82" i="89"/>
  <c r="D75" i="89"/>
  <c r="CE75" i="89"/>
  <c r="CQ82" i="89"/>
  <c r="AC81" i="89"/>
  <c r="CE78" i="89"/>
  <c r="AO80" i="89"/>
  <c r="CE71" i="89"/>
  <c r="CK53" i="89"/>
  <c r="BY50" i="89"/>
  <c r="CE69" i="89"/>
  <c r="D82" i="89"/>
  <c r="AC17" i="89"/>
  <c r="BG12" i="89"/>
  <c r="AO78" i="89"/>
  <c r="BY60" i="89"/>
  <c r="AU60" i="89"/>
  <c r="BG87" i="89"/>
  <c r="Q88" i="89"/>
  <c r="CE83" i="89"/>
  <c r="CQ78" i="89"/>
  <c r="Q66" i="89"/>
  <c r="AO66" i="89"/>
  <c r="AO82" i="89"/>
  <c r="W82" i="89"/>
  <c r="AC82" i="89"/>
  <c r="BG60" i="89"/>
  <c r="BM71" i="89"/>
  <c r="AI59" i="89"/>
  <c r="AC77" i="89"/>
  <c r="BS70" i="89"/>
  <c r="BS50" i="89"/>
  <c r="AC50" i="89"/>
  <c r="CK54" i="89"/>
  <c r="CQ64" i="89"/>
  <c r="BY85" i="89"/>
  <c r="BM68" i="89"/>
  <c r="BM46" i="89"/>
  <c r="CW53" i="89"/>
  <c r="W50" i="89"/>
  <c r="AC87" i="89"/>
  <c r="BG78" i="89"/>
  <c r="Q60" i="89"/>
  <c r="CK84" i="89"/>
  <c r="AO87" i="89"/>
  <c r="CQ87" i="89"/>
  <c r="D66" i="89"/>
  <c r="BG66" i="89"/>
  <c r="AO76" i="89"/>
  <c r="Q76" i="89"/>
  <c r="W75" i="89"/>
  <c r="AC32" i="89"/>
  <c r="AO49" i="89"/>
  <c r="CE82" i="89"/>
  <c r="BY87" i="89"/>
  <c r="AC78" i="89"/>
  <c r="BA75" i="89"/>
  <c r="AC75" i="89"/>
  <c r="BS84" i="89"/>
  <c r="AU71" i="89"/>
  <c r="BY55" i="89"/>
  <c r="BG71" i="89"/>
  <c r="BA64" i="89"/>
  <c r="BY44" i="89"/>
  <c r="Q37" i="89"/>
  <c r="CE33" i="89"/>
  <c r="D87" i="89"/>
  <c r="CK60" i="89"/>
  <c r="AO84" i="89"/>
  <c r="CK66" i="89"/>
  <c r="BM66" i="89"/>
  <c r="AI40" i="89"/>
  <c r="BG23" i="89"/>
  <c r="BG47" i="89"/>
  <c r="Q54" i="89"/>
  <c r="BG30" i="89"/>
  <c r="BG50" i="89"/>
  <c r="Q36" i="89"/>
  <c r="BM87" i="89"/>
  <c r="D78" i="89"/>
  <c r="CQ60" i="89"/>
  <c r="CE60" i="89"/>
  <c r="AU88" i="89"/>
  <c r="Q72" i="89"/>
  <c r="CQ54" i="89"/>
  <c r="AI64" i="89"/>
  <c r="CW71" i="89"/>
  <c r="CW59" i="89"/>
  <c r="BG77" i="89"/>
  <c r="BS52" i="89"/>
  <c r="CW50" i="89"/>
  <c r="AC69" i="89"/>
  <c r="BA55" i="89"/>
  <c r="BS57" i="89"/>
  <c r="Q71" i="89"/>
  <c r="BA59" i="89"/>
  <c r="BA58" i="89"/>
  <c r="AU56" i="89"/>
  <c r="BM74" i="89"/>
  <c r="AI71" i="89"/>
  <c r="CQ58" i="89"/>
  <c r="BG56" i="89"/>
  <c r="CQ69" i="89"/>
  <c r="AU78" i="89"/>
  <c r="AI66" i="89"/>
  <c r="BM82" i="89"/>
  <c r="AU76" i="89"/>
  <c r="CQ83" i="89"/>
  <c r="AU81" i="89"/>
  <c r="AI76" i="89"/>
  <c r="BY88" i="89"/>
  <c r="CK50" i="89"/>
  <c r="BA50" i="89"/>
  <c r="AI54" i="89"/>
  <c r="Q59" i="89"/>
  <c r="CE58" i="89"/>
  <c r="BS58" i="89"/>
  <c r="AO68" i="89"/>
  <c r="CE56" i="89"/>
  <c r="CQ56" i="89"/>
  <c r="BY69" i="89"/>
  <c r="AC51" i="89"/>
  <c r="CW43" i="89"/>
  <c r="AU43" i="89"/>
  <c r="CQ43" i="89"/>
  <c r="AU48" i="89"/>
  <c r="BS53" i="89"/>
  <c r="CW48" i="89"/>
  <c r="BM47" i="89"/>
  <c r="CQ88" i="89"/>
  <c r="AC83" i="89"/>
  <c r="BM76" i="89"/>
  <c r="BA78" i="89"/>
  <c r="AO88" i="89"/>
  <c r="BM72" i="89"/>
  <c r="BS69" i="89"/>
  <c r="CE59" i="89"/>
  <c r="CQ52" i="89"/>
  <c r="D69" i="89"/>
  <c r="BY54" i="89"/>
  <c r="CW57" i="89"/>
  <c r="AI56" i="89"/>
  <c r="BG69" i="89"/>
  <c r="BA87" i="89"/>
  <c r="BY66" i="89"/>
  <c r="BS82" i="89"/>
  <c r="BM75" i="89"/>
  <c r="CQ76" i="89"/>
  <c r="BM80" i="89"/>
  <c r="CQ59" i="89"/>
  <c r="AO70" i="89"/>
  <c r="CK70" i="89"/>
  <c r="Q50" i="89"/>
  <c r="CK59" i="89"/>
  <c r="BG54" i="89"/>
  <c r="BY64" i="89"/>
  <c r="AU64" i="89"/>
  <c r="Q58" i="89"/>
  <c r="W74" i="89"/>
  <c r="BY56" i="89"/>
  <c r="W56" i="89"/>
  <c r="W60" i="89"/>
  <c r="AC66" i="89"/>
  <c r="Q87" i="89"/>
  <c r="CK76" i="89"/>
  <c r="AC88" i="89"/>
  <c r="CE54" i="89"/>
  <c r="BA60" i="89"/>
  <c r="AO60" i="89"/>
  <c r="CW60" i="89"/>
  <c r="W87" i="89"/>
  <c r="BG84" i="89"/>
  <c r="BY76" i="89"/>
  <c r="AI87" i="89"/>
  <c r="Q75" i="89"/>
  <c r="D88" i="89"/>
  <c r="Q83" i="89"/>
  <c r="AI78" i="89"/>
  <c r="AU66" i="89"/>
  <c r="CW75" i="89"/>
  <c r="AI75" i="89"/>
  <c r="CK87" i="89"/>
  <c r="CW81" i="89"/>
  <c r="CQ75" i="89"/>
  <c r="W80" i="89"/>
  <c r="AU59" i="89"/>
  <c r="W83" i="89"/>
  <c r="BS87" i="89"/>
  <c r="D81" i="89"/>
  <c r="AU72" i="89"/>
  <c r="BY71" i="89"/>
  <c r="W53" i="89"/>
  <c r="AU54" i="89"/>
  <c r="AO52" i="89"/>
  <c r="AO58" i="89"/>
  <c r="CQ74" i="89"/>
  <c r="Q84" i="89"/>
  <c r="BY83" i="89"/>
  <c r="AU58" i="89"/>
  <c r="AC71" i="89"/>
  <c r="CK69" i="89"/>
  <c r="BY59" i="89"/>
  <c r="BM86" i="89"/>
  <c r="CW77" i="89"/>
  <c r="AC64" i="89"/>
  <c r="AC52" i="89"/>
  <c r="BG52" i="89"/>
  <c r="BY57" i="89"/>
  <c r="CK64" i="89"/>
  <c r="W64" i="89"/>
  <c r="AI60" i="89"/>
  <c r="D84" i="89"/>
  <c r="BA66" i="89"/>
  <c r="BG82" i="89"/>
  <c r="BG83" i="89"/>
  <c r="BG81" i="89"/>
  <c r="CQ81" i="89"/>
  <c r="BY72" i="89"/>
  <c r="CK52" i="89"/>
  <c r="CE52" i="89"/>
  <c r="AC55" i="89"/>
  <c r="Q78" i="89"/>
  <c r="AI83" i="89"/>
  <c r="AI82" i="89"/>
  <c r="BS66" i="89"/>
  <c r="BA84" i="89"/>
  <c r="BA81" i="89"/>
  <c r="CE88" i="89"/>
  <c r="AU82" i="89"/>
  <c r="BM59" i="89"/>
  <c r="W52" i="89"/>
  <c r="AU53" i="89"/>
  <c r="BS55" i="89"/>
  <c r="CK58" i="89"/>
  <c r="AO74" i="89"/>
  <c r="BS71" i="89"/>
  <c r="BM64" i="89"/>
  <c r="Q56" i="89"/>
  <c r="BM60" i="89"/>
  <c r="AI84" i="89"/>
  <c r="CW76" i="89"/>
  <c r="BM88" i="89"/>
  <c r="Q70" i="89"/>
  <c r="AU52" i="89"/>
  <c r="CQ53" i="89"/>
  <c r="BS54" i="89"/>
  <c r="BG64" i="89"/>
  <c r="AC57" i="89"/>
  <c r="BA71" i="89"/>
  <c r="CQ68" i="89"/>
  <c r="AO64" i="89"/>
  <c r="CW56" i="89"/>
  <c r="BA56" i="89"/>
  <c r="CK72" i="89"/>
  <c r="BS56" i="89"/>
  <c r="CQ48" i="89"/>
  <c r="BA57" i="89"/>
  <c r="AO51" i="89"/>
  <c r="AU47" i="89"/>
  <c r="AI47" i="89"/>
  <c r="CQ47" i="89"/>
  <c r="AI51" i="89"/>
  <c r="AC44" i="89"/>
  <c r="AC54" i="89"/>
  <c r="AI42" i="89"/>
  <c r="AC41" i="89"/>
  <c r="BA69" i="89"/>
  <c r="CK56" i="89"/>
  <c r="BM43" i="89"/>
  <c r="AC48" i="89"/>
  <c r="BM51" i="89"/>
  <c r="CQ45" i="89"/>
  <c r="CQ49" i="89"/>
  <c r="AC45" i="89"/>
  <c r="AI45" i="89"/>
  <c r="BY45" i="89"/>
  <c r="Q45" i="89"/>
  <c r="BM54" i="89"/>
  <c r="BY79" i="89"/>
  <c r="CE55" i="89"/>
  <c r="BY47" i="89"/>
  <c r="BG42" i="89"/>
  <c r="AU44" i="89"/>
  <c r="BY52" i="89"/>
  <c r="AO69" i="89"/>
  <c r="CE64" i="89"/>
  <c r="W43" i="89"/>
  <c r="BM48" i="89"/>
  <c r="BS51" i="89"/>
  <c r="CW45" i="89"/>
  <c r="AI50" i="89"/>
  <c r="Q55" i="89"/>
  <c r="CW55" i="89"/>
  <c r="CK49" i="89"/>
  <c r="W40" i="89"/>
  <c r="BM69" i="89"/>
  <c r="CW69" i="89"/>
  <c r="BY58" i="89"/>
  <c r="AO43" i="89"/>
  <c r="CK43" i="89"/>
  <c r="BA46" i="89"/>
  <c r="AU51" i="89"/>
  <c r="CK57" i="89"/>
  <c r="AO53" i="89"/>
  <c r="CE53" i="89"/>
  <c r="Q47" i="89"/>
  <c r="BS47" i="89"/>
  <c r="BM49" i="89"/>
  <c r="W54" i="89"/>
  <c r="CE50" i="89"/>
  <c r="BA45" i="89"/>
  <c r="AU42" i="89"/>
  <c r="AO40" i="89"/>
  <c r="W42" i="89"/>
  <c r="AO41" i="89"/>
  <c r="CE35" i="89"/>
  <c r="BS59" i="89"/>
  <c r="AU69" i="89"/>
  <c r="AC43" i="89"/>
  <c r="BG43" i="89"/>
  <c r="BA43" i="89"/>
  <c r="AI46" i="89"/>
  <c r="BY49" i="89"/>
  <c r="CW47" i="89"/>
  <c r="CK48" i="89"/>
  <c r="W49" i="89"/>
  <c r="BM44" i="89"/>
  <c r="Q86" i="89"/>
  <c r="W68" i="89"/>
  <c r="BG51" i="89"/>
  <c r="W48" i="89"/>
  <c r="AI53" i="89"/>
  <c r="D79" i="89"/>
  <c r="Q48" i="89"/>
  <c r="CW49" i="89"/>
  <c r="CW54" i="89"/>
  <c r="BA40" i="89"/>
  <c r="BM41" i="89"/>
  <c r="AC56" i="89"/>
  <c r="BM56" i="89"/>
  <c r="AI43" i="89"/>
  <c r="Q43" i="89"/>
  <c r="BA48" i="89"/>
  <c r="BA53" i="89"/>
  <c r="CQ46" i="89"/>
  <c r="CE45" i="89"/>
  <c r="BY73" i="89"/>
  <c r="BS49" i="89"/>
  <c r="BY40" i="89"/>
  <c r="CW41" i="89"/>
  <c r="BY41" i="89"/>
  <c r="W35" i="89"/>
  <c r="W59" i="89"/>
  <c r="CK51" i="89"/>
  <c r="Q46" i="89"/>
  <c r="AO48" i="89"/>
  <c r="BM57" i="89"/>
  <c r="AU49" i="89"/>
  <c r="CE47" i="89"/>
  <c r="AC47" i="89"/>
  <c r="CQ57" i="89"/>
  <c r="BM65" i="89"/>
  <c r="BM55" i="89"/>
  <c r="CK55" i="89"/>
  <c r="CQ55" i="89"/>
  <c r="CW51" i="89"/>
  <c r="AI49" i="89"/>
  <c r="BA54" i="89"/>
  <c r="Q52" i="89"/>
  <c r="BY51" i="89"/>
  <c r="BY43" i="89"/>
  <c r="AI48" i="89"/>
  <c r="AU46" i="89"/>
  <c r="W45" i="89"/>
  <c r="BG53" i="89"/>
  <c r="W47" i="89"/>
  <c r="BG57" i="89"/>
  <c r="AC76" i="89"/>
  <c r="CQ50" i="89"/>
  <c r="BG55" i="89"/>
  <c r="AO56" i="89"/>
  <c r="Q51" i="89"/>
  <c r="CQ51" i="89"/>
  <c r="BY48" i="89"/>
  <c r="CW46" i="89"/>
  <c r="AO57" i="89"/>
  <c r="BM45" i="89"/>
  <c r="AO45" i="89"/>
  <c r="CK45" i="89"/>
  <c r="BY77" i="89"/>
  <c r="CW52" i="89"/>
  <c r="AU57" i="89"/>
  <c r="CQ77" i="89"/>
  <c r="BS48" i="89"/>
  <c r="AO47" i="89"/>
  <c r="CK47" i="89"/>
  <c r="Q53" i="89"/>
  <c r="BM50" i="89"/>
  <c r="BS45" i="89"/>
  <c r="AU55" i="89"/>
  <c r="AI52" i="89"/>
  <c r="W55" i="89"/>
  <c r="BS43" i="89"/>
  <c r="CE43" i="89"/>
  <c r="BG48" i="89"/>
  <c r="Q57" i="89"/>
  <c r="AI57" i="89"/>
  <c r="BM53" i="89"/>
  <c r="BA47" i="89"/>
  <c r="AU45" i="89"/>
  <c r="BG45" i="89"/>
  <c r="CE42" i="89"/>
  <c r="BY42" i="89"/>
  <c r="Q41" i="89"/>
  <c r="AU35" i="89"/>
  <c r="AC30" i="89"/>
  <c r="BA36" i="89"/>
  <c r="BA37" i="89"/>
  <c r="BM28" i="89"/>
  <c r="Q28" i="89"/>
  <c r="AU38" i="89"/>
  <c r="CQ37" i="89"/>
  <c r="BS36" i="89"/>
  <c r="BY36" i="89"/>
  <c r="CK27" i="89"/>
  <c r="Q24" i="89"/>
  <c r="AI32" i="89"/>
  <c r="BG31" i="89"/>
  <c r="BY31" i="89"/>
  <c r="CQ29" i="89"/>
  <c r="BY25" i="89"/>
  <c r="Q27" i="89"/>
  <c r="W31" i="89"/>
  <c r="CQ9" i="89"/>
  <c r="BG9" i="89"/>
  <c r="CW42" i="89"/>
  <c r="AI41" i="89"/>
  <c r="BA52" i="89"/>
  <c r="BG35" i="89"/>
  <c r="CE31" i="89"/>
  <c r="CE28" i="89"/>
  <c r="BA38" i="89"/>
  <c r="CK28" i="89"/>
  <c r="CQ40" i="89"/>
  <c r="AU50" i="89"/>
  <c r="Q42" i="89"/>
  <c r="BY39" i="89"/>
  <c r="CE36" i="89"/>
  <c r="CW36" i="89"/>
  <c r="AU27" i="89"/>
  <c r="AO24" i="89"/>
  <c r="CQ31" i="89"/>
  <c r="BY26" i="89"/>
  <c r="Q29" i="89"/>
  <c r="AO55" i="89"/>
  <c r="BA51" i="89"/>
  <c r="BG40" i="89"/>
  <c r="CK41" i="89"/>
  <c r="CQ35" i="89"/>
  <c r="CE30" i="89"/>
  <c r="BA30" i="89"/>
  <c r="AC46" i="89"/>
  <c r="CQ28" i="89"/>
  <c r="CQ38" i="89"/>
  <c r="CK42" i="89"/>
  <c r="AO37" i="89"/>
  <c r="W36" i="89"/>
  <c r="AC27" i="89"/>
  <c r="CW23" i="89"/>
  <c r="CE32" i="89"/>
  <c r="BM26" i="89"/>
  <c r="CE29" i="89"/>
  <c r="CE51" i="89"/>
  <c r="CE46" i="89"/>
  <c r="BS42" i="89"/>
  <c r="AO30" i="89"/>
  <c r="BM31" i="89"/>
  <c r="BG46" i="89"/>
  <c r="AC28" i="89"/>
  <c r="AI38" i="89"/>
  <c r="AO50" i="89"/>
  <c r="CE44" i="89"/>
  <c r="CW44" i="89"/>
  <c r="AU40" i="89"/>
  <c r="BM30" i="89"/>
  <c r="BA26" i="89"/>
  <c r="BS24" i="89"/>
  <c r="CE34" i="89"/>
  <c r="AC31" i="89"/>
  <c r="CE25" i="89"/>
  <c r="AU29" i="89"/>
  <c r="Q25" i="89"/>
  <c r="BM25" i="89"/>
  <c r="BA9" i="89"/>
  <c r="CK46" i="89"/>
  <c r="AU41" i="89"/>
  <c r="W41" i="89"/>
  <c r="BA35" i="89"/>
  <c r="AO35" i="89"/>
  <c r="BS30" i="89"/>
  <c r="CK30" i="89"/>
  <c r="AO38" i="89"/>
  <c r="Q49" i="89"/>
  <c r="Q30" i="89"/>
  <c r="AO31" i="89"/>
  <c r="BY46" i="89"/>
  <c r="CK40" i="89"/>
  <c r="BG28" i="89"/>
  <c r="AO28" i="89"/>
  <c r="W28" i="89"/>
  <c r="AI44" i="89"/>
  <c r="AC42" i="89"/>
  <c r="BG39" i="89"/>
  <c r="BG37" i="89"/>
  <c r="AU23" i="89"/>
  <c r="W46" i="89"/>
  <c r="CE41" i="89"/>
  <c r="BM29" i="89"/>
  <c r="AI29" i="89"/>
  <c r="CK39" i="89"/>
  <c r="Q44" i="89"/>
  <c r="BA44" i="89"/>
  <c r="CE37" i="89"/>
  <c r="BG24" i="89"/>
  <c r="BA24" i="89"/>
  <c r="AO29" i="89"/>
  <c r="AC33" i="89"/>
  <c r="BA31" i="89"/>
  <c r="BA41" i="89"/>
  <c r="CQ41" i="89"/>
  <c r="AU30" i="89"/>
  <c r="AU31" i="89"/>
  <c r="CW28" i="89"/>
  <c r="BY67" i="89"/>
  <c r="CE48" i="89"/>
  <c r="BG41" i="89"/>
  <c r="CQ30" i="89"/>
  <c r="BS28" i="89"/>
  <c r="BS34" i="89"/>
  <c r="BM36" i="89"/>
  <c r="AO44" i="89"/>
  <c r="Q39" i="89"/>
  <c r="AC36" i="89"/>
  <c r="CW24" i="89"/>
  <c r="CW34" i="89"/>
  <c r="AC40" i="89"/>
  <c r="CW40" i="89"/>
  <c r="CK35" i="89"/>
  <c r="W30" i="89"/>
  <c r="BY30" i="89"/>
  <c r="CE39" i="89"/>
  <c r="CW27" i="89"/>
  <c r="BG27" i="89"/>
  <c r="CW29" i="89"/>
  <c r="AI25" i="89"/>
  <c r="AI9" i="89"/>
  <c r="CE10" i="89"/>
  <c r="AI33" i="89"/>
  <c r="BY15" i="89"/>
  <c r="AO19" i="89"/>
  <c r="BG13" i="89"/>
  <c r="Q13" i="89"/>
  <c r="BM22" i="89"/>
  <c r="AU20" i="89"/>
  <c r="Q17" i="89"/>
  <c r="AU33" i="89"/>
  <c r="BM38" i="89"/>
  <c r="AO42" i="89"/>
  <c r="BM27" i="89"/>
  <c r="Q31" i="89"/>
  <c r="BG25" i="89"/>
  <c r="Q32" i="89"/>
  <c r="CE21" i="89"/>
  <c r="W27" i="89"/>
  <c r="BM15" i="89"/>
  <c r="AU15" i="89"/>
  <c r="BY19" i="89"/>
  <c r="W13" i="89"/>
  <c r="AC13" i="89"/>
  <c r="BG14" i="89"/>
  <c r="CE14" i="89"/>
  <c r="CQ23" i="89"/>
  <c r="CK22" i="89"/>
  <c r="BY33" i="89"/>
  <c r="BG22" i="89"/>
  <c r="W20" i="89"/>
  <c r="BS23" i="89"/>
  <c r="AU17" i="89"/>
  <c r="AU5" i="89"/>
  <c r="BY28" i="89"/>
  <c r="AC38" i="89"/>
  <c r="CE38" i="89"/>
  <c r="AC39" i="89"/>
  <c r="CK31" i="89"/>
  <c r="Q26" i="89"/>
  <c r="BM40" i="89"/>
  <c r="AI31" i="89"/>
  <c r="BG29" i="89"/>
  <c r="BS25" i="89"/>
  <c r="CK29" i="89"/>
  <c r="AO10" i="89"/>
  <c r="CQ10" i="89"/>
  <c r="CW10" i="89"/>
  <c r="AC37" i="89"/>
  <c r="BY21" i="89"/>
  <c r="BG38" i="89"/>
  <c r="CK26" i="89"/>
  <c r="BM23" i="89"/>
  <c r="BA11" i="89"/>
  <c r="CE15" i="89"/>
  <c r="BY23" i="89"/>
  <c r="AI12" i="89"/>
  <c r="BY20" i="89"/>
  <c r="BA28" i="89"/>
  <c r="AU28" i="89"/>
  <c r="AU39" i="89"/>
  <c r="AO36" i="89"/>
  <c r="CQ36" i="89"/>
  <c r="W29" i="89"/>
  <c r="CQ25" i="89"/>
  <c r="AU24" i="89"/>
  <c r="CE9" i="89"/>
  <c r="BS26" i="89"/>
  <c r="BS11" i="89"/>
  <c r="CQ15" i="89"/>
  <c r="CK19" i="89"/>
  <c r="BM13" i="89"/>
  <c r="BY14" i="89"/>
  <c r="CQ14" i="89"/>
  <c r="BA29" i="89"/>
  <c r="BM39" i="89"/>
  <c r="BS40" i="89"/>
  <c r="BA34" i="89"/>
  <c r="CQ22" i="89"/>
  <c r="CK34" i="89"/>
  <c r="W9" i="89"/>
  <c r="Q9" i="89"/>
  <c r="BM10" i="89"/>
  <c r="AI37" i="89"/>
  <c r="AI11" i="89"/>
  <c r="BM14" i="89"/>
  <c r="BS21" i="89"/>
  <c r="BM19" i="89"/>
  <c r="CK13" i="89"/>
  <c r="BS14" i="89"/>
  <c r="BM21" i="89"/>
  <c r="BY35" i="89"/>
  <c r="BG36" i="89"/>
  <c r="W37" i="89"/>
  <c r="BA39" i="89"/>
  <c r="BS31" i="89"/>
  <c r="CK32" i="89"/>
  <c r="BY9" i="89"/>
  <c r="AU9" i="89"/>
  <c r="BG26" i="89"/>
  <c r="CQ11" i="89"/>
  <c r="AU11" i="89"/>
  <c r="CW13" i="89"/>
  <c r="CW14" i="89"/>
  <c r="W38" i="89"/>
  <c r="CQ44" i="89"/>
  <c r="AU34" i="89"/>
  <c r="BY24" i="89"/>
  <c r="AC34" i="89"/>
  <c r="AU25" i="89"/>
  <c r="AI22" i="89"/>
  <c r="W33" i="89"/>
  <c r="CK9" i="89"/>
  <c r="CW9" i="89"/>
  <c r="BS10" i="89"/>
  <c r="BM16" i="89"/>
  <c r="Q38" i="89"/>
  <c r="CQ34" i="89"/>
  <c r="AO11" i="89"/>
  <c r="BM17" i="89"/>
  <c r="CQ13" i="89"/>
  <c r="BG17" i="89"/>
  <c r="AI14" i="89"/>
  <c r="AC14" i="89"/>
  <c r="BY22" i="89"/>
  <c r="CK6" i="89"/>
  <c r="BA42" i="89"/>
  <c r="BM35" i="89"/>
  <c r="CK36" i="89"/>
  <c r="BY38" i="89"/>
  <c r="BM37" i="89"/>
  <c r="Q40" i="89"/>
  <c r="AU36" i="89"/>
  <c r="AI35" i="89"/>
  <c r="BS22" i="89"/>
  <c r="CE40" i="89"/>
  <c r="BY10" i="89"/>
  <c r="BG10" i="89"/>
  <c r="CW37" i="89"/>
  <c r="CE22" i="89"/>
  <c r="CW16" i="89"/>
  <c r="BG34" i="89"/>
  <c r="CQ12" i="89"/>
  <c r="CQ20" i="89"/>
  <c r="Q19" i="89"/>
  <c r="AI13" i="89"/>
  <c r="CQ42" i="89"/>
  <c r="CK37" i="89"/>
  <c r="AC24" i="89"/>
  <c r="BM24" i="89"/>
  <c r="AC29" i="89"/>
  <c r="BY32" i="89"/>
  <c r="W10" i="89"/>
  <c r="AI34" i="89"/>
  <c r="CW22" i="89"/>
  <c r="AC16" i="89"/>
  <c r="AO34" i="89"/>
  <c r="CE26" i="89"/>
  <c r="BY11" i="89"/>
  <c r="AO46" i="89"/>
  <c r="AU37" i="89"/>
  <c r="BY37" i="89"/>
  <c r="BS39" i="89"/>
  <c r="BA25" i="89"/>
  <c r="CK24" i="89"/>
  <c r="CW31" i="89"/>
  <c r="CW26" i="89"/>
  <c r="AO25" i="89"/>
  <c r="AU32" i="89"/>
  <c r="CE23" i="89"/>
  <c r="BY27" i="89"/>
  <c r="Q10" i="89"/>
  <c r="AC10" i="89"/>
  <c r="W34" i="89"/>
  <c r="CK21" i="89"/>
  <c r="CE20" i="89"/>
  <c r="AC26" i="89"/>
  <c r="AI20" i="89"/>
  <c r="W12" i="89"/>
  <c r="Q35" i="89"/>
  <c r="BA49" i="89"/>
  <c r="BA22" i="89"/>
  <c r="BS29" i="89"/>
  <c r="AI26" i="89"/>
  <c r="BG32" i="89"/>
  <c r="BM9" i="89"/>
  <c r="BS9" i="89"/>
  <c r="AI10" i="89"/>
  <c r="CW30" i="89"/>
  <c r="BS46" i="89"/>
  <c r="AI28" i="89"/>
  <c r="AI36" i="89"/>
  <c r="BA27" i="89"/>
  <c r="CE27" i="89"/>
  <c r="BY29" i="89"/>
  <c r="W25" i="89"/>
  <c r="AC25" i="89"/>
  <c r="CK25" i="89"/>
  <c r="AO9" i="89"/>
  <c r="AC9" i="89"/>
  <c r="BA10" i="89"/>
  <c r="CK10" i="89"/>
  <c r="AU10" i="89"/>
  <c r="AU14" i="89"/>
  <c r="AU21" i="89"/>
  <c r="AI30" i="89"/>
  <c r="Q23" i="89"/>
  <c r="AO15" i="89"/>
  <c r="AU12" i="89"/>
  <c r="CK18" i="89"/>
  <c r="BS19" i="89"/>
  <c r="BS16" i="89"/>
  <c r="CW7" i="89"/>
  <c r="AU7" i="89"/>
  <c r="CK11" i="89"/>
  <c r="AU8" i="89"/>
  <c r="CW4" i="89"/>
  <c r="AI4" i="89"/>
  <c r="BS13" i="89"/>
  <c r="BA14" i="89"/>
  <c r="Q22" i="89"/>
  <c r="BA21" i="89"/>
  <c r="BM20" i="89"/>
  <c r="CK16" i="89"/>
  <c r="BY16" i="89"/>
  <c r="BG16" i="89"/>
  <c r="BM18" i="89"/>
  <c r="CW21" i="89"/>
  <c r="AU6" i="89"/>
  <c r="AI21" i="89"/>
  <c r="BA16" i="89"/>
  <c r="AO6" i="89"/>
  <c r="CE5" i="89"/>
  <c r="Q5" i="89"/>
  <c r="AC11" i="89"/>
  <c r="AI5" i="89"/>
  <c r="BS37" i="89"/>
  <c r="AC20" i="89"/>
  <c r="AO22" i="89"/>
  <c r="BA23" i="89"/>
  <c r="AO16" i="89"/>
  <c r="CE12" i="89"/>
  <c r="AI15" i="89"/>
  <c r="CE19" i="89"/>
  <c r="BM5" i="89"/>
  <c r="AI19" i="89"/>
  <c r="AI16" i="89"/>
  <c r="BA6" i="89"/>
  <c r="BG4" i="89"/>
  <c r="CK5" i="89"/>
  <c r="CK38" i="89"/>
  <c r="CQ17" i="89"/>
  <c r="W22" i="89"/>
  <c r="AI23" i="89"/>
  <c r="CK15" i="89"/>
  <c r="W16" i="89"/>
  <c r="BM6" i="89"/>
  <c r="Q7" i="89"/>
  <c r="BG11" i="89"/>
  <c r="AO5" i="89"/>
  <c r="W4" i="89"/>
  <c r="BA13" i="89"/>
  <c r="CE17" i="89"/>
  <c r="CW15" i="89"/>
  <c r="W18" i="89"/>
  <c r="AO20" i="89"/>
  <c r="BY6" i="89"/>
  <c r="AC6" i="89"/>
  <c r="CQ7" i="89"/>
  <c r="BS7" i="89"/>
  <c r="Q4" i="89"/>
  <c r="AI8" i="89"/>
  <c r="BA5" i="89"/>
  <c r="AO4" i="89"/>
  <c r="AO13" i="89"/>
  <c r="AU22" i="89"/>
  <c r="BM34" i="89"/>
  <c r="BA17" i="89"/>
  <c r="BG19" i="89"/>
  <c r="CE4" i="89"/>
  <c r="AU16" i="89"/>
  <c r="W15" i="89"/>
  <c r="BS18" i="89"/>
  <c r="CK4" i="89"/>
  <c r="BY17" i="89"/>
  <c r="W23" i="89"/>
  <c r="BA15" i="89"/>
  <c r="AI24" i="89"/>
  <c r="BS17" i="89"/>
  <c r="CQ4" i="89"/>
  <c r="BG15" i="89"/>
  <c r="BA12" i="89"/>
  <c r="BY5" i="89"/>
  <c r="BA19" i="89"/>
  <c r="W6" i="89"/>
  <c r="CE11" i="89"/>
  <c r="BS5" i="89"/>
  <c r="AO8" i="89"/>
  <c r="AO23" i="89"/>
  <c r="CK23" i="89"/>
  <c r="W24" i="89"/>
  <c r="CK17" i="89"/>
  <c r="BA4" i="89"/>
  <c r="Q15" i="89"/>
  <c r="BM12" i="89"/>
  <c r="AI18" i="89"/>
  <c r="AC15" i="89"/>
  <c r="AI6" i="89"/>
  <c r="AC7" i="89"/>
  <c r="Q11" i="89"/>
  <c r="AU4" i="89"/>
  <c r="CQ5" i="89"/>
  <c r="AU13" i="89"/>
  <c r="CQ24" i="89"/>
  <c r="W17" i="89"/>
  <c r="BM4" i="89"/>
  <c r="Q16" i="89"/>
  <c r="BS12" i="89"/>
  <c r="CK12" i="89"/>
  <c r="AC21" i="89"/>
  <c r="CK7" i="89"/>
  <c r="BM7" i="89"/>
  <c r="BG6" i="89"/>
  <c r="AC5" i="89"/>
  <c r="BS8" i="89"/>
  <c r="AC23" i="89"/>
  <c r="BS20" i="89"/>
  <c r="CK14" i="89"/>
  <c r="AC12" i="89"/>
  <c r="BS15" i="89"/>
  <c r="BS27" i="89"/>
  <c r="CW12" i="89"/>
  <c r="CQ18" i="89"/>
  <c r="CW5" i="89"/>
  <c r="CW6" i="89"/>
  <c r="BS4" i="89"/>
  <c r="AU26" i="89"/>
  <c r="CK20" i="89"/>
  <c r="CE13" i="89"/>
  <c r="W11" i="89"/>
  <c r="AO18" i="89"/>
  <c r="AI17" i="89"/>
  <c r="W5" i="89"/>
  <c r="CE6" i="89"/>
  <c r="BS6" i="89"/>
  <c r="Q6" i="89"/>
  <c r="BY4" i="89"/>
  <c r="W26" i="89"/>
  <c r="AO14" i="89"/>
  <c r="W14" i="89"/>
  <c r="AO12" i="89"/>
  <c r="CQ16" i="89"/>
  <c r="Q12" i="89"/>
  <c r="CQ6" i="89"/>
  <c r="CQ8" i="89"/>
  <c r="BG7" i="89"/>
  <c r="W7" i="89"/>
  <c r="AC8" i="89"/>
  <c r="AC4" i="89"/>
  <c r="BG5" i="89"/>
  <c r="BM11" i="89"/>
  <c r="D83" i="89"/>
  <c r="E25" i="87"/>
  <c r="E15" i="87"/>
  <c r="E35" i="87"/>
  <c r="B81" i="89"/>
  <c r="AY17" i="89"/>
  <c r="CL5" i="89"/>
  <c r="CL22" i="89"/>
  <c r="CF23" i="89"/>
  <c r="X21" i="89"/>
  <c r="AD23" i="89"/>
  <c r="CL30" i="89"/>
  <c r="X8" i="89"/>
  <c r="BT8" i="89"/>
  <c r="BZ18" i="89"/>
  <c r="CR21" i="89"/>
  <c r="CR23" i="89"/>
  <c r="X24" i="89"/>
  <c r="CX24" i="89"/>
  <c r="CF7" i="89"/>
  <c r="AD8" i="89"/>
  <c r="BH20" i="89"/>
  <c r="BB22" i="89"/>
  <c r="CX23" i="89"/>
  <c r="R14" i="89"/>
  <c r="R5" i="89"/>
  <c r="CX8" i="89"/>
  <c r="X36" i="89"/>
  <c r="AP52" i="89"/>
  <c r="R65" i="89"/>
  <c r="AP65" i="89"/>
  <c r="X66" i="89"/>
  <c r="BZ68" i="89"/>
  <c r="E70" i="89"/>
  <c r="AV18" i="89"/>
  <c r="CR20" i="89"/>
  <c r="BB21" i="89"/>
  <c r="BH36" i="89"/>
  <c r="X39" i="89"/>
  <c r="E61" i="89"/>
  <c r="BN61" i="89"/>
  <c r="CL65" i="89"/>
  <c r="AD67" i="89"/>
  <c r="BB67" i="89"/>
  <c r="CX67" i="89"/>
  <c r="X68" i="89"/>
  <c r="CL6" i="89"/>
  <c r="BN23" i="89"/>
  <c r="CF39" i="89"/>
  <c r="X48" i="89"/>
  <c r="CR48" i="89"/>
  <c r="CX54" i="89"/>
  <c r="BT61" i="89"/>
  <c r="BT65" i="89"/>
  <c r="AP66" i="89"/>
  <c r="E67" i="89"/>
  <c r="BB68" i="89"/>
  <c r="BN69" i="89"/>
  <c r="BZ70" i="89"/>
  <c r="BZ13" i="89"/>
  <c r="BZ23" i="89"/>
  <c r="AD24" i="89"/>
  <c r="CX25" i="89"/>
  <c r="BN42" i="89"/>
  <c r="BZ61" i="89"/>
  <c r="R62" i="89"/>
  <c r="BZ62" i="89"/>
  <c r="X65" i="89"/>
  <c r="AV65" i="89"/>
  <c r="CF67" i="89"/>
  <c r="AD68" i="89"/>
  <c r="AV70" i="89"/>
  <c r="BH18" i="89"/>
  <c r="R20" i="89"/>
  <c r="BH21" i="89"/>
  <c r="CR39" i="89"/>
  <c r="CF41" i="89"/>
  <c r="AV46" i="89"/>
  <c r="CX47" i="89"/>
  <c r="AJ48" i="89"/>
  <c r="CL53" i="89"/>
  <c r="CR55" i="89"/>
  <c r="R61" i="89"/>
  <c r="CL61" i="89"/>
  <c r="CF62" i="89"/>
  <c r="BB63" i="89"/>
  <c r="CR65" i="89"/>
  <c r="AJ67" i="89"/>
  <c r="BH67" i="89"/>
  <c r="R69" i="89"/>
  <c r="E72" i="89"/>
  <c r="CF18" i="89"/>
  <c r="CF40" i="89"/>
  <c r="BB50" i="89"/>
  <c r="BZ52" i="89"/>
  <c r="AD61" i="89"/>
  <c r="CL62" i="89"/>
  <c r="R64" i="89"/>
  <c r="BB65" i="89"/>
  <c r="BZ65" i="89"/>
  <c r="BH68" i="89"/>
  <c r="CL68" i="89"/>
  <c r="CF69" i="89"/>
  <c r="X70" i="89"/>
  <c r="BH12" i="89"/>
  <c r="CX19" i="89"/>
  <c r="BB24" i="89"/>
  <c r="BN30" i="89"/>
  <c r="BH33" i="89"/>
  <c r="BB4" i="89"/>
  <c r="AJ5" i="89"/>
  <c r="AP7" i="89"/>
  <c r="BH8" i="89"/>
  <c r="BN4" i="89"/>
  <c r="AV5" i="89"/>
  <c r="AP17" i="89"/>
  <c r="BN22" i="89"/>
  <c r="X23" i="89"/>
  <c r="BT25" i="89"/>
  <c r="CR4" i="89"/>
  <c r="BN8" i="89"/>
  <c r="BT24" i="89"/>
  <c r="AD18" i="89"/>
  <c r="CF22" i="89"/>
  <c r="CF16" i="89"/>
  <c r="R52" i="89"/>
  <c r="AP62" i="89"/>
  <c r="AP68" i="89"/>
  <c r="AV69" i="89"/>
  <c r="AP71" i="89"/>
  <c r="BN72" i="89"/>
  <c r="BH73" i="89"/>
  <c r="BZ73" i="89"/>
  <c r="BN77" i="89"/>
  <c r="BH80" i="89"/>
  <c r="AJ81" i="89"/>
  <c r="BN81" i="89"/>
  <c r="AP82" i="89"/>
  <c r="BB83" i="89"/>
  <c r="AV84" i="89"/>
  <c r="X85" i="89"/>
  <c r="AP85" i="89"/>
  <c r="CX85" i="89"/>
  <c r="BT86" i="89"/>
  <c r="CF87" i="89"/>
  <c r="BH88" i="89"/>
  <c r="AP89" i="89"/>
  <c r="AD53" i="89"/>
  <c r="CR61" i="89"/>
  <c r="AV62" i="89"/>
  <c r="CR63" i="89"/>
  <c r="CR67" i="89"/>
  <c r="CR70" i="89"/>
  <c r="BZ71" i="89"/>
  <c r="AP72" i="89"/>
  <c r="CR73" i="89"/>
  <c r="BH74" i="89"/>
  <c r="CL77" i="89"/>
  <c r="AP78" i="89"/>
  <c r="BB79" i="89"/>
  <c r="BH83" i="89"/>
  <c r="X84" i="89"/>
  <c r="CF85" i="89"/>
  <c r="CL86" i="89"/>
  <c r="CR88" i="89"/>
  <c r="BT89" i="89"/>
  <c r="BB62" i="89"/>
  <c r="E65" i="89"/>
  <c r="CX65" i="89"/>
  <c r="CX68" i="89"/>
  <c r="CX69" i="89"/>
  <c r="AD73" i="89"/>
  <c r="AP77" i="89"/>
  <c r="AJ79" i="89"/>
  <c r="BT79" i="89"/>
  <c r="CL79" i="89"/>
  <c r="AP81" i="89"/>
  <c r="CF84" i="89"/>
  <c r="BN85" i="89"/>
  <c r="X86" i="89"/>
  <c r="AD89" i="89"/>
  <c r="BN48" i="89"/>
  <c r="BB54" i="89"/>
  <c r="BH65" i="89"/>
  <c r="BN67" i="89"/>
  <c r="AV68" i="89"/>
  <c r="CX70" i="89"/>
  <c r="BN73" i="89"/>
  <c r="R74" i="89"/>
  <c r="AP74" i="89"/>
  <c r="R79" i="89"/>
  <c r="E80" i="89"/>
  <c r="AP80" i="89"/>
  <c r="BN80" i="89"/>
  <c r="BT81" i="89"/>
  <c r="CX81" i="89"/>
  <c r="BB84" i="89"/>
  <c r="BN47" i="89"/>
  <c r="BH54" i="89"/>
  <c r="CR62" i="89"/>
  <c r="R67" i="89"/>
  <c r="CL71" i="89"/>
  <c r="X72" i="89"/>
  <c r="AV72" i="89"/>
  <c r="BT72" i="89"/>
  <c r="CF73" i="89"/>
  <c r="CL74" i="89"/>
  <c r="X77" i="89"/>
  <c r="CR77" i="89"/>
  <c r="BN82" i="89"/>
  <c r="AD85" i="89"/>
  <c r="BH86" i="89"/>
  <c r="BN46" i="89"/>
  <c r="BB53" i="89"/>
  <c r="X64" i="89"/>
  <c r="R71" i="89"/>
  <c r="R73" i="89"/>
  <c r="R75" i="89"/>
  <c r="BH75" i="89"/>
  <c r="X76" i="89"/>
  <c r="R81" i="89"/>
  <c r="CL84" i="89"/>
  <c r="CL85" i="89"/>
  <c r="E86" i="89"/>
  <c r="BZ86" i="89"/>
  <c r="AP88" i="89"/>
  <c r="AD34" i="89"/>
  <c r="AD64" i="89"/>
  <c r="BN65" i="89"/>
  <c r="BT67" i="89"/>
  <c r="BN70" i="89"/>
  <c r="CR71" i="89"/>
  <c r="BZ72" i="89"/>
  <c r="CX72" i="89"/>
  <c r="AJ73" i="89"/>
  <c r="CX73" i="89"/>
  <c r="X74" i="89"/>
  <c r="BZ77" i="89"/>
  <c r="AP79" i="89"/>
  <c r="BH79" i="89"/>
  <c r="BZ79" i="89"/>
  <c r="CR79" i="89"/>
  <c r="BT80" i="89"/>
  <c r="CR80" i="89"/>
  <c r="BZ82" i="89"/>
  <c r="E84" i="89"/>
  <c r="AJ84" i="89"/>
  <c r="R38" i="89"/>
  <c r="BZ46" i="89"/>
  <c r="AP61" i="89"/>
  <c r="AD65" i="89"/>
  <c r="X67" i="89"/>
  <c r="BT68" i="89"/>
  <c r="BB72" i="89"/>
  <c r="BB73" i="89"/>
  <c r="AV74" i="89"/>
  <c r="BT74" i="89"/>
  <c r="CR74" i="89"/>
  <c r="BZ75" i="89"/>
  <c r="BB77" i="89"/>
  <c r="AV80" i="89"/>
  <c r="BN84" i="89"/>
  <c r="CL46" i="89"/>
  <c r="AV61" i="89"/>
  <c r="BZ67" i="89"/>
  <c r="R68" i="89"/>
  <c r="AD69" i="89"/>
  <c r="BT70" i="89"/>
  <c r="X71" i="89"/>
  <c r="AD37" i="89"/>
  <c r="AP38" i="89"/>
  <c r="BH64" i="89"/>
  <c r="AD70" i="89"/>
  <c r="BT39" i="89"/>
  <c r="BB61" i="89"/>
  <c r="AD62" i="89"/>
  <c r="CF65" i="89"/>
  <c r="AP67" i="89"/>
  <c r="CL67" i="89"/>
  <c r="AJ69" i="89"/>
  <c r="BH61" i="89"/>
  <c r="CR68" i="89"/>
  <c r="E74" i="89"/>
  <c r="X80" i="89"/>
  <c r="CF81" i="89"/>
  <c r="CX86" i="89"/>
  <c r="BN89" i="89"/>
  <c r="BN90" i="89"/>
  <c r="BN91" i="89"/>
  <c r="BN92" i="89"/>
  <c r="BN93" i="89"/>
  <c r="BN94" i="89"/>
  <c r="BN95" i="89"/>
  <c r="BN96" i="89"/>
  <c r="BT97" i="89"/>
  <c r="CF98" i="89"/>
  <c r="CR99" i="89"/>
  <c r="AV101" i="89"/>
  <c r="BH102" i="89"/>
  <c r="BZ103" i="89"/>
  <c r="BT73" i="89"/>
  <c r="BZ74" i="89"/>
  <c r="CF75" i="89"/>
  <c r="E77" i="89"/>
  <c r="R84" i="89"/>
  <c r="R85" i="89"/>
  <c r="BB85" i="89"/>
  <c r="R89" i="89"/>
  <c r="AV89" i="89"/>
  <c r="CX89" i="89"/>
  <c r="CR90" i="89"/>
  <c r="CR91" i="89"/>
  <c r="CR92" i="89"/>
  <c r="CR93" i="89"/>
  <c r="CR94" i="89"/>
  <c r="CR95" i="89"/>
  <c r="CR96" i="89"/>
  <c r="CX97" i="89"/>
  <c r="BB99" i="89"/>
  <c r="BN100" i="89"/>
  <c r="BZ101" i="89"/>
  <c r="CL102" i="89"/>
  <c r="AV104" i="89"/>
  <c r="CL70" i="89"/>
  <c r="X73" i="89"/>
  <c r="CF77" i="89"/>
  <c r="AP83" i="89"/>
  <c r="R86" i="89"/>
  <c r="R88" i="89"/>
  <c r="BZ88" i="89"/>
  <c r="BB90" i="89"/>
  <c r="BB91" i="89"/>
  <c r="BB92" i="89"/>
  <c r="BB93" i="89"/>
  <c r="BB94" i="89"/>
  <c r="BB95" i="89"/>
  <c r="BB96" i="89"/>
  <c r="BH97" i="89"/>
  <c r="BT98" i="89"/>
  <c r="CF99" i="89"/>
  <c r="CR100" i="89"/>
  <c r="AV102" i="89"/>
  <c r="BN103" i="89"/>
  <c r="CR104" i="89"/>
  <c r="AD74" i="89"/>
  <c r="AD80" i="89"/>
  <c r="CR84" i="89"/>
  <c r="CL89" i="89"/>
  <c r="CF90" i="89"/>
  <c r="CF91" i="89"/>
  <c r="CF92" i="89"/>
  <c r="CF93" i="89"/>
  <c r="CF94" i="89"/>
  <c r="CF95" i="89"/>
  <c r="CF96" i="89"/>
  <c r="CL97" i="89"/>
  <c r="CX98" i="89"/>
  <c r="CF72" i="89"/>
  <c r="CL75" i="89"/>
  <c r="AD79" i="89"/>
  <c r="CF79" i="89"/>
  <c r="CR85" i="89"/>
  <c r="CF86" i="89"/>
  <c r="AP90" i="89"/>
  <c r="AP91" i="89"/>
  <c r="AP92" i="89"/>
  <c r="AP93" i="89"/>
  <c r="AP94" i="89"/>
  <c r="AP95" i="89"/>
  <c r="AP96" i="89"/>
  <c r="AV97" i="89"/>
  <c r="BH98" i="89"/>
  <c r="BT99" i="89"/>
  <c r="CF100" i="89"/>
  <c r="CR101" i="89"/>
  <c r="AV103" i="89"/>
  <c r="CF104" i="89"/>
  <c r="CX74" i="89"/>
  <c r="BB80" i="89"/>
  <c r="AP84" i="89"/>
  <c r="BH85" i="89"/>
  <c r="BB86" i="89"/>
  <c r="BT90" i="89"/>
  <c r="BT91" i="89"/>
  <c r="BT92" i="89"/>
  <c r="BT93" i="89"/>
  <c r="BT94" i="89"/>
  <c r="BT95" i="89"/>
  <c r="BT96" i="89"/>
  <c r="BZ97" i="89"/>
  <c r="CL98" i="89"/>
  <c r="CX99" i="89"/>
  <c r="BB101" i="89"/>
  <c r="CL73" i="89"/>
  <c r="AV76" i="89"/>
  <c r="AJ77" i="89"/>
  <c r="AD81" i="89"/>
  <c r="CX84" i="89"/>
  <c r="AD86" i="89"/>
  <c r="AJ88" i="89"/>
  <c r="BB89" i="89"/>
  <c r="BZ89" i="89"/>
  <c r="AD90" i="89"/>
  <c r="CX90" i="89"/>
  <c r="CX91" i="89"/>
  <c r="CX92" i="89"/>
  <c r="CX93" i="89"/>
  <c r="CX94" i="89"/>
  <c r="CX95" i="89"/>
  <c r="CX96" i="89"/>
  <c r="AP73" i="89"/>
  <c r="CF83" i="89"/>
  <c r="AJ85" i="89"/>
  <c r="BT85" i="89"/>
  <c r="CL88" i="89"/>
  <c r="AJ89" i="89"/>
  <c r="BH90" i="89"/>
  <c r="BH91" i="89"/>
  <c r="BH92" i="89"/>
  <c r="BH93" i="89"/>
  <c r="BH94" i="89"/>
  <c r="BH95" i="89"/>
  <c r="BH96" i="89"/>
  <c r="BN97" i="89"/>
  <c r="BB74" i="89"/>
  <c r="BB76" i="89"/>
  <c r="CX79" i="89"/>
  <c r="BN86" i="89"/>
  <c r="BN87" i="89"/>
  <c r="BH89" i="89"/>
  <c r="CR89" i="89"/>
  <c r="BH77" i="89"/>
  <c r="BH81" i="89"/>
  <c r="CL83" i="89"/>
  <c r="AJ75" i="89"/>
  <c r="BZ80" i="89"/>
  <c r="BZ85" i="89"/>
  <c r="E79" i="89"/>
  <c r="BN79" i="89"/>
  <c r="CL82" i="89"/>
  <c r="AP86" i="89"/>
  <c r="BB88" i="89"/>
  <c r="CF89" i="89"/>
  <c r="CL92" i="89"/>
  <c r="CL95" i="89"/>
  <c r="AV98" i="89"/>
  <c r="CX101" i="89"/>
  <c r="CF105" i="89"/>
  <c r="CX107" i="89"/>
  <c r="AV92" i="89"/>
  <c r="AV95" i="89"/>
  <c r="BZ98" i="89"/>
  <c r="CL100" i="89"/>
  <c r="BZ104" i="89"/>
  <c r="CF106" i="89"/>
  <c r="BZ91" i="89"/>
  <c r="BZ94" i="89"/>
  <c r="AV99" i="89"/>
  <c r="CF101" i="89"/>
  <c r="CX103" i="89"/>
  <c r="CX104" i="89"/>
  <c r="CF107" i="89"/>
  <c r="AJ91" i="89"/>
  <c r="AJ94" i="89"/>
  <c r="AP97" i="89"/>
  <c r="BZ99" i="89"/>
  <c r="BT100" i="89"/>
  <c r="BH103" i="89"/>
  <c r="CF103" i="89"/>
  <c r="CX105" i="89"/>
  <c r="CX108" i="89"/>
  <c r="CL91" i="89"/>
  <c r="CL94" i="89"/>
  <c r="CF97" i="89"/>
  <c r="BH101" i="89"/>
  <c r="BT102" i="89"/>
  <c r="CR102" i="89"/>
  <c r="CX106" i="89"/>
  <c r="AV91" i="89"/>
  <c r="AV94" i="89"/>
  <c r="BB97" i="89"/>
  <c r="BB98" i="89"/>
  <c r="AV100" i="89"/>
  <c r="BB102" i="89"/>
  <c r="CL105" i="89"/>
  <c r="AV108" i="89"/>
  <c r="BZ90" i="89"/>
  <c r="BZ93" i="89"/>
  <c r="BZ96" i="89"/>
  <c r="BH99" i="89"/>
  <c r="CX100" i="89"/>
  <c r="BN101" i="89"/>
  <c r="BZ102" i="89"/>
  <c r="CL106" i="89"/>
  <c r="AJ90" i="89"/>
  <c r="AJ93" i="89"/>
  <c r="AJ96" i="89"/>
  <c r="CL99" i="89"/>
  <c r="BB100" i="89"/>
  <c r="CL101" i="89"/>
  <c r="CL104" i="89"/>
  <c r="AV105" i="89"/>
  <c r="CR107" i="89"/>
  <c r="CL90" i="89"/>
  <c r="CL93" i="89"/>
  <c r="CL96" i="89"/>
  <c r="CR97" i="89"/>
  <c r="BZ100" i="89"/>
  <c r="CL103" i="89"/>
  <c r="BT104" i="89"/>
  <c r="AV106" i="89"/>
  <c r="CX109" i="89"/>
  <c r="CX87" i="89"/>
  <c r="AV90" i="89"/>
  <c r="AV93" i="89"/>
  <c r="AV96" i="89"/>
  <c r="BN98" i="89"/>
  <c r="BT101" i="89"/>
  <c r="CX102" i="89"/>
  <c r="BT103" i="89"/>
  <c r="AV107" i="89"/>
  <c r="BZ92" i="89"/>
  <c r="BZ95" i="89"/>
  <c r="CR98" i="89"/>
  <c r="BH100" i="89"/>
  <c r="CF102" i="89"/>
  <c r="CR103" i="89"/>
  <c r="CR105" i="89"/>
  <c r="CR108" i="89"/>
  <c r="AJ92" i="89"/>
  <c r="AJ95" i="89"/>
  <c r="BN99" i="89"/>
  <c r="BN102" i="89"/>
  <c r="CR106" i="89"/>
  <c r="BB60" i="89"/>
  <c r="E60" i="89"/>
  <c r="AP57" i="89" s="1"/>
  <c r="AD84" i="89"/>
  <c r="AD78" i="89"/>
  <c r="BN66" i="89"/>
  <c r="BB66" i="89"/>
  <c r="BH60" i="89"/>
  <c r="CR82" i="89"/>
  <c r="X78" i="89"/>
  <c r="CR87" i="89"/>
  <c r="AV78" i="89"/>
  <c r="BH84" i="89"/>
  <c r="BZ87" i="89"/>
  <c r="CX83" i="89"/>
  <c r="CF66" i="89"/>
  <c r="AD66" i="89"/>
  <c r="BT66" i="89"/>
  <c r="BZ76" i="89"/>
  <c r="E76" i="89"/>
  <c r="E88" i="89"/>
  <c r="CX56" i="89"/>
  <c r="R72" i="89"/>
  <c r="AV36" i="89"/>
  <c r="BN60" i="89"/>
  <c r="CX60" i="89"/>
  <c r="CF60" i="89"/>
  <c r="X83" i="89"/>
  <c r="CL66" i="89"/>
  <c r="CX66" i="89"/>
  <c r="CR76" i="89"/>
  <c r="CL87" i="89"/>
  <c r="X75" i="89"/>
  <c r="CF88" i="89"/>
  <c r="CF71" i="89"/>
  <c r="BZ64" i="89"/>
  <c r="AD71" i="89"/>
  <c r="CR64" i="89"/>
  <c r="BH63" i="89"/>
  <c r="CX77" i="89"/>
  <c r="BH71" i="89"/>
  <c r="BH56" i="89"/>
  <c r="AP55" i="89"/>
  <c r="R77" i="89"/>
  <c r="AJ70" i="89"/>
  <c r="BZ56" i="89"/>
  <c r="BT43" i="89"/>
  <c r="CF53" i="89"/>
  <c r="CL52" i="89"/>
  <c r="CL44" i="89"/>
  <c r="R78" i="89"/>
  <c r="BZ84" i="89"/>
  <c r="AD83" i="89"/>
  <c r="BT87" i="89"/>
  <c r="AD82" i="89"/>
  <c r="X60" i="89"/>
  <c r="R60" i="89"/>
  <c r="AP60" i="89"/>
  <c r="AV60" i="89"/>
  <c r="BB82" i="89"/>
  <c r="BH82" i="89"/>
  <c r="BB87" i="89"/>
  <c r="BB81" i="89"/>
  <c r="AV82" i="89"/>
  <c r="AJ80" i="89"/>
  <c r="CF80" i="89"/>
  <c r="AJ64" i="89"/>
  <c r="AJ62" i="89"/>
  <c r="CL69" i="89"/>
  <c r="AV41" i="89"/>
  <c r="X18" i="89"/>
  <c r="BH87" i="89"/>
  <c r="R4" i="89"/>
  <c r="BT78" i="89"/>
  <c r="AV83" i="89"/>
  <c r="CL48" i="89"/>
  <c r="AP42" i="89"/>
  <c r="R56" i="89"/>
  <c r="X30" i="89"/>
  <c r="BH78" i="89"/>
  <c r="AJ78" i="89"/>
  <c r="AD60" i="89"/>
  <c r="AJ60" i="89"/>
  <c r="BT84" i="89"/>
  <c r="BN83" i="89"/>
  <c r="AD75" i="89"/>
  <c r="BN76" i="89"/>
  <c r="AJ83" i="89"/>
  <c r="AD88" i="89"/>
  <c r="BZ78" i="89"/>
  <c r="CL56" i="89"/>
  <c r="AJ72" i="89"/>
  <c r="BT62" i="89"/>
  <c r="X62" i="89"/>
  <c r="CL63" i="89"/>
  <c r="CX62" i="89"/>
  <c r="CL64" i="89"/>
  <c r="BN56" i="89"/>
  <c r="X87" i="89"/>
  <c r="BN78" i="89"/>
  <c r="BH66" i="89"/>
  <c r="AV66" i="89"/>
  <c r="BB75" i="89"/>
  <c r="AV75" i="89"/>
  <c r="CR81" i="89"/>
  <c r="BT82" i="89"/>
  <c r="BH70" i="89"/>
  <c r="CF74" i="89"/>
  <c r="AV56" i="89"/>
  <c r="BH52" i="89"/>
  <c r="AP53" i="89"/>
  <c r="CL47" i="89"/>
  <c r="BB47" i="89"/>
  <c r="CF78" i="89"/>
  <c r="AJ82" i="89"/>
  <c r="BH76" i="89"/>
  <c r="BN75" i="89"/>
  <c r="BN88" i="89"/>
  <c r="BZ81" i="89"/>
  <c r="X82" i="89"/>
  <c r="AV63" i="89"/>
  <c r="BH62" i="89"/>
  <c r="BT69" i="89"/>
  <c r="AV64" i="89"/>
  <c r="AV86" i="89"/>
  <c r="AJ68" i="89"/>
  <c r="CL78" i="89"/>
  <c r="CX78" i="89"/>
  <c r="BT60" i="89"/>
  <c r="E66" i="89"/>
  <c r="AJ87" i="89"/>
  <c r="CL76" i="89"/>
  <c r="AV88" i="89"/>
  <c r="BH72" i="89"/>
  <c r="CX71" i="89"/>
  <c r="R80" i="89"/>
  <c r="X69" i="89"/>
  <c r="AP69" i="89"/>
  <c r="CF68" i="89"/>
  <c r="R63" i="89"/>
  <c r="AP87" i="89"/>
  <c r="R66" i="89"/>
  <c r="CR66" i="89"/>
  <c r="CX76" i="89"/>
  <c r="BT75" i="89"/>
  <c r="AV87" i="89"/>
  <c r="BN71" i="89"/>
  <c r="BT63" i="89"/>
  <c r="AJ63" i="89"/>
  <c r="BT83" i="89"/>
  <c r="CR78" i="89"/>
  <c r="CX82" i="89"/>
  <c r="R87" i="89"/>
  <c r="BZ60" i="89"/>
  <c r="E82" i="89"/>
  <c r="AJ76" i="89"/>
  <c r="AV81" i="89"/>
  <c r="E87" i="89"/>
  <c r="BN62" i="89"/>
  <c r="BB78" i="89"/>
  <c r="CR60" i="89"/>
  <c r="AJ66" i="89"/>
  <c r="CF76" i="89"/>
  <c r="BT76" i="89"/>
  <c r="CR83" i="89"/>
  <c r="CR69" i="89"/>
  <c r="BN64" i="89"/>
  <c r="AV85" i="89"/>
  <c r="AD72" i="89"/>
  <c r="BZ69" i="89"/>
  <c r="BB56" i="89"/>
  <c r="AD56" i="89"/>
  <c r="AJ56" i="89"/>
  <c r="R76" i="89"/>
  <c r="CL60" i="89"/>
  <c r="BZ66" i="89"/>
  <c r="CF82" i="89"/>
  <c r="BZ83" i="89"/>
  <c r="AP75" i="89"/>
  <c r="X81" i="89"/>
  <c r="BT88" i="89"/>
  <c r="AD63" i="89"/>
  <c r="CR72" i="89"/>
  <c r="E69" i="89"/>
  <c r="BH69" i="89"/>
  <c r="CR75" i="89"/>
  <c r="CX88" i="89"/>
  <c r="CL72" i="89"/>
  <c r="AP70" i="89"/>
  <c r="BN63" i="89"/>
  <c r="CX63" i="89"/>
  <c r="R82" i="89"/>
  <c r="E75" i="89"/>
  <c r="BT71" i="89"/>
  <c r="BT64" i="89"/>
  <c r="BZ63" i="89"/>
  <c r="AD77" i="89"/>
  <c r="BB69" i="89"/>
  <c r="BB71" i="89"/>
  <c r="CX80" i="89"/>
  <c r="AJ74" i="89"/>
  <c r="AP76" i="89"/>
  <c r="R83" i="89"/>
  <c r="CX75" i="89"/>
  <c r="CL81" i="89"/>
  <c r="BB64" i="89"/>
  <c r="CL80" i="89"/>
  <c r="X63" i="89"/>
  <c r="AP63" i="89"/>
  <c r="AJ71" i="89"/>
  <c r="CR86" i="89"/>
  <c r="CF70" i="89"/>
  <c r="R70" i="89"/>
  <c r="AV43" i="89"/>
  <c r="BN51" i="89"/>
  <c r="BT47" i="89"/>
  <c r="AD55" i="89"/>
  <c r="BZ45" i="89"/>
  <c r="R50" i="89"/>
  <c r="CF55" i="89"/>
  <c r="BN55" i="89"/>
  <c r="CX53" i="89"/>
  <c r="BZ39" i="89"/>
  <c r="AD42" i="89"/>
  <c r="BZ44" i="89"/>
  <c r="X35" i="89"/>
  <c r="AD35" i="89"/>
  <c r="E64" i="89"/>
  <c r="CX64" i="89"/>
  <c r="BH49" i="89"/>
  <c r="AP43" i="89"/>
  <c r="CF43" i="89"/>
  <c r="CX43" i="89"/>
  <c r="CR51" i="89"/>
  <c r="AV53" i="89"/>
  <c r="AV50" i="89"/>
  <c r="R51" i="89"/>
  <c r="R54" i="89"/>
  <c r="CL55" i="89"/>
  <c r="BH50" i="89"/>
  <c r="BB51" i="89"/>
  <c r="AV48" i="89"/>
  <c r="AV67" i="89"/>
  <c r="BZ53" i="89"/>
  <c r="R40" i="89"/>
  <c r="CX42" i="89"/>
  <c r="CX41" i="89"/>
  <c r="CR41" i="89"/>
  <c r="AP44" i="89"/>
  <c r="CX55" i="89"/>
  <c r="AP64" i="89"/>
  <c r="E62" i="89"/>
  <c r="AP56" i="89"/>
  <c r="BN43" i="89"/>
  <c r="BN53" i="89"/>
  <c r="BZ49" i="89"/>
  <c r="CR50" i="89"/>
  <c r="X47" i="89"/>
  <c r="CL54" i="89"/>
  <c r="BT52" i="89"/>
  <c r="AV55" i="89"/>
  <c r="CF61" i="89"/>
  <c r="AD51" i="89"/>
  <c r="CL49" i="89"/>
  <c r="AJ61" i="89"/>
  <c r="X38" i="89"/>
  <c r="AJ42" i="89"/>
  <c r="BT51" i="89"/>
  <c r="BB49" i="89"/>
  <c r="BT50" i="89"/>
  <c r="BN49" i="89"/>
  <c r="BH45" i="89"/>
  <c r="BN45" i="89"/>
  <c r="CX50" i="89"/>
  <c r="AV79" i="89"/>
  <c r="BT54" i="89"/>
  <c r="CR44" i="89"/>
  <c r="X44" i="89"/>
  <c r="CX39" i="89"/>
  <c r="CL41" i="89"/>
  <c r="X52" i="89"/>
  <c r="AJ86" i="89"/>
  <c r="BN74" i="89"/>
  <c r="CF56" i="89"/>
  <c r="AP51" i="89"/>
  <c r="BZ54" i="89"/>
  <c r="R53" i="89"/>
  <c r="CX48" i="89"/>
  <c r="AV49" i="89"/>
  <c r="BN50" i="89"/>
  <c r="AJ47" i="89"/>
  <c r="X79" i="89"/>
  <c r="CR47" i="89"/>
  <c r="BT45" i="89"/>
  <c r="X45" i="89"/>
  <c r="BN54" i="89"/>
  <c r="AJ49" i="89"/>
  <c r="X61" i="89"/>
  <c r="AD50" i="89"/>
  <c r="BN52" i="89"/>
  <c r="CL42" i="89"/>
  <c r="CF63" i="89"/>
  <c r="X56" i="89"/>
  <c r="AJ54" i="89"/>
  <c r="BT48" i="89"/>
  <c r="AP50" i="89"/>
  <c r="AD54" i="89"/>
  <c r="CX45" i="89"/>
  <c r="BB45" i="89"/>
  <c r="AJ65" i="89"/>
  <c r="BH55" i="89"/>
  <c r="X54" i="89"/>
  <c r="BZ41" i="89"/>
  <c r="BT41" i="89"/>
  <c r="BZ40" i="89"/>
  <c r="X42" i="89"/>
  <c r="AD76" i="89"/>
  <c r="BN68" i="89"/>
  <c r="AD43" i="89"/>
  <c r="CL43" i="89"/>
  <c r="X50" i="89"/>
  <c r="BT49" i="89"/>
  <c r="AV47" i="89"/>
  <c r="R45" i="89"/>
  <c r="BZ55" i="89"/>
  <c r="CF46" i="89"/>
  <c r="X88" i="89"/>
  <c r="BT77" i="89"/>
  <c r="BB55" i="89"/>
  <c r="AJ43" i="89"/>
  <c r="BB43" i="89"/>
  <c r="CR53" i="89"/>
  <c r="R55" i="89"/>
  <c r="X53" i="89"/>
  <c r="AD47" i="89"/>
  <c r="BZ47" i="89"/>
  <c r="AV54" i="89"/>
  <c r="AV45" i="89"/>
  <c r="AP49" i="89"/>
  <c r="AD87" i="89"/>
  <c r="AV77" i="89"/>
  <c r="BT56" i="89"/>
  <c r="X43" i="89"/>
  <c r="CR43" i="89"/>
  <c r="BT53" i="89"/>
  <c r="AJ52" i="89"/>
  <c r="R49" i="89"/>
  <c r="AJ51" i="89"/>
  <c r="AP45" i="89"/>
  <c r="AV71" i="89"/>
  <c r="CR56" i="89"/>
  <c r="R43" i="89"/>
  <c r="BH43" i="89"/>
  <c r="AJ53" i="89"/>
  <c r="AP47" i="89"/>
  <c r="BH47" i="89"/>
  <c r="CL50" i="89"/>
  <c r="CL45" i="89"/>
  <c r="CF64" i="89"/>
  <c r="AJ55" i="89"/>
  <c r="X51" i="89"/>
  <c r="BZ43" i="89"/>
  <c r="CX52" i="89"/>
  <c r="BB52" i="89"/>
  <c r="R47" i="89"/>
  <c r="BT55" i="89"/>
  <c r="CF51" i="89"/>
  <c r="AD45" i="89"/>
  <c r="BH48" i="89"/>
  <c r="BB70" i="89"/>
  <c r="AV51" i="89"/>
  <c r="CF52" i="89"/>
  <c r="CL51" i="89"/>
  <c r="AD52" i="89"/>
  <c r="BH51" i="89"/>
  <c r="CR45" i="89"/>
  <c r="AJ45" i="89"/>
  <c r="CF45" i="89"/>
  <c r="X55" i="89"/>
  <c r="CX51" i="89"/>
  <c r="CF48" i="89"/>
  <c r="BN44" i="89"/>
  <c r="BH40" i="89"/>
  <c r="CF44" i="89"/>
  <c r="AD41" i="89"/>
  <c r="BN35" i="89"/>
  <c r="AJ35" i="89"/>
  <c r="BZ27" i="89"/>
  <c r="R26" i="89"/>
  <c r="BB38" i="89"/>
  <c r="BZ34" i="89"/>
  <c r="AJ44" i="89"/>
  <c r="BB42" i="89"/>
  <c r="CR42" i="89"/>
  <c r="BN32" i="89"/>
  <c r="CX30" i="89"/>
  <c r="AJ33" i="89"/>
  <c r="AV25" i="89"/>
  <c r="CL25" i="89"/>
  <c r="CX32" i="89"/>
  <c r="BH9" i="89"/>
  <c r="CF47" i="89"/>
  <c r="BZ51" i="89"/>
  <c r="R42" i="89"/>
  <c r="BB41" i="89"/>
  <c r="BN41" i="89"/>
  <c r="BT26" i="89"/>
  <c r="AJ27" i="89"/>
  <c r="BH35" i="89"/>
  <c r="AD46" i="89"/>
  <c r="CR38" i="89"/>
  <c r="CL35" i="89"/>
  <c r="CL28" i="89"/>
  <c r="BN34" i="89"/>
  <c r="BT42" i="89"/>
  <c r="BZ37" i="89"/>
  <c r="X29" i="89"/>
  <c r="R48" i="89"/>
  <c r="BZ38" i="89"/>
  <c r="BB33" i="89"/>
  <c r="AD30" i="89"/>
  <c r="BH31" i="89"/>
  <c r="R29" i="89"/>
  <c r="AV42" i="89"/>
  <c r="CF35" i="89"/>
  <c r="R27" i="89"/>
  <c r="CL40" i="89"/>
  <c r="AJ38" i="89"/>
  <c r="BB35" i="89"/>
  <c r="CR28" i="89"/>
  <c r="AP34" i="89"/>
  <c r="CF42" i="89"/>
  <c r="AP36" i="89"/>
  <c r="CR31" i="89"/>
  <c r="BH28" i="89"/>
  <c r="R31" i="89"/>
  <c r="BT33" i="89"/>
  <c r="X40" i="89"/>
  <c r="AD29" i="89"/>
  <c r="CR54" i="89"/>
  <c r="CR52" i="89"/>
  <c r="R35" i="89"/>
  <c r="AJ26" i="89"/>
  <c r="CX34" i="89"/>
  <c r="CL39" i="89"/>
  <c r="AD28" i="89"/>
  <c r="X31" i="89"/>
  <c r="BB46" i="89"/>
  <c r="AP40" i="89"/>
  <c r="AJ39" i="89"/>
  <c r="CX37" i="89"/>
  <c r="CF31" i="89"/>
  <c r="CX31" i="89"/>
  <c r="CX29" i="89"/>
  <c r="R33" i="89"/>
  <c r="CR32" i="89"/>
  <c r="AJ41" i="89"/>
  <c r="CX26" i="89"/>
  <c r="CR33" i="89"/>
  <c r="CR34" i="89"/>
  <c r="AV73" i="89"/>
  <c r="X41" i="89"/>
  <c r="BH41" i="89"/>
  <c r="BZ26" i="89"/>
  <c r="AV32" i="89"/>
  <c r="BH34" i="89"/>
  <c r="CL34" i="89"/>
  <c r="BT28" i="89"/>
  <c r="BB37" i="89"/>
  <c r="CX33" i="89"/>
  <c r="R46" i="89"/>
  <c r="X49" i="89"/>
  <c r="BH39" i="89"/>
  <c r="BT34" i="89"/>
  <c r="AV44" i="89"/>
  <c r="CR35" i="89"/>
  <c r="AD27" i="89"/>
  <c r="CR37" i="89"/>
  <c r="CX46" i="89"/>
  <c r="BN38" i="89"/>
  <c r="BB29" i="89"/>
  <c r="BN28" i="89"/>
  <c r="BZ28" i="89"/>
  <c r="AV28" i="89"/>
  <c r="CL37" i="89"/>
  <c r="X34" i="89"/>
  <c r="CF50" i="89"/>
  <c r="BZ42" i="89"/>
  <c r="AP33" i="89"/>
  <c r="CR36" i="89"/>
  <c r="BN36" i="89"/>
  <c r="BT35" i="89"/>
  <c r="AP30" i="89"/>
  <c r="BT31" i="89"/>
  <c r="CL29" i="89"/>
  <c r="BT44" i="89"/>
  <c r="AP41" i="89"/>
  <c r="CX35" i="89"/>
  <c r="BH27" i="89"/>
  <c r="BH37" i="89"/>
  <c r="X46" i="89"/>
  <c r="BZ48" i="89"/>
  <c r="BN39" i="89"/>
  <c r="AP28" i="89"/>
  <c r="X37" i="89"/>
  <c r="AV34" i="89"/>
  <c r="AD39" i="89"/>
  <c r="AD44" i="89"/>
  <c r="CR40" i="89"/>
  <c r="AP35" i="89"/>
  <c r="BT29" i="89"/>
  <c r="AV38" i="89"/>
  <c r="AD48" i="89"/>
  <c r="AP39" i="89"/>
  <c r="CX28" i="89"/>
  <c r="BB28" i="89"/>
  <c r="X28" i="89"/>
  <c r="AV37" i="89"/>
  <c r="BB34" i="89"/>
  <c r="AP48" i="89"/>
  <c r="AJ31" i="89"/>
  <c r="AJ37" i="89"/>
  <c r="CX36" i="89"/>
  <c r="X33" i="89"/>
  <c r="R30" i="89"/>
  <c r="CF54" i="89"/>
  <c r="CL38" i="89"/>
  <c r="R41" i="89"/>
  <c r="AJ50" i="89"/>
  <c r="CR46" i="89"/>
  <c r="AV52" i="89"/>
  <c r="CF26" i="89"/>
  <c r="AD49" i="89"/>
  <c r="CX61" i="89"/>
  <c r="AP54" i="89"/>
  <c r="CL31" i="89"/>
  <c r="CF28" i="89"/>
  <c r="CR49" i="89"/>
  <c r="BN33" i="89"/>
  <c r="AJ40" i="89"/>
  <c r="BB31" i="89"/>
  <c r="R25" i="89"/>
  <c r="AV31" i="89"/>
  <c r="BB9" i="89"/>
  <c r="R21" i="89"/>
  <c r="X12" i="89"/>
  <c r="CL10" i="89"/>
  <c r="AD10" i="89"/>
  <c r="BT27" i="89"/>
  <c r="BZ19" i="89"/>
  <c r="CL24" i="89"/>
  <c r="BB17" i="89"/>
  <c r="BH17" i="89"/>
  <c r="AD38" i="89"/>
  <c r="AV23" i="89"/>
  <c r="BH23" i="89"/>
  <c r="CX20" i="89"/>
  <c r="CR13" i="89"/>
  <c r="AP14" i="89"/>
  <c r="BN24" i="89"/>
  <c r="CL23" i="89"/>
  <c r="AJ28" i="89"/>
  <c r="BN31" i="89"/>
  <c r="BH44" i="89"/>
  <c r="CF38" i="89"/>
  <c r="BB48" i="89"/>
  <c r="BT36" i="89"/>
  <c r="BZ29" i="89"/>
  <c r="BN25" i="89"/>
  <c r="AP25" i="89"/>
  <c r="AV30" i="89"/>
  <c r="CR9" i="89"/>
  <c r="X11" i="89"/>
  <c r="BZ10" i="89"/>
  <c r="X10" i="89"/>
  <c r="BT10" i="89"/>
  <c r="AV24" i="89"/>
  <c r="BT17" i="89"/>
  <c r="AV15" i="89"/>
  <c r="CL19" i="89"/>
  <c r="AP13" i="89"/>
  <c r="AV14" i="89"/>
  <c r="CR24" i="89"/>
  <c r="BT46" i="89"/>
  <c r="BT38" i="89"/>
  <c r="CF37" i="89"/>
  <c r="CF33" i="89"/>
  <c r="BB36" i="89"/>
  <c r="CR29" i="89"/>
  <c r="X25" i="89"/>
  <c r="AD9" i="89"/>
  <c r="BB12" i="89"/>
  <c r="CF24" i="89"/>
  <c r="R17" i="89"/>
  <c r="CR17" i="89"/>
  <c r="X20" i="89"/>
  <c r="AV13" i="89"/>
  <c r="AJ13" i="89"/>
  <c r="X14" i="89"/>
  <c r="CR22" i="89"/>
  <c r="BZ35" i="89"/>
  <c r="BB40" i="89"/>
  <c r="BH42" i="89"/>
  <c r="AJ30" i="89"/>
  <c r="CF25" i="89"/>
  <c r="AP31" i="89"/>
  <c r="CR25" i="89"/>
  <c r="AJ25" i="89"/>
  <c r="BH32" i="89"/>
  <c r="AJ9" i="89"/>
  <c r="AV19" i="89"/>
  <c r="R10" i="89"/>
  <c r="AD26" i="89"/>
  <c r="CF15" i="89"/>
  <c r="AD16" i="89"/>
  <c r="AJ24" i="89"/>
  <c r="CX22" i="89"/>
  <c r="AP20" i="89"/>
  <c r="BH13" i="89"/>
  <c r="BB14" i="89"/>
  <c r="CL36" i="89"/>
  <c r="BT40" i="89"/>
  <c r="CF36" i="89"/>
  <c r="BH30" i="89"/>
  <c r="AV29" i="89"/>
  <c r="AP29" i="89"/>
  <c r="BH25" i="89"/>
  <c r="AJ32" i="89"/>
  <c r="AP9" i="89"/>
  <c r="CR11" i="89"/>
  <c r="R24" i="89"/>
  <c r="AV27" i="89"/>
  <c r="CL21" i="89"/>
  <c r="BB16" i="89"/>
  <c r="BN14" i="89"/>
  <c r="AJ22" i="89"/>
  <c r="BH19" i="89"/>
  <c r="BN13" i="89"/>
  <c r="CF13" i="89"/>
  <c r="CF21" i="89"/>
  <c r="AD22" i="89"/>
  <c r="BB44" i="89"/>
  <c r="AJ29" i="89"/>
  <c r="BZ30" i="89"/>
  <c r="CX40" i="89"/>
  <c r="BN29" i="89"/>
  <c r="AD25" i="89"/>
  <c r="BB32" i="89"/>
  <c r="BT9" i="89"/>
  <c r="CF9" i="89"/>
  <c r="R12" i="89"/>
  <c r="AV10" i="89"/>
  <c r="BB10" i="89"/>
  <c r="CR10" i="89"/>
  <c r="BT37" i="89"/>
  <c r="X22" i="89"/>
  <c r="X17" i="89"/>
  <c r="AJ16" i="89"/>
  <c r="AJ20" i="89"/>
  <c r="CX38" i="89"/>
  <c r="R37" i="89"/>
  <c r="AP23" i="89"/>
  <c r="AD20" i="89"/>
  <c r="R23" i="89"/>
  <c r="CF34" i="89"/>
  <c r="AD36" i="89"/>
  <c r="BZ36" i="89"/>
  <c r="CR30" i="89"/>
  <c r="BB25" i="89"/>
  <c r="BT32" i="89"/>
  <c r="R9" i="89"/>
  <c r="BT11" i="89"/>
  <c r="AP22" i="89"/>
  <c r="AV26" i="89"/>
  <c r="AD19" i="89"/>
  <c r="CF17" i="89"/>
  <c r="BT16" i="89"/>
  <c r="BB26" i="89"/>
  <c r="BN19" i="89"/>
  <c r="R13" i="89"/>
  <c r="BT13" i="89"/>
  <c r="BH14" i="89"/>
  <c r="CF14" i="89"/>
  <c r="CF30" i="89"/>
  <c r="CX13" i="89"/>
  <c r="X16" i="89"/>
  <c r="CF32" i="89"/>
  <c r="BN26" i="89"/>
  <c r="R32" i="89"/>
  <c r="BN9" i="89"/>
  <c r="AV9" i="89"/>
  <c r="CX9" i="89"/>
  <c r="AP11" i="89"/>
  <c r="BN10" i="89"/>
  <c r="AD21" i="89"/>
  <c r="X26" i="89"/>
  <c r="BZ17" i="89"/>
  <c r="CL17" i="89"/>
  <c r="BN15" i="89"/>
  <c r="CL26" i="89"/>
  <c r="AJ21" i="89"/>
  <c r="X13" i="89"/>
  <c r="AD13" i="89"/>
  <c r="CL13" i="89"/>
  <c r="CR26" i="89"/>
  <c r="BH46" i="89"/>
  <c r="R28" i="89"/>
  <c r="AJ36" i="89"/>
  <c r="BZ50" i="89"/>
  <c r="R39" i="89"/>
  <c r="BB39" i="89"/>
  <c r="AD32" i="89"/>
  <c r="BN40" i="89"/>
  <c r="CR12" i="89"/>
  <c r="CX10" i="89"/>
  <c r="CF10" i="89"/>
  <c r="AP37" i="89"/>
  <c r="AV21" i="89"/>
  <c r="AJ17" i="89"/>
  <c r="CL14" i="89"/>
  <c r="CL27" i="89"/>
  <c r="BZ20" i="89"/>
  <c r="CR27" i="89"/>
  <c r="R44" i="89"/>
  <c r="CF49" i="89"/>
  <c r="AV40" i="89"/>
  <c r="X9" i="89"/>
  <c r="CL9" i="89"/>
  <c r="BZ9" i="89"/>
  <c r="R11" i="89"/>
  <c r="AP10" i="89"/>
  <c r="BT20" i="89"/>
  <c r="BN17" i="89"/>
  <c r="CL15" i="89"/>
  <c r="BN27" i="89"/>
  <c r="BH38" i="89"/>
  <c r="CF29" i="89"/>
  <c r="AV35" i="89"/>
  <c r="BN37" i="89"/>
  <c r="R36" i="89"/>
  <c r="BZ33" i="89"/>
  <c r="BH29" i="89"/>
  <c r="BZ25" i="89"/>
  <c r="BZ32" i="89"/>
  <c r="BT30" i="89"/>
  <c r="X32" i="89"/>
  <c r="BZ12" i="89"/>
  <c r="AJ10" i="89"/>
  <c r="BH10" i="89"/>
  <c r="AD40" i="89"/>
  <c r="R34" i="89"/>
  <c r="AJ46" i="89"/>
  <c r="CX44" i="89"/>
  <c r="AV39" i="89"/>
  <c r="AD33" i="89"/>
  <c r="AD31" i="89"/>
  <c r="CL32" i="89"/>
  <c r="BZ31" i="89"/>
  <c r="BZ11" i="89"/>
  <c r="AV22" i="89"/>
  <c r="BB13" i="89"/>
  <c r="AD14" i="89"/>
  <c r="AP24" i="89"/>
  <c r="AP16" i="89"/>
  <c r="BB19" i="89"/>
  <c r="X6" i="89"/>
  <c r="BB5" i="89"/>
  <c r="BH5" i="89"/>
  <c r="AV11" i="89"/>
  <c r="BZ5" i="89"/>
  <c r="BZ21" i="89"/>
  <c r="BT19" i="89"/>
  <c r="BZ14" i="89"/>
  <c r="CX27" i="89"/>
  <c r="BN12" i="89"/>
  <c r="BT18" i="89"/>
  <c r="CF11" i="89"/>
  <c r="AJ6" i="89"/>
  <c r="BZ7" i="89"/>
  <c r="AD11" i="89"/>
  <c r="AD4" i="89"/>
  <c r="AJ4" i="89"/>
  <c r="CR5" i="89"/>
  <c r="CF4" i="89"/>
  <c r="BB20" i="89"/>
  <c r="CL20" i="89"/>
  <c r="CL33" i="89"/>
  <c r="BT15" i="89"/>
  <c r="CF12" i="89"/>
  <c r="BZ8" i="89"/>
  <c r="AV6" i="89"/>
  <c r="BB7" i="89"/>
  <c r="CX7" i="89"/>
  <c r="BN7" i="89"/>
  <c r="AV8" i="89"/>
  <c r="CX4" i="89"/>
  <c r="AJ8" i="89"/>
  <c r="CL8" i="89"/>
  <c r="R16" i="89"/>
  <c r="CX12" i="89"/>
  <c r="R19" i="89"/>
  <c r="AJ11" i="89"/>
  <c r="BT6" i="89"/>
  <c r="CL7" i="89"/>
  <c r="CF5" i="89"/>
  <c r="X4" i="89"/>
  <c r="BB8" i="89"/>
  <c r="CF8" i="89"/>
  <c r="CF27" i="89"/>
  <c r="AP19" i="89"/>
  <c r="CX14" i="89"/>
  <c r="BH22" i="89"/>
  <c r="AV20" i="89"/>
  <c r="BB27" i="89"/>
  <c r="AD15" i="89"/>
  <c r="X19" i="89"/>
  <c r="CR15" i="89"/>
  <c r="CX18" i="89"/>
  <c r="CR8" i="89"/>
  <c r="CF6" i="89"/>
  <c r="BH4" i="89"/>
  <c r="X27" i="89"/>
  <c r="BT22" i="89"/>
  <c r="CR14" i="89"/>
  <c r="BH24" i="89"/>
  <c r="BB30" i="89"/>
  <c r="AJ12" i="89"/>
  <c r="BZ15" i="89"/>
  <c r="BB11" i="89"/>
  <c r="CR6" i="89"/>
  <c r="X7" i="89"/>
  <c r="BT7" i="89"/>
  <c r="AP5" i="89"/>
  <c r="AV7" i="89"/>
  <c r="CR7" i="89"/>
  <c r="AD17" i="89"/>
  <c r="AJ14" i="89"/>
  <c r="BZ22" i="89"/>
  <c r="AP12" i="89"/>
  <c r="AV12" i="89"/>
  <c r="CR16" i="89"/>
  <c r="BB18" i="89"/>
  <c r="BB15" i="89"/>
  <c r="CL11" i="89"/>
  <c r="BH7" i="89"/>
  <c r="AJ7" i="89"/>
  <c r="CX11" i="89"/>
  <c r="CL4" i="89"/>
  <c r="X5" i="89"/>
  <c r="CX17" i="89"/>
  <c r="AP26" i="89"/>
  <c r="AJ34" i="89"/>
  <c r="BT12" i="89"/>
  <c r="BN18" i="89"/>
  <c r="BZ16" i="89"/>
  <c r="CF20" i="89"/>
  <c r="R6" i="89"/>
  <c r="BT5" i="89"/>
  <c r="BN11" i="89"/>
  <c r="CX6" i="89"/>
  <c r="AV17" i="89"/>
  <c r="BN16" i="89"/>
  <c r="R22" i="89"/>
  <c r="AJ19" i="89"/>
  <c r="AP27" i="89"/>
  <c r="CL16" i="89"/>
  <c r="AJ15" i="89"/>
  <c r="R18" i="89"/>
  <c r="CL12" i="89"/>
  <c r="BB6" i="89"/>
  <c r="AP6" i="89"/>
  <c r="AV4" i="89"/>
  <c r="CX16" i="89"/>
  <c r="CR18" i="89"/>
  <c r="AV33" i="89"/>
  <c r="BT23" i="89"/>
  <c r="CX21" i="89"/>
  <c r="CR19" i="89"/>
  <c r="BN6" i="89"/>
  <c r="AD6" i="89"/>
  <c r="AD7" i="89"/>
  <c r="BH6" i="89"/>
  <c r="AD5" i="89"/>
  <c r="BN5" i="89"/>
  <c r="BH26" i="89"/>
  <c r="BT14" i="89"/>
  <c r="BB23" i="89"/>
  <c r="BN20" i="89"/>
  <c r="R15" i="89"/>
  <c r="BH15" i="89"/>
  <c r="CX15" i="89"/>
  <c r="BZ6" i="89"/>
  <c r="R7" i="89"/>
  <c r="BH11" i="89"/>
  <c r="CX5" i="89"/>
  <c r="AP8" i="89"/>
  <c r="BZ24" i="89"/>
  <c r="AP18" i="89"/>
  <c r="AJ23" i="89"/>
  <c r="CF19" i="89"/>
  <c r="AP15" i="89"/>
  <c r="BH16" i="89"/>
  <c r="AV16" i="89"/>
  <c r="X15" i="89"/>
  <c r="AD12" i="89"/>
  <c r="AJ18" i="89"/>
  <c r="BT21" i="89"/>
  <c r="BN21" i="89"/>
  <c r="BT4" i="89"/>
  <c r="BZ4" i="89"/>
  <c r="R8" i="89"/>
  <c r="AP4" i="89"/>
  <c r="D74" i="89"/>
  <c r="E26" i="87"/>
  <c r="E16" i="87"/>
  <c r="E36" i="87"/>
  <c r="BI39" i="89"/>
  <c r="D71" i="89"/>
  <c r="AN20" i="89"/>
  <c r="AB23" i="89"/>
  <c r="CJ30" i="89"/>
  <c r="BL31" i="89"/>
  <c r="P33" i="89"/>
  <c r="BF19" i="89"/>
  <c r="V24" i="89"/>
  <c r="CV24" i="89"/>
  <c r="AB32" i="89"/>
  <c r="V13" i="89"/>
  <c r="BR19" i="89"/>
  <c r="AH21" i="89"/>
  <c r="AN23" i="89"/>
  <c r="BF25" i="89"/>
  <c r="BX27" i="89"/>
  <c r="BX31" i="89"/>
  <c r="AN32" i="89"/>
  <c r="AB18" i="89"/>
  <c r="CD18" i="89"/>
  <c r="BX19" i="89"/>
  <c r="BF12" i="89"/>
  <c r="BF13" i="89"/>
  <c r="CD20" i="89"/>
  <c r="CJ22" i="89"/>
  <c r="AZ23" i="89"/>
  <c r="BR38" i="89"/>
  <c r="BR47" i="89"/>
  <c r="P48" i="89"/>
  <c r="BL53" i="89"/>
  <c r="CP54" i="89"/>
  <c r="BL61" i="89"/>
  <c r="CD64" i="89"/>
  <c r="AN70" i="89"/>
  <c r="BF11" i="89"/>
  <c r="BX13" i="89"/>
  <c r="BL23" i="89"/>
  <c r="CV25" i="89"/>
  <c r="V48" i="89"/>
  <c r="V49" i="89"/>
  <c r="V50" i="89"/>
  <c r="BX51" i="89"/>
  <c r="BF52" i="89"/>
  <c r="CV54" i="89"/>
  <c r="BL55" i="89"/>
  <c r="V58" i="89"/>
  <c r="BR62" i="89"/>
  <c r="CP64" i="89"/>
  <c r="P20" i="89"/>
  <c r="CV20" i="89"/>
  <c r="V32" i="89"/>
  <c r="CV33" i="89"/>
  <c r="CP36" i="89"/>
  <c r="P40" i="89"/>
  <c r="AH46" i="89"/>
  <c r="AB50" i="89"/>
  <c r="BX55" i="89"/>
  <c r="AN56" i="89"/>
  <c r="P62" i="89"/>
  <c r="BX62" i="89"/>
  <c r="CV64" i="89"/>
  <c r="V29" i="89"/>
  <c r="AH30" i="89"/>
  <c r="AH31" i="89"/>
  <c r="BR35" i="89"/>
  <c r="CV38" i="89"/>
  <c r="AB40" i="89"/>
  <c r="AH48" i="89"/>
  <c r="AB49" i="89"/>
  <c r="CV51" i="89"/>
  <c r="AH54" i="89"/>
  <c r="AH63" i="89"/>
  <c r="CV19" i="89"/>
  <c r="AH24" i="89"/>
  <c r="AB29" i="89"/>
  <c r="BF33" i="89"/>
  <c r="AN39" i="89"/>
  <c r="CD40" i="89"/>
  <c r="AT50" i="89"/>
  <c r="BX52" i="89"/>
  <c r="V62" i="89"/>
  <c r="BL66" i="89"/>
  <c r="CD70" i="89"/>
  <c r="V5" i="89"/>
  <c r="AZ22" i="89"/>
  <c r="CD23" i="89"/>
  <c r="AZ29" i="89"/>
  <c r="BL30" i="89"/>
  <c r="AT31" i="89"/>
  <c r="BR34" i="89"/>
  <c r="CV39" i="89"/>
  <c r="CP41" i="89"/>
  <c r="AN48" i="89"/>
  <c r="CP61" i="89"/>
  <c r="CD66" i="89"/>
  <c r="AZ70" i="89"/>
  <c r="BX71" i="89"/>
  <c r="AH5" i="89"/>
  <c r="AH20" i="89"/>
  <c r="CV23" i="89"/>
  <c r="V25" i="89"/>
  <c r="CP31" i="89"/>
  <c r="BL32" i="89"/>
  <c r="V23" i="89"/>
  <c r="BF24" i="89"/>
  <c r="CJ29" i="89"/>
  <c r="BR24" i="89"/>
  <c r="BL20" i="89"/>
  <c r="P21" i="89"/>
  <c r="V33" i="89"/>
  <c r="CD33" i="89"/>
  <c r="BL7" i="89"/>
  <c r="BR14" i="89"/>
  <c r="BX20" i="89"/>
  <c r="AT23" i="89"/>
  <c r="CD24" i="89"/>
  <c r="BX25" i="89"/>
  <c r="CD32" i="89"/>
  <c r="AZ11" i="89"/>
  <c r="AH47" i="89"/>
  <c r="CJ63" i="89"/>
  <c r="CJ65" i="89"/>
  <c r="AB73" i="89"/>
  <c r="AH74" i="89"/>
  <c r="AN77" i="89"/>
  <c r="AN78" i="89"/>
  <c r="BR79" i="89"/>
  <c r="CP88" i="89"/>
  <c r="AB89" i="89"/>
  <c r="AN33" i="89"/>
  <c r="AT47" i="89"/>
  <c r="BX58" i="89"/>
  <c r="P72" i="89"/>
  <c r="AT73" i="89"/>
  <c r="BX76" i="89"/>
  <c r="AH80" i="89"/>
  <c r="AT82" i="89"/>
  <c r="AN86" i="89"/>
  <c r="C87" i="89"/>
  <c r="BF89" i="89"/>
  <c r="V36" i="89"/>
  <c r="BF47" i="89"/>
  <c r="BF48" i="89"/>
  <c r="CJ52" i="89"/>
  <c r="AZ54" i="89"/>
  <c r="CV61" i="89"/>
  <c r="BR78" i="89"/>
  <c r="BF86" i="89"/>
  <c r="AH88" i="89"/>
  <c r="BL88" i="89"/>
  <c r="BF46" i="89"/>
  <c r="BL47" i="89"/>
  <c r="CP52" i="89"/>
  <c r="AT53" i="89"/>
  <c r="V55" i="89"/>
  <c r="P73" i="89"/>
  <c r="BR77" i="89"/>
  <c r="CP77" i="89"/>
  <c r="BL46" i="89"/>
  <c r="BX50" i="89"/>
  <c r="CV52" i="89"/>
  <c r="AZ53" i="89"/>
  <c r="CV73" i="89"/>
  <c r="CJ76" i="89"/>
  <c r="BF79" i="89"/>
  <c r="CP79" i="89"/>
  <c r="AT81" i="89"/>
  <c r="AB87" i="89"/>
  <c r="BX89" i="89"/>
  <c r="AZ51" i="89"/>
  <c r="CV62" i="89"/>
  <c r="BL65" i="89"/>
  <c r="AZ73" i="89"/>
  <c r="CV78" i="89"/>
  <c r="BX79" i="89"/>
  <c r="AB86" i="89"/>
  <c r="BX46" i="89"/>
  <c r="CV53" i="89"/>
  <c r="P66" i="89"/>
  <c r="BR73" i="89"/>
  <c r="BF39" i="89"/>
  <c r="BX54" i="89"/>
  <c r="AT64" i="89"/>
  <c r="AB72" i="89"/>
  <c r="V73" i="89"/>
  <c r="CJ73" i="89"/>
  <c r="V81" i="89"/>
  <c r="BL39" i="89"/>
  <c r="AN59" i="89"/>
  <c r="AZ64" i="89"/>
  <c r="CD65" i="89"/>
  <c r="AZ61" i="89"/>
  <c r="AB62" i="89"/>
  <c r="AH65" i="89"/>
  <c r="CV66" i="89"/>
  <c r="BL37" i="89"/>
  <c r="BF58" i="89"/>
  <c r="AH62" i="89"/>
  <c r="BX63" i="89"/>
  <c r="AH70" i="89"/>
  <c r="AN72" i="89"/>
  <c r="CV80" i="89"/>
  <c r="AT86" i="89"/>
  <c r="AT89" i="89"/>
  <c r="AZ90" i="89"/>
  <c r="AZ91" i="89"/>
  <c r="AZ92" i="89"/>
  <c r="AZ93" i="89"/>
  <c r="AZ94" i="89"/>
  <c r="AZ95" i="89"/>
  <c r="AZ96" i="89"/>
  <c r="BF97" i="89"/>
  <c r="BR98" i="89"/>
  <c r="CD99" i="89"/>
  <c r="CP100" i="89"/>
  <c r="AT102" i="89"/>
  <c r="BL103" i="89"/>
  <c r="CP104" i="89"/>
  <c r="BF72" i="89"/>
  <c r="P86" i="89"/>
  <c r="BX86" i="89"/>
  <c r="P88" i="89"/>
  <c r="CJ89" i="89"/>
  <c r="CD90" i="89"/>
  <c r="CD91" i="89"/>
  <c r="CD92" i="89"/>
  <c r="CD93" i="89"/>
  <c r="CD94" i="89"/>
  <c r="CD95" i="89"/>
  <c r="CD96" i="89"/>
  <c r="CJ97" i="89"/>
  <c r="CV98" i="89"/>
  <c r="AZ100" i="89"/>
  <c r="BL101" i="89"/>
  <c r="BX102" i="89"/>
  <c r="CP103" i="89"/>
  <c r="AB79" i="89"/>
  <c r="CD86" i="89"/>
  <c r="AN90" i="89"/>
  <c r="AN91" i="89"/>
  <c r="AN92" i="89"/>
  <c r="AN93" i="89"/>
  <c r="AN94" i="89"/>
  <c r="AN95" i="89"/>
  <c r="AN96" i="89"/>
  <c r="AT97" i="89"/>
  <c r="BF98" i="89"/>
  <c r="BR99" i="89"/>
  <c r="CD100" i="89"/>
  <c r="CP101" i="89"/>
  <c r="AT103" i="89"/>
  <c r="CD104" i="89"/>
  <c r="CV74" i="89"/>
  <c r="AZ86" i="89"/>
  <c r="BR89" i="89"/>
  <c r="BR90" i="89"/>
  <c r="BR91" i="89"/>
  <c r="BR92" i="89"/>
  <c r="BR93" i="89"/>
  <c r="BR94" i="89"/>
  <c r="BR95" i="89"/>
  <c r="BR96" i="89"/>
  <c r="BX97" i="89"/>
  <c r="CJ98" i="89"/>
  <c r="BX73" i="89"/>
  <c r="AT87" i="89"/>
  <c r="V88" i="89"/>
  <c r="AZ89" i="89"/>
  <c r="AB90" i="89"/>
  <c r="CV90" i="89"/>
  <c r="CV91" i="89"/>
  <c r="CV92" i="89"/>
  <c r="CV93" i="89"/>
  <c r="CV94" i="89"/>
  <c r="CV95" i="89"/>
  <c r="CV96" i="89"/>
  <c r="AT98" i="89"/>
  <c r="BF99" i="89"/>
  <c r="BR100" i="89"/>
  <c r="CD101" i="89"/>
  <c r="CP102" i="89"/>
  <c r="BR104" i="89"/>
  <c r="CD88" i="89"/>
  <c r="AH89" i="89"/>
  <c r="BF90" i="89"/>
  <c r="BF91" i="89"/>
  <c r="BF92" i="89"/>
  <c r="BF93" i="89"/>
  <c r="BF94" i="89"/>
  <c r="BF95" i="89"/>
  <c r="BF96" i="89"/>
  <c r="BL97" i="89"/>
  <c r="BX98" i="89"/>
  <c r="CJ99" i="89"/>
  <c r="CV100" i="89"/>
  <c r="AZ102" i="89"/>
  <c r="BF80" i="89"/>
  <c r="CP89" i="89"/>
  <c r="CJ90" i="89"/>
  <c r="CJ91" i="89"/>
  <c r="CJ92" i="89"/>
  <c r="CJ93" i="89"/>
  <c r="CJ94" i="89"/>
  <c r="CJ95" i="89"/>
  <c r="CJ96" i="89"/>
  <c r="CJ86" i="89"/>
  <c r="BL87" i="89"/>
  <c r="AT90" i="89"/>
  <c r="AT91" i="89"/>
  <c r="AT92" i="89"/>
  <c r="AT93" i="89"/>
  <c r="AT94" i="89"/>
  <c r="AT95" i="89"/>
  <c r="AT96" i="89"/>
  <c r="AZ97" i="89"/>
  <c r="CP73" i="89"/>
  <c r="BX80" i="89"/>
  <c r="AH86" i="89"/>
  <c r="CV88" i="89"/>
  <c r="BF76" i="89"/>
  <c r="BF73" i="89"/>
  <c r="BR86" i="89"/>
  <c r="P89" i="89"/>
  <c r="BX91" i="89"/>
  <c r="BX94" i="89"/>
  <c r="AT99" i="89"/>
  <c r="CV99" i="89"/>
  <c r="BX101" i="89"/>
  <c r="BX103" i="89"/>
  <c r="CV103" i="89"/>
  <c r="CV104" i="89"/>
  <c r="CD107" i="89"/>
  <c r="AZ88" i="89"/>
  <c r="AH91" i="89"/>
  <c r="AH94" i="89"/>
  <c r="AN97" i="89"/>
  <c r="BX99" i="89"/>
  <c r="BL100" i="89"/>
  <c r="CJ102" i="89"/>
  <c r="BF103" i="89"/>
  <c r="CV105" i="89"/>
  <c r="CV108" i="89"/>
  <c r="BL90" i="89"/>
  <c r="BL93" i="89"/>
  <c r="BL96" i="89"/>
  <c r="CD97" i="89"/>
  <c r="BF101" i="89"/>
  <c r="BR102" i="89"/>
  <c r="CD103" i="89"/>
  <c r="CV106" i="89"/>
  <c r="CV89" i="89"/>
  <c r="CP92" i="89"/>
  <c r="CP95" i="89"/>
  <c r="AZ98" i="89"/>
  <c r="AT100" i="89"/>
  <c r="CJ105" i="89"/>
  <c r="AT108" i="89"/>
  <c r="BX90" i="89"/>
  <c r="BX93" i="89"/>
  <c r="BX96" i="89"/>
  <c r="CD98" i="89"/>
  <c r="CJ106" i="89"/>
  <c r="AN89" i="89"/>
  <c r="AH90" i="89"/>
  <c r="AH93" i="89"/>
  <c r="AH96" i="89"/>
  <c r="AZ99" i="89"/>
  <c r="CJ101" i="89"/>
  <c r="AT104" i="89"/>
  <c r="CJ104" i="89"/>
  <c r="AT105" i="89"/>
  <c r="CP107" i="89"/>
  <c r="CV86" i="89"/>
  <c r="BL92" i="89"/>
  <c r="BL95" i="89"/>
  <c r="CP97" i="89"/>
  <c r="BX100" i="89"/>
  <c r="CJ103" i="89"/>
  <c r="AT106" i="89"/>
  <c r="CV109" i="89"/>
  <c r="CP91" i="89"/>
  <c r="CP94" i="89"/>
  <c r="BL98" i="89"/>
  <c r="BR101" i="89"/>
  <c r="CV102" i="89"/>
  <c r="BR103" i="89"/>
  <c r="AT107" i="89"/>
  <c r="BL89" i="89"/>
  <c r="BX92" i="89"/>
  <c r="BX95" i="89"/>
  <c r="CP98" i="89"/>
  <c r="BF100" i="89"/>
  <c r="BF102" i="89"/>
  <c r="CD102" i="89"/>
  <c r="CP105" i="89"/>
  <c r="CP108" i="89"/>
  <c r="AH92" i="89"/>
  <c r="AH95" i="89"/>
  <c r="BL99" i="89"/>
  <c r="AT101" i="89"/>
  <c r="CP106" i="89"/>
  <c r="CD89" i="89"/>
  <c r="BL91" i="89"/>
  <c r="BL94" i="89"/>
  <c r="BR97" i="89"/>
  <c r="CP99" i="89"/>
  <c r="CV101" i="89"/>
  <c r="BL102" i="89"/>
  <c r="CD105" i="89"/>
  <c r="CV107" i="89"/>
  <c r="CP90" i="89"/>
  <c r="CP93" i="89"/>
  <c r="CP96" i="89"/>
  <c r="CV97" i="89"/>
  <c r="CJ100" i="89"/>
  <c r="AZ101" i="89"/>
  <c r="BX104" i="89"/>
  <c r="CD106" i="89"/>
  <c r="AB68" i="89"/>
  <c r="CD87" i="89"/>
  <c r="AB78" i="89"/>
  <c r="AT60" i="89"/>
  <c r="P82" i="89"/>
  <c r="CD83" i="89"/>
  <c r="AZ79" i="89"/>
  <c r="V70" i="89"/>
  <c r="V83" i="89"/>
  <c r="AT68" i="89"/>
  <c r="BR75" i="89"/>
  <c r="AN58" i="89"/>
  <c r="AT49" i="89"/>
  <c r="AT69" i="89"/>
  <c r="AN60" i="89"/>
  <c r="BX60" i="89"/>
  <c r="P79" i="89"/>
  <c r="AT75" i="89"/>
  <c r="CJ69" i="89"/>
  <c r="BX66" i="89"/>
  <c r="AH75" i="89"/>
  <c r="BF67" i="89"/>
  <c r="P83" i="89"/>
  <c r="CV79" i="89"/>
  <c r="BL75" i="89"/>
  <c r="BR88" i="89"/>
  <c r="AT88" i="89"/>
  <c r="AB75" i="89"/>
  <c r="CP72" i="89"/>
  <c r="P65" i="89"/>
  <c r="CD62" i="89"/>
  <c r="CJ62" i="89"/>
  <c r="CJ57" i="89"/>
  <c r="P71" i="89"/>
  <c r="CV65" i="89"/>
  <c r="AT63" i="89"/>
  <c r="CJ77" i="89"/>
  <c r="AT65" i="89"/>
  <c r="BF59" i="89"/>
  <c r="BX49" i="89"/>
  <c r="CD57" i="89"/>
  <c r="BL69" i="89"/>
  <c r="CJ60" i="89"/>
  <c r="CV87" i="89"/>
  <c r="AZ71" i="89"/>
  <c r="AZ66" i="89"/>
  <c r="BF78" i="89"/>
  <c r="CV76" i="89"/>
  <c r="AZ82" i="89"/>
  <c r="CV75" i="89"/>
  <c r="AZ75" i="89"/>
  <c r="AZ78" i="89"/>
  <c r="CP82" i="89"/>
  <c r="V79" i="89"/>
  <c r="CD74" i="89"/>
  <c r="CD56" i="89"/>
  <c r="V86" i="89"/>
  <c r="BR64" i="89"/>
  <c r="CD67" i="89"/>
  <c r="BF64" i="89"/>
  <c r="V69" i="89"/>
  <c r="CV58" i="89"/>
  <c r="BR72" i="89"/>
  <c r="BR68" i="89"/>
  <c r="BF63" i="89"/>
  <c r="CP56" i="89"/>
  <c r="CD51" i="89"/>
  <c r="CD42" i="89"/>
  <c r="BX43" i="89"/>
  <c r="AT43" i="89"/>
  <c r="V43" i="89"/>
  <c r="BF57" i="89"/>
  <c r="BL62" i="89"/>
  <c r="CJ68" i="89"/>
  <c r="CJ83" i="89"/>
  <c r="CP78" i="89"/>
  <c r="BL60" i="89"/>
  <c r="AH78" i="89"/>
  <c r="AN83" i="89"/>
  <c r="BL83" i="89"/>
  <c r="BR71" i="89"/>
  <c r="BR66" i="89"/>
  <c r="CP87" i="89"/>
  <c r="V76" i="89"/>
  <c r="AH61" i="89"/>
  <c r="BR22" i="89"/>
  <c r="P68" i="89"/>
  <c r="AB83" i="89"/>
  <c r="CD76" i="89"/>
  <c r="V87" i="89"/>
  <c r="AT83" i="89"/>
  <c r="AH72" i="89"/>
  <c r="AT66" i="89"/>
  <c r="V66" i="89"/>
  <c r="AB66" i="89"/>
  <c r="CJ66" i="89"/>
  <c r="AB74" i="89"/>
  <c r="BR82" i="89"/>
  <c r="AN76" i="89"/>
  <c r="AH81" i="89"/>
  <c r="AT77" i="89"/>
  <c r="AB60" i="89"/>
  <c r="AN79" i="89"/>
  <c r="AN68" i="89"/>
  <c r="C88" i="89"/>
  <c r="V82" i="89"/>
  <c r="P70" i="89"/>
  <c r="CV59" i="89"/>
  <c r="BX64" i="89"/>
  <c r="V61" i="89"/>
  <c r="AZ63" i="89"/>
  <c r="BL57" i="89"/>
  <c r="AH68" i="89"/>
  <c r="CJ82" i="89"/>
  <c r="CP45" i="89"/>
  <c r="AN73" i="89"/>
  <c r="AT37" i="89"/>
  <c r="AN82" i="89"/>
  <c r="BX78" i="89"/>
  <c r="BR60" i="89"/>
  <c r="CP69" i="89"/>
  <c r="CD82" i="89"/>
  <c r="CD77" i="89"/>
  <c r="CV71" i="89"/>
  <c r="P80" i="89"/>
  <c r="AN34" i="89"/>
  <c r="BL40" i="89"/>
  <c r="BR30" i="89"/>
  <c r="AN67" i="89"/>
  <c r="AZ83" i="89"/>
  <c r="P60" i="89"/>
  <c r="BF88" i="89"/>
  <c r="AT78" i="89"/>
  <c r="AB80" i="89"/>
  <c r="AB71" i="89"/>
  <c r="BL74" i="89"/>
  <c r="BL80" i="89"/>
  <c r="AN75" i="89"/>
  <c r="AZ67" i="89"/>
  <c r="CD81" i="89"/>
  <c r="AZ65" i="89"/>
  <c r="AH59" i="89"/>
  <c r="P63" i="89"/>
  <c r="CP59" i="89"/>
  <c r="AN71" i="89"/>
  <c r="AT70" i="89"/>
  <c r="AN63" i="89"/>
  <c r="AZ58" i="89"/>
  <c r="BR74" i="89"/>
  <c r="V64" i="89"/>
  <c r="AH56" i="89"/>
  <c r="CV63" i="89"/>
  <c r="CV60" i="89"/>
  <c r="BF87" i="89"/>
  <c r="AZ77" i="89"/>
  <c r="BF74" i="89"/>
  <c r="BF81" i="89"/>
  <c r="AT76" i="89"/>
  <c r="AB88" i="89"/>
  <c r="V80" i="89"/>
  <c r="AN62" i="89"/>
  <c r="AT71" i="89"/>
  <c r="BR63" i="89"/>
  <c r="AZ59" i="89"/>
  <c r="V71" i="89"/>
  <c r="BF69" i="89"/>
  <c r="AH64" i="89"/>
  <c r="P64" i="89"/>
  <c r="AB55" i="89"/>
  <c r="BF70" i="89"/>
  <c r="BL86" i="89"/>
  <c r="V68" i="89"/>
  <c r="AB58" i="89"/>
  <c r="BL51" i="89"/>
  <c r="AN42" i="89"/>
  <c r="P43" i="89"/>
  <c r="BX57" i="89"/>
  <c r="V53" i="89"/>
  <c r="P57" i="89"/>
  <c r="AN87" i="89"/>
  <c r="BL77" i="89"/>
  <c r="BX74" i="89"/>
  <c r="CJ80" i="89"/>
  <c r="BX83" i="89"/>
  <c r="CJ87" i="89"/>
  <c r="V77" i="89"/>
  <c r="AT72" i="89"/>
  <c r="AT58" i="89"/>
  <c r="CJ71" i="89"/>
  <c r="AH57" i="89"/>
  <c r="CV69" i="89"/>
  <c r="AH58" i="89"/>
  <c r="CP74" i="89"/>
  <c r="CP70" i="89"/>
  <c r="CV56" i="89"/>
  <c r="BX88" i="89"/>
  <c r="CJ81" i="89"/>
  <c r="CV77" i="89"/>
  <c r="BX75" i="89"/>
  <c r="AT80" i="89"/>
  <c r="BF75" i="89"/>
  <c r="CJ75" i="89"/>
  <c r="CP81" i="89"/>
  <c r="BR87" i="89"/>
  <c r="CV81" i="89"/>
  <c r="CP76" i="89"/>
  <c r="P58" i="89"/>
  <c r="BL63" i="89"/>
  <c r="BL59" i="89"/>
  <c r="AH77" i="89"/>
  <c r="AH55" i="89"/>
  <c r="BL73" i="89"/>
  <c r="BX70" i="89"/>
  <c r="AB57" i="89"/>
  <c r="AB56" i="89"/>
  <c r="CJ67" i="89"/>
  <c r="BF83" i="89"/>
  <c r="AZ80" i="89"/>
  <c r="AB77" i="89"/>
  <c r="CJ78" i="89"/>
  <c r="P75" i="89"/>
  <c r="BR81" i="89"/>
  <c r="P81" i="89"/>
  <c r="BX81" i="89"/>
  <c r="BL76" i="89"/>
  <c r="CD61" i="89"/>
  <c r="AB63" i="89"/>
  <c r="V56" i="89"/>
  <c r="AH71" i="89"/>
  <c r="BX87" i="89"/>
  <c r="V78" i="89"/>
  <c r="AH76" i="89"/>
  <c r="CV68" i="89"/>
  <c r="CD60" i="89"/>
  <c r="BF60" i="89"/>
  <c r="BL78" i="89"/>
  <c r="AN66" i="89"/>
  <c r="BR76" i="89"/>
  <c r="AZ76" i="89"/>
  <c r="P87" i="89"/>
  <c r="AB67" i="89"/>
  <c r="AB81" i="89"/>
  <c r="AN88" i="89"/>
  <c r="CP75" i="89"/>
  <c r="CJ70" i="89"/>
  <c r="AT59" i="89"/>
  <c r="CD68" i="89"/>
  <c r="AH87" i="89"/>
  <c r="V60" i="89"/>
  <c r="BL71" i="89"/>
  <c r="BF66" i="89"/>
  <c r="CV82" i="89"/>
  <c r="AB82" i="89"/>
  <c r="V75" i="89"/>
  <c r="BL81" i="89"/>
  <c r="CD80" i="89"/>
  <c r="BL70" i="89"/>
  <c r="P74" i="89"/>
  <c r="AZ69" i="89"/>
  <c r="CD58" i="89"/>
  <c r="CJ61" i="89"/>
  <c r="V59" i="89"/>
  <c r="BX67" i="89"/>
  <c r="BL67" i="89"/>
  <c r="CP58" i="89"/>
  <c r="BF68" i="89"/>
  <c r="CD71" i="89"/>
  <c r="AH66" i="89"/>
  <c r="CD75" i="89"/>
  <c r="AZ87" i="89"/>
  <c r="BL79" i="89"/>
  <c r="AH83" i="89"/>
  <c r="BR67" i="89"/>
  <c r="BX72" i="89"/>
  <c r="AH69" i="89"/>
  <c r="AZ62" i="89"/>
  <c r="AT67" i="89"/>
  <c r="BF61" i="89"/>
  <c r="AB70" i="89"/>
  <c r="CP71" i="89"/>
  <c r="AZ68" i="89"/>
  <c r="BL82" i="89"/>
  <c r="P78" i="89"/>
  <c r="CP60" i="89"/>
  <c r="BX68" i="89"/>
  <c r="BF82" i="89"/>
  <c r="CD72" i="89"/>
  <c r="CJ74" i="89"/>
  <c r="CP83" i="89"/>
  <c r="CD79" i="89"/>
  <c r="CJ88" i="89"/>
  <c r="P69" i="89"/>
  <c r="AT62" i="89"/>
  <c r="CJ56" i="89"/>
  <c r="BX61" i="89"/>
  <c r="BF71" i="89"/>
  <c r="BR69" i="89"/>
  <c r="BR59" i="89"/>
  <c r="P77" i="89"/>
  <c r="AN69" i="89"/>
  <c r="CJ64" i="89"/>
  <c r="AB64" i="89"/>
  <c r="V63" i="89"/>
  <c r="CJ58" i="89"/>
  <c r="BR58" i="89"/>
  <c r="AZ60" i="89"/>
  <c r="AH60" i="89"/>
  <c r="CV72" i="89"/>
  <c r="CP66" i="89"/>
  <c r="CV83" i="89"/>
  <c r="AB76" i="89"/>
  <c r="BX69" i="89"/>
  <c r="CJ79" i="89"/>
  <c r="BR80" i="89"/>
  <c r="CV67" i="89"/>
  <c r="CD55" i="89"/>
  <c r="CJ59" i="89"/>
  <c r="CP86" i="89"/>
  <c r="CV70" i="89"/>
  <c r="BR65" i="89"/>
  <c r="CD63" i="89"/>
  <c r="P61" i="89"/>
  <c r="AN55" i="89"/>
  <c r="BR83" i="89"/>
  <c r="AN81" i="89"/>
  <c r="BL72" i="89"/>
  <c r="AT74" i="89"/>
  <c r="AH82" i="89"/>
  <c r="BX82" i="89"/>
  <c r="BL68" i="89"/>
  <c r="CD78" i="89"/>
  <c r="AN80" i="89"/>
  <c r="V72" i="89"/>
  <c r="P67" i="89"/>
  <c r="BF62" i="89"/>
  <c r="CP63" i="89"/>
  <c r="CD59" i="89"/>
  <c r="P59" i="89"/>
  <c r="CP44" i="89"/>
  <c r="CJ43" i="89"/>
  <c r="CJ51" i="89"/>
  <c r="CD47" i="89"/>
  <c r="AZ52" i="89"/>
  <c r="CV45" i="89"/>
  <c r="BF50" i="89"/>
  <c r="CV46" i="89"/>
  <c r="CV49" i="89"/>
  <c r="CD41" i="89"/>
  <c r="P41" i="89"/>
  <c r="V41" i="89"/>
  <c r="AB59" i="89"/>
  <c r="V74" i="89"/>
  <c r="CP51" i="89"/>
  <c r="BF42" i="89"/>
  <c r="AT57" i="89"/>
  <c r="BR57" i="89"/>
  <c r="CP53" i="89"/>
  <c r="AN51" i="89"/>
  <c r="CJ47" i="89"/>
  <c r="AB52" i="89"/>
  <c r="P53" i="89"/>
  <c r="BR61" i="89"/>
  <c r="BR46" i="89"/>
  <c r="BF49" i="89"/>
  <c r="AN41" i="89"/>
  <c r="AT41" i="89"/>
  <c r="AN74" i="89"/>
  <c r="CD69" i="89"/>
  <c r="BF51" i="89"/>
  <c r="CP42" i="89"/>
  <c r="CD43" i="89"/>
  <c r="AZ43" i="89"/>
  <c r="AB43" i="89"/>
  <c r="P51" i="89"/>
  <c r="BX47" i="89"/>
  <c r="V52" i="89"/>
  <c r="BR49" i="89"/>
  <c r="AZ45" i="89"/>
  <c r="AH67" i="89"/>
  <c r="BF54" i="89"/>
  <c r="AZ50" i="89"/>
  <c r="BL64" i="89"/>
  <c r="AZ74" i="89"/>
  <c r="AT61" i="89"/>
  <c r="BL56" i="89"/>
  <c r="AN64" i="89"/>
  <c r="CV55" i="89"/>
  <c r="BR54" i="89"/>
  <c r="AN52" i="89"/>
  <c r="CJ54" i="89"/>
  <c r="BL50" i="89"/>
  <c r="CV50" i="89"/>
  <c r="AH41" i="89"/>
  <c r="AZ81" i="89"/>
  <c r="CP68" i="89"/>
  <c r="AT56" i="89"/>
  <c r="BR56" i="89"/>
  <c r="V51" i="89"/>
  <c r="AT52" i="89"/>
  <c r="BX45" i="89"/>
  <c r="CD45" i="89"/>
  <c r="AN45" i="89"/>
  <c r="CD50" i="89"/>
  <c r="AH79" i="89"/>
  <c r="V65" i="89"/>
  <c r="CP57" i="89"/>
  <c r="AT55" i="89"/>
  <c r="BL48" i="89"/>
  <c r="AB41" i="89"/>
  <c r="AB69" i="89"/>
  <c r="CP67" i="89"/>
  <c r="CV44" i="89"/>
  <c r="CP43" i="89"/>
  <c r="V57" i="89"/>
  <c r="BF55" i="89"/>
  <c r="BR53" i="89"/>
  <c r="AN44" i="89"/>
  <c r="AZ47" i="89"/>
  <c r="V47" i="89"/>
  <c r="BL52" i="89"/>
  <c r="AN47" i="89"/>
  <c r="AN61" i="89"/>
  <c r="P49" i="89"/>
  <c r="CJ49" i="89"/>
  <c r="AZ57" i="89"/>
  <c r="AT48" i="89"/>
  <c r="BF77" i="89"/>
  <c r="CP55" i="89"/>
  <c r="CD73" i="89"/>
  <c r="AZ56" i="89"/>
  <c r="BX59" i="89"/>
  <c r="V42" i="89"/>
  <c r="BF43" i="89"/>
  <c r="P54" i="89"/>
  <c r="BR43" i="89"/>
  <c r="AH43" i="89"/>
  <c r="CV47" i="89"/>
  <c r="V54" i="89"/>
  <c r="P52" i="89"/>
  <c r="CJ45" i="89"/>
  <c r="CD53" i="89"/>
  <c r="BF53" i="89"/>
  <c r="AH50" i="89"/>
  <c r="BL49" i="89"/>
  <c r="CP48" i="89"/>
  <c r="BL41" i="89"/>
  <c r="AB35" i="89"/>
  <c r="AB61" i="89"/>
  <c r="CJ72" i="89"/>
  <c r="BF56" i="89"/>
  <c r="BX44" i="89"/>
  <c r="BL43" i="89"/>
  <c r="CJ53" i="89"/>
  <c r="CP47" i="89"/>
  <c r="AN54" i="89"/>
  <c r="AB45" i="89"/>
  <c r="AH45" i="89"/>
  <c r="AH53" i="89"/>
  <c r="AN49" i="89"/>
  <c r="CJ48" i="89"/>
  <c r="CJ50" i="89"/>
  <c r="P55" i="89"/>
  <c r="AN57" i="89"/>
  <c r="CJ55" i="89"/>
  <c r="AZ72" i="89"/>
  <c r="V67" i="89"/>
  <c r="BX56" i="89"/>
  <c r="CV57" i="89"/>
  <c r="CD44" i="89"/>
  <c r="BR45" i="89"/>
  <c r="V45" i="89"/>
  <c r="AT45" i="89"/>
  <c r="BF45" i="89"/>
  <c r="AN65" i="89"/>
  <c r="V44" i="89"/>
  <c r="AN43" i="89"/>
  <c r="BX53" i="89"/>
  <c r="AN53" i="89"/>
  <c r="BX65" i="89"/>
  <c r="P56" i="89"/>
  <c r="AB65" i="89"/>
  <c r="BF44" i="89"/>
  <c r="CV43" i="89"/>
  <c r="AB53" i="89"/>
  <c r="BR51" i="89"/>
  <c r="P45" i="89"/>
  <c r="CP80" i="89"/>
  <c r="BR70" i="89"/>
  <c r="BX77" i="89"/>
  <c r="CP62" i="89"/>
  <c r="CJ42" i="89"/>
  <c r="AT51" i="89"/>
  <c r="P47" i="89"/>
  <c r="AZ55" i="89"/>
  <c r="AN50" i="89"/>
  <c r="AH51" i="89"/>
  <c r="CP39" i="89"/>
  <c r="CP35" i="89"/>
  <c r="P46" i="89"/>
  <c r="AZ40" i="89"/>
  <c r="BL28" i="89"/>
  <c r="AB38" i="89"/>
  <c r="AH34" i="89"/>
  <c r="CD39" i="89"/>
  <c r="CJ39" i="89"/>
  <c r="BL36" i="89"/>
  <c r="CD30" i="89"/>
  <c r="CJ33" i="89"/>
  <c r="AN29" i="89"/>
  <c r="BL25" i="89"/>
  <c r="BX32" i="89"/>
  <c r="CP27" i="89"/>
  <c r="BL35" i="89"/>
  <c r="AT39" i="89"/>
  <c r="CV42" i="89"/>
  <c r="BX28" i="89"/>
  <c r="CV28" i="89"/>
  <c r="AT28" i="89"/>
  <c r="CP46" i="89"/>
  <c r="AZ44" i="89"/>
  <c r="BR42" i="89"/>
  <c r="BL38" i="89"/>
  <c r="BX36" i="89"/>
  <c r="CJ36" i="89"/>
  <c r="AH27" i="89"/>
  <c r="CP40" i="89"/>
  <c r="CP33" i="89"/>
  <c r="CV31" i="89"/>
  <c r="AB47" i="89"/>
  <c r="CD54" i="89"/>
  <c r="AZ49" i="89"/>
  <c r="AZ41" i="89"/>
  <c r="CV41" i="89"/>
  <c r="CD52" i="89"/>
  <c r="CV35" i="89"/>
  <c r="BF35" i="89"/>
  <c r="AZ42" i="89"/>
  <c r="P28" i="89"/>
  <c r="AN28" i="89"/>
  <c r="BR40" i="89"/>
  <c r="AH38" i="89"/>
  <c r="CV36" i="89"/>
  <c r="AH36" i="89"/>
  <c r="CD26" i="89"/>
  <c r="CJ31" i="89"/>
  <c r="V31" i="89"/>
  <c r="AB51" i="89"/>
  <c r="BR41" i="89"/>
  <c r="P35" i="89"/>
  <c r="AT46" i="89"/>
  <c r="CD37" i="89"/>
  <c r="V28" i="89"/>
  <c r="AN37" i="89"/>
  <c r="AZ34" i="89"/>
  <c r="CJ40" i="89"/>
  <c r="P50" i="89"/>
  <c r="AB39" i="89"/>
  <c r="P36" i="89"/>
  <c r="AT36" i="89"/>
  <c r="BF36" i="89"/>
  <c r="AZ26" i="89"/>
  <c r="AN40" i="89"/>
  <c r="AZ30" i="89"/>
  <c r="BF32" i="89"/>
  <c r="AN31" i="89"/>
  <c r="AT29" i="89"/>
  <c r="AZ25" i="89"/>
  <c r="CP25" i="89"/>
  <c r="AT32" i="89"/>
  <c r="AZ32" i="89"/>
  <c r="CV40" i="89"/>
  <c r="AB9" i="89"/>
  <c r="BL45" i="89"/>
  <c r="BR55" i="89"/>
  <c r="BR48" i="89"/>
  <c r="V39" i="89"/>
  <c r="P42" i="89"/>
  <c r="AB46" i="89"/>
  <c r="BF41" i="89"/>
  <c r="CD35" i="89"/>
  <c r="CJ46" i="89"/>
  <c r="CP38" i="89"/>
  <c r="BF28" i="89"/>
  <c r="BR50" i="89"/>
  <c r="AB44" i="89"/>
  <c r="P37" i="89"/>
  <c r="CD38" i="89"/>
  <c r="AB34" i="89"/>
  <c r="V38" i="89"/>
  <c r="BR39" i="89"/>
  <c r="AN30" i="89"/>
  <c r="AH73" i="89"/>
  <c r="CP49" i="89"/>
  <c r="AT54" i="89"/>
  <c r="CD46" i="89"/>
  <c r="CJ35" i="89"/>
  <c r="BF34" i="89"/>
  <c r="BR28" i="89"/>
  <c r="CP37" i="89"/>
  <c r="AZ38" i="89"/>
  <c r="AT34" i="89"/>
  <c r="CJ44" i="89"/>
  <c r="BX39" i="89"/>
  <c r="BR36" i="89"/>
  <c r="AB36" i="89"/>
  <c r="CV30" i="89"/>
  <c r="CP29" i="89"/>
  <c r="AH49" i="89"/>
  <c r="CV48" i="89"/>
  <c r="AB54" i="89"/>
  <c r="AH42" i="89"/>
  <c r="BF40" i="89"/>
  <c r="CJ28" i="89"/>
  <c r="CD28" i="89"/>
  <c r="AB48" i="89"/>
  <c r="AH35" i="89"/>
  <c r="AH40" i="89"/>
  <c r="AN46" i="89"/>
  <c r="AB28" i="89"/>
  <c r="AT44" i="89"/>
  <c r="BX42" i="89"/>
  <c r="AB42" i="89"/>
  <c r="BF38" i="89"/>
  <c r="BX35" i="89"/>
  <c r="P34" i="89"/>
  <c r="P39" i="89"/>
  <c r="BL27" i="89"/>
  <c r="BF30" i="89"/>
  <c r="V40" i="89"/>
  <c r="BR52" i="89"/>
  <c r="BX48" i="89"/>
  <c r="AZ48" i="89"/>
  <c r="BX41" i="89"/>
  <c r="AH52" i="89"/>
  <c r="CP65" i="89"/>
  <c r="BL54" i="89"/>
  <c r="CD48" i="89"/>
  <c r="CJ41" i="89"/>
  <c r="AZ36" i="89"/>
  <c r="BR29" i="89"/>
  <c r="AT25" i="89"/>
  <c r="CJ32" i="89"/>
  <c r="AH32" i="89"/>
  <c r="CJ27" i="89"/>
  <c r="CD9" i="89"/>
  <c r="BF9" i="89"/>
  <c r="P22" i="89"/>
  <c r="BL10" i="89"/>
  <c r="BR10" i="89"/>
  <c r="CV37" i="89"/>
  <c r="BX22" i="89"/>
  <c r="V19" i="89"/>
  <c r="AT19" i="89"/>
  <c r="BF26" i="89"/>
  <c r="BX26" i="89"/>
  <c r="BL16" i="89"/>
  <c r="P14" i="89"/>
  <c r="V8" i="89"/>
  <c r="BR17" i="89"/>
  <c r="CP11" i="89"/>
  <c r="AH12" i="89"/>
  <c r="AH14" i="89"/>
  <c r="V4" i="89"/>
  <c r="AT40" i="89"/>
  <c r="BX34" i="89"/>
  <c r="AN36" i="89"/>
  <c r="P30" i="89"/>
  <c r="CD27" i="89"/>
  <c r="BR32" i="89"/>
  <c r="AT27" i="89"/>
  <c r="AT30" i="89"/>
  <c r="AN18" i="89"/>
  <c r="AN17" i="89"/>
  <c r="AN24" i="89"/>
  <c r="CJ37" i="89"/>
  <c r="CJ23" i="89"/>
  <c r="CD16" i="89"/>
  <c r="AT10" i="89"/>
  <c r="CJ8" i="89"/>
  <c r="CJ17" i="89"/>
  <c r="BL11" i="89"/>
  <c r="BX23" i="89"/>
  <c r="BL22" i="89"/>
  <c r="CV14" i="89"/>
  <c r="CD17" i="89"/>
  <c r="CD4" i="89"/>
  <c r="AZ35" i="89"/>
  <c r="AZ28" i="89"/>
  <c r="CV34" i="89"/>
  <c r="BX30" i="89"/>
  <c r="AB31" i="89"/>
  <c r="BF27" i="89"/>
  <c r="P29" i="89"/>
  <c r="CJ26" i="89"/>
  <c r="CV9" i="89"/>
  <c r="P9" i="89"/>
  <c r="CV10" i="89"/>
  <c r="CP19" i="89"/>
  <c r="AT9" i="89"/>
  <c r="BX17" i="89"/>
  <c r="P24" i="89"/>
  <c r="AT21" i="89"/>
  <c r="AT26" i="89"/>
  <c r="CJ24" i="89"/>
  <c r="CV16" i="89"/>
  <c r="AN7" i="89"/>
  <c r="P17" i="89"/>
  <c r="AN11" i="89"/>
  <c r="AT13" i="89"/>
  <c r="BR13" i="89"/>
  <c r="CJ21" i="89"/>
  <c r="BX14" i="89"/>
  <c r="V35" i="89"/>
  <c r="AN38" i="89"/>
  <c r="BX37" i="89"/>
  <c r="BL44" i="89"/>
  <c r="CP30" i="89"/>
  <c r="BR26" i="89"/>
  <c r="P10" i="89"/>
  <c r="BF10" i="89"/>
  <c r="AH18" i="89"/>
  <c r="AN21" i="89"/>
  <c r="BX21" i="89"/>
  <c r="AZ37" i="89"/>
  <c r="V26" i="89"/>
  <c r="AB26" i="89"/>
  <c r="BR15" i="89"/>
  <c r="AH8" i="89"/>
  <c r="BL8" i="89"/>
  <c r="CP12" i="89"/>
  <c r="AB22" i="89"/>
  <c r="BR21" i="89"/>
  <c r="AZ13" i="89"/>
  <c r="BX38" i="89"/>
  <c r="BR37" i="89"/>
  <c r="V30" i="89"/>
  <c r="AZ31" i="89"/>
  <c r="AH29" i="89"/>
  <c r="CP26" i="89"/>
  <c r="AH10" i="89"/>
  <c r="BF37" i="89"/>
  <c r="BL18" i="89"/>
  <c r="CJ38" i="89"/>
  <c r="AZ16" i="89"/>
  <c r="BF8" i="89"/>
  <c r="CP8" i="89"/>
  <c r="BX11" i="89"/>
  <c r="CP28" i="89"/>
  <c r="AT35" i="89"/>
  <c r="CD34" i="89"/>
  <c r="V34" i="89"/>
  <c r="BL29" i="89"/>
  <c r="AN25" i="89"/>
  <c r="P27" i="89"/>
  <c r="CJ9" i="89"/>
  <c r="BR9" i="89"/>
  <c r="AZ10" i="89"/>
  <c r="CP10" i="89"/>
  <c r="BX10" i="89"/>
  <c r="BR23" i="89"/>
  <c r="AH19" i="89"/>
  <c r="V27" i="89"/>
  <c r="AN26" i="89"/>
  <c r="CJ16" i="89"/>
  <c r="BX8" i="89"/>
  <c r="BF7" i="89"/>
  <c r="V12" i="89"/>
  <c r="AZ21" i="89"/>
  <c r="AN13" i="89"/>
  <c r="CP14" i="89"/>
  <c r="BF14" i="89"/>
  <c r="V37" i="89"/>
  <c r="BX40" i="89"/>
  <c r="BL42" i="89"/>
  <c r="BL33" i="89"/>
  <c r="BX29" i="89"/>
  <c r="AZ9" i="89"/>
  <c r="CP9" i="89"/>
  <c r="AB10" i="89"/>
  <c r="BR18" i="89"/>
  <c r="CJ14" i="89"/>
  <c r="CV7" i="89"/>
  <c r="BL17" i="89"/>
  <c r="AT12" i="89"/>
  <c r="BF23" i="89"/>
  <c r="CP17" i="89"/>
  <c r="CV22" i="89"/>
  <c r="AB21" i="89"/>
  <c r="V11" i="89"/>
  <c r="CP23" i="89"/>
  <c r="BF20" i="89"/>
  <c r="P44" i="89"/>
  <c r="BL34" i="89"/>
  <c r="AH37" i="89"/>
  <c r="CP50" i="89"/>
  <c r="P26" i="89"/>
  <c r="AB33" i="89"/>
  <c r="BF31" i="89"/>
  <c r="CD25" i="89"/>
  <c r="CJ25" i="89"/>
  <c r="P32" i="89"/>
  <c r="CP32" i="89"/>
  <c r="CV26" i="89"/>
  <c r="CV32" i="89"/>
  <c r="AN9" i="89"/>
  <c r="BL9" i="89"/>
  <c r="CJ10" i="89"/>
  <c r="AB37" i="89"/>
  <c r="BL19" i="89"/>
  <c r="CP16" i="89"/>
  <c r="P8" i="89"/>
  <c r="V17" i="89"/>
  <c r="BX12" i="89"/>
  <c r="CP20" i="89"/>
  <c r="AH44" i="89"/>
  <c r="AT33" i="89"/>
  <c r="CV29" i="89"/>
  <c r="AZ27" i="89"/>
  <c r="AB25" i="89"/>
  <c r="P25" i="89"/>
  <c r="BL26" i="89"/>
  <c r="P19" i="89"/>
  <c r="AZ24" i="89"/>
  <c r="AT38" i="89"/>
  <c r="AN14" i="89"/>
  <c r="AN8" i="89"/>
  <c r="AB17" i="89"/>
  <c r="CD36" i="89"/>
  <c r="AH28" i="89"/>
  <c r="AT42" i="89"/>
  <c r="AZ33" i="89"/>
  <c r="AH25" i="89"/>
  <c r="AH9" i="89"/>
  <c r="AN10" i="89"/>
  <c r="AT18" i="89"/>
  <c r="BX24" i="89"/>
  <c r="AT14" i="89"/>
  <c r="AB15" i="89"/>
  <c r="AH7" i="89"/>
  <c r="AT17" i="89"/>
  <c r="V46" i="89"/>
  <c r="BR44" i="89"/>
  <c r="AN35" i="89"/>
  <c r="AH39" i="89"/>
  <c r="BR33" i="89"/>
  <c r="P31" i="89"/>
  <c r="AB30" i="89"/>
  <c r="BF29" i="89"/>
  <c r="V9" i="89"/>
  <c r="CD10" i="89"/>
  <c r="CJ34" i="89"/>
  <c r="CD49" i="89"/>
  <c r="CD31" i="89"/>
  <c r="CD29" i="89"/>
  <c r="BR25" i="89"/>
  <c r="AN27" i="89"/>
  <c r="BR31" i="89"/>
  <c r="BX9" i="89"/>
  <c r="CP21" i="89"/>
  <c r="V10" i="89"/>
  <c r="AZ20" i="89"/>
  <c r="BL14" i="89"/>
  <c r="CD22" i="89"/>
  <c r="BF17" i="89"/>
  <c r="AB13" i="89"/>
  <c r="CV5" i="89"/>
  <c r="V6" i="89"/>
  <c r="CV6" i="89"/>
  <c r="P11" i="89"/>
  <c r="BF5" i="89"/>
  <c r="AB4" i="89"/>
  <c r="P38" i="89"/>
  <c r="BR11" i="89"/>
  <c r="BL24" i="89"/>
  <c r="AT5" i="89"/>
  <c r="BF15" i="89"/>
  <c r="BR12" i="89"/>
  <c r="BL12" i="89"/>
  <c r="AZ19" i="89"/>
  <c r="AH6" i="89"/>
  <c r="P4" i="89"/>
  <c r="CJ7" i="89"/>
  <c r="AZ7" i="89"/>
  <c r="BX4" i="89"/>
  <c r="CP24" i="89"/>
  <c r="AB19" i="89"/>
  <c r="AB11" i="89"/>
  <c r="CJ13" i="89"/>
  <c r="CP5" i="89"/>
  <c r="BF16" i="89"/>
  <c r="BX7" i="89"/>
  <c r="BF4" i="89"/>
  <c r="CD5" i="89"/>
  <c r="BR4" i="89"/>
  <c r="AB24" i="89"/>
  <c r="AB16" i="89"/>
  <c r="AZ12" i="89"/>
  <c r="AH13" i="89"/>
  <c r="V20" i="89"/>
  <c r="CD14" i="89"/>
  <c r="AT22" i="89"/>
  <c r="CP34" i="89"/>
  <c r="BR27" i="89"/>
  <c r="BX33" i="89"/>
  <c r="V14" i="89"/>
  <c r="AN4" i="89"/>
  <c r="P15" i="89"/>
  <c r="CP18" i="89"/>
  <c r="AN16" i="89"/>
  <c r="P16" i="89"/>
  <c r="BR6" i="89"/>
  <c r="AT4" i="89"/>
  <c r="BR16" i="89"/>
  <c r="AT8" i="89"/>
  <c r="P13" i="89"/>
  <c r="P23" i="89"/>
  <c r="CP4" i="89"/>
  <c r="CV15" i="89"/>
  <c r="V16" i="89"/>
  <c r="CJ18" i="89"/>
  <c r="CP15" i="89"/>
  <c r="CD6" i="89"/>
  <c r="BL4" i="89"/>
  <c r="CJ4" i="89"/>
  <c r="BR8" i="89"/>
  <c r="BL21" i="89"/>
  <c r="AZ4" i="89"/>
  <c r="CD15" i="89"/>
  <c r="AB12" i="89"/>
  <c r="BX6" i="89"/>
  <c r="BX15" i="89"/>
  <c r="CP6" i="89"/>
  <c r="CD7" i="89"/>
  <c r="AT7" i="89"/>
  <c r="V7" i="89"/>
  <c r="CJ11" i="89"/>
  <c r="CV11" i="89"/>
  <c r="AN5" i="89"/>
  <c r="AH23" i="89"/>
  <c r="CD13" i="89"/>
  <c r="AB14" i="89"/>
  <c r="V21" i="89"/>
  <c r="BF22" i="89"/>
  <c r="BX5" i="89"/>
  <c r="AN15" i="89"/>
  <c r="BL15" i="89"/>
  <c r="AZ18" i="89"/>
  <c r="BR20" i="89"/>
  <c r="AZ15" i="89"/>
  <c r="BR7" i="89"/>
  <c r="CJ5" i="89"/>
  <c r="CV8" i="89"/>
  <c r="CD8" i="89"/>
  <c r="CP22" i="89"/>
  <c r="CV21" i="89"/>
  <c r="AB27" i="89"/>
  <c r="AN22" i="89"/>
  <c r="AT6" i="89"/>
  <c r="BX16" i="89"/>
  <c r="AH15" i="89"/>
  <c r="BL5" i="89"/>
  <c r="AN6" i="89"/>
  <c r="AB6" i="89"/>
  <c r="P5" i="89"/>
  <c r="CV4" i="89"/>
  <c r="AZ8" i="89"/>
  <c r="CP13" i="89"/>
  <c r="CJ12" i="89"/>
  <c r="AT20" i="89"/>
  <c r="V22" i="89"/>
  <c r="CD12" i="89"/>
  <c r="CD19" i="89"/>
  <c r="AZ6" i="89"/>
  <c r="P7" i="89"/>
  <c r="AH17" i="89"/>
  <c r="CV17" i="89"/>
  <c r="BL13" i="89"/>
  <c r="AZ14" i="89"/>
  <c r="AH22" i="89"/>
  <c r="CJ20" i="89"/>
  <c r="AB7" i="89"/>
  <c r="AT15" i="89"/>
  <c r="CJ15" i="89"/>
  <c r="BF18" i="89"/>
  <c r="CJ6" i="89"/>
  <c r="P18" i="89"/>
  <c r="BL6" i="89"/>
  <c r="AT11" i="89"/>
  <c r="P6" i="89"/>
  <c r="AH4" i="89"/>
  <c r="BX18" i="89"/>
  <c r="AZ17" i="89"/>
  <c r="AH33" i="89"/>
  <c r="BR5" i="89"/>
  <c r="AT16" i="89"/>
  <c r="AH16" i="89"/>
  <c r="CV12" i="89"/>
  <c r="P12" i="89"/>
  <c r="V18" i="89"/>
  <c r="BF21" i="89"/>
  <c r="AN12" i="89"/>
  <c r="CD21" i="89"/>
  <c r="AB20" i="89"/>
  <c r="CP7" i="89"/>
  <c r="CD11" i="89"/>
  <c r="BF6" i="89"/>
  <c r="AZ5" i="89"/>
  <c r="CV18" i="89"/>
  <c r="CV13" i="89"/>
  <c r="CV27" i="89"/>
  <c r="AB5" i="89"/>
  <c r="V15" i="89"/>
  <c r="AN19" i="89"/>
  <c r="CJ19" i="89"/>
  <c r="AB8" i="89"/>
  <c r="BK63" i="89"/>
  <c r="D67" i="89"/>
  <c r="CU31" i="89"/>
  <c r="O8" i="89"/>
  <c r="BQ64" i="89"/>
  <c r="AY64" i="89"/>
  <c r="U64" i="89"/>
  <c r="BO8" i="89"/>
  <c r="CA17" i="89"/>
  <c r="BI18" i="89"/>
  <c r="BC19" i="89"/>
  <c r="BC34" i="89"/>
  <c r="AQ16" i="89"/>
  <c r="Y18" i="89"/>
  <c r="CY20" i="89"/>
  <c r="CM22" i="89"/>
  <c r="CG23" i="89"/>
  <c r="CS17" i="89"/>
  <c r="CS32" i="89"/>
  <c r="Y8" i="89"/>
  <c r="Y13" i="89"/>
  <c r="S15" i="89"/>
  <c r="AW16" i="89"/>
  <c r="AW15" i="89"/>
  <c r="AW23" i="89"/>
  <c r="CM7" i="89"/>
  <c r="AE8" i="89"/>
  <c r="BO15" i="89"/>
  <c r="CG16" i="89"/>
  <c r="BO17" i="89"/>
  <c r="AE34" i="89"/>
  <c r="CS37" i="89"/>
  <c r="BU39" i="89"/>
  <c r="S42" i="89"/>
  <c r="AE45" i="89"/>
  <c r="CA48" i="89"/>
  <c r="S49" i="89"/>
  <c r="S50" i="89"/>
  <c r="CS50" i="89"/>
  <c r="BU51" i="89"/>
  <c r="Y56" i="89"/>
  <c r="BI57" i="89"/>
  <c r="CG58" i="89"/>
  <c r="CA67" i="89"/>
  <c r="AW68" i="89"/>
  <c r="CY8" i="89"/>
  <c r="BU17" i="89"/>
  <c r="AQ33" i="89"/>
  <c r="CS33" i="89"/>
  <c r="AE41" i="89"/>
  <c r="AW42" i="89"/>
  <c r="CG47" i="89"/>
  <c r="CG48" i="89"/>
  <c r="CG49" i="89"/>
  <c r="CY50" i="89"/>
  <c r="Y66" i="89"/>
  <c r="AE35" i="89"/>
  <c r="CG38" i="89"/>
  <c r="Y39" i="89"/>
  <c r="BU44" i="89"/>
  <c r="BO45" i="89"/>
  <c r="CM47" i="89"/>
  <c r="Y49" i="89"/>
  <c r="CM49" i="89"/>
  <c r="CS51" i="89"/>
  <c r="BI52" i="89"/>
  <c r="S54" i="89"/>
  <c r="BO57" i="89"/>
  <c r="CS58" i="89"/>
  <c r="BU59" i="89"/>
  <c r="CG68" i="89"/>
  <c r="AK46" i="89"/>
  <c r="CS47" i="89"/>
  <c r="CS48" i="89"/>
  <c r="CS49" i="89"/>
  <c r="AQ50" i="89"/>
  <c r="CY54" i="89"/>
  <c r="CG55" i="89"/>
  <c r="BI56" i="89"/>
  <c r="CM59" i="89"/>
  <c r="CA23" i="89"/>
  <c r="AQ30" i="89"/>
  <c r="BO34" i="89"/>
  <c r="BO42" i="89"/>
  <c r="CM44" i="89"/>
  <c r="CY48" i="89"/>
  <c r="CY49" i="89"/>
  <c r="AK54" i="89"/>
  <c r="BO56" i="89"/>
  <c r="S57" i="89"/>
  <c r="CG67" i="89"/>
  <c r="AE68" i="89"/>
  <c r="S19" i="89"/>
  <c r="S20" i="89"/>
  <c r="BI21" i="89"/>
  <c r="BU42" i="89"/>
  <c r="CY44" i="89"/>
  <c r="AE49" i="89"/>
  <c r="CS53" i="89"/>
  <c r="CS55" i="89"/>
  <c r="CM57" i="89"/>
  <c r="BC63" i="89"/>
  <c r="BU21" i="89"/>
  <c r="BC22" i="89"/>
  <c r="CM21" i="89"/>
  <c r="CY23" i="89"/>
  <c r="BO14" i="89"/>
  <c r="CY34" i="89"/>
  <c r="AQ17" i="89"/>
  <c r="CY18" i="89"/>
  <c r="Y23" i="89"/>
  <c r="CS4" i="89"/>
  <c r="CS8" i="89"/>
  <c r="AW44" i="89"/>
  <c r="AQ48" i="89"/>
  <c r="BI61" i="89"/>
  <c r="CS68" i="89"/>
  <c r="CM72" i="89"/>
  <c r="CY74" i="89"/>
  <c r="CY75" i="89"/>
  <c r="BU76" i="89"/>
  <c r="CM83" i="89"/>
  <c r="BI85" i="89"/>
  <c r="BC86" i="89"/>
  <c r="Y88" i="89"/>
  <c r="CG89" i="89"/>
  <c r="S46" i="89"/>
  <c r="BC48" i="89"/>
  <c r="AQ49" i="89"/>
  <c r="CS57" i="89"/>
  <c r="BO72" i="89"/>
  <c r="BI73" i="89"/>
  <c r="CA73" i="89"/>
  <c r="CG74" i="89"/>
  <c r="AW75" i="89"/>
  <c r="BO77" i="89"/>
  <c r="BI80" i="89"/>
  <c r="CS81" i="89"/>
  <c r="AW84" i="89"/>
  <c r="Y85" i="89"/>
  <c r="AQ85" i="89"/>
  <c r="CY85" i="89"/>
  <c r="BU86" i="89"/>
  <c r="CG87" i="89"/>
  <c r="AQ89" i="89"/>
  <c r="AW49" i="89"/>
  <c r="BI50" i="89"/>
  <c r="CS63" i="89"/>
  <c r="AQ72" i="89"/>
  <c r="CS73" i="89"/>
  <c r="BI74" i="89"/>
  <c r="BC79" i="89"/>
  <c r="CY83" i="89"/>
  <c r="CG85" i="89"/>
  <c r="CM86" i="89"/>
  <c r="Y87" i="89"/>
  <c r="CS88" i="89"/>
  <c r="BU89" i="89"/>
  <c r="BC49" i="89"/>
  <c r="BU50" i="89"/>
  <c r="Y51" i="89"/>
  <c r="CM62" i="89"/>
  <c r="CY68" i="89"/>
  <c r="CS72" i="89"/>
  <c r="AE73" i="89"/>
  <c r="AW73" i="89"/>
  <c r="S76" i="89"/>
  <c r="AK79" i="89"/>
  <c r="BU79" i="89"/>
  <c r="CM80" i="89"/>
  <c r="F81" i="89"/>
  <c r="CG84" i="89"/>
  <c r="BO48" i="89"/>
  <c r="AW51" i="89"/>
  <c r="BO73" i="89"/>
  <c r="S74" i="89"/>
  <c r="AQ74" i="89"/>
  <c r="BO74" i="89"/>
  <c r="AW77" i="89"/>
  <c r="AQ80" i="89"/>
  <c r="BU81" i="89"/>
  <c r="CY81" i="89"/>
  <c r="Y83" i="89"/>
  <c r="BC84" i="89"/>
  <c r="AW85" i="89"/>
  <c r="AQ86" i="89"/>
  <c r="CY87" i="89"/>
  <c r="BI89" i="89"/>
  <c r="BU48" i="89"/>
  <c r="BI49" i="89"/>
  <c r="CA50" i="89"/>
  <c r="BI54" i="89"/>
  <c r="Y72" i="89"/>
  <c r="AW72" i="89"/>
  <c r="BU72" i="89"/>
  <c r="CG73" i="89"/>
  <c r="CM74" i="89"/>
  <c r="Y77" i="89"/>
  <c r="CS77" i="89"/>
  <c r="AW81" i="89"/>
  <c r="BO82" i="89"/>
  <c r="AE83" i="89"/>
  <c r="BI84" i="89"/>
  <c r="AE85" i="89"/>
  <c r="BI86" i="89"/>
  <c r="CS86" i="89"/>
  <c r="AQ87" i="89"/>
  <c r="CA49" i="89"/>
  <c r="CG50" i="89"/>
  <c r="BU54" i="89"/>
  <c r="S75" i="89"/>
  <c r="AK76" i="89"/>
  <c r="Y79" i="89"/>
  <c r="S80" i="89"/>
  <c r="S81" i="89"/>
  <c r="BU83" i="89"/>
  <c r="CM40" i="89"/>
  <c r="CS42" i="89"/>
  <c r="CM50" i="89"/>
  <c r="AK73" i="89"/>
  <c r="CY73" i="89"/>
  <c r="Y74" i="89"/>
  <c r="AQ76" i="89"/>
  <c r="AE77" i="89"/>
  <c r="CA77" i="89"/>
  <c r="CY77" i="89"/>
  <c r="AQ79" i="89"/>
  <c r="BI79" i="89"/>
  <c r="CA79" i="89"/>
  <c r="CS79" i="89"/>
  <c r="CS80" i="89"/>
  <c r="BC81" i="89"/>
  <c r="CA82" i="89"/>
  <c r="CA83" i="89"/>
  <c r="F84" i="89"/>
  <c r="AK84" i="89"/>
  <c r="CY42" i="89"/>
  <c r="BC72" i="89"/>
  <c r="AK57" i="89"/>
  <c r="S68" i="89"/>
  <c r="AQ57" i="89"/>
  <c r="BU63" i="89"/>
  <c r="AQ44" i="89"/>
  <c r="CY56" i="89"/>
  <c r="AW57" i="89"/>
  <c r="AQ67" i="89"/>
  <c r="F79" i="89"/>
  <c r="BO79" i="89"/>
  <c r="AK90" i="89"/>
  <c r="AK91" i="89"/>
  <c r="AK92" i="89"/>
  <c r="AK93" i="89"/>
  <c r="AK94" i="89"/>
  <c r="AK95" i="89"/>
  <c r="AK96" i="89"/>
  <c r="AQ97" i="89"/>
  <c r="BC98" i="89"/>
  <c r="BO99" i="89"/>
  <c r="CA100" i="89"/>
  <c r="CM101" i="89"/>
  <c r="CY102" i="89"/>
  <c r="CA104" i="89"/>
  <c r="Y80" i="89"/>
  <c r="CY86" i="89"/>
  <c r="BO89" i="89"/>
  <c r="BO90" i="89"/>
  <c r="BO91" i="89"/>
  <c r="BO92" i="89"/>
  <c r="BO93" i="89"/>
  <c r="BO94" i="89"/>
  <c r="BO95" i="89"/>
  <c r="BO96" i="89"/>
  <c r="BU97" i="89"/>
  <c r="CG98" i="89"/>
  <c r="CS99" i="89"/>
  <c r="AW101" i="89"/>
  <c r="BI102" i="89"/>
  <c r="CA103" i="89"/>
  <c r="BU73" i="89"/>
  <c r="CS74" i="89"/>
  <c r="CG75" i="89"/>
  <c r="F77" i="89"/>
  <c r="CY80" i="89"/>
  <c r="S84" i="89"/>
  <c r="BC85" i="89"/>
  <c r="AW86" i="89"/>
  <c r="S89" i="89"/>
  <c r="AW89" i="89"/>
  <c r="CY89" i="89"/>
  <c r="CS90" i="89"/>
  <c r="CS91" i="89"/>
  <c r="CS92" i="89"/>
  <c r="CS93" i="89"/>
  <c r="CS94" i="89"/>
  <c r="CS95" i="89"/>
  <c r="CS96" i="89"/>
  <c r="CY97" i="89"/>
  <c r="BC99" i="89"/>
  <c r="BO100" i="89"/>
  <c r="CA101" i="89"/>
  <c r="CM102" i="89"/>
  <c r="AW104" i="89"/>
  <c r="Y73" i="89"/>
  <c r="CG77" i="89"/>
  <c r="CM81" i="89"/>
  <c r="S86" i="89"/>
  <c r="CA88" i="89"/>
  <c r="BC90" i="89"/>
  <c r="BC91" i="89"/>
  <c r="BC92" i="89"/>
  <c r="BC93" i="89"/>
  <c r="BC94" i="89"/>
  <c r="BC95" i="89"/>
  <c r="BC96" i="89"/>
  <c r="BI97" i="89"/>
  <c r="BU98" i="89"/>
  <c r="CG99" i="89"/>
  <c r="AE74" i="89"/>
  <c r="AW83" i="89"/>
  <c r="Y86" i="89"/>
  <c r="AE89" i="89"/>
  <c r="CM89" i="89"/>
  <c r="CG90" i="89"/>
  <c r="CG91" i="89"/>
  <c r="CG92" i="89"/>
  <c r="CG93" i="89"/>
  <c r="CG94" i="89"/>
  <c r="CG95" i="89"/>
  <c r="CG96" i="89"/>
  <c r="CM97" i="89"/>
  <c r="CY98" i="89"/>
  <c r="BC100" i="89"/>
  <c r="BO101" i="89"/>
  <c r="CA102" i="89"/>
  <c r="CS103" i="89"/>
  <c r="CG72" i="89"/>
  <c r="AE79" i="89"/>
  <c r="CG79" i="89"/>
  <c r="Y81" i="89"/>
  <c r="CS85" i="89"/>
  <c r="CG86" i="89"/>
  <c r="AQ90" i="89"/>
  <c r="AQ91" i="89"/>
  <c r="AQ92" i="89"/>
  <c r="AQ93" i="89"/>
  <c r="AQ94" i="89"/>
  <c r="AQ95" i="89"/>
  <c r="AQ96" i="89"/>
  <c r="AW97" i="89"/>
  <c r="BI98" i="89"/>
  <c r="BU99" i="89"/>
  <c r="CG100" i="89"/>
  <c r="CS101" i="89"/>
  <c r="AW74" i="89"/>
  <c r="S82" i="89"/>
  <c r="AQ84" i="89"/>
  <c r="BO85" i="89"/>
  <c r="BU90" i="89"/>
  <c r="BU91" i="89"/>
  <c r="BU92" i="89"/>
  <c r="BU93" i="89"/>
  <c r="BU94" i="89"/>
  <c r="BU95" i="89"/>
  <c r="BU96" i="89"/>
  <c r="AE86" i="89"/>
  <c r="AQ88" i="89"/>
  <c r="BC89" i="89"/>
  <c r="CA89" i="89"/>
  <c r="AE90" i="89"/>
  <c r="CY90" i="89"/>
  <c r="CY91" i="89"/>
  <c r="CY92" i="89"/>
  <c r="CY93" i="89"/>
  <c r="CY94" i="89"/>
  <c r="CY95" i="89"/>
  <c r="CY96" i="89"/>
  <c r="AQ73" i="89"/>
  <c r="AW79" i="89"/>
  <c r="AE82" i="89"/>
  <c r="AK85" i="89"/>
  <c r="BU85" i="89"/>
  <c r="AK89" i="89"/>
  <c r="BC73" i="89"/>
  <c r="CY79" i="89"/>
  <c r="BO84" i="89"/>
  <c r="BU74" i="89"/>
  <c r="BI77" i="89"/>
  <c r="BI81" i="89"/>
  <c r="F86" i="89"/>
  <c r="AK86" i="89"/>
  <c r="AK72" i="89"/>
  <c r="AK75" i="89"/>
  <c r="BU84" i="89"/>
  <c r="CA85" i="89"/>
  <c r="BI90" i="89"/>
  <c r="BI93" i="89"/>
  <c r="BI96" i="89"/>
  <c r="CA97" i="89"/>
  <c r="BC101" i="89"/>
  <c r="BO102" i="89"/>
  <c r="CS106" i="89"/>
  <c r="G35" i="87"/>
  <c r="CS89" i="89"/>
  <c r="CM92" i="89"/>
  <c r="CM95" i="89"/>
  <c r="AW98" i="89"/>
  <c r="CY99" i="89"/>
  <c r="CY101" i="89"/>
  <c r="CG105" i="89"/>
  <c r="CY107" i="89"/>
  <c r="G28" i="87"/>
  <c r="G34" i="87"/>
  <c r="AW92" i="89"/>
  <c r="AW95" i="89"/>
  <c r="CA98" i="89"/>
  <c r="CM100" i="89"/>
  <c r="CG106" i="89"/>
  <c r="G33" i="87"/>
  <c r="CA91" i="89"/>
  <c r="CA94" i="89"/>
  <c r="AW99" i="89"/>
  <c r="CG101" i="89"/>
  <c r="AW102" i="89"/>
  <c r="CY103" i="89"/>
  <c r="CG104" i="89"/>
  <c r="CY104" i="89"/>
  <c r="CG107" i="89"/>
  <c r="G32" i="87"/>
  <c r="BO86" i="89"/>
  <c r="BI92" i="89"/>
  <c r="BI95" i="89"/>
  <c r="CA99" i="89"/>
  <c r="BU100" i="89"/>
  <c r="CS100" i="89"/>
  <c r="BI103" i="89"/>
  <c r="CG103" i="89"/>
  <c r="CY105" i="89"/>
  <c r="CY108" i="89"/>
  <c r="G31" i="87"/>
  <c r="CM91" i="89"/>
  <c r="CM94" i="89"/>
  <c r="CG97" i="89"/>
  <c r="BI101" i="89"/>
  <c r="BU102" i="89"/>
  <c r="CS102" i="89"/>
  <c r="CY106" i="89"/>
  <c r="G30" i="87"/>
  <c r="G39" i="87"/>
  <c r="AW91" i="89"/>
  <c r="AW94" i="89"/>
  <c r="BC97" i="89"/>
  <c r="CM98" i="89"/>
  <c r="AW100" i="89"/>
  <c r="BC102" i="89"/>
  <c r="BO103" i="89"/>
  <c r="CM105" i="89"/>
  <c r="AW108" i="89"/>
  <c r="G29" i="87"/>
  <c r="CA90" i="89"/>
  <c r="CA93" i="89"/>
  <c r="CA96" i="89"/>
  <c r="BI99" i="89"/>
  <c r="CY100" i="89"/>
  <c r="CM106" i="89"/>
  <c r="BI91" i="89"/>
  <c r="BI94" i="89"/>
  <c r="BO97" i="89"/>
  <c r="CM99" i="89"/>
  <c r="CM104" i="89"/>
  <c r="AW105" i="89"/>
  <c r="CS107" i="89"/>
  <c r="G27" i="87"/>
  <c r="CM90" i="89"/>
  <c r="CM93" i="89"/>
  <c r="CM96" i="89"/>
  <c r="CS97" i="89"/>
  <c r="CM103" i="89"/>
  <c r="BU104" i="89"/>
  <c r="AW106" i="89"/>
  <c r="CY109" i="89"/>
  <c r="AW90" i="89"/>
  <c r="AW93" i="89"/>
  <c r="AW96" i="89"/>
  <c r="BO98" i="89"/>
  <c r="BU101" i="89"/>
  <c r="BU103" i="89"/>
  <c r="CS104" i="89"/>
  <c r="AW107" i="89"/>
  <c r="X50" i="87"/>
  <c r="CA92" i="89"/>
  <c r="CA95" i="89"/>
  <c r="CS98" i="89"/>
  <c r="BI100" i="89"/>
  <c r="CG102" i="89"/>
  <c r="AW103" i="89"/>
  <c r="CS105" i="89"/>
  <c r="CS108" i="89"/>
  <c r="G36" i="87"/>
  <c r="BU78" i="89"/>
  <c r="CM60" i="89"/>
  <c r="AK88" i="89"/>
  <c r="BI66" i="89"/>
  <c r="CS66" i="89"/>
  <c r="Y63" i="89"/>
  <c r="CY67" i="89"/>
  <c r="F82" i="89"/>
  <c r="AE88" i="89"/>
  <c r="CS82" i="89"/>
  <c r="BI75" i="89"/>
  <c r="BO55" i="89"/>
  <c r="Y15" i="89"/>
  <c r="CS87" i="89"/>
  <c r="BI60" i="89"/>
  <c r="S88" i="89"/>
  <c r="CS78" i="89"/>
  <c r="CS83" i="89"/>
  <c r="CG61" i="89"/>
  <c r="CM78" i="89"/>
  <c r="AK67" i="89"/>
  <c r="F76" i="89"/>
  <c r="CG76" i="89"/>
  <c r="Y64" i="89"/>
  <c r="CA75" i="89"/>
  <c r="BC66" i="89"/>
  <c r="Y62" i="89"/>
  <c r="AW65" i="89"/>
  <c r="CA63" i="89"/>
  <c r="S59" i="89"/>
  <c r="Y59" i="89"/>
  <c r="CY59" i="89"/>
  <c r="S72" i="89"/>
  <c r="AW64" i="89"/>
  <c r="CM30" i="89"/>
  <c r="CY78" i="89"/>
  <c r="CA78" i="89"/>
  <c r="BO78" i="89"/>
  <c r="CG60" i="89"/>
  <c r="BC67" i="89"/>
  <c r="CS75" i="89"/>
  <c r="CA61" i="89"/>
  <c r="BU82" i="89"/>
  <c r="AE81" i="89"/>
  <c r="AQ66" i="89"/>
  <c r="AE87" i="89"/>
  <c r="AE75" i="89"/>
  <c r="BI88" i="89"/>
  <c r="BC80" i="89"/>
  <c r="CS62" i="89"/>
  <c r="CY62" i="89"/>
  <c r="AE65" i="89"/>
  <c r="AQ59" i="89"/>
  <c r="AE59" i="89"/>
  <c r="BU58" i="89"/>
  <c r="CG63" i="89"/>
  <c r="AK61" i="89"/>
  <c r="S58" i="89"/>
  <c r="BO58" i="89"/>
  <c r="S56" i="89"/>
  <c r="AE56" i="89"/>
  <c r="AK65" i="89"/>
  <c r="AE51" i="89"/>
  <c r="S43" i="89"/>
  <c r="Y57" i="89"/>
  <c r="BC54" i="89"/>
  <c r="BO51" i="89"/>
  <c r="AE54" i="89"/>
  <c r="AQ32" i="89"/>
  <c r="CG78" i="89"/>
  <c r="CS60" i="89"/>
  <c r="CA87" i="89"/>
  <c r="AE66" i="89"/>
  <c r="S66" i="89"/>
  <c r="Y78" i="89"/>
  <c r="BU67" i="89"/>
  <c r="BC82" i="89"/>
  <c r="BU75" i="89"/>
  <c r="AE60" i="89"/>
  <c r="Y44" i="89"/>
  <c r="F75" i="89"/>
  <c r="BC13" i="89"/>
  <c r="AK60" i="89"/>
  <c r="BI87" i="89"/>
  <c r="CY84" i="89"/>
  <c r="Y67" i="89"/>
  <c r="BC76" i="89"/>
  <c r="AE76" i="89"/>
  <c r="CM75" i="89"/>
  <c r="Y82" i="89"/>
  <c r="BI72" i="89"/>
  <c r="AQ62" i="89"/>
  <c r="CY63" i="89"/>
  <c r="BO59" i="89"/>
  <c r="BC57" i="89"/>
  <c r="CM19" i="89"/>
  <c r="S79" i="89"/>
  <c r="AQ68" i="89"/>
  <c r="Y53" i="89"/>
  <c r="CM87" i="89"/>
  <c r="BO60" i="89"/>
  <c r="AW60" i="89"/>
  <c r="CG66" i="89"/>
  <c r="S73" i="89"/>
  <c r="AK4" i="89"/>
  <c r="AK49" i="89"/>
  <c r="BI38" i="89"/>
  <c r="AQ25" i="89"/>
  <c r="BO87" i="89"/>
  <c r="BC78" i="89"/>
  <c r="AE84" i="89"/>
  <c r="AK82" i="89"/>
  <c r="CY60" i="89"/>
  <c r="BU88" i="89"/>
  <c r="AW61" i="89"/>
  <c r="AW82" i="89"/>
  <c r="CM82" i="89"/>
  <c r="Y76" i="89"/>
  <c r="AW78" i="89"/>
  <c r="F88" i="89"/>
  <c r="BU80" i="89"/>
  <c r="S64" i="89"/>
  <c r="BO80" i="89"/>
  <c r="S60" i="89"/>
  <c r="BI82" i="89"/>
  <c r="AK62" i="89"/>
  <c r="BU87" i="89"/>
  <c r="CG88" i="89"/>
  <c r="AQ78" i="89"/>
  <c r="AE72" i="89"/>
  <c r="BC64" i="89"/>
  <c r="CA58" i="89"/>
  <c r="BU77" i="89"/>
  <c r="CA62" i="89"/>
  <c r="S63" i="89"/>
  <c r="AW80" i="89"/>
  <c r="CA74" i="89"/>
  <c r="CA56" i="89"/>
  <c r="CG57" i="89"/>
  <c r="CY47" i="89"/>
  <c r="BI51" i="89"/>
  <c r="CM55" i="89"/>
  <c r="BI78" i="89"/>
  <c r="BC60" i="89"/>
  <c r="CG83" i="89"/>
  <c r="BO66" i="89"/>
  <c r="CS61" i="89"/>
  <c r="BC87" i="89"/>
  <c r="AQ75" i="89"/>
  <c r="F78" i="89"/>
  <c r="BC62" i="89"/>
  <c r="CM63" i="89"/>
  <c r="AW63" i="89"/>
  <c r="S77" i="89"/>
  <c r="AE64" i="89"/>
  <c r="AE80" i="89"/>
  <c r="BC68" i="89"/>
  <c r="AQ60" i="89"/>
  <c r="BO83" i="89"/>
  <c r="AQ83" i="89"/>
  <c r="CS84" i="89"/>
  <c r="CY66" i="89"/>
  <c r="BI62" i="89"/>
  <c r="BO88" i="89"/>
  <c r="AK81" i="89"/>
  <c r="BC88" i="89"/>
  <c r="CA72" i="89"/>
  <c r="S62" i="89"/>
  <c r="CY61" i="89"/>
  <c r="AW58" i="89"/>
  <c r="BC56" i="89"/>
  <c r="AK63" i="89"/>
  <c r="BU60" i="89"/>
  <c r="CA84" i="89"/>
  <c r="AW67" i="89"/>
  <c r="AW88" i="89"/>
  <c r="AK83" i="89"/>
  <c r="F87" i="89"/>
  <c r="CA80" i="89"/>
  <c r="CG82" i="89"/>
  <c r="AW66" i="89"/>
  <c r="AK87" i="89"/>
  <c r="BO67" i="89"/>
  <c r="CY76" i="89"/>
  <c r="BO76" i="89"/>
  <c r="CG81" i="89"/>
  <c r="S87" i="89"/>
  <c r="BI67" i="89"/>
  <c r="CY72" i="89"/>
  <c r="AK59" i="89"/>
  <c r="CM68" i="89"/>
  <c r="AE63" i="89"/>
  <c r="AW76" i="89"/>
  <c r="BI83" i="89"/>
  <c r="CS67" i="89"/>
  <c r="BO75" i="89"/>
  <c r="BC75" i="89"/>
  <c r="AK80" i="89"/>
  <c r="BU68" i="89"/>
  <c r="BI59" i="89"/>
  <c r="CG59" i="89"/>
  <c r="CM77" i="89"/>
  <c r="CS65" i="89"/>
  <c r="BU64" i="89"/>
  <c r="BI63" i="89"/>
  <c r="CM61" i="89"/>
  <c r="AE58" i="89"/>
  <c r="AK77" i="89"/>
  <c r="AK68" i="89"/>
  <c r="CM65" i="89"/>
  <c r="AE62" i="89"/>
  <c r="AQ56" i="89"/>
  <c r="AW87" i="89"/>
  <c r="CA60" i="89"/>
  <c r="CY82" i="89"/>
  <c r="AE67" i="89"/>
  <c r="AQ82" i="89"/>
  <c r="BI76" i="89"/>
  <c r="CM76" i="89"/>
  <c r="AQ81" i="89"/>
  <c r="CA81" i="89"/>
  <c r="AK64" i="89"/>
  <c r="F80" i="89"/>
  <c r="AW59" i="89"/>
  <c r="BI65" i="89"/>
  <c r="BC65" i="89"/>
  <c r="AE61" i="89"/>
  <c r="AQ58" i="89"/>
  <c r="F74" i="89"/>
  <c r="F72" i="89"/>
  <c r="CY69" i="89" s="1"/>
  <c r="CY64" i="89"/>
  <c r="Y60" i="89"/>
  <c r="S83" i="89"/>
  <c r="CA66" i="89"/>
  <c r="CY65" i="89"/>
  <c r="CA76" i="89"/>
  <c r="CM84" i="89"/>
  <c r="F83" i="89"/>
  <c r="AK66" i="89"/>
  <c r="BO62" i="89"/>
  <c r="BO65" i="89"/>
  <c r="CA86" i="89"/>
  <c r="AQ65" i="89"/>
  <c r="BO61" i="89"/>
  <c r="AK78" i="89"/>
  <c r="Y84" i="89"/>
  <c r="Y65" i="89"/>
  <c r="AW62" i="89"/>
  <c r="CG65" i="89"/>
  <c r="CS76" i="89"/>
  <c r="S78" i="89"/>
  <c r="CY88" i="89"/>
  <c r="CS64" i="89"/>
  <c r="CS59" i="89"/>
  <c r="AQ63" i="89"/>
  <c r="AQ64" i="89"/>
  <c r="CY58" i="89"/>
  <c r="BI64" i="89"/>
  <c r="AE78" i="89"/>
  <c r="CM88" i="89"/>
  <c r="CM66" i="89"/>
  <c r="BU62" i="89"/>
  <c r="Y75" i="89"/>
  <c r="BO81" i="89"/>
  <c r="BC83" i="89"/>
  <c r="CA59" i="89"/>
  <c r="BO64" i="89"/>
  <c r="CG80" i="89"/>
  <c r="BC74" i="89"/>
  <c r="BI68" i="89"/>
  <c r="AW56" i="89"/>
  <c r="CM64" i="89"/>
  <c r="BU61" i="89"/>
  <c r="BI58" i="89"/>
  <c r="BC77" i="89"/>
  <c r="CS56" i="89"/>
  <c r="S65" i="89"/>
  <c r="CA51" i="89"/>
  <c r="CG43" i="89"/>
  <c r="AW43" i="89"/>
  <c r="BI43" i="89"/>
  <c r="AK52" i="89"/>
  <c r="AE57" i="89"/>
  <c r="CA53" i="89"/>
  <c r="AE53" i="89"/>
  <c r="S51" i="89"/>
  <c r="S45" i="89"/>
  <c r="BC45" i="89"/>
  <c r="AK45" i="89"/>
  <c r="BC61" i="89"/>
  <c r="CG54" i="89"/>
  <c r="CM79" i="89"/>
  <c r="CS46" i="89"/>
  <c r="BC39" i="89"/>
  <c r="AQ39" i="89"/>
  <c r="Y46" i="89"/>
  <c r="Y61" i="89"/>
  <c r="AQ51" i="89"/>
  <c r="CY43" i="89"/>
  <c r="BI47" i="89"/>
  <c r="BU47" i="89"/>
  <c r="AQ54" i="89"/>
  <c r="AK44" i="89"/>
  <c r="BO36" i="89"/>
  <c r="BO39" i="89"/>
  <c r="CY41" i="89"/>
  <c r="AQ61" i="89"/>
  <c r="AK74" i="89"/>
  <c r="AK51" i="89"/>
  <c r="S47" i="89"/>
  <c r="BI44" i="89"/>
  <c r="AE39" i="89"/>
  <c r="AQ38" i="89"/>
  <c r="CA68" i="89"/>
  <c r="CM43" i="89"/>
  <c r="S55" i="89"/>
  <c r="AQ47" i="89"/>
  <c r="AW52" i="89"/>
  <c r="CA45" i="89"/>
  <c r="S61" i="89"/>
  <c r="AE55" i="89"/>
  <c r="Y55" i="89"/>
  <c r="CA41" i="89"/>
  <c r="CA39" i="89"/>
  <c r="BC41" i="89"/>
  <c r="AE37" i="89"/>
  <c r="CG41" i="89"/>
  <c r="AK41" i="89"/>
  <c r="BO35" i="89"/>
  <c r="BO68" i="89"/>
  <c r="CA64" i="89"/>
  <c r="CM58" i="89"/>
  <c r="CY57" i="89"/>
  <c r="CA55" i="89"/>
  <c r="BC53" i="89"/>
  <c r="AK47" i="89"/>
  <c r="AW54" i="89"/>
  <c r="CY53" i="89"/>
  <c r="AQ55" i="89"/>
  <c r="BU36" i="89"/>
  <c r="AQ77" i="89"/>
  <c r="Y58" i="89"/>
  <c r="AQ43" i="89"/>
  <c r="BU43" i="89"/>
  <c r="BO43" i="89"/>
  <c r="BC47" i="89"/>
  <c r="CM45" i="89"/>
  <c r="CS45" i="89"/>
  <c r="BI45" i="89"/>
  <c r="Y54" i="89"/>
  <c r="CM73" i="89"/>
  <c r="BI55" i="89"/>
  <c r="AQ52" i="89"/>
  <c r="BC38" i="89"/>
  <c r="BO40" i="89"/>
  <c r="AE48" i="89"/>
  <c r="BI36" i="89"/>
  <c r="BI37" i="89"/>
  <c r="BC59" i="89"/>
  <c r="S85" i="89"/>
  <c r="AK55" i="89"/>
  <c r="CM54" i="89"/>
  <c r="BO47" i="89"/>
  <c r="AQ45" i="89"/>
  <c r="CG52" i="89"/>
  <c r="AQ36" i="89"/>
  <c r="Y40" i="89"/>
  <c r="CM48" i="89"/>
  <c r="AW40" i="89"/>
  <c r="CM41" i="89"/>
  <c r="BO52" i="89"/>
  <c r="CG62" i="89"/>
  <c r="BU56" i="89"/>
  <c r="CG56" i="89"/>
  <c r="CM53" i="89"/>
  <c r="BO53" i="89"/>
  <c r="BU55" i="89"/>
  <c r="CG51" i="89"/>
  <c r="CY45" i="89"/>
  <c r="BU45" i="89"/>
  <c r="Y45" i="89"/>
  <c r="AK53" i="89"/>
  <c r="BI40" i="89"/>
  <c r="CA36" i="89"/>
  <c r="CM85" i="89"/>
  <c r="CY51" i="89"/>
  <c r="CA43" i="89"/>
  <c r="BU53" i="89"/>
  <c r="CA57" i="89"/>
  <c r="CY52" i="89"/>
  <c r="BC52" i="89"/>
  <c r="AQ53" i="89"/>
  <c r="AW47" i="89"/>
  <c r="AE47" i="89"/>
  <c r="AW45" i="89"/>
  <c r="Y68" i="89"/>
  <c r="AK58" i="89"/>
  <c r="S67" i="89"/>
  <c r="CM56" i="89"/>
  <c r="CS43" i="89"/>
  <c r="AK43" i="89"/>
  <c r="AW53" i="89"/>
  <c r="CA52" i="89"/>
  <c r="AE52" i="89"/>
  <c r="S53" i="89"/>
  <c r="Y47" i="89"/>
  <c r="BC58" i="89"/>
  <c r="BC43" i="89"/>
  <c r="BU52" i="89"/>
  <c r="CA47" i="89"/>
  <c r="CG53" i="89"/>
  <c r="BC51" i="89"/>
  <c r="BO63" i="89"/>
  <c r="CG64" i="89"/>
  <c r="AK56" i="89"/>
  <c r="BU65" i="89"/>
  <c r="AE43" i="89"/>
  <c r="Y43" i="89"/>
  <c r="CM51" i="89"/>
  <c r="CS52" i="89"/>
  <c r="BI53" i="89"/>
  <c r="CG45" i="89"/>
  <c r="CA46" i="89"/>
  <c r="CY46" i="89"/>
  <c r="BC44" i="89"/>
  <c r="BU33" i="89"/>
  <c r="CA32" i="89"/>
  <c r="BO28" i="89"/>
  <c r="BC28" i="89"/>
  <c r="CS30" i="89"/>
  <c r="AW29" i="89"/>
  <c r="BC42" i="89"/>
  <c r="BO32" i="89"/>
  <c r="AK48" i="89"/>
  <c r="CS29" i="89"/>
  <c r="AE26" i="89"/>
  <c r="CA40" i="89"/>
  <c r="CG31" i="89"/>
  <c r="S27" i="89"/>
  <c r="BO54" i="89"/>
  <c r="AW38" i="89"/>
  <c r="Y50" i="89"/>
  <c r="AW31" i="89"/>
  <c r="Y30" i="89"/>
  <c r="Y32" i="89"/>
  <c r="CM31" i="89"/>
  <c r="Y28" i="89"/>
  <c r="AE27" i="89"/>
  <c r="S24" i="89"/>
  <c r="BU31" i="89"/>
  <c r="Y52" i="89"/>
  <c r="CS39" i="89"/>
  <c r="CM35" i="89"/>
  <c r="Y33" i="89"/>
  <c r="CA28" i="89"/>
  <c r="BC30" i="89"/>
  <c r="BO44" i="89"/>
  <c r="CG44" i="89"/>
  <c r="AK36" i="89"/>
  <c r="AE50" i="89"/>
  <c r="CG46" i="89"/>
  <c r="CG40" i="89"/>
  <c r="CM39" i="89"/>
  <c r="CS36" i="89"/>
  <c r="AK27" i="89"/>
  <c r="CY24" i="89"/>
  <c r="AQ29" i="89"/>
  <c r="CS38" i="89"/>
  <c r="AK29" i="89"/>
  <c r="BC55" i="89"/>
  <c r="CY37" i="89"/>
  <c r="BU49" i="89"/>
  <c r="AW39" i="89"/>
  <c r="Y35" i="89"/>
  <c r="AE42" i="89"/>
  <c r="BC35" i="89"/>
  <c r="CA33" i="89"/>
  <c r="S28" i="89"/>
  <c r="CG30" i="89"/>
  <c r="Y42" i="89"/>
  <c r="CA37" i="89"/>
  <c r="CA35" i="89"/>
  <c r="Y29" i="89"/>
  <c r="BO46" i="89"/>
  <c r="BC27" i="89"/>
  <c r="S26" i="89"/>
  <c r="CA26" i="89"/>
  <c r="AE25" i="89"/>
  <c r="BC29" i="89"/>
  <c r="CY25" i="89"/>
  <c r="BU9" i="89"/>
  <c r="CA38" i="89"/>
  <c r="CS54" i="89"/>
  <c r="BO50" i="89"/>
  <c r="AW35" i="89"/>
  <c r="BU46" i="89"/>
  <c r="BI46" i="89"/>
  <c r="CY55" i="89"/>
  <c r="AW50" i="89"/>
  <c r="AW37" i="89"/>
  <c r="CM46" i="89"/>
  <c r="CA54" i="89"/>
  <c r="AK50" i="89"/>
  <c r="AK37" i="89"/>
  <c r="AW34" i="89"/>
  <c r="BC32" i="89"/>
  <c r="CM29" i="89"/>
  <c r="BI42" i="89"/>
  <c r="CG34" i="89"/>
  <c r="AE46" i="89"/>
  <c r="BC36" i="89"/>
  <c r="AW36" i="89"/>
  <c r="CY36" i="89"/>
  <c r="CG26" i="89"/>
  <c r="BU27" i="89"/>
  <c r="S25" i="89"/>
  <c r="BC25" i="89"/>
  <c r="AW25" i="89"/>
  <c r="BU57" i="89"/>
  <c r="CG39" i="89"/>
  <c r="Y41" i="89"/>
  <c r="CG35" i="89"/>
  <c r="BO31" i="89"/>
  <c r="BU37" i="89"/>
  <c r="AK34" i="89"/>
  <c r="BC33" i="89"/>
  <c r="BU28" i="89"/>
  <c r="S30" i="89"/>
  <c r="Y27" i="89"/>
  <c r="BC26" i="89"/>
  <c r="BU24" i="89"/>
  <c r="AE31" i="89"/>
  <c r="CS31" i="89"/>
  <c r="S29" i="89"/>
  <c r="CM67" i="89"/>
  <c r="AK38" i="89"/>
  <c r="BI41" i="89"/>
  <c r="S35" i="89"/>
  <c r="AK30" i="89"/>
  <c r="S37" i="89"/>
  <c r="S34" i="89"/>
  <c r="BU34" i="89"/>
  <c r="AE28" i="89"/>
  <c r="CG28" i="89"/>
  <c r="BU30" i="89"/>
  <c r="AW55" i="89"/>
  <c r="CM38" i="89"/>
  <c r="BO41" i="89"/>
  <c r="S41" i="89"/>
  <c r="S52" i="89"/>
  <c r="BI35" i="89"/>
  <c r="BU29" i="89"/>
  <c r="CM37" i="89"/>
  <c r="AE30" i="89"/>
  <c r="BO37" i="89"/>
  <c r="Y34" i="89"/>
  <c r="AE33" i="89"/>
  <c r="CS28" i="89"/>
  <c r="AW30" i="89"/>
  <c r="CA44" i="89"/>
  <c r="BO49" i="89"/>
  <c r="BO27" i="89"/>
  <c r="BI27" i="89"/>
  <c r="CA65" i="89"/>
  <c r="AQ40" i="89"/>
  <c r="S38" i="89"/>
  <c r="AQ41" i="89"/>
  <c r="CS40" i="89"/>
  <c r="CM36" i="89"/>
  <c r="AW41" i="89"/>
  <c r="AK35" i="89"/>
  <c r="CS35" i="89"/>
  <c r="CY35" i="89"/>
  <c r="CM52" i="89"/>
  <c r="AQ34" i="89"/>
  <c r="AE44" i="89"/>
  <c r="Y36" i="89"/>
  <c r="AK25" i="89"/>
  <c r="BO38" i="89"/>
  <c r="AQ10" i="89"/>
  <c r="AE23" i="89"/>
  <c r="CY38" i="89"/>
  <c r="BO24" i="89"/>
  <c r="CM15" i="89"/>
  <c r="AQ18" i="89"/>
  <c r="BU14" i="89"/>
  <c r="CM33" i="89"/>
  <c r="CA22" i="89"/>
  <c r="AE18" i="89"/>
  <c r="S36" i="89"/>
  <c r="S40" i="89"/>
  <c r="BI34" i="89"/>
  <c r="AQ28" i="89"/>
  <c r="S32" i="89"/>
  <c r="CY26" i="89"/>
  <c r="Y38" i="89"/>
  <c r="BU25" i="89"/>
  <c r="CG9" i="89"/>
  <c r="CA9" i="89"/>
  <c r="CM12" i="89"/>
  <c r="BC21" i="89"/>
  <c r="BI10" i="89"/>
  <c r="Y10" i="89"/>
  <c r="BI22" i="89"/>
  <c r="AE19" i="89"/>
  <c r="AK22" i="89"/>
  <c r="BU26" i="89"/>
  <c r="CM26" i="89"/>
  <c r="AE13" i="89"/>
  <c r="CG17" i="89"/>
  <c r="CS14" i="89"/>
  <c r="Y21" i="89"/>
  <c r="AK40" i="89"/>
  <c r="CS34" i="89"/>
  <c r="AW46" i="89"/>
  <c r="AK26" i="89"/>
  <c r="CA25" i="89"/>
  <c r="CG25" i="89"/>
  <c r="AE32" i="89"/>
  <c r="CM32" i="89"/>
  <c r="S9" i="89"/>
  <c r="CM9" i="89"/>
  <c r="AQ12" i="89"/>
  <c r="CS20" i="89"/>
  <c r="CY10" i="89"/>
  <c r="Y22" i="89"/>
  <c r="AK13" i="89"/>
  <c r="AE17" i="89"/>
  <c r="AE14" i="89"/>
  <c r="CY14" i="89"/>
  <c r="CY22" i="89"/>
  <c r="BU40" i="89"/>
  <c r="CM34" i="89"/>
  <c r="BO30" i="89"/>
  <c r="Y31" i="89"/>
  <c r="BC40" i="89"/>
  <c r="AE29" i="89"/>
  <c r="BC24" i="89"/>
  <c r="BO29" i="89"/>
  <c r="BU12" i="89"/>
  <c r="S10" i="89"/>
  <c r="AE10" i="89"/>
  <c r="AQ37" i="89"/>
  <c r="AQ22" i="89"/>
  <c r="AW33" i="89"/>
  <c r="CS23" i="89"/>
  <c r="BU38" i="89"/>
  <c r="CM23" i="89"/>
  <c r="BO21" i="89"/>
  <c r="CY17" i="89"/>
  <c r="BC23" i="89"/>
  <c r="CY40" i="89"/>
  <c r="AK32" i="89"/>
  <c r="CY30" i="89"/>
  <c r="CS44" i="89"/>
  <c r="CM42" i="89"/>
  <c r="AQ35" i="89"/>
  <c r="S44" i="89"/>
  <c r="AE36" i="89"/>
  <c r="CY27" i="89"/>
  <c r="Y25" i="89"/>
  <c r="BC9" i="89"/>
  <c r="AQ9" i="89"/>
  <c r="AE9" i="89"/>
  <c r="CY12" i="89"/>
  <c r="AK10" i="89"/>
  <c r="BC10" i="89"/>
  <c r="AE21" i="89"/>
  <c r="BU22" i="89"/>
  <c r="BO23" i="89"/>
  <c r="CA20" i="89"/>
  <c r="Y26" i="89"/>
  <c r="AQ26" i="89"/>
  <c r="AW24" i="89"/>
  <c r="BU20" i="89"/>
  <c r="CA13" i="89"/>
  <c r="S13" i="89"/>
  <c r="AK17" i="89"/>
  <c r="CM14" i="89"/>
  <c r="AK14" i="89"/>
  <c r="AK23" i="89"/>
  <c r="BC37" i="89"/>
  <c r="CG32" i="89"/>
  <c r="CA30" i="89"/>
  <c r="CG42" i="89"/>
  <c r="BO26" i="89"/>
  <c r="CM25" i="89"/>
  <c r="S31" i="89"/>
  <c r="BI29" i="89"/>
  <c r="CA27" i="89"/>
  <c r="AK9" i="89"/>
  <c r="CA12" i="89"/>
  <c r="AW21" i="89"/>
  <c r="AK20" i="89"/>
  <c r="AK24" i="89"/>
  <c r="AK21" i="89"/>
  <c r="BU18" i="89"/>
  <c r="AQ13" i="89"/>
  <c r="CM20" i="89"/>
  <c r="BC17" i="89"/>
  <c r="AQ14" i="89"/>
  <c r="AK33" i="89"/>
  <c r="BI30" i="89"/>
  <c r="AK42" i="89"/>
  <c r="CY39" i="89"/>
  <c r="CM27" i="89"/>
  <c r="AQ31" i="89"/>
  <c r="AK31" i="89"/>
  <c r="CA29" i="89"/>
  <c r="CG29" i="89"/>
  <c r="CY32" i="89"/>
  <c r="AW27" i="89"/>
  <c r="CA11" i="89"/>
  <c r="CA10" i="89"/>
  <c r="AQ23" i="89"/>
  <c r="BO22" i="89"/>
  <c r="Y24" i="89"/>
  <c r="BI20" i="89"/>
  <c r="BI13" i="89"/>
  <c r="AQ19" i="89"/>
  <c r="AW48" i="89"/>
  <c r="BC50" i="89"/>
  <c r="AQ42" i="89"/>
  <c r="AK39" i="89"/>
  <c r="CM24" i="89"/>
  <c r="BC31" i="89"/>
  <c r="Y12" i="89"/>
  <c r="CG10" i="89"/>
  <c r="CG22" i="89"/>
  <c r="AE38" i="89"/>
  <c r="AQ24" i="89"/>
  <c r="BU23" i="89"/>
  <c r="CS41" i="89"/>
  <c r="BI48" i="89"/>
  <c r="Y37" i="89"/>
  <c r="Y48" i="89"/>
  <c r="BI28" i="89"/>
  <c r="AW26" i="89"/>
  <c r="BI31" i="89"/>
  <c r="CS25" i="89"/>
  <c r="BI9" i="89"/>
  <c r="AW9" i="89"/>
  <c r="Y9" i="89"/>
  <c r="CG11" i="89"/>
  <c r="CM10" i="89"/>
  <c r="CS10" i="89"/>
  <c r="CA21" i="89"/>
  <c r="BI24" i="89"/>
  <c r="BU41" i="89"/>
  <c r="S48" i="89"/>
  <c r="CM28" i="89"/>
  <c r="BU35" i="89"/>
  <c r="S39" i="89"/>
  <c r="CG36" i="89"/>
  <c r="CG24" i="89"/>
  <c r="CY29" i="89"/>
  <c r="CA31" i="89"/>
  <c r="BI25" i="89"/>
  <c r="AW32" i="89"/>
  <c r="CY9" i="89"/>
  <c r="Y11" i="89"/>
  <c r="CY33" i="89"/>
  <c r="CS26" i="89"/>
  <c r="CA24" i="89"/>
  <c r="BC46" i="89"/>
  <c r="AW28" i="89"/>
  <c r="AK28" i="89"/>
  <c r="CS27" i="89"/>
  <c r="BO25" i="89"/>
  <c r="BI32" i="89"/>
  <c r="AE40" i="89"/>
  <c r="AQ27" i="89"/>
  <c r="CS9" i="89"/>
  <c r="S22" i="89"/>
  <c r="CM11" i="89"/>
  <c r="BO10" i="89"/>
  <c r="CY28" i="89"/>
  <c r="CA42" i="89"/>
  <c r="CY31" i="89"/>
  <c r="BU32" i="89"/>
  <c r="BI26" i="89"/>
  <c r="BO9" i="89"/>
  <c r="BC11" i="89"/>
  <c r="AW10" i="89"/>
  <c r="BU10" i="89"/>
  <c r="AE24" i="89"/>
  <c r="CS13" i="89"/>
  <c r="BI19" i="89"/>
  <c r="CG20" i="89"/>
  <c r="BC12" i="89"/>
  <c r="AW12" i="89"/>
  <c r="CS16" i="89"/>
  <c r="CA15" i="89"/>
  <c r="BU16" i="89"/>
  <c r="S5" i="89"/>
  <c r="BI11" i="89"/>
  <c r="S6" i="89"/>
  <c r="BU7" i="89"/>
  <c r="AK7" i="89"/>
  <c r="BC5" i="89"/>
  <c r="AW20" i="89"/>
  <c r="CY13" i="89"/>
  <c r="AK19" i="89"/>
  <c r="CS11" i="89"/>
  <c r="BC15" i="89"/>
  <c r="CA16" i="89"/>
  <c r="BI15" i="89"/>
  <c r="BC16" i="89"/>
  <c r="S8" i="89"/>
  <c r="BI7" i="89"/>
  <c r="AE4" i="89"/>
  <c r="CY11" i="89"/>
  <c r="BC14" i="89"/>
  <c r="AE22" i="89"/>
  <c r="BU19" i="89"/>
  <c r="CG14" i="89"/>
  <c r="CY16" i="89"/>
  <c r="CM16" i="89"/>
  <c r="CA18" i="89"/>
  <c r="BC18" i="89"/>
  <c r="AK16" i="89"/>
  <c r="BU8" i="89"/>
  <c r="S21" i="89"/>
  <c r="BC6" i="89"/>
  <c r="CY4" i="89"/>
  <c r="CA4" i="89"/>
  <c r="CG37" i="89"/>
  <c r="Y14" i="89"/>
  <c r="BO20" i="89"/>
  <c r="CY19" i="89"/>
  <c r="CS12" i="89"/>
  <c r="CS19" i="89"/>
  <c r="CM8" i="89"/>
  <c r="BO11" i="89"/>
  <c r="BO6" i="89"/>
  <c r="CG5" i="89"/>
  <c r="CS7" i="89"/>
  <c r="BO4" i="89"/>
  <c r="BO5" i="89"/>
  <c r="BC4" i="89"/>
  <c r="CG33" i="89"/>
  <c r="BI17" i="89"/>
  <c r="CA14" i="89"/>
  <c r="CA34" i="89"/>
  <c r="CY21" i="89"/>
  <c r="BI33" i="89"/>
  <c r="CG13" i="89"/>
  <c r="CY15" i="89"/>
  <c r="S12" i="89"/>
  <c r="S18" i="89"/>
  <c r="AK8" i="89"/>
  <c r="S11" i="89"/>
  <c r="CA6" i="89"/>
  <c r="AE7" i="89"/>
  <c r="S7" i="89"/>
  <c r="BI4" i="89"/>
  <c r="BU11" i="89"/>
  <c r="CM17" i="89"/>
  <c r="BO33" i="89"/>
  <c r="S23" i="89"/>
  <c r="S17" i="89"/>
  <c r="BO13" i="89"/>
  <c r="CS18" i="89"/>
  <c r="Y20" i="89"/>
  <c r="CS22" i="89"/>
  <c r="AE12" i="89"/>
  <c r="AK18" i="89"/>
  <c r="CM5" i="89"/>
  <c r="AK11" i="89"/>
  <c r="BC20" i="89"/>
  <c r="CG18" i="89"/>
  <c r="CM6" i="89"/>
  <c r="AQ5" i="89"/>
  <c r="BC8" i="89"/>
  <c r="BO16" i="89"/>
  <c r="Y17" i="89"/>
  <c r="BI16" i="89"/>
  <c r="AW5" i="89"/>
  <c r="Y6" i="89"/>
  <c r="BC7" i="89"/>
  <c r="BI6" i="89"/>
  <c r="CM4" i="89"/>
  <c r="AW7" i="89"/>
  <c r="CM13" i="89"/>
  <c r="Y16" i="89"/>
  <c r="AW13" i="89"/>
  <c r="CG19" i="89"/>
  <c r="CM18" i="89"/>
  <c r="AK15" i="89"/>
  <c r="BO19" i="89"/>
  <c r="BI8" i="89"/>
  <c r="AW18" i="89"/>
  <c r="AW8" i="89"/>
  <c r="AK6" i="89"/>
  <c r="BU5" i="89"/>
  <c r="Y7" i="89"/>
  <c r="AQ7" i="89"/>
  <c r="CG8" i="89"/>
  <c r="AQ20" i="89"/>
  <c r="AE20" i="89"/>
  <c r="CG15" i="89"/>
  <c r="BI14" i="89"/>
  <c r="AE15" i="89"/>
  <c r="BU15" i="89"/>
  <c r="AQ8" i="89"/>
  <c r="BO7" i="89"/>
  <c r="AW6" i="89"/>
  <c r="BU6" i="89"/>
  <c r="AQ4" i="89"/>
  <c r="AW4" i="89"/>
  <c r="AE11" i="89"/>
  <c r="CY6" i="89"/>
  <c r="AW11" i="89"/>
  <c r="CG4" i="89"/>
  <c r="CA19" i="89"/>
  <c r="AE16" i="89"/>
  <c r="S16" i="89"/>
  <c r="AQ11" i="89"/>
  <c r="CG12" i="89"/>
  <c r="AQ21" i="89"/>
  <c r="BO12" i="89"/>
  <c r="CA8" i="89"/>
  <c r="CS21" i="89"/>
  <c r="BI12" i="89"/>
  <c r="AQ6" i="89"/>
  <c r="CY7" i="89"/>
  <c r="CA7" i="89"/>
  <c r="Y5" i="89"/>
  <c r="AE5" i="89"/>
  <c r="S14" i="89"/>
  <c r="AW22" i="89"/>
  <c r="BO18" i="89"/>
  <c r="CG27" i="89"/>
  <c r="Y19" i="89"/>
  <c r="AW17" i="89"/>
  <c r="BI5" i="89"/>
  <c r="AK12" i="89"/>
  <c r="CS5" i="89"/>
  <c r="CY5" i="89"/>
  <c r="CA5" i="89"/>
  <c r="CS24" i="89"/>
  <c r="BU13" i="89"/>
  <c r="AW14" i="89"/>
  <c r="CG21" i="89"/>
  <c r="S33" i="89"/>
  <c r="CS15" i="89"/>
  <c r="AE6" i="89"/>
  <c r="CS6" i="89"/>
  <c r="CG6" i="89"/>
  <c r="BU4" i="89"/>
  <c r="Y4" i="89"/>
  <c r="AK5" i="89"/>
  <c r="D68" i="89"/>
  <c r="AW19" i="89"/>
  <c r="AZ39" i="89"/>
  <c r="AQ46" i="89"/>
  <c r="AA21" i="89"/>
  <c r="CC8" i="89"/>
  <c r="AQ15" i="89"/>
  <c r="E78" i="89"/>
  <c r="AS64" i="89"/>
  <c r="CU63" i="89"/>
  <c r="CI38" i="89"/>
  <c r="F24" i="87"/>
  <c r="F14" i="87"/>
  <c r="B84" i="89"/>
  <c r="F8" i="87"/>
  <c r="F18" i="87"/>
  <c r="BL58" i="89"/>
  <c r="S4" i="89"/>
  <c r="B79" i="89"/>
  <c r="BW64" i="89"/>
  <c r="E33" i="87"/>
  <c r="E23" i="87"/>
  <c r="E13" i="87"/>
  <c r="E10" i="87"/>
  <c r="E20" i="87"/>
  <c r="E30" i="87"/>
  <c r="F23" i="87"/>
  <c r="F13" i="87"/>
  <c r="C86" i="89"/>
  <c r="BX85" i="89" s="1"/>
  <c r="BE55" i="89"/>
  <c r="BE64" i="89"/>
  <c r="AA64" i="89"/>
  <c r="BO70" i="89"/>
  <c r="CI63" i="89"/>
  <c r="AZ46" i="89"/>
  <c r="AT24" i="89"/>
  <c r="F26" i="87"/>
  <c r="F16" i="87"/>
  <c r="F25" i="87"/>
  <c r="F15" i="87"/>
  <c r="AP32" i="89"/>
  <c r="D76" i="89"/>
  <c r="AM64" i="89"/>
  <c r="AY63" i="89"/>
  <c r="AY26" i="89"/>
  <c r="E81" i="89"/>
  <c r="BF65" i="89"/>
  <c r="BI23" i="89"/>
  <c r="E34" i="87"/>
  <c r="E24" i="87"/>
  <c r="E14" i="87"/>
  <c r="E83" i="89"/>
  <c r="B88" i="89"/>
  <c r="BQ63" i="89"/>
  <c r="S70" i="89"/>
  <c r="CE24" i="89"/>
  <c r="F85" i="89"/>
  <c r="BG8" i="89"/>
  <c r="CX49" i="89"/>
  <c r="CG7" i="89"/>
  <c r="AS63" i="89"/>
  <c r="CC63" i="89"/>
  <c r="D64" i="89"/>
  <c r="AC61" i="89" s="1"/>
  <c r="AP21" i="89"/>
  <c r="Q8" i="89"/>
  <c r="AT79" i="89"/>
  <c r="BW52" i="89"/>
  <c r="BH53" i="89"/>
  <c r="E39" i="87"/>
  <c r="E38" i="87"/>
  <c r="E37" i="87"/>
  <c r="AH11" i="89"/>
  <c r="W63" i="78"/>
  <c r="K4" i="78" s="1"/>
  <c r="F35" i="79" s="1"/>
  <c r="BS63" i="78"/>
  <c r="K9" i="78" s="1"/>
  <c r="F39" i="79" s="1"/>
  <c r="L10" i="78"/>
  <c r="G40" i="79" s="1"/>
  <c r="Y70" i="78"/>
  <c r="Y71" i="78"/>
  <c r="CM71" i="78"/>
  <c r="CS71" i="78"/>
  <c r="CM70" i="78"/>
  <c r="CY70" i="78"/>
  <c r="BC71" i="78"/>
  <c r="CA70" i="78"/>
  <c r="AK71" i="78"/>
  <c r="S70" i="78"/>
  <c r="BU71" i="78"/>
  <c r="AE70" i="78"/>
  <c r="BU70" i="78"/>
  <c r="CY71" i="78"/>
  <c r="BO70" i="78"/>
  <c r="CG71" i="78"/>
  <c r="BO71" i="78"/>
  <c r="AW70" i="78"/>
  <c r="AW71" i="78"/>
  <c r="BI70" i="78"/>
  <c r="AQ70" i="78"/>
  <c r="CA71" i="78"/>
  <c r="AK70" i="78"/>
  <c r="CP85" i="78"/>
  <c r="J13" i="78" s="1"/>
  <c r="E43" i="79" s="1"/>
  <c r="AN85" i="78"/>
  <c r="J7" i="78" s="1"/>
  <c r="E38" i="79" s="1"/>
  <c r="AZ85" i="78"/>
  <c r="J15" i="78" s="1"/>
  <c r="E44" i="79" s="1"/>
  <c r="V85" i="78"/>
  <c r="J4" i="78" s="1"/>
  <c r="E35" i="79" s="1"/>
  <c r="BX85" i="78"/>
  <c r="J10" i="78" s="1"/>
  <c r="E40" i="79" s="1"/>
  <c r="AB85" i="78"/>
  <c r="J5" i="78" s="1"/>
  <c r="E36" i="79" s="1"/>
  <c r="CV85" i="78"/>
  <c r="J14" i="78" s="1"/>
  <c r="BF85" i="78"/>
  <c r="CD85" i="78"/>
  <c r="J11" i="78" s="1"/>
  <c r="E41" i="79" s="1"/>
  <c r="BL85" i="78"/>
  <c r="CJ85" i="78"/>
  <c r="J12" i="78" s="1"/>
  <c r="E42" i="79" s="1"/>
  <c r="P85" i="78"/>
  <c r="J3" i="78" s="1"/>
  <c r="E34" i="79" s="1"/>
  <c r="BR85" i="78"/>
  <c r="J9" i="78" s="1"/>
  <c r="E39" i="79" s="1"/>
  <c r="AT85" i="78"/>
  <c r="J8" i="78" s="1"/>
  <c r="BU4" i="78"/>
  <c r="AE4" i="78"/>
  <c r="S4" i="78"/>
  <c r="Y4" i="78"/>
  <c r="CA4" i="78"/>
  <c r="CY4" i="78"/>
  <c r="CM4" i="78"/>
  <c r="CG4" i="78"/>
  <c r="AK4" i="78"/>
  <c r="CS4" i="78"/>
  <c r="AW4" i="78"/>
  <c r="BO4" i="78"/>
  <c r="BI4" i="78"/>
  <c r="BC4" i="78"/>
  <c r="AQ4" i="78"/>
  <c r="BC70" i="78"/>
  <c r="L11" i="78"/>
  <c r="G41" i="79" s="1"/>
  <c r="AG64" i="78"/>
  <c r="AA64" i="78"/>
  <c r="AS64" i="78"/>
  <c r="AM64" i="78"/>
  <c r="BE64" i="78"/>
  <c r="BW64" i="78"/>
  <c r="CO64" i="78"/>
  <c r="BK64" i="78"/>
  <c r="CC64" i="78"/>
  <c r="CU64" i="78"/>
  <c r="O64" i="78"/>
  <c r="BQ64" i="78"/>
  <c r="U64" i="78"/>
  <c r="CS70" i="78"/>
  <c r="L6" i="78"/>
  <c r="G37" i="79" s="1"/>
  <c r="L12" i="78"/>
  <c r="G42" i="79" s="1"/>
  <c r="AY5" i="78"/>
  <c r="O5" i="78"/>
  <c r="CO4" i="78"/>
  <c r="AS4" i="78"/>
  <c r="AM4" i="78"/>
  <c r="CU4" i="78"/>
  <c r="CI4" i="78"/>
  <c r="AY4" i="78"/>
  <c r="CO5" i="78"/>
  <c r="BW4" i="78"/>
  <c r="BK4" i="78"/>
  <c r="AS5" i="78"/>
  <c r="BE4" i="78"/>
  <c r="BQ4" i="78"/>
  <c r="CU5" i="78"/>
  <c r="AM5" i="78"/>
  <c r="U4" i="78"/>
  <c r="AG5" i="78"/>
  <c r="BQ5" i="78"/>
  <c r="AG4" i="78"/>
  <c r="CC5" i="78"/>
  <c r="U5" i="78"/>
  <c r="AA4" i="78"/>
  <c r="O4" i="78"/>
  <c r="CC4" i="78"/>
  <c r="AA5" i="78"/>
  <c r="BK5" i="78"/>
  <c r="CI5" i="78"/>
  <c r="BW5" i="78"/>
  <c r="K12" i="78"/>
  <c r="F42" i="79" s="1"/>
  <c r="L13" i="78"/>
  <c r="G43" i="79" s="1"/>
  <c r="BE5" i="78"/>
  <c r="L7" i="78"/>
  <c r="G38" i="79" s="1"/>
  <c r="K10" i="78"/>
  <c r="F40" i="79" s="1"/>
  <c r="CG70" i="78"/>
  <c r="L14" i="78"/>
  <c r="L8" i="78"/>
  <c r="M4" i="66"/>
  <c r="N4" i="66"/>
  <c r="L4" i="66"/>
  <c r="T30" i="69"/>
  <c r="U30" i="69"/>
  <c r="T31" i="69"/>
  <c r="U31" i="69"/>
  <c r="T32" i="69"/>
  <c r="U32" i="69"/>
  <c r="T33" i="69"/>
  <c r="U33" i="69"/>
  <c r="T34" i="69"/>
  <c r="U34" i="69"/>
  <c r="T35" i="69"/>
  <c r="U35" i="69"/>
  <c r="T36" i="69"/>
  <c r="U36" i="69"/>
  <c r="T37" i="69"/>
  <c r="U37" i="69"/>
  <c r="T38" i="69"/>
  <c r="U38" i="69"/>
  <c r="T39" i="69"/>
  <c r="U39" i="69"/>
  <c r="T40" i="69"/>
  <c r="U40" i="69"/>
  <c r="T41" i="69"/>
  <c r="U41" i="69"/>
  <c r="T42" i="69"/>
  <c r="U42" i="69"/>
  <c r="T43" i="69"/>
  <c r="U43" i="69"/>
  <c r="T44" i="69"/>
  <c r="U44" i="69"/>
  <c r="U29" i="69"/>
  <c r="T29" i="69"/>
  <c r="T30" i="72"/>
  <c r="U30" i="72"/>
  <c r="T31" i="72"/>
  <c r="U31" i="72"/>
  <c r="T32" i="72"/>
  <c r="U32" i="72"/>
  <c r="T33" i="72"/>
  <c r="U33" i="72"/>
  <c r="T34" i="72"/>
  <c r="U34" i="72"/>
  <c r="T35" i="72"/>
  <c r="U35" i="72"/>
  <c r="T36" i="72"/>
  <c r="U36" i="72"/>
  <c r="T37" i="72"/>
  <c r="U37" i="72"/>
  <c r="T38" i="72"/>
  <c r="U38" i="72"/>
  <c r="T39" i="72"/>
  <c r="U39" i="72"/>
  <c r="T40" i="72"/>
  <c r="U40" i="72"/>
  <c r="T41" i="72"/>
  <c r="U41" i="72"/>
  <c r="T42" i="72"/>
  <c r="U42" i="72"/>
  <c r="T43" i="72"/>
  <c r="U43" i="72"/>
  <c r="T44" i="72"/>
  <c r="U44" i="72"/>
  <c r="U29" i="72"/>
  <c r="T29" i="72"/>
  <c r="T30" i="68"/>
  <c r="U30" i="68"/>
  <c r="T31" i="68"/>
  <c r="U31" i="68"/>
  <c r="T32" i="68"/>
  <c r="U32" i="68"/>
  <c r="T33" i="68"/>
  <c r="U33" i="68"/>
  <c r="T34" i="68"/>
  <c r="U34" i="68"/>
  <c r="T35" i="68"/>
  <c r="U35" i="68"/>
  <c r="T36" i="68"/>
  <c r="U36" i="68"/>
  <c r="T37" i="68"/>
  <c r="U37" i="68"/>
  <c r="T38" i="68"/>
  <c r="U38" i="68"/>
  <c r="T39" i="68"/>
  <c r="U39" i="68"/>
  <c r="T40" i="68"/>
  <c r="U40" i="68"/>
  <c r="T41" i="68"/>
  <c r="U41" i="68"/>
  <c r="T42" i="68"/>
  <c r="U42" i="68"/>
  <c r="T43" i="68"/>
  <c r="U43" i="68"/>
  <c r="T44" i="68"/>
  <c r="U44" i="68"/>
  <c r="U29" i="68"/>
  <c r="T29" i="68"/>
  <c r="B6" i="66"/>
  <c r="J42" i="72"/>
  <c r="D42" i="72"/>
  <c r="C42" i="72"/>
  <c r="J41" i="72"/>
  <c r="D41" i="72"/>
  <c r="C41" i="72"/>
  <c r="J40" i="72"/>
  <c r="D40" i="72"/>
  <c r="C40" i="72"/>
  <c r="J36" i="72"/>
  <c r="J35" i="72"/>
  <c r="J34" i="72"/>
  <c r="J33" i="72"/>
  <c r="J32" i="72"/>
  <c r="J31" i="72"/>
  <c r="J30" i="72"/>
  <c r="J29" i="72"/>
  <c r="J28" i="72"/>
  <c r="J27" i="72"/>
  <c r="J26" i="72"/>
  <c r="U25" i="72"/>
  <c r="T25" i="72"/>
  <c r="J25" i="72"/>
  <c r="U24" i="72"/>
  <c r="T24" i="72"/>
  <c r="J24" i="72"/>
  <c r="U23" i="72"/>
  <c r="T23" i="72"/>
  <c r="J23" i="72"/>
  <c r="U22" i="72"/>
  <c r="T22" i="72"/>
  <c r="J22" i="72"/>
  <c r="U21" i="72"/>
  <c r="T21" i="72"/>
  <c r="J21" i="72"/>
  <c r="U20" i="72"/>
  <c r="T20" i="72"/>
  <c r="J20" i="72"/>
  <c r="U19" i="72"/>
  <c r="T19" i="72"/>
  <c r="J19" i="72"/>
  <c r="U18" i="72"/>
  <c r="T18" i="72"/>
  <c r="J18" i="72"/>
  <c r="U17" i="72"/>
  <c r="T17" i="72"/>
  <c r="J17" i="72"/>
  <c r="U16" i="72"/>
  <c r="T16" i="72"/>
  <c r="J16" i="72"/>
  <c r="U15" i="72"/>
  <c r="T15" i="72"/>
  <c r="J15" i="72"/>
  <c r="U14" i="72"/>
  <c r="T14" i="72"/>
  <c r="J14" i="72"/>
  <c r="U13" i="72"/>
  <c r="T13" i="72"/>
  <c r="J13" i="72"/>
  <c r="U12" i="72"/>
  <c r="T12" i="72"/>
  <c r="J12" i="72"/>
  <c r="U11" i="72"/>
  <c r="T11" i="72"/>
  <c r="J11" i="72"/>
  <c r="U10" i="72"/>
  <c r="T10" i="72"/>
  <c r="J10" i="72"/>
  <c r="J9" i="72"/>
  <c r="J8" i="72"/>
  <c r="J7" i="72"/>
  <c r="C3" i="72"/>
  <c r="J42" i="69"/>
  <c r="D42" i="69"/>
  <c r="C42" i="69"/>
  <c r="J41" i="69"/>
  <c r="D41" i="69"/>
  <c r="C41" i="69"/>
  <c r="J40" i="69"/>
  <c r="D40" i="69"/>
  <c r="C40" i="69"/>
  <c r="J36" i="69"/>
  <c r="J35" i="69"/>
  <c r="J34" i="69"/>
  <c r="J33" i="69"/>
  <c r="J32" i="69"/>
  <c r="J31" i="69"/>
  <c r="J30" i="69"/>
  <c r="J29" i="69"/>
  <c r="J28" i="69"/>
  <c r="J27" i="69"/>
  <c r="J26" i="69"/>
  <c r="U25" i="69"/>
  <c r="T25" i="69"/>
  <c r="J25" i="69"/>
  <c r="U24" i="69"/>
  <c r="T24" i="69"/>
  <c r="J24" i="69"/>
  <c r="U23" i="69"/>
  <c r="T23" i="69"/>
  <c r="J23" i="69"/>
  <c r="U22" i="69"/>
  <c r="T22" i="69"/>
  <c r="J22" i="69"/>
  <c r="U21" i="69"/>
  <c r="T21" i="69"/>
  <c r="J21" i="69"/>
  <c r="U20" i="69"/>
  <c r="T20" i="69"/>
  <c r="J20" i="69"/>
  <c r="U19" i="69"/>
  <c r="T19" i="69"/>
  <c r="J19" i="69"/>
  <c r="U18" i="69"/>
  <c r="T18" i="69"/>
  <c r="J18" i="69"/>
  <c r="U17" i="69"/>
  <c r="T17" i="69"/>
  <c r="J17" i="69"/>
  <c r="U16" i="69"/>
  <c r="T16" i="69"/>
  <c r="J16" i="69"/>
  <c r="U15" i="69"/>
  <c r="T15" i="69"/>
  <c r="J15" i="69"/>
  <c r="U14" i="69"/>
  <c r="T14" i="69"/>
  <c r="J14" i="69"/>
  <c r="U13" i="69"/>
  <c r="T13" i="69"/>
  <c r="J13" i="69"/>
  <c r="U12" i="69"/>
  <c r="T12" i="69"/>
  <c r="J12" i="69"/>
  <c r="U11" i="69"/>
  <c r="T11" i="69"/>
  <c r="J11" i="69"/>
  <c r="U10" i="69"/>
  <c r="T10" i="69"/>
  <c r="J10" i="69"/>
  <c r="J9" i="69"/>
  <c r="J8" i="69"/>
  <c r="J7" i="69"/>
  <c r="C3" i="69"/>
  <c r="J5" i="91" l="1"/>
  <c r="E36" i="92" s="1"/>
  <c r="J3" i="91"/>
  <c r="E34" i="92" s="1"/>
  <c r="AP58" i="89"/>
  <c r="K14" i="91"/>
  <c r="K11" i="91"/>
  <c r="F41" i="92" s="1"/>
  <c r="K7" i="91"/>
  <c r="F38" i="92" s="1"/>
  <c r="K13" i="91"/>
  <c r="F43" i="92" s="1"/>
  <c r="K3" i="91"/>
  <c r="F34" i="92" s="1"/>
  <c r="K4" i="91"/>
  <c r="F35" i="92" s="1"/>
  <c r="W50" i="86"/>
  <c r="F39" i="86"/>
  <c r="F39" i="80"/>
  <c r="W48" i="86"/>
  <c r="I15" i="78"/>
  <c r="D44" i="79" s="1"/>
  <c r="Y31" i="80"/>
  <c r="H39" i="80" s="1"/>
  <c r="I39" i="80" s="1"/>
  <c r="L39" i="80" s="1"/>
  <c r="Y50" i="86"/>
  <c r="H39" i="86" s="1"/>
  <c r="I39" i="86" s="1"/>
  <c r="L39" i="86" s="1"/>
  <c r="AQ71" i="89"/>
  <c r="BH58" i="89"/>
  <c r="S71" i="89"/>
  <c r="I9" i="89"/>
  <c r="D39" i="90" s="1"/>
  <c r="M11" i="91"/>
  <c r="H41" i="92" s="1"/>
  <c r="I5" i="78"/>
  <c r="D36" i="79" s="1"/>
  <c r="I8" i="89"/>
  <c r="AW71" i="89"/>
  <c r="BC71" i="89"/>
  <c r="CL58" i="89"/>
  <c r="I7" i="91"/>
  <c r="D38" i="92" s="1"/>
  <c r="K12" i="91"/>
  <c r="F42" i="92" s="1"/>
  <c r="W30" i="80"/>
  <c r="BI69" i="89"/>
  <c r="BZ58" i="89"/>
  <c r="L3" i="91"/>
  <c r="G34" i="92" s="1"/>
  <c r="AD59" i="89"/>
  <c r="CG71" i="89"/>
  <c r="I14" i="78"/>
  <c r="M3" i="78"/>
  <c r="H34" i="79" s="1"/>
  <c r="G17" i="86" s="1"/>
  <c r="J6" i="91"/>
  <c r="E37" i="92" s="1"/>
  <c r="M5" i="78"/>
  <c r="H36" i="79" s="1"/>
  <c r="G19" i="80" s="1"/>
  <c r="H19" i="80" s="1"/>
  <c r="I19" i="80" s="1"/>
  <c r="L19" i="80" s="1"/>
  <c r="M19" i="80" s="1"/>
  <c r="K19" i="80" s="1"/>
  <c r="M9" i="78"/>
  <c r="H39" i="79" s="1"/>
  <c r="G22" i="80" s="1"/>
  <c r="H22" i="80" s="1"/>
  <c r="W49" i="86"/>
  <c r="J15" i="91"/>
  <c r="E44" i="92" s="1"/>
  <c r="F29" i="80"/>
  <c r="H29" i="80" s="1"/>
  <c r="I29" i="80" s="1"/>
  <c r="L29" i="80" s="1"/>
  <c r="M29" i="80" s="1"/>
  <c r="K29" i="80" s="1"/>
  <c r="F29" i="86"/>
  <c r="F35" i="86"/>
  <c r="F35" i="80"/>
  <c r="H35" i="80" s="1"/>
  <c r="L8" i="91"/>
  <c r="J7" i="91"/>
  <c r="E38" i="92" s="1"/>
  <c r="J9" i="91"/>
  <c r="E39" i="92" s="1"/>
  <c r="I6" i="91"/>
  <c r="D37" i="92" s="1"/>
  <c r="F32" i="86"/>
  <c r="F32" i="80"/>
  <c r="H32" i="80" s="1"/>
  <c r="I32" i="80" s="1"/>
  <c r="L32" i="80" s="1"/>
  <c r="M32" i="80" s="1"/>
  <c r="K32" i="80" s="1"/>
  <c r="F30" i="80"/>
  <c r="H30" i="80" s="1"/>
  <c r="I30" i="80" s="1"/>
  <c r="L30" i="80" s="1"/>
  <c r="M30" i="80" s="1"/>
  <c r="K30" i="80" s="1"/>
  <c r="F30" i="86"/>
  <c r="M7" i="78"/>
  <c r="H38" i="79" s="1"/>
  <c r="L10" i="91"/>
  <c r="G40" i="92" s="1"/>
  <c r="I10" i="78"/>
  <c r="D40" i="79" s="1"/>
  <c r="M12" i="78"/>
  <c r="H42" i="79" s="1"/>
  <c r="L6" i="91"/>
  <c r="G37" i="92" s="1"/>
  <c r="L5" i="91"/>
  <c r="G36" i="92" s="1"/>
  <c r="J10" i="91"/>
  <c r="E40" i="92" s="1"/>
  <c r="F28" i="86"/>
  <c r="F28" i="80"/>
  <c r="H28" i="80" s="1"/>
  <c r="I27" i="80"/>
  <c r="L27" i="80" s="1"/>
  <c r="F31" i="86"/>
  <c r="F31" i="80"/>
  <c r="H31" i="80" s="1"/>
  <c r="I31" i="80" s="1"/>
  <c r="L31" i="80" s="1"/>
  <c r="M31" i="80" s="1"/>
  <c r="K31" i="80" s="1"/>
  <c r="I6" i="78"/>
  <c r="D37" i="79" s="1"/>
  <c r="F34" i="80"/>
  <c r="H34" i="80" s="1"/>
  <c r="F34" i="86"/>
  <c r="M10" i="78"/>
  <c r="H40" i="79" s="1"/>
  <c r="L12" i="91"/>
  <c r="G42" i="92" s="1"/>
  <c r="J13" i="91"/>
  <c r="E43" i="92" s="1"/>
  <c r="J11" i="91"/>
  <c r="E41" i="92" s="1"/>
  <c r="F36" i="86"/>
  <c r="F36" i="80"/>
  <c r="H36" i="80" s="1"/>
  <c r="I12" i="78"/>
  <c r="D42" i="79" s="1"/>
  <c r="M4" i="78"/>
  <c r="H35" i="79" s="1"/>
  <c r="L14" i="91"/>
  <c r="L4" i="91"/>
  <c r="G35" i="92" s="1"/>
  <c r="L13" i="91"/>
  <c r="G43" i="92" s="1"/>
  <c r="K8" i="91"/>
  <c r="Z31" i="80"/>
  <c r="R59" i="89"/>
  <c r="L11" i="91"/>
  <c r="G41" i="92" s="1"/>
  <c r="J14" i="91"/>
  <c r="M9" i="91"/>
  <c r="H39" i="92" s="1"/>
  <c r="M5" i="91"/>
  <c r="H36" i="92" s="1"/>
  <c r="M12" i="91"/>
  <c r="H42" i="92" s="1"/>
  <c r="M15" i="91"/>
  <c r="H44" i="92" s="1"/>
  <c r="M3" i="91"/>
  <c r="H34" i="92" s="1"/>
  <c r="M7" i="91"/>
  <c r="H38" i="92" s="1"/>
  <c r="N50" i="86"/>
  <c r="L19" i="66"/>
  <c r="K19" i="66" s="1"/>
  <c r="M11" i="80"/>
  <c r="K11" i="80" s="1"/>
  <c r="AJ59" i="89"/>
  <c r="L7" i="91"/>
  <c r="G38" i="92" s="1"/>
  <c r="F33" i="80"/>
  <c r="H33" i="80" s="1"/>
  <c r="F33" i="86"/>
  <c r="J12" i="91"/>
  <c r="E42" i="92" s="1"/>
  <c r="J8" i="91"/>
  <c r="K5" i="91"/>
  <c r="F36" i="92" s="1"/>
  <c r="I13" i="91"/>
  <c r="D43" i="92" s="1"/>
  <c r="M4" i="91"/>
  <c r="H35" i="92" s="1"/>
  <c r="M10" i="91"/>
  <c r="H40" i="92" s="1"/>
  <c r="I4" i="91"/>
  <c r="D35" i="92" s="1"/>
  <c r="I14" i="91"/>
  <c r="J4" i="91"/>
  <c r="E35" i="92" s="1"/>
  <c r="L15" i="91"/>
  <c r="G44" i="92" s="1"/>
  <c r="I12" i="91"/>
  <c r="D42" i="92" s="1"/>
  <c r="M13" i="91"/>
  <c r="H43" i="92" s="1"/>
  <c r="M6" i="91"/>
  <c r="H37" i="92" s="1"/>
  <c r="L9" i="91"/>
  <c r="G39" i="92" s="1"/>
  <c r="I3" i="91"/>
  <c r="D34" i="92" s="1"/>
  <c r="I8" i="91"/>
  <c r="I10" i="91"/>
  <c r="D40" i="92" s="1"/>
  <c r="I15" i="91"/>
  <c r="D44" i="92" s="1"/>
  <c r="I9" i="91"/>
  <c r="D39" i="92" s="1"/>
  <c r="I5" i="91"/>
  <c r="D36" i="92" s="1"/>
  <c r="M8" i="91"/>
  <c r="M14" i="91"/>
  <c r="I11" i="91"/>
  <c r="D41" i="92" s="1"/>
  <c r="CD84" i="89"/>
  <c r="P85" i="89"/>
  <c r="V84" i="89"/>
  <c r="AU61" i="89"/>
  <c r="CE63" i="89"/>
  <c r="I15" i="89"/>
  <c r="D44" i="90" s="1"/>
  <c r="CO64" i="89"/>
  <c r="CC64" i="89"/>
  <c r="I11" i="89" s="1"/>
  <c r="D41" i="90" s="1"/>
  <c r="BK64" i="89"/>
  <c r="U63" i="89"/>
  <c r="I4" i="89" s="1"/>
  <c r="D35" i="90" s="1"/>
  <c r="O63" i="89"/>
  <c r="AA63" i="89"/>
  <c r="I5" i="89" s="1"/>
  <c r="D36" i="90" s="1"/>
  <c r="BW63" i="89"/>
  <c r="I10" i="89" s="1"/>
  <c r="D40" i="90" s="1"/>
  <c r="CU64" i="89"/>
  <c r="CI64" i="89"/>
  <c r="CO63" i="89"/>
  <c r="CJ84" i="89"/>
  <c r="CV84" i="89"/>
  <c r="AN85" i="89"/>
  <c r="W62" i="89"/>
  <c r="BY63" i="89"/>
  <c r="BY61" i="89"/>
  <c r="AH85" i="89"/>
  <c r="CF59" i="89"/>
  <c r="BM63" i="89"/>
  <c r="CK63" i="89"/>
  <c r="AC63" i="89"/>
  <c r="BO69" i="89"/>
  <c r="BI71" i="89"/>
  <c r="CM70" i="89"/>
  <c r="CY70" i="89"/>
  <c r="CS71" i="89"/>
  <c r="AE70" i="89"/>
  <c r="CA71" i="89"/>
  <c r="AE69" i="89"/>
  <c r="BC70" i="89"/>
  <c r="AQ69" i="89"/>
  <c r="CS70" i="89"/>
  <c r="CM69" i="89"/>
  <c r="CY71" i="89"/>
  <c r="BO71" i="89"/>
  <c r="AW70" i="89"/>
  <c r="CA69" i="89"/>
  <c r="AE71" i="89"/>
  <c r="CS69" i="89"/>
  <c r="AK69" i="89"/>
  <c r="CG69" i="89"/>
  <c r="AW69" i="89"/>
  <c r="M8" i="89" s="1"/>
  <c r="CA70" i="89"/>
  <c r="CG70" i="89"/>
  <c r="BU71" i="89"/>
  <c r="AK71" i="89"/>
  <c r="AQ70" i="89"/>
  <c r="S69" i="89"/>
  <c r="M3" i="89" s="1"/>
  <c r="H34" i="90" s="1"/>
  <c r="BU69" i="89"/>
  <c r="AK70" i="89"/>
  <c r="BC69" i="89"/>
  <c r="Y70" i="89"/>
  <c r="CM71" i="89"/>
  <c r="BU70" i="89"/>
  <c r="Y69" i="89"/>
  <c r="BI70" i="89"/>
  <c r="Y71" i="89"/>
  <c r="BR85" i="89"/>
  <c r="BL85" i="89"/>
  <c r="BF85" i="89"/>
  <c r="AT84" i="89"/>
  <c r="Q63" i="89"/>
  <c r="BA63" i="89"/>
  <c r="CQ62" i="89"/>
  <c r="AZ84" i="89"/>
  <c r="P84" i="89"/>
  <c r="J3" i="89" s="1"/>
  <c r="E34" i="90" s="1"/>
  <c r="AO61" i="89"/>
  <c r="BS61" i="89"/>
  <c r="CK62" i="89"/>
  <c r="BS63" i="89"/>
  <c r="BY62" i="89"/>
  <c r="CP85" i="89"/>
  <c r="AB84" i="89"/>
  <c r="BM61" i="89"/>
  <c r="CE61" i="89"/>
  <c r="BS62" i="89"/>
  <c r="W61" i="89"/>
  <c r="CW63" i="89"/>
  <c r="CW61" i="89"/>
  <c r="BL84" i="89"/>
  <c r="AH84" i="89"/>
  <c r="J6" i="89" s="1"/>
  <c r="E37" i="90" s="1"/>
  <c r="CE62" i="89"/>
  <c r="AO63" i="89"/>
  <c r="BM62" i="89"/>
  <c r="Q61" i="89"/>
  <c r="CQ63" i="89"/>
  <c r="BG62" i="89"/>
  <c r="BE63" i="89"/>
  <c r="O64" i="89"/>
  <c r="AT85" i="89"/>
  <c r="CJ85" i="89"/>
  <c r="J12" i="89" s="1"/>
  <c r="E42" i="90" s="1"/>
  <c r="BB58" i="89"/>
  <c r="X57" i="89"/>
  <c r="R57" i="89"/>
  <c r="BT57" i="89"/>
  <c r="AP59" i="89"/>
  <c r="L7" i="89" s="1"/>
  <c r="G38" i="90" s="1"/>
  <c r="AD58" i="89"/>
  <c r="X59" i="89"/>
  <c r="AV58" i="89"/>
  <c r="X58" i="89"/>
  <c r="CX58" i="89"/>
  <c r="AJ58" i="89"/>
  <c r="CF57" i="89"/>
  <c r="AJ57" i="89"/>
  <c r="AD57" i="89"/>
  <c r="CX57" i="89"/>
  <c r="BT58" i="89"/>
  <c r="BH57" i="89"/>
  <c r="CL59" i="89"/>
  <c r="BN57" i="89"/>
  <c r="CR57" i="89"/>
  <c r="CR58" i="89"/>
  <c r="BZ57" i="89"/>
  <c r="BN58" i="89"/>
  <c r="BH59" i="89"/>
  <c r="BN59" i="89"/>
  <c r="BB59" i="89"/>
  <c r="R58" i="89"/>
  <c r="CX59" i="89"/>
  <c r="BB57" i="89"/>
  <c r="BZ59" i="89"/>
  <c r="AV57" i="89"/>
  <c r="CF58" i="89"/>
  <c r="CR59" i="89"/>
  <c r="BT59" i="89"/>
  <c r="AV59" i="89"/>
  <c r="CL57" i="89"/>
  <c r="Q62" i="89"/>
  <c r="K3" i="89" s="1"/>
  <c r="F34" i="90" s="1"/>
  <c r="AC62" i="89"/>
  <c r="K5" i="89" s="1"/>
  <c r="F36" i="90" s="1"/>
  <c r="BG61" i="89"/>
  <c r="AG63" i="89"/>
  <c r="BX84" i="89"/>
  <c r="J10" i="89" s="1"/>
  <c r="E40" i="90" s="1"/>
  <c r="V85" i="89"/>
  <c r="AB85" i="89"/>
  <c r="BG63" i="89"/>
  <c r="AU63" i="89"/>
  <c r="AI61" i="89"/>
  <c r="CK61" i="89"/>
  <c r="K12" i="89" s="1"/>
  <c r="F42" i="90" s="1"/>
  <c r="BA61" i="89"/>
  <c r="AU62" i="89"/>
  <c r="W63" i="89"/>
  <c r="AI63" i="89"/>
  <c r="AM63" i="89"/>
  <c r="I7" i="89" s="1"/>
  <c r="D38" i="90" s="1"/>
  <c r="CV85" i="89"/>
  <c r="J14" i="89" s="1"/>
  <c r="BF84" i="89"/>
  <c r="BR84" i="89"/>
  <c r="AN84" i="89"/>
  <c r="J7" i="89" s="1"/>
  <c r="E38" i="90" s="1"/>
  <c r="AZ85" i="89"/>
  <c r="BA62" i="89"/>
  <c r="AO62" i="89"/>
  <c r="AI62" i="89"/>
  <c r="CW62" i="89"/>
  <c r="CD85" i="89"/>
  <c r="J11" i="89" s="1"/>
  <c r="E41" i="90" s="1"/>
  <c r="CP84" i="89"/>
  <c r="CQ61" i="89"/>
  <c r="K13" i="89" s="1"/>
  <c r="F43" i="90" s="1"/>
  <c r="I12" i="89"/>
  <c r="D42" i="90" s="1"/>
  <c r="I14" i="89"/>
  <c r="AG64" i="89"/>
  <c r="M14" i="78"/>
  <c r="M11" i="78"/>
  <c r="H41" i="79" s="1"/>
  <c r="I4" i="78"/>
  <c r="D35" i="79" s="1"/>
  <c r="I7" i="78"/>
  <c r="D38" i="79" s="1"/>
  <c r="M15" i="78"/>
  <c r="H44" i="79" s="1"/>
  <c r="I8" i="78"/>
  <c r="I13" i="78"/>
  <c r="D43" i="79" s="1"/>
  <c r="I9" i="78"/>
  <c r="D39" i="79" s="1"/>
  <c r="M8" i="78"/>
  <c r="I11" i="78"/>
  <c r="D41" i="79" s="1"/>
  <c r="M13" i="78"/>
  <c r="H43" i="79" s="1"/>
  <c r="I3" i="78"/>
  <c r="D34" i="79" s="1"/>
  <c r="M6" i="78"/>
  <c r="H37" i="79" s="1"/>
  <c r="J42" i="68"/>
  <c r="D42" i="68"/>
  <c r="C42" i="68"/>
  <c r="J41" i="68"/>
  <c r="D41" i="68"/>
  <c r="C41" i="68"/>
  <c r="J40" i="68"/>
  <c r="D40" i="68"/>
  <c r="C40" i="68"/>
  <c r="J36" i="68"/>
  <c r="J35" i="68"/>
  <c r="J34" i="68"/>
  <c r="J33" i="68"/>
  <c r="J32" i="68"/>
  <c r="J31" i="68"/>
  <c r="J30" i="68"/>
  <c r="J29" i="68"/>
  <c r="J28" i="68"/>
  <c r="J27" i="68"/>
  <c r="J26" i="68"/>
  <c r="U25" i="68"/>
  <c r="T25" i="68"/>
  <c r="J25" i="68"/>
  <c r="U24" i="68"/>
  <c r="T24" i="68"/>
  <c r="J24" i="68"/>
  <c r="U23" i="68"/>
  <c r="T23" i="68"/>
  <c r="J23" i="68"/>
  <c r="U22" i="68"/>
  <c r="T22" i="68"/>
  <c r="J22" i="68"/>
  <c r="U21" i="68"/>
  <c r="T21" i="68"/>
  <c r="J21" i="68"/>
  <c r="U20" i="68"/>
  <c r="T20" i="68"/>
  <c r="J20" i="68"/>
  <c r="U19" i="68"/>
  <c r="T19" i="68"/>
  <c r="J19" i="68"/>
  <c r="U18" i="68"/>
  <c r="T18" i="68"/>
  <c r="J18" i="68"/>
  <c r="U17" i="68"/>
  <c r="T17" i="68"/>
  <c r="J17" i="68"/>
  <c r="U16" i="68"/>
  <c r="T16" i="68"/>
  <c r="J16" i="68"/>
  <c r="U15" i="68"/>
  <c r="T15" i="68"/>
  <c r="J15" i="68"/>
  <c r="U14" i="68"/>
  <c r="T14" i="68"/>
  <c r="J14" i="68"/>
  <c r="U13" i="68"/>
  <c r="T13" i="68"/>
  <c r="J13" i="68"/>
  <c r="U12" i="68"/>
  <c r="T12" i="68"/>
  <c r="J12" i="68"/>
  <c r="U11" i="68"/>
  <c r="T11" i="68"/>
  <c r="J11" i="68"/>
  <c r="U10" i="68"/>
  <c r="T10" i="68"/>
  <c r="J10" i="68"/>
  <c r="J9" i="68"/>
  <c r="J8" i="68"/>
  <c r="J7" i="68"/>
  <c r="C3" i="68"/>
  <c r="J13" i="89" l="1"/>
  <c r="E43" i="90" s="1"/>
  <c r="I13" i="89"/>
  <c r="D43" i="90" s="1"/>
  <c r="G17" i="80"/>
  <c r="H17" i="80" s="1"/>
  <c r="L4" i="89"/>
  <c r="G35" i="90" s="1"/>
  <c r="K15" i="89"/>
  <c r="F44" i="90" s="1"/>
  <c r="M15" i="89"/>
  <c r="H44" i="90" s="1"/>
  <c r="G19" i="86"/>
  <c r="J8" i="89"/>
  <c r="M10" i="89"/>
  <c r="H40" i="90" s="1"/>
  <c r="M14" i="89"/>
  <c r="G22" i="86"/>
  <c r="L6" i="89"/>
  <c r="G37" i="90" s="1"/>
  <c r="G23" i="86"/>
  <c r="G23" i="80"/>
  <c r="H23" i="80" s="1"/>
  <c r="I34" i="80"/>
  <c r="L34" i="80" s="1"/>
  <c r="K6" i="89"/>
  <c r="F37" i="90" s="1"/>
  <c r="K8" i="89"/>
  <c r="G25" i="86"/>
  <c r="G25" i="80"/>
  <c r="H25" i="80" s="1"/>
  <c r="G24" i="86"/>
  <c r="G24" i="80"/>
  <c r="H24" i="80" s="1"/>
  <c r="J9" i="89"/>
  <c r="E39" i="90" s="1"/>
  <c r="K9" i="89"/>
  <c r="F39" i="90" s="1"/>
  <c r="J4" i="89"/>
  <c r="E35" i="90" s="1"/>
  <c r="G18" i="80"/>
  <c r="H18" i="80" s="1"/>
  <c r="I18" i="80" s="1"/>
  <c r="L18" i="80" s="1"/>
  <c r="M18" i="80" s="1"/>
  <c r="K18" i="80" s="1"/>
  <c r="G18" i="86"/>
  <c r="G26" i="80"/>
  <c r="H26" i="80" s="1"/>
  <c r="G26" i="86"/>
  <c r="L11" i="89"/>
  <c r="G41" i="90" s="1"/>
  <c r="K14" i="89"/>
  <c r="K7" i="89"/>
  <c r="F38" i="90" s="1"/>
  <c r="M4" i="89"/>
  <c r="H35" i="90" s="1"/>
  <c r="M7" i="89"/>
  <c r="H38" i="90" s="1"/>
  <c r="J5" i="89"/>
  <c r="E36" i="90" s="1"/>
  <c r="I36" i="80"/>
  <c r="L36" i="80" s="1"/>
  <c r="G21" i="80"/>
  <c r="H21" i="80" s="1"/>
  <c r="I21" i="80" s="1"/>
  <c r="L21" i="80" s="1"/>
  <c r="M21" i="80" s="1"/>
  <c r="K21" i="80" s="1"/>
  <c r="G21" i="86"/>
  <c r="I35" i="80"/>
  <c r="L35" i="80" s="1"/>
  <c r="G20" i="86"/>
  <c r="G20" i="80"/>
  <c r="H20" i="80" s="1"/>
  <c r="I20" i="80" s="1"/>
  <c r="L20" i="80" s="1"/>
  <c r="M20" i="80" s="1"/>
  <c r="K20" i="80" s="1"/>
  <c r="K4" i="89"/>
  <c r="F35" i="90" s="1"/>
  <c r="J15" i="89"/>
  <c r="E44" i="90" s="1"/>
  <c r="M11" i="89"/>
  <c r="H41" i="90" s="1"/>
  <c r="I33" i="80"/>
  <c r="L33" i="80" s="1"/>
  <c r="M27" i="80"/>
  <c r="K27" i="80" s="1"/>
  <c r="M6" i="89"/>
  <c r="H37" i="90" s="1"/>
  <c r="K10" i="89"/>
  <c r="F40" i="90" s="1"/>
  <c r="K11" i="89"/>
  <c r="F41" i="90" s="1"/>
  <c r="M13" i="89"/>
  <c r="H43" i="90" s="1"/>
  <c r="I17" i="80"/>
  <c r="I28" i="80"/>
  <c r="L28" i="80" s="1"/>
  <c r="X29" i="80"/>
  <c r="Y29" i="80" s="1"/>
  <c r="X30" i="80"/>
  <c r="Y30" i="80" s="1"/>
  <c r="G38" i="80"/>
  <c r="X48" i="86"/>
  <c r="Y48" i="86" s="1"/>
  <c r="H37" i="86" s="1"/>
  <c r="I37" i="86" s="1"/>
  <c r="L37" i="86" s="1"/>
  <c r="G38" i="86"/>
  <c r="X49" i="86"/>
  <c r="Y49" i="86" s="1"/>
  <c r="H38" i="86" s="1"/>
  <c r="I38" i="86" s="1"/>
  <c r="L38" i="86" s="1"/>
  <c r="I6" i="89"/>
  <c r="D37" i="90" s="1"/>
  <c r="L14" i="89"/>
  <c r="I22" i="80"/>
  <c r="L22" i="80" s="1"/>
  <c r="L13" i="89"/>
  <c r="G43" i="90" s="1"/>
  <c r="L8" i="89"/>
  <c r="M5" i="89"/>
  <c r="H36" i="90" s="1"/>
  <c r="L9" i="89"/>
  <c r="G39" i="90" s="1"/>
  <c r="M9" i="89"/>
  <c r="H39" i="90" s="1"/>
  <c r="M12" i="89"/>
  <c r="H42" i="90" s="1"/>
  <c r="L12" i="89"/>
  <c r="G42" i="90" s="1"/>
  <c r="I3" i="89"/>
  <c r="D34" i="90" s="1"/>
  <c r="L3" i="89"/>
  <c r="G34" i="90" s="1"/>
  <c r="L5" i="89"/>
  <c r="G36" i="90" s="1"/>
  <c r="L15" i="89"/>
  <c r="G44" i="90" s="1"/>
  <c r="L10" i="89"/>
  <c r="G40" i="90" s="1"/>
  <c r="X4" i="51"/>
  <c r="Y4" i="51"/>
  <c r="Z4" i="51"/>
  <c r="AA4" i="51"/>
  <c r="AB4" i="51"/>
  <c r="X5" i="51"/>
  <c r="Y5" i="51"/>
  <c r="Z5" i="51"/>
  <c r="AA5" i="51"/>
  <c r="AB5" i="51"/>
  <c r="X6" i="51"/>
  <c r="Y6" i="51"/>
  <c r="Z6" i="51"/>
  <c r="AA6" i="51"/>
  <c r="AB6" i="51"/>
  <c r="X7" i="51"/>
  <c r="Y7" i="51"/>
  <c r="Z7" i="51"/>
  <c r="AA7" i="51"/>
  <c r="AB7" i="51"/>
  <c r="X8" i="51"/>
  <c r="Y8" i="51"/>
  <c r="Z8" i="51"/>
  <c r="AA8" i="51"/>
  <c r="AB8" i="51"/>
  <c r="X9" i="51"/>
  <c r="Y9" i="51"/>
  <c r="Z9" i="51"/>
  <c r="AA9" i="51"/>
  <c r="AB9" i="51"/>
  <c r="X10" i="51"/>
  <c r="Y10" i="51"/>
  <c r="Z10" i="51"/>
  <c r="AA10" i="51"/>
  <c r="AB10" i="51"/>
  <c r="X11" i="51"/>
  <c r="Y11" i="51"/>
  <c r="Z11" i="51"/>
  <c r="AA11" i="51"/>
  <c r="AB11" i="51"/>
  <c r="X12" i="51"/>
  <c r="Y12" i="51"/>
  <c r="Z12" i="51"/>
  <c r="AA12" i="51"/>
  <c r="AB12" i="51"/>
  <c r="X13" i="51"/>
  <c r="Y13" i="51"/>
  <c r="Z13" i="51"/>
  <c r="AA13" i="51"/>
  <c r="AB13" i="51"/>
  <c r="X14" i="51"/>
  <c r="Y14" i="51"/>
  <c r="Z14" i="51"/>
  <c r="AA14" i="51"/>
  <c r="AB14" i="51"/>
  <c r="X15" i="51"/>
  <c r="Y15" i="51"/>
  <c r="Z15" i="51"/>
  <c r="AA15" i="51"/>
  <c r="AB15" i="51"/>
  <c r="X16" i="51"/>
  <c r="Y16" i="51"/>
  <c r="Z16" i="51"/>
  <c r="AA16" i="51"/>
  <c r="AB16" i="51"/>
  <c r="X17" i="51"/>
  <c r="Y17" i="51"/>
  <c r="Z17" i="51"/>
  <c r="AA17" i="51"/>
  <c r="AB17" i="51"/>
  <c r="X18" i="51"/>
  <c r="Y18" i="51"/>
  <c r="Z18" i="51"/>
  <c r="AA18" i="51"/>
  <c r="AB18" i="51"/>
  <c r="X19" i="51"/>
  <c r="Y19" i="51"/>
  <c r="Z19" i="51"/>
  <c r="AA19" i="51"/>
  <c r="AB19" i="51"/>
  <c r="X20" i="51"/>
  <c r="Y20" i="51"/>
  <c r="Z20" i="51"/>
  <c r="AA20" i="51"/>
  <c r="AB20" i="51"/>
  <c r="X21" i="51"/>
  <c r="Y21" i="51"/>
  <c r="Z21" i="51"/>
  <c r="AA21" i="51"/>
  <c r="AB21" i="51"/>
  <c r="X22" i="51"/>
  <c r="Y22" i="51"/>
  <c r="Z22" i="51"/>
  <c r="AA22" i="51"/>
  <c r="AB22" i="51"/>
  <c r="X23" i="51"/>
  <c r="Y23" i="51"/>
  <c r="Z23" i="51"/>
  <c r="AA23" i="51"/>
  <c r="AB23" i="51"/>
  <c r="X24" i="51"/>
  <c r="Y24" i="51"/>
  <c r="Z24" i="51"/>
  <c r="AA24" i="51"/>
  <c r="AB24" i="51"/>
  <c r="X25" i="51"/>
  <c r="Y25" i="51"/>
  <c r="Z25" i="51"/>
  <c r="AA25" i="51"/>
  <c r="AB25" i="51"/>
  <c r="X26" i="51"/>
  <c r="Y26" i="51"/>
  <c r="Z26" i="51"/>
  <c r="AA26" i="51"/>
  <c r="AB26" i="51"/>
  <c r="X27" i="51"/>
  <c r="Y27" i="51"/>
  <c r="Z27" i="51"/>
  <c r="AA27" i="51"/>
  <c r="AB27" i="51"/>
  <c r="X28" i="51"/>
  <c r="Y28" i="51"/>
  <c r="Z28" i="51"/>
  <c r="AA28" i="51"/>
  <c r="AB28" i="51"/>
  <c r="X29" i="51"/>
  <c r="Y29" i="51"/>
  <c r="Z29" i="51"/>
  <c r="AA29" i="51"/>
  <c r="AB29" i="51"/>
  <c r="X30" i="51"/>
  <c r="Y30" i="51"/>
  <c r="Z30" i="51"/>
  <c r="AA30" i="51"/>
  <c r="AB30" i="51"/>
  <c r="X31" i="51"/>
  <c r="Y31" i="51"/>
  <c r="Z31" i="51"/>
  <c r="AA31" i="51"/>
  <c r="AB31" i="51"/>
  <c r="X32" i="51"/>
  <c r="Y32" i="51"/>
  <c r="Z32" i="51"/>
  <c r="AA32" i="51"/>
  <c r="AB32" i="51"/>
  <c r="X33" i="51"/>
  <c r="Y33" i="51"/>
  <c r="Z33" i="51"/>
  <c r="AA33" i="51"/>
  <c r="AB33" i="51"/>
  <c r="X34" i="51"/>
  <c r="Y34" i="51"/>
  <c r="Z34" i="51"/>
  <c r="AA34" i="51"/>
  <c r="AB34" i="51"/>
  <c r="X35" i="51"/>
  <c r="Y35" i="51"/>
  <c r="Z35" i="51"/>
  <c r="AA35" i="51"/>
  <c r="AB35" i="51"/>
  <c r="X36" i="51"/>
  <c r="Y36" i="51"/>
  <c r="Z36" i="51"/>
  <c r="AA36" i="51"/>
  <c r="AB36" i="51"/>
  <c r="X37" i="51"/>
  <c r="Y37" i="51"/>
  <c r="Z37" i="51"/>
  <c r="AA37" i="51"/>
  <c r="AB37" i="51"/>
  <c r="X38" i="51"/>
  <c r="Y38" i="51"/>
  <c r="Z38" i="51"/>
  <c r="AA38" i="51"/>
  <c r="AB38" i="51"/>
  <c r="X39" i="51"/>
  <c r="Y39" i="51"/>
  <c r="Z39" i="51"/>
  <c r="AA39" i="51"/>
  <c r="AB39" i="51"/>
  <c r="X40" i="51"/>
  <c r="Y40" i="51"/>
  <c r="Z40" i="51"/>
  <c r="AA40" i="51"/>
  <c r="AB40" i="51"/>
  <c r="X41" i="51"/>
  <c r="Y41" i="51"/>
  <c r="Z41" i="51"/>
  <c r="AA41" i="51"/>
  <c r="AB41" i="51"/>
  <c r="X42" i="51"/>
  <c r="Y42" i="51"/>
  <c r="Z42" i="51"/>
  <c r="AA42" i="51"/>
  <c r="AB42" i="51"/>
  <c r="X43" i="51"/>
  <c r="Y43" i="51"/>
  <c r="Z43" i="51"/>
  <c r="AA43" i="51"/>
  <c r="AB43" i="51"/>
  <c r="X44" i="51"/>
  <c r="Y44" i="51"/>
  <c r="Z44" i="51"/>
  <c r="AA44" i="51"/>
  <c r="AB44" i="51"/>
  <c r="X45" i="51"/>
  <c r="Y45" i="51"/>
  <c r="Z45" i="51"/>
  <c r="AA45" i="51"/>
  <c r="AB45" i="51"/>
  <c r="X46" i="51"/>
  <c r="Y46" i="51"/>
  <c r="Z46" i="51"/>
  <c r="AA46" i="51"/>
  <c r="AB46" i="51"/>
  <c r="X47" i="51"/>
  <c r="Y47" i="51"/>
  <c r="Z47" i="51"/>
  <c r="AA47" i="51"/>
  <c r="AB47" i="51"/>
  <c r="X48" i="51"/>
  <c r="Y48" i="51"/>
  <c r="Z48" i="51"/>
  <c r="AA48" i="51"/>
  <c r="AB48" i="51"/>
  <c r="X49" i="51"/>
  <c r="Y49" i="51"/>
  <c r="Z49" i="51"/>
  <c r="AA49" i="51"/>
  <c r="AB49" i="51"/>
  <c r="X50" i="51"/>
  <c r="Y50" i="51"/>
  <c r="Z50" i="51"/>
  <c r="AA50" i="51"/>
  <c r="AB50" i="51"/>
  <c r="X51" i="51"/>
  <c r="Y51" i="51"/>
  <c r="Z51" i="51"/>
  <c r="AA51" i="51"/>
  <c r="AB51" i="51"/>
  <c r="X52" i="51"/>
  <c r="Y52" i="51"/>
  <c r="Z52" i="51"/>
  <c r="AA52" i="51"/>
  <c r="AB52" i="51"/>
  <c r="X53" i="51"/>
  <c r="Y53" i="51"/>
  <c r="Z53" i="51"/>
  <c r="AA53" i="51"/>
  <c r="AB53" i="51"/>
  <c r="X54" i="51"/>
  <c r="Y54" i="51"/>
  <c r="Z54" i="51"/>
  <c r="AA54" i="51"/>
  <c r="AB54" i="51"/>
  <c r="X55" i="51"/>
  <c r="Y55" i="51"/>
  <c r="Z55" i="51"/>
  <c r="AA55" i="51"/>
  <c r="AB55" i="51"/>
  <c r="X56" i="51"/>
  <c r="Y56" i="51"/>
  <c r="Z56" i="51"/>
  <c r="AA56" i="51"/>
  <c r="AB56" i="51"/>
  <c r="X57" i="51"/>
  <c r="Y57" i="51"/>
  <c r="Z57" i="51"/>
  <c r="AA57" i="51"/>
  <c r="AB57" i="51"/>
  <c r="X58" i="51"/>
  <c r="Y58" i="51"/>
  <c r="Z58" i="51"/>
  <c r="AA58" i="51"/>
  <c r="AB58" i="51"/>
  <c r="X59" i="51"/>
  <c r="Y59" i="51"/>
  <c r="Z59" i="51"/>
  <c r="AA59" i="51"/>
  <c r="AB59" i="51"/>
  <c r="X60" i="51"/>
  <c r="Y60" i="51"/>
  <c r="Z60" i="51"/>
  <c r="AA60" i="51"/>
  <c r="AB60" i="51"/>
  <c r="X61" i="51"/>
  <c r="Y61" i="51"/>
  <c r="Z61" i="51"/>
  <c r="AA61" i="51"/>
  <c r="AB61" i="51"/>
  <c r="X62" i="51"/>
  <c r="Y62" i="51"/>
  <c r="Z62" i="51"/>
  <c r="AA62" i="51"/>
  <c r="AB62" i="51"/>
  <c r="X63" i="51"/>
  <c r="Y63" i="51"/>
  <c r="Z63" i="51"/>
  <c r="AA63" i="51"/>
  <c r="AB63" i="51"/>
  <c r="X64" i="51"/>
  <c r="Y64" i="51"/>
  <c r="Z64" i="51"/>
  <c r="AA64" i="51"/>
  <c r="AB64" i="51"/>
  <c r="X65" i="51"/>
  <c r="Y65" i="51"/>
  <c r="Z65" i="51"/>
  <c r="AA65" i="51"/>
  <c r="AB65" i="51"/>
  <c r="X66" i="51"/>
  <c r="Y66" i="51"/>
  <c r="Z66" i="51"/>
  <c r="AA66" i="51"/>
  <c r="AB66" i="51"/>
  <c r="X67" i="51"/>
  <c r="Y67" i="51"/>
  <c r="Z67" i="51"/>
  <c r="AA67" i="51"/>
  <c r="AB67" i="51"/>
  <c r="X68" i="51"/>
  <c r="Y68" i="51"/>
  <c r="Z68" i="51"/>
  <c r="AA68" i="51"/>
  <c r="AB68" i="51"/>
  <c r="X69" i="51"/>
  <c r="Y69" i="51"/>
  <c r="Z69" i="51"/>
  <c r="AA69" i="51"/>
  <c r="AB69" i="51"/>
  <c r="X70" i="51"/>
  <c r="Y70" i="51"/>
  <c r="Z70" i="51"/>
  <c r="AA70" i="51"/>
  <c r="AB70" i="51"/>
  <c r="X71" i="51"/>
  <c r="Y71" i="51"/>
  <c r="Z71" i="51"/>
  <c r="AA71" i="51"/>
  <c r="AB71" i="51"/>
  <c r="X72" i="51"/>
  <c r="Y72" i="51"/>
  <c r="Z72" i="51"/>
  <c r="AA72" i="51"/>
  <c r="AB72" i="51"/>
  <c r="X73" i="51"/>
  <c r="Y73" i="51"/>
  <c r="Z73" i="51"/>
  <c r="AA73" i="51"/>
  <c r="AB73" i="51"/>
  <c r="X74" i="51"/>
  <c r="Y74" i="51"/>
  <c r="Z74" i="51"/>
  <c r="AA74" i="51"/>
  <c r="AB74" i="51"/>
  <c r="X75" i="51"/>
  <c r="Y75" i="51"/>
  <c r="Z75" i="51"/>
  <c r="AA75" i="51"/>
  <c r="AB75" i="51"/>
  <c r="X76" i="51"/>
  <c r="Y76" i="51"/>
  <c r="Z76" i="51"/>
  <c r="AA76" i="51"/>
  <c r="AB76" i="51"/>
  <c r="X77" i="51"/>
  <c r="Y77" i="51"/>
  <c r="Z77" i="51"/>
  <c r="AA77" i="51"/>
  <c r="AB77" i="51"/>
  <c r="X78" i="51"/>
  <c r="Y78" i="51"/>
  <c r="Z78" i="51"/>
  <c r="AA78" i="51"/>
  <c r="AB78" i="51"/>
  <c r="X79" i="51"/>
  <c r="Y79" i="51"/>
  <c r="Z79" i="51"/>
  <c r="AA79" i="51"/>
  <c r="AB79" i="51"/>
  <c r="X80" i="51"/>
  <c r="Y80" i="51"/>
  <c r="Z80" i="51"/>
  <c r="AA80" i="51"/>
  <c r="AB80" i="51"/>
  <c r="X81" i="51"/>
  <c r="Y81" i="51"/>
  <c r="Z81" i="51"/>
  <c r="AA81" i="51"/>
  <c r="AB81" i="51"/>
  <c r="X82" i="51"/>
  <c r="Y82" i="51"/>
  <c r="Z82" i="51"/>
  <c r="AA82" i="51"/>
  <c r="AB82" i="51"/>
  <c r="X83" i="51"/>
  <c r="Y83" i="51"/>
  <c r="Z83" i="51"/>
  <c r="AA83" i="51"/>
  <c r="AB83" i="51"/>
  <c r="X84" i="51"/>
  <c r="Y84" i="51"/>
  <c r="Z84" i="51"/>
  <c r="AA84" i="51"/>
  <c r="AB84" i="51"/>
  <c r="X85" i="51"/>
  <c r="Y85" i="51"/>
  <c r="Z85" i="51"/>
  <c r="AA85" i="51"/>
  <c r="AB85" i="51"/>
  <c r="X86" i="51"/>
  <c r="Y86" i="51"/>
  <c r="Z86" i="51"/>
  <c r="AA86" i="51"/>
  <c r="AB86" i="51"/>
  <c r="X87" i="51"/>
  <c r="Y87" i="51"/>
  <c r="Z87" i="51"/>
  <c r="AA87" i="51"/>
  <c r="AB87" i="51"/>
  <c r="X88" i="51"/>
  <c r="Y88" i="51"/>
  <c r="Z88" i="51"/>
  <c r="AA88" i="51"/>
  <c r="AB88" i="51"/>
  <c r="Y3" i="51"/>
  <c r="Z3" i="51"/>
  <c r="AA3" i="51"/>
  <c r="AB3" i="51"/>
  <c r="I24" i="80" l="1"/>
  <c r="L24" i="80" s="1"/>
  <c r="I25" i="80"/>
  <c r="L25" i="80" s="1"/>
  <c r="Z29" i="80"/>
  <c r="H37" i="80"/>
  <c r="I37" i="80" s="1"/>
  <c r="L37" i="80" s="1"/>
  <c r="I26" i="80"/>
  <c r="L26" i="80" s="1"/>
  <c r="M34" i="80"/>
  <c r="K34" i="80" s="1"/>
  <c r="M28" i="80"/>
  <c r="K28" i="80" s="1"/>
  <c r="M35" i="80"/>
  <c r="K35" i="80" s="1"/>
  <c r="I23" i="80"/>
  <c r="L23" i="80" s="1"/>
  <c r="M22" i="80"/>
  <c r="K22" i="80" s="1"/>
  <c r="H38" i="80"/>
  <c r="I38" i="80" s="1"/>
  <c r="L38" i="80" s="1"/>
  <c r="Z30" i="80"/>
  <c r="L17" i="80"/>
  <c r="M33" i="80"/>
  <c r="K33" i="80" s="1"/>
  <c r="M36" i="80"/>
  <c r="K36" i="80" s="1"/>
  <c r="E4" i="51"/>
  <c r="F4" i="51"/>
  <c r="E5" i="51"/>
  <c r="F5" i="51"/>
  <c r="E6" i="51"/>
  <c r="F6" i="51"/>
  <c r="E7" i="51"/>
  <c r="F7" i="51"/>
  <c r="E8" i="51"/>
  <c r="F8" i="51"/>
  <c r="E9" i="51"/>
  <c r="F9" i="51"/>
  <c r="E10" i="51"/>
  <c r="F10" i="51"/>
  <c r="E11" i="51"/>
  <c r="F11" i="51"/>
  <c r="E12" i="51"/>
  <c r="F12" i="51"/>
  <c r="E13" i="51"/>
  <c r="F13" i="51"/>
  <c r="E14" i="51"/>
  <c r="F14" i="51"/>
  <c r="E15" i="51"/>
  <c r="F15" i="51"/>
  <c r="E3" i="51"/>
  <c r="I90" i="67"/>
  <c r="A89" i="67"/>
  <c r="A88" i="67"/>
  <c r="A87" i="67"/>
  <c r="A86" i="67"/>
  <c r="A85" i="67"/>
  <c r="A84" i="67"/>
  <c r="A83" i="67"/>
  <c r="A82" i="67"/>
  <c r="A81" i="67"/>
  <c r="A80" i="67"/>
  <c r="A79" i="67"/>
  <c r="A78" i="67"/>
  <c r="A77" i="67"/>
  <c r="A76" i="67"/>
  <c r="A75" i="67"/>
  <c r="A74" i="67"/>
  <c r="A73" i="67"/>
  <c r="A72" i="67"/>
  <c r="A71" i="67"/>
  <c r="A70" i="67"/>
  <c r="A69" i="67"/>
  <c r="A68" i="67"/>
  <c r="A67" i="67"/>
  <c r="A66" i="67"/>
  <c r="A65" i="67"/>
  <c r="A64" i="67"/>
  <c r="A63" i="67"/>
  <c r="A62" i="67"/>
  <c r="A61" i="67"/>
  <c r="A60" i="67"/>
  <c r="A59" i="67"/>
  <c r="A58" i="67"/>
  <c r="A57" i="67"/>
  <c r="A56" i="67"/>
  <c r="A55" i="67"/>
  <c r="A54" i="67"/>
  <c r="A53" i="67"/>
  <c r="A52" i="67"/>
  <c r="A51" i="67"/>
  <c r="A50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I34" i="67" s="1"/>
  <c r="A33" i="67"/>
  <c r="I33" i="67" s="1"/>
  <c r="A32" i="67"/>
  <c r="I32" i="67" s="1"/>
  <c r="A31" i="67"/>
  <c r="I31" i="67" s="1"/>
  <c r="A30" i="67"/>
  <c r="I30" i="67" s="1"/>
  <c r="A29" i="67"/>
  <c r="I29" i="67" s="1"/>
  <c r="A28" i="67"/>
  <c r="I28" i="67" s="1"/>
  <c r="A27" i="67"/>
  <c r="I27" i="67" s="1"/>
  <c r="A26" i="67"/>
  <c r="I26" i="67" s="1"/>
  <c r="A25" i="67"/>
  <c r="I25" i="67" s="1"/>
  <c r="A24" i="67"/>
  <c r="I24" i="67" s="1"/>
  <c r="A23" i="67"/>
  <c r="I23" i="67" s="1"/>
  <c r="A22" i="67"/>
  <c r="I22" i="67" s="1"/>
  <c r="A21" i="67"/>
  <c r="I21" i="67" s="1"/>
  <c r="A20" i="67"/>
  <c r="I20" i="67" s="1"/>
  <c r="A19" i="67"/>
  <c r="A18" i="67"/>
  <c r="A17" i="67"/>
  <c r="A16" i="67"/>
  <c r="A15" i="67"/>
  <c r="A14" i="67"/>
  <c r="A13" i="67"/>
  <c r="A12" i="67"/>
  <c r="A11" i="67"/>
  <c r="A10" i="67"/>
  <c r="A9" i="67"/>
  <c r="A8" i="67"/>
  <c r="A7" i="67"/>
  <c r="A6" i="67"/>
  <c r="A5" i="67"/>
  <c r="C3" i="67"/>
  <c r="B3" i="67"/>
  <c r="A3" i="67"/>
  <c r="I43" i="80" l="1"/>
  <c r="H17" i="95"/>
  <c r="M26" i="80"/>
  <c r="K26" i="80" s="1"/>
  <c r="M23" i="80"/>
  <c r="K23" i="80" s="1"/>
  <c r="M17" i="80"/>
  <c r="K17" i="80" s="1"/>
  <c r="F3" i="80"/>
  <c r="H43" i="80"/>
  <c r="M25" i="80"/>
  <c r="K25" i="80" s="1"/>
  <c r="M24" i="80"/>
  <c r="K24" i="80" s="1"/>
  <c r="I71" i="67"/>
  <c r="I13" i="67"/>
  <c r="I59" i="67"/>
  <c r="I15" i="67"/>
  <c r="I76" i="67"/>
  <c r="I53" i="67"/>
  <c r="I36" i="67"/>
  <c r="I60" i="67"/>
  <c r="I87" i="67"/>
  <c r="I10" i="67"/>
  <c r="I43" i="67"/>
  <c r="I5" i="67"/>
  <c r="I6" i="67"/>
  <c r="I41" i="67"/>
  <c r="I85" i="67"/>
  <c r="I12" i="67"/>
  <c r="I56" i="67"/>
  <c r="I68" i="67"/>
  <c r="I9" i="67"/>
  <c r="I8" i="67"/>
  <c r="I42" i="67"/>
  <c r="I75" i="67"/>
  <c r="I40" i="67"/>
  <c r="I46" i="67"/>
  <c r="I35" i="67"/>
  <c r="I16" i="67"/>
  <c r="I18" i="67"/>
  <c r="I37" i="67"/>
  <c r="I55" i="67"/>
  <c r="I17" i="67"/>
  <c r="I67" i="67"/>
  <c r="I63" i="67"/>
  <c r="I70" i="67"/>
  <c r="I58" i="67"/>
  <c r="I47" i="67"/>
  <c r="I44" i="67"/>
  <c r="I48" i="67"/>
  <c r="I80" i="67"/>
  <c r="I86" i="67"/>
  <c r="I54" i="67"/>
  <c r="I64" i="67"/>
  <c r="I79" i="67"/>
  <c r="I74" i="67"/>
  <c r="I77" i="67"/>
  <c r="I14" i="67"/>
  <c r="J3" i="67"/>
  <c r="M3" i="67" s="1"/>
  <c r="P3" i="67" s="1"/>
  <c r="S3" i="67" s="1"/>
  <c r="V3" i="67" s="1"/>
  <c r="Y3" i="67" s="1"/>
  <c r="AB3" i="67" s="1"/>
  <c r="K3" i="67"/>
  <c r="N3" i="67" s="1"/>
  <c r="Q3" i="67" s="1"/>
  <c r="T3" i="67" s="1"/>
  <c r="W3" i="67" s="1"/>
  <c r="Z3" i="67" s="1"/>
  <c r="AC3" i="67" s="1"/>
  <c r="I7" i="67"/>
  <c r="I11" i="67"/>
  <c r="I19" i="67"/>
  <c r="I49" i="67"/>
  <c r="I50" i="67"/>
  <c r="I52" i="67"/>
  <c r="I38" i="67"/>
  <c r="I45" i="67"/>
  <c r="I51" i="67"/>
  <c r="I57" i="67"/>
  <c r="I39" i="67"/>
  <c r="I61" i="67"/>
  <c r="I62" i="67"/>
  <c r="I69" i="67"/>
  <c r="I66" i="67"/>
  <c r="I73" i="67"/>
  <c r="I65" i="67"/>
  <c r="I72" i="67"/>
  <c r="I81" i="67"/>
  <c r="I84" i="67"/>
  <c r="I82" i="67"/>
  <c r="I78" i="67"/>
  <c r="I88" i="67"/>
  <c r="I83" i="67"/>
  <c r="I89" i="67"/>
  <c r="C6" i="66"/>
  <c r="AG3" i="67" l="1"/>
  <c r="AJ3" i="67" s="1"/>
  <c r="AM3" i="67" s="1"/>
  <c r="AP3" i="67" s="1"/>
  <c r="AS3" i="67" s="1"/>
  <c r="AV3" i="67" s="1"/>
  <c r="AF3" i="67"/>
  <c r="AI3" i="67" s="1"/>
  <c r="AL3" i="67" s="1"/>
  <c r="AO3" i="67" s="1"/>
  <c r="AR3" i="67" s="1"/>
  <c r="AU3" i="67" s="1"/>
  <c r="CV86" i="55"/>
  <c r="CV87" i="55"/>
  <c r="CV88" i="55"/>
  <c r="CV89" i="55"/>
  <c r="CV90" i="55"/>
  <c r="CV91" i="55"/>
  <c r="CV92" i="55"/>
  <c r="CV93" i="55"/>
  <c r="CV94" i="55"/>
  <c r="CV95" i="55"/>
  <c r="CV96" i="55"/>
  <c r="CV97" i="55"/>
  <c r="CV98" i="55"/>
  <c r="CV99" i="55"/>
  <c r="CV100" i="55"/>
  <c r="CV101" i="55"/>
  <c r="CV102" i="55"/>
  <c r="CV103" i="55"/>
  <c r="CV104" i="55"/>
  <c r="CV105" i="55"/>
  <c r="CV106" i="55"/>
  <c r="CV107" i="55"/>
  <c r="CV108" i="55"/>
  <c r="CV109" i="55"/>
  <c r="CP86" i="55"/>
  <c r="CP87" i="55"/>
  <c r="CP88" i="55"/>
  <c r="CP89" i="55"/>
  <c r="CP90" i="55"/>
  <c r="CP91" i="55"/>
  <c r="CP92" i="55"/>
  <c r="CP93" i="55"/>
  <c r="CP94" i="55"/>
  <c r="CP95" i="55"/>
  <c r="CP96" i="55"/>
  <c r="CP97" i="55"/>
  <c r="CP98" i="55"/>
  <c r="CP99" i="55"/>
  <c r="CP100" i="55"/>
  <c r="CP101" i="55"/>
  <c r="CP102" i="55"/>
  <c r="CP103" i="55"/>
  <c r="CP104" i="55"/>
  <c r="CP105" i="55"/>
  <c r="CP106" i="55"/>
  <c r="CP107" i="55"/>
  <c r="CP108" i="55"/>
  <c r="CJ86" i="55"/>
  <c r="CJ87" i="55"/>
  <c r="CJ88" i="55"/>
  <c r="CJ89" i="55"/>
  <c r="CJ90" i="55"/>
  <c r="CJ91" i="55"/>
  <c r="CJ92" i="55"/>
  <c r="CJ93" i="55"/>
  <c r="CJ94" i="55"/>
  <c r="CJ95" i="55"/>
  <c r="CJ96" i="55"/>
  <c r="CJ97" i="55"/>
  <c r="CJ98" i="55"/>
  <c r="CJ99" i="55"/>
  <c r="CJ100" i="55"/>
  <c r="CJ101" i="55"/>
  <c r="CJ102" i="55"/>
  <c r="CJ103" i="55"/>
  <c r="CJ104" i="55"/>
  <c r="CJ105" i="55"/>
  <c r="CJ106" i="55"/>
  <c r="CD86" i="55"/>
  <c r="CD87" i="55"/>
  <c r="CD88" i="55"/>
  <c r="CD89" i="55"/>
  <c r="CD90" i="55"/>
  <c r="CD91" i="55"/>
  <c r="CD92" i="55"/>
  <c r="CD93" i="55"/>
  <c r="CD94" i="55"/>
  <c r="CD95" i="55"/>
  <c r="CD96" i="55"/>
  <c r="CD97" i="55"/>
  <c r="CD98" i="55"/>
  <c r="CD99" i="55"/>
  <c r="CD100" i="55"/>
  <c r="CD101" i="55"/>
  <c r="CD102" i="55"/>
  <c r="CD103" i="55"/>
  <c r="CD104" i="55"/>
  <c r="CD105" i="55"/>
  <c r="CD106" i="55"/>
  <c r="CD107" i="55"/>
  <c r="BX86" i="55"/>
  <c r="BX87" i="55"/>
  <c r="BX88" i="55"/>
  <c r="BX89" i="55"/>
  <c r="BX90" i="55"/>
  <c r="BX91" i="55"/>
  <c r="BX92" i="55"/>
  <c r="BX93" i="55"/>
  <c r="BX94" i="55"/>
  <c r="BX95" i="55"/>
  <c r="BX96" i="55"/>
  <c r="BX97" i="55"/>
  <c r="BX98" i="55"/>
  <c r="BX99" i="55"/>
  <c r="BX100" i="55"/>
  <c r="BX101" i="55"/>
  <c r="BX102" i="55"/>
  <c r="BX103" i="55"/>
  <c r="BX104" i="55"/>
  <c r="BR86" i="55"/>
  <c r="BR87" i="55"/>
  <c r="BR88" i="55"/>
  <c r="BR89" i="55"/>
  <c r="BR90" i="55"/>
  <c r="BR91" i="55"/>
  <c r="BR92" i="55"/>
  <c r="BR93" i="55"/>
  <c r="BR94" i="55"/>
  <c r="BR95" i="55"/>
  <c r="BR96" i="55"/>
  <c r="BR97" i="55"/>
  <c r="BR98" i="55"/>
  <c r="BR99" i="55"/>
  <c r="BR100" i="55"/>
  <c r="BR101" i="55"/>
  <c r="BR102" i="55"/>
  <c r="BR103" i="55"/>
  <c r="BR104" i="55"/>
  <c r="AZ86" i="55"/>
  <c r="AZ87" i="55"/>
  <c r="AZ88" i="55"/>
  <c r="AZ89" i="55"/>
  <c r="AZ90" i="55"/>
  <c r="AZ91" i="55"/>
  <c r="AZ92" i="55"/>
  <c r="AZ93" i="55"/>
  <c r="AZ94" i="55"/>
  <c r="AZ95" i="55"/>
  <c r="AZ96" i="55"/>
  <c r="AZ97" i="55"/>
  <c r="AZ98" i="55"/>
  <c r="AZ99" i="55"/>
  <c r="AZ100" i="55"/>
  <c r="AZ101" i="55"/>
  <c r="AZ102" i="55"/>
  <c r="AT86" i="55"/>
  <c r="AT87" i="55"/>
  <c r="AT88" i="55"/>
  <c r="AT89" i="55"/>
  <c r="AT90" i="55"/>
  <c r="AT91" i="55"/>
  <c r="AT92" i="55"/>
  <c r="AT93" i="55"/>
  <c r="AT94" i="55"/>
  <c r="AT95" i="55"/>
  <c r="AT96" i="55"/>
  <c r="AT97" i="55"/>
  <c r="AT98" i="55"/>
  <c r="AT99" i="55"/>
  <c r="AT100" i="55"/>
  <c r="AT101" i="55"/>
  <c r="AT102" i="55"/>
  <c r="AT103" i="55"/>
  <c r="AT104" i="55"/>
  <c r="AT105" i="55"/>
  <c r="AT106" i="55"/>
  <c r="AT107" i="55"/>
  <c r="AT108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H86" i="55"/>
  <c r="AH87" i="55"/>
  <c r="AH88" i="55"/>
  <c r="AH89" i="55"/>
  <c r="AH90" i="55"/>
  <c r="AH91" i="55"/>
  <c r="AH92" i="55"/>
  <c r="AH93" i="55"/>
  <c r="AH94" i="55"/>
  <c r="AH95" i="55"/>
  <c r="AH96" i="55"/>
  <c r="AB86" i="55"/>
  <c r="AB87" i="55"/>
  <c r="AB88" i="55"/>
  <c r="AB89" i="55"/>
  <c r="AB90" i="55"/>
  <c r="V86" i="55"/>
  <c r="V87" i="55"/>
  <c r="V88" i="55"/>
  <c r="P86" i="55"/>
  <c r="P87" i="55"/>
  <c r="P88" i="55"/>
  <c r="P89" i="55"/>
  <c r="C2" i="55"/>
  <c r="D2" i="55"/>
  <c r="E2" i="55"/>
  <c r="F2" i="55"/>
  <c r="B2" i="55"/>
  <c r="N89" i="55"/>
  <c r="A88" i="55"/>
  <c r="N87" i="55"/>
  <c r="A87" i="55"/>
  <c r="N86" i="55"/>
  <c r="A86" i="55"/>
  <c r="N85" i="55"/>
  <c r="A85" i="55"/>
  <c r="A84" i="55"/>
  <c r="A83" i="55"/>
  <c r="A82" i="55"/>
  <c r="N81" i="55"/>
  <c r="A81" i="55"/>
  <c r="N80" i="55"/>
  <c r="A80" i="55"/>
  <c r="N79" i="55"/>
  <c r="A79" i="55"/>
  <c r="A78" i="55"/>
  <c r="A77" i="55"/>
  <c r="N76" i="55"/>
  <c r="A76" i="55"/>
  <c r="A75" i="55"/>
  <c r="A74" i="55"/>
  <c r="A73" i="55"/>
  <c r="N72" i="55"/>
  <c r="A72" i="55"/>
  <c r="N71" i="55"/>
  <c r="A71" i="55"/>
  <c r="N70" i="55"/>
  <c r="A70" i="55"/>
  <c r="A69" i="55"/>
  <c r="A68" i="55"/>
  <c r="N67" i="55"/>
  <c r="A67" i="55"/>
  <c r="A66" i="55"/>
  <c r="A65" i="55"/>
  <c r="A64" i="55"/>
  <c r="N63" i="55"/>
  <c r="A63" i="55"/>
  <c r="A62" i="55"/>
  <c r="N61" i="55"/>
  <c r="A61" i="55"/>
  <c r="A60" i="55"/>
  <c r="N59" i="55"/>
  <c r="A59" i="55"/>
  <c r="N58" i="55"/>
  <c r="A58" i="55"/>
  <c r="N57" i="55"/>
  <c r="A57" i="55"/>
  <c r="A56" i="55"/>
  <c r="A55" i="55"/>
  <c r="A54" i="55"/>
  <c r="A53" i="55"/>
  <c r="N52" i="55"/>
  <c r="A52" i="55"/>
  <c r="A51" i="55"/>
  <c r="A50" i="55"/>
  <c r="A49" i="55"/>
  <c r="N48" i="55"/>
  <c r="A48" i="55"/>
  <c r="N47" i="55"/>
  <c r="A47" i="55"/>
  <c r="A46" i="55"/>
  <c r="N45" i="55"/>
  <c r="A45" i="55"/>
  <c r="N44" i="55"/>
  <c r="A44" i="55"/>
  <c r="N43" i="55"/>
  <c r="A43" i="55"/>
  <c r="A42" i="55"/>
  <c r="N41" i="55"/>
  <c r="A41" i="55"/>
  <c r="A40" i="55"/>
  <c r="A39" i="55"/>
  <c r="A38" i="55"/>
  <c r="N37" i="55"/>
  <c r="A37" i="55"/>
  <c r="N36" i="55"/>
  <c r="A36" i="55"/>
  <c r="N35" i="55"/>
  <c r="A35" i="55"/>
  <c r="A34" i="55"/>
  <c r="A33" i="55"/>
  <c r="A32" i="55"/>
  <c r="N31" i="55"/>
  <c r="A31" i="55"/>
  <c r="N30" i="55"/>
  <c r="A30" i="55"/>
  <c r="N29" i="55"/>
  <c r="A29" i="55"/>
  <c r="A28" i="55"/>
  <c r="N27" i="55"/>
  <c r="A27" i="55"/>
  <c r="A26" i="55"/>
  <c r="N25" i="55"/>
  <c r="A25" i="55"/>
  <c r="N24" i="55"/>
  <c r="A24" i="55"/>
  <c r="A23" i="55"/>
  <c r="A22" i="55"/>
  <c r="A21" i="55"/>
  <c r="A20" i="55"/>
  <c r="A19" i="55"/>
  <c r="A18" i="55"/>
  <c r="A17" i="55"/>
  <c r="N16" i="55"/>
  <c r="A16" i="55"/>
  <c r="A15" i="55"/>
  <c r="N14" i="55"/>
  <c r="A14" i="55"/>
  <c r="N13" i="55"/>
  <c r="A13" i="55"/>
  <c r="N12" i="55"/>
  <c r="A12" i="55"/>
  <c r="A11" i="55"/>
  <c r="N10" i="55"/>
  <c r="A10" i="55"/>
  <c r="N9" i="55"/>
  <c r="A9" i="55"/>
  <c r="N8" i="55"/>
  <c r="A8" i="55"/>
  <c r="N7" i="55"/>
  <c r="A7" i="55"/>
  <c r="N6" i="55"/>
  <c r="A6" i="55"/>
  <c r="N5" i="55"/>
  <c r="A5" i="55"/>
  <c r="N4" i="55"/>
  <c r="A4" i="55"/>
  <c r="S2" i="55"/>
  <c r="Y2" i="55" s="1"/>
  <c r="AE2" i="55" s="1"/>
  <c r="AK2" i="55" s="1"/>
  <c r="AQ2" i="55" s="1"/>
  <c r="AW2" i="55" s="1"/>
  <c r="BC2" i="55" s="1"/>
  <c r="BI2" i="55" s="1"/>
  <c r="BO2" i="55" s="1"/>
  <c r="BU2" i="55" s="1"/>
  <c r="CA2" i="55" s="1"/>
  <c r="CG2" i="55" s="1"/>
  <c r="CM2" i="55" s="1"/>
  <c r="CS2" i="55" s="1"/>
  <c r="CY2" i="55" s="1"/>
  <c r="P2" i="55"/>
  <c r="V2" i="55" s="1"/>
  <c r="AB2" i="55" s="1"/>
  <c r="AH2" i="55" s="1"/>
  <c r="AN2" i="55" s="1"/>
  <c r="AT2" i="55" s="1"/>
  <c r="AZ2" i="55" s="1"/>
  <c r="BF2" i="55" s="1"/>
  <c r="BL2" i="55" s="1"/>
  <c r="BR2" i="55" s="1"/>
  <c r="BX2" i="55" s="1"/>
  <c r="CD2" i="55" s="1"/>
  <c r="CJ2" i="55" s="1"/>
  <c r="CP2" i="55" s="1"/>
  <c r="CV2" i="55" s="1"/>
  <c r="A2" i="55"/>
  <c r="AE90" i="53"/>
  <c r="AD90" i="53"/>
  <c r="AC90" i="53"/>
  <c r="AB90" i="53"/>
  <c r="AA90" i="53"/>
  <c r="AE89" i="53"/>
  <c r="AD89" i="53"/>
  <c r="AC89" i="53"/>
  <c r="AB89" i="53"/>
  <c r="AA89" i="53"/>
  <c r="AE88" i="53"/>
  <c r="AD88" i="53"/>
  <c r="X88" i="53"/>
  <c r="W88" i="53"/>
  <c r="V88" i="53"/>
  <c r="AC88" i="53" s="1"/>
  <c r="U88" i="53"/>
  <c r="AB88" i="53" s="1"/>
  <c r="T88" i="53"/>
  <c r="AA88" i="53" s="1"/>
  <c r="AE87" i="53"/>
  <c r="AD87" i="53"/>
  <c r="AC87" i="53"/>
  <c r="AB87" i="53"/>
  <c r="X87" i="53"/>
  <c r="W87" i="53"/>
  <c r="V87" i="53"/>
  <c r="U87" i="53"/>
  <c r="T87" i="53"/>
  <c r="AA87" i="53" s="1"/>
  <c r="Q87" i="53"/>
  <c r="P87" i="53"/>
  <c r="O87" i="53"/>
  <c r="N87" i="53"/>
  <c r="M87" i="53"/>
  <c r="AE86" i="53"/>
  <c r="X86" i="53"/>
  <c r="W86" i="53"/>
  <c r="AD86" i="53" s="1"/>
  <c r="V86" i="53"/>
  <c r="AC86" i="53" s="1"/>
  <c r="U86" i="53"/>
  <c r="N86" i="53" s="1"/>
  <c r="T86" i="53"/>
  <c r="M86" i="53" s="1"/>
  <c r="Q86" i="53"/>
  <c r="P86" i="53"/>
  <c r="O86" i="53"/>
  <c r="X85" i="53"/>
  <c r="Q85" i="53" s="1"/>
  <c r="W85" i="53"/>
  <c r="P85" i="53" s="1"/>
  <c r="V85" i="53"/>
  <c r="O85" i="53" s="1"/>
  <c r="U85" i="53"/>
  <c r="N85" i="53" s="1"/>
  <c r="T85" i="53"/>
  <c r="AC84" i="53"/>
  <c r="AA84" i="53"/>
  <c r="X84" i="53"/>
  <c r="Q84" i="53" s="1"/>
  <c r="W84" i="53"/>
  <c r="V84" i="53"/>
  <c r="U84" i="53"/>
  <c r="T84" i="53"/>
  <c r="O84" i="53"/>
  <c r="M84" i="53"/>
  <c r="AE83" i="53"/>
  <c r="AD83" i="53"/>
  <c r="AC83" i="53"/>
  <c r="X83" i="53"/>
  <c r="W83" i="53"/>
  <c r="V83" i="53"/>
  <c r="U83" i="53"/>
  <c r="T83" i="53"/>
  <c r="AA83" i="53" s="1"/>
  <c r="Q83" i="53"/>
  <c r="P83" i="53"/>
  <c r="O83" i="53"/>
  <c r="M83" i="53"/>
  <c r="AE82" i="53"/>
  <c r="X82" i="53"/>
  <c r="W82" i="53"/>
  <c r="AD82" i="53" s="1"/>
  <c r="V82" i="53"/>
  <c r="AC82" i="53" s="1"/>
  <c r="U82" i="53"/>
  <c r="N82" i="53" s="1"/>
  <c r="T82" i="53"/>
  <c r="M82" i="53" s="1"/>
  <c r="Q82" i="53"/>
  <c r="P82" i="53"/>
  <c r="O82" i="53"/>
  <c r="X81" i="53"/>
  <c r="Q81" i="53" s="1"/>
  <c r="W81" i="53"/>
  <c r="P81" i="53" s="1"/>
  <c r="V81" i="53"/>
  <c r="O81" i="53" s="1"/>
  <c r="U81" i="53"/>
  <c r="T81" i="53"/>
  <c r="AC80" i="53"/>
  <c r="AA80" i="53"/>
  <c r="X80" i="53"/>
  <c r="Q80" i="53" s="1"/>
  <c r="W80" i="53"/>
  <c r="V80" i="53"/>
  <c r="U80" i="53"/>
  <c r="T80" i="53"/>
  <c r="O80" i="53"/>
  <c r="M80" i="53"/>
  <c r="AE79" i="53"/>
  <c r="AD79" i="53"/>
  <c r="AC79" i="53"/>
  <c r="X79" i="53"/>
  <c r="W79" i="53"/>
  <c r="V79" i="53"/>
  <c r="U79" i="53"/>
  <c r="T79" i="53"/>
  <c r="AA79" i="53" s="1"/>
  <c r="Q79" i="53"/>
  <c r="P79" i="53"/>
  <c r="O79" i="53"/>
  <c r="M79" i="53"/>
  <c r="AE78" i="53"/>
  <c r="X78" i="53"/>
  <c r="W78" i="53"/>
  <c r="AD78" i="53" s="1"/>
  <c r="V78" i="53"/>
  <c r="AC78" i="53" s="1"/>
  <c r="U78" i="53"/>
  <c r="N78" i="53" s="1"/>
  <c r="T78" i="53"/>
  <c r="M78" i="53" s="1"/>
  <c r="Q78" i="53"/>
  <c r="P78" i="53"/>
  <c r="O78" i="53"/>
  <c r="X77" i="53"/>
  <c r="Q77" i="53" s="1"/>
  <c r="W77" i="53"/>
  <c r="P77" i="53" s="1"/>
  <c r="V77" i="53"/>
  <c r="O77" i="53" s="1"/>
  <c r="U77" i="53"/>
  <c r="T77" i="53"/>
  <c r="AC76" i="53"/>
  <c r="AA76" i="53"/>
  <c r="X76" i="53"/>
  <c r="Q76" i="53" s="1"/>
  <c r="W76" i="53"/>
  <c r="V76" i="53"/>
  <c r="U76" i="53"/>
  <c r="T76" i="53"/>
  <c r="O76" i="53"/>
  <c r="M76" i="53"/>
  <c r="AE75" i="53"/>
  <c r="AD75" i="53"/>
  <c r="AC75" i="53"/>
  <c r="X75" i="53"/>
  <c r="W75" i="53"/>
  <c r="V75" i="53"/>
  <c r="U75" i="53"/>
  <c r="T75" i="53"/>
  <c r="AA75" i="53" s="1"/>
  <c r="Q75" i="53"/>
  <c r="P75" i="53"/>
  <c r="O75" i="53"/>
  <c r="M75" i="53"/>
  <c r="AE74" i="53"/>
  <c r="X74" i="53"/>
  <c r="W74" i="53"/>
  <c r="AD74" i="53" s="1"/>
  <c r="V74" i="53"/>
  <c r="AC74" i="53" s="1"/>
  <c r="U74" i="53"/>
  <c r="N74" i="53" s="1"/>
  <c r="T74" i="53"/>
  <c r="M74" i="53" s="1"/>
  <c r="Q74" i="53"/>
  <c r="P74" i="53"/>
  <c r="O74" i="53"/>
  <c r="X73" i="53"/>
  <c r="Q73" i="53" s="1"/>
  <c r="W73" i="53"/>
  <c r="P73" i="53" s="1"/>
  <c r="V73" i="53"/>
  <c r="O73" i="53" s="1"/>
  <c r="U73" i="53"/>
  <c r="T73" i="53"/>
  <c r="AC72" i="53"/>
  <c r="AA72" i="53"/>
  <c r="X72" i="53"/>
  <c r="Q72" i="53" s="1"/>
  <c r="W72" i="53"/>
  <c r="V72" i="53"/>
  <c r="U72" i="53"/>
  <c r="T72" i="53"/>
  <c r="O72" i="53"/>
  <c r="M72" i="53"/>
  <c r="AE71" i="53"/>
  <c r="AD71" i="53"/>
  <c r="AC71" i="53"/>
  <c r="X71" i="53"/>
  <c r="W71" i="53"/>
  <c r="V71" i="53"/>
  <c r="U71" i="53"/>
  <c r="T71" i="53"/>
  <c r="AA71" i="53" s="1"/>
  <c r="Q71" i="53"/>
  <c r="P71" i="53"/>
  <c r="O71" i="53"/>
  <c r="M71" i="53"/>
  <c r="X70" i="53"/>
  <c r="W70" i="53"/>
  <c r="AD70" i="53" s="1"/>
  <c r="V70" i="53"/>
  <c r="AC70" i="53" s="1"/>
  <c r="U70" i="53"/>
  <c r="N70" i="53" s="1"/>
  <c r="T70" i="53"/>
  <c r="M70" i="53" s="1"/>
  <c r="P70" i="53"/>
  <c r="O70" i="53"/>
  <c r="X69" i="53"/>
  <c r="W69" i="53"/>
  <c r="P69" i="53" s="1"/>
  <c r="V69" i="53"/>
  <c r="O69" i="53" s="1"/>
  <c r="U69" i="53"/>
  <c r="T69" i="53"/>
  <c r="AC68" i="53"/>
  <c r="AA68" i="53"/>
  <c r="X68" i="53"/>
  <c r="W68" i="53"/>
  <c r="V68" i="53"/>
  <c r="U68" i="53"/>
  <c r="T68" i="53"/>
  <c r="O68" i="53"/>
  <c r="M68" i="53"/>
  <c r="AD67" i="53"/>
  <c r="AC67" i="53"/>
  <c r="X67" i="53"/>
  <c r="W67" i="53"/>
  <c r="V67" i="53"/>
  <c r="U67" i="53"/>
  <c r="T67" i="53"/>
  <c r="AA67" i="53" s="1"/>
  <c r="P67" i="53"/>
  <c r="O67" i="53"/>
  <c r="M67" i="53"/>
  <c r="X66" i="53"/>
  <c r="W66" i="53"/>
  <c r="AD66" i="53" s="1"/>
  <c r="V66" i="53"/>
  <c r="AC66" i="53" s="1"/>
  <c r="U66" i="53"/>
  <c r="T66" i="53"/>
  <c r="M66" i="53" s="1"/>
  <c r="P66" i="53"/>
  <c r="O66" i="53"/>
  <c r="X65" i="53"/>
  <c r="W65" i="53"/>
  <c r="P65" i="53" s="1"/>
  <c r="V65" i="53"/>
  <c r="O65" i="53" s="1"/>
  <c r="U65" i="53"/>
  <c r="T65" i="53"/>
  <c r="AC64" i="53"/>
  <c r="AA64" i="53"/>
  <c r="X64" i="53"/>
  <c r="W64" i="53"/>
  <c r="V64" i="53"/>
  <c r="U64" i="53"/>
  <c r="T64" i="53"/>
  <c r="O64" i="53"/>
  <c r="M64" i="53"/>
  <c r="AD63" i="53"/>
  <c r="AC63" i="53"/>
  <c r="X63" i="53"/>
  <c r="W63" i="53"/>
  <c r="V63" i="53"/>
  <c r="U63" i="53"/>
  <c r="T63" i="53"/>
  <c r="AA63" i="53" s="1"/>
  <c r="P63" i="53"/>
  <c r="O63" i="53"/>
  <c r="X62" i="53"/>
  <c r="W62" i="53"/>
  <c r="AD62" i="53" s="1"/>
  <c r="V62" i="53"/>
  <c r="U62" i="53"/>
  <c r="T62" i="53"/>
  <c r="P62" i="53"/>
  <c r="X61" i="53"/>
  <c r="W61" i="53"/>
  <c r="P61" i="53" s="1"/>
  <c r="V61" i="53"/>
  <c r="U61" i="53"/>
  <c r="N61" i="53" s="1"/>
  <c r="T61" i="53"/>
  <c r="X60" i="53"/>
  <c r="W60" i="53"/>
  <c r="V60" i="53"/>
  <c r="U60" i="53"/>
  <c r="T60" i="53"/>
  <c r="AD59" i="53"/>
  <c r="X59" i="53"/>
  <c r="W59" i="53"/>
  <c r="V59" i="53"/>
  <c r="U59" i="53"/>
  <c r="T59" i="53"/>
  <c r="P59" i="53"/>
  <c r="X58" i="53"/>
  <c r="W58" i="53"/>
  <c r="V58" i="53"/>
  <c r="U58" i="53"/>
  <c r="T58" i="53"/>
  <c r="X57" i="53"/>
  <c r="W57" i="53"/>
  <c r="V57" i="53"/>
  <c r="O57" i="53" s="1"/>
  <c r="U57" i="53"/>
  <c r="T57" i="53"/>
  <c r="X56" i="53"/>
  <c r="W56" i="53"/>
  <c r="V56" i="53"/>
  <c r="U56" i="53"/>
  <c r="T56" i="53"/>
  <c r="X55" i="53"/>
  <c r="W55" i="53"/>
  <c r="V55" i="53"/>
  <c r="U55" i="53"/>
  <c r="T55" i="53"/>
  <c r="X54" i="53"/>
  <c r="W54" i="53"/>
  <c r="V54" i="53"/>
  <c r="U54" i="53"/>
  <c r="T54" i="53"/>
  <c r="X53" i="53"/>
  <c r="W53" i="53"/>
  <c r="P53" i="53" s="1"/>
  <c r="V53" i="53"/>
  <c r="U53" i="53"/>
  <c r="N53" i="53" s="1"/>
  <c r="T53" i="53"/>
  <c r="X52" i="53"/>
  <c r="W52" i="53"/>
  <c r="V52" i="53"/>
  <c r="U52" i="53"/>
  <c r="T52" i="53"/>
  <c r="X51" i="53"/>
  <c r="W51" i="53"/>
  <c r="V51" i="53"/>
  <c r="U51" i="53"/>
  <c r="T51" i="53"/>
  <c r="AA51" i="53" s="1"/>
  <c r="X50" i="53"/>
  <c r="W50" i="53"/>
  <c r="V50" i="53"/>
  <c r="U50" i="53"/>
  <c r="T50" i="53"/>
  <c r="X49" i="53"/>
  <c r="W49" i="53"/>
  <c r="V49" i="53"/>
  <c r="U49" i="53"/>
  <c r="T49" i="53"/>
  <c r="X48" i="53"/>
  <c r="W48" i="53"/>
  <c r="V48" i="53"/>
  <c r="U48" i="53"/>
  <c r="T48" i="53"/>
  <c r="X47" i="53"/>
  <c r="W47" i="53"/>
  <c r="V47" i="53"/>
  <c r="U47" i="53"/>
  <c r="T47" i="53"/>
  <c r="AE46" i="53"/>
  <c r="X46" i="53"/>
  <c r="W46" i="53"/>
  <c r="V46" i="53"/>
  <c r="U46" i="53"/>
  <c r="T46" i="53"/>
  <c r="X45" i="53"/>
  <c r="W45" i="53"/>
  <c r="V45" i="53"/>
  <c r="U45" i="53"/>
  <c r="T45" i="53"/>
  <c r="X44" i="53"/>
  <c r="Q44" i="53" s="1"/>
  <c r="W44" i="53"/>
  <c r="V44" i="53"/>
  <c r="U44" i="53"/>
  <c r="T44" i="53"/>
  <c r="X43" i="53"/>
  <c r="AE43" i="53" s="1"/>
  <c r="W43" i="53"/>
  <c r="V43" i="53"/>
  <c r="O43" i="53" s="1"/>
  <c r="U43" i="53"/>
  <c r="T43" i="53"/>
  <c r="X42" i="53"/>
  <c r="W42" i="53"/>
  <c r="V42" i="53"/>
  <c r="U42" i="53"/>
  <c r="T42" i="53"/>
  <c r="X41" i="53"/>
  <c r="W41" i="53"/>
  <c r="V41" i="53"/>
  <c r="U41" i="53"/>
  <c r="T41" i="53"/>
  <c r="X40" i="53"/>
  <c r="W40" i="53"/>
  <c r="V40" i="53"/>
  <c r="U40" i="53"/>
  <c r="T40" i="53"/>
  <c r="M40" i="53" s="1"/>
  <c r="Q40" i="53"/>
  <c r="X39" i="53"/>
  <c r="W39" i="53"/>
  <c r="V39" i="53"/>
  <c r="U39" i="53"/>
  <c r="T39" i="53"/>
  <c r="P39" i="53"/>
  <c r="X38" i="53"/>
  <c r="W38" i="53"/>
  <c r="V38" i="53"/>
  <c r="U38" i="53"/>
  <c r="T38" i="53"/>
  <c r="X37" i="53"/>
  <c r="W37" i="53"/>
  <c r="V37" i="53"/>
  <c r="U37" i="53"/>
  <c r="T37" i="53"/>
  <c r="X36" i="53"/>
  <c r="W36" i="53"/>
  <c r="V36" i="53"/>
  <c r="U36" i="53"/>
  <c r="T36" i="53"/>
  <c r="AA36" i="53" s="1"/>
  <c r="M36" i="53"/>
  <c r="X35" i="53"/>
  <c r="W35" i="53"/>
  <c r="V35" i="53"/>
  <c r="U35" i="53"/>
  <c r="T35" i="53"/>
  <c r="X34" i="53"/>
  <c r="W34" i="53"/>
  <c r="V34" i="53"/>
  <c r="U34" i="53"/>
  <c r="T34" i="53"/>
  <c r="X33" i="53"/>
  <c r="W33" i="53"/>
  <c r="V33" i="53"/>
  <c r="U33" i="53"/>
  <c r="T33" i="53"/>
  <c r="X32" i="53"/>
  <c r="W32" i="53"/>
  <c r="V32" i="53"/>
  <c r="U32" i="53"/>
  <c r="T32" i="53"/>
  <c r="X31" i="53"/>
  <c r="W31" i="53"/>
  <c r="V31" i="53"/>
  <c r="U31" i="53"/>
  <c r="T31" i="53"/>
  <c r="AE30" i="53"/>
  <c r="X30" i="53"/>
  <c r="W30" i="53"/>
  <c r="V30" i="53"/>
  <c r="U30" i="53"/>
  <c r="T30" i="53"/>
  <c r="X29" i="53"/>
  <c r="W29" i="53"/>
  <c r="V29" i="53"/>
  <c r="U29" i="53"/>
  <c r="T29" i="53"/>
  <c r="X28" i="53"/>
  <c r="W28" i="53"/>
  <c r="V28" i="53"/>
  <c r="U28" i="53"/>
  <c r="N28" i="53" s="1"/>
  <c r="T28" i="53"/>
  <c r="X27" i="53"/>
  <c r="W27" i="53"/>
  <c r="V27" i="53"/>
  <c r="U27" i="53"/>
  <c r="T27" i="53"/>
  <c r="X26" i="53"/>
  <c r="W26" i="53"/>
  <c r="V26" i="53"/>
  <c r="U26" i="53"/>
  <c r="T26" i="53"/>
  <c r="AB25" i="53"/>
  <c r="X25" i="53"/>
  <c r="W25" i="53"/>
  <c r="V25" i="53"/>
  <c r="U25" i="53"/>
  <c r="N25" i="53" s="1"/>
  <c r="T25" i="53"/>
  <c r="X24" i="53"/>
  <c r="AE24" i="53" s="1"/>
  <c r="W24" i="53"/>
  <c r="V24" i="53"/>
  <c r="U24" i="53"/>
  <c r="T24" i="53"/>
  <c r="X23" i="53"/>
  <c r="W23" i="53"/>
  <c r="V23" i="53"/>
  <c r="U23" i="53"/>
  <c r="T23" i="53"/>
  <c r="M23" i="53" s="1"/>
  <c r="P23" i="53"/>
  <c r="AB22" i="53"/>
  <c r="X22" i="53"/>
  <c r="W22" i="53"/>
  <c r="P22" i="53" s="1"/>
  <c r="V22" i="53"/>
  <c r="U22" i="53"/>
  <c r="T22" i="53"/>
  <c r="AE21" i="53"/>
  <c r="AB21" i="53"/>
  <c r="X21" i="53"/>
  <c r="W21" i="53"/>
  <c r="V21" i="53"/>
  <c r="U21" i="53"/>
  <c r="T21" i="53"/>
  <c r="X20" i="53"/>
  <c r="AE20" i="53" s="1"/>
  <c r="W20" i="53"/>
  <c r="V20" i="53"/>
  <c r="O20" i="53" s="1"/>
  <c r="U20" i="53"/>
  <c r="T20" i="53"/>
  <c r="M20" i="53" s="1"/>
  <c r="Q20" i="53"/>
  <c r="X19" i="53"/>
  <c r="W19" i="53"/>
  <c r="P19" i="53" s="1"/>
  <c r="V19" i="53"/>
  <c r="O19" i="53" s="1"/>
  <c r="U19" i="53"/>
  <c r="AB19" i="53" s="1"/>
  <c r="T19" i="53"/>
  <c r="X18" i="53"/>
  <c r="AE18" i="53" s="1"/>
  <c r="W18" i="53"/>
  <c r="P18" i="53" s="1"/>
  <c r="V18" i="53"/>
  <c r="U18" i="53"/>
  <c r="T18" i="53"/>
  <c r="X17" i="53"/>
  <c r="Q17" i="53" s="1"/>
  <c r="W17" i="53"/>
  <c r="P17" i="53" s="1"/>
  <c r="V17" i="53"/>
  <c r="U17" i="53"/>
  <c r="T17" i="53"/>
  <c r="AC16" i="53"/>
  <c r="AA16" i="53"/>
  <c r="X16" i="53"/>
  <c r="W16" i="53"/>
  <c r="V16" i="53"/>
  <c r="U16" i="53"/>
  <c r="T16" i="53"/>
  <c r="X15" i="53"/>
  <c r="W15" i="53"/>
  <c r="AD15" i="53" s="1"/>
  <c r="V15" i="53"/>
  <c r="U15" i="53"/>
  <c r="N15" i="53" s="1"/>
  <c r="T15" i="53"/>
  <c r="M15" i="53" s="1"/>
  <c r="P15" i="53"/>
  <c r="A15" i="53"/>
  <c r="X14" i="53"/>
  <c r="Q14" i="53" s="1"/>
  <c r="W14" i="53"/>
  <c r="V14" i="53"/>
  <c r="U14" i="53"/>
  <c r="T14" i="53"/>
  <c r="A14" i="53"/>
  <c r="X13" i="53"/>
  <c r="AE13" i="53" s="1"/>
  <c r="W13" i="53"/>
  <c r="P13" i="53" s="1"/>
  <c r="V13" i="53"/>
  <c r="O13" i="53" s="1"/>
  <c r="U13" i="53"/>
  <c r="N13" i="53" s="1"/>
  <c r="T13" i="53"/>
  <c r="A13" i="53"/>
  <c r="AA12" i="53"/>
  <c r="X12" i="53"/>
  <c r="W12" i="53"/>
  <c r="V12" i="53"/>
  <c r="U12" i="53"/>
  <c r="T12" i="53"/>
  <c r="M12" i="53"/>
  <c r="A12" i="53"/>
  <c r="X11" i="53"/>
  <c r="W11" i="53"/>
  <c r="P11" i="53" s="1"/>
  <c r="V11" i="53"/>
  <c r="U11" i="53"/>
  <c r="N11" i="53" s="1"/>
  <c r="T11" i="53"/>
  <c r="M11" i="53" s="1"/>
  <c r="A11" i="53"/>
  <c r="AC10" i="53"/>
  <c r="AA10" i="53"/>
  <c r="X10" i="53"/>
  <c r="W10" i="53"/>
  <c r="V10" i="53"/>
  <c r="U10" i="53"/>
  <c r="T10" i="53"/>
  <c r="M10" i="53" s="1"/>
  <c r="E10" i="53"/>
  <c r="A10" i="53"/>
  <c r="AC9" i="53"/>
  <c r="X9" i="53"/>
  <c r="AE9" i="53" s="1"/>
  <c r="W9" i="53"/>
  <c r="V9" i="53"/>
  <c r="O9" i="53" s="1"/>
  <c r="U9" i="53"/>
  <c r="N9" i="53" s="1"/>
  <c r="T9" i="53"/>
  <c r="AA9" i="53" s="1"/>
  <c r="Q9" i="53"/>
  <c r="A9" i="53"/>
  <c r="AE8" i="53"/>
  <c r="AD8" i="53"/>
  <c r="AC8" i="53"/>
  <c r="X8" i="53"/>
  <c r="W8" i="53"/>
  <c r="V8" i="53"/>
  <c r="U8" i="53"/>
  <c r="AB8" i="53" s="1"/>
  <c r="T8" i="53"/>
  <c r="AA8" i="53" s="1"/>
  <c r="Q8" i="53"/>
  <c r="P8" i="53"/>
  <c r="N8" i="53"/>
  <c r="M8" i="53"/>
  <c r="A8" i="53"/>
  <c r="AB7" i="53"/>
  <c r="X7" i="53"/>
  <c r="Q7" i="53" s="1"/>
  <c r="W7" i="53"/>
  <c r="P7" i="53" s="1"/>
  <c r="V7" i="53"/>
  <c r="U7" i="53"/>
  <c r="T7" i="53"/>
  <c r="N7" i="53"/>
  <c r="E7" i="53"/>
  <c r="A7" i="53"/>
  <c r="X6" i="53"/>
  <c r="Q6" i="53" s="1"/>
  <c r="W6" i="53"/>
  <c r="P6" i="53" s="1"/>
  <c r="V6" i="53"/>
  <c r="F13" i="53" s="1"/>
  <c r="U6" i="53"/>
  <c r="E14" i="53" s="1"/>
  <c r="T6" i="53"/>
  <c r="A6" i="53"/>
  <c r="AE10" i="53" s="1"/>
  <c r="AE5" i="53"/>
  <c r="X5" i="53"/>
  <c r="W5" i="53"/>
  <c r="AD5" i="53" s="1"/>
  <c r="V5" i="53"/>
  <c r="AC5" i="53" s="1"/>
  <c r="U5" i="53"/>
  <c r="N5" i="53" s="1"/>
  <c r="T5" i="53"/>
  <c r="M5" i="53" s="1"/>
  <c r="P5" i="53"/>
  <c r="O5" i="53"/>
  <c r="A5" i="53"/>
  <c r="AB20" i="53" s="1"/>
  <c r="AD4" i="53"/>
  <c r="AC4" i="53"/>
  <c r="AB4" i="53"/>
  <c r="X4" i="53"/>
  <c r="W4" i="53"/>
  <c r="V4" i="53"/>
  <c r="U4" i="53"/>
  <c r="E4" i="53" s="1"/>
  <c r="T4" i="53"/>
  <c r="AA4" i="53" s="1"/>
  <c r="P4" i="53"/>
  <c r="O4" i="53"/>
  <c r="M4" i="53"/>
  <c r="A4" i="53"/>
  <c r="AB23" i="53" s="1"/>
  <c r="AD3" i="53"/>
  <c r="AB3" i="53"/>
  <c r="X3" i="53"/>
  <c r="H12" i="53" s="1"/>
  <c r="W3" i="53"/>
  <c r="G8" i="53" s="1"/>
  <c r="V3" i="53"/>
  <c r="U3" i="53"/>
  <c r="E15" i="53" s="1"/>
  <c r="T3" i="53"/>
  <c r="D13" i="53" s="1"/>
  <c r="P3" i="53"/>
  <c r="N3" i="53"/>
  <c r="G3" i="53"/>
  <c r="A3" i="53"/>
  <c r="AE66" i="53" s="1"/>
  <c r="A2" i="53"/>
  <c r="AH59" i="51"/>
  <c r="AH60" i="51"/>
  <c r="AH61" i="51"/>
  <c r="T62" i="51"/>
  <c r="T63" i="51"/>
  <c r="AE64" i="51"/>
  <c r="S64" i="51"/>
  <c r="Q65" i="51"/>
  <c r="AH65" i="51"/>
  <c r="AE66" i="51"/>
  <c r="AG66" i="51"/>
  <c r="S67" i="51"/>
  <c r="AE68" i="51"/>
  <c r="AG68" i="51"/>
  <c r="AH69" i="51"/>
  <c r="AE70" i="51"/>
  <c r="AG70" i="51"/>
  <c r="AH70" i="51"/>
  <c r="T71" i="51"/>
  <c r="Q72" i="51"/>
  <c r="S72" i="51"/>
  <c r="U72" i="51"/>
  <c r="AE73" i="51"/>
  <c r="AH73" i="51"/>
  <c r="AE74" i="51"/>
  <c r="AG74" i="51"/>
  <c r="AH74" i="51"/>
  <c r="AI74" i="51"/>
  <c r="Q75" i="51"/>
  <c r="S75" i="51"/>
  <c r="T75" i="51"/>
  <c r="AE76" i="51"/>
  <c r="AG76" i="51"/>
  <c r="AI76" i="51"/>
  <c r="Q77" i="51"/>
  <c r="AG77" i="51"/>
  <c r="AH77" i="51"/>
  <c r="U77" i="51"/>
  <c r="Q78" i="51"/>
  <c r="AG78" i="51"/>
  <c r="AI78" i="51"/>
  <c r="AG79" i="51"/>
  <c r="AH79" i="51"/>
  <c r="AI79" i="51"/>
  <c r="AE80" i="51"/>
  <c r="S80" i="51"/>
  <c r="AI80" i="51"/>
  <c r="AH81" i="51"/>
  <c r="AI81" i="51"/>
  <c r="AE82" i="51"/>
  <c r="AG82" i="51"/>
  <c r="AH82" i="51"/>
  <c r="AI82" i="51"/>
  <c r="AH83" i="51"/>
  <c r="Q84" i="51"/>
  <c r="S84" i="51"/>
  <c r="T84" i="51"/>
  <c r="U84" i="51"/>
  <c r="AE85" i="51"/>
  <c r="AF85" i="51"/>
  <c r="AH85" i="51"/>
  <c r="AE86" i="51"/>
  <c r="S86" i="51"/>
  <c r="T86" i="51"/>
  <c r="AI86" i="51"/>
  <c r="AE87" i="51"/>
  <c r="AF87" i="51"/>
  <c r="S87" i="51"/>
  <c r="AH87" i="51"/>
  <c r="AG88" i="51"/>
  <c r="AI88" i="51"/>
  <c r="X3" i="51"/>
  <c r="AI90" i="51"/>
  <c r="AH90" i="51"/>
  <c r="AG90" i="51"/>
  <c r="AF90" i="51"/>
  <c r="AE90" i="51"/>
  <c r="AI89" i="51"/>
  <c r="AH89" i="51"/>
  <c r="AG89" i="51"/>
  <c r="AF89" i="51"/>
  <c r="AE89" i="51"/>
  <c r="AH88" i="51"/>
  <c r="AF88" i="51"/>
  <c r="AE88" i="51"/>
  <c r="AI87" i="51"/>
  <c r="U87" i="51"/>
  <c r="Q87" i="51"/>
  <c r="AH86" i="51"/>
  <c r="AG86" i="51"/>
  <c r="AF86" i="51"/>
  <c r="U86" i="51"/>
  <c r="R86" i="51"/>
  <c r="AI85" i="51"/>
  <c r="AG85" i="51"/>
  <c r="U85" i="51"/>
  <c r="S85" i="51"/>
  <c r="AH84" i="51"/>
  <c r="AI83" i="51"/>
  <c r="AG83" i="51"/>
  <c r="AE83" i="51"/>
  <c r="U83" i="51"/>
  <c r="S83" i="51"/>
  <c r="Q83" i="51"/>
  <c r="AG81" i="51"/>
  <c r="AE81" i="51"/>
  <c r="S81" i="51"/>
  <c r="Q81" i="51"/>
  <c r="AH80" i="51"/>
  <c r="T80" i="51"/>
  <c r="Q80" i="51"/>
  <c r="AE79" i="51"/>
  <c r="Q79" i="51"/>
  <c r="AH78" i="51"/>
  <c r="AE78" i="51"/>
  <c r="T78" i="51"/>
  <c r="AE77" i="51"/>
  <c r="S77" i="51"/>
  <c r="AH76" i="51"/>
  <c r="U76" i="51"/>
  <c r="T76" i="51"/>
  <c r="AI75" i="51"/>
  <c r="AE75" i="51"/>
  <c r="U75" i="51"/>
  <c r="U74" i="51"/>
  <c r="AI73" i="51"/>
  <c r="AG73" i="51"/>
  <c r="U73" i="51"/>
  <c r="S73" i="51"/>
  <c r="AI72" i="51"/>
  <c r="AH72" i="51"/>
  <c r="AG72" i="51"/>
  <c r="AE72" i="51"/>
  <c r="T72" i="51"/>
  <c r="AI71" i="51"/>
  <c r="AG71" i="51"/>
  <c r="AE71" i="51"/>
  <c r="U71" i="51"/>
  <c r="S71" i="51"/>
  <c r="Q71" i="51"/>
  <c r="Q70" i="51"/>
  <c r="AG69" i="51"/>
  <c r="AE69" i="51"/>
  <c r="S69" i="51"/>
  <c r="Q69" i="51"/>
  <c r="AH68" i="51"/>
  <c r="T68" i="51"/>
  <c r="AH67" i="51"/>
  <c r="AG67" i="51"/>
  <c r="AE67" i="51"/>
  <c r="T67" i="51"/>
  <c r="Q67" i="51"/>
  <c r="AH66" i="51"/>
  <c r="T66" i="51"/>
  <c r="AG65" i="51"/>
  <c r="S65" i="51"/>
  <c r="AH64" i="51"/>
  <c r="T64" i="51"/>
  <c r="AH62" i="51"/>
  <c r="A15" i="51"/>
  <c r="A14" i="51"/>
  <c r="A13" i="51"/>
  <c r="A12" i="51"/>
  <c r="A11" i="51"/>
  <c r="A10" i="51"/>
  <c r="A9" i="51"/>
  <c r="A8" i="51"/>
  <c r="U7" i="51"/>
  <c r="F8" i="47" s="1"/>
  <c r="A7" i="51"/>
  <c r="A6" i="51"/>
  <c r="A5" i="51"/>
  <c r="A4" i="51"/>
  <c r="A3" i="51"/>
  <c r="AH14" i="51" s="1"/>
  <c r="A2" i="51"/>
  <c r="N89" i="47"/>
  <c r="F10" i="53" l="1"/>
  <c r="F12" i="53"/>
  <c r="AA3" i="53"/>
  <c r="D6" i="53"/>
  <c r="D4" i="51"/>
  <c r="D8" i="51"/>
  <c r="D12" i="51"/>
  <c r="D3" i="51"/>
  <c r="D6" i="51"/>
  <c r="D11" i="51"/>
  <c r="D9" i="51"/>
  <c r="D13" i="51"/>
  <c r="D14" i="51"/>
  <c r="D15" i="51"/>
  <c r="D5" i="51"/>
  <c r="D10" i="51"/>
  <c r="D7" i="51"/>
  <c r="AH71" i="51"/>
  <c r="R5" i="51"/>
  <c r="C6" i="47" s="1"/>
  <c r="M79" i="51"/>
  <c r="B81" i="67" s="1"/>
  <c r="AH15" i="51"/>
  <c r="AI49" i="51"/>
  <c r="U13" i="51"/>
  <c r="F14" i="47" s="1"/>
  <c r="AE84" i="51"/>
  <c r="T81" i="51"/>
  <c r="S74" i="51"/>
  <c r="T69" i="51"/>
  <c r="AG84" i="51"/>
  <c r="AF32" i="51"/>
  <c r="R8" i="51"/>
  <c r="AE27" i="51"/>
  <c r="T79" i="51"/>
  <c r="Q82" i="51"/>
  <c r="M81" i="51" s="1"/>
  <c r="B83" i="67" s="1"/>
  <c r="R7" i="51"/>
  <c r="C8" i="47" s="1"/>
  <c r="S45" i="51"/>
  <c r="D46" i="47" s="1"/>
  <c r="AF42" i="51"/>
  <c r="Q74" i="51"/>
  <c r="T83" i="51"/>
  <c r="Q86" i="51"/>
  <c r="T59" i="51"/>
  <c r="U78" i="51"/>
  <c r="AG64" i="51"/>
  <c r="S76" i="51"/>
  <c r="T65" i="51"/>
  <c r="AE65" i="51"/>
  <c r="AF7" i="51"/>
  <c r="AF84" i="51"/>
  <c r="AH9" i="51"/>
  <c r="U81" i="51"/>
  <c r="T74" i="51"/>
  <c r="S79" i="51"/>
  <c r="T77" i="51"/>
  <c r="R87" i="51"/>
  <c r="T61" i="51"/>
  <c r="T73" i="51"/>
  <c r="S66" i="51"/>
  <c r="Q64" i="51"/>
  <c r="Q76" i="51"/>
  <c r="M78" i="51" s="1"/>
  <c r="B80" i="67" s="1"/>
  <c r="S78" i="51"/>
  <c r="Q27" i="51"/>
  <c r="B28" i="47" s="1"/>
  <c r="U80" i="51"/>
  <c r="T85" i="51"/>
  <c r="F8" i="55"/>
  <c r="N21" i="55"/>
  <c r="N17" i="55"/>
  <c r="N15" i="55"/>
  <c r="O2" i="55"/>
  <c r="U2" i="55" s="1"/>
  <c r="AA2" i="55" s="1"/>
  <c r="AG2" i="55" s="1"/>
  <c r="AM2" i="55" s="1"/>
  <c r="AS2" i="55" s="1"/>
  <c r="AY2" i="55" s="1"/>
  <c r="BE2" i="55" s="1"/>
  <c r="BK2" i="55" s="1"/>
  <c r="BQ2" i="55" s="1"/>
  <c r="BW2" i="55" s="1"/>
  <c r="CC2" i="55" s="1"/>
  <c r="CI2" i="55" s="1"/>
  <c r="CO2" i="55" s="1"/>
  <c r="CU2" i="55" s="1"/>
  <c r="N20" i="55"/>
  <c r="N11" i="55"/>
  <c r="Q2" i="55"/>
  <c r="W2" i="55" s="1"/>
  <c r="AC2" i="55" s="1"/>
  <c r="AI2" i="55" s="1"/>
  <c r="AO2" i="55" s="1"/>
  <c r="AU2" i="55" s="1"/>
  <c r="BA2" i="55" s="1"/>
  <c r="BG2" i="55" s="1"/>
  <c r="BM2" i="55" s="1"/>
  <c r="BS2" i="55" s="1"/>
  <c r="BY2" i="55" s="1"/>
  <c r="CE2" i="55" s="1"/>
  <c r="CK2" i="55" s="1"/>
  <c r="CQ2" i="55" s="1"/>
  <c r="CW2" i="55" s="1"/>
  <c r="R2" i="55"/>
  <c r="X2" i="55" s="1"/>
  <c r="AD2" i="55" s="1"/>
  <c r="AJ2" i="55" s="1"/>
  <c r="AP2" i="55" s="1"/>
  <c r="AV2" i="55" s="1"/>
  <c r="BB2" i="55" s="1"/>
  <c r="BH2" i="55" s="1"/>
  <c r="BN2" i="55" s="1"/>
  <c r="BT2" i="55" s="1"/>
  <c r="BZ2" i="55" s="1"/>
  <c r="CF2" i="55" s="1"/>
  <c r="CL2" i="55" s="1"/>
  <c r="CR2" i="55" s="1"/>
  <c r="CX2" i="55" s="1"/>
  <c r="N18" i="55"/>
  <c r="N23" i="55"/>
  <c r="N39" i="55"/>
  <c r="N28" i="55"/>
  <c r="N22" i="55"/>
  <c r="N32" i="55"/>
  <c r="N19" i="55"/>
  <c r="N26" i="55"/>
  <c r="N33" i="55"/>
  <c r="N42" i="55"/>
  <c r="N38" i="55"/>
  <c r="N34" i="55"/>
  <c r="N40" i="55"/>
  <c r="N46" i="55"/>
  <c r="N51" i="55"/>
  <c r="N53" i="55"/>
  <c r="N55" i="55"/>
  <c r="N60" i="55"/>
  <c r="N56" i="55"/>
  <c r="N49" i="55"/>
  <c r="N50" i="55"/>
  <c r="N62" i="55"/>
  <c r="N66" i="55"/>
  <c r="N54" i="55"/>
  <c r="N68" i="55"/>
  <c r="N69" i="55"/>
  <c r="N64" i="55"/>
  <c r="N73" i="55"/>
  <c r="N65" i="55"/>
  <c r="N75" i="55"/>
  <c r="N74" i="55"/>
  <c r="N83" i="55"/>
  <c r="N78" i="55"/>
  <c r="N82" i="55"/>
  <c r="N84" i="55"/>
  <c r="N77" i="55"/>
  <c r="N88" i="55"/>
  <c r="E25" i="53"/>
  <c r="E22" i="53"/>
  <c r="E28" i="53"/>
  <c r="H3" i="53"/>
  <c r="AD21" i="53"/>
  <c r="N24" i="53"/>
  <c r="AD25" i="53"/>
  <c r="Q26" i="53"/>
  <c r="AB27" i="53"/>
  <c r="O28" i="53"/>
  <c r="AC28" i="53"/>
  <c r="Q29" i="53"/>
  <c r="M33" i="53"/>
  <c r="P36" i="53"/>
  <c r="Q37" i="53"/>
  <c r="AA39" i="53"/>
  <c r="P43" i="53"/>
  <c r="M45" i="53"/>
  <c r="AA45" i="53"/>
  <c r="AA47" i="53"/>
  <c r="N49" i="53"/>
  <c r="O53" i="53"/>
  <c r="P57" i="53"/>
  <c r="O61" i="53"/>
  <c r="Q68" i="53"/>
  <c r="O18" i="53"/>
  <c r="AC18" i="53"/>
  <c r="AA26" i="53"/>
  <c r="AC27" i="53"/>
  <c r="P28" i="53"/>
  <c r="AD28" i="53"/>
  <c r="M31" i="53"/>
  <c r="P33" i="53"/>
  <c r="Q34" i="53"/>
  <c r="M37" i="53"/>
  <c r="O38" i="53"/>
  <c r="AB39" i="53"/>
  <c r="N40" i="53"/>
  <c r="P41" i="53"/>
  <c r="AD41" i="53"/>
  <c r="N45" i="53"/>
  <c r="O49" i="53"/>
  <c r="Q57" i="53"/>
  <c r="AB71" i="53"/>
  <c r="AB75" i="53"/>
  <c r="AB79" i="53"/>
  <c r="AB83" i="53"/>
  <c r="H9" i="53"/>
  <c r="H14" i="53"/>
  <c r="H10" i="53"/>
  <c r="D14" i="53"/>
  <c r="M27" i="53"/>
  <c r="AA27" i="53"/>
  <c r="P68" i="53"/>
  <c r="AD68" i="53"/>
  <c r="AA14" i="53"/>
  <c r="O11" i="53"/>
  <c r="M16" i="53"/>
  <c r="AA29" i="53"/>
  <c r="M3" i="53"/>
  <c r="AC3" i="53"/>
  <c r="AE4" i="53"/>
  <c r="E6" i="53"/>
  <c r="E24" i="53" s="1"/>
  <c r="H7" i="53"/>
  <c r="N12" i="53"/>
  <c r="AD12" i="53"/>
  <c r="G14" i="53"/>
  <c r="AE14" i="53"/>
  <c r="O15" i="53"/>
  <c r="N16" i="53"/>
  <c r="AD16" i="53"/>
  <c r="AB17" i="53"/>
  <c r="AA18" i="53"/>
  <c r="N21" i="53"/>
  <c r="AA22" i="53"/>
  <c r="P24" i="53"/>
  <c r="AB26" i="53"/>
  <c r="Q28" i="53"/>
  <c r="AE28" i="53"/>
  <c r="AC29" i="53"/>
  <c r="N31" i="53"/>
  <c r="AB31" i="53"/>
  <c r="AA33" i="53"/>
  <c r="M34" i="53"/>
  <c r="O35" i="53"/>
  <c r="N37" i="53"/>
  <c r="P38" i="53"/>
  <c r="AD38" i="53"/>
  <c r="O40" i="53"/>
  <c r="Q41" i="53"/>
  <c r="AC42" i="53"/>
  <c r="O45" i="53"/>
  <c r="P49" i="53"/>
  <c r="Q53" i="53"/>
  <c r="O58" i="53"/>
  <c r="Q61" i="53"/>
  <c r="P64" i="53"/>
  <c r="AD64" i="53"/>
  <c r="N66" i="53"/>
  <c r="M73" i="53"/>
  <c r="AA73" i="53"/>
  <c r="M77" i="53"/>
  <c r="AA77" i="53"/>
  <c r="M81" i="53"/>
  <c r="AA81" i="53"/>
  <c r="M85" i="53"/>
  <c r="AA85" i="53"/>
  <c r="D11" i="53"/>
  <c r="D29" i="53" s="1"/>
  <c r="Q11" i="53"/>
  <c r="AE11" i="53"/>
  <c r="O12" i="53"/>
  <c r="AE12" i="53"/>
  <c r="O16" i="53"/>
  <c r="AE16" i="53"/>
  <c r="AC17" i="53"/>
  <c r="AB18" i="53"/>
  <c r="AA19" i="53"/>
  <c r="O21" i="53"/>
  <c r="Q24" i="53"/>
  <c r="AC26" i="53"/>
  <c r="AB28" i="53"/>
  <c r="AD29" i="53"/>
  <c r="O31" i="53"/>
  <c r="N34" i="53"/>
  <c r="P35" i="53"/>
  <c r="AD35" i="53"/>
  <c r="O37" i="53"/>
  <c r="AC37" i="53"/>
  <c r="Q38" i="53"/>
  <c r="P40" i="53"/>
  <c r="P45" i="53"/>
  <c r="Q49" i="53"/>
  <c r="O54" i="53"/>
  <c r="AB55" i="53"/>
  <c r="M58" i="53"/>
  <c r="AB59" i="53"/>
  <c r="O62" i="53"/>
  <c r="Q64" i="53"/>
  <c r="AB67" i="53"/>
  <c r="M69" i="53"/>
  <c r="AA69" i="53"/>
  <c r="AE70" i="53"/>
  <c r="N73" i="53"/>
  <c r="N77" i="53"/>
  <c r="N81" i="53"/>
  <c r="G12" i="53"/>
  <c r="AB16" i="53"/>
  <c r="G10" i="53"/>
  <c r="AC14" i="53"/>
  <c r="O24" i="53"/>
  <c r="M7" i="53"/>
  <c r="O10" i="53"/>
  <c r="O3" i="53"/>
  <c r="AE3" i="53"/>
  <c r="Q4" i="53"/>
  <c r="D5" i="53"/>
  <c r="D23" i="53" s="1"/>
  <c r="G6" i="53"/>
  <c r="AA6" i="53"/>
  <c r="AD7" i="53"/>
  <c r="E9" i="53"/>
  <c r="E27" i="53" s="1"/>
  <c r="P10" i="53"/>
  <c r="E11" i="53"/>
  <c r="E29" i="53" s="1"/>
  <c r="AA11" i="53"/>
  <c r="P12" i="53"/>
  <c r="O14" i="53"/>
  <c r="D15" i="53"/>
  <c r="D31" i="53" s="1"/>
  <c r="Q15" i="53"/>
  <c r="AE15" i="53"/>
  <c r="P16" i="53"/>
  <c r="M17" i="53"/>
  <c r="AD17" i="53"/>
  <c r="AD18" i="53"/>
  <c r="AC19" i="53"/>
  <c r="P21" i="53"/>
  <c r="AD22" i="53"/>
  <c r="Q23" i="53"/>
  <c r="M24" i="53"/>
  <c r="AA24" i="53"/>
  <c r="M26" i="53"/>
  <c r="AD26" i="53"/>
  <c r="AD27" i="53"/>
  <c r="O30" i="53"/>
  <c r="P31" i="53"/>
  <c r="O34" i="53"/>
  <c r="AC34" i="53"/>
  <c r="Q35" i="53"/>
  <c r="AD37" i="53"/>
  <c r="AB38" i="53"/>
  <c r="AE40" i="53"/>
  <c r="Q45" i="53"/>
  <c r="O50" i="53"/>
  <c r="AB51" i="53"/>
  <c r="M54" i="53"/>
  <c r="N58" i="53"/>
  <c r="N69" i="53"/>
  <c r="O22" i="53"/>
  <c r="AC22" i="53"/>
  <c r="N4" i="53"/>
  <c r="O8" i="53"/>
  <c r="AC12" i="53"/>
  <c r="F14" i="53"/>
  <c r="AA17" i="53"/>
  <c r="D9" i="53"/>
  <c r="D27" i="53" s="1"/>
  <c r="M14" i="53"/>
  <c r="E5" i="53"/>
  <c r="E23" i="53" s="1"/>
  <c r="H6" i="53"/>
  <c r="AB6" i="53"/>
  <c r="O7" i="53"/>
  <c r="AE7" i="53"/>
  <c r="G9" i="53"/>
  <c r="AB9" i="53"/>
  <c r="Q10" i="53"/>
  <c r="F11" i="53"/>
  <c r="AB11" i="53"/>
  <c r="Q12" i="53"/>
  <c r="P14" i="53"/>
  <c r="AA15" i="53"/>
  <c r="Q16" i="53"/>
  <c r="N17" i="53"/>
  <c r="AE17" i="53"/>
  <c r="M19" i="53"/>
  <c r="AD19" i="53"/>
  <c r="AA20" i="53"/>
  <c r="Q21" i="53"/>
  <c r="AA23" i="53"/>
  <c r="AB24" i="53"/>
  <c r="M25" i="53"/>
  <c r="N26" i="53"/>
  <c r="AE26" i="53"/>
  <c r="AE27" i="53"/>
  <c r="M29" i="53"/>
  <c r="Q30" i="53"/>
  <c r="Q31" i="53"/>
  <c r="AE31" i="53"/>
  <c r="AD34" i="53"/>
  <c r="AB35" i="53"/>
  <c r="AE37" i="53"/>
  <c r="AC39" i="53"/>
  <c r="O46" i="53"/>
  <c r="AB47" i="53"/>
  <c r="M50" i="53"/>
  <c r="N54" i="53"/>
  <c r="AC58" i="53"/>
  <c r="M62" i="53"/>
  <c r="AB12" i="53"/>
  <c r="G7" i="53"/>
  <c r="AA13" i="53"/>
  <c r="Q22" i="53"/>
  <c r="AE22" i="53"/>
  <c r="D4" i="53"/>
  <c r="D22" i="53" s="1"/>
  <c r="AB13" i="53"/>
  <c r="F15" i="53"/>
  <c r="F30" i="53" s="1"/>
  <c r="AB15" i="53"/>
  <c r="O17" i="53"/>
  <c r="AE19" i="53"/>
  <c r="AC24" i="53"/>
  <c r="O26" i="53"/>
  <c r="N29" i="53"/>
  <c r="M30" i="53"/>
  <c r="AA30" i="53"/>
  <c r="P32" i="53"/>
  <c r="AE34" i="53"/>
  <c r="AC36" i="53"/>
  <c r="M46" i="53"/>
  <c r="N50" i="53"/>
  <c r="AC54" i="53"/>
  <c r="AD58" i="53"/>
  <c r="N62" i="53"/>
  <c r="AB63" i="53"/>
  <c r="M65" i="53"/>
  <c r="AA65" i="53"/>
  <c r="F7" i="53"/>
  <c r="Q13" i="53"/>
  <c r="AC7" i="53"/>
  <c r="AC6" i="53"/>
  <c r="M21" i="53"/>
  <c r="AA21" i="53"/>
  <c r="P37" i="53"/>
  <c r="AB36" i="53"/>
  <c r="P34" i="53"/>
  <c r="AB33" i="53"/>
  <c r="AE32" i="53"/>
  <c r="O32" i="53"/>
  <c r="AD30" i="53"/>
  <c r="O60" i="53"/>
  <c r="O56" i="53"/>
  <c r="O52" i="53"/>
  <c r="O48" i="53"/>
  <c r="O44" i="53"/>
  <c r="O41" i="53"/>
  <c r="N84" i="53"/>
  <c r="N80" i="53"/>
  <c r="N76" i="53"/>
  <c r="N72" i="53"/>
  <c r="N68" i="53"/>
  <c r="Q67" i="53"/>
  <c r="N64" i="53"/>
  <c r="Q63" i="53"/>
  <c r="N60" i="53"/>
  <c r="Q59" i="53"/>
  <c r="N56" i="53"/>
  <c r="Q55" i="53"/>
  <c r="N52" i="53"/>
  <c r="Q51" i="53"/>
  <c r="N48" i="53"/>
  <c r="Q47" i="53"/>
  <c r="N44" i="53"/>
  <c r="N41" i="53"/>
  <c r="N38" i="53"/>
  <c r="N35" i="53"/>
  <c r="AC60" i="53"/>
  <c r="M60" i="53"/>
  <c r="AC56" i="53"/>
  <c r="M56" i="53"/>
  <c r="P55" i="53"/>
  <c r="AC52" i="53"/>
  <c r="M52" i="53"/>
  <c r="P51" i="53"/>
  <c r="AC48" i="53"/>
  <c r="M48" i="53"/>
  <c r="P47" i="53"/>
  <c r="AC44" i="53"/>
  <c r="M44" i="53"/>
  <c r="Q42" i="53"/>
  <c r="AC41" i="53"/>
  <c r="M41" i="53"/>
  <c r="Q39" i="53"/>
  <c r="AC38" i="53"/>
  <c r="M38" i="53"/>
  <c r="Q36" i="53"/>
  <c r="M35" i="53"/>
  <c r="Q33" i="53"/>
  <c r="AE29" i="53"/>
  <c r="O29" i="53"/>
  <c r="AB84" i="53"/>
  <c r="AB80" i="53"/>
  <c r="AB76" i="53"/>
  <c r="AB72" i="53"/>
  <c r="AB68" i="53"/>
  <c r="AE67" i="53"/>
  <c r="AB64" i="53"/>
  <c r="AE63" i="53"/>
  <c r="AB60" i="53"/>
  <c r="AE59" i="53"/>
  <c r="O59" i="53"/>
  <c r="AB56" i="53"/>
  <c r="AE55" i="53"/>
  <c r="O55" i="53"/>
  <c r="AB52" i="53"/>
  <c r="AE51" i="53"/>
  <c r="O51" i="53"/>
  <c r="AB48" i="53"/>
  <c r="AE47" i="53"/>
  <c r="O47" i="53"/>
  <c r="AB44" i="53"/>
  <c r="P42" i="53"/>
  <c r="AB41" i="53"/>
  <c r="N83" i="53"/>
  <c r="N79" i="53"/>
  <c r="N75" i="53"/>
  <c r="N71" i="53"/>
  <c r="Q70" i="53"/>
  <c r="N67" i="53"/>
  <c r="Q66" i="53"/>
  <c r="N63" i="53"/>
  <c r="Q62" i="53"/>
  <c r="AA60" i="53"/>
  <c r="N59" i="53"/>
  <c r="Q58" i="53"/>
  <c r="AA56" i="53"/>
  <c r="AD55" i="53"/>
  <c r="N55" i="53"/>
  <c r="Q54" i="53"/>
  <c r="AA52" i="53"/>
  <c r="AD51" i="53"/>
  <c r="N51" i="53"/>
  <c r="Q50" i="53"/>
  <c r="AA48" i="53"/>
  <c r="AD47" i="53"/>
  <c r="N47" i="53"/>
  <c r="Q46" i="53"/>
  <c r="AA44" i="53"/>
  <c r="AE42" i="53"/>
  <c r="O42" i="53"/>
  <c r="AA41" i="53"/>
  <c r="AE39" i="53"/>
  <c r="O39" i="53"/>
  <c r="AA38" i="53"/>
  <c r="AE36" i="53"/>
  <c r="O36" i="53"/>
  <c r="AA35" i="53"/>
  <c r="AE33" i="53"/>
  <c r="O33" i="53"/>
  <c r="M63" i="53"/>
  <c r="AC59" i="53"/>
  <c r="M59" i="53"/>
  <c r="P58" i="53"/>
  <c r="AC55" i="53"/>
  <c r="M55" i="53"/>
  <c r="P54" i="53"/>
  <c r="AC51" i="53"/>
  <c r="M51" i="53"/>
  <c r="P50" i="53"/>
  <c r="AC47" i="53"/>
  <c r="M47" i="53"/>
  <c r="P46" i="53"/>
  <c r="AD42" i="53"/>
  <c r="N42" i="53"/>
  <c r="AD39" i="53"/>
  <c r="N39" i="53"/>
  <c r="AD36" i="53"/>
  <c r="N36" i="53"/>
  <c r="AD33" i="53"/>
  <c r="N33" i="53"/>
  <c r="Q32" i="53"/>
  <c r="P30" i="53"/>
  <c r="AB29" i="53"/>
  <c r="D12" i="53"/>
  <c r="D30" i="53" s="1"/>
  <c r="G5" i="53"/>
  <c r="AA5" i="53"/>
  <c r="N6" i="53"/>
  <c r="AD6" i="53"/>
  <c r="D8" i="53"/>
  <c r="D26" i="53" s="1"/>
  <c r="M9" i="53"/>
  <c r="AD9" i="53"/>
  <c r="N10" i="53"/>
  <c r="AB10" i="53"/>
  <c r="H11" i="53"/>
  <c r="AD11" i="53"/>
  <c r="H13" i="53"/>
  <c r="AC13" i="53"/>
  <c r="G15" i="53"/>
  <c r="G26" i="53" s="1"/>
  <c r="AC15" i="53"/>
  <c r="AC20" i="53"/>
  <c r="N22" i="53"/>
  <c r="AC23" i="53"/>
  <c r="O25" i="53"/>
  <c r="AC25" i="53"/>
  <c r="P26" i="53"/>
  <c r="N27" i="53"/>
  <c r="P29" i="53"/>
  <c r="N30" i="53"/>
  <c r="M32" i="53"/>
  <c r="AC33" i="53"/>
  <c r="N46" i="53"/>
  <c r="AC50" i="53"/>
  <c r="AD54" i="53"/>
  <c r="P56" i="53"/>
  <c r="AD56" i="53"/>
  <c r="AC62" i="53"/>
  <c r="N65" i="53"/>
  <c r="Q69" i="53"/>
  <c r="Q5" i="53"/>
  <c r="F6" i="53"/>
  <c r="Q3" i="53"/>
  <c r="M6" i="53"/>
  <c r="G11" i="53"/>
  <c r="N18" i="53"/>
  <c r="D3" i="53"/>
  <c r="E8" i="53"/>
  <c r="E26" i="53" s="1"/>
  <c r="E13" i="53"/>
  <c r="E31" i="53" s="1"/>
  <c r="F4" i="53"/>
  <c r="H5" i="53"/>
  <c r="AB5" i="53"/>
  <c r="O6" i="53"/>
  <c r="AE6" i="53"/>
  <c r="F8" i="53"/>
  <c r="M13" i="53"/>
  <c r="AD13" i="53"/>
  <c r="N14" i="53"/>
  <c r="AB14" i="53"/>
  <c r="H15" i="53"/>
  <c r="H30" i="53" s="1"/>
  <c r="G16" i="69" s="1"/>
  <c r="Q18" i="53"/>
  <c r="N20" i="53"/>
  <c r="AD20" i="53"/>
  <c r="AC21" i="53"/>
  <c r="AD23" i="53"/>
  <c r="P25" i="53"/>
  <c r="O27" i="53"/>
  <c r="AC30" i="53"/>
  <c r="N32" i="53"/>
  <c r="AB32" i="53"/>
  <c r="M42" i="53"/>
  <c r="Q43" i="53"/>
  <c r="AC46" i="53"/>
  <c r="AD50" i="53"/>
  <c r="P52" i="53"/>
  <c r="AD52" i="53"/>
  <c r="Q56" i="53"/>
  <c r="AE58" i="53"/>
  <c r="P60" i="53"/>
  <c r="AD60" i="53"/>
  <c r="AA7" i="53"/>
  <c r="AC11" i="53"/>
  <c r="E3" i="53"/>
  <c r="F9" i="53"/>
  <c r="G4" i="53"/>
  <c r="AD10" i="53"/>
  <c r="E12" i="53"/>
  <c r="E30" i="53" s="1"/>
  <c r="M18" i="53"/>
  <c r="Q19" i="53"/>
  <c r="M22" i="53"/>
  <c r="N23" i="53"/>
  <c r="AE23" i="53"/>
  <c r="AD24" i="53"/>
  <c r="Q25" i="53"/>
  <c r="AE25" i="53"/>
  <c r="P27" i="53"/>
  <c r="AC32" i="53"/>
  <c r="AA42" i="53"/>
  <c r="M43" i="53"/>
  <c r="AD46" i="53"/>
  <c r="P48" i="53"/>
  <c r="AD48" i="53"/>
  <c r="Q52" i="53"/>
  <c r="AE54" i="53"/>
  <c r="M57" i="53"/>
  <c r="AA57" i="53"/>
  <c r="Q60" i="53"/>
  <c r="M49" i="53"/>
  <c r="AA49" i="53"/>
  <c r="F5" i="53"/>
  <c r="N19" i="53"/>
  <c r="F3" i="53"/>
  <c r="G13" i="53"/>
  <c r="H4" i="53"/>
  <c r="D7" i="53"/>
  <c r="D25" i="53" s="1"/>
  <c r="H8" i="53"/>
  <c r="P9" i="53"/>
  <c r="D10" i="53"/>
  <c r="D28" i="53" s="1"/>
  <c r="AD14" i="53"/>
  <c r="P20" i="53"/>
  <c r="O23" i="53"/>
  <c r="AA25" i="53"/>
  <c r="Q27" i="53"/>
  <c r="M28" i="53"/>
  <c r="AA28" i="53"/>
  <c r="AD32" i="53"/>
  <c r="M39" i="53"/>
  <c r="AB42" i="53"/>
  <c r="N43" i="53"/>
  <c r="P44" i="53"/>
  <c r="AD44" i="53"/>
  <c r="Q48" i="53"/>
  <c r="AE50" i="53"/>
  <c r="M53" i="53"/>
  <c r="AA53" i="53"/>
  <c r="AA55" i="53"/>
  <c r="N57" i="53"/>
  <c r="AA59" i="53"/>
  <c r="M61" i="53"/>
  <c r="AA61" i="53"/>
  <c r="AE62" i="53"/>
  <c r="Q65" i="53"/>
  <c r="P72" i="53"/>
  <c r="AD72" i="53"/>
  <c r="P76" i="53"/>
  <c r="AD76" i="53"/>
  <c r="P80" i="53"/>
  <c r="AD80" i="53"/>
  <c r="P84" i="53"/>
  <c r="AD84" i="53"/>
  <c r="AA31" i="53"/>
  <c r="AC35" i="53"/>
  <c r="AC31" i="53"/>
  <c r="AA34" i="53"/>
  <c r="AE35" i="53"/>
  <c r="AA37" i="53"/>
  <c r="AE38" i="53"/>
  <c r="AA40" i="53"/>
  <c r="AE41" i="53"/>
  <c r="AA43" i="53"/>
  <c r="AE44" i="53"/>
  <c r="AB45" i="53"/>
  <c r="AE48" i="53"/>
  <c r="AB49" i="53"/>
  <c r="AE52" i="53"/>
  <c r="AB53" i="53"/>
  <c r="AE56" i="53"/>
  <c r="AB57" i="53"/>
  <c r="AE60" i="53"/>
  <c r="AB61" i="53"/>
  <c r="AE64" i="53"/>
  <c r="AB65" i="53"/>
  <c r="AE68" i="53"/>
  <c r="AB69" i="53"/>
  <c r="AE72" i="53"/>
  <c r="AB73" i="53"/>
  <c r="AE76" i="53"/>
  <c r="AB77" i="53"/>
  <c r="AE80" i="53"/>
  <c r="AB81" i="53"/>
  <c r="AE84" i="53"/>
  <c r="AB85" i="53"/>
  <c r="AD31" i="53"/>
  <c r="AA32" i="53"/>
  <c r="AB34" i="53"/>
  <c r="AB37" i="53"/>
  <c r="AB40" i="53"/>
  <c r="AB43" i="53"/>
  <c r="AC45" i="53"/>
  <c r="AC49" i="53"/>
  <c r="AC53" i="53"/>
  <c r="AC57" i="53"/>
  <c r="AC61" i="53"/>
  <c r="AC65" i="53"/>
  <c r="AC69" i="53"/>
  <c r="AC73" i="53"/>
  <c r="AC77" i="53"/>
  <c r="AC81" i="53"/>
  <c r="AC85" i="53"/>
  <c r="AC40" i="53"/>
  <c r="AC43" i="53"/>
  <c r="AD45" i="53"/>
  <c r="AA46" i="53"/>
  <c r="AD49" i="53"/>
  <c r="AA50" i="53"/>
  <c r="AD53" i="53"/>
  <c r="AA54" i="53"/>
  <c r="AD57" i="53"/>
  <c r="AA58" i="53"/>
  <c r="AD61" i="53"/>
  <c r="AA62" i="53"/>
  <c r="AD65" i="53"/>
  <c r="AA66" i="53"/>
  <c r="AD69" i="53"/>
  <c r="AA70" i="53"/>
  <c r="AD73" i="53"/>
  <c r="AA74" i="53"/>
  <c r="AD77" i="53"/>
  <c r="AA78" i="53"/>
  <c r="AD81" i="53"/>
  <c r="AA82" i="53"/>
  <c r="AD85" i="53"/>
  <c r="AA86" i="53"/>
  <c r="AB30" i="53"/>
  <c r="AD40" i="53"/>
  <c r="AD43" i="53"/>
  <c r="AE45" i="53"/>
  <c r="AB46" i="53"/>
  <c r="AE49" i="53"/>
  <c r="AB50" i="53"/>
  <c r="AE53" i="53"/>
  <c r="AB54" i="53"/>
  <c r="AE57" i="53"/>
  <c r="AB58" i="53"/>
  <c r="AE61" i="53"/>
  <c r="AB62" i="53"/>
  <c r="AE65" i="53"/>
  <c r="AB66" i="53"/>
  <c r="AE69" i="53"/>
  <c r="AB70" i="53"/>
  <c r="AE73" i="53"/>
  <c r="AB74" i="53"/>
  <c r="AE77" i="53"/>
  <c r="AB78" i="53"/>
  <c r="AE81" i="53"/>
  <c r="AB82" i="53"/>
  <c r="AE85" i="53"/>
  <c r="AB86" i="53"/>
  <c r="AG75" i="51"/>
  <c r="Q73" i="51"/>
  <c r="Q85" i="51"/>
  <c r="M86" i="51" s="1"/>
  <c r="B88" i="67" s="1"/>
  <c r="AH63" i="51"/>
  <c r="AG80" i="51"/>
  <c r="S82" i="51"/>
  <c r="R85" i="51"/>
  <c r="N87" i="51" s="1"/>
  <c r="C89" i="67" s="1"/>
  <c r="S63" i="51"/>
  <c r="AI84" i="51"/>
  <c r="T87" i="51"/>
  <c r="AG63" i="51"/>
  <c r="Q66" i="51"/>
  <c r="F28" i="51"/>
  <c r="G7" i="51"/>
  <c r="F29" i="51"/>
  <c r="T82" i="51"/>
  <c r="S68" i="51"/>
  <c r="S70" i="51"/>
  <c r="AI77" i="51"/>
  <c r="U79" i="51"/>
  <c r="U82" i="51"/>
  <c r="AG87" i="51"/>
  <c r="H7" i="51"/>
  <c r="T60" i="51"/>
  <c r="T70" i="51"/>
  <c r="AH75" i="51"/>
  <c r="Q68" i="51"/>
  <c r="M70" i="51" s="1"/>
  <c r="B72" i="67" s="1"/>
  <c r="G9" i="51"/>
  <c r="G11" i="51"/>
  <c r="G13" i="51"/>
  <c r="G4" i="51"/>
  <c r="H9" i="51"/>
  <c r="H11" i="51"/>
  <c r="H13" i="51"/>
  <c r="F31" i="51"/>
  <c r="F24" i="51"/>
  <c r="H4" i="51"/>
  <c r="G6" i="51"/>
  <c r="G15" i="51"/>
  <c r="H15" i="51"/>
  <c r="G8" i="51"/>
  <c r="F3" i="51"/>
  <c r="H8" i="51"/>
  <c r="G10" i="51"/>
  <c r="G12" i="51"/>
  <c r="H6" i="51"/>
  <c r="H24" i="51" s="1"/>
  <c r="G10" i="72" s="1"/>
  <c r="G5" i="51"/>
  <c r="H10" i="51"/>
  <c r="H12" i="51"/>
  <c r="G14" i="51"/>
  <c r="F27" i="51"/>
  <c r="G3" i="51"/>
  <c r="H3" i="51"/>
  <c r="H5" i="51"/>
  <c r="H14" i="51"/>
  <c r="U10" i="51"/>
  <c r="F11" i="47" s="1"/>
  <c r="AE7" i="51"/>
  <c r="AE16" i="51"/>
  <c r="U31" i="51"/>
  <c r="F32" i="47" s="1"/>
  <c r="AE4" i="51"/>
  <c r="AH12" i="51"/>
  <c r="AG17" i="51"/>
  <c r="AI6" i="51"/>
  <c r="Q14" i="51"/>
  <c r="B15" i="47" s="1"/>
  <c r="Q8" i="51"/>
  <c r="B9" i="47" s="1"/>
  <c r="AH6" i="51"/>
  <c r="Q5" i="51"/>
  <c r="B6" i="47" s="1"/>
  <c r="U4" i="51"/>
  <c r="F5" i="47" s="1"/>
  <c r="AI3" i="51"/>
  <c r="U9" i="51"/>
  <c r="F10" i="47" s="1"/>
  <c r="AF4" i="51"/>
  <c r="AG19" i="51"/>
  <c r="U12" i="51"/>
  <c r="F13" i="47" s="1"/>
  <c r="AH11" i="51"/>
  <c r="Q10" i="51"/>
  <c r="B11" i="47" s="1"/>
  <c r="AI8" i="51"/>
  <c r="R4" i="51"/>
  <c r="C5" i="47" s="1"/>
  <c r="S24" i="51"/>
  <c r="D25" i="47" s="1"/>
  <c r="AE47" i="51"/>
  <c r="S39" i="51"/>
  <c r="D40" i="47" s="1"/>
  <c r="U27" i="51"/>
  <c r="F28" i="47" s="1"/>
  <c r="AI20" i="51"/>
  <c r="AE6" i="51"/>
  <c r="AI5" i="51"/>
  <c r="AH22" i="51"/>
  <c r="R28" i="51"/>
  <c r="T26" i="51"/>
  <c r="E27" i="47" s="1"/>
  <c r="AF25" i="51"/>
  <c r="AI24" i="51"/>
  <c r="Q23" i="51"/>
  <c r="B24" i="47" s="1"/>
  <c r="T22" i="51"/>
  <c r="E23" i="47" s="1"/>
  <c r="AF21" i="51"/>
  <c r="AE18" i="51"/>
  <c r="T17" i="51"/>
  <c r="E18" i="47" s="1"/>
  <c r="R16" i="51"/>
  <c r="C17" i="47" s="1"/>
  <c r="U15" i="51"/>
  <c r="F16" i="47" s="1"/>
  <c r="Q13" i="51"/>
  <c r="B14" i="47" s="1"/>
  <c r="AF3" i="51"/>
  <c r="Q36" i="51"/>
  <c r="B37" i="47" s="1"/>
  <c r="AE31" i="51"/>
  <c r="R11" i="51"/>
  <c r="C12" i="47" s="1"/>
  <c r="AI55" i="51"/>
  <c r="T46" i="51"/>
  <c r="E47" i="47" s="1"/>
  <c r="AE42" i="51"/>
  <c r="AE38" i="51"/>
  <c r="T6" i="51"/>
  <c r="E7" i="47" s="1"/>
  <c r="AG5" i="51"/>
  <c r="U3" i="51"/>
  <c r="F4" i="47" s="1"/>
  <c r="AH30" i="51"/>
  <c r="AE23" i="51"/>
  <c r="Q19" i="51"/>
  <c r="B20" i="47" s="1"/>
  <c r="AI15" i="51"/>
  <c r="R14" i="51"/>
  <c r="C15" i="47" s="1"/>
  <c r="AE13" i="51"/>
  <c r="AI12" i="51"/>
  <c r="R81" i="51"/>
  <c r="C82" i="47" s="1"/>
  <c r="AG30" i="51"/>
  <c r="R24" i="51"/>
  <c r="C25" i="47" s="1"/>
  <c r="AE53" i="51"/>
  <c r="U23" i="51"/>
  <c r="F24" i="47" s="1"/>
  <c r="AI18" i="51"/>
  <c r="AF83" i="51"/>
  <c r="AI37" i="51"/>
  <c r="T35" i="51"/>
  <c r="E36" i="47" s="1"/>
  <c r="AF34" i="51"/>
  <c r="AI33" i="51"/>
  <c r="AG32" i="51"/>
  <c r="S20" i="51"/>
  <c r="D21" i="47" s="1"/>
  <c r="AH17" i="51"/>
  <c r="AF16" i="51"/>
  <c r="R57" i="51"/>
  <c r="C58" i="47" s="1"/>
  <c r="AH41" i="51"/>
  <c r="AH37" i="51"/>
  <c r="S35" i="51"/>
  <c r="D36" i="47" s="1"/>
  <c r="AE34" i="51"/>
  <c r="AH33" i="51"/>
  <c r="U8" i="51"/>
  <c r="F9" i="47" s="1"/>
  <c r="AH7" i="51"/>
  <c r="Q6" i="51"/>
  <c r="B7" i="47" s="1"/>
  <c r="U5" i="51"/>
  <c r="F6" i="47" s="1"/>
  <c r="AH4" i="51"/>
  <c r="R3" i="51"/>
  <c r="C4" i="47" s="1"/>
  <c r="AF59" i="51"/>
  <c r="Q56" i="51"/>
  <c r="B57" i="47" s="1"/>
  <c r="AF53" i="51"/>
  <c r="S51" i="51"/>
  <c r="D52" i="47" s="1"/>
  <c r="AH48" i="51"/>
  <c r="U46" i="51"/>
  <c r="F47" i="47" s="1"/>
  <c r="Q44" i="51"/>
  <c r="B45" i="47" s="1"/>
  <c r="T43" i="51"/>
  <c r="E44" i="47" s="1"/>
  <c r="Q40" i="51"/>
  <c r="B41" i="47" s="1"/>
  <c r="T39" i="51"/>
  <c r="E40" i="47" s="1"/>
  <c r="AF38" i="51"/>
  <c r="S28" i="51"/>
  <c r="D29" i="47" s="1"/>
  <c r="AH26" i="51"/>
  <c r="AI9" i="51"/>
  <c r="S8" i="51"/>
  <c r="D9" i="47" s="1"/>
  <c r="S5" i="51"/>
  <c r="D6" i="47" s="1"/>
  <c r="AI67" i="51"/>
  <c r="AI61" i="51"/>
  <c r="AE59" i="51"/>
  <c r="AG54" i="51"/>
  <c r="R51" i="51"/>
  <c r="C52" i="47" s="1"/>
  <c r="R45" i="51"/>
  <c r="C46" i="47" s="1"/>
  <c r="S43" i="51"/>
  <c r="D44" i="47" s="1"/>
  <c r="AG26" i="51"/>
  <c r="AG22" i="51"/>
  <c r="R20" i="51"/>
  <c r="C21" i="47" s="1"/>
  <c r="T5" i="51"/>
  <c r="E6" i="47" s="1"/>
  <c r="AG4" i="51"/>
  <c r="Q3" i="51"/>
  <c r="AF77" i="51"/>
  <c r="AF71" i="51"/>
  <c r="U70" i="51"/>
  <c r="F71" i="47" s="1"/>
  <c r="AF65" i="51"/>
  <c r="U64" i="51"/>
  <c r="F65" i="47" s="1"/>
  <c r="Q62" i="51"/>
  <c r="B63" i="47" s="1"/>
  <c r="U58" i="51"/>
  <c r="F59" i="47" s="1"/>
  <c r="S57" i="51"/>
  <c r="D58" i="47" s="1"/>
  <c r="AH54" i="51"/>
  <c r="U52" i="51"/>
  <c r="F53" i="47" s="1"/>
  <c r="Q50" i="51"/>
  <c r="AF47" i="51"/>
  <c r="AI41" i="51"/>
  <c r="AE10" i="51"/>
  <c r="R75" i="51"/>
  <c r="C76" i="47" s="1"/>
  <c r="R69" i="51"/>
  <c r="C70" i="47" s="1"/>
  <c r="R63" i="51"/>
  <c r="C64" i="47" s="1"/>
  <c r="AG60" i="51"/>
  <c r="T58" i="51"/>
  <c r="E59" i="47" s="1"/>
  <c r="T52" i="51"/>
  <c r="E53" i="47" s="1"/>
  <c r="AG48" i="51"/>
  <c r="Q11" i="51"/>
  <c r="B12" i="47" s="1"/>
  <c r="AG7" i="51"/>
  <c r="T8" i="51"/>
  <c r="E9" i="47" s="1"/>
  <c r="AF10" i="51"/>
  <c r="S11" i="51"/>
  <c r="D12" i="47" s="1"/>
  <c r="AF13" i="51"/>
  <c r="S14" i="51"/>
  <c r="D15" i="47" s="1"/>
  <c r="AG16" i="51"/>
  <c r="AI17" i="51"/>
  <c r="R19" i="51"/>
  <c r="C20" i="47" s="1"/>
  <c r="T20" i="51"/>
  <c r="E21" i="47" s="1"/>
  <c r="Q21" i="51"/>
  <c r="B22" i="47" s="1"/>
  <c r="AI22" i="51"/>
  <c r="AF23" i="51"/>
  <c r="T24" i="51"/>
  <c r="E25" i="47" s="1"/>
  <c r="Q25" i="51"/>
  <c r="B26" i="47" s="1"/>
  <c r="AI26" i="51"/>
  <c r="AF27" i="51"/>
  <c r="T28" i="51"/>
  <c r="E29" i="47" s="1"/>
  <c r="Q29" i="51"/>
  <c r="B30" i="47" s="1"/>
  <c r="AI30" i="51"/>
  <c r="AF31" i="51"/>
  <c r="AH32" i="51"/>
  <c r="AG34" i="51"/>
  <c r="U35" i="51"/>
  <c r="F36" i="47" s="1"/>
  <c r="R36" i="51"/>
  <c r="AG38" i="51"/>
  <c r="U39" i="51"/>
  <c r="F40" i="47" s="1"/>
  <c r="R40" i="51"/>
  <c r="C41" i="47" s="1"/>
  <c r="AG42" i="51"/>
  <c r="U43" i="51"/>
  <c r="F44" i="47" s="1"/>
  <c r="R44" i="51"/>
  <c r="C45" i="47" s="1"/>
  <c r="T45" i="51"/>
  <c r="E46" i="47" s="1"/>
  <c r="AE46" i="51"/>
  <c r="AG47" i="51"/>
  <c r="AI48" i="51"/>
  <c r="R50" i="51"/>
  <c r="C51" i="47" s="1"/>
  <c r="T51" i="51"/>
  <c r="E52" i="47" s="1"/>
  <c r="AE52" i="51"/>
  <c r="AG53" i="51"/>
  <c r="AI54" i="51"/>
  <c r="R56" i="51"/>
  <c r="C57" i="47" s="1"/>
  <c r="T57" i="51"/>
  <c r="E58" i="47" s="1"/>
  <c r="AE58" i="51"/>
  <c r="AG59" i="51"/>
  <c r="AI60" i="51"/>
  <c r="R62" i="51"/>
  <c r="C63" i="47" s="1"/>
  <c r="AI66" i="51"/>
  <c r="R68" i="51"/>
  <c r="C69" i="47" s="1"/>
  <c r="R74" i="51"/>
  <c r="R80" i="51"/>
  <c r="C81" i="47" s="1"/>
  <c r="AG10" i="51"/>
  <c r="T11" i="51"/>
  <c r="E12" i="47" s="1"/>
  <c r="AG13" i="51"/>
  <c r="T14" i="51"/>
  <c r="E15" i="47" s="1"/>
  <c r="BH15" i="47" s="1"/>
  <c r="AH16" i="51"/>
  <c r="Q18" i="51"/>
  <c r="B19" i="47" s="1"/>
  <c r="S19" i="51"/>
  <c r="D20" i="47" s="1"/>
  <c r="U20" i="51"/>
  <c r="F21" i="47" s="1"/>
  <c r="R21" i="51"/>
  <c r="C22" i="47" s="1"/>
  <c r="AG23" i="51"/>
  <c r="U24" i="51"/>
  <c r="F25" i="47" s="1"/>
  <c r="BI25" i="47" s="1"/>
  <c r="R25" i="51"/>
  <c r="C26" i="47" s="1"/>
  <c r="AG27" i="51"/>
  <c r="U28" i="51"/>
  <c r="F29" i="47" s="1"/>
  <c r="R29" i="51"/>
  <c r="C30" i="47" s="1"/>
  <c r="AG31" i="51"/>
  <c r="AI32" i="51"/>
  <c r="AH34" i="51"/>
  <c r="AE35" i="51"/>
  <c r="S36" i="51"/>
  <c r="D37" i="47" s="1"/>
  <c r="BG37" i="47" s="1"/>
  <c r="AH38" i="51"/>
  <c r="AE39" i="51"/>
  <c r="S40" i="51"/>
  <c r="D41" i="47" s="1"/>
  <c r="BG41" i="47" s="1"/>
  <c r="AH42" i="51"/>
  <c r="AE43" i="51"/>
  <c r="S44" i="51"/>
  <c r="D45" i="47" s="1"/>
  <c r="U45" i="51"/>
  <c r="F46" i="47" s="1"/>
  <c r="AF46" i="51"/>
  <c r="AH47" i="51"/>
  <c r="Q49" i="51"/>
  <c r="B50" i="47" s="1"/>
  <c r="S50" i="51"/>
  <c r="D51" i="47" s="1"/>
  <c r="U51" i="51"/>
  <c r="F52" i="47" s="1"/>
  <c r="AF52" i="51"/>
  <c r="AH53" i="51"/>
  <c r="Q55" i="51"/>
  <c r="B56" i="47" s="1"/>
  <c r="S56" i="51"/>
  <c r="D57" i="47" s="1"/>
  <c r="U57" i="51"/>
  <c r="F58" i="47" s="1"/>
  <c r="AF58" i="51"/>
  <c r="Q61" i="51"/>
  <c r="B62" i="47" s="1"/>
  <c r="S62" i="51"/>
  <c r="D63" i="47" s="1"/>
  <c r="U63" i="51"/>
  <c r="F64" i="47" s="1"/>
  <c r="AF64" i="51"/>
  <c r="U69" i="51"/>
  <c r="F70" i="47" s="1"/>
  <c r="AF70" i="51"/>
  <c r="AF76" i="51"/>
  <c r="AF82" i="51"/>
  <c r="S3" i="51"/>
  <c r="D4" i="47" s="1"/>
  <c r="AI4" i="51"/>
  <c r="AE5" i="51"/>
  <c r="R6" i="51"/>
  <c r="C7" i="47" s="1"/>
  <c r="AI7" i="51"/>
  <c r="AE8" i="51"/>
  <c r="Q9" i="51"/>
  <c r="B10" i="47" s="1"/>
  <c r="AH10" i="51"/>
  <c r="U11" i="51"/>
  <c r="F12" i="47" s="1"/>
  <c r="BI12" i="47" s="1"/>
  <c r="Q12" i="51"/>
  <c r="B13" i="47" s="1"/>
  <c r="AH13" i="51"/>
  <c r="U14" i="51"/>
  <c r="F15" i="47" s="1"/>
  <c r="Q15" i="51"/>
  <c r="B16" i="47" s="1"/>
  <c r="AI16" i="51"/>
  <c r="R18" i="51"/>
  <c r="C19" i="47" s="1"/>
  <c r="T19" i="51"/>
  <c r="E20" i="47" s="1"/>
  <c r="AE20" i="51"/>
  <c r="S21" i="51"/>
  <c r="D22" i="47" s="1"/>
  <c r="AH23" i="51"/>
  <c r="AE24" i="51"/>
  <c r="S25" i="51"/>
  <c r="D26" i="47" s="1"/>
  <c r="BG26" i="47" s="1"/>
  <c r="AH27" i="51"/>
  <c r="AE28" i="51"/>
  <c r="S29" i="51"/>
  <c r="D30" i="47" s="1"/>
  <c r="AH31" i="51"/>
  <c r="Q33" i="51"/>
  <c r="B34" i="47" s="1"/>
  <c r="AI34" i="51"/>
  <c r="AF35" i="51"/>
  <c r="T36" i="51"/>
  <c r="E37" i="47" s="1"/>
  <c r="Q37" i="51"/>
  <c r="B38" i="47" s="1"/>
  <c r="AI38" i="51"/>
  <c r="AF39" i="51"/>
  <c r="T40" i="51"/>
  <c r="E41" i="47" s="1"/>
  <c r="Q41" i="51"/>
  <c r="B42" i="47" s="1"/>
  <c r="AI42" i="51"/>
  <c r="AF43" i="51"/>
  <c r="T44" i="51"/>
  <c r="E45" i="47" s="1"/>
  <c r="BH45" i="47" s="1"/>
  <c r="AE45" i="51"/>
  <c r="AG46" i="51"/>
  <c r="AI47" i="51"/>
  <c r="R49" i="51"/>
  <c r="C50" i="47" s="1"/>
  <c r="T50" i="51"/>
  <c r="E51" i="47" s="1"/>
  <c r="AE51" i="51"/>
  <c r="AG52" i="51"/>
  <c r="AI53" i="51"/>
  <c r="R55" i="51"/>
  <c r="C56" i="47" s="1"/>
  <c r="T56" i="51"/>
  <c r="E57" i="47" s="1"/>
  <c r="AE57" i="51"/>
  <c r="AG58" i="51"/>
  <c r="AI59" i="51"/>
  <c r="R61" i="51"/>
  <c r="C62" i="47" s="1"/>
  <c r="AE63" i="51"/>
  <c r="AI65" i="51"/>
  <c r="R67" i="51"/>
  <c r="C68" i="47" s="1"/>
  <c r="R73" i="51"/>
  <c r="C74" i="47" s="1"/>
  <c r="R79" i="51"/>
  <c r="C80" i="47" s="1"/>
  <c r="T3" i="51"/>
  <c r="E4" i="47" s="1"/>
  <c r="BH4" i="47" s="1"/>
  <c r="AF5" i="51"/>
  <c r="S6" i="51"/>
  <c r="D7" i="47" s="1"/>
  <c r="AF8" i="51"/>
  <c r="R9" i="51"/>
  <c r="C10" i="47" s="1"/>
  <c r="AI10" i="51"/>
  <c r="AE11" i="51"/>
  <c r="R12" i="51"/>
  <c r="C13" i="47" s="1"/>
  <c r="AI13" i="51"/>
  <c r="AE14" i="51"/>
  <c r="R15" i="51"/>
  <c r="C16" i="47" s="1"/>
  <c r="Q17" i="51"/>
  <c r="B18" i="47" s="1"/>
  <c r="S18" i="51"/>
  <c r="D19" i="47" s="1"/>
  <c r="BG19" i="47" s="1"/>
  <c r="U19" i="51"/>
  <c r="F20" i="47" s="1"/>
  <c r="BI20" i="47" s="1"/>
  <c r="AF20" i="51"/>
  <c r="T21" i="51"/>
  <c r="E22" i="47" s="1"/>
  <c r="Q22" i="51"/>
  <c r="B23" i="47" s="1"/>
  <c r="AI23" i="51"/>
  <c r="AF24" i="51"/>
  <c r="T25" i="51"/>
  <c r="E26" i="47" s="1"/>
  <c r="Q26" i="51"/>
  <c r="B27" i="47" s="1"/>
  <c r="AI27" i="51"/>
  <c r="AF28" i="51"/>
  <c r="T29" i="51"/>
  <c r="E30" i="47" s="1"/>
  <c r="Q30" i="51"/>
  <c r="B31" i="47" s="1"/>
  <c r="AI31" i="51"/>
  <c r="R33" i="51"/>
  <c r="C34" i="47" s="1"/>
  <c r="AG35" i="51"/>
  <c r="U36" i="51"/>
  <c r="F37" i="47" s="1"/>
  <c r="R37" i="51"/>
  <c r="C38" i="47" s="1"/>
  <c r="AG39" i="51"/>
  <c r="U40" i="51"/>
  <c r="F41" i="47" s="1"/>
  <c r="R41" i="51"/>
  <c r="C42" i="47" s="1"/>
  <c r="AG43" i="51"/>
  <c r="U44" i="51"/>
  <c r="F45" i="47" s="1"/>
  <c r="BI45" i="47" s="1"/>
  <c r="AF45" i="51"/>
  <c r="AH46" i="51"/>
  <c r="Q48" i="51"/>
  <c r="B49" i="47" s="1"/>
  <c r="S49" i="51"/>
  <c r="D50" i="47" s="1"/>
  <c r="U50" i="51"/>
  <c r="F51" i="47" s="1"/>
  <c r="AF51" i="51"/>
  <c r="AH52" i="51"/>
  <c r="Q54" i="51"/>
  <c r="B55" i="47" s="1"/>
  <c r="S55" i="51"/>
  <c r="D56" i="47" s="1"/>
  <c r="U56" i="51"/>
  <c r="F57" i="47" s="1"/>
  <c r="AF57" i="51"/>
  <c r="AH58" i="51"/>
  <c r="Q60" i="51"/>
  <c r="B61" i="47" s="1"/>
  <c r="S61" i="51"/>
  <c r="D62" i="47" s="1"/>
  <c r="U62" i="51"/>
  <c r="F63" i="47" s="1"/>
  <c r="BI63" i="47" s="1"/>
  <c r="AF63" i="51"/>
  <c r="U68" i="51"/>
  <c r="F69" i="47" s="1"/>
  <c r="AF69" i="51"/>
  <c r="AF75" i="51"/>
  <c r="AF81" i="51"/>
  <c r="AG8" i="51"/>
  <c r="S9" i="51"/>
  <c r="D10" i="47" s="1"/>
  <c r="AF11" i="51"/>
  <c r="S12" i="51"/>
  <c r="D13" i="47" s="1"/>
  <c r="AF14" i="51"/>
  <c r="S15" i="51"/>
  <c r="D16" i="47" s="1"/>
  <c r="R17" i="51"/>
  <c r="T18" i="51"/>
  <c r="E19" i="47" s="1"/>
  <c r="AE19" i="51"/>
  <c r="AG20" i="51"/>
  <c r="U21" i="51"/>
  <c r="F22" i="47" s="1"/>
  <c r="R22" i="51"/>
  <c r="C23" i="47" s="1"/>
  <c r="AG24" i="51"/>
  <c r="U25" i="51"/>
  <c r="F26" i="47" s="1"/>
  <c r="R26" i="51"/>
  <c r="C27" i="47" s="1"/>
  <c r="AG28" i="51"/>
  <c r="U29" i="51"/>
  <c r="F30" i="47" s="1"/>
  <c r="R30" i="51"/>
  <c r="C31" i="47" s="1"/>
  <c r="Q32" i="51"/>
  <c r="B33" i="47" s="1"/>
  <c r="S33" i="51"/>
  <c r="D34" i="47" s="1"/>
  <c r="AH35" i="51"/>
  <c r="AE36" i="51"/>
  <c r="S37" i="51"/>
  <c r="D38" i="47" s="1"/>
  <c r="AH39" i="51"/>
  <c r="AE40" i="51"/>
  <c r="S41" i="51"/>
  <c r="D42" i="47" s="1"/>
  <c r="AH43" i="51"/>
  <c r="AE44" i="51"/>
  <c r="AG45" i="51"/>
  <c r="AI46" i="51"/>
  <c r="R48" i="51"/>
  <c r="T49" i="51"/>
  <c r="E50" i="47" s="1"/>
  <c r="AE50" i="51"/>
  <c r="AG51" i="51"/>
  <c r="AI52" i="51"/>
  <c r="R54" i="51"/>
  <c r="C55" i="47" s="1"/>
  <c r="T55" i="51"/>
  <c r="E56" i="47" s="1"/>
  <c r="AE56" i="51"/>
  <c r="AG57" i="51"/>
  <c r="AI58" i="51"/>
  <c r="R60" i="51"/>
  <c r="C61" i="47" s="1"/>
  <c r="AE62" i="51"/>
  <c r="AI64" i="51"/>
  <c r="R66" i="51"/>
  <c r="C67" i="47" s="1"/>
  <c r="AI70" i="51"/>
  <c r="R72" i="51"/>
  <c r="C73" i="47" s="1"/>
  <c r="R78" i="51"/>
  <c r="C79" i="47" s="1"/>
  <c r="R84" i="51"/>
  <c r="AE3" i="51"/>
  <c r="Q4" i="51"/>
  <c r="B5" i="47" s="1"/>
  <c r="AH5" i="51"/>
  <c r="U6" i="51"/>
  <c r="F7" i="47" s="1"/>
  <c r="BI7" i="47" s="1"/>
  <c r="Q7" i="51"/>
  <c r="AH8" i="51"/>
  <c r="T9" i="51"/>
  <c r="E10" i="47" s="1"/>
  <c r="AG11" i="51"/>
  <c r="T12" i="51"/>
  <c r="E13" i="47" s="1"/>
  <c r="BH13" i="47" s="1"/>
  <c r="AG14" i="51"/>
  <c r="T15" i="51"/>
  <c r="E16" i="47" s="1"/>
  <c r="Q16" i="51"/>
  <c r="B17" i="47" s="1"/>
  <c r="S17" i="51"/>
  <c r="D18" i="47" s="1"/>
  <c r="U18" i="51"/>
  <c r="F19" i="47" s="1"/>
  <c r="BI19" i="47" s="1"/>
  <c r="AF19" i="51"/>
  <c r="AH20" i="51"/>
  <c r="AE21" i="51"/>
  <c r="S22" i="51"/>
  <c r="D23" i="47" s="1"/>
  <c r="BG23" i="47" s="1"/>
  <c r="AH24" i="51"/>
  <c r="AE25" i="51"/>
  <c r="S26" i="51"/>
  <c r="D27" i="47" s="1"/>
  <c r="BG27" i="47" s="1"/>
  <c r="AH28" i="51"/>
  <c r="AE29" i="51"/>
  <c r="S30" i="51"/>
  <c r="D31" i="47" s="1"/>
  <c r="R32" i="51"/>
  <c r="C33" i="47" s="1"/>
  <c r="T33" i="51"/>
  <c r="E34" i="47" s="1"/>
  <c r="Q34" i="51"/>
  <c r="B35" i="47" s="1"/>
  <c r="AI35" i="51"/>
  <c r="AF36" i="51"/>
  <c r="T37" i="51"/>
  <c r="E38" i="47" s="1"/>
  <c r="BH38" i="47" s="1"/>
  <c r="Q38" i="51"/>
  <c r="AI39" i="51"/>
  <c r="AF40" i="51"/>
  <c r="T41" i="51"/>
  <c r="E42" i="47" s="1"/>
  <c r="Q42" i="51"/>
  <c r="B43" i="47" s="1"/>
  <c r="AI43" i="51"/>
  <c r="AF44" i="51"/>
  <c r="AH45" i="51"/>
  <c r="Q47" i="51"/>
  <c r="B48" i="47" s="1"/>
  <c r="S48" i="51"/>
  <c r="D49" i="47" s="1"/>
  <c r="BG49" i="47" s="1"/>
  <c r="U49" i="51"/>
  <c r="F50" i="47" s="1"/>
  <c r="AF50" i="51"/>
  <c r="AH51" i="51"/>
  <c r="Q53" i="51"/>
  <c r="B54" i="47" s="1"/>
  <c r="S54" i="51"/>
  <c r="D55" i="47" s="1"/>
  <c r="BG55" i="47" s="1"/>
  <c r="U55" i="51"/>
  <c r="F56" i="47" s="1"/>
  <c r="BI56" i="47" s="1"/>
  <c r="AF56" i="51"/>
  <c r="AH57" i="51"/>
  <c r="Q59" i="51"/>
  <c r="B60" i="47" s="1"/>
  <c r="S60" i="51"/>
  <c r="D61" i="47" s="1"/>
  <c r="U61" i="51"/>
  <c r="F62" i="47" s="1"/>
  <c r="BI62" i="47" s="1"/>
  <c r="AF62" i="51"/>
  <c r="U67" i="51"/>
  <c r="F68" i="47" s="1"/>
  <c r="AF68" i="51"/>
  <c r="AF74" i="51"/>
  <c r="AF80" i="51"/>
  <c r="AI28" i="51"/>
  <c r="AF29" i="51"/>
  <c r="T30" i="51"/>
  <c r="E31" i="47" s="1"/>
  <c r="Q31" i="51"/>
  <c r="B32" i="47" s="1"/>
  <c r="S32" i="51"/>
  <c r="D33" i="47" s="1"/>
  <c r="U33" i="51"/>
  <c r="F34" i="47" s="1"/>
  <c r="R34" i="51"/>
  <c r="C35" i="47" s="1"/>
  <c r="AG36" i="51"/>
  <c r="U37" i="51"/>
  <c r="F38" i="47" s="1"/>
  <c r="R38" i="51"/>
  <c r="C39" i="47" s="1"/>
  <c r="AG40" i="51"/>
  <c r="U41" i="51"/>
  <c r="F42" i="47" s="1"/>
  <c r="R42" i="51"/>
  <c r="AG44" i="51"/>
  <c r="AI45" i="51"/>
  <c r="R47" i="51"/>
  <c r="C48" i="47" s="1"/>
  <c r="T48" i="51"/>
  <c r="E49" i="47" s="1"/>
  <c r="AE49" i="51"/>
  <c r="AG50" i="51"/>
  <c r="AI51" i="51"/>
  <c r="R53" i="51"/>
  <c r="C54" i="47" s="1"/>
  <c r="T54" i="51"/>
  <c r="E55" i="47" s="1"/>
  <c r="BH55" i="47" s="1"/>
  <c r="AE55" i="51"/>
  <c r="AG56" i="51"/>
  <c r="AI57" i="51"/>
  <c r="R59" i="51"/>
  <c r="AE61" i="51"/>
  <c r="AG62" i="51"/>
  <c r="AI63" i="51"/>
  <c r="R65" i="51"/>
  <c r="AI69" i="51"/>
  <c r="R71" i="51"/>
  <c r="C72" i="47" s="1"/>
  <c r="R77" i="51"/>
  <c r="R83" i="51"/>
  <c r="AG3" i="51"/>
  <c r="S4" i="51"/>
  <c r="D5" i="47" s="1"/>
  <c r="AF6" i="51"/>
  <c r="S7" i="51"/>
  <c r="D8" i="47" s="1"/>
  <c r="BG8" i="47" s="1"/>
  <c r="AE9" i="51"/>
  <c r="R10" i="51"/>
  <c r="AI11" i="51"/>
  <c r="AE12" i="51"/>
  <c r="R13" i="51"/>
  <c r="C14" i="47" s="1"/>
  <c r="AI14" i="51"/>
  <c r="AE15" i="51"/>
  <c r="S16" i="51"/>
  <c r="D17" i="47" s="1"/>
  <c r="BG17" i="47" s="1"/>
  <c r="U17" i="51"/>
  <c r="F18" i="47" s="1"/>
  <c r="BI18" i="47" s="1"/>
  <c r="AF18" i="51"/>
  <c r="AH19" i="51"/>
  <c r="AG21" i="51"/>
  <c r="U22" i="51"/>
  <c r="F23" i="47" s="1"/>
  <c r="BI23" i="47" s="1"/>
  <c r="R23" i="51"/>
  <c r="AG25" i="51"/>
  <c r="U26" i="51"/>
  <c r="F27" i="47" s="1"/>
  <c r="BI27" i="47" s="1"/>
  <c r="R27" i="51"/>
  <c r="C28" i="47" s="1"/>
  <c r="AG29" i="51"/>
  <c r="U30" i="51"/>
  <c r="F31" i="47" s="1"/>
  <c r="R31" i="51"/>
  <c r="T32" i="51"/>
  <c r="E33" i="47" s="1"/>
  <c r="BH33" i="47" s="1"/>
  <c r="AE33" i="51"/>
  <c r="S34" i="51"/>
  <c r="D35" i="47" s="1"/>
  <c r="BG35" i="47" s="1"/>
  <c r="AH36" i="51"/>
  <c r="AE37" i="51"/>
  <c r="S38" i="51"/>
  <c r="D39" i="47" s="1"/>
  <c r="AH40" i="51"/>
  <c r="AE41" i="51"/>
  <c r="S42" i="51"/>
  <c r="D43" i="47" s="1"/>
  <c r="BG43" i="47" s="1"/>
  <c r="AH44" i="51"/>
  <c r="Q46" i="51"/>
  <c r="B47" i="47" s="1"/>
  <c r="S47" i="51"/>
  <c r="D48" i="47" s="1"/>
  <c r="BG48" i="47" s="1"/>
  <c r="U48" i="51"/>
  <c r="F49" i="47" s="1"/>
  <c r="BI49" i="47" s="1"/>
  <c r="AF49" i="51"/>
  <c r="AH50" i="51"/>
  <c r="Q52" i="51"/>
  <c r="B53" i="47" s="1"/>
  <c r="S53" i="51"/>
  <c r="D54" i="47" s="1"/>
  <c r="BG54" i="47" s="1"/>
  <c r="U54" i="51"/>
  <c r="F55" i="47" s="1"/>
  <c r="AF55" i="51"/>
  <c r="AH56" i="51"/>
  <c r="Q58" i="51"/>
  <c r="S59" i="51"/>
  <c r="D60" i="47" s="1"/>
  <c r="U60" i="51"/>
  <c r="F61" i="47" s="1"/>
  <c r="AF61" i="51"/>
  <c r="U66" i="51"/>
  <c r="F67" i="47" s="1"/>
  <c r="BI67" i="47" s="1"/>
  <c r="AF67" i="51"/>
  <c r="AF73" i="51"/>
  <c r="AF79" i="51"/>
  <c r="AH3" i="51"/>
  <c r="T4" i="51"/>
  <c r="E5" i="47" s="1"/>
  <c r="AG6" i="51"/>
  <c r="T7" i="51"/>
  <c r="E8" i="47" s="1"/>
  <c r="AF9" i="51"/>
  <c r="S10" i="51"/>
  <c r="D11" i="47" s="1"/>
  <c r="BG11" i="47" s="1"/>
  <c r="AF12" i="51"/>
  <c r="S13" i="51"/>
  <c r="D14" i="47" s="1"/>
  <c r="BG14" i="47" s="1"/>
  <c r="AF15" i="51"/>
  <c r="T16" i="51"/>
  <c r="E17" i="47" s="1"/>
  <c r="BH17" i="47" s="1"/>
  <c r="AE17" i="51"/>
  <c r="AG18" i="51"/>
  <c r="AI19" i="51"/>
  <c r="AH21" i="51"/>
  <c r="AE22" i="51"/>
  <c r="S23" i="51"/>
  <c r="D24" i="47" s="1"/>
  <c r="AH25" i="51"/>
  <c r="AE26" i="51"/>
  <c r="S27" i="51"/>
  <c r="D28" i="47" s="1"/>
  <c r="BG28" i="47" s="1"/>
  <c r="AH29" i="51"/>
  <c r="AE30" i="51"/>
  <c r="S31" i="51"/>
  <c r="D32" i="47" s="1"/>
  <c r="U32" i="51"/>
  <c r="F33" i="47" s="1"/>
  <c r="AF33" i="51"/>
  <c r="T34" i="51"/>
  <c r="E35" i="47" s="1"/>
  <c r="Q35" i="51"/>
  <c r="AI36" i="51"/>
  <c r="AF37" i="51"/>
  <c r="T38" i="51"/>
  <c r="E39" i="47" s="1"/>
  <c r="Q39" i="51"/>
  <c r="B40" i="47" s="1"/>
  <c r="AI40" i="51"/>
  <c r="AF41" i="51"/>
  <c r="T42" i="51"/>
  <c r="E43" i="47" s="1"/>
  <c r="BH43" i="47" s="1"/>
  <c r="Q43" i="51"/>
  <c r="AI44" i="51"/>
  <c r="R46" i="51"/>
  <c r="T47" i="51"/>
  <c r="E48" i="47" s="1"/>
  <c r="BH48" i="47" s="1"/>
  <c r="AE48" i="51"/>
  <c r="AG49" i="51"/>
  <c r="AI50" i="51"/>
  <c r="R52" i="51"/>
  <c r="T53" i="51"/>
  <c r="E54" i="47" s="1"/>
  <c r="AE54" i="51"/>
  <c r="AG55" i="51"/>
  <c r="AI56" i="51"/>
  <c r="R58" i="51"/>
  <c r="AE60" i="51"/>
  <c r="AG61" i="51"/>
  <c r="AI62" i="51"/>
  <c r="R64" i="51"/>
  <c r="AI68" i="51"/>
  <c r="R70" i="51"/>
  <c r="C71" i="47" s="1"/>
  <c r="R76" i="51"/>
  <c r="R82" i="51"/>
  <c r="AG9" i="51"/>
  <c r="T10" i="51"/>
  <c r="E11" i="47" s="1"/>
  <c r="BH11" i="47" s="1"/>
  <c r="AG12" i="51"/>
  <c r="T13" i="51"/>
  <c r="E14" i="47" s="1"/>
  <c r="BH14" i="47" s="1"/>
  <c r="AG15" i="51"/>
  <c r="U16" i="51"/>
  <c r="F17" i="47" s="1"/>
  <c r="BI17" i="47" s="1"/>
  <c r="AF17" i="51"/>
  <c r="AH18" i="51"/>
  <c r="Q20" i="51"/>
  <c r="B21" i="47" s="1"/>
  <c r="AI21" i="51"/>
  <c r="AF22" i="51"/>
  <c r="T23" i="51"/>
  <c r="E24" i="47" s="1"/>
  <c r="BH24" i="47" s="1"/>
  <c r="Q24" i="51"/>
  <c r="B25" i="47" s="1"/>
  <c r="AI25" i="51"/>
  <c r="AF26" i="51"/>
  <c r="T27" i="51"/>
  <c r="E28" i="47" s="1"/>
  <c r="BH28" i="47" s="1"/>
  <c r="Q28" i="51"/>
  <c r="B29" i="47" s="1"/>
  <c r="AI29" i="51"/>
  <c r="AF30" i="51"/>
  <c r="T31" i="51"/>
  <c r="E32" i="47" s="1"/>
  <c r="AE32" i="51"/>
  <c r="AG33" i="51"/>
  <c r="U34" i="51"/>
  <c r="F35" i="47" s="1"/>
  <c r="R35" i="51"/>
  <c r="C36" i="47" s="1"/>
  <c r="AG37" i="51"/>
  <c r="U38" i="51"/>
  <c r="F39" i="47" s="1"/>
  <c r="BI39" i="47" s="1"/>
  <c r="R39" i="51"/>
  <c r="C40" i="47" s="1"/>
  <c r="AG41" i="51"/>
  <c r="U42" i="51"/>
  <c r="F43" i="47" s="1"/>
  <c r="BI43" i="47" s="1"/>
  <c r="R43" i="51"/>
  <c r="Q45" i="51"/>
  <c r="S46" i="51"/>
  <c r="D47" i="47" s="1"/>
  <c r="U47" i="51"/>
  <c r="F48" i="47" s="1"/>
  <c r="AF48" i="51"/>
  <c r="AH49" i="51"/>
  <c r="Q51" i="51"/>
  <c r="B52" i="47" s="1"/>
  <c r="S52" i="51"/>
  <c r="D53" i="47" s="1"/>
  <c r="BG53" i="47" s="1"/>
  <c r="U53" i="51"/>
  <c r="F54" i="47" s="1"/>
  <c r="BI54" i="47" s="1"/>
  <c r="AF54" i="51"/>
  <c r="AH55" i="51"/>
  <c r="Q57" i="51"/>
  <c r="S58" i="51"/>
  <c r="D59" i="47" s="1"/>
  <c r="BG59" i="47" s="1"/>
  <c r="U59" i="51"/>
  <c r="F60" i="47" s="1"/>
  <c r="BI60" i="47" s="1"/>
  <c r="AF60" i="51"/>
  <c r="Q63" i="51"/>
  <c r="U65" i="51"/>
  <c r="F66" i="47" s="1"/>
  <c r="AF66" i="51"/>
  <c r="AF72" i="51"/>
  <c r="AF78" i="51"/>
  <c r="J40" i="12"/>
  <c r="J41" i="12"/>
  <c r="J42" i="12"/>
  <c r="BH10" i="47" l="1"/>
  <c r="BI52" i="47"/>
  <c r="BI21" i="47"/>
  <c r="BH21" i="47"/>
  <c r="BH53" i="47"/>
  <c r="BG58" i="47"/>
  <c r="BI32" i="47"/>
  <c r="BG46" i="47"/>
  <c r="BI14" i="47"/>
  <c r="BH41" i="47"/>
  <c r="BG51" i="47"/>
  <c r="BG20" i="47"/>
  <c r="BI59" i="47"/>
  <c r="BG29" i="47"/>
  <c r="BH7" i="47"/>
  <c r="BH18" i="47"/>
  <c r="BI10" i="47"/>
  <c r="BI61" i="47"/>
  <c r="BI31" i="47"/>
  <c r="BI38" i="47"/>
  <c r="BI68" i="47"/>
  <c r="BI50" i="47"/>
  <c r="BI30" i="47"/>
  <c r="BH30" i="47"/>
  <c r="BH46" i="47"/>
  <c r="BG44" i="47"/>
  <c r="BI28" i="47"/>
  <c r="BG13" i="47"/>
  <c r="BI64" i="47"/>
  <c r="BI65" i="47"/>
  <c r="BH40" i="47"/>
  <c r="BI6" i="47"/>
  <c r="BA21" i="47"/>
  <c r="BG40" i="47"/>
  <c r="BI5" i="47"/>
  <c r="BI11" i="47"/>
  <c r="BG60" i="47"/>
  <c r="BH39" i="47"/>
  <c r="BH51" i="47"/>
  <c r="BG22" i="47"/>
  <c r="BI44" i="47"/>
  <c r="BH29" i="47"/>
  <c r="BG15" i="47"/>
  <c r="BH47" i="47"/>
  <c r="BH23" i="47"/>
  <c r="BH34" i="47"/>
  <c r="BG42" i="47"/>
  <c r="BG10" i="47"/>
  <c r="BI57" i="47"/>
  <c r="BH37" i="47"/>
  <c r="BI46" i="47"/>
  <c r="BH44" i="47"/>
  <c r="BG25" i="47"/>
  <c r="BH54" i="47"/>
  <c r="BI66" i="47"/>
  <c r="BI26" i="47"/>
  <c r="BI48" i="47"/>
  <c r="BG33" i="47"/>
  <c r="BG18" i="47"/>
  <c r="BH56" i="47"/>
  <c r="BG56" i="47"/>
  <c r="BI41" i="47"/>
  <c r="BH26" i="47"/>
  <c r="BH20" i="47"/>
  <c r="BG45" i="47"/>
  <c r="BI29" i="47"/>
  <c r="BH12" i="47"/>
  <c r="BG12" i="47"/>
  <c r="BI9" i="47"/>
  <c r="BG16" i="47"/>
  <c r="BI35" i="47"/>
  <c r="BG24" i="47"/>
  <c r="BH8" i="47"/>
  <c r="BI34" i="47"/>
  <c r="BH49" i="47"/>
  <c r="BG47" i="47"/>
  <c r="BH32" i="47"/>
  <c r="BH5" i="47"/>
  <c r="BI55" i="47"/>
  <c r="BG39" i="47"/>
  <c r="BG31" i="47"/>
  <c r="BI58" i="47"/>
  <c r="BI40" i="47"/>
  <c r="BI47" i="47"/>
  <c r="BH36" i="47"/>
  <c r="BH35" i="47"/>
  <c r="BH31" i="47"/>
  <c r="BH16" i="47"/>
  <c r="BG38" i="47"/>
  <c r="BI22" i="47"/>
  <c r="BG57" i="47"/>
  <c r="BH25" i="47"/>
  <c r="BH9" i="47"/>
  <c r="BH27" i="47"/>
  <c r="BI37" i="47"/>
  <c r="BH52" i="47"/>
  <c r="BG6" i="47"/>
  <c r="BG52" i="47"/>
  <c r="BG36" i="47"/>
  <c r="BI51" i="47"/>
  <c r="BH22" i="47"/>
  <c r="BG30" i="47"/>
  <c r="BI15" i="47"/>
  <c r="BI36" i="47"/>
  <c r="BI53" i="47"/>
  <c r="BH6" i="47"/>
  <c r="BG9" i="47"/>
  <c r="BI13" i="47"/>
  <c r="BH42" i="47"/>
  <c r="BG4" i="47"/>
  <c r="BA4" i="47"/>
  <c r="BI33" i="47"/>
  <c r="BG32" i="47"/>
  <c r="BG5" i="47"/>
  <c r="BI42" i="47"/>
  <c r="BH50" i="47"/>
  <c r="BG34" i="47"/>
  <c r="BH19" i="47"/>
  <c r="BG50" i="47"/>
  <c r="BG7" i="47"/>
  <c r="BI24" i="47"/>
  <c r="BI4" i="47"/>
  <c r="BI16" i="47"/>
  <c r="BI8" i="47"/>
  <c r="H30" i="51"/>
  <c r="G16" i="72" s="1"/>
  <c r="F26" i="53"/>
  <c r="F24" i="53"/>
  <c r="E20" i="69" s="1"/>
  <c r="G31" i="53"/>
  <c r="F38" i="69" s="1"/>
  <c r="G21" i="53"/>
  <c r="F17" i="69" s="1"/>
  <c r="G21" i="51"/>
  <c r="H21" i="51"/>
  <c r="G7" i="72" s="1"/>
  <c r="H26" i="51"/>
  <c r="G12" i="72" s="1"/>
  <c r="H23" i="51"/>
  <c r="G9" i="72" s="1"/>
  <c r="E10" i="72"/>
  <c r="E30" i="72"/>
  <c r="E20" i="72"/>
  <c r="E38" i="72"/>
  <c r="E39" i="72"/>
  <c r="E37" i="72"/>
  <c r="F12" i="69"/>
  <c r="F22" i="69"/>
  <c r="E16" i="69"/>
  <c r="E36" i="69"/>
  <c r="E26" i="69"/>
  <c r="E12" i="69"/>
  <c r="E32" i="69"/>
  <c r="E22" i="69"/>
  <c r="F37" i="69"/>
  <c r="E10" i="69"/>
  <c r="E30" i="69"/>
  <c r="F23" i="53"/>
  <c r="F22" i="53"/>
  <c r="F17" i="72"/>
  <c r="F7" i="72"/>
  <c r="F27" i="53"/>
  <c r="E23" i="72"/>
  <c r="E13" i="72"/>
  <c r="E33" i="72"/>
  <c r="E15" i="72"/>
  <c r="E35" i="72"/>
  <c r="E25" i="72"/>
  <c r="E14" i="72"/>
  <c r="E34" i="72"/>
  <c r="E24" i="72"/>
  <c r="C6" i="55"/>
  <c r="B4" i="47"/>
  <c r="M3" i="51"/>
  <c r="M75" i="51"/>
  <c r="B77" i="67" s="1"/>
  <c r="N25" i="51"/>
  <c r="C27" i="67" s="1"/>
  <c r="C24" i="47"/>
  <c r="N12" i="51"/>
  <c r="C14" i="67" s="1"/>
  <c r="C11" i="47"/>
  <c r="N86" i="51"/>
  <c r="C88" i="67" s="1"/>
  <c r="C85" i="47"/>
  <c r="N45" i="51"/>
  <c r="C47" i="67" s="1"/>
  <c r="C44" i="47"/>
  <c r="N48" i="51"/>
  <c r="C50" i="67" s="1"/>
  <c r="C47" i="47"/>
  <c r="N61" i="51"/>
  <c r="C63" i="67" s="1"/>
  <c r="C60" i="47"/>
  <c r="N76" i="51"/>
  <c r="C78" i="67" s="1"/>
  <c r="C75" i="47"/>
  <c r="N38" i="51"/>
  <c r="C40" i="67" s="1"/>
  <c r="C37" i="47"/>
  <c r="M52" i="51"/>
  <c r="B54" i="67" s="1"/>
  <c r="B51" i="47"/>
  <c r="N30" i="51"/>
  <c r="C32" i="67" s="1"/>
  <c r="C29" i="47"/>
  <c r="M85" i="51"/>
  <c r="B87" i="67" s="1"/>
  <c r="N44" i="51"/>
  <c r="C46" i="67" s="1"/>
  <c r="C43" i="47"/>
  <c r="M59" i="51"/>
  <c r="B61" i="67" s="1"/>
  <c r="B58" i="47"/>
  <c r="N60" i="51"/>
  <c r="C62" i="67" s="1"/>
  <c r="C59" i="47"/>
  <c r="M45" i="51"/>
  <c r="B47" i="67" s="1"/>
  <c r="B44" i="47"/>
  <c r="M37" i="51"/>
  <c r="B39" i="67" s="1"/>
  <c r="B36" i="47"/>
  <c r="M40" i="51"/>
  <c r="B42" i="67" s="1"/>
  <c r="B39" i="47"/>
  <c r="N50" i="51"/>
  <c r="C52" i="67" s="1"/>
  <c r="C49" i="47"/>
  <c r="N19" i="51"/>
  <c r="C21" i="67" s="1"/>
  <c r="C18" i="47"/>
  <c r="M47" i="51"/>
  <c r="B49" i="67" s="1"/>
  <c r="B46" i="47"/>
  <c r="N33" i="51"/>
  <c r="C35" i="67" s="1"/>
  <c r="C32" i="47"/>
  <c r="N85" i="51"/>
  <c r="C87" i="67" s="1"/>
  <c r="C84" i="47"/>
  <c r="N79" i="51"/>
  <c r="C81" i="67" s="1"/>
  <c r="C78" i="47"/>
  <c r="N84" i="51"/>
  <c r="C86" i="67" s="1"/>
  <c r="C83" i="47"/>
  <c r="N54" i="51"/>
  <c r="C56" i="67" s="1"/>
  <c r="C53" i="47"/>
  <c r="M60" i="51"/>
  <c r="B62" i="67" s="1"/>
  <c r="B59" i="47"/>
  <c r="N78" i="51"/>
  <c r="C80" i="67" s="1"/>
  <c r="C77" i="47"/>
  <c r="N67" i="51"/>
  <c r="C69" i="67" s="1"/>
  <c r="C66" i="47"/>
  <c r="N66" i="51"/>
  <c r="C68" i="67" s="1"/>
  <c r="C65" i="47"/>
  <c r="M65" i="51"/>
  <c r="B67" i="67" s="1"/>
  <c r="B64" i="47"/>
  <c r="C9" i="55"/>
  <c r="C9" i="47"/>
  <c r="M30" i="51"/>
  <c r="B32" i="67" s="1"/>
  <c r="M17" i="51"/>
  <c r="B19" i="67" s="1"/>
  <c r="M9" i="51"/>
  <c r="B11" i="67" s="1"/>
  <c r="B8" i="47"/>
  <c r="M6" i="51"/>
  <c r="B8" i="67" s="1"/>
  <c r="M55" i="51"/>
  <c r="B57" i="67" s="1"/>
  <c r="N68" i="51"/>
  <c r="C70" i="67" s="1"/>
  <c r="N35" i="51"/>
  <c r="C37" i="67" s="1"/>
  <c r="N70" i="51"/>
  <c r="C72" i="67" s="1"/>
  <c r="N52" i="51"/>
  <c r="C54" i="67" s="1"/>
  <c r="M13" i="51"/>
  <c r="B15" i="67" s="1"/>
  <c r="M15" i="51"/>
  <c r="B17" i="67" s="1"/>
  <c r="M68" i="51"/>
  <c r="B70" i="67" s="1"/>
  <c r="N41" i="51"/>
  <c r="C43" i="67" s="1"/>
  <c r="M34" i="51"/>
  <c r="B36" i="67" s="1"/>
  <c r="M50" i="51"/>
  <c r="B52" i="67" s="1"/>
  <c r="N57" i="51"/>
  <c r="C59" i="67" s="1"/>
  <c r="M43" i="51"/>
  <c r="B45" i="67" s="1"/>
  <c r="N23" i="51"/>
  <c r="C25" i="67" s="1"/>
  <c r="M23" i="51"/>
  <c r="B25" i="67" s="1"/>
  <c r="N22" i="51"/>
  <c r="C24" i="67" s="1"/>
  <c r="M58" i="51"/>
  <c r="B60" i="67" s="1"/>
  <c r="M76" i="51"/>
  <c r="B78" i="67" s="1"/>
  <c r="M73" i="51"/>
  <c r="B75" i="67" s="1"/>
  <c r="N40" i="51"/>
  <c r="C42" i="67" s="1"/>
  <c r="N32" i="51"/>
  <c r="C34" i="67" s="1"/>
  <c r="M32" i="51"/>
  <c r="B34" i="67" s="1"/>
  <c r="M14" i="51"/>
  <c r="B16" i="67" s="1"/>
  <c r="N64" i="51"/>
  <c r="C66" i="67" s="1"/>
  <c r="N59" i="51"/>
  <c r="C61" i="67" s="1"/>
  <c r="N18" i="51"/>
  <c r="C20" i="67" s="1"/>
  <c r="M66" i="51"/>
  <c r="B68" i="67" s="1"/>
  <c r="M69" i="51"/>
  <c r="B71" i="67" s="1"/>
  <c r="M26" i="51"/>
  <c r="B28" i="67" s="1"/>
  <c r="M48" i="51"/>
  <c r="B50" i="67" s="1"/>
  <c r="N55" i="51"/>
  <c r="C57" i="67" s="1"/>
  <c r="N62" i="51"/>
  <c r="C64" i="67" s="1"/>
  <c r="M62" i="51"/>
  <c r="B64" i="67" s="1"/>
  <c r="M19" i="51"/>
  <c r="B21" i="67" s="1"/>
  <c r="N81" i="51"/>
  <c r="C83" i="67" s="1"/>
  <c r="N21" i="51"/>
  <c r="C23" i="67" s="1"/>
  <c r="N5" i="51"/>
  <c r="C7" i="67" s="1"/>
  <c r="N4" i="51"/>
  <c r="C6" i="67" s="1"/>
  <c r="N3" i="51"/>
  <c r="C5" i="67" s="1"/>
  <c r="N26" i="51"/>
  <c r="C28" i="67" s="1"/>
  <c r="M77" i="51"/>
  <c r="B79" i="67" s="1"/>
  <c r="M53" i="51"/>
  <c r="B55" i="67" s="1"/>
  <c r="N37" i="51"/>
  <c r="C39" i="67" s="1"/>
  <c r="M41" i="51"/>
  <c r="B43" i="67" s="1"/>
  <c r="N73" i="51"/>
  <c r="C75" i="67" s="1"/>
  <c r="N17" i="51"/>
  <c r="C19" i="67" s="1"/>
  <c r="N75" i="51"/>
  <c r="C77" i="67" s="1"/>
  <c r="M51" i="51"/>
  <c r="B53" i="67" s="1"/>
  <c r="M20" i="51"/>
  <c r="B22" i="67" s="1"/>
  <c r="M64" i="51"/>
  <c r="B66" i="67" s="1"/>
  <c r="N9" i="51"/>
  <c r="C11" i="67" s="1"/>
  <c r="M72" i="51"/>
  <c r="B74" i="67" s="1"/>
  <c r="N29" i="51"/>
  <c r="C31" i="67" s="1"/>
  <c r="N15" i="51"/>
  <c r="C17" i="67" s="1"/>
  <c r="N36" i="51"/>
  <c r="C38" i="67" s="1"/>
  <c r="M49" i="51"/>
  <c r="B51" i="67" s="1"/>
  <c r="M36" i="51"/>
  <c r="B38" i="67" s="1"/>
  <c r="N28" i="51"/>
  <c r="C30" i="67" s="1"/>
  <c r="N69" i="51"/>
  <c r="C71" i="67" s="1"/>
  <c r="M39" i="51"/>
  <c r="B41" i="67" s="1"/>
  <c r="M11" i="51"/>
  <c r="B13" i="67" s="1"/>
  <c r="N46" i="51"/>
  <c r="C48" i="67" s="1"/>
  <c r="M31" i="51"/>
  <c r="B33" i="67" s="1"/>
  <c r="N65" i="51"/>
  <c r="C67" i="67" s="1"/>
  <c r="N47" i="51"/>
  <c r="C49" i="67" s="1"/>
  <c r="N83" i="51"/>
  <c r="C85" i="67" s="1"/>
  <c r="M84" i="51"/>
  <c r="B86" i="67" s="1"/>
  <c r="M83" i="51"/>
  <c r="B85" i="67" s="1"/>
  <c r="N72" i="51"/>
  <c r="C74" i="67" s="1"/>
  <c r="N43" i="51"/>
  <c r="C45" i="67" s="1"/>
  <c r="M28" i="51"/>
  <c r="B30" i="67" s="1"/>
  <c r="N51" i="51"/>
  <c r="C53" i="67" s="1"/>
  <c r="N71" i="51"/>
  <c r="C73" i="67" s="1"/>
  <c r="N53" i="51"/>
  <c r="C55" i="67" s="1"/>
  <c r="M42" i="51"/>
  <c r="B44" i="67" s="1"/>
  <c r="M8" i="51"/>
  <c r="B10" i="67" s="1"/>
  <c r="M7" i="51"/>
  <c r="B9" i="67" s="1"/>
  <c r="M74" i="51"/>
  <c r="B76" i="67" s="1"/>
  <c r="M80" i="51"/>
  <c r="B82" i="67" s="1"/>
  <c r="M22" i="51"/>
  <c r="B24" i="67" s="1"/>
  <c r="M61" i="51"/>
  <c r="B63" i="67" s="1"/>
  <c r="N34" i="51"/>
  <c r="C36" i="67" s="1"/>
  <c r="N14" i="51"/>
  <c r="C16" i="67" s="1"/>
  <c r="M63" i="51"/>
  <c r="B65" i="67" s="1"/>
  <c r="N31" i="51"/>
  <c r="C33" i="67" s="1"/>
  <c r="N58" i="51"/>
  <c r="C60" i="67" s="1"/>
  <c r="N77" i="51"/>
  <c r="C79" i="67" s="1"/>
  <c r="M25" i="51"/>
  <c r="B27" i="67" s="1"/>
  <c r="M71" i="51"/>
  <c r="B73" i="67" s="1"/>
  <c r="M29" i="51"/>
  <c r="B31" i="67" s="1"/>
  <c r="N49" i="51"/>
  <c r="C51" i="67" s="1"/>
  <c r="M33" i="51"/>
  <c r="B35" i="67" s="1"/>
  <c r="M18" i="51"/>
  <c r="B20" i="67" s="1"/>
  <c r="N56" i="51"/>
  <c r="C58" i="67" s="1"/>
  <c r="N24" i="51"/>
  <c r="C26" i="67" s="1"/>
  <c r="M56" i="51"/>
  <c r="B58" i="67" s="1"/>
  <c r="N63" i="51"/>
  <c r="C65" i="67" s="1"/>
  <c r="N20" i="51"/>
  <c r="C22" i="67" s="1"/>
  <c r="N8" i="51"/>
  <c r="C10" i="67" s="1"/>
  <c r="N42" i="51"/>
  <c r="C44" i="67" s="1"/>
  <c r="M46" i="51"/>
  <c r="B48" i="67" s="1"/>
  <c r="N16" i="51"/>
  <c r="C18" i="67" s="1"/>
  <c r="N13" i="51"/>
  <c r="C15" i="67" s="1"/>
  <c r="N6" i="51"/>
  <c r="C8" i="67" s="1"/>
  <c r="M10" i="51"/>
  <c r="B12" i="67" s="1"/>
  <c r="N10" i="51"/>
  <c r="C12" i="67" s="1"/>
  <c r="N7" i="51"/>
  <c r="C9" i="67" s="1"/>
  <c r="M57" i="51"/>
  <c r="B59" i="67" s="1"/>
  <c r="M44" i="51"/>
  <c r="B46" i="67" s="1"/>
  <c r="N80" i="51"/>
  <c r="C82" i="67" s="1"/>
  <c r="N39" i="51"/>
  <c r="C41" i="67" s="1"/>
  <c r="M35" i="51"/>
  <c r="B37" i="67" s="1"/>
  <c r="M27" i="51"/>
  <c r="B29" i="67" s="1"/>
  <c r="M16" i="51"/>
  <c r="B18" i="67" s="1"/>
  <c r="M87" i="51"/>
  <c r="B89" i="67" s="1"/>
  <c r="M67" i="51"/>
  <c r="B69" i="67" s="1"/>
  <c r="M82" i="51"/>
  <c r="B84" i="67" s="1"/>
  <c r="M54" i="51"/>
  <c r="B56" i="67" s="1"/>
  <c r="N74" i="51"/>
  <c r="C76" i="67" s="1"/>
  <c r="M24" i="51"/>
  <c r="B26" i="67" s="1"/>
  <c r="N11" i="51"/>
  <c r="C13" i="67" s="1"/>
  <c r="F16" i="51"/>
  <c r="D69" i="55" s="1"/>
  <c r="N27" i="51"/>
  <c r="C29" i="67" s="1"/>
  <c r="N82" i="51"/>
  <c r="C84" i="67" s="1"/>
  <c r="M5" i="51"/>
  <c r="B7" i="67" s="1"/>
  <c r="M4" i="51"/>
  <c r="B6" i="67" s="1"/>
  <c r="M21" i="51"/>
  <c r="B23" i="67" s="1"/>
  <c r="M38" i="51"/>
  <c r="B40" i="67" s="1"/>
  <c r="M12" i="51"/>
  <c r="B14" i="67" s="1"/>
  <c r="G26" i="51"/>
  <c r="F26" i="51"/>
  <c r="F14" i="55"/>
  <c r="H25" i="51"/>
  <c r="G11" i="72" s="1"/>
  <c r="D46" i="55"/>
  <c r="C8" i="55"/>
  <c r="F25" i="51"/>
  <c r="F23" i="51"/>
  <c r="F21" i="51"/>
  <c r="G25" i="51"/>
  <c r="F30" i="51"/>
  <c r="G30" i="51"/>
  <c r="G31" i="51"/>
  <c r="B28" i="55"/>
  <c r="B58" i="55"/>
  <c r="F54" i="55"/>
  <c r="B25" i="55"/>
  <c r="D28" i="55"/>
  <c r="B47" i="55"/>
  <c r="F68" i="55"/>
  <c r="F50" i="55"/>
  <c r="B8" i="55"/>
  <c r="C61" i="55"/>
  <c r="F30" i="55"/>
  <c r="B61" i="55"/>
  <c r="E30" i="55"/>
  <c r="B18" i="55"/>
  <c r="C80" i="55"/>
  <c r="F12" i="55"/>
  <c r="F70" i="55"/>
  <c r="D51" i="55"/>
  <c r="D20" i="55"/>
  <c r="C63" i="55"/>
  <c r="E21" i="55"/>
  <c r="C21" i="55"/>
  <c r="B57" i="55"/>
  <c r="F24" i="55"/>
  <c r="F4" i="55"/>
  <c r="F16" i="55"/>
  <c r="F17" i="55"/>
  <c r="F39" i="55"/>
  <c r="F31" i="55"/>
  <c r="F38" i="55"/>
  <c r="C36" i="55"/>
  <c r="E54" i="55"/>
  <c r="D11" i="55"/>
  <c r="D49" i="55"/>
  <c r="D13" i="55"/>
  <c r="F45" i="55"/>
  <c r="C16" i="55"/>
  <c r="C74" i="55"/>
  <c r="B50" i="55"/>
  <c r="B19" i="55"/>
  <c r="C20" i="55"/>
  <c r="E53" i="55"/>
  <c r="D58" i="55"/>
  <c r="C58" i="55"/>
  <c r="C17" i="55"/>
  <c r="D53" i="55"/>
  <c r="C78" i="55"/>
  <c r="C83" i="55"/>
  <c r="C72" i="55"/>
  <c r="F7" i="55"/>
  <c r="C53" i="55"/>
  <c r="D43" i="55"/>
  <c r="C14" i="55"/>
  <c r="C35" i="55"/>
  <c r="B48" i="55"/>
  <c r="B35" i="55"/>
  <c r="C27" i="55"/>
  <c r="C68" i="55"/>
  <c r="E51" i="55"/>
  <c r="B38" i="55"/>
  <c r="D22" i="55"/>
  <c r="B10" i="55"/>
  <c r="F64" i="55"/>
  <c r="E46" i="55"/>
  <c r="E59" i="55"/>
  <c r="F59" i="55"/>
  <c r="D29" i="55"/>
  <c r="C4" i="55"/>
  <c r="C25" i="55"/>
  <c r="E7" i="55"/>
  <c r="E18" i="55"/>
  <c r="F10" i="55"/>
  <c r="F61" i="55"/>
  <c r="C54" i="55"/>
  <c r="B52" i="55"/>
  <c r="E24" i="55"/>
  <c r="B40" i="55"/>
  <c r="D60" i="55"/>
  <c r="F35" i="55"/>
  <c r="C77" i="55"/>
  <c r="E39" i="55"/>
  <c r="B59" i="55"/>
  <c r="C28" i="55"/>
  <c r="F62" i="55"/>
  <c r="F66" i="55"/>
  <c r="C71" i="55"/>
  <c r="D24" i="55"/>
  <c r="E8" i="55"/>
  <c r="F27" i="55"/>
  <c r="C66" i="55"/>
  <c r="F34" i="55"/>
  <c r="D61" i="55"/>
  <c r="E34" i="55"/>
  <c r="F19" i="55"/>
  <c r="B5" i="55"/>
  <c r="D42" i="55"/>
  <c r="F26" i="55"/>
  <c r="D10" i="55"/>
  <c r="F57" i="55"/>
  <c r="C42" i="55"/>
  <c r="B27" i="55"/>
  <c r="C50" i="55"/>
  <c r="E37" i="55"/>
  <c r="D63" i="55"/>
  <c r="C45" i="55"/>
  <c r="B30" i="55"/>
  <c r="B63" i="55"/>
  <c r="D44" i="55"/>
  <c r="F28" i="55"/>
  <c r="D59" i="55"/>
  <c r="F48" i="55"/>
  <c r="E49" i="55"/>
  <c r="B60" i="55"/>
  <c r="C33" i="55"/>
  <c r="F41" i="55"/>
  <c r="C13" i="55"/>
  <c r="E20" i="55"/>
  <c r="B62" i="55"/>
  <c r="C30" i="55"/>
  <c r="E58" i="55"/>
  <c r="E29" i="55"/>
  <c r="C64" i="55"/>
  <c r="C46" i="55"/>
  <c r="F6" i="55"/>
  <c r="C82" i="55"/>
  <c r="D40" i="55"/>
  <c r="F5" i="55"/>
  <c r="F43" i="55"/>
  <c r="B64" i="55"/>
  <c r="B21" i="55"/>
  <c r="D33" i="55"/>
  <c r="D18" i="55"/>
  <c r="E56" i="55"/>
  <c r="D56" i="55"/>
  <c r="E26" i="55"/>
  <c r="F46" i="55"/>
  <c r="E15" i="55"/>
  <c r="F44" i="55"/>
  <c r="D15" i="55"/>
  <c r="F65" i="55"/>
  <c r="E40" i="55"/>
  <c r="D21" i="55"/>
  <c r="D47" i="55"/>
  <c r="E32" i="55"/>
  <c r="C65" i="55"/>
  <c r="B36" i="55"/>
  <c r="E5" i="55"/>
  <c r="F55" i="55"/>
  <c r="D39" i="55"/>
  <c r="C24" i="55"/>
  <c r="C11" i="55"/>
  <c r="C48" i="55"/>
  <c r="B32" i="55"/>
  <c r="D31" i="55"/>
  <c r="B17" i="55"/>
  <c r="C85" i="55"/>
  <c r="C55" i="55"/>
  <c r="C23" i="55"/>
  <c r="B55" i="55"/>
  <c r="C62" i="55"/>
  <c r="C19" i="55"/>
  <c r="C7" i="55"/>
  <c r="D45" i="55"/>
  <c r="F29" i="55"/>
  <c r="C57" i="55"/>
  <c r="C70" i="55"/>
  <c r="C52" i="55"/>
  <c r="B41" i="55"/>
  <c r="B7" i="55"/>
  <c r="E47" i="55"/>
  <c r="E23" i="55"/>
  <c r="B6" i="55"/>
  <c r="C44" i="55"/>
  <c r="D35" i="55"/>
  <c r="F60" i="55"/>
  <c r="B46" i="55"/>
  <c r="E48" i="55"/>
  <c r="E35" i="55"/>
  <c r="D54" i="55"/>
  <c r="F23" i="55"/>
  <c r="E31" i="55"/>
  <c r="B43" i="55"/>
  <c r="E16" i="55"/>
  <c r="C79" i="55"/>
  <c r="D38" i="55"/>
  <c r="F22" i="55"/>
  <c r="C38" i="55"/>
  <c r="B34" i="55"/>
  <c r="F58" i="55"/>
  <c r="E12" i="55"/>
  <c r="C41" i="55"/>
  <c r="D12" i="55"/>
  <c r="C76" i="55"/>
  <c r="F71" i="55"/>
  <c r="E44" i="55"/>
  <c r="B24" i="55"/>
  <c r="D25" i="55"/>
  <c r="F32" i="55"/>
  <c r="D68" i="55"/>
  <c r="C47" i="55"/>
  <c r="B53" i="55"/>
  <c r="D8" i="55"/>
  <c r="C60" i="55"/>
  <c r="F56" i="55"/>
  <c r="E42" i="55"/>
  <c r="C73" i="55"/>
  <c r="F37" i="55"/>
  <c r="B23" i="55"/>
  <c r="C10" i="55"/>
  <c r="E45" i="55"/>
  <c r="BG87" i="55"/>
  <c r="BG84" i="55"/>
  <c r="BG100" i="55"/>
  <c r="BG101" i="55"/>
  <c r="BG78" i="55"/>
  <c r="BM67" i="55"/>
  <c r="BM92" i="55"/>
  <c r="BM93" i="55"/>
  <c r="BM70" i="55"/>
  <c r="D57" i="55"/>
  <c r="C26" i="55"/>
  <c r="F40" i="55"/>
  <c r="B26" i="55"/>
  <c r="B45" i="55"/>
  <c r="F9" i="55"/>
  <c r="C15" i="55"/>
  <c r="C12" i="55"/>
  <c r="C5" i="55"/>
  <c r="B9" i="55"/>
  <c r="D79" i="55"/>
  <c r="C43" i="55"/>
  <c r="B16" i="55"/>
  <c r="D41" i="55"/>
  <c r="E36" i="55"/>
  <c r="B29" i="55"/>
  <c r="D55" i="55"/>
  <c r="E13" i="55"/>
  <c r="F51" i="55"/>
  <c r="D30" i="55"/>
  <c r="B56" i="55"/>
  <c r="C81" i="55"/>
  <c r="E25" i="55"/>
  <c r="E28" i="55"/>
  <c r="C59" i="55"/>
  <c r="D32" i="55"/>
  <c r="D5" i="55"/>
  <c r="F42" i="55"/>
  <c r="B54" i="55"/>
  <c r="C67" i="55"/>
  <c r="E50" i="55"/>
  <c r="D34" i="55"/>
  <c r="E19" i="55"/>
  <c r="D50" i="55"/>
  <c r="C34" i="55"/>
  <c r="D7" i="55"/>
  <c r="E57" i="55"/>
  <c r="F15" i="55"/>
  <c r="C75" i="55"/>
  <c r="E52" i="55"/>
  <c r="C37" i="55"/>
  <c r="B4" i="55"/>
  <c r="B20" i="55"/>
  <c r="B37" i="55"/>
  <c r="E27" i="55"/>
  <c r="B11" i="55"/>
  <c r="F11" i="55"/>
  <c r="H28" i="51"/>
  <c r="G14" i="72" s="1"/>
  <c r="F33" i="55"/>
  <c r="D27" i="55"/>
  <c r="F69" i="55"/>
  <c r="E22" i="55"/>
  <c r="D4" i="55"/>
  <c r="F25" i="55"/>
  <c r="E9" i="55"/>
  <c r="F47" i="55"/>
  <c r="E14" i="55"/>
  <c r="B44" i="55"/>
  <c r="E17" i="55"/>
  <c r="C40" i="55"/>
  <c r="E43" i="55"/>
  <c r="F67" i="55"/>
  <c r="F49" i="55"/>
  <c r="E33" i="55"/>
  <c r="F18" i="55"/>
  <c r="B39" i="55"/>
  <c r="E10" i="55"/>
  <c r="C49" i="55"/>
  <c r="B33" i="55"/>
  <c r="C18" i="55"/>
  <c r="F63" i="55"/>
  <c r="B49" i="55"/>
  <c r="F20" i="55"/>
  <c r="C56" i="55"/>
  <c r="B42" i="55"/>
  <c r="C22" i="55"/>
  <c r="C69" i="55"/>
  <c r="C51" i="55"/>
  <c r="F36" i="55"/>
  <c r="B12" i="55"/>
  <c r="B51" i="55"/>
  <c r="D6" i="55"/>
  <c r="D52" i="55"/>
  <c r="D36" i="55"/>
  <c r="C29" i="55"/>
  <c r="E11" i="55"/>
  <c r="D14" i="55"/>
  <c r="D48" i="55"/>
  <c r="C32" i="55"/>
  <c r="D17" i="55"/>
  <c r="C84" i="55"/>
  <c r="E55" i="55"/>
  <c r="C39" i="55"/>
  <c r="E38" i="55"/>
  <c r="D23" i="55"/>
  <c r="C31" i="55"/>
  <c r="D16" i="55"/>
  <c r="D62" i="55"/>
  <c r="B31" i="55"/>
  <c r="D19" i="55"/>
  <c r="E4" i="55"/>
  <c r="E41" i="55"/>
  <c r="D26" i="55"/>
  <c r="B13" i="55"/>
  <c r="F52" i="55"/>
  <c r="D37" i="55"/>
  <c r="F21" i="55"/>
  <c r="B22" i="55"/>
  <c r="F53" i="55"/>
  <c r="E6" i="55"/>
  <c r="D9" i="55"/>
  <c r="B14" i="55"/>
  <c r="F13" i="55"/>
  <c r="B15" i="55"/>
  <c r="BM74" i="55"/>
  <c r="E16" i="53"/>
  <c r="E21" i="53"/>
  <c r="G28" i="53"/>
  <c r="H25" i="53"/>
  <c r="G11" i="69" s="1"/>
  <c r="H21" i="53"/>
  <c r="G7" i="69" s="1"/>
  <c r="H16" i="53"/>
  <c r="X50" i="69" s="1"/>
  <c r="D21" i="53"/>
  <c r="D16" i="53"/>
  <c r="F31" i="53"/>
  <c r="H26" i="53"/>
  <c r="G12" i="69" s="1"/>
  <c r="G16" i="53"/>
  <c r="H24" i="53"/>
  <c r="G10" i="69" s="1"/>
  <c r="G30" i="53"/>
  <c r="H28" i="53"/>
  <c r="G14" i="69" s="1"/>
  <c r="G29" i="53"/>
  <c r="G24" i="53"/>
  <c r="D24" i="53"/>
  <c r="H22" i="53"/>
  <c r="G8" i="69" s="1"/>
  <c r="H27" i="53"/>
  <c r="G13" i="69" s="1"/>
  <c r="G23" i="53"/>
  <c r="F28" i="53"/>
  <c r="H31" i="53"/>
  <c r="G37" i="69" s="1"/>
  <c r="F16" i="53"/>
  <c r="F21" i="53"/>
  <c r="F29" i="53"/>
  <c r="H29" i="53"/>
  <c r="G15" i="69" s="1"/>
  <c r="F25" i="53"/>
  <c r="G22" i="53"/>
  <c r="H23" i="53"/>
  <c r="G9" i="69" s="1"/>
  <c r="G25" i="53"/>
  <c r="G27" i="53"/>
  <c r="G23" i="51"/>
  <c r="H16" i="51"/>
  <c r="X56" i="72" s="1"/>
  <c r="H31" i="51"/>
  <c r="G37" i="72" s="1"/>
  <c r="G28" i="51"/>
  <c r="H29" i="51"/>
  <c r="G15" i="72" s="1"/>
  <c r="H27" i="51"/>
  <c r="G13" i="72" s="1"/>
  <c r="G22" i="51"/>
  <c r="G29" i="51"/>
  <c r="G27" i="51"/>
  <c r="G24" i="51"/>
  <c r="H22" i="51"/>
  <c r="G8" i="72" s="1"/>
  <c r="F22" i="51"/>
  <c r="G16" i="51"/>
  <c r="AD54" i="47" s="1"/>
  <c r="CW106" i="47"/>
  <c r="CQ82" i="47"/>
  <c r="CE82" i="47"/>
  <c r="CE106" i="47"/>
  <c r="BM64" i="47"/>
  <c r="BM88" i="47"/>
  <c r="BA76" i="47"/>
  <c r="AI92" i="47"/>
  <c r="CK78" i="47"/>
  <c r="CW77" i="47"/>
  <c r="CW101" i="47"/>
  <c r="CQ101" i="47"/>
  <c r="CE77" i="47"/>
  <c r="BY80" i="47"/>
  <c r="BY104" i="47"/>
  <c r="BM77" i="47"/>
  <c r="BA71" i="47"/>
  <c r="CK73" i="47"/>
  <c r="CK97" i="47"/>
  <c r="BS70" i="47"/>
  <c r="BS100" i="47"/>
  <c r="AI77" i="47"/>
  <c r="AI85" i="47"/>
  <c r="CW66" i="47"/>
  <c r="CW84" i="47"/>
  <c r="CW96" i="47"/>
  <c r="CW108" i="47"/>
  <c r="CQ72" i="47"/>
  <c r="CQ90" i="47"/>
  <c r="CQ108" i="47"/>
  <c r="CE72" i="47"/>
  <c r="CE84" i="47"/>
  <c r="CE96" i="47"/>
  <c r="BY75" i="47"/>
  <c r="CK74" i="47"/>
  <c r="CK86" i="47"/>
  <c r="CK98" i="47"/>
  <c r="BS65" i="47"/>
  <c r="BS83" i="47"/>
  <c r="BS101" i="47"/>
  <c r="CW73" i="47"/>
  <c r="CW85" i="47"/>
  <c r="CW97" i="47"/>
  <c r="CQ67" i="47"/>
  <c r="CQ85" i="47"/>
  <c r="CQ97" i="47"/>
  <c r="CE67" i="47"/>
  <c r="CE79" i="47"/>
  <c r="CE97" i="47"/>
  <c r="BY70" i="47"/>
  <c r="BY82" i="47"/>
  <c r="BY94" i="47"/>
  <c r="BM67" i="47"/>
  <c r="BM85" i="47"/>
  <c r="BM103" i="47"/>
  <c r="BA73" i="47"/>
  <c r="AI78" i="47"/>
  <c r="AI82" i="47"/>
  <c r="AI86" i="47"/>
  <c r="AI94" i="47"/>
  <c r="CK75" i="47"/>
  <c r="CK93" i="47"/>
  <c r="BS66" i="47"/>
  <c r="BS72" i="47"/>
  <c r="BS78" i="47"/>
  <c r="BS90" i="47"/>
  <c r="BS102" i="47"/>
  <c r="CW80" i="47"/>
  <c r="CW98" i="47"/>
  <c r="CW104" i="47"/>
  <c r="CQ68" i="47"/>
  <c r="CQ80" i="47"/>
  <c r="CQ92" i="47"/>
  <c r="CE68" i="47"/>
  <c r="CE86" i="47"/>
  <c r="CE92" i="47"/>
  <c r="CE98" i="47"/>
  <c r="BY65" i="47"/>
  <c r="BY77" i="47"/>
  <c r="BY95" i="47"/>
  <c r="BM74" i="47"/>
  <c r="BM80" i="47"/>
  <c r="BM86" i="47"/>
  <c r="BM98" i="47"/>
  <c r="BA68" i="47"/>
  <c r="BA74" i="47"/>
  <c r="BA80" i="47"/>
  <c r="AI70" i="47"/>
  <c r="CK64" i="47"/>
  <c r="CK70" i="47"/>
  <c r="CK88" i="47"/>
  <c r="CK106" i="47"/>
  <c r="BS67" i="47"/>
  <c r="BS73" i="47"/>
  <c r="BS85" i="47"/>
  <c r="BS91" i="47"/>
  <c r="BS97" i="47"/>
  <c r="AI79" i="47"/>
  <c r="AI91" i="47"/>
  <c r="AI95" i="47"/>
  <c r="CW69" i="47"/>
  <c r="CW81" i="47"/>
  <c r="CW87" i="47"/>
  <c r="CW93" i="47"/>
  <c r="CQ69" i="47"/>
  <c r="CQ87" i="47"/>
  <c r="CQ93" i="47"/>
  <c r="CQ99" i="47"/>
  <c r="CE69" i="47"/>
  <c r="CE75" i="47"/>
  <c r="CE81" i="47"/>
  <c r="CE99" i="47"/>
  <c r="BY72" i="47"/>
  <c r="BY78" i="47"/>
  <c r="BY84" i="47"/>
  <c r="BY96" i="47"/>
  <c r="BY102" i="47"/>
  <c r="BM69" i="47"/>
  <c r="BM87" i="47"/>
  <c r="BS68" i="47"/>
  <c r="BA93" i="47"/>
  <c r="BA99" i="47"/>
  <c r="AO69" i="47"/>
  <c r="AO81" i="47"/>
  <c r="AO87" i="47"/>
  <c r="AO93" i="47"/>
  <c r="W79" i="47"/>
  <c r="BY87" i="47"/>
  <c r="BM66" i="47"/>
  <c r="BM90" i="47"/>
  <c r="BA78" i="47"/>
  <c r="AU68" i="47"/>
  <c r="AU74" i="47"/>
  <c r="AU92" i="47"/>
  <c r="AC64" i="47"/>
  <c r="AC70" i="47"/>
  <c r="AC76" i="47"/>
  <c r="AC88" i="47"/>
  <c r="CK71" i="47"/>
  <c r="BS74" i="47"/>
  <c r="BA94" i="47"/>
  <c r="AO70" i="47"/>
  <c r="AO76" i="47"/>
  <c r="AO82" i="47"/>
  <c r="AO94" i="47"/>
  <c r="W68" i="47"/>
  <c r="W74" i="47"/>
  <c r="CK77" i="47"/>
  <c r="BS99" i="47"/>
  <c r="BA79" i="47"/>
  <c r="AU69" i="47"/>
  <c r="AU81" i="47"/>
  <c r="AU87" i="47"/>
  <c r="AU93" i="47"/>
  <c r="AC65" i="47"/>
  <c r="AC83" i="47"/>
  <c r="AC89" i="47"/>
  <c r="CK83" i="47"/>
  <c r="BM96" i="47"/>
  <c r="BA95" i="47"/>
  <c r="AO71" i="47"/>
  <c r="AO77" i="47"/>
  <c r="AO83" i="47"/>
  <c r="AO95" i="47"/>
  <c r="W69" i="47"/>
  <c r="W75" i="47"/>
  <c r="AI65" i="47"/>
  <c r="BS80" i="47"/>
  <c r="BS104" i="47"/>
  <c r="BA66" i="47"/>
  <c r="AU70" i="47"/>
  <c r="AU76" i="47"/>
  <c r="AU82" i="47"/>
  <c r="AU100" i="47"/>
  <c r="AC72" i="47"/>
  <c r="AC78" i="47"/>
  <c r="AC84" i="47"/>
  <c r="AI71" i="47"/>
  <c r="CK95" i="47"/>
  <c r="BS81" i="47"/>
  <c r="BA102" i="47"/>
  <c r="AO78" i="47"/>
  <c r="AO84" i="47"/>
  <c r="AO90" i="47"/>
  <c r="W64" i="47"/>
  <c r="W70" i="47"/>
  <c r="W76" i="47"/>
  <c r="CK101" i="47"/>
  <c r="BA84" i="47"/>
  <c r="AU71" i="47"/>
  <c r="AU77" i="47"/>
  <c r="AU83" i="47"/>
  <c r="AU101" i="47"/>
  <c r="AU107" i="47"/>
  <c r="AC73" i="47"/>
  <c r="AC79" i="47"/>
  <c r="AC85" i="47"/>
  <c r="BA91" i="47"/>
  <c r="BA97" i="47"/>
  <c r="AO67" i="47"/>
  <c r="AO85" i="47"/>
  <c r="AO91" i="47"/>
  <c r="W65" i="47"/>
  <c r="W71" i="47"/>
  <c r="W77" i="47"/>
  <c r="Q89" i="47"/>
  <c r="BS87" i="47"/>
  <c r="BA72" i="47"/>
  <c r="AU72" i="47"/>
  <c r="AU78" i="47"/>
  <c r="AU90" i="47"/>
  <c r="AU96" i="47"/>
  <c r="AU102" i="47"/>
  <c r="AC68" i="47"/>
  <c r="AC74" i="47"/>
  <c r="AC80" i="47"/>
  <c r="BA86" i="47"/>
  <c r="BA98" i="47"/>
  <c r="AO68" i="47"/>
  <c r="AO74" i="47"/>
  <c r="AO86" i="47"/>
  <c r="AO92" i="47"/>
  <c r="W66" i="47"/>
  <c r="W84" i="47"/>
  <c r="BY81" i="47"/>
  <c r="AU67" i="47"/>
  <c r="AU73" i="47"/>
  <c r="AU79" i="47"/>
  <c r="AU91" i="47"/>
  <c r="AU97" i="47"/>
  <c r="AU103" i="47"/>
  <c r="AC81" i="47"/>
  <c r="AC87" i="47"/>
  <c r="AO28" i="47"/>
  <c r="AO48" i="47"/>
  <c r="AU20" i="47"/>
  <c r="BM27" i="47"/>
  <c r="AI34" i="47"/>
  <c r="CK53" i="47"/>
  <c r="BY5" i="47"/>
  <c r="AI10" i="47"/>
  <c r="BM24" i="47"/>
  <c r="CQ22" i="47"/>
  <c r="AI43" i="47"/>
  <c r="BA20" i="47"/>
  <c r="BA51" i="47"/>
  <c r="AI53" i="47"/>
  <c r="BY29" i="47"/>
  <c r="BM5" i="47"/>
  <c r="CQ10" i="47"/>
  <c r="BS48" i="47"/>
  <c r="CK22" i="47"/>
  <c r="BY19" i="47"/>
  <c r="AO16" i="47"/>
  <c r="AU51" i="47"/>
  <c r="BY27" i="47"/>
  <c r="W51" i="47"/>
  <c r="CK34" i="47"/>
  <c r="CE53" i="47"/>
  <c r="BY41" i="47"/>
  <c r="BM29" i="47"/>
  <c r="BA17" i="47"/>
  <c r="BA5" i="47"/>
  <c r="AC56" i="47"/>
  <c r="CK10" i="47"/>
  <c r="BA48" i="47"/>
  <c r="CE22" i="47"/>
  <c r="CQ55" i="47"/>
  <c r="AC9" i="47"/>
  <c r="AO24" i="47"/>
  <c r="BY56" i="47"/>
  <c r="AU32" i="47"/>
  <c r="CK20" i="47"/>
  <c r="AO51" i="47"/>
  <c r="CE34" i="47"/>
  <c r="AI46" i="47"/>
  <c r="BY53" i="47"/>
  <c r="BA29" i="47"/>
  <c r="AU17" i="47"/>
  <c r="AU5" i="47"/>
  <c r="CE10" i="47"/>
  <c r="BM36" i="47"/>
  <c r="CW24" i="47"/>
  <c r="BM22" i="47"/>
  <c r="CK55" i="47"/>
  <c r="BS19" i="47"/>
  <c r="AO35" i="47"/>
  <c r="BM56" i="47"/>
  <c r="AO32" i="47"/>
  <c r="CW20" i="47"/>
  <c r="CQ51" i="47"/>
  <c r="BS27" i="47"/>
  <c r="CQ15" i="47"/>
  <c r="BM34" i="47"/>
  <c r="CQ46" i="47"/>
  <c r="BM53" i="47"/>
  <c r="BS29" i="47"/>
  <c r="BS17" i="47"/>
  <c r="AC32" i="47"/>
  <c r="BM10" i="47"/>
  <c r="BA60" i="47"/>
  <c r="BM48" i="47"/>
  <c r="CQ24" i="47"/>
  <c r="AO54" i="47"/>
  <c r="AC25" i="47"/>
  <c r="CE56" i="47"/>
  <c r="CQ32" i="47"/>
  <c r="AI20" i="47"/>
  <c r="CK51" i="47"/>
  <c r="AU27" i="47"/>
  <c r="W27" i="47"/>
  <c r="BS34" i="47"/>
  <c r="CK46" i="47"/>
  <c r="BA53" i="47"/>
  <c r="W56" i="47"/>
  <c r="AC20" i="47"/>
  <c r="BS10" i="47"/>
  <c r="AU48" i="47"/>
  <c r="CW36" i="47"/>
  <c r="CK24" i="47"/>
  <c r="AO52" i="47"/>
  <c r="W33" i="47"/>
  <c r="AC50" i="47"/>
  <c r="BS56" i="47"/>
  <c r="AO44" i="47"/>
  <c r="CK32" i="47"/>
  <c r="BY20" i="47"/>
  <c r="AI51" i="47"/>
  <c r="AO27" i="47"/>
  <c r="BY34" i="47"/>
  <c r="CE46" i="47"/>
  <c r="BS53" i="47"/>
  <c r="AU29" i="47"/>
  <c r="CW5" i="47"/>
  <c r="W50" i="47"/>
  <c r="BY10" i="47"/>
  <c r="CQ36" i="47"/>
  <c r="AI24" i="47"/>
  <c r="BS55" i="47"/>
  <c r="CW32" i="47"/>
  <c r="CE20" i="47"/>
  <c r="CW51" i="47"/>
  <c r="BA27" i="47"/>
  <c r="AC51" i="47"/>
  <c r="CE58" i="47"/>
  <c r="BA34" i="47"/>
  <c r="BM46" i="47"/>
  <c r="CW17" i="47"/>
  <c r="CQ5" i="47"/>
  <c r="CW48" i="47"/>
  <c r="CK36" i="47"/>
  <c r="BY24" i="47"/>
  <c r="BA22" i="47"/>
  <c r="AO23" i="47"/>
  <c r="AU56" i="47"/>
  <c r="AI32" i="47"/>
  <c r="BM20" i="47"/>
  <c r="CE51" i="47"/>
  <c r="CQ27" i="47"/>
  <c r="AU34" i="47"/>
  <c r="BS46" i="47"/>
  <c r="AU53" i="47"/>
  <c r="CW29" i="47"/>
  <c r="CQ17" i="47"/>
  <c r="CK5" i="47"/>
  <c r="W38" i="47"/>
  <c r="AU10" i="47"/>
  <c r="CQ48" i="47"/>
  <c r="AI36" i="47"/>
  <c r="CE24" i="47"/>
  <c r="AU22" i="47"/>
  <c r="BM55" i="47"/>
  <c r="AC33" i="47"/>
  <c r="AO40" i="47"/>
  <c r="AC38" i="47"/>
  <c r="AO56" i="47"/>
  <c r="BY32" i="47"/>
  <c r="BS20" i="47"/>
  <c r="BM51" i="47"/>
  <c r="CK27" i="47"/>
  <c r="AC27" i="47"/>
  <c r="BS58" i="47"/>
  <c r="BY46" i="47"/>
  <c r="CQ29" i="47"/>
  <c r="CK17" i="47"/>
  <c r="AI5" i="47"/>
  <c r="W32" i="47"/>
  <c r="BA10" i="47"/>
  <c r="CK48" i="47"/>
  <c r="BY36" i="47"/>
  <c r="BS24" i="47"/>
  <c r="W21" i="47"/>
  <c r="BA56" i="47"/>
  <c r="BM32" i="47"/>
  <c r="BY51" i="47"/>
  <c r="AI27" i="47"/>
  <c r="CW53" i="47"/>
  <c r="CK29" i="47"/>
  <c r="CE17" i="47"/>
  <c r="CE5" i="47"/>
  <c r="W26" i="47"/>
  <c r="AI48" i="47"/>
  <c r="CE36" i="47"/>
  <c r="BA24" i="47"/>
  <c r="CW22" i="47"/>
  <c r="AO30" i="47"/>
  <c r="AC49" i="47"/>
  <c r="AC26" i="47"/>
  <c r="CQ56" i="47"/>
  <c r="BS32" i="47"/>
  <c r="AO20" i="47"/>
  <c r="CW27" i="47"/>
  <c r="CW34" i="47"/>
  <c r="AU46" i="47"/>
  <c r="CQ53" i="47"/>
  <c r="CE29" i="47"/>
  <c r="AI17" i="47"/>
  <c r="BS5" i="47"/>
  <c r="W20" i="47"/>
  <c r="CW10" i="47"/>
  <c r="BY48" i="47"/>
  <c r="BS36" i="47"/>
  <c r="AU24" i="47"/>
  <c r="BS22" i="47"/>
  <c r="CE55" i="47"/>
  <c r="BS31" i="47"/>
  <c r="W43" i="47"/>
  <c r="BS4" i="47"/>
  <c r="AU50" i="47"/>
  <c r="CK38" i="47"/>
  <c r="BY26" i="47"/>
  <c r="CW33" i="47"/>
  <c r="CE21" i="47"/>
  <c r="W24" i="47"/>
  <c r="AI52" i="47"/>
  <c r="AU28" i="47"/>
  <c r="AI47" i="47"/>
  <c r="BA35" i="47"/>
  <c r="AU23" i="47"/>
  <c r="AI54" i="47"/>
  <c r="CQ42" i="47"/>
  <c r="BY30" i="47"/>
  <c r="BS18" i="47"/>
  <c r="CQ49" i="47"/>
  <c r="CK37" i="47"/>
  <c r="BY22" i="47"/>
  <c r="BA55" i="47"/>
  <c r="W37" i="47"/>
  <c r="AU4" i="47"/>
  <c r="AO50" i="47"/>
  <c r="AI38" i="47"/>
  <c r="BM26" i="47"/>
  <c r="AI33" i="47"/>
  <c r="BM21" i="47"/>
  <c r="W18" i="47"/>
  <c r="CE52" i="47"/>
  <c r="BS40" i="47"/>
  <c r="BA28" i="47"/>
  <c r="CW16" i="47"/>
  <c r="CE47" i="47"/>
  <c r="BS35" i="47"/>
  <c r="BS23" i="47"/>
  <c r="AC53" i="47"/>
  <c r="CW54" i="47"/>
  <c r="CE30" i="47"/>
  <c r="BM18" i="47"/>
  <c r="CK49" i="47"/>
  <c r="AU55" i="47"/>
  <c r="BM31" i="47"/>
  <c r="CW19" i="47"/>
  <c r="W31" i="47"/>
  <c r="CQ50" i="47"/>
  <c r="CW38" i="47"/>
  <c r="CE26" i="47"/>
  <c r="AO10" i="47"/>
  <c r="BM33" i="47"/>
  <c r="BY21" i="47"/>
  <c r="BY52" i="47"/>
  <c r="CQ16" i="47"/>
  <c r="AI59" i="47"/>
  <c r="BY47" i="47"/>
  <c r="BY35" i="47"/>
  <c r="BM23" i="47"/>
  <c r="AC47" i="47"/>
  <c r="AO5" i="47"/>
  <c r="CQ54" i="47"/>
  <c r="BS30" i="47"/>
  <c r="BA18" i="47"/>
  <c r="AO55" i="47"/>
  <c r="BA31" i="47"/>
  <c r="AI19" i="47"/>
  <c r="W25" i="47"/>
  <c r="AO4" i="47"/>
  <c r="CK50" i="47"/>
  <c r="BY38" i="47"/>
  <c r="BS26" i="47"/>
  <c r="BY33" i="47"/>
  <c r="BS21" i="47"/>
  <c r="BM52" i="47"/>
  <c r="CW28" i="47"/>
  <c r="CK16" i="47"/>
  <c r="BA47" i="47"/>
  <c r="CW11" i="47"/>
  <c r="W53" i="47"/>
  <c r="CK54" i="47"/>
  <c r="BM30" i="47"/>
  <c r="AU18" i="47"/>
  <c r="BY49" i="47"/>
  <c r="AU31" i="47"/>
  <c r="CQ19" i="47"/>
  <c r="W19" i="47"/>
  <c r="AI4" i="47"/>
  <c r="AI50" i="47"/>
  <c r="CE38" i="47"/>
  <c r="CE33" i="47"/>
  <c r="BS52" i="47"/>
  <c r="AU40" i="47"/>
  <c r="CQ28" i="47"/>
  <c r="AI16" i="47"/>
  <c r="BS47" i="47"/>
  <c r="BM35" i="47"/>
  <c r="W47" i="47"/>
  <c r="AC35" i="47"/>
  <c r="BY54" i="47"/>
  <c r="BA30" i="47"/>
  <c r="AO31" i="47"/>
  <c r="CE19" i="47"/>
  <c r="CW4" i="47"/>
  <c r="CW50" i="47"/>
  <c r="BM38" i="47"/>
  <c r="AU26" i="47"/>
  <c r="BM45" i="47"/>
  <c r="BS33" i="47"/>
  <c r="AC54" i="47"/>
  <c r="CK28" i="47"/>
  <c r="CE16" i="47"/>
  <c r="AU35" i="47"/>
  <c r="CW23" i="47"/>
  <c r="CK11" i="47"/>
  <c r="AC29" i="47"/>
  <c r="CE54" i="47"/>
  <c r="AU30" i="47"/>
  <c r="BS49" i="47"/>
  <c r="CK4" i="47"/>
  <c r="BY50" i="47"/>
  <c r="BS38" i="47"/>
  <c r="AO26" i="47"/>
  <c r="AO21" i="47"/>
  <c r="AC48" i="47"/>
  <c r="BA52" i="47"/>
  <c r="AI28" i="47"/>
  <c r="BY16" i="47"/>
  <c r="BM47" i="47"/>
  <c r="CQ23" i="47"/>
  <c r="W35" i="47"/>
  <c r="AC23" i="47"/>
  <c r="BS54" i="47"/>
  <c r="AI18" i="47"/>
  <c r="BM19" i="47"/>
  <c r="CQ4" i="47"/>
  <c r="BM50" i="47"/>
  <c r="BA26" i="47"/>
  <c r="BA33" i="47"/>
  <c r="AU21" i="47"/>
  <c r="W54" i="47"/>
  <c r="AO46" i="47"/>
  <c r="AU52" i="47"/>
  <c r="CE28" i="47"/>
  <c r="BM16" i="47"/>
  <c r="AU47" i="47"/>
  <c r="CW35" i="47"/>
  <c r="CK23" i="47"/>
  <c r="W29" i="47"/>
  <c r="AC17" i="47"/>
  <c r="BM54" i="47"/>
  <c r="CW18" i="47"/>
  <c r="BA19" i="47"/>
  <c r="AC55" i="47"/>
  <c r="BM4" i="47"/>
  <c r="BS50" i="47"/>
  <c r="AU38" i="47"/>
  <c r="CQ26" i="47"/>
  <c r="AU33" i="47"/>
  <c r="CQ21" i="47"/>
  <c r="W48" i="47"/>
  <c r="AC36" i="47"/>
  <c r="AO34" i="47"/>
  <c r="BY28" i="47"/>
  <c r="BS16" i="47"/>
  <c r="CQ35" i="47"/>
  <c r="AI23" i="47"/>
  <c r="W23" i="47"/>
  <c r="BA54" i="47"/>
  <c r="AI30" i="47"/>
  <c r="CQ18" i="47"/>
  <c r="CW31" i="47"/>
  <c r="AO19" i="47"/>
  <c r="BY4" i="47"/>
  <c r="CE50" i="47"/>
  <c r="AO38" i="47"/>
  <c r="CK26" i="47"/>
  <c r="AO33" i="47"/>
  <c r="CK21" i="47"/>
  <c r="AC30" i="47"/>
  <c r="AO22" i="47"/>
  <c r="CW52" i="47"/>
  <c r="BM28" i="47"/>
  <c r="AU16" i="47"/>
  <c r="CW47" i="47"/>
  <c r="CK35" i="47"/>
  <c r="CE23" i="47"/>
  <c r="W17" i="47"/>
  <c r="AC5" i="47"/>
  <c r="AU54" i="47"/>
  <c r="CW30" i="47"/>
  <c r="CK18" i="47"/>
  <c r="CE6" i="47"/>
  <c r="AI31" i="47"/>
  <c r="AU19" i="47"/>
  <c r="W55" i="47"/>
  <c r="AC31" i="47"/>
  <c r="CE4" i="47"/>
  <c r="BA38" i="47"/>
  <c r="AI26" i="47"/>
  <c r="BY57" i="47"/>
  <c r="CQ33" i="47"/>
  <c r="CW21" i="47"/>
  <c r="W36" i="47"/>
  <c r="AC24" i="47"/>
  <c r="CQ52" i="47"/>
  <c r="BS28" i="47"/>
  <c r="CQ47" i="47"/>
  <c r="AI35" i="47"/>
  <c r="BY23" i="47"/>
  <c r="AI22" i="47"/>
  <c r="BY55" i="47"/>
  <c r="BY31" i="47"/>
  <c r="W49" i="47"/>
  <c r="AC19" i="47"/>
  <c r="BA50" i="47"/>
  <c r="CQ38" i="47"/>
  <c r="CW26" i="47"/>
  <c r="CK33" i="47"/>
  <c r="AI21" i="47"/>
  <c r="W30" i="47"/>
  <c r="AC18" i="47"/>
  <c r="CK52" i="47"/>
  <c r="BA16" i="47"/>
  <c r="CK47" i="47"/>
  <c r="CE35" i="47"/>
  <c r="BA23" i="47"/>
  <c r="W5" i="47"/>
  <c r="AC4" i="47"/>
  <c r="AO53" i="47"/>
  <c r="AC34" i="47"/>
  <c r="W46" i="47"/>
  <c r="BM25" i="47"/>
  <c r="AK27" i="47"/>
  <c r="AO37" i="47"/>
  <c r="CE49" i="47"/>
  <c r="W52" i="47"/>
  <c r="AK15" i="47"/>
  <c r="AO25" i="47"/>
  <c r="AU37" i="47"/>
  <c r="AI49" i="47"/>
  <c r="AC46" i="47"/>
  <c r="AU25" i="47"/>
  <c r="BA37" i="47"/>
  <c r="CW49" i="47"/>
  <c r="CE18" i="47"/>
  <c r="BZ4" i="47"/>
  <c r="CL4" i="47"/>
  <c r="BB4" i="47"/>
  <c r="AP4" i="47"/>
  <c r="CX4" i="47"/>
  <c r="CR4" i="47"/>
  <c r="AJ4" i="47"/>
  <c r="CF4" i="47"/>
  <c r="BN4" i="47"/>
  <c r="BT4" i="47"/>
  <c r="AV4" i="47"/>
  <c r="AD4" i="47"/>
  <c r="AC52" i="47"/>
  <c r="BA25" i="47"/>
  <c r="BY18" i="47"/>
  <c r="AK75" i="47"/>
  <c r="AK79" i="47"/>
  <c r="AK83" i="47"/>
  <c r="AK87" i="47"/>
  <c r="AK91" i="47"/>
  <c r="AK95" i="47"/>
  <c r="AK72" i="47"/>
  <c r="AK76" i="47"/>
  <c r="AK80" i="47"/>
  <c r="AK84" i="47"/>
  <c r="AK88" i="47"/>
  <c r="AK92" i="47"/>
  <c r="AK96" i="47"/>
  <c r="AK73" i="47"/>
  <c r="AK77" i="47"/>
  <c r="AK81" i="47"/>
  <c r="AK85" i="47"/>
  <c r="AK89" i="47"/>
  <c r="AK93" i="47"/>
  <c r="AK74" i="47"/>
  <c r="AK78" i="47"/>
  <c r="AK82" i="47"/>
  <c r="AK86" i="47"/>
  <c r="AK90" i="47"/>
  <c r="AK94" i="47"/>
  <c r="AK17" i="47"/>
  <c r="AK58" i="47"/>
  <c r="AK14" i="47"/>
  <c r="AK12" i="47"/>
  <c r="AK22" i="47"/>
  <c r="AK26" i="47"/>
  <c r="AK53" i="47"/>
  <c r="AK5" i="47"/>
  <c r="AK37" i="47"/>
  <c r="AK65" i="47"/>
  <c r="AK34" i="47"/>
  <c r="AK38" i="47"/>
  <c r="AK36" i="47"/>
  <c r="AK7" i="47"/>
  <c r="AK41" i="47"/>
  <c r="AK19" i="47"/>
  <c r="AK25" i="47"/>
  <c r="AK31" i="47"/>
  <c r="AK63" i="47"/>
  <c r="AK43" i="47"/>
  <c r="AK68" i="47"/>
  <c r="AK29" i="47"/>
  <c r="AK24" i="47"/>
  <c r="AK55" i="47"/>
  <c r="AK10" i="47"/>
  <c r="AK13" i="47"/>
  <c r="AK64" i="47"/>
  <c r="AK47" i="47"/>
  <c r="AK18" i="47"/>
  <c r="AK21" i="47"/>
  <c r="AK30" i="47"/>
  <c r="AK67" i="47"/>
  <c r="AK8" i="47"/>
  <c r="AK16" i="47"/>
  <c r="AK11" i="47"/>
  <c r="AK42" i="47"/>
  <c r="AK20" i="47"/>
  <c r="AK28" i="47"/>
  <c r="AK23" i="47"/>
  <c r="AK32" i="47"/>
  <c r="AK33" i="47"/>
  <c r="AK66" i="47"/>
  <c r="AK54" i="47"/>
  <c r="AK9" i="47"/>
  <c r="AK35" i="47"/>
  <c r="AK44" i="47"/>
  <c r="AK57" i="47"/>
  <c r="AK40" i="47"/>
  <c r="AK6" i="47"/>
  <c r="AK56" i="47"/>
  <c r="BS37" i="47"/>
  <c r="BS25" i="47"/>
  <c r="AI37" i="47"/>
  <c r="W10" i="47"/>
  <c r="CE25" i="47"/>
  <c r="CE37" i="47"/>
  <c r="CK30" i="47"/>
  <c r="W16" i="47"/>
  <c r="AI25" i="47"/>
  <c r="BY37" i="47"/>
  <c r="AO49" i="47"/>
  <c r="CQ30" i="47"/>
  <c r="AC10" i="47"/>
  <c r="W22" i="47"/>
  <c r="BY25" i="47"/>
  <c r="CQ37" i="47"/>
  <c r="AU49" i="47"/>
  <c r="AO17" i="47"/>
  <c r="AC16" i="47"/>
  <c r="W28" i="47"/>
  <c r="CK25" i="47"/>
  <c r="CW37" i="47"/>
  <c r="BM49" i="47"/>
  <c r="AO29" i="47"/>
  <c r="AC22" i="47"/>
  <c r="W34" i="47"/>
  <c r="CQ25" i="47"/>
  <c r="AK39" i="47"/>
  <c r="BA49" i="47"/>
  <c r="X21" i="47"/>
  <c r="AP35" i="47"/>
  <c r="AP28" i="47"/>
  <c r="AD8" i="47"/>
  <c r="AD56" i="47"/>
  <c r="AD37" i="47"/>
  <c r="AD45" i="47"/>
  <c r="AV29" i="47"/>
  <c r="X33" i="47"/>
  <c r="AP47" i="47"/>
  <c r="AP40" i="47"/>
  <c r="AD49" i="47"/>
  <c r="AJ65" i="47"/>
  <c r="AJ71" i="47"/>
  <c r="CL65" i="47"/>
  <c r="CL71" i="47"/>
  <c r="CL77" i="47"/>
  <c r="CL83" i="47"/>
  <c r="CL89" i="47"/>
  <c r="CL95" i="47"/>
  <c r="CL101" i="47"/>
  <c r="BT61" i="47"/>
  <c r="BT68" i="47"/>
  <c r="BT74" i="47"/>
  <c r="BT80" i="47"/>
  <c r="BT86" i="47"/>
  <c r="BT92" i="47"/>
  <c r="BT98" i="47"/>
  <c r="BT104" i="47"/>
  <c r="CX64" i="47"/>
  <c r="CX70" i="47"/>
  <c r="CX76" i="47"/>
  <c r="CX82" i="47"/>
  <c r="CX88" i="47"/>
  <c r="CX94" i="47"/>
  <c r="CX100" i="47"/>
  <c r="CX106" i="47"/>
  <c r="CR64" i="47"/>
  <c r="CR70" i="47"/>
  <c r="CR76" i="47"/>
  <c r="CR82" i="47"/>
  <c r="CR88" i="47"/>
  <c r="CR94" i="47"/>
  <c r="CR100" i="47"/>
  <c r="CR106" i="47"/>
  <c r="CF64" i="47"/>
  <c r="CF70" i="47"/>
  <c r="CF76" i="47"/>
  <c r="CF82" i="47"/>
  <c r="CF88" i="47"/>
  <c r="CF94" i="47"/>
  <c r="CF100" i="47"/>
  <c r="CF106" i="47"/>
  <c r="BZ67" i="47"/>
  <c r="BZ73" i="47"/>
  <c r="BZ79" i="47"/>
  <c r="BZ85" i="47"/>
  <c r="BZ91" i="47"/>
  <c r="BZ97" i="47"/>
  <c r="BZ103" i="47"/>
  <c r="BT62" i="47"/>
  <c r="AJ66" i="47"/>
  <c r="AJ72" i="47"/>
  <c r="AJ76" i="47"/>
  <c r="AJ80" i="47"/>
  <c r="AJ84" i="47"/>
  <c r="AJ88" i="47"/>
  <c r="AJ92" i="47"/>
  <c r="AJ96" i="47"/>
  <c r="CL66" i="47"/>
  <c r="CL72" i="47"/>
  <c r="CL78" i="47"/>
  <c r="CL84" i="47"/>
  <c r="CL90" i="47"/>
  <c r="CL96" i="47"/>
  <c r="CL102" i="47"/>
  <c r="BZ60" i="47"/>
  <c r="BT63" i="47"/>
  <c r="BT69" i="47"/>
  <c r="BT75" i="47"/>
  <c r="BT81" i="47"/>
  <c r="BT87" i="47"/>
  <c r="BT93" i="47"/>
  <c r="BT99" i="47"/>
  <c r="CX65" i="47"/>
  <c r="CX71" i="47"/>
  <c r="CX77" i="47"/>
  <c r="CX83" i="47"/>
  <c r="CX89" i="47"/>
  <c r="CX95" i="47"/>
  <c r="CX101" i="47"/>
  <c r="CX107" i="47"/>
  <c r="CR65" i="47"/>
  <c r="CR71" i="47"/>
  <c r="CR77" i="47"/>
  <c r="CR83" i="47"/>
  <c r="CR89" i="47"/>
  <c r="CR95" i="47"/>
  <c r="CR101" i="47"/>
  <c r="CR107" i="47"/>
  <c r="CF65" i="47"/>
  <c r="CF71" i="47"/>
  <c r="CF77" i="47"/>
  <c r="CF83" i="47"/>
  <c r="CF89" i="47"/>
  <c r="CF95" i="47"/>
  <c r="CF101" i="47"/>
  <c r="CF107" i="47"/>
  <c r="BZ61" i="47"/>
  <c r="BZ68" i="47"/>
  <c r="BZ74" i="47"/>
  <c r="BZ80" i="47"/>
  <c r="BZ86" i="47"/>
  <c r="BZ92" i="47"/>
  <c r="BZ98" i="47"/>
  <c r="BZ104" i="47"/>
  <c r="BN65" i="47"/>
  <c r="BN71" i="47"/>
  <c r="BN77" i="47"/>
  <c r="BN83" i="47"/>
  <c r="BN89" i="47"/>
  <c r="BN95" i="47"/>
  <c r="BN101" i="47"/>
  <c r="BB65" i="47"/>
  <c r="BB71" i="47"/>
  <c r="BB77" i="47"/>
  <c r="BB83" i="47"/>
  <c r="AJ67" i="47"/>
  <c r="CL67" i="47"/>
  <c r="CL73" i="47"/>
  <c r="CL79" i="47"/>
  <c r="CL85" i="47"/>
  <c r="CL91" i="47"/>
  <c r="CL97" i="47"/>
  <c r="CL103" i="47"/>
  <c r="BZ62" i="47"/>
  <c r="AJ60" i="47"/>
  <c r="AJ73" i="47"/>
  <c r="AJ77" i="47"/>
  <c r="AJ81" i="47"/>
  <c r="AJ85" i="47"/>
  <c r="AJ89" i="47"/>
  <c r="AJ93" i="47"/>
  <c r="CX66" i="47"/>
  <c r="CX72" i="47"/>
  <c r="CX78" i="47"/>
  <c r="CX84" i="47"/>
  <c r="CX90" i="47"/>
  <c r="CX96" i="47"/>
  <c r="CX102" i="47"/>
  <c r="CX108" i="47"/>
  <c r="CR66" i="47"/>
  <c r="CR72" i="47"/>
  <c r="CR78" i="47"/>
  <c r="CR84" i="47"/>
  <c r="CR90" i="47"/>
  <c r="CR96" i="47"/>
  <c r="CR102" i="47"/>
  <c r="CR108" i="47"/>
  <c r="CL60" i="47"/>
  <c r="CF66" i="47"/>
  <c r="CF72" i="47"/>
  <c r="CF78" i="47"/>
  <c r="CF84" i="47"/>
  <c r="CF90" i="47"/>
  <c r="CF96" i="47"/>
  <c r="CF102" i="47"/>
  <c r="BZ63" i="47"/>
  <c r="BZ69" i="47"/>
  <c r="BZ75" i="47"/>
  <c r="BZ81" i="47"/>
  <c r="BZ87" i="47"/>
  <c r="BZ93" i="47"/>
  <c r="BZ99" i="47"/>
  <c r="BN66" i="47"/>
  <c r="BN72" i="47"/>
  <c r="BN78" i="47"/>
  <c r="BN84" i="47"/>
  <c r="BN90" i="47"/>
  <c r="BN96" i="47"/>
  <c r="BN102" i="47"/>
  <c r="AJ61" i="47"/>
  <c r="AJ68" i="47"/>
  <c r="CL61" i="47"/>
  <c r="CL68" i="47"/>
  <c r="CL74" i="47"/>
  <c r="CL80" i="47"/>
  <c r="CL86" i="47"/>
  <c r="CL92" i="47"/>
  <c r="CL98" i="47"/>
  <c r="CL104" i="47"/>
  <c r="BT65" i="47"/>
  <c r="BT71" i="47"/>
  <c r="BT77" i="47"/>
  <c r="BT83" i="47"/>
  <c r="BT89" i="47"/>
  <c r="BT95" i="47"/>
  <c r="BT101" i="47"/>
  <c r="AJ62" i="47"/>
  <c r="CX67" i="47"/>
  <c r="CX73" i="47"/>
  <c r="CX79" i="47"/>
  <c r="CX85" i="47"/>
  <c r="CX91" i="47"/>
  <c r="CX97" i="47"/>
  <c r="CX103" i="47"/>
  <c r="CX109" i="47"/>
  <c r="CR67" i="47"/>
  <c r="CR73" i="47"/>
  <c r="CR79" i="47"/>
  <c r="CR85" i="47"/>
  <c r="CR91" i="47"/>
  <c r="CR97" i="47"/>
  <c r="CR103" i="47"/>
  <c r="CL62" i="47"/>
  <c r="CF67" i="47"/>
  <c r="CF73" i="47"/>
  <c r="CF79" i="47"/>
  <c r="CF85" i="47"/>
  <c r="CF91" i="47"/>
  <c r="CF97" i="47"/>
  <c r="CF103" i="47"/>
  <c r="BZ64" i="47"/>
  <c r="BZ70" i="47"/>
  <c r="BZ76" i="47"/>
  <c r="BZ82" i="47"/>
  <c r="BZ88" i="47"/>
  <c r="BZ94" i="47"/>
  <c r="BZ100" i="47"/>
  <c r="BN67" i="47"/>
  <c r="BN73" i="47"/>
  <c r="BN79" i="47"/>
  <c r="BN85" i="47"/>
  <c r="BN91" i="47"/>
  <c r="BN97" i="47"/>
  <c r="BN103" i="47"/>
  <c r="BB67" i="47"/>
  <c r="BB73" i="47"/>
  <c r="BB79" i="47"/>
  <c r="BB85" i="47"/>
  <c r="AJ63" i="47"/>
  <c r="AJ69" i="47"/>
  <c r="AJ74" i="47"/>
  <c r="AJ78" i="47"/>
  <c r="AJ82" i="47"/>
  <c r="AJ86" i="47"/>
  <c r="AJ90" i="47"/>
  <c r="AJ94" i="47"/>
  <c r="CX60" i="47"/>
  <c r="CR60" i="47"/>
  <c r="CL63" i="47"/>
  <c r="CL69" i="47"/>
  <c r="CL75" i="47"/>
  <c r="CL81" i="47"/>
  <c r="CL87" i="47"/>
  <c r="CL93" i="47"/>
  <c r="CL99" i="47"/>
  <c r="CL105" i="47"/>
  <c r="CF60" i="47"/>
  <c r="BT66" i="47"/>
  <c r="BT72" i="47"/>
  <c r="BT78" i="47"/>
  <c r="BT84" i="47"/>
  <c r="BT90" i="47"/>
  <c r="BT96" i="47"/>
  <c r="BT102" i="47"/>
  <c r="BN60" i="47"/>
  <c r="BB60" i="47"/>
  <c r="CX61" i="47"/>
  <c r="CX68" i="47"/>
  <c r="CX74" i="47"/>
  <c r="CX80" i="47"/>
  <c r="CX86" i="47"/>
  <c r="CX92" i="47"/>
  <c r="CX98" i="47"/>
  <c r="CX104" i="47"/>
  <c r="CR61" i="47"/>
  <c r="CR68" i="47"/>
  <c r="CR74" i="47"/>
  <c r="CR80" i="47"/>
  <c r="CR86" i="47"/>
  <c r="CR92" i="47"/>
  <c r="CR98" i="47"/>
  <c r="CR104" i="47"/>
  <c r="CF61" i="47"/>
  <c r="CF68" i="47"/>
  <c r="CF74" i="47"/>
  <c r="CF80" i="47"/>
  <c r="CF86" i="47"/>
  <c r="CF92" i="47"/>
  <c r="CF98" i="47"/>
  <c r="CF104" i="47"/>
  <c r="BZ65" i="47"/>
  <c r="BZ71" i="47"/>
  <c r="BZ77" i="47"/>
  <c r="BZ83" i="47"/>
  <c r="BZ89" i="47"/>
  <c r="BZ95" i="47"/>
  <c r="BZ101" i="47"/>
  <c r="BN61" i="47"/>
  <c r="BN68" i="47"/>
  <c r="BN74" i="47"/>
  <c r="BN80" i="47"/>
  <c r="BN86" i="47"/>
  <c r="BN92" i="47"/>
  <c r="BN98" i="47"/>
  <c r="BB61" i="47"/>
  <c r="BB68" i="47"/>
  <c r="BB74" i="47"/>
  <c r="BB80" i="47"/>
  <c r="AJ64" i="47"/>
  <c r="AJ70" i="47"/>
  <c r="CX62" i="47"/>
  <c r="CR62" i="47"/>
  <c r="CL64" i="47"/>
  <c r="CL70" i="47"/>
  <c r="CL76" i="47"/>
  <c r="CL82" i="47"/>
  <c r="CL88" i="47"/>
  <c r="CL94" i="47"/>
  <c r="CL100" i="47"/>
  <c r="CL106" i="47"/>
  <c r="CF62" i="47"/>
  <c r="BT67" i="47"/>
  <c r="BT73" i="47"/>
  <c r="BT79" i="47"/>
  <c r="BT85" i="47"/>
  <c r="BT91" i="47"/>
  <c r="BT97" i="47"/>
  <c r="BT103" i="47"/>
  <c r="BN62" i="47"/>
  <c r="BB62" i="47"/>
  <c r="AJ95" i="47"/>
  <c r="CX105" i="47"/>
  <c r="CF75" i="47"/>
  <c r="BZ84" i="47"/>
  <c r="BN64" i="47"/>
  <c r="BN88" i="47"/>
  <c r="BB76" i="47"/>
  <c r="AV67" i="47"/>
  <c r="AV73" i="47"/>
  <c r="AV79" i="47"/>
  <c r="AV85" i="47"/>
  <c r="AV91" i="47"/>
  <c r="AV97" i="47"/>
  <c r="AV103" i="47"/>
  <c r="AP62" i="47"/>
  <c r="AD63" i="47"/>
  <c r="AD69" i="47"/>
  <c r="AD75" i="47"/>
  <c r="AD81" i="47"/>
  <c r="AD87" i="47"/>
  <c r="CF81" i="47"/>
  <c r="BT70" i="47"/>
  <c r="BT94" i="47"/>
  <c r="BB87" i="47"/>
  <c r="BB93" i="47"/>
  <c r="BB99" i="47"/>
  <c r="AV60" i="47"/>
  <c r="AP63" i="47"/>
  <c r="AP69" i="47"/>
  <c r="AP75" i="47"/>
  <c r="AP81" i="47"/>
  <c r="AP87" i="47"/>
  <c r="AP93" i="47"/>
  <c r="X8" i="47"/>
  <c r="X67" i="47"/>
  <c r="X73" i="47"/>
  <c r="X79" i="47"/>
  <c r="X85" i="47"/>
  <c r="CF87" i="47"/>
  <c r="BZ90" i="47"/>
  <c r="BN69" i="47"/>
  <c r="BN93" i="47"/>
  <c r="BB78" i="47"/>
  <c r="AV61" i="47"/>
  <c r="AV68" i="47"/>
  <c r="AV74" i="47"/>
  <c r="AV80" i="47"/>
  <c r="AV86" i="47"/>
  <c r="AV92" i="47"/>
  <c r="AV98" i="47"/>
  <c r="AV104" i="47"/>
  <c r="AD64" i="47"/>
  <c r="AD70" i="47"/>
  <c r="AD76" i="47"/>
  <c r="AD82" i="47"/>
  <c r="AD88" i="47"/>
  <c r="X60" i="47"/>
  <c r="CR63" i="47"/>
  <c r="CF93" i="47"/>
  <c r="BN70" i="47"/>
  <c r="BN94" i="47"/>
  <c r="BB63" i="47"/>
  <c r="BB88" i="47"/>
  <c r="BB94" i="47"/>
  <c r="BB100" i="47"/>
  <c r="AV62" i="47"/>
  <c r="AP64" i="47"/>
  <c r="AP70" i="47"/>
  <c r="AP76" i="47"/>
  <c r="AP82" i="47"/>
  <c r="AP88" i="47"/>
  <c r="AP94" i="47"/>
  <c r="X61" i="47"/>
  <c r="X68" i="47"/>
  <c r="X74" i="47"/>
  <c r="X80" i="47"/>
  <c r="X86" i="47"/>
  <c r="CR69" i="47"/>
  <c r="CF99" i="47"/>
  <c r="BZ96" i="47"/>
  <c r="BT76" i="47"/>
  <c r="BT100" i="47"/>
  <c r="BB64" i="47"/>
  <c r="AV63" i="47"/>
  <c r="AV69" i="47"/>
  <c r="AV75" i="47"/>
  <c r="AV81" i="47"/>
  <c r="AV87" i="47"/>
  <c r="AV93" i="47"/>
  <c r="AV99" i="47"/>
  <c r="AV105" i="47"/>
  <c r="AD65" i="47"/>
  <c r="AD71" i="47"/>
  <c r="AD77" i="47"/>
  <c r="AD83" i="47"/>
  <c r="AD89" i="47"/>
  <c r="X62" i="47"/>
  <c r="CX63" i="47"/>
  <c r="CR75" i="47"/>
  <c r="CF105" i="47"/>
  <c r="BN75" i="47"/>
  <c r="BN99" i="47"/>
  <c r="BB81" i="47"/>
  <c r="BB89" i="47"/>
  <c r="BB95" i="47"/>
  <c r="BB101" i="47"/>
  <c r="AP65" i="47"/>
  <c r="AP71" i="47"/>
  <c r="AP77" i="47"/>
  <c r="AP83" i="47"/>
  <c r="AP89" i="47"/>
  <c r="AP95" i="47"/>
  <c r="X63" i="47"/>
  <c r="X69" i="47"/>
  <c r="X75" i="47"/>
  <c r="X81" i="47"/>
  <c r="X87" i="47"/>
  <c r="CX69" i="47"/>
  <c r="CR81" i="47"/>
  <c r="BZ102" i="47"/>
  <c r="BN76" i="47"/>
  <c r="BN100" i="47"/>
  <c r="BB66" i="47"/>
  <c r="BB82" i="47"/>
  <c r="AV64" i="47"/>
  <c r="AV70" i="47"/>
  <c r="AV76" i="47"/>
  <c r="AV82" i="47"/>
  <c r="AV88" i="47"/>
  <c r="AV94" i="47"/>
  <c r="AV100" i="47"/>
  <c r="AV106" i="47"/>
  <c r="AD66" i="47"/>
  <c r="AD72" i="47"/>
  <c r="AD78" i="47"/>
  <c r="AD84" i="47"/>
  <c r="AD90" i="47"/>
  <c r="AJ75" i="47"/>
  <c r="CX75" i="47"/>
  <c r="CR87" i="47"/>
  <c r="BT82" i="47"/>
  <c r="BB69" i="47"/>
  <c r="BB90" i="47"/>
  <c r="BB96" i="47"/>
  <c r="BB102" i="47"/>
  <c r="AP66" i="47"/>
  <c r="AP72" i="47"/>
  <c r="AP78" i="47"/>
  <c r="AP84" i="47"/>
  <c r="AP90" i="47"/>
  <c r="AP96" i="47"/>
  <c r="X64" i="47"/>
  <c r="X70" i="47"/>
  <c r="X76" i="47"/>
  <c r="X82" i="47"/>
  <c r="X88" i="47"/>
  <c r="AJ79" i="47"/>
  <c r="CX81" i="47"/>
  <c r="CR93" i="47"/>
  <c r="BZ66" i="47"/>
  <c r="BN81" i="47"/>
  <c r="BB70" i="47"/>
  <c r="BB84" i="47"/>
  <c r="AV65" i="47"/>
  <c r="AV71" i="47"/>
  <c r="AV77" i="47"/>
  <c r="AV83" i="47"/>
  <c r="AV89" i="47"/>
  <c r="AV95" i="47"/>
  <c r="AV101" i="47"/>
  <c r="AV107" i="47"/>
  <c r="AD67" i="47"/>
  <c r="AD73" i="47"/>
  <c r="AD79" i="47"/>
  <c r="AD85" i="47"/>
  <c r="AJ83" i="47"/>
  <c r="CX87" i="47"/>
  <c r="CR99" i="47"/>
  <c r="BZ72" i="47"/>
  <c r="BN82" i="47"/>
  <c r="BB91" i="47"/>
  <c r="BB97" i="47"/>
  <c r="AP67" i="47"/>
  <c r="AP73" i="47"/>
  <c r="AP79" i="47"/>
  <c r="AP85" i="47"/>
  <c r="AP91" i="47"/>
  <c r="AP97" i="47"/>
  <c r="AD60" i="47"/>
  <c r="X65" i="47"/>
  <c r="X71" i="47"/>
  <c r="X77" i="47"/>
  <c r="X83" i="47"/>
  <c r="R89" i="47"/>
  <c r="AJ87" i="47"/>
  <c r="CX93" i="47"/>
  <c r="CR105" i="47"/>
  <c r="CF63" i="47"/>
  <c r="BZ78" i="47"/>
  <c r="BT60" i="47"/>
  <c r="BT88" i="47"/>
  <c r="BB72" i="47"/>
  <c r="AV66" i="47"/>
  <c r="AV72" i="47"/>
  <c r="AV78" i="47"/>
  <c r="AV84" i="47"/>
  <c r="AV90" i="47"/>
  <c r="AV96" i="47"/>
  <c r="AV102" i="47"/>
  <c r="AV108" i="47"/>
  <c r="AP60" i="47"/>
  <c r="AD61" i="47"/>
  <c r="AD68" i="47"/>
  <c r="AD74" i="47"/>
  <c r="AD80" i="47"/>
  <c r="AD86" i="47"/>
  <c r="AJ91" i="47"/>
  <c r="CX99" i="47"/>
  <c r="CF69" i="47"/>
  <c r="BT64" i="47"/>
  <c r="BN63" i="47"/>
  <c r="BN87" i="47"/>
  <c r="BB75" i="47"/>
  <c r="BB86" i="47"/>
  <c r="BB92" i="47"/>
  <c r="BB98" i="47"/>
  <c r="AP61" i="47"/>
  <c r="AP68" i="47"/>
  <c r="AP74" i="47"/>
  <c r="AP80" i="47"/>
  <c r="AP86" i="47"/>
  <c r="AP92" i="47"/>
  <c r="AD62" i="47"/>
  <c r="X66" i="47"/>
  <c r="X72" i="47"/>
  <c r="X78" i="47"/>
  <c r="X84" i="47"/>
  <c r="X45" i="47"/>
  <c r="AP52" i="47"/>
  <c r="BB27" i="47"/>
  <c r="CX51" i="47"/>
  <c r="AD9" i="47"/>
  <c r="X32" i="47"/>
  <c r="AV41" i="47"/>
  <c r="AD32" i="47"/>
  <c r="AD13" i="47"/>
  <c r="AP11" i="47"/>
  <c r="AV27" i="47"/>
  <c r="BN39" i="47"/>
  <c r="CF51" i="47"/>
  <c r="AD14" i="47"/>
  <c r="BT27" i="47"/>
  <c r="BZ39" i="47"/>
  <c r="AJ51" i="47"/>
  <c r="AD26" i="47"/>
  <c r="AD6" i="47"/>
  <c r="AD42" i="47"/>
  <c r="AP23" i="47"/>
  <c r="X9" i="47"/>
  <c r="AP16" i="47"/>
  <c r="CX39" i="47"/>
  <c r="CL51" i="47"/>
  <c r="AD21" i="47"/>
  <c r="AD44" i="47"/>
  <c r="AD25" i="47"/>
  <c r="CS4" i="47"/>
  <c r="CG6" i="47"/>
  <c r="CG10" i="47"/>
  <c r="CG14" i="47"/>
  <c r="CG18" i="47"/>
  <c r="CG22" i="47"/>
  <c r="CG26" i="47"/>
  <c r="CG30" i="47"/>
  <c r="CG34" i="47"/>
  <c r="CG38" i="47"/>
  <c r="CG42" i="47"/>
  <c r="CG54" i="47"/>
  <c r="CG58" i="47"/>
  <c r="CG66" i="47"/>
  <c r="CG74" i="47"/>
  <c r="CY4" i="47"/>
  <c r="CS5" i="47"/>
  <c r="CS9" i="47"/>
  <c r="CS13" i="47"/>
  <c r="CS17" i="47"/>
  <c r="CS21" i="47"/>
  <c r="CS25" i="47"/>
  <c r="CS29" i="47"/>
  <c r="CS33" i="47"/>
  <c r="CS37" i="47"/>
  <c r="CS41" i="47"/>
  <c r="CS53" i="47"/>
  <c r="CS57" i="47"/>
  <c r="CS65" i="47"/>
  <c r="CS73" i="47"/>
  <c r="CS77" i="47"/>
  <c r="CS81" i="47"/>
  <c r="CS85" i="47"/>
  <c r="CS89" i="47"/>
  <c r="CS93" i="47"/>
  <c r="CS97" i="47"/>
  <c r="CS101" i="47"/>
  <c r="CS105" i="47"/>
  <c r="CM6" i="47"/>
  <c r="CM10" i="47"/>
  <c r="CM14" i="47"/>
  <c r="CM18" i="47"/>
  <c r="CM22" i="47"/>
  <c r="CM26" i="47"/>
  <c r="CM30" i="47"/>
  <c r="CM34" i="47"/>
  <c r="CM38" i="47"/>
  <c r="CM42" i="47"/>
  <c r="CM54" i="47"/>
  <c r="CM58" i="47"/>
  <c r="CM66" i="47"/>
  <c r="CM74" i="47"/>
  <c r="CM78" i="47"/>
  <c r="CM82" i="47"/>
  <c r="CM86" i="47"/>
  <c r="CY6" i="47"/>
  <c r="CY10" i="47"/>
  <c r="CY14" i="47"/>
  <c r="CY18" i="47"/>
  <c r="CY22" i="47"/>
  <c r="CY26" i="47"/>
  <c r="CY30" i="47"/>
  <c r="CY34" i="47"/>
  <c r="CY38" i="47"/>
  <c r="CY42" i="47"/>
  <c r="CY50" i="47"/>
  <c r="CY54" i="47"/>
  <c r="CY58" i="47"/>
  <c r="CY66" i="47"/>
  <c r="CY74" i="47"/>
  <c r="CY78" i="47"/>
  <c r="CY82" i="47"/>
  <c r="CY86" i="47"/>
  <c r="CY90" i="47"/>
  <c r="CY94" i="47"/>
  <c r="CY98" i="47"/>
  <c r="CY102" i="47"/>
  <c r="CY106" i="47"/>
  <c r="BU5" i="47"/>
  <c r="BU9" i="47"/>
  <c r="BU13" i="47"/>
  <c r="BU17" i="47"/>
  <c r="BU21" i="47"/>
  <c r="BU25" i="47"/>
  <c r="BU29" i="47"/>
  <c r="BU33" i="47"/>
  <c r="BU37" i="47"/>
  <c r="BU41" i="47"/>
  <c r="BU45" i="47"/>
  <c r="BU53" i="47"/>
  <c r="BU57" i="47"/>
  <c r="BU65" i="47"/>
  <c r="CS6" i="47"/>
  <c r="CS10" i="47"/>
  <c r="CS14" i="47"/>
  <c r="CS18" i="47"/>
  <c r="CS22" i="47"/>
  <c r="CS26" i="47"/>
  <c r="CS30" i="47"/>
  <c r="CS34" i="47"/>
  <c r="CS38" i="47"/>
  <c r="CS42" i="47"/>
  <c r="CS54" i="47"/>
  <c r="CS58" i="47"/>
  <c r="CS66" i="47"/>
  <c r="CS74" i="47"/>
  <c r="CS78" i="47"/>
  <c r="CS82" i="47"/>
  <c r="CS86" i="47"/>
  <c r="CS90" i="47"/>
  <c r="CS94" i="47"/>
  <c r="CS98" i="47"/>
  <c r="CS102" i="47"/>
  <c r="CS106" i="47"/>
  <c r="CM7" i="47"/>
  <c r="CM11" i="47"/>
  <c r="CM15" i="47"/>
  <c r="CM19" i="47"/>
  <c r="CM23" i="47"/>
  <c r="CM27" i="47"/>
  <c r="CM31" i="47"/>
  <c r="CM35" i="47"/>
  <c r="CM39" i="47"/>
  <c r="CM43" i="47"/>
  <c r="CM55" i="47"/>
  <c r="CM63" i="47"/>
  <c r="CM67" i="47"/>
  <c r="CM75" i="47"/>
  <c r="CM79" i="47"/>
  <c r="CM83" i="47"/>
  <c r="CM87" i="47"/>
  <c r="CM91" i="47"/>
  <c r="CM95" i="47"/>
  <c r="CM99" i="47"/>
  <c r="CM103" i="47"/>
  <c r="CA6" i="47"/>
  <c r="CA10" i="47"/>
  <c r="CA14" i="47"/>
  <c r="CA18" i="47"/>
  <c r="CA22" i="47"/>
  <c r="CA26" i="47"/>
  <c r="CA30" i="47"/>
  <c r="CA34" i="47"/>
  <c r="CA38" i="47"/>
  <c r="CA42" i="47"/>
  <c r="CA54" i="47"/>
  <c r="CA58" i="47"/>
  <c r="CA66" i="47"/>
  <c r="CA74" i="47"/>
  <c r="CA78" i="47"/>
  <c r="CY7" i="47"/>
  <c r="CY11" i="47"/>
  <c r="CY15" i="47"/>
  <c r="CY19" i="47"/>
  <c r="CY23" i="47"/>
  <c r="CY27" i="47"/>
  <c r="CY31" i="47"/>
  <c r="CY35" i="47"/>
  <c r="CY39" i="47"/>
  <c r="CY43" i="47"/>
  <c r="CY55" i="47"/>
  <c r="CY63" i="47"/>
  <c r="CY67" i="47"/>
  <c r="CY75" i="47"/>
  <c r="CY79" i="47"/>
  <c r="CY83" i="47"/>
  <c r="CY87" i="47"/>
  <c r="CY91" i="47"/>
  <c r="CY95" i="47"/>
  <c r="CY99" i="47"/>
  <c r="CY103" i="47"/>
  <c r="CY107" i="47"/>
  <c r="CG4" i="47"/>
  <c r="BU6" i="47"/>
  <c r="BU10" i="47"/>
  <c r="BU14" i="47"/>
  <c r="BU18" i="47"/>
  <c r="BU22" i="47"/>
  <c r="BU26" i="47"/>
  <c r="BU30" i="47"/>
  <c r="BU34" i="47"/>
  <c r="BU38" i="47"/>
  <c r="BU42" i="47"/>
  <c r="BU54" i="47"/>
  <c r="BU58" i="47"/>
  <c r="BU66" i="47"/>
  <c r="CG8" i="47"/>
  <c r="CG12" i="47"/>
  <c r="CG16" i="47"/>
  <c r="CG20" i="47"/>
  <c r="CG24" i="47"/>
  <c r="CG28" i="47"/>
  <c r="CG32" i="47"/>
  <c r="CG36" i="47"/>
  <c r="CG40" i="47"/>
  <c r="CG44" i="47"/>
  <c r="CG56" i="47"/>
  <c r="CG64" i="47"/>
  <c r="CG68" i="47"/>
  <c r="CG72" i="47"/>
  <c r="CG76" i="47"/>
  <c r="CG80" i="47"/>
  <c r="CG84" i="47"/>
  <c r="CG88" i="47"/>
  <c r="CG92" i="47"/>
  <c r="CG96" i="47"/>
  <c r="CG100" i="47"/>
  <c r="CG104" i="47"/>
  <c r="BO6" i="47"/>
  <c r="BO10" i="47"/>
  <c r="CS7" i="47"/>
  <c r="CS11" i="47"/>
  <c r="CS15" i="47"/>
  <c r="CS19" i="47"/>
  <c r="CS23" i="47"/>
  <c r="CS27" i="47"/>
  <c r="CS31" i="47"/>
  <c r="CS35" i="47"/>
  <c r="CS39" i="47"/>
  <c r="CS43" i="47"/>
  <c r="CS55" i="47"/>
  <c r="CS63" i="47"/>
  <c r="CS67" i="47"/>
  <c r="CS75" i="47"/>
  <c r="CS79" i="47"/>
  <c r="CS83" i="47"/>
  <c r="CS87" i="47"/>
  <c r="CS91" i="47"/>
  <c r="CS95" i="47"/>
  <c r="CS99" i="47"/>
  <c r="CS103" i="47"/>
  <c r="CS107" i="47"/>
  <c r="CM8" i="47"/>
  <c r="CM12" i="47"/>
  <c r="CM16" i="47"/>
  <c r="CM20" i="47"/>
  <c r="CM24" i="47"/>
  <c r="CM28" i="47"/>
  <c r="CM32" i="47"/>
  <c r="CM36" i="47"/>
  <c r="CM40" i="47"/>
  <c r="CM44" i="47"/>
  <c r="CM56" i="47"/>
  <c r="CM64" i="47"/>
  <c r="CM68" i="47"/>
  <c r="CM72" i="47"/>
  <c r="CM76" i="47"/>
  <c r="CM80" i="47"/>
  <c r="CM84" i="47"/>
  <c r="CM88" i="47"/>
  <c r="CM92" i="47"/>
  <c r="CM96" i="47"/>
  <c r="CM100" i="47"/>
  <c r="CM104" i="47"/>
  <c r="CY9" i="47"/>
  <c r="CY33" i="47"/>
  <c r="CY57" i="47"/>
  <c r="CY81" i="47"/>
  <c r="CY105" i="47"/>
  <c r="CG19" i="47"/>
  <c r="CG43" i="47"/>
  <c r="CG67" i="47"/>
  <c r="CG81" i="47"/>
  <c r="CG94" i="47"/>
  <c r="CG107" i="47"/>
  <c r="CA15" i="47"/>
  <c r="CA28" i="47"/>
  <c r="CA41" i="47"/>
  <c r="CA63" i="47"/>
  <c r="CA76" i="47"/>
  <c r="BU28" i="47"/>
  <c r="CY24" i="47"/>
  <c r="CY72" i="47"/>
  <c r="CY96" i="47"/>
  <c r="CM5" i="47"/>
  <c r="CM21" i="47"/>
  <c r="CM37" i="47"/>
  <c r="CM53" i="47"/>
  <c r="CM85" i="47"/>
  <c r="CM90" i="47"/>
  <c r="CG5" i="47"/>
  <c r="CG29" i="47"/>
  <c r="CG53" i="47"/>
  <c r="CG77" i="47"/>
  <c r="CG90" i="47"/>
  <c r="CG103" i="47"/>
  <c r="CA11" i="47"/>
  <c r="CA24" i="47"/>
  <c r="CA37" i="47"/>
  <c r="CA72" i="47"/>
  <c r="CA4" i="47"/>
  <c r="BU19" i="47"/>
  <c r="BU43" i="47"/>
  <c r="BU67" i="47"/>
  <c r="BO12" i="47"/>
  <c r="BO16" i="47"/>
  <c r="BO20" i="47"/>
  <c r="BO24" i="47"/>
  <c r="BO28" i="47"/>
  <c r="BO32" i="47"/>
  <c r="BO36" i="47"/>
  <c r="BO40" i="47"/>
  <c r="BO44" i="47"/>
  <c r="BO48" i="47"/>
  <c r="BO56" i="47"/>
  <c r="BO64" i="47"/>
  <c r="BO68" i="47"/>
  <c r="BO72" i="47"/>
  <c r="BO76" i="47"/>
  <c r="BO80" i="47"/>
  <c r="BO84" i="47"/>
  <c r="BO88" i="47"/>
  <c r="BO92" i="47"/>
  <c r="BO96" i="47"/>
  <c r="BO100" i="47"/>
  <c r="BC4" i="47"/>
  <c r="CY5" i="47"/>
  <c r="CY29" i="47"/>
  <c r="CY53" i="47"/>
  <c r="CY77" i="47"/>
  <c r="CY101" i="47"/>
  <c r="CS12" i="47"/>
  <c r="CS28" i="47"/>
  <c r="CS44" i="47"/>
  <c r="CS76" i="47"/>
  <c r="CS92" i="47"/>
  <c r="CS108" i="47"/>
  <c r="CM105" i="47"/>
  <c r="CG15" i="47"/>
  <c r="CG39" i="47"/>
  <c r="CG63" i="47"/>
  <c r="CG86" i="47"/>
  <c r="CG99" i="47"/>
  <c r="CA7" i="47"/>
  <c r="CA20" i="47"/>
  <c r="CA33" i="47"/>
  <c r="CA55" i="47"/>
  <c r="CA68" i="47"/>
  <c r="CA81" i="47"/>
  <c r="CA85" i="47"/>
  <c r="CA89" i="47"/>
  <c r="CA93" i="47"/>
  <c r="CA97" i="47"/>
  <c r="CA101" i="47"/>
  <c r="BU24" i="47"/>
  <c r="BU72" i="47"/>
  <c r="BU76" i="47"/>
  <c r="BU80" i="47"/>
  <c r="BU84" i="47"/>
  <c r="BU88" i="47"/>
  <c r="BU92" i="47"/>
  <c r="BU96" i="47"/>
  <c r="BU100" i="47"/>
  <c r="BU104" i="47"/>
  <c r="BO8" i="47"/>
  <c r="BC7" i="47"/>
  <c r="BC11" i="47"/>
  <c r="BC15" i="47"/>
  <c r="BC19" i="47"/>
  <c r="BC23" i="47"/>
  <c r="BC27" i="47"/>
  <c r="BC31" i="47"/>
  <c r="BC35" i="47"/>
  <c r="BC39" i="47"/>
  <c r="BC43" i="47"/>
  <c r="BC55" i="47"/>
  <c r="BC63" i="47"/>
  <c r="BC67" i="47"/>
  <c r="BC75" i="47"/>
  <c r="BC79" i="47"/>
  <c r="BC83" i="47"/>
  <c r="BC87" i="47"/>
  <c r="BC91" i="47"/>
  <c r="BC95" i="47"/>
  <c r="BC99" i="47"/>
  <c r="AW6" i="47"/>
  <c r="AW10" i="47"/>
  <c r="AW14" i="47"/>
  <c r="AW18" i="47"/>
  <c r="CY20" i="47"/>
  <c r="CY44" i="47"/>
  <c r="CY68" i="47"/>
  <c r="CY92" i="47"/>
  <c r="CG25" i="47"/>
  <c r="CG73" i="47"/>
  <c r="CG82" i="47"/>
  <c r="CG95" i="47"/>
  <c r="CA16" i="47"/>
  <c r="CA29" i="47"/>
  <c r="CA64" i="47"/>
  <c r="CA77" i="47"/>
  <c r="BU15" i="47"/>
  <c r="BU39" i="47"/>
  <c r="BU63" i="47"/>
  <c r="CY25" i="47"/>
  <c r="CY73" i="47"/>
  <c r="CY97" i="47"/>
  <c r="CM17" i="47"/>
  <c r="CM33" i="47"/>
  <c r="CM65" i="47"/>
  <c r="CM81" i="47"/>
  <c r="CM101" i="47"/>
  <c r="CG11" i="47"/>
  <c r="CG35" i="47"/>
  <c r="CG78" i="47"/>
  <c r="CG91" i="47"/>
  <c r="CA12" i="47"/>
  <c r="CA25" i="47"/>
  <c r="CA73" i="47"/>
  <c r="BU20" i="47"/>
  <c r="BU44" i="47"/>
  <c r="BU68" i="47"/>
  <c r="BU4" i="47"/>
  <c r="BO13" i="47"/>
  <c r="BO17" i="47"/>
  <c r="BO21" i="47"/>
  <c r="BO25" i="47"/>
  <c r="BO29" i="47"/>
  <c r="BO33" i="47"/>
  <c r="BO37" i="47"/>
  <c r="BO41" i="47"/>
  <c r="BO45" i="47"/>
  <c r="BO53" i="47"/>
  <c r="BO57" i="47"/>
  <c r="BO65" i="47"/>
  <c r="BO73" i="47"/>
  <c r="BO77" i="47"/>
  <c r="BO81" i="47"/>
  <c r="BO85" i="47"/>
  <c r="BO89" i="47"/>
  <c r="BO93" i="47"/>
  <c r="BO97" i="47"/>
  <c r="BO101" i="47"/>
  <c r="CY16" i="47"/>
  <c r="CY40" i="47"/>
  <c r="CY64" i="47"/>
  <c r="CY88" i="47"/>
  <c r="CS8" i="47"/>
  <c r="CS24" i="47"/>
  <c r="CS40" i="47"/>
  <c r="CS56" i="47"/>
  <c r="CS72" i="47"/>
  <c r="CS88" i="47"/>
  <c r="CS104" i="47"/>
  <c r="CM106" i="47"/>
  <c r="CG21" i="47"/>
  <c r="CG87" i="47"/>
  <c r="CA8" i="47"/>
  <c r="CA21" i="47"/>
  <c r="CA43" i="47"/>
  <c r="CA56" i="47"/>
  <c r="CA82" i="47"/>
  <c r="CA86" i="47"/>
  <c r="CA90" i="47"/>
  <c r="CA94" i="47"/>
  <c r="CA98" i="47"/>
  <c r="CA102" i="47"/>
  <c r="BU11" i="47"/>
  <c r="BU35" i="47"/>
  <c r="BU73" i="47"/>
  <c r="BU77" i="47"/>
  <c r="BU81" i="47"/>
  <c r="BU85" i="47"/>
  <c r="BU89" i="47"/>
  <c r="BU93" i="47"/>
  <c r="BU97" i="47"/>
  <c r="BU101" i="47"/>
  <c r="BO9" i="47"/>
  <c r="BC8" i="47"/>
  <c r="BC12" i="47"/>
  <c r="BC16" i="47"/>
  <c r="BC20" i="47"/>
  <c r="BC24" i="47"/>
  <c r="BC28" i="47"/>
  <c r="BC32" i="47"/>
  <c r="BC36" i="47"/>
  <c r="BC40" i="47"/>
  <c r="BC44" i="47"/>
  <c r="BC56" i="47"/>
  <c r="BC64" i="47"/>
  <c r="BC68" i="47"/>
  <c r="BC72" i="47"/>
  <c r="BC76" i="47"/>
  <c r="BC80" i="47"/>
  <c r="BC84" i="47"/>
  <c r="BC88" i="47"/>
  <c r="BC92" i="47"/>
  <c r="BC96" i="47"/>
  <c r="BC100" i="47"/>
  <c r="AW7" i="47"/>
  <c r="AW11" i="47"/>
  <c r="AW15" i="47"/>
  <c r="AW19" i="47"/>
  <c r="AW23" i="47"/>
  <c r="AW27" i="47"/>
  <c r="AW31" i="47"/>
  <c r="AW35" i="47"/>
  <c r="AW39" i="47"/>
  <c r="AW43" i="47"/>
  <c r="AW55" i="47"/>
  <c r="AW63" i="47"/>
  <c r="AW67" i="47"/>
  <c r="AW75" i="47"/>
  <c r="AW79" i="47"/>
  <c r="AW83" i="47"/>
  <c r="AW87" i="47"/>
  <c r="AW91" i="47"/>
  <c r="CY21" i="47"/>
  <c r="CY93" i="47"/>
  <c r="CM97" i="47"/>
  <c r="CG7" i="47"/>
  <c r="CG31" i="47"/>
  <c r="CG55" i="47"/>
  <c r="CG83" i="47"/>
  <c r="CG105" i="47"/>
  <c r="CA17" i="47"/>
  <c r="CA39" i="47"/>
  <c r="CA52" i="47"/>
  <c r="CA65" i="47"/>
  <c r="BU16" i="47"/>
  <c r="BU40" i="47"/>
  <c r="BU64" i="47"/>
  <c r="BO5" i="47"/>
  <c r="CY12" i="47"/>
  <c r="CY36" i="47"/>
  <c r="CY84" i="47"/>
  <c r="CY108" i="47"/>
  <c r="CM13" i="47"/>
  <c r="CM29" i="47"/>
  <c r="CM77" i="47"/>
  <c r="CM102" i="47"/>
  <c r="CM4" i="47"/>
  <c r="CG17" i="47"/>
  <c r="CG41" i="47"/>
  <c r="CG65" i="47"/>
  <c r="CG79" i="47"/>
  <c r="CG101" i="47"/>
  <c r="CA13" i="47"/>
  <c r="CA35" i="47"/>
  <c r="BU7" i="47"/>
  <c r="BU31" i="47"/>
  <c r="BU55" i="47"/>
  <c r="BO14" i="47"/>
  <c r="BO18" i="47"/>
  <c r="BO22" i="47"/>
  <c r="BO26" i="47"/>
  <c r="BO30" i="47"/>
  <c r="BO34" i="47"/>
  <c r="BO38" i="47"/>
  <c r="BO42" i="47"/>
  <c r="BO50" i="47"/>
  <c r="BO54" i="47"/>
  <c r="BO58" i="47"/>
  <c r="BO66" i="47"/>
  <c r="BO74" i="47"/>
  <c r="BO78" i="47"/>
  <c r="BO82" i="47"/>
  <c r="BO86" i="47"/>
  <c r="BO90" i="47"/>
  <c r="BO94" i="47"/>
  <c r="BO98" i="47"/>
  <c r="BO102" i="47"/>
  <c r="CY17" i="47"/>
  <c r="CY41" i="47"/>
  <c r="CY65" i="47"/>
  <c r="CY89" i="47"/>
  <c r="CS20" i="47"/>
  <c r="CS36" i="47"/>
  <c r="CS68" i="47"/>
  <c r="CS84" i="47"/>
  <c r="CS100" i="47"/>
  <c r="CM93" i="47"/>
  <c r="CG27" i="47"/>
  <c r="CG75" i="47"/>
  <c r="CG97" i="47"/>
  <c r="CA9" i="47"/>
  <c r="CA31" i="47"/>
  <c r="CA44" i="47"/>
  <c r="CA57" i="47"/>
  <c r="CA79" i="47"/>
  <c r="CA83" i="47"/>
  <c r="CA87" i="47"/>
  <c r="CA91" i="47"/>
  <c r="CA95" i="47"/>
  <c r="CA99" i="47"/>
  <c r="CA103" i="47"/>
  <c r="BU12" i="47"/>
  <c r="BU36" i="47"/>
  <c r="BU74" i="47"/>
  <c r="BU78" i="47"/>
  <c r="BU82" i="47"/>
  <c r="CY8" i="47"/>
  <c r="CY32" i="47"/>
  <c r="CY56" i="47"/>
  <c r="CY80" i="47"/>
  <c r="CY104" i="47"/>
  <c r="CM98" i="47"/>
  <c r="CG13" i="47"/>
  <c r="CG37" i="47"/>
  <c r="CG93" i="47"/>
  <c r="CG106" i="47"/>
  <c r="CA5" i="47"/>
  <c r="CA27" i="47"/>
  <c r="CA40" i="47"/>
  <c r="CA53" i="47"/>
  <c r="CA75" i="47"/>
  <c r="BU27" i="47"/>
  <c r="CY13" i="47"/>
  <c r="CY37" i="47"/>
  <c r="CY85" i="47"/>
  <c r="CY109" i="47"/>
  <c r="CM9" i="47"/>
  <c r="CM25" i="47"/>
  <c r="CM41" i="47"/>
  <c r="CM57" i="47"/>
  <c r="CM73" i="47"/>
  <c r="CY28" i="47"/>
  <c r="CY76" i="47"/>
  <c r="CY100" i="47"/>
  <c r="CS16" i="47"/>
  <c r="CS32" i="47"/>
  <c r="CS64" i="47"/>
  <c r="CS80" i="47"/>
  <c r="CS96" i="47"/>
  <c r="CM94" i="47"/>
  <c r="CG9" i="47"/>
  <c r="CG33" i="47"/>
  <c r="CG57" i="47"/>
  <c r="CG85" i="47"/>
  <c r="CG98" i="47"/>
  <c r="CA19" i="47"/>
  <c r="CA32" i="47"/>
  <c r="BU23" i="47"/>
  <c r="BU90" i="47"/>
  <c r="BO15" i="47"/>
  <c r="BO31" i="47"/>
  <c r="BO63" i="47"/>
  <c r="BO79" i="47"/>
  <c r="BO95" i="47"/>
  <c r="BC13" i="47"/>
  <c r="BC37" i="47"/>
  <c r="BC85" i="47"/>
  <c r="AW17" i="47"/>
  <c r="AW26" i="47"/>
  <c r="AW74" i="47"/>
  <c r="AE5" i="47"/>
  <c r="AE9" i="47"/>
  <c r="AE13" i="47"/>
  <c r="AE17" i="47"/>
  <c r="AE21" i="47"/>
  <c r="AE25" i="47"/>
  <c r="AE29" i="47"/>
  <c r="AE33" i="47"/>
  <c r="AE37" i="47"/>
  <c r="AE41" i="47"/>
  <c r="AE53" i="47"/>
  <c r="AE57" i="47"/>
  <c r="AE65" i="47"/>
  <c r="AE73" i="47"/>
  <c r="AE77" i="47"/>
  <c r="AE81" i="47"/>
  <c r="AE85" i="47"/>
  <c r="AE89" i="47"/>
  <c r="Y8" i="47"/>
  <c r="Y12" i="47"/>
  <c r="Y16" i="47"/>
  <c r="Y20" i="47"/>
  <c r="Y24" i="47"/>
  <c r="Y28" i="47"/>
  <c r="Y32" i="47"/>
  <c r="Y36" i="47"/>
  <c r="Y40" i="47"/>
  <c r="Y44" i="47"/>
  <c r="Y48" i="47"/>
  <c r="Y56" i="47"/>
  <c r="Y64" i="47"/>
  <c r="Y68" i="47"/>
  <c r="Y72" i="47"/>
  <c r="Y76" i="47"/>
  <c r="Y80" i="47"/>
  <c r="Y84" i="47"/>
  <c r="BU75" i="47"/>
  <c r="BU95" i="47"/>
  <c r="BC18" i="47"/>
  <c r="BC42" i="47"/>
  <c r="BC66" i="47"/>
  <c r="BC90" i="47"/>
  <c r="AW8" i="47"/>
  <c r="AW22" i="47"/>
  <c r="AW44" i="47"/>
  <c r="AW57" i="47"/>
  <c r="AW92" i="47"/>
  <c r="AW96" i="47"/>
  <c r="AW100" i="47"/>
  <c r="AW104" i="47"/>
  <c r="AW108" i="47"/>
  <c r="AQ5" i="47"/>
  <c r="AQ9" i="47"/>
  <c r="AQ13" i="47"/>
  <c r="AQ17" i="47"/>
  <c r="AQ21" i="47"/>
  <c r="AQ25" i="47"/>
  <c r="AQ29" i="47"/>
  <c r="AQ33" i="47"/>
  <c r="AQ37" i="47"/>
  <c r="AQ41" i="47"/>
  <c r="AQ53" i="47"/>
  <c r="AQ57" i="47"/>
  <c r="AQ65" i="47"/>
  <c r="AQ73" i="47"/>
  <c r="AQ77" i="47"/>
  <c r="AQ81" i="47"/>
  <c r="AQ85" i="47"/>
  <c r="AQ89" i="47"/>
  <c r="AQ93" i="47"/>
  <c r="AQ97" i="47"/>
  <c r="CG23" i="47"/>
  <c r="CA80" i="47"/>
  <c r="CA96" i="47"/>
  <c r="BU86" i="47"/>
  <c r="BC9" i="47"/>
  <c r="BC33" i="47"/>
  <c r="BC57" i="47"/>
  <c r="BC81" i="47"/>
  <c r="AW13" i="47"/>
  <c r="AW40" i="47"/>
  <c r="AW53" i="47"/>
  <c r="AW66" i="47"/>
  <c r="AW88" i="47"/>
  <c r="CA23" i="47"/>
  <c r="BU91" i="47"/>
  <c r="BO11" i="47"/>
  <c r="BO27" i="47"/>
  <c r="BO43" i="47"/>
  <c r="BO75" i="47"/>
  <c r="BO91" i="47"/>
  <c r="BC14" i="47"/>
  <c r="BC38" i="47"/>
  <c r="BC86" i="47"/>
  <c r="AW36" i="47"/>
  <c r="AW84" i="47"/>
  <c r="AW4" i="47"/>
  <c r="AQ4" i="47"/>
  <c r="AE6" i="47"/>
  <c r="AE10" i="47"/>
  <c r="AE14" i="47"/>
  <c r="AE18" i="47"/>
  <c r="AE22" i="47"/>
  <c r="AE26" i="47"/>
  <c r="AE30" i="47"/>
  <c r="AE34" i="47"/>
  <c r="AE38" i="47"/>
  <c r="AE42" i="47"/>
  <c r="AE54" i="47"/>
  <c r="AE58" i="47"/>
  <c r="AE66" i="47"/>
  <c r="AE74" i="47"/>
  <c r="AE78" i="47"/>
  <c r="AE82" i="47"/>
  <c r="AE86" i="47"/>
  <c r="AE90" i="47"/>
  <c r="Y5" i="47"/>
  <c r="Y9" i="47"/>
  <c r="Y13" i="47"/>
  <c r="Y17" i="47"/>
  <c r="Y21" i="47"/>
  <c r="BC5" i="47"/>
  <c r="BC29" i="47"/>
  <c r="BC53" i="47"/>
  <c r="BC77" i="47"/>
  <c r="BC101" i="47"/>
  <c r="AW9" i="47"/>
  <c r="AW32" i="47"/>
  <c r="AW58" i="47"/>
  <c r="AW80" i="47"/>
  <c r="AW93" i="47"/>
  <c r="AW97" i="47"/>
  <c r="AW101" i="47"/>
  <c r="AW105" i="47"/>
  <c r="AQ6" i="47"/>
  <c r="AQ10" i="47"/>
  <c r="AQ14" i="47"/>
  <c r="AQ18" i="47"/>
  <c r="AQ22" i="47"/>
  <c r="AQ26" i="47"/>
  <c r="AQ30" i="47"/>
  <c r="AQ34" i="47"/>
  <c r="AQ38" i="47"/>
  <c r="AQ42" i="47"/>
  <c r="AQ50" i="47"/>
  <c r="AQ54" i="47"/>
  <c r="AQ58" i="47"/>
  <c r="AQ66" i="47"/>
  <c r="AQ74" i="47"/>
  <c r="AQ78" i="47"/>
  <c r="AQ82" i="47"/>
  <c r="AQ86" i="47"/>
  <c r="AQ90" i="47"/>
  <c r="AQ94" i="47"/>
  <c r="CG89" i="47"/>
  <c r="CA92" i="47"/>
  <c r="BU8" i="47"/>
  <c r="BU87" i="47"/>
  <c r="BC10" i="47"/>
  <c r="BC34" i="47"/>
  <c r="BC58" i="47"/>
  <c r="BC82" i="47"/>
  <c r="AW28" i="47"/>
  <c r="AW41" i="47"/>
  <c r="AW54" i="47"/>
  <c r="AW76" i="47"/>
  <c r="AW89" i="47"/>
  <c r="AE4" i="47"/>
  <c r="CA36" i="47"/>
  <c r="BU102" i="47"/>
  <c r="BO7" i="47"/>
  <c r="BO23" i="47"/>
  <c r="BO39" i="47"/>
  <c r="BO55" i="47"/>
  <c r="BO87" i="47"/>
  <c r="BO103" i="47"/>
  <c r="BC25" i="47"/>
  <c r="BC73" i="47"/>
  <c r="BC97" i="47"/>
  <c r="AW5" i="47"/>
  <c r="AW24" i="47"/>
  <c r="AW37" i="47"/>
  <c r="AW72" i="47"/>
  <c r="AW85" i="47"/>
  <c r="AE7" i="47"/>
  <c r="AE11" i="47"/>
  <c r="AE15" i="47"/>
  <c r="AE19" i="47"/>
  <c r="AE23" i="47"/>
  <c r="AE27" i="47"/>
  <c r="AE31" i="47"/>
  <c r="AE35" i="47"/>
  <c r="AE39" i="47"/>
  <c r="AE43" i="47"/>
  <c r="AE47" i="47"/>
  <c r="AE55" i="47"/>
  <c r="AE63" i="47"/>
  <c r="AE67" i="47"/>
  <c r="AE75" i="47"/>
  <c r="AE79" i="47"/>
  <c r="AE83" i="47"/>
  <c r="AE87" i="47"/>
  <c r="Y6" i="47"/>
  <c r="Y10" i="47"/>
  <c r="Y14" i="47"/>
  <c r="Y18" i="47"/>
  <c r="BU32" i="47"/>
  <c r="BU83" i="47"/>
  <c r="BO4" i="47"/>
  <c r="BC6" i="47"/>
  <c r="BC30" i="47"/>
  <c r="BC54" i="47"/>
  <c r="BC78" i="47"/>
  <c r="BC102" i="47"/>
  <c r="AW20" i="47"/>
  <c r="AW33" i="47"/>
  <c r="AW68" i="47"/>
  <c r="AW81" i="47"/>
  <c r="AW94" i="47"/>
  <c r="AW98" i="47"/>
  <c r="AW102" i="47"/>
  <c r="AW106" i="47"/>
  <c r="AQ7" i="47"/>
  <c r="AQ11" i="47"/>
  <c r="AQ15" i="47"/>
  <c r="AQ19" i="47"/>
  <c r="AQ23" i="47"/>
  <c r="AQ27" i="47"/>
  <c r="AQ31" i="47"/>
  <c r="AQ35" i="47"/>
  <c r="AQ39" i="47"/>
  <c r="AQ43" i="47"/>
  <c r="AQ55" i="47"/>
  <c r="AQ63" i="47"/>
  <c r="AQ67" i="47"/>
  <c r="AQ75" i="47"/>
  <c r="AQ79" i="47"/>
  <c r="AQ83" i="47"/>
  <c r="AQ87" i="47"/>
  <c r="AQ91" i="47"/>
  <c r="AQ95" i="47"/>
  <c r="CG102" i="47"/>
  <c r="CA88" i="47"/>
  <c r="CA104" i="47"/>
  <c r="BU98" i="47"/>
  <c r="BC21" i="47"/>
  <c r="BC93" i="47"/>
  <c r="AW29" i="47"/>
  <c r="AW42" i="47"/>
  <c r="AW64" i="47"/>
  <c r="AW77" i="47"/>
  <c r="AW90" i="47"/>
  <c r="CM89" i="47"/>
  <c r="BU56" i="47"/>
  <c r="BU103" i="47"/>
  <c r="BO19" i="47"/>
  <c r="BO35" i="47"/>
  <c r="BO67" i="47"/>
  <c r="BO83" i="47"/>
  <c r="BO99" i="47"/>
  <c r="BC26" i="47"/>
  <c r="BC74" i="47"/>
  <c r="BC98" i="47"/>
  <c r="AW16" i="47"/>
  <c r="AW25" i="47"/>
  <c r="AW38" i="47"/>
  <c r="AW73" i="47"/>
  <c r="CA67" i="47"/>
  <c r="BU79" i="47"/>
  <c r="BU94" i="47"/>
  <c r="BC17" i="47"/>
  <c r="BC41" i="47"/>
  <c r="BC65" i="47"/>
  <c r="BC89" i="47"/>
  <c r="AW21" i="47"/>
  <c r="AW34" i="47"/>
  <c r="AW56" i="47"/>
  <c r="AW82" i="47"/>
  <c r="AW95" i="47"/>
  <c r="AW99" i="47"/>
  <c r="AW103" i="47"/>
  <c r="AW107" i="47"/>
  <c r="AQ8" i="47"/>
  <c r="CA84" i="47"/>
  <c r="CA100" i="47"/>
  <c r="BU99" i="47"/>
  <c r="BC22" i="47"/>
  <c r="BC94" i="47"/>
  <c r="AW12" i="47"/>
  <c r="AW30" i="47"/>
  <c r="AW65" i="47"/>
  <c r="AE16" i="47"/>
  <c r="AE32" i="47"/>
  <c r="AE64" i="47"/>
  <c r="AE80" i="47"/>
  <c r="Y31" i="47"/>
  <c r="Y53" i="47"/>
  <c r="Y66" i="47"/>
  <c r="Y79" i="47"/>
  <c r="AQ12" i="47"/>
  <c r="AQ28" i="47"/>
  <c r="AQ44" i="47"/>
  <c r="AQ76" i="47"/>
  <c r="AQ92" i="47"/>
  <c r="Y7" i="47"/>
  <c r="Y27" i="47"/>
  <c r="Y49" i="47"/>
  <c r="Y75" i="47"/>
  <c r="Y88" i="47"/>
  <c r="Y23" i="47"/>
  <c r="Y58" i="47"/>
  <c r="AE12" i="47"/>
  <c r="AE28" i="47"/>
  <c r="AE44" i="47"/>
  <c r="AE76" i="47"/>
  <c r="Y41" i="47"/>
  <c r="Y54" i="47"/>
  <c r="Y67" i="47"/>
  <c r="AW86" i="47"/>
  <c r="AQ24" i="47"/>
  <c r="AQ40" i="47"/>
  <c r="AQ56" i="47"/>
  <c r="AQ72" i="47"/>
  <c r="AQ88" i="47"/>
  <c r="Y19" i="47"/>
  <c r="Y37" i="47"/>
  <c r="Y63" i="47"/>
  <c r="Y85" i="47"/>
  <c r="S89" i="47"/>
  <c r="Y33" i="47"/>
  <c r="Y46" i="47"/>
  <c r="Y81" i="47"/>
  <c r="AE8" i="47"/>
  <c r="AE24" i="47"/>
  <c r="AE40" i="47"/>
  <c r="AE56" i="47"/>
  <c r="AE72" i="47"/>
  <c r="AE88" i="47"/>
  <c r="Y29" i="47"/>
  <c r="Y42" i="47"/>
  <c r="Y55" i="47"/>
  <c r="Y77" i="47"/>
  <c r="AQ20" i="47"/>
  <c r="AQ36" i="47"/>
  <c r="AQ68" i="47"/>
  <c r="AQ84" i="47"/>
  <c r="Y15" i="47"/>
  <c r="Y25" i="47"/>
  <c r="Y38" i="47"/>
  <c r="Y73" i="47"/>
  <c r="Y86" i="47"/>
  <c r="Y34" i="47"/>
  <c r="Y82" i="47"/>
  <c r="AE20" i="47"/>
  <c r="AE36" i="47"/>
  <c r="AE68" i="47"/>
  <c r="AE84" i="47"/>
  <c r="Y30" i="47"/>
  <c r="Y43" i="47"/>
  <c r="Y65" i="47"/>
  <c r="Y78" i="47"/>
  <c r="AQ16" i="47"/>
  <c r="AQ32" i="47"/>
  <c r="AQ64" i="47"/>
  <c r="AQ80" i="47"/>
  <c r="AQ96" i="47"/>
  <c r="Y11" i="47"/>
  <c r="Y26" i="47"/>
  <c r="Y39" i="47"/>
  <c r="Y74" i="47"/>
  <c r="Y87" i="47"/>
  <c r="AW78" i="47"/>
  <c r="Y22" i="47"/>
  <c r="Y35" i="47"/>
  <c r="Y57" i="47"/>
  <c r="Y83" i="47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7" i="12"/>
  <c r="BY76" i="47" l="1"/>
  <c r="CQ91" i="47"/>
  <c r="CW67" i="47"/>
  <c r="CK80" i="47"/>
  <c r="CE66" i="47"/>
  <c r="CW90" i="47"/>
  <c r="BS94" i="47"/>
  <c r="CK67" i="47"/>
  <c r="BM101" i="47"/>
  <c r="BY74" i="47"/>
  <c r="CQ95" i="47"/>
  <c r="CW71" i="47"/>
  <c r="AI88" i="47"/>
  <c r="BY103" i="47"/>
  <c r="CE76" i="47"/>
  <c r="CW100" i="47"/>
  <c r="BM85" i="55"/>
  <c r="BM89" i="55"/>
  <c r="BG97" i="55"/>
  <c r="BG72" i="55"/>
  <c r="D77" i="55"/>
  <c r="BS88" i="47"/>
  <c r="AI67" i="47"/>
  <c r="BM95" i="47"/>
  <c r="BY68" i="47"/>
  <c r="CQ89" i="47"/>
  <c r="CW65" i="47"/>
  <c r="AI84" i="47"/>
  <c r="BY97" i="47"/>
  <c r="CE70" i="47"/>
  <c r="CW94" i="47"/>
  <c r="D86" i="55"/>
  <c r="BM100" i="55"/>
  <c r="BM101" i="55"/>
  <c r="BG93" i="55"/>
  <c r="BG68" i="55"/>
  <c r="D82" i="55"/>
  <c r="BM17" i="47"/>
  <c r="CE48" i="47"/>
  <c r="AC21" i="47"/>
  <c r="BS92" i="47"/>
  <c r="BA92" i="47"/>
  <c r="AU84" i="47"/>
  <c r="AO97" i="47"/>
  <c r="AC67" i="47"/>
  <c r="BM102" i="47"/>
  <c r="AO72" i="47"/>
  <c r="AC66" i="47"/>
  <c r="BY99" i="47"/>
  <c r="AO65" i="47"/>
  <c r="AC77" i="47"/>
  <c r="BS75" i="47"/>
  <c r="AO64" i="47"/>
  <c r="AU104" i="47"/>
  <c r="CK65" i="47"/>
  <c r="BA87" i="47"/>
  <c r="BM99" i="47"/>
  <c r="BY66" i="47"/>
  <c r="CQ81" i="47"/>
  <c r="AI87" i="47"/>
  <c r="CK100" i="47"/>
  <c r="BM68" i="47"/>
  <c r="CE80" i="47"/>
  <c r="CW92" i="47"/>
  <c r="CK105" i="47"/>
  <c r="AI74" i="47"/>
  <c r="BM97" i="47"/>
  <c r="BY64" i="47"/>
  <c r="CQ79" i="47"/>
  <c r="BS95" i="47"/>
  <c r="CK68" i="47"/>
  <c r="CQ102" i="47"/>
  <c r="CW78" i="47"/>
  <c r="BS82" i="47"/>
  <c r="BA83" i="47"/>
  <c r="BM89" i="47"/>
  <c r="CE107" i="47"/>
  <c r="CQ83" i="47"/>
  <c r="BS69" i="47"/>
  <c r="AI80" i="47"/>
  <c r="BY91" i="47"/>
  <c r="CE64" i="47"/>
  <c r="CW88" i="47"/>
  <c r="BM66" i="55"/>
  <c r="BM78" i="55"/>
  <c r="BM79" i="55"/>
  <c r="BM96" i="55"/>
  <c r="BG81" i="55"/>
  <c r="BG64" i="55"/>
  <c r="D78" i="55"/>
  <c r="BM78" i="47"/>
  <c r="AO66" i="47"/>
  <c r="AU106" i="47"/>
  <c r="CK89" i="47"/>
  <c r="BA101" i="47"/>
  <c r="AC71" i="47"/>
  <c r="BY93" i="47"/>
  <c r="BA100" i="47"/>
  <c r="AU98" i="47"/>
  <c r="W85" i="47"/>
  <c r="BS93" i="47"/>
  <c r="BM93" i="47"/>
  <c r="CE105" i="47"/>
  <c r="CQ75" i="47"/>
  <c r="AI83" i="47"/>
  <c r="CK94" i="47"/>
  <c r="BY101" i="47"/>
  <c r="CE74" i="47"/>
  <c r="CW86" i="47"/>
  <c r="CK99" i="47"/>
  <c r="AI69" i="47"/>
  <c r="BM91" i="47"/>
  <c r="CE103" i="47"/>
  <c r="CQ73" i="47"/>
  <c r="BS89" i="47"/>
  <c r="AI68" i="47"/>
  <c r="CQ96" i="47"/>
  <c r="CW72" i="47"/>
  <c r="BS76" i="47"/>
  <c r="BA77" i="47"/>
  <c r="BM83" i="47"/>
  <c r="CE101" i="47"/>
  <c r="CQ77" i="47"/>
  <c r="CK102" i="47"/>
  <c r="AI76" i="47"/>
  <c r="BY85" i="47"/>
  <c r="CQ106" i="47"/>
  <c r="CW82" i="47"/>
  <c r="BM75" i="55"/>
  <c r="BM95" i="55"/>
  <c r="BG102" i="55"/>
  <c r="BG77" i="55"/>
  <c r="BG103" i="55"/>
  <c r="BM83" i="55"/>
  <c r="CE95" i="47"/>
  <c r="CQ71" i="47"/>
  <c r="CK96" i="47"/>
  <c r="AI72" i="47"/>
  <c r="BY79" i="47"/>
  <c r="CQ100" i="47"/>
  <c r="CW76" i="47"/>
  <c r="BM90" i="55"/>
  <c r="BG90" i="55"/>
  <c r="BG73" i="55"/>
  <c r="BG99" i="55"/>
  <c r="BM81" i="55"/>
  <c r="CQ20" i="47"/>
  <c r="CQ34" i="47"/>
  <c r="BY17" i="47"/>
  <c r="AC75" i="47"/>
  <c r="W78" i="47"/>
  <c r="BM84" i="47"/>
  <c r="AU66" i="47"/>
  <c r="AO79" i="47"/>
  <c r="AU95" i="47"/>
  <c r="W88" i="47"/>
  <c r="BA96" i="47"/>
  <c r="AU94" i="47"/>
  <c r="W87" i="47"/>
  <c r="BA89" i="47"/>
  <c r="AU105" i="47"/>
  <c r="W86" i="47"/>
  <c r="BA88" i="47"/>
  <c r="AU86" i="47"/>
  <c r="W73" i="47"/>
  <c r="BA75" i="47"/>
  <c r="BM81" i="47"/>
  <c r="CE93" i="47"/>
  <c r="CW105" i="47"/>
  <c r="AI75" i="47"/>
  <c r="CK82" i="47"/>
  <c r="BY89" i="47"/>
  <c r="CQ104" i="47"/>
  <c r="CW74" i="47"/>
  <c r="CK87" i="47"/>
  <c r="BA67" i="47"/>
  <c r="BM79" i="47"/>
  <c r="CE91" i="47"/>
  <c r="CW109" i="47"/>
  <c r="BS77" i="47"/>
  <c r="BY69" i="47"/>
  <c r="CQ84" i="47"/>
  <c r="AI93" i="47"/>
  <c r="BS64" i="47"/>
  <c r="BA65" i="47"/>
  <c r="BM71" i="47"/>
  <c r="CE89" i="47"/>
  <c r="CQ65" i="47"/>
  <c r="CK90" i="47"/>
  <c r="AI66" i="47"/>
  <c r="BM100" i="47"/>
  <c r="BY73" i="47"/>
  <c r="CQ94" i="47"/>
  <c r="CW70" i="47"/>
  <c r="BM102" i="55"/>
  <c r="BG86" i="55"/>
  <c r="BG69" i="55"/>
  <c r="BG95" i="55"/>
  <c r="AO18" i="47"/>
  <c r="CE27" i="47"/>
  <c r="AI29" i="47"/>
  <c r="AC69" i="47"/>
  <c r="W72" i="47"/>
  <c r="AC86" i="47"/>
  <c r="BA85" i="47"/>
  <c r="AO73" i="47"/>
  <c r="AU89" i="47"/>
  <c r="W82" i="47"/>
  <c r="BA90" i="47"/>
  <c r="AU88" i="47"/>
  <c r="W81" i="47"/>
  <c r="BA81" i="47"/>
  <c r="AU99" i="47"/>
  <c r="W80" i="47"/>
  <c r="BS98" i="47"/>
  <c r="AU80" i="47"/>
  <c r="W67" i="47"/>
  <c r="BA69" i="47"/>
  <c r="BM75" i="47"/>
  <c r="CE87" i="47"/>
  <c r="CW99" i="47"/>
  <c r="BS103" i="47"/>
  <c r="CK76" i="47"/>
  <c r="BY83" i="47"/>
  <c r="CQ98" i="47"/>
  <c r="CW68" i="47"/>
  <c r="CK81" i="47"/>
  <c r="BM73" i="47"/>
  <c r="CE85" i="47"/>
  <c r="CW103" i="47"/>
  <c r="BS71" i="47"/>
  <c r="CE102" i="47"/>
  <c r="CQ78" i="47"/>
  <c r="AI89" i="47"/>
  <c r="CK103" i="47"/>
  <c r="BM65" i="47"/>
  <c r="CE83" i="47"/>
  <c r="CW107" i="47"/>
  <c r="CK84" i="47"/>
  <c r="BA82" i="47"/>
  <c r="BM94" i="47"/>
  <c r="BY67" i="47"/>
  <c r="CQ88" i="47"/>
  <c r="CW64" i="47"/>
  <c r="D75" i="55"/>
  <c r="BM71" i="55"/>
  <c r="BG82" i="55"/>
  <c r="BG65" i="55"/>
  <c r="BG91" i="55"/>
  <c r="BY71" i="47"/>
  <c r="CQ86" i="47"/>
  <c r="BS96" i="47"/>
  <c r="CK69" i="47"/>
  <c r="BY100" i="47"/>
  <c r="CE73" i="47"/>
  <c r="CW91" i="47"/>
  <c r="CK104" i="47"/>
  <c r="CE90" i="47"/>
  <c r="CQ66" i="47"/>
  <c r="AI81" i="47"/>
  <c r="CK91" i="47"/>
  <c r="BY98" i="47"/>
  <c r="CE71" i="47"/>
  <c r="CW95" i="47"/>
  <c r="CK72" i="47"/>
  <c r="BA70" i="47"/>
  <c r="BM82" i="47"/>
  <c r="CE100" i="47"/>
  <c r="CQ76" i="47"/>
  <c r="CW25" i="47"/>
  <c r="D76" i="55"/>
  <c r="BM72" i="55"/>
  <c r="BM64" i="55"/>
  <c r="BG74" i="55"/>
  <c r="BG96" i="55"/>
  <c r="BG83" i="55"/>
  <c r="CK85" i="47"/>
  <c r="BY92" i="47"/>
  <c r="CE65" i="47"/>
  <c r="CW89" i="47"/>
  <c r="CK66" i="47"/>
  <c r="BA64" i="47"/>
  <c r="BM76" i="47"/>
  <c r="CE94" i="47"/>
  <c r="CQ70" i="47"/>
  <c r="AC28" i="47"/>
  <c r="BM98" i="55"/>
  <c r="BM99" i="55"/>
  <c r="BG70" i="55"/>
  <c r="BG92" i="55"/>
  <c r="BG79" i="55"/>
  <c r="CK19" i="47"/>
  <c r="BS51" i="47"/>
  <c r="AU85" i="47"/>
  <c r="AO80" i="47"/>
  <c r="AU108" i="47"/>
  <c r="W83" i="47"/>
  <c r="BS86" i="47"/>
  <c r="AU65" i="47"/>
  <c r="AO96" i="47"/>
  <c r="AC90" i="47"/>
  <c r="AU64" i="47"/>
  <c r="AO89" i="47"/>
  <c r="BM72" i="47"/>
  <c r="AU75" i="47"/>
  <c r="AO88" i="47"/>
  <c r="AC82" i="47"/>
  <c r="AO75" i="47"/>
  <c r="BY90" i="47"/>
  <c r="CQ105" i="47"/>
  <c r="CW75" i="47"/>
  <c r="BS79" i="47"/>
  <c r="AI64" i="47"/>
  <c r="BM92" i="47"/>
  <c r="CE104" i="47"/>
  <c r="CQ74" i="47"/>
  <c r="BS84" i="47"/>
  <c r="AI90" i="47"/>
  <c r="BY88" i="47"/>
  <c r="CQ103" i="47"/>
  <c r="CW79" i="47"/>
  <c r="CK92" i="47"/>
  <c r="CE78" i="47"/>
  <c r="CW102" i="47"/>
  <c r="AI73" i="47"/>
  <c r="CK79" i="47"/>
  <c r="BY86" i="47"/>
  <c r="CQ107" i="47"/>
  <c r="CW83" i="47"/>
  <c r="AI96" i="47"/>
  <c r="BM70" i="47"/>
  <c r="CE88" i="47"/>
  <c r="CQ64" i="47"/>
  <c r="BM65" i="55"/>
  <c r="BM94" i="55"/>
  <c r="BG66" i="55"/>
  <c r="BG88" i="55"/>
  <c r="BG67" i="55"/>
  <c r="D85" i="55"/>
  <c r="BM80" i="55"/>
  <c r="BM82" i="55"/>
  <c r="BM87" i="55"/>
  <c r="AI58" i="47"/>
  <c r="BM84" i="55"/>
  <c r="D84" i="55"/>
  <c r="F7" i="69"/>
  <c r="AC15" i="47"/>
  <c r="BM68" i="55"/>
  <c r="BM86" i="55"/>
  <c r="D70" i="55"/>
  <c r="BM76" i="55"/>
  <c r="D83" i="55"/>
  <c r="D71" i="55"/>
  <c r="D80" i="55"/>
  <c r="CX60" i="55"/>
  <c r="CX72" i="55"/>
  <c r="CX84" i="55"/>
  <c r="CX96" i="55"/>
  <c r="CX108" i="55"/>
  <c r="CR70" i="55"/>
  <c r="CR82" i="55"/>
  <c r="CR94" i="55"/>
  <c r="CR106" i="55"/>
  <c r="CL69" i="55"/>
  <c r="CL81" i="55"/>
  <c r="CL93" i="55"/>
  <c r="CL105" i="55"/>
  <c r="CF70" i="55"/>
  <c r="CF82" i="55"/>
  <c r="CF94" i="55"/>
  <c r="CF106" i="55"/>
  <c r="BZ70" i="55"/>
  <c r="BZ82" i="55"/>
  <c r="BZ94" i="55"/>
  <c r="BT61" i="55"/>
  <c r="BT73" i="55"/>
  <c r="BT85" i="55"/>
  <c r="BT97" i="55"/>
  <c r="BB64" i="55"/>
  <c r="BB76" i="55"/>
  <c r="BB88" i="55"/>
  <c r="BB100" i="55"/>
  <c r="AV69" i="55"/>
  <c r="AV81" i="55"/>
  <c r="AV93" i="55"/>
  <c r="AV105" i="55"/>
  <c r="AP68" i="55"/>
  <c r="AP80" i="55"/>
  <c r="AP92" i="55"/>
  <c r="AJ66" i="55"/>
  <c r="AJ78" i="55"/>
  <c r="AJ90" i="55"/>
  <c r="AD65" i="55"/>
  <c r="AD77" i="55"/>
  <c r="AD89" i="55"/>
  <c r="X70" i="55"/>
  <c r="X82" i="55"/>
  <c r="R65" i="55"/>
  <c r="R77" i="55"/>
  <c r="R89" i="55"/>
  <c r="CX71" i="55"/>
  <c r="CR93" i="55"/>
  <c r="CF69" i="55"/>
  <c r="BZ93" i="55"/>
  <c r="BT96" i="55"/>
  <c r="BB87" i="55"/>
  <c r="AV92" i="55"/>
  <c r="AJ65" i="55"/>
  <c r="AD88" i="55"/>
  <c r="R88" i="55"/>
  <c r="CX61" i="55"/>
  <c r="CX73" i="55"/>
  <c r="CX85" i="55"/>
  <c r="CX97" i="55"/>
  <c r="CX109" i="55"/>
  <c r="CR71" i="55"/>
  <c r="CR83" i="55"/>
  <c r="CR95" i="55"/>
  <c r="CR107" i="55"/>
  <c r="CL70" i="55"/>
  <c r="CL82" i="55"/>
  <c r="CL94" i="55"/>
  <c r="CL106" i="55"/>
  <c r="CF71" i="55"/>
  <c r="CF83" i="55"/>
  <c r="CF95" i="55"/>
  <c r="CF107" i="55"/>
  <c r="BZ71" i="55"/>
  <c r="BZ83" i="55"/>
  <c r="BZ95" i="55"/>
  <c r="BT62" i="55"/>
  <c r="BT74" i="55"/>
  <c r="BT86" i="55"/>
  <c r="BT98" i="55"/>
  <c r="BB65" i="55"/>
  <c r="BB77" i="55"/>
  <c r="BB89" i="55"/>
  <c r="BB101" i="55"/>
  <c r="AV70" i="55"/>
  <c r="AV82" i="55"/>
  <c r="AV94" i="55"/>
  <c r="AV106" i="55"/>
  <c r="AP69" i="55"/>
  <c r="AP81" i="55"/>
  <c r="AP93" i="55"/>
  <c r="AJ67" i="55"/>
  <c r="AJ79" i="55"/>
  <c r="AJ91" i="55"/>
  <c r="AD66" i="55"/>
  <c r="AD78" i="55"/>
  <c r="AD90" i="55"/>
  <c r="X71" i="55"/>
  <c r="X83" i="55"/>
  <c r="R66" i="55"/>
  <c r="R78" i="55"/>
  <c r="CL68" i="55"/>
  <c r="BT60" i="55"/>
  <c r="AP67" i="55"/>
  <c r="X69" i="55"/>
  <c r="CX62" i="55"/>
  <c r="CX74" i="55"/>
  <c r="CX86" i="55"/>
  <c r="CX98" i="55"/>
  <c r="CR60" i="55"/>
  <c r="CR72" i="55"/>
  <c r="CR84" i="55"/>
  <c r="CR96" i="55"/>
  <c r="CR108" i="55"/>
  <c r="CL71" i="55"/>
  <c r="CL83" i="55"/>
  <c r="CL95" i="55"/>
  <c r="CF60" i="55"/>
  <c r="CF72" i="55"/>
  <c r="CF84" i="55"/>
  <c r="CF96" i="55"/>
  <c r="BZ60" i="55"/>
  <c r="BZ72" i="55"/>
  <c r="BZ84" i="55"/>
  <c r="BZ96" i="55"/>
  <c r="BT63" i="55"/>
  <c r="BT75" i="55"/>
  <c r="BT87" i="55"/>
  <c r="BT99" i="55"/>
  <c r="BB66" i="55"/>
  <c r="BB78" i="55"/>
  <c r="BB90" i="55"/>
  <c r="BB102" i="55"/>
  <c r="AV71" i="55"/>
  <c r="AV83" i="55"/>
  <c r="AV95" i="55"/>
  <c r="AV107" i="55"/>
  <c r="AP70" i="55"/>
  <c r="AP82" i="55"/>
  <c r="AP94" i="55"/>
  <c r="AJ68" i="55"/>
  <c r="AJ80" i="55"/>
  <c r="AJ92" i="55"/>
  <c r="AD67" i="55"/>
  <c r="AD79" i="55"/>
  <c r="X60" i="55"/>
  <c r="X72" i="55"/>
  <c r="X84" i="55"/>
  <c r="R67" i="55"/>
  <c r="R79" i="55"/>
  <c r="CR105" i="55"/>
  <c r="CX63" i="55"/>
  <c r="CX75" i="55"/>
  <c r="CX87" i="55"/>
  <c r="CX99" i="55"/>
  <c r="CR61" i="55"/>
  <c r="CR73" i="55"/>
  <c r="CR85" i="55"/>
  <c r="CR97" i="55"/>
  <c r="CL60" i="55"/>
  <c r="CL72" i="55"/>
  <c r="CL84" i="55"/>
  <c r="CL96" i="55"/>
  <c r="CF61" i="55"/>
  <c r="CF73" i="55"/>
  <c r="CF85" i="55"/>
  <c r="CF97" i="55"/>
  <c r="BZ61" i="55"/>
  <c r="BZ73" i="55"/>
  <c r="BZ85" i="55"/>
  <c r="BZ97" i="55"/>
  <c r="BT64" i="55"/>
  <c r="BT76" i="55"/>
  <c r="BT88" i="55"/>
  <c r="BT100" i="55"/>
  <c r="BB67" i="55"/>
  <c r="BB79" i="55"/>
  <c r="BB91" i="55"/>
  <c r="AV60" i="55"/>
  <c r="AV72" i="55"/>
  <c r="AV84" i="55"/>
  <c r="AV96" i="55"/>
  <c r="AV108" i="55"/>
  <c r="AP71" i="55"/>
  <c r="AP83" i="55"/>
  <c r="AP95" i="55"/>
  <c r="AJ69" i="55"/>
  <c r="AJ81" i="55"/>
  <c r="AJ93" i="55"/>
  <c r="AD68" i="55"/>
  <c r="AD80" i="55"/>
  <c r="X61" i="55"/>
  <c r="X73" i="55"/>
  <c r="X85" i="55"/>
  <c r="R68" i="55"/>
  <c r="R80" i="55"/>
  <c r="CR81" i="55"/>
  <c r="R76" i="55"/>
  <c r="CX64" i="55"/>
  <c r="CX76" i="55"/>
  <c r="CX88" i="55"/>
  <c r="CX100" i="55"/>
  <c r="CR62" i="55"/>
  <c r="CR74" i="55"/>
  <c r="CR86" i="55"/>
  <c r="CR98" i="55"/>
  <c r="CL61" i="55"/>
  <c r="CL73" i="55"/>
  <c r="CL85" i="55"/>
  <c r="CL97" i="55"/>
  <c r="CF62" i="55"/>
  <c r="CF74" i="55"/>
  <c r="CF86" i="55"/>
  <c r="CF98" i="55"/>
  <c r="BZ62" i="55"/>
  <c r="BZ74" i="55"/>
  <c r="BZ86" i="55"/>
  <c r="BZ98" i="55"/>
  <c r="BT65" i="55"/>
  <c r="BT77" i="55"/>
  <c r="BT89" i="55"/>
  <c r="BT101" i="55"/>
  <c r="BB68" i="55"/>
  <c r="BB80" i="55"/>
  <c r="BB92" i="55"/>
  <c r="AV61" i="55"/>
  <c r="AV73" i="55"/>
  <c r="AV85" i="55"/>
  <c r="AV97" i="55"/>
  <c r="AP60" i="55"/>
  <c r="AP72" i="55"/>
  <c r="AP84" i="55"/>
  <c r="AP96" i="55"/>
  <c r="AJ70" i="55"/>
  <c r="AJ82" i="55"/>
  <c r="AJ94" i="55"/>
  <c r="AD69" i="55"/>
  <c r="AD81" i="55"/>
  <c r="X62" i="55"/>
  <c r="X74" i="55"/>
  <c r="X86" i="55"/>
  <c r="R69" i="55"/>
  <c r="R81" i="55"/>
  <c r="CX107" i="55"/>
  <c r="CL104" i="55"/>
  <c r="BZ69" i="55"/>
  <c r="BB63" i="55"/>
  <c r="AV104" i="55"/>
  <c r="AJ77" i="55"/>
  <c r="X81" i="55"/>
  <c r="CX65" i="55"/>
  <c r="CX77" i="55"/>
  <c r="CX89" i="55"/>
  <c r="CX101" i="55"/>
  <c r="CR63" i="55"/>
  <c r="CR75" i="55"/>
  <c r="CR87" i="55"/>
  <c r="CR99" i="55"/>
  <c r="CL62" i="55"/>
  <c r="CL74" i="55"/>
  <c r="CL86" i="55"/>
  <c r="CL98" i="55"/>
  <c r="CF63" i="55"/>
  <c r="CF75" i="55"/>
  <c r="CF87" i="55"/>
  <c r="CF99" i="55"/>
  <c r="BZ63" i="55"/>
  <c r="BZ75" i="55"/>
  <c r="BZ87" i="55"/>
  <c r="BZ99" i="55"/>
  <c r="BT66" i="55"/>
  <c r="BT78" i="55"/>
  <c r="BT90" i="55"/>
  <c r="BT102" i="55"/>
  <c r="BB69" i="55"/>
  <c r="BB81" i="55"/>
  <c r="BB93" i="55"/>
  <c r="AV62" i="55"/>
  <c r="AV74" i="55"/>
  <c r="AV86" i="55"/>
  <c r="AV98" i="55"/>
  <c r="AP61" i="55"/>
  <c r="AP73" i="55"/>
  <c r="AP85" i="55"/>
  <c r="AP97" i="55"/>
  <c r="AJ71" i="55"/>
  <c r="AJ83" i="55"/>
  <c r="AJ95" i="55"/>
  <c r="AD70" i="55"/>
  <c r="AD82" i="55"/>
  <c r="X63" i="55"/>
  <c r="X75" i="55"/>
  <c r="X87" i="55"/>
  <c r="R70" i="55"/>
  <c r="R82" i="55"/>
  <c r="CX66" i="55"/>
  <c r="CX78" i="55"/>
  <c r="CX90" i="55"/>
  <c r="CX102" i="55"/>
  <c r="CR64" i="55"/>
  <c r="CR76" i="55"/>
  <c r="CR88" i="55"/>
  <c r="CR100" i="55"/>
  <c r="CL63" i="55"/>
  <c r="CL75" i="55"/>
  <c r="CL87" i="55"/>
  <c r="CL99" i="55"/>
  <c r="CF64" i="55"/>
  <c r="CF76" i="55"/>
  <c r="CF88" i="55"/>
  <c r="CF100" i="55"/>
  <c r="BZ64" i="55"/>
  <c r="BZ76" i="55"/>
  <c r="BZ88" i="55"/>
  <c r="BZ100" i="55"/>
  <c r="BT67" i="55"/>
  <c r="BT79" i="55"/>
  <c r="BT91" i="55"/>
  <c r="BT103" i="55"/>
  <c r="BB70" i="55"/>
  <c r="BB82" i="55"/>
  <c r="BB94" i="55"/>
  <c r="AV63" i="55"/>
  <c r="AV75" i="55"/>
  <c r="AV87" i="55"/>
  <c r="AV99" i="55"/>
  <c r="AP62" i="55"/>
  <c r="AP74" i="55"/>
  <c r="AP86" i="55"/>
  <c r="AJ60" i="55"/>
  <c r="AJ72" i="55"/>
  <c r="AJ84" i="55"/>
  <c r="AJ96" i="55"/>
  <c r="AD71" i="55"/>
  <c r="AD83" i="55"/>
  <c r="X64" i="55"/>
  <c r="X76" i="55"/>
  <c r="X88" i="55"/>
  <c r="R71" i="55"/>
  <c r="R83" i="55"/>
  <c r="CR69" i="55"/>
  <c r="BZ81" i="55"/>
  <c r="AV68" i="55"/>
  <c r="AJ89" i="55"/>
  <c r="CX67" i="55"/>
  <c r="CX79" i="55"/>
  <c r="CX91" i="55"/>
  <c r="CX103" i="55"/>
  <c r="CR65" i="55"/>
  <c r="CR77" i="55"/>
  <c r="CR89" i="55"/>
  <c r="CR101" i="55"/>
  <c r="CL64" i="55"/>
  <c r="CL76" i="55"/>
  <c r="CL88" i="55"/>
  <c r="CL100" i="55"/>
  <c r="CF65" i="55"/>
  <c r="CF77" i="55"/>
  <c r="CF89" i="55"/>
  <c r="CF101" i="55"/>
  <c r="BZ65" i="55"/>
  <c r="BZ77" i="55"/>
  <c r="BZ89" i="55"/>
  <c r="BZ101" i="55"/>
  <c r="BT68" i="55"/>
  <c r="BT80" i="55"/>
  <c r="BT92" i="55"/>
  <c r="BT104" i="55"/>
  <c r="BB71" i="55"/>
  <c r="BB83" i="55"/>
  <c r="BB95" i="55"/>
  <c r="AV64" i="55"/>
  <c r="AV76" i="55"/>
  <c r="AV88" i="55"/>
  <c r="AV100" i="55"/>
  <c r="AP63" i="55"/>
  <c r="AP75" i="55"/>
  <c r="AP87" i="55"/>
  <c r="AJ61" i="55"/>
  <c r="AJ73" i="55"/>
  <c r="AJ85" i="55"/>
  <c r="AD60" i="55"/>
  <c r="AD72" i="55"/>
  <c r="AD84" i="55"/>
  <c r="X65" i="55"/>
  <c r="X77" i="55"/>
  <c r="R60" i="55"/>
  <c r="R72" i="55"/>
  <c r="R84" i="55"/>
  <c r="CX83" i="55"/>
  <c r="CL92" i="55"/>
  <c r="CF105" i="55"/>
  <c r="BT84" i="55"/>
  <c r="BB99" i="55"/>
  <c r="AP79" i="55"/>
  <c r="AD76" i="55"/>
  <c r="CX68" i="55"/>
  <c r="CX80" i="55"/>
  <c r="CX92" i="55"/>
  <c r="CX104" i="55"/>
  <c r="CR66" i="55"/>
  <c r="CR78" i="55"/>
  <c r="CR90" i="55"/>
  <c r="CR102" i="55"/>
  <c r="CL65" i="55"/>
  <c r="CL77" i="55"/>
  <c r="CL89" i="55"/>
  <c r="CL101" i="55"/>
  <c r="CF66" i="55"/>
  <c r="CF78" i="55"/>
  <c r="CF90" i="55"/>
  <c r="CF102" i="55"/>
  <c r="BZ66" i="55"/>
  <c r="BZ78" i="55"/>
  <c r="BZ90" i="55"/>
  <c r="BZ102" i="55"/>
  <c r="BT69" i="55"/>
  <c r="BT81" i="55"/>
  <c r="BT93" i="55"/>
  <c r="BB60" i="55"/>
  <c r="BB72" i="55"/>
  <c r="BB84" i="55"/>
  <c r="BB96" i="55"/>
  <c r="AV65" i="55"/>
  <c r="AV77" i="55"/>
  <c r="AV89" i="55"/>
  <c r="AV101" i="55"/>
  <c r="AP64" i="55"/>
  <c r="AP76" i="55"/>
  <c r="AP88" i="55"/>
  <c r="AJ62" i="55"/>
  <c r="AJ74" i="55"/>
  <c r="AJ86" i="55"/>
  <c r="AD61" i="55"/>
  <c r="AD73" i="55"/>
  <c r="AD85" i="55"/>
  <c r="X66" i="55"/>
  <c r="X78" i="55"/>
  <c r="R61" i="55"/>
  <c r="R73" i="55"/>
  <c r="R85" i="55"/>
  <c r="CX69" i="55"/>
  <c r="CX81" i="55"/>
  <c r="CX93" i="55"/>
  <c r="CX105" i="55"/>
  <c r="CR67" i="55"/>
  <c r="CR79" i="55"/>
  <c r="CR91" i="55"/>
  <c r="CR103" i="55"/>
  <c r="CL66" i="55"/>
  <c r="CL78" i="55"/>
  <c r="CL90" i="55"/>
  <c r="CL102" i="55"/>
  <c r="CF67" i="55"/>
  <c r="CF79" i="55"/>
  <c r="CF91" i="55"/>
  <c r="CF103" i="55"/>
  <c r="BZ67" i="55"/>
  <c r="BZ79" i="55"/>
  <c r="BZ91" i="55"/>
  <c r="BZ103" i="55"/>
  <c r="BT70" i="55"/>
  <c r="BT82" i="55"/>
  <c r="BT94" i="55"/>
  <c r="BB61" i="55"/>
  <c r="BB73" i="55"/>
  <c r="BB85" i="55"/>
  <c r="BB97" i="55"/>
  <c r="AV66" i="55"/>
  <c r="AV78" i="55"/>
  <c r="AV90" i="55"/>
  <c r="AV102" i="55"/>
  <c r="AP65" i="55"/>
  <c r="AP77" i="55"/>
  <c r="AP89" i="55"/>
  <c r="AJ63" i="55"/>
  <c r="AJ75" i="55"/>
  <c r="AJ87" i="55"/>
  <c r="AD62" i="55"/>
  <c r="AD74" i="55"/>
  <c r="AD86" i="55"/>
  <c r="X67" i="55"/>
  <c r="X79" i="55"/>
  <c r="R62" i="55"/>
  <c r="R74" i="55"/>
  <c r="R86" i="55"/>
  <c r="CF81" i="55"/>
  <c r="CX70" i="55"/>
  <c r="CX82" i="55"/>
  <c r="CX94" i="55"/>
  <c r="CX106" i="55"/>
  <c r="CR68" i="55"/>
  <c r="CR80" i="55"/>
  <c r="CR92" i="55"/>
  <c r="CR104" i="55"/>
  <c r="CL67" i="55"/>
  <c r="CL79" i="55"/>
  <c r="CL91" i="55"/>
  <c r="CL103" i="55"/>
  <c r="CF68" i="55"/>
  <c r="CF80" i="55"/>
  <c r="CF92" i="55"/>
  <c r="CF104" i="55"/>
  <c r="BZ68" i="55"/>
  <c r="BZ80" i="55"/>
  <c r="BZ92" i="55"/>
  <c r="BZ104" i="55"/>
  <c r="BT71" i="55"/>
  <c r="BT83" i="55"/>
  <c r="BT95" i="55"/>
  <c r="BB62" i="55"/>
  <c r="BB74" i="55"/>
  <c r="BB86" i="55"/>
  <c r="BB98" i="55"/>
  <c r="AV67" i="55"/>
  <c r="AV79" i="55"/>
  <c r="AV91" i="55"/>
  <c r="AV103" i="55"/>
  <c r="AP66" i="55"/>
  <c r="AP78" i="55"/>
  <c r="AP90" i="55"/>
  <c r="AJ64" i="55"/>
  <c r="AJ76" i="55"/>
  <c r="AJ88" i="55"/>
  <c r="AD63" i="55"/>
  <c r="AD75" i="55"/>
  <c r="AD87" i="55"/>
  <c r="X68" i="55"/>
  <c r="X80" i="55"/>
  <c r="R63" i="55"/>
  <c r="R75" i="55"/>
  <c r="R87" i="55"/>
  <c r="CX95" i="55"/>
  <c r="CL80" i="55"/>
  <c r="CF93" i="55"/>
  <c r="BT72" i="55"/>
  <c r="BB75" i="55"/>
  <c r="AV80" i="55"/>
  <c r="AP91" i="55"/>
  <c r="AD64" i="55"/>
  <c r="R64" i="55"/>
  <c r="BM73" i="55"/>
  <c r="BY43" i="47"/>
  <c r="G39" i="69"/>
  <c r="G27" i="69"/>
  <c r="G28" i="69"/>
  <c r="G29" i="69"/>
  <c r="G30" i="69"/>
  <c r="G31" i="69"/>
  <c r="G32" i="69"/>
  <c r="G33" i="69"/>
  <c r="G34" i="69"/>
  <c r="G35" i="69"/>
  <c r="G36" i="69"/>
  <c r="CY72" i="55"/>
  <c r="CY78" i="55"/>
  <c r="CY84" i="55"/>
  <c r="CY90" i="55"/>
  <c r="CY96" i="55"/>
  <c r="CY102" i="55"/>
  <c r="CY108" i="55"/>
  <c r="CS76" i="55"/>
  <c r="CS82" i="55"/>
  <c r="CS88" i="55"/>
  <c r="CS94" i="55"/>
  <c r="CS100" i="55"/>
  <c r="CS106" i="55"/>
  <c r="CM75" i="55"/>
  <c r="CM81" i="55"/>
  <c r="CM87" i="55"/>
  <c r="CM93" i="55"/>
  <c r="CM99" i="55"/>
  <c r="CM105" i="55"/>
  <c r="CG76" i="55"/>
  <c r="CG82" i="55"/>
  <c r="CG88" i="55"/>
  <c r="CG94" i="55"/>
  <c r="CG100" i="55"/>
  <c r="CG106" i="55"/>
  <c r="CA76" i="55"/>
  <c r="CA82" i="55"/>
  <c r="CA88" i="55"/>
  <c r="CA94" i="55"/>
  <c r="CA100" i="55"/>
  <c r="BU73" i="55"/>
  <c r="BU79" i="55"/>
  <c r="BU85" i="55"/>
  <c r="BU91" i="55"/>
  <c r="BU97" i="55"/>
  <c r="BU103" i="55"/>
  <c r="BC76" i="55"/>
  <c r="BC82" i="55"/>
  <c r="BC88" i="55"/>
  <c r="BC94" i="55"/>
  <c r="BC100" i="55"/>
  <c r="AW75" i="55"/>
  <c r="AW81" i="55"/>
  <c r="AW87" i="55"/>
  <c r="AW93" i="55"/>
  <c r="AW99" i="55"/>
  <c r="AW105" i="55"/>
  <c r="AQ74" i="55"/>
  <c r="AQ80" i="55"/>
  <c r="AQ86" i="55"/>
  <c r="AQ92" i="55"/>
  <c r="AK72" i="55"/>
  <c r="AK78" i="55"/>
  <c r="AK84" i="55"/>
  <c r="AK90" i="55"/>
  <c r="AK96" i="55"/>
  <c r="AE77" i="55"/>
  <c r="AE83" i="55"/>
  <c r="AE89" i="55"/>
  <c r="Y76" i="55"/>
  <c r="Y82" i="55"/>
  <c r="Y88" i="55"/>
  <c r="S77" i="55"/>
  <c r="S83" i="55"/>
  <c r="S89" i="55"/>
  <c r="CY73" i="55"/>
  <c r="CY79" i="55"/>
  <c r="CY85" i="55"/>
  <c r="CY91" i="55"/>
  <c r="CY97" i="55"/>
  <c r="CY103" i="55"/>
  <c r="CY109" i="55"/>
  <c r="CS77" i="55"/>
  <c r="CS83" i="55"/>
  <c r="CS89" i="55"/>
  <c r="CS95" i="55"/>
  <c r="CS101" i="55"/>
  <c r="CS107" i="55"/>
  <c r="CM76" i="55"/>
  <c r="CM82" i="55"/>
  <c r="CM88" i="55"/>
  <c r="CM94" i="55"/>
  <c r="CM100" i="55"/>
  <c r="CM106" i="55"/>
  <c r="CG77" i="55"/>
  <c r="CG83" i="55"/>
  <c r="CG89" i="55"/>
  <c r="CG95" i="55"/>
  <c r="CG101" i="55"/>
  <c r="CG107" i="55"/>
  <c r="CA77" i="55"/>
  <c r="CA83" i="55"/>
  <c r="CA89" i="55"/>
  <c r="CA95" i="55"/>
  <c r="CA101" i="55"/>
  <c r="BU74" i="55"/>
  <c r="BU80" i="55"/>
  <c r="BU86" i="55"/>
  <c r="BU92" i="55"/>
  <c r="BU98" i="55"/>
  <c r="BU104" i="55"/>
  <c r="BC77" i="55"/>
  <c r="BC83" i="55"/>
  <c r="BC89" i="55"/>
  <c r="BC95" i="55"/>
  <c r="BC101" i="55"/>
  <c r="AW76" i="55"/>
  <c r="AW82" i="55"/>
  <c r="AW88" i="55"/>
  <c r="AW94" i="55"/>
  <c r="AW100" i="55"/>
  <c r="AW106" i="55"/>
  <c r="AQ75" i="55"/>
  <c r="AQ81" i="55"/>
  <c r="AQ87" i="55"/>
  <c r="AQ93" i="55"/>
  <c r="AK73" i="55"/>
  <c r="AK79" i="55"/>
  <c r="AK85" i="55"/>
  <c r="AK91" i="55"/>
  <c r="AE72" i="55"/>
  <c r="AE78" i="55"/>
  <c r="AE84" i="55"/>
  <c r="AE90" i="55"/>
  <c r="Y77" i="55"/>
  <c r="Y83" i="55"/>
  <c r="S72" i="55"/>
  <c r="S78" i="55"/>
  <c r="S84" i="55"/>
  <c r="CY74" i="55"/>
  <c r="CY80" i="55"/>
  <c r="CY86" i="55"/>
  <c r="CY92" i="55"/>
  <c r="CY98" i="55"/>
  <c r="CY104" i="55"/>
  <c r="CS72" i="55"/>
  <c r="CS78" i="55"/>
  <c r="CS84" i="55"/>
  <c r="CS90" i="55"/>
  <c r="CS96" i="55"/>
  <c r="CS102" i="55"/>
  <c r="CS108" i="55"/>
  <c r="CM77" i="55"/>
  <c r="CM83" i="55"/>
  <c r="CM89" i="55"/>
  <c r="CM95" i="55"/>
  <c r="CM101" i="55"/>
  <c r="CG72" i="55"/>
  <c r="CG78" i="55"/>
  <c r="CG84" i="55"/>
  <c r="CG90" i="55"/>
  <c r="CG96" i="55"/>
  <c r="CG102" i="55"/>
  <c r="CA72" i="55"/>
  <c r="CA78" i="55"/>
  <c r="CA84" i="55"/>
  <c r="CA90" i="55"/>
  <c r="CA96" i="55"/>
  <c r="CA102" i="55"/>
  <c r="BU75" i="55"/>
  <c r="BU81" i="55"/>
  <c r="BU87" i="55"/>
  <c r="BU93" i="55"/>
  <c r="BU99" i="55"/>
  <c r="BC72" i="55"/>
  <c r="BC78" i="55"/>
  <c r="BC84" i="55"/>
  <c r="BC90" i="55"/>
  <c r="BC96" i="55"/>
  <c r="BC102" i="55"/>
  <c r="AW77" i="55"/>
  <c r="AW83" i="55"/>
  <c r="AW89" i="55"/>
  <c r="AW95" i="55"/>
  <c r="AW101" i="55"/>
  <c r="AW107" i="55"/>
  <c r="AQ76" i="55"/>
  <c r="AQ82" i="55"/>
  <c r="AQ88" i="55"/>
  <c r="AQ94" i="55"/>
  <c r="AK74" i="55"/>
  <c r="AK80" i="55"/>
  <c r="AK86" i="55"/>
  <c r="AK92" i="55"/>
  <c r="AE73" i="55"/>
  <c r="AE79" i="55"/>
  <c r="AE85" i="55"/>
  <c r="Y72" i="55"/>
  <c r="Y78" i="55"/>
  <c r="Y84" i="55"/>
  <c r="S73" i="55"/>
  <c r="S79" i="55"/>
  <c r="S85" i="55"/>
  <c r="CY75" i="55"/>
  <c r="CY81" i="55"/>
  <c r="CY87" i="55"/>
  <c r="CY93" i="55"/>
  <c r="CY99" i="55"/>
  <c r="CY105" i="55"/>
  <c r="CS73" i="55"/>
  <c r="CS79" i="55"/>
  <c r="CS85" i="55"/>
  <c r="CS91" i="55"/>
  <c r="CS97" i="55"/>
  <c r="CS103" i="55"/>
  <c r="CM72" i="55"/>
  <c r="CM78" i="55"/>
  <c r="CM84" i="55"/>
  <c r="CM90" i="55"/>
  <c r="CM96" i="55"/>
  <c r="CM102" i="55"/>
  <c r="CG73" i="55"/>
  <c r="CG79" i="55"/>
  <c r="CG85" i="55"/>
  <c r="CG91" i="55"/>
  <c r="CG97" i="55"/>
  <c r="CG103" i="55"/>
  <c r="CA73" i="55"/>
  <c r="CA79" i="55"/>
  <c r="CA85" i="55"/>
  <c r="CA91" i="55"/>
  <c r="CA97" i="55"/>
  <c r="CA103" i="55"/>
  <c r="BU76" i="55"/>
  <c r="BU82" i="55"/>
  <c r="BU88" i="55"/>
  <c r="BU94" i="55"/>
  <c r="BU100" i="55"/>
  <c r="BC73" i="55"/>
  <c r="BC79" i="55"/>
  <c r="BC85" i="55"/>
  <c r="BC91" i="55"/>
  <c r="BC97" i="55"/>
  <c r="AW72" i="55"/>
  <c r="AW78" i="55"/>
  <c r="AW84" i="55"/>
  <c r="AW90" i="55"/>
  <c r="AW96" i="55"/>
  <c r="AW102" i="55"/>
  <c r="AW108" i="55"/>
  <c r="AQ77" i="55"/>
  <c r="AQ83" i="55"/>
  <c r="AQ89" i="55"/>
  <c r="AQ95" i="55"/>
  <c r="AK75" i="55"/>
  <c r="AK81" i="55"/>
  <c r="AK87" i="55"/>
  <c r="AK93" i="55"/>
  <c r="AE74" i="55"/>
  <c r="AE80" i="55"/>
  <c r="AE86" i="55"/>
  <c r="Y73" i="55"/>
  <c r="Y79" i="55"/>
  <c r="Y85" i="55"/>
  <c r="S74" i="55"/>
  <c r="S80" i="55"/>
  <c r="S86" i="55"/>
  <c r="CY76" i="55"/>
  <c r="CY82" i="55"/>
  <c r="CY88" i="55"/>
  <c r="CY94" i="55"/>
  <c r="CY100" i="55"/>
  <c r="CY106" i="55"/>
  <c r="CS74" i="55"/>
  <c r="CS80" i="55"/>
  <c r="CS86" i="55"/>
  <c r="CS92" i="55"/>
  <c r="CS98" i="55"/>
  <c r="CS104" i="55"/>
  <c r="CM73" i="55"/>
  <c r="CM79" i="55"/>
  <c r="CM85" i="55"/>
  <c r="CM91" i="55"/>
  <c r="CM97" i="55"/>
  <c r="CM103" i="55"/>
  <c r="CG74" i="55"/>
  <c r="CG80" i="55"/>
  <c r="CG86" i="55"/>
  <c r="CG92" i="55"/>
  <c r="CG98" i="55"/>
  <c r="CG104" i="55"/>
  <c r="CA74" i="55"/>
  <c r="CA80" i="55"/>
  <c r="CA86" i="55"/>
  <c r="CA92" i="55"/>
  <c r="CA98" i="55"/>
  <c r="CA104" i="55"/>
  <c r="BU77" i="55"/>
  <c r="BU83" i="55"/>
  <c r="BU89" i="55"/>
  <c r="BU95" i="55"/>
  <c r="BU101" i="55"/>
  <c r="BC74" i="55"/>
  <c r="BC80" i="55"/>
  <c r="BC86" i="55"/>
  <c r="BC92" i="55"/>
  <c r="BC98" i="55"/>
  <c r="AW73" i="55"/>
  <c r="AW79" i="55"/>
  <c r="AW85" i="55"/>
  <c r="AW91" i="55"/>
  <c r="AW97" i="55"/>
  <c r="AW103" i="55"/>
  <c r="AQ72" i="55"/>
  <c r="AQ78" i="55"/>
  <c r="AQ84" i="55"/>
  <c r="AQ90" i="55"/>
  <c r="AQ96" i="55"/>
  <c r="AK76" i="55"/>
  <c r="AK82" i="55"/>
  <c r="AK88" i="55"/>
  <c r="AK94" i="55"/>
  <c r="AE75" i="55"/>
  <c r="AE81" i="55"/>
  <c r="AE87" i="55"/>
  <c r="Y74" i="55"/>
  <c r="Y80" i="55"/>
  <c r="Y86" i="55"/>
  <c r="S75" i="55"/>
  <c r="S81" i="55"/>
  <c r="S87" i="55"/>
  <c r="CY77" i="55"/>
  <c r="CY83" i="55"/>
  <c r="CY89" i="55"/>
  <c r="CY95" i="55"/>
  <c r="CY101" i="55"/>
  <c r="CY107" i="55"/>
  <c r="CS75" i="55"/>
  <c r="CS81" i="55"/>
  <c r="CS87" i="55"/>
  <c r="CS93" i="55"/>
  <c r="CS99" i="55"/>
  <c r="CS105" i="55"/>
  <c r="CM74" i="55"/>
  <c r="CM80" i="55"/>
  <c r="CM86" i="55"/>
  <c r="CM92" i="55"/>
  <c r="CM98" i="55"/>
  <c r="CM104" i="55"/>
  <c r="CG75" i="55"/>
  <c r="CG81" i="55"/>
  <c r="CG87" i="55"/>
  <c r="CG93" i="55"/>
  <c r="CG99" i="55"/>
  <c r="CG105" i="55"/>
  <c r="CA75" i="55"/>
  <c r="CA81" i="55"/>
  <c r="CA87" i="55"/>
  <c r="CA93" i="55"/>
  <c r="CA99" i="55"/>
  <c r="BU72" i="55"/>
  <c r="BU78" i="55"/>
  <c r="BU84" i="55"/>
  <c r="BU90" i="55"/>
  <c r="BU96" i="55"/>
  <c r="BU102" i="55"/>
  <c r="BC75" i="55"/>
  <c r="BC81" i="55"/>
  <c r="BC87" i="55"/>
  <c r="BC93" i="55"/>
  <c r="BC99" i="55"/>
  <c r="AW74" i="55"/>
  <c r="AW80" i="55"/>
  <c r="AW86" i="55"/>
  <c r="AW92" i="55"/>
  <c r="AW98" i="55"/>
  <c r="AW104" i="55"/>
  <c r="AQ73" i="55"/>
  <c r="AQ79" i="55"/>
  <c r="AQ85" i="55"/>
  <c r="AQ91" i="55"/>
  <c r="AQ97" i="55"/>
  <c r="AK77" i="55"/>
  <c r="AK83" i="55"/>
  <c r="AK89" i="55"/>
  <c r="AK95" i="55"/>
  <c r="AE76" i="55"/>
  <c r="AE82" i="55"/>
  <c r="AE88" i="55"/>
  <c r="Y75" i="55"/>
  <c r="Y81" i="55"/>
  <c r="Y87" i="55"/>
  <c r="S76" i="55"/>
  <c r="S82" i="55"/>
  <c r="S88" i="55"/>
  <c r="CG60" i="47"/>
  <c r="G35" i="72"/>
  <c r="G36" i="72"/>
  <c r="G39" i="72"/>
  <c r="G27" i="72"/>
  <c r="G28" i="72"/>
  <c r="G29" i="72"/>
  <c r="G30" i="72"/>
  <c r="G31" i="72"/>
  <c r="G32" i="72"/>
  <c r="G33" i="72"/>
  <c r="G34" i="72"/>
  <c r="E27" i="69"/>
  <c r="E7" i="69"/>
  <c r="E17" i="69"/>
  <c r="F38" i="72"/>
  <c r="F37" i="72"/>
  <c r="F22" i="72"/>
  <c r="F12" i="72"/>
  <c r="F14" i="72"/>
  <c r="F24" i="72"/>
  <c r="CK66" i="55"/>
  <c r="CK72" i="55"/>
  <c r="CK76" i="55"/>
  <c r="CK80" i="55"/>
  <c r="CK84" i="55"/>
  <c r="CK88" i="55"/>
  <c r="CK92" i="55"/>
  <c r="CK96" i="55"/>
  <c r="CK100" i="55"/>
  <c r="CK104" i="55"/>
  <c r="BS66" i="55"/>
  <c r="BS72" i="55"/>
  <c r="BS76" i="55"/>
  <c r="BS80" i="55"/>
  <c r="BS84" i="55"/>
  <c r="BS88" i="55"/>
  <c r="BS92" i="55"/>
  <c r="BS96" i="55"/>
  <c r="BS100" i="55"/>
  <c r="BS104" i="55"/>
  <c r="AU64" i="55"/>
  <c r="AU70" i="55"/>
  <c r="AO75" i="55"/>
  <c r="AO79" i="55"/>
  <c r="AO83" i="55"/>
  <c r="AO87" i="55"/>
  <c r="AO91" i="55"/>
  <c r="AO95" i="55"/>
  <c r="AC64" i="55"/>
  <c r="AC70" i="55"/>
  <c r="W73" i="55"/>
  <c r="W77" i="55"/>
  <c r="W81" i="55"/>
  <c r="W85" i="55"/>
  <c r="Q68" i="55"/>
  <c r="CW67" i="55"/>
  <c r="CQ66" i="55"/>
  <c r="CQ72" i="55"/>
  <c r="CQ76" i="55"/>
  <c r="CQ80" i="55"/>
  <c r="CQ84" i="55"/>
  <c r="CQ88" i="55"/>
  <c r="CQ92" i="55"/>
  <c r="CQ96" i="55"/>
  <c r="CQ100" i="55"/>
  <c r="CQ104" i="55"/>
  <c r="CQ108" i="55"/>
  <c r="CE64" i="55"/>
  <c r="CE70" i="55"/>
  <c r="BY66" i="55"/>
  <c r="BY72" i="55"/>
  <c r="BY76" i="55"/>
  <c r="BY80" i="55"/>
  <c r="BY84" i="55"/>
  <c r="BY88" i="55"/>
  <c r="BY92" i="55"/>
  <c r="BY96" i="55"/>
  <c r="BY100" i="55"/>
  <c r="BY104" i="55"/>
  <c r="BA67" i="55"/>
  <c r="AU75" i="55"/>
  <c r="AU79" i="55"/>
  <c r="AU83" i="55"/>
  <c r="AU87" i="55"/>
  <c r="AU91" i="55"/>
  <c r="AU95" i="55"/>
  <c r="AU99" i="55"/>
  <c r="AU103" i="55"/>
  <c r="AU107" i="55"/>
  <c r="AO65" i="55"/>
  <c r="AO71" i="55"/>
  <c r="AI64" i="55"/>
  <c r="AI70" i="55"/>
  <c r="AC75" i="55"/>
  <c r="AC79" i="55"/>
  <c r="AC83" i="55"/>
  <c r="AC87" i="55"/>
  <c r="W68" i="55"/>
  <c r="CW73" i="55"/>
  <c r="CW77" i="55"/>
  <c r="CW81" i="55"/>
  <c r="CW85" i="55"/>
  <c r="CW89" i="55"/>
  <c r="CW93" i="55"/>
  <c r="CW97" i="55"/>
  <c r="CW101" i="55"/>
  <c r="CW105" i="55"/>
  <c r="CW109" i="55"/>
  <c r="CK67" i="55"/>
  <c r="CE75" i="55"/>
  <c r="CE79" i="55"/>
  <c r="CE83" i="55"/>
  <c r="CE87" i="55"/>
  <c r="CE91" i="55"/>
  <c r="CE95" i="55"/>
  <c r="CE99" i="55"/>
  <c r="CE103" i="55"/>
  <c r="CE107" i="55"/>
  <c r="BS67" i="55"/>
  <c r="BA73" i="55"/>
  <c r="BA77" i="55"/>
  <c r="BA81" i="55"/>
  <c r="BA85" i="55"/>
  <c r="BA89" i="55"/>
  <c r="BA93" i="55"/>
  <c r="BA97" i="55"/>
  <c r="BA101" i="55"/>
  <c r="AU65" i="55"/>
  <c r="AU71" i="55"/>
  <c r="AI75" i="55"/>
  <c r="AI79" i="55"/>
  <c r="AI83" i="55"/>
  <c r="AI87" i="55"/>
  <c r="AI91" i="55"/>
  <c r="AI95" i="55"/>
  <c r="AC65" i="55"/>
  <c r="AC71" i="55"/>
  <c r="Q69" i="55"/>
  <c r="Q74" i="55"/>
  <c r="Q78" i="55"/>
  <c r="Q82" i="55"/>
  <c r="Q86" i="55"/>
  <c r="CW68" i="55"/>
  <c r="CQ67" i="55"/>
  <c r="CK73" i="55"/>
  <c r="CK77" i="55"/>
  <c r="CK81" i="55"/>
  <c r="CK85" i="55"/>
  <c r="CK89" i="55"/>
  <c r="CK93" i="55"/>
  <c r="CK97" i="55"/>
  <c r="CK101" i="55"/>
  <c r="CK105" i="55"/>
  <c r="CE65" i="55"/>
  <c r="CE71" i="55"/>
  <c r="BY67" i="55"/>
  <c r="BS73" i="55"/>
  <c r="BS77" i="55"/>
  <c r="BS81" i="55"/>
  <c r="BS85" i="55"/>
  <c r="BS89" i="55"/>
  <c r="BS93" i="55"/>
  <c r="BS97" i="55"/>
  <c r="BS101" i="55"/>
  <c r="BA68" i="55"/>
  <c r="AO66" i="55"/>
  <c r="AO72" i="55"/>
  <c r="AO76" i="55"/>
  <c r="AO80" i="55"/>
  <c r="AO84" i="55"/>
  <c r="AO88" i="55"/>
  <c r="AO92" i="55"/>
  <c r="AO96" i="55"/>
  <c r="AI65" i="55"/>
  <c r="AI71" i="55"/>
  <c r="W69" i="55"/>
  <c r="W74" i="55"/>
  <c r="W78" i="55"/>
  <c r="W82" i="55"/>
  <c r="W86" i="55"/>
  <c r="CQ73" i="55"/>
  <c r="CQ77" i="55"/>
  <c r="CQ81" i="55"/>
  <c r="CQ85" i="55"/>
  <c r="CQ89" i="55"/>
  <c r="CQ93" i="55"/>
  <c r="CQ97" i="55"/>
  <c r="CQ101" i="55"/>
  <c r="CQ105" i="55"/>
  <c r="CK68" i="55"/>
  <c r="BY73" i="55"/>
  <c r="BY77" i="55"/>
  <c r="BY81" i="55"/>
  <c r="BY85" i="55"/>
  <c r="BY89" i="55"/>
  <c r="BY93" i="55"/>
  <c r="BY97" i="55"/>
  <c r="BY101" i="55"/>
  <c r="BS68" i="55"/>
  <c r="AU66" i="55"/>
  <c r="AU72" i="55"/>
  <c r="AU76" i="55"/>
  <c r="AU80" i="55"/>
  <c r="AU84" i="55"/>
  <c r="AU88" i="55"/>
  <c r="AU92" i="55"/>
  <c r="AU96" i="55"/>
  <c r="AU100" i="55"/>
  <c r="AU104" i="55"/>
  <c r="AU108" i="55"/>
  <c r="AC66" i="55"/>
  <c r="AC72" i="55"/>
  <c r="AC76" i="55"/>
  <c r="AC80" i="55"/>
  <c r="AC84" i="55"/>
  <c r="AC88" i="55"/>
  <c r="Q64" i="55"/>
  <c r="Q70" i="55"/>
  <c r="CW69" i="55"/>
  <c r="CW74" i="55"/>
  <c r="CW78" i="55"/>
  <c r="CW82" i="55"/>
  <c r="CW86" i="55"/>
  <c r="CW90" i="55"/>
  <c r="CW94" i="55"/>
  <c r="CW98" i="55"/>
  <c r="CW102" i="55"/>
  <c r="CW106" i="55"/>
  <c r="CQ68" i="55"/>
  <c r="CE66" i="55"/>
  <c r="CE72" i="55"/>
  <c r="CE76" i="55"/>
  <c r="CE80" i="55"/>
  <c r="CE84" i="55"/>
  <c r="CE88" i="55"/>
  <c r="CE92" i="55"/>
  <c r="CE96" i="55"/>
  <c r="CE100" i="55"/>
  <c r="CE104" i="55"/>
  <c r="BY68" i="55"/>
  <c r="BA69" i="55"/>
  <c r="BA74" i="55"/>
  <c r="BA78" i="55"/>
  <c r="BA82" i="55"/>
  <c r="BA86" i="55"/>
  <c r="BA90" i="55"/>
  <c r="BA94" i="55"/>
  <c r="BA98" i="55"/>
  <c r="BA102" i="55"/>
  <c r="AO67" i="55"/>
  <c r="AI66" i="55"/>
  <c r="AI72" i="55"/>
  <c r="AI76" i="55"/>
  <c r="AI80" i="55"/>
  <c r="AI84" i="55"/>
  <c r="AI88" i="55"/>
  <c r="AI92" i="55"/>
  <c r="AI96" i="55"/>
  <c r="W64" i="55"/>
  <c r="W70" i="55"/>
  <c r="Q75" i="55"/>
  <c r="Q79" i="55"/>
  <c r="Q83" i="55"/>
  <c r="Q87" i="55"/>
  <c r="CK69" i="55"/>
  <c r="CK74" i="55"/>
  <c r="CK78" i="55"/>
  <c r="CK82" i="55"/>
  <c r="CK86" i="55"/>
  <c r="CK90" i="55"/>
  <c r="CK94" i="55"/>
  <c r="CK98" i="55"/>
  <c r="CK102" i="55"/>
  <c r="CK106" i="55"/>
  <c r="BS69" i="55"/>
  <c r="BS74" i="55"/>
  <c r="BS78" i="55"/>
  <c r="BS82" i="55"/>
  <c r="BS86" i="55"/>
  <c r="BS90" i="55"/>
  <c r="BS94" i="55"/>
  <c r="BS98" i="55"/>
  <c r="BS102" i="55"/>
  <c r="AU67" i="55"/>
  <c r="AO73" i="55"/>
  <c r="AO77" i="55"/>
  <c r="AO81" i="55"/>
  <c r="AO85" i="55"/>
  <c r="AO89" i="55"/>
  <c r="AO93" i="55"/>
  <c r="AO97" i="55"/>
  <c r="AC67" i="55"/>
  <c r="W75" i="55"/>
  <c r="W79" i="55"/>
  <c r="W83" i="55"/>
  <c r="W87" i="55"/>
  <c r="Q65" i="55"/>
  <c r="Q71" i="55"/>
  <c r="CW64" i="55"/>
  <c r="CW70" i="55"/>
  <c r="CQ69" i="55"/>
  <c r="CQ74" i="55"/>
  <c r="CQ78" i="55"/>
  <c r="CQ82" i="55"/>
  <c r="CQ86" i="55"/>
  <c r="CQ90" i="55"/>
  <c r="CQ94" i="55"/>
  <c r="CQ98" i="55"/>
  <c r="CQ102" i="55"/>
  <c r="CQ106" i="55"/>
  <c r="CE67" i="55"/>
  <c r="BY69" i="55"/>
  <c r="BY74" i="55"/>
  <c r="BY78" i="55"/>
  <c r="BY82" i="55"/>
  <c r="BY86" i="55"/>
  <c r="BY90" i="55"/>
  <c r="BY94" i="55"/>
  <c r="BY98" i="55"/>
  <c r="BY102" i="55"/>
  <c r="BA64" i="55"/>
  <c r="BA70" i="55"/>
  <c r="AU73" i="55"/>
  <c r="AU77" i="55"/>
  <c r="AU81" i="55"/>
  <c r="AU85" i="55"/>
  <c r="AU89" i="55"/>
  <c r="AU93" i="55"/>
  <c r="AU97" i="55"/>
  <c r="AU101" i="55"/>
  <c r="AU105" i="55"/>
  <c r="AO68" i="55"/>
  <c r="AI67" i="55"/>
  <c r="AC73" i="55"/>
  <c r="AC77" i="55"/>
  <c r="AC81" i="55"/>
  <c r="AC85" i="55"/>
  <c r="AC89" i="55"/>
  <c r="W65" i="55"/>
  <c r="W71" i="55"/>
  <c r="CW75" i="55"/>
  <c r="CW79" i="55"/>
  <c r="CW83" i="55"/>
  <c r="CW87" i="55"/>
  <c r="CW91" i="55"/>
  <c r="CW95" i="55"/>
  <c r="CW99" i="55"/>
  <c r="CW103" i="55"/>
  <c r="CW107" i="55"/>
  <c r="CK64" i="55"/>
  <c r="CK70" i="55"/>
  <c r="CE73" i="55"/>
  <c r="CE77" i="55"/>
  <c r="CE81" i="55"/>
  <c r="CE85" i="55"/>
  <c r="CE89" i="55"/>
  <c r="CE93" i="55"/>
  <c r="CE97" i="55"/>
  <c r="CE101" i="55"/>
  <c r="CE105" i="55"/>
  <c r="BS64" i="55"/>
  <c r="BS70" i="55"/>
  <c r="BA75" i="55"/>
  <c r="BA79" i="55"/>
  <c r="BA83" i="55"/>
  <c r="BA87" i="55"/>
  <c r="BA91" i="55"/>
  <c r="BA95" i="55"/>
  <c r="BA99" i="55"/>
  <c r="AU68" i="55"/>
  <c r="AI73" i="55"/>
  <c r="AI77" i="55"/>
  <c r="AI81" i="55"/>
  <c r="AI85" i="55"/>
  <c r="AI89" i="55"/>
  <c r="AI93" i="55"/>
  <c r="AC68" i="55"/>
  <c r="Q66" i="55"/>
  <c r="Q72" i="55"/>
  <c r="Q76" i="55"/>
  <c r="Q80" i="55"/>
  <c r="Q84" i="55"/>
  <c r="Q88" i="55"/>
  <c r="CW65" i="55"/>
  <c r="CW71" i="55"/>
  <c r="CQ64" i="55"/>
  <c r="CQ70" i="55"/>
  <c r="CK75" i="55"/>
  <c r="CK79" i="55"/>
  <c r="CK83" i="55"/>
  <c r="CK87" i="55"/>
  <c r="CK91" i="55"/>
  <c r="CK95" i="55"/>
  <c r="CK99" i="55"/>
  <c r="CK103" i="55"/>
  <c r="CE68" i="55"/>
  <c r="BY64" i="55"/>
  <c r="BY70" i="55"/>
  <c r="BS75" i="55"/>
  <c r="BS79" i="55"/>
  <c r="BS83" i="55"/>
  <c r="BS87" i="55"/>
  <c r="BS91" i="55"/>
  <c r="BS95" i="55"/>
  <c r="BS99" i="55"/>
  <c r="BS103" i="55"/>
  <c r="BA65" i="55"/>
  <c r="BA71" i="55"/>
  <c r="AO69" i="55"/>
  <c r="AO74" i="55"/>
  <c r="AO78" i="55"/>
  <c r="AO82" i="55"/>
  <c r="AO86" i="55"/>
  <c r="AO90" i="55"/>
  <c r="AO94" i="55"/>
  <c r="AI68" i="55"/>
  <c r="W66" i="55"/>
  <c r="W72" i="55"/>
  <c r="W76" i="55"/>
  <c r="W80" i="55"/>
  <c r="W84" i="55"/>
  <c r="W88" i="55"/>
  <c r="CQ75" i="55"/>
  <c r="CQ79" i="55"/>
  <c r="CQ83" i="55"/>
  <c r="CQ87" i="55"/>
  <c r="CQ91" i="55"/>
  <c r="CQ95" i="55"/>
  <c r="CQ99" i="55"/>
  <c r="CQ103" i="55"/>
  <c r="CQ107" i="55"/>
  <c r="CK65" i="55"/>
  <c r="CK71" i="55"/>
  <c r="BY75" i="55"/>
  <c r="BY79" i="55"/>
  <c r="BY83" i="55"/>
  <c r="BY87" i="55"/>
  <c r="BY91" i="55"/>
  <c r="BY95" i="55"/>
  <c r="BY99" i="55"/>
  <c r="BY103" i="55"/>
  <c r="BS65" i="55"/>
  <c r="BS71" i="55"/>
  <c r="AU69" i="55"/>
  <c r="AU74" i="55"/>
  <c r="AU78" i="55"/>
  <c r="AU82" i="55"/>
  <c r="AU86" i="55"/>
  <c r="AU90" i="55"/>
  <c r="AU94" i="55"/>
  <c r="AU98" i="55"/>
  <c r="AU102" i="55"/>
  <c r="AU106" i="55"/>
  <c r="AC69" i="55"/>
  <c r="AC74" i="55"/>
  <c r="AC78" i="55"/>
  <c r="AC82" i="55"/>
  <c r="AC86" i="55"/>
  <c r="AC90" i="55"/>
  <c r="Q67" i="55"/>
  <c r="CW66" i="55"/>
  <c r="CW72" i="55"/>
  <c r="CW76" i="55"/>
  <c r="CW80" i="55"/>
  <c r="CW84" i="55"/>
  <c r="CW88" i="55"/>
  <c r="CW92" i="55"/>
  <c r="CW96" i="55"/>
  <c r="CW100" i="55"/>
  <c r="CW104" i="55"/>
  <c r="CW108" i="55"/>
  <c r="CQ65" i="55"/>
  <c r="CQ71" i="55"/>
  <c r="CE69" i="55"/>
  <c r="CE74" i="55"/>
  <c r="CE78" i="55"/>
  <c r="CE82" i="55"/>
  <c r="CE86" i="55"/>
  <c r="CE90" i="55"/>
  <c r="CE94" i="55"/>
  <c r="CE98" i="55"/>
  <c r="CE102" i="55"/>
  <c r="CE106" i="55"/>
  <c r="BY65" i="55"/>
  <c r="BY71" i="55"/>
  <c r="BA66" i="55"/>
  <c r="BA72" i="55"/>
  <c r="BA76" i="55"/>
  <c r="BA80" i="55"/>
  <c r="BA84" i="55"/>
  <c r="BA88" i="55"/>
  <c r="BA92" i="55"/>
  <c r="BA96" i="55"/>
  <c r="BA100" i="55"/>
  <c r="AO64" i="55"/>
  <c r="AO70" i="55"/>
  <c r="AI69" i="55"/>
  <c r="AI74" i="55"/>
  <c r="AI78" i="55"/>
  <c r="AI82" i="55"/>
  <c r="AI86" i="55"/>
  <c r="AI90" i="55"/>
  <c r="AI94" i="55"/>
  <c r="W67" i="55"/>
  <c r="Q73" i="55"/>
  <c r="Q77" i="55"/>
  <c r="Q81" i="55"/>
  <c r="Q85" i="55"/>
  <c r="Q89" i="55"/>
  <c r="F26" i="72"/>
  <c r="F16" i="72"/>
  <c r="E28" i="69"/>
  <c r="E8" i="69"/>
  <c r="E18" i="69"/>
  <c r="E26" i="72"/>
  <c r="E16" i="72"/>
  <c r="E36" i="72"/>
  <c r="E19" i="69"/>
  <c r="E9" i="69"/>
  <c r="E29" i="69"/>
  <c r="E24" i="69"/>
  <c r="E14" i="69"/>
  <c r="E34" i="69"/>
  <c r="E39" i="69"/>
  <c r="E37" i="69"/>
  <c r="E38" i="69"/>
  <c r="F21" i="72"/>
  <c r="F11" i="72"/>
  <c r="F9" i="72"/>
  <c r="F19" i="72"/>
  <c r="F19" i="69"/>
  <c r="F9" i="69"/>
  <c r="E27" i="72"/>
  <c r="E7" i="72"/>
  <c r="E17" i="72"/>
  <c r="E18" i="72"/>
  <c r="E8" i="72"/>
  <c r="E28" i="72"/>
  <c r="F23" i="69"/>
  <c r="F13" i="69"/>
  <c r="E19" i="72"/>
  <c r="E9" i="72"/>
  <c r="E29" i="72"/>
  <c r="F11" i="69"/>
  <c r="F21" i="69"/>
  <c r="E11" i="72"/>
  <c r="E31" i="72"/>
  <c r="E21" i="72"/>
  <c r="F10" i="72"/>
  <c r="F20" i="72"/>
  <c r="F13" i="72"/>
  <c r="F23" i="72"/>
  <c r="F8" i="69"/>
  <c r="F18" i="69"/>
  <c r="F20" i="69"/>
  <c r="F10" i="69"/>
  <c r="F25" i="72"/>
  <c r="F15" i="72"/>
  <c r="E11" i="69"/>
  <c r="E31" i="69"/>
  <c r="E21" i="69"/>
  <c r="F15" i="69"/>
  <c r="F25" i="69"/>
  <c r="F24" i="69"/>
  <c r="F14" i="69"/>
  <c r="F18" i="72"/>
  <c r="F8" i="72"/>
  <c r="E23" i="69"/>
  <c r="E13" i="69"/>
  <c r="E33" i="69"/>
  <c r="E15" i="69"/>
  <c r="E35" i="69"/>
  <c r="E25" i="69"/>
  <c r="F26" i="69"/>
  <c r="F16" i="69"/>
  <c r="E22" i="72"/>
  <c r="E12" i="72"/>
  <c r="E32" i="72"/>
  <c r="BM41" i="47"/>
  <c r="D88" i="55"/>
  <c r="AO8" i="47"/>
  <c r="D81" i="55"/>
  <c r="BM91" i="55"/>
  <c r="BM77" i="55"/>
  <c r="BG98" i="55"/>
  <c r="BG89" i="55"/>
  <c r="BG80" i="55"/>
  <c r="BG75" i="55"/>
  <c r="D72" i="55"/>
  <c r="D74" i="55"/>
  <c r="D87" i="55"/>
  <c r="BS12" i="47"/>
  <c r="BM103" i="55"/>
  <c r="BM97" i="55"/>
  <c r="BG94" i="55"/>
  <c r="BG85" i="55"/>
  <c r="BG76" i="55"/>
  <c r="BG71" i="55"/>
  <c r="D73" i="55"/>
  <c r="AU45" i="47"/>
  <c r="BM69" i="55"/>
  <c r="BM88" i="55"/>
  <c r="CU74" i="55"/>
  <c r="CU86" i="55"/>
  <c r="CU92" i="55"/>
  <c r="CU98" i="55"/>
  <c r="CU104" i="55"/>
  <c r="CO65" i="55"/>
  <c r="CO77" i="55"/>
  <c r="CI70" i="55"/>
  <c r="CI82" i="55"/>
  <c r="CI90" i="55"/>
  <c r="CI96" i="55"/>
  <c r="CI102" i="55"/>
  <c r="CC67" i="55"/>
  <c r="CC79" i="55"/>
  <c r="BW74" i="55"/>
  <c r="BW86" i="55"/>
  <c r="BW92" i="55"/>
  <c r="BW98" i="55"/>
  <c r="BW104" i="55"/>
  <c r="BQ75" i="55"/>
  <c r="AY76" i="55"/>
  <c r="AY87" i="55"/>
  <c r="AY93" i="55"/>
  <c r="AY99" i="55"/>
  <c r="AS69" i="55"/>
  <c r="AS81" i="55"/>
  <c r="AM74" i="55"/>
  <c r="AM86" i="55"/>
  <c r="AM92" i="55"/>
  <c r="AG65" i="55"/>
  <c r="AG77" i="55"/>
  <c r="AA70" i="55"/>
  <c r="AA82" i="55"/>
  <c r="AA90" i="55"/>
  <c r="U75" i="55"/>
  <c r="O73" i="55"/>
  <c r="O85" i="55"/>
  <c r="CU75" i="55"/>
  <c r="CO66" i="55"/>
  <c r="CO78" i="55"/>
  <c r="CO88" i="55"/>
  <c r="CO94" i="55"/>
  <c r="CO100" i="55"/>
  <c r="CO106" i="55"/>
  <c r="CI71" i="55"/>
  <c r="CI83" i="55"/>
  <c r="CC68" i="55"/>
  <c r="CC80" i="55"/>
  <c r="CC89" i="55"/>
  <c r="CC95" i="55"/>
  <c r="CC101" i="55"/>
  <c r="CC107" i="55"/>
  <c r="BW75" i="55"/>
  <c r="BQ76" i="55"/>
  <c r="BQ87" i="55"/>
  <c r="BQ93" i="55"/>
  <c r="BQ99" i="55"/>
  <c r="AY65" i="55"/>
  <c r="AY77" i="55"/>
  <c r="AS70" i="55"/>
  <c r="AS82" i="55"/>
  <c r="AS90" i="55"/>
  <c r="AS96" i="55"/>
  <c r="AS102" i="55"/>
  <c r="AS108" i="55"/>
  <c r="AM75" i="55"/>
  <c r="AG66" i="55"/>
  <c r="AG78" i="55"/>
  <c r="AG88" i="55"/>
  <c r="AG94" i="55"/>
  <c r="AA71" i="55"/>
  <c r="AA83" i="55"/>
  <c r="U76" i="55"/>
  <c r="U87" i="55"/>
  <c r="O74" i="55"/>
  <c r="O86" i="55"/>
  <c r="CU76" i="55"/>
  <c r="CU87" i="55"/>
  <c r="CU93" i="55"/>
  <c r="CU99" i="55"/>
  <c r="CU105" i="55"/>
  <c r="CO67" i="55"/>
  <c r="CO79" i="55"/>
  <c r="CI72" i="55"/>
  <c r="CI84" i="55"/>
  <c r="CI91" i="55"/>
  <c r="CI97" i="55"/>
  <c r="CI103" i="55"/>
  <c r="CC69" i="55"/>
  <c r="CC81" i="55"/>
  <c r="BW76" i="55"/>
  <c r="BW87" i="55"/>
  <c r="BW93" i="55"/>
  <c r="BW99" i="55"/>
  <c r="BQ65" i="55"/>
  <c r="BQ77" i="55"/>
  <c r="AY66" i="55"/>
  <c r="AY78" i="55"/>
  <c r="AY88" i="55"/>
  <c r="AY94" i="55"/>
  <c r="AY100" i="55"/>
  <c r="AS71" i="55"/>
  <c r="AS83" i="55"/>
  <c r="AM76" i="55"/>
  <c r="AM87" i="55"/>
  <c r="AM93" i="55"/>
  <c r="AG67" i="55"/>
  <c r="AG79" i="55"/>
  <c r="AA72" i="55"/>
  <c r="AA84" i="55"/>
  <c r="U65" i="55"/>
  <c r="U77" i="55"/>
  <c r="O75" i="55"/>
  <c r="CU65" i="55"/>
  <c r="CU77" i="55"/>
  <c r="CO68" i="55"/>
  <c r="CO80" i="55"/>
  <c r="CO89" i="55"/>
  <c r="CO95" i="55"/>
  <c r="CO101" i="55"/>
  <c r="CO107" i="55"/>
  <c r="CI73" i="55"/>
  <c r="CI85" i="55"/>
  <c r="CC70" i="55"/>
  <c r="CC82" i="55"/>
  <c r="CC90" i="55"/>
  <c r="CC96" i="55"/>
  <c r="CC102" i="55"/>
  <c r="BW65" i="55"/>
  <c r="BW77" i="55"/>
  <c r="BQ66" i="55"/>
  <c r="BQ78" i="55"/>
  <c r="BQ88" i="55"/>
  <c r="BQ94" i="55"/>
  <c r="BQ100" i="55"/>
  <c r="AY67" i="55"/>
  <c r="AY79" i="55"/>
  <c r="AS72" i="55"/>
  <c r="AS84" i="55"/>
  <c r="AS91" i="55"/>
  <c r="AS97" i="55"/>
  <c r="AS103" i="55"/>
  <c r="AM65" i="55"/>
  <c r="AM77" i="55"/>
  <c r="AG68" i="55"/>
  <c r="AG80" i="55"/>
  <c r="AG89" i="55"/>
  <c r="AG95" i="55"/>
  <c r="AA73" i="55"/>
  <c r="AA85" i="55"/>
  <c r="U66" i="55"/>
  <c r="U78" i="55"/>
  <c r="U88" i="55"/>
  <c r="O76" i="55"/>
  <c r="O87" i="55"/>
  <c r="CU66" i="55"/>
  <c r="CU78" i="55"/>
  <c r="CU88" i="55"/>
  <c r="CU94" i="55"/>
  <c r="CU100" i="55"/>
  <c r="CU106" i="55"/>
  <c r="CO69" i="55"/>
  <c r="CO81" i="55"/>
  <c r="CI74" i="55"/>
  <c r="CI86" i="55"/>
  <c r="CI92" i="55"/>
  <c r="CI98" i="55"/>
  <c r="CI104" i="55"/>
  <c r="CC71" i="55"/>
  <c r="CC83" i="55"/>
  <c r="BW66" i="55"/>
  <c r="BW78" i="55"/>
  <c r="BW88" i="55"/>
  <c r="BW94" i="55"/>
  <c r="BW100" i="55"/>
  <c r="BQ67" i="55"/>
  <c r="BQ79" i="55"/>
  <c r="AY68" i="55"/>
  <c r="AY80" i="55"/>
  <c r="AY89" i="55"/>
  <c r="AY95" i="55"/>
  <c r="AY101" i="55"/>
  <c r="AS73" i="55"/>
  <c r="AS85" i="55"/>
  <c r="AM66" i="55"/>
  <c r="AM78" i="55"/>
  <c r="AM88" i="55"/>
  <c r="AM94" i="55"/>
  <c r="AG69" i="55"/>
  <c r="AG81" i="55"/>
  <c r="AA74" i="55"/>
  <c r="AA86" i="55"/>
  <c r="U67" i="55"/>
  <c r="U79" i="55"/>
  <c r="O65" i="55"/>
  <c r="O77" i="55"/>
  <c r="CU67" i="55"/>
  <c r="CU79" i="55"/>
  <c r="CO70" i="55"/>
  <c r="CO82" i="55"/>
  <c r="CO90" i="55"/>
  <c r="CO96" i="55"/>
  <c r="CO102" i="55"/>
  <c r="CO108" i="55"/>
  <c r="CI75" i="55"/>
  <c r="CC72" i="55"/>
  <c r="CC84" i="55"/>
  <c r="CC91" i="55"/>
  <c r="CC97" i="55"/>
  <c r="CC103" i="55"/>
  <c r="BW67" i="55"/>
  <c r="BW79" i="55"/>
  <c r="BQ68" i="55"/>
  <c r="BQ80" i="55"/>
  <c r="BQ89" i="55"/>
  <c r="BQ95" i="55"/>
  <c r="BQ101" i="55"/>
  <c r="AY69" i="55"/>
  <c r="AY81" i="55"/>
  <c r="AS74" i="55"/>
  <c r="AS86" i="55"/>
  <c r="AS92" i="55"/>
  <c r="AS98" i="55"/>
  <c r="AS104" i="55"/>
  <c r="AM67" i="55"/>
  <c r="AM79" i="55"/>
  <c r="AG70" i="55"/>
  <c r="AG82" i="55"/>
  <c r="AG90" i="55"/>
  <c r="AG96" i="55"/>
  <c r="AA75" i="55"/>
  <c r="U68" i="55"/>
  <c r="U80" i="55"/>
  <c r="O66" i="55"/>
  <c r="O78" i="55"/>
  <c r="O88" i="55"/>
  <c r="CU68" i="55"/>
  <c r="CU80" i="55"/>
  <c r="CU89" i="55"/>
  <c r="CU95" i="55"/>
  <c r="CU101" i="55"/>
  <c r="CU107" i="55"/>
  <c r="CO71" i="55"/>
  <c r="CO83" i="55"/>
  <c r="CI76" i="55"/>
  <c r="CI87" i="55"/>
  <c r="CI93" i="55"/>
  <c r="CI99" i="55"/>
  <c r="CI105" i="55"/>
  <c r="CC73" i="55"/>
  <c r="CC85" i="55"/>
  <c r="BW68" i="55"/>
  <c r="BW80" i="55"/>
  <c r="BW89" i="55"/>
  <c r="BW95" i="55"/>
  <c r="BW101" i="55"/>
  <c r="BQ69" i="55"/>
  <c r="BQ81" i="55"/>
  <c r="AY70" i="55"/>
  <c r="AY82" i="55"/>
  <c r="AY90" i="55"/>
  <c r="AY96" i="55"/>
  <c r="AY102" i="55"/>
  <c r="AS75" i="55"/>
  <c r="AM68" i="55"/>
  <c r="AM80" i="55"/>
  <c r="AM89" i="55"/>
  <c r="AM95" i="55"/>
  <c r="AG71" i="55"/>
  <c r="AG83" i="55"/>
  <c r="AA76" i="55"/>
  <c r="AA87" i="55"/>
  <c r="U69" i="55"/>
  <c r="U81" i="55"/>
  <c r="O67" i="55"/>
  <c r="O79" i="55"/>
  <c r="CU69" i="55"/>
  <c r="CU81" i="55"/>
  <c r="CO72" i="55"/>
  <c r="CO84" i="55"/>
  <c r="CO91" i="55"/>
  <c r="CO97" i="55"/>
  <c r="CO103" i="55"/>
  <c r="CI65" i="55"/>
  <c r="CI77" i="55"/>
  <c r="CC74" i="55"/>
  <c r="CC86" i="55"/>
  <c r="CC92" i="55"/>
  <c r="CC98" i="55"/>
  <c r="CC104" i="55"/>
  <c r="BW69" i="55"/>
  <c r="BW81" i="55"/>
  <c r="BQ70" i="55"/>
  <c r="BQ82" i="55"/>
  <c r="BQ90" i="55"/>
  <c r="BQ96" i="55"/>
  <c r="BQ102" i="55"/>
  <c r="AY71" i="55"/>
  <c r="AY83" i="55"/>
  <c r="AS76" i="55"/>
  <c r="AS87" i="55"/>
  <c r="AS93" i="55"/>
  <c r="AS99" i="55"/>
  <c r="AS105" i="55"/>
  <c r="AM69" i="55"/>
  <c r="AM81" i="55"/>
  <c r="AG72" i="55"/>
  <c r="AG84" i="55"/>
  <c r="AG91" i="55"/>
  <c r="AA65" i="55"/>
  <c r="AA77" i="55"/>
  <c r="U70" i="55"/>
  <c r="U82" i="55"/>
  <c r="O68" i="55"/>
  <c r="O80" i="55"/>
  <c r="O89" i="55"/>
  <c r="CU70" i="55"/>
  <c r="CU82" i="55"/>
  <c r="CU90" i="55"/>
  <c r="CU96" i="55"/>
  <c r="CU102" i="55"/>
  <c r="CU108" i="55"/>
  <c r="CO73" i="55"/>
  <c r="CO85" i="55"/>
  <c r="CI66" i="55"/>
  <c r="CI78" i="55"/>
  <c r="CI88" i="55"/>
  <c r="CI94" i="55"/>
  <c r="CI100" i="55"/>
  <c r="CI106" i="55"/>
  <c r="CC75" i="55"/>
  <c r="BW70" i="55"/>
  <c r="BW82" i="55"/>
  <c r="BW90" i="55"/>
  <c r="BW96" i="55"/>
  <c r="BW102" i="55"/>
  <c r="BQ71" i="55"/>
  <c r="BQ83" i="55"/>
  <c r="AY72" i="55"/>
  <c r="AY84" i="55"/>
  <c r="AY91" i="55"/>
  <c r="AY97" i="55"/>
  <c r="AS65" i="55"/>
  <c r="AS77" i="55"/>
  <c r="AM70" i="55"/>
  <c r="AM82" i="55"/>
  <c r="AM90" i="55"/>
  <c r="AM96" i="55"/>
  <c r="AG73" i="55"/>
  <c r="AG85" i="55"/>
  <c r="AA66" i="55"/>
  <c r="AA78" i="55"/>
  <c r="AA88" i="55"/>
  <c r="U71" i="55"/>
  <c r="U83" i="55"/>
  <c r="O69" i="55"/>
  <c r="O81" i="55"/>
  <c r="CU71" i="55"/>
  <c r="CU83" i="55"/>
  <c r="CO74" i="55"/>
  <c r="CO86" i="55"/>
  <c r="CO92" i="55"/>
  <c r="CO98" i="55"/>
  <c r="CO104" i="55"/>
  <c r="CI67" i="55"/>
  <c r="CI79" i="55"/>
  <c r="CC76" i="55"/>
  <c r="CC87" i="55"/>
  <c r="CC93" i="55"/>
  <c r="CC99" i="55"/>
  <c r="CC105" i="55"/>
  <c r="BW71" i="55"/>
  <c r="BW83" i="55"/>
  <c r="BQ72" i="55"/>
  <c r="BQ84" i="55"/>
  <c r="BQ91" i="55"/>
  <c r="BQ97" i="55"/>
  <c r="BQ103" i="55"/>
  <c r="AY73" i="55"/>
  <c r="AY85" i="55"/>
  <c r="AS66" i="55"/>
  <c r="AS78" i="55"/>
  <c r="AS88" i="55"/>
  <c r="AS94" i="55"/>
  <c r="AS100" i="55"/>
  <c r="AS106" i="55"/>
  <c r="AM71" i="55"/>
  <c r="AM83" i="55"/>
  <c r="AG74" i="55"/>
  <c r="AG86" i="55"/>
  <c r="AG92" i="55"/>
  <c r="AA67" i="55"/>
  <c r="AA79" i="55"/>
  <c r="U72" i="55"/>
  <c r="U84" i="55"/>
  <c r="O70" i="55"/>
  <c r="O82" i="55"/>
  <c r="CU72" i="55"/>
  <c r="CU84" i="55"/>
  <c r="CU91" i="55"/>
  <c r="CU97" i="55"/>
  <c r="CU103" i="55"/>
  <c r="CU109" i="55"/>
  <c r="CO75" i="55"/>
  <c r="CI68" i="55"/>
  <c r="CI80" i="55"/>
  <c r="CI89" i="55"/>
  <c r="CI95" i="55"/>
  <c r="CI101" i="55"/>
  <c r="CC65" i="55"/>
  <c r="CC77" i="55"/>
  <c r="BW72" i="55"/>
  <c r="BW84" i="55"/>
  <c r="BW91" i="55"/>
  <c r="BW97" i="55"/>
  <c r="BW103" i="55"/>
  <c r="BQ73" i="55"/>
  <c r="BQ85" i="55"/>
  <c r="AY74" i="55"/>
  <c r="AY86" i="55"/>
  <c r="AY92" i="55"/>
  <c r="AY98" i="55"/>
  <c r="AS67" i="55"/>
  <c r="AS79" i="55"/>
  <c r="AM72" i="55"/>
  <c r="AM84" i="55"/>
  <c r="AM91" i="55"/>
  <c r="AM97" i="55"/>
  <c r="AG75" i="55"/>
  <c r="AA68" i="55"/>
  <c r="AA80" i="55"/>
  <c r="AA89" i="55"/>
  <c r="U73" i="55"/>
  <c r="U85" i="55"/>
  <c r="O71" i="55"/>
  <c r="O83" i="55"/>
  <c r="CU73" i="55"/>
  <c r="CU85" i="55"/>
  <c r="CO76" i="55"/>
  <c r="CO87" i="55"/>
  <c r="CO93" i="55"/>
  <c r="CO99" i="55"/>
  <c r="CO105" i="55"/>
  <c r="CI69" i="55"/>
  <c r="CI81" i="55"/>
  <c r="CC66" i="55"/>
  <c r="CC78" i="55"/>
  <c r="CC88" i="55"/>
  <c r="CC94" i="55"/>
  <c r="CC100" i="55"/>
  <c r="CC106" i="55"/>
  <c r="BW73" i="55"/>
  <c r="BW85" i="55"/>
  <c r="BQ74" i="55"/>
  <c r="BQ86" i="55"/>
  <c r="BQ92" i="55"/>
  <c r="BQ98" i="55"/>
  <c r="BQ104" i="55"/>
  <c r="AY75" i="55"/>
  <c r="AS68" i="55"/>
  <c r="AS80" i="55"/>
  <c r="AS89" i="55"/>
  <c r="AS95" i="55"/>
  <c r="AS101" i="55"/>
  <c r="AS107" i="55"/>
  <c r="AM73" i="55"/>
  <c r="AM85" i="55"/>
  <c r="AG76" i="55"/>
  <c r="AG87" i="55"/>
  <c r="AG93" i="55"/>
  <c r="AA69" i="55"/>
  <c r="AA81" i="55"/>
  <c r="U74" i="55"/>
  <c r="U86" i="55"/>
  <c r="O72" i="55"/>
  <c r="O84" i="55"/>
  <c r="BU49" i="47"/>
  <c r="AD18" i="47"/>
  <c r="AK45" i="47"/>
  <c r="E77" i="47"/>
  <c r="E61" i="47"/>
  <c r="E84" i="47"/>
  <c r="E80" i="47"/>
  <c r="E76" i="47"/>
  <c r="E72" i="47"/>
  <c r="E68" i="47"/>
  <c r="E64" i="47"/>
  <c r="E69" i="47"/>
  <c r="E83" i="47"/>
  <c r="E75" i="47"/>
  <c r="E67" i="47"/>
  <c r="E60" i="47"/>
  <c r="E70" i="47"/>
  <c r="E81" i="47"/>
  <c r="E88" i="47"/>
  <c r="E79" i="47"/>
  <c r="E71" i="47"/>
  <c r="E63" i="47"/>
  <c r="E78" i="47"/>
  <c r="E65" i="47"/>
  <c r="E66" i="47"/>
  <c r="E87" i="47"/>
  <c r="E82" i="47"/>
  <c r="E74" i="47"/>
  <c r="E86" i="47"/>
  <c r="E62" i="47"/>
  <c r="E85" i="47"/>
  <c r="E73" i="47"/>
  <c r="F83" i="55"/>
  <c r="F84" i="47"/>
  <c r="F80" i="47"/>
  <c r="F76" i="47"/>
  <c r="F72" i="47"/>
  <c r="F88" i="47"/>
  <c r="F83" i="47"/>
  <c r="F79" i="47"/>
  <c r="F75" i="47"/>
  <c r="F87" i="47"/>
  <c r="F82" i="47"/>
  <c r="F78" i="47"/>
  <c r="F74" i="47"/>
  <c r="F86" i="47"/>
  <c r="F85" i="47"/>
  <c r="F81" i="47"/>
  <c r="F77" i="47"/>
  <c r="F73" i="47"/>
  <c r="D70" i="47"/>
  <c r="D85" i="47"/>
  <c r="D82" i="47"/>
  <c r="D79" i="47"/>
  <c r="D76" i="47"/>
  <c r="D73" i="47"/>
  <c r="D67" i="47"/>
  <c r="D64" i="47"/>
  <c r="D78" i="47"/>
  <c r="D69" i="47"/>
  <c r="D88" i="47"/>
  <c r="D84" i="47"/>
  <c r="D75" i="47"/>
  <c r="D72" i="47"/>
  <c r="D66" i="47"/>
  <c r="D81" i="47"/>
  <c r="D87" i="47"/>
  <c r="D74" i="47"/>
  <c r="D65" i="47"/>
  <c r="D83" i="47"/>
  <c r="D80" i="47"/>
  <c r="D71" i="47"/>
  <c r="D68" i="47"/>
  <c r="D77" i="47"/>
  <c r="D86" i="47"/>
  <c r="BM10" i="55"/>
  <c r="BM44" i="55"/>
  <c r="BM9" i="55"/>
  <c r="AZ9" i="55"/>
  <c r="BM43" i="55"/>
  <c r="B5" i="67"/>
  <c r="Y50" i="47"/>
  <c r="AW50" i="47"/>
  <c r="AQ46" i="47"/>
  <c r="BC62" i="47"/>
  <c r="BO46" i="47"/>
  <c r="CA61" i="47"/>
  <c r="CM61" i="47"/>
  <c r="CS60" i="47"/>
  <c r="CG52" i="47"/>
  <c r="CA62" i="47"/>
  <c r="CY46" i="47"/>
  <c r="BY13" i="47"/>
  <c r="BS13" i="47"/>
  <c r="AK46" i="47"/>
  <c r="BM13" i="47"/>
  <c r="BY14" i="47"/>
  <c r="AI40" i="47"/>
  <c r="AO7" i="47"/>
  <c r="CE45" i="47"/>
  <c r="BA42" i="47"/>
  <c r="AO58" i="47"/>
  <c r="CK57" i="47"/>
  <c r="CW45" i="47"/>
  <c r="BY9" i="47"/>
  <c r="CQ7" i="47"/>
  <c r="CQ8" i="47"/>
  <c r="BM8" i="47"/>
  <c r="CK43" i="47"/>
  <c r="AI41" i="47"/>
  <c r="BY15" i="47"/>
  <c r="AI42" i="47"/>
  <c r="AE60" i="47"/>
  <c r="AQ59" i="47"/>
  <c r="BC61" i="47"/>
  <c r="CA48" i="47"/>
  <c r="CM45" i="47"/>
  <c r="CA60" i="47"/>
  <c r="CM49" i="47"/>
  <c r="CA51" i="47"/>
  <c r="CG48" i="47"/>
  <c r="CM59" i="47"/>
  <c r="CS62" i="47"/>
  <c r="CG62" i="47"/>
  <c r="AD20" i="47"/>
  <c r="AC11" i="47"/>
  <c r="CW9" i="47"/>
  <c r="BM59" i="47"/>
  <c r="AI57" i="47"/>
  <c r="W7" i="47"/>
  <c r="CQ14" i="47"/>
  <c r="BS42" i="47"/>
  <c r="AC60" i="47"/>
  <c r="BS7" i="47"/>
  <c r="AO57" i="47"/>
  <c r="CK42" i="47"/>
  <c r="AC6" i="47"/>
  <c r="AC59" i="47"/>
  <c r="CQ60" i="47"/>
  <c r="AU39" i="47"/>
  <c r="CE15" i="47"/>
  <c r="BA43" i="47"/>
  <c r="CQ44" i="47"/>
  <c r="CW15" i="47"/>
  <c r="CE12" i="47"/>
  <c r="CE39" i="47"/>
  <c r="CK12" i="47"/>
  <c r="CQ43" i="47"/>
  <c r="BS6" i="47"/>
  <c r="AE52" i="47"/>
  <c r="AE48" i="47"/>
  <c r="AE62" i="47"/>
  <c r="CG47" i="47"/>
  <c r="CA47" i="47"/>
  <c r="BC59" i="47"/>
  <c r="BU48" i="47"/>
  <c r="CA59" i="47"/>
  <c r="BU62" i="47"/>
  <c r="AK49" i="47"/>
  <c r="AK50" i="47"/>
  <c r="AK48" i="47"/>
  <c r="AU13" i="47"/>
  <c r="BM9" i="47"/>
  <c r="AI7" i="47"/>
  <c r="CW43" i="47"/>
  <c r="AI14" i="47"/>
  <c r="W60" i="47"/>
  <c r="BM7" i="47"/>
  <c r="AO9" i="47"/>
  <c r="AO14" i="47"/>
  <c r="CK7" i="47"/>
  <c r="AO43" i="47"/>
  <c r="CW60" i="47"/>
  <c r="CK58" i="47"/>
  <c r="BS41" i="47"/>
  <c r="CW58" i="47"/>
  <c r="CA45" i="47"/>
  <c r="CS48" i="47"/>
  <c r="CS52" i="47"/>
  <c r="CA50" i="47"/>
  <c r="CM51" i="47"/>
  <c r="BY11" i="47"/>
  <c r="CE40" i="47"/>
  <c r="AC43" i="47"/>
  <c r="BA11" i="47"/>
  <c r="CK6" i="47"/>
  <c r="CQ9" i="47"/>
  <c r="BS59" i="47"/>
  <c r="CE59" i="47"/>
  <c r="BY42" i="47"/>
  <c r="W12" i="47"/>
  <c r="CE9" i="47"/>
  <c r="BA45" i="47"/>
  <c r="CK41" i="47"/>
  <c r="AI44" i="47"/>
  <c r="AU8" i="47"/>
  <c r="BA39" i="47"/>
  <c r="AC13" i="47"/>
  <c r="BS39" i="47"/>
  <c r="W15" i="47"/>
  <c r="AU44" i="47"/>
  <c r="BY8" i="47"/>
  <c r="AU15" i="47"/>
  <c r="CQ12" i="47"/>
  <c r="AO15" i="47"/>
  <c r="CW12" i="47"/>
  <c r="BA15" i="47"/>
  <c r="AI60" i="47"/>
  <c r="CK8" i="47"/>
  <c r="AW60" i="47"/>
  <c r="AQ51" i="47"/>
  <c r="AQ52" i="47"/>
  <c r="AQ60" i="47"/>
  <c r="AQ47" i="47"/>
  <c r="AE61" i="47"/>
  <c r="BC51" i="47"/>
  <c r="CA46" i="47"/>
  <c r="CM47" i="47"/>
  <c r="CS50" i="47"/>
  <c r="CG50" i="47"/>
  <c r="CW42" i="47"/>
  <c r="AK59" i="47"/>
  <c r="AC40" i="47"/>
  <c r="AU43" i="47"/>
  <c r="W42" i="47"/>
  <c r="AU7" i="47"/>
  <c r="BS45" i="47"/>
  <c r="CQ40" i="47"/>
  <c r="AI11" i="47"/>
  <c r="BY7" i="47"/>
  <c r="BM11" i="47"/>
  <c r="BA12" i="47"/>
  <c r="BM58" i="47"/>
  <c r="AO42" i="47"/>
  <c r="W44" i="47"/>
  <c r="BM60" i="47"/>
  <c r="AI15" i="47"/>
  <c r="AC45" i="47"/>
  <c r="CQ13" i="47"/>
  <c r="AQ48" i="47"/>
  <c r="BO51" i="47"/>
  <c r="AW45" i="47"/>
  <c r="AE50" i="47"/>
  <c r="CY61" i="47"/>
  <c r="CG61" i="47"/>
  <c r="BU60" i="47"/>
  <c r="BC47" i="47"/>
  <c r="BU50" i="47"/>
  <c r="CY59" i="47"/>
  <c r="CS46" i="47"/>
  <c r="CM62" i="47"/>
  <c r="CG46" i="47"/>
  <c r="BM6" i="47"/>
  <c r="AI13" i="47"/>
  <c r="AK60" i="47"/>
  <c r="AO45" i="47"/>
  <c r="AU11" i="47"/>
  <c r="AI9" i="47"/>
  <c r="BM57" i="47"/>
  <c r="AU42" i="47"/>
  <c r="CW6" i="47"/>
  <c r="CQ11" i="47"/>
  <c r="AI45" i="47"/>
  <c r="CE14" i="47"/>
  <c r="BM12" i="47"/>
  <c r="BA8" i="47"/>
  <c r="AC39" i="47"/>
  <c r="BA41" i="47"/>
  <c r="BS60" i="47"/>
  <c r="CE60" i="47"/>
  <c r="CK39" i="47"/>
  <c r="W14" i="47"/>
  <c r="W40" i="47"/>
  <c r="Y47" i="47"/>
  <c r="Y59" i="47"/>
  <c r="Y45" i="47"/>
  <c r="AW52" i="47"/>
  <c r="BC45" i="47"/>
  <c r="BC49" i="47"/>
  <c r="AE46" i="47"/>
  <c r="BU47" i="47"/>
  <c r="AQ61" i="47"/>
  <c r="CY60" i="47"/>
  <c r="BU59" i="47"/>
  <c r="CY49" i="47"/>
  <c r="CM60" i="47"/>
  <c r="BU46" i="47"/>
  <c r="CS61" i="47"/>
  <c r="AK61" i="47"/>
  <c r="BS57" i="47"/>
  <c r="CW14" i="47"/>
  <c r="BY45" i="47"/>
  <c r="W13" i="47"/>
  <c r="CQ57" i="47"/>
  <c r="BA40" i="47"/>
  <c r="CQ45" i="47"/>
  <c r="CQ59" i="47"/>
  <c r="CQ41" i="47"/>
  <c r="CW44" i="47"/>
  <c r="BM15" i="47"/>
  <c r="AO59" i="47"/>
  <c r="AC8" i="47"/>
  <c r="CQ58" i="47"/>
  <c r="AO6" i="47"/>
  <c r="BS8" i="47"/>
  <c r="AI8" i="47"/>
  <c r="BY60" i="47"/>
  <c r="AO11" i="47"/>
  <c r="AE49" i="47"/>
  <c r="AW59" i="47"/>
  <c r="BC60" i="47"/>
  <c r="BO61" i="47"/>
  <c r="CG59" i="47"/>
  <c r="CG49" i="47"/>
  <c r="CS59" i="47"/>
  <c r="CY51" i="47"/>
  <c r="BU61" i="47"/>
  <c r="X56" i="47"/>
  <c r="CE13" i="47"/>
  <c r="BA13" i="47"/>
  <c r="AK62" i="47"/>
  <c r="AO13" i="47"/>
  <c r="CW59" i="47"/>
  <c r="BM14" i="47"/>
  <c r="BS9" i="47"/>
  <c r="CW7" i="47"/>
  <c r="CE43" i="47"/>
  <c r="AC42" i="47"/>
  <c r="BA7" i="47"/>
  <c r="BY59" i="47"/>
  <c r="CW57" i="47"/>
  <c r="BM42" i="47"/>
  <c r="AU14" i="47"/>
  <c r="CE42" i="47"/>
  <c r="W59" i="47"/>
  <c r="CK45" i="47"/>
  <c r="BA57" i="47"/>
  <c r="BA58" i="47"/>
  <c r="BM43" i="47"/>
  <c r="AU41" i="47"/>
  <c r="AO12" i="47"/>
  <c r="CW8" i="47"/>
  <c r="AO41" i="47"/>
  <c r="BM52" i="55"/>
  <c r="AE59" i="47"/>
  <c r="AQ62" i="47"/>
  <c r="AW62" i="47"/>
  <c r="Y60" i="47"/>
  <c r="AE45" i="47"/>
  <c r="AW61" i="47"/>
  <c r="CY52" i="47"/>
  <c r="BU51" i="47"/>
  <c r="BO62" i="47"/>
  <c r="CG45" i="47"/>
  <c r="BO60" i="47"/>
  <c r="CY48" i="47"/>
  <c r="CM52" i="47"/>
  <c r="CY47" i="47"/>
  <c r="CY62" i="47"/>
  <c r="CM50" i="47"/>
  <c r="AC58" i="47"/>
  <c r="AK52" i="47"/>
  <c r="W58" i="47"/>
  <c r="W11" i="47"/>
  <c r="BY6" i="47"/>
  <c r="CK14" i="47"/>
  <c r="BA9" i="47"/>
  <c r="BA59" i="47"/>
  <c r="W6" i="47"/>
  <c r="CE7" i="47"/>
  <c r="AU57" i="47"/>
  <c r="BY12" i="47"/>
  <c r="CK59" i="47"/>
  <c r="BA6" i="47"/>
  <c r="BM40" i="47"/>
  <c r="BS15" i="47"/>
  <c r="AO60" i="47"/>
  <c r="CW41" i="47"/>
  <c r="CK44" i="47"/>
  <c r="BY39" i="47"/>
  <c r="BA44" i="47"/>
  <c r="CE8" i="47"/>
  <c r="AU60" i="47"/>
  <c r="CK15" i="47"/>
  <c r="AI12" i="47"/>
  <c r="AC14" i="47"/>
  <c r="W8" i="47"/>
  <c r="BO59" i="47"/>
  <c r="BC50" i="47"/>
  <c r="AW46" i="47"/>
  <c r="AW49" i="47"/>
  <c r="AQ49" i="47"/>
  <c r="AW48" i="47"/>
  <c r="CG51" i="47"/>
  <c r="CY45" i="47"/>
  <c r="AW51" i="47"/>
  <c r="BC52" i="47"/>
  <c r="CM48" i="47"/>
  <c r="CS51" i="47"/>
  <c r="CM46" i="47"/>
  <c r="CS49" i="47"/>
  <c r="CW13" i="47"/>
  <c r="BS11" i="47"/>
  <c r="AU59" i="47"/>
  <c r="CE57" i="47"/>
  <c r="CK40" i="47"/>
  <c r="CE11" i="47"/>
  <c r="CK9" i="47"/>
  <c r="CQ6" i="47"/>
  <c r="AC41" i="47"/>
  <c r="AU9" i="47"/>
  <c r="CK60" i="47"/>
  <c r="BY58" i="47"/>
  <c r="W9" i="47"/>
  <c r="CE41" i="47"/>
  <c r="Y61" i="47"/>
  <c r="Y51" i="47"/>
  <c r="Y62" i="47"/>
  <c r="BC46" i="47"/>
  <c r="CA49" i="47"/>
  <c r="AE51" i="47"/>
  <c r="AQ45" i="47"/>
  <c r="Y52" i="47"/>
  <c r="BO47" i="47"/>
  <c r="AW47" i="47"/>
  <c r="BC48" i="47"/>
  <c r="BO49" i="47"/>
  <c r="BO52" i="47"/>
  <c r="BU52" i="47"/>
  <c r="CS47" i="47"/>
  <c r="CS45" i="47"/>
  <c r="CK13" i="47"/>
  <c r="BY40" i="47"/>
  <c r="BS43" i="47"/>
  <c r="BS14" i="47"/>
  <c r="CW40" i="47"/>
  <c r="W41" i="47"/>
  <c r="AI6" i="47"/>
  <c r="BA14" i="47"/>
  <c r="AU6" i="47"/>
  <c r="AC12" i="47"/>
  <c r="AC7" i="47"/>
  <c r="AO39" i="47"/>
  <c r="AU12" i="47"/>
  <c r="BM39" i="47"/>
  <c r="W39" i="47"/>
  <c r="V6" i="55"/>
  <c r="BX9" i="55"/>
  <c r="CV8" i="55"/>
  <c r="AB9" i="55"/>
  <c r="AN9" i="55"/>
  <c r="CV6" i="55"/>
  <c r="V9" i="55"/>
  <c r="E25" i="51"/>
  <c r="E30" i="51"/>
  <c r="D27" i="51"/>
  <c r="AN6" i="55"/>
  <c r="BG42" i="55"/>
  <c r="Q46" i="55"/>
  <c r="BG37" i="55"/>
  <c r="AH6" i="55"/>
  <c r="AT6" i="55"/>
  <c r="AB6" i="55"/>
  <c r="BM40" i="55"/>
  <c r="CJ6" i="55"/>
  <c r="BX6" i="55"/>
  <c r="CP6" i="55"/>
  <c r="BR6" i="55"/>
  <c r="BG56" i="55"/>
  <c r="AZ6" i="55"/>
  <c r="CD6" i="55"/>
  <c r="BM20" i="55"/>
  <c r="P6" i="55"/>
  <c r="AC37" i="47"/>
  <c r="BA46" i="47"/>
  <c r="CE31" i="47"/>
  <c r="CK56" i="47"/>
  <c r="CE44" i="47"/>
  <c r="AI39" i="47"/>
  <c r="BA36" i="47"/>
  <c r="AO47" i="47"/>
  <c r="CK31" i="47"/>
  <c r="BM37" i="47"/>
  <c r="AH9" i="55"/>
  <c r="CQ39" i="47"/>
  <c r="W45" i="47"/>
  <c r="AC57" i="47"/>
  <c r="BA32" i="47"/>
  <c r="AI55" i="47"/>
  <c r="BM44" i="47"/>
  <c r="CP9" i="55"/>
  <c r="BS44" i="47"/>
  <c r="CW56" i="47"/>
  <c r="BR9" i="55"/>
  <c r="AI56" i="47"/>
  <c r="BM41" i="55"/>
  <c r="AC44" i="47"/>
  <c r="CW39" i="47"/>
  <c r="CW46" i="47"/>
  <c r="AU58" i="47"/>
  <c r="CQ31" i="47"/>
  <c r="CE32" i="47"/>
  <c r="CD9" i="55"/>
  <c r="AO36" i="47"/>
  <c r="AU36" i="47"/>
  <c r="W57" i="47"/>
  <c r="BY44" i="47"/>
  <c r="CJ9" i="55"/>
  <c r="CW55" i="47"/>
  <c r="P9" i="55"/>
  <c r="CV9" i="55"/>
  <c r="AT9" i="55"/>
  <c r="BW28" i="55"/>
  <c r="BG43" i="55"/>
  <c r="BM53" i="55"/>
  <c r="BM42" i="55"/>
  <c r="BM54" i="55"/>
  <c r="BM39" i="55"/>
  <c r="BM57" i="55"/>
  <c r="BG35" i="55"/>
  <c r="BM14" i="55"/>
  <c r="BG4" i="55"/>
  <c r="BM45" i="55"/>
  <c r="P8" i="55"/>
  <c r="BG39" i="55"/>
  <c r="V8" i="55"/>
  <c r="BM48" i="55"/>
  <c r="AH8" i="55"/>
  <c r="BM21" i="55"/>
  <c r="BM17" i="55"/>
  <c r="BM27" i="55"/>
  <c r="BM29" i="55"/>
  <c r="BM47" i="55"/>
  <c r="BG7" i="55"/>
  <c r="BM31" i="55"/>
  <c r="BM49" i="55"/>
  <c r="BM60" i="55"/>
  <c r="BM5" i="55"/>
  <c r="BG49" i="55"/>
  <c r="AT8" i="55"/>
  <c r="BG38" i="55"/>
  <c r="BM11" i="55"/>
  <c r="AE8" i="55"/>
  <c r="CM53" i="55"/>
  <c r="CY53" i="55"/>
  <c r="CS53" i="55"/>
  <c r="CG53" i="55"/>
  <c r="CA53" i="55"/>
  <c r="BU53" i="55"/>
  <c r="AW53" i="55"/>
  <c r="BC53" i="55"/>
  <c r="AK53" i="55"/>
  <c r="Y53" i="55"/>
  <c r="AE53" i="55"/>
  <c r="S53" i="55"/>
  <c r="AQ53" i="55"/>
  <c r="CK26" i="55"/>
  <c r="CW26" i="55"/>
  <c r="CQ26" i="55"/>
  <c r="CE26" i="55"/>
  <c r="BY26" i="55"/>
  <c r="BS26" i="55"/>
  <c r="AU26" i="55"/>
  <c r="BA26" i="55"/>
  <c r="AO26" i="55"/>
  <c r="AI26" i="55"/>
  <c r="W26" i="55"/>
  <c r="AC26" i="55"/>
  <c r="Q26" i="55"/>
  <c r="CQ16" i="55"/>
  <c r="CE16" i="55"/>
  <c r="BY16" i="55"/>
  <c r="CK16" i="55"/>
  <c r="CW16" i="55"/>
  <c r="BS16" i="55"/>
  <c r="AU16" i="55"/>
  <c r="BA16" i="55"/>
  <c r="AO16" i="55"/>
  <c r="AC16" i="55"/>
  <c r="Q16" i="55"/>
  <c r="AI16" i="55"/>
  <c r="W16" i="55"/>
  <c r="BM15" i="55"/>
  <c r="CU37" i="55"/>
  <c r="CC37" i="55"/>
  <c r="BQ37" i="55"/>
  <c r="CO37" i="55"/>
  <c r="BW37" i="55"/>
  <c r="CI37" i="55"/>
  <c r="AM37" i="55"/>
  <c r="AA37" i="55"/>
  <c r="AY37" i="55"/>
  <c r="AS37" i="55"/>
  <c r="AG37" i="55"/>
  <c r="U37" i="55"/>
  <c r="O37" i="55"/>
  <c r="CS15" i="55"/>
  <c r="CG15" i="55"/>
  <c r="CA15" i="55"/>
  <c r="CM15" i="55"/>
  <c r="CY15" i="55"/>
  <c r="BU15" i="55"/>
  <c r="AW15" i="55"/>
  <c r="BC15" i="55"/>
  <c r="AQ15" i="55"/>
  <c r="AK15" i="55"/>
  <c r="Y15" i="55"/>
  <c r="AE15" i="55"/>
  <c r="S15" i="55"/>
  <c r="CK34" i="55"/>
  <c r="CW34" i="55"/>
  <c r="CQ34" i="55"/>
  <c r="CE34" i="55"/>
  <c r="BY34" i="55"/>
  <c r="BS34" i="55"/>
  <c r="AU34" i="55"/>
  <c r="BA34" i="55"/>
  <c r="AO34" i="55"/>
  <c r="AI34" i="55"/>
  <c r="W34" i="55"/>
  <c r="AC34" i="55"/>
  <c r="Q34" i="55"/>
  <c r="CQ32" i="55"/>
  <c r="CE32" i="55"/>
  <c r="BY32" i="55"/>
  <c r="CK32" i="55"/>
  <c r="CW32" i="55"/>
  <c r="BS32" i="55"/>
  <c r="AU32" i="55"/>
  <c r="BA32" i="55"/>
  <c r="AO32" i="55"/>
  <c r="AC32" i="55"/>
  <c r="Q32" i="55"/>
  <c r="AI32" i="55"/>
  <c r="W32" i="55"/>
  <c r="CK30" i="55"/>
  <c r="CW30" i="55"/>
  <c r="CQ30" i="55"/>
  <c r="CE30" i="55"/>
  <c r="BY30" i="55"/>
  <c r="BS30" i="55"/>
  <c r="AU30" i="55"/>
  <c r="BA30" i="55"/>
  <c r="AO30" i="55"/>
  <c r="AI30" i="55"/>
  <c r="W30" i="55"/>
  <c r="AC30" i="55"/>
  <c r="Q30" i="55"/>
  <c r="CJ43" i="55"/>
  <c r="CD43" i="55"/>
  <c r="CV43" i="55"/>
  <c r="BR43" i="55"/>
  <c r="CP43" i="55"/>
  <c r="BX43" i="55"/>
  <c r="AN43" i="55"/>
  <c r="AB43" i="55"/>
  <c r="AZ43" i="55"/>
  <c r="AT43" i="55"/>
  <c r="AH43" i="55"/>
  <c r="V43" i="55"/>
  <c r="P43" i="55"/>
  <c r="CA14" i="55"/>
  <c r="CV5" i="55"/>
  <c r="BR5" i="55"/>
  <c r="CP5" i="55"/>
  <c r="BX5" i="55"/>
  <c r="CJ5" i="55"/>
  <c r="CD5" i="55"/>
  <c r="AZ5" i="55"/>
  <c r="AT5" i="55"/>
  <c r="AH5" i="55"/>
  <c r="V5" i="55"/>
  <c r="AN5" i="55"/>
  <c r="AB5" i="55"/>
  <c r="P5" i="55"/>
  <c r="CY40" i="55"/>
  <c r="CS40" i="55"/>
  <c r="CG40" i="55"/>
  <c r="CA40" i="55"/>
  <c r="CM40" i="55"/>
  <c r="BU40" i="55"/>
  <c r="AW40" i="55"/>
  <c r="BC40" i="55"/>
  <c r="AE40" i="55"/>
  <c r="S40" i="55"/>
  <c r="AQ40" i="55"/>
  <c r="AK40" i="55"/>
  <c r="Y40" i="55"/>
  <c r="BG46" i="55"/>
  <c r="BG8" i="55"/>
  <c r="BG59" i="55"/>
  <c r="BG11" i="55"/>
  <c r="CL42" i="55"/>
  <c r="CX42" i="55"/>
  <c r="CR42" i="55"/>
  <c r="CF42" i="55"/>
  <c r="BZ42" i="55"/>
  <c r="BB42" i="55"/>
  <c r="BT42" i="55"/>
  <c r="AV42" i="55"/>
  <c r="AJ42" i="55"/>
  <c r="X42" i="55"/>
  <c r="AD42" i="55"/>
  <c r="R42" i="55"/>
  <c r="AP42" i="55"/>
  <c r="CY32" i="55"/>
  <c r="CS32" i="55"/>
  <c r="CG32" i="55"/>
  <c r="CA32" i="55"/>
  <c r="CM32" i="55"/>
  <c r="BU32" i="55"/>
  <c r="AW32" i="55"/>
  <c r="BC32" i="55"/>
  <c r="AQ32" i="55"/>
  <c r="AE32" i="55"/>
  <c r="S32" i="55"/>
  <c r="AK32" i="55"/>
  <c r="Y32" i="55"/>
  <c r="CQ12" i="55"/>
  <c r="CE12" i="55"/>
  <c r="BY12" i="55"/>
  <c r="CK12" i="55"/>
  <c r="CW12" i="55"/>
  <c r="BS12" i="55"/>
  <c r="AU12" i="55"/>
  <c r="BA12" i="55"/>
  <c r="AO12" i="55"/>
  <c r="AC12" i="55"/>
  <c r="Q12" i="55"/>
  <c r="AI12" i="55"/>
  <c r="W12" i="55"/>
  <c r="CS22" i="55"/>
  <c r="CG22" i="55"/>
  <c r="CA22" i="55"/>
  <c r="CM22" i="55"/>
  <c r="CY22" i="55"/>
  <c r="BC22" i="55"/>
  <c r="AQ22" i="55"/>
  <c r="BU22" i="55"/>
  <c r="AW22" i="55"/>
  <c r="AK22" i="55"/>
  <c r="Y22" i="55"/>
  <c r="AE22" i="55"/>
  <c r="S22" i="55"/>
  <c r="CS23" i="55"/>
  <c r="CG23" i="55"/>
  <c r="CA23" i="55"/>
  <c r="CM23" i="55"/>
  <c r="CY23" i="55"/>
  <c r="BU23" i="55"/>
  <c r="AW23" i="55"/>
  <c r="BC23" i="55"/>
  <c r="AQ23" i="55"/>
  <c r="AK23" i="55"/>
  <c r="Y23" i="55"/>
  <c r="AE23" i="55"/>
  <c r="S23" i="55"/>
  <c r="CQ35" i="55"/>
  <c r="CE35" i="55"/>
  <c r="BY35" i="55"/>
  <c r="CK35" i="55"/>
  <c r="CW35" i="55"/>
  <c r="BA35" i="55"/>
  <c r="AO35" i="55"/>
  <c r="BS35" i="55"/>
  <c r="AU35" i="55"/>
  <c r="AI35" i="55"/>
  <c r="W35" i="55"/>
  <c r="AC35" i="55"/>
  <c r="Q35" i="55"/>
  <c r="BY46" i="55"/>
  <c r="CR23" i="55"/>
  <c r="CF23" i="55"/>
  <c r="BZ23" i="55"/>
  <c r="CL23" i="55"/>
  <c r="CX23" i="55"/>
  <c r="BT23" i="55"/>
  <c r="AV23" i="55"/>
  <c r="BB23" i="55"/>
  <c r="AP23" i="55"/>
  <c r="AJ23" i="55"/>
  <c r="X23" i="55"/>
  <c r="AD23" i="55"/>
  <c r="R23" i="55"/>
  <c r="CV57" i="55"/>
  <c r="CJ57" i="55"/>
  <c r="CD57" i="55"/>
  <c r="CP57" i="55"/>
  <c r="BX57" i="55"/>
  <c r="AH57" i="55"/>
  <c r="V57" i="55"/>
  <c r="AZ57" i="55"/>
  <c r="AN57" i="55"/>
  <c r="BR57" i="55"/>
  <c r="AB57" i="55"/>
  <c r="AT57" i="55"/>
  <c r="P57" i="55"/>
  <c r="CC55" i="55"/>
  <c r="CO55" i="55"/>
  <c r="BW55" i="55"/>
  <c r="CU55" i="55"/>
  <c r="CI55" i="55"/>
  <c r="AY55" i="55"/>
  <c r="AM55" i="55"/>
  <c r="AA55" i="55"/>
  <c r="BQ55" i="55"/>
  <c r="AS55" i="55"/>
  <c r="AG55" i="55"/>
  <c r="U55" i="55"/>
  <c r="O55" i="55"/>
  <c r="CU32" i="55"/>
  <c r="CI32" i="55"/>
  <c r="CC32" i="55"/>
  <c r="BQ32" i="55"/>
  <c r="CO32" i="55"/>
  <c r="BW32" i="55"/>
  <c r="AM32" i="55"/>
  <c r="AA32" i="55"/>
  <c r="AS32" i="55"/>
  <c r="AY32" i="55"/>
  <c r="AG32" i="55"/>
  <c r="U32" i="55"/>
  <c r="O32" i="55"/>
  <c r="CX5" i="55"/>
  <c r="CR5" i="55"/>
  <c r="CF5" i="55"/>
  <c r="BZ5" i="55"/>
  <c r="CL5" i="55"/>
  <c r="BT5" i="55"/>
  <c r="AV5" i="55"/>
  <c r="BB5" i="55"/>
  <c r="AP5" i="55"/>
  <c r="AJ5" i="55"/>
  <c r="X5" i="55"/>
  <c r="AD5" i="55"/>
  <c r="R5" i="55"/>
  <c r="CR40" i="55"/>
  <c r="CF40" i="55"/>
  <c r="BZ40" i="55"/>
  <c r="CL40" i="55"/>
  <c r="CX40" i="55"/>
  <c r="BT40" i="55"/>
  <c r="AV40" i="55"/>
  <c r="BB40" i="55"/>
  <c r="AP40" i="55"/>
  <c r="AD40" i="55"/>
  <c r="R40" i="55"/>
  <c r="AJ40" i="55"/>
  <c r="X40" i="55"/>
  <c r="CL26" i="55"/>
  <c r="CX26" i="55"/>
  <c r="CR26" i="55"/>
  <c r="CF26" i="55"/>
  <c r="BZ26" i="55"/>
  <c r="BB26" i="55"/>
  <c r="AP26" i="55"/>
  <c r="BT26" i="55"/>
  <c r="AV26" i="55"/>
  <c r="AJ26" i="55"/>
  <c r="X26" i="55"/>
  <c r="AD26" i="55"/>
  <c r="R26" i="55"/>
  <c r="CM5" i="55"/>
  <c r="CY5" i="55"/>
  <c r="CS5" i="55"/>
  <c r="CG5" i="55"/>
  <c r="CA5" i="55"/>
  <c r="BU5" i="55"/>
  <c r="AW5" i="55"/>
  <c r="BC5" i="55"/>
  <c r="AQ5" i="55"/>
  <c r="AK5" i="55"/>
  <c r="Y5" i="55"/>
  <c r="AE5" i="55"/>
  <c r="S5" i="55"/>
  <c r="CX29" i="55"/>
  <c r="CR29" i="55"/>
  <c r="CF29" i="55"/>
  <c r="BZ29" i="55"/>
  <c r="CL29" i="55"/>
  <c r="BT29" i="55"/>
  <c r="AV29" i="55"/>
  <c r="BB29" i="55"/>
  <c r="AP29" i="55"/>
  <c r="AJ29" i="55"/>
  <c r="X29" i="55"/>
  <c r="AD29" i="55"/>
  <c r="R29" i="55"/>
  <c r="BO41" i="55"/>
  <c r="CM41" i="55"/>
  <c r="CY41" i="55"/>
  <c r="CS41" i="55"/>
  <c r="CG41" i="55"/>
  <c r="CA41" i="55"/>
  <c r="BU41" i="55"/>
  <c r="AW41" i="55"/>
  <c r="BC41" i="55"/>
  <c r="AK41" i="55"/>
  <c r="Y41" i="55"/>
  <c r="AE41" i="55"/>
  <c r="S41" i="55"/>
  <c r="AQ41" i="55"/>
  <c r="O28" i="55"/>
  <c r="CU28" i="55"/>
  <c r="CX37" i="55"/>
  <c r="CR37" i="55"/>
  <c r="CF37" i="55"/>
  <c r="BZ37" i="55"/>
  <c r="CL37" i="55"/>
  <c r="BT37" i="55"/>
  <c r="AV37" i="55"/>
  <c r="BB37" i="55"/>
  <c r="AP37" i="55"/>
  <c r="AJ37" i="55"/>
  <c r="X37" i="55"/>
  <c r="AD37" i="55"/>
  <c r="R37" i="55"/>
  <c r="CS26" i="55"/>
  <c r="CG26" i="55"/>
  <c r="CA26" i="55"/>
  <c r="CM26" i="55"/>
  <c r="CY26" i="55"/>
  <c r="BC26" i="55"/>
  <c r="AQ26" i="55"/>
  <c r="BU26" i="55"/>
  <c r="AW26" i="55"/>
  <c r="AK26" i="55"/>
  <c r="Y26" i="55"/>
  <c r="AE26" i="55"/>
  <c r="S26" i="55"/>
  <c r="CS34" i="55"/>
  <c r="CG34" i="55"/>
  <c r="CA34" i="55"/>
  <c r="CM34" i="55"/>
  <c r="CY34" i="55"/>
  <c r="BC34" i="55"/>
  <c r="AQ34" i="55"/>
  <c r="BU34" i="55"/>
  <c r="AW34" i="55"/>
  <c r="AK34" i="55"/>
  <c r="Y34" i="55"/>
  <c r="AE34" i="55"/>
  <c r="S34" i="55"/>
  <c r="CS66" i="55"/>
  <c r="CG66" i="55"/>
  <c r="CA66" i="55"/>
  <c r="CM66" i="55"/>
  <c r="CY66" i="55"/>
  <c r="BC66" i="55"/>
  <c r="BU66" i="55"/>
  <c r="AW66" i="55"/>
  <c r="AK66" i="55"/>
  <c r="Y66" i="55"/>
  <c r="AE66" i="55"/>
  <c r="S66" i="55"/>
  <c r="AQ66" i="55"/>
  <c r="BO35" i="55"/>
  <c r="CS35" i="55"/>
  <c r="CG35" i="55"/>
  <c r="CA35" i="55"/>
  <c r="CM35" i="55"/>
  <c r="CY35" i="55"/>
  <c r="BU35" i="55"/>
  <c r="AW35" i="55"/>
  <c r="BC35" i="55"/>
  <c r="AQ35" i="55"/>
  <c r="AK35" i="55"/>
  <c r="Y35" i="55"/>
  <c r="AE35" i="55"/>
  <c r="S35" i="55"/>
  <c r="CM61" i="55"/>
  <c r="CY61" i="55"/>
  <c r="CS61" i="55"/>
  <c r="CG61" i="55"/>
  <c r="CA61" i="55"/>
  <c r="BU61" i="55"/>
  <c r="AW61" i="55"/>
  <c r="BC61" i="55"/>
  <c r="AK61" i="55"/>
  <c r="Y61" i="55"/>
  <c r="AE61" i="55"/>
  <c r="S61" i="55"/>
  <c r="AQ61" i="55"/>
  <c r="CG8" i="55"/>
  <c r="BH6" i="55"/>
  <c r="BH10" i="55"/>
  <c r="BH14" i="55"/>
  <c r="BH18" i="55"/>
  <c r="BH22" i="55"/>
  <c r="BH26" i="55"/>
  <c r="BH30" i="55"/>
  <c r="BH34" i="55"/>
  <c r="BH38" i="55"/>
  <c r="BH42" i="55"/>
  <c r="BH46" i="55"/>
  <c r="BH50" i="55"/>
  <c r="BH54" i="55"/>
  <c r="BH62" i="55"/>
  <c r="BH66" i="55"/>
  <c r="BH70" i="55"/>
  <c r="BH74" i="55"/>
  <c r="BH78" i="55"/>
  <c r="BH82" i="55"/>
  <c r="BH86" i="55"/>
  <c r="BH90" i="55"/>
  <c r="BH94" i="55"/>
  <c r="BH98" i="55"/>
  <c r="BH102" i="55"/>
  <c r="BH7" i="55"/>
  <c r="BH11" i="55"/>
  <c r="BH15" i="55"/>
  <c r="BH19" i="55"/>
  <c r="BH23" i="55"/>
  <c r="BH27" i="55"/>
  <c r="BH31" i="55"/>
  <c r="BH35" i="55"/>
  <c r="BH39" i="55"/>
  <c r="BH43" i="55"/>
  <c r="BH47" i="55"/>
  <c r="BH51" i="55"/>
  <c r="BH55" i="55"/>
  <c r="BH63" i="55"/>
  <c r="BH67" i="55"/>
  <c r="BH71" i="55"/>
  <c r="BH75" i="55"/>
  <c r="BH79" i="55"/>
  <c r="BH83" i="55"/>
  <c r="BH87" i="55"/>
  <c r="BH91" i="55"/>
  <c r="BH95" i="55"/>
  <c r="BH99" i="55"/>
  <c r="BH103" i="55"/>
  <c r="BH4" i="55"/>
  <c r="BH8" i="55"/>
  <c r="BH12" i="55"/>
  <c r="BH16" i="55"/>
  <c r="BH20" i="55"/>
  <c r="BH24" i="55"/>
  <c r="BH28" i="55"/>
  <c r="BH32" i="55"/>
  <c r="BH36" i="55"/>
  <c r="BH40" i="55"/>
  <c r="BH44" i="55"/>
  <c r="BH48" i="55"/>
  <c r="BH52" i="55"/>
  <c r="BH60" i="55"/>
  <c r="BH64" i="55"/>
  <c r="BH68" i="55"/>
  <c r="BH72" i="55"/>
  <c r="BH76" i="55"/>
  <c r="BH80" i="55"/>
  <c r="BH84" i="55"/>
  <c r="BH88" i="55"/>
  <c r="BH92" i="55"/>
  <c r="BH96" i="55"/>
  <c r="BH100" i="55"/>
  <c r="BH5" i="55"/>
  <c r="BH9" i="55"/>
  <c r="BH13" i="55"/>
  <c r="BH17" i="55"/>
  <c r="BH21" i="55"/>
  <c r="BH25" i="55"/>
  <c r="BH29" i="55"/>
  <c r="BH33" i="55"/>
  <c r="BH37" i="55"/>
  <c r="BH41" i="55"/>
  <c r="BH45" i="55"/>
  <c r="BH49" i="55"/>
  <c r="BH53" i="55"/>
  <c r="BH61" i="55"/>
  <c r="BH65" i="55"/>
  <c r="BH69" i="55"/>
  <c r="BH73" i="55"/>
  <c r="BH77" i="55"/>
  <c r="BH81" i="55"/>
  <c r="BH85" i="55"/>
  <c r="BH89" i="55"/>
  <c r="BH93" i="55"/>
  <c r="BH97" i="55"/>
  <c r="BH101" i="55"/>
  <c r="BN101" i="55"/>
  <c r="BN89" i="55"/>
  <c r="BN67" i="55"/>
  <c r="BN94" i="55"/>
  <c r="BN78" i="55"/>
  <c r="BN99" i="55"/>
  <c r="BN64" i="55"/>
  <c r="BN92" i="55"/>
  <c r="BN71" i="55"/>
  <c r="BN97" i="55"/>
  <c r="BN77" i="55"/>
  <c r="BN102" i="55"/>
  <c r="BN90" i="55"/>
  <c r="BN74" i="55"/>
  <c r="BN95" i="55"/>
  <c r="BN79" i="55"/>
  <c r="BN100" i="55"/>
  <c r="BN85" i="55"/>
  <c r="BN81" i="55"/>
  <c r="BN93" i="55"/>
  <c r="BN63" i="55"/>
  <c r="BN61" i="55"/>
  <c r="BN98" i="55"/>
  <c r="BN76" i="55"/>
  <c r="BN103" i="55"/>
  <c r="BN91" i="55"/>
  <c r="BN96" i="55"/>
  <c r="BN29" i="55"/>
  <c r="BN47" i="55"/>
  <c r="BN6" i="55"/>
  <c r="BN33" i="55"/>
  <c r="BN24" i="55"/>
  <c r="BN26" i="55"/>
  <c r="BN51" i="55"/>
  <c r="BN69" i="55"/>
  <c r="E64" i="55"/>
  <c r="BN72" i="55"/>
  <c r="E76" i="55"/>
  <c r="BN39" i="55"/>
  <c r="BN14" i="55"/>
  <c r="BN20" i="55"/>
  <c r="BN15" i="55"/>
  <c r="BN27" i="55"/>
  <c r="BN66" i="55"/>
  <c r="BN52" i="55"/>
  <c r="E68" i="55"/>
  <c r="BN75" i="55"/>
  <c r="E84" i="55"/>
  <c r="BN87" i="55"/>
  <c r="E81" i="55"/>
  <c r="BN16" i="55"/>
  <c r="BN30" i="55"/>
  <c r="BN60" i="55"/>
  <c r="BN56" i="55"/>
  <c r="BN84" i="55"/>
  <c r="BN4" i="55"/>
  <c r="E86" i="55"/>
  <c r="BN34" i="55"/>
  <c r="BN46" i="55"/>
  <c r="BN44" i="55"/>
  <c r="E65" i="55"/>
  <c r="E77" i="55"/>
  <c r="E82" i="55"/>
  <c r="E78" i="55"/>
  <c r="BN88" i="55"/>
  <c r="BN86" i="55"/>
  <c r="BN8" i="55"/>
  <c r="BN12" i="55"/>
  <c r="E85" i="55"/>
  <c r="E87" i="55"/>
  <c r="BN13" i="55"/>
  <c r="E79" i="55"/>
  <c r="BN32" i="55"/>
  <c r="BN65" i="55"/>
  <c r="BN83" i="55"/>
  <c r="E80" i="55"/>
  <c r="BN18" i="55"/>
  <c r="BN11" i="55"/>
  <c r="E67" i="55"/>
  <c r="BN62" i="55"/>
  <c r="BN68" i="55"/>
  <c r="BN82" i="55"/>
  <c r="BN21" i="55"/>
  <c r="BN43" i="55"/>
  <c r="BN17" i="55"/>
  <c r="BN7" i="55"/>
  <c r="BN19" i="55"/>
  <c r="E70" i="55"/>
  <c r="BN55" i="55"/>
  <c r="BN45" i="55"/>
  <c r="BN70" i="55"/>
  <c r="BN80" i="55"/>
  <c r="BN41" i="55"/>
  <c r="E74" i="55"/>
  <c r="BN23" i="55"/>
  <c r="BN40" i="55"/>
  <c r="BN36" i="55"/>
  <c r="E66" i="55"/>
  <c r="E73" i="55"/>
  <c r="BN9" i="55"/>
  <c r="BN31" i="55"/>
  <c r="BN37" i="55"/>
  <c r="BN42" i="55"/>
  <c r="BN38" i="55"/>
  <c r="BN48" i="55"/>
  <c r="E75" i="55"/>
  <c r="BN10" i="55"/>
  <c r="E72" i="55"/>
  <c r="BN25" i="55"/>
  <c r="BN35" i="55"/>
  <c r="BN49" i="55"/>
  <c r="BN73" i="55"/>
  <c r="BN5" i="55"/>
  <c r="BN50" i="55"/>
  <c r="E69" i="55"/>
  <c r="CK6" i="55"/>
  <c r="CW6" i="55"/>
  <c r="CQ6" i="55"/>
  <c r="CE6" i="55"/>
  <c r="BY6" i="55"/>
  <c r="BS6" i="55"/>
  <c r="AU6" i="55"/>
  <c r="BA6" i="55"/>
  <c r="AI6" i="55"/>
  <c r="W6" i="55"/>
  <c r="AC6" i="55"/>
  <c r="Q6" i="55"/>
  <c r="AO6" i="55"/>
  <c r="CV22" i="55"/>
  <c r="CP22" i="55"/>
  <c r="BX22" i="55"/>
  <c r="CJ22" i="55"/>
  <c r="CD22" i="55"/>
  <c r="BR22" i="55"/>
  <c r="AT22" i="55"/>
  <c r="AH22" i="55"/>
  <c r="V22" i="55"/>
  <c r="AZ22" i="55"/>
  <c r="AN22" i="55"/>
  <c r="AB22" i="55"/>
  <c r="P22" i="55"/>
  <c r="CV18" i="55"/>
  <c r="CD18" i="55"/>
  <c r="AZ18" i="55"/>
  <c r="BR18" i="55"/>
  <c r="CP18" i="55"/>
  <c r="BX18" i="55"/>
  <c r="CJ18" i="55"/>
  <c r="AB18" i="55"/>
  <c r="AT18" i="55"/>
  <c r="AH18" i="55"/>
  <c r="V18" i="55"/>
  <c r="AN18" i="55"/>
  <c r="P18" i="55"/>
  <c r="CX33" i="55"/>
  <c r="CR33" i="55"/>
  <c r="CF33" i="55"/>
  <c r="BZ33" i="55"/>
  <c r="CL33" i="55"/>
  <c r="BT33" i="55"/>
  <c r="AV33" i="55"/>
  <c r="BB33" i="55"/>
  <c r="AP33" i="55"/>
  <c r="AJ33" i="55"/>
  <c r="X33" i="55"/>
  <c r="AD33" i="55"/>
  <c r="R33" i="55"/>
  <c r="CI44" i="55"/>
  <c r="CC44" i="55"/>
  <c r="CU44" i="55"/>
  <c r="BQ44" i="55"/>
  <c r="CO44" i="55"/>
  <c r="BW44" i="55"/>
  <c r="AM44" i="55"/>
  <c r="AA44" i="55"/>
  <c r="AY44" i="55"/>
  <c r="AS44" i="55"/>
  <c r="AG44" i="55"/>
  <c r="U44" i="55"/>
  <c r="O44" i="55"/>
  <c r="BN22" i="55"/>
  <c r="CL22" i="55"/>
  <c r="CX22" i="55"/>
  <c r="CR22" i="55"/>
  <c r="CF22" i="55"/>
  <c r="BZ22" i="55"/>
  <c r="BB22" i="55"/>
  <c r="AP22" i="55"/>
  <c r="BT22" i="55"/>
  <c r="AV22" i="55"/>
  <c r="AJ22" i="55"/>
  <c r="X22" i="55"/>
  <c r="AD22" i="55"/>
  <c r="R22" i="55"/>
  <c r="BM7" i="55"/>
  <c r="CG14" i="55"/>
  <c r="BM28" i="55"/>
  <c r="BM30" i="55"/>
  <c r="BG45" i="55"/>
  <c r="BG52" i="55"/>
  <c r="BG55" i="55"/>
  <c r="CE46" i="55"/>
  <c r="AA28" i="55"/>
  <c r="BM26" i="55"/>
  <c r="CQ44" i="55"/>
  <c r="CE44" i="55"/>
  <c r="BY44" i="55"/>
  <c r="CK44" i="55"/>
  <c r="CW44" i="55"/>
  <c r="BS44" i="55"/>
  <c r="AU44" i="55"/>
  <c r="BA44" i="55"/>
  <c r="AC44" i="55"/>
  <c r="Q44" i="55"/>
  <c r="AO44" i="55"/>
  <c r="AI44" i="55"/>
  <c r="W44" i="55"/>
  <c r="CS8" i="55"/>
  <c r="CR7" i="55"/>
  <c r="CF7" i="55"/>
  <c r="BZ7" i="55"/>
  <c r="CL7" i="55"/>
  <c r="CX7" i="55"/>
  <c r="BT7" i="55"/>
  <c r="AV7" i="55"/>
  <c r="BB7" i="55"/>
  <c r="AP7" i="55"/>
  <c r="AJ7" i="55"/>
  <c r="X7" i="55"/>
  <c r="AD7" i="55"/>
  <c r="R7" i="55"/>
  <c r="CL46" i="55"/>
  <c r="CX46" i="55"/>
  <c r="CR46" i="55"/>
  <c r="CF46" i="55"/>
  <c r="BZ46" i="55"/>
  <c r="BB46" i="55"/>
  <c r="BT46" i="55"/>
  <c r="AV46" i="55"/>
  <c r="AJ46" i="55"/>
  <c r="X46" i="55"/>
  <c r="AD46" i="55"/>
  <c r="R46" i="55"/>
  <c r="AP46" i="55"/>
  <c r="CV68" i="55"/>
  <c r="CJ68" i="55"/>
  <c r="CD68" i="55"/>
  <c r="BR68" i="55"/>
  <c r="CP68" i="55"/>
  <c r="BX68" i="55"/>
  <c r="AZ68" i="55"/>
  <c r="AN68" i="55"/>
  <c r="AB68" i="55"/>
  <c r="AT68" i="55"/>
  <c r="AH68" i="55"/>
  <c r="V68" i="55"/>
  <c r="P68" i="55"/>
  <c r="CQ43" i="55"/>
  <c r="CE43" i="55"/>
  <c r="BY43" i="55"/>
  <c r="CK43" i="55"/>
  <c r="CW43" i="55"/>
  <c r="BA43" i="55"/>
  <c r="BS43" i="55"/>
  <c r="AO43" i="55"/>
  <c r="AU43" i="55"/>
  <c r="AI43" i="55"/>
  <c r="W43" i="55"/>
  <c r="AC43" i="55"/>
  <c r="Q43" i="55"/>
  <c r="CW53" i="55"/>
  <c r="CQ53" i="55"/>
  <c r="CE53" i="55"/>
  <c r="BY53" i="55"/>
  <c r="CK53" i="55"/>
  <c r="BS53" i="55"/>
  <c r="AU53" i="55"/>
  <c r="BA53" i="55"/>
  <c r="AI53" i="55"/>
  <c r="W53" i="55"/>
  <c r="AC53" i="55"/>
  <c r="Q53" i="55"/>
  <c r="AO53" i="55"/>
  <c r="CP58" i="55"/>
  <c r="BX58" i="55"/>
  <c r="CV58" i="55"/>
  <c r="CJ58" i="55"/>
  <c r="CD58" i="55"/>
  <c r="BR58" i="55"/>
  <c r="AT58" i="55"/>
  <c r="AH58" i="55"/>
  <c r="V58" i="55"/>
  <c r="AZ58" i="55"/>
  <c r="AN58" i="55"/>
  <c r="AB58" i="55"/>
  <c r="P58" i="55"/>
  <c r="CV74" i="55"/>
  <c r="CJ74" i="55"/>
  <c r="CD74" i="55"/>
  <c r="BR74" i="55"/>
  <c r="CP74" i="55"/>
  <c r="BX74" i="55"/>
  <c r="AZ74" i="55"/>
  <c r="AN74" i="55"/>
  <c r="AB74" i="55"/>
  <c r="AT74" i="55"/>
  <c r="AH74" i="55"/>
  <c r="P74" i="55"/>
  <c r="V74" i="55"/>
  <c r="BN54" i="55"/>
  <c r="CL54" i="55"/>
  <c r="CX54" i="55"/>
  <c r="CR54" i="55"/>
  <c r="CF54" i="55"/>
  <c r="BZ54" i="55"/>
  <c r="BB54" i="55"/>
  <c r="BT54" i="55"/>
  <c r="AV54" i="55"/>
  <c r="AJ54" i="55"/>
  <c r="X54" i="55"/>
  <c r="AD54" i="55"/>
  <c r="R54" i="55"/>
  <c r="AP54" i="55"/>
  <c r="BM6" i="55"/>
  <c r="CY24" i="55"/>
  <c r="CS24" i="55"/>
  <c r="CG24" i="55"/>
  <c r="CA24" i="55"/>
  <c r="CM24" i="55"/>
  <c r="BU24" i="55"/>
  <c r="AW24" i="55"/>
  <c r="BC24" i="55"/>
  <c r="AQ24" i="55"/>
  <c r="AE24" i="55"/>
  <c r="S24" i="55"/>
  <c r="AK24" i="55"/>
  <c r="Y24" i="55"/>
  <c r="BM50" i="55"/>
  <c r="CQ51" i="55"/>
  <c r="CE51" i="55"/>
  <c r="BY51" i="55"/>
  <c r="CK51" i="55"/>
  <c r="CW51" i="55"/>
  <c r="BA51" i="55"/>
  <c r="BS51" i="55"/>
  <c r="AO51" i="55"/>
  <c r="AU51" i="55"/>
  <c r="AI51" i="55"/>
  <c r="W51" i="55"/>
  <c r="AC51" i="55"/>
  <c r="Q51" i="55"/>
  <c r="CC61" i="55"/>
  <c r="CO61" i="55"/>
  <c r="BW61" i="55"/>
  <c r="CU61" i="55"/>
  <c r="CI61" i="55"/>
  <c r="AY61" i="55"/>
  <c r="AM61" i="55"/>
  <c r="AA61" i="55"/>
  <c r="AS61" i="55"/>
  <c r="AG61" i="55"/>
  <c r="U61" i="55"/>
  <c r="BQ61" i="55"/>
  <c r="O61" i="55"/>
  <c r="CO47" i="55"/>
  <c r="BW47" i="55"/>
  <c r="CU47" i="55"/>
  <c r="CI47" i="55"/>
  <c r="CC47" i="55"/>
  <c r="AS47" i="55"/>
  <c r="AG47" i="55"/>
  <c r="U47" i="55"/>
  <c r="BQ47" i="55"/>
  <c r="AM47" i="55"/>
  <c r="AY47" i="55"/>
  <c r="AA47" i="55"/>
  <c r="O47" i="55"/>
  <c r="CU15" i="55"/>
  <c r="CI15" i="55"/>
  <c r="CC15" i="55"/>
  <c r="BQ15" i="55"/>
  <c r="CO15" i="55"/>
  <c r="BW15" i="55"/>
  <c r="AG15" i="55"/>
  <c r="U15" i="55"/>
  <c r="AM15" i="55"/>
  <c r="AY15" i="55"/>
  <c r="AA15" i="55"/>
  <c r="AS15" i="55"/>
  <c r="O15" i="55"/>
  <c r="CU22" i="55"/>
  <c r="CI22" i="55"/>
  <c r="CC22" i="55"/>
  <c r="BQ22" i="55"/>
  <c r="CO22" i="55"/>
  <c r="BW22" i="55"/>
  <c r="AS22" i="55"/>
  <c r="AG22" i="55"/>
  <c r="U22" i="55"/>
  <c r="AY22" i="55"/>
  <c r="AM22" i="55"/>
  <c r="AA22" i="55"/>
  <c r="O22" i="55"/>
  <c r="CX41" i="55"/>
  <c r="CR41" i="55"/>
  <c r="CF41" i="55"/>
  <c r="BZ41" i="55"/>
  <c r="CL41" i="55"/>
  <c r="BT41" i="55"/>
  <c r="AV41" i="55"/>
  <c r="BB41" i="55"/>
  <c r="AJ41" i="55"/>
  <c r="X41" i="55"/>
  <c r="AD41" i="55"/>
  <c r="R41" i="55"/>
  <c r="AP41" i="55"/>
  <c r="CV31" i="55"/>
  <c r="CJ31" i="55"/>
  <c r="CD31" i="55"/>
  <c r="BR31" i="55"/>
  <c r="CP31" i="55"/>
  <c r="BX31" i="55"/>
  <c r="AN31" i="55"/>
  <c r="AB31" i="55"/>
  <c r="AT31" i="55"/>
  <c r="AZ31" i="55"/>
  <c r="AH31" i="55"/>
  <c r="V31" i="55"/>
  <c r="P31" i="55"/>
  <c r="CW17" i="55"/>
  <c r="CQ17" i="55"/>
  <c r="CE17" i="55"/>
  <c r="BY17" i="55"/>
  <c r="CK17" i="55"/>
  <c r="BS17" i="55"/>
  <c r="AU17" i="55"/>
  <c r="BA17" i="55"/>
  <c r="AO17" i="55"/>
  <c r="AI17" i="55"/>
  <c r="W17" i="55"/>
  <c r="AC17" i="55"/>
  <c r="Q17" i="55"/>
  <c r="CU20" i="55"/>
  <c r="CI20" i="55"/>
  <c r="CC20" i="55"/>
  <c r="BQ20" i="55"/>
  <c r="CO20" i="55"/>
  <c r="BW20" i="55"/>
  <c r="AY20" i="55"/>
  <c r="AM20" i="55"/>
  <c r="AA20" i="55"/>
  <c r="AS20" i="55"/>
  <c r="AG20" i="55"/>
  <c r="U20" i="55"/>
  <c r="O20" i="55"/>
  <c r="CL50" i="55"/>
  <c r="CX50" i="55"/>
  <c r="CR50" i="55"/>
  <c r="CF50" i="55"/>
  <c r="BZ50" i="55"/>
  <c r="BB50" i="55"/>
  <c r="BT50" i="55"/>
  <c r="AV50" i="55"/>
  <c r="AJ50" i="55"/>
  <c r="X50" i="55"/>
  <c r="AD50" i="55"/>
  <c r="R50" i="55"/>
  <c r="AP50" i="55"/>
  <c r="BR59" i="55"/>
  <c r="CP59" i="55"/>
  <c r="BX59" i="55"/>
  <c r="CV59" i="55"/>
  <c r="CJ59" i="55"/>
  <c r="CD59" i="55"/>
  <c r="AT59" i="55"/>
  <c r="AH59" i="55"/>
  <c r="V59" i="55"/>
  <c r="AZ59" i="55"/>
  <c r="AN59" i="55"/>
  <c r="AB59" i="55"/>
  <c r="P59" i="55"/>
  <c r="BO51" i="55"/>
  <c r="CS51" i="55"/>
  <c r="CG51" i="55"/>
  <c r="CA51" i="55"/>
  <c r="CM51" i="55"/>
  <c r="CY51" i="55"/>
  <c r="BU51" i="55"/>
  <c r="AW51" i="55"/>
  <c r="BC51" i="55"/>
  <c r="AQ51" i="55"/>
  <c r="AK51" i="55"/>
  <c r="Y51" i="55"/>
  <c r="AE51" i="55"/>
  <c r="S51" i="55"/>
  <c r="S14" i="55"/>
  <c r="CS14" i="55"/>
  <c r="CV12" i="55"/>
  <c r="CD12" i="55"/>
  <c r="AZ12" i="55"/>
  <c r="BR12" i="55"/>
  <c r="CP12" i="55"/>
  <c r="BX12" i="55"/>
  <c r="CJ12" i="55"/>
  <c r="AB12" i="55"/>
  <c r="AT12" i="55"/>
  <c r="AH12" i="55"/>
  <c r="V12" i="55"/>
  <c r="AN12" i="55"/>
  <c r="P12" i="55"/>
  <c r="CV26" i="55"/>
  <c r="CJ26" i="55"/>
  <c r="CD26" i="55"/>
  <c r="BR26" i="55"/>
  <c r="CP26" i="55"/>
  <c r="BX26" i="55"/>
  <c r="AZ26" i="55"/>
  <c r="AN26" i="55"/>
  <c r="AB26" i="55"/>
  <c r="AT26" i="55"/>
  <c r="AH26" i="55"/>
  <c r="V26" i="55"/>
  <c r="P26" i="55"/>
  <c r="BG41" i="55"/>
  <c r="BG48" i="55"/>
  <c r="BG51" i="55"/>
  <c r="CX45" i="55"/>
  <c r="CR45" i="55"/>
  <c r="CF45" i="55"/>
  <c r="BZ45" i="55"/>
  <c r="CL45" i="55"/>
  <c r="BT45" i="55"/>
  <c r="AV45" i="55"/>
  <c r="BB45" i="55"/>
  <c r="AJ45" i="55"/>
  <c r="X45" i="55"/>
  <c r="AD45" i="55"/>
  <c r="R45" i="55"/>
  <c r="AP45" i="55"/>
  <c r="CY56" i="55"/>
  <c r="CS56" i="55"/>
  <c r="CG56" i="55"/>
  <c r="CA56" i="55"/>
  <c r="CM56" i="55"/>
  <c r="BU56" i="55"/>
  <c r="AW56" i="55"/>
  <c r="BC56" i="55"/>
  <c r="AE56" i="55"/>
  <c r="S56" i="55"/>
  <c r="AQ56" i="55"/>
  <c r="AK56" i="55"/>
  <c r="Y56" i="55"/>
  <c r="BM23" i="55"/>
  <c r="CW25" i="55"/>
  <c r="CQ25" i="55"/>
  <c r="CE25" i="55"/>
  <c r="BY25" i="55"/>
  <c r="CK25" i="55"/>
  <c r="BS25" i="55"/>
  <c r="AU25" i="55"/>
  <c r="BA25" i="55"/>
  <c r="AO25" i="55"/>
  <c r="AI25" i="55"/>
  <c r="W25" i="55"/>
  <c r="AC25" i="55"/>
  <c r="Q25" i="55"/>
  <c r="CV41" i="55"/>
  <c r="BR41" i="55"/>
  <c r="CP41" i="55"/>
  <c r="BX41" i="55"/>
  <c r="CJ41" i="55"/>
  <c r="CD41" i="55"/>
  <c r="AZ41" i="55"/>
  <c r="AT41" i="55"/>
  <c r="AH41" i="55"/>
  <c r="V41" i="55"/>
  <c r="AN41" i="55"/>
  <c r="AB41" i="55"/>
  <c r="P41" i="55"/>
  <c r="CK38" i="55"/>
  <c r="CW38" i="55"/>
  <c r="CQ38" i="55"/>
  <c r="CE38" i="55"/>
  <c r="BY38" i="55"/>
  <c r="BS38" i="55"/>
  <c r="AU38" i="55"/>
  <c r="BA38" i="55"/>
  <c r="AI38" i="55"/>
  <c r="W38" i="55"/>
  <c r="AO38" i="55"/>
  <c r="AC38" i="55"/>
  <c r="Q38" i="55"/>
  <c r="CK54" i="55"/>
  <c r="CW54" i="55"/>
  <c r="CQ54" i="55"/>
  <c r="CE54" i="55"/>
  <c r="BY54" i="55"/>
  <c r="BS54" i="55"/>
  <c r="AU54" i="55"/>
  <c r="BA54" i="55"/>
  <c r="AI54" i="55"/>
  <c r="W54" i="55"/>
  <c r="AC54" i="55"/>
  <c r="Q54" i="55"/>
  <c r="AO54" i="55"/>
  <c r="CV44" i="55"/>
  <c r="CJ44" i="55"/>
  <c r="CD44" i="55"/>
  <c r="BR44" i="55"/>
  <c r="CP44" i="55"/>
  <c r="BX44" i="55"/>
  <c r="AN44" i="55"/>
  <c r="AB44" i="55"/>
  <c r="AZ44" i="55"/>
  <c r="AT44" i="55"/>
  <c r="AH44" i="55"/>
  <c r="V44" i="55"/>
  <c r="P44" i="55"/>
  <c r="CQ46" i="55"/>
  <c r="CR47" i="55"/>
  <c r="CF47" i="55"/>
  <c r="BZ47" i="55"/>
  <c r="CL47" i="55"/>
  <c r="CX47" i="55"/>
  <c r="BT47" i="55"/>
  <c r="AV47" i="55"/>
  <c r="BB47" i="55"/>
  <c r="AP47" i="55"/>
  <c r="AJ47" i="55"/>
  <c r="X47" i="55"/>
  <c r="AD47" i="55"/>
  <c r="R47" i="55"/>
  <c r="CM29" i="55"/>
  <c r="CY29" i="55"/>
  <c r="CS29" i="55"/>
  <c r="CG29" i="55"/>
  <c r="CA29" i="55"/>
  <c r="BU29" i="55"/>
  <c r="AW29" i="55"/>
  <c r="BC29" i="55"/>
  <c r="AQ29" i="55"/>
  <c r="AK29" i="55"/>
  <c r="Y29" i="55"/>
  <c r="AE29" i="55"/>
  <c r="S29" i="55"/>
  <c r="CV23" i="55"/>
  <c r="BR23" i="55"/>
  <c r="CP23" i="55"/>
  <c r="BX23" i="55"/>
  <c r="CJ23" i="55"/>
  <c r="CD23" i="55"/>
  <c r="AT23" i="55"/>
  <c r="AH23" i="55"/>
  <c r="V23" i="55"/>
  <c r="AZ23" i="55"/>
  <c r="AN23" i="55"/>
  <c r="AB23" i="55"/>
  <c r="P23" i="55"/>
  <c r="CD48" i="55"/>
  <c r="AZ48" i="55"/>
  <c r="BR48" i="55"/>
  <c r="CP48" i="55"/>
  <c r="BX48" i="55"/>
  <c r="CV48" i="55"/>
  <c r="CJ48" i="55"/>
  <c r="AB48" i="55"/>
  <c r="AT48" i="55"/>
  <c r="AH48" i="55"/>
  <c r="V48" i="55"/>
  <c r="AN48" i="55"/>
  <c r="P48" i="55"/>
  <c r="CU36" i="55"/>
  <c r="BQ36" i="55"/>
  <c r="CO36" i="55"/>
  <c r="BW36" i="55"/>
  <c r="CI36" i="55"/>
  <c r="CC36" i="55"/>
  <c r="AA36" i="55"/>
  <c r="AY36" i="55"/>
  <c r="AS36" i="55"/>
  <c r="AG36" i="55"/>
  <c r="U36" i="55"/>
  <c r="AM36" i="55"/>
  <c r="O36" i="55"/>
  <c r="CM65" i="55"/>
  <c r="CY65" i="55"/>
  <c r="CS65" i="55"/>
  <c r="CG65" i="55"/>
  <c r="CA65" i="55"/>
  <c r="BU65" i="55"/>
  <c r="AW65" i="55"/>
  <c r="BC65" i="55"/>
  <c r="AK65" i="55"/>
  <c r="Y65" i="55"/>
  <c r="AE65" i="55"/>
  <c r="S65" i="55"/>
  <c r="AQ65" i="55"/>
  <c r="CQ56" i="55"/>
  <c r="CE56" i="55"/>
  <c r="BY56" i="55"/>
  <c r="CK56" i="55"/>
  <c r="CW56" i="55"/>
  <c r="BS56" i="55"/>
  <c r="AU56" i="55"/>
  <c r="BA56" i="55"/>
  <c r="AC56" i="55"/>
  <c r="Q56" i="55"/>
  <c r="AO56" i="55"/>
  <c r="AI56" i="55"/>
  <c r="W56" i="55"/>
  <c r="CS43" i="55"/>
  <c r="CG43" i="55"/>
  <c r="CA43" i="55"/>
  <c r="CM43" i="55"/>
  <c r="CY43" i="55"/>
  <c r="BU43" i="55"/>
  <c r="AW43" i="55"/>
  <c r="BC43" i="55"/>
  <c r="AQ43" i="55"/>
  <c r="AK43" i="55"/>
  <c r="Y43" i="55"/>
  <c r="AE43" i="55"/>
  <c r="S43" i="55"/>
  <c r="CQ40" i="55"/>
  <c r="CE40" i="55"/>
  <c r="BY40" i="55"/>
  <c r="CK40" i="55"/>
  <c r="CW40" i="55"/>
  <c r="BS40" i="55"/>
  <c r="AU40" i="55"/>
  <c r="BA40" i="55"/>
  <c r="AO40" i="55"/>
  <c r="AC40" i="55"/>
  <c r="Q40" i="55"/>
  <c r="AI40" i="55"/>
  <c r="W40" i="55"/>
  <c r="CV33" i="55"/>
  <c r="CJ33" i="55"/>
  <c r="CD33" i="55"/>
  <c r="AZ33" i="55"/>
  <c r="BR33" i="55"/>
  <c r="CP33" i="55"/>
  <c r="BX33" i="55"/>
  <c r="AH33" i="55"/>
  <c r="V33" i="55"/>
  <c r="AN33" i="55"/>
  <c r="AB33" i="55"/>
  <c r="AT33" i="55"/>
  <c r="P33" i="55"/>
  <c r="AM28" i="55"/>
  <c r="CV50" i="55"/>
  <c r="CJ50" i="55"/>
  <c r="CD50" i="55"/>
  <c r="BR50" i="55"/>
  <c r="CP50" i="55"/>
  <c r="BX50" i="55"/>
  <c r="AN50" i="55"/>
  <c r="AZ50" i="55"/>
  <c r="AB50" i="55"/>
  <c r="AT50" i="55"/>
  <c r="AH50" i="55"/>
  <c r="V50" i="55"/>
  <c r="P50" i="55"/>
  <c r="CK42" i="55"/>
  <c r="CW42" i="55"/>
  <c r="CQ42" i="55"/>
  <c r="CE42" i="55"/>
  <c r="BY42" i="55"/>
  <c r="BS42" i="55"/>
  <c r="AU42" i="55"/>
  <c r="BA42" i="55"/>
  <c r="AI42" i="55"/>
  <c r="W42" i="55"/>
  <c r="AC42" i="55"/>
  <c r="Q42" i="55"/>
  <c r="AO42" i="55"/>
  <c r="CD66" i="55"/>
  <c r="BR66" i="55"/>
  <c r="CP66" i="55"/>
  <c r="BX66" i="55"/>
  <c r="CV66" i="55"/>
  <c r="CJ66" i="55"/>
  <c r="AB66" i="55"/>
  <c r="AT66" i="55"/>
  <c r="AH66" i="55"/>
  <c r="V66" i="55"/>
  <c r="AZ66" i="55"/>
  <c r="AN66" i="55"/>
  <c r="P66" i="55"/>
  <c r="CS62" i="55"/>
  <c r="CG62" i="55"/>
  <c r="CA62" i="55"/>
  <c r="CM62" i="55"/>
  <c r="CY62" i="55"/>
  <c r="BC62" i="55"/>
  <c r="BU62" i="55"/>
  <c r="AW62" i="55"/>
  <c r="AK62" i="55"/>
  <c r="Y62" i="55"/>
  <c r="AE62" i="55"/>
  <c r="S62" i="55"/>
  <c r="AQ62" i="55"/>
  <c r="Y8" i="55"/>
  <c r="CY8" i="55"/>
  <c r="F80" i="55"/>
  <c r="BM33" i="55"/>
  <c r="CU51" i="55"/>
  <c r="CI51" i="55"/>
  <c r="CC51" i="55"/>
  <c r="CO51" i="55"/>
  <c r="BW51" i="55"/>
  <c r="BQ51" i="55"/>
  <c r="AG51" i="55"/>
  <c r="U51" i="55"/>
  <c r="AM51" i="55"/>
  <c r="AY51" i="55"/>
  <c r="AA51" i="55"/>
  <c r="AS51" i="55"/>
  <c r="O51" i="55"/>
  <c r="CU42" i="55"/>
  <c r="BQ42" i="55"/>
  <c r="CO42" i="55"/>
  <c r="BW42" i="55"/>
  <c r="CI42" i="55"/>
  <c r="CC42" i="55"/>
  <c r="AA42" i="55"/>
  <c r="AY42" i="55"/>
  <c r="AS42" i="55"/>
  <c r="AG42" i="55"/>
  <c r="U42" i="55"/>
  <c r="AM42" i="55"/>
  <c r="O42" i="55"/>
  <c r="CU33" i="55"/>
  <c r="CI33" i="55"/>
  <c r="CC33" i="55"/>
  <c r="BQ33" i="55"/>
  <c r="CO33" i="55"/>
  <c r="BW33" i="55"/>
  <c r="AG33" i="55"/>
  <c r="U33" i="55"/>
  <c r="AM33" i="55"/>
  <c r="AA33" i="55"/>
  <c r="AS33" i="55"/>
  <c r="AY33" i="55"/>
  <c r="O33" i="55"/>
  <c r="CM49" i="55"/>
  <c r="CY49" i="55"/>
  <c r="CS49" i="55"/>
  <c r="CG49" i="55"/>
  <c r="CA49" i="55"/>
  <c r="BU49" i="55"/>
  <c r="AW49" i="55"/>
  <c r="BC49" i="55"/>
  <c r="AK49" i="55"/>
  <c r="Y49" i="55"/>
  <c r="AE49" i="55"/>
  <c r="S49" i="55"/>
  <c r="AQ49" i="55"/>
  <c r="CL14" i="55"/>
  <c r="CX14" i="55"/>
  <c r="CR14" i="55"/>
  <c r="CF14" i="55"/>
  <c r="BZ14" i="55"/>
  <c r="BB14" i="55"/>
  <c r="AP14" i="55"/>
  <c r="BT14" i="55"/>
  <c r="AV14" i="55"/>
  <c r="AJ14" i="55"/>
  <c r="X14" i="55"/>
  <c r="AD14" i="55"/>
  <c r="R14" i="55"/>
  <c r="BM37" i="55"/>
  <c r="AE14" i="55"/>
  <c r="BG34" i="55"/>
  <c r="BG44" i="55"/>
  <c r="BG47" i="55"/>
  <c r="CW46" i="55"/>
  <c r="U28" i="55"/>
  <c r="AK8" i="55"/>
  <c r="CV25" i="55"/>
  <c r="CJ25" i="55"/>
  <c r="CD25" i="55"/>
  <c r="BR25" i="55"/>
  <c r="CP25" i="55"/>
  <c r="BX25" i="55"/>
  <c r="AN25" i="55"/>
  <c r="AB25" i="55"/>
  <c r="AT25" i="55"/>
  <c r="AH25" i="55"/>
  <c r="V25" i="55"/>
  <c r="AZ25" i="55"/>
  <c r="P25" i="55"/>
  <c r="BO64" i="55"/>
  <c r="CY64" i="55"/>
  <c r="CS64" i="55"/>
  <c r="CG64" i="55"/>
  <c r="CA64" i="55"/>
  <c r="CM64" i="55"/>
  <c r="BU64" i="55"/>
  <c r="AW64" i="55"/>
  <c r="BC64" i="55"/>
  <c r="AE64" i="55"/>
  <c r="S64" i="55"/>
  <c r="AQ64" i="55"/>
  <c r="AK64" i="55"/>
  <c r="Y64" i="55"/>
  <c r="CV27" i="55"/>
  <c r="CJ27" i="55"/>
  <c r="CD27" i="55"/>
  <c r="AZ27" i="55"/>
  <c r="BR27" i="55"/>
  <c r="CP27" i="55"/>
  <c r="BX27" i="55"/>
  <c r="AH27" i="55"/>
  <c r="V27" i="55"/>
  <c r="AN27" i="55"/>
  <c r="AB27" i="55"/>
  <c r="AT27" i="55"/>
  <c r="P27" i="55"/>
  <c r="BR53" i="55"/>
  <c r="CP53" i="55"/>
  <c r="BX53" i="55"/>
  <c r="CV53" i="55"/>
  <c r="CJ53" i="55"/>
  <c r="CD53" i="55"/>
  <c r="AT53" i="55"/>
  <c r="AH53" i="55"/>
  <c r="V53" i="55"/>
  <c r="AZ53" i="55"/>
  <c r="AN53" i="55"/>
  <c r="AB53" i="55"/>
  <c r="P53" i="55"/>
  <c r="BM16" i="55"/>
  <c r="CK58" i="55"/>
  <c r="CW58" i="55"/>
  <c r="CQ58" i="55"/>
  <c r="CE58" i="55"/>
  <c r="BY58" i="55"/>
  <c r="BS58" i="55"/>
  <c r="AU58" i="55"/>
  <c r="BA58" i="55"/>
  <c r="AI58" i="55"/>
  <c r="W58" i="55"/>
  <c r="AC58" i="55"/>
  <c r="Q58" i="55"/>
  <c r="AO58" i="55"/>
  <c r="CV16" i="55"/>
  <c r="CP16" i="55"/>
  <c r="BX16" i="55"/>
  <c r="CJ16" i="55"/>
  <c r="CD16" i="55"/>
  <c r="BR16" i="55"/>
  <c r="AT16" i="55"/>
  <c r="AH16" i="55"/>
  <c r="V16" i="55"/>
  <c r="AZ16" i="55"/>
  <c r="AN16" i="55"/>
  <c r="AB16" i="55"/>
  <c r="P16" i="55"/>
  <c r="CV36" i="55"/>
  <c r="CD36" i="55"/>
  <c r="AZ36" i="55"/>
  <c r="BR36" i="55"/>
  <c r="CP36" i="55"/>
  <c r="BX36" i="55"/>
  <c r="CJ36" i="55"/>
  <c r="AB36" i="55"/>
  <c r="AT36" i="55"/>
  <c r="AH36" i="55"/>
  <c r="V36" i="55"/>
  <c r="AN36" i="55"/>
  <c r="P36" i="55"/>
  <c r="BM46" i="55"/>
  <c r="CU57" i="55"/>
  <c r="CI57" i="55"/>
  <c r="CC57" i="55"/>
  <c r="CO57" i="55"/>
  <c r="BW57" i="55"/>
  <c r="AG57" i="55"/>
  <c r="U57" i="55"/>
  <c r="AY57" i="55"/>
  <c r="AM57" i="55"/>
  <c r="BQ57" i="55"/>
  <c r="AA57" i="55"/>
  <c r="AS57" i="55"/>
  <c r="O57" i="55"/>
  <c r="CS30" i="55"/>
  <c r="CG30" i="55"/>
  <c r="CA30" i="55"/>
  <c r="CM30" i="55"/>
  <c r="CY30" i="55"/>
  <c r="BC30" i="55"/>
  <c r="AQ30" i="55"/>
  <c r="BU30" i="55"/>
  <c r="AW30" i="55"/>
  <c r="AK30" i="55"/>
  <c r="Y30" i="55"/>
  <c r="AE30" i="55"/>
  <c r="S30" i="55"/>
  <c r="CQ28" i="55"/>
  <c r="CE28" i="55"/>
  <c r="BY28" i="55"/>
  <c r="CK28" i="55"/>
  <c r="CW28" i="55"/>
  <c r="BS28" i="55"/>
  <c r="AU28" i="55"/>
  <c r="BA28" i="55"/>
  <c r="AO28" i="55"/>
  <c r="AC28" i="55"/>
  <c r="Q28" i="55"/>
  <c r="AI28" i="55"/>
  <c r="W28" i="55"/>
  <c r="E88" i="55"/>
  <c r="CM13" i="55"/>
  <c r="CY13" i="55"/>
  <c r="CS13" i="55"/>
  <c r="CG13" i="55"/>
  <c r="CA13" i="55"/>
  <c r="BU13" i="55"/>
  <c r="AW13" i="55"/>
  <c r="BC13" i="55"/>
  <c r="AQ13" i="55"/>
  <c r="AK13" i="55"/>
  <c r="Y13" i="55"/>
  <c r="AE13" i="55"/>
  <c r="S13" i="55"/>
  <c r="CM21" i="55"/>
  <c r="CY21" i="55"/>
  <c r="CS21" i="55"/>
  <c r="CG21" i="55"/>
  <c r="CA21" i="55"/>
  <c r="BU21" i="55"/>
  <c r="AW21" i="55"/>
  <c r="BC21" i="55"/>
  <c r="AQ21" i="55"/>
  <c r="AK21" i="55"/>
  <c r="Y21" i="55"/>
  <c r="AE21" i="55"/>
  <c r="S21" i="55"/>
  <c r="CX4" i="55"/>
  <c r="CL4" i="55"/>
  <c r="CF4" i="55"/>
  <c r="CR4" i="55"/>
  <c r="BZ4" i="55"/>
  <c r="BB4" i="55"/>
  <c r="BT4" i="55"/>
  <c r="AV4" i="55"/>
  <c r="AJ4" i="55"/>
  <c r="X4" i="55"/>
  <c r="R4" i="55"/>
  <c r="AP4" i="55"/>
  <c r="AD4" i="55"/>
  <c r="CQ23" i="55"/>
  <c r="CE23" i="55"/>
  <c r="BY23" i="55"/>
  <c r="CK23" i="55"/>
  <c r="CW23" i="55"/>
  <c r="BA23" i="55"/>
  <c r="AO23" i="55"/>
  <c r="BS23" i="55"/>
  <c r="AI23" i="55"/>
  <c r="W23" i="55"/>
  <c r="AC23" i="55"/>
  <c r="Q23" i="55"/>
  <c r="AU23" i="55"/>
  <c r="CV32" i="55"/>
  <c r="CJ32" i="55"/>
  <c r="CD32" i="55"/>
  <c r="BR32" i="55"/>
  <c r="CP32" i="55"/>
  <c r="BX32" i="55"/>
  <c r="AN32" i="55"/>
  <c r="AB32" i="55"/>
  <c r="AT32" i="55"/>
  <c r="AZ32" i="55"/>
  <c r="AH32" i="55"/>
  <c r="V32" i="55"/>
  <c r="P32" i="55"/>
  <c r="CU4" i="55"/>
  <c r="CC4" i="55"/>
  <c r="CO4" i="55"/>
  <c r="CI4" i="55"/>
  <c r="BW4" i="55"/>
  <c r="AY4" i="55"/>
  <c r="AM4" i="55"/>
  <c r="AA4" i="55"/>
  <c r="AS4" i="55"/>
  <c r="AG4" i="55"/>
  <c r="BQ4" i="55"/>
  <c r="O4" i="55"/>
  <c r="U4" i="55"/>
  <c r="CQ7" i="55"/>
  <c r="CE7" i="55"/>
  <c r="BY7" i="55"/>
  <c r="CK7" i="55"/>
  <c r="CW7" i="55"/>
  <c r="BA7" i="55"/>
  <c r="AO7" i="55"/>
  <c r="BS7" i="55"/>
  <c r="AU7" i="55"/>
  <c r="AI7" i="55"/>
  <c r="W7" i="55"/>
  <c r="AC7" i="55"/>
  <c r="Q7" i="55"/>
  <c r="CJ67" i="55"/>
  <c r="CD67" i="55"/>
  <c r="BR67" i="55"/>
  <c r="CP67" i="55"/>
  <c r="BX67" i="55"/>
  <c r="CV67" i="55"/>
  <c r="AZ67" i="55"/>
  <c r="AN67" i="55"/>
  <c r="AB67" i="55"/>
  <c r="AT67" i="55"/>
  <c r="AH67" i="55"/>
  <c r="V67" i="55"/>
  <c r="P67" i="55"/>
  <c r="BN28" i="55"/>
  <c r="CR28" i="55"/>
  <c r="CF28" i="55"/>
  <c r="BZ28" i="55"/>
  <c r="CL28" i="55"/>
  <c r="CX28" i="55"/>
  <c r="BT28" i="55"/>
  <c r="AV28" i="55"/>
  <c r="BB28" i="55"/>
  <c r="AP28" i="55"/>
  <c r="AD28" i="55"/>
  <c r="R28" i="55"/>
  <c r="AJ28" i="55"/>
  <c r="X28" i="55"/>
  <c r="CX13" i="55"/>
  <c r="CR13" i="55"/>
  <c r="CF13" i="55"/>
  <c r="BZ13" i="55"/>
  <c r="CL13" i="55"/>
  <c r="BT13" i="55"/>
  <c r="AV13" i="55"/>
  <c r="BB13" i="55"/>
  <c r="AP13" i="55"/>
  <c r="AJ13" i="55"/>
  <c r="X13" i="55"/>
  <c r="AD13" i="55"/>
  <c r="R13" i="55"/>
  <c r="Y14" i="55"/>
  <c r="CV15" i="55"/>
  <c r="CJ15" i="55"/>
  <c r="CD15" i="55"/>
  <c r="AZ15" i="55"/>
  <c r="BR15" i="55"/>
  <c r="CP15" i="55"/>
  <c r="BX15" i="55"/>
  <c r="AH15" i="55"/>
  <c r="V15" i="55"/>
  <c r="AN15" i="55"/>
  <c r="AB15" i="55"/>
  <c r="AT15" i="55"/>
  <c r="P15" i="55"/>
  <c r="CW57" i="55"/>
  <c r="CQ57" i="55"/>
  <c r="CE57" i="55"/>
  <c r="BY57" i="55"/>
  <c r="CK57" i="55"/>
  <c r="BS57" i="55"/>
  <c r="AU57" i="55"/>
  <c r="BA57" i="55"/>
  <c r="AI57" i="55"/>
  <c r="W57" i="55"/>
  <c r="AC57" i="55"/>
  <c r="Q57" i="55"/>
  <c r="AO57" i="55"/>
  <c r="BG30" i="55"/>
  <c r="BG33" i="55"/>
  <c r="BG40" i="55"/>
  <c r="CV10" i="55"/>
  <c r="CP10" i="55"/>
  <c r="BX10" i="55"/>
  <c r="CJ10" i="55"/>
  <c r="CD10" i="55"/>
  <c r="BR10" i="55"/>
  <c r="AT10" i="55"/>
  <c r="AH10" i="55"/>
  <c r="V10" i="55"/>
  <c r="AN10" i="55"/>
  <c r="AZ10" i="55"/>
  <c r="AB10" i="55"/>
  <c r="P10" i="55"/>
  <c r="CD60" i="55"/>
  <c r="BR60" i="55"/>
  <c r="CP60" i="55"/>
  <c r="BX60" i="55"/>
  <c r="CV60" i="55"/>
  <c r="CJ60" i="55"/>
  <c r="AB60" i="55"/>
  <c r="AT60" i="55"/>
  <c r="AH60" i="55"/>
  <c r="V60" i="55"/>
  <c r="AZ60" i="55"/>
  <c r="AN60" i="55"/>
  <c r="P60" i="55"/>
  <c r="AZ8" i="55"/>
  <c r="CU24" i="55"/>
  <c r="BQ24" i="55"/>
  <c r="CO24" i="55"/>
  <c r="BW24" i="55"/>
  <c r="CI24" i="55"/>
  <c r="CC24" i="55"/>
  <c r="AA24" i="55"/>
  <c r="AS24" i="55"/>
  <c r="AG24" i="55"/>
  <c r="U24" i="55"/>
  <c r="AY24" i="55"/>
  <c r="AM24" i="55"/>
  <c r="O24" i="55"/>
  <c r="CR12" i="55"/>
  <c r="CF12" i="55"/>
  <c r="BZ12" i="55"/>
  <c r="CL12" i="55"/>
  <c r="CX12" i="55"/>
  <c r="BT12" i="55"/>
  <c r="AV12" i="55"/>
  <c r="BB12" i="55"/>
  <c r="AP12" i="55"/>
  <c r="AD12" i="55"/>
  <c r="R12" i="55"/>
  <c r="AJ12" i="55"/>
  <c r="X12" i="55"/>
  <c r="CJ79" i="55"/>
  <c r="CD79" i="55"/>
  <c r="BR79" i="55"/>
  <c r="CP79" i="55"/>
  <c r="BX79" i="55"/>
  <c r="CV79" i="55"/>
  <c r="AZ79" i="55"/>
  <c r="AN79" i="55"/>
  <c r="AB79" i="55"/>
  <c r="AT79" i="55"/>
  <c r="AH79" i="55"/>
  <c r="V79" i="55"/>
  <c r="P79" i="55"/>
  <c r="CR35" i="55"/>
  <c r="CF35" i="55"/>
  <c r="BZ35" i="55"/>
  <c r="CL35" i="55"/>
  <c r="CX35" i="55"/>
  <c r="BT35" i="55"/>
  <c r="AV35" i="55"/>
  <c r="BB35" i="55"/>
  <c r="AP35" i="55"/>
  <c r="AJ35" i="55"/>
  <c r="X35" i="55"/>
  <c r="AD35" i="55"/>
  <c r="R35" i="55"/>
  <c r="AO46" i="55"/>
  <c r="CK46" i="55"/>
  <c r="CU7" i="55"/>
  <c r="CC7" i="55"/>
  <c r="BQ7" i="55"/>
  <c r="CO7" i="55"/>
  <c r="BW7" i="55"/>
  <c r="CI7" i="55"/>
  <c r="AM7" i="55"/>
  <c r="AA7" i="55"/>
  <c r="AY7" i="55"/>
  <c r="AS7" i="55"/>
  <c r="AG7" i="55"/>
  <c r="U7" i="55"/>
  <c r="O7" i="55"/>
  <c r="CW45" i="55"/>
  <c r="CQ45" i="55"/>
  <c r="CE45" i="55"/>
  <c r="BY45" i="55"/>
  <c r="CK45" i="55"/>
  <c r="BS45" i="55"/>
  <c r="AU45" i="55"/>
  <c r="BA45" i="55"/>
  <c r="AI45" i="55"/>
  <c r="W45" i="55"/>
  <c r="AC45" i="55"/>
  <c r="Q45" i="55"/>
  <c r="AO45" i="55"/>
  <c r="CJ55" i="55"/>
  <c r="CD55" i="55"/>
  <c r="BR55" i="55"/>
  <c r="CP55" i="55"/>
  <c r="BX55" i="55"/>
  <c r="CV55" i="55"/>
  <c r="AZ55" i="55"/>
  <c r="AN55" i="55"/>
  <c r="AB55" i="55"/>
  <c r="AT55" i="55"/>
  <c r="AH55" i="55"/>
  <c r="V55" i="55"/>
  <c r="P55" i="55"/>
  <c r="CV11" i="55"/>
  <c r="BR11" i="55"/>
  <c r="CP11" i="55"/>
  <c r="BX11" i="55"/>
  <c r="CJ11" i="55"/>
  <c r="CD11" i="55"/>
  <c r="AT11" i="55"/>
  <c r="AH11" i="55"/>
  <c r="V11" i="55"/>
  <c r="AN11" i="55"/>
  <c r="AZ11" i="55"/>
  <c r="AB11" i="55"/>
  <c r="P11" i="55"/>
  <c r="BR65" i="55"/>
  <c r="CP65" i="55"/>
  <c r="BX65" i="55"/>
  <c r="CV65" i="55"/>
  <c r="CJ65" i="55"/>
  <c r="CD65" i="55"/>
  <c r="AT65" i="55"/>
  <c r="AH65" i="55"/>
  <c r="V65" i="55"/>
  <c r="AZ65" i="55"/>
  <c r="AN65" i="55"/>
  <c r="AB65" i="55"/>
  <c r="P65" i="55"/>
  <c r="CQ15" i="55"/>
  <c r="CE15" i="55"/>
  <c r="BY15" i="55"/>
  <c r="CK15" i="55"/>
  <c r="CW15" i="55"/>
  <c r="BA15" i="55"/>
  <c r="AO15" i="55"/>
  <c r="BS15" i="55"/>
  <c r="AI15" i="55"/>
  <c r="W15" i="55"/>
  <c r="AU15" i="55"/>
  <c r="AC15" i="55"/>
  <c r="Q15" i="55"/>
  <c r="BM38" i="55"/>
  <c r="CP82" i="55"/>
  <c r="BX82" i="55"/>
  <c r="CV82" i="55"/>
  <c r="CJ82" i="55"/>
  <c r="CD82" i="55"/>
  <c r="AT82" i="55"/>
  <c r="BR82" i="55"/>
  <c r="AH82" i="55"/>
  <c r="V82" i="55"/>
  <c r="AZ82" i="55"/>
  <c r="AN82" i="55"/>
  <c r="AB82" i="55"/>
  <c r="P82" i="55"/>
  <c r="CV30" i="55"/>
  <c r="CD30" i="55"/>
  <c r="AZ30" i="55"/>
  <c r="BR30" i="55"/>
  <c r="CP30" i="55"/>
  <c r="BX30" i="55"/>
  <c r="CJ30" i="55"/>
  <c r="AB30" i="55"/>
  <c r="AT30" i="55"/>
  <c r="AH30" i="55"/>
  <c r="V30" i="55"/>
  <c r="AN30" i="55"/>
  <c r="P30" i="55"/>
  <c r="CO60" i="55"/>
  <c r="BW60" i="55"/>
  <c r="CU60" i="55"/>
  <c r="CI60" i="55"/>
  <c r="CC60" i="55"/>
  <c r="AA60" i="55"/>
  <c r="AS60" i="55"/>
  <c r="AG60" i="55"/>
  <c r="U60" i="55"/>
  <c r="BQ60" i="55"/>
  <c r="AY60" i="55"/>
  <c r="AM60" i="55"/>
  <c r="O60" i="55"/>
  <c r="AG28" i="55"/>
  <c r="CU27" i="55"/>
  <c r="CI27" i="55"/>
  <c r="CC27" i="55"/>
  <c r="BQ27" i="55"/>
  <c r="CO27" i="55"/>
  <c r="BW27" i="55"/>
  <c r="AG27" i="55"/>
  <c r="U27" i="55"/>
  <c r="AY27" i="55"/>
  <c r="AM27" i="55"/>
  <c r="AA27" i="55"/>
  <c r="AS27" i="55"/>
  <c r="O27" i="55"/>
  <c r="CU5" i="55"/>
  <c r="CO5" i="55"/>
  <c r="BW5" i="55"/>
  <c r="CI5" i="55"/>
  <c r="CC5" i="55"/>
  <c r="AY5" i="55"/>
  <c r="AS5" i="55"/>
  <c r="AG5" i="55"/>
  <c r="U5" i="55"/>
  <c r="AM5" i="55"/>
  <c r="AA5" i="55"/>
  <c r="BQ5" i="55"/>
  <c r="O5" i="55"/>
  <c r="CS27" i="55"/>
  <c r="CG27" i="55"/>
  <c r="CA27" i="55"/>
  <c r="CM27" i="55"/>
  <c r="CY27" i="55"/>
  <c r="BU27" i="55"/>
  <c r="AW27" i="55"/>
  <c r="BC27" i="55"/>
  <c r="AQ27" i="55"/>
  <c r="AK27" i="55"/>
  <c r="Y27" i="55"/>
  <c r="AE27" i="55"/>
  <c r="S27" i="55"/>
  <c r="CV28" i="55"/>
  <c r="CP28" i="55"/>
  <c r="BX28" i="55"/>
  <c r="CJ28" i="55"/>
  <c r="CD28" i="55"/>
  <c r="BR28" i="55"/>
  <c r="AT28" i="55"/>
  <c r="AZ28" i="55"/>
  <c r="AH28" i="55"/>
  <c r="V28" i="55"/>
  <c r="AN28" i="55"/>
  <c r="AB28" i="55"/>
  <c r="P28" i="55"/>
  <c r="CU40" i="55"/>
  <c r="CI40" i="55"/>
  <c r="CC40" i="55"/>
  <c r="BQ40" i="55"/>
  <c r="CO40" i="55"/>
  <c r="BW40" i="55"/>
  <c r="AS40" i="55"/>
  <c r="AG40" i="55"/>
  <c r="U40" i="55"/>
  <c r="AM40" i="55"/>
  <c r="AA40" i="55"/>
  <c r="AY40" i="55"/>
  <c r="O40" i="55"/>
  <c r="S8" i="55"/>
  <c r="BM25" i="55"/>
  <c r="CU12" i="55"/>
  <c r="BQ12" i="55"/>
  <c r="CO12" i="55"/>
  <c r="BW12" i="55"/>
  <c r="CI12" i="55"/>
  <c r="CC12" i="55"/>
  <c r="AY12" i="55"/>
  <c r="AA12" i="55"/>
  <c r="AS12" i="55"/>
  <c r="AG12" i="55"/>
  <c r="U12" i="55"/>
  <c r="AM12" i="55"/>
  <c r="O12" i="55"/>
  <c r="CV56" i="55"/>
  <c r="CJ56" i="55"/>
  <c r="CD56" i="55"/>
  <c r="BR56" i="55"/>
  <c r="CP56" i="55"/>
  <c r="BX56" i="55"/>
  <c r="AZ56" i="55"/>
  <c r="AN56" i="55"/>
  <c r="AB56" i="55"/>
  <c r="AT56" i="55"/>
  <c r="AH56" i="55"/>
  <c r="V56" i="55"/>
  <c r="P56" i="55"/>
  <c r="CJ49" i="55"/>
  <c r="CD49" i="55"/>
  <c r="BR49" i="55"/>
  <c r="CP49" i="55"/>
  <c r="BX49" i="55"/>
  <c r="CV49" i="55"/>
  <c r="AN49" i="55"/>
  <c r="AZ49" i="55"/>
  <c r="AB49" i="55"/>
  <c r="AT49" i="55"/>
  <c r="AH49" i="55"/>
  <c r="V49" i="55"/>
  <c r="P49" i="55"/>
  <c r="CS67" i="55"/>
  <c r="CG67" i="55"/>
  <c r="CA67" i="55"/>
  <c r="CM67" i="55"/>
  <c r="CY67" i="55"/>
  <c r="BU67" i="55"/>
  <c r="AW67" i="55"/>
  <c r="BC67" i="55"/>
  <c r="AQ67" i="55"/>
  <c r="AK67" i="55"/>
  <c r="Y67" i="55"/>
  <c r="AE67" i="55"/>
  <c r="S67" i="55"/>
  <c r="CS47" i="55"/>
  <c r="CG47" i="55"/>
  <c r="CA47" i="55"/>
  <c r="CM47" i="55"/>
  <c r="CY47" i="55"/>
  <c r="BU47" i="55"/>
  <c r="AW47" i="55"/>
  <c r="BC47" i="55"/>
  <c r="AQ47" i="55"/>
  <c r="AK47" i="55"/>
  <c r="Y47" i="55"/>
  <c r="AE47" i="55"/>
  <c r="S47" i="55"/>
  <c r="CQ27" i="55"/>
  <c r="CE27" i="55"/>
  <c r="BY27" i="55"/>
  <c r="CK27" i="55"/>
  <c r="CW27" i="55"/>
  <c r="BA27" i="55"/>
  <c r="AO27" i="55"/>
  <c r="BS27" i="55"/>
  <c r="AI27" i="55"/>
  <c r="W27" i="55"/>
  <c r="AC27" i="55"/>
  <c r="Q27" i="55"/>
  <c r="AU27" i="55"/>
  <c r="AK14" i="55"/>
  <c r="BM24" i="55"/>
  <c r="BG26" i="55"/>
  <c r="BG29" i="55"/>
  <c r="BG36" i="55"/>
  <c r="AB8" i="55"/>
  <c r="AY28" i="55"/>
  <c r="BM36" i="55"/>
  <c r="CU30" i="55"/>
  <c r="BQ30" i="55"/>
  <c r="CO30" i="55"/>
  <c r="BW30" i="55"/>
  <c r="CI30" i="55"/>
  <c r="CC30" i="55"/>
  <c r="AA30" i="55"/>
  <c r="AS30" i="55"/>
  <c r="AY30" i="55"/>
  <c r="AG30" i="55"/>
  <c r="U30" i="55"/>
  <c r="AM30" i="55"/>
  <c r="O30" i="55"/>
  <c r="BM32" i="55"/>
  <c r="CP4" i="55"/>
  <c r="CJ4" i="55"/>
  <c r="BX4" i="55"/>
  <c r="CV4" i="55"/>
  <c r="CD4" i="55"/>
  <c r="AZ4" i="55"/>
  <c r="AN4" i="55"/>
  <c r="AB4" i="55"/>
  <c r="AT4" i="55"/>
  <c r="AH4" i="55"/>
  <c r="BR4" i="55"/>
  <c r="P4" i="55"/>
  <c r="V4" i="55"/>
  <c r="CU10" i="55"/>
  <c r="CI10" i="55"/>
  <c r="CC10" i="55"/>
  <c r="BQ10" i="55"/>
  <c r="CO10" i="55"/>
  <c r="BW10" i="55"/>
  <c r="AS10" i="55"/>
  <c r="AG10" i="55"/>
  <c r="U10" i="55"/>
  <c r="AM10" i="55"/>
  <c r="AY10" i="55"/>
  <c r="AA10" i="55"/>
  <c r="O10" i="55"/>
  <c r="CU35" i="55"/>
  <c r="CO35" i="55"/>
  <c r="BW35" i="55"/>
  <c r="CI35" i="55"/>
  <c r="CC35" i="55"/>
  <c r="AY35" i="55"/>
  <c r="AS35" i="55"/>
  <c r="BQ35" i="55"/>
  <c r="AG35" i="55"/>
  <c r="U35" i="55"/>
  <c r="AM35" i="55"/>
  <c r="AA35" i="55"/>
  <c r="O35" i="55"/>
  <c r="CS7" i="55"/>
  <c r="CG7" i="55"/>
  <c r="CA7" i="55"/>
  <c r="CM7" i="55"/>
  <c r="CY7" i="55"/>
  <c r="BU7" i="55"/>
  <c r="AW7" i="55"/>
  <c r="BC7" i="55"/>
  <c r="AQ7" i="55"/>
  <c r="AK7" i="55"/>
  <c r="Y7" i="55"/>
  <c r="AE7" i="55"/>
  <c r="S7" i="55"/>
  <c r="BN53" i="55"/>
  <c r="CX53" i="55"/>
  <c r="CR53" i="55"/>
  <c r="CF53" i="55"/>
  <c r="BZ53" i="55"/>
  <c r="CL53" i="55"/>
  <c r="BT53" i="55"/>
  <c r="AV53" i="55"/>
  <c r="BB53" i="55"/>
  <c r="AJ53" i="55"/>
  <c r="X53" i="55"/>
  <c r="AD53" i="55"/>
  <c r="R53" i="55"/>
  <c r="AP53" i="55"/>
  <c r="CM45" i="55"/>
  <c r="CY45" i="55"/>
  <c r="CS45" i="55"/>
  <c r="CG45" i="55"/>
  <c r="CA45" i="55"/>
  <c r="BU45" i="55"/>
  <c r="AW45" i="55"/>
  <c r="BC45" i="55"/>
  <c r="AK45" i="55"/>
  <c r="Y45" i="55"/>
  <c r="AE45" i="55"/>
  <c r="S45" i="55"/>
  <c r="AQ45" i="55"/>
  <c r="CS38" i="55"/>
  <c r="CG38" i="55"/>
  <c r="CA38" i="55"/>
  <c r="CM38" i="55"/>
  <c r="CY38" i="55"/>
  <c r="BC38" i="55"/>
  <c r="AQ38" i="55"/>
  <c r="BU38" i="55"/>
  <c r="AW38" i="55"/>
  <c r="AK38" i="55"/>
  <c r="Y38" i="55"/>
  <c r="AE38" i="55"/>
  <c r="S38" i="55"/>
  <c r="BM58" i="55"/>
  <c r="CV21" i="55"/>
  <c r="CJ21" i="55"/>
  <c r="CD21" i="55"/>
  <c r="AZ21" i="55"/>
  <c r="BR21" i="55"/>
  <c r="CP21" i="55"/>
  <c r="BX21" i="55"/>
  <c r="AH21" i="55"/>
  <c r="V21" i="55"/>
  <c r="AN21" i="55"/>
  <c r="AB21" i="55"/>
  <c r="AT21" i="55"/>
  <c r="P21" i="55"/>
  <c r="CY12" i="55"/>
  <c r="CS12" i="55"/>
  <c r="CG12" i="55"/>
  <c r="CA12" i="55"/>
  <c r="CM12" i="55"/>
  <c r="BU12" i="55"/>
  <c r="AW12" i="55"/>
  <c r="BC12" i="55"/>
  <c r="AQ12" i="55"/>
  <c r="AE12" i="55"/>
  <c r="S12" i="55"/>
  <c r="AK12" i="55"/>
  <c r="Y12" i="55"/>
  <c r="CJ61" i="55"/>
  <c r="CD61" i="55"/>
  <c r="BR61" i="55"/>
  <c r="CP61" i="55"/>
  <c r="BX61" i="55"/>
  <c r="CV61" i="55"/>
  <c r="AZ61" i="55"/>
  <c r="AN61" i="55"/>
  <c r="AB61" i="55"/>
  <c r="AT61" i="55"/>
  <c r="AH61" i="55"/>
  <c r="V61" i="55"/>
  <c r="P61" i="55"/>
  <c r="CU25" i="55"/>
  <c r="CC25" i="55"/>
  <c r="BQ25" i="55"/>
  <c r="CO25" i="55"/>
  <c r="BW25" i="55"/>
  <c r="CI25" i="55"/>
  <c r="AM25" i="55"/>
  <c r="AA25" i="55"/>
  <c r="AS25" i="55"/>
  <c r="AG25" i="55"/>
  <c r="U25" i="55"/>
  <c r="AY25" i="55"/>
  <c r="O25" i="55"/>
  <c r="AK51" i="47"/>
  <c r="BI6" i="55"/>
  <c r="BI10" i="55"/>
  <c r="BI14" i="55"/>
  <c r="BI18" i="55"/>
  <c r="BI22" i="55"/>
  <c r="BI26" i="55"/>
  <c r="BI30" i="55"/>
  <c r="BI34" i="55"/>
  <c r="BI38" i="55"/>
  <c r="BI42" i="55"/>
  <c r="BI46" i="55"/>
  <c r="BI50" i="55"/>
  <c r="BI54" i="55"/>
  <c r="BI58" i="55"/>
  <c r="BI62" i="55"/>
  <c r="BI66" i="55"/>
  <c r="BI74" i="55"/>
  <c r="BI78" i="55"/>
  <c r="BI82" i="55"/>
  <c r="BI86" i="55"/>
  <c r="BI90" i="55"/>
  <c r="BI94" i="55"/>
  <c r="BI98" i="55"/>
  <c r="BI102" i="55"/>
  <c r="BI7" i="55"/>
  <c r="BI11" i="55"/>
  <c r="BI15" i="55"/>
  <c r="BI19" i="55"/>
  <c r="BI23" i="55"/>
  <c r="BI27" i="55"/>
  <c r="BI31" i="55"/>
  <c r="BI35" i="55"/>
  <c r="BI39" i="55"/>
  <c r="BI43" i="55"/>
  <c r="BI47" i="55"/>
  <c r="BI51" i="55"/>
  <c r="BI55" i="55"/>
  <c r="BI59" i="55"/>
  <c r="BI63" i="55"/>
  <c r="BI67" i="55"/>
  <c r="BI75" i="55"/>
  <c r="BI79" i="55"/>
  <c r="BI83" i="55"/>
  <c r="BI87" i="55"/>
  <c r="BI91" i="55"/>
  <c r="BI95" i="55"/>
  <c r="BI99" i="55"/>
  <c r="BI103" i="55"/>
  <c r="BI4" i="55"/>
  <c r="BI8" i="55"/>
  <c r="BI12" i="55"/>
  <c r="BI16" i="55"/>
  <c r="BI20" i="55"/>
  <c r="BI24" i="55"/>
  <c r="BI28" i="55"/>
  <c r="BI32" i="55"/>
  <c r="BI36" i="55"/>
  <c r="BI40" i="55"/>
  <c r="BI44" i="55"/>
  <c r="BI48" i="55"/>
  <c r="BI52" i="55"/>
  <c r="BI56" i="55"/>
  <c r="BI60" i="55"/>
  <c r="BI64" i="55"/>
  <c r="BI72" i="55"/>
  <c r="BI76" i="55"/>
  <c r="BI80" i="55"/>
  <c r="BI84" i="55"/>
  <c r="BI88" i="55"/>
  <c r="BI92" i="55"/>
  <c r="BI96" i="55"/>
  <c r="BI100" i="55"/>
  <c r="BI5" i="55"/>
  <c r="BI9" i="55"/>
  <c r="BI13" i="55"/>
  <c r="BI17" i="55"/>
  <c r="BI21" i="55"/>
  <c r="BI25" i="55"/>
  <c r="BI29" i="55"/>
  <c r="BI33" i="55"/>
  <c r="BI37" i="55"/>
  <c r="BI41" i="55"/>
  <c r="BI45" i="55"/>
  <c r="BI49" i="55"/>
  <c r="BI53" i="55"/>
  <c r="BI57" i="55"/>
  <c r="BI61" i="55"/>
  <c r="BI65" i="55"/>
  <c r="BI73" i="55"/>
  <c r="BI77" i="55"/>
  <c r="BI81" i="55"/>
  <c r="BI85" i="55"/>
  <c r="BI89" i="55"/>
  <c r="BI93" i="55"/>
  <c r="BI97" i="55"/>
  <c r="BI101" i="55"/>
  <c r="BO94" i="55"/>
  <c r="BO80" i="55"/>
  <c r="BO78" i="55"/>
  <c r="BO55" i="55"/>
  <c r="BO34" i="55"/>
  <c r="BO99" i="55"/>
  <c r="BO86" i="55"/>
  <c r="BO92" i="55"/>
  <c r="BO97" i="55"/>
  <c r="BO102" i="55"/>
  <c r="BO90" i="55"/>
  <c r="BO74" i="55"/>
  <c r="BO95" i="55"/>
  <c r="BO79" i="55"/>
  <c r="BO100" i="55"/>
  <c r="BO85" i="55"/>
  <c r="BO93" i="55"/>
  <c r="BO33" i="55"/>
  <c r="BO98" i="55"/>
  <c r="BO76" i="55"/>
  <c r="BO103" i="55"/>
  <c r="BO91" i="55"/>
  <c r="BO96" i="55"/>
  <c r="BO101" i="55"/>
  <c r="BO89" i="55"/>
  <c r="BO52" i="55"/>
  <c r="BO17" i="55"/>
  <c r="BO15" i="55"/>
  <c r="F79" i="55"/>
  <c r="BO66" i="55"/>
  <c r="BO59" i="55"/>
  <c r="F84" i="55"/>
  <c r="BO11" i="55"/>
  <c r="BO7" i="55"/>
  <c r="F81" i="55"/>
  <c r="BO9" i="55"/>
  <c r="BO27" i="55"/>
  <c r="BO30" i="55"/>
  <c r="BO54" i="55"/>
  <c r="BO60" i="55"/>
  <c r="F76" i="55"/>
  <c r="BO10" i="55"/>
  <c r="BO25" i="55"/>
  <c r="F85" i="55"/>
  <c r="BO16" i="55"/>
  <c r="BO39" i="55"/>
  <c r="BO43" i="55"/>
  <c r="BO31" i="55"/>
  <c r="BO53" i="55"/>
  <c r="BO68" i="55"/>
  <c r="F77" i="55"/>
  <c r="F82" i="55"/>
  <c r="BO22" i="55"/>
  <c r="BO26" i="55"/>
  <c r="BO83" i="55"/>
  <c r="BO6" i="55"/>
  <c r="BO44" i="55"/>
  <c r="BO18" i="55"/>
  <c r="BO49" i="55"/>
  <c r="BO61" i="55"/>
  <c r="BO77" i="55"/>
  <c r="BO82" i="55"/>
  <c r="BO13" i="55"/>
  <c r="BO21" i="55"/>
  <c r="BO12" i="55"/>
  <c r="BO45" i="55"/>
  <c r="BO46" i="55"/>
  <c r="BO57" i="55"/>
  <c r="BO56" i="55"/>
  <c r="BO81" i="55"/>
  <c r="BO67" i="55"/>
  <c r="BO19" i="55"/>
  <c r="BO23" i="55"/>
  <c r="BO24" i="55"/>
  <c r="BO32" i="55"/>
  <c r="BO47" i="55"/>
  <c r="BO48" i="55"/>
  <c r="BO36" i="55"/>
  <c r="BO14" i="55"/>
  <c r="BO8" i="55"/>
  <c r="BO28" i="55"/>
  <c r="BO42" i="55"/>
  <c r="BO38" i="55"/>
  <c r="BO65" i="55"/>
  <c r="BO72" i="55"/>
  <c r="BO5" i="55"/>
  <c r="BO4" i="55"/>
  <c r="BO20" i="55"/>
  <c r="BO37" i="55"/>
  <c r="BO58" i="55"/>
  <c r="BO73" i="55"/>
  <c r="BO84" i="55"/>
  <c r="F87" i="55"/>
  <c r="BO40" i="55"/>
  <c r="BO88" i="55"/>
  <c r="BO87" i="55"/>
  <c r="BO50" i="55"/>
  <c r="F86" i="55"/>
  <c r="BO29" i="55"/>
  <c r="BO63" i="55"/>
  <c r="BO62" i="55"/>
  <c r="BO75" i="55"/>
  <c r="F78" i="55"/>
  <c r="F88" i="55"/>
  <c r="CU14" i="55"/>
  <c r="CI14" i="55"/>
  <c r="CC14" i="55"/>
  <c r="BQ14" i="55"/>
  <c r="CO14" i="55"/>
  <c r="BW14" i="55"/>
  <c r="AM14" i="55"/>
  <c r="AY14" i="55"/>
  <c r="AA14" i="55"/>
  <c r="AS14" i="55"/>
  <c r="AG14" i="55"/>
  <c r="U14" i="55"/>
  <c r="O14" i="55"/>
  <c r="CW37" i="55"/>
  <c r="CQ37" i="55"/>
  <c r="CE37" i="55"/>
  <c r="BY37" i="55"/>
  <c r="CK37" i="55"/>
  <c r="BS37" i="55"/>
  <c r="AU37" i="55"/>
  <c r="BA37" i="55"/>
  <c r="AO37" i="55"/>
  <c r="AI37" i="55"/>
  <c r="W37" i="55"/>
  <c r="AC37" i="55"/>
  <c r="Q37" i="55"/>
  <c r="CQ19" i="55"/>
  <c r="CE19" i="55"/>
  <c r="BY19" i="55"/>
  <c r="CK19" i="55"/>
  <c r="CW19" i="55"/>
  <c r="BA19" i="55"/>
  <c r="AO19" i="55"/>
  <c r="BS19" i="55"/>
  <c r="AI19" i="55"/>
  <c r="W19" i="55"/>
  <c r="AU19" i="55"/>
  <c r="AC19" i="55"/>
  <c r="Q19" i="55"/>
  <c r="CL38" i="55"/>
  <c r="CX38" i="55"/>
  <c r="CR38" i="55"/>
  <c r="CF38" i="55"/>
  <c r="BZ38" i="55"/>
  <c r="BB38" i="55"/>
  <c r="AP38" i="55"/>
  <c r="BT38" i="55"/>
  <c r="AV38" i="55"/>
  <c r="AJ38" i="55"/>
  <c r="X38" i="55"/>
  <c r="AD38" i="55"/>
  <c r="R38" i="55"/>
  <c r="CQ48" i="55"/>
  <c r="CE48" i="55"/>
  <c r="BY48" i="55"/>
  <c r="CK48" i="55"/>
  <c r="CW48" i="55"/>
  <c r="BS48" i="55"/>
  <c r="AU48" i="55"/>
  <c r="BA48" i="55"/>
  <c r="AC48" i="55"/>
  <c r="Q48" i="55"/>
  <c r="AO48" i="55"/>
  <c r="AI48" i="55"/>
  <c r="W48" i="55"/>
  <c r="CS11" i="55"/>
  <c r="CG11" i="55"/>
  <c r="CA11" i="55"/>
  <c r="CM11" i="55"/>
  <c r="CY11" i="55"/>
  <c r="BU11" i="55"/>
  <c r="AW11" i="55"/>
  <c r="BC11" i="55"/>
  <c r="AQ11" i="55"/>
  <c r="AK11" i="55"/>
  <c r="Y11" i="55"/>
  <c r="AE11" i="55"/>
  <c r="S11" i="55"/>
  <c r="CV37" i="55"/>
  <c r="CJ37" i="55"/>
  <c r="CD37" i="55"/>
  <c r="BR37" i="55"/>
  <c r="CP37" i="55"/>
  <c r="BX37" i="55"/>
  <c r="AN37" i="55"/>
  <c r="AB37" i="55"/>
  <c r="AZ37" i="55"/>
  <c r="AT37" i="55"/>
  <c r="AH37" i="55"/>
  <c r="V37" i="55"/>
  <c r="P37" i="55"/>
  <c r="CV34" i="55"/>
  <c r="CP34" i="55"/>
  <c r="BX34" i="55"/>
  <c r="CJ34" i="55"/>
  <c r="CD34" i="55"/>
  <c r="BR34" i="55"/>
  <c r="AZ34" i="55"/>
  <c r="AT34" i="55"/>
  <c r="AH34" i="55"/>
  <c r="V34" i="55"/>
  <c r="AN34" i="55"/>
  <c r="AB34" i="55"/>
  <c r="P34" i="55"/>
  <c r="CO54" i="55"/>
  <c r="BW54" i="55"/>
  <c r="CU54" i="55"/>
  <c r="CI54" i="55"/>
  <c r="CC54" i="55"/>
  <c r="AA54" i="55"/>
  <c r="BQ54" i="55"/>
  <c r="AS54" i="55"/>
  <c r="AG54" i="55"/>
  <c r="U54" i="55"/>
  <c r="AY54" i="55"/>
  <c r="AM54" i="55"/>
  <c r="O54" i="55"/>
  <c r="CX25" i="55"/>
  <c r="CR25" i="55"/>
  <c r="CF25" i="55"/>
  <c r="BZ25" i="55"/>
  <c r="CL25" i="55"/>
  <c r="BT25" i="55"/>
  <c r="AV25" i="55"/>
  <c r="BB25" i="55"/>
  <c r="AP25" i="55"/>
  <c r="AJ25" i="55"/>
  <c r="X25" i="55"/>
  <c r="AD25" i="55"/>
  <c r="R25" i="55"/>
  <c r="CQ55" i="55"/>
  <c r="CE55" i="55"/>
  <c r="BY55" i="55"/>
  <c r="CK55" i="55"/>
  <c r="CW55" i="55"/>
  <c r="BA55" i="55"/>
  <c r="BS55" i="55"/>
  <c r="AO55" i="55"/>
  <c r="AU55" i="55"/>
  <c r="AI55" i="55"/>
  <c r="W55" i="55"/>
  <c r="AC55" i="55"/>
  <c r="Q55" i="55"/>
  <c r="CR36" i="55"/>
  <c r="CF36" i="55"/>
  <c r="BZ36" i="55"/>
  <c r="CL36" i="55"/>
  <c r="CX36" i="55"/>
  <c r="BT36" i="55"/>
  <c r="AV36" i="55"/>
  <c r="BB36" i="55"/>
  <c r="AP36" i="55"/>
  <c r="AD36" i="55"/>
  <c r="R36" i="55"/>
  <c r="AJ36" i="55"/>
  <c r="X36" i="55"/>
  <c r="AW14" i="55"/>
  <c r="BM56" i="55"/>
  <c r="CM9" i="55"/>
  <c r="CY9" i="55"/>
  <c r="CS9" i="55"/>
  <c r="CG9" i="55"/>
  <c r="CA9" i="55"/>
  <c r="BU9" i="55"/>
  <c r="AW9" i="55"/>
  <c r="BC9" i="55"/>
  <c r="AQ9" i="55"/>
  <c r="AK9" i="55"/>
  <c r="Y9" i="55"/>
  <c r="AE9" i="55"/>
  <c r="S9" i="55"/>
  <c r="BG22" i="55"/>
  <c r="BG25" i="55"/>
  <c r="BG32" i="55"/>
  <c r="CU23" i="55"/>
  <c r="CO23" i="55"/>
  <c r="BW23" i="55"/>
  <c r="CI23" i="55"/>
  <c r="CC23" i="55"/>
  <c r="BQ23" i="55"/>
  <c r="AS23" i="55"/>
  <c r="AG23" i="55"/>
  <c r="U23" i="55"/>
  <c r="AY23" i="55"/>
  <c r="AM23" i="55"/>
  <c r="AA23" i="55"/>
  <c r="O23" i="55"/>
  <c r="CQ8" i="55"/>
  <c r="CE8" i="55"/>
  <c r="BY8" i="55"/>
  <c r="CK8" i="55"/>
  <c r="CW8" i="55"/>
  <c r="BS8" i="55"/>
  <c r="AU8" i="55"/>
  <c r="BA8" i="55"/>
  <c r="AO8" i="55"/>
  <c r="AC8" i="55"/>
  <c r="Q8" i="55"/>
  <c r="AI8" i="55"/>
  <c r="W8" i="55"/>
  <c r="AN8" i="55"/>
  <c r="CR44" i="55"/>
  <c r="CF44" i="55"/>
  <c r="BZ44" i="55"/>
  <c r="CL44" i="55"/>
  <c r="CX44" i="55"/>
  <c r="BT44" i="55"/>
  <c r="AV44" i="55"/>
  <c r="BB44" i="55"/>
  <c r="AD44" i="55"/>
  <c r="R44" i="55"/>
  <c r="AP44" i="55"/>
  <c r="AJ44" i="55"/>
  <c r="X44" i="55"/>
  <c r="CS58" i="55"/>
  <c r="CG58" i="55"/>
  <c r="CA58" i="55"/>
  <c r="CM58" i="55"/>
  <c r="CY58" i="55"/>
  <c r="BC58" i="55"/>
  <c r="BU58" i="55"/>
  <c r="AW58" i="55"/>
  <c r="AK58" i="55"/>
  <c r="Y58" i="55"/>
  <c r="AE58" i="55"/>
  <c r="S58" i="55"/>
  <c r="AQ58" i="55"/>
  <c r="CR16" i="55"/>
  <c r="CF16" i="55"/>
  <c r="BZ16" i="55"/>
  <c r="CL16" i="55"/>
  <c r="CX16" i="55"/>
  <c r="BT16" i="55"/>
  <c r="AV16" i="55"/>
  <c r="BB16" i="55"/>
  <c r="AP16" i="55"/>
  <c r="AD16" i="55"/>
  <c r="R16" i="55"/>
  <c r="AJ16" i="55"/>
  <c r="X16" i="55"/>
  <c r="CR48" i="55"/>
  <c r="CF48" i="55"/>
  <c r="BZ48" i="55"/>
  <c r="CL48" i="55"/>
  <c r="CX48" i="55"/>
  <c r="BT48" i="55"/>
  <c r="AV48" i="55"/>
  <c r="BB48" i="55"/>
  <c r="AD48" i="55"/>
  <c r="R48" i="55"/>
  <c r="AP48" i="55"/>
  <c r="AJ48" i="55"/>
  <c r="X48" i="55"/>
  <c r="AC46" i="55"/>
  <c r="BM18" i="55"/>
  <c r="CU41" i="55"/>
  <c r="CO41" i="55"/>
  <c r="BW41" i="55"/>
  <c r="CI41" i="55"/>
  <c r="CC41" i="55"/>
  <c r="AY41" i="55"/>
  <c r="AS41" i="55"/>
  <c r="AG41" i="55"/>
  <c r="U41" i="55"/>
  <c r="BQ41" i="55"/>
  <c r="AM41" i="55"/>
  <c r="AA41" i="55"/>
  <c r="O41" i="55"/>
  <c r="CV7" i="55"/>
  <c r="CJ7" i="55"/>
  <c r="CD7" i="55"/>
  <c r="BR7" i="55"/>
  <c r="CP7" i="55"/>
  <c r="BX7" i="55"/>
  <c r="AN7" i="55"/>
  <c r="AB7" i="55"/>
  <c r="AZ7" i="55"/>
  <c r="AT7" i="55"/>
  <c r="AH7" i="55"/>
  <c r="V7" i="55"/>
  <c r="P7" i="55"/>
  <c r="CV24" i="55"/>
  <c r="CD24" i="55"/>
  <c r="AZ24" i="55"/>
  <c r="BR24" i="55"/>
  <c r="CP24" i="55"/>
  <c r="BX24" i="55"/>
  <c r="CJ24" i="55"/>
  <c r="AB24" i="55"/>
  <c r="AT24" i="55"/>
  <c r="AH24" i="55"/>
  <c r="V24" i="55"/>
  <c r="AN24" i="55"/>
  <c r="P24" i="55"/>
  <c r="CR32" i="55"/>
  <c r="CF32" i="55"/>
  <c r="BZ32" i="55"/>
  <c r="CL32" i="55"/>
  <c r="CX32" i="55"/>
  <c r="BT32" i="55"/>
  <c r="AV32" i="55"/>
  <c r="BB32" i="55"/>
  <c r="AP32" i="55"/>
  <c r="AD32" i="55"/>
  <c r="R32" i="55"/>
  <c r="AJ32" i="55"/>
  <c r="X32" i="55"/>
  <c r="CY44" i="55"/>
  <c r="CS44" i="55"/>
  <c r="CG44" i="55"/>
  <c r="CA44" i="55"/>
  <c r="CM44" i="55"/>
  <c r="BU44" i="55"/>
  <c r="AW44" i="55"/>
  <c r="BC44" i="55"/>
  <c r="AE44" i="55"/>
  <c r="S44" i="55"/>
  <c r="AQ44" i="55"/>
  <c r="AK44" i="55"/>
  <c r="Y44" i="55"/>
  <c r="CK18" i="55"/>
  <c r="CW18" i="55"/>
  <c r="CQ18" i="55"/>
  <c r="CE18" i="55"/>
  <c r="BY18" i="55"/>
  <c r="BS18" i="55"/>
  <c r="AU18" i="55"/>
  <c r="BA18" i="55"/>
  <c r="AI18" i="55"/>
  <c r="W18" i="55"/>
  <c r="AC18" i="55"/>
  <c r="Q18" i="55"/>
  <c r="AO18" i="55"/>
  <c r="BM12" i="55"/>
  <c r="CS6" i="55"/>
  <c r="CG6" i="55"/>
  <c r="CA6" i="55"/>
  <c r="CM6" i="55"/>
  <c r="CY6" i="55"/>
  <c r="BC6" i="55"/>
  <c r="AQ6" i="55"/>
  <c r="BU6" i="55"/>
  <c r="AW6" i="55"/>
  <c r="AK6" i="55"/>
  <c r="Y6" i="55"/>
  <c r="AE6" i="55"/>
  <c r="S6" i="55"/>
  <c r="CI62" i="55"/>
  <c r="CC62" i="55"/>
  <c r="CO62" i="55"/>
  <c r="BW62" i="55"/>
  <c r="CU62" i="55"/>
  <c r="AY62" i="55"/>
  <c r="AM62" i="55"/>
  <c r="AA62" i="55"/>
  <c r="AS62" i="55"/>
  <c r="AG62" i="55"/>
  <c r="BQ62" i="55"/>
  <c r="O62" i="55"/>
  <c r="U62" i="55"/>
  <c r="CX49" i="55"/>
  <c r="CR49" i="55"/>
  <c r="CF49" i="55"/>
  <c r="BZ49" i="55"/>
  <c r="CL49" i="55"/>
  <c r="BT49" i="55"/>
  <c r="AV49" i="55"/>
  <c r="BB49" i="55"/>
  <c r="AJ49" i="55"/>
  <c r="X49" i="55"/>
  <c r="AD49" i="55"/>
  <c r="R49" i="55"/>
  <c r="AP49" i="55"/>
  <c r="AS28" i="55"/>
  <c r="CD42" i="55"/>
  <c r="AZ42" i="55"/>
  <c r="CV42" i="55"/>
  <c r="BR42" i="55"/>
  <c r="CP42" i="55"/>
  <c r="BX42" i="55"/>
  <c r="CJ42" i="55"/>
  <c r="AB42" i="55"/>
  <c r="AT42" i="55"/>
  <c r="AH42" i="55"/>
  <c r="V42" i="55"/>
  <c r="AN42" i="55"/>
  <c r="P42" i="55"/>
  <c r="CS19" i="55"/>
  <c r="CG19" i="55"/>
  <c r="CA19" i="55"/>
  <c r="CM19" i="55"/>
  <c r="CY19" i="55"/>
  <c r="BU19" i="55"/>
  <c r="AW19" i="55"/>
  <c r="BC19" i="55"/>
  <c r="AQ19" i="55"/>
  <c r="AK19" i="55"/>
  <c r="Y19" i="55"/>
  <c r="AE19" i="55"/>
  <c r="S19" i="55"/>
  <c r="CR8" i="55"/>
  <c r="CF8" i="55"/>
  <c r="BZ8" i="55"/>
  <c r="CL8" i="55"/>
  <c r="CX8" i="55"/>
  <c r="BT8" i="55"/>
  <c r="AV8" i="55"/>
  <c r="BB8" i="55"/>
  <c r="AP8" i="55"/>
  <c r="AD8" i="55"/>
  <c r="R8" i="55"/>
  <c r="AJ8" i="55"/>
  <c r="X8" i="55"/>
  <c r="CO59" i="55"/>
  <c r="BW59" i="55"/>
  <c r="CU59" i="55"/>
  <c r="CI59" i="55"/>
  <c r="CC59" i="55"/>
  <c r="AS59" i="55"/>
  <c r="AG59" i="55"/>
  <c r="U59" i="55"/>
  <c r="BQ59" i="55"/>
  <c r="AY59" i="55"/>
  <c r="AM59" i="55"/>
  <c r="AA59" i="55"/>
  <c r="O59" i="55"/>
  <c r="CR24" i="55"/>
  <c r="CF24" i="55"/>
  <c r="BZ24" i="55"/>
  <c r="CL24" i="55"/>
  <c r="CX24" i="55"/>
  <c r="BT24" i="55"/>
  <c r="AV24" i="55"/>
  <c r="BB24" i="55"/>
  <c r="AP24" i="55"/>
  <c r="AD24" i="55"/>
  <c r="R24" i="55"/>
  <c r="AJ24" i="55"/>
  <c r="X24" i="55"/>
  <c r="AQ8" i="55"/>
  <c r="BM55" i="55"/>
  <c r="BM34" i="55"/>
  <c r="CV29" i="55"/>
  <c r="BR29" i="55"/>
  <c r="CP29" i="55"/>
  <c r="BX29" i="55"/>
  <c r="CJ29" i="55"/>
  <c r="CD29" i="55"/>
  <c r="AT29" i="55"/>
  <c r="AZ29" i="55"/>
  <c r="AH29" i="55"/>
  <c r="V29" i="55"/>
  <c r="AN29" i="55"/>
  <c r="AB29" i="55"/>
  <c r="P29" i="55"/>
  <c r="CY36" i="55"/>
  <c r="CS36" i="55"/>
  <c r="CG36" i="55"/>
  <c r="CA36" i="55"/>
  <c r="CM36" i="55"/>
  <c r="BU36" i="55"/>
  <c r="AW36" i="55"/>
  <c r="BC36" i="55"/>
  <c r="AQ36" i="55"/>
  <c r="AE36" i="55"/>
  <c r="S36" i="55"/>
  <c r="AK36" i="55"/>
  <c r="Y36" i="55"/>
  <c r="CY20" i="55"/>
  <c r="CS20" i="55"/>
  <c r="CG20" i="55"/>
  <c r="CA20" i="55"/>
  <c r="CM20" i="55"/>
  <c r="BU20" i="55"/>
  <c r="AW20" i="55"/>
  <c r="BC20" i="55"/>
  <c r="AQ20" i="55"/>
  <c r="AE20" i="55"/>
  <c r="S20" i="55"/>
  <c r="AK20" i="55"/>
  <c r="Y20" i="55"/>
  <c r="CL10" i="55"/>
  <c r="CX10" i="55"/>
  <c r="CR10" i="55"/>
  <c r="CF10" i="55"/>
  <c r="BZ10" i="55"/>
  <c r="BB10" i="55"/>
  <c r="AP10" i="55"/>
  <c r="BT10" i="55"/>
  <c r="AV10" i="55"/>
  <c r="AJ10" i="55"/>
  <c r="X10" i="55"/>
  <c r="AD10" i="55"/>
  <c r="R10" i="55"/>
  <c r="CR43" i="55"/>
  <c r="CF43" i="55"/>
  <c r="BZ43" i="55"/>
  <c r="CL43" i="55"/>
  <c r="CX43" i="55"/>
  <c r="BT43" i="55"/>
  <c r="AV43" i="55"/>
  <c r="BB43" i="55"/>
  <c r="AP43" i="55"/>
  <c r="AJ43" i="55"/>
  <c r="X43" i="55"/>
  <c r="AD43" i="55"/>
  <c r="R43" i="55"/>
  <c r="CX9" i="55"/>
  <c r="CR9" i="55"/>
  <c r="CF9" i="55"/>
  <c r="BZ9" i="55"/>
  <c r="CL9" i="55"/>
  <c r="BT9" i="55"/>
  <c r="AV9" i="55"/>
  <c r="BB9" i="55"/>
  <c r="AP9" i="55"/>
  <c r="AJ9" i="55"/>
  <c r="X9" i="55"/>
  <c r="AD9" i="55"/>
  <c r="R9" i="55"/>
  <c r="CM33" i="55"/>
  <c r="CY33" i="55"/>
  <c r="CS33" i="55"/>
  <c r="CG33" i="55"/>
  <c r="CA33" i="55"/>
  <c r="BU33" i="55"/>
  <c r="AW33" i="55"/>
  <c r="BC33" i="55"/>
  <c r="AQ33" i="55"/>
  <c r="AK33" i="55"/>
  <c r="Y33" i="55"/>
  <c r="AE33" i="55"/>
  <c r="S33" i="55"/>
  <c r="BU14" i="55"/>
  <c r="BG18" i="55"/>
  <c r="BG21" i="55"/>
  <c r="BG28" i="55"/>
  <c r="BG31" i="55"/>
  <c r="BX8" i="55"/>
  <c r="W46" i="55"/>
  <c r="BM8" i="55"/>
  <c r="BM51" i="55"/>
  <c r="CV45" i="55"/>
  <c r="CJ45" i="55"/>
  <c r="CD45" i="55"/>
  <c r="AZ45" i="55"/>
  <c r="CP45" i="55"/>
  <c r="BX45" i="55"/>
  <c r="AH45" i="55"/>
  <c r="V45" i="55"/>
  <c r="AN45" i="55"/>
  <c r="BR45" i="55"/>
  <c r="AB45" i="55"/>
  <c r="AT45" i="55"/>
  <c r="P45" i="55"/>
  <c r="BC8" i="55"/>
  <c r="CW29" i="55"/>
  <c r="CQ29" i="55"/>
  <c r="CE29" i="55"/>
  <c r="BY29" i="55"/>
  <c r="CK29" i="55"/>
  <c r="BS29" i="55"/>
  <c r="AU29" i="55"/>
  <c r="BA29" i="55"/>
  <c r="AO29" i="55"/>
  <c r="AI29" i="55"/>
  <c r="W29" i="55"/>
  <c r="AC29" i="55"/>
  <c r="Q29" i="55"/>
  <c r="CK22" i="55"/>
  <c r="CW22" i="55"/>
  <c r="CQ22" i="55"/>
  <c r="CE22" i="55"/>
  <c r="BY22" i="55"/>
  <c r="BS22" i="55"/>
  <c r="AU22" i="55"/>
  <c r="BA22" i="55"/>
  <c r="AO22" i="55"/>
  <c r="AI22" i="55"/>
  <c r="W22" i="55"/>
  <c r="AC22" i="55"/>
  <c r="Q22" i="55"/>
  <c r="CO48" i="55"/>
  <c r="BW48" i="55"/>
  <c r="CU48" i="55"/>
  <c r="CI48" i="55"/>
  <c r="CC48" i="55"/>
  <c r="AY48" i="55"/>
  <c r="AA48" i="55"/>
  <c r="AS48" i="55"/>
  <c r="AG48" i="55"/>
  <c r="U48" i="55"/>
  <c r="BQ48" i="55"/>
  <c r="AM48" i="55"/>
  <c r="O48" i="55"/>
  <c r="CD72" i="55"/>
  <c r="CP72" i="55"/>
  <c r="BX72" i="55"/>
  <c r="CV72" i="55"/>
  <c r="CJ72" i="55"/>
  <c r="BR72" i="55"/>
  <c r="AB72" i="55"/>
  <c r="AT72" i="55"/>
  <c r="AH72" i="55"/>
  <c r="V72" i="55"/>
  <c r="AZ72" i="55"/>
  <c r="AN72" i="55"/>
  <c r="P72" i="55"/>
  <c r="CV20" i="55"/>
  <c r="CJ20" i="55"/>
  <c r="CD20" i="55"/>
  <c r="BR20" i="55"/>
  <c r="CP20" i="55"/>
  <c r="BX20" i="55"/>
  <c r="AZ20" i="55"/>
  <c r="AN20" i="55"/>
  <c r="AB20" i="55"/>
  <c r="AT20" i="55"/>
  <c r="AH20" i="55"/>
  <c r="V20" i="55"/>
  <c r="P20" i="55"/>
  <c r="CW13" i="55"/>
  <c r="CQ13" i="55"/>
  <c r="CE13" i="55"/>
  <c r="BY13" i="55"/>
  <c r="CK13" i="55"/>
  <c r="BS13" i="55"/>
  <c r="AU13" i="55"/>
  <c r="BA13" i="55"/>
  <c r="AO13" i="55"/>
  <c r="AI13" i="55"/>
  <c r="W13" i="55"/>
  <c r="AC13" i="55"/>
  <c r="Q13" i="55"/>
  <c r="CS31" i="55"/>
  <c r="CG31" i="55"/>
  <c r="CA31" i="55"/>
  <c r="CM31" i="55"/>
  <c r="CY31" i="55"/>
  <c r="BU31" i="55"/>
  <c r="AW31" i="55"/>
  <c r="BC31" i="55"/>
  <c r="AQ31" i="55"/>
  <c r="AK31" i="55"/>
  <c r="Y31" i="55"/>
  <c r="AE31" i="55"/>
  <c r="S31" i="55"/>
  <c r="CX21" i="55"/>
  <c r="CR21" i="55"/>
  <c r="CF21" i="55"/>
  <c r="BZ21" i="55"/>
  <c r="CL21" i="55"/>
  <c r="BT21" i="55"/>
  <c r="AV21" i="55"/>
  <c r="BB21" i="55"/>
  <c r="AP21" i="55"/>
  <c r="AJ21" i="55"/>
  <c r="X21" i="55"/>
  <c r="AD21" i="55"/>
  <c r="R21" i="55"/>
  <c r="CV80" i="55"/>
  <c r="CJ80" i="55"/>
  <c r="CD80" i="55"/>
  <c r="BR80" i="55"/>
  <c r="CP80" i="55"/>
  <c r="BX80" i="55"/>
  <c r="AZ80" i="55"/>
  <c r="AN80" i="55"/>
  <c r="AB80" i="55"/>
  <c r="AT80" i="55"/>
  <c r="AH80" i="55"/>
  <c r="V80" i="55"/>
  <c r="P80" i="55"/>
  <c r="CU8" i="55"/>
  <c r="CI8" i="55"/>
  <c r="CC8" i="55"/>
  <c r="BQ8" i="55"/>
  <c r="CO8" i="55"/>
  <c r="BW8" i="55"/>
  <c r="AM8" i="55"/>
  <c r="AA8" i="55"/>
  <c r="AY8" i="55"/>
  <c r="AS8" i="55"/>
  <c r="AG8" i="55"/>
  <c r="O8" i="55"/>
  <c r="U8" i="55"/>
  <c r="CS54" i="55"/>
  <c r="CG54" i="55"/>
  <c r="CA54" i="55"/>
  <c r="CM54" i="55"/>
  <c r="CY54" i="55"/>
  <c r="BC54" i="55"/>
  <c r="BU54" i="55"/>
  <c r="AW54" i="55"/>
  <c r="AK54" i="55"/>
  <c r="Y54" i="55"/>
  <c r="AE54" i="55"/>
  <c r="S54" i="55"/>
  <c r="AQ54" i="55"/>
  <c r="BM4" i="55"/>
  <c r="CW9" i="55"/>
  <c r="CQ9" i="55"/>
  <c r="CE9" i="55"/>
  <c r="BY9" i="55"/>
  <c r="CK9" i="55"/>
  <c r="BS9" i="55"/>
  <c r="AU9" i="55"/>
  <c r="BA9" i="55"/>
  <c r="AO9" i="55"/>
  <c r="AI9" i="55"/>
  <c r="W9" i="55"/>
  <c r="AC9" i="55"/>
  <c r="Q9" i="55"/>
  <c r="CY52" i="55"/>
  <c r="CS52" i="55"/>
  <c r="CG52" i="55"/>
  <c r="CA52" i="55"/>
  <c r="CM52" i="55"/>
  <c r="BU52" i="55"/>
  <c r="AW52" i="55"/>
  <c r="BC52" i="55"/>
  <c r="AE52" i="55"/>
  <c r="S52" i="55"/>
  <c r="AQ52" i="55"/>
  <c r="AK52" i="55"/>
  <c r="Y52" i="55"/>
  <c r="CU31" i="55"/>
  <c r="CC31" i="55"/>
  <c r="BQ31" i="55"/>
  <c r="CO31" i="55"/>
  <c r="BW31" i="55"/>
  <c r="CI31" i="55"/>
  <c r="AM31" i="55"/>
  <c r="AA31" i="55"/>
  <c r="AS31" i="55"/>
  <c r="AY31" i="55"/>
  <c r="AG31" i="55"/>
  <c r="U31" i="55"/>
  <c r="O31" i="55"/>
  <c r="CV39" i="55"/>
  <c r="CJ39" i="55"/>
  <c r="CD39" i="55"/>
  <c r="AZ39" i="55"/>
  <c r="BR39" i="55"/>
  <c r="CP39" i="55"/>
  <c r="BX39" i="55"/>
  <c r="AH39" i="55"/>
  <c r="V39" i="55"/>
  <c r="AN39" i="55"/>
  <c r="AB39" i="55"/>
  <c r="AT39" i="55"/>
  <c r="P39" i="55"/>
  <c r="CK14" i="55"/>
  <c r="CW14" i="55"/>
  <c r="CQ14" i="55"/>
  <c r="CE14" i="55"/>
  <c r="BY14" i="55"/>
  <c r="BS14" i="55"/>
  <c r="AU14" i="55"/>
  <c r="BA14" i="55"/>
  <c r="AI14" i="55"/>
  <c r="W14" i="55"/>
  <c r="AC14" i="55"/>
  <c r="Q14" i="55"/>
  <c r="AO14" i="55"/>
  <c r="CU11" i="55"/>
  <c r="CO11" i="55"/>
  <c r="BW11" i="55"/>
  <c r="CI11" i="55"/>
  <c r="CC11" i="55"/>
  <c r="BQ11" i="55"/>
  <c r="AS11" i="55"/>
  <c r="AG11" i="55"/>
  <c r="U11" i="55"/>
  <c r="AM11" i="55"/>
  <c r="AY11" i="55"/>
  <c r="AA11" i="55"/>
  <c r="O11" i="55"/>
  <c r="CR52" i="55"/>
  <c r="CF52" i="55"/>
  <c r="BZ52" i="55"/>
  <c r="CL52" i="55"/>
  <c r="CX52" i="55"/>
  <c r="BT52" i="55"/>
  <c r="AV52" i="55"/>
  <c r="BB52" i="55"/>
  <c r="AD52" i="55"/>
  <c r="R52" i="55"/>
  <c r="AP52" i="55"/>
  <c r="AJ52" i="55"/>
  <c r="X52" i="55"/>
  <c r="CK50" i="55"/>
  <c r="CW50" i="55"/>
  <c r="CQ50" i="55"/>
  <c r="CE50" i="55"/>
  <c r="BY50" i="55"/>
  <c r="BS50" i="55"/>
  <c r="AU50" i="55"/>
  <c r="BA50" i="55"/>
  <c r="AI50" i="55"/>
  <c r="W50" i="55"/>
  <c r="AC50" i="55"/>
  <c r="Q50" i="55"/>
  <c r="AO50" i="55"/>
  <c r="CS42" i="55"/>
  <c r="CG42" i="55"/>
  <c r="CA42" i="55"/>
  <c r="CM42" i="55"/>
  <c r="CY42" i="55"/>
  <c r="BC42" i="55"/>
  <c r="BU42" i="55"/>
  <c r="AW42" i="55"/>
  <c r="AK42" i="55"/>
  <c r="Y42" i="55"/>
  <c r="AE42" i="55"/>
  <c r="S42" i="55"/>
  <c r="AQ42" i="55"/>
  <c r="CV81" i="55"/>
  <c r="CJ81" i="55"/>
  <c r="CD81" i="55"/>
  <c r="CP81" i="55"/>
  <c r="BX81" i="55"/>
  <c r="BR81" i="55"/>
  <c r="AH81" i="55"/>
  <c r="AZ81" i="55"/>
  <c r="AN81" i="55"/>
  <c r="AB81" i="55"/>
  <c r="AT81" i="55"/>
  <c r="V81" i="55"/>
  <c r="P81" i="55"/>
  <c r="CU29" i="55"/>
  <c r="CO29" i="55"/>
  <c r="BW29" i="55"/>
  <c r="CI29" i="55"/>
  <c r="CC29" i="55"/>
  <c r="AS29" i="55"/>
  <c r="BQ29" i="55"/>
  <c r="AY29" i="55"/>
  <c r="AG29" i="55"/>
  <c r="U29" i="55"/>
  <c r="AM29" i="55"/>
  <c r="AA29" i="55"/>
  <c r="O29" i="55"/>
  <c r="CW41" i="55"/>
  <c r="CQ41" i="55"/>
  <c r="CE41" i="55"/>
  <c r="BY41" i="55"/>
  <c r="CK41" i="55"/>
  <c r="BS41" i="55"/>
  <c r="AU41" i="55"/>
  <c r="BA41" i="55"/>
  <c r="AI41" i="55"/>
  <c r="W41" i="55"/>
  <c r="AC41" i="55"/>
  <c r="Q41" i="55"/>
  <c r="AO41" i="55"/>
  <c r="AQ14" i="55"/>
  <c r="CU45" i="55"/>
  <c r="CI45" i="55"/>
  <c r="CC45" i="55"/>
  <c r="BQ45" i="55"/>
  <c r="CO45" i="55"/>
  <c r="BW45" i="55"/>
  <c r="AG45" i="55"/>
  <c r="U45" i="55"/>
  <c r="AM45" i="55"/>
  <c r="AA45" i="55"/>
  <c r="AY45" i="55"/>
  <c r="AS45" i="55"/>
  <c r="O45" i="55"/>
  <c r="BG14" i="55"/>
  <c r="BG17" i="55"/>
  <c r="BG24" i="55"/>
  <c r="BG27" i="55"/>
  <c r="CM37" i="55"/>
  <c r="CY37" i="55"/>
  <c r="CS37" i="55"/>
  <c r="CG37" i="55"/>
  <c r="CA37" i="55"/>
  <c r="BU37" i="55"/>
  <c r="AW37" i="55"/>
  <c r="BC37" i="55"/>
  <c r="AQ37" i="55"/>
  <c r="AK37" i="55"/>
  <c r="Y37" i="55"/>
  <c r="AE37" i="55"/>
  <c r="S37" i="55"/>
  <c r="CO53" i="55"/>
  <c r="BW53" i="55"/>
  <c r="CU53" i="55"/>
  <c r="CI53" i="55"/>
  <c r="CC53" i="55"/>
  <c r="BQ53" i="55"/>
  <c r="AS53" i="55"/>
  <c r="AG53" i="55"/>
  <c r="U53" i="55"/>
  <c r="AY53" i="55"/>
  <c r="AM53" i="55"/>
  <c r="AA53" i="55"/>
  <c r="O53" i="55"/>
  <c r="CP8" i="55"/>
  <c r="CU34" i="55"/>
  <c r="CI34" i="55"/>
  <c r="CC34" i="55"/>
  <c r="BQ34" i="55"/>
  <c r="CO34" i="55"/>
  <c r="BW34" i="55"/>
  <c r="AY34" i="55"/>
  <c r="AS34" i="55"/>
  <c r="AG34" i="55"/>
  <c r="U34" i="55"/>
  <c r="AM34" i="55"/>
  <c r="AA34" i="55"/>
  <c r="O34" i="55"/>
  <c r="CC43" i="55"/>
  <c r="CU43" i="55"/>
  <c r="CO43" i="55"/>
  <c r="BW43" i="55"/>
  <c r="CI43" i="55"/>
  <c r="AM43" i="55"/>
  <c r="AA43" i="55"/>
  <c r="AY43" i="55"/>
  <c r="BQ43" i="55"/>
  <c r="AS43" i="55"/>
  <c r="AG43" i="55"/>
  <c r="U43" i="55"/>
  <c r="O43" i="55"/>
  <c r="CU46" i="55"/>
  <c r="CI46" i="55"/>
  <c r="CC46" i="55"/>
  <c r="BQ46" i="55"/>
  <c r="CO46" i="55"/>
  <c r="BW46" i="55"/>
  <c r="AS46" i="55"/>
  <c r="AG46" i="55"/>
  <c r="U46" i="55"/>
  <c r="AM46" i="55"/>
  <c r="AY46" i="55"/>
  <c r="AA46" i="55"/>
  <c r="O46" i="55"/>
  <c r="AI46" i="55"/>
  <c r="CP52" i="55"/>
  <c r="BX52" i="55"/>
  <c r="CV52" i="55"/>
  <c r="CJ52" i="55"/>
  <c r="CD52" i="55"/>
  <c r="BR52" i="55"/>
  <c r="AT52" i="55"/>
  <c r="AH52" i="55"/>
  <c r="V52" i="55"/>
  <c r="AZ52" i="55"/>
  <c r="AN52" i="55"/>
  <c r="AB52" i="55"/>
  <c r="P52" i="55"/>
  <c r="CV19" i="55"/>
  <c r="CJ19" i="55"/>
  <c r="CD19" i="55"/>
  <c r="BR19" i="55"/>
  <c r="CP19" i="55"/>
  <c r="BX19" i="55"/>
  <c r="AZ19" i="55"/>
  <c r="AN19" i="55"/>
  <c r="AB19" i="55"/>
  <c r="AT19" i="55"/>
  <c r="AH19" i="55"/>
  <c r="V19" i="55"/>
  <c r="P19" i="55"/>
  <c r="CU17" i="55"/>
  <c r="CO17" i="55"/>
  <c r="BW17" i="55"/>
  <c r="CI17" i="55"/>
  <c r="CC17" i="55"/>
  <c r="BQ17" i="55"/>
  <c r="AS17" i="55"/>
  <c r="AG17" i="55"/>
  <c r="U17" i="55"/>
  <c r="AY17" i="55"/>
  <c r="AM17" i="55"/>
  <c r="AA17" i="55"/>
  <c r="O17" i="55"/>
  <c r="CQ39" i="55"/>
  <c r="CE39" i="55"/>
  <c r="BY39" i="55"/>
  <c r="CK39" i="55"/>
  <c r="CW39" i="55"/>
  <c r="BA39" i="55"/>
  <c r="AO39" i="55"/>
  <c r="BS39" i="55"/>
  <c r="AU39" i="55"/>
  <c r="AI39" i="55"/>
  <c r="W39" i="55"/>
  <c r="AC39" i="55"/>
  <c r="Q39" i="55"/>
  <c r="CQ47" i="55"/>
  <c r="CE47" i="55"/>
  <c r="BY47" i="55"/>
  <c r="CK47" i="55"/>
  <c r="CW47" i="55"/>
  <c r="BA47" i="55"/>
  <c r="BS47" i="55"/>
  <c r="AO47" i="55"/>
  <c r="AU47" i="55"/>
  <c r="AI47" i="55"/>
  <c r="W47" i="55"/>
  <c r="AC47" i="55"/>
  <c r="Q47" i="55"/>
  <c r="CR15" i="55"/>
  <c r="CF15" i="55"/>
  <c r="BZ15" i="55"/>
  <c r="CL15" i="55"/>
  <c r="CX15" i="55"/>
  <c r="BT15" i="55"/>
  <c r="AV15" i="55"/>
  <c r="BB15" i="55"/>
  <c r="AP15" i="55"/>
  <c r="AJ15" i="55"/>
  <c r="X15" i="55"/>
  <c r="AD15" i="55"/>
  <c r="R15" i="55"/>
  <c r="CW33" i="55"/>
  <c r="CQ33" i="55"/>
  <c r="CE33" i="55"/>
  <c r="BY33" i="55"/>
  <c r="CK33" i="55"/>
  <c r="BS33" i="55"/>
  <c r="AU33" i="55"/>
  <c r="BA33" i="55"/>
  <c r="AO33" i="55"/>
  <c r="AI33" i="55"/>
  <c r="W33" i="55"/>
  <c r="AC33" i="55"/>
  <c r="Q33" i="55"/>
  <c r="CP46" i="55"/>
  <c r="BX46" i="55"/>
  <c r="CV46" i="55"/>
  <c r="CJ46" i="55"/>
  <c r="CD46" i="55"/>
  <c r="BR46" i="55"/>
  <c r="AT46" i="55"/>
  <c r="AH46" i="55"/>
  <c r="V46" i="55"/>
  <c r="AN46" i="55"/>
  <c r="AZ46" i="55"/>
  <c r="AB46" i="55"/>
  <c r="P46" i="55"/>
  <c r="CR20" i="55"/>
  <c r="CF20" i="55"/>
  <c r="BZ20" i="55"/>
  <c r="CL20" i="55"/>
  <c r="CX20" i="55"/>
  <c r="BT20" i="55"/>
  <c r="AV20" i="55"/>
  <c r="BB20" i="55"/>
  <c r="AP20" i="55"/>
  <c r="AD20" i="55"/>
  <c r="R20" i="55"/>
  <c r="AJ20" i="55"/>
  <c r="X20" i="55"/>
  <c r="CY48" i="55"/>
  <c r="CS48" i="55"/>
  <c r="CG48" i="55"/>
  <c r="CA48" i="55"/>
  <c r="CM48" i="55"/>
  <c r="BU48" i="55"/>
  <c r="AW48" i="55"/>
  <c r="BC48" i="55"/>
  <c r="AE48" i="55"/>
  <c r="S48" i="55"/>
  <c r="AQ48" i="55"/>
  <c r="AK48" i="55"/>
  <c r="Y48" i="55"/>
  <c r="CO28" i="55"/>
  <c r="CM57" i="55"/>
  <c r="CY57" i="55"/>
  <c r="CS57" i="55"/>
  <c r="CG57" i="55"/>
  <c r="CA57" i="55"/>
  <c r="BU57" i="55"/>
  <c r="AW57" i="55"/>
  <c r="BC57" i="55"/>
  <c r="AK57" i="55"/>
  <c r="Y57" i="55"/>
  <c r="AE57" i="55"/>
  <c r="S57" i="55"/>
  <c r="AQ57" i="55"/>
  <c r="CL34" i="55"/>
  <c r="CX34" i="55"/>
  <c r="CR34" i="55"/>
  <c r="CF34" i="55"/>
  <c r="BZ34" i="55"/>
  <c r="BB34" i="55"/>
  <c r="AP34" i="55"/>
  <c r="BT34" i="55"/>
  <c r="AV34" i="55"/>
  <c r="AJ34" i="55"/>
  <c r="X34" i="55"/>
  <c r="AD34" i="55"/>
  <c r="R34" i="55"/>
  <c r="CQ24" i="55"/>
  <c r="CE24" i="55"/>
  <c r="BY24" i="55"/>
  <c r="CK24" i="55"/>
  <c r="CW24" i="55"/>
  <c r="BS24" i="55"/>
  <c r="AU24" i="55"/>
  <c r="BA24" i="55"/>
  <c r="AO24" i="55"/>
  <c r="AC24" i="55"/>
  <c r="Q24" i="55"/>
  <c r="AI24" i="55"/>
  <c r="W24" i="55"/>
  <c r="CR39" i="55"/>
  <c r="CF39" i="55"/>
  <c r="BZ39" i="55"/>
  <c r="CL39" i="55"/>
  <c r="CX39" i="55"/>
  <c r="BT39" i="55"/>
  <c r="AV39" i="55"/>
  <c r="BB39" i="55"/>
  <c r="AP39" i="55"/>
  <c r="AJ39" i="55"/>
  <c r="X39" i="55"/>
  <c r="AD39" i="55"/>
  <c r="R39" i="55"/>
  <c r="CU52" i="55"/>
  <c r="CI52" i="55"/>
  <c r="CC52" i="55"/>
  <c r="BQ52" i="55"/>
  <c r="CO52" i="55"/>
  <c r="BW52" i="55"/>
  <c r="AS52" i="55"/>
  <c r="AG52" i="55"/>
  <c r="U52" i="55"/>
  <c r="AY52" i="55"/>
  <c r="AM52" i="55"/>
  <c r="AA52" i="55"/>
  <c r="O52" i="55"/>
  <c r="AW8" i="55"/>
  <c r="E71" i="55"/>
  <c r="CQ36" i="55"/>
  <c r="CE36" i="55"/>
  <c r="BY36" i="55"/>
  <c r="CK36" i="55"/>
  <c r="CW36" i="55"/>
  <c r="BS36" i="55"/>
  <c r="AU36" i="55"/>
  <c r="BA36" i="55"/>
  <c r="AO36" i="55"/>
  <c r="AC36" i="55"/>
  <c r="Q36" i="55"/>
  <c r="AI36" i="55"/>
  <c r="W36" i="55"/>
  <c r="CV51" i="55"/>
  <c r="CJ51" i="55"/>
  <c r="CD51" i="55"/>
  <c r="AZ51" i="55"/>
  <c r="CP51" i="55"/>
  <c r="BX51" i="55"/>
  <c r="BR51" i="55"/>
  <c r="AH51" i="55"/>
  <c r="V51" i="55"/>
  <c r="AN51" i="55"/>
  <c r="AB51" i="55"/>
  <c r="AT51" i="55"/>
  <c r="P51" i="55"/>
  <c r="CC49" i="55"/>
  <c r="CO49" i="55"/>
  <c r="BW49" i="55"/>
  <c r="CU49" i="55"/>
  <c r="CI49" i="55"/>
  <c r="AM49" i="55"/>
  <c r="AY49" i="55"/>
  <c r="AA49" i="55"/>
  <c r="AS49" i="55"/>
  <c r="AG49" i="55"/>
  <c r="U49" i="55"/>
  <c r="BQ49" i="55"/>
  <c r="O49" i="55"/>
  <c r="CU39" i="55"/>
  <c r="CI39" i="55"/>
  <c r="CC39" i="55"/>
  <c r="BQ39" i="55"/>
  <c r="CO39" i="55"/>
  <c r="BW39" i="55"/>
  <c r="AG39" i="55"/>
  <c r="U39" i="55"/>
  <c r="AM39" i="55"/>
  <c r="AA39" i="55"/>
  <c r="AY39" i="55"/>
  <c r="AS39" i="55"/>
  <c r="O39" i="55"/>
  <c r="CV40" i="55"/>
  <c r="CP40" i="55"/>
  <c r="BX40" i="55"/>
  <c r="CJ40" i="55"/>
  <c r="CD40" i="55"/>
  <c r="BR40" i="55"/>
  <c r="AT40" i="55"/>
  <c r="AH40" i="55"/>
  <c r="V40" i="55"/>
  <c r="AN40" i="55"/>
  <c r="AB40" i="55"/>
  <c r="AZ40" i="55"/>
  <c r="P40" i="55"/>
  <c r="CM25" i="55"/>
  <c r="CY25" i="55"/>
  <c r="CS25" i="55"/>
  <c r="CG25" i="55"/>
  <c r="CA25" i="55"/>
  <c r="BU25" i="55"/>
  <c r="AW25" i="55"/>
  <c r="BC25" i="55"/>
  <c r="AQ25" i="55"/>
  <c r="AK25" i="55"/>
  <c r="Y25" i="55"/>
  <c r="AE25" i="55"/>
  <c r="S25" i="55"/>
  <c r="BC14" i="55"/>
  <c r="BG58" i="55"/>
  <c r="BG10" i="55"/>
  <c r="BG13" i="55"/>
  <c r="BG20" i="55"/>
  <c r="BG23" i="55"/>
  <c r="BR8" i="55"/>
  <c r="BA46" i="55"/>
  <c r="BQ28" i="55"/>
  <c r="BU8" i="55"/>
  <c r="CS10" i="55"/>
  <c r="CG10" i="55"/>
  <c r="CA10" i="55"/>
  <c r="CM10" i="55"/>
  <c r="CY10" i="55"/>
  <c r="BC10" i="55"/>
  <c r="AQ10" i="55"/>
  <c r="BU10" i="55"/>
  <c r="AW10" i="55"/>
  <c r="AK10" i="55"/>
  <c r="Y10" i="55"/>
  <c r="AE10" i="55"/>
  <c r="S10" i="55"/>
  <c r="CS59" i="55"/>
  <c r="CG59" i="55"/>
  <c r="CA59" i="55"/>
  <c r="CM59" i="55"/>
  <c r="CY59" i="55"/>
  <c r="BU59" i="55"/>
  <c r="AW59" i="55"/>
  <c r="BC59" i="55"/>
  <c r="AQ59" i="55"/>
  <c r="AK59" i="55"/>
  <c r="Y59" i="55"/>
  <c r="AE59" i="55"/>
  <c r="S59" i="55"/>
  <c r="CU38" i="55"/>
  <c r="CI38" i="55"/>
  <c r="CC38" i="55"/>
  <c r="BQ38" i="55"/>
  <c r="CO38" i="55"/>
  <c r="BW38" i="55"/>
  <c r="AM38" i="55"/>
  <c r="AA38" i="55"/>
  <c r="AY38" i="55"/>
  <c r="AS38" i="55"/>
  <c r="AG38" i="55"/>
  <c r="U38" i="55"/>
  <c r="O38" i="55"/>
  <c r="CV35" i="55"/>
  <c r="BR35" i="55"/>
  <c r="CP35" i="55"/>
  <c r="BX35" i="55"/>
  <c r="CJ35" i="55"/>
  <c r="CD35" i="55"/>
  <c r="AZ35" i="55"/>
  <c r="AT35" i="55"/>
  <c r="AH35" i="55"/>
  <c r="V35" i="55"/>
  <c r="AN35" i="55"/>
  <c r="AB35" i="55"/>
  <c r="P35" i="55"/>
  <c r="BR83" i="55"/>
  <c r="CP83" i="55"/>
  <c r="BX83" i="55"/>
  <c r="CV83" i="55"/>
  <c r="CJ83" i="55"/>
  <c r="CD83" i="55"/>
  <c r="AT83" i="55"/>
  <c r="AH83" i="55"/>
  <c r="AZ83" i="55"/>
  <c r="AN83" i="55"/>
  <c r="AB83" i="55"/>
  <c r="V83" i="55"/>
  <c r="P83" i="55"/>
  <c r="CU19" i="55"/>
  <c r="CC19" i="55"/>
  <c r="BQ19" i="55"/>
  <c r="CO19" i="55"/>
  <c r="BW19" i="55"/>
  <c r="CI19" i="55"/>
  <c r="AM19" i="55"/>
  <c r="AA19" i="55"/>
  <c r="AS19" i="55"/>
  <c r="AG19" i="55"/>
  <c r="U19" i="55"/>
  <c r="AY19" i="55"/>
  <c r="O19" i="55"/>
  <c r="CW49" i="55"/>
  <c r="CQ49" i="55"/>
  <c r="CE49" i="55"/>
  <c r="BY49" i="55"/>
  <c r="CK49" i="55"/>
  <c r="BS49" i="55"/>
  <c r="AU49" i="55"/>
  <c r="BA49" i="55"/>
  <c r="AI49" i="55"/>
  <c r="W49" i="55"/>
  <c r="AC49" i="55"/>
  <c r="Q49" i="55"/>
  <c r="AO49" i="55"/>
  <c r="CS39" i="55"/>
  <c r="CG39" i="55"/>
  <c r="CA39" i="55"/>
  <c r="CM39" i="55"/>
  <c r="CY39" i="55"/>
  <c r="BU39" i="55"/>
  <c r="AW39" i="55"/>
  <c r="BC39" i="55"/>
  <c r="AQ39" i="55"/>
  <c r="AK39" i="55"/>
  <c r="Y39" i="55"/>
  <c r="AE39" i="55"/>
  <c r="S39" i="55"/>
  <c r="CY16" i="55"/>
  <c r="CS16" i="55"/>
  <c r="CG16" i="55"/>
  <c r="CA16" i="55"/>
  <c r="CM16" i="55"/>
  <c r="BU16" i="55"/>
  <c r="AW16" i="55"/>
  <c r="BC16" i="55"/>
  <c r="AQ16" i="55"/>
  <c r="AE16" i="55"/>
  <c r="S16" i="55"/>
  <c r="AK16" i="55"/>
  <c r="Y16" i="55"/>
  <c r="CV63" i="55"/>
  <c r="CJ63" i="55"/>
  <c r="CD63" i="55"/>
  <c r="CP63" i="55"/>
  <c r="BX63" i="55"/>
  <c r="BR63" i="55"/>
  <c r="AH63" i="55"/>
  <c r="V63" i="55"/>
  <c r="AZ63" i="55"/>
  <c r="AN63" i="55"/>
  <c r="AB63" i="55"/>
  <c r="AT63" i="55"/>
  <c r="P63" i="55"/>
  <c r="CU18" i="55"/>
  <c r="BQ18" i="55"/>
  <c r="CO18" i="55"/>
  <c r="BW18" i="55"/>
  <c r="CI18" i="55"/>
  <c r="CC18" i="55"/>
  <c r="AA18" i="55"/>
  <c r="AS18" i="55"/>
  <c r="AG18" i="55"/>
  <c r="U18" i="55"/>
  <c r="AY18" i="55"/>
  <c r="AM18" i="55"/>
  <c r="O18" i="55"/>
  <c r="CS50" i="55"/>
  <c r="CG50" i="55"/>
  <c r="CA50" i="55"/>
  <c r="CM50" i="55"/>
  <c r="CY50" i="55"/>
  <c r="BC50" i="55"/>
  <c r="BU50" i="55"/>
  <c r="AW50" i="55"/>
  <c r="AK50" i="55"/>
  <c r="Y50" i="55"/>
  <c r="AE50" i="55"/>
  <c r="S50" i="55"/>
  <c r="AQ50" i="55"/>
  <c r="CU58" i="55"/>
  <c r="CI58" i="55"/>
  <c r="CC58" i="55"/>
  <c r="BQ58" i="55"/>
  <c r="CO58" i="55"/>
  <c r="BW58" i="55"/>
  <c r="AS58" i="55"/>
  <c r="AG58" i="55"/>
  <c r="U58" i="55"/>
  <c r="AY58" i="55"/>
  <c r="AM58" i="55"/>
  <c r="AA58" i="55"/>
  <c r="O58" i="55"/>
  <c r="BM35" i="55"/>
  <c r="CL6" i="55"/>
  <c r="CX6" i="55"/>
  <c r="CR6" i="55"/>
  <c r="CF6" i="55"/>
  <c r="BZ6" i="55"/>
  <c r="BB6" i="55"/>
  <c r="AP6" i="55"/>
  <c r="BT6" i="55"/>
  <c r="AV6" i="55"/>
  <c r="AJ6" i="55"/>
  <c r="X6" i="55"/>
  <c r="AD6" i="55"/>
  <c r="R6" i="55"/>
  <c r="CU13" i="55"/>
  <c r="CC13" i="55"/>
  <c r="BQ13" i="55"/>
  <c r="CO13" i="55"/>
  <c r="BW13" i="55"/>
  <c r="CI13" i="55"/>
  <c r="AM13" i="55"/>
  <c r="AY13" i="55"/>
  <c r="AA13" i="55"/>
  <c r="AS13" i="55"/>
  <c r="AG13" i="55"/>
  <c r="U13" i="55"/>
  <c r="O13" i="55"/>
  <c r="CR55" i="55"/>
  <c r="CF55" i="55"/>
  <c r="BZ55" i="55"/>
  <c r="CL55" i="55"/>
  <c r="CX55" i="55"/>
  <c r="BT55" i="55"/>
  <c r="AV55" i="55"/>
  <c r="BB55" i="55"/>
  <c r="AP55" i="55"/>
  <c r="AJ55" i="55"/>
  <c r="X55" i="55"/>
  <c r="AD55" i="55"/>
  <c r="R55" i="55"/>
  <c r="CR11" i="55"/>
  <c r="CF11" i="55"/>
  <c r="BZ11" i="55"/>
  <c r="CL11" i="55"/>
  <c r="CX11" i="55"/>
  <c r="BT11" i="55"/>
  <c r="AV11" i="55"/>
  <c r="BB11" i="55"/>
  <c r="AP11" i="55"/>
  <c r="AJ11" i="55"/>
  <c r="X11" i="55"/>
  <c r="AD11" i="55"/>
  <c r="R11" i="55"/>
  <c r="BM13" i="55"/>
  <c r="CR27" i="55"/>
  <c r="CF27" i="55"/>
  <c r="BZ27" i="55"/>
  <c r="CL27" i="55"/>
  <c r="CX27" i="55"/>
  <c r="BT27" i="55"/>
  <c r="AV27" i="55"/>
  <c r="BB27" i="55"/>
  <c r="AP27" i="55"/>
  <c r="AJ27" i="55"/>
  <c r="X27" i="55"/>
  <c r="AD27" i="55"/>
  <c r="R27" i="55"/>
  <c r="CV75" i="55"/>
  <c r="CJ75" i="55"/>
  <c r="CD75" i="55"/>
  <c r="CP75" i="55"/>
  <c r="BX75" i="55"/>
  <c r="AH75" i="55"/>
  <c r="BR75" i="55"/>
  <c r="AZ75" i="55"/>
  <c r="AN75" i="55"/>
  <c r="AB75" i="55"/>
  <c r="AT75" i="55"/>
  <c r="V75" i="55"/>
  <c r="P75" i="55"/>
  <c r="CR19" i="55"/>
  <c r="CF19" i="55"/>
  <c r="BZ19" i="55"/>
  <c r="CL19" i="55"/>
  <c r="CX19" i="55"/>
  <c r="BT19" i="55"/>
  <c r="AV19" i="55"/>
  <c r="BB19" i="55"/>
  <c r="AP19" i="55"/>
  <c r="AJ19" i="55"/>
  <c r="X19" i="55"/>
  <c r="AD19" i="55"/>
  <c r="R19" i="55"/>
  <c r="CW5" i="55"/>
  <c r="CQ5" i="55"/>
  <c r="CE5" i="55"/>
  <c r="BY5" i="55"/>
  <c r="CK5" i="55"/>
  <c r="BS5" i="55"/>
  <c r="AU5" i="55"/>
  <c r="BA5" i="55"/>
  <c r="AO5" i="55"/>
  <c r="AI5" i="55"/>
  <c r="W5" i="55"/>
  <c r="AC5" i="55"/>
  <c r="Q5" i="55"/>
  <c r="CI56" i="55"/>
  <c r="CC56" i="55"/>
  <c r="CO56" i="55"/>
  <c r="BW56" i="55"/>
  <c r="CU56" i="55"/>
  <c r="AY56" i="55"/>
  <c r="AM56" i="55"/>
  <c r="AA56" i="55"/>
  <c r="BQ56" i="55"/>
  <c r="AS56" i="55"/>
  <c r="AG56" i="55"/>
  <c r="O56" i="55"/>
  <c r="U56" i="55"/>
  <c r="CU16" i="55"/>
  <c r="CI16" i="55"/>
  <c r="CC16" i="55"/>
  <c r="BQ16" i="55"/>
  <c r="CO16" i="55"/>
  <c r="BW16" i="55"/>
  <c r="AS16" i="55"/>
  <c r="AG16" i="55"/>
  <c r="U16" i="55"/>
  <c r="AY16" i="55"/>
  <c r="AM16" i="55"/>
  <c r="AA16" i="55"/>
  <c r="O16" i="55"/>
  <c r="CY14" i="55"/>
  <c r="CU9" i="55"/>
  <c r="CI9" i="55"/>
  <c r="CC9" i="55"/>
  <c r="BQ9" i="55"/>
  <c r="CO9" i="55"/>
  <c r="BW9" i="55"/>
  <c r="AG9" i="55"/>
  <c r="U9" i="55"/>
  <c r="AM9" i="55"/>
  <c r="AA9" i="55"/>
  <c r="AY9" i="55"/>
  <c r="AS9" i="55"/>
  <c r="O9" i="55"/>
  <c r="CU26" i="55"/>
  <c r="CI26" i="55"/>
  <c r="CC26" i="55"/>
  <c r="BQ26" i="55"/>
  <c r="CO26" i="55"/>
  <c r="BW26" i="55"/>
  <c r="AM26" i="55"/>
  <c r="AA26" i="55"/>
  <c r="AS26" i="55"/>
  <c r="AG26" i="55"/>
  <c r="AY26" i="55"/>
  <c r="U26" i="55"/>
  <c r="O26" i="55"/>
  <c r="BG54" i="55"/>
  <c r="BG6" i="55"/>
  <c r="BG57" i="55"/>
  <c r="BG9" i="55"/>
  <c r="BG16" i="55"/>
  <c r="BG19" i="55"/>
  <c r="CJ73" i="55"/>
  <c r="CD73" i="55"/>
  <c r="BR73" i="55"/>
  <c r="CP73" i="55"/>
  <c r="BX73" i="55"/>
  <c r="CV73" i="55"/>
  <c r="AZ73" i="55"/>
  <c r="AN73" i="55"/>
  <c r="AB73" i="55"/>
  <c r="AT73" i="55"/>
  <c r="AH73" i="55"/>
  <c r="V73" i="55"/>
  <c r="P73" i="55"/>
  <c r="CV47" i="55"/>
  <c r="BR47" i="55"/>
  <c r="CP47" i="55"/>
  <c r="BX47" i="55"/>
  <c r="CJ47" i="55"/>
  <c r="CD47" i="55"/>
  <c r="AT47" i="55"/>
  <c r="AH47" i="55"/>
  <c r="V47" i="55"/>
  <c r="AN47" i="55"/>
  <c r="AZ47" i="55"/>
  <c r="AB47" i="55"/>
  <c r="P47" i="55"/>
  <c r="CD8" i="55"/>
  <c r="CP76" i="55"/>
  <c r="BX76" i="55"/>
  <c r="CV76" i="55"/>
  <c r="CJ76" i="55"/>
  <c r="CD76" i="55"/>
  <c r="AT76" i="55"/>
  <c r="AH76" i="55"/>
  <c r="V76" i="55"/>
  <c r="BR76" i="55"/>
  <c r="AZ76" i="55"/>
  <c r="AN76" i="55"/>
  <c r="AB76" i="55"/>
  <c r="P76" i="55"/>
  <c r="CV38" i="55"/>
  <c r="CJ38" i="55"/>
  <c r="CD38" i="55"/>
  <c r="BR38" i="55"/>
  <c r="CP38" i="55"/>
  <c r="BX38" i="55"/>
  <c r="AN38" i="55"/>
  <c r="AB38" i="55"/>
  <c r="AZ38" i="55"/>
  <c r="AT38" i="55"/>
  <c r="AH38" i="55"/>
  <c r="V38" i="55"/>
  <c r="P38" i="55"/>
  <c r="CR31" i="55"/>
  <c r="CF31" i="55"/>
  <c r="BZ31" i="55"/>
  <c r="CL31" i="55"/>
  <c r="CX31" i="55"/>
  <c r="BT31" i="55"/>
  <c r="AV31" i="55"/>
  <c r="BB31" i="55"/>
  <c r="AP31" i="55"/>
  <c r="AJ31" i="55"/>
  <c r="X31" i="55"/>
  <c r="AD31" i="55"/>
  <c r="R31" i="55"/>
  <c r="CY60" i="55"/>
  <c r="CS60" i="55"/>
  <c r="CG60" i="55"/>
  <c r="CA60" i="55"/>
  <c r="CM60" i="55"/>
  <c r="BU60" i="55"/>
  <c r="AW60" i="55"/>
  <c r="BC60" i="55"/>
  <c r="AE60" i="55"/>
  <c r="S60" i="55"/>
  <c r="AQ60" i="55"/>
  <c r="AK60" i="55"/>
  <c r="Y60" i="55"/>
  <c r="AU46" i="55"/>
  <c r="CU6" i="55"/>
  <c r="BQ6" i="55"/>
  <c r="CO6" i="55"/>
  <c r="BW6" i="55"/>
  <c r="CI6" i="55"/>
  <c r="CC6" i="55"/>
  <c r="AA6" i="55"/>
  <c r="AY6" i="55"/>
  <c r="AS6" i="55"/>
  <c r="AG6" i="55"/>
  <c r="U6" i="55"/>
  <c r="AM6" i="55"/>
  <c r="O6" i="55"/>
  <c r="CP70" i="55"/>
  <c r="BX70" i="55"/>
  <c r="CV70" i="55"/>
  <c r="CJ70" i="55"/>
  <c r="CD70" i="55"/>
  <c r="AT70" i="55"/>
  <c r="AH70" i="55"/>
  <c r="V70" i="55"/>
  <c r="AZ70" i="55"/>
  <c r="AN70" i="55"/>
  <c r="BR70" i="55"/>
  <c r="AB70" i="55"/>
  <c r="P70" i="55"/>
  <c r="CV62" i="55"/>
  <c r="CJ62" i="55"/>
  <c r="CD62" i="55"/>
  <c r="BR62" i="55"/>
  <c r="CP62" i="55"/>
  <c r="BX62" i="55"/>
  <c r="AZ62" i="55"/>
  <c r="AN62" i="55"/>
  <c r="AB62" i="55"/>
  <c r="AT62" i="55"/>
  <c r="AH62" i="55"/>
  <c r="V62" i="55"/>
  <c r="P62" i="55"/>
  <c r="CQ31" i="55"/>
  <c r="CE31" i="55"/>
  <c r="BY31" i="55"/>
  <c r="CK31" i="55"/>
  <c r="CW31" i="55"/>
  <c r="BA31" i="55"/>
  <c r="AO31" i="55"/>
  <c r="BS31" i="55"/>
  <c r="AU31" i="55"/>
  <c r="AI31" i="55"/>
  <c r="W31" i="55"/>
  <c r="AC31" i="55"/>
  <c r="Q31" i="55"/>
  <c r="CS55" i="55"/>
  <c r="CG55" i="55"/>
  <c r="CA55" i="55"/>
  <c r="CM55" i="55"/>
  <c r="CY55" i="55"/>
  <c r="BU55" i="55"/>
  <c r="AW55" i="55"/>
  <c r="BC55" i="55"/>
  <c r="AQ55" i="55"/>
  <c r="AK55" i="55"/>
  <c r="Y55" i="55"/>
  <c r="AE55" i="55"/>
  <c r="S55" i="55"/>
  <c r="CW21" i="55"/>
  <c r="CQ21" i="55"/>
  <c r="CE21" i="55"/>
  <c r="BY21" i="55"/>
  <c r="CK21" i="55"/>
  <c r="BS21" i="55"/>
  <c r="AU21" i="55"/>
  <c r="BA21" i="55"/>
  <c r="AO21" i="55"/>
  <c r="AI21" i="55"/>
  <c r="W21" i="55"/>
  <c r="AC21" i="55"/>
  <c r="Q21" i="55"/>
  <c r="CS46" i="55"/>
  <c r="CG46" i="55"/>
  <c r="CA46" i="55"/>
  <c r="CM46" i="55"/>
  <c r="CY46" i="55"/>
  <c r="BC46" i="55"/>
  <c r="BU46" i="55"/>
  <c r="AW46" i="55"/>
  <c r="AK46" i="55"/>
  <c r="Y46" i="55"/>
  <c r="AE46" i="55"/>
  <c r="S46" i="55"/>
  <c r="AQ46" i="55"/>
  <c r="CU21" i="55"/>
  <c r="CI21" i="55"/>
  <c r="CC21" i="55"/>
  <c r="BQ21" i="55"/>
  <c r="CO21" i="55"/>
  <c r="BW21" i="55"/>
  <c r="AG21" i="55"/>
  <c r="U21" i="55"/>
  <c r="AY21" i="55"/>
  <c r="AM21" i="55"/>
  <c r="AA21" i="55"/>
  <c r="AS21" i="55"/>
  <c r="O21" i="55"/>
  <c r="CP64" i="55"/>
  <c r="BX64" i="55"/>
  <c r="CV64" i="55"/>
  <c r="CJ64" i="55"/>
  <c r="CD64" i="55"/>
  <c r="BR64" i="55"/>
  <c r="AT64" i="55"/>
  <c r="AH64" i="55"/>
  <c r="V64" i="55"/>
  <c r="AZ64" i="55"/>
  <c r="AN64" i="55"/>
  <c r="AB64" i="55"/>
  <c r="P64" i="55"/>
  <c r="CV13" i="55"/>
  <c r="CJ13" i="55"/>
  <c r="CD13" i="55"/>
  <c r="BR13" i="55"/>
  <c r="CP13" i="55"/>
  <c r="BX13" i="55"/>
  <c r="AN13" i="55"/>
  <c r="AZ13" i="55"/>
  <c r="AB13" i="55"/>
  <c r="AT13" i="55"/>
  <c r="AH13" i="55"/>
  <c r="V13" i="55"/>
  <c r="P13" i="55"/>
  <c r="BM59" i="55"/>
  <c r="CQ59" i="55"/>
  <c r="CE59" i="55"/>
  <c r="BY59" i="55"/>
  <c r="CK59" i="55"/>
  <c r="CW59" i="55"/>
  <c r="BA59" i="55"/>
  <c r="BS59" i="55"/>
  <c r="AO59" i="55"/>
  <c r="AI59" i="55"/>
  <c r="W59" i="55"/>
  <c r="AU59" i="55"/>
  <c r="AC59" i="55"/>
  <c r="Q59" i="55"/>
  <c r="CC28" i="55"/>
  <c r="CK10" i="55"/>
  <c r="CW10" i="55"/>
  <c r="CQ10" i="55"/>
  <c r="CE10" i="55"/>
  <c r="BY10" i="55"/>
  <c r="BS10" i="55"/>
  <c r="AU10" i="55"/>
  <c r="BA10" i="55"/>
  <c r="AI10" i="55"/>
  <c r="W10" i="55"/>
  <c r="AC10" i="55"/>
  <c r="Q10" i="55"/>
  <c r="AO10" i="55"/>
  <c r="BR71" i="55"/>
  <c r="CP71" i="55"/>
  <c r="BX71" i="55"/>
  <c r="CV71" i="55"/>
  <c r="CJ71" i="55"/>
  <c r="CD71" i="55"/>
  <c r="AT71" i="55"/>
  <c r="AH71" i="55"/>
  <c r="V71" i="55"/>
  <c r="AZ71" i="55"/>
  <c r="AN71" i="55"/>
  <c r="AB71" i="55"/>
  <c r="P71" i="55"/>
  <c r="BR77" i="55"/>
  <c r="CP77" i="55"/>
  <c r="BX77" i="55"/>
  <c r="CV77" i="55"/>
  <c r="CJ77" i="55"/>
  <c r="CD77" i="55"/>
  <c r="AT77" i="55"/>
  <c r="AH77" i="55"/>
  <c r="AZ77" i="55"/>
  <c r="AN77" i="55"/>
  <c r="AB77" i="55"/>
  <c r="P77" i="55"/>
  <c r="V77" i="55"/>
  <c r="CD54" i="55"/>
  <c r="BR54" i="55"/>
  <c r="CP54" i="55"/>
  <c r="BX54" i="55"/>
  <c r="CV54" i="55"/>
  <c r="CJ54" i="55"/>
  <c r="AB54" i="55"/>
  <c r="AT54" i="55"/>
  <c r="AH54" i="55"/>
  <c r="V54" i="55"/>
  <c r="AZ54" i="55"/>
  <c r="AN54" i="55"/>
  <c r="P54" i="55"/>
  <c r="CM8" i="55"/>
  <c r="CQ52" i="55"/>
  <c r="CE52" i="55"/>
  <c r="BY52" i="55"/>
  <c r="CK52" i="55"/>
  <c r="CW52" i="55"/>
  <c r="BS52" i="55"/>
  <c r="AU52" i="55"/>
  <c r="BA52" i="55"/>
  <c r="AC52" i="55"/>
  <c r="Q52" i="55"/>
  <c r="AO52" i="55"/>
  <c r="AI52" i="55"/>
  <c r="W52" i="55"/>
  <c r="CV69" i="55"/>
  <c r="CJ69" i="55"/>
  <c r="CD69" i="55"/>
  <c r="CP69" i="55"/>
  <c r="BX69" i="55"/>
  <c r="AH69" i="55"/>
  <c r="AZ69" i="55"/>
  <c r="AN69" i="55"/>
  <c r="BR69" i="55"/>
  <c r="AB69" i="55"/>
  <c r="AT69" i="55"/>
  <c r="V69" i="55"/>
  <c r="P69" i="55"/>
  <c r="CS63" i="55"/>
  <c r="CG63" i="55"/>
  <c r="CA63" i="55"/>
  <c r="CM63" i="55"/>
  <c r="CY63" i="55"/>
  <c r="BU63" i="55"/>
  <c r="AW63" i="55"/>
  <c r="BC63" i="55"/>
  <c r="AQ63" i="55"/>
  <c r="AK63" i="55"/>
  <c r="Y63" i="55"/>
  <c r="AE63" i="55"/>
  <c r="S63" i="55"/>
  <c r="CS18" i="55"/>
  <c r="CG18" i="55"/>
  <c r="CA18" i="55"/>
  <c r="CM18" i="55"/>
  <c r="CY18" i="55"/>
  <c r="BC18" i="55"/>
  <c r="AQ18" i="55"/>
  <c r="BU18" i="55"/>
  <c r="AW18" i="55"/>
  <c r="AK18" i="55"/>
  <c r="Y18" i="55"/>
  <c r="AE18" i="55"/>
  <c r="S18" i="55"/>
  <c r="CX17" i="55"/>
  <c r="CR17" i="55"/>
  <c r="CF17" i="55"/>
  <c r="BZ17" i="55"/>
  <c r="CL17" i="55"/>
  <c r="BT17" i="55"/>
  <c r="AV17" i="55"/>
  <c r="BB17" i="55"/>
  <c r="AP17" i="55"/>
  <c r="AJ17" i="55"/>
  <c r="X17" i="55"/>
  <c r="AD17" i="55"/>
  <c r="R17" i="55"/>
  <c r="CW4" i="55"/>
  <c r="CK4" i="55"/>
  <c r="CE4" i="55"/>
  <c r="CQ4" i="55"/>
  <c r="BY4" i="55"/>
  <c r="BA4" i="55"/>
  <c r="BS4" i="55"/>
  <c r="AU4" i="55"/>
  <c r="AI4" i="55"/>
  <c r="W4" i="55"/>
  <c r="AO4" i="55"/>
  <c r="AC4" i="55"/>
  <c r="BM19" i="55"/>
  <c r="BM22" i="55"/>
  <c r="CM14" i="55"/>
  <c r="BG50" i="55"/>
  <c r="BG53" i="55"/>
  <c r="BG5" i="55"/>
  <c r="BG12" i="55"/>
  <c r="BG15" i="55"/>
  <c r="CJ8" i="55"/>
  <c r="BS46" i="55"/>
  <c r="CI28" i="55"/>
  <c r="CY28" i="55"/>
  <c r="CS28" i="55"/>
  <c r="CG28" i="55"/>
  <c r="CA28" i="55"/>
  <c r="CM28" i="55"/>
  <c r="BU28" i="55"/>
  <c r="AW28" i="55"/>
  <c r="BC28" i="55"/>
  <c r="AQ28" i="55"/>
  <c r="AE28" i="55"/>
  <c r="S28" i="55"/>
  <c r="AK28" i="55"/>
  <c r="Y28" i="55"/>
  <c r="CA8" i="55"/>
  <c r="CL18" i="55"/>
  <c r="CX18" i="55"/>
  <c r="CR18" i="55"/>
  <c r="CF18" i="55"/>
  <c r="BZ18" i="55"/>
  <c r="BB18" i="55"/>
  <c r="AP18" i="55"/>
  <c r="BT18" i="55"/>
  <c r="AV18" i="55"/>
  <c r="AJ18" i="55"/>
  <c r="X18" i="55"/>
  <c r="AD18" i="55"/>
  <c r="R18" i="55"/>
  <c r="CR51" i="55"/>
  <c r="CF51" i="55"/>
  <c r="BZ51" i="55"/>
  <c r="CL51" i="55"/>
  <c r="CX51" i="55"/>
  <c r="BT51" i="55"/>
  <c r="AV51" i="55"/>
  <c r="BB51" i="55"/>
  <c r="AP51" i="55"/>
  <c r="AJ51" i="55"/>
  <c r="X51" i="55"/>
  <c r="AD51" i="55"/>
  <c r="R51" i="55"/>
  <c r="CV14" i="55"/>
  <c r="CJ14" i="55"/>
  <c r="CD14" i="55"/>
  <c r="BR14" i="55"/>
  <c r="CP14" i="55"/>
  <c r="BX14" i="55"/>
  <c r="AN14" i="55"/>
  <c r="AZ14" i="55"/>
  <c r="AB14" i="55"/>
  <c r="AT14" i="55"/>
  <c r="AH14" i="55"/>
  <c r="V14" i="55"/>
  <c r="P14" i="55"/>
  <c r="CD78" i="55"/>
  <c r="CP78" i="55"/>
  <c r="BX78" i="55"/>
  <c r="CV78" i="55"/>
  <c r="CJ78" i="55"/>
  <c r="AB78" i="55"/>
  <c r="AT78" i="55"/>
  <c r="AH78" i="55"/>
  <c r="V78" i="55"/>
  <c r="BR78" i="55"/>
  <c r="AZ78" i="55"/>
  <c r="AN78" i="55"/>
  <c r="P78" i="55"/>
  <c r="CV17" i="55"/>
  <c r="BR17" i="55"/>
  <c r="CP17" i="55"/>
  <c r="BX17" i="55"/>
  <c r="CJ17" i="55"/>
  <c r="CD17" i="55"/>
  <c r="AT17" i="55"/>
  <c r="AH17" i="55"/>
  <c r="V17" i="55"/>
  <c r="AZ17" i="55"/>
  <c r="AN17" i="55"/>
  <c r="AB17" i="55"/>
  <c r="P17" i="55"/>
  <c r="CI50" i="55"/>
  <c r="CC50" i="55"/>
  <c r="CO50" i="55"/>
  <c r="BW50" i="55"/>
  <c r="CU50" i="55"/>
  <c r="AM50" i="55"/>
  <c r="AY50" i="55"/>
  <c r="AA50" i="55"/>
  <c r="AS50" i="55"/>
  <c r="AG50" i="55"/>
  <c r="BQ50" i="55"/>
  <c r="U50" i="55"/>
  <c r="O50" i="55"/>
  <c r="CQ11" i="55"/>
  <c r="CE11" i="55"/>
  <c r="BY11" i="55"/>
  <c r="CK11" i="55"/>
  <c r="CW11" i="55"/>
  <c r="BA11" i="55"/>
  <c r="AO11" i="55"/>
  <c r="BS11" i="55"/>
  <c r="AI11" i="55"/>
  <c r="W11" i="55"/>
  <c r="AU11" i="55"/>
  <c r="AC11" i="55"/>
  <c r="Q11" i="55"/>
  <c r="CM17" i="55"/>
  <c r="CY17" i="55"/>
  <c r="CS17" i="55"/>
  <c r="CG17" i="55"/>
  <c r="CA17" i="55"/>
  <c r="BU17" i="55"/>
  <c r="AW17" i="55"/>
  <c r="BC17" i="55"/>
  <c r="AQ17" i="55"/>
  <c r="AK17" i="55"/>
  <c r="Y17" i="55"/>
  <c r="AE17" i="55"/>
  <c r="S17" i="55"/>
  <c r="CY4" i="55"/>
  <c r="CM4" i="55"/>
  <c r="CG4" i="55"/>
  <c r="CS4" i="55"/>
  <c r="CA4" i="55"/>
  <c r="BC4" i="55"/>
  <c r="BU4" i="55"/>
  <c r="AW4" i="55"/>
  <c r="AK4" i="55"/>
  <c r="Y4" i="55"/>
  <c r="S4" i="55"/>
  <c r="AQ4" i="55"/>
  <c r="AE4" i="55"/>
  <c r="CQ20" i="55"/>
  <c r="CE20" i="55"/>
  <c r="BY20" i="55"/>
  <c r="CK20" i="55"/>
  <c r="CW20" i="55"/>
  <c r="BS20" i="55"/>
  <c r="AU20" i="55"/>
  <c r="BA20" i="55"/>
  <c r="AO20" i="55"/>
  <c r="AC20" i="55"/>
  <c r="Q20" i="55"/>
  <c r="AI20" i="55"/>
  <c r="W20" i="55"/>
  <c r="CL30" i="55"/>
  <c r="CX30" i="55"/>
  <c r="CR30" i="55"/>
  <c r="CF30" i="55"/>
  <c r="BZ30" i="55"/>
  <c r="BB30" i="55"/>
  <c r="AP30" i="55"/>
  <c r="BT30" i="55"/>
  <c r="AV30" i="55"/>
  <c r="AJ30" i="55"/>
  <c r="X30" i="55"/>
  <c r="AD30" i="55"/>
  <c r="R30" i="55"/>
  <c r="E83" i="55"/>
  <c r="AK4" i="47"/>
  <c r="AD30" i="47"/>
  <c r="CR51" i="47"/>
  <c r="BB39" i="47"/>
  <c r="CF15" i="47"/>
  <c r="AD51" i="47"/>
  <c r="BT46" i="47"/>
  <c r="BB34" i="47"/>
  <c r="BB22" i="47"/>
  <c r="AV35" i="47"/>
  <c r="AP51" i="47"/>
  <c r="BT53" i="47"/>
  <c r="CX48" i="47"/>
  <c r="CX36" i="47"/>
  <c r="CX24" i="47"/>
  <c r="CX12" i="47"/>
  <c r="CX55" i="47"/>
  <c r="CX43" i="47"/>
  <c r="CX31" i="47"/>
  <c r="CX19" i="47"/>
  <c r="CX7" i="47"/>
  <c r="X55" i="47"/>
  <c r="AD19" i="47"/>
  <c r="BB17" i="47"/>
  <c r="AV5" i="47"/>
  <c r="AP50" i="47"/>
  <c r="AP38" i="47"/>
  <c r="BB26" i="47"/>
  <c r="AV14" i="47"/>
  <c r="BZ45" i="47"/>
  <c r="BB33" i="47"/>
  <c r="AV21" i="47"/>
  <c r="BB9" i="47"/>
  <c r="AD24" i="47"/>
  <c r="CX52" i="47"/>
  <c r="BZ40" i="47"/>
  <c r="BN28" i="47"/>
  <c r="BT16" i="47"/>
  <c r="BN47" i="47"/>
  <c r="BB35" i="47"/>
  <c r="CX11" i="47"/>
  <c r="X47" i="47"/>
  <c r="AD29" i="47"/>
  <c r="BZ54" i="47"/>
  <c r="CL42" i="47"/>
  <c r="CL30" i="47"/>
  <c r="CL18" i="47"/>
  <c r="CL6" i="47"/>
  <c r="BZ49" i="47"/>
  <c r="BZ37" i="47"/>
  <c r="BZ25" i="47"/>
  <c r="BZ13" i="47"/>
  <c r="X34" i="47"/>
  <c r="AD10" i="47"/>
  <c r="BZ56" i="47"/>
  <c r="BT44" i="47"/>
  <c r="CR32" i="47"/>
  <c r="BT20" i="47"/>
  <c r="CF8" i="47"/>
  <c r="X14" i="47"/>
  <c r="BZ51" i="47"/>
  <c r="AV39" i="47"/>
  <c r="CX15" i="47"/>
  <c r="AD39" i="47"/>
  <c r="BB46" i="47"/>
  <c r="AV34" i="47"/>
  <c r="AJ10" i="47"/>
  <c r="AJ41" i="47"/>
  <c r="AP39" i="47"/>
  <c r="AJ29" i="47"/>
  <c r="CR48" i="47"/>
  <c r="CR36" i="47"/>
  <c r="CR24" i="47"/>
  <c r="CR12" i="47"/>
  <c r="AJ55" i="47"/>
  <c r="AJ43" i="47"/>
  <c r="AJ31" i="47"/>
  <c r="AJ19" i="47"/>
  <c r="AJ7" i="47"/>
  <c r="X49" i="47"/>
  <c r="AD7" i="47"/>
  <c r="AJ50" i="47"/>
  <c r="AJ38" i="47"/>
  <c r="AJ26" i="47"/>
  <c r="AJ14" i="47"/>
  <c r="AP10" i="47"/>
  <c r="AV45" i="47"/>
  <c r="AV33" i="47"/>
  <c r="AJ9" i="47"/>
  <c r="X54" i="47"/>
  <c r="AD12" i="47"/>
  <c r="BZ52" i="47"/>
  <c r="BN40" i="47"/>
  <c r="BT28" i="47"/>
  <c r="AV16" i="47"/>
  <c r="BB47" i="47"/>
  <c r="CX23" i="47"/>
  <c r="CR11" i="47"/>
  <c r="X41" i="47"/>
  <c r="AD23" i="47"/>
  <c r="CF54" i="47"/>
  <c r="BZ42" i="47"/>
  <c r="BZ30" i="47"/>
  <c r="BZ18" i="47"/>
  <c r="BZ6" i="47"/>
  <c r="BT49" i="47"/>
  <c r="BT37" i="47"/>
  <c r="CR25" i="47"/>
  <c r="CL13" i="47"/>
  <c r="X28" i="47"/>
  <c r="AP53" i="47"/>
  <c r="BT56" i="47"/>
  <c r="CF44" i="47"/>
  <c r="CL20" i="47"/>
  <c r="BT8" i="47"/>
  <c r="X44" i="47"/>
  <c r="BN51" i="47"/>
  <c r="CR27" i="47"/>
  <c r="BZ15" i="47"/>
  <c r="AD27" i="47"/>
  <c r="CR10" i="47"/>
  <c r="CX41" i="47"/>
  <c r="AP27" i="47"/>
  <c r="CX29" i="47"/>
  <c r="CL48" i="47"/>
  <c r="CL36" i="47"/>
  <c r="CL24" i="47"/>
  <c r="CL12" i="47"/>
  <c r="CL55" i="47"/>
  <c r="BZ43" i="47"/>
  <c r="CL31" i="47"/>
  <c r="CR19" i="47"/>
  <c r="BZ7" i="47"/>
  <c r="X43" i="47"/>
  <c r="AV15" i="47"/>
  <c r="AJ5" i="47"/>
  <c r="CX50" i="47"/>
  <c r="CX38" i="47"/>
  <c r="CX26" i="47"/>
  <c r="CX14" i="47"/>
  <c r="X50" i="47"/>
  <c r="BB45" i="47"/>
  <c r="AJ21" i="47"/>
  <c r="CR9" i="47"/>
  <c r="X48" i="47"/>
  <c r="AP46" i="47"/>
  <c r="BN52" i="47"/>
  <c r="BT40" i="47"/>
  <c r="BB28" i="47"/>
  <c r="CR23" i="47"/>
  <c r="CL11" i="47"/>
  <c r="X35" i="47"/>
  <c r="AD17" i="47"/>
  <c r="BT54" i="47"/>
  <c r="BT42" i="47"/>
  <c r="CF30" i="47"/>
  <c r="CF18" i="47"/>
  <c r="CF6" i="47"/>
  <c r="CL49" i="47"/>
  <c r="CR37" i="47"/>
  <c r="CF25" i="47"/>
  <c r="BT13" i="47"/>
  <c r="X22" i="47"/>
  <c r="AP41" i="47"/>
  <c r="CF32" i="47"/>
  <c r="AD50" i="47"/>
  <c r="CL27" i="47"/>
  <c r="BN15" i="47"/>
  <c r="AD15" i="47"/>
  <c r="AV46" i="47"/>
  <c r="AJ22" i="47"/>
  <c r="CL10" i="47"/>
  <c r="CR41" i="47"/>
  <c r="AJ53" i="47"/>
  <c r="CR29" i="47"/>
  <c r="BZ48" i="47"/>
  <c r="BZ36" i="47"/>
  <c r="BZ24" i="47"/>
  <c r="BZ12" i="47"/>
  <c r="CR55" i="47"/>
  <c r="CL43" i="47"/>
  <c r="BZ31" i="47"/>
  <c r="BZ19" i="47"/>
  <c r="CL7" i="47"/>
  <c r="X37" i="47"/>
  <c r="AJ17" i="47"/>
  <c r="CX5" i="47"/>
  <c r="CR50" i="47"/>
  <c r="CL38" i="47"/>
  <c r="CL26" i="47"/>
  <c r="CR14" i="47"/>
  <c r="AJ33" i="47"/>
  <c r="CR21" i="47"/>
  <c r="CL9" i="47"/>
  <c r="X42" i="47"/>
  <c r="AP34" i="47"/>
  <c r="BT52" i="47"/>
  <c r="BB16" i="47"/>
  <c r="CX35" i="47"/>
  <c r="CL23" i="47"/>
  <c r="AJ11" i="47"/>
  <c r="X29" i="47"/>
  <c r="AD11" i="47"/>
  <c r="CL54" i="47"/>
  <c r="CF42" i="47"/>
  <c r="BT30" i="47"/>
  <c r="BT18" i="47"/>
  <c r="BT6" i="47"/>
  <c r="BN49" i="47"/>
  <c r="CF37" i="47"/>
  <c r="BT25" i="47"/>
  <c r="CF13" i="47"/>
  <c r="X16" i="47"/>
  <c r="AP29" i="47"/>
  <c r="BB56" i="47"/>
  <c r="AV44" i="47"/>
  <c r="BB32" i="47"/>
  <c r="BB20" i="47"/>
  <c r="AV8" i="47"/>
  <c r="AD38" i="47"/>
  <c r="BT51" i="47"/>
  <c r="AJ27" i="47"/>
  <c r="AJ34" i="47"/>
  <c r="CR22" i="47"/>
  <c r="CX10" i="47"/>
  <c r="CL41" i="47"/>
  <c r="CX53" i="47"/>
  <c r="CL29" i="47"/>
  <c r="BT48" i="47"/>
  <c r="CF36" i="47"/>
  <c r="CF24" i="47"/>
  <c r="CF12" i="47"/>
  <c r="BZ55" i="47"/>
  <c r="BT43" i="47"/>
  <c r="CR31" i="47"/>
  <c r="BT19" i="47"/>
  <c r="CF7" i="47"/>
  <c r="X31" i="47"/>
  <c r="CX17" i="47"/>
  <c r="CR5" i="47"/>
  <c r="BN50" i="47"/>
  <c r="CF38" i="47"/>
  <c r="CR26" i="47"/>
  <c r="BN14" i="47"/>
  <c r="AJ45" i="47"/>
  <c r="CR33" i="47"/>
  <c r="CL21" i="47"/>
  <c r="CF9" i="47"/>
  <c r="X36" i="47"/>
  <c r="AP22" i="47"/>
  <c r="BB40" i="47"/>
  <c r="AV28" i="47"/>
  <c r="CR35" i="47"/>
  <c r="AJ23" i="47"/>
  <c r="BZ11" i="47"/>
  <c r="X23" i="47"/>
  <c r="AD5" i="47"/>
  <c r="BN37" i="47"/>
  <c r="BN25" i="47"/>
  <c r="BN13" i="47"/>
  <c r="X10" i="47"/>
  <c r="AP17" i="47"/>
  <c r="AV56" i="47"/>
  <c r="AP44" i="47"/>
  <c r="AV32" i="47"/>
  <c r="AP20" i="47"/>
  <c r="AP8" i="47"/>
  <c r="AD33" i="47"/>
  <c r="BB51" i="47"/>
  <c r="CF27" i="47"/>
  <c r="BT15" i="47"/>
  <c r="AJ46" i="47"/>
  <c r="CR34" i="47"/>
  <c r="CL22" i="47"/>
  <c r="CF10" i="47"/>
  <c r="BZ41" i="47"/>
  <c r="CR53" i="47"/>
  <c r="BZ29" i="47"/>
  <c r="CF48" i="47"/>
  <c r="BT36" i="47"/>
  <c r="BT24" i="47"/>
  <c r="BT12" i="47"/>
  <c r="CF55" i="47"/>
  <c r="CF43" i="47"/>
  <c r="BT31" i="47"/>
  <c r="CL19" i="47"/>
  <c r="CR7" i="47"/>
  <c r="X25" i="47"/>
  <c r="CR17" i="47"/>
  <c r="CL5" i="47"/>
  <c r="BT50" i="47"/>
  <c r="BN38" i="47"/>
  <c r="BN26" i="47"/>
  <c r="CL14" i="47"/>
  <c r="CR45" i="47"/>
  <c r="CL33" i="47"/>
  <c r="CF21" i="47"/>
  <c r="CX9" i="47"/>
  <c r="X30" i="47"/>
  <c r="X38" i="47"/>
  <c r="BB52" i="47"/>
  <c r="AV40" i="47"/>
  <c r="AJ16" i="47"/>
  <c r="CX47" i="47"/>
  <c r="CL35" i="47"/>
  <c r="BZ23" i="47"/>
  <c r="CF11" i="47"/>
  <c r="X17" i="47"/>
  <c r="AP45" i="47"/>
  <c r="BN54" i="47"/>
  <c r="BN42" i="47"/>
  <c r="BN30" i="47"/>
  <c r="BN18" i="47"/>
  <c r="BN6" i="47"/>
  <c r="CF49" i="47"/>
  <c r="AD52" i="47"/>
  <c r="AV53" i="47"/>
  <c r="AP56" i="47"/>
  <c r="BB44" i="47"/>
  <c r="AP32" i="47"/>
  <c r="AV20" i="47"/>
  <c r="BB8" i="47"/>
  <c r="X20" i="47"/>
  <c r="AV51" i="47"/>
  <c r="CX27" i="47"/>
  <c r="BB15" i="47"/>
  <c r="CR46" i="47"/>
  <c r="CL34" i="47"/>
  <c r="CF22" i="47"/>
  <c r="BN10" i="47"/>
  <c r="CF41" i="47"/>
  <c r="BZ53" i="47"/>
  <c r="CF29" i="47"/>
  <c r="BT55" i="47"/>
  <c r="CR43" i="47"/>
  <c r="CF31" i="47"/>
  <c r="CF19" i="47"/>
  <c r="BT7" i="47"/>
  <c r="X19" i="47"/>
  <c r="CL17" i="47"/>
  <c r="BZ5" i="47"/>
  <c r="CL50" i="47"/>
  <c r="BT38" i="47"/>
  <c r="CF26" i="47"/>
  <c r="BT14" i="47"/>
  <c r="CL45" i="47"/>
  <c r="CF33" i="47"/>
  <c r="CX21" i="47"/>
  <c r="BN9" i="47"/>
  <c r="X24" i="47"/>
  <c r="AV52" i="47"/>
  <c r="AJ28" i="47"/>
  <c r="CR16" i="47"/>
  <c r="CR47" i="47"/>
  <c r="AJ35" i="47"/>
  <c r="CF23" i="47"/>
  <c r="BT11" i="47"/>
  <c r="X11" i="47"/>
  <c r="AP33" i="47"/>
  <c r="BB54" i="47"/>
  <c r="BB42" i="47"/>
  <c r="BB30" i="47"/>
  <c r="BB18" i="47"/>
  <c r="BB6" i="47"/>
  <c r="BB49" i="47"/>
  <c r="AV37" i="47"/>
  <c r="AV25" i="47"/>
  <c r="BB13" i="47"/>
  <c r="AD46" i="47"/>
  <c r="AJ56" i="47"/>
  <c r="AJ44" i="47"/>
  <c r="AJ32" i="47"/>
  <c r="AJ20" i="47"/>
  <c r="AJ8" i="47"/>
  <c r="AV47" i="47"/>
  <c r="CR39" i="47"/>
  <c r="BZ27" i="47"/>
  <c r="AP15" i="47"/>
  <c r="CL46" i="47"/>
  <c r="CF34" i="47"/>
  <c r="CX22" i="47"/>
  <c r="BT10" i="47"/>
  <c r="BN41" i="47"/>
  <c r="CF53" i="47"/>
  <c r="BN29" i="47"/>
  <c r="BB48" i="47"/>
  <c r="BB36" i="47"/>
  <c r="BB24" i="47"/>
  <c r="BB12" i="47"/>
  <c r="BN55" i="47"/>
  <c r="X13" i="47"/>
  <c r="BZ17" i="47"/>
  <c r="CF5" i="47"/>
  <c r="CF50" i="47"/>
  <c r="CR38" i="47"/>
  <c r="BT26" i="47"/>
  <c r="CF45" i="47"/>
  <c r="BN33" i="47"/>
  <c r="BN21" i="47"/>
  <c r="BT9" i="47"/>
  <c r="X18" i="47"/>
  <c r="AJ40" i="47"/>
  <c r="CR28" i="47"/>
  <c r="CL16" i="47"/>
  <c r="CL47" i="47"/>
  <c r="BZ35" i="47"/>
  <c r="BT23" i="47"/>
  <c r="BB11" i="47"/>
  <c r="X5" i="47"/>
  <c r="AP21" i="47"/>
  <c r="AV54" i="47"/>
  <c r="AV42" i="47"/>
  <c r="AV30" i="47"/>
  <c r="AP18" i="47"/>
  <c r="AP6" i="47"/>
  <c r="AV49" i="47"/>
  <c r="AP37" i="47"/>
  <c r="AP25" i="47"/>
  <c r="AP13" i="47"/>
  <c r="AD40" i="47"/>
  <c r="CX56" i="47"/>
  <c r="CX44" i="47"/>
  <c r="CX32" i="47"/>
  <c r="CX20" i="47"/>
  <c r="CX8" i="47"/>
  <c r="CL39" i="47"/>
  <c r="BN27" i="47"/>
  <c r="X51" i="47"/>
  <c r="CX46" i="47"/>
  <c r="CX34" i="47"/>
  <c r="BN22" i="47"/>
  <c r="BZ10" i="47"/>
  <c r="BB41" i="47"/>
  <c r="CL53" i="47"/>
  <c r="BB29" i="47"/>
  <c r="BN48" i="47"/>
  <c r="AV36" i="47"/>
  <c r="AV24" i="47"/>
  <c r="AP12" i="47"/>
  <c r="AV55" i="47"/>
  <c r="BN43" i="47"/>
  <c r="BN31" i="47"/>
  <c r="BN19" i="47"/>
  <c r="BN7" i="47"/>
  <c r="X7" i="47"/>
  <c r="CF17" i="47"/>
  <c r="BT5" i="47"/>
  <c r="BZ50" i="47"/>
  <c r="BZ26" i="47"/>
  <c r="CF14" i="47"/>
  <c r="CX45" i="47"/>
  <c r="CX33" i="47"/>
  <c r="BT21" i="47"/>
  <c r="BZ9" i="47"/>
  <c r="X12" i="47"/>
  <c r="AJ52" i="47"/>
  <c r="CR40" i="47"/>
  <c r="CL28" i="47"/>
  <c r="CF16" i="47"/>
  <c r="AJ47" i="47"/>
  <c r="CF35" i="47"/>
  <c r="AV23" i="47"/>
  <c r="AD53" i="47"/>
  <c r="AP5" i="47"/>
  <c r="AP54" i="47"/>
  <c r="AP42" i="47"/>
  <c r="AP30" i="47"/>
  <c r="AV18" i="47"/>
  <c r="AV6" i="47"/>
  <c r="AP49" i="47"/>
  <c r="BB37" i="47"/>
  <c r="BB25" i="47"/>
  <c r="AV13" i="47"/>
  <c r="AD34" i="47"/>
  <c r="CL56" i="47"/>
  <c r="CR44" i="47"/>
  <c r="CL32" i="47"/>
  <c r="CR20" i="47"/>
  <c r="CR8" i="47"/>
  <c r="AJ39" i="47"/>
  <c r="CR15" i="47"/>
  <c r="X39" i="47"/>
  <c r="CF46" i="47"/>
  <c r="BN34" i="47"/>
  <c r="BZ22" i="47"/>
  <c r="BB10" i="47"/>
  <c r="BN53" i="47"/>
  <c r="AV48" i="47"/>
  <c r="AP36" i="47"/>
  <c r="AP24" i="47"/>
  <c r="AV12" i="47"/>
  <c r="AP55" i="47"/>
  <c r="AV43" i="47"/>
  <c r="BB31" i="47"/>
  <c r="AP19" i="47"/>
  <c r="AP7" i="47"/>
  <c r="AD55" i="47"/>
  <c r="BN17" i="47"/>
  <c r="BN5" i="47"/>
  <c r="BZ38" i="47"/>
  <c r="BZ14" i="47"/>
  <c r="BN45" i="47"/>
  <c r="BT33" i="47"/>
  <c r="X6" i="47"/>
  <c r="CR52" i="47"/>
  <c r="CL40" i="47"/>
  <c r="CF28" i="47"/>
  <c r="CX16" i="47"/>
  <c r="BZ47" i="47"/>
  <c r="BT35" i="47"/>
  <c r="BN23" i="47"/>
  <c r="AV11" i="47"/>
  <c r="AD47" i="47"/>
  <c r="AJ54" i="47"/>
  <c r="AJ42" i="47"/>
  <c r="AJ30" i="47"/>
  <c r="AJ18" i="47"/>
  <c r="AJ6" i="47"/>
  <c r="AJ49" i="47"/>
  <c r="AJ37" i="47"/>
  <c r="AJ25" i="47"/>
  <c r="AJ13" i="47"/>
  <c r="X52" i="47"/>
  <c r="AD28" i="47"/>
  <c r="CR56" i="47"/>
  <c r="CL44" i="47"/>
  <c r="BN32" i="47"/>
  <c r="CF20" i="47"/>
  <c r="CL8" i="47"/>
  <c r="CF39" i="47"/>
  <c r="CL15" i="47"/>
  <c r="X27" i="47"/>
  <c r="BN46" i="47"/>
  <c r="BT34" i="47"/>
  <c r="BT22" i="47"/>
  <c r="BT41" i="47"/>
  <c r="BT29" i="47"/>
  <c r="AP48" i="47"/>
  <c r="BN36" i="47"/>
  <c r="BN24" i="47"/>
  <c r="BN12" i="47"/>
  <c r="AP43" i="47"/>
  <c r="AV31" i="47"/>
  <c r="AV19" i="47"/>
  <c r="BB7" i="47"/>
  <c r="AD43" i="47"/>
  <c r="AV17" i="47"/>
  <c r="BB50" i="47"/>
  <c r="BB38" i="47"/>
  <c r="AV26" i="47"/>
  <c r="BB14" i="47"/>
  <c r="BT45" i="47"/>
  <c r="BZ33" i="47"/>
  <c r="BZ21" i="47"/>
  <c r="AV9" i="47"/>
  <c r="AD48" i="47"/>
  <c r="CL52" i="47"/>
  <c r="CX40" i="47"/>
  <c r="CX28" i="47"/>
  <c r="BZ16" i="47"/>
  <c r="CF47" i="47"/>
  <c r="BN11" i="47"/>
  <c r="AD41" i="47"/>
  <c r="CX54" i="47"/>
  <c r="CX42" i="47"/>
  <c r="CX30" i="47"/>
  <c r="CX18" i="47"/>
  <c r="CX6" i="47"/>
  <c r="CX49" i="47"/>
  <c r="CX37" i="47"/>
  <c r="CX25" i="47"/>
  <c r="CX13" i="47"/>
  <c r="X46" i="47"/>
  <c r="AD22" i="47"/>
  <c r="BN56" i="47"/>
  <c r="BN44" i="47"/>
  <c r="BZ32" i="47"/>
  <c r="BN20" i="47"/>
  <c r="BN8" i="47"/>
  <c r="BT39" i="47"/>
  <c r="AJ15" i="47"/>
  <c r="X15" i="47"/>
  <c r="BZ46" i="47"/>
  <c r="BZ34" i="47"/>
  <c r="AV10" i="47"/>
  <c r="X26" i="47"/>
  <c r="BB53" i="47"/>
  <c r="AJ48" i="47"/>
  <c r="AJ36" i="47"/>
  <c r="AJ24" i="47"/>
  <c r="AJ12" i="47"/>
  <c r="AV22" i="47"/>
  <c r="BB55" i="47"/>
  <c r="BB43" i="47"/>
  <c r="AP31" i="47"/>
  <c r="BB19" i="47"/>
  <c r="AV7" i="47"/>
  <c r="AD31" i="47"/>
  <c r="BT17" i="47"/>
  <c r="BB5" i="47"/>
  <c r="AV50" i="47"/>
  <c r="AV38" i="47"/>
  <c r="AP26" i="47"/>
  <c r="AP14" i="47"/>
  <c r="BB21" i="47"/>
  <c r="AP9" i="47"/>
  <c r="AD36" i="47"/>
  <c r="CF52" i="47"/>
  <c r="CF40" i="47"/>
  <c r="BZ28" i="47"/>
  <c r="BN16" i="47"/>
  <c r="BT47" i="47"/>
  <c r="BN35" i="47"/>
  <c r="BB23" i="47"/>
  <c r="X53" i="47"/>
  <c r="AD35" i="47"/>
  <c r="CR54" i="47"/>
  <c r="CR42" i="47"/>
  <c r="CR30" i="47"/>
  <c r="CR18" i="47"/>
  <c r="CR6" i="47"/>
  <c r="CR49" i="47"/>
  <c r="CL37" i="47"/>
  <c r="CL25" i="47"/>
  <c r="CR13" i="47"/>
  <c r="X40" i="47"/>
  <c r="AD16" i="47"/>
  <c r="CF56" i="47"/>
  <c r="BZ44" i="47"/>
  <c r="BT32" i="47"/>
  <c r="BZ20" i="47"/>
  <c r="BZ8" i="47"/>
  <c r="C2" i="47"/>
  <c r="P2" i="47" s="1"/>
  <c r="V2" i="47" s="1"/>
  <c r="AB2" i="47" s="1"/>
  <c r="AH2" i="47" s="1"/>
  <c r="AN2" i="47" s="1"/>
  <c r="AT2" i="47" s="1"/>
  <c r="AZ2" i="47" s="1"/>
  <c r="BF2" i="47" s="1"/>
  <c r="BL2" i="47" s="1"/>
  <c r="BR2" i="47" s="1"/>
  <c r="BX2" i="47" s="1"/>
  <c r="CD2" i="47" s="1"/>
  <c r="CJ2" i="47" s="1"/>
  <c r="CP2" i="47" s="1"/>
  <c r="CV2" i="47" s="1"/>
  <c r="D2" i="47"/>
  <c r="Q2" i="47" s="1"/>
  <c r="W2" i="47" s="1"/>
  <c r="AC2" i="47" s="1"/>
  <c r="AI2" i="47" s="1"/>
  <c r="AO2" i="47" s="1"/>
  <c r="AU2" i="47" s="1"/>
  <c r="BA2" i="47" s="1"/>
  <c r="BG2" i="47" s="1"/>
  <c r="BM2" i="47" s="1"/>
  <c r="BS2" i="47" s="1"/>
  <c r="BY2" i="47" s="1"/>
  <c r="CE2" i="47" s="1"/>
  <c r="CK2" i="47" s="1"/>
  <c r="CQ2" i="47" s="1"/>
  <c r="CW2" i="47" s="1"/>
  <c r="E2" i="47"/>
  <c r="R2" i="47" s="1"/>
  <c r="X2" i="47" s="1"/>
  <c r="AD2" i="47" s="1"/>
  <c r="AJ2" i="47" s="1"/>
  <c r="AP2" i="47" s="1"/>
  <c r="AV2" i="47" s="1"/>
  <c r="BB2" i="47" s="1"/>
  <c r="BH2" i="47" s="1"/>
  <c r="BN2" i="47" s="1"/>
  <c r="BT2" i="47" s="1"/>
  <c r="BZ2" i="47" s="1"/>
  <c r="CF2" i="47" s="1"/>
  <c r="CL2" i="47" s="1"/>
  <c r="CR2" i="47" s="1"/>
  <c r="CX2" i="47" s="1"/>
  <c r="F2" i="47"/>
  <c r="S2" i="47" s="1"/>
  <c r="Y2" i="47" s="1"/>
  <c r="AE2" i="47" s="1"/>
  <c r="AK2" i="47" s="1"/>
  <c r="AQ2" i="47" s="1"/>
  <c r="AW2" i="47" s="1"/>
  <c r="BC2" i="47" s="1"/>
  <c r="BI2" i="47" s="1"/>
  <c r="BO2" i="47" s="1"/>
  <c r="BU2" i="47" s="1"/>
  <c r="CA2" i="47" s="1"/>
  <c r="CG2" i="47" s="1"/>
  <c r="CM2" i="47" s="1"/>
  <c r="CS2" i="47" s="1"/>
  <c r="CY2" i="47" s="1"/>
  <c r="B2" i="47"/>
  <c r="O2" i="47" s="1"/>
  <c r="U2" i="47" s="1"/>
  <c r="AA2" i="47" s="1"/>
  <c r="AG2" i="47" s="1"/>
  <c r="AM2" i="47" s="1"/>
  <c r="AS2" i="47" s="1"/>
  <c r="AY2" i="47" s="1"/>
  <c r="BE2" i="47" s="1"/>
  <c r="BK2" i="47" s="1"/>
  <c r="BQ2" i="47" s="1"/>
  <c r="BW2" i="47" s="1"/>
  <c r="CC2" i="47" s="1"/>
  <c r="CI2" i="47" s="1"/>
  <c r="CO2" i="47" s="1"/>
  <c r="CU2" i="47" s="1"/>
  <c r="A88" i="47"/>
  <c r="A87" i="47"/>
  <c r="A86" i="47"/>
  <c r="A85" i="47"/>
  <c r="A84" i="47"/>
  <c r="A83" i="47"/>
  <c r="A82" i="47"/>
  <c r="A81" i="47"/>
  <c r="A80" i="47"/>
  <c r="A79" i="47"/>
  <c r="A78" i="47"/>
  <c r="A77" i="47"/>
  <c r="A76" i="47"/>
  <c r="A75" i="47"/>
  <c r="A74" i="47"/>
  <c r="A73" i="47"/>
  <c r="A72" i="47"/>
  <c r="A71" i="47"/>
  <c r="A70" i="47"/>
  <c r="A69" i="47"/>
  <c r="A68" i="47"/>
  <c r="A67" i="47"/>
  <c r="A66" i="47"/>
  <c r="A65" i="47"/>
  <c r="A64" i="47"/>
  <c r="A63" i="47"/>
  <c r="A62" i="47"/>
  <c r="A61" i="47"/>
  <c r="A60" i="47"/>
  <c r="A59" i="47"/>
  <c r="A58" i="47"/>
  <c r="A57" i="47"/>
  <c r="A56" i="47"/>
  <c r="A55" i="47"/>
  <c r="A54" i="47"/>
  <c r="A53" i="47"/>
  <c r="A52" i="47"/>
  <c r="A51" i="47"/>
  <c r="A50" i="47"/>
  <c r="A49" i="47"/>
  <c r="A48" i="47"/>
  <c r="A47" i="47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A2" i="47"/>
  <c r="D2" i="35"/>
  <c r="BG61" i="47" l="1"/>
  <c r="BG62" i="47"/>
  <c r="BG63" i="47"/>
  <c r="BH59" i="47"/>
  <c r="BH58" i="47"/>
  <c r="BH57" i="47"/>
  <c r="G48" i="51" s="1"/>
  <c r="BI69" i="47"/>
  <c r="BI70" i="47"/>
  <c r="BI71" i="47"/>
  <c r="D31" i="51"/>
  <c r="D29" i="51"/>
  <c r="D30" i="51"/>
  <c r="D24" i="51"/>
  <c r="D23" i="51"/>
  <c r="E31" i="51"/>
  <c r="D28" i="51"/>
  <c r="E29" i="51"/>
  <c r="E28" i="51"/>
  <c r="D26" i="51"/>
  <c r="D21" i="51"/>
  <c r="D16" i="51"/>
  <c r="E27" i="51"/>
  <c r="D25" i="51"/>
  <c r="E26" i="51"/>
  <c r="E24" i="51"/>
  <c r="D22" i="51"/>
  <c r="E23" i="51"/>
  <c r="E22" i="51"/>
  <c r="E21" i="51"/>
  <c r="E16" i="51"/>
  <c r="P15" i="47" s="1"/>
  <c r="Q81" i="47"/>
  <c r="R81" i="47"/>
  <c r="S81" i="47"/>
  <c r="N81" i="47"/>
  <c r="Q46" i="47"/>
  <c r="R46" i="47"/>
  <c r="S46" i="47"/>
  <c r="N46" i="47"/>
  <c r="Q57" i="47"/>
  <c r="S57" i="47"/>
  <c r="N57" i="47"/>
  <c r="Q69" i="47"/>
  <c r="R69" i="47"/>
  <c r="N69" i="47"/>
  <c r="Q84" i="47"/>
  <c r="R84" i="47"/>
  <c r="S84" i="47"/>
  <c r="U84" i="47"/>
  <c r="N84" i="47"/>
  <c r="Q33" i="47"/>
  <c r="R33" i="47"/>
  <c r="S33" i="47"/>
  <c r="N33" i="47"/>
  <c r="R23" i="47"/>
  <c r="S23" i="47"/>
  <c r="Q23" i="47"/>
  <c r="N23" i="47"/>
  <c r="Q73" i="47"/>
  <c r="R73" i="47"/>
  <c r="S73" i="47"/>
  <c r="N73" i="47"/>
  <c r="Q85" i="47"/>
  <c r="R85" i="47"/>
  <c r="S85" i="47"/>
  <c r="N85" i="47"/>
  <c r="Q21" i="47"/>
  <c r="R21" i="47"/>
  <c r="S21" i="47"/>
  <c r="U21" i="47"/>
  <c r="N21" i="47"/>
  <c r="R47" i="47"/>
  <c r="S47" i="47"/>
  <c r="Q47" i="47"/>
  <c r="N47" i="47"/>
  <c r="Q14" i="47"/>
  <c r="R14" i="47"/>
  <c r="S14" i="47"/>
  <c r="N14" i="47"/>
  <c r="Q86" i="47"/>
  <c r="R86" i="47"/>
  <c r="S86" i="47"/>
  <c r="N86" i="47"/>
  <c r="Q22" i="47"/>
  <c r="R22" i="47"/>
  <c r="S22" i="47"/>
  <c r="N22" i="47"/>
  <c r="R71" i="47"/>
  <c r="U71" i="47"/>
  <c r="Q71" i="47"/>
  <c r="N71" i="47"/>
  <c r="Q60" i="47"/>
  <c r="R60" i="47"/>
  <c r="S60" i="47"/>
  <c r="N60" i="47"/>
  <c r="R61" i="47"/>
  <c r="S61" i="47"/>
  <c r="N61" i="47"/>
  <c r="R15" i="47"/>
  <c r="S15" i="47"/>
  <c r="Q15" i="47"/>
  <c r="N15" i="47"/>
  <c r="R27" i="47"/>
  <c r="S27" i="47"/>
  <c r="Q27" i="47"/>
  <c r="N27" i="47"/>
  <c r="R39" i="47"/>
  <c r="S39" i="47"/>
  <c r="Q39" i="47"/>
  <c r="N39" i="47"/>
  <c r="R51" i="47"/>
  <c r="S51" i="47"/>
  <c r="Q51" i="47"/>
  <c r="N51" i="47"/>
  <c r="R63" i="47"/>
  <c r="S63" i="47"/>
  <c r="N63" i="47"/>
  <c r="R75" i="47"/>
  <c r="S75" i="47"/>
  <c r="Q75" i="47"/>
  <c r="N75" i="47"/>
  <c r="R87" i="47"/>
  <c r="S87" i="47"/>
  <c r="Q87" i="47"/>
  <c r="N87" i="47"/>
  <c r="Q9" i="47"/>
  <c r="R9" i="47"/>
  <c r="S9" i="47"/>
  <c r="N9" i="47"/>
  <c r="U82" i="47"/>
  <c r="Q82" i="47"/>
  <c r="R82" i="47"/>
  <c r="S82" i="47"/>
  <c r="N82" i="47"/>
  <c r="Q12" i="47"/>
  <c r="R12" i="47"/>
  <c r="S12" i="47"/>
  <c r="N12" i="47"/>
  <c r="Q37" i="47"/>
  <c r="R37" i="47"/>
  <c r="U37" i="47"/>
  <c r="S37" i="47"/>
  <c r="N37" i="47"/>
  <c r="R62" i="47"/>
  <c r="S62" i="47"/>
  <c r="N62" i="47"/>
  <c r="Q16" i="47"/>
  <c r="R16" i="47"/>
  <c r="S16" i="47"/>
  <c r="N16" i="47"/>
  <c r="U28" i="47"/>
  <c r="Q28" i="47"/>
  <c r="R28" i="47"/>
  <c r="S28" i="47"/>
  <c r="N28" i="47"/>
  <c r="Q40" i="47"/>
  <c r="R40" i="47"/>
  <c r="S40" i="47"/>
  <c r="N40" i="47"/>
  <c r="Q52" i="47"/>
  <c r="R52" i="47"/>
  <c r="S52" i="47"/>
  <c r="N52" i="47"/>
  <c r="Q64" i="47"/>
  <c r="R64" i="47"/>
  <c r="S64" i="47"/>
  <c r="N64" i="47"/>
  <c r="Q76" i="47"/>
  <c r="R76" i="47"/>
  <c r="S76" i="47"/>
  <c r="N76" i="47"/>
  <c r="U88" i="47"/>
  <c r="Q88" i="47"/>
  <c r="R88" i="47"/>
  <c r="S88" i="47"/>
  <c r="N88" i="47"/>
  <c r="Q45" i="47"/>
  <c r="R45" i="47"/>
  <c r="S45" i="47"/>
  <c r="N45" i="47"/>
  <c r="Q58" i="47"/>
  <c r="S58" i="47"/>
  <c r="N58" i="47"/>
  <c r="R35" i="47"/>
  <c r="S35" i="47"/>
  <c r="Q35" i="47"/>
  <c r="N35" i="47"/>
  <c r="Q36" i="47"/>
  <c r="R36" i="47"/>
  <c r="S36" i="47"/>
  <c r="N36" i="47"/>
  <c r="Q25" i="47"/>
  <c r="R25" i="47"/>
  <c r="S25" i="47"/>
  <c r="N25" i="47"/>
  <c r="Q50" i="47"/>
  <c r="R50" i="47"/>
  <c r="S50" i="47"/>
  <c r="N50" i="47"/>
  <c r="X4" i="47"/>
  <c r="Y4" i="47"/>
  <c r="W4" i="47"/>
  <c r="U4" i="47"/>
  <c r="R4" i="47"/>
  <c r="S4" i="47"/>
  <c r="Q4" i="47"/>
  <c r="N4" i="47"/>
  <c r="Q5" i="47"/>
  <c r="R5" i="47"/>
  <c r="S5" i="47"/>
  <c r="N5" i="47"/>
  <c r="Q17" i="47"/>
  <c r="R17" i="47"/>
  <c r="S17" i="47"/>
  <c r="N17" i="47"/>
  <c r="Q29" i="47"/>
  <c r="R29" i="47"/>
  <c r="S29" i="47"/>
  <c r="N29" i="47"/>
  <c r="Q41" i="47"/>
  <c r="R41" i="47"/>
  <c r="S41" i="47"/>
  <c r="N41" i="47"/>
  <c r="Q53" i="47"/>
  <c r="R53" i="47"/>
  <c r="S53" i="47"/>
  <c r="N53" i="47"/>
  <c r="Q65" i="47"/>
  <c r="R65" i="47"/>
  <c r="S65" i="47"/>
  <c r="N65" i="47"/>
  <c r="U77" i="47"/>
  <c r="Q77" i="47"/>
  <c r="R77" i="47"/>
  <c r="S77" i="47"/>
  <c r="N77" i="47"/>
  <c r="Q10" i="47"/>
  <c r="R10" i="47"/>
  <c r="S10" i="47"/>
  <c r="N10" i="47"/>
  <c r="R11" i="47"/>
  <c r="S11" i="47"/>
  <c r="U11" i="47"/>
  <c r="Q11" i="47"/>
  <c r="N11" i="47"/>
  <c r="Q72" i="47"/>
  <c r="R72" i="47"/>
  <c r="S72" i="47"/>
  <c r="N72" i="47"/>
  <c r="Q38" i="47"/>
  <c r="R38" i="47"/>
  <c r="S38" i="47"/>
  <c r="N38" i="47"/>
  <c r="U6" i="47"/>
  <c r="Q6" i="47"/>
  <c r="R6" i="47"/>
  <c r="S6" i="47"/>
  <c r="N6" i="47"/>
  <c r="Q18" i="47"/>
  <c r="R18" i="47"/>
  <c r="S18" i="47"/>
  <c r="N18" i="47"/>
  <c r="Q30" i="47"/>
  <c r="R30" i="47"/>
  <c r="S30" i="47"/>
  <c r="N30" i="47"/>
  <c r="Q42" i="47"/>
  <c r="R42" i="47"/>
  <c r="S42" i="47"/>
  <c r="N42" i="47"/>
  <c r="Q54" i="47"/>
  <c r="R54" i="47"/>
  <c r="S54" i="47"/>
  <c r="N54" i="47"/>
  <c r="Q66" i="47"/>
  <c r="R66" i="47"/>
  <c r="S66" i="47"/>
  <c r="N66" i="47"/>
  <c r="Q78" i="47"/>
  <c r="R78" i="47"/>
  <c r="S78" i="47"/>
  <c r="N78" i="47"/>
  <c r="U70" i="47"/>
  <c r="Q70" i="47"/>
  <c r="R70" i="47"/>
  <c r="N70" i="47"/>
  <c r="S59" i="47"/>
  <c r="Q59" i="47"/>
  <c r="N59" i="47"/>
  <c r="Q24" i="47"/>
  <c r="R24" i="47"/>
  <c r="S24" i="47"/>
  <c r="N24" i="47"/>
  <c r="Q49" i="47"/>
  <c r="R49" i="47"/>
  <c r="S49" i="47"/>
  <c r="N49" i="47"/>
  <c r="Q26" i="47"/>
  <c r="R26" i="47"/>
  <c r="S26" i="47"/>
  <c r="N26" i="47"/>
  <c r="R7" i="47"/>
  <c r="S7" i="47"/>
  <c r="U7" i="47"/>
  <c r="Q7" i="47"/>
  <c r="N7" i="47"/>
  <c r="R19" i="47"/>
  <c r="S19" i="47"/>
  <c r="Q19" i="47"/>
  <c r="N19" i="47"/>
  <c r="R31" i="47"/>
  <c r="S31" i="47"/>
  <c r="Q31" i="47"/>
  <c r="N31" i="47"/>
  <c r="R43" i="47"/>
  <c r="S43" i="47"/>
  <c r="Q43" i="47"/>
  <c r="N43" i="47"/>
  <c r="R55" i="47"/>
  <c r="S55" i="47"/>
  <c r="Q55" i="47"/>
  <c r="N55" i="47"/>
  <c r="R67" i="47"/>
  <c r="S67" i="47"/>
  <c r="Q67" i="47"/>
  <c r="N67" i="47"/>
  <c r="R79" i="47"/>
  <c r="S79" i="47"/>
  <c r="Q79" i="47"/>
  <c r="N79" i="47"/>
  <c r="Q34" i="47"/>
  <c r="R34" i="47"/>
  <c r="S34" i="47"/>
  <c r="N34" i="47"/>
  <c r="R83" i="47"/>
  <c r="S83" i="47"/>
  <c r="Q83" i="47"/>
  <c r="N83" i="47"/>
  <c r="Q48" i="47"/>
  <c r="R48" i="47"/>
  <c r="S48" i="47"/>
  <c r="N48" i="47"/>
  <c r="Q13" i="47"/>
  <c r="R13" i="47"/>
  <c r="S13" i="47"/>
  <c r="N13" i="47"/>
  <c r="Q74" i="47"/>
  <c r="R74" i="47"/>
  <c r="S74" i="47"/>
  <c r="N74" i="47"/>
  <c r="Q8" i="47"/>
  <c r="R8" i="47"/>
  <c r="S8" i="47"/>
  <c r="N8" i="47"/>
  <c r="Q20" i="47"/>
  <c r="R20" i="47"/>
  <c r="S20" i="47"/>
  <c r="N20" i="47"/>
  <c r="Q32" i="47"/>
  <c r="R32" i="47"/>
  <c r="S32" i="47"/>
  <c r="U32" i="47"/>
  <c r="N32" i="47"/>
  <c r="Q44" i="47"/>
  <c r="R44" i="47"/>
  <c r="S44" i="47"/>
  <c r="N44" i="47"/>
  <c r="Q56" i="47"/>
  <c r="R56" i="47"/>
  <c r="S56" i="47"/>
  <c r="N56" i="47"/>
  <c r="Q68" i="47"/>
  <c r="R68" i="47"/>
  <c r="S68" i="47"/>
  <c r="N68" i="47"/>
  <c r="Q80" i="47"/>
  <c r="R80" i="47"/>
  <c r="S80" i="47"/>
  <c r="N80" i="47"/>
  <c r="D3" i="11"/>
  <c r="D4" i="11"/>
  <c r="E4" i="11"/>
  <c r="F4" i="11"/>
  <c r="G4" i="11"/>
  <c r="H4" i="11"/>
  <c r="D5" i="11"/>
  <c r="E5" i="11"/>
  <c r="F5" i="11"/>
  <c r="G5" i="11"/>
  <c r="H5" i="11"/>
  <c r="D6" i="11"/>
  <c r="E6" i="11"/>
  <c r="F6" i="11"/>
  <c r="G6" i="11"/>
  <c r="H6" i="11"/>
  <c r="D7" i="11"/>
  <c r="E7" i="11"/>
  <c r="F7" i="11"/>
  <c r="G7" i="11"/>
  <c r="H7" i="11"/>
  <c r="D8" i="11"/>
  <c r="E8" i="11"/>
  <c r="F8" i="11"/>
  <c r="G8" i="11"/>
  <c r="H8" i="11"/>
  <c r="D9" i="11"/>
  <c r="E9" i="11"/>
  <c r="F9" i="11"/>
  <c r="G9" i="11"/>
  <c r="H9" i="11"/>
  <c r="D10" i="11"/>
  <c r="E10" i="11"/>
  <c r="F10" i="11"/>
  <c r="G10" i="11"/>
  <c r="H10" i="11"/>
  <c r="D11" i="11"/>
  <c r="E11" i="11"/>
  <c r="F11" i="11"/>
  <c r="G11" i="11"/>
  <c r="H11" i="11"/>
  <c r="D12" i="11"/>
  <c r="E12" i="11"/>
  <c r="F12" i="11"/>
  <c r="G12" i="11"/>
  <c r="H12" i="11"/>
  <c r="D13" i="11"/>
  <c r="E13" i="11"/>
  <c r="E31" i="11" s="1"/>
  <c r="F13" i="11"/>
  <c r="G13" i="11"/>
  <c r="H13" i="11"/>
  <c r="D14" i="11"/>
  <c r="E14" i="11"/>
  <c r="F14" i="11"/>
  <c r="G14" i="11"/>
  <c r="H14" i="11"/>
  <c r="D15" i="11"/>
  <c r="E15" i="11"/>
  <c r="F15" i="11"/>
  <c r="G15" i="11"/>
  <c r="H15" i="11"/>
  <c r="E3" i="11"/>
  <c r="F3" i="11"/>
  <c r="G3" i="11"/>
  <c r="H3" i="11"/>
  <c r="H48" i="51" l="1"/>
  <c r="F48" i="51"/>
  <c r="F40" i="72"/>
  <c r="F41" i="69"/>
  <c r="W19" i="69"/>
  <c r="W38" i="69" s="1"/>
  <c r="W15" i="69"/>
  <c r="W34" i="69" s="1"/>
  <c r="W11" i="69"/>
  <c r="W30" i="69" s="1"/>
  <c r="W25" i="69"/>
  <c r="W44" i="69" s="1"/>
  <c r="W21" i="69"/>
  <c r="W40" i="69" s="1"/>
  <c r="W17" i="69"/>
  <c r="W36" i="69" s="1"/>
  <c r="W13" i="69"/>
  <c r="W32" i="69" s="1"/>
  <c r="W24" i="72"/>
  <c r="W43" i="72" s="1"/>
  <c r="W22" i="72"/>
  <c r="W41" i="72" s="1"/>
  <c r="W14" i="72"/>
  <c r="W33" i="72" s="1"/>
  <c r="W10" i="72"/>
  <c r="W29" i="72" s="1"/>
  <c r="F40" i="69"/>
  <c r="W22" i="69"/>
  <c r="W41" i="69" s="1"/>
  <c r="W10" i="69"/>
  <c r="W29" i="69" s="1"/>
  <c r="W24" i="69"/>
  <c r="W43" i="69" s="1"/>
  <c r="W14" i="69"/>
  <c r="W33" i="69" s="1"/>
  <c r="F41" i="72"/>
  <c r="W25" i="72"/>
  <c r="W44" i="72" s="1"/>
  <c r="W21" i="72"/>
  <c r="W40" i="72" s="1"/>
  <c r="W19" i="72"/>
  <c r="W38" i="72" s="1"/>
  <c r="W17" i="72"/>
  <c r="W36" i="72" s="1"/>
  <c r="W15" i="72"/>
  <c r="W34" i="72" s="1"/>
  <c r="W13" i="72"/>
  <c r="W32" i="72" s="1"/>
  <c r="W11" i="72"/>
  <c r="W30" i="72" s="1"/>
  <c r="W22" i="68"/>
  <c r="W41" i="68" s="1"/>
  <c r="W19" i="68"/>
  <c r="W38" i="68" s="1"/>
  <c r="W10" i="68"/>
  <c r="W29" i="68" s="1"/>
  <c r="W25" i="68"/>
  <c r="W44" i="68" s="1"/>
  <c r="W13" i="68"/>
  <c r="W32" i="68" s="1"/>
  <c r="F41" i="68"/>
  <c r="W21" i="68"/>
  <c r="W40" i="68" s="1"/>
  <c r="W24" i="68"/>
  <c r="W43" i="68" s="1"/>
  <c r="W15" i="68"/>
  <c r="W34" i="68" s="1"/>
  <c r="W11" i="68"/>
  <c r="W30" i="68" s="1"/>
  <c r="F40" i="68"/>
  <c r="W14" i="68"/>
  <c r="W33" i="68" s="1"/>
  <c r="W17" i="68"/>
  <c r="W36" i="68" s="1"/>
  <c r="H30" i="11"/>
  <c r="H21" i="11"/>
  <c r="G7" i="12" s="1"/>
  <c r="H31" i="11"/>
  <c r="G37" i="12" s="1"/>
  <c r="H28" i="11"/>
  <c r="G40" i="12"/>
  <c r="X25" i="72"/>
  <c r="X44" i="72" s="1"/>
  <c r="X13" i="72"/>
  <c r="X32" i="72" s="1"/>
  <c r="G40" i="69"/>
  <c r="X23" i="69"/>
  <c r="X42" i="69" s="1"/>
  <c r="X18" i="72"/>
  <c r="X37" i="72" s="1"/>
  <c r="G40" i="72"/>
  <c r="X23" i="72"/>
  <c r="X42" i="72" s="1"/>
  <c r="X21" i="69"/>
  <c r="X40" i="69" s="1"/>
  <c r="X14" i="69"/>
  <c r="X33" i="69" s="1"/>
  <c r="X21" i="72"/>
  <c r="X40" i="72" s="1"/>
  <c r="X14" i="72"/>
  <c r="X33" i="72" s="1"/>
  <c r="X24" i="69"/>
  <c r="X43" i="69" s="1"/>
  <c r="X12" i="69"/>
  <c r="X31" i="69" s="1"/>
  <c r="X13" i="69"/>
  <c r="X32" i="69" s="1"/>
  <c r="X24" i="72"/>
  <c r="X43" i="72" s="1"/>
  <c r="X12" i="72"/>
  <c r="X31" i="72" s="1"/>
  <c r="X10" i="69"/>
  <c r="X29" i="69" s="1"/>
  <c r="X15" i="69"/>
  <c r="X34" i="69" s="1"/>
  <c r="X18" i="69"/>
  <c r="X37" i="69" s="1"/>
  <c r="X10" i="72"/>
  <c r="X29" i="72" s="1"/>
  <c r="X20" i="69"/>
  <c r="X39" i="69" s="1"/>
  <c r="X15" i="72"/>
  <c r="X34" i="72" s="1"/>
  <c r="X25" i="69"/>
  <c r="X44" i="69" s="1"/>
  <c r="X20" i="72"/>
  <c r="X39" i="72" s="1"/>
  <c r="X21" i="68"/>
  <c r="X40" i="68" s="1"/>
  <c r="X12" i="68"/>
  <c r="X31" i="68" s="1"/>
  <c r="X23" i="68"/>
  <c r="X42" i="68" s="1"/>
  <c r="X13" i="68"/>
  <c r="X32" i="68" s="1"/>
  <c r="X18" i="68"/>
  <c r="X37" i="68" s="1"/>
  <c r="X25" i="68"/>
  <c r="X44" i="68" s="1"/>
  <c r="X20" i="68"/>
  <c r="X39" i="68" s="1"/>
  <c r="X15" i="68"/>
  <c r="X34" i="68" s="1"/>
  <c r="X10" i="68"/>
  <c r="X29" i="68" s="1"/>
  <c r="X24" i="68"/>
  <c r="X43" i="68" s="1"/>
  <c r="G40" i="68"/>
  <c r="X14" i="68"/>
  <c r="X33" i="68" s="1"/>
  <c r="V25" i="72"/>
  <c r="E42" i="72"/>
  <c r="E40" i="72"/>
  <c r="V23" i="69"/>
  <c r="V20" i="69"/>
  <c r="V14" i="69"/>
  <c r="V11" i="69"/>
  <c r="V16" i="72"/>
  <c r="V20" i="72"/>
  <c r="V14" i="72"/>
  <c r="V23" i="72"/>
  <c r="V11" i="72"/>
  <c r="E41" i="69"/>
  <c r="V19" i="72"/>
  <c r="V15" i="69"/>
  <c r="V12" i="69"/>
  <c r="V10" i="72"/>
  <c r="E41" i="72"/>
  <c r="V15" i="72"/>
  <c r="V12" i="72"/>
  <c r="V25" i="69"/>
  <c r="V22" i="69"/>
  <c r="V19" i="69"/>
  <c r="V16" i="69"/>
  <c r="V10" i="69"/>
  <c r="V22" i="72"/>
  <c r="E42" i="69"/>
  <c r="E40" i="69"/>
  <c r="V22" i="68"/>
  <c r="V20" i="68"/>
  <c r="V16" i="68"/>
  <c r="V14" i="68"/>
  <c r="V12" i="68"/>
  <c r="V10" i="68"/>
  <c r="V11" i="68"/>
  <c r="V25" i="68"/>
  <c r="V23" i="68"/>
  <c r="V19" i="68"/>
  <c r="V15" i="68"/>
  <c r="E40" i="68"/>
  <c r="E41" i="68"/>
  <c r="E42" i="68"/>
  <c r="G16" i="12"/>
  <c r="G16" i="68"/>
  <c r="G37" i="68"/>
  <c r="G14" i="12"/>
  <c r="G14" i="68"/>
  <c r="U39" i="47"/>
  <c r="AU15" i="67"/>
  <c r="AU27" i="67"/>
  <c r="AU39" i="67"/>
  <c r="AU51" i="67"/>
  <c r="AU63" i="67"/>
  <c r="AU75" i="67"/>
  <c r="AU87" i="67"/>
  <c r="AU99" i="67"/>
  <c r="AR90" i="67"/>
  <c r="AR102" i="67"/>
  <c r="AO94" i="67"/>
  <c r="AO106" i="67"/>
  <c r="AL100" i="67"/>
  <c r="AI93" i="67"/>
  <c r="AI105" i="67"/>
  <c r="AF101" i="67"/>
  <c r="AB97" i="67"/>
  <c r="Y95" i="67"/>
  <c r="Y107" i="67"/>
  <c r="P90" i="67"/>
  <c r="J90" i="67"/>
  <c r="V92" i="67"/>
  <c r="AU16" i="67"/>
  <c r="AU28" i="67"/>
  <c r="AU40" i="67"/>
  <c r="AU52" i="67"/>
  <c r="AU64" i="67"/>
  <c r="AU76" i="67"/>
  <c r="AU88" i="67"/>
  <c r="AU100" i="67"/>
  <c r="AR91" i="67"/>
  <c r="AR103" i="67"/>
  <c r="AO95" i="67"/>
  <c r="AO107" i="67"/>
  <c r="AL101" i="67"/>
  <c r="AI94" i="67"/>
  <c r="AF90" i="67"/>
  <c r="AF102" i="67"/>
  <c r="AB98" i="67"/>
  <c r="Y96" i="67"/>
  <c r="Y108" i="67"/>
  <c r="P91" i="67"/>
  <c r="V38" i="67"/>
  <c r="V93" i="67"/>
  <c r="AU38" i="67"/>
  <c r="AB96" i="67"/>
  <c r="AU17" i="67"/>
  <c r="AU29" i="67"/>
  <c r="AU41" i="67"/>
  <c r="AU53" i="67"/>
  <c r="AU65" i="67"/>
  <c r="AU77" i="67"/>
  <c r="AU89" i="67"/>
  <c r="AU101" i="67"/>
  <c r="AR92" i="67"/>
  <c r="AR104" i="67"/>
  <c r="AO96" i="67"/>
  <c r="AL90" i="67"/>
  <c r="AL102" i="67"/>
  <c r="AI95" i="67"/>
  <c r="AF91" i="67"/>
  <c r="AF103" i="67"/>
  <c r="AB99" i="67"/>
  <c r="Y97" i="67"/>
  <c r="Y109" i="67"/>
  <c r="M37" i="67"/>
  <c r="V66" i="67"/>
  <c r="V94" i="67"/>
  <c r="AU62" i="67"/>
  <c r="AI92" i="67"/>
  <c r="J89" i="67"/>
  <c r="AU6" i="67"/>
  <c r="AU18" i="67"/>
  <c r="AU30" i="67"/>
  <c r="AU42" i="67"/>
  <c r="AU54" i="67"/>
  <c r="AU66" i="67"/>
  <c r="AU78" i="67"/>
  <c r="AU90" i="67"/>
  <c r="AU102" i="67"/>
  <c r="AR93" i="67"/>
  <c r="AR105" i="67"/>
  <c r="AO97" i="67"/>
  <c r="AL91" i="67"/>
  <c r="AL103" i="67"/>
  <c r="AI96" i="67"/>
  <c r="AF92" i="67"/>
  <c r="AF104" i="67"/>
  <c r="AB100" i="67"/>
  <c r="Y98" i="67"/>
  <c r="S90" i="67"/>
  <c r="M49" i="67"/>
  <c r="V71" i="67"/>
  <c r="V95" i="67"/>
  <c r="AU98" i="67"/>
  <c r="AO93" i="67"/>
  <c r="AF100" i="67"/>
  <c r="V91" i="67"/>
  <c r="AU7" i="67"/>
  <c r="AU19" i="67"/>
  <c r="AU31" i="67"/>
  <c r="AU43" i="67"/>
  <c r="AU55" i="67"/>
  <c r="AU67" i="67"/>
  <c r="AU79" i="67"/>
  <c r="AU91" i="67"/>
  <c r="AU103" i="67"/>
  <c r="AR94" i="67"/>
  <c r="AR106" i="67"/>
  <c r="AO98" i="67"/>
  <c r="AL92" i="67"/>
  <c r="AL104" i="67"/>
  <c r="AI97" i="67"/>
  <c r="AF93" i="67"/>
  <c r="AF105" i="67"/>
  <c r="AB101" i="67"/>
  <c r="Y99" i="67"/>
  <c r="S91" i="67"/>
  <c r="M73" i="67"/>
  <c r="V72" i="67"/>
  <c r="V96" i="67"/>
  <c r="AU110" i="67"/>
  <c r="AU8" i="67"/>
  <c r="AU20" i="67"/>
  <c r="AU32" i="67"/>
  <c r="AU44" i="67"/>
  <c r="AU56" i="67"/>
  <c r="AU68" i="67"/>
  <c r="AU80" i="67"/>
  <c r="AU92" i="67"/>
  <c r="AU104" i="67"/>
  <c r="AR95" i="67"/>
  <c r="AR107" i="67"/>
  <c r="AO99" i="67"/>
  <c r="AL93" i="67"/>
  <c r="AL105" i="67"/>
  <c r="AI98" i="67"/>
  <c r="AF94" i="67"/>
  <c r="AB90" i="67"/>
  <c r="AB102" i="67"/>
  <c r="Y100" i="67"/>
  <c r="S92" i="67"/>
  <c r="M84" i="67"/>
  <c r="V77" i="67"/>
  <c r="V97" i="67"/>
  <c r="AU50" i="67"/>
  <c r="AL99" i="67"/>
  <c r="AU9" i="67"/>
  <c r="AU21" i="67"/>
  <c r="AU33" i="67"/>
  <c r="AU45" i="67"/>
  <c r="AU57" i="67"/>
  <c r="AU69" i="67"/>
  <c r="AU81" i="67"/>
  <c r="AU93" i="67"/>
  <c r="AU105" i="67"/>
  <c r="AR96" i="67"/>
  <c r="AR108" i="67"/>
  <c r="AO100" i="67"/>
  <c r="AL94" i="67"/>
  <c r="AL106" i="67"/>
  <c r="AI99" i="67"/>
  <c r="AF95" i="67"/>
  <c r="AB91" i="67"/>
  <c r="AB103" i="67"/>
  <c r="Y101" i="67"/>
  <c r="S93" i="67"/>
  <c r="M85" i="67"/>
  <c r="V78" i="67"/>
  <c r="V98" i="67"/>
  <c r="AU86" i="67"/>
  <c r="AO105" i="67"/>
  <c r="Y106" i="67"/>
  <c r="AU10" i="67"/>
  <c r="AU22" i="67"/>
  <c r="AU34" i="67"/>
  <c r="AU46" i="67"/>
  <c r="AU58" i="67"/>
  <c r="AU70" i="67"/>
  <c r="AU82" i="67"/>
  <c r="AU94" i="67"/>
  <c r="AU106" i="67"/>
  <c r="AR97" i="67"/>
  <c r="AR109" i="67"/>
  <c r="AO101" i="67"/>
  <c r="AL95" i="67"/>
  <c r="AL107" i="67"/>
  <c r="AI100" i="67"/>
  <c r="AF96" i="67"/>
  <c r="AB92" i="67"/>
  <c r="Y90" i="67"/>
  <c r="Y102" i="67"/>
  <c r="S94" i="67"/>
  <c r="J39" i="67"/>
  <c r="V83" i="67"/>
  <c r="AU14" i="67"/>
  <c r="AR101" i="67"/>
  <c r="Y94" i="67"/>
  <c r="AU11" i="67"/>
  <c r="AU23" i="67"/>
  <c r="AU35" i="67"/>
  <c r="AU47" i="67"/>
  <c r="AU59" i="67"/>
  <c r="AU71" i="67"/>
  <c r="AU83" i="67"/>
  <c r="AU95" i="67"/>
  <c r="AU107" i="67"/>
  <c r="AR98" i="67"/>
  <c r="AO90" i="67"/>
  <c r="AO102" i="67"/>
  <c r="AL96" i="67"/>
  <c r="AL108" i="67"/>
  <c r="AI101" i="67"/>
  <c r="AF97" i="67"/>
  <c r="AB93" i="67"/>
  <c r="Y91" i="67"/>
  <c r="Y103" i="67"/>
  <c r="S95" i="67"/>
  <c r="J66" i="67"/>
  <c r="V84" i="67"/>
  <c r="AU74" i="67"/>
  <c r="AI104" i="67"/>
  <c r="AU12" i="67"/>
  <c r="AU24" i="67"/>
  <c r="AU36" i="67"/>
  <c r="AU48" i="67"/>
  <c r="AU60" i="67"/>
  <c r="AU72" i="67"/>
  <c r="AU84" i="67"/>
  <c r="AU96" i="67"/>
  <c r="AU108" i="67"/>
  <c r="AR99" i="67"/>
  <c r="AO91" i="67"/>
  <c r="AO103" i="67"/>
  <c r="AL97" i="67"/>
  <c r="AI90" i="67"/>
  <c r="AI102" i="67"/>
  <c r="AF98" i="67"/>
  <c r="AB94" i="67"/>
  <c r="Y92" i="67"/>
  <c r="Y104" i="67"/>
  <c r="S96" i="67"/>
  <c r="J75" i="67"/>
  <c r="V89" i="67"/>
  <c r="AU26" i="67"/>
  <c r="P87" i="67"/>
  <c r="AU13" i="67"/>
  <c r="AU25" i="67"/>
  <c r="AU37" i="67"/>
  <c r="AU49" i="67"/>
  <c r="AU61" i="67"/>
  <c r="AU73" i="67"/>
  <c r="AU85" i="67"/>
  <c r="AU97" i="67"/>
  <c r="AU109" i="67"/>
  <c r="AR100" i="67"/>
  <c r="AO92" i="67"/>
  <c r="AO104" i="67"/>
  <c r="AL98" i="67"/>
  <c r="AI91" i="67"/>
  <c r="AI103" i="67"/>
  <c r="AF99" i="67"/>
  <c r="AB95" i="67"/>
  <c r="Y93" i="67"/>
  <c r="Y105" i="67"/>
  <c r="S97" i="67"/>
  <c r="J88" i="67"/>
  <c r="V90" i="67"/>
  <c r="M42" i="67"/>
  <c r="J77" i="67"/>
  <c r="J64" i="67"/>
  <c r="AF44" i="67"/>
  <c r="P70" i="67"/>
  <c r="P80" i="67"/>
  <c r="J52" i="67"/>
  <c r="S57" i="67"/>
  <c r="M83" i="67"/>
  <c r="AO43" i="67"/>
  <c r="S59" i="67"/>
  <c r="AF36" i="67"/>
  <c r="AI48" i="67"/>
  <c r="AL60" i="67"/>
  <c r="P72" i="67"/>
  <c r="V44" i="67"/>
  <c r="AR79" i="67"/>
  <c r="S69" i="67"/>
  <c r="AR47" i="67"/>
  <c r="AB13" i="67"/>
  <c r="AI37" i="67"/>
  <c r="Y49" i="67"/>
  <c r="AB73" i="67"/>
  <c r="AO85" i="67"/>
  <c r="AI71" i="67"/>
  <c r="AF14" i="67"/>
  <c r="AR38" i="67"/>
  <c r="AI50" i="67"/>
  <c r="S62" i="67"/>
  <c r="M74" i="67"/>
  <c r="J86" i="67"/>
  <c r="AO81" i="67"/>
  <c r="AF51" i="67"/>
  <c r="S75" i="67"/>
  <c r="V86" i="67"/>
  <c r="AI56" i="67"/>
  <c r="S45" i="67"/>
  <c r="AO16" i="67"/>
  <c r="AB40" i="67"/>
  <c r="AR52" i="67"/>
  <c r="M64" i="67"/>
  <c r="AL88" i="67"/>
  <c r="M55" i="67"/>
  <c r="P67" i="67"/>
  <c r="AB15" i="67"/>
  <c r="AF63" i="67"/>
  <c r="Y41" i="67"/>
  <c r="P53" i="67"/>
  <c r="S65" i="67"/>
  <c r="AR89" i="67"/>
  <c r="V73" i="67"/>
  <c r="AO55" i="67"/>
  <c r="M68" i="67"/>
  <c r="Y39" i="67"/>
  <c r="AR54" i="67"/>
  <c r="AL66" i="67"/>
  <c r="P78" i="67"/>
  <c r="S83" i="67"/>
  <c r="AF38" i="67"/>
  <c r="Y58" i="67"/>
  <c r="S68" i="67"/>
  <c r="M78" i="67"/>
  <c r="S13" i="67"/>
  <c r="P76" i="67"/>
  <c r="AR44" i="67"/>
  <c r="S67" i="67"/>
  <c r="AO82" i="67"/>
  <c r="J45" i="67"/>
  <c r="M57" i="67"/>
  <c r="V82" i="67"/>
  <c r="J43" i="67"/>
  <c r="M59" i="67"/>
  <c r="AR36" i="67"/>
  <c r="AO48" i="67"/>
  <c r="AB60" i="67"/>
  <c r="S72" i="67"/>
  <c r="V15" i="67"/>
  <c r="AI79" i="67"/>
  <c r="M69" i="67"/>
  <c r="AI47" i="67"/>
  <c r="AF13" i="67"/>
  <c r="AO37" i="67"/>
  <c r="P49" i="67"/>
  <c r="AF73" i="67"/>
  <c r="J85" i="67"/>
  <c r="AO71" i="67"/>
  <c r="AR14" i="67"/>
  <c r="AI38" i="67"/>
  <c r="S50" i="67"/>
  <c r="M62" i="67"/>
  <c r="J74" i="67"/>
  <c r="Y86" i="67"/>
  <c r="AL81" i="67"/>
  <c r="AR51" i="67"/>
  <c r="M75" i="67"/>
  <c r="V80" i="67"/>
  <c r="S56" i="67"/>
  <c r="M45" i="67"/>
  <c r="AL16" i="67"/>
  <c r="AF40" i="67"/>
  <c r="AI52" i="67"/>
  <c r="Y64" i="67"/>
  <c r="AF88" i="67"/>
  <c r="P46" i="67"/>
  <c r="AO70" i="67"/>
  <c r="AF15" i="67"/>
  <c r="AR63" i="67"/>
  <c r="P41" i="67"/>
  <c r="V53" i="67"/>
  <c r="M65" i="67"/>
  <c r="AI89" i="67"/>
  <c r="V67" i="67"/>
  <c r="J55" i="67"/>
  <c r="J68" i="67"/>
  <c r="AF42" i="67"/>
  <c r="AI54" i="67"/>
  <c r="AB66" i="67"/>
  <c r="S78" i="67"/>
  <c r="P59" i="67"/>
  <c r="AR71" i="67"/>
  <c r="Y87" i="67"/>
  <c r="AO88" i="67"/>
  <c r="V79" i="67"/>
  <c r="V55" i="67"/>
  <c r="V37" i="67"/>
  <c r="V88" i="67"/>
  <c r="AI44" i="67"/>
  <c r="AO80" i="67"/>
  <c r="AL82" i="67"/>
  <c r="J36" i="67"/>
  <c r="Y57" i="67"/>
  <c r="V76" i="67"/>
  <c r="Y43" i="67"/>
  <c r="AF12" i="67"/>
  <c r="AI36" i="67"/>
  <c r="AL48" i="67"/>
  <c r="Y60" i="67"/>
  <c r="AF84" i="67"/>
  <c r="J87" i="67"/>
  <c r="AO79" i="67"/>
  <c r="Y69" i="67"/>
  <c r="AO47" i="67"/>
  <c r="AR13" i="67"/>
  <c r="J37" i="67"/>
  <c r="AL61" i="67"/>
  <c r="AR73" i="67"/>
  <c r="Y85" i="67"/>
  <c r="AL71" i="67"/>
  <c r="AI14" i="67"/>
  <c r="S38" i="67"/>
  <c r="M50" i="67"/>
  <c r="J62" i="67"/>
  <c r="Y74" i="67"/>
  <c r="P86" i="67"/>
  <c r="AB81" i="67"/>
  <c r="AI51" i="67"/>
  <c r="Y75" i="67"/>
  <c r="V74" i="67"/>
  <c r="M56" i="67"/>
  <c r="Y45" i="67"/>
  <c r="AB16" i="67"/>
  <c r="AR40" i="67"/>
  <c r="S52" i="67"/>
  <c r="AO76" i="67"/>
  <c r="AR88" i="67"/>
  <c r="S73" i="67"/>
  <c r="AL70" i="67"/>
  <c r="AR15" i="67"/>
  <c r="AI63" i="67"/>
  <c r="V41" i="67"/>
  <c r="S53" i="67"/>
  <c r="AR77" i="67"/>
  <c r="AO89" i="67"/>
  <c r="V61" i="67"/>
  <c r="Y55" i="67"/>
  <c r="Y68" i="67"/>
  <c r="AR42" i="67"/>
  <c r="AO54" i="67"/>
  <c r="Y66" i="67"/>
  <c r="V40" i="67"/>
  <c r="AI57" i="67"/>
  <c r="AI62" i="67"/>
  <c r="AL40" i="67"/>
  <c r="AI55" i="67"/>
  <c r="M67" i="67"/>
  <c r="S61" i="67"/>
  <c r="S44" i="67"/>
  <c r="AL80" i="67"/>
  <c r="AB82" i="67"/>
  <c r="P82" i="67"/>
  <c r="AR83" i="67"/>
  <c r="V70" i="67"/>
  <c r="P43" i="67"/>
  <c r="AR12" i="67"/>
  <c r="AO36" i="67"/>
  <c r="AB48" i="67"/>
  <c r="P60" i="67"/>
  <c r="AR84" i="67"/>
  <c r="J72" i="67"/>
  <c r="J79" i="67"/>
  <c r="AO46" i="67"/>
  <c r="AL47" i="67"/>
  <c r="AI13" i="67"/>
  <c r="Y37" i="67"/>
  <c r="AB61" i="67"/>
  <c r="AI73" i="67"/>
  <c r="P85" i="67"/>
  <c r="AB71" i="67"/>
  <c r="S14" i="67"/>
  <c r="M38" i="67"/>
  <c r="J50" i="67"/>
  <c r="Y62" i="67"/>
  <c r="P74" i="67"/>
  <c r="V50" i="67"/>
  <c r="AF81" i="67"/>
  <c r="S51" i="67"/>
  <c r="AO87" i="67"/>
  <c r="V62" i="67"/>
  <c r="J56" i="67"/>
  <c r="AO58" i="67"/>
  <c r="AF16" i="67"/>
  <c r="AI40" i="67"/>
  <c r="M52" i="67"/>
  <c r="AL76" i="67"/>
  <c r="AI88" i="67"/>
  <c r="S49" i="67"/>
  <c r="AB70" i="67"/>
  <c r="AI15" i="67"/>
  <c r="S63" i="67"/>
  <c r="S41" i="67"/>
  <c r="M53" i="67"/>
  <c r="AI77" i="67"/>
  <c r="AL89" i="67"/>
  <c r="J12" i="67"/>
  <c r="P55" i="67"/>
  <c r="P68" i="67"/>
  <c r="AI42" i="67"/>
  <c r="AL54" i="67"/>
  <c r="P66" i="67"/>
  <c r="J83" i="67"/>
  <c r="AI43" i="67"/>
  <c r="AI85" i="67"/>
  <c r="AI75" i="67"/>
  <c r="AF52" i="67"/>
  <c r="Y53" i="67"/>
  <c r="Y78" i="67"/>
  <c r="V68" i="67"/>
  <c r="S85" i="67"/>
  <c r="M44" i="67"/>
  <c r="AB80" i="67"/>
  <c r="AF82" i="67"/>
  <c r="P69" i="67"/>
  <c r="AI83" i="67"/>
  <c r="V64" i="67"/>
  <c r="AR59" i="67"/>
  <c r="AI12" i="67"/>
  <c r="AL36" i="67"/>
  <c r="Y48" i="67"/>
  <c r="S60" i="67"/>
  <c r="AI84" i="67"/>
  <c r="J58" i="67"/>
  <c r="Y79" i="67"/>
  <c r="AL46" i="67"/>
  <c r="AB47" i="67"/>
  <c r="AO13" i="67"/>
  <c r="P37" i="67"/>
  <c r="AF61" i="67"/>
  <c r="AO73" i="67"/>
  <c r="V69" i="67"/>
  <c r="AF71" i="67"/>
  <c r="M14" i="67"/>
  <c r="J38" i="67"/>
  <c r="Y50" i="67"/>
  <c r="P62" i="67"/>
  <c r="AO86" i="67"/>
  <c r="V43" i="67"/>
  <c r="AR81" i="67"/>
  <c r="M51" i="67"/>
  <c r="AL87" i="67"/>
  <c r="V56" i="67"/>
  <c r="Y56" i="67"/>
  <c r="AL58" i="67"/>
  <c r="AR16" i="67"/>
  <c r="S40" i="67"/>
  <c r="Y52" i="67"/>
  <c r="AB76" i="67"/>
  <c r="AB88" i="67"/>
  <c r="AL67" i="67"/>
  <c r="AF70" i="67"/>
  <c r="S15" i="67"/>
  <c r="M63" i="67"/>
  <c r="M41" i="67"/>
  <c r="AR65" i="67"/>
  <c r="AO77" i="67"/>
  <c r="AF89" i="67"/>
  <c r="M12" i="67"/>
  <c r="S43" i="67"/>
  <c r="AO39" i="67"/>
  <c r="AO42" i="67"/>
  <c r="AB54" i="67"/>
  <c r="S66" i="67"/>
  <c r="J76" i="67"/>
  <c r="J53" i="67"/>
  <c r="AF54" i="67"/>
  <c r="P57" i="67"/>
  <c r="J65" i="67"/>
  <c r="J44" i="67"/>
  <c r="AF80" i="67"/>
  <c r="AR82" i="67"/>
  <c r="S37" i="67"/>
  <c r="AO83" i="67"/>
  <c r="V58" i="67"/>
  <c r="AI59" i="67"/>
  <c r="AO12" i="67"/>
  <c r="AB36" i="67"/>
  <c r="P48" i="67"/>
  <c r="AF72" i="67"/>
  <c r="AO84" i="67"/>
  <c r="J51" i="67"/>
  <c r="P79" i="67"/>
  <c r="AB46" i="67"/>
  <c r="AF47" i="67"/>
  <c r="J13" i="67"/>
  <c r="AL49" i="67"/>
  <c r="AR61" i="67"/>
  <c r="J73" i="67"/>
  <c r="V63" i="67"/>
  <c r="Y71" i="67"/>
  <c r="J14" i="67"/>
  <c r="Y38" i="67"/>
  <c r="P50" i="67"/>
  <c r="AO74" i="67"/>
  <c r="AL86" i="67"/>
  <c r="V14" i="67"/>
  <c r="AI81" i="67"/>
  <c r="Y51" i="67"/>
  <c r="AF87" i="67"/>
  <c r="M13" i="67"/>
  <c r="P56" i="67"/>
  <c r="AB58" i="67"/>
  <c r="AI16" i="67"/>
  <c r="M40" i="67"/>
  <c r="AO64" i="67"/>
  <c r="AF76" i="67"/>
  <c r="S88" i="67"/>
  <c r="AB67" i="67"/>
  <c r="AR70" i="67"/>
  <c r="M15" i="67"/>
  <c r="Y63" i="67"/>
  <c r="AR53" i="67"/>
  <c r="AI65" i="67"/>
  <c r="AL77" i="67"/>
  <c r="Y89" i="67"/>
  <c r="P88" i="67"/>
  <c r="AO68" i="67"/>
  <c r="AL39" i="67"/>
  <c r="AL42" i="67"/>
  <c r="Y54" i="67"/>
  <c r="AF78" i="67"/>
  <c r="J69" i="67"/>
  <c r="Y80" i="67"/>
  <c r="S74" i="67"/>
  <c r="AL15" i="67"/>
  <c r="V81" i="67"/>
  <c r="J41" i="67"/>
  <c r="Y44" i="67"/>
  <c r="AR80" i="67"/>
  <c r="AI82" i="67"/>
  <c r="AO57" i="67"/>
  <c r="AL83" i="67"/>
  <c r="P52" i="67"/>
  <c r="AO59" i="67"/>
  <c r="AL12" i="67"/>
  <c r="Y36" i="67"/>
  <c r="V48" i="67"/>
  <c r="AR72" i="67"/>
  <c r="AL84" i="67"/>
  <c r="M60" i="67"/>
  <c r="AO69" i="67"/>
  <c r="AF46" i="67"/>
  <c r="Y47" i="67"/>
  <c r="Y13" i="67"/>
  <c r="AB49" i="67"/>
  <c r="AI61" i="67"/>
  <c r="Y73" i="67"/>
  <c r="V57" i="67"/>
  <c r="P71" i="67"/>
  <c r="Y14" i="67"/>
  <c r="P38" i="67"/>
  <c r="AO62" i="67"/>
  <c r="AL74" i="67"/>
  <c r="AB86" i="67"/>
  <c r="J78" i="67"/>
  <c r="S81" i="67"/>
  <c r="AO75" i="67"/>
  <c r="AR87" i="67"/>
  <c r="P63" i="67"/>
  <c r="AO45" i="67"/>
  <c r="AF58" i="67"/>
  <c r="S16" i="67"/>
  <c r="J40" i="67"/>
  <c r="AL64" i="67"/>
  <c r="AR76" i="67"/>
  <c r="M88" i="67"/>
  <c r="AF67" i="67"/>
  <c r="AI70" i="67"/>
  <c r="J15" i="67"/>
  <c r="AR41" i="67"/>
  <c r="AI53" i="67"/>
  <c r="AO65" i="67"/>
  <c r="AB77" i="67"/>
  <c r="P89" i="67"/>
  <c r="P75" i="67"/>
  <c r="AL68" i="67"/>
  <c r="AB39" i="67"/>
  <c r="AB42" i="67"/>
  <c r="P54" i="67"/>
  <c r="AR78" i="67"/>
  <c r="J54" i="67"/>
  <c r="J81" i="67"/>
  <c r="AB14" i="67"/>
  <c r="AI45" i="67"/>
  <c r="Y67" i="67"/>
  <c r="P65" i="67"/>
  <c r="P45" i="67"/>
  <c r="J46" i="67"/>
  <c r="P39" i="67"/>
  <c r="P44" i="67"/>
  <c r="AI80" i="67"/>
  <c r="S82" i="67"/>
  <c r="AL57" i="67"/>
  <c r="AB83" i="67"/>
  <c r="AL43" i="67"/>
  <c r="AL59" i="67"/>
  <c r="AB12" i="67"/>
  <c r="P36" i="67"/>
  <c r="S48" i="67"/>
  <c r="AI72" i="67"/>
  <c r="AB84" i="67"/>
  <c r="P81" i="67"/>
  <c r="AL69" i="67"/>
  <c r="AR46" i="67"/>
  <c r="P47" i="67"/>
  <c r="P13" i="67"/>
  <c r="AF49" i="67"/>
  <c r="AO61" i="67"/>
  <c r="P73" i="67"/>
  <c r="P64" i="67"/>
  <c r="S71" i="67"/>
  <c r="P14" i="67"/>
  <c r="AO50" i="67"/>
  <c r="AL62" i="67"/>
  <c r="AB74" i="67"/>
  <c r="AF86" i="67"/>
  <c r="J71" i="67"/>
  <c r="M81" i="67"/>
  <c r="AL75" i="67"/>
  <c r="AI87" i="67"/>
  <c r="AO56" i="67"/>
  <c r="AL45" i="67"/>
  <c r="AR58" i="67"/>
  <c r="M16" i="67"/>
  <c r="Y40" i="67"/>
  <c r="AB64" i="67"/>
  <c r="AI76" i="67"/>
  <c r="Y88" i="67"/>
  <c r="AR67" i="67"/>
  <c r="S70" i="67"/>
  <c r="Y15" i="67"/>
  <c r="AI41" i="67"/>
  <c r="AO53" i="67"/>
  <c r="AL65" i="67"/>
  <c r="AF77" i="67"/>
  <c r="AB89" i="67"/>
  <c r="AL55" i="67"/>
  <c r="AB68" i="67"/>
  <c r="AF39" i="67"/>
  <c r="Y42" i="67"/>
  <c r="S54" i="67"/>
  <c r="AI78" i="67"/>
  <c r="J47" i="67"/>
  <c r="AB44" i="67"/>
  <c r="M86" i="67"/>
  <c r="J48" i="67"/>
  <c r="M39" i="67"/>
  <c r="J70" i="67"/>
  <c r="P51" i="67"/>
  <c r="V39" i="67"/>
  <c r="S80" i="67"/>
  <c r="M82" i="67"/>
  <c r="AB57" i="67"/>
  <c r="AF83" i="67"/>
  <c r="AB43" i="67"/>
  <c r="AB59" i="67"/>
  <c r="Y12" i="67"/>
  <c r="V36" i="67"/>
  <c r="AF60" i="67"/>
  <c r="AO72" i="67"/>
  <c r="Y84" i="67"/>
  <c r="P16" i="67"/>
  <c r="AB69" i="67"/>
  <c r="AI46" i="67"/>
  <c r="V47" i="67"/>
  <c r="AL37" i="67"/>
  <c r="AR49" i="67"/>
  <c r="J61" i="67"/>
  <c r="AL85" i="67"/>
  <c r="S79" i="67"/>
  <c r="M71" i="67"/>
  <c r="AO38" i="67"/>
  <c r="AL50" i="67"/>
  <c r="AB62" i="67"/>
  <c r="AF74" i="67"/>
  <c r="AR86" i="67"/>
  <c r="J57" i="67"/>
  <c r="Y81" i="67"/>
  <c r="AB75" i="67"/>
  <c r="AB87" i="67"/>
  <c r="AL56" i="67"/>
  <c r="AB45" i="67"/>
  <c r="AI58" i="67"/>
  <c r="J16" i="67"/>
  <c r="AO52" i="67"/>
  <c r="AF64" i="67"/>
  <c r="S76" i="67"/>
  <c r="V49" i="67"/>
  <c r="AI67" i="67"/>
  <c r="M70" i="67"/>
  <c r="P15" i="67"/>
  <c r="AO41" i="67"/>
  <c r="AL53" i="67"/>
  <c r="AB65" i="67"/>
  <c r="Y77" i="67"/>
  <c r="S89" i="67"/>
  <c r="AB55" i="67"/>
  <c r="AF68" i="67"/>
  <c r="AR39" i="67"/>
  <c r="P42" i="67"/>
  <c r="AF66" i="67"/>
  <c r="AO78" i="67"/>
  <c r="M66" i="67"/>
  <c r="J59" i="67"/>
  <c r="J63" i="67"/>
  <c r="AO44" i="67"/>
  <c r="J82" i="67"/>
  <c r="M80" i="67"/>
  <c r="Y82" i="67"/>
  <c r="AF57" i="67"/>
  <c r="Y83" i="67"/>
  <c r="AF43" i="67"/>
  <c r="AF59" i="67"/>
  <c r="P12" i="67"/>
  <c r="S36" i="67"/>
  <c r="AR60" i="67"/>
  <c r="AL72" i="67"/>
  <c r="P84" i="67"/>
  <c r="AL79" i="67"/>
  <c r="AF69" i="67"/>
  <c r="S46" i="67"/>
  <c r="S47" i="67"/>
  <c r="AB37" i="67"/>
  <c r="AI49" i="67"/>
  <c r="Y61" i="67"/>
  <c r="AF85" i="67"/>
  <c r="S55" i="67"/>
  <c r="AO14" i="67"/>
  <c r="AL38" i="67"/>
  <c r="AB50" i="67"/>
  <c r="AF62" i="67"/>
  <c r="AR74" i="67"/>
  <c r="AI86" i="67"/>
  <c r="J42" i="67"/>
  <c r="AO51" i="67"/>
  <c r="AF75" i="67"/>
  <c r="S87" i="67"/>
  <c r="AB56" i="67"/>
  <c r="AF45" i="67"/>
  <c r="S58" i="67"/>
  <c r="Y16" i="67"/>
  <c r="AL52" i="67"/>
  <c r="AR64" i="67"/>
  <c r="M76" i="67"/>
  <c r="V13" i="67"/>
  <c r="AO67" i="67"/>
  <c r="Y70" i="67"/>
  <c r="AO63" i="67"/>
  <c r="AL41" i="67"/>
  <c r="AB53" i="67"/>
  <c r="AF65" i="67"/>
  <c r="P77" i="67"/>
  <c r="M89" i="67"/>
  <c r="AF55" i="67"/>
  <c r="AR68" i="67"/>
  <c r="AI39" i="67"/>
  <c r="V42" i="67"/>
  <c r="AR66" i="67"/>
  <c r="AL78" i="67"/>
  <c r="M54" i="67"/>
  <c r="V87" i="67"/>
  <c r="AB51" i="67"/>
  <c r="AB63" i="67"/>
  <c r="M48" i="67"/>
  <c r="V75" i="67"/>
  <c r="AL44" i="67"/>
  <c r="J60" i="67"/>
  <c r="J80" i="67"/>
  <c r="V45" i="67"/>
  <c r="AR57" i="67"/>
  <c r="P83" i="67"/>
  <c r="AR43" i="67"/>
  <c r="Y59" i="67"/>
  <c r="V12" i="67"/>
  <c r="AF48" i="67"/>
  <c r="AI60" i="67"/>
  <c r="AB72" i="67"/>
  <c r="S84" i="67"/>
  <c r="AB79" i="67"/>
  <c r="AR69" i="67"/>
  <c r="M46" i="67"/>
  <c r="M47" i="67"/>
  <c r="AF37" i="67"/>
  <c r="AO49" i="67"/>
  <c r="P61" i="67"/>
  <c r="AR85" i="67"/>
  <c r="AB85" i="67"/>
  <c r="AL14" i="67"/>
  <c r="AB38" i="67"/>
  <c r="AF50" i="67"/>
  <c r="AR62" i="67"/>
  <c r="AI74" i="67"/>
  <c r="S86" i="67"/>
  <c r="M79" i="67"/>
  <c r="AL51" i="67"/>
  <c r="AR75" i="67"/>
  <c r="M87" i="67"/>
  <c r="AF56" i="67"/>
  <c r="AR45" i="67"/>
  <c r="M58" i="67"/>
  <c r="AO40" i="67"/>
  <c r="AB52" i="67"/>
  <c r="AI64" i="67"/>
  <c r="Y76" i="67"/>
  <c r="J84" i="67"/>
  <c r="J67" i="67"/>
  <c r="AO15" i="67"/>
  <c r="AL63" i="67"/>
  <c r="AB41" i="67"/>
  <c r="AF53" i="67"/>
  <c r="Y65" i="67"/>
  <c r="S77" i="67"/>
  <c r="V85" i="67"/>
  <c r="AR55" i="67"/>
  <c r="AI68" i="67"/>
  <c r="S39" i="67"/>
  <c r="S42" i="67"/>
  <c r="AI66" i="67"/>
  <c r="AB78" i="67"/>
  <c r="P58" i="67"/>
  <c r="M72" i="67"/>
  <c r="M43" i="67"/>
  <c r="M77" i="67"/>
  <c r="S12" i="67"/>
  <c r="AR48" i="67"/>
  <c r="AO60" i="67"/>
  <c r="Y72" i="67"/>
  <c r="V51" i="67"/>
  <c r="AF79" i="67"/>
  <c r="AI69" i="67"/>
  <c r="Y46" i="67"/>
  <c r="AL13" i="67"/>
  <c r="AR37" i="67"/>
  <c r="J49" i="67"/>
  <c r="AL73" i="67"/>
  <c r="AR50" i="67"/>
  <c r="AR56" i="67"/>
  <c r="S64" i="67"/>
  <c r="AF41" i="67"/>
  <c r="AO66" i="67"/>
  <c r="V60" i="67"/>
  <c r="S6" i="67"/>
  <c r="Y31" i="67"/>
  <c r="AR7" i="67"/>
  <c r="M28" i="67"/>
  <c r="AF27" i="67"/>
  <c r="P29" i="67"/>
  <c r="AI9" i="67"/>
  <c r="Y10" i="67"/>
  <c r="Y33" i="67"/>
  <c r="S25" i="67"/>
  <c r="AF22" i="67"/>
  <c r="J26" i="67"/>
  <c r="J8" i="67"/>
  <c r="AO30" i="67"/>
  <c r="AF21" i="67"/>
  <c r="J34" i="67"/>
  <c r="AB11" i="67"/>
  <c r="S20" i="67"/>
  <c r="S19" i="67"/>
  <c r="AR19" i="67"/>
  <c r="P18" i="67"/>
  <c r="V23" i="67"/>
  <c r="V35" i="67"/>
  <c r="J24" i="67"/>
  <c r="AL32" i="67"/>
  <c r="V59" i="67"/>
  <c r="AO6" i="67"/>
  <c r="AB31" i="67"/>
  <c r="AI7" i="67"/>
  <c r="J29" i="67"/>
  <c r="V27" i="67"/>
  <c r="Y28" i="67"/>
  <c r="AO9" i="67"/>
  <c r="AF10" i="67"/>
  <c r="AF33" i="67"/>
  <c r="V25" i="67"/>
  <c r="P22" i="67"/>
  <c r="AF26" i="67"/>
  <c r="AF8" i="67"/>
  <c r="AL30" i="67"/>
  <c r="J21" i="67"/>
  <c r="Y34" i="67"/>
  <c r="J11" i="67"/>
  <c r="M20" i="67"/>
  <c r="J18" i="67"/>
  <c r="AR18" i="67"/>
  <c r="M18" i="67"/>
  <c r="AO23" i="67"/>
  <c r="J35" i="67"/>
  <c r="M24" i="67"/>
  <c r="AB32" i="67"/>
  <c r="V65" i="67"/>
  <c r="M6" i="67"/>
  <c r="P31" i="67"/>
  <c r="M7" i="67"/>
  <c r="V28" i="67"/>
  <c r="AB27" i="67"/>
  <c r="AB29" i="67"/>
  <c r="S9" i="67"/>
  <c r="AR10" i="67"/>
  <c r="AR33" i="67"/>
  <c r="AR25" i="67"/>
  <c r="AR22" i="67"/>
  <c r="Y26" i="67"/>
  <c r="Y8" i="67"/>
  <c r="AF30" i="67"/>
  <c r="AR21" i="67"/>
  <c r="AF34" i="67"/>
  <c r="AF11" i="67"/>
  <c r="AL20" i="67"/>
  <c r="J19" i="67"/>
  <c r="AR17" i="67"/>
  <c r="AO17" i="67"/>
  <c r="S23" i="67"/>
  <c r="AO35" i="67"/>
  <c r="Y24" i="67"/>
  <c r="J32" i="67"/>
  <c r="P40" i="67"/>
  <c r="J6" i="67"/>
  <c r="S31" i="67"/>
  <c r="S7" i="67"/>
  <c r="AO27" i="67"/>
  <c r="AL28" i="67"/>
  <c r="J27" i="67"/>
  <c r="M9" i="67"/>
  <c r="AI10" i="67"/>
  <c r="AI33" i="67"/>
  <c r="AI25" i="67"/>
  <c r="AI22" i="67"/>
  <c r="P26" i="67"/>
  <c r="P8" i="67"/>
  <c r="AB30" i="67"/>
  <c r="AI21" i="67"/>
  <c r="V34" i="67"/>
  <c r="Y11" i="67"/>
  <c r="AB20" i="67"/>
  <c r="M19" i="67"/>
  <c r="Y17" i="67"/>
  <c r="S17" i="67"/>
  <c r="AL23" i="67"/>
  <c r="S35" i="67"/>
  <c r="AF24" i="67"/>
  <c r="V32" i="67"/>
  <c r="V52" i="67"/>
  <c r="AL6" i="67"/>
  <c r="AF31" i="67"/>
  <c r="AO7" i="67"/>
  <c r="S27" i="67"/>
  <c r="AO29" i="67"/>
  <c r="AF28" i="67"/>
  <c r="AL9" i="67"/>
  <c r="AO10" i="67"/>
  <c r="V33" i="67"/>
  <c r="AO25" i="67"/>
  <c r="AO22" i="67"/>
  <c r="V26" i="67"/>
  <c r="V8" i="67"/>
  <c r="J30" i="67"/>
  <c r="V21" i="67"/>
  <c r="AR34" i="67"/>
  <c r="AR11" i="67"/>
  <c r="J20" i="67"/>
  <c r="AF18" i="67"/>
  <c r="AI18" i="67"/>
  <c r="AL18" i="67"/>
  <c r="M23" i="67"/>
  <c r="AL35" i="67"/>
  <c r="P24" i="67"/>
  <c r="AF32" i="67"/>
  <c r="V16" i="67"/>
  <c r="AB6" i="67"/>
  <c r="AR31" i="67"/>
  <c r="J7" i="67"/>
  <c r="AI29" i="67"/>
  <c r="Y27" i="67"/>
  <c r="AR27" i="67"/>
  <c r="AB9" i="67"/>
  <c r="S10" i="67"/>
  <c r="AO33" i="67"/>
  <c r="J25" i="67"/>
  <c r="S22" i="67"/>
  <c r="AR26" i="67"/>
  <c r="AR8" i="67"/>
  <c r="Y30" i="67"/>
  <c r="AO21" i="67"/>
  <c r="AI34" i="67"/>
  <c r="P11" i="67"/>
  <c r="V20" i="67"/>
  <c r="V18" i="67"/>
  <c r="S18" i="67"/>
  <c r="AI19" i="67"/>
  <c r="AB23" i="67"/>
  <c r="M35" i="67"/>
  <c r="V24" i="67"/>
  <c r="Y32" i="67"/>
  <c r="V54" i="67"/>
  <c r="Y6" i="67"/>
  <c r="M31" i="67"/>
  <c r="V7" i="67"/>
  <c r="V29" i="67"/>
  <c r="AB28" i="67"/>
  <c r="AI27" i="67"/>
  <c r="V9" i="67"/>
  <c r="V10" i="67"/>
  <c r="S33" i="67"/>
  <c r="M25" i="67"/>
  <c r="M22" i="67"/>
  <c r="AI26" i="67"/>
  <c r="AI8" i="67"/>
  <c r="M30" i="67"/>
  <c r="S21" i="67"/>
  <c r="AO34" i="67"/>
  <c r="AI11" i="67"/>
  <c r="AF20" i="67"/>
  <c r="AL19" i="67"/>
  <c r="AI17" i="67"/>
  <c r="AL17" i="67"/>
  <c r="AF23" i="67"/>
  <c r="AB35" i="67"/>
  <c r="AR24" i="67"/>
  <c r="P32" i="67"/>
  <c r="M36" i="67"/>
  <c r="P6" i="67"/>
  <c r="AI31" i="67"/>
  <c r="AL7" i="67"/>
  <c r="M27" i="67"/>
  <c r="S29" i="67"/>
  <c r="AR28" i="67"/>
  <c r="J9" i="67"/>
  <c r="M10" i="67"/>
  <c r="P33" i="67"/>
  <c r="AL25" i="67"/>
  <c r="V22" i="67"/>
  <c r="AO26" i="67"/>
  <c r="AO8" i="67"/>
  <c r="P30" i="67"/>
  <c r="M21" i="67"/>
  <c r="S34" i="67"/>
  <c r="V11" i="67"/>
  <c r="Y20" i="67"/>
  <c r="Y19" i="67"/>
  <c r="P17" i="67"/>
  <c r="M17" i="67"/>
  <c r="Y23" i="67"/>
  <c r="AF35" i="67"/>
  <c r="AI24" i="67"/>
  <c r="AR32" i="67"/>
  <c r="V46" i="67"/>
  <c r="AF6" i="67"/>
  <c r="V31" i="67"/>
  <c r="Y7" i="67"/>
  <c r="AO28" i="67"/>
  <c r="P27" i="67"/>
  <c r="AF29" i="67"/>
  <c r="Y9" i="67"/>
  <c r="P10" i="67"/>
  <c r="M33" i="67"/>
  <c r="Y25" i="67"/>
  <c r="AL22" i="67"/>
  <c r="S26" i="67"/>
  <c r="S8" i="67"/>
  <c r="AR30" i="67"/>
  <c r="AL21" i="67"/>
  <c r="M34" i="67"/>
  <c r="AO11" i="67"/>
  <c r="P20" i="67"/>
  <c r="J17" i="67"/>
  <c r="AF19" i="67"/>
  <c r="AB18" i="67"/>
  <c r="J23" i="67"/>
  <c r="Y35" i="67"/>
  <c r="S24" i="67"/>
  <c r="AI32" i="67"/>
  <c r="M61" i="67"/>
  <c r="V6" i="67"/>
  <c r="AO31" i="67"/>
  <c r="AB7" i="67"/>
  <c r="S28" i="67"/>
  <c r="J28" i="67"/>
  <c r="Y29" i="67"/>
  <c r="AF9" i="67"/>
  <c r="AL10" i="67"/>
  <c r="J33" i="67"/>
  <c r="AB25" i="67"/>
  <c r="AB22" i="67"/>
  <c r="M26" i="67"/>
  <c r="M8" i="67"/>
  <c r="V30" i="67"/>
  <c r="AB21" i="67"/>
  <c r="AL34" i="67"/>
  <c r="S11" i="67"/>
  <c r="AR20" i="67"/>
  <c r="AF17" i="67"/>
  <c r="V17" i="67"/>
  <c r="AB17" i="67"/>
  <c r="AR23" i="67"/>
  <c r="AR35" i="67"/>
  <c r="AO24" i="67"/>
  <c r="AO32" i="67"/>
  <c r="AR6" i="67"/>
  <c r="J31" i="67"/>
  <c r="P7" i="67"/>
  <c r="P28" i="67"/>
  <c r="AL29" i="67"/>
  <c r="AI28" i="67"/>
  <c r="P9" i="67"/>
  <c r="AB10" i="67"/>
  <c r="AL33" i="67"/>
  <c r="P25" i="67"/>
  <c r="J22" i="67"/>
  <c r="AL26" i="67"/>
  <c r="AL8" i="67"/>
  <c r="AI30" i="67"/>
  <c r="Y21" i="67"/>
  <c r="AB34" i="67"/>
  <c r="M11" i="67"/>
  <c r="AI20" i="67"/>
  <c r="AB19" i="67"/>
  <c r="AO18" i="67"/>
  <c r="Y18" i="67"/>
  <c r="P23" i="67"/>
  <c r="P35" i="67"/>
  <c r="AL24" i="67"/>
  <c r="S32" i="67"/>
  <c r="AI6" i="67"/>
  <c r="AL31" i="67"/>
  <c r="AF7" i="67"/>
  <c r="AL27" i="67"/>
  <c r="M29" i="67"/>
  <c r="AR29" i="67"/>
  <c r="AR9" i="67"/>
  <c r="J10" i="67"/>
  <c r="AB33" i="67"/>
  <c r="AF25" i="67"/>
  <c r="Y22" i="67"/>
  <c r="AB26" i="67"/>
  <c r="AB8" i="67"/>
  <c r="S30" i="67"/>
  <c r="P21" i="67"/>
  <c r="P34" i="67"/>
  <c r="AL11" i="67"/>
  <c r="AO20" i="67"/>
  <c r="P19" i="67"/>
  <c r="V19" i="67"/>
  <c r="AO19" i="67"/>
  <c r="AI23" i="67"/>
  <c r="AI35" i="67"/>
  <c r="AB24" i="67"/>
  <c r="M32" i="67"/>
  <c r="S5" i="67"/>
  <c r="AL5" i="67"/>
  <c r="AB5" i="67"/>
  <c r="AU5" i="67"/>
  <c r="AF5" i="67"/>
  <c r="AO5" i="67"/>
  <c r="M5" i="67"/>
  <c r="AI5" i="67"/>
  <c r="P5" i="67"/>
  <c r="Y5" i="67"/>
  <c r="J5" i="67"/>
  <c r="AR5" i="67"/>
  <c r="P88" i="47"/>
  <c r="Z88" i="67"/>
  <c r="Z95" i="67"/>
  <c r="Z101" i="67"/>
  <c r="Z107" i="67"/>
  <c r="T92" i="67"/>
  <c r="Q44" i="67"/>
  <c r="N49" i="67"/>
  <c r="K28" i="67"/>
  <c r="K74" i="67"/>
  <c r="W18" i="67"/>
  <c r="AV10" i="67"/>
  <c r="AV16" i="67"/>
  <c r="AV22" i="67"/>
  <c r="AV28" i="67"/>
  <c r="AV34" i="67"/>
  <c r="AV40" i="67"/>
  <c r="AV46" i="67"/>
  <c r="AV52" i="67"/>
  <c r="AV58" i="67"/>
  <c r="AV64" i="67"/>
  <c r="AV70" i="67"/>
  <c r="AV76" i="67"/>
  <c r="AV82" i="67"/>
  <c r="AV88" i="67"/>
  <c r="AV94" i="67"/>
  <c r="AV100" i="67"/>
  <c r="AV106" i="67"/>
  <c r="AS91" i="67"/>
  <c r="AS97" i="67"/>
  <c r="AS103" i="67"/>
  <c r="AS109" i="67"/>
  <c r="AP95" i="67"/>
  <c r="AP101" i="67"/>
  <c r="AP107" i="67"/>
  <c r="AM95" i="67"/>
  <c r="AM101" i="67"/>
  <c r="AM107" i="67"/>
  <c r="AJ94" i="67"/>
  <c r="AJ100" i="67"/>
  <c r="AG90" i="67"/>
  <c r="AG96" i="67"/>
  <c r="AG102" i="67"/>
  <c r="AC92" i="67"/>
  <c r="AC98" i="67"/>
  <c r="Q57" i="67"/>
  <c r="N53" i="67"/>
  <c r="K29" i="67"/>
  <c r="W32" i="67"/>
  <c r="W88" i="67"/>
  <c r="W94" i="67"/>
  <c r="Z90" i="67"/>
  <c r="Z96" i="67"/>
  <c r="Z102" i="67"/>
  <c r="Z108" i="67"/>
  <c r="T93" i="67"/>
  <c r="Q70" i="67"/>
  <c r="N61" i="67"/>
  <c r="K36" i="67"/>
  <c r="K75" i="67"/>
  <c r="AV11" i="67"/>
  <c r="AV17" i="67"/>
  <c r="AV23" i="67"/>
  <c r="AV29" i="67"/>
  <c r="AV35" i="67"/>
  <c r="AV41" i="67"/>
  <c r="AV47" i="67"/>
  <c r="AV53" i="67"/>
  <c r="AV59" i="67"/>
  <c r="AV65" i="67"/>
  <c r="AV71" i="67"/>
  <c r="AV77" i="67"/>
  <c r="AV83" i="67"/>
  <c r="AV89" i="67"/>
  <c r="AV95" i="67"/>
  <c r="AV101" i="67"/>
  <c r="AV107" i="67"/>
  <c r="AS92" i="67"/>
  <c r="AS98" i="67"/>
  <c r="AS104" i="67"/>
  <c r="AP90" i="67"/>
  <c r="AP96" i="67"/>
  <c r="AP102" i="67"/>
  <c r="AM90" i="67"/>
  <c r="AM96" i="67"/>
  <c r="AM102" i="67"/>
  <c r="AM108" i="67"/>
  <c r="AJ95" i="67"/>
  <c r="AJ101" i="67"/>
  <c r="AG91" i="67"/>
  <c r="AG97" i="67"/>
  <c r="AG103" i="67"/>
  <c r="AC93" i="67"/>
  <c r="AC99" i="67"/>
  <c r="N65" i="67"/>
  <c r="K37" i="67"/>
  <c r="K82" i="67"/>
  <c r="W38" i="67"/>
  <c r="W89" i="67"/>
  <c r="W95" i="67"/>
  <c r="Z91" i="67"/>
  <c r="Z97" i="67"/>
  <c r="Z103" i="67"/>
  <c r="Z109" i="67"/>
  <c r="T94" i="67"/>
  <c r="N72" i="67"/>
  <c r="W39" i="67"/>
  <c r="AV6" i="67"/>
  <c r="AV12" i="67"/>
  <c r="AV18" i="67"/>
  <c r="AV24" i="67"/>
  <c r="AV30" i="67"/>
  <c r="AV36" i="67"/>
  <c r="AV42" i="67"/>
  <c r="AV48" i="67"/>
  <c r="AV54" i="67"/>
  <c r="AV60" i="67"/>
  <c r="AV66" i="67"/>
  <c r="AV72" i="67"/>
  <c r="AV78" i="67"/>
  <c r="AV84" i="67"/>
  <c r="AV90" i="67"/>
  <c r="AV96" i="67"/>
  <c r="AV102" i="67"/>
  <c r="AV108" i="67"/>
  <c r="AS93" i="67"/>
  <c r="AS99" i="67"/>
  <c r="AS105" i="67"/>
  <c r="AP91" i="67"/>
  <c r="AP97" i="67"/>
  <c r="AP103" i="67"/>
  <c r="AM91" i="67"/>
  <c r="AM97" i="67"/>
  <c r="AM103" i="67"/>
  <c r="AJ90" i="67"/>
  <c r="AJ96" i="67"/>
  <c r="AJ102" i="67"/>
  <c r="AG92" i="67"/>
  <c r="AG98" i="67"/>
  <c r="AG104" i="67"/>
  <c r="AC94" i="67"/>
  <c r="AC100" i="67"/>
  <c r="T61" i="67"/>
  <c r="Q90" i="67"/>
  <c r="K46" i="67"/>
  <c r="K88" i="67"/>
  <c r="W46" i="67"/>
  <c r="W90" i="67"/>
  <c r="W96" i="67"/>
  <c r="Z92" i="67"/>
  <c r="Z98" i="67"/>
  <c r="Z104" i="67"/>
  <c r="T85" i="67"/>
  <c r="T95" i="67"/>
  <c r="N73" i="67"/>
  <c r="K53" i="67"/>
  <c r="AV7" i="67"/>
  <c r="AV13" i="67"/>
  <c r="AV19" i="67"/>
  <c r="AV25" i="67"/>
  <c r="AV31" i="67"/>
  <c r="AV37" i="67"/>
  <c r="AV43" i="67"/>
  <c r="AV49" i="67"/>
  <c r="AV55" i="67"/>
  <c r="AV61" i="67"/>
  <c r="AV67" i="67"/>
  <c r="AV73" i="67"/>
  <c r="AV79" i="67"/>
  <c r="AV85" i="67"/>
  <c r="AV91" i="67"/>
  <c r="AV97" i="67"/>
  <c r="AV103" i="67"/>
  <c r="AV109" i="67"/>
  <c r="AS94" i="67"/>
  <c r="AS100" i="67"/>
  <c r="AS106" i="67"/>
  <c r="AP92" i="67"/>
  <c r="AP98" i="67"/>
  <c r="AP104" i="67"/>
  <c r="AM92" i="67"/>
  <c r="AM98" i="67"/>
  <c r="AM104" i="67"/>
  <c r="AJ91" i="67"/>
  <c r="AJ97" i="67"/>
  <c r="AJ103" i="67"/>
  <c r="AG93" i="67"/>
  <c r="AG99" i="67"/>
  <c r="AG105" i="67"/>
  <c r="AC95" i="67"/>
  <c r="AC101" i="67"/>
  <c r="Q91" i="67"/>
  <c r="N74" i="67"/>
  <c r="K60" i="67"/>
  <c r="K89" i="67"/>
  <c r="W91" i="67"/>
  <c r="W97" i="67"/>
  <c r="Z93" i="67"/>
  <c r="Z99" i="67"/>
  <c r="Z105" i="67"/>
  <c r="T90" i="67"/>
  <c r="T96" i="67"/>
  <c r="N36" i="67"/>
  <c r="AV8" i="67"/>
  <c r="AV14" i="67"/>
  <c r="AV20" i="67"/>
  <c r="AV26" i="67"/>
  <c r="AV32" i="67"/>
  <c r="AV38" i="67"/>
  <c r="AV44" i="67"/>
  <c r="AV50" i="67"/>
  <c r="AV56" i="67"/>
  <c r="AV62" i="67"/>
  <c r="AV68" i="67"/>
  <c r="AV74" i="67"/>
  <c r="AV80" i="67"/>
  <c r="AV86" i="67"/>
  <c r="AV92" i="67"/>
  <c r="AV98" i="67"/>
  <c r="AV104" i="67"/>
  <c r="AV110" i="67"/>
  <c r="AS95" i="67"/>
  <c r="AS101" i="67"/>
  <c r="AS107" i="67"/>
  <c r="AP93" i="67"/>
  <c r="AP99" i="67"/>
  <c r="AP105" i="67"/>
  <c r="AM93" i="67"/>
  <c r="AM99" i="67"/>
  <c r="AM105" i="67"/>
  <c r="AJ92" i="67"/>
  <c r="AJ98" i="67"/>
  <c r="AJ104" i="67"/>
  <c r="AG94" i="67"/>
  <c r="AG100" i="67"/>
  <c r="AC90" i="67"/>
  <c r="AC96" i="67"/>
  <c r="AC102" i="67"/>
  <c r="N84" i="67"/>
  <c r="K66" i="67"/>
  <c r="K90" i="67"/>
  <c r="W92" i="67"/>
  <c r="W98" i="67"/>
  <c r="Z94" i="67"/>
  <c r="Z100" i="67"/>
  <c r="Z106" i="67"/>
  <c r="T91" i="67"/>
  <c r="T97" i="67"/>
  <c r="N48" i="67"/>
  <c r="K68" i="67"/>
  <c r="W10" i="67"/>
  <c r="AV9" i="67"/>
  <c r="AV15" i="67"/>
  <c r="AV21" i="67"/>
  <c r="AV27" i="67"/>
  <c r="AV33" i="67"/>
  <c r="AV39" i="67"/>
  <c r="AV45" i="67"/>
  <c r="AV51" i="67"/>
  <c r="AV57" i="67"/>
  <c r="AV63" i="67"/>
  <c r="AV69" i="67"/>
  <c r="AV75" i="67"/>
  <c r="AV81" i="67"/>
  <c r="AV87" i="67"/>
  <c r="AV93" i="67"/>
  <c r="AV99" i="67"/>
  <c r="AV105" i="67"/>
  <c r="AS90" i="67"/>
  <c r="AS96" i="67"/>
  <c r="AS102" i="67"/>
  <c r="AS108" i="67"/>
  <c r="AP94" i="67"/>
  <c r="AP100" i="67"/>
  <c r="AP106" i="67"/>
  <c r="AM94" i="67"/>
  <c r="AM100" i="67"/>
  <c r="AM106" i="67"/>
  <c r="AJ93" i="67"/>
  <c r="AJ99" i="67"/>
  <c r="AJ105" i="67"/>
  <c r="AG95" i="67"/>
  <c r="AG101" i="67"/>
  <c r="AC91" i="67"/>
  <c r="AC97" i="67"/>
  <c r="AC103" i="67"/>
  <c r="Q27" i="67"/>
  <c r="K18" i="67"/>
  <c r="K73" i="67"/>
  <c r="W17" i="67"/>
  <c r="W93" i="67"/>
  <c r="N23" i="67"/>
  <c r="Z52" i="67"/>
  <c r="K30" i="67"/>
  <c r="Z16" i="67"/>
  <c r="W24" i="67"/>
  <c r="N44" i="67"/>
  <c r="AJ76" i="67"/>
  <c r="T80" i="67"/>
  <c r="N9" i="67"/>
  <c r="AC32" i="67"/>
  <c r="N57" i="67"/>
  <c r="AS35" i="67"/>
  <c r="AJ83" i="67"/>
  <c r="W22" i="67"/>
  <c r="K6" i="67"/>
  <c r="AJ10" i="67"/>
  <c r="AC59" i="67"/>
  <c r="Q12" i="67"/>
  <c r="AG36" i="67"/>
  <c r="AP48" i="67"/>
  <c r="AG60" i="67"/>
  <c r="Q60" i="67"/>
  <c r="AM84" i="67"/>
  <c r="K79" i="67"/>
  <c r="T55" i="67"/>
  <c r="AM20" i="67"/>
  <c r="T69" i="67"/>
  <c r="AG46" i="67"/>
  <c r="AP23" i="67"/>
  <c r="AP47" i="67"/>
  <c r="AJ13" i="67"/>
  <c r="AJ25" i="67"/>
  <c r="AS37" i="67"/>
  <c r="Q49" i="67"/>
  <c r="AM85" i="67"/>
  <c r="Z85" i="67"/>
  <c r="W7" i="67"/>
  <c r="Q80" i="67"/>
  <c r="AS34" i="67"/>
  <c r="AM71" i="67"/>
  <c r="AP14" i="67"/>
  <c r="AG26" i="67"/>
  <c r="AM38" i="67"/>
  <c r="AG50" i="67"/>
  <c r="Z50" i="67"/>
  <c r="AJ62" i="67"/>
  <c r="AM74" i="67"/>
  <c r="AS86" i="67"/>
  <c r="W74" i="67"/>
  <c r="K49" i="67"/>
  <c r="Q10" i="67"/>
  <c r="Q7" i="67"/>
  <c r="AS81" i="67"/>
  <c r="AS22" i="67"/>
  <c r="T75" i="67"/>
  <c r="AS87" i="67"/>
  <c r="K48" i="67"/>
  <c r="T73" i="67"/>
  <c r="AP56" i="67"/>
  <c r="K81" i="67"/>
  <c r="AJ27" i="67"/>
  <c r="AC28" i="67"/>
  <c r="T52" i="67"/>
  <c r="AG64" i="67"/>
  <c r="Q62" i="67"/>
  <c r="AM8" i="67"/>
  <c r="AC21" i="67"/>
  <c r="AM70" i="67"/>
  <c r="W82" i="67"/>
  <c r="AJ15" i="67"/>
  <c r="N63" i="67"/>
  <c r="Z5" i="67"/>
  <c r="AJ29" i="67"/>
  <c r="AG41" i="67"/>
  <c r="AM53" i="67"/>
  <c r="AP77" i="67"/>
  <c r="T77" i="67"/>
  <c r="K47" i="67"/>
  <c r="Q28" i="67"/>
  <c r="AP68" i="67"/>
  <c r="T33" i="67"/>
  <c r="AP6" i="67"/>
  <c r="N35" i="67"/>
  <c r="N54" i="67"/>
  <c r="K56" i="67"/>
  <c r="Z10" i="67"/>
  <c r="AM44" i="67"/>
  <c r="K10" i="67"/>
  <c r="AM19" i="67"/>
  <c r="Z9" i="67"/>
  <c r="AS82" i="67"/>
  <c r="K27" i="67"/>
  <c r="AG32" i="67"/>
  <c r="AM57" i="67"/>
  <c r="AJ35" i="67"/>
  <c r="W15" i="67"/>
  <c r="N82" i="67"/>
  <c r="AM43" i="67"/>
  <c r="T10" i="67"/>
  <c r="AM60" i="67"/>
  <c r="AS84" i="67"/>
  <c r="AC84" i="67"/>
  <c r="T31" i="67"/>
  <c r="AS79" i="67"/>
  <c r="AC20" i="67"/>
  <c r="N69" i="67"/>
  <c r="AM23" i="67"/>
  <c r="Z25" i="67"/>
  <c r="AJ37" i="67"/>
  <c r="AG49" i="67"/>
  <c r="AP61" i="67"/>
  <c r="Q85" i="67"/>
  <c r="K78" i="67"/>
  <c r="AJ34" i="67"/>
  <c r="AC71" i="67"/>
  <c r="T14" i="67"/>
  <c r="AS26" i="67"/>
  <c r="AC38" i="67"/>
  <c r="K38" i="67"/>
  <c r="AC74" i="67"/>
  <c r="AJ86" i="67"/>
  <c r="W68" i="67"/>
  <c r="T78" i="67"/>
  <c r="AP7" i="67"/>
  <c r="AJ81" i="67"/>
  <c r="AJ22" i="67"/>
  <c r="N75" i="67"/>
  <c r="AJ87" i="67"/>
  <c r="K41" i="67"/>
  <c r="T49" i="67"/>
  <c r="T56" i="67"/>
  <c r="AG45" i="67"/>
  <c r="T58" i="67"/>
  <c r="T27" i="67"/>
  <c r="AG28" i="67"/>
  <c r="AG40" i="67"/>
  <c r="AP52" i="67"/>
  <c r="N52" i="67"/>
  <c r="AP88" i="67"/>
  <c r="AC88" i="67"/>
  <c r="AC8" i="67"/>
  <c r="AG21" i="67"/>
  <c r="AC70" i="67"/>
  <c r="AM63" i="67"/>
  <c r="Q5" i="67"/>
  <c r="AP29" i="67"/>
  <c r="AP41" i="67"/>
  <c r="AC53" i="67"/>
  <c r="Z65" i="67"/>
  <c r="AG77" i="67"/>
  <c r="K40" i="67"/>
  <c r="T72" i="67"/>
  <c r="AS55" i="67"/>
  <c r="T68" i="67"/>
  <c r="N33" i="67"/>
  <c r="AS39" i="67"/>
  <c r="Z6" i="67"/>
  <c r="N47" i="67"/>
  <c r="N66" i="67"/>
  <c r="Q82" i="67"/>
  <c r="Q34" i="67"/>
  <c r="AC44" i="67"/>
  <c r="N62" i="67"/>
  <c r="AC19" i="67"/>
  <c r="AM80" i="67"/>
  <c r="K45" i="67"/>
  <c r="AJ82" i="67"/>
  <c r="K7" i="67"/>
  <c r="AS32" i="67"/>
  <c r="AC57" i="67"/>
  <c r="Z57" i="67"/>
  <c r="AP35" i="67"/>
  <c r="AP83" i="67"/>
  <c r="T83" i="67"/>
  <c r="W8" i="67"/>
  <c r="N60" i="67"/>
  <c r="AC43" i="67"/>
  <c r="Z43" i="67"/>
  <c r="N10" i="67"/>
  <c r="AS12" i="67"/>
  <c r="AM12" i="67"/>
  <c r="Z36" i="67"/>
  <c r="AC60" i="67"/>
  <c r="AJ84" i="67"/>
  <c r="W87" i="67"/>
  <c r="T7" i="67"/>
  <c r="AJ79" i="67"/>
  <c r="AG20" i="67"/>
  <c r="AM69" i="67"/>
  <c r="AC23" i="67"/>
  <c r="T47" i="67"/>
  <c r="Q25" i="67"/>
  <c r="AS73" i="67"/>
  <c r="AG85" i="67"/>
  <c r="AP85" i="67"/>
  <c r="K64" i="67"/>
  <c r="Q15" i="67"/>
  <c r="T34" i="67"/>
  <c r="N14" i="67"/>
  <c r="AJ26" i="67"/>
  <c r="AP62" i="67"/>
  <c r="Z74" i="67"/>
  <c r="W62" i="67"/>
  <c r="K33" i="67"/>
  <c r="T54" i="67"/>
  <c r="T22" i="67"/>
  <c r="AS51" i="67"/>
  <c r="AM75" i="67"/>
  <c r="K23" i="67"/>
  <c r="T25" i="67"/>
  <c r="AP58" i="67"/>
  <c r="N58" i="67"/>
  <c r="N27" i="67"/>
  <c r="AS16" i="67"/>
  <c r="AS28" i="67"/>
  <c r="AS52" i="67"/>
  <c r="AM76" i="67"/>
  <c r="T88" i="67"/>
  <c r="K55" i="67"/>
  <c r="Q9" i="67"/>
  <c r="AS67" i="67"/>
  <c r="AG8" i="67"/>
  <c r="AS21" i="67"/>
  <c r="AP15" i="67"/>
  <c r="AC63" i="67"/>
  <c r="Z63" i="67"/>
  <c r="AS17" i="67"/>
  <c r="AM29" i="67"/>
  <c r="AS65" i="67"/>
  <c r="Q65" i="67"/>
  <c r="Z89" i="67"/>
  <c r="W48" i="67"/>
  <c r="K22" i="67"/>
  <c r="T48" i="67"/>
  <c r="AJ55" i="67"/>
  <c r="Z33" i="67"/>
  <c r="AJ39" i="67"/>
  <c r="Q6" i="67"/>
  <c r="AJ30" i="67"/>
  <c r="Z54" i="67"/>
  <c r="AP66" i="67"/>
  <c r="AM78" i="67"/>
  <c r="K71" i="67"/>
  <c r="W77" i="67"/>
  <c r="Z58" i="67"/>
  <c r="AG19" i="67"/>
  <c r="AC80" i="67"/>
  <c r="AJ32" i="67"/>
  <c r="N19" i="67"/>
  <c r="AM35" i="67"/>
  <c r="K87" i="67"/>
  <c r="N31" i="67"/>
  <c r="Q43" i="67"/>
  <c r="AJ12" i="67"/>
  <c r="AC12" i="67"/>
  <c r="AS36" i="67"/>
  <c r="Q36" i="67"/>
  <c r="AS60" i="67"/>
  <c r="W81" i="67"/>
  <c r="AG11" i="67"/>
  <c r="AS20" i="67"/>
  <c r="AC69" i="67"/>
  <c r="Z69" i="67"/>
  <c r="AG23" i="67"/>
  <c r="AM47" i="67"/>
  <c r="AP25" i="67"/>
  <c r="AM61" i="67"/>
  <c r="AJ73" i="67"/>
  <c r="W5" i="67"/>
  <c r="K57" i="67"/>
  <c r="N34" i="67"/>
  <c r="AM14" i="67"/>
  <c r="T26" i="67"/>
  <c r="AG38" i="67"/>
  <c r="AS50" i="67"/>
  <c r="T62" i="67"/>
  <c r="AG74" i="67"/>
  <c r="W56" i="67"/>
  <c r="N5" i="67"/>
  <c r="T30" i="67"/>
  <c r="AP81" i="67"/>
  <c r="N22" i="67"/>
  <c r="AJ51" i="67"/>
  <c r="AC75" i="67"/>
  <c r="Z75" i="67"/>
  <c r="W49" i="67"/>
  <c r="K13" i="67"/>
  <c r="AM31" i="67"/>
  <c r="AM56" i="67"/>
  <c r="AS58" i="67"/>
  <c r="Z27" i="67"/>
  <c r="AJ16" i="67"/>
  <c r="AJ28" i="67"/>
  <c r="AJ52" i="67"/>
  <c r="AC76" i="67"/>
  <c r="AM88" i="67"/>
  <c r="AJ67" i="67"/>
  <c r="AS8" i="67"/>
  <c r="AJ21" i="67"/>
  <c r="AG70" i="67"/>
  <c r="T15" i="67"/>
  <c r="AV5" i="67"/>
  <c r="AJ17" i="67"/>
  <c r="AC29" i="67"/>
  <c r="T41" i="67"/>
  <c r="AJ65" i="67"/>
  <c r="AM77" i="67"/>
  <c r="Q89" i="67"/>
  <c r="W40" i="67"/>
  <c r="T24" i="67"/>
  <c r="N83" i="67"/>
  <c r="W14" i="67"/>
  <c r="W71" i="67"/>
  <c r="Z82" i="67"/>
  <c r="AG44" i="67"/>
  <c r="Z44" i="67"/>
  <c r="Q40" i="67"/>
  <c r="AS19" i="67"/>
  <c r="Z80" i="67"/>
  <c r="AP82" i="67"/>
  <c r="T32" i="67"/>
  <c r="AG57" i="67"/>
  <c r="AS11" i="67"/>
  <c r="AC35" i="67"/>
  <c r="K80" i="67"/>
  <c r="N18" i="67"/>
  <c r="AG43" i="67"/>
  <c r="W9" i="67"/>
  <c r="Z59" i="67"/>
  <c r="AG24" i="67"/>
  <c r="AJ36" i="67"/>
  <c r="AJ60" i="67"/>
  <c r="Z72" i="67"/>
  <c r="AP84" i="67"/>
  <c r="W75" i="67"/>
  <c r="K43" i="67"/>
  <c r="AM24" i="67"/>
  <c r="AJ20" i="67"/>
  <c r="W16" i="67"/>
  <c r="Z23" i="67"/>
  <c r="AC47" i="67"/>
  <c r="AS49" i="67"/>
  <c r="AC61" i="67"/>
  <c r="Z61" i="67"/>
  <c r="K42" i="67"/>
  <c r="AC14" i="67"/>
  <c r="K14" i="67"/>
  <c r="N26" i="67"/>
  <c r="Z38" i="67"/>
  <c r="AJ50" i="67"/>
  <c r="AP86" i="67"/>
  <c r="AC86" i="67"/>
  <c r="T6" i="67"/>
  <c r="T81" i="67"/>
  <c r="W42" i="67"/>
  <c r="N78" i="67"/>
  <c r="AC31" i="67"/>
  <c r="AC56" i="67"/>
  <c r="AS45" i="67"/>
  <c r="AJ58" i="67"/>
  <c r="T28" i="67"/>
  <c r="AM52" i="67"/>
  <c r="W85" i="67"/>
  <c r="K31" i="67"/>
  <c r="AJ8" i="67"/>
  <c r="T21" i="67"/>
  <c r="N15" i="67"/>
  <c r="AG63" i="67"/>
  <c r="AM5" i="67"/>
  <c r="AP17" i="67"/>
  <c r="Z29" i="67"/>
  <c r="AM41" i="67"/>
  <c r="T12" i="67"/>
  <c r="Q38" i="67"/>
  <c r="W65" i="67"/>
  <c r="Q86" i="67"/>
  <c r="W83" i="67"/>
  <c r="Q22" i="67"/>
  <c r="AJ19" i="67"/>
  <c r="AG80" i="67"/>
  <c r="AP9" i="67"/>
  <c r="T82" i="67"/>
  <c r="Q52" i="67"/>
  <c r="N32" i="67"/>
  <c r="AJ11" i="67"/>
  <c r="Z35" i="67"/>
  <c r="AM83" i="67"/>
  <c r="K72" i="67"/>
  <c r="Q81" i="67"/>
  <c r="K52" i="67"/>
  <c r="AS59" i="67"/>
  <c r="Q59" i="67"/>
  <c r="AP12" i="67"/>
  <c r="AS24" i="67"/>
  <c r="AG72" i="67"/>
  <c r="Q72" i="67"/>
  <c r="W63" i="67"/>
  <c r="N80" i="67"/>
  <c r="T20" i="67"/>
  <c r="AG69" i="67"/>
  <c r="T46" i="67"/>
  <c r="Q23" i="67"/>
  <c r="AM13" i="67"/>
  <c r="Z13" i="67"/>
  <c r="AJ49" i="67"/>
  <c r="Q61" i="67"/>
  <c r="AS85" i="67"/>
  <c r="K34" i="67"/>
  <c r="Z71" i="67"/>
  <c r="K26" i="67"/>
  <c r="AM62" i="67"/>
  <c r="T86" i="67"/>
  <c r="N68" i="67"/>
  <c r="Z46" i="67"/>
  <c r="N81" i="67"/>
  <c r="AP51" i="67"/>
  <c r="AG75" i="67"/>
  <c r="AP87" i="67"/>
  <c r="AC87" i="67"/>
  <c r="W34" i="67"/>
  <c r="N67" i="67"/>
  <c r="AG31" i="67"/>
  <c r="Z56" i="67"/>
  <c r="AJ45" i="67"/>
  <c r="AM58" i="67"/>
  <c r="AP16" i="67"/>
  <c r="N28" i="67"/>
  <c r="AC52" i="67"/>
  <c r="T64" i="67"/>
  <c r="AG76" i="67"/>
  <c r="AG88" i="67"/>
  <c r="W79" i="67"/>
  <c r="K12" i="67"/>
  <c r="Z34" i="67"/>
  <c r="T8" i="67"/>
  <c r="N21" i="67"/>
  <c r="AM15" i="67"/>
  <c r="AS5" i="67"/>
  <c r="AM17" i="67"/>
  <c r="Q29" i="67"/>
  <c r="AC41" i="67"/>
  <c r="AP65" i="67"/>
  <c r="T65" i="67"/>
  <c r="AJ89" i="67"/>
  <c r="W19" i="67"/>
  <c r="N77" i="67"/>
  <c r="AP55" i="67"/>
  <c r="Z68" i="67"/>
  <c r="T39" i="67"/>
  <c r="AG18" i="67"/>
  <c r="T36" i="67"/>
  <c r="K50" i="67"/>
  <c r="N17" i="67"/>
  <c r="K59" i="67"/>
  <c r="W76" i="67"/>
  <c r="W59" i="67"/>
  <c r="T66" i="67"/>
  <c r="Z19" i="67"/>
  <c r="AM9" i="67"/>
  <c r="Q39" i="67"/>
  <c r="K32" i="67"/>
  <c r="AP11" i="67"/>
  <c r="Q35" i="67"/>
  <c r="AC83" i="67"/>
  <c r="K65" i="67"/>
  <c r="Q68" i="67"/>
  <c r="K9" i="67"/>
  <c r="AJ59" i="67"/>
  <c r="AJ24" i="67"/>
  <c r="AP36" i="67"/>
  <c r="AG48" i="67"/>
  <c r="AM48" i="67"/>
  <c r="AP60" i="67"/>
  <c r="AM72" i="67"/>
  <c r="W57" i="67"/>
  <c r="N71" i="67"/>
  <c r="N20" i="67"/>
  <c r="AP46" i="67"/>
  <c r="N46" i="67"/>
  <c r="T23" i="67"/>
  <c r="AC13" i="67"/>
  <c r="Q13" i="67"/>
  <c r="AM37" i="67"/>
  <c r="Z37" i="67"/>
  <c r="AG61" i="67"/>
  <c r="AJ85" i="67"/>
  <c r="K24" i="67"/>
  <c r="AP37" i="67"/>
  <c r="AS71" i="67"/>
  <c r="Q71" i="67"/>
  <c r="AG14" i="67"/>
  <c r="Z26" i="67"/>
  <c r="AS38" i="67"/>
  <c r="AP50" i="67"/>
  <c r="AC62" i="67"/>
  <c r="AS74" i="67"/>
  <c r="W35" i="67"/>
  <c r="N56" i="67"/>
  <c r="AM7" i="67"/>
  <c r="AM81" i="67"/>
  <c r="T51" i="67"/>
  <c r="T87" i="67"/>
  <c r="W20" i="67"/>
  <c r="N55" i="67"/>
  <c r="AS31" i="67"/>
  <c r="AG56" i="67"/>
  <c r="AC58" i="67"/>
  <c r="W70" i="67"/>
  <c r="T16" i="67"/>
  <c r="AS40" i="67"/>
  <c r="AP64" i="67"/>
  <c r="N64" i="67"/>
  <c r="W73" i="67"/>
  <c r="N88" i="67"/>
  <c r="AP67" i="67"/>
  <c r="N8" i="67"/>
  <c r="Z21" i="67"/>
  <c r="AC15" i="67"/>
  <c r="AP5" i="67"/>
  <c r="AC17" i="67"/>
  <c r="AG29" i="67"/>
  <c r="AS53" i="67"/>
  <c r="Z53" i="67"/>
  <c r="AG65" i="67"/>
  <c r="W12" i="67"/>
  <c r="N41" i="67"/>
  <c r="AG68" i="67"/>
  <c r="AP33" i="67"/>
  <c r="N39" i="67"/>
  <c r="AS18" i="67"/>
  <c r="Z30" i="67"/>
  <c r="AM42" i="67"/>
  <c r="AS54" i="67"/>
  <c r="W78" i="67"/>
  <c r="T60" i="67"/>
  <c r="K86" i="67"/>
  <c r="N29" i="67"/>
  <c r="W52" i="67"/>
  <c r="W64" i="67"/>
  <c r="AS44" i="67"/>
  <c r="W53" i="67"/>
  <c r="T42" i="67"/>
  <c r="Q19" i="67"/>
  <c r="AC9" i="67"/>
  <c r="AM82" i="67"/>
  <c r="W58" i="67"/>
  <c r="Q21" i="67"/>
  <c r="Z32" i="67"/>
  <c r="AS57" i="67"/>
  <c r="AM11" i="67"/>
  <c r="AG35" i="67"/>
  <c r="K58" i="67"/>
  <c r="AS43" i="67"/>
  <c r="AP10" i="67"/>
  <c r="AP24" i="67"/>
  <c r="Z48" i="67"/>
  <c r="AC72" i="67"/>
  <c r="AM79" i="67"/>
  <c r="Z79" i="67"/>
  <c r="K20" i="67"/>
  <c r="AS46" i="67"/>
  <c r="AP13" i="67"/>
  <c r="AC37" i="67"/>
  <c r="Q37" i="67"/>
  <c r="W50" i="67"/>
  <c r="N79" i="67"/>
  <c r="Q56" i="67"/>
  <c r="AJ71" i="67"/>
  <c r="Z14" i="67"/>
  <c r="Q26" i="67"/>
  <c r="AJ38" i="67"/>
  <c r="T50" i="67"/>
  <c r="Z62" i="67"/>
  <c r="AJ74" i="67"/>
  <c r="AM86" i="67"/>
  <c r="AC7" i="67"/>
  <c r="AC81" i="67"/>
  <c r="Z81" i="67"/>
  <c r="N51" i="67"/>
  <c r="AM87" i="67"/>
  <c r="N87" i="67"/>
  <c r="W13" i="67"/>
  <c r="N42" i="67"/>
  <c r="AJ31" i="67"/>
  <c r="AP45" i="67"/>
  <c r="AP27" i="67"/>
  <c r="N16" i="67"/>
  <c r="AP40" i="67"/>
  <c r="AJ40" i="67"/>
  <c r="AG52" i="67"/>
  <c r="AS64" i="67"/>
  <c r="W67" i="67"/>
  <c r="K8" i="67"/>
  <c r="Q69" i="67"/>
  <c r="AS63" i="67"/>
  <c r="AG5" i="67"/>
  <c r="AG17" i="67"/>
  <c r="T29" i="67"/>
  <c r="AJ53" i="67"/>
  <c r="Q53" i="67"/>
  <c r="AP89" i="67"/>
  <c r="AC89" i="67"/>
  <c r="K83" i="67"/>
  <c r="AM55" i="67"/>
  <c r="T84" i="67"/>
  <c r="K15" i="67"/>
  <c r="N89" i="67"/>
  <c r="K19" i="67"/>
  <c r="W23" i="67"/>
  <c r="AJ44" i="67"/>
  <c r="T18" i="67"/>
  <c r="AP19" i="67"/>
  <c r="AS80" i="67"/>
  <c r="AG9" i="67"/>
  <c r="AC82" i="67"/>
  <c r="Q32" i="67"/>
  <c r="AJ57" i="67"/>
  <c r="AC11" i="67"/>
  <c r="T35" i="67"/>
  <c r="W51" i="67"/>
  <c r="K51" i="67"/>
  <c r="Q16" i="67"/>
  <c r="AJ43" i="67"/>
  <c r="AM10" i="67"/>
  <c r="AP59" i="67"/>
  <c r="AG59" i="67"/>
  <c r="AC24" i="67"/>
  <c r="Q48" i="67"/>
  <c r="AS72" i="67"/>
  <c r="AC79" i="67"/>
  <c r="Q79" i="67"/>
  <c r="Z20" i="67"/>
  <c r="AS69" i="67"/>
  <c r="AJ46" i="67"/>
  <c r="AG13" i="67"/>
  <c r="AM25" i="67"/>
  <c r="AP49" i="67"/>
  <c r="AM73" i="67"/>
  <c r="AP73" i="67"/>
  <c r="AC85" i="67"/>
  <c r="W43" i="67"/>
  <c r="N70" i="67"/>
  <c r="AP34" i="67"/>
  <c r="Q14" i="67"/>
  <c r="N50" i="67"/>
  <c r="AG62" i="67"/>
  <c r="K85" i="67"/>
  <c r="N13" i="67"/>
  <c r="AG7" i="67"/>
  <c r="AP22" i="67"/>
  <c r="AM51" i="67"/>
  <c r="AS75" i="67"/>
  <c r="K84" i="67"/>
  <c r="Z31" i="67"/>
  <c r="T45" i="67"/>
  <c r="AG58" i="67"/>
  <c r="AM27" i="67"/>
  <c r="AM16" i="67"/>
  <c r="T40" i="67"/>
  <c r="AJ64" i="67"/>
  <c r="AS88" i="67"/>
  <c r="W61" i="67"/>
  <c r="N25" i="67"/>
  <c r="AM67" i="67"/>
  <c r="Z8" i="67"/>
  <c r="T70" i="67"/>
  <c r="AG15" i="67"/>
  <c r="Z15" i="67"/>
  <c r="AJ63" i="67"/>
  <c r="AJ5" i="67"/>
  <c r="Z17" i="67"/>
  <c r="W27" i="67"/>
  <c r="W31" i="67"/>
  <c r="W33" i="67"/>
  <c r="T37" i="67"/>
  <c r="AJ80" i="67"/>
  <c r="AS9" i="67"/>
  <c r="Z70" i="67"/>
  <c r="Z11" i="67"/>
  <c r="W44" i="67"/>
  <c r="K44" i="67"/>
  <c r="Z64" i="67"/>
  <c r="AC10" i="67"/>
  <c r="T59" i="67"/>
  <c r="Z24" i="67"/>
  <c r="AM36" i="67"/>
  <c r="AS48" i="67"/>
  <c r="AC48" i="67"/>
  <c r="AJ72" i="67"/>
  <c r="Z84" i="67"/>
  <c r="W29" i="67"/>
  <c r="Q64" i="67"/>
  <c r="AP79" i="67"/>
  <c r="Q20" i="67"/>
  <c r="AJ69" i="67"/>
  <c r="AM46" i="67"/>
  <c r="AS47" i="67"/>
  <c r="Z47" i="67"/>
  <c r="AC25" i="67"/>
  <c r="AG37" i="67"/>
  <c r="AS61" i="67"/>
  <c r="AC73" i="67"/>
  <c r="Z73" i="67"/>
  <c r="W36" i="67"/>
  <c r="N59" i="67"/>
  <c r="AM34" i="67"/>
  <c r="AP71" i="67"/>
  <c r="T71" i="67"/>
  <c r="AS14" i="67"/>
  <c r="AP26" i="67"/>
  <c r="AP38" i="67"/>
  <c r="AM50" i="67"/>
  <c r="AP74" i="67"/>
  <c r="AG86" i="67"/>
  <c r="Z86" i="67"/>
  <c r="Q76" i="67"/>
  <c r="AS7" i="67"/>
  <c r="AG81" i="67"/>
  <c r="AM22" i="67"/>
  <c r="AC51" i="67"/>
  <c r="Z51" i="67"/>
  <c r="AJ75" i="67"/>
  <c r="AG87" i="67"/>
  <c r="Z87" i="67"/>
  <c r="K77" i="67"/>
  <c r="Q31" i="67"/>
  <c r="AS56" i="67"/>
  <c r="N45" i="67"/>
  <c r="AC27" i="67"/>
  <c r="AC16" i="67"/>
  <c r="N40" i="67"/>
  <c r="AM64" i="67"/>
  <c r="K25" i="67"/>
  <c r="K16" i="67"/>
  <c r="W6" i="67"/>
  <c r="T79" i="67"/>
  <c r="W45" i="67"/>
  <c r="AP44" i="67"/>
  <c r="K67" i="67"/>
  <c r="T13" i="67"/>
  <c r="AJ9" i="67"/>
  <c r="AG82" i="67"/>
  <c r="AP32" i="67"/>
  <c r="AP57" i="67"/>
  <c r="Q11" i="67"/>
  <c r="Z83" i="67"/>
  <c r="W37" i="67"/>
  <c r="K35" i="67"/>
  <c r="AG83" i="67"/>
  <c r="AP43" i="67"/>
  <c r="AG10" i="67"/>
  <c r="Q24" i="67"/>
  <c r="Z40" i="67"/>
  <c r="AC18" i="67"/>
  <c r="W25" i="67"/>
  <c r="W69" i="67"/>
  <c r="W30" i="67"/>
  <c r="AS10" i="67"/>
  <c r="AP72" i="67"/>
  <c r="AS23" i="67"/>
  <c r="Q47" i="67"/>
  <c r="Z49" i="67"/>
  <c r="N30" i="67"/>
  <c r="AJ14" i="67"/>
  <c r="AC50" i="67"/>
  <c r="Q46" i="67"/>
  <c r="AG27" i="67"/>
  <c r="AG67" i="67"/>
  <c r="AM21" i="67"/>
  <c r="AC5" i="67"/>
  <c r="AP53" i="67"/>
  <c r="K62" i="67"/>
  <c r="AC55" i="67"/>
  <c r="AM39" i="67"/>
  <c r="AJ6" i="67"/>
  <c r="AC30" i="67"/>
  <c r="AC66" i="67"/>
  <c r="N76" i="67"/>
  <c r="T19" i="67"/>
  <c r="T9" i="67"/>
  <c r="K17" i="67"/>
  <c r="AG12" i="67"/>
  <c r="AJ23" i="67"/>
  <c r="AG47" i="67"/>
  <c r="Q33" i="67"/>
  <c r="AS27" i="67"/>
  <c r="AP28" i="67"/>
  <c r="T5" i="67"/>
  <c r="AS77" i="67"/>
  <c r="K54" i="67"/>
  <c r="AC39" i="67"/>
  <c r="AM6" i="67"/>
  <c r="Q30" i="67"/>
  <c r="AP54" i="67"/>
  <c r="W11" i="67"/>
  <c r="Z22" i="67"/>
  <c r="T44" i="67"/>
  <c r="AP80" i="67"/>
  <c r="AJ48" i="67"/>
  <c r="Q51" i="67"/>
  <c r="N7" i="67"/>
  <c r="AG25" i="67"/>
  <c r="AG73" i="67"/>
  <c r="AG51" i="67"/>
  <c r="AP31" i="67"/>
  <c r="Z45" i="67"/>
  <c r="AM28" i="67"/>
  <c r="AJ88" i="67"/>
  <c r="N12" i="67"/>
  <c r="AP70" i="67"/>
  <c r="AP63" i="67"/>
  <c r="K5" i="67"/>
  <c r="AJ77" i="67"/>
  <c r="AG55" i="67"/>
  <c r="AC6" i="67"/>
  <c r="AS66" i="67"/>
  <c r="Z78" i="67"/>
  <c r="AS76" i="67"/>
  <c r="Q84" i="67"/>
  <c r="AP20" i="67"/>
  <c r="AS25" i="67"/>
  <c r="AM49" i="67"/>
  <c r="AS62" i="67"/>
  <c r="AC64" i="67"/>
  <c r="Q88" i="67"/>
  <c r="Q17" i="67"/>
  <c r="T89" i="67"/>
  <c r="N86" i="67"/>
  <c r="AM68" i="67"/>
  <c r="AM33" i="67"/>
  <c r="AG39" i="67"/>
  <c r="AJ18" i="67"/>
  <c r="AG42" i="67"/>
  <c r="AC42" i="67"/>
  <c r="AJ66" i="67"/>
  <c r="AG78" i="67"/>
  <c r="Q78" i="67"/>
  <c r="N37" i="67"/>
  <c r="T57" i="67"/>
  <c r="Q83" i="67"/>
  <c r="AJ47" i="67"/>
  <c r="AC49" i="67"/>
  <c r="T38" i="67"/>
  <c r="Q75" i="67"/>
  <c r="T17" i="67"/>
  <c r="AM65" i="67"/>
  <c r="AS89" i="67"/>
  <c r="AC68" i="67"/>
  <c r="AC33" i="67"/>
  <c r="AP18" i="67"/>
  <c r="Z42" i="67"/>
  <c r="N24" i="67"/>
  <c r="AP69" i="67"/>
  <c r="AC46" i="67"/>
  <c r="AC34" i="67"/>
  <c r="AG71" i="67"/>
  <c r="N38" i="67"/>
  <c r="T74" i="67"/>
  <c r="AS29" i="67"/>
  <c r="Z41" i="67"/>
  <c r="AC65" i="67"/>
  <c r="AG33" i="67"/>
  <c r="Z18" i="67"/>
  <c r="Q42" i="67"/>
  <c r="AC78" i="67"/>
  <c r="K61" i="67"/>
  <c r="N11" i="67"/>
  <c r="T11" i="67"/>
  <c r="AM59" i="67"/>
  <c r="AC36" i="67"/>
  <c r="Z60" i="67"/>
  <c r="AJ61" i="67"/>
  <c r="AG34" i="67"/>
  <c r="AM26" i="67"/>
  <c r="AM45" i="67"/>
  <c r="AG16" i="67"/>
  <c r="AM40" i="67"/>
  <c r="Q41" i="67"/>
  <c r="AC77" i="67"/>
  <c r="AS33" i="67"/>
  <c r="Q18" i="67"/>
  <c r="AS42" i="67"/>
  <c r="Q54" i="67"/>
  <c r="AS78" i="67"/>
  <c r="W84" i="67"/>
  <c r="Q87" i="67"/>
  <c r="AM32" i="67"/>
  <c r="AG84" i="67"/>
  <c r="AG79" i="67"/>
  <c r="AC26" i="67"/>
  <c r="Q63" i="67"/>
  <c r="AC45" i="67"/>
  <c r="AC40" i="67"/>
  <c r="T76" i="67"/>
  <c r="W55" i="67"/>
  <c r="Z67" i="67"/>
  <c r="AS15" i="67"/>
  <c r="AG53" i="67"/>
  <c r="AM89" i="67"/>
  <c r="Q58" i="67"/>
  <c r="AJ33" i="67"/>
  <c r="AM18" i="67"/>
  <c r="AJ42" i="67"/>
  <c r="AM54" i="67"/>
  <c r="AJ78" i="67"/>
  <c r="W72" i="67"/>
  <c r="Q74" i="67"/>
  <c r="W86" i="67"/>
  <c r="Q50" i="67"/>
  <c r="AC22" i="67"/>
  <c r="K70" i="67"/>
  <c r="Q67" i="67"/>
  <c r="AS41" i="67"/>
  <c r="Q45" i="67"/>
  <c r="AS68" i="67"/>
  <c r="AG30" i="67"/>
  <c r="AG54" i="67"/>
  <c r="AC54" i="67"/>
  <c r="W66" i="67"/>
  <c r="K39" i="67"/>
  <c r="AS83" i="67"/>
  <c r="AS13" i="67"/>
  <c r="Q73" i="67"/>
  <c r="W28" i="67"/>
  <c r="W80" i="67"/>
  <c r="AJ7" i="67"/>
  <c r="AG22" i="67"/>
  <c r="AP75" i="67"/>
  <c r="K63" i="67"/>
  <c r="AJ56" i="67"/>
  <c r="W41" i="67"/>
  <c r="AP8" i="67"/>
  <c r="AJ41" i="67"/>
  <c r="AG89" i="67"/>
  <c r="W26" i="67"/>
  <c r="Z28" i="67"/>
  <c r="Z55" i="67"/>
  <c r="AJ68" i="67"/>
  <c r="AP39" i="67"/>
  <c r="Z39" i="67"/>
  <c r="AS30" i="67"/>
  <c r="AP42" i="67"/>
  <c r="Z66" i="67"/>
  <c r="AP78" i="67"/>
  <c r="W60" i="67"/>
  <c r="K21" i="67"/>
  <c r="Z12" i="67"/>
  <c r="W21" i="67"/>
  <c r="Z7" i="67"/>
  <c r="AC67" i="67"/>
  <c r="Q8" i="67"/>
  <c r="AS70" i="67"/>
  <c r="T63" i="67"/>
  <c r="T53" i="67"/>
  <c r="Z77" i="67"/>
  <c r="K76" i="67"/>
  <c r="Q55" i="67"/>
  <c r="AG6" i="67"/>
  <c r="AP30" i="67"/>
  <c r="Q66" i="67"/>
  <c r="W54" i="67"/>
  <c r="K11" i="67"/>
  <c r="T67" i="67"/>
  <c r="Z76" i="67"/>
  <c r="N43" i="67"/>
  <c r="AP76" i="67"/>
  <c r="AP21" i="67"/>
  <c r="AJ70" i="67"/>
  <c r="Q77" i="67"/>
  <c r="K69" i="67"/>
  <c r="AS6" i="67"/>
  <c r="AM30" i="67"/>
  <c r="AJ54" i="67"/>
  <c r="AG66" i="67"/>
  <c r="AM66" i="67"/>
  <c r="W47" i="67"/>
  <c r="N85" i="67"/>
  <c r="T43" i="67"/>
  <c r="N6" i="67"/>
  <c r="U73" i="47"/>
  <c r="V5" i="67"/>
  <c r="U55" i="47"/>
  <c r="U54" i="47"/>
  <c r="U38" i="47"/>
  <c r="U41" i="47"/>
  <c r="U12" i="47"/>
  <c r="U61" i="47"/>
  <c r="U14" i="47"/>
  <c r="U23" i="47"/>
  <c r="U46" i="47"/>
  <c r="U45" i="47"/>
  <c r="U16" i="47"/>
  <c r="U27" i="47"/>
  <c r="U24" i="47"/>
  <c r="U30" i="47"/>
  <c r="U20" i="47"/>
  <c r="U74" i="47"/>
  <c r="U79" i="47"/>
  <c r="U26" i="47"/>
  <c r="U78" i="47"/>
  <c r="U65" i="47"/>
  <c r="U76" i="47"/>
  <c r="U85" i="47"/>
  <c r="U69" i="47"/>
  <c r="U81" i="47"/>
  <c r="U31" i="47"/>
  <c r="U56" i="47"/>
  <c r="U34" i="47"/>
  <c r="U36" i="47"/>
  <c r="U58" i="47"/>
  <c r="U52" i="47"/>
  <c r="U19" i="47"/>
  <c r="U18" i="47"/>
  <c r="U72" i="47"/>
  <c r="U5" i="47"/>
  <c r="U50" i="47"/>
  <c r="U87" i="47"/>
  <c r="U60" i="47"/>
  <c r="U22" i="47"/>
  <c r="U44" i="47"/>
  <c r="U83" i="47"/>
  <c r="U47" i="47"/>
  <c r="U33" i="47"/>
  <c r="U10" i="47"/>
  <c r="U43" i="47"/>
  <c r="U42" i="47"/>
  <c r="U29" i="47"/>
  <c r="U35" i="47"/>
  <c r="U62" i="47"/>
  <c r="U17" i="47"/>
  <c r="U13" i="47"/>
  <c r="U49" i="47"/>
  <c r="U15" i="47"/>
  <c r="U48" i="47"/>
  <c r="U80" i="47"/>
  <c r="U59" i="47"/>
  <c r="U68" i="47"/>
  <c r="U8" i="47"/>
  <c r="U67" i="47"/>
  <c r="U66" i="47"/>
  <c r="U53" i="47"/>
  <c r="U25" i="47"/>
  <c r="U75" i="47"/>
  <c r="U86" i="47"/>
  <c r="V78" i="47"/>
  <c r="V69" i="47"/>
  <c r="C87" i="47"/>
  <c r="C86" i="47"/>
  <c r="AN84" i="47" s="1"/>
  <c r="C88" i="47"/>
  <c r="U57" i="47"/>
  <c r="B74" i="47"/>
  <c r="B76" i="47"/>
  <c r="B66" i="47"/>
  <c r="B78" i="47"/>
  <c r="B68" i="47"/>
  <c r="B81" i="47"/>
  <c r="B67" i="47"/>
  <c r="B83" i="47"/>
  <c r="B70" i="47"/>
  <c r="B85" i="47"/>
  <c r="B84" i="47"/>
  <c r="B86" i="47"/>
  <c r="O18" i="47"/>
  <c r="B65" i="47"/>
  <c r="B87" i="47"/>
  <c r="B69" i="47"/>
  <c r="B88" i="47"/>
  <c r="B80" i="47"/>
  <c r="B71" i="47"/>
  <c r="B72" i="47"/>
  <c r="B73" i="47"/>
  <c r="B75" i="47"/>
  <c r="B77" i="47"/>
  <c r="B79" i="47"/>
  <c r="B82" i="47"/>
  <c r="P78" i="47"/>
  <c r="V44" i="47"/>
  <c r="V20" i="47"/>
  <c r="V79" i="47"/>
  <c r="P67" i="47"/>
  <c r="V29" i="47"/>
  <c r="V5" i="47"/>
  <c r="V58" i="47"/>
  <c r="V39" i="47"/>
  <c r="P12" i="47"/>
  <c r="P26" i="47"/>
  <c r="P29" i="47"/>
  <c r="P57" i="47"/>
  <c r="P83" i="47"/>
  <c r="P40" i="47"/>
  <c r="P66" i="47"/>
  <c r="P47" i="47"/>
  <c r="P6" i="47"/>
  <c r="V37" i="47"/>
  <c r="P53" i="47"/>
  <c r="V14" i="47"/>
  <c r="V7" i="47"/>
  <c r="V49" i="47"/>
  <c r="V71" i="47"/>
  <c r="V86" i="47"/>
  <c r="P24" i="47"/>
  <c r="P80" i="47"/>
  <c r="P48" i="47"/>
  <c r="V25" i="47"/>
  <c r="V35" i="47"/>
  <c r="P75" i="47"/>
  <c r="P81" i="47"/>
  <c r="P68" i="47"/>
  <c r="P31" i="47"/>
  <c r="P7" i="47"/>
  <c r="V65" i="47"/>
  <c r="V64" i="47"/>
  <c r="V60" i="47"/>
  <c r="P33" i="47"/>
  <c r="P87" i="47"/>
  <c r="P71" i="47"/>
  <c r="P62" i="47"/>
  <c r="P16" i="47"/>
  <c r="P44" i="47"/>
  <c r="V63" i="47"/>
  <c r="V13" i="47"/>
  <c r="V66" i="47"/>
  <c r="V42" i="47"/>
  <c r="P11" i="47"/>
  <c r="P4" i="47"/>
  <c r="V82" i="47"/>
  <c r="P34" i="47"/>
  <c r="V70" i="47"/>
  <c r="V38" i="47"/>
  <c r="V76" i="47"/>
  <c r="P51" i="47"/>
  <c r="V15" i="47"/>
  <c r="P21" i="47"/>
  <c r="P73" i="47"/>
  <c r="V57" i="47"/>
  <c r="P45" i="47"/>
  <c r="V40" i="47"/>
  <c r="P9" i="47"/>
  <c r="V56" i="47"/>
  <c r="V74" i="47"/>
  <c r="V59" i="47"/>
  <c r="V77" i="47"/>
  <c r="P5" i="47"/>
  <c r="P25" i="47"/>
  <c r="V88" i="47"/>
  <c r="P52" i="47"/>
  <c r="V16" i="47"/>
  <c r="P82" i="47"/>
  <c r="P42" i="47"/>
  <c r="P10" i="47"/>
  <c r="V19" i="47"/>
  <c r="P18" i="47"/>
  <c r="P72" i="47"/>
  <c r="V41" i="47"/>
  <c r="V50" i="47"/>
  <c r="P35" i="47"/>
  <c r="P28" i="47"/>
  <c r="P27" i="47"/>
  <c r="P60" i="47"/>
  <c r="P22" i="47"/>
  <c r="P86" i="47"/>
  <c r="P14" i="47"/>
  <c r="V33" i="47"/>
  <c r="P69" i="47"/>
  <c r="P46" i="47"/>
  <c r="V18" i="47"/>
  <c r="P43" i="47"/>
  <c r="P65" i="47"/>
  <c r="V68" i="47"/>
  <c r="P56" i="47"/>
  <c r="V32" i="47"/>
  <c r="P49" i="47"/>
  <c r="V54" i="47"/>
  <c r="V36" i="47"/>
  <c r="V75" i="47"/>
  <c r="V51" i="47"/>
  <c r="V61" i="47"/>
  <c r="V23" i="47"/>
  <c r="V43" i="47"/>
  <c r="V34" i="47"/>
  <c r="P38" i="47"/>
  <c r="P41" i="47"/>
  <c r="V17" i="47"/>
  <c r="V45" i="47"/>
  <c r="V9" i="47"/>
  <c r="V87" i="47"/>
  <c r="V21" i="47"/>
  <c r="P20" i="47"/>
  <c r="V83" i="47"/>
  <c r="P19" i="47"/>
  <c r="V52" i="47"/>
  <c r="P79" i="47"/>
  <c r="P13" i="47"/>
  <c r="P59" i="47"/>
  <c r="V10" i="47"/>
  <c r="V8" i="47"/>
  <c r="P54" i="47"/>
  <c r="P58" i="47"/>
  <c r="V27" i="47"/>
  <c r="V48" i="47"/>
  <c r="P70" i="47"/>
  <c r="V11" i="47"/>
  <c r="P17" i="47"/>
  <c r="P50" i="47"/>
  <c r="V28" i="47"/>
  <c r="V12" i="47"/>
  <c r="P63" i="47"/>
  <c r="V22" i="47"/>
  <c r="V73" i="47"/>
  <c r="P23" i="47"/>
  <c r="V46" i="47"/>
  <c r="V81" i="47"/>
  <c r="V26" i="47"/>
  <c r="P77" i="47"/>
  <c r="P37" i="47"/>
  <c r="V80" i="47"/>
  <c r="P32" i="47"/>
  <c r="P74" i="47"/>
  <c r="V55" i="47"/>
  <c r="V24" i="47"/>
  <c r="V30" i="47"/>
  <c r="P64" i="47"/>
  <c r="V62" i="47"/>
  <c r="V47" i="47"/>
  <c r="P8" i="47"/>
  <c r="V67" i="47"/>
  <c r="P55" i="47"/>
  <c r="V31" i="47"/>
  <c r="P30" i="47"/>
  <c r="V6" i="47"/>
  <c r="V72" i="47"/>
  <c r="V53" i="47"/>
  <c r="V4" i="47"/>
  <c r="P36" i="47"/>
  <c r="P76" i="47"/>
  <c r="P39" i="47"/>
  <c r="P61" i="47"/>
  <c r="U40" i="47"/>
  <c r="U9" i="47"/>
  <c r="U51" i="47"/>
  <c r="O4" i="47"/>
  <c r="O16" i="47"/>
  <c r="O28" i="47"/>
  <c r="O40" i="47"/>
  <c r="O52" i="47"/>
  <c r="O76" i="47"/>
  <c r="O88" i="47"/>
  <c r="O73" i="47"/>
  <c r="O62" i="47"/>
  <c r="O51" i="47"/>
  <c r="O5" i="47"/>
  <c r="O17" i="47"/>
  <c r="O29" i="47"/>
  <c r="O41" i="47"/>
  <c r="O53" i="47"/>
  <c r="O65" i="47"/>
  <c r="O77" i="47"/>
  <c r="O89" i="47"/>
  <c r="O14" i="47"/>
  <c r="O87" i="47"/>
  <c r="O6" i="47"/>
  <c r="O30" i="47"/>
  <c r="O42" i="47"/>
  <c r="O54" i="47"/>
  <c r="O66" i="47"/>
  <c r="O78" i="47"/>
  <c r="O81" i="47"/>
  <c r="O24" i="47"/>
  <c r="O72" i="47"/>
  <c r="O49" i="47"/>
  <c r="O74" i="47"/>
  <c r="O39" i="47"/>
  <c r="O7" i="47"/>
  <c r="O19" i="47"/>
  <c r="O31" i="47"/>
  <c r="O43" i="47"/>
  <c r="O55" i="47"/>
  <c r="O67" i="47"/>
  <c r="O79" i="47"/>
  <c r="O69" i="47"/>
  <c r="O36" i="47"/>
  <c r="O25" i="47"/>
  <c r="O38" i="47"/>
  <c r="O8" i="47"/>
  <c r="O20" i="47"/>
  <c r="O32" i="47"/>
  <c r="O44" i="47"/>
  <c r="O56" i="47"/>
  <c r="O68" i="47"/>
  <c r="O80" i="47"/>
  <c r="O57" i="47"/>
  <c r="O60" i="47"/>
  <c r="O13" i="47"/>
  <c r="O85" i="47"/>
  <c r="O15" i="47"/>
  <c r="O9" i="47"/>
  <c r="O21" i="47"/>
  <c r="O33" i="47"/>
  <c r="O45" i="47"/>
  <c r="O26" i="47"/>
  <c r="O10" i="47"/>
  <c r="O22" i="47"/>
  <c r="O34" i="47"/>
  <c r="O46" i="47"/>
  <c r="O58" i="47"/>
  <c r="O70" i="47"/>
  <c r="O82" i="47"/>
  <c r="O83" i="47"/>
  <c r="O12" i="47"/>
  <c r="O84" i="47"/>
  <c r="O61" i="47"/>
  <c r="O86" i="47"/>
  <c r="O27" i="47"/>
  <c r="O11" i="47"/>
  <c r="O23" i="47"/>
  <c r="O35" i="47"/>
  <c r="O47" i="47"/>
  <c r="O59" i="47"/>
  <c r="O71" i="47"/>
  <c r="O48" i="47"/>
  <c r="O37" i="47"/>
  <c r="O50" i="47"/>
  <c r="O75" i="47"/>
  <c r="C86" i="55"/>
  <c r="BF84" i="55" s="1"/>
  <c r="AH60" i="47"/>
  <c r="AN73" i="47"/>
  <c r="AN82" i="47"/>
  <c r="AH17" i="47"/>
  <c r="CV102" i="47"/>
  <c r="CV91" i="47"/>
  <c r="CP106" i="47"/>
  <c r="CP95" i="47"/>
  <c r="CV106" i="47"/>
  <c r="CD87" i="47"/>
  <c r="CJ93" i="47"/>
  <c r="CV109" i="47"/>
  <c r="BF91" i="47"/>
  <c r="BL86" i="47"/>
  <c r="BR94" i="47"/>
  <c r="BX104" i="47"/>
  <c r="AN88" i="47"/>
  <c r="AZ92" i="47"/>
  <c r="AT103" i="47"/>
  <c r="AT105" i="47"/>
  <c r="CJ86" i="47"/>
  <c r="BX98" i="47"/>
  <c r="AZ88" i="47"/>
  <c r="AT86" i="47"/>
  <c r="AH9" i="47"/>
  <c r="AH28" i="47"/>
  <c r="AZ29" i="47"/>
  <c r="AN23" i="47"/>
  <c r="CJ61" i="47"/>
  <c r="BR34" i="47"/>
  <c r="CP60" i="47"/>
  <c r="CP13" i="47"/>
  <c r="BF79" i="47"/>
  <c r="CV5" i="47"/>
  <c r="AH83" i="47"/>
  <c r="AB35" i="47"/>
  <c r="BL17" i="47"/>
  <c r="AH30" i="47"/>
  <c r="CP70" i="47"/>
  <c r="AT34" i="47"/>
  <c r="AB71" i="47"/>
  <c r="CD44" i="47"/>
  <c r="BF53" i="47"/>
  <c r="AH59" i="47"/>
  <c r="AT37" i="47"/>
  <c r="AN13" i="47"/>
  <c r="CV37" i="47"/>
  <c r="CP20" i="47"/>
  <c r="AZ77" i="47"/>
  <c r="AB45" i="47"/>
  <c r="CD81" i="47"/>
  <c r="AN58" i="47"/>
  <c r="AT32" i="47"/>
  <c r="AB18" i="47"/>
  <c r="CD79" i="47"/>
  <c r="AB64" i="47"/>
  <c r="AB13" i="47"/>
  <c r="BL65" i="47"/>
  <c r="AT30" i="47"/>
  <c r="AZ6" i="47"/>
  <c r="AT6" i="47"/>
  <c r="AB4" i="47"/>
  <c r="CP92" i="47"/>
  <c r="CV103" i="47"/>
  <c r="CJ89" i="47"/>
  <c r="CP107" i="47"/>
  <c r="CP96" i="47"/>
  <c r="CD99" i="47"/>
  <c r="CJ105" i="47"/>
  <c r="CP87" i="47"/>
  <c r="BF103" i="47"/>
  <c r="BL98" i="47"/>
  <c r="BL87" i="47"/>
  <c r="BR95" i="47"/>
  <c r="AH88" i="47"/>
  <c r="AT89" i="47"/>
  <c r="AN92" i="47"/>
  <c r="AN94" i="47"/>
  <c r="BX93" i="47"/>
  <c r="BR98" i="47"/>
  <c r="AZ100" i="47"/>
  <c r="AT98" i="47"/>
  <c r="BX81" i="47"/>
  <c r="BX79" i="47"/>
  <c r="CJ5" i="47"/>
  <c r="AH42" i="47"/>
  <c r="BF56" i="47"/>
  <c r="BF22" i="47"/>
  <c r="CJ48" i="47"/>
  <c r="AN6" i="47"/>
  <c r="BX78" i="47"/>
  <c r="AB10" i="47"/>
  <c r="AT74" i="47"/>
  <c r="BL79" i="47"/>
  <c r="BL5" i="47"/>
  <c r="AH39" i="47"/>
  <c r="BX64" i="47"/>
  <c r="AZ22" i="47"/>
  <c r="AH46" i="47"/>
  <c r="BF32" i="47"/>
  <c r="CJ29" i="47"/>
  <c r="CV81" i="47"/>
  <c r="BF78" i="47"/>
  <c r="CP68" i="47"/>
  <c r="CJ25" i="47"/>
  <c r="CJ8" i="47"/>
  <c r="CP41" i="47"/>
  <c r="AB30" i="47"/>
  <c r="BR80" i="47"/>
  <c r="CV34" i="47"/>
  <c r="CJ76" i="47"/>
  <c r="AH29" i="47"/>
  <c r="CV69" i="47"/>
  <c r="AH69" i="47"/>
  <c r="CJ81" i="47"/>
  <c r="CV58" i="47"/>
  <c r="AH57" i="47"/>
  <c r="AZ70" i="47"/>
  <c r="CP78" i="47"/>
  <c r="BR71" i="47"/>
  <c r="BR82" i="47"/>
  <c r="AT18" i="47"/>
  <c r="BL6" i="47"/>
  <c r="BF6" i="47"/>
  <c r="CD6" i="47"/>
  <c r="CP104" i="47"/>
  <c r="CP93" i="47"/>
  <c r="CJ101" i="47"/>
  <c r="CJ90" i="47"/>
  <c r="CP108" i="47"/>
  <c r="BX87" i="47"/>
  <c r="CD88" i="47"/>
  <c r="CP99" i="47"/>
  <c r="CV86" i="47"/>
  <c r="BF92" i="47"/>
  <c r="BL99" i="47"/>
  <c r="BL88" i="47"/>
  <c r="AB90" i="47"/>
  <c r="AT101" i="47"/>
  <c r="AH92" i="47"/>
  <c r="AH94" i="47"/>
  <c r="BR96" i="47"/>
  <c r="BL91" i="47"/>
  <c r="AT97" i="47"/>
  <c r="AN87" i="47"/>
  <c r="BX80" i="47"/>
  <c r="CJ78" i="47"/>
  <c r="AB34" i="47"/>
  <c r="AN79" i="47"/>
  <c r="CD32" i="47"/>
  <c r="CD10" i="47"/>
  <c r="CJ36" i="47"/>
  <c r="AZ81" i="47"/>
  <c r="BR69" i="47"/>
  <c r="AH21" i="47"/>
  <c r="AN81" i="47"/>
  <c r="BR78" i="47"/>
  <c r="AH14" i="47"/>
  <c r="AH58" i="47"/>
  <c r="BL61" i="47"/>
  <c r="AN10" i="47"/>
  <c r="AT55" i="47"/>
  <c r="CD8" i="47"/>
  <c r="AB53" i="47"/>
  <c r="CP80" i="47"/>
  <c r="BL69" i="47"/>
  <c r="BR63" i="47"/>
  <c r="AZ13" i="47"/>
  <c r="BL51" i="47"/>
  <c r="BX29" i="47"/>
  <c r="AN29" i="47"/>
  <c r="BF70" i="47"/>
  <c r="CJ22" i="47"/>
  <c r="BR68" i="47"/>
  <c r="BR81" i="47"/>
  <c r="CV46" i="47"/>
  <c r="AN5" i="47"/>
  <c r="BF80" i="47"/>
  <c r="CJ46" i="47"/>
  <c r="AH26" i="47"/>
  <c r="CP61" i="47"/>
  <c r="CD69" i="47"/>
  <c r="BF24" i="47"/>
  <c r="CJ4" i="47"/>
  <c r="AH43" i="47"/>
  <c r="AZ11" i="47"/>
  <c r="CJ12" i="47"/>
  <c r="CD4" i="47"/>
  <c r="AB50" i="47"/>
  <c r="BR23" i="47"/>
  <c r="AN61" i="47"/>
  <c r="BF26" i="47"/>
  <c r="CV62" i="47"/>
  <c r="AN63" i="47"/>
  <c r="BF4" i="47"/>
  <c r="CJ9" i="47"/>
  <c r="BR35" i="47"/>
  <c r="AH66" i="47"/>
  <c r="AZ42" i="47"/>
  <c r="BF18" i="47"/>
  <c r="AZ18" i="47"/>
  <c r="CJ87" i="47"/>
  <c r="CP105" i="47"/>
  <c r="CD96" i="47"/>
  <c r="CJ102" i="47"/>
  <c r="CJ91" i="47"/>
  <c r="BX99" i="47"/>
  <c r="CD100" i="47"/>
  <c r="CJ94" i="47"/>
  <c r="CV98" i="47"/>
  <c r="CV87" i="47"/>
  <c r="BF93" i="47"/>
  <c r="BL100" i="47"/>
  <c r="CV89" i="47"/>
  <c r="AN90" i="47"/>
  <c r="AZ95" i="47"/>
  <c r="CD105" i="47"/>
  <c r="BL89" i="47"/>
  <c r="AZ87" i="47"/>
  <c r="AN86" i="47"/>
  <c r="AH87" i="47"/>
  <c r="CV64" i="47"/>
  <c r="CJ69" i="47"/>
  <c r="AH45" i="47"/>
  <c r="AH41" i="47"/>
  <c r="BX20" i="47"/>
  <c r="BX77" i="47"/>
  <c r="CJ24" i="47"/>
  <c r="CV70" i="47"/>
  <c r="BR58" i="47"/>
  <c r="BR76" i="47"/>
  <c r="CJ70" i="47"/>
  <c r="AT69" i="47"/>
  <c r="AT76" i="47"/>
  <c r="AH75" i="47"/>
  <c r="CP44" i="47"/>
  <c r="BF77" i="47"/>
  <c r="BF49" i="47"/>
  <c r="CJ51" i="47"/>
  <c r="AB65" i="47"/>
  <c r="BX70" i="47"/>
  <c r="AZ58" i="47"/>
  <c r="BL60" i="47"/>
  <c r="AB36" i="47"/>
  <c r="AH76" i="47"/>
  <c r="CD17" i="47"/>
  <c r="AN65" i="47"/>
  <c r="AB19" i="47"/>
  <c r="AZ30" i="47"/>
  <c r="CD18" i="47"/>
  <c r="BR18" i="47"/>
  <c r="BL18" i="47"/>
  <c r="CJ99" i="47"/>
  <c r="CJ88" i="47"/>
  <c r="BX96" i="47"/>
  <c r="CD97" i="47"/>
  <c r="CJ103" i="47"/>
  <c r="BR90" i="47"/>
  <c r="BX88" i="47"/>
  <c r="CJ106" i="47"/>
  <c r="CP88" i="47"/>
  <c r="CV99" i="47"/>
  <c r="CV88" i="47"/>
  <c r="BF94" i="47"/>
  <c r="BF100" i="47"/>
  <c r="AH90" i="47"/>
  <c r="AT92" i="47"/>
  <c r="BX86" i="47"/>
  <c r="AZ86" i="47"/>
  <c r="AZ99" i="47"/>
  <c r="AH86" i="47"/>
  <c r="AB89" i="47"/>
  <c r="CD61" i="47"/>
  <c r="CP58" i="47"/>
  <c r="CD76" i="47"/>
  <c r="AT19" i="47"/>
  <c r="AN37" i="47"/>
  <c r="CD53" i="47"/>
  <c r="AT67" i="47"/>
  <c r="BL64" i="47"/>
  <c r="BR46" i="47"/>
  <c r="CV63" i="47"/>
  <c r="CP64" i="47"/>
  <c r="BF58" i="47"/>
  <c r="CP63" i="47"/>
  <c r="AH7" i="47"/>
  <c r="CJ32" i="47"/>
  <c r="AT53" i="47"/>
  <c r="CP25" i="47"/>
  <c r="AB11" i="47"/>
  <c r="AB28" i="47"/>
  <c r="BF64" i="47"/>
  <c r="AZ46" i="47"/>
  <c r="BF48" i="47"/>
  <c r="AH47" i="47"/>
  <c r="CV79" i="47"/>
  <c r="BF5" i="47"/>
  <c r="AH27" i="47"/>
  <c r="CP56" i="47"/>
  <c r="AN54" i="47"/>
  <c r="BF60" i="47"/>
  <c r="CD70" i="47"/>
  <c r="BL22" i="47"/>
  <c r="AB16" i="47"/>
  <c r="CV61" i="47"/>
  <c r="BX22" i="47"/>
  <c r="AT20" i="47"/>
  <c r="AZ44" i="47"/>
  <c r="CP46" i="47"/>
  <c r="AT39" i="47"/>
  <c r="BF67" i="47"/>
  <c r="AZ66" i="47"/>
  <c r="AH48" i="47"/>
  <c r="AN39" i="47"/>
  <c r="AZ67" i="47"/>
  <c r="AZ72" i="47"/>
  <c r="AB67" i="47"/>
  <c r="AN27" i="47"/>
  <c r="AN60" i="47"/>
  <c r="BF40" i="47"/>
  <c r="CV12" i="47"/>
  <c r="CV50" i="47"/>
  <c r="AH25" i="47"/>
  <c r="AB55" i="47"/>
  <c r="CV75" i="47"/>
  <c r="AZ14" i="47"/>
  <c r="CD62" i="47"/>
  <c r="BF63" i="47"/>
  <c r="BR11" i="47"/>
  <c r="AT65" i="47"/>
  <c r="BF30" i="47"/>
  <c r="CD30" i="47"/>
  <c r="CD94" i="47"/>
  <c r="CJ100" i="47"/>
  <c r="BR87" i="47"/>
  <c r="BX97" i="47"/>
  <c r="CD86" i="47"/>
  <c r="BR102" i="47"/>
  <c r="BX100" i="47"/>
  <c r="CD89" i="47"/>
  <c r="CP100" i="47"/>
  <c r="CP89" i="47"/>
  <c r="CV100" i="47"/>
  <c r="CP103" i="47"/>
  <c r="AZ91" i="47"/>
  <c r="AZ93" i="47"/>
  <c r="AT104" i="47"/>
  <c r="BR89" i="47"/>
  <c r="AZ98" i="47"/>
  <c r="AT96" i="47"/>
  <c r="AB88" i="47"/>
  <c r="AB76" i="47"/>
  <c r="BR56" i="47"/>
  <c r="BL46" i="47"/>
  <c r="BX68" i="47"/>
  <c r="CJ49" i="47"/>
  <c r="AB59" i="47"/>
  <c r="BF41" i="47"/>
  <c r="AT14" i="47"/>
  <c r="BR61" i="47"/>
  <c r="BF34" i="47"/>
  <c r="CV60" i="47"/>
  <c r="BX61" i="47"/>
  <c r="BF46" i="47"/>
  <c r="CJ60" i="47"/>
  <c r="AZ49" i="47"/>
  <c r="CP8" i="47"/>
  <c r="CP29" i="47"/>
  <c r="BX6" i="47"/>
  <c r="CP6" i="47"/>
  <c r="CJ47" i="47"/>
  <c r="BL82" i="47"/>
  <c r="BX42" i="47"/>
  <c r="BL30" i="47"/>
  <c r="BR30" i="47"/>
  <c r="CJ30" i="47"/>
  <c r="CD106" i="47"/>
  <c r="CD95" i="47"/>
  <c r="BR99" i="47"/>
  <c r="BR88" i="47"/>
  <c r="CD98" i="47"/>
  <c r="BL95" i="47"/>
  <c r="BR91" i="47"/>
  <c r="CD101" i="47"/>
  <c r="CJ95" i="47"/>
  <c r="CP101" i="47"/>
  <c r="CP90" i="47"/>
  <c r="BL103" i="47"/>
  <c r="AT88" i="47"/>
  <c r="AT90" i="47"/>
  <c r="AN93" i="47"/>
  <c r="AZ97" i="47"/>
  <c r="AT95" i="47"/>
  <c r="AT108" i="47"/>
  <c r="P89" i="47"/>
  <c r="AB21" i="47"/>
  <c r="CP32" i="47"/>
  <c r="BX34" i="47"/>
  <c r="AZ63" i="47"/>
  <c r="BX37" i="47"/>
  <c r="AH8" i="47"/>
  <c r="AT29" i="47"/>
  <c r="AT56" i="47"/>
  <c r="BL56" i="47"/>
  <c r="CD22" i="47"/>
  <c r="CV48" i="47"/>
  <c r="AZ56" i="47"/>
  <c r="CD34" i="47"/>
  <c r="CD48" i="47"/>
  <c r="CV25" i="47"/>
  <c r="CD51" i="47"/>
  <c r="CP17" i="47"/>
  <c r="AB54" i="47"/>
  <c r="AN69" i="47"/>
  <c r="AH34" i="47"/>
  <c r="BR44" i="47"/>
  <c r="CV10" i="47"/>
  <c r="AT62" i="47"/>
  <c r="CD80" i="47"/>
  <c r="AZ69" i="47"/>
  <c r="CV76" i="47"/>
  <c r="AN43" i="47"/>
  <c r="CD20" i="47"/>
  <c r="CV41" i="47"/>
  <c r="AN17" i="47"/>
  <c r="CD56" i="47"/>
  <c r="AN44" i="47"/>
  <c r="AH54" i="47"/>
  <c r="BL44" i="47"/>
  <c r="CJ77" i="47"/>
  <c r="AH53" i="47"/>
  <c r="BF20" i="47"/>
  <c r="CP22" i="47"/>
  <c r="AT15" i="47"/>
  <c r="BR26" i="47"/>
  <c r="BX40" i="47"/>
  <c r="CD82" i="47"/>
  <c r="AN15" i="47"/>
  <c r="CJ26" i="47"/>
  <c r="BL52" i="47"/>
  <c r="AT43" i="47"/>
  <c r="CP43" i="47"/>
  <c r="BR57" i="47"/>
  <c r="AZ16" i="47"/>
  <c r="AZ39" i="47"/>
  <c r="BL26" i="47"/>
  <c r="AT72" i="47"/>
  <c r="AT7" i="47"/>
  <c r="CJ43" i="47"/>
  <c r="AN30" i="47"/>
  <c r="AH72" i="47"/>
  <c r="CD42" i="47"/>
  <c r="BR42" i="47"/>
  <c r="BX94" i="47"/>
  <c r="CD107" i="47"/>
  <c r="BL92" i="47"/>
  <c r="BR100" i="47"/>
  <c r="CV95" i="47"/>
  <c r="BF89" i="47"/>
  <c r="BR103" i="47"/>
  <c r="BX89" i="47"/>
  <c r="CD90" i="47"/>
  <c r="CJ96" i="47"/>
  <c r="CP102" i="47"/>
  <c r="BF97" i="47"/>
  <c r="AT100" i="47"/>
  <c r="AT102" i="47"/>
  <c r="AH93" i="47"/>
  <c r="AT94" i="47"/>
  <c r="AT107" i="47"/>
  <c r="AN97" i="47"/>
  <c r="CP91" i="47"/>
  <c r="AH15" i="47"/>
  <c r="BL20" i="47"/>
  <c r="BR22" i="47"/>
  <c r="CP48" i="47"/>
  <c r="CV13" i="47"/>
  <c r="AZ79" i="47"/>
  <c r="CP5" i="47"/>
  <c r="AB6" i="47"/>
  <c r="BX32" i="47"/>
  <c r="AZ10" i="47"/>
  <c r="AB78" i="47"/>
  <c r="CV44" i="47"/>
  <c r="AT22" i="47"/>
  <c r="CD36" i="47"/>
  <c r="CJ13" i="47"/>
  <c r="AB23" i="47"/>
  <c r="BX5" i="47"/>
  <c r="AH65" i="47"/>
  <c r="CD58" i="47"/>
  <c r="AB17" i="47"/>
  <c r="AZ32" i="47"/>
  <c r="AT77" i="47"/>
  <c r="AN47" i="47"/>
  <c r="BR70" i="47"/>
  <c r="AT58" i="47"/>
  <c r="CD68" i="47"/>
  <c r="CP37" i="47"/>
  <c r="AB79" i="47"/>
  <c r="BR65" i="47"/>
  <c r="CJ65" i="47"/>
  <c r="BF54" i="47"/>
  <c r="BL42" i="47"/>
  <c r="CP42" i="47"/>
  <c r="BR97" i="47"/>
  <c r="BX95" i="47"/>
  <c r="BF86" i="47"/>
  <c r="BL93" i="47"/>
  <c r="CV107" i="47"/>
  <c r="CV96" i="47"/>
  <c r="BL96" i="47"/>
  <c r="BX101" i="47"/>
  <c r="CD102" i="47"/>
  <c r="CD91" i="47"/>
  <c r="CJ97" i="47"/>
  <c r="AZ90" i="47"/>
  <c r="AN89" i="47"/>
  <c r="AN91" i="47"/>
  <c r="CD93" i="47"/>
  <c r="AT106" i="47"/>
  <c r="AN96" i="47"/>
  <c r="AB87" i="47"/>
  <c r="BL101" i="47"/>
  <c r="AN36" i="47"/>
  <c r="AN8" i="47"/>
  <c r="BF10" i="47"/>
  <c r="BX36" i="47"/>
  <c r="AN18" i="47"/>
  <c r="CV78" i="47"/>
  <c r="AB22" i="47"/>
  <c r="AB40" i="47"/>
  <c r="AN20" i="47"/>
  <c r="BR77" i="47"/>
  <c r="BX49" i="47"/>
  <c r="BR32" i="47"/>
  <c r="AT10" i="47"/>
  <c r="BR24" i="47"/>
  <c r="AB66" i="47"/>
  <c r="CD78" i="47"/>
  <c r="AH50" i="47"/>
  <c r="CV80" i="47"/>
  <c r="AT46" i="47"/>
  <c r="BL49" i="47"/>
  <c r="CV20" i="47"/>
  <c r="CJ41" i="47"/>
  <c r="AN71" i="47"/>
  <c r="AZ64" i="47"/>
  <c r="AN46" i="47"/>
  <c r="CJ63" i="47"/>
  <c r="BR25" i="47"/>
  <c r="BX51" i="47"/>
  <c r="BX17" i="47"/>
  <c r="AB60" i="47"/>
  <c r="CJ20" i="47"/>
  <c r="BL41" i="47"/>
  <c r="CV49" i="47"/>
  <c r="BX8" i="47"/>
  <c r="BX41" i="47"/>
  <c r="BR37" i="47"/>
  <c r="AN72" i="47"/>
  <c r="AT42" i="47"/>
  <c r="CV11" i="47"/>
  <c r="AT25" i="47"/>
  <c r="AT71" i="47"/>
  <c r="AT54" i="47"/>
  <c r="AZ54" i="47"/>
  <c r="CD54" i="47"/>
  <c r="BL90" i="47"/>
  <c r="CV92" i="47"/>
  <c r="BF98" i="47"/>
  <c r="BF87" i="47"/>
  <c r="CP97" i="47"/>
  <c r="CV108" i="47"/>
  <c r="BF90" i="47"/>
  <c r="BR92" i="47"/>
  <c r="BX90" i="47"/>
  <c r="CD103" i="47"/>
  <c r="CD92" i="47"/>
  <c r="AZ102" i="47"/>
  <c r="AH89" i="47"/>
  <c r="AH91" i="47"/>
  <c r="BR86" i="47"/>
  <c r="AN95" i="47"/>
  <c r="AH96" i="47"/>
  <c r="BR101" i="47"/>
  <c r="BF95" i="47"/>
  <c r="CD49" i="47"/>
  <c r="AN55" i="47"/>
  <c r="CV77" i="47"/>
  <c r="CV24" i="47"/>
  <c r="AT81" i="47"/>
  <c r="BX69" i="47"/>
  <c r="AH33" i="47"/>
  <c r="AN83" i="47"/>
  <c r="CV51" i="47"/>
  <c r="BX53" i="47"/>
  <c r="AZ37" i="47"/>
  <c r="AZ20" i="47"/>
  <c r="CD77" i="47"/>
  <c r="AB9" i="47"/>
  <c r="AH71" i="47"/>
  <c r="BF69" i="47"/>
  <c r="AB57" i="47"/>
  <c r="BL70" i="47"/>
  <c r="AN34" i="47"/>
  <c r="CD25" i="47"/>
  <c r="BR8" i="47"/>
  <c r="CV29" i="47"/>
  <c r="AH18" i="47"/>
  <c r="CV56" i="47"/>
  <c r="CV22" i="47"/>
  <c r="BR60" i="47"/>
  <c r="BL13" i="47"/>
  <c r="AH70" i="47"/>
  <c r="AH5" i="47"/>
  <c r="CD37" i="47"/>
  <c r="BL8" i="47"/>
  <c r="BR29" i="47"/>
  <c r="CJ37" i="47"/>
  <c r="AT51" i="47"/>
  <c r="CD29" i="47"/>
  <c r="BF25" i="47"/>
  <c r="AN51" i="47"/>
  <c r="BL53" i="47"/>
  <c r="CD31" i="47"/>
  <c r="CJ57" i="47"/>
  <c r="AN41" i="47"/>
  <c r="CJ42" i="47"/>
  <c r="CJ31" i="47"/>
  <c r="BX57" i="47"/>
  <c r="BR16" i="47"/>
  <c r="CV54" i="47"/>
  <c r="AB63" i="47"/>
  <c r="BR9" i="47"/>
  <c r="BX35" i="47"/>
  <c r="BX31" i="47"/>
  <c r="BR73" i="47"/>
  <c r="BR40" i="47"/>
  <c r="BX54" i="47"/>
  <c r="AH32" i="47"/>
  <c r="CP33" i="47"/>
  <c r="CP83" i="47"/>
  <c r="CP27" i="47"/>
  <c r="AN38" i="47"/>
  <c r="AT79" i="47"/>
  <c r="BF71" i="47"/>
  <c r="AZ71" i="47"/>
  <c r="BL102" i="47"/>
  <c r="CV104" i="47"/>
  <c r="CV93" i="47"/>
  <c r="BF99" i="47"/>
  <c r="CJ92" i="47"/>
  <c r="CP86" i="47"/>
  <c r="BF102" i="47"/>
  <c r="BR104" i="47"/>
  <c r="BX102" i="47"/>
  <c r="BX91" i="47"/>
  <c r="CD104" i="47"/>
  <c r="AT87" i="47"/>
  <c r="CV101" i="47"/>
  <c r="AZ94" i="47"/>
  <c r="AZ96" i="47"/>
  <c r="AH95" i="47"/>
  <c r="AB86" i="47"/>
  <c r="BL94" i="47"/>
  <c r="AZ89" i="47"/>
  <c r="BL37" i="47"/>
  <c r="BF51" i="47"/>
  <c r="BR53" i="47"/>
  <c r="AH74" i="47"/>
  <c r="AZ80" i="47"/>
  <c r="BL58" i="47"/>
  <c r="BF76" i="47"/>
  <c r="BR49" i="47"/>
  <c r="AB47" i="47"/>
  <c r="AT41" i="47"/>
  <c r="CD13" i="47"/>
  <c r="CV8" i="47"/>
  <c r="AZ53" i="47"/>
  <c r="AN59" i="47"/>
  <c r="AT38" i="47"/>
  <c r="BX58" i="47"/>
  <c r="AB42" i="47"/>
  <c r="BF65" i="47"/>
  <c r="BF42" i="47"/>
  <c r="AN48" i="47"/>
  <c r="AN56" i="47"/>
  <c r="BX23" i="47"/>
  <c r="BL23" i="47"/>
  <c r="CV90" i="47"/>
  <c r="BF96" i="47"/>
  <c r="CP94" i="47"/>
  <c r="CV105" i="47"/>
  <c r="CV94" i="47"/>
  <c r="CJ104" i="47"/>
  <c r="CP98" i="47"/>
  <c r="CV97" i="47"/>
  <c r="BL97" i="47"/>
  <c r="BR93" i="47"/>
  <c r="BX103" i="47"/>
  <c r="BX92" i="47"/>
  <c r="AT99" i="47"/>
  <c r="BF101" i="47"/>
  <c r="AT91" i="47"/>
  <c r="AT93" i="47"/>
  <c r="AB5" i="47"/>
  <c r="CJ98" i="47"/>
  <c r="BF88" i="47"/>
  <c r="AZ101" i="47"/>
  <c r="BL25" i="47"/>
  <c r="AB77" i="47"/>
  <c r="CD41" i="47"/>
  <c r="AN80" i="47"/>
  <c r="CJ64" i="47"/>
  <c r="BX46" i="47"/>
  <c r="AZ68" i="47"/>
  <c r="BF37" i="47"/>
  <c r="AN64" i="47"/>
  <c r="CJ17" i="47"/>
  <c r="AB72" i="47"/>
  <c r="CP51" i="47"/>
  <c r="AZ41" i="47"/>
  <c r="AH11" i="47"/>
  <c r="BF81" i="47"/>
  <c r="CD46" i="47"/>
  <c r="AH77" i="47"/>
  <c r="BF61" i="47"/>
  <c r="BL77" i="47"/>
  <c r="AB48" i="47"/>
  <c r="AH82" i="47"/>
  <c r="CD5" i="47"/>
  <c r="AT68" i="47"/>
  <c r="BL32" i="47"/>
  <c r="AN62" i="47"/>
  <c r="AH38" i="47"/>
  <c r="AH35" i="47"/>
  <c r="AT78" i="47"/>
  <c r="AH81" i="47"/>
  <c r="BF13" i="47"/>
  <c r="AH64" i="47"/>
  <c r="AT5" i="47"/>
  <c r="AB12" i="47"/>
  <c r="CJ79" i="47"/>
  <c r="AZ5" i="47"/>
  <c r="BL81" i="47"/>
  <c r="AH40" i="47"/>
  <c r="BF29" i="47"/>
  <c r="AZ7" i="47"/>
  <c r="AN33" i="47"/>
  <c r="CP47" i="47"/>
  <c r="AB46" i="47"/>
  <c r="BF7" i="47"/>
  <c r="BF33" i="47"/>
  <c r="CV59" i="47"/>
  <c r="BX63" i="47"/>
  <c r="BR4" i="47"/>
  <c r="AH31" i="47"/>
  <c r="BF11" i="47"/>
  <c r="AB51" i="47"/>
  <c r="AZ45" i="47"/>
  <c r="CJ83" i="47"/>
  <c r="BR17" i="47"/>
  <c r="BX44" i="47"/>
  <c r="BR64" i="47"/>
  <c r="AT70" i="47"/>
  <c r="CP49" i="47"/>
  <c r="BR41" i="47"/>
  <c r="CJ14" i="47"/>
  <c r="AB73" i="47"/>
  <c r="AB69" i="47"/>
  <c r="AZ28" i="47"/>
  <c r="BF75" i="47"/>
  <c r="BF72" i="47"/>
  <c r="BF19" i="47"/>
  <c r="CP62" i="47"/>
  <c r="BL12" i="47"/>
  <c r="AN42" i="47"/>
  <c r="BR28" i="47"/>
  <c r="CD15" i="47"/>
  <c r="BF38" i="47"/>
  <c r="BX62" i="47"/>
  <c r="CV71" i="47"/>
  <c r="CD75" i="47"/>
  <c r="AZ73" i="47"/>
  <c r="AT52" i="47"/>
  <c r="CD71" i="47"/>
  <c r="CJ55" i="47"/>
  <c r="CP45" i="47"/>
  <c r="BL16" i="47"/>
  <c r="AZ60" i="47"/>
  <c r="CV74" i="47"/>
  <c r="AN67" i="47"/>
  <c r="CD11" i="47"/>
  <c r="BF43" i="47"/>
  <c r="BL33" i="47"/>
  <c r="BR83" i="47"/>
  <c r="CV31" i="47"/>
  <c r="AZ33" i="47"/>
  <c r="AT83" i="47"/>
  <c r="BX7" i="47"/>
  <c r="AT33" i="47"/>
  <c r="BF83" i="47"/>
  <c r="CV35" i="47"/>
  <c r="AZ82" i="47"/>
  <c r="AB41" i="47"/>
  <c r="BF8" i="47"/>
  <c r="BF44" i="47"/>
  <c r="CJ56" i="47"/>
  <c r="AH16" i="47"/>
  <c r="AT17" i="47"/>
  <c r="CP73" i="47"/>
  <c r="AT61" i="47"/>
  <c r="AH62" i="47"/>
  <c r="AN31" i="47"/>
  <c r="BR31" i="47"/>
  <c r="CD52" i="47"/>
  <c r="AH44" i="47"/>
  <c r="BF52" i="47"/>
  <c r="CV27" i="47"/>
  <c r="BL73" i="47"/>
  <c r="CV16" i="47"/>
  <c r="CP75" i="47"/>
  <c r="AZ26" i="47"/>
  <c r="AZ52" i="47"/>
  <c r="CD65" i="47"/>
  <c r="CD55" i="47"/>
  <c r="AT57" i="47"/>
  <c r="AZ40" i="47"/>
  <c r="BX65" i="47"/>
  <c r="BX43" i="47"/>
  <c r="BX33" i="47"/>
  <c r="CV83" i="47"/>
  <c r="CD24" i="47"/>
  <c r="CJ67" i="47"/>
  <c r="CV72" i="47"/>
  <c r="AB25" i="47"/>
  <c r="CD19" i="47"/>
  <c r="AT21" i="47"/>
  <c r="AZ59" i="47"/>
  <c r="CJ19" i="47"/>
  <c r="AN21" i="47"/>
  <c r="AT59" i="47"/>
  <c r="AB81" i="47"/>
  <c r="BF21" i="47"/>
  <c r="AN66" i="47"/>
  <c r="AH22" i="47"/>
  <c r="CP79" i="47"/>
  <c r="AZ51" i="47"/>
  <c r="BR20" i="47"/>
  <c r="BL80" i="47"/>
  <c r="BL68" i="47"/>
  <c r="BL45" i="47"/>
  <c r="BL71" i="47"/>
  <c r="BX74" i="47"/>
  <c r="CD47" i="47"/>
  <c r="AZ19" i="47"/>
  <c r="AT28" i="47"/>
  <c r="AT49" i="47"/>
  <c r="AN28" i="47"/>
  <c r="CP15" i="47"/>
  <c r="AZ57" i="47"/>
  <c r="CP59" i="47"/>
  <c r="CP55" i="47"/>
  <c r="AN32" i="47"/>
  <c r="AN40" i="47"/>
  <c r="BL54" i="47"/>
  <c r="BL43" i="47"/>
  <c r="CV45" i="47"/>
  <c r="CV28" i="47"/>
  <c r="AH51" i="47"/>
  <c r="CV19" i="47"/>
  <c r="AZ21" i="47"/>
  <c r="BR59" i="47"/>
  <c r="BF12" i="47"/>
  <c r="CJ50" i="47"/>
  <c r="BR66" i="47"/>
  <c r="AH78" i="47"/>
  <c r="BR7" i="47"/>
  <c r="BF9" i="47"/>
  <c r="CP35" i="47"/>
  <c r="BL7" i="47"/>
  <c r="AB68" i="47"/>
  <c r="BF68" i="47"/>
  <c r="AH80" i="47"/>
  <c r="CV9" i="47"/>
  <c r="CJ35" i="47"/>
  <c r="BX82" i="47"/>
  <c r="BR13" i="47"/>
  <c r="CP81" i="47"/>
  <c r="CP10" i="47"/>
  <c r="CJ34" i="47"/>
  <c r="AH52" i="47"/>
  <c r="BX56" i="47"/>
  <c r="BX12" i="47"/>
  <c r="CP9" i="47"/>
  <c r="CP54" i="47"/>
  <c r="CP38" i="47"/>
  <c r="BL35" i="47"/>
  <c r="AH56" i="47"/>
  <c r="CJ59" i="47"/>
  <c r="BL74" i="47"/>
  <c r="CD59" i="47"/>
  <c r="CV55" i="47"/>
  <c r="AN45" i="47"/>
  <c r="CV47" i="47"/>
  <c r="BR43" i="47"/>
  <c r="BX73" i="47"/>
  <c r="CJ16" i="47"/>
  <c r="BX76" i="47"/>
  <c r="AZ31" i="47"/>
  <c r="CJ33" i="47"/>
  <c r="CP16" i="47"/>
  <c r="BL76" i="47"/>
  <c r="CD7" i="47"/>
  <c r="AT9" i="47"/>
  <c r="AT47" i="47"/>
  <c r="BX39" i="47"/>
  <c r="AZ38" i="47"/>
  <c r="BF62" i="47"/>
  <c r="AN25" i="47"/>
  <c r="AN24" i="47"/>
  <c r="AB74" i="47"/>
  <c r="CD23" i="47"/>
  <c r="AN12" i="47"/>
  <c r="AH55" i="47"/>
  <c r="AZ24" i="47"/>
  <c r="CP4" i="47"/>
  <c r="AB62" i="47"/>
  <c r="BR6" i="47"/>
  <c r="AH24" i="47"/>
  <c r="CD64" i="47"/>
  <c r="CJ44" i="47"/>
  <c r="CJ53" i="47"/>
  <c r="BL10" i="47"/>
  <c r="CP69" i="47"/>
  <c r="CV32" i="47"/>
  <c r="AT27" i="47"/>
  <c r="AB56" i="47"/>
  <c r="CV17" i="47"/>
  <c r="BF14" i="47"/>
  <c r="AT11" i="47"/>
  <c r="BF74" i="47"/>
  <c r="BX47" i="47"/>
  <c r="CJ38" i="47"/>
  <c r="BL47" i="47"/>
  <c r="BL31" i="47"/>
  <c r="BX21" i="47"/>
  <c r="AZ35" i="47"/>
  <c r="BF31" i="47"/>
  <c r="BF57" i="47"/>
  <c r="BX83" i="47"/>
  <c r="CD60" i="47"/>
  <c r="CP7" i="47"/>
  <c r="BR21" i="47"/>
  <c r="CD83" i="47"/>
  <c r="BX60" i="47"/>
  <c r="AN77" i="47"/>
  <c r="AB14" i="47"/>
  <c r="CV23" i="47"/>
  <c r="CJ27" i="47"/>
  <c r="CP14" i="47"/>
  <c r="BR52" i="47"/>
  <c r="CV68" i="47"/>
  <c r="AH4" i="47"/>
  <c r="AH61" i="47"/>
  <c r="BL11" i="47"/>
  <c r="CV4" i="47"/>
  <c r="BX72" i="47"/>
  <c r="CP12" i="47"/>
  <c r="CJ74" i="47"/>
  <c r="AH49" i="47"/>
  <c r="CV6" i="47"/>
  <c r="AB7" i="47"/>
  <c r="AZ78" i="47"/>
  <c r="BL78" i="47"/>
  <c r="BL29" i="47"/>
  <c r="CP53" i="47"/>
  <c r="CP34" i="47"/>
  <c r="AZ8" i="47"/>
  <c r="AN75" i="47"/>
  <c r="BR72" i="47"/>
  <c r="CD63" i="47"/>
  <c r="CD73" i="47"/>
  <c r="AH36" i="47"/>
  <c r="CD38" i="47"/>
  <c r="AT23" i="47"/>
  <c r="AN14" i="47"/>
  <c r="AZ23" i="47"/>
  <c r="AB39" i="47"/>
  <c r="BX9" i="47"/>
  <c r="BF23" i="47"/>
  <c r="CV7" i="47"/>
  <c r="CD33" i="47"/>
  <c r="BL59" i="47"/>
  <c r="AZ48" i="47"/>
  <c r="AB15" i="47"/>
  <c r="BL9" i="47"/>
  <c r="BX59" i="47"/>
  <c r="AT36" i="47"/>
  <c r="AT4" i="47"/>
  <c r="AH73" i="47"/>
  <c r="BX11" i="47"/>
  <c r="BR15" i="47"/>
  <c r="CD45" i="47"/>
  <c r="CV40" i="47"/>
  <c r="AT60" i="47"/>
  <c r="CP74" i="47"/>
  <c r="AN11" i="47"/>
  <c r="CJ68" i="47"/>
  <c r="CD74" i="47"/>
  <c r="BX66" i="47"/>
  <c r="BL39" i="47"/>
  <c r="BX67" i="47"/>
  <c r="BL72" i="47"/>
  <c r="CJ18" i="47"/>
  <c r="AN22" i="47"/>
  <c r="CJ10" i="47"/>
  <c r="AB70" i="47"/>
  <c r="AZ17" i="47"/>
  <c r="BX10" i="47"/>
  <c r="AB83" i="47"/>
  <c r="BL55" i="47"/>
  <c r="CP52" i="47"/>
  <c r="CP36" i="47"/>
  <c r="BF45" i="47"/>
  <c r="AT82" i="47"/>
  <c r="BL14" i="47"/>
  <c r="AB61" i="47"/>
  <c r="AN50" i="47"/>
  <c r="AH10" i="47"/>
  <c r="AT31" i="47"/>
  <c r="AB32" i="47"/>
  <c r="AB49" i="47"/>
  <c r="AB27" i="47"/>
  <c r="CJ21" i="47"/>
  <c r="BR47" i="47"/>
  <c r="AZ36" i="47"/>
  <c r="AH13" i="47"/>
  <c r="AB20" i="47"/>
  <c r="BF47" i="47"/>
  <c r="BX24" i="47"/>
  <c r="CD67" i="47"/>
  <c r="AN76" i="47"/>
  <c r="AB31" i="47"/>
  <c r="BR75" i="47"/>
  <c r="BR33" i="47"/>
  <c r="BL28" i="47"/>
  <c r="BL24" i="47"/>
  <c r="BR67" i="47"/>
  <c r="CD72" i="47"/>
  <c r="AT24" i="47"/>
  <c r="BL67" i="47"/>
  <c r="AZ62" i="47"/>
  <c r="AZ27" i="47"/>
  <c r="AZ50" i="47"/>
  <c r="BF66" i="47"/>
  <c r="BX18" i="47"/>
  <c r="CJ6" i="47"/>
  <c r="AB82" i="47"/>
  <c r="AT50" i="47"/>
  <c r="AT63" i="47"/>
  <c r="AB52" i="47"/>
  <c r="CV53" i="47"/>
  <c r="BR79" i="47"/>
  <c r="BL19" i="47"/>
  <c r="BF28" i="47"/>
  <c r="AN70" i="47"/>
  <c r="CV21" i="47"/>
  <c r="CP65" i="47"/>
  <c r="CJ73" i="47"/>
  <c r="BR5" i="47"/>
  <c r="BL57" i="47"/>
  <c r="CP71" i="47"/>
  <c r="AZ4" i="47"/>
  <c r="AH19" i="47"/>
  <c r="CP76" i="47"/>
  <c r="AH20" i="47"/>
  <c r="AZ9" i="47"/>
  <c r="AT35" i="47"/>
  <c r="CP24" i="47"/>
  <c r="BL4" i="47"/>
  <c r="AH79" i="47"/>
  <c r="BF35" i="47"/>
  <c r="AT12" i="47"/>
  <c r="BX50" i="47"/>
  <c r="CJ72" i="47"/>
  <c r="CP82" i="47"/>
  <c r="BX55" i="47"/>
  <c r="BL21" i="47"/>
  <c r="CD16" i="47"/>
  <c r="CJ39" i="47"/>
  <c r="BF50" i="47"/>
  <c r="CD66" i="47"/>
  <c r="BR39" i="47"/>
  <c r="BL50" i="47"/>
  <c r="CV52" i="47"/>
  <c r="BF15" i="47"/>
  <c r="CD26" i="47"/>
  <c r="CJ52" i="47"/>
  <c r="CV30" i="47"/>
  <c r="BX13" i="47"/>
  <c r="BL48" i="47"/>
  <c r="AT48" i="47"/>
  <c r="AN35" i="47"/>
  <c r="BF17" i="47"/>
  <c r="CJ58" i="47"/>
  <c r="AB75" i="47"/>
  <c r="AN16" i="47"/>
  <c r="BF27" i="47"/>
  <c r="CD9" i="47"/>
  <c r="CV42" i="47"/>
  <c r="AT45" i="47"/>
  <c r="BL36" i="47"/>
  <c r="CV33" i="47"/>
  <c r="CV65" i="47"/>
  <c r="AZ74" i="47"/>
  <c r="AT26" i="47"/>
  <c r="BR48" i="47"/>
  <c r="AT13" i="47"/>
  <c r="AB26" i="47"/>
  <c r="CJ11" i="47"/>
  <c r="AZ12" i="47"/>
  <c r="CP67" i="47"/>
  <c r="AN4" i="47"/>
  <c r="CP11" i="47"/>
  <c r="CD39" i="47"/>
  <c r="BL38" i="47"/>
  <c r="BL66" i="47"/>
  <c r="BX71" i="47"/>
  <c r="AZ43" i="47"/>
  <c r="AN9" i="47"/>
  <c r="BL83" i="47"/>
  <c r="BX27" i="47"/>
  <c r="CV26" i="47"/>
  <c r="BL62" i="47"/>
  <c r="BL27" i="47"/>
  <c r="CP26" i="47"/>
  <c r="CP40" i="47"/>
  <c r="AT75" i="47"/>
  <c r="BR14" i="47"/>
  <c r="BL40" i="47"/>
  <c r="BX30" i="47"/>
  <c r="CV18" i="47"/>
  <c r="AZ61" i="47"/>
  <c r="AH63" i="47"/>
  <c r="AB29" i="47"/>
  <c r="AH6" i="47"/>
  <c r="AB58" i="47"/>
  <c r="BL34" i="47"/>
  <c r="AH68" i="47"/>
  <c r="AZ83" i="47"/>
  <c r="AZ75" i="47"/>
  <c r="AH37" i="47"/>
  <c r="CV36" i="47"/>
  <c r="CP21" i="47"/>
  <c r="AN53" i="47"/>
  <c r="CD21" i="47"/>
  <c r="BL63" i="47"/>
  <c r="CP50" i="47"/>
  <c r="CP66" i="47"/>
  <c r="BF36" i="47"/>
  <c r="BX4" i="47"/>
  <c r="AH12" i="47"/>
  <c r="AB43" i="47"/>
  <c r="CP39" i="47"/>
  <c r="BR50" i="47"/>
  <c r="CP72" i="47"/>
  <c r="AB37" i="47"/>
  <c r="BR27" i="47"/>
  <c r="CV14" i="47"/>
  <c r="CJ62" i="47"/>
  <c r="AZ65" i="47"/>
  <c r="CP19" i="47"/>
  <c r="AB80" i="47"/>
  <c r="BF59" i="47"/>
  <c r="BL15" i="47"/>
  <c r="CD14" i="47"/>
  <c r="CJ40" i="47"/>
  <c r="AZ15" i="47"/>
  <c r="BX14" i="47"/>
  <c r="CP28" i="47"/>
  <c r="AZ55" i="47"/>
  <c r="CV73" i="47"/>
  <c r="BX28" i="47"/>
  <c r="BR51" i="47"/>
  <c r="AB24" i="47"/>
  <c r="BX25" i="47"/>
  <c r="AZ25" i="47"/>
  <c r="AB33" i="47"/>
  <c r="BR10" i="47"/>
  <c r="BR74" i="47"/>
  <c r="CD35" i="47"/>
  <c r="CV43" i="47"/>
  <c r="AT66" i="47"/>
  <c r="CD12" i="47"/>
  <c r="AB44" i="47"/>
  <c r="CV15" i="47"/>
  <c r="AB38" i="47"/>
  <c r="BX48" i="47"/>
  <c r="BR38" i="47"/>
  <c r="BX52" i="47"/>
  <c r="BR12" i="47"/>
  <c r="CV67" i="47"/>
  <c r="AT8" i="47"/>
  <c r="AN19" i="47"/>
  <c r="CD27" i="47"/>
  <c r="BX38" i="47"/>
  <c r="CJ66" i="47"/>
  <c r="AN7" i="47"/>
  <c r="BX15" i="47"/>
  <c r="BF73" i="47"/>
  <c r="AN52" i="47"/>
  <c r="AN78" i="47"/>
  <c r="CJ7" i="47"/>
  <c r="AB8" i="47"/>
  <c r="AZ47" i="47"/>
  <c r="BX75" i="47"/>
  <c r="CV57" i="47"/>
  <c r="CD28" i="47"/>
  <c r="BL75" i="47"/>
  <c r="CP57" i="47"/>
  <c r="BF16" i="47"/>
  <c r="CP31" i="47"/>
  <c r="CD57" i="47"/>
  <c r="AT16" i="47"/>
  <c r="BR54" i="47"/>
  <c r="CP30" i="47"/>
  <c r="AZ34" i="47"/>
  <c r="AT64" i="47"/>
  <c r="CJ80" i="47"/>
  <c r="AH23" i="47"/>
  <c r="AT73" i="47"/>
  <c r="CP77" i="47"/>
  <c r="CV38" i="47"/>
  <c r="CP23" i="47"/>
  <c r="BX19" i="47"/>
  <c r="CD40" i="47"/>
  <c r="BF39" i="47"/>
  <c r="AT80" i="47"/>
  <c r="CD43" i="47"/>
  <c r="AT44" i="47"/>
  <c r="BR36" i="47"/>
  <c r="BX26" i="47"/>
  <c r="AT40" i="47"/>
  <c r="CV39" i="47"/>
  <c r="CD50" i="47"/>
  <c r="CV66" i="47"/>
  <c r="CV82" i="47"/>
  <c r="CJ15" i="47"/>
  <c r="AN26" i="47"/>
  <c r="BR62" i="47"/>
  <c r="CJ82" i="47"/>
  <c r="CJ75" i="47"/>
  <c r="AN57" i="47"/>
  <c r="CJ28" i="47"/>
  <c r="AZ76" i="47"/>
  <c r="AN68" i="47"/>
  <c r="AH67" i="47"/>
  <c r="CJ23" i="47"/>
  <c r="BR55" i="47"/>
  <c r="BR45" i="47"/>
  <c r="BX16" i="47"/>
  <c r="BF55" i="47"/>
  <c r="CJ45" i="47"/>
  <c r="AN74" i="47"/>
  <c r="BR19" i="47"/>
  <c r="BX45" i="47"/>
  <c r="AN49" i="47"/>
  <c r="CJ71" i="47"/>
  <c r="CJ54" i="47"/>
  <c r="BL89" i="55"/>
  <c r="BL87" i="55"/>
  <c r="BL49" i="55"/>
  <c r="BL34" i="55"/>
  <c r="BF27" i="55"/>
  <c r="BF86" i="55"/>
  <c r="BL102" i="55"/>
  <c r="BL93" i="55"/>
  <c r="BF58" i="55"/>
  <c r="BL69" i="55"/>
  <c r="BF70" i="55"/>
  <c r="BL70" i="55"/>
  <c r="BF67" i="55"/>
  <c r="BL37" i="55"/>
  <c r="BF46" i="55"/>
  <c r="BL39" i="55"/>
  <c r="BL22" i="55"/>
  <c r="BL66" i="55"/>
  <c r="BL45" i="55"/>
  <c r="BF33" i="55"/>
  <c r="BL26" i="55"/>
  <c r="BL68" i="55"/>
  <c r="BL103" i="55"/>
  <c r="BF96" i="55"/>
  <c r="BF92" i="55"/>
  <c r="BF65" i="55"/>
  <c r="BF68" i="55"/>
  <c r="BL11" i="55"/>
  <c r="BL76" i="55"/>
  <c r="BL61" i="55"/>
  <c r="BL65" i="55"/>
  <c r="BL35" i="55"/>
  <c r="BL41" i="55"/>
  <c r="BL24" i="55"/>
  <c r="BL52" i="55"/>
  <c r="BL57" i="55"/>
  <c r="BL63" i="55"/>
  <c r="BL42" i="55"/>
  <c r="BF93" i="55"/>
  <c r="BL94" i="55"/>
  <c r="BL90" i="55"/>
  <c r="BF48" i="55"/>
  <c r="BL73" i="55"/>
  <c r="BF18" i="55"/>
  <c r="BF11" i="55"/>
  <c r="BF76" i="55"/>
  <c r="BL78" i="55"/>
  <c r="BL50" i="55"/>
  <c r="BF51" i="55"/>
  <c r="BL32" i="55"/>
  <c r="BF57" i="55"/>
  <c r="BL72" i="55"/>
  <c r="BF62" i="55"/>
  <c r="BF12" i="55"/>
  <c r="BF24" i="55"/>
  <c r="BL28" i="55"/>
  <c r="BL91" i="55"/>
  <c r="BF60" i="55"/>
  <c r="BF97" i="55"/>
  <c r="BF100" i="55"/>
  <c r="BL81" i="55"/>
  <c r="BF13" i="55"/>
  <c r="BF21" i="55"/>
  <c r="BF28" i="55"/>
  <c r="BF25" i="55"/>
  <c r="BL67" i="55"/>
  <c r="BF55" i="55"/>
  <c r="BF52" i="55"/>
  <c r="BL47" i="55"/>
  <c r="BL82" i="55"/>
  <c r="BF63" i="55"/>
  <c r="BF40" i="55"/>
  <c r="BF54" i="55"/>
  <c r="BF98" i="55"/>
  <c r="BF101" i="55"/>
  <c r="BL95" i="55"/>
  <c r="BL98" i="55"/>
  <c r="C87" i="55"/>
  <c r="BL33" i="55"/>
  <c r="BL15" i="55"/>
  <c r="BL30" i="55"/>
  <c r="BF34" i="55"/>
  <c r="BF66" i="55"/>
  <c r="BL44" i="55"/>
  <c r="BL62" i="55"/>
  <c r="BF78" i="55"/>
  <c r="BF14" i="55"/>
  <c r="BF74" i="55"/>
  <c r="BF47" i="55"/>
  <c r="BF95" i="55"/>
  <c r="BF26" i="55"/>
  <c r="BL58" i="55"/>
  <c r="BL96" i="55"/>
  <c r="BL99" i="55"/>
  <c r="BL54" i="55"/>
  <c r="BF8" i="55"/>
  <c r="BL79" i="55"/>
  <c r="BF32" i="55"/>
  <c r="BF6" i="55"/>
  <c r="BF10" i="55"/>
  <c r="BF43" i="55"/>
  <c r="BL71" i="55"/>
  <c r="BL59" i="55"/>
  <c r="BF59" i="55"/>
  <c r="BF44" i="55"/>
  <c r="BF17" i="55"/>
  <c r="BF75" i="55"/>
  <c r="BF53" i="55"/>
  <c r="CP18" i="47"/>
  <c r="BL80" i="55"/>
  <c r="BF89" i="55"/>
  <c r="BF102" i="55"/>
  <c r="BL21" i="55"/>
  <c r="BL4" i="55"/>
  <c r="BL46" i="55"/>
  <c r="BL38" i="55"/>
  <c r="BF41" i="55"/>
  <c r="BF19" i="55"/>
  <c r="BF69" i="55"/>
  <c r="BF80" i="55"/>
  <c r="BL83" i="55"/>
  <c r="BF81" i="55"/>
  <c r="BL7" i="55"/>
  <c r="BF83" i="55"/>
  <c r="BF50" i="55"/>
  <c r="BL97" i="55"/>
  <c r="BL8" i="55"/>
  <c r="BL5" i="55"/>
  <c r="BF30" i="55"/>
  <c r="BL6" i="55"/>
  <c r="BL27" i="55"/>
  <c r="BL100" i="55"/>
  <c r="BF35" i="55"/>
  <c r="BF4" i="55"/>
  <c r="BL43" i="55"/>
  <c r="BL25" i="55"/>
  <c r="BF42" i="55"/>
  <c r="BL23" i="55"/>
  <c r="BF36" i="55"/>
  <c r="BL88" i="55"/>
  <c r="BF79" i="55"/>
  <c r="BL9" i="55"/>
  <c r="BF20" i="55"/>
  <c r="BF71" i="55"/>
  <c r="BF72" i="55"/>
  <c r="BF103" i="55"/>
  <c r="BF94" i="55"/>
  <c r="BF90" i="55"/>
  <c r="BF37" i="55"/>
  <c r="BL56" i="55"/>
  <c r="BF64" i="55"/>
  <c r="BF49" i="55"/>
  <c r="BL31" i="55"/>
  <c r="BF31" i="55"/>
  <c r="BL12" i="55"/>
  <c r="BF16" i="55"/>
  <c r="BF88" i="55"/>
  <c r="BL17" i="55"/>
  <c r="BF15" i="55"/>
  <c r="BL36" i="55"/>
  <c r="BF82" i="55"/>
  <c r="BL14" i="55"/>
  <c r="BF45" i="55"/>
  <c r="BL101" i="55"/>
  <c r="BL92" i="55"/>
  <c r="BF87" i="55"/>
  <c r="BL16" i="55"/>
  <c r="BL64" i="55"/>
  <c r="BL77" i="55"/>
  <c r="BL48" i="55"/>
  <c r="BL29" i="55"/>
  <c r="BF22" i="55"/>
  <c r="BL19" i="55"/>
  <c r="BF7" i="55"/>
  <c r="BL75" i="55"/>
  <c r="BL20" i="55"/>
  <c r="BL40" i="55"/>
  <c r="BF9" i="55"/>
  <c r="BL74" i="55"/>
  <c r="BF56" i="55"/>
  <c r="BF73" i="55"/>
  <c r="BF38" i="55"/>
  <c r="BL55" i="55"/>
  <c r="BF82" i="47"/>
  <c r="BF91" i="55"/>
  <c r="BF99" i="55"/>
  <c r="BF5" i="55"/>
  <c r="BL53" i="55"/>
  <c r="BF77" i="55"/>
  <c r="C88" i="55"/>
  <c r="BF61" i="55"/>
  <c r="BL60" i="55"/>
  <c r="BL13" i="55"/>
  <c r="BF29" i="55"/>
  <c r="BL18" i="55"/>
  <c r="BL10" i="55"/>
  <c r="BF23" i="55"/>
  <c r="BL51" i="55"/>
  <c r="BF39" i="55"/>
  <c r="BL86" i="55"/>
  <c r="B86" i="55"/>
  <c r="CU42" i="47"/>
  <c r="CO5" i="47"/>
  <c r="CO77" i="47"/>
  <c r="CU43" i="47"/>
  <c r="CO6" i="47"/>
  <c r="CO78" i="47"/>
  <c r="CU44" i="47"/>
  <c r="CO13" i="47"/>
  <c r="CO85" i="47"/>
  <c r="CU39" i="47"/>
  <c r="CO14" i="47"/>
  <c r="CO86" i="47"/>
  <c r="CU58" i="47"/>
  <c r="CO33" i="47"/>
  <c r="CU5" i="47"/>
  <c r="CU77" i="47"/>
  <c r="CO46" i="47"/>
  <c r="CI17" i="47"/>
  <c r="CI89" i="47"/>
  <c r="CC62" i="47"/>
  <c r="BW31" i="47"/>
  <c r="BW103" i="47"/>
  <c r="CI66" i="47"/>
  <c r="CC39" i="47"/>
  <c r="BW14" i="47"/>
  <c r="BW86" i="47"/>
  <c r="CI55" i="47"/>
  <c r="CC28" i="47"/>
  <c r="CC106" i="47"/>
  <c r="CI26" i="47"/>
  <c r="CI98" i="47"/>
  <c r="BQ7" i="47"/>
  <c r="BQ79" i="47"/>
  <c r="BK52" i="47"/>
  <c r="CI88" i="47"/>
  <c r="CC36" i="47"/>
  <c r="BQ32" i="47"/>
  <c r="BQ104" i="47"/>
  <c r="BW41" i="47"/>
  <c r="CC85" i="47"/>
  <c r="BQ75" i="47"/>
  <c r="CI100" i="47"/>
  <c r="CU48" i="47"/>
  <c r="CO11" i="47"/>
  <c r="CO83" i="47"/>
  <c r="CU49" i="47"/>
  <c r="CO12" i="47"/>
  <c r="CO84" i="47"/>
  <c r="CU50" i="47"/>
  <c r="CO19" i="47"/>
  <c r="CO91" i="47"/>
  <c r="CU45" i="47"/>
  <c r="CO20" i="47"/>
  <c r="CO92" i="47"/>
  <c r="CU70" i="47"/>
  <c r="CO39" i="47"/>
  <c r="CU54" i="47"/>
  <c r="CO17" i="47"/>
  <c r="CO89" i="47"/>
  <c r="CU55" i="47"/>
  <c r="CO18" i="47"/>
  <c r="CO90" i="47"/>
  <c r="CU56" i="47"/>
  <c r="CO25" i="47"/>
  <c r="CO97" i="47"/>
  <c r="CU51" i="47"/>
  <c r="CO26" i="47"/>
  <c r="CO98" i="47"/>
  <c r="CU76" i="47"/>
  <c r="CO45" i="47"/>
  <c r="CU60" i="47"/>
  <c r="CO23" i="47"/>
  <c r="CO95" i="47"/>
  <c r="CU61" i="47"/>
  <c r="CO24" i="47"/>
  <c r="CO96" i="47"/>
  <c r="CU62" i="47"/>
  <c r="CO31" i="47"/>
  <c r="CO103" i="47"/>
  <c r="CU57" i="47"/>
  <c r="CO32" i="47"/>
  <c r="CO104" i="47"/>
  <c r="CU82" i="47"/>
  <c r="CO51" i="47"/>
  <c r="CU23" i="47"/>
  <c r="CU95" i="47"/>
  <c r="CO70" i="47"/>
  <c r="CI35" i="47"/>
  <c r="CC8" i="47"/>
  <c r="CC80" i="47"/>
  <c r="BW49" i="47"/>
  <c r="CI12" i="47"/>
  <c r="CI84" i="47"/>
  <c r="CC57" i="47"/>
  <c r="CU66" i="47"/>
  <c r="CO29" i="47"/>
  <c r="CO101" i="47"/>
  <c r="CU67" i="47"/>
  <c r="CO30" i="47"/>
  <c r="CO102" i="47"/>
  <c r="CU68" i="47"/>
  <c r="CO37" i="47"/>
  <c r="AG4" i="47"/>
  <c r="CU69" i="47"/>
  <c r="CO38" i="47"/>
  <c r="CU10" i="47"/>
  <c r="CU88" i="47"/>
  <c r="CO57" i="47"/>
  <c r="CU29" i="47"/>
  <c r="CU72" i="47"/>
  <c r="CO35" i="47"/>
  <c r="CO107" i="47"/>
  <c r="CU73" i="47"/>
  <c r="CO36" i="47"/>
  <c r="CO108" i="47"/>
  <c r="CU74" i="47"/>
  <c r="CO43" i="47"/>
  <c r="CU4" i="47"/>
  <c r="CU75" i="47"/>
  <c r="CU6" i="47"/>
  <c r="CU78" i="47"/>
  <c r="CO41" i="47"/>
  <c r="CU7" i="47"/>
  <c r="CU79" i="47"/>
  <c r="CO42" i="47"/>
  <c r="CU8" i="47"/>
  <c r="CU80" i="47"/>
  <c r="CO49" i="47"/>
  <c r="CO4" i="47"/>
  <c r="CU81" i="47"/>
  <c r="CO50" i="47"/>
  <c r="CU22" i="47"/>
  <c r="CU100" i="47"/>
  <c r="CO75" i="47"/>
  <c r="CU41" i="47"/>
  <c r="CO10" i="47"/>
  <c r="CO88" i="47"/>
  <c r="CI53" i="47"/>
  <c r="CC26" i="47"/>
  <c r="CC98" i="47"/>
  <c r="BW67" i="47"/>
  <c r="CI30" i="47"/>
  <c r="CI102" i="47"/>
  <c r="CC81" i="47"/>
  <c r="BW50" i="47"/>
  <c r="CI19" i="47"/>
  <c r="CI91" i="47"/>
  <c r="CC70" i="47"/>
  <c r="BW39" i="47"/>
  <c r="CI62" i="47"/>
  <c r="CC59" i="47"/>
  <c r="BQ43" i="47"/>
  <c r="BK16" i="47"/>
  <c r="BK94" i="47"/>
  <c r="BW70" i="47"/>
  <c r="CC4" i="47"/>
  <c r="BQ68" i="47"/>
  <c r="CI39" i="47"/>
  <c r="CC13" i="47"/>
  <c r="BQ33" i="47"/>
  <c r="BK12" i="47"/>
  <c r="BW42" i="47"/>
  <c r="CU12" i="47"/>
  <c r="CU84" i="47"/>
  <c r="CO47" i="47"/>
  <c r="CU13" i="47"/>
  <c r="CU85" i="47"/>
  <c r="CO48" i="47"/>
  <c r="CU14" i="47"/>
  <c r="CU86" i="47"/>
  <c r="CO55" i="47"/>
  <c r="CU9" i="47"/>
  <c r="CU87" i="47"/>
  <c r="CO56" i="47"/>
  <c r="CU28" i="47"/>
  <c r="CU106" i="47"/>
  <c r="CO81" i="47"/>
  <c r="CU47" i="47"/>
  <c r="CO16" i="47"/>
  <c r="CO94" i="47"/>
  <c r="CI59" i="47"/>
  <c r="CC32" i="47"/>
  <c r="CC104" i="47"/>
  <c r="BW73" i="47"/>
  <c r="CU18" i="47"/>
  <c r="CU90" i="47"/>
  <c r="CO53" i="47"/>
  <c r="CU19" i="47"/>
  <c r="CU91" i="47"/>
  <c r="CO54" i="47"/>
  <c r="CU20" i="47"/>
  <c r="CU92" i="47"/>
  <c r="CO61" i="47"/>
  <c r="CU15" i="47"/>
  <c r="CU93" i="47"/>
  <c r="CO62" i="47"/>
  <c r="CU34" i="47"/>
  <c r="CO9" i="47"/>
  <c r="CO87" i="47"/>
  <c r="CU53" i="47"/>
  <c r="CO22" i="47"/>
  <c r="CO100" i="47"/>
  <c r="CI65" i="47"/>
  <c r="CC38" i="47"/>
  <c r="BW7" i="47"/>
  <c r="BW79" i="47"/>
  <c r="CI42" i="47"/>
  <c r="CC15" i="47"/>
  <c r="CC93" i="47"/>
  <c r="BW62" i="47"/>
  <c r="CI31" i="47"/>
  <c r="CI103" i="47"/>
  <c r="CC82" i="47"/>
  <c r="BW51" i="47"/>
  <c r="CI74" i="47"/>
  <c r="CU24" i="47"/>
  <c r="CU96" i="47"/>
  <c r="CO59" i="47"/>
  <c r="CU25" i="47"/>
  <c r="CU97" i="47"/>
  <c r="CO60" i="47"/>
  <c r="CU26" i="47"/>
  <c r="CU98" i="47"/>
  <c r="CO67" i="47"/>
  <c r="CU21" i="47"/>
  <c r="CU99" i="47"/>
  <c r="CO68" i="47"/>
  <c r="CU30" i="47"/>
  <c r="CU102" i="47"/>
  <c r="CO65" i="47"/>
  <c r="CU31" i="47"/>
  <c r="CU103" i="47"/>
  <c r="CO66" i="47"/>
  <c r="CU32" i="47"/>
  <c r="CU104" i="47"/>
  <c r="CO73" i="47"/>
  <c r="CU27" i="47"/>
  <c r="CU105" i="47"/>
  <c r="CO74" i="47"/>
  <c r="CU46" i="47"/>
  <c r="CO21" i="47"/>
  <c r="CO99" i="47"/>
  <c r="CU65" i="47"/>
  <c r="CO34" i="47"/>
  <c r="CI5" i="47"/>
  <c r="CI77" i="47"/>
  <c r="CC50" i="47"/>
  <c r="BW19" i="47"/>
  <c r="BW91" i="47"/>
  <c r="CI54" i="47"/>
  <c r="CC27" i="47"/>
  <c r="CC105" i="47"/>
  <c r="BW74" i="47"/>
  <c r="CI43" i="47"/>
  <c r="CC16" i="47"/>
  <c r="CC94" i="47"/>
  <c r="CI14" i="47"/>
  <c r="CI86" i="47"/>
  <c r="BW47" i="47"/>
  <c r="CU36" i="47"/>
  <c r="CU108" i="47"/>
  <c r="CO71" i="47"/>
  <c r="CU37" i="47"/>
  <c r="CU109" i="47"/>
  <c r="CO72" i="47"/>
  <c r="CU38" i="47"/>
  <c r="CO7" i="47"/>
  <c r="CO79" i="47"/>
  <c r="CU33" i="47"/>
  <c r="CO8" i="47"/>
  <c r="CO80" i="47"/>
  <c r="CU52" i="47"/>
  <c r="CO27" i="47"/>
  <c r="CO105" i="47"/>
  <c r="CU71" i="47"/>
  <c r="CO40" i="47"/>
  <c r="CI11" i="47"/>
  <c r="CI83" i="47"/>
  <c r="CC56" i="47"/>
  <c r="BW25" i="47"/>
  <c r="BW97" i="47"/>
  <c r="CI60" i="47"/>
  <c r="CC33" i="47"/>
  <c r="BW8" i="47"/>
  <c r="BW80" i="47"/>
  <c r="CI49" i="47"/>
  <c r="CC22" i="47"/>
  <c r="CC100" i="47"/>
  <c r="CI20" i="47"/>
  <c r="CI92" i="47"/>
  <c r="CU83" i="47"/>
  <c r="CI41" i="47"/>
  <c r="BW13" i="47"/>
  <c r="CI72" i="47"/>
  <c r="BW20" i="47"/>
  <c r="CI25" i="47"/>
  <c r="CC52" i="47"/>
  <c r="CI38" i="47"/>
  <c r="CC83" i="47"/>
  <c r="BQ73" i="47"/>
  <c r="BK70" i="47"/>
  <c r="BW30" i="47"/>
  <c r="BW48" i="47"/>
  <c r="BQ86" i="47"/>
  <c r="BW23" i="47"/>
  <c r="BQ9" i="47"/>
  <c r="BQ99" i="47"/>
  <c r="BW58" i="47"/>
  <c r="CI10" i="47"/>
  <c r="CC96" i="47"/>
  <c r="BW28" i="47"/>
  <c r="BK43" i="47"/>
  <c r="BE69" i="47"/>
  <c r="AY44" i="47"/>
  <c r="CC66" i="47"/>
  <c r="BK74" i="47"/>
  <c r="BQ70" i="47"/>
  <c r="BE46" i="47"/>
  <c r="AY27" i="47"/>
  <c r="CI94" i="47"/>
  <c r="BK75" i="47"/>
  <c r="BQ47" i="47"/>
  <c r="BE17" i="47"/>
  <c r="BE89" i="47"/>
  <c r="BK21" i="47"/>
  <c r="BW102" i="47"/>
  <c r="CC79" i="47"/>
  <c r="BK15" i="47"/>
  <c r="AY65" i="47"/>
  <c r="BE96" i="47"/>
  <c r="AY29" i="47"/>
  <c r="AS28" i="47"/>
  <c r="AS106" i="47"/>
  <c r="AM81" i="47"/>
  <c r="BE49" i="47"/>
  <c r="BE19" i="47"/>
  <c r="AY96" i="47"/>
  <c r="AS71" i="47"/>
  <c r="AM40" i="47"/>
  <c r="BQ16" i="47"/>
  <c r="BK85" i="47"/>
  <c r="AY54" i="47"/>
  <c r="AS42" i="47"/>
  <c r="AM5" i="47"/>
  <c r="BQ60" i="47"/>
  <c r="AY48" i="47"/>
  <c r="AS43" i="47"/>
  <c r="BQ88" i="47"/>
  <c r="BE66" i="47"/>
  <c r="AS21" i="47"/>
  <c r="AG42" i="47"/>
  <c r="AA19" i="47"/>
  <c r="AS4" i="47"/>
  <c r="AS44" i="47"/>
  <c r="AG49" i="47"/>
  <c r="AA32" i="47"/>
  <c r="AM50" i="47"/>
  <c r="AM77" i="47"/>
  <c r="AG74" i="47"/>
  <c r="AA57" i="47"/>
  <c r="AS14" i="47"/>
  <c r="AG27" i="47"/>
  <c r="AA16" i="47"/>
  <c r="AM36" i="47"/>
  <c r="AM14" i="47"/>
  <c r="AG70" i="47"/>
  <c r="AA47" i="47"/>
  <c r="AM72" i="47"/>
  <c r="AG16" i="47"/>
  <c r="AG89" i="47"/>
  <c r="AA66" i="47"/>
  <c r="CO44" i="47"/>
  <c r="CU89" i="47"/>
  <c r="CI47" i="47"/>
  <c r="BW37" i="47"/>
  <c r="CI78" i="47"/>
  <c r="BW26" i="47"/>
  <c r="CI37" i="47"/>
  <c r="CC58" i="47"/>
  <c r="CI44" i="47"/>
  <c r="CC91" i="47"/>
  <c r="BQ85" i="47"/>
  <c r="BK76" i="47"/>
  <c r="BW40" i="47"/>
  <c r="BQ8" i="47"/>
  <c r="BQ92" i="47"/>
  <c r="BW57" i="47"/>
  <c r="BQ15" i="47"/>
  <c r="BK6" i="47"/>
  <c r="BW65" i="47"/>
  <c r="CI28" i="47"/>
  <c r="BW88" i="47"/>
  <c r="BW60" i="47"/>
  <c r="BK59" i="47"/>
  <c r="BE75" i="47"/>
  <c r="AY50" i="47"/>
  <c r="CC97" i="47"/>
  <c r="BK81" i="47"/>
  <c r="BQ82" i="47"/>
  <c r="BE52" i="47"/>
  <c r="AY33" i="47"/>
  <c r="CC19" i="47"/>
  <c r="BK83" i="47"/>
  <c r="BQ59" i="47"/>
  <c r="BE23" i="47"/>
  <c r="BE95" i="47"/>
  <c r="BK38" i="47"/>
  <c r="CC6" i="47"/>
  <c r="BW95" i="47"/>
  <c r="BK39" i="47"/>
  <c r="AY72" i="47"/>
  <c r="BQ76" i="47"/>
  <c r="AY37" i="47"/>
  <c r="AS34" i="47"/>
  <c r="AM9" i="47"/>
  <c r="AM87" i="47"/>
  <c r="BE60" i="47"/>
  <c r="BE30" i="47"/>
  <c r="AS5" i="47"/>
  <c r="AS77" i="47"/>
  <c r="AM46" i="47"/>
  <c r="BQ52" i="47"/>
  <c r="BK93" i="47"/>
  <c r="AY61" i="47"/>
  <c r="AS48" i="47"/>
  <c r="AM11" i="47"/>
  <c r="BK13" i="47"/>
  <c r="AY55" i="47"/>
  <c r="AS49" i="47"/>
  <c r="BK55" i="47"/>
  <c r="BE102" i="47"/>
  <c r="AS39" i="47"/>
  <c r="AG48" i="47"/>
  <c r="AA25" i="47"/>
  <c r="AM31" i="47"/>
  <c r="AS62" i="47"/>
  <c r="AG55" i="47"/>
  <c r="AA38" i="47"/>
  <c r="AM60" i="47"/>
  <c r="AM4" i="47"/>
  <c r="AG80" i="47"/>
  <c r="AA69" i="47"/>
  <c r="AS32" i="47"/>
  <c r="AG33" i="47"/>
  <c r="AA22" i="47"/>
  <c r="AM44" i="47"/>
  <c r="AM26" i="47"/>
  <c r="AG76" i="47"/>
  <c r="AA53" i="47"/>
  <c r="AM95" i="47"/>
  <c r="AG23" i="47"/>
  <c r="AG95" i="47"/>
  <c r="AA72" i="47"/>
  <c r="CU16" i="47"/>
  <c r="CU101" i="47"/>
  <c r="CI71" i="47"/>
  <c r="BW43" i="47"/>
  <c r="CI90" i="47"/>
  <c r="BW32" i="47"/>
  <c r="CI61" i="47"/>
  <c r="CC76" i="47"/>
  <c r="CI50" i="47"/>
  <c r="BW4" i="47"/>
  <c r="BQ91" i="47"/>
  <c r="BK82" i="47"/>
  <c r="BW77" i="47"/>
  <c r="BQ14" i="47"/>
  <c r="BQ98" i="47"/>
  <c r="BW71" i="47"/>
  <c r="BQ21" i="47"/>
  <c r="BK18" i="47"/>
  <c r="BW72" i="47"/>
  <c r="CI46" i="47"/>
  <c r="BW96" i="47"/>
  <c r="BW75" i="47"/>
  <c r="BK101" i="47"/>
  <c r="BE81" i="47"/>
  <c r="AY56" i="47"/>
  <c r="CC107" i="47"/>
  <c r="BK95" i="47"/>
  <c r="BQ90" i="47"/>
  <c r="BE58" i="47"/>
  <c r="AY39" i="47"/>
  <c r="CC43" i="47"/>
  <c r="BK96" i="47"/>
  <c r="BQ71" i="47"/>
  <c r="BE29" i="47"/>
  <c r="BE101" i="47"/>
  <c r="BK62" i="47"/>
  <c r="CC30" i="47"/>
  <c r="BW59" i="47"/>
  <c r="BK98" i="47"/>
  <c r="AY79" i="47"/>
  <c r="BK24" i="47"/>
  <c r="AY52" i="47"/>
  <c r="AS40" i="47"/>
  <c r="AM15" i="47"/>
  <c r="AM93" i="47"/>
  <c r="BE97" i="47"/>
  <c r="BE80" i="47"/>
  <c r="AS11" i="47"/>
  <c r="AS83" i="47"/>
  <c r="AM52" i="47"/>
  <c r="BQ84" i="47"/>
  <c r="BE20" i="47"/>
  <c r="AY76" i="47"/>
  <c r="AS54" i="47"/>
  <c r="AM17" i="47"/>
  <c r="BK32" i="47"/>
  <c r="AY70" i="47"/>
  <c r="AS55" i="47"/>
  <c r="BK4" i="47"/>
  <c r="AY7" i="47"/>
  <c r="AS57" i="47"/>
  <c r="AG54" i="47"/>
  <c r="AA31" i="47"/>
  <c r="AM41" i="47"/>
  <c r="AS80" i="47"/>
  <c r="AG61" i="47"/>
  <c r="AA44" i="47"/>
  <c r="AM84" i="47"/>
  <c r="AG13" i="47"/>
  <c r="AG86" i="47"/>
  <c r="AA75" i="47"/>
  <c r="AS50" i="47"/>
  <c r="AG39" i="47"/>
  <c r="AA28" i="47"/>
  <c r="AM54" i="47"/>
  <c r="AM79" i="47"/>
  <c r="AG82" i="47"/>
  <c r="AA59" i="47"/>
  <c r="AS20" i="47"/>
  <c r="AG29" i="47"/>
  <c r="AA6" i="47"/>
  <c r="AA78" i="47"/>
  <c r="CU40" i="47"/>
  <c r="CU107" i="47"/>
  <c r="CI95" i="47"/>
  <c r="BW55" i="47"/>
  <c r="CI96" i="47"/>
  <c r="BW38" i="47"/>
  <c r="CI67" i="47"/>
  <c r="CC88" i="47"/>
  <c r="CI56" i="47"/>
  <c r="BQ13" i="47"/>
  <c r="BQ97" i="47"/>
  <c r="BK88" i="47"/>
  <c r="BW84" i="47"/>
  <c r="BQ20" i="47"/>
  <c r="BK5" i="47"/>
  <c r="BW78" i="47"/>
  <c r="BQ27" i="47"/>
  <c r="CI22" i="47"/>
  <c r="BW87" i="47"/>
  <c r="CI15" i="47"/>
  <c r="BQ96" i="47"/>
  <c r="BQ6" i="47"/>
  <c r="BE9" i="47"/>
  <c r="BE87" i="47"/>
  <c r="AY62" i="47"/>
  <c r="BW46" i="47"/>
  <c r="CC89" i="47"/>
  <c r="BK44" i="47"/>
  <c r="BE70" i="47"/>
  <c r="AY45" i="47"/>
  <c r="CC67" i="47"/>
  <c r="CC90" i="47"/>
  <c r="BQ83" i="47"/>
  <c r="BE35" i="47"/>
  <c r="AY10" i="47"/>
  <c r="BK69" i="47"/>
  <c r="CC54" i="47"/>
  <c r="BQ29" i="47"/>
  <c r="BE6" i="47"/>
  <c r="AY94" i="47"/>
  <c r="BK41" i="47"/>
  <c r="AY59" i="47"/>
  <c r="AS46" i="47"/>
  <c r="AM21" i="47"/>
  <c r="AG5" i="47"/>
  <c r="BE4" i="47"/>
  <c r="BE90" i="47"/>
  <c r="AS17" i="47"/>
  <c r="AS89" i="47"/>
  <c r="AM58" i="47"/>
  <c r="BK48" i="47"/>
  <c r="BE31" i="47"/>
  <c r="AY83" i="47"/>
  <c r="AS60" i="47"/>
  <c r="AM23" i="47"/>
  <c r="BK71" i="47"/>
  <c r="AY77" i="47"/>
  <c r="AS61" i="47"/>
  <c r="BE13" i="47"/>
  <c r="AY17" i="47"/>
  <c r="AS75" i="47"/>
  <c r="AG60" i="47"/>
  <c r="AA37" i="47"/>
  <c r="AM49" i="47"/>
  <c r="AS92" i="47"/>
  <c r="AG67" i="47"/>
  <c r="AA50" i="47"/>
  <c r="AM91" i="47"/>
  <c r="AG20" i="47"/>
  <c r="AG92" i="47"/>
  <c r="AA81" i="47"/>
  <c r="AS68" i="47"/>
  <c r="AG45" i="47"/>
  <c r="AA34" i="47"/>
  <c r="AM62" i="47"/>
  <c r="AG8" i="47"/>
  <c r="AG88" i="47"/>
  <c r="AA65" i="47"/>
  <c r="AS38" i="47"/>
  <c r="AG35" i="47"/>
  <c r="AA12" i="47"/>
  <c r="AA84" i="47"/>
  <c r="CU94" i="47"/>
  <c r="CO28" i="47"/>
  <c r="CI101" i="47"/>
  <c r="BW61" i="47"/>
  <c r="CC9" i="47"/>
  <c r="BW44" i="47"/>
  <c r="CI73" i="47"/>
  <c r="BW9" i="47"/>
  <c r="CI68" i="47"/>
  <c r="BQ19" i="47"/>
  <c r="BQ103" i="47"/>
  <c r="BK100" i="47"/>
  <c r="BW99" i="47"/>
  <c r="BQ26" i="47"/>
  <c r="BK11" i="47"/>
  <c r="BW93" i="47"/>
  <c r="BQ39" i="47"/>
  <c r="CI40" i="47"/>
  <c r="BW94" i="47"/>
  <c r="CI33" i="47"/>
  <c r="BK7" i="47"/>
  <c r="BQ18" i="47"/>
  <c r="BE15" i="47"/>
  <c r="BE93" i="47"/>
  <c r="AY68" i="47"/>
  <c r="BW89" i="47"/>
  <c r="BW11" i="47"/>
  <c r="BK89" i="47"/>
  <c r="BE76" i="47"/>
  <c r="AY51" i="47"/>
  <c r="BW90" i="47"/>
  <c r="BW17" i="47"/>
  <c r="BQ100" i="47"/>
  <c r="BE41" i="47"/>
  <c r="AY16" i="47"/>
  <c r="BK77" i="47"/>
  <c r="CC78" i="47"/>
  <c r="BQ65" i="47"/>
  <c r="BE56" i="47"/>
  <c r="AY101" i="47"/>
  <c r="BK91" i="47"/>
  <c r="AY66" i="47"/>
  <c r="AS52" i="47"/>
  <c r="AM27" i="47"/>
  <c r="AG11" i="47"/>
  <c r="BQ12" i="47"/>
  <c r="AY12" i="47"/>
  <c r="AS23" i="47"/>
  <c r="AS95" i="47"/>
  <c r="AM70" i="47"/>
  <c r="BK65" i="47"/>
  <c r="BE42" i="47"/>
  <c r="AY90" i="47"/>
  <c r="AS66" i="47"/>
  <c r="BQ17" i="47"/>
  <c r="BK86" i="47"/>
  <c r="AY84" i="47"/>
  <c r="AS67" i="47"/>
  <c r="BE24" i="47"/>
  <c r="AY25" i="47"/>
  <c r="AS99" i="47"/>
  <c r="AG66" i="47"/>
  <c r="AA43" i="47"/>
  <c r="AM59" i="47"/>
  <c r="AM8" i="47"/>
  <c r="AG73" i="47"/>
  <c r="AA56" i="47"/>
  <c r="AS9" i="47"/>
  <c r="AG26" i="47"/>
  <c r="AA9" i="47"/>
  <c r="AA87" i="47"/>
  <c r="AS86" i="47"/>
  <c r="AG51" i="47"/>
  <c r="AA40" i="47"/>
  <c r="AM71" i="47"/>
  <c r="AG15" i="47"/>
  <c r="AG94" i="47"/>
  <c r="AA71" i="47"/>
  <c r="AS56" i="47"/>
  <c r="AG41" i="47"/>
  <c r="AA18" i="47"/>
  <c r="AA90" i="47"/>
  <c r="CO15" i="47"/>
  <c r="CO52" i="47"/>
  <c r="CC14" i="47"/>
  <c r="BW85" i="47"/>
  <c r="CC21" i="47"/>
  <c r="BW56" i="47"/>
  <c r="CI79" i="47"/>
  <c r="BW15" i="47"/>
  <c r="CI80" i="47"/>
  <c r="BQ25" i="47"/>
  <c r="BK10" i="47"/>
  <c r="CI16" i="47"/>
  <c r="CC12" i="47"/>
  <c r="BQ38" i="47"/>
  <c r="BK17" i="47"/>
  <c r="BW100" i="47"/>
  <c r="BQ45" i="47"/>
  <c r="CI58" i="47"/>
  <c r="BW101" i="47"/>
  <c r="CI51" i="47"/>
  <c r="BK26" i="47"/>
  <c r="BQ30" i="47"/>
  <c r="BE21" i="47"/>
  <c r="BE99" i="47"/>
  <c r="AY74" i="47"/>
  <c r="BK8" i="47"/>
  <c r="BW29" i="47"/>
  <c r="BK102" i="47"/>
  <c r="BE82" i="47"/>
  <c r="AY57" i="47"/>
  <c r="BK9" i="47"/>
  <c r="BW35" i="47"/>
  <c r="BK30" i="47"/>
  <c r="BE47" i="47"/>
  <c r="AY22" i="47"/>
  <c r="BK84" i="47"/>
  <c r="CC103" i="47"/>
  <c r="BK56" i="47"/>
  <c r="BE67" i="47"/>
  <c r="BQ40" i="47"/>
  <c r="BK99" i="47"/>
  <c r="AY73" i="47"/>
  <c r="AS58" i="47"/>
  <c r="AM33" i="47"/>
  <c r="AG17" i="47"/>
  <c r="BQ48" i="47"/>
  <c r="AY30" i="47"/>
  <c r="AS29" i="47"/>
  <c r="AS101" i="47"/>
  <c r="AM76" i="47"/>
  <c r="BE50" i="47"/>
  <c r="BE91" i="47"/>
  <c r="AY97" i="47"/>
  <c r="AS72" i="47"/>
  <c r="BQ53" i="47"/>
  <c r="BE32" i="47"/>
  <c r="AY91" i="47"/>
  <c r="AS73" i="47"/>
  <c r="BE74" i="47"/>
  <c r="AY35" i="47"/>
  <c r="AM7" i="47"/>
  <c r="AG72" i="47"/>
  <c r="AA49" i="47"/>
  <c r="AM74" i="47"/>
  <c r="AM20" i="47"/>
  <c r="AG79" i="47"/>
  <c r="AA62" i="47"/>
  <c r="AS27" i="47"/>
  <c r="AG32" i="47"/>
  <c r="AA15" i="47"/>
  <c r="AS104" i="47"/>
  <c r="AG57" i="47"/>
  <c r="AA46" i="47"/>
  <c r="AM86" i="47"/>
  <c r="AG22" i="47"/>
  <c r="AA5" i="47"/>
  <c r="AA77" i="47"/>
  <c r="AS74" i="47"/>
  <c r="AG47" i="47"/>
  <c r="AA24" i="47"/>
  <c r="AM30" i="47"/>
  <c r="CO69" i="47"/>
  <c r="CO58" i="47"/>
  <c r="CC20" i="47"/>
  <c r="CI4" i="47"/>
  <c r="CC45" i="47"/>
  <c r="BW68" i="47"/>
  <c r="CI85" i="47"/>
  <c r="BW21" i="47"/>
  <c r="CI104" i="47"/>
  <c r="BQ31" i="47"/>
  <c r="BK22" i="47"/>
  <c r="CI34" i="47"/>
  <c r="CC24" i="47"/>
  <c r="BQ44" i="47"/>
  <c r="BK23" i="47"/>
  <c r="CC25" i="47"/>
  <c r="BQ51" i="47"/>
  <c r="CI76" i="47"/>
  <c r="BQ4" i="47"/>
  <c r="CI69" i="47"/>
  <c r="BK50" i="47"/>
  <c r="BQ42" i="47"/>
  <c r="BE27" i="47"/>
  <c r="AY8" i="47"/>
  <c r="AY80" i="47"/>
  <c r="BK19" i="47"/>
  <c r="BW76" i="47"/>
  <c r="BE10" i="47"/>
  <c r="BE88" i="47"/>
  <c r="AY69" i="47"/>
  <c r="BK20" i="47"/>
  <c r="BW52" i="47"/>
  <c r="BK45" i="47"/>
  <c r="BE53" i="47"/>
  <c r="AY28" i="47"/>
  <c r="BK97" i="47"/>
  <c r="BW54" i="47"/>
  <c r="BE14" i="47"/>
  <c r="BE78" i="47"/>
  <c r="BQ101" i="47"/>
  <c r="BE7" i="47"/>
  <c r="AY88" i="47"/>
  <c r="AS70" i="47"/>
  <c r="AM39" i="47"/>
  <c r="BQ5" i="47"/>
  <c r="BQ77" i="47"/>
  <c r="AY46" i="47"/>
  <c r="AS35" i="47"/>
  <c r="AS107" i="47"/>
  <c r="AM82" i="47"/>
  <c r="BE61" i="47"/>
  <c r="AY5" i="47"/>
  <c r="AS6" i="47"/>
  <c r="AS78" i="47"/>
  <c r="BK49" i="47"/>
  <c r="BE43" i="47"/>
  <c r="AS7" i="47"/>
  <c r="AS79" i="47"/>
  <c r="BE85" i="47"/>
  <c r="AY42" i="47"/>
  <c r="AM19" i="47"/>
  <c r="AG78" i="47"/>
  <c r="AA55" i="47"/>
  <c r="AM83" i="47"/>
  <c r="AM67" i="47"/>
  <c r="AG85" i="47"/>
  <c r="AA68" i="47"/>
  <c r="AS45" i="47"/>
  <c r="AG38" i="47"/>
  <c r="AA21" i="47"/>
  <c r="AM35" i="47"/>
  <c r="AM13" i="47"/>
  <c r="AG69" i="47"/>
  <c r="AA52" i="47"/>
  <c r="AS15" i="47"/>
  <c r="AG28" i="47"/>
  <c r="AA11" i="47"/>
  <c r="AA83" i="47"/>
  <c r="AS98" i="47"/>
  <c r="AG53" i="47"/>
  <c r="AA30" i="47"/>
  <c r="AM38" i="47"/>
  <c r="CO93" i="47"/>
  <c r="CO76" i="47"/>
  <c r="CC44" i="47"/>
  <c r="CI6" i="47"/>
  <c r="CC51" i="47"/>
  <c r="BW92" i="47"/>
  <c r="CI97" i="47"/>
  <c r="BW27" i="47"/>
  <c r="CC11" i="47"/>
  <c r="BQ37" i="47"/>
  <c r="BK28" i="47"/>
  <c r="CI52" i="47"/>
  <c r="CC48" i="47"/>
  <c r="BQ50" i="47"/>
  <c r="CI21" i="47"/>
  <c r="CC37" i="47"/>
  <c r="BQ57" i="47"/>
  <c r="CC95" i="47"/>
  <c r="CI9" i="47"/>
  <c r="CI87" i="47"/>
  <c r="BK66" i="47"/>
  <c r="BQ54" i="47"/>
  <c r="BE33" i="47"/>
  <c r="AY14" i="47"/>
  <c r="AY86" i="47"/>
  <c r="BK27" i="47"/>
  <c r="BQ10" i="47"/>
  <c r="BE16" i="47"/>
  <c r="BE94" i="47"/>
  <c r="AY75" i="47"/>
  <c r="BK29" i="47"/>
  <c r="BW66" i="47"/>
  <c r="BK54" i="47"/>
  <c r="BE59" i="47"/>
  <c r="AY34" i="47"/>
  <c r="CI82" i="47"/>
  <c r="BW69" i="47"/>
  <c r="BE25" i="47"/>
  <c r="BE103" i="47"/>
  <c r="BK57" i="47"/>
  <c r="BE18" i="47"/>
  <c r="AY95" i="47"/>
  <c r="AS76" i="47"/>
  <c r="AM45" i="47"/>
  <c r="BQ41" i="47"/>
  <c r="BQ94" i="47"/>
  <c r="AY53" i="47"/>
  <c r="AS41" i="47"/>
  <c r="AM10" i="47"/>
  <c r="AM88" i="47"/>
  <c r="BE72" i="47"/>
  <c r="AY13" i="47"/>
  <c r="AS12" i="47"/>
  <c r="AS84" i="47"/>
  <c r="BE12" i="47"/>
  <c r="BE54" i="47"/>
  <c r="AS13" i="47"/>
  <c r="AS85" i="47"/>
  <c r="BK14" i="47"/>
  <c r="AY49" i="47"/>
  <c r="AM66" i="47"/>
  <c r="AG84" i="47"/>
  <c r="AA61" i="47"/>
  <c r="AM90" i="47"/>
  <c r="AG19" i="47"/>
  <c r="AG91" i="47"/>
  <c r="AA74" i="47"/>
  <c r="AS81" i="47"/>
  <c r="AG44" i="47"/>
  <c r="AA27" i="47"/>
  <c r="AM43" i="47"/>
  <c r="AM25" i="47"/>
  <c r="AG75" i="47"/>
  <c r="AA58" i="47"/>
  <c r="AS33" i="47"/>
  <c r="AG34" i="47"/>
  <c r="AA17" i="47"/>
  <c r="AA89" i="47"/>
  <c r="AM6" i="47"/>
  <c r="AG59" i="47"/>
  <c r="AA36" i="47"/>
  <c r="AM48" i="47"/>
  <c r="CU11" i="47"/>
  <c r="CO82" i="47"/>
  <c r="CC68" i="47"/>
  <c r="CI18" i="47"/>
  <c r="CC69" i="47"/>
  <c r="BW98" i="47"/>
  <c r="CC10" i="47"/>
  <c r="BW33" i="47"/>
  <c r="CC23" i="47"/>
  <c r="BQ49" i="47"/>
  <c r="BK34" i="47"/>
  <c r="CI70" i="47"/>
  <c r="CC60" i="47"/>
  <c r="BQ56" i="47"/>
  <c r="CI57" i="47"/>
  <c r="CC49" i="47"/>
  <c r="BQ69" i="47"/>
  <c r="BW6" i="47"/>
  <c r="CI27" i="47"/>
  <c r="CI105" i="47"/>
  <c r="BK73" i="47"/>
  <c r="BQ66" i="47"/>
  <c r="BE39" i="47"/>
  <c r="AY20" i="47"/>
  <c r="AY92" i="47"/>
  <c r="BK36" i="47"/>
  <c r="BQ22" i="47"/>
  <c r="BE22" i="47"/>
  <c r="BE100" i="47"/>
  <c r="AY81" i="47"/>
  <c r="BK37" i="47"/>
  <c r="BW81" i="47"/>
  <c r="BK90" i="47"/>
  <c r="BE65" i="47"/>
  <c r="CC5" i="47"/>
  <c r="BW18" i="47"/>
  <c r="BW83" i="47"/>
  <c r="BE36" i="47"/>
  <c r="AY18" i="47"/>
  <c r="BK78" i="47"/>
  <c r="BE68" i="47"/>
  <c r="AY102" i="47"/>
  <c r="AS82" i="47"/>
  <c r="AM51" i="47"/>
  <c r="BQ102" i="47"/>
  <c r="BK25" i="47"/>
  <c r="AY60" i="47"/>
  <c r="AS47" i="47"/>
  <c r="AM16" i="47"/>
  <c r="AM94" i="47"/>
  <c r="BE98" i="47"/>
  <c r="AY23" i="47"/>
  <c r="AS18" i="47"/>
  <c r="AS90" i="47"/>
  <c r="BE62" i="47"/>
  <c r="BE92" i="47"/>
  <c r="AS19" i="47"/>
  <c r="AS91" i="47"/>
  <c r="BK33" i="47"/>
  <c r="AY71" i="47"/>
  <c r="AG10" i="47"/>
  <c r="AG90" i="47"/>
  <c r="AA67" i="47"/>
  <c r="AM97" i="47"/>
  <c r="AG25" i="47"/>
  <c r="AA8" i="47"/>
  <c r="AA80" i="47"/>
  <c r="AS93" i="47"/>
  <c r="AG50" i="47"/>
  <c r="AA33" i="47"/>
  <c r="AM53" i="47"/>
  <c r="AM78" i="47"/>
  <c r="AG81" i="47"/>
  <c r="AA70" i="47"/>
  <c r="AS51" i="47"/>
  <c r="AG40" i="47"/>
  <c r="AA23" i="47"/>
  <c r="AM29" i="47"/>
  <c r="AM18" i="47"/>
  <c r="AG65" i="47"/>
  <c r="AA42" i="47"/>
  <c r="AM56" i="47"/>
  <c r="CU17" i="47"/>
  <c r="CO106" i="47"/>
  <c r="CC74" i="47"/>
  <c r="CI24" i="47"/>
  <c r="CC75" i="47"/>
  <c r="BW104" i="47"/>
  <c r="CC34" i="47"/>
  <c r="BW45" i="47"/>
  <c r="CC35" i="47"/>
  <c r="BQ55" i="47"/>
  <c r="BK40" i="47"/>
  <c r="CI106" i="47"/>
  <c r="CC72" i="47"/>
  <c r="BQ62" i="47"/>
  <c r="CI75" i="47"/>
  <c r="CC61" i="47"/>
  <c r="BQ81" i="47"/>
  <c r="BW16" i="47"/>
  <c r="CI45" i="47"/>
  <c r="CC17" i="47"/>
  <c r="BK80" i="47"/>
  <c r="BQ78" i="47"/>
  <c r="BE45" i="47"/>
  <c r="AY26" i="47"/>
  <c r="AY98" i="47"/>
  <c r="BK51" i="47"/>
  <c r="BQ34" i="47"/>
  <c r="BE28" i="47"/>
  <c r="AY9" i="47"/>
  <c r="AY87" i="47"/>
  <c r="BK53" i="47"/>
  <c r="BQ11" i="47"/>
  <c r="BK103" i="47"/>
  <c r="BE71" i="47"/>
  <c r="CC29" i="47"/>
  <c r="BW36" i="47"/>
  <c r="CC7" i="47"/>
  <c r="BE86" i="47"/>
  <c r="AY36" i="47"/>
  <c r="BE26" i="47"/>
  <c r="BE79" i="47"/>
  <c r="AS10" i="47"/>
  <c r="AS88" i="47"/>
  <c r="AM57" i="47"/>
  <c r="BK42" i="47"/>
  <c r="BK47" i="47"/>
  <c r="AY67" i="47"/>
  <c r="AS53" i="47"/>
  <c r="AM22" i="47"/>
  <c r="AG6" i="47"/>
  <c r="AY4" i="47"/>
  <c r="AY31" i="47"/>
  <c r="AS24" i="47"/>
  <c r="AS96" i="47"/>
  <c r="BE73" i="47"/>
  <c r="AY6" i="47"/>
  <c r="AS25" i="47"/>
  <c r="AS97" i="47"/>
  <c r="BK72" i="47"/>
  <c r="AY78" i="47"/>
  <c r="AG24" i="47"/>
  <c r="AG96" i="47"/>
  <c r="AA73" i="47"/>
  <c r="AA4" i="47"/>
  <c r="AG31" i="47"/>
  <c r="AA14" i="47"/>
  <c r="AA86" i="47"/>
  <c r="AM12" i="47"/>
  <c r="AG56" i="47"/>
  <c r="AA39" i="47"/>
  <c r="AM61" i="47"/>
  <c r="AG7" i="47"/>
  <c r="AG87" i="47"/>
  <c r="AA76" i="47"/>
  <c r="AS69" i="47"/>
  <c r="AG46" i="47"/>
  <c r="AA29" i="47"/>
  <c r="AM37" i="47"/>
  <c r="AM65" i="47"/>
  <c r="AG71" i="47"/>
  <c r="AA48" i="47"/>
  <c r="AM73" i="47"/>
  <c r="CU35" i="47"/>
  <c r="CI23" i="47"/>
  <c r="CC86" i="47"/>
  <c r="CI36" i="47"/>
  <c r="CC87" i="47"/>
  <c r="CI7" i="47"/>
  <c r="CC40" i="47"/>
  <c r="CI8" i="47"/>
  <c r="CC47" i="47"/>
  <c r="BQ61" i="47"/>
  <c r="BK46" i="47"/>
  <c r="BW12" i="47"/>
  <c r="CC84" i="47"/>
  <c r="BQ74" i="47"/>
  <c r="CI99" i="47"/>
  <c r="CC73" i="47"/>
  <c r="BQ87" i="47"/>
  <c r="BW24" i="47"/>
  <c r="CI81" i="47"/>
  <c r="CC41" i="47"/>
  <c r="BK87" i="47"/>
  <c r="BQ89" i="47"/>
  <c r="BE51" i="47"/>
  <c r="AY32" i="47"/>
  <c r="CC18" i="47"/>
  <c r="BK60" i="47"/>
  <c r="BQ46" i="47"/>
  <c r="BE34" i="47"/>
  <c r="AY15" i="47"/>
  <c r="AY93" i="47"/>
  <c r="BK61" i="47"/>
  <c r="BQ23" i="47"/>
  <c r="BE5" i="47"/>
  <c r="BE77" i="47"/>
  <c r="CC53" i="47"/>
  <c r="BW53" i="47"/>
  <c r="CC31" i="47"/>
  <c r="BQ36" i="47"/>
  <c r="AY43" i="47"/>
  <c r="BE37" i="47"/>
  <c r="AY11" i="47"/>
  <c r="AS16" i="47"/>
  <c r="AS94" i="47"/>
  <c r="AM69" i="47"/>
  <c r="BK79" i="47"/>
  <c r="BK92" i="47"/>
  <c r="AY82" i="47"/>
  <c r="AS59" i="47"/>
  <c r="AM28" i="47"/>
  <c r="AG12" i="47"/>
  <c r="BQ95" i="47"/>
  <c r="AY40" i="47"/>
  <c r="AS30" i="47"/>
  <c r="AS102" i="47"/>
  <c r="BE84" i="47"/>
  <c r="AY24" i="47"/>
  <c r="AS31" i="47"/>
  <c r="AS103" i="47"/>
  <c r="BE44" i="47"/>
  <c r="AY85" i="47"/>
  <c r="AG30" i="47"/>
  <c r="AA7" i="47"/>
  <c r="AA79" i="47"/>
  <c r="AS8" i="47"/>
  <c r="AG37" i="47"/>
  <c r="AA20" i="47"/>
  <c r="AM32" i="47"/>
  <c r="AM24" i="47"/>
  <c r="AG62" i="47"/>
  <c r="AA45" i="47"/>
  <c r="AM85" i="47"/>
  <c r="AG14" i="47"/>
  <c r="AG93" i="47"/>
  <c r="AA82" i="47"/>
  <c r="AS87" i="47"/>
  <c r="AG52" i="47"/>
  <c r="AA35" i="47"/>
  <c r="AM47" i="47"/>
  <c r="AM80" i="47"/>
  <c r="AG77" i="47"/>
  <c r="AA54" i="47"/>
  <c r="AM89" i="47"/>
  <c r="CU59" i="47"/>
  <c r="CI29" i="47"/>
  <c r="CC92" i="47"/>
  <c r="CI48" i="47"/>
  <c r="CC99" i="47"/>
  <c r="CI13" i="47"/>
  <c r="CC46" i="47"/>
  <c r="CI32" i="47"/>
  <c r="CC71" i="47"/>
  <c r="BQ67" i="47"/>
  <c r="BK58" i="47"/>
  <c r="BW22" i="47"/>
  <c r="CC101" i="47"/>
  <c r="BQ80" i="47"/>
  <c r="BW5" i="47"/>
  <c r="CC102" i="47"/>
  <c r="BQ93" i="47"/>
  <c r="BW34" i="47"/>
  <c r="CI93" i="47"/>
  <c r="CC65" i="47"/>
  <c r="BW10" i="47"/>
  <c r="BK35" i="47"/>
  <c r="BE57" i="47"/>
  <c r="AY38" i="47"/>
  <c r="CC42" i="47"/>
  <c r="BK67" i="47"/>
  <c r="BQ58" i="47"/>
  <c r="BE40" i="47"/>
  <c r="AY21" i="47"/>
  <c r="AY99" i="47"/>
  <c r="BK68" i="47"/>
  <c r="BQ35" i="47"/>
  <c r="BE11" i="47"/>
  <c r="BE83" i="47"/>
  <c r="CC77" i="47"/>
  <c r="BW82" i="47"/>
  <c r="CC55" i="47"/>
  <c r="BQ72" i="47"/>
  <c r="AY58" i="47"/>
  <c r="BE48" i="47"/>
  <c r="AY19" i="47"/>
  <c r="AS22" i="47"/>
  <c r="AS100" i="47"/>
  <c r="AM75" i="47"/>
  <c r="BE38" i="47"/>
  <c r="BE8" i="47"/>
  <c r="AY89" i="47"/>
  <c r="AS65" i="47"/>
  <c r="AM34" i="47"/>
  <c r="AG18" i="47"/>
  <c r="BK31" i="47"/>
  <c r="AY47" i="47"/>
  <c r="AS36" i="47"/>
  <c r="AS108" i="47"/>
  <c r="BQ24" i="47"/>
  <c r="AY41" i="47"/>
  <c r="AS37" i="47"/>
  <c r="BQ28" i="47"/>
  <c r="BE55" i="47"/>
  <c r="AY100" i="47"/>
  <c r="AG36" i="47"/>
  <c r="AA13" i="47"/>
  <c r="AA85" i="47"/>
  <c r="AS26" i="47"/>
  <c r="AG43" i="47"/>
  <c r="AA26" i="47"/>
  <c r="AM42" i="47"/>
  <c r="AM68" i="47"/>
  <c r="AG68" i="47"/>
  <c r="AA51" i="47"/>
  <c r="AM92" i="47"/>
  <c r="AG21" i="47"/>
  <c r="AA10" i="47"/>
  <c r="AA88" i="47"/>
  <c r="AS105" i="47"/>
  <c r="AG58" i="47"/>
  <c r="AA41" i="47"/>
  <c r="AM55" i="47"/>
  <c r="AG9" i="47"/>
  <c r="AG83" i="47"/>
  <c r="AA60" i="47"/>
  <c r="AM96" i="47"/>
  <c r="BK98" i="55"/>
  <c r="BK6" i="55"/>
  <c r="BE49" i="55"/>
  <c r="BE25" i="55"/>
  <c r="BE70" i="55"/>
  <c r="BK89" i="55"/>
  <c r="BK92" i="55"/>
  <c r="BE97" i="55"/>
  <c r="BE13" i="55"/>
  <c r="B83" i="55"/>
  <c r="BE59" i="55"/>
  <c r="BE4" i="55"/>
  <c r="BK41" i="55"/>
  <c r="BK82" i="55"/>
  <c r="BE24" i="55"/>
  <c r="BK86" i="55"/>
  <c r="BE74" i="55"/>
  <c r="B68" i="55"/>
  <c r="BK44" i="55"/>
  <c r="BK58" i="55"/>
  <c r="BE84" i="55"/>
  <c r="BE62" i="55"/>
  <c r="BE103" i="55"/>
  <c r="BK71" i="55"/>
  <c r="BK93" i="55"/>
  <c r="BE46" i="55"/>
  <c r="BK75" i="55"/>
  <c r="BK57" i="55"/>
  <c r="BE44" i="55"/>
  <c r="BK22" i="55"/>
  <c r="BE79" i="55"/>
  <c r="BE17" i="55"/>
  <c r="BE29" i="55"/>
  <c r="BE86" i="55"/>
  <c r="BE71" i="55"/>
  <c r="BK95" i="55"/>
  <c r="BK10" i="55"/>
  <c r="BE82" i="55"/>
  <c r="B72" i="55"/>
  <c r="BE6" i="55"/>
  <c r="BK11" i="55"/>
  <c r="B81" i="55"/>
  <c r="BE28" i="55"/>
  <c r="BK85" i="55"/>
  <c r="B87" i="55"/>
  <c r="BK72" i="55"/>
  <c r="BE47" i="55"/>
  <c r="B76" i="55"/>
  <c r="B88" i="55"/>
  <c r="BE83" i="55"/>
  <c r="BK90" i="55"/>
  <c r="BK52" i="55"/>
  <c r="BK60" i="55"/>
  <c r="BK61" i="55"/>
  <c r="B67" i="55"/>
  <c r="BE48" i="55"/>
  <c r="BK38" i="55"/>
  <c r="BK103" i="55"/>
  <c r="BK35" i="55"/>
  <c r="BE99" i="55"/>
  <c r="BE85" i="55"/>
  <c r="B77" i="55"/>
  <c r="BE41" i="55"/>
  <c r="BE56" i="55"/>
  <c r="BE18" i="55"/>
  <c r="BK9" i="55"/>
  <c r="BK24" i="55"/>
  <c r="BE19" i="55"/>
  <c r="BE88" i="55"/>
  <c r="BK49" i="55"/>
  <c r="BK76" i="55"/>
  <c r="BK46" i="55"/>
  <c r="BK15" i="55"/>
  <c r="BE8" i="55"/>
  <c r="BE43" i="55"/>
  <c r="BE57" i="55"/>
  <c r="BE93" i="55"/>
  <c r="BE96" i="55"/>
  <c r="BK97" i="55"/>
  <c r="BE102" i="55"/>
  <c r="BE16" i="55"/>
  <c r="BK21" i="55"/>
  <c r="BE22" i="55"/>
  <c r="BE21" i="55"/>
  <c r="B85" i="55"/>
  <c r="BE42" i="55"/>
  <c r="BK32" i="55"/>
  <c r="B78" i="55"/>
  <c r="B82" i="55"/>
  <c r="BK53" i="55"/>
  <c r="BK23" i="55"/>
  <c r="BE11" i="55"/>
  <c r="BE69" i="55"/>
  <c r="BE45" i="55"/>
  <c r="BE94" i="55"/>
  <c r="BE58" i="55"/>
  <c r="BK70" i="55"/>
  <c r="B74" i="55"/>
  <c r="BE9" i="55"/>
  <c r="BK91" i="55"/>
  <c r="BK94" i="55"/>
  <c r="BK88" i="55"/>
  <c r="BK100" i="55"/>
  <c r="BK5" i="55"/>
  <c r="BK7" i="55"/>
  <c r="BE7" i="55"/>
  <c r="BE32" i="55"/>
  <c r="BK26" i="55"/>
  <c r="BK28" i="55"/>
  <c r="BE38" i="55"/>
  <c r="B79" i="55"/>
  <c r="BK17" i="55"/>
  <c r="BE80" i="55"/>
  <c r="BK50" i="55"/>
  <c r="BK39" i="55"/>
  <c r="B70" i="55"/>
  <c r="BE26" i="55"/>
  <c r="BE5" i="55"/>
  <c r="BK59" i="55"/>
  <c r="BE51" i="55"/>
  <c r="BE73" i="55"/>
  <c r="BK31" i="55"/>
  <c r="BE78" i="55"/>
  <c r="BE20" i="55"/>
  <c r="BK33" i="55"/>
  <c r="BE75" i="55"/>
  <c r="BE35" i="55"/>
  <c r="BE36" i="55"/>
  <c r="BE90" i="55"/>
  <c r="BE10" i="55"/>
  <c r="BK8" i="55"/>
  <c r="BK4" i="55"/>
  <c r="BK37" i="55"/>
  <c r="BE27" i="55"/>
  <c r="BE60" i="55"/>
  <c r="BK47" i="55"/>
  <c r="BK20" i="55"/>
  <c r="BK18" i="55"/>
  <c r="BK81" i="55"/>
  <c r="BK62" i="55"/>
  <c r="BK13" i="55"/>
  <c r="BE14" i="55"/>
  <c r="BK55" i="55"/>
  <c r="BE101" i="55"/>
  <c r="BK12" i="55"/>
  <c r="BE87" i="55"/>
  <c r="BE39" i="55"/>
  <c r="BE12" i="55"/>
  <c r="BK29" i="55"/>
  <c r="BK34" i="55"/>
  <c r="BE34" i="55"/>
  <c r="BE54" i="55"/>
  <c r="BE66" i="55"/>
  <c r="BK25" i="55"/>
  <c r="BE23" i="55"/>
  <c r="BK30" i="55"/>
  <c r="BK68" i="55"/>
  <c r="BK16" i="55"/>
  <c r="BK42" i="55"/>
  <c r="BK84" i="55"/>
  <c r="BE91" i="55"/>
  <c r="BE61" i="55"/>
  <c r="BK79" i="55"/>
  <c r="BK78" i="55"/>
  <c r="BK54" i="55"/>
  <c r="BE98" i="55"/>
  <c r="BK99" i="55"/>
  <c r="BK102" i="55"/>
  <c r="BE40" i="55"/>
  <c r="BE31" i="55"/>
  <c r="BE65" i="55"/>
  <c r="B71" i="55"/>
  <c r="BE55" i="55"/>
  <c r="BE76" i="55"/>
  <c r="BK19" i="55"/>
  <c r="BK27" i="55"/>
  <c r="BK87" i="55"/>
  <c r="BK96" i="55"/>
  <c r="BE89" i="55"/>
  <c r="BE92" i="55"/>
  <c r="BE95" i="55"/>
  <c r="BE52" i="55"/>
  <c r="BE30" i="55"/>
  <c r="B73" i="55"/>
  <c r="B75" i="55"/>
  <c r="BK66" i="55"/>
  <c r="BK73" i="55"/>
  <c r="BE67" i="55"/>
  <c r="BK43" i="55"/>
  <c r="BK45" i="55"/>
  <c r="BK14" i="55"/>
  <c r="B80" i="55"/>
  <c r="BK40" i="55"/>
  <c r="BE15" i="55"/>
  <c r="B69" i="55"/>
  <c r="BE37" i="55"/>
  <c r="BK67" i="55"/>
  <c r="BK80" i="55"/>
  <c r="BE100" i="55"/>
  <c r="BK101" i="55"/>
  <c r="BK69" i="55"/>
  <c r="BE81" i="55"/>
  <c r="BE72" i="55"/>
  <c r="BK56" i="55"/>
  <c r="BE53" i="55"/>
  <c r="BK77" i="55"/>
  <c r="BK74" i="55"/>
  <c r="BK65" i="55"/>
  <c r="B84" i="55"/>
  <c r="BE77" i="55"/>
  <c r="BE50" i="55"/>
  <c r="BK51" i="55"/>
  <c r="BE33" i="55"/>
  <c r="BK83" i="55"/>
  <c r="BE68" i="55"/>
  <c r="BK48" i="55"/>
  <c r="BK36" i="55"/>
  <c r="R58" i="47"/>
  <c r="R59" i="47"/>
  <c r="S70" i="47"/>
  <c r="AK70" i="47"/>
  <c r="AK69" i="47"/>
  <c r="AK71" i="47"/>
  <c r="Q63" i="47"/>
  <c r="BM61" i="47"/>
  <c r="AO63" i="47"/>
  <c r="CW61" i="47"/>
  <c r="BA63" i="47"/>
  <c r="W61" i="47"/>
  <c r="AI62" i="47"/>
  <c r="CQ62" i="47"/>
  <c r="CQ61" i="47"/>
  <c r="CQ63" i="47"/>
  <c r="CW62" i="47"/>
  <c r="CK61" i="47"/>
  <c r="W63" i="47"/>
  <c r="CK63" i="47"/>
  <c r="BY62" i="47"/>
  <c r="AC62" i="47"/>
  <c r="BY61" i="47"/>
  <c r="AI63" i="47"/>
  <c r="CK62" i="47"/>
  <c r="AI61" i="47"/>
  <c r="CW63" i="47"/>
  <c r="BM62" i="47"/>
  <c r="BS61" i="47"/>
  <c r="BY63" i="47"/>
  <c r="BS62" i="47"/>
  <c r="CE61" i="47"/>
  <c r="BM63" i="47"/>
  <c r="W62" i="47"/>
  <c r="CE63" i="47"/>
  <c r="CE62" i="47"/>
  <c r="AC63" i="47"/>
  <c r="BA61" i="47"/>
  <c r="AU62" i="47"/>
  <c r="AU61" i="47"/>
  <c r="BS63" i="47"/>
  <c r="AO62" i="47"/>
  <c r="AO61" i="47"/>
  <c r="AU63" i="47"/>
  <c r="BA62" i="47"/>
  <c r="AC61" i="47"/>
  <c r="R57" i="47"/>
  <c r="AP59" i="47"/>
  <c r="CL58" i="47"/>
  <c r="CF58" i="47"/>
  <c r="CF57" i="47"/>
  <c r="CR59" i="47"/>
  <c r="X59" i="47"/>
  <c r="CX58" i="47"/>
  <c r="CX57" i="47"/>
  <c r="AJ59" i="47"/>
  <c r="AP57" i="47"/>
  <c r="BN58" i="47"/>
  <c r="BN57" i="47"/>
  <c r="BZ59" i="47"/>
  <c r="BT58" i="47"/>
  <c r="BT57" i="47"/>
  <c r="AP58" i="47"/>
  <c r="CL59" i="47"/>
  <c r="BZ58" i="47"/>
  <c r="BZ57" i="47"/>
  <c r="CF59" i="47"/>
  <c r="CL57" i="47"/>
  <c r="X57" i="47"/>
  <c r="BB58" i="47"/>
  <c r="BT59" i="47"/>
  <c r="AV59" i="47"/>
  <c r="BB57" i="47"/>
  <c r="BN59" i="47"/>
  <c r="AD58" i="47"/>
  <c r="AV58" i="47"/>
  <c r="AV57" i="47"/>
  <c r="BB59" i="47"/>
  <c r="X58" i="47"/>
  <c r="CX59" i="47"/>
  <c r="AD57" i="47"/>
  <c r="AJ58" i="47"/>
  <c r="AJ57" i="47"/>
  <c r="CR58" i="47"/>
  <c r="CR57" i="47"/>
  <c r="AD59" i="47"/>
  <c r="CS70" i="47"/>
  <c r="CY71" i="47"/>
  <c r="CS71" i="47"/>
  <c r="AE69" i="47"/>
  <c r="AQ69" i="47"/>
  <c r="CA71" i="47"/>
  <c r="CM71" i="47"/>
  <c r="AW70" i="47"/>
  <c r="AQ70" i="47"/>
  <c r="AQ71" i="47"/>
  <c r="AW69" i="47"/>
  <c r="Y70" i="47"/>
  <c r="CS69" i="47"/>
  <c r="CY70" i="47"/>
  <c r="CA70" i="47"/>
  <c r="BU70" i="47"/>
  <c r="CG69" i="47"/>
  <c r="BO69" i="47"/>
  <c r="CG71" i="47"/>
  <c r="AE71" i="47"/>
  <c r="CM70" i="47"/>
  <c r="BU69" i="47"/>
  <c r="CM69" i="47"/>
  <c r="CY69" i="47"/>
  <c r="AE70" i="47"/>
  <c r="BU71" i="47"/>
  <c r="Y69" i="47"/>
  <c r="BC70" i="47"/>
  <c r="Y71" i="47"/>
  <c r="CG70" i="47"/>
  <c r="BC71" i="47"/>
  <c r="AW71" i="47"/>
  <c r="BO70" i="47"/>
  <c r="BC69" i="47"/>
  <c r="CA69" i="47"/>
  <c r="BO71" i="47"/>
  <c r="Q62" i="47"/>
  <c r="P85" i="47"/>
  <c r="S71" i="47"/>
  <c r="Q61" i="47"/>
  <c r="S69" i="47"/>
  <c r="D30" i="11"/>
  <c r="C16" i="12" s="1"/>
  <c r="E21" i="11"/>
  <c r="D7" i="12" s="1"/>
  <c r="F30" i="11"/>
  <c r="D40" i="12"/>
  <c r="D41" i="12"/>
  <c r="D42" i="12"/>
  <c r="F40" i="12"/>
  <c r="F41" i="12"/>
  <c r="E40" i="12"/>
  <c r="E41" i="12"/>
  <c r="E42" i="12"/>
  <c r="F21" i="11"/>
  <c r="D38" i="12"/>
  <c r="D39" i="12"/>
  <c r="D37" i="12"/>
  <c r="T10" i="12"/>
  <c r="C42" i="12"/>
  <c r="C40" i="12"/>
  <c r="C41" i="12"/>
  <c r="F26" i="11"/>
  <c r="D24" i="11"/>
  <c r="D31" i="11"/>
  <c r="G28" i="11"/>
  <c r="E26" i="11"/>
  <c r="H23" i="11"/>
  <c r="F28" i="11"/>
  <c r="D26" i="11"/>
  <c r="G23" i="11"/>
  <c r="G30" i="11"/>
  <c r="E28" i="11"/>
  <c r="H25" i="11"/>
  <c r="F23" i="11"/>
  <c r="D28" i="11"/>
  <c r="G25" i="11"/>
  <c r="E23" i="11"/>
  <c r="E30" i="11"/>
  <c r="H27" i="11"/>
  <c r="F25" i="11"/>
  <c r="D23" i="11"/>
  <c r="G27" i="11"/>
  <c r="E25" i="11"/>
  <c r="H22" i="11"/>
  <c r="H29" i="11"/>
  <c r="F27" i="11"/>
  <c r="D25" i="11"/>
  <c r="G22" i="11"/>
  <c r="G21" i="11"/>
  <c r="G29" i="11"/>
  <c r="E27" i="11"/>
  <c r="H24" i="11"/>
  <c r="F22" i="11"/>
  <c r="F29" i="11"/>
  <c r="D27" i="11"/>
  <c r="G24" i="11"/>
  <c r="E22" i="11"/>
  <c r="G31" i="11"/>
  <c r="E29" i="11"/>
  <c r="H26" i="11"/>
  <c r="F24" i="11"/>
  <c r="D22" i="11"/>
  <c r="F31" i="11"/>
  <c r="D29" i="11"/>
  <c r="G26" i="11"/>
  <c r="E24" i="11"/>
  <c r="D21" i="11"/>
  <c r="V14" i="12"/>
  <c r="V19" i="12"/>
  <c r="V12" i="12"/>
  <c r="V22" i="12"/>
  <c r="V23" i="12"/>
  <c r="V15" i="12"/>
  <c r="V20" i="12"/>
  <c r="V25" i="12"/>
  <c r="V11" i="12"/>
  <c r="V16" i="12"/>
  <c r="V10" i="12"/>
  <c r="U12" i="12"/>
  <c r="U24" i="12"/>
  <c r="U17" i="12"/>
  <c r="U22" i="12"/>
  <c r="U15" i="12"/>
  <c r="U23" i="12"/>
  <c r="U13" i="12"/>
  <c r="U18" i="12"/>
  <c r="U11" i="12"/>
  <c r="U16" i="12"/>
  <c r="U10" i="12"/>
  <c r="T12" i="12"/>
  <c r="T17" i="12"/>
  <c r="T20" i="12"/>
  <c r="T13" i="12"/>
  <c r="T18" i="12"/>
  <c r="T11" i="12"/>
  <c r="T16" i="12"/>
  <c r="T21" i="12"/>
  <c r="T14" i="12"/>
  <c r="T19" i="12"/>
  <c r="W21" i="12"/>
  <c r="W10" i="12"/>
  <c r="W14" i="12"/>
  <c r="W19" i="12"/>
  <c r="W24" i="12"/>
  <c r="W25" i="12"/>
  <c r="W17" i="12"/>
  <c r="W22" i="12"/>
  <c r="W15" i="12"/>
  <c r="W13" i="12"/>
  <c r="W11" i="12"/>
  <c r="X14" i="12"/>
  <c r="X24" i="12"/>
  <c r="X12" i="12"/>
  <c r="X15" i="12"/>
  <c r="X20" i="12"/>
  <c r="X10" i="12"/>
  <c r="X13" i="12"/>
  <c r="X25" i="12"/>
  <c r="X18" i="12"/>
  <c r="X23" i="12"/>
  <c r="X21" i="12"/>
  <c r="A4" i="11"/>
  <c r="A5" i="11"/>
  <c r="A6" i="11"/>
  <c r="A7" i="11"/>
  <c r="A8" i="11"/>
  <c r="A9" i="11"/>
  <c r="A10" i="11"/>
  <c r="A11" i="11"/>
  <c r="A12" i="11"/>
  <c r="A13" i="11"/>
  <c r="A14" i="11"/>
  <c r="A15" i="11"/>
  <c r="P59" i="11"/>
  <c r="P60" i="11"/>
  <c r="P61" i="11"/>
  <c r="P62" i="11"/>
  <c r="O63" i="11"/>
  <c r="P63" i="11"/>
  <c r="M64" i="11"/>
  <c r="O64" i="11"/>
  <c r="P64" i="11"/>
  <c r="M65" i="11"/>
  <c r="O65" i="11"/>
  <c r="P65" i="11"/>
  <c r="M66" i="11"/>
  <c r="O66" i="11"/>
  <c r="P66" i="11"/>
  <c r="M67" i="11"/>
  <c r="O67" i="11"/>
  <c r="P67" i="11"/>
  <c r="M68" i="11"/>
  <c r="O68" i="11"/>
  <c r="P68" i="11"/>
  <c r="M69" i="11"/>
  <c r="O69" i="11"/>
  <c r="P69" i="11"/>
  <c r="M70" i="11"/>
  <c r="O70" i="11"/>
  <c r="P70" i="11"/>
  <c r="M71" i="11"/>
  <c r="O71" i="11"/>
  <c r="P71" i="11"/>
  <c r="Q71" i="11"/>
  <c r="M72" i="11"/>
  <c r="O72" i="11"/>
  <c r="P72" i="11"/>
  <c r="Q72" i="11"/>
  <c r="M73" i="11"/>
  <c r="O73" i="11"/>
  <c r="P73" i="11"/>
  <c r="Q73" i="11"/>
  <c r="M74" i="11"/>
  <c r="O74" i="11"/>
  <c r="P74" i="11"/>
  <c r="Q74" i="11"/>
  <c r="M75" i="11"/>
  <c r="O75" i="11"/>
  <c r="P75" i="11"/>
  <c r="Q75" i="11"/>
  <c r="M76" i="11"/>
  <c r="O76" i="11"/>
  <c r="P76" i="11"/>
  <c r="Q76" i="11"/>
  <c r="M77" i="11"/>
  <c r="O77" i="11"/>
  <c r="P77" i="11"/>
  <c r="Q77" i="11"/>
  <c r="M78" i="11"/>
  <c r="O78" i="11"/>
  <c r="P78" i="11"/>
  <c r="Q78" i="11"/>
  <c r="M79" i="11"/>
  <c r="O79" i="11"/>
  <c r="P79" i="11"/>
  <c r="Q79" i="11"/>
  <c r="M80" i="11"/>
  <c r="O80" i="11"/>
  <c r="P80" i="11"/>
  <c r="Q80" i="11"/>
  <c r="M81" i="11"/>
  <c r="O81" i="11"/>
  <c r="P81" i="11"/>
  <c r="Q81" i="11"/>
  <c r="M82" i="11"/>
  <c r="O82" i="11"/>
  <c r="P82" i="11"/>
  <c r="Q82" i="11"/>
  <c r="M83" i="11"/>
  <c r="O83" i="11"/>
  <c r="P83" i="11"/>
  <c r="Q83" i="11"/>
  <c r="M84" i="11"/>
  <c r="O84" i="11"/>
  <c r="P84" i="11"/>
  <c r="Q84" i="11"/>
  <c r="M85" i="11"/>
  <c r="N85" i="11"/>
  <c r="O85" i="11"/>
  <c r="P85" i="11"/>
  <c r="Q85" i="11"/>
  <c r="M86" i="11"/>
  <c r="N86" i="11"/>
  <c r="O86" i="11"/>
  <c r="P86" i="11"/>
  <c r="Q86" i="11"/>
  <c r="M87" i="11"/>
  <c r="N87" i="11"/>
  <c r="O87" i="11"/>
  <c r="P87" i="11"/>
  <c r="Q87" i="11"/>
  <c r="G7" i="68" l="1"/>
  <c r="CD85" i="47"/>
  <c r="CD84" i="47"/>
  <c r="AT84" i="47"/>
  <c r="CJ84" i="47"/>
  <c r="CP85" i="47"/>
  <c r="BX84" i="47"/>
  <c r="AN85" i="47"/>
  <c r="BF85" i="47"/>
  <c r="BL85" i="47"/>
  <c r="AT85" i="47"/>
  <c r="CP84" i="47"/>
  <c r="AB85" i="47"/>
  <c r="V84" i="47"/>
  <c r="BL84" i="55"/>
  <c r="AZ85" i="47"/>
  <c r="BR84" i="47"/>
  <c r="BX85" i="47"/>
  <c r="CV85" i="47"/>
  <c r="CJ85" i="55"/>
  <c r="V85" i="47"/>
  <c r="AH85" i="47"/>
  <c r="AB84" i="47"/>
  <c r="BR85" i="47"/>
  <c r="AH84" i="47"/>
  <c r="CJ85" i="47"/>
  <c r="BL84" i="47"/>
  <c r="BF84" i="47"/>
  <c r="CV84" i="47"/>
  <c r="AM64" i="47"/>
  <c r="CI63" i="47"/>
  <c r="F26" i="68"/>
  <c r="F16" i="68"/>
  <c r="V31" i="68"/>
  <c r="Y25" i="69"/>
  <c r="V44" i="69"/>
  <c r="Y44" i="69" s="1"/>
  <c r="V39" i="72"/>
  <c r="E15" i="68"/>
  <c r="E35" i="68"/>
  <c r="E25" i="68"/>
  <c r="F23" i="68"/>
  <c r="F13" i="68"/>
  <c r="F19" i="68"/>
  <c r="F9" i="68"/>
  <c r="V33" i="68"/>
  <c r="Y33" i="68" s="1"/>
  <c r="Y14" i="68"/>
  <c r="V31" i="72"/>
  <c r="V35" i="72"/>
  <c r="F22" i="68"/>
  <c r="F12" i="68"/>
  <c r="E18" i="68"/>
  <c r="E8" i="68"/>
  <c r="E28" i="68"/>
  <c r="V35" i="68"/>
  <c r="V34" i="72"/>
  <c r="Y34" i="72" s="1"/>
  <c r="Y15" i="72"/>
  <c r="V30" i="69"/>
  <c r="G10" i="12"/>
  <c r="G10" i="68"/>
  <c r="E11" i="68"/>
  <c r="E31" i="68"/>
  <c r="E21" i="68"/>
  <c r="E14" i="68"/>
  <c r="E34" i="68"/>
  <c r="E24" i="68"/>
  <c r="E26" i="12"/>
  <c r="E26" i="68"/>
  <c r="E16" i="68"/>
  <c r="E36" i="68"/>
  <c r="V39" i="68"/>
  <c r="V33" i="69"/>
  <c r="Y33" i="69" s="1"/>
  <c r="Y14" i="69"/>
  <c r="G13" i="12"/>
  <c r="G13" i="68"/>
  <c r="G9" i="12"/>
  <c r="G9" i="68"/>
  <c r="V41" i="68"/>
  <c r="V29" i="72"/>
  <c r="Y29" i="72" s="1"/>
  <c r="Y10" i="72"/>
  <c r="V39" i="69"/>
  <c r="F15" i="68"/>
  <c r="F25" i="68"/>
  <c r="V31" i="69"/>
  <c r="V42" i="69"/>
  <c r="E10" i="68"/>
  <c r="E30" i="68"/>
  <c r="E20" i="68"/>
  <c r="F7" i="68"/>
  <c r="F17" i="68"/>
  <c r="F14" i="68"/>
  <c r="F24" i="68"/>
  <c r="E27" i="12"/>
  <c r="E27" i="68"/>
  <c r="E17" i="68"/>
  <c r="E7" i="68"/>
  <c r="V34" i="68"/>
  <c r="Y34" i="68" s="1"/>
  <c r="Y15" i="68"/>
  <c r="V34" i="69"/>
  <c r="Y34" i="69" s="1"/>
  <c r="Y15" i="69"/>
  <c r="G12" i="12"/>
  <c r="G12" i="68"/>
  <c r="F18" i="68"/>
  <c r="F8" i="68"/>
  <c r="F11" i="68"/>
  <c r="F21" i="68"/>
  <c r="V38" i="68"/>
  <c r="V41" i="72"/>
  <c r="V38" i="72"/>
  <c r="V42" i="68"/>
  <c r="V29" i="69"/>
  <c r="Y29" i="69" s="1"/>
  <c r="Y10" i="69"/>
  <c r="V44" i="72"/>
  <c r="Y44" i="72" s="1"/>
  <c r="Y25" i="72"/>
  <c r="F38" i="68"/>
  <c r="F37" i="68"/>
  <c r="E23" i="68"/>
  <c r="E13" i="68"/>
  <c r="E33" i="68"/>
  <c r="E19" i="68"/>
  <c r="E9" i="68"/>
  <c r="E29" i="68"/>
  <c r="E22" i="68"/>
  <c r="E12" i="68"/>
  <c r="E32" i="68"/>
  <c r="V44" i="68"/>
  <c r="Y44" i="68" s="1"/>
  <c r="Y25" i="68"/>
  <c r="V35" i="69"/>
  <c r="V30" i="72"/>
  <c r="E38" i="68"/>
  <c r="E39" i="68"/>
  <c r="E37" i="68"/>
  <c r="G15" i="12"/>
  <c r="G15" i="68"/>
  <c r="G11" i="12"/>
  <c r="G11" i="68"/>
  <c r="D17" i="12"/>
  <c r="V30" i="68"/>
  <c r="V38" i="69"/>
  <c r="V42" i="72"/>
  <c r="F10" i="68"/>
  <c r="F20" i="68"/>
  <c r="G8" i="12"/>
  <c r="G8" i="68"/>
  <c r="V29" i="68"/>
  <c r="Y29" i="68" s="1"/>
  <c r="Y10" i="68"/>
  <c r="V41" i="69"/>
  <c r="V33" i="72"/>
  <c r="Y33" i="72" s="1"/>
  <c r="Y14" i="72"/>
  <c r="D27" i="12"/>
  <c r="P84" i="47"/>
  <c r="AZ84" i="47"/>
  <c r="AG64" i="47"/>
  <c r="BW63" i="47"/>
  <c r="BK64" i="47"/>
  <c r="BW64" i="47"/>
  <c r="O64" i="47"/>
  <c r="AG63" i="47"/>
  <c r="BQ64" i="47"/>
  <c r="BE64" i="47"/>
  <c r="U64" i="47"/>
  <c r="BK63" i="47"/>
  <c r="CO64" i="47"/>
  <c r="AS63" i="47"/>
  <c r="AM63" i="47"/>
  <c r="CI64" i="47"/>
  <c r="BQ63" i="47"/>
  <c r="CC63" i="47"/>
  <c r="AY64" i="47"/>
  <c r="BE63" i="47"/>
  <c r="CU64" i="47"/>
  <c r="AA64" i="47"/>
  <c r="CO63" i="47"/>
  <c r="AS64" i="47"/>
  <c r="CU63" i="47"/>
  <c r="AA63" i="47"/>
  <c r="CC64" i="47"/>
  <c r="O63" i="47"/>
  <c r="AY63" i="47"/>
  <c r="U63" i="47"/>
  <c r="H5" i="67"/>
  <c r="H23" i="67" s="1"/>
  <c r="H8" i="67"/>
  <c r="H26" i="67" s="1"/>
  <c r="H10" i="67"/>
  <c r="H27" i="67" s="1"/>
  <c r="H12" i="67"/>
  <c r="H29" i="67" s="1"/>
  <c r="H14" i="67"/>
  <c r="H31" i="67" s="1"/>
  <c r="H16" i="67"/>
  <c r="H32" i="67" s="1"/>
  <c r="H11" i="67"/>
  <c r="H28" i="67" s="1"/>
  <c r="H4" i="67"/>
  <c r="H22" i="67" s="1"/>
  <c r="H9" i="67"/>
  <c r="H6" i="67"/>
  <c r="H24" i="67" s="1"/>
  <c r="H13" i="67"/>
  <c r="H30" i="67" s="1"/>
  <c r="H15" i="67"/>
  <c r="H7" i="67"/>
  <c r="H25" i="67" s="1"/>
  <c r="G4" i="67"/>
  <c r="G22" i="67" s="1"/>
  <c r="G7" i="67"/>
  <c r="G25" i="67" s="1"/>
  <c r="G11" i="67"/>
  <c r="G28" i="67" s="1"/>
  <c r="G12" i="67"/>
  <c r="G29" i="67" s="1"/>
  <c r="G16" i="67"/>
  <c r="G32" i="67" s="1"/>
  <c r="G15" i="67"/>
  <c r="G5" i="67"/>
  <c r="G23" i="67" s="1"/>
  <c r="G14" i="67"/>
  <c r="G31" i="67" s="1"/>
  <c r="G9" i="67"/>
  <c r="G10" i="67"/>
  <c r="G27" i="67" s="1"/>
  <c r="G6" i="67"/>
  <c r="G24" i="67" s="1"/>
  <c r="G13" i="67"/>
  <c r="G30" i="67" s="1"/>
  <c r="G8" i="67"/>
  <c r="G26" i="67" s="1"/>
  <c r="BF85" i="55"/>
  <c r="BL85" i="55"/>
  <c r="CP84" i="55"/>
  <c r="BX84" i="55"/>
  <c r="CV84" i="55"/>
  <c r="CJ84" i="55"/>
  <c r="J12" i="55" s="1"/>
  <c r="E42" i="53" s="1"/>
  <c r="AB84" i="55"/>
  <c r="AT84" i="55"/>
  <c r="BR84" i="55"/>
  <c r="AH84" i="55"/>
  <c r="V84" i="55"/>
  <c r="AZ84" i="55"/>
  <c r="AN84" i="55"/>
  <c r="CD84" i="55"/>
  <c r="P84" i="55"/>
  <c r="AT85" i="55"/>
  <c r="CV85" i="55"/>
  <c r="BX85" i="55"/>
  <c r="AH85" i="55"/>
  <c r="CD85" i="55"/>
  <c r="P85" i="55"/>
  <c r="AZ85" i="55"/>
  <c r="BR85" i="55"/>
  <c r="AN85" i="55"/>
  <c r="V85" i="55"/>
  <c r="CP85" i="55"/>
  <c r="AB85" i="55"/>
  <c r="E16" i="12"/>
  <c r="E36" i="12"/>
  <c r="C36" i="12"/>
  <c r="C26" i="12"/>
  <c r="E7" i="12"/>
  <c r="E17" i="12"/>
  <c r="C8" i="12"/>
  <c r="C18" i="12"/>
  <c r="C28" i="12"/>
  <c r="F25" i="12"/>
  <c r="F15" i="12"/>
  <c r="D36" i="12"/>
  <c r="D16" i="12"/>
  <c r="D26" i="12"/>
  <c r="D12" i="12"/>
  <c r="D22" i="12"/>
  <c r="D32" i="12"/>
  <c r="E10" i="12"/>
  <c r="E20" i="12"/>
  <c r="E30" i="12"/>
  <c r="F7" i="12"/>
  <c r="F17" i="12"/>
  <c r="D29" i="12"/>
  <c r="D9" i="12"/>
  <c r="D19" i="12"/>
  <c r="F14" i="12"/>
  <c r="F24" i="12"/>
  <c r="F8" i="12"/>
  <c r="F18" i="12"/>
  <c r="F11" i="12"/>
  <c r="F21" i="12"/>
  <c r="C39" i="12"/>
  <c r="C37" i="12"/>
  <c r="C38" i="12"/>
  <c r="D15" i="12"/>
  <c r="D25" i="12"/>
  <c r="D35" i="12"/>
  <c r="C11" i="12"/>
  <c r="C21" i="12"/>
  <c r="C31" i="12"/>
  <c r="C34" i="12"/>
  <c r="C14" i="12"/>
  <c r="C24" i="12"/>
  <c r="C10" i="12"/>
  <c r="C20" i="12"/>
  <c r="C30" i="12"/>
  <c r="F37" i="12"/>
  <c r="F38" i="12"/>
  <c r="E13" i="12"/>
  <c r="E23" i="12"/>
  <c r="E33" i="12"/>
  <c r="E19" i="12"/>
  <c r="E29" i="12"/>
  <c r="E9" i="12"/>
  <c r="E12" i="12"/>
  <c r="E22" i="12"/>
  <c r="E32" i="12"/>
  <c r="D8" i="12"/>
  <c r="D18" i="12"/>
  <c r="D28" i="12"/>
  <c r="F10" i="12"/>
  <c r="F20" i="12"/>
  <c r="D24" i="12"/>
  <c r="D34" i="12"/>
  <c r="D14" i="12"/>
  <c r="C17" i="12"/>
  <c r="C27" i="12"/>
  <c r="C7" i="12"/>
  <c r="C33" i="12"/>
  <c r="C13" i="12"/>
  <c r="C23" i="12"/>
  <c r="D11" i="12"/>
  <c r="D21" i="12"/>
  <c r="D31" i="12"/>
  <c r="F16" i="12"/>
  <c r="F26" i="12"/>
  <c r="D10" i="12"/>
  <c r="D20" i="12"/>
  <c r="D30" i="12"/>
  <c r="E15" i="12"/>
  <c r="E25" i="12"/>
  <c r="E35" i="12"/>
  <c r="F13" i="12"/>
  <c r="F23" i="12"/>
  <c r="F19" i="12"/>
  <c r="F9" i="12"/>
  <c r="F12" i="12"/>
  <c r="F22" i="12"/>
  <c r="E8" i="12"/>
  <c r="E18" i="12"/>
  <c r="E28" i="12"/>
  <c r="C9" i="12"/>
  <c r="C19" i="12"/>
  <c r="C29" i="12"/>
  <c r="C22" i="12"/>
  <c r="C32" i="12"/>
  <c r="C12" i="12"/>
  <c r="C15" i="12"/>
  <c r="C25" i="12"/>
  <c r="C35" i="12"/>
  <c r="E11" i="12"/>
  <c r="E21" i="12"/>
  <c r="E31" i="12"/>
  <c r="E24" i="12"/>
  <c r="E34" i="12"/>
  <c r="E14" i="12"/>
  <c r="E38" i="12"/>
  <c r="E39" i="12"/>
  <c r="E37" i="12"/>
  <c r="D13" i="12"/>
  <c r="D23" i="12"/>
  <c r="D33" i="12"/>
  <c r="AD59" i="11"/>
  <c r="AD60" i="11"/>
  <c r="AD61" i="11"/>
  <c r="AD62" i="11"/>
  <c r="AC63" i="11"/>
  <c r="AD63" i="11"/>
  <c r="AA64" i="11"/>
  <c r="AC64" i="11"/>
  <c r="AD64" i="11"/>
  <c r="AA65" i="11"/>
  <c r="AC65" i="11"/>
  <c r="AD65" i="11"/>
  <c r="AA66" i="11"/>
  <c r="AC66" i="11"/>
  <c r="AD66" i="11"/>
  <c r="AA67" i="11"/>
  <c r="AC67" i="11"/>
  <c r="AD67" i="11"/>
  <c r="AA68" i="11"/>
  <c r="AC68" i="11"/>
  <c r="AD68" i="11"/>
  <c r="AA69" i="11"/>
  <c r="AC69" i="11"/>
  <c r="AD69" i="11"/>
  <c r="AA70" i="11"/>
  <c r="AC70" i="11"/>
  <c r="AD70" i="11"/>
  <c r="AA71" i="11"/>
  <c r="AC71" i="11"/>
  <c r="AD71" i="11"/>
  <c r="AE71" i="11"/>
  <c r="AA72" i="11"/>
  <c r="AC72" i="11"/>
  <c r="AD72" i="11"/>
  <c r="AE72" i="11"/>
  <c r="AA73" i="11"/>
  <c r="AC73" i="11"/>
  <c r="AD73" i="11"/>
  <c r="AE73" i="11"/>
  <c r="AA74" i="11"/>
  <c r="AC74" i="11"/>
  <c r="AD74" i="11"/>
  <c r="AE74" i="11"/>
  <c r="AA75" i="11"/>
  <c r="AC75" i="11"/>
  <c r="AD75" i="11"/>
  <c r="AE75" i="11"/>
  <c r="AA76" i="11"/>
  <c r="AC76" i="11"/>
  <c r="AD76" i="11"/>
  <c r="AE76" i="11"/>
  <c r="AA77" i="11"/>
  <c r="AC77" i="11"/>
  <c r="AD77" i="11"/>
  <c r="AE77" i="11"/>
  <c r="AA78" i="11"/>
  <c r="AC78" i="11"/>
  <c r="AD78" i="11"/>
  <c r="AE78" i="11"/>
  <c r="AA79" i="11"/>
  <c r="AC79" i="11"/>
  <c r="AD79" i="11"/>
  <c r="AE79" i="11"/>
  <c r="AA80" i="11"/>
  <c r="AC80" i="11"/>
  <c r="AD80" i="11"/>
  <c r="AE80" i="11"/>
  <c r="AA81" i="11"/>
  <c r="AC81" i="11"/>
  <c r="AD81" i="11"/>
  <c r="AE81" i="11"/>
  <c r="AA82" i="11"/>
  <c r="AC82" i="11"/>
  <c r="AD82" i="11"/>
  <c r="AE82" i="11"/>
  <c r="AA83" i="11"/>
  <c r="AC83" i="11"/>
  <c r="AD83" i="11"/>
  <c r="AE83" i="11"/>
  <c r="AA84" i="11"/>
  <c r="AC84" i="11"/>
  <c r="AD84" i="11"/>
  <c r="AE84" i="11"/>
  <c r="AA85" i="11"/>
  <c r="AB85" i="11"/>
  <c r="AC85" i="11"/>
  <c r="AD85" i="11"/>
  <c r="AE85" i="11"/>
  <c r="AA86" i="11"/>
  <c r="AB86" i="11"/>
  <c r="AC86" i="11"/>
  <c r="AD86" i="11"/>
  <c r="AE86" i="11"/>
  <c r="AA87" i="11"/>
  <c r="AB87" i="11"/>
  <c r="AC87" i="11"/>
  <c r="AD87" i="11"/>
  <c r="AE87" i="11"/>
  <c r="AA88" i="11"/>
  <c r="AB88" i="11"/>
  <c r="AC88" i="11"/>
  <c r="AD88" i="11"/>
  <c r="AE88" i="11"/>
  <c r="AA89" i="11"/>
  <c r="AB89" i="11"/>
  <c r="AC89" i="11"/>
  <c r="AD89" i="11"/>
  <c r="AE89" i="11"/>
  <c r="AA90" i="11"/>
  <c r="AB90" i="11"/>
  <c r="AC90" i="11"/>
  <c r="AD90" i="11"/>
  <c r="AE90" i="11"/>
  <c r="A86" i="35"/>
  <c r="A87" i="35"/>
  <c r="A88" i="35"/>
  <c r="C2" i="35"/>
  <c r="E2" i="35"/>
  <c r="F2" i="35"/>
  <c r="B2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4" i="35"/>
  <c r="D18" i="72" l="1"/>
  <c r="D28" i="72"/>
  <c r="D8" i="69"/>
  <c r="D18" i="69"/>
  <c r="D28" i="69"/>
  <c r="D8" i="72"/>
  <c r="C29" i="72"/>
  <c r="C19" i="69"/>
  <c r="C9" i="69"/>
  <c r="H9" i="69" s="1"/>
  <c r="C29" i="69"/>
  <c r="C19" i="72"/>
  <c r="C9" i="72"/>
  <c r="C12" i="69"/>
  <c r="C32" i="72"/>
  <c r="C22" i="72"/>
  <c r="C12" i="72"/>
  <c r="C32" i="69"/>
  <c r="C22" i="69"/>
  <c r="C36" i="72"/>
  <c r="C26" i="69"/>
  <c r="C16" i="69"/>
  <c r="H16" i="69" s="1"/>
  <c r="C26" i="72"/>
  <c r="C36" i="69"/>
  <c r="C16" i="72"/>
  <c r="C18" i="72"/>
  <c r="C28" i="72"/>
  <c r="C8" i="69"/>
  <c r="H8" i="69" s="1"/>
  <c r="C18" i="69"/>
  <c r="C28" i="69"/>
  <c r="C8" i="72"/>
  <c r="H8" i="72" s="1"/>
  <c r="D7" i="72"/>
  <c r="D27" i="72"/>
  <c r="D17" i="72"/>
  <c r="D7" i="69"/>
  <c r="D17" i="69"/>
  <c r="D27" i="69"/>
  <c r="C35" i="69"/>
  <c r="C25" i="72"/>
  <c r="C15" i="72"/>
  <c r="C35" i="72"/>
  <c r="C25" i="69"/>
  <c r="C15" i="69"/>
  <c r="D13" i="72"/>
  <c r="D23" i="69"/>
  <c r="D33" i="69"/>
  <c r="D13" i="69"/>
  <c r="D33" i="72"/>
  <c r="D23" i="72"/>
  <c r="D19" i="69"/>
  <c r="D9" i="69"/>
  <c r="D29" i="69"/>
  <c r="D19" i="72"/>
  <c r="D9" i="72"/>
  <c r="D29" i="72"/>
  <c r="C37" i="72"/>
  <c r="C39" i="69"/>
  <c r="C38" i="69"/>
  <c r="C37" i="69"/>
  <c r="C39" i="72"/>
  <c r="C38" i="72"/>
  <c r="D39" i="69"/>
  <c r="D38" i="69"/>
  <c r="D37" i="69"/>
  <c r="D39" i="72"/>
  <c r="D38" i="72"/>
  <c r="D37" i="72"/>
  <c r="C24" i="69"/>
  <c r="C34" i="69"/>
  <c r="C14" i="69"/>
  <c r="H14" i="69" s="1"/>
  <c r="C24" i="72"/>
  <c r="C34" i="72"/>
  <c r="C14" i="72"/>
  <c r="D36" i="72"/>
  <c r="D26" i="69"/>
  <c r="D16" i="69"/>
  <c r="D26" i="72"/>
  <c r="D36" i="69"/>
  <c r="D16" i="72"/>
  <c r="C33" i="72"/>
  <c r="C23" i="72"/>
  <c r="C13" i="72"/>
  <c r="H13" i="72" s="1"/>
  <c r="C13" i="69"/>
  <c r="H13" i="69" s="1"/>
  <c r="C33" i="69"/>
  <c r="C23" i="69"/>
  <c r="D24" i="69"/>
  <c r="D14" i="69"/>
  <c r="D34" i="69"/>
  <c r="D24" i="72"/>
  <c r="D34" i="72"/>
  <c r="D14" i="72"/>
  <c r="D30" i="69"/>
  <c r="D20" i="72"/>
  <c r="D10" i="72"/>
  <c r="D30" i="72"/>
  <c r="D20" i="69"/>
  <c r="D10" i="69"/>
  <c r="D32" i="72"/>
  <c r="D22" i="72"/>
  <c r="D12" i="72"/>
  <c r="D32" i="69"/>
  <c r="D22" i="69"/>
  <c r="D12" i="69"/>
  <c r="D25" i="72"/>
  <c r="D15" i="72"/>
  <c r="D35" i="72"/>
  <c r="D25" i="69"/>
  <c r="D15" i="69"/>
  <c r="D35" i="69"/>
  <c r="C20" i="72"/>
  <c r="C30" i="69"/>
  <c r="C10" i="72"/>
  <c r="C30" i="72"/>
  <c r="C20" i="69"/>
  <c r="C10" i="69"/>
  <c r="H10" i="69" s="1"/>
  <c r="C11" i="72"/>
  <c r="C31" i="69"/>
  <c r="C21" i="69"/>
  <c r="C11" i="69"/>
  <c r="C31" i="72"/>
  <c r="C21" i="72"/>
  <c r="C27" i="69"/>
  <c r="C17" i="69"/>
  <c r="C7" i="72"/>
  <c r="C27" i="72"/>
  <c r="C17" i="72"/>
  <c r="C7" i="69"/>
  <c r="H7" i="69" s="1"/>
  <c r="D21" i="69"/>
  <c r="D11" i="69"/>
  <c r="D31" i="72"/>
  <c r="D21" i="72"/>
  <c r="D31" i="69"/>
  <c r="D11" i="72"/>
  <c r="J14" i="55"/>
  <c r="H40" i="72"/>
  <c r="I40" i="72" s="1"/>
  <c r="L40" i="72" s="1"/>
  <c r="H40" i="69"/>
  <c r="I6" i="47"/>
  <c r="D37" i="51" s="1"/>
  <c r="H40" i="68"/>
  <c r="I40" i="68" s="1"/>
  <c r="L40" i="68" s="1"/>
  <c r="D14" i="68"/>
  <c r="D34" i="68"/>
  <c r="D24" i="68"/>
  <c r="D12" i="68"/>
  <c r="D22" i="68"/>
  <c r="D32" i="68"/>
  <c r="D21" i="68"/>
  <c r="D11" i="68"/>
  <c r="D31" i="68"/>
  <c r="C20" i="68"/>
  <c r="C10" i="68"/>
  <c r="C30" i="68"/>
  <c r="D29" i="68"/>
  <c r="D19" i="68"/>
  <c r="D9" i="68"/>
  <c r="C29" i="68"/>
  <c r="C9" i="68"/>
  <c r="C19" i="68"/>
  <c r="C23" i="68"/>
  <c r="C33" i="68"/>
  <c r="C13" i="68"/>
  <c r="D10" i="68"/>
  <c r="D30" i="68"/>
  <c r="D20" i="68"/>
  <c r="C26" i="68"/>
  <c r="C36" i="68"/>
  <c r="C16" i="68"/>
  <c r="C8" i="68"/>
  <c r="C18" i="68"/>
  <c r="C28" i="68"/>
  <c r="D7" i="68"/>
  <c r="D27" i="68"/>
  <c r="D17" i="68"/>
  <c r="C17" i="68"/>
  <c r="C27" i="68"/>
  <c r="C7" i="68"/>
  <c r="D8" i="68"/>
  <c r="D18" i="68"/>
  <c r="D28" i="68"/>
  <c r="D33" i="68"/>
  <c r="D13" i="68"/>
  <c r="D23" i="68"/>
  <c r="C11" i="68"/>
  <c r="C21" i="68"/>
  <c r="C31" i="68"/>
  <c r="C32" i="68"/>
  <c r="C12" i="68"/>
  <c r="C22" i="68"/>
  <c r="C37" i="68"/>
  <c r="C39" i="68"/>
  <c r="C38" i="68"/>
  <c r="D37" i="68"/>
  <c r="D39" i="68"/>
  <c r="D38" i="68"/>
  <c r="C15" i="68"/>
  <c r="C25" i="68"/>
  <c r="C35" i="68"/>
  <c r="D15" i="68"/>
  <c r="D25" i="68"/>
  <c r="D35" i="68"/>
  <c r="C14" i="68"/>
  <c r="H14" i="68" s="1"/>
  <c r="C34" i="68"/>
  <c r="C24" i="68"/>
  <c r="D16" i="68"/>
  <c r="D36" i="68"/>
  <c r="D26" i="68"/>
  <c r="J15" i="55"/>
  <c r="E44" i="53" s="1"/>
  <c r="J11" i="55"/>
  <c r="E41" i="53" s="1"/>
  <c r="J13" i="55"/>
  <c r="E43" i="53" s="1"/>
  <c r="J8" i="55"/>
  <c r="J5" i="55"/>
  <c r="E36" i="53" s="1"/>
  <c r="J10" i="55"/>
  <c r="E40" i="53" s="1"/>
  <c r="J3" i="55"/>
  <c r="E34" i="53" s="1"/>
  <c r="J9" i="55"/>
  <c r="E39" i="53" s="1"/>
  <c r="J6" i="55"/>
  <c r="E37" i="53" s="1"/>
  <c r="J4" i="55"/>
  <c r="E35" i="53" s="1"/>
  <c r="J7" i="55"/>
  <c r="E38" i="53" s="1"/>
  <c r="B10" i="46"/>
  <c r="B8" i="46"/>
  <c r="B7" i="46"/>
  <c r="B5" i="46"/>
  <c r="G11" i="46"/>
  <c r="G10" i="46"/>
  <c r="G8" i="46"/>
  <c r="G7" i="46"/>
  <c r="G5" i="46"/>
  <c r="H14" i="72" l="1"/>
  <c r="H16" i="72"/>
  <c r="H9" i="72"/>
  <c r="H11" i="69"/>
  <c r="H11" i="72"/>
  <c r="H15" i="69"/>
  <c r="H12" i="72"/>
  <c r="H7" i="72"/>
  <c r="H10" i="72"/>
  <c r="H15" i="72"/>
  <c r="H12" i="69"/>
  <c r="H9" i="68"/>
  <c r="M40" i="68"/>
  <c r="K40" i="68" s="1"/>
  <c r="M40" i="72"/>
  <c r="K40" i="72" s="1"/>
  <c r="H7" i="68"/>
  <c r="H12" i="68"/>
  <c r="I40" i="69"/>
  <c r="L40" i="69" s="1"/>
  <c r="H11" i="68"/>
  <c r="H13" i="68"/>
  <c r="H10" i="68"/>
  <c r="H15" i="68"/>
  <c r="H8" i="68"/>
  <c r="H16" i="68"/>
  <c r="H11" i="46"/>
  <c r="H10" i="46"/>
  <c r="H9" i="46"/>
  <c r="H8" i="46"/>
  <c r="H7" i="46"/>
  <c r="H6" i="46"/>
  <c r="H5" i="46"/>
  <c r="H3" i="46"/>
  <c r="M40" i="69" l="1"/>
  <c r="K40" i="69" s="1"/>
  <c r="C4" i="46"/>
  <c r="C5" i="46"/>
  <c r="C6" i="46"/>
  <c r="C7" i="46"/>
  <c r="C8" i="46"/>
  <c r="C9" i="46"/>
  <c r="C10" i="46"/>
  <c r="C11" i="46"/>
  <c r="C3" i="46"/>
  <c r="A49" i="27" l="1"/>
  <c r="A50" i="27"/>
  <c r="A5" i="36" l="1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4" i="36"/>
  <c r="I42" i="42" l="1"/>
  <c r="I41" i="42"/>
  <c r="I40" i="42"/>
  <c r="B3" i="42" l="1"/>
  <c r="C3" i="12"/>
  <c r="C49" i="12" s="1"/>
  <c r="C49" i="68" l="1"/>
  <c r="C49" i="72"/>
  <c r="C49" i="69"/>
  <c r="J37" i="12"/>
  <c r="J38" i="12"/>
  <c r="J39" i="12"/>
  <c r="I39" i="42"/>
  <c r="I38" i="42"/>
  <c r="I37" i="42"/>
  <c r="I36" i="42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AP71" i="36"/>
  <c r="BS71" i="36"/>
  <c r="BE71" i="36"/>
  <c r="BN70" i="36"/>
  <c r="CQ70" i="36"/>
  <c r="CC70" i="36"/>
  <c r="AG69" i="36"/>
  <c r="AP68" i="36"/>
  <c r="AC68" i="36"/>
  <c r="AG68" i="36"/>
  <c r="BN67" i="36"/>
  <c r="CC67" i="36"/>
  <c r="BN66" i="36"/>
  <c r="BM66" i="36"/>
  <c r="AG66" i="36"/>
  <c r="AV65" i="36"/>
  <c r="CK65" i="36"/>
  <c r="BW65" i="36"/>
  <c r="BN64" i="36"/>
  <c r="BG64" i="36"/>
  <c r="AM64" i="36"/>
  <c r="CF63" i="36"/>
  <c r="AS63" i="36"/>
  <c r="BN62" i="36"/>
  <c r="F3" i="36"/>
  <c r="E3" i="36"/>
  <c r="D3" i="36"/>
  <c r="C3" i="36"/>
  <c r="B3" i="36"/>
  <c r="F2" i="36"/>
  <c r="E2" i="36"/>
  <c r="D2" i="36"/>
  <c r="C2" i="36"/>
  <c r="B2" i="36"/>
  <c r="A2" i="36"/>
  <c r="P4" i="30"/>
  <c r="F5" i="36" s="1"/>
  <c r="N36" i="30"/>
  <c r="D37" i="36" s="1"/>
  <c r="P3" i="30"/>
  <c r="F4" i="36" s="1"/>
  <c r="A3" i="11"/>
  <c r="A2" i="11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2" i="30"/>
  <c r="J39" i="69" l="1"/>
  <c r="J38" i="69"/>
  <c r="J37" i="69"/>
  <c r="J37" i="72"/>
  <c r="J39" i="72"/>
  <c r="J38" i="72"/>
  <c r="J38" i="68"/>
  <c r="J39" i="68"/>
  <c r="J37" i="68"/>
  <c r="O4" i="11"/>
  <c r="P14" i="11"/>
  <c r="N26" i="11"/>
  <c r="Q43" i="11"/>
  <c r="M40" i="11"/>
  <c r="P4" i="11"/>
  <c r="M15" i="11"/>
  <c r="M27" i="11"/>
  <c r="O45" i="11"/>
  <c r="P9" i="11"/>
  <c r="O5" i="11"/>
  <c r="N15" i="11"/>
  <c r="O29" i="11"/>
  <c r="N46" i="11"/>
  <c r="O15" i="11"/>
  <c r="P29" i="11"/>
  <c r="Q61" i="11"/>
  <c r="N73" i="11"/>
  <c r="M58" i="11"/>
  <c r="P23" i="11"/>
  <c r="P24" i="11"/>
  <c r="M6" i="11"/>
  <c r="B7" i="35" s="1"/>
  <c r="N47" i="11"/>
  <c r="O23" i="11"/>
  <c r="N72" i="11"/>
  <c r="O13" i="11"/>
  <c r="N7" i="11"/>
  <c r="P15" i="11"/>
  <c r="P31" i="11"/>
  <c r="Q49" i="11"/>
  <c r="P7" i="11"/>
  <c r="N17" i="11"/>
  <c r="N32" i="11"/>
  <c r="N51" i="11"/>
  <c r="M63" i="11"/>
  <c r="N22" i="11"/>
  <c r="M57" i="11"/>
  <c r="M36" i="11"/>
  <c r="N59" i="11"/>
  <c r="N42" i="11"/>
  <c r="Q7" i="11"/>
  <c r="P17" i="11"/>
  <c r="M35" i="11"/>
  <c r="P53" i="11"/>
  <c r="N3" i="11"/>
  <c r="O56" i="11"/>
  <c r="P3" i="11"/>
  <c r="O35" i="11"/>
  <c r="P8" i="11"/>
  <c r="P18" i="11"/>
  <c r="N35" i="11"/>
  <c r="O9" i="11"/>
  <c r="M12" i="11"/>
  <c r="O59" i="11"/>
  <c r="N10" i="11"/>
  <c r="N6" i="11"/>
  <c r="N11" i="11"/>
  <c r="P13" i="11"/>
  <c r="E14" i="35" s="1"/>
  <c r="M16" i="11"/>
  <c r="O18" i="11"/>
  <c r="Q20" i="11"/>
  <c r="N23" i="11"/>
  <c r="P25" i="11"/>
  <c r="M28" i="11"/>
  <c r="O30" i="11"/>
  <c r="Q32" i="11"/>
  <c r="P37" i="11"/>
  <c r="O42" i="11"/>
  <c r="Q44" i="11"/>
  <c r="P49" i="11"/>
  <c r="M52" i="11"/>
  <c r="O54" i="11"/>
  <c r="Q56" i="11"/>
  <c r="Q68" i="11"/>
  <c r="N71" i="11"/>
  <c r="N83" i="11"/>
  <c r="Q3" i="11"/>
  <c r="M29" i="11"/>
  <c r="M53" i="11"/>
  <c r="P44" i="11"/>
  <c r="M4" i="11"/>
  <c r="O6" i="11"/>
  <c r="Q8" i="11"/>
  <c r="O11" i="11"/>
  <c r="Q13" i="11"/>
  <c r="N16" i="11"/>
  <c r="M21" i="11"/>
  <c r="Q25" i="11"/>
  <c r="N28" i="11"/>
  <c r="P30" i="11"/>
  <c r="M33" i="11"/>
  <c r="Q37" i="11"/>
  <c r="N40" i="11"/>
  <c r="P42" i="11"/>
  <c r="M45" i="11"/>
  <c r="O47" i="11"/>
  <c r="N52" i="11"/>
  <c r="P54" i="11"/>
  <c r="N64" i="11"/>
  <c r="N76" i="11"/>
  <c r="O3" i="11"/>
  <c r="O57" i="11"/>
  <c r="N74" i="11"/>
  <c r="O19" i="11"/>
  <c r="P50" i="11"/>
  <c r="P56" i="11"/>
  <c r="N4" i="11"/>
  <c r="P6" i="11"/>
  <c r="M9" i="11"/>
  <c r="P11" i="11"/>
  <c r="E12" i="35" s="1"/>
  <c r="M14" i="11"/>
  <c r="O16" i="11"/>
  <c r="Q18" i="11"/>
  <c r="N21" i="11"/>
  <c r="M26" i="11"/>
  <c r="B27" i="35" s="1"/>
  <c r="O28" i="11"/>
  <c r="Q30" i="11"/>
  <c r="N33" i="11"/>
  <c r="P35" i="11"/>
  <c r="M38" i="11"/>
  <c r="O40" i="11"/>
  <c r="Q42" i="11"/>
  <c r="N45" i="11"/>
  <c r="P47" i="11"/>
  <c r="M50" i="11"/>
  <c r="O52" i="11"/>
  <c r="Q54" i="11"/>
  <c r="N57" i="11"/>
  <c r="M62" i="11"/>
  <c r="Q66" i="11"/>
  <c r="N69" i="11"/>
  <c r="N81" i="11"/>
  <c r="N62" i="11"/>
  <c r="P26" i="11"/>
  <c r="O43" i="11"/>
  <c r="N60" i="11"/>
  <c r="O61" i="11"/>
  <c r="N78" i="11"/>
  <c r="Q6" i="11"/>
  <c r="N9" i="11"/>
  <c r="Q11" i="11"/>
  <c r="N14" i="11"/>
  <c r="P16" i="11"/>
  <c r="M19" i="11"/>
  <c r="O21" i="11"/>
  <c r="Q23" i="11"/>
  <c r="P28" i="11"/>
  <c r="M31" i="11"/>
  <c r="O33" i="11"/>
  <c r="Q35" i="11"/>
  <c r="N38" i="11"/>
  <c r="P40" i="11"/>
  <c r="M43" i="11"/>
  <c r="Q47" i="11"/>
  <c r="N50" i="11"/>
  <c r="P52" i="11"/>
  <c r="M55" i="11"/>
  <c r="Q59" i="11"/>
  <c r="N24" i="11"/>
  <c r="N48" i="11"/>
  <c r="M7" i="11"/>
  <c r="O14" i="11"/>
  <c r="Q16" i="11"/>
  <c r="N19" i="11"/>
  <c r="P21" i="11"/>
  <c r="M24" i="11"/>
  <c r="O26" i="11"/>
  <c r="Q28" i="11"/>
  <c r="N31" i="11"/>
  <c r="P33" i="11"/>
  <c r="O38" i="11"/>
  <c r="Q40" i="11"/>
  <c r="N43" i="11"/>
  <c r="P45" i="11"/>
  <c r="M48" i="11"/>
  <c r="O50" i="11"/>
  <c r="Q52" i="11"/>
  <c r="N55" i="11"/>
  <c r="P57" i="11"/>
  <c r="M60" i="11"/>
  <c r="O62" i="11"/>
  <c r="Q64" i="11"/>
  <c r="N67" i="11"/>
  <c r="N79" i="11"/>
  <c r="M3" i="11"/>
  <c r="N12" i="11"/>
  <c r="Q21" i="11"/>
  <c r="O31" i="11"/>
  <c r="N36" i="11"/>
  <c r="M41" i="11"/>
  <c r="O55" i="11"/>
  <c r="M47" i="11"/>
  <c r="Q4" i="11"/>
  <c r="M17" i="11"/>
  <c r="Q33" i="11"/>
  <c r="P38" i="11"/>
  <c r="Q45" i="11"/>
  <c r="Q57" i="11"/>
  <c r="Q69" i="11"/>
  <c r="N84" i="11"/>
  <c r="M59" i="11"/>
  <c r="M5" i="11"/>
  <c r="B6" i="35" s="1"/>
  <c r="O7" i="11"/>
  <c r="Q9" i="11"/>
  <c r="O12" i="11"/>
  <c r="Q14" i="11"/>
  <c r="P19" i="11"/>
  <c r="E20" i="35" s="1"/>
  <c r="M22" i="11"/>
  <c r="B23" i="35" s="1"/>
  <c r="O24" i="11"/>
  <c r="Q26" i="11"/>
  <c r="F27" i="35" s="1"/>
  <c r="N29" i="11"/>
  <c r="M34" i="11"/>
  <c r="O36" i="11"/>
  <c r="Q38" i="11"/>
  <c r="N41" i="11"/>
  <c r="P43" i="11"/>
  <c r="M46" i="11"/>
  <c r="O48" i="11"/>
  <c r="Q50" i="11"/>
  <c r="N53" i="11"/>
  <c r="P55" i="11"/>
  <c r="O60" i="11"/>
  <c r="Q62" i="11"/>
  <c r="N65" i="11"/>
  <c r="N77" i="11"/>
  <c r="Q63" i="11"/>
  <c r="N5" i="11"/>
  <c r="C6" i="35" s="1"/>
  <c r="M10" i="11"/>
  <c r="P12" i="11"/>
  <c r="O17" i="11"/>
  <c r="Q19" i="11"/>
  <c r="Q31" i="11"/>
  <c r="N34" i="11"/>
  <c r="P36" i="11"/>
  <c r="M39" i="11"/>
  <c r="O41" i="11"/>
  <c r="P48" i="11"/>
  <c r="M51" i="11"/>
  <c r="O53" i="11"/>
  <c r="Q55" i="11"/>
  <c r="N58" i="11"/>
  <c r="Q67" i="11"/>
  <c r="N70" i="11"/>
  <c r="N82" i="11"/>
  <c r="O10" i="11"/>
  <c r="Q12" i="11"/>
  <c r="M20" i="11"/>
  <c r="O22" i="11"/>
  <c r="D23" i="35" s="1"/>
  <c r="Q24" i="11"/>
  <c r="N27" i="11"/>
  <c r="M32" i="11"/>
  <c r="O34" i="11"/>
  <c r="Q36" i="11"/>
  <c r="N39" i="11"/>
  <c r="P41" i="11"/>
  <c r="M44" i="11"/>
  <c r="O46" i="11"/>
  <c r="Q48" i="11"/>
  <c r="M56" i="11"/>
  <c r="O58" i="11"/>
  <c r="Q60" i="11"/>
  <c r="N63" i="11"/>
  <c r="N75" i="11"/>
  <c r="Q39" i="11"/>
  <c r="P5" i="11"/>
  <c r="M8" i="11"/>
  <c r="P10" i="11"/>
  <c r="M13" i="11"/>
  <c r="Q17" i="11"/>
  <c r="N20" i="11"/>
  <c r="P22" i="11"/>
  <c r="E23" i="35" s="1"/>
  <c r="M25" i="11"/>
  <c r="O27" i="11"/>
  <c r="Q29" i="11"/>
  <c r="F30" i="35" s="1"/>
  <c r="P34" i="11"/>
  <c r="M37" i="11"/>
  <c r="O39" i="11"/>
  <c r="Q41" i="11"/>
  <c r="N44" i="11"/>
  <c r="P46" i="11"/>
  <c r="M49" i="11"/>
  <c r="O51" i="11"/>
  <c r="Q53" i="11"/>
  <c r="N56" i="11"/>
  <c r="P58" i="11"/>
  <c r="M61" i="11"/>
  <c r="Q65" i="11"/>
  <c r="N68" i="11"/>
  <c r="N80" i="11"/>
  <c r="O25" i="11"/>
  <c r="N54" i="11"/>
  <c r="Q5" i="11"/>
  <c r="N8" i="11"/>
  <c r="Q10" i="11"/>
  <c r="N13" i="11"/>
  <c r="M18" i="11"/>
  <c r="O20" i="11"/>
  <c r="Q22" i="11"/>
  <c r="N25" i="11"/>
  <c r="C26" i="35" s="1"/>
  <c r="P27" i="11"/>
  <c r="M30" i="11"/>
  <c r="O32" i="11"/>
  <c r="Q34" i="11"/>
  <c r="N37" i="11"/>
  <c r="P39" i="11"/>
  <c r="M42" i="11"/>
  <c r="O44" i="11"/>
  <c r="Q46" i="11"/>
  <c r="N49" i="11"/>
  <c r="P51" i="11"/>
  <c r="M54" i="11"/>
  <c r="Q58" i="11"/>
  <c r="N61" i="11"/>
  <c r="Q70" i="11"/>
  <c r="M23" i="11"/>
  <c r="Q51" i="11"/>
  <c r="O8" i="11"/>
  <c r="M11" i="11"/>
  <c r="Q15" i="11"/>
  <c r="N18" i="11"/>
  <c r="P20" i="11"/>
  <c r="Q27" i="11"/>
  <c r="N30" i="11"/>
  <c r="P32" i="11"/>
  <c r="O37" i="11"/>
  <c r="O49" i="11"/>
  <c r="N66" i="11"/>
  <c r="AD5" i="11"/>
  <c r="AA8" i="11"/>
  <c r="AC10" i="11"/>
  <c r="AE12" i="11"/>
  <c r="AB15" i="11"/>
  <c r="AD17" i="11"/>
  <c r="AA20" i="11"/>
  <c r="AC22" i="11"/>
  <c r="AE24" i="11"/>
  <c r="AB27" i="11"/>
  <c r="AD29" i="11"/>
  <c r="AA32" i="11"/>
  <c r="AC34" i="11"/>
  <c r="AE36" i="11"/>
  <c r="AB39" i="11"/>
  <c r="AD41" i="11"/>
  <c r="AA44" i="11"/>
  <c r="AC46" i="11"/>
  <c r="AE48" i="11"/>
  <c r="AB51" i="11"/>
  <c r="AD53" i="11"/>
  <c r="AA56" i="11"/>
  <c r="AC58" i="11"/>
  <c r="AE60" i="11"/>
  <c r="AB63" i="11"/>
  <c r="AB75" i="11"/>
  <c r="C7" i="35"/>
  <c r="E9" i="35"/>
  <c r="D14" i="35"/>
  <c r="D26" i="35"/>
  <c r="AE5" i="11"/>
  <c r="AB8" i="11"/>
  <c r="AD10" i="11"/>
  <c r="AA13" i="11"/>
  <c r="AC15" i="11"/>
  <c r="AE17" i="11"/>
  <c r="AB20" i="11"/>
  <c r="AD22" i="11"/>
  <c r="AA25" i="11"/>
  <c r="AC27" i="11"/>
  <c r="AE29" i="11"/>
  <c r="AB32" i="11"/>
  <c r="AD34" i="11"/>
  <c r="AA37" i="11"/>
  <c r="AC39" i="11"/>
  <c r="AE41" i="11"/>
  <c r="AB44" i="11"/>
  <c r="AD46" i="11"/>
  <c r="AA49" i="11"/>
  <c r="AC51" i="11"/>
  <c r="AE53" i="11"/>
  <c r="AB56" i="11"/>
  <c r="AD58" i="11"/>
  <c r="AA61" i="11"/>
  <c r="AE65" i="11"/>
  <c r="AB68" i="11"/>
  <c r="AB80" i="11"/>
  <c r="F21" i="35"/>
  <c r="C24" i="35"/>
  <c r="E26" i="35"/>
  <c r="B29" i="35"/>
  <c r="AA6" i="11"/>
  <c r="AC8" i="11"/>
  <c r="AE10" i="11"/>
  <c r="AB13" i="11"/>
  <c r="AD15" i="11"/>
  <c r="AA18" i="11"/>
  <c r="AC20" i="11"/>
  <c r="AE22" i="11"/>
  <c r="AB25" i="11"/>
  <c r="AD27" i="11"/>
  <c r="AA30" i="11"/>
  <c r="AC32" i="11"/>
  <c r="AE34" i="11"/>
  <c r="AB37" i="11"/>
  <c r="AD39" i="11"/>
  <c r="AA42" i="11"/>
  <c r="AC44" i="11"/>
  <c r="AE46" i="11"/>
  <c r="AB49" i="11"/>
  <c r="AD51" i="11"/>
  <c r="AA54" i="11"/>
  <c r="AC56" i="11"/>
  <c r="AE58" i="11"/>
  <c r="AB61" i="11"/>
  <c r="AE70" i="11"/>
  <c r="AB73" i="11"/>
  <c r="B10" i="35"/>
  <c r="F14" i="35"/>
  <c r="C17" i="35"/>
  <c r="E19" i="35"/>
  <c r="B22" i="35"/>
  <c r="F26" i="35"/>
  <c r="D20" i="35"/>
  <c r="AB6" i="11"/>
  <c r="AD8" i="11"/>
  <c r="AA11" i="11"/>
  <c r="AC13" i="11"/>
  <c r="AE15" i="11"/>
  <c r="AB18" i="11"/>
  <c r="AD20" i="11"/>
  <c r="AA23" i="11"/>
  <c r="AC25" i="11"/>
  <c r="AE27" i="11"/>
  <c r="AB30" i="11"/>
  <c r="AD32" i="11"/>
  <c r="AA35" i="11"/>
  <c r="AC37" i="11"/>
  <c r="AE39" i="11"/>
  <c r="AB42" i="11"/>
  <c r="AD44" i="11"/>
  <c r="AA47" i="11"/>
  <c r="AC49" i="11"/>
  <c r="AE51" i="11"/>
  <c r="AB54" i="11"/>
  <c r="AD56" i="11"/>
  <c r="AA59" i="11"/>
  <c r="AC61" i="11"/>
  <c r="AE63" i="11"/>
  <c r="AB66" i="11"/>
  <c r="AB78" i="11"/>
  <c r="D5" i="35"/>
  <c r="F7" i="35"/>
  <c r="C10" i="35"/>
  <c r="B15" i="35"/>
  <c r="D17" i="35"/>
  <c r="C22" i="35"/>
  <c r="E24" i="35"/>
  <c r="D29" i="35"/>
  <c r="AA4" i="11"/>
  <c r="AC6" i="11"/>
  <c r="AE8" i="11"/>
  <c r="AB11" i="11"/>
  <c r="AD13" i="11"/>
  <c r="AA16" i="11"/>
  <c r="AC18" i="11"/>
  <c r="AE20" i="11"/>
  <c r="AB23" i="11"/>
  <c r="AD25" i="11"/>
  <c r="AA28" i="11"/>
  <c r="AC30" i="11"/>
  <c r="AE32" i="11"/>
  <c r="AB35" i="11"/>
  <c r="AD37" i="11"/>
  <c r="AA40" i="11"/>
  <c r="AC42" i="11"/>
  <c r="AE44" i="11"/>
  <c r="AB47" i="11"/>
  <c r="AD49" i="11"/>
  <c r="AA52" i="11"/>
  <c r="AC54" i="11"/>
  <c r="AE56" i="11"/>
  <c r="AB59" i="11"/>
  <c r="AE68" i="11"/>
  <c r="AB71" i="11"/>
  <c r="AB83" i="11"/>
  <c r="E5" i="35"/>
  <c r="D10" i="35"/>
  <c r="C15" i="35"/>
  <c r="D22" i="35"/>
  <c r="F24" i="35"/>
  <c r="C27" i="35"/>
  <c r="E29" i="35"/>
  <c r="E15" i="35"/>
  <c r="F22" i="35"/>
  <c r="AB4" i="11"/>
  <c r="AD6" i="11"/>
  <c r="AA9" i="11"/>
  <c r="AC11" i="11"/>
  <c r="AE13" i="11"/>
  <c r="AB16" i="11"/>
  <c r="AD18" i="11"/>
  <c r="AA21" i="11"/>
  <c r="AC23" i="11"/>
  <c r="AE25" i="11"/>
  <c r="AB28" i="11"/>
  <c r="AD30" i="11"/>
  <c r="AA33" i="11"/>
  <c r="AC35" i="11"/>
  <c r="AE37" i="11"/>
  <c r="AB40" i="11"/>
  <c r="AD42" i="11"/>
  <c r="AA45" i="11"/>
  <c r="AC47" i="11"/>
  <c r="AE49" i="11"/>
  <c r="AB52" i="11"/>
  <c r="AD54" i="11"/>
  <c r="AA57" i="11"/>
  <c r="AC59" i="11"/>
  <c r="AE61" i="11"/>
  <c r="AB64" i="11"/>
  <c r="AB76" i="11"/>
  <c r="F5" i="35"/>
  <c r="C8" i="35"/>
  <c r="E10" i="35"/>
  <c r="B13" i="35"/>
  <c r="D15" i="35"/>
  <c r="F17" i="35"/>
  <c r="C20" i="35"/>
  <c r="E22" i="35"/>
  <c r="B25" i="35"/>
  <c r="AC4" i="11"/>
  <c r="AE6" i="11"/>
  <c r="AB9" i="11"/>
  <c r="AD11" i="11"/>
  <c r="AA14" i="11"/>
  <c r="AC16" i="11"/>
  <c r="AE18" i="11"/>
  <c r="AB21" i="11"/>
  <c r="AD23" i="11"/>
  <c r="AA26" i="11"/>
  <c r="AC28" i="11"/>
  <c r="AE30" i="11"/>
  <c r="AB33" i="11"/>
  <c r="AD35" i="11"/>
  <c r="AA38" i="11"/>
  <c r="AC40" i="11"/>
  <c r="AE42" i="11"/>
  <c r="AB45" i="11"/>
  <c r="AD47" i="11"/>
  <c r="AA50" i="11"/>
  <c r="AC52" i="11"/>
  <c r="AE54" i="11"/>
  <c r="AB57" i="11"/>
  <c r="AA62" i="11"/>
  <c r="AE66" i="11"/>
  <c r="AB69" i="11"/>
  <c r="AB81" i="11"/>
  <c r="D8" i="35"/>
  <c r="C13" i="35"/>
  <c r="B18" i="35"/>
  <c r="C25" i="35"/>
  <c r="AD4" i="11"/>
  <c r="AA7" i="11"/>
  <c r="AC9" i="11"/>
  <c r="AE11" i="11"/>
  <c r="AB14" i="11"/>
  <c r="AD16" i="11"/>
  <c r="AA19" i="11"/>
  <c r="AC21" i="11"/>
  <c r="AE23" i="11"/>
  <c r="AB26" i="11"/>
  <c r="AD28" i="11"/>
  <c r="AA31" i="11"/>
  <c r="AC33" i="11"/>
  <c r="AE35" i="11"/>
  <c r="AB38" i="11"/>
  <c r="AD40" i="11"/>
  <c r="AA43" i="11"/>
  <c r="AC45" i="11"/>
  <c r="AE47" i="11"/>
  <c r="AB50" i="11"/>
  <c r="AD52" i="11"/>
  <c r="AA55" i="11"/>
  <c r="AC57" i="11"/>
  <c r="AE59" i="11"/>
  <c r="AB62" i="11"/>
  <c r="AB74" i="11"/>
  <c r="AB3" i="11"/>
  <c r="E8" i="35"/>
  <c r="D13" i="35"/>
  <c r="F15" i="35"/>
  <c r="C18" i="35"/>
  <c r="C30" i="35"/>
  <c r="AE4" i="11"/>
  <c r="AB7" i="11"/>
  <c r="AD9" i="11"/>
  <c r="AA12" i="11"/>
  <c r="AC14" i="11"/>
  <c r="AE16" i="11"/>
  <c r="AB19" i="11"/>
  <c r="AD21" i="11"/>
  <c r="AA24" i="11"/>
  <c r="AC26" i="11"/>
  <c r="AE28" i="11"/>
  <c r="AB31" i="11"/>
  <c r="AD33" i="11"/>
  <c r="AA36" i="11"/>
  <c r="AC38" i="11"/>
  <c r="AE40" i="11"/>
  <c r="AB43" i="11"/>
  <c r="AD45" i="11"/>
  <c r="AA48" i="11"/>
  <c r="AC50" i="11"/>
  <c r="AE52" i="11"/>
  <c r="AB55" i="11"/>
  <c r="AD57" i="11"/>
  <c r="AA60" i="11"/>
  <c r="AC62" i="11"/>
  <c r="AE64" i="11"/>
  <c r="AB67" i="11"/>
  <c r="AB79" i="11"/>
  <c r="AC3" i="11"/>
  <c r="D6" i="35"/>
  <c r="F8" i="35"/>
  <c r="C11" i="35"/>
  <c r="E13" i="35"/>
  <c r="B16" i="35"/>
  <c r="D18" i="35"/>
  <c r="F20" i="35"/>
  <c r="E25" i="35"/>
  <c r="B28" i="35"/>
  <c r="D30" i="35"/>
  <c r="AA5" i="11"/>
  <c r="AC7" i="11"/>
  <c r="AE9" i="11"/>
  <c r="AB12" i="11"/>
  <c r="AD14" i="11"/>
  <c r="AA17" i="11"/>
  <c r="AC19" i="11"/>
  <c r="AE21" i="11"/>
  <c r="AB24" i="11"/>
  <c r="AD26" i="11"/>
  <c r="AA29" i="11"/>
  <c r="AC31" i="11"/>
  <c r="AE33" i="11"/>
  <c r="AB36" i="11"/>
  <c r="AD38" i="11"/>
  <c r="AA41" i="11"/>
  <c r="AC43" i="11"/>
  <c r="AE45" i="11"/>
  <c r="AB48" i="11"/>
  <c r="AD50" i="11"/>
  <c r="AA53" i="11"/>
  <c r="AC55" i="11"/>
  <c r="AE57" i="11"/>
  <c r="AB60" i="11"/>
  <c r="AE69" i="11"/>
  <c r="AB72" i="11"/>
  <c r="AB84" i="11"/>
  <c r="AD3" i="11"/>
  <c r="E6" i="35"/>
  <c r="B9" i="35"/>
  <c r="F13" i="35"/>
  <c r="E18" i="35"/>
  <c r="B21" i="35"/>
  <c r="F25" i="35"/>
  <c r="C28" i="35"/>
  <c r="E30" i="35"/>
  <c r="AB5" i="11"/>
  <c r="AD7" i="11"/>
  <c r="AA10" i="11"/>
  <c r="AC12" i="11"/>
  <c r="AE14" i="11"/>
  <c r="AB17" i="11"/>
  <c r="AD19" i="11"/>
  <c r="AA22" i="11"/>
  <c r="AC24" i="11"/>
  <c r="AE26" i="11"/>
  <c r="AB29" i="11"/>
  <c r="AD31" i="11"/>
  <c r="AA34" i="11"/>
  <c r="AC36" i="11"/>
  <c r="AE38" i="11"/>
  <c r="AB41" i="11"/>
  <c r="AD43" i="11"/>
  <c r="AA46" i="11"/>
  <c r="AC48" i="11"/>
  <c r="AE50" i="11"/>
  <c r="AB53" i="11"/>
  <c r="AD55" i="11"/>
  <c r="AA58" i="11"/>
  <c r="AC60" i="11"/>
  <c r="AE62" i="11"/>
  <c r="AB65" i="11"/>
  <c r="AB77" i="11"/>
  <c r="AE3" i="11"/>
  <c r="F6" i="35"/>
  <c r="E11" i="35"/>
  <c r="B14" i="35"/>
  <c r="D16" i="35"/>
  <c r="C21" i="35"/>
  <c r="B26" i="35"/>
  <c r="D28" i="35"/>
  <c r="AC5" i="11"/>
  <c r="AB34" i="11"/>
  <c r="AE7" i="11"/>
  <c r="AD36" i="11"/>
  <c r="B30" i="35"/>
  <c r="AB10" i="11"/>
  <c r="AA39" i="11"/>
  <c r="AB70" i="11"/>
  <c r="AB82" i="11"/>
  <c r="AC53" i="11"/>
  <c r="AD12" i="11"/>
  <c r="AC41" i="11"/>
  <c r="AA63" i="11"/>
  <c r="D21" i="35"/>
  <c r="AA27" i="11"/>
  <c r="F23" i="35"/>
  <c r="AA15" i="11"/>
  <c r="AE43" i="11"/>
  <c r="F11" i="35"/>
  <c r="AD24" i="11"/>
  <c r="AB58" i="11"/>
  <c r="AC17" i="11"/>
  <c r="AB46" i="11"/>
  <c r="C14" i="35"/>
  <c r="AA3" i="11"/>
  <c r="AE55" i="11"/>
  <c r="AC29" i="11"/>
  <c r="E27" i="35"/>
  <c r="AE19" i="11"/>
  <c r="AD48" i="11"/>
  <c r="AE67" i="11"/>
  <c r="E16" i="35"/>
  <c r="AE31" i="11"/>
  <c r="AB22" i="11"/>
  <c r="AA51" i="11"/>
  <c r="B19" i="35"/>
  <c r="N21" i="30"/>
  <c r="D22" i="36" s="1"/>
  <c r="M10" i="30"/>
  <c r="C11" i="36" s="1"/>
  <c r="P61" i="30"/>
  <c r="F62" i="36" s="1"/>
  <c r="N24" i="30"/>
  <c r="D25" i="36" s="1"/>
  <c r="N33" i="30"/>
  <c r="D34" i="36" s="1"/>
  <c r="M54" i="30"/>
  <c r="C55" i="36" s="1"/>
  <c r="M30" i="30"/>
  <c r="C31" i="36" s="1"/>
  <c r="M15" i="30"/>
  <c r="C16" i="36" s="1"/>
  <c r="L13" i="30"/>
  <c r="B14" i="36" s="1"/>
  <c r="M60" i="30"/>
  <c r="C61" i="36" s="1"/>
  <c r="P50" i="30"/>
  <c r="F51" i="36" s="1"/>
  <c r="P47" i="30"/>
  <c r="F48" i="36" s="1"/>
  <c r="P44" i="30"/>
  <c r="F45" i="36" s="1"/>
  <c r="P41" i="30"/>
  <c r="F42" i="36" s="1"/>
  <c r="P38" i="30"/>
  <c r="F39" i="36" s="1"/>
  <c r="P35" i="30"/>
  <c r="F36" i="36" s="1"/>
  <c r="P32" i="30"/>
  <c r="F33" i="36" s="1"/>
  <c r="P29" i="30"/>
  <c r="F30" i="36" s="1"/>
  <c r="P26" i="30"/>
  <c r="F27" i="36" s="1"/>
  <c r="P23" i="30"/>
  <c r="F24" i="36" s="1"/>
  <c r="P20" i="30"/>
  <c r="F21" i="36" s="1"/>
  <c r="P17" i="30"/>
  <c r="F18" i="36" s="1"/>
  <c r="P14" i="30"/>
  <c r="F15" i="36" s="1"/>
  <c r="P11" i="30"/>
  <c r="F12" i="36" s="1"/>
  <c r="P8" i="30"/>
  <c r="F9" i="36" s="1"/>
  <c r="P5" i="30"/>
  <c r="F6" i="36" s="1"/>
  <c r="L39" i="30"/>
  <c r="B40" i="36" s="1"/>
  <c r="N54" i="30"/>
  <c r="D55" i="36" s="1"/>
  <c r="N39" i="30"/>
  <c r="D40" i="36" s="1"/>
  <c r="N15" i="30"/>
  <c r="D16" i="36" s="1"/>
  <c r="N9" i="30"/>
  <c r="D10" i="36" s="1"/>
  <c r="O3" i="30"/>
  <c r="E4" i="36" s="1"/>
  <c r="M42" i="30"/>
  <c r="C43" i="36" s="1"/>
  <c r="M27" i="30"/>
  <c r="C28" i="36" s="1"/>
  <c r="M18" i="30"/>
  <c r="C19" i="36" s="1"/>
  <c r="M6" i="30"/>
  <c r="C7" i="36" s="1"/>
  <c r="J6" i="36" s="1"/>
  <c r="L49" i="30"/>
  <c r="B50" i="36" s="1"/>
  <c r="N3" i="30"/>
  <c r="D4" i="36" s="1"/>
  <c r="P56" i="30"/>
  <c r="F57" i="36" s="1"/>
  <c r="L48" i="30"/>
  <c r="B49" i="36" s="1"/>
  <c r="BW48" i="36" s="1"/>
  <c r="L36" i="30"/>
  <c r="B37" i="36" s="1"/>
  <c r="L24" i="30"/>
  <c r="B25" i="36" s="1"/>
  <c r="L12" i="30"/>
  <c r="B13" i="36" s="1"/>
  <c r="P70" i="30"/>
  <c r="F71" i="36" s="1"/>
  <c r="P59" i="30"/>
  <c r="F60" i="36" s="1"/>
  <c r="O56" i="30"/>
  <c r="E57" i="36" s="1"/>
  <c r="O53" i="30"/>
  <c r="E54" i="36" s="1"/>
  <c r="O50" i="30"/>
  <c r="E51" i="36" s="1"/>
  <c r="O47" i="30"/>
  <c r="E48" i="36" s="1"/>
  <c r="O44" i="30"/>
  <c r="E45" i="36" s="1"/>
  <c r="O41" i="30"/>
  <c r="E42" i="36" s="1"/>
  <c r="O38" i="30"/>
  <c r="E39" i="36" s="1"/>
  <c r="O35" i="30"/>
  <c r="E36" i="36" s="1"/>
  <c r="O32" i="30"/>
  <c r="E33" i="36" s="1"/>
  <c r="O29" i="30"/>
  <c r="E30" i="36" s="1"/>
  <c r="O26" i="30"/>
  <c r="E27" i="36" s="1"/>
  <c r="O23" i="30"/>
  <c r="E24" i="36" s="1"/>
  <c r="O20" i="30"/>
  <c r="E21" i="36" s="1"/>
  <c r="O17" i="30"/>
  <c r="E18" i="36" s="1"/>
  <c r="O14" i="30"/>
  <c r="E15" i="36" s="1"/>
  <c r="O11" i="30"/>
  <c r="E12" i="36" s="1"/>
  <c r="O8" i="30"/>
  <c r="E9" i="36" s="1"/>
  <c r="O5" i="30"/>
  <c r="E6" i="36" s="1"/>
  <c r="L27" i="30"/>
  <c r="B28" i="36" s="1"/>
  <c r="N45" i="30"/>
  <c r="D46" i="36" s="1"/>
  <c r="L38" i="30"/>
  <c r="B39" i="36" s="1"/>
  <c r="M39" i="30"/>
  <c r="C40" i="36" s="1"/>
  <c r="M24" i="30"/>
  <c r="C25" i="36" s="1"/>
  <c r="M12" i="30"/>
  <c r="C13" i="36" s="1"/>
  <c r="L37" i="30"/>
  <c r="B38" i="36" s="1"/>
  <c r="P53" i="30"/>
  <c r="F54" i="36" s="1"/>
  <c r="M52" i="36" s="1"/>
  <c r="M3" i="30"/>
  <c r="C4" i="36" s="1"/>
  <c r="C62" i="36" s="1"/>
  <c r="L47" i="30"/>
  <c r="B48" i="36" s="1"/>
  <c r="L35" i="30"/>
  <c r="B36" i="36" s="1"/>
  <c r="L23" i="30"/>
  <c r="B24" i="36" s="1"/>
  <c r="BK23" i="36" s="1"/>
  <c r="L11" i="30"/>
  <c r="B12" i="36" s="1"/>
  <c r="I12" i="36" s="1"/>
  <c r="P69" i="30"/>
  <c r="F70" i="36" s="1"/>
  <c r="N59" i="30"/>
  <c r="D60" i="36" s="1"/>
  <c r="N56" i="30"/>
  <c r="D57" i="36" s="1"/>
  <c r="N53" i="30"/>
  <c r="D54" i="36" s="1"/>
  <c r="N50" i="30"/>
  <c r="D51" i="36" s="1"/>
  <c r="N47" i="30"/>
  <c r="D48" i="36" s="1"/>
  <c r="N44" i="30"/>
  <c r="D45" i="36" s="1"/>
  <c r="K45" i="36" s="1"/>
  <c r="N41" i="30"/>
  <c r="D42" i="36" s="1"/>
  <c r="N38" i="30"/>
  <c r="D39" i="36" s="1"/>
  <c r="N35" i="30"/>
  <c r="D36" i="36" s="1"/>
  <c r="N32" i="30"/>
  <c r="D33" i="36" s="1"/>
  <c r="K33" i="36" s="1"/>
  <c r="N29" i="30"/>
  <c r="D30" i="36" s="1"/>
  <c r="N26" i="30"/>
  <c r="D27" i="36" s="1"/>
  <c r="N23" i="30"/>
  <c r="D24" i="36" s="1"/>
  <c r="N20" i="30"/>
  <c r="D21" i="36" s="1"/>
  <c r="N17" i="30"/>
  <c r="D18" i="36" s="1"/>
  <c r="N14" i="30"/>
  <c r="N11" i="30"/>
  <c r="D12" i="36" s="1"/>
  <c r="N8" i="30"/>
  <c r="D9" i="36" s="1"/>
  <c r="K9" i="36" s="1"/>
  <c r="N5" i="30"/>
  <c r="D6" i="36" s="1"/>
  <c r="AU6" i="36" s="1"/>
  <c r="L51" i="30"/>
  <c r="B52" i="36" s="1"/>
  <c r="N57" i="30"/>
  <c r="D58" i="36" s="1"/>
  <c r="N42" i="30"/>
  <c r="D43" i="36" s="1"/>
  <c r="N18" i="30"/>
  <c r="D19" i="36" s="1"/>
  <c r="BG18" i="36" s="1"/>
  <c r="N6" i="30"/>
  <c r="D7" i="36" s="1"/>
  <c r="M51" i="30"/>
  <c r="C52" i="36" s="1"/>
  <c r="M33" i="30"/>
  <c r="C34" i="36" s="1"/>
  <c r="M21" i="30"/>
  <c r="C22" i="36" s="1"/>
  <c r="M9" i="30"/>
  <c r="C10" i="36" s="1"/>
  <c r="L58" i="30"/>
  <c r="B59" i="36" s="1"/>
  <c r="L46" i="30"/>
  <c r="B47" i="36" s="1"/>
  <c r="O46" i="36" s="1"/>
  <c r="L34" i="30"/>
  <c r="B35" i="36" s="1"/>
  <c r="I33" i="36" s="1"/>
  <c r="L22" i="30"/>
  <c r="B23" i="36" s="1"/>
  <c r="L10" i="30"/>
  <c r="B11" i="36" s="1"/>
  <c r="P68" i="30"/>
  <c r="F69" i="36" s="1"/>
  <c r="AK69" i="36" s="1"/>
  <c r="M59" i="30"/>
  <c r="C60" i="36" s="1"/>
  <c r="M56" i="30"/>
  <c r="C57" i="36" s="1"/>
  <c r="M53" i="30"/>
  <c r="C54" i="36" s="1"/>
  <c r="M50" i="30"/>
  <c r="C51" i="36" s="1"/>
  <c r="M47" i="30"/>
  <c r="C48" i="36" s="1"/>
  <c r="M44" i="30"/>
  <c r="C45" i="36" s="1"/>
  <c r="M41" i="30"/>
  <c r="C42" i="36" s="1"/>
  <c r="M38" i="30"/>
  <c r="C39" i="36" s="1"/>
  <c r="J39" i="36" s="1"/>
  <c r="M35" i="30"/>
  <c r="C36" i="36" s="1"/>
  <c r="J36" i="36" s="1"/>
  <c r="M32" i="30"/>
  <c r="C33" i="36" s="1"/>
  <c r="M29" i="30"/>
  <c r="C30" i="36" s="1"/>
  <c r="M26" i="30"/>
  <c r="C27" i="36" s="1"/>
  <c r="M23" i="30"/>
  <c r="C24" i="36" s="1"/>
  <c r="J22" i="36" s="1"/>
  <c r="M20" i="30"/>
  <c r="C21" i="36" s="1"/>
  <c r="M17" i="30"/>
  <c r="C18" i="36" s="1"/>
  <c r="M14" i="30"/>
  <c r="M11" i="30"/>
  <c r="C12" i="36" s="1"/>
  <c r="M8" i="30"/>
  <c r="C9" i="36" s="1"/>
  <c r="M5" i="30"/>
  <c r="C6" i="36" s="1"/>
  <c r="N51" i="30"/>
  <c r="D52" i="36" s="1"/>
  <c r="K50" i="36" s="1"/>
  <c r="N27" i="30"/>
  <c r="D28" i="36" s="1"/>
  <c r="P60" i="30"/>
  <c r="L21" i="30"/>
  <c r="B22" i="36" s="1"/>
  <c r="P52" i="30"/>
  <c r="F53" i="36" s="1"/>
  <c r="P49" i="30"/>
  <c r="F50" i="36" s="1"/>
  <c r="P43" i="30"/>
  <c r="F44" i="36" s="1"/>
  <c r="P37" i="30"/>
  <c r="F38" i="36" s="1"/>
  <c r="P31" i="30"/>
  <c r="F32" i="36" s="1"/>
  <c r="P25" i="30"/>
  <c r="F26" i="36" s="1"/>
  <c r="P16" i="30"/>
  <c r="F17" i="36" s="1"/>
  <c r="P10" i="30"/>
  <c r="F11" i="36" s="1"/>
  <c r="L56" i="30"/>
  <c r="B57" i="36" s="1"/>
  <c r="L44" i="30"/>
  <c r="B45" i="36" s="1"/>
  <c r="I45" i="36" s="1"/>
  <c r="L32" i="30"/>
  <c r="B33" i="36" s="1"/>
  <c r="L20" i="30"/>
  <c r="B21" i="36" s="1"/>
  <c r="L8" i="30"/>
  <c r="B9" i="36" s="1"/>
  <c r="P66" i="30"/>
  <c r="F67" i="36" s="1"/>
  <c r="O58" i="30"/>
  <c r="E59" i="36" s="1"/>
  <c r="O55" i="30"/>
  <c r="E56" i="36" s="1"/>
  <c r="O52" i="30"/>
  <c r="E53" i="36" s="1"/>
  <c r="O49" i="30"/>
  <c r="E50" i="36" s="1"/>
  <c r="O46" i="30"/>
  <c r="E47" i="36" s="1"/>
  <c r="O43" i="30"/>
  <c r="E44" i="36" s="1"/>
  <c r="O40" i="30"/>
  <c r="E41" i="36" s="1"/>
  <c r="O37" i="30"/>
  <c r="E38" i="36" s="1"/>
  <c r="L36" i="36" s="1"/>
  <c r="O34" i="30"/>
  <c r="E35" i="36" s="1"/>
  <c r="O31" i="30"/>
  <c r="E32" i="36" s="1"/>
  <c r="O28" i="30"/>
  <c r="E29" i="36" s="1"/>
  <c r="O25" i="30"/>
  <c r="E26" i="36" s="1"/>
  <c r="O22" i="30"/>
  <c r="E23" i="36" s="1"/>
  <c r="O19" i="30"/>
  <c r="E20" i="36" s="1"/>
  <c r="O16" i="30"/>
  <c r="O13" i="30"/>
  <c r="E14" i="36" s="1"/>
  <c r="O10" i="30"/>
  <c r="E11" i="36" s="1"/>
  <c r="AV9" i="36" s="1"/>
  <c r="O7" i="30"/>
  <c r="E8" i="36" s="1"/>
  <c r="CF8" i="36" s="1"/>
  <c r="O4" i="30"/>
  <c r="E5" i="36" s="1"/>
  <c r="E61" i="36" s="1"/>
  <c r="L26" i="30"/>
  <c r="B27" i="36" s="1"/>
  <c r="AM25" i="36" s="1"/>
  <c r="M45" i="30"/>
  <c r="C46" i="36" s="1"/>
  <c r="L33" i="30"/>
  <c r="B34" i="36" s="1"/>
  <c r="P55" i="30"/>
  <c r="F56" i="36" s="1"/>
  <c r="P46" i="30"/>
  <c r="F47" i="36" s="1"/>
  <c r="P40" i="30"/>
  <c r="F41" i="36" s="1"/>
  <c r="P34" i="30"/>
  <c r="F35" i="36" s="1"/>
  <c r="P28" i="30"/>
  <c r="F29" i="36" s="1"/>
  <c r="P22" i="30"/>
  <c r="F23" i="36" s="1"/>
  <c r="P19" i="30"/>
  <c r="F20" i="36" s="1"/>
  <c r="P13" i="30"/>
  <c r="F14" i="36" s="1"/>
  <c r="P7" i="30"/>
  <c r="F8" i="36" s="1"/>
  <c r="Y7" i="36" s="1"/>
  <c r="L55" i="30"/>
  <c r="B56" i="36" s="1"/>
  <c r="I54" i="36" s="1"/>
  <c r="L43" i="30"/>
  <c r="B44" i="36" s="1"/>
  <c r="L31" i="30"/>
  <c r="B32" i="36" s="1"/>
  <c r="L7" i="30"/>
  <c r="B8" i="36" s="1"/>
  <c r="P65" i="30"/>
  <c r="F66" i="36" s="1"/>
  <c r="N58" i="30"/>
  <c r="D59" i="36" s="1"/>
  <c r="N55" i="30"/>
  <c r="D56" i="36" s="1"/>
  <c r="N52" i="30"/>
  <c r="D53" i="36" s="1"/>
  <c r="N49" i="30"/>
  <c r="D50" i="36" s="1"/>
  <c r="N46" i="30"/>
  <c r="D47" i="36" s="1"/>
  <c r="N43" i="30"/>
  <c r="D44" i="36" s="1"/>
  <c r="N40" i="30"/>
  <c r="D41" i="36" s="1"/>
  <c r="AO40" i="36" s="1"/>
  <c r="N37" i="30"/>
  <c r="D38" i="36" s="1"/>
  <c r="K38" i="36" s="1"/>
  <c r="N34" i="30"/>
  <c r="D35" i="36" s="1"/>
  <c r="N31" i="30"/>
  <c r="D32" i="36" s="1"/>
  <c r="N28" i="30"/>
  <c r="D29" i="36" s="1"/>
  <c r="N25" i="30"/>
  <c r="D26" i="36" s="1"/>
  <c r="K25" i="36" s="1"/>
  <c r="N22" i="30"/>
  <c r="D23" i="36" s="1"/>
  <c r="N19" i="30"/>
  <c r="D20" i="36" s="1"/>
  <c r="N16" i="30"/>
  <c r="D17" i="36" s="1"/>
  <c r="N13" i="30"/>
  <c r="D14" i="36" s="1"/>
  <c r="N10" i="30"/>
  <c r="D11" i="36" s="1"/>
  <c r="N7" i="30"/>
  <c r="D8" i="36" s="1"/>
  <c r="N4" i="30"/>
  <c r="D5" i="36" s="1"/>
  <c r="K5" i="36" s="1"/>
  <c r="N12" i="30"/>
  <c r="D13" i="36" s="1"/>
  <c r="AO11" i="36" s="1"/>
  <c r="L50" i="30"/>
  <c r="B51" i="36" s="1"/>
  <c r="M36" i="30"/>
  <c r="C37" i="36" s="1"/>
  <c r="L9" i="30"/>
  <c r="B10" i="36" s="1"/>
  <c r="L18" i="30"/>
  <c r="B19" i="36" s="1"/>
  <c r="I17" i="36" s="1"/>
  <c r="M55" i="30"/>
  <c r="C56" i="36" s="1"/>
  <c r="M46" i="30"/>
  <c r="C47" i="36" s="1"/>
  <c r="M34" i="30"/>
  <c r="C35" i="36" s="1"/>
  <c r="M25" i="30"/>
  <c r="C26" i="36" s="1"/>
  <c r="M16" i="30"/>
  <c r="C17" i="36" s="1"/>
  <c r="M13" i="30"/>
  <c r="C14" i="36" s="1"/>
  <c r="BR12" i="36" s="1"/>
  <c r="N30" i="30"/>
  <c r="D31" i="36" s="1"/>
  <c r="L19" i="30"/>
  <c r="Z19" i="30" s="1"/>
  <c r="L25" i="30"/>
  <c r="B26" i="36" s="1"/>
  <c r="M57" i="30"/>
  <c r="C58" i="36" s="1"/>
  <c r="L57" i="30"/>
  <c r="B58" i="36" s="1"/>
  <c r="P67" i="30"/>
  <c r="F68" i="36" s="1"/>
  <c r="CM68" i="36" s="1"/>
  <c r="L54" i="30"/>
  <c r="B55" i="36" s="1"/>
  <c r="L30" i="30"/>
  <c r="B31" i="36" s="1"/>
  <c r="P64" i="30"/>
  <c r="F65" i="36" s="1"/>
  <c r="M52" i="30"/>
  <c r="C53" i="36" s="1"/>
  <c r="J53" i="36" s="1"/>
  <c r="M43" i="30"/>
  <c r="C44" i="36" s="1"/>
  <c r="M37" i="30"/>
  <c r="C38" i="36" s="1"/>
  <c r="J38" i="36" s="1"/>
  <c r="M28" i="30"/>
  <c r="C29" i="36" s="1"/>
  <c r="AZ28" i="36" s="1"/>
  <c r="M19" i="30"/>
  <c r="C20" i="36" s="1"/>
  <c r="CJ20" i="36" s="1"/>
  <c r="M7" i="30"/>
  <c r="C8" i="36" s="1"/>
  <c r="L53" i="30"/>
  <c r="B54" i="36" s="1"/>
  <c r="L41" i="30"/>
  <c r="B42" i="36" s="1"/>
  <c r="L29" i="30"/>
  <c r="B30" i="36" s="1"/>
  <c r="I29" i="36" s="1"/>
  <c r="L17" i="30"/>
  <c r="B18" i="36" s="1"/>
  <c r="L5" i="30"/>
  <c r="B6" i="36" s="1"/>
  <c r="P63" i="30"/>
  <c r="F64" i="36" s="1"/>
  <c r="P57" i="30"/>
  <c r="F58" i="36" s="1"/>
  <c r="P54" i="30"/>
  <c r="F55" i="36" s="1"/>
  <c r="P51" i="30"/>
  <c r="F52" i="36" s="1"/>
  <c r="P48" i="30"/>
  <c r="F49" i="36" s="1"/>
  <c r="P45" i="30"/>
  <c r="F46" i="36" s="1"/>
  <c r="M44" i="36" s="1"/>
  <c r="P42" i="30"/>
  <c r="F43" i="36" s="1"/>
  <c r="P39" i="30"/>
  <c r="F40" i="36" s="1"/>
  <c r="P36" i="30"/>
  <c r="F37" i="36" s="1"/>
  <c r="M37" i="36" s="1"/>
  <c r="P33" i="30"/>
  <c r="F34" i="36" s="1"/>
  <c r="M33" i="36" s="1"/>
  <c r="P30" i="30"/>
  <c r="F31" i="36" s="1"/>
  <c r="P27" i="30"/>
  <c r="F28" i="36" s="1"/>
  <c r="M27" i="36" s="1"/>
  <c r="P24" i="30"/>
  <c r="F25" i="36" s="1"/>
  <c r="M24" i="36" s="1"/>
  <c r="P21" i="30"/>
  <c r="F22" i="36" s="1"/>
  <c r="P18" i="30"/>
  <c r="F19" i="36" s="1"/>
  <c r="P15" i="30"/>
  <c r="F16" i="36" s="1"/>
  <c r="M16" i="36" s="1"/>
  <c r="P12" i="30"/>
  <c r="F13" i="36" s="1"/>
  <c r="P9" i="30"/>
  <c r="F10" i="36" s="1"/>
  <c r="BO9" i="36" s="1"/>
  <c r="P6" i="30"/>
  <c r="F7" i="36" s="1"/>
  <c r="M5" i="36" s="1"/>
  <c r="L15" i="30"/>
  <c r="B16" i="36" s="1"/>
  <c r="N48" i="30"/>
  <c r="D49" i="36" s="1"/>
  <c r="K48" i="36" s="1"/>
  <c r="L14" i="30"/>
  <c r="B15" i="36" s="1"/>
  <c r="I14" i="36" s="1"/>
  <c r="M48" i="30"/>
  <c r="C49" i="36" s="1"/>
  <c r="L45" i="30"/>
  <c r="B46" i="36" s="1"/>
  <c r="P58" i="30"/>
  <c r="F59" i="36" s="1"/>
  <c r="L42" i="30"/>
  <c r="B43" i="36" s="1"/>
  <c r="L6" i="30"/>
  <c r="B7" i="36" s="1"/>
  <c r="I5" i="36" s="1"/>
  <c r="M58" i="30"/>
  <c r="C59" i="36" s="1"/>
  <c r="M49" i="30"/>
  <c r="C50" i="36" s="1"/>
  <c r="J48" i="36" s="1"/>
  <c r="M40" i="30"/>
  <c r="C41" i="36" s="1"/>
  <c r="J40" i="36" s="1"/>
  <c r="M31" i="30"/>
  <c r="C32" i="36" s="1"/>
  <c r="J31" i="36" s="1"/>
  <c r="M22" i="30"/>
  <c r="C23" i="36" s="1"/>
  <c r="M4" i="30"/>
  <c r="C5" i="36" s="1"/>
  <c r="L52" i="30"/>
  <c r="B53" i="36" s="1"/>
  <c r="I53" i="36" s="1"/>
  <c r="L40" i="30"/>
  <c r="B41" i="36" s="1"/>
  <c r="L28" i="30"/>
  <c r="B29" i="36" s="1"/>
  <c r="L16" i="30"/>
  <c r="B17" i="36" s="1"/>
  <c r="L4" i="30"/>
  <c r="B5" i="36" s="1"/>
  <c r="P62" i="30"/>
  <c r="F63" i="36" s="1"/>
  <c r="AK63" i="36" s="1"/>
  <c r="O57" i="30"/>
  <c r="E58" i="36" s="1"/>
  <c r="CF57" i="36" s="1"/>
  <c r="O54" i="30"/>
  <c r="E55" i="36" s="1"/>
  <c r="L55" i="36" s="1"/>
  <c r="O51" i="30"/>
  <c r="E52" i="36" s="1"/>
  <c r="L52" i="36" s="1"/>
  <c r="O48" i="30"/>
  <c r="E49" i="36" s="1"/>
  <c r="O45" i="30"/>
  <c r="E46" i="36" s="1"/>
  <c r="O42" i="30"/>
  <c r="E43" i="36" s="1"/>
  <c r="O39" i="30"/>
  <c r="E40" i="36" s="1"/>
  <c r="O36" i="30"/>
  <c r="E37" i="36" s="1"/>
  <c r="O33" i="30"/>
  <c r="E34" i="36" s="1"/>
  <c r="L34" i="36" s="1"/>
  <c r="O30" i="30"/>
  <c r="E31" i="36" s="1"/>
  <c r="O27" i="30"/>
  <c r="E28" i="36" s="1"/>
  <c r="O24" i="30"/>
  <c r="E25" i="36" s="1"/>
  <c r="O21" i="30"/>
  <c r="E22" i="36" s="1"/>
  <c r="L21" i="36" s="1"/>
  <c r="O18" i="30"/>
  <c r="E19" i="36" s="1"/>
  <c r="L19" i="36" s="1"/>
  <c r="O15" i="30"/>
  <c r="E16" i="36" s="1"/>
  <c r="O12" i="30"/>
  <c r="E13" i="36" s="1"/>
  <c r="O9" i="30"/>
  <c r="E10" i="36" s="1"/>
  <c r="O6" i="30"/>
  <c r="E7" i="36" s="1"/>
  <c r="L7" i="36" s="1"/>
  <c r="CL62" i="36"/>
  <c r="AD67" i="36"/>
  <c r="BK69" i="36"/>
  <c r="BB67" i="36"/>
  <c r="BH67" i="36"/>
  <c r="X67" i="36"/>
  <c r="AD62" i="36"/>
  <c r="BB62" i="36"/>
  <c r="J43" i="36"/>
  <c r="L8" i="36"/>
  <c r="AW4" i="36"/>
  <c r="M4" i="36"/>
  <c r="AJ9" i="36"/>
  <c r="L9" i="36"/>
  <c r="J9" i="36"/>
  <c r="AC70" i="36"/>
  <c r="W66" i="36"/>
  <c r="L62" i="36"/>
  <c r="AP64" i="36"/>
  <c r="CF62" i="36"/>
  <c r="J11" i="36"/>
  <c r="K10" i="36"/>
  <c r="AC8" i="36"/>
  <c r="L10" i="36"/>
  <c r="L11" i="36"/>
  <c r="BF8" i="36"/>
  <c r="J8" i="36"/>
  <c r="J7" i="36"/>
  <c r="L46" i="36"/>
  <c r="L31" i="36"/>
  <c r="K58" i="36"/>
  <c r="K46" i="36"/>
  <c r="K34" i="36"/>
  <c r="K16" i="36"/>
  <c r="I16" i="36"/>
  <c r="K57" i="36"/>
  <c r="L33" i="36"/>
  <c r="J57" i="36"/>
  <c r="J51" i="36"/>
  <c r="J45" i="36"/>
  <c r="J42" i="36"/>
  <c r="J33" i="36"/>
  <c r="J30" i="36"/>
  <c r="M26" i="36"/>
  <c r="L45" i="36"/>
  <c r="L35" i="36"/>
  <c r="K56" i="36"/>
  <c r="K35" i="36"/>
  <c r="I50" i="36"/>
  <c r="L47" i="36"/>
  <c r="L32" i="36"/>
  <c r="L23" i="36"/>
  <c r="I31" i="36"/>
  <c r="J56" i="36"/>
  <c r="J47" i="36"/>
  <c r="J44" i="36"/>
  <c r="M40" i="36"/>
  <c r="M19" i="36"/>
  <c r="J55" i="36"/>
  <c r="AN55" i="36"/>
  <c r="AN16" i="36"/>
  <c r="J16" i="36"/>
  <c r="CO37" i="36"/>
  <c r="I37" i="36"/>
  <c r="BA45" i="36"/>
  <c r="J21" i="36"/>
  <c r="AK40" i="36"/>
  <c r="M41" i="36"/>
  <c r="CS29" i="36"/>
  <c r="M29" i="36"/>
  <c r="AQ23" i="36"/>
  <c r="M23" i="36"/>
  <c r="CM17" i="36"/>
  <c r="M17" i="36"/>
  <c r="BU18" i="36"/>
  <c r="M18" i="36"/>
  <c r="R27" i="36"/>
  <c r="L27" i="36"/>
  <c r="BY21" i="36"/>
  <c r="K21" i="36"/>
  <c r="CO31" i="36"/>
  <c r="I32" i="36"/>
  <c r="AI22" i="36"/>
  <c r="K23" i="36"/>
  <c r="AO23" i="36"/>
  <c r="CQ20" i="36"/>
  <c r="K20" i="36"/>
  <c r="L57" i="36"/>
  <c r="L30" i="36"/>
  <c r="AP30" i="36"/>
  <c r="X30" i="36"/>
  <c r="BY33" i="36"/>
  <c r="AH32" i="36"/>
  <c r="J32" i="36"/>
  <c r="BX29" i="36"/>
  <c r="CD26" i="36"/>
  <c r="J26" i="36"/>
  <c r="J17" i="36"/>
  <c r="U36" i="36"/>
  <c r="I36" i="36"/>
  <c r="L56" i="36"/>
  <c r="BT44" i="36"/>
  <c r="L44" i="36"/>
  <c r="CR44" i="36"/>
  <c r="AV44" i="36"/>
  <c r="AQ42" i="36"/>
  <c r="M43" i="36"/>
  <c r="CA31" i="36"/>
  <c r="M31" i="36"/>
  <c r="AW28" i="36"/>
  <c r="M28" i="36"/>
  <c r="M25" i="36"/>
  <c r="BC25" i="36"/>
  <c r="CA21" i="36"/>
  <c r="AK42" i="36"/>
  <c r="M42" i="36"/>
  <c r="M30" i="36"/>
  <c r="Y30" i="36"/>
  <c r="BX54" i="36"/>
  <c r="J54" i="36"/>
  <c r="AN54" i="36"/>
  <c r="L28" i="36"/>
  <c r="AM38" i="36"/>
  <c r="I38" i="36"/>
  <c r="AG38" i="36"/>
  <c r="U38" i="36"/>
  <c r="O38" i="36"/>
  <c r="AY21" i="36"/>
  <c r="I21" i="36"/>
  <c r="CO21" i="36"/>
  <c r="BY43" i="36"/>
  <c r="K22" i="36"/>
  <c r="BM22" i="36"/>
  <c r="BG22" i="36"/>
  <c r="CK22" i="36"/>
  <c r="C15" i="36"/>
  <c r="CD13" i="36" s="1"/>
  <c r="F61" i="36"/>
  <c r="M59" i="36" s="1"/>
  <c r="F13" i="30"/>
  <c r="D15" i="36"/>
  <c r="BM14" i="36" s="1"/>
  <c r="E17" i="36"/>
  <c r="E13" i="30"/>
  <c r="F15" i="30"/>
  <c r="E15" i="30"/>
  <c r="E5" i="30"/>
  <c r="F7" i="30"/>
  <c r="H3" i="30"/>
  <c r="H12" i="30"/>
  <c r="E7" i="30"/>
  <c r="G12" i="30"/>
  <c r="E14" i="30"/>
  <c r="H6" i="30"/>
  <c r="H9" i="30"/>
  <c r="H13" i="30"/>
  <c r="AZ27" i="36"/>
  <c r="BC4" i="36"/>
  <c r="AP21" i="36"/>
  <c r="AG22" i="36"/>
  <c r="BQ22" i="36"/>
  <c r="CQ32" i="36"/>
  <c r="AY40" i="36"/>
  <c r="AY47" i="36"/>
  <c r="BY57" i="36"/>
  <c r="BF4" i="36"/>
  <c r="CJ10" i="36"/>
  <c r="O12" i="36"/>
  <c r="S17" i="36"/>
  <c r="AW18" i="36"/>
  <c r="BW22" i="36"/>
  <c r="CR29" i="36"/>
  <c r="AJ32" i="36"/>
  <c r="AM37" i="36"/>
  <c r="AS38" i="36"/>
  <c r="BA43" i="36"/>
  <c r="CI51" i="36"/>
  <c r="CA55" i="36"/>
  <c r="X66" i="36"/>
  <c r="CQ37" i="36"/>
  <c r="AN57" i="36"/>
  <c r="Q26" i="36"/>
  <c r="P12" i="36"/>
  <c r="BY16" i="36"/>
  <c r="AQ17" i="36"/>
  <c r="BA22" i="36"/>
  <c r="BY22" i="36"/>
  <c r="W23" i="36"/>
  <c r="V25" i="36"/>
  <c r="CA27" i="36"/>
  <c r="AT28" i="36"/>
  <c r="AE34" i="36"/>
  <c r="AJ34" i="36"/>
  <c r="AY38" i="36"/>
  <c r="CQ48" i="36"/>
  <c r="AH58" i="36"/>
  <c r="AC65" i="36"/>
  <c r="AQ66" i="36"/>
  <c r="BC67" i="36"/>
  <c r="X68" i="36"/>
  <c r="AS71" i="36"/>
  <c r="BK5" i="36"/>
  <c r="AS6" i="36"/>
  <c r="BZ11" i="36"/>
  <c r="V12" i="36"/>
  <c r="BF13" i="36"/>
  <c r="AH15" i="36"/>
  <c r="BB16" i="36"/>
  <c r="BO17" i="36"/>
  <c r="BS20" i="36"/>
  <c r="AD22" i="36"/>
  <c r="CE22" i="36"/>
  <c r="AC23" i="36"/>
  <c r="O26" i="36"/>
  <c r="AC33" i="36"/>
  <c r="W51" i="36"/>
  <c r="BM51" i="36"/>
  <c r="AD56" i="36"/>
  <c r="O57" i="36"/>
  <c r="CD58" i="36"/>
  <c r="AO64" i="36"/>
  <c r="AD65" i="36"/>
  <c r="BT66" i="36"/>
  <c r="AQ10" i="36"/>
  <c r="CG16" i="36"/>
  <c r="BU17" i="36"/>
  <c r="O21" i="36"/>
  <c r="U24" i="36"/>
  <c r="BL26" i="36"/>
  <c r="BK30" i="36"/>
  <c r="U35" i="36"/>
  <c r="S36" i="36"/>
  <c r="BW38" i="36"/>
  <c r="BL38" i="36"/>
  <c r="BE44" i="36"/>
  <c r="AC51" i="36"/>
  <c r="W55" i="36"/>
  <c r="CQ55" i="36"/>
  <c r="AT56" i="36"/>
  <c r="P57" i="36"/>
  <c r="BZ66" i="36"/>
  <c r="AD68" i="36"/>
  <c r="BG71" i="36"/>
  <c r="CR68" i="36"/>
  <c r="AO5" i="36"/>
  <c r="X9" i="36"/>
  <c r="AP10" i="36"/>
  <c r="CK11" i="36"/>
  <c r="CE20" i="36"/>
  <c r="AB21" i="36"/>
  <c r="O22" i="36"/>
  <c r="CQ22" i="36"/>
  <c r="BQ26" i="36"/>
  <c r="AI32" i="36"/>
  <c r="BG33" i="36"/>
  <c r="AW36" i="36"/>
  <c r="CI38" i="36"/>
  <c r="AV41" i="36"/>
  <c r="AU42" i="36"/>
  <c r="BF45" i="36"/>
  <c r="AA46" i="36"/>
  <c r="O48" i="36"/>
  <c r="CJ49" i="36"/>
  <c r="BY51" i="36"/>
  <c r="AG57" i="36"/>
  <c r="BH62" i="36"/>
  <c r="BT64" i="36"/>
  <c r="BT65" i="36"/>
  <c r="CI67" i="36"/>
  <c r="AE68" i="36"/>
  <c r="S69" i="36"/>
  <c r="AD70" i="36"/>
  <c r="BT71" i="36"/>
  <c r="BH10" i="36"/>
  <c r="AZ16" i="36"/>
  <c r="AI21" i="36"/>
  <c r="Q22" i="36"/>
  <c r="BQ23" i="36"/>
  <c r="AA24" i="36"/>
  <c r="AI25" i="36"/>
  <c r="BL27" i="36"/>
  <c r="AO32" i="36"/>
  <c r="BW36" i="36"/>
  <c r="CO38" i="36"/>
  <c r="BA41" i="36"/>
  <c r="BG42" i="36"/>
  <c r="AG46" i="36"/>
  <c r="AG47" i="36"/>
  <c r="AG48" i="36"/>
  <c r="AA56" i="36"/>
  <c r="BC56" i="36"/>
  <c r="AT57" i="36"/>
  <c r="P58" i="36"/>
  <c r="BW64" i="36"/>
  <c r="CO65" i="36"/>
  <c r="CL67" i="36"/>
  <c r="U69" i="36"/>
  <c r="BB70" i="36"/>
  <c r="CO24" i="36"/>
  <c r="BA7" i="36"/>
  <c r="AQ8" i="36"/>
  <c r="AA9" i="36"/>
  <c r="CK19" i="36"/>
  <c r="U22" i="36"/>
  <c r="AG23" i="36"/>
  <c r="BY23" i="36"/>
  <c r="AM24" i="36"/>
  <c r="CE26" i="36"/>
  <c r="BX27" i="36"/>
  <c r="BG32" i="36"/>
  <c r="BI41" i="36"/>
  <c r="AS46" i="36"/>
  <c r="AM47" i="36"/>
  <c r="AS48" i="36"/>
  <c r="BQ56" i="36"/>
  <c r="BA58" i="36"/>
  <c r="BZ62" i="36"/>
  <c r="AM63" i="36"/>
  <c r="CF64" i="36"/>
  <c r="CR67" i="36"/>
  <c r="AV68" i="36"/>
  <c r="BE70" i="36"/>
  <c r="S5" i="36"/>
  <c r="AD9" i="36"/>
  <c r="P18" i="36"/>
  <c r="AV19" i="36"/>
  <c r="AC22" i="36"/>
  <c r="AN23" i="36"/>
  <c r="AO24" i="36"/>
  <c r="CI26" i="36"/>
  <c r="BY32" i="36"/>
  <c r="CA35" i="36"/>
  <c r="O37" i="36"/>
  <c r="AY46" i="36"/>
  <c r="BE47" i="36"/>
  <c r="CG62" i="36"/>
  <c r="CA62" i="36"/>
  <c r="BE63" i="36"/>
  <c r="BT68" i="36"/>
  <c r="CR70" i="36"/>
  <c r="CK14" i="36"/>
  <c r="AY22" i="36"/>
  <c r="CK23" i="36"/>
  <c r="CE24" i="36"/>
  <c r="BK46" i="36"/>
  <c r="CC47" i="36"/>
  <c r="W52" i="36"/>
  <c r="V55" i="36"/>
  <c r="BN56" i="36"/>
  <c r="BE57" i="36"/>
  <c r="AK67" i="36"/>
  <c r="CL68" i="36"/>
  <c r="V7" i="36"/>
  <c r="AM16" i="36"/>
  <c r="U16" i="36"/>
  <c r="CD19" i="36"/>
  <c r="BL19" i="36"/>
  <c r="AK21" i="36"/>
  <c r="S21" i="36"/>
  <c r="S19" i="36"/>
  <c r="BI21" i="36"/>
  <c r="R22" i="36"/>
  <c r="BQ29" i="36"/>
  <c r="BQ28" i="36"/>
  <c r="AA28" i="36"/>
  <c r="CC27" i="36"/>
  <c r="BS31" i="36"/>
  <c r="AI31" i="36"/>
  <c r="AC31" i="36"/>
  <c r="BA30" i="36"/>
  <c r="BG31" i="36"/>
  <c r="Q31" i="36"/>
  <c r="CK31" i="36"/>
  <c r="AA33" i="36"/>
  <c r="BE33" i="36"/>
  <c r="O33" i="36"/>
  <c r="CO32" i="36"/>
  <c r="BQ31" i="36"/>
  <c r="CO33" i="36"/>
  <c r="BW33" i="36"/>
  <c r="AM33" i="36"/>
  <c r="AY31" i="36"/>
  <c r="BT33" i="36"/>
  <c r="AV40" i="36"/>
  <c r="AJ40" i="36"/>
  <c r="AD40" i="36"/>
  <c r="BT40" i="36"/>
  <c r="BB40" i="36"/>
  <c r="AT6" i="36"/>
  <c r="CD8" i="36"/>
  <c r="AT10" i="36"/>
  <c r="CC11" i="36"/>
  <c r="AG11" i="36"/>
  <c r="AI11" i="36"/>
  <c r="BM12" i="36"/>
  <c r="AS16" i="36"/>
  <c r="AZ17" i="36"/>
  <c r="BR16" i="36"/>
  <c r="BL16" i="36"/>
  <c r="AZ18" i="36"/>
  <c r="BU21" i="36"/>
  <c r="Y22" i="36"/>
  <c r="CM22" i="36"/>
  <c r="CG22" i="36"/>
  <c r="BN26" i="36"/>
  <c r="CL26" i="36"/>
  <c r="CP29" i="36"/>
  <c r="AJ31" i="36"/>
  <c r="BB30" i="36"/>
  <c r="CR30" i="36"/>
  <c r="R29" i="36"/>
  <c r="CR31" i="36"/>
  <c r="R31" i="36"/>
  <c r="BB31" i="36"/>
  <c r="CL31" i="36"/>
  <c r="BX33" i="36"/>
  <c r="AT33" i="36"/>
  <c r="BF33" i="36"/>
  <c r="AN37" i="36"/>
  <c r="CJ37" i="36"/>
  <c r="BX37" i="36"/>
  <c r="AT36" i="36"/>
  <c r="V35" i="36"/>
  <c r="BR37" i="36"/>
  <c r="AN36" i="36"/>
  <c r="CP36" i="36"/>
  <c r="AB36" i="36"/>
  <c r="P37" i="36"/>
  <c r="V36" i="36"/>
  <c r="CD35" i="36"/>
  <c r="BF37" i="36"/>
  <c r="BL36" i="36"/>
  <c r="Q39" i="36"/>
  <c r="BA39" i="36"/>
  <c r="CQ39" i="36"/>
  <c r="CK39" i="36"/>
  <c r="AC38" i="36"/>
  <c r="BB47" i="36"/>
  <c r="CR47" i="36"/>
  <c r="CL47" i="36"/>
  <c r="R47" i="36"/>
  <c r="AJ47" i="36"/>
  <c r="CF47" i="36"/>
  <c r="X47" i="36"/>
  <c r="BT47" i="36"/>
  <c r="BN47" i="36"/>
  <c r="BH45" i="36"/>
  <c r="AV47" i="36"/>
  <c r="AU49" i="36"/>
  <c r="AI49" i="36"/>
  <c r="CK49" i="36"/>
  <c r="AC49" i="36"/>
  <c r="CE49" i="36"/>
  <c r="AU48" i="36"/>
  <c r="AI47" i="36"/>
  <c r="BY49" i="36"/>
  <c r="BS49" i="36"/>
  <c r="BM49" i="36"/>
  <c r="Q48" i="36"/>
  <c r="BY48" i="36"/>
  <c r="F73" i="36"/>
  <c r="BI5" i="36"/>
  <c r="AN5" i="36"/>
  <c r="Y8" i="36"/>
  <c r="AZ10" i="36"/>
  <c r="V11" i="36"/>
  <c r="BX11" i="36"/>
  <c r="AM11" i="36"/>
  <c r="CE11" i="36"/>
  <c r="BN12" i="36"/>
  <c r="BK15" i="36"/>
  <c r="AY16" i="36"/>
  <c r="BS17" i="36"/>
  <c r="BK17" i="36"/>
  <c r="Y20" i="36"/>
  <c r="CA20" i="36"/>
  <c r="U25" i="36"/>
  <c r="BE25" i="36"/>
  <c r="AY25" i="36"/>
  <c r="CI27" i="36"/>
  <c r="AY28" i="36"/>
  <c r="BY29" i="36"/>
  <c r="BM29" i="36"/>
  <c r="BO31" i="36"/>
  <c r="S31" i="36"/>
  <c r="BC31" i="36"/>
  <c r="AE30" i="36"/>
  <c r="CK37" i="36"/>
  <c r="BY37" i="36"/>
  <c r="AO37" i="36"/>
  <c r="BS37" i="36"/>
  <c r="AI37" i="36"/>
  <c r="W37" i="36"/>
  <c r="Q37" i="36"/>
  <c r="BG37" i="36"/>
  <c r="CR39" i="36"/>
  <c r="AV39" i="36"/>
  <c r="AD39" i="36"/>
  <c r="CL39" i="36"/>
  <c r="X39" i="36"/>
  <c r="BH48" i="36"/>
  <c r="AD48" i="36"/>
  <c r="CR48" i="36"/>
  <c r="R48" i="36"/>
  <c r="CF48" i="36"/>
  <c r="BL4" i="36"/>
  <c r="BZ18" i="36"/>
  <c r="CF33" i="36"/>
  <c r="CR33" i="36"/>
  <c r="AV33" i="36"/>
  <c r="BZ33" i="36"/>
  <c r="BN36" i="36"/>
  <c r="AV36" i="36"/>
  <c r="R34" i="36"/>
  <c r="CR36" i="36"/>
  <c r="X36" i="36"/>
  <c r="AQ39" i="36"/>
  <c r="CA39" i="36"/>
  <c r="BC37" i="36"/>
  <c r="AE37" i="36"/>
  <c r="BU37" i="36"/>
  <c r="S37" i="36"/>
  <c r="Y39" i="36"/>
  <c r="AQ38" i="36"/>
  <c r="BO37" i="36"/>
  <c r="CG38" i="36"/>
  <c r="AK38" i="36"/>
  <c r="BQ43" i="36"/>
  <c r="BK43" i="36"/>
  <c r="AS43" i="36"/>
  <c r="AG43" i="36"/>
  <c r="AA43" i="36"/>
  <c r="CC43" i="36"/>
  <c r="BY6" i="36"/>
  <c r="BG6" i="36"/>
  <c r="CP7" i="36"/>
  <c r="BG4" i="36"/>
  <c r="BU4" i="36"/>
  <c r="W5" i="36"/>
  <c r="BH5" i="36"/>
  <c r="BM6" i="36"/>
  <c r="BT9" i="36"/>
  <c r="P10" i="36"/>
  <c r="BI10" i="36"/>
  <c r="CF11" i="36"/>
  <c r="AU11" i="36"/>
  <c r="CR11" i="36"/>
  <c r="Y12" i="36"/>
  <c r="AG14" i="36"/>
  <c r="BR15" i="36"/>
  <c r="BE16" i="36"/>
  <c r="CA17" i="36"/>
  <c r="BC17" i="36"/>
  <c r="BT17" i="36"/>
  <c r="BC18" i="36"/>
  <c r="AQ18" i="36"/>
  <c r="AE18" i="36"/>
  <c r="S18" i="36"/>
  <c r="R19" i="36"/>
  <c r="Y21" i="36"/>
  <c r="CF21" i="36"/>
  <c r="BS25" i="36"/>
  <c r="BQ25" i="36"/>
  <c r="P26" i="36"/>
  <c r="CG26" i="36"/>
  <c r="AA27" i="36"/>
  <c r="AK31" i="36"/>
  <c r="V32" i="36"/>
  <c r="AY34" i="36"/>
  <c r="CO34" i="36"/>
  <c r="O34" i="36"/>
  <c r="BE34" i="36"/>
  <c r="Q35" i="36"/>
  <c r="BO36" i="36"/>
  <c r="AK36" i="36"/>
  <c r="CS36" i="36"/>
  <c r="AQ36" i="36"/>
  <c r="CA36" i="36"/>
  <c r="AY39" i="36"/>
  <c r="AP46" i="36"/>
  <c r="CA4" i="36"/>
  <c r="X5" i="36"/>
  <c r="AW8" i="36"/>
  <c r="BR9" i="36"/>
  <c r="BU9" i="36"/>
  <c r="Q10" i="36"/>
  <c r="BK10" i="36"/>
  <c r="AE11" i="36"/>
  <c r="AZ11" i="36"/>
  <c r="AC12" i="36"/>
  <c r="BU12" i="36"/>
  <c r="V15" i="36"/>
  <c r="BX15" i="36"/>
  <c r="BG16" i="36"/>
  <c r="P17" i="36"/>
  <c r="CM21" i="36"/>
  <c r="AA23" i="36"/>
  <c r="AP24" i="36"/>
  <c r="AV25" i="36"/>
  <c r="BR25" i="36"/>
  <c r="S26" i="36"/>
  <c r="AB27" i="36"/>
  <c r="CD28" i="36"/>
  <c r="AB28" i="36"/>
  <c r="BF28" i="36"/>
  <c r="X29" i="36"/>
  <c r="U30" i="36"/>
  <c r="CO30" i="36"/>
  <c r="AS30" i="36"/>
  <c r="BW30" i="36"/>
  <c r="BS30" i="36"/>
  <c r="AM31" i="36"/>
  <c r="BL32" i="36"/>
  <c r="AH34" i="36"/>
  <c r="CP34" i="36"/>
  <c r="AB34" i="36"/>
  <c r="P34" i="36"/>
  <c r="BX34" i="36"/>
  <c r="AZ34" i="36"/>
  <c r="BH37" i="36"/>
  <c r="BO38" i="36"/>
  <c r="CC42" i="36"/>
  <c r="O42" i="36"/>
  <c r="CI42" i="36"/>
  <c r="U42" i="36"/>
  <c r="BK42" i="36"/>
  <c r="AD45" i="36"/>
  <c r="BS6" i="36"/>
  <c r="AP5" i="36"/>
  <c r="Q6" i="36"/>
  <c r="CI6" i="36"/>
  <c r="AE7" i="36"/>
  <c r="BB8" i="36"/>
  <c r="CL9" i="36"/>
  <c r="R10" i="36"/>
  <c r="BL10" i="36"/>
  <c r="BA11" i="36"/>
  <c r="AK12" i="36"/>
  <c r="CG12" i="36"/>
  <c r="AG15" i="36"/>
  <c r="BQ16" i="36"/>
  <c r="BW17" i="36"/>
  <c r="BX18" i="36"/>
  <c r="W19" i="36"/>
  <c r="AE21" i="36"/>
  <c r="CO22" i="36"/>
  <c r="O24" i="36"/>
  <c r="AY24" i="36"/>
  <c r="AS24" i="36"/>
  <c r="Y25" i="36"/>
  <c r="CI25" i="36"/>
  <c r="V26" i="36"/>
  <c r="CJ26" i="36"/>
  <c r="AN27" i="36"/>
  <c r="AU28" i="36"/>
  <c r="BL28" i="36"/>
  <c r="AB29" i="36"/>
  <c r="P30" i="36"/>
  <c r="CP30" i="36"/>
  <c r="AZ30" i="36"/>
  <c r="BT30" i="36"/>
  <c r="AV31" i="36"/>
  <c r="BT32" i="36"/>
  <c r="BH32" i="36"/>
  <c r="BB32" i="36"/>
  <c r="BR32" i="36"/>
  <c r="AD33" i="36"/>
  <c r="AP37" i="36"/>
  <c r="BS38" i="36"/>
  <c r="BN39" i="36"/>
  <c r="BF42" i="36"/>
  <c r="AH42" i="36"/>
  <c r="CJ41" i="36"/>
  <c r="BL42" i="36"/>
  <c r="BH42" i="36"/>
  <c r="AJ42" i="36"/>
  <c r="CL42" i="36"/>
  <c r="AD43" i="36"/>
  <c r="CL43" i="36"/>
  <c r="AP47" i="36"/>
  <c r="CG4" i="36"/>
  <c r="AQ5" i="36"/>
  <c r="CJ6" i="36"/>
  <c r="AH7" i="36"/>
  <c r="CE8" i="36"/>
  <c r="BE8" i="36"/>
  <c r="CM9" i="36"/>
  <c r="S10" i="36"/>
  <c r="BX10" i="36"/>
  <c r="BB11" i="36"/>
  <c r="CP12" i="36"/>
  <c r="AN12" i="36"/>
  <c r="CI12" i="36"/>
  <c r="P16" i="36"/>
  <c r="CC16" i="36"/>
  <c r="Y17" i="36"/>
  <c r="CG17" i="36"/>
  <c r="AI19" i="36"/>
  <c r="BX20" i="36"/>
  <c r="BL20" i="36"/>
  <c r="AW20" i="36"/>
  <c r="CS21" i="36"/>
  <c r="V24" i="36"/>
  <c r="BE24" i="36"/>
  <c r="CJ25" i="36"/>
  <c r="BH28" i="36"/>
  <c r="AJ27" i="36"/>
  <c r="R28" i="36"/>
  <c r="BW28" i="36"/>
  <c r="AD29" i="36"/>
  <c r="BU30" i="36"/>
  <c r="AW31" i="36"/>
  <c r="AQ32" i="36"/>
  <c r="CS32" i="36"/>
  <c r="S32" i="36"/>
  <c r="AW32" i="36"/>
  <c r="CA32" i="36"/>
  <c r="AK32" i="36"/>
  <c r="BU32" i="36"/>
  <c r="AN35" i="36"/>
  <c r="AZ36" i="36"/>
  <c r="AU37" i="36"/>
  <c r="BO39" i="36"/>
  <c r="AS41" i="36"/>
  <c r="CI40" i="36"/>
  <c r="CO39" i="36"/>
  <c r="CI41" i="36"/>
  <c r="O40" i="36"/>
  <c r="BW39" i="36"/>
  <c r="CQ41" i="36"/>
  <c r="AO42" i="36"/>
  <c r="CE41" i="36"/>
  <c r="Q40" i="36"/>
  <c r="AU41" i="36"/>
  <c r="AO41" i="36"/>
  <c r="AC40" i="36"/>
  <c r="CK42" i="36"/>
  <c r="W42" i="36"/>
  <c r="CE40" i="36"/>
  <c r="W40" i="36"/>
  <c r="BY42" i="36"/>
  <c r="Q42" i="36"/>
  <c r="BM42" i="36"/>
  <c r="W41" i="36"/>
  <c r="BS41" i="36"/>
  <c r="Q41" i="36"/>
  <c r="BS40" i="36"/>
  <c r="AV48" i="36"/>
  <c r="V4" i="36"/>
  <c r="CM4" i="36"/>
  <c r="W6" i="36"/>
  <c r="CK6" i="36"/>
  <c r="X8" i="36"/>
  <c r="AJ8" i="36"/>
  <c r="CA9" i="36"/>
  <c r="AQ9" i="36"/>
  <c r="CR9" i="36"/>
  <c r="V10" i="36"/>
  <c r="Q11" i="36"/>
  <c r="BC11" i="36"/>
  <c r="CJ12" i="36"/>
  <c r="AC13" i="36"/>
  <c r="U15" i="36"/>
  <c r="CC15" i="36"/>
  <c r="V16" i="36"/>
  <c r="CD16" i="36"/>
  <c r="AB17" i="36"/>
  <c r="CJ17" i="36"/>
  <c r="AK19" i="36"/>
  <c r="BY20" i="36"/>
  <c r="W20" i="36"/>
  <c r="BA20" i="36"/>
  <c r="AZ20" i="36"/>
  <c r="BY24" i="36"/>
  <c r="BG24" i="36"/>
  <c r="BQ24" i="36"/>
  <c r="P25" i="36"/>
  <c r="CP25" i="36"/>
  <c r="AJ26" i="36"/>
  <c r="AM27" i="36"/>
  <c r="BC27" i="36"/>
  <c r="BU28" i="36"/>
  <c r="BO28" i="36"/>
  <c r="BX28" i="36"/>
  <c r="AP29" i="36"/>
  <c r="BY30" i="36"/>
  <c r="BA31" i="36"/>
  <c r="AH33" i="36"/>
  <c r="BK35" i="36"/>
  <c r="BC36" i="36"/>
  <c r="AZ37" i="36"/>
  <c r="AV43" i="36"/>
  <c r="BA48" i="36"/>
  <c r="CG6" i="36"/>
  <c r="S6" i="36"/>
  <c r="AN4" i="36"/>
  <c r="CD5" i="36"/>
  <c r="AB6" i="36"/>
  <c r="CQ6" i="36"/>
  <c r="AZ7" i="36"/>
  <c r="CG8" i="36"/>
  <c r="BO8" i="36"/>
  <c r="S9" i="36"/>
  <c r="W10" i="36"/>
  <c r="CG10" i="36"/>
  <c r="R11" i="36"/>
  <c r="BK11" i="36"/>
  <c r="X12" i="36"/>
  <c r="AQ12" i="36"/>
  <c r="CP15" i="36"/>
  <c r="BL15" i="36"/>
  <c r="CD15" i="36"/>
  <c r="AT15" i="36"/>
  <c r="AM15" i="36"/>
  <c r="AA16" i="36"/>
  <c r="CO16" i="36"/>
  <c r="AD17" i="36"/>
  <c r="AD18" i="36"/>
  <c r="CQ18" i="36"/>
  <c r="BC20" i="36"/>
  <c r="BW23" i="36"/>
  <c r="CC23" i="36"/>
  <c r="BK21" i="36"/>
  <c r="CF24" i="36"/>
  <c r="AA25" i="36"/>
  <c r="AK26" i="36"/>
  <c r="BR27" i="36"/>
  <c r="CD27" i="36"/>
  <c r="BE27" i="36"/>
  <c r="P28" i="36"/>
  <c r="AQ29" i="36"/>
  <c r="BI30" i="36"/>
  <c r="BU31" i="36"/>
  <c r="BZ32" i="36"/>
  <c r="AN33" i="36"/>
  <c r="AD34" i="36"/>
  <c r="BF36" i="36"/>
  <c r="CL37" i="36"/>
  <c r="CS9" i="36"/>
  <c r="CC5" i="36"/>
  <c r="CE5" i="36"/>
  <c r="AC6" i="36"/>
  <c r="BZ8" i="36"/>
  <c r="AJ10" i="36"/>
  <c r="U11" i="36"/>
  <c r="BM11" i="36"/>
  <c r="AW12" i="36"/>
  <c r="AB16" i="36"/>
  <c r="CP16" i="36"/>
  <c r="AE17" i="36"/>
  <c r="CS17" i="36"/>
  <c r="AO19" i="36"/>
  <c r="CG20" i="36"/>
  <c r="BG20" i="36"/>
  <c r="AC21" i="36"/>
  <c r="BC21" i="36"/>
  <c r="BX21" i="36"/>
  <c r="AZ22" i="36"/>
  <c r="AB23" i="36"/>
  <c r="BL23" i="36"/>
  <c r="V23" i="36"/>
  <c r="BF23" i="36"/>
  <c r="CI24" i="36"/>
  <c r="AE25" i="36"/>
  <c r="BS27" i="36"/>
  <c r="BA27" i="36"/>
  <c r="AU26" i="36"/>
  <c r="AI27" i="36"/>
  <c r="BF27" i="36"/>
  <c r="Q28" i="36"/>
  <c r="CP28" i="36"/>
  <c r="AT29" i="36"/>
  <c r="R30" i="36"/>
  <c r="BW31" i="36"/>
  <c r="O32" i="36"/>
  <c r="CR32" i="36"/>
  <c r="BX35" i="36"/>
  <c r="CM37" i="36"/>
  <c r="S38" i="36"/>
  <c r="BR38" i="36"/>
  <c r="CJ38" i="36"/>
  <c r="AH40" i="36"/>
  <c r="AZ38" i="36"/>
  <c r="AT39" i="36"/>
  <c r="AH39" i="36"/>
  <c r="AT38" i="36"/>
  <c r="CD40" i="36"/>
  <c r="P40" i="36"/>
  <c r="CJ39" i="36"/>
  <c r="CD38" i="36"/>
  <c r="AJ41" i="36"/>
  <c r="BB41" i="36"/>
  <c r="R41" i="36"/>
  <c r="CL41" i="36"/>
  <c r="AP41" i="36"/>
  <c r="X41" i="36"/>
  <c r="CF5" i="36"/>
  <c r="AI6" i="36"/>
  <c r="AM7" i="36"/>
  <c r="BQ7" i="36"/>
  <c r="CA8" i="36"/>
  <c r="Y9" i="36"/>
  <c r="AS10" i="36"/>
  <c r="AK10" i="36"/>
  <c r="CL10" i="36"/>
  <c r="W11" i="36"/>
  <c r="BC12" i="36"/>
  <c r="AB13" i="36"/>
  <c r="CJ14" i="36"/>
  <c r="BL14" i="36"/>
  <c r="AI16" i="36"/>
  <c r="AP17" i="36"/>
  <c r="AI18" i="36"/>
  <c r="AU19" i="36"/>
  <c r="BO20" i="36"/>
  <c r="BZ21" i="36"/>
  <c r="BH21" i="36"/>
  <c r="BE21" i="36"/>
  <c r="AT23" i="36"/>
  <c r="R24" i="36"/>
  <c r="AG25" i="36"/>
  <c r="BF26" i="36"/>
  <c r="AN26" i="36"/>
  <c r="BG26" i="36"/>
  <c r="BH27" i="36"/>
  <c r="AD28" i="36"/>
  <c r="AU29" i="36"/>
  <c r="V30" i="36"/>
  <c r="BX30" i="36"/>
  <c r="BY31" i="36"/>
  <c r="AE32" i="36"/>
  <c r="BN33" i="36"/>
  <c r="AI34" i="36"/>
  <c r="BY40" i="36"/>
  <c r="BS46" i="36"/>
  <c r="BM46" i="36"/>
  <c r="AC46" i="36"/>
  <c r="CK46" i="36"/>
  <c r="AC45" i="36"/>
  <c r="BS45" i="36"/>
  <c r="AU46" i="36"/>
  <c r="BR47" i="36"/>
  <c r="AH47" i="36"/>
  <c r="BF47" i="36"/>
  <c r="CD47" i="36"/>
  <c r="BW51" i="36"/>
  <c r="U51" i="36"/>
  <c r="BK51" i="36"/>
  <c r="AS50" i="36"/>
  <c r="CO51" i="36"/>
  <c r="AG51" i="36"/>
  <c r="CC51" i="36"/>
  <c r="BE51" i="36"/>
  <c r="AM51" i="36"/>
  <c r="AY50" i="36"/>
  <c r="AA51" i="36"/>
  <c r="BK49" i="36"/>
  <c r="CQ43" i="36"/>
  <c r="AI43" i="36"/>
  <c r="CE43" i="36"/>
  <c r="BM43" i="36"/>
  <c r="W43" i="36"/>
  <c r="BG43" i="36"/>
  <c r="CI45" i="36"/>
  <c r="AG45" i="36"/>
  <c r="AS45" i="36"/>
  <c r="CP46" i="36"/>
  <c r="BA47" i="36"/>
  <c r="AJ48" i="36"/>
  <c r="AQ49" i="36"/>
  <c r="CS49" i="36"/>
  <c r="S49" i="36"/>
  <c r="CJ53" i="36"/>
  <c r="AB52" i="36"/>
  <c r="Y55" i="36"/>
  <c r="BC55" i="36"/>
  <c r="AQ55" i="36"/>
  <c r="CA53" i="36"/>
  <c r="AK48" i="36"/>
  <c r="CM48" i="36"/>
  <c r="BY50" i="36"/>
  <c r="BA50" i="36"/>
  <c r="AI50" i="36"/>
  <c r="CK33" i="36"/>
  <c r="BA33" i="36"/>
  <c r="Q33" i="36"/>
  <c r="CR34" i="36"/>
  <c r="AJ35" i="36"/>
  <c r="CA41" i="36"/>
  <c r="CG41" i="36"/>
  <c r="BO41" i="36"/>
  <c r="S42" i="36"/>
  <c r="AE43" i="36"/>
  <c r="Y43" i="36"/>
  <c r="CK45" i="36"/>
  <c r="BN45" i="36"/>
  <c r="R45" i="36"/>
  <c r="BH46" i="36"/>
  <c r="BB45" i="36"/>
  <c r="CL46" i="36"/>
  <c r="AV46" i="36"/>
  <c r="BF46" i="36"/>
  <c r="BO47" i="36"/>
  <c r="S47" i="36"/>
  <c r="AD53" i="36"/>
  <c r="S54" i="36"/>
  <c r="AW35" i="36"/>
  <c r="BC35" i="36"/>
  <c r="BB44" i="36"/>
  <c r="BQ45" i="36"/>
  <c r="AE46" i="36"/>
  <c r="AW46" i="36"/>
  <c r="CA48" i="36"/>
  <c r="AE49" i="36"/>
  <c r="BI50" i="36"/>
  <c r="BU50" i="36"/>
  <c r="S50" i="36"/>
  <c r="CR52" i="36"/>
  <c r="AP52" i="36"/>
  <c r="AI54" i="36"/>
  <c r="AU56" i="36"/>
  <c r="BC57" i="36"/>
  <c r="AJ17" i="36"/>
  <c r="AV17" i="36"/>
  <c r="CR17" i="36"/>
  <c r="AW19" i="36"/>
  <c r="BI19" i="36"/>
  <c r="BA25" i="36"/>
  <c r="AV29" i="36"/>
  <c r="AQ30" i="36"/>
  <c r="CM30" i="36"/>
  <c r="P32" i="36"/>
  <c r="AT32" i="36"/>
  <c r="CA33" i="36"/>
  <c r="AO33" i="36"/>
  <c r="BH34" i="36"/>
  <c r="CF35" i="36"/>
  <c r="BU41" i="36"/>
  <c r="CS45" i="36"/>
  <c r="BT46" i="36"/>
  <c r="Q50" i="36"/>
  <c r="P53" i="36"/>
  <c r="AK54" i="36"/>
  <c r="P56" i="36"/>
  <c r="BX55" i="36"/>
  <c r="AH55" i="36"/>
  <c r="BR56" i="36"/>
  <c r="AB56" i="36"/>
  <c r="BF55" i="36"/>
  <c r="CJ56" i="36"/>
  <c r="AZ56" i="36"/>
  <c r="CP55" i="36"/>
  <c r="BF54" i="36"/>
  <c r="BU56" i="36"/>
  <c r="AK56" i="36"/>
  <c r="CA58" i="36"/>
  <c r="BO56" i="36"/>
  <c r="AE57" i="36"/>
  <c r="CG56" i="36"/>
  <c r="CA29" i="36"/>
  <c r="AW29" i="36"/>
  <c r="BZ30" i="36"/>
  <c r="Q32" i="36"/>
  <c r="CD32" i="36"/>
  <c r="AU33" i="36"/>
  <c r="CM33" i="36"/>
  <c r="BU34" i="36"/>
  <c r="R35" i="36"/>
  <c r="CG35" i="36"/>
  <c r="CQ38" i="36"/>
  <c r="AI38" i="36"/>
  <c r="CK38" i="36"/>
  <c r="BA38" i="36"/>
  <c r="CA40" i="36"/>
  <c r="AG44" i="36"/>
  <c r="U44" i="36"/>
  <c r="BK44" i="36"/>
  <c r="BT45" i="36"/>
  <c r="R46" i="36"/>
  <c r="BX46" i="36"/>
  <c r="CG48" i="36"/>
  <c r="P52" i="36"/>
  <c r="AV53" i="36"/>
  <c r="BM56" i="36"/>
  <c r="AE58" i="36"/>
  <c r="AU22" i="36"/>
  <c r="AE26" i="36"/>
  <c r="AZ32" i="36"/>
  <c r="CJ32" i="36"/>
  <c r="S35" i="36"/>
  <c r="CM35" i="36"/>
  <c r="CF38" i="36"/>
  <c r="BN38" i="36"/>
  <c r="CL38" i="36"/>
  <c r="Y41" i="36"/>
  <c r="CA42" i="36"/>
  <c r="BR44" i="36"/>
  <c r="O45" i="36"/>
  <c r="CC45" i="36"/>
  <c r="BZ46" i="36"/>
  <c r="CE50" i="36"/>
  <c r="AW53" i="36"/>
  <c r="BU54" i="36"/>
  <c r="AO55" i="36"/>
  <c r="AM32" i="36"/>
  <c r="BA32" i="36"/>
  <c r="CK32" i="36"/>
  <c r="BC33" i="36"/>
  <c r="CQ33" i="36"/>
  <c r="BZ34" i="36"/>
  <c r="AE41" i="36"/>
  <c r="CM41" i="36"/>
  <c r="CE44" i="36"/>
  <c r="BY44" i="36"/>
  <c r="X45" i="36"/>
  <c r="CF45" i="36"/>
  <c r="AD46" i="36"/>
  <c r="CF46" i="36"/>
  <c r="AQ48" i="36"/>
  <c r="CK50" i="36"/>
  <c r="X52" i="36"/>
  <c r="BL53" i="36"/>
  <c r="CE56" i="36"/>
  <c r="BX32" i="36"/>
  <c r="CP32" i="36"/>
  <c r="AB32" i="36"/>
  <c r="AA36" i="36"/>
  <c r="AS36" i="36"/>
  <c r="CS41" i="36"/>
  <c r="AJ44" i="36"/>
  <c r="BZ44" i="36"/>
  <c r="BN44" i="36"/>
  <c r="CC44" i="36"/>
  <c r="AA45" i="36"/>
  <c r="CL45" i="36"/>
  <c r="CA49" i="36"/>
  <c r="CQ50" i="36"/>
  <c r="AN52" i="36"/>
  <c r="CG53" i="36"/>
  <c r="AM55" i="36"/>
  <c r="BK55" i="36"/>
  <c r="AG55" i="36"/>
  <c r="BE55" i="36"/>
  <c r="O55" i="36"/>
  <c r="AY55" i="36"/>
  <c r="BI57" i="36"/>
  <c r="AQ60" i="36"/>
  <c r="CG61" i="36"/>
  <c r="CA61" i="36"/>
  <c r="BC61" i="36"/>
  <c r="AW61" i="36"/>
  <c r="AQ61" i="36"/>
  <c r="AK61" i="36"/>
  <c r="BX16" i="36"/>
  <c r="CJ16" i="36"/>
  <c r="X17" i="36"/>
  <c r="CK18" i="36"/>
  <c r="AG21" i="36"/>
  <c r="Y29" i="36"/>
  <c r="AC32" i="36"/>
  <c r="BF32" i="36"/>
  <c r="CS33" i="36"/>
  <c r="AK35" i="36"/>
  <c r="BX36" i="36"/>
  <c r="CD36" i="36"/>
  <c r="AH36" i="36"/>
  <c r="CC39" i="36"/>
  <c r="AG39" i="36"/>
  <c r="BQ39" i="36"/>
  <c r="AA39" i="36"/>
  <c r="BE39" i="36"/>
  <c r="CC40" i="36"/>
  <c r="U40" i="36"/>
  <c r="BK40" i="36"/>
  <c r="AU43" i="36"/>
  <c r="CF44" i="36"/>
  <c r="CR45" i="36"/>
  <c r="AJ46" i="36"/>
  <c r="AM48" i="36"/>
  <c r="BK48" i="36"/>
  <c r="U47" i="36"/>
  <c r="CP49" i="36"/>
  <c r="BH52" i="36"/>
  <c r="BI55" i="36"/>
  <c r="CS56" i="36"/>
  <c r="CM61" i="36"/>
  <c r="AB57" i="36"/>
  <c r="AT58" i="36"/>
  <c r="BY64" i="36"/>
  <c r="AA67" i="36"/>
  <c r="BE67" i="36"/>
  <c r="BO59" i="36"/>
  <c r="M62" i="36"/>
  <c r="AS64" i="36"/>
  <c r="CE64" i="36"/>
  <c r="Y66" i="36"/>
  <c r="AY66" i="36"/>
  <c r="BY66" i="36"/>
  <c r="CM67" i="36"/>
  <c r="AA69" i="36"/>
  <c r="BH70" i="36"/>
  <c r="BF58" i="36"/>
  <c r="AA66" i="36"/>
  <c r="BQ69" i="36"/>
  <c r="AM70" i="36"/>
  <c r="BK70" i="36"/>
  <c r="CI71" i="36"/>
  <c r="AA38" i="36"/>
  <c r="AB41" i="36"/>
  <c r="AV42" i="36"/>
  <c r="CF42" i="36"/>
  <c r="W48" i="36"/>
  <c r="BB48" i="36"/>
  <c r="CL48" i="36"/>
  <c r="AO51" i="36"/>
  <c r="Y56" i="36"/>
  <c r="AH57" i="36"/>
  <c r="BL58" i="36"/>
  <c r="AH59" i="36"/>
  <c r="R62" i="36"/>
  <c r="L64" i="36"/>
  <c r="AV64" i="36"/>
  <c r="CI64" i="36"/>
  <c r="I66" i="36"/>
  <c r="BA66" i="36"/>
  <c r="CA66" i="36"/>
  <c r="BK67" i="36"/>
  <c r="CS67" i="36"/>
  <c r="BQ70" i="36"/>
  <c r="W33" i="36"/>
  <c r="BT37" i="36"/>
  <c r="BX38" i="36"/>
  <c r="AB38" i="36"/>
  <c r="BE38" i="36"/>
  <c r="BM40" i="36"/>
  <c r="BC42" i="36"/>
  <c r="AP42" i="36"/>
  <c r="AJ45" i="36"/>
  <c r="AP45" i="36"/>
  <c r="AC48" i="36"/>
  <c r="BG48" i="36"/>
  <c r="AU51" i="36"/>
  <c r="BR52" i="36"/>
  <c r="BF52" i="36"/>
  <c r="CM54" i="36"/>
  <c r="X55" i="36"/>
  <c r="CO57" i="36"/>
  <c r="BX58" i="36"/>
  <c r="BK63" i="36"/>
  <c r="O64" i="36"/>
  <c r="BB64" i="36"/>
  <c r="CL64" i="36"/>
  <c r="BM65" i="36"/>
  <c r="AC66" i="36"/>
  <c r="BB66" i="36"/>
  <c r="CC66" i="36"/>
  <c r="L67" i="36"/>
  <c r="AM67" i="36"/>
  <c r="BO67" i="36"/>
  <c r="AQ68" i="36"/>
  <c r="CC69" i="36"/>
  <c r="K70" i="36"/>
  <c r="AO70" i="36"/>
  <c r="BA51" i="36"/>
  <c r="BG52" i="36"/>
  <c r="CO56" i="36"/>
  <c r="BL57" i="36"/>
  <c r="AS57" i="36"/>
  <c r="I63" i="36"/>
  <c r="R64" i="36"/>
  <c r="BE64" i="36"/>
  <c r="CR64" i="36"/>
  <c r="K66" i="36"/>
  <c r="BE66" i="36"/>
  <c r="M67" i="36"/>
  <c r="BQ67" i="36"/>
  <c r="BI69" i="36"/>
  <c r="AM69" i="36"/>
  <c r="L70" i="36"/>
  <c r="AP70" i="36"/>
  <c r="BT70" i="36"/>
  <c r="O71" i="36"/>
  <c r="CC63" i="36"/>
  <c r="X64" i="36"/>
  <c r="O66" i="36"/>
  <c r="AI66" i="36"/>
  <c r="CI66" i="36"/>
  <c r="O67" i="36"/>
  <c r="AP67" i="36"/>
  <c r="BH68" i="36"/>
  <c r="I69" i="36"/>
  <c r="CI69" i="36"/>
  <c r="O70" i="36"/>
  <c r="AS70" i="36"/>
  <c r="AZ41" i="36"/>
  <c r="BW47" i="36"/>
  <c r="AA47" i="36"/>
  <c r="AT48" i="36"/>
  <c r="CP52" i="36"/>
  <c r="Q53" i="36"/>
  <c r="AE56" i="36"/>
  <c r="CP58" i="36"/>
  <c r="U63" i="36"/>
  <c r="AA64" i="36"/>
  <c r="BH64" i="36"/>
  <c r="AJ66" i="36"/>
  <c r="BK66" i="36"/>
  <c r="CM66" i="36"/>
  <c r="AQ67" i="36"/>
  <c r="BT67" i="36"/>
  <c r="CM69" i="36"/>
  <c r="CE70" i="36"/>
  <c r="R71" i="36"/>
  <c r="AI48" i="36"/>
  <c r="BM48" i="36"/>
  <c r="O49" i="36"/>
  <c r="CQ52" i="36"/>
  <c r="BO57" i="36"/>
  <c r="AQ62" i="36"/>
  <c r="AD64" i="36"/>
  <c r="BK64" i="36"/>
  <c r="S66" i="36"/>
  <c r="AK66" i="36"/>
  <c r="CO66" i="36"/>
  <c r="R67" i="36"/>
  <c r="AS67" i="36"/>
  <c r="CG68" i="36"/>
  <c r="O69" i="36"/>
  <c r="AW69" i="36"/>
  <c r="CO69" i="36"/>
  <c r="X70" i="36"/>
  <c r="AV70" i="36"/>
  <c r="CF70" i="36"/>
  <c r="AC71" i="36"/>
  <c r="BL39" i="36"/>
  <c r="AE40" i="36"/>
  <c r="AT43" i="36"/>
  <c r="CO46" i="36"/>
  <c r="BZ48" i="36"/>
  <c r="BN48" i="36"/>
  <c r="CI50" i="36"/>
  <c r="AE53" i="36"/>
  <c r="BT55" i="36"/>
  <c r="BZ55" i="36"/>
  <c r="AS56" i="36"/>
  <c r="BF57" i="36"/>
  <c r="AG64" i="36"/>
  <c r="BQ64" i="36"/>
  <c r="U66" i="36"/>
  <c r="AM66" i="36"/>
  <c r="S67" i="36"/>
  <c r="AV67" i="36"/>
  <c r="CF67" i="36"/>
  <c r="R68" i="36"/>
  <c r="BU68" i="36"/>
  <c r="AY69" i="36"/>
  <c r="AA70" i="36"/>
  <c r="BA70" i="36"/>
  <c r="CI70" i="36"/>
  <c r="AD71" i="36"/>
  <c r="BQ66" i="36"/>
  <c r="Q5" i="36"/>
  <c r="BG5" i="36"/>
  <c r="BQ6" i="36"/>
  <c r="AM6" i="36"/>
  <c r="BW6" i="36"/>
  <c r="AA6" i="36"/>
  <c r="AP6" i="36"/>
  <c r="BK6" i="36"/>
  <c r="CF6" i="36"/>
  <c r="BT7" i="36"/>
  <c r="AP7" i="36"/>
  <c r="AD7" i="36"/>
  <c r="BN7" i="36"/>
  <c r="AV7" i="36"/>
  <c r="CL7" i="36"/>
  <c r="AB8" i="36"/>
  <c r="AZ8" i="36"/>
  <c r="CF12" i="36"/>
  <c r="AA14" i="36"/>
  <c r="BQ14" i="36"/>
  <c r="AM14" i="36"/>
  <c r="AY14" i="36"/>
  <c r="CC14" i="36"/>
  <c r="CI14" i="36"/>
  <c r="BK14" i="36"/>
  <c r="BE14" i="36"/>
  <c r="Y16" i="36"/>
  <c r="B61" i="36"/>
  <c r="AY5" i="36"/>
  <c r="CO5" i="36"/>
  <c r="U5" i="36"/>
  <c r="BQ5" i="36"/>
  <c r="AG5" i="36"/>
  <c r="AN6" i="36"/>
  <c r="CD6" i="36"/>
  <c r="BF6" i="36"/>
  <c r="V6" i="36"/>
  <c r="CP6" i="36"/>
  <c r="BL6" i="36"/>
  <c r="AQ7" i="36"/>
  <c r="CG7" i="36"/>
  <c r="CS7" i="36"/>
  <c r="CG5" i="36"/>
  <c r="AW7" i="36"/>
  <c r="AK5" i="36"/>
  <c r="BR7" i="36"/>
  <c r="CM7" i="36"/>
  <c r="CC9" i="36"/>
  <c r="BK8" i="36"/>
  <c r="AY9" i="36"/>
  <c r="CO9" i="36"/>
  <c r="U9" i="36"/>
  <c r="CI9" i="36"/>
  <c r="BQ9" i="36"/>
  <c r="CO8" i="36"/>
  <c r="O8" i="36"/>
  <c r="AS9" i="36"/>
  <c r="BU11" i="36"/>
  <c r="AQ11" i="36"/>
  <c r="CG11" i="36"/>
  <c r="CS11" i="36"/>
  <c r="BA13" i="36"/>
  <c r="BR14" i="36"/>
  <c r="AN14" i="36"/>
  <c r="CD14" i="36"/>
  <c r="CP14" i="36"/>
  <c r="V14" i="36"/>
  <c r="P14" i="36"/>
  <c r="BF14" i="36"/>
  <c r="D61" i="36"/>
  <c r="K59" i="36" s="1"/>
  <c r="CK4" i="36"/>
  <c r="Q4" i="36"/>
  <c r="BM4" i="36"/>
  <c r="AC4" i="36"/>
  <c r="W4" i="36"/>
  <c r="CE4" i="36"/>
  <c r="AZ9" i="36"/>
  <c r="AH8" i="36"/>
  <c r="CP9" i="36"/>
  <c r="V9" i="36"/>
  <c r="BL9" i="36"/>
  <c r="AT8" i="36"/>
  <c r="AT9" i="36"/>
  <c r="AO14" i="36"/>
  <c r="BA14" i="36"/>
  <c r="BG14" i="36"/>
  <c r="AI14" i="36"/>
  <c r="AV16" i="36"/>
  <c r="CL16" i="36"/>
  <c r="R16" i="36"/>
  <c r="BH16" i="36"/>
  <c r="BT16" i="36"/>
  <c r="CR16" i="36"/>
  <c r="AD16" i="36"/>
  <c r="CF16" i="36"/>
  <c r="AJ16" i="36"/>
  <c r="CQ9" i="36"/>
  <c r="W9" i="36"/>
  <c r="BM9" i="36"/>
  <c r="AI9" i="36"/>
  <c r="AU9" i="36"/>
  <c r="AC9" i="36"/>
  <c r="CK9" i="36"/>
  <c r="BS9" i="36"/>
  <c r="BA9" i="36"/>
  <c r="CM16" i="36"/>
  <c r="S16" i="36"/>
  <c r="BI16" i="36"/>
  <c r="AE16" i="36"/>
  <c r="AQ16" i="36"/>
  <c r="BU16" i="36"/>
  <c r="CA16" i="36"/>
  <c r="BC16" i="36"/>
  <c r="AV20" i="36"/>
  <c r="CL20" i="36"/>
  <c r="R20" i="36"/>
  <c r="BH20" i="36"/>
  <c r="BT20" i="36"/>
  <c r="BZ19" i="36"/>
  <c r="CL18" i="36"/>
  <c r="AJ20" i="36"/>
  <c r="BZ20" i="36"/>
  <c r="BB20" i="36"/>
  <c r="AP18" i="36"/>
  <c r="R18" i="36"/>
  <c r="CR20" i="36"/>
  <c r="AD20" i="36"/>
  <c r="BH18" i="36"/>
  <c r="X20" i="36"/>
  <c r="BN20" i="36"/>
  <c r="AP20" i="36"/>
  <c r="CF20" i="36"/>
  <c r="E60" i="36"/>
  <c r="CL4" i="36"/>
  <c r="R4" i="36"/>
  <c r="BH4" i="36"/>
  <c r="AV4" i="36"/>
  <c r="CF4" i="36"/>
  <c r="X4" i="36"/>
  <c r="D62" i="36"/>
  <c r="BM5" i="36"/>
  <c r="AI5" i="36"/>
  <c r="BS5" i="36"/>
  <c r="BB6" i="36"/>
  <c r="CR6" i="36"/>
  <c r="X6" i="36"/>
  <c r="BH6" i="36"/>
  <c r="BB5" i="36"/>
  <c r="R5" i="36"/>
  <c r="BN6" i="36"/>
  <c r="F72" i="36"/>
  <c r="BI4" i="36"/>
  <c r="AE4" i="36"/>
  <c r="BO4" i="36"/>
  <c r="Y4" i="36"/>
  <c r="AQ4" i="36"/>
  <c r="BN4" i="36"/>
  <c r="Y5" i="36"/>
  <c r="AS5" i="36"/>
  <c r="BN5" i="36"/>
  <c r="CI5" i="36"/>
  <c r="AV6" i="36"/>
  <c r="BR6" i="36"/>
  <c r="AI7" i="36"/>
  <c r="BB7" i="36"/>
  <c r="BX7" i="36"/>
  <c r="CQ7" i="36"/>
  <c r="AM8" i="36"/>
  <c r="BG8" i="36"/>
  <c r="AB9" i="36"/>
  <c r="BB9" i="36"/>
  <c r="BW9" i="36"/>
  <c r="U10" i="36"/>
  <c r="BN10" i="36"/>
  <c r="CM10" i="36"/>
  <c r="AJ11" i="36"/>
  <c r="BH11" i="36"/>
  <c r="BX12" i="36"/>
  <c r="AS12" i="36"/>
  <c r="BQ12" i="36"/>
  <c r="CO12" i="36"/>
  <c r="AH13" i="36"/>
  <c r="BG13" i="36"/>
  <c r="AH14" i="36"/>
  <c r="CO14" i="36"/>
  <c r="AK16" i="36"/>
  <c r="BN16" i="36"/>
  <c r="CS16" i="36"/>
  <c r="BN19" i="36"/>
  <c r="CJ4" i="36"/>
  <c r="AA5" i="36"/>
  <c r="AT5" i="36"/>
  <c r="BO5" i="36"/>
  <c r="CK5" i="36"/>
  <c r="AD6" i="36"/>
  <c r="AW6" i="36"/>
  <c r="CL6" i="36"/>
  <c r="Q7" i="36"/>
  <c r="AJ7" i="36"/>
  <c r="BC7" i="36"/>
  <c r="BY7" i="36"/>
  <c r="CR7" i="36"/>
  <c r="P8" i="36"/>
  <c r="AN8" i="36"/>
  <c r="BL8" i="36"/>
  <c r="BC9" i="36"/>
  <c r="BX9" i="36"/>
  <c r="AA10" i="36"/>
  <c r="BQ10" i="36"/>
  <c r="AM10" i="36"/>
  <c r="CI10" i="36"/>
  <c r="BT10" i="36"/>
  <c r="CO10" i="36"/>
  <c r="AK11" i="36"/>
  <c r="BI11" i="36"/>
  <c r="AN13" i="36"/>
  <c r="BO16" i="36"/>
  <c r="AB4" i="36"/>
  <c r="BR4" i="36"/>
  <c r="AB5" i="36"/>
  <c r="AU5" i="36"/>
  <c r="BR5" i="36"/>
  <c r="CL5" i="36"/>
  <c r="AE6" i="36"/>
  <c r="AY6" i="36"/>
  <c r="BT6" i="36"/>
  <c r="CO6" i="36"/>
  <c r="R7" i="36"/>
  <c r="AK7" i="36"/>
  <c r="BG7" i="36"/>
  <c r="BZ7" i="36"/>
  <c r="U8" i="36"/>
  <c r="AO8" i="36"/>
  <c r="BM8" i="36"/>
  <c r="AG9" i="36"/>
  <c r="BE9" i="36"/>
  <c r="BY9" i="36"/>
  <c r="BR10" i="36"/>
  <c r="AN10" i="36"/>
  <c r="CD10" i="36"/>
  <c r="AV10" i="36"/>
  <c r="BU10" i="36"/>
  <c r="CP10" i="36"/>
  <c r="AV12" i="36"/>
  <c r="CL12" i="36"/>
  <c r="R12" i="36"/>
  <c r="BH12" i="36"/>
  <c r="CR12" i="36"/>
  <c r="BZ12" i="36"/>
  <c r="AA12" i="36"/>
  <c r="AY12" i="36"/>
  <c r="BS12" i="36"/>
  <c r="CQ12" i="36"/>
  <c r="P13" i="36"/>
  <c r="AO13" i="36"/>
  <c r="CI13" i="36"/>
  <c r="AS14" i="36"/>
  <c r="CC17" i="36"/>
  <c r="BK16" i="36"/>
  <c r="AY17" i="36"/>
  <c r="CO17" i="36"/>
  <c r="U17" i="36"/>
  <c r="AG17" i="36"/>
  <c r="CI16" i="36"/>
  <c r="O16" i="36"/>
  <c r="AM17" i="36"/>
  <c r="O17" i="36"/>
  <c r="BE17" i="36"/>
  <c r="AA17" i="36"/>
  <c r="AD4" i="36"/>
  <c r="BS4" i="36"/>
  <c r="AC5" i="36"/>
  <c r="AV5" i="36"/>
  <c r="BT5" i="36"/>
  <c r="CM5" i="36"/>
  <c r="AG6" i="36"/>
  <c r="AZ6" i="36"/>
  <c r="BU6" i="36"/>
  <c r="S7" i="36"/>
  <c r="BH7" i="36"/>
  <c r="CA7" i="36"/>
  <c r="V8" i="36"/>
  <c r="AP8" i="36"/>
  <c r="BN8" i="36"/>
  <c r="CI8" i="36"/>
  <c r="AH9" i="36"/>
  <c r="BF9" i="36"/>
  <c r="CD9" i="36"/>
  <c r="AO10" i="36"/>
  <c r="CE10" i="36"/>
  <c r="BA10" i="36"/>
  <c r="BM10" i="36"/>
  <c r="AU10" i="36"/>
  <c r="AC10" i="36"/>
  <c r="CK10" i="36"/>
  <c r="BS10" i="36"/>
  <c r="AB10" i="36"/>
  <c r="AY10" i="36"/>
  <c r="BW10" i="36"/>
  <c r="CQ10" i="36"/>
  <c r="S11" i="36"/>
  <c r="AN11" i="36"/>
  <c r="CL11" i="36"/>
  <c r="CM12" i="36"/>
  <c r="S12" i="36"/>
  <c r="BI12" i="36"/>
  <c r="AE12" i="36"/>
  <c r="AB12" i="36"/>
  <c r="AZ12" i="36"/>
  <c r="BT12" i="36"/>
  <c r="CS12" i="36"/>
  <c r="CJ13" i="36"/>
  <c r="O14" i="36"/>
  <c r="AT14" i="36"/>
  <c r="AS15" i="36"/>
  <c r="CI15" i="36"/>
  <c r="O15" i="36"/>
  <c r="BE15" i="36"/>
  <c r="BQ15" i="36"/>
  <c r="BW15" i="36"/>
  <c r="AY15" i="36"/>
  <c r="AA15" i="36"/>
  <c r="CO15" i="36"/>
  <c r="AP16" i="36"/>
  <c r="AH4" i="36"/>
  <c r="BA4" i="36"/>
  <c r="CP4" i="36"/>
  <c r="AD5" i="36"/>
  <c r="BA5" i="36"/>
  <c r="BU5" i="36"/>
  <c r="CQ5" i="36"/>
  <c r="O6" i="36"/>
  <c r="AH6" i="36"/>
  <c r="BC6" i="36"/>
  <c r="BX6" i="36"/>
  <c r="U7" i="36"/>
  <c r="AN7" i="36"/>
  <c r="BI7" i="36"/>
  <c r="CD7" i="36"/>
  <c r="BX8" i="36"/>
  <c r="W8" i="36"/>
  <c r="CJ8" i="36"/>
  <c r="O9" i="36"/>
  <c r="AM9" i="36"/>
  <c r="BG9" i="36"/>
  <c r="CE9" i="36"/>
  <c r="CF10" i="36"/>
  <c r="BN9" i="36"/>
  <c r="BB10" i="36"/>
  <c r="CR10" i="36"/>
  <c r="X10" i="36"/>
  <c r="AD10" i="36"/>
  <c r="BO11" i="36"/>
  <c r="CM11" i="36"/>
  <c r="CK13" i="36"/>
  <c r="BW14" i="36"/>
  <c r="BZ16" i="36"/>
  <c r="CQ17" i="36"/>
  <c r="W17" i="36"/>
  <c r="BM17" i="36"/>
  <c r="AI17" i="36"/>
  <c r="AU17" i="36"/>
  <c r="AC16" i="36"/>
  <c r="CE17" i="36"/>
  <c r="BG17" i="36"/>
  <c r="BA16" i="36"/>
  <c r="BY17" i="36"/>
  <c r="CQ16" i="36"/>
  <c r="BS16" i="36"/>
  <c r="AU15" i="36"/>
  <c r="W15" i="36"/>
  <c r="BA17" i="36"/>
  <c r="AC17" i="36"/>
  <c r="CK17" i="36"/>
  <c r="BM16" i="36"/>
  <c r="AO16" i="36"/>
  <c r="Q15" i="36"/>
  <c r="AO17" i="36"/>
  <c r="Q17" i="36"/>
  <c r="CF19" i="36"/>
  <c r="BT4" i="36"/>
  <c r="AI4" i="36"/>
  <c r="BB4" i="36"/>
  <c r="CQ4" i="36"/>
  <c r="AE5" i="36"/>
  <c r="BC5" i="36"/>
  <c r="BW5" i="36"/>
  <c r="CR5" i="36"/>
  <c r="P6" i="36"/>
  <c r="BE6" i="36"/>
  <c r="BZ6" i="36"/>
  <c r="CI7" i="36"/>
  <c r="O7" i="36"/>
  <c r="BE7" i="36"/>
  <c r="CC7" i="36"/>
  <c r="AG7" i="36"/>
  <c r="AO7" i="36"/>
  <c r="BK7" i="36"/>
  <c r="CF7" i="36"/>
  <c r="BY8" i="36"/>
  <c r="AU8" i="36"/>
  <c r="CK8" i="36"/>
  <c r="Q8" i="36"/>
  <c r="BS8" i="36"/>
  <c r="BA8" i="36"/>
  <c r="AI8" i="36"/>
  <c r="CQ8" i="36"/>
  <c r="AS8" i="36"/>
  <c r="BQ8" i="36"/>
  <c r="CP8" i="36"/>
  <c r="P9" i="36"/>
  <c r="AN9" i="36"/>
  <c r="BH9" i="36"/>
  <c r="CF9" i="36"/>
  <c r="AW10" i="36"/>
  <c r="AG10" i="36"/>
  <c r="BE10" i="36"/>
  <c r="BY10" i="36"/>
  <c r="AS11" i="36"/>
  <c r="CI11" i="36"/>
  <c r="O11" i="36"/>
  <c r="BE11" i="36"/>
  <c r="AA11" i="36"/>
  <c r="BQ11" i="36"/>
  <c r="CO11" i="36"/>
  <c r="AD12" i="36"/>
  <c r="BB12" i="36"/>
  <c r="CA12" i="36"/>
  <c r="CC13" i="36"/>
  <c r="BK12" i="36"/>
  <c r="AY13" i="36"/>
  <c r="CO13" i="36"/>
  <c r="U13" i="36"/>
  <c r="AG13" i="36"/>
  <c r="O13" i="36"/>
  <c r="BE12" i="36"/>
  <c r="AM12" i="36"/>
  <c r="U12" i="36"/>
  <c r="BW13" i="36"/>
  <c r="BE13" i="36"/>
  <c r="AM13" i="36"/>
  <c r="CC12" i="36"/>
  <c r="AS13" i="36"/>
  <c r="BQ13" i="36"/>
  <c r="U14" i="36"/>
  <c r="BX14" i="36"/>
  <c r="AW16" i="36"/>
  <c r="CL19" i="36"/>
  <c r="P4" i="36"/>
  <c r="BY4" i="36"/>
  <c r="CR4" i="36"/>
  <c r="AH5" i="36"/>
  <c r="BE5" i="36"/>
  <c r="BX5" i="36"/>
  <c r="CS5" i="36"/>
  <c r="AJ6" i="36"/>
  <c r="CA6" i="36"/>
  <c r="BF7" i="36"/>
  <c r="AB7" i="36"/>
  <c r="BL7" i="36"/>
  <c r="P7" i="36"/>
  <c r="W7" i="36"/>
  <c r="AS7" i="36"/>
  <c r="BM7" i="36"/>
  <c r="CJ7" i="36"/>
  <c r="AV8" i="36"/>
  <c r="CL8" i="36"/>
  <c r="R8" i="36"/>
  <c r="BH8" i="36"/>
  <c r="BR8" i="36"/>
  <c r="CR8" i="36"/>
  <c r="Q9" i="36"/>
  <c r="AO9" i="36"/>
  <c r="BI9" i="36"/>
  <c r="CG9" i="36"/>
  <c r="AH10" i="36"/>
  <c r="BF10" i="36"/>
  <c r="BZ10" i="36"/>
  <c r="CJ11" i="36"/>
  <c r="P11" i="36"/>
  <c r="BF11" i="36"/>
  <c r="AB11" i="36"/>
  <c r="CD11" i="36"/>
  <c r="BL11" i="36"/>
  <c r="AT11" i="36"/>
  <c r="AW11" i="36"/>
  <c r="BR11" i="36"/>
  <c r="CP11" i="36"/>
  <c r="AI12" i="36"/>
  <c r="CD12" i="36"/>
  <c r="AZ13" i="36"/>
  <c r="AH12" i="36"/>
  <c r="CP13" i="36"/>
  <c r="V13" i="36"/>
  <c r="BL13" i="36"/>
  <c r="AT12" i="36"/>
  <c r="BX13" i="36"/>
  <c r="AT13" i="36"/>
  <c r="BR13" i="36"/>
  <c r="W14" i="36"/>
  <c r="W16" i="36"/>
  <c r="AS17" i="36"/>
  <c r="CI17" i="36"/>
  <c r="CJ19" i="36"/>
  <c r="P19" i="36"/>
  <c r="BF19" i="36"/>
  <c r="AB19" i="36"/>
  <c r="AN19" i="36"/>
  <c r="AB18" i="36"/>
  <c r="AN17" i="36"/>
  <c r="AH19" i="36"/>
  <c r="CD17" i="36"/>
  <c r="BF17" i="36"/>
  <c r="BX19" i="36"/>
  <c r="AZ19" i="36"/>
  <c r="CJ18" i="36"/>
  <c r="BL18" i="36"/>
  <c r="AH17" i="36"/>
  <c r="CP19" i="36"/>
  <c r="BR19" i="36"/>
  <c r="AT19" i="36"/>
  <c r="V19" i="36"/>
  <c r="BF18" i="36"/>
  <c r="AH18" i="36"/>
  <c r="BR17" i="36"/>
  <c r="AT17" i="36"/>
  <c r="S4" i="36"/>
  <c r="AK4" i="36"/>
  <c r="BZ4" i="36"/>
  <c r="CS4" i="36"/>
  <c r="O5" i="36"/>
  <c r="AM5" i="36"/>
  <c r="BF5" i="36"/>
  <c r="BY5" i="36"/>
  <c r="R6" i="36"/>
  <c r="AK6" i="36"/>
  <c r="BI6" i="36"/>
  <c r="CC6" i="36"/>
  <c r="AC7" i="36"/>
  <c r="BS7" i="36"/>
  <c r="AU7" i="36"/>
  <c r="CE7" i="36"/>
  <c r="X7" i="36"/>
  <c r="AT7" i="36"/>
  <c r="BO7" i="36"/>
  <c r="CK7" i="36"/>
  <c r="CM8" i="36"/>
  <c r="BI8" i="36"/>
  <c r="AE8" i="36"/>
  <c r="BU8" i="36"/>
  <c r="BC8" i="36"/>
  <c r="AK8" i="36"/>
  <c r="S8" i="36"/>
  <c r="AA8" i="36"/>
  <c r="AY8" i="36"/>
  <c r="BT8" i="36"/>
  <c r="CS8" i="36"/>
  <c r="R9" i="36"/>
  <c r="AP9" i="36"/>
  <c r="BK9" i="36"/>
  <c r="CJ9" i="36"/>
  <c r="O10" i="36"/>
  <c r="AI10" i="36"/>
  <c r="BG10" i="36"/>
  <c r="CA10" i="36"/>
  <c r="BG11" i="36"/>
  <c r="AC11" i="36"/>
  <c r="BS11" i="36"/>
  <c r="Y11" i="36"/>
  <c r="AY11" i="36"/>
  <c r="BW11" i="36"/>
  <c r="CQ11" i="36"/>
  <c r="AJ12" i="36"/>
  <c r="BF12" i="36"/>
  <c r="CE12" i="36"/>
  <c r="CQ13" i="36"/>
  <c r="W13" i="36"/>
  <c r="BM13" i="36"/>
  <c r="BG12" i="36"/>
  <c r="AO12" i="36"/>
  <c r="W12" i="36"/>
  <c r="AA13" i="36"/>
  <c r="AB14" i="36"/>
  <c r="AZ14" i="36"/>
  <c r="X16" i="36"/>
  <c r="CE16" i="36"/>
  <c r="C63" i="36"/>
  <c r="CP5" i="36"/>
  <c r="V5" i="36"/>
  <c r="BL5" i="36"/>
  <c r="AT4" i="36"/>
  <c r="CJ5" i="36"/>
  <c r="CS6" i="36"/>
  <c r="Y6" i="36"/>
  <c r="BO6" i="36"/>
  <c r="AW5" i="36"/>
  <c r="AQ6" i="36"/>
  <c r="AG8" i="36"/>
  <c r="AE9" i="36"/>
  <c r="AE10" i="36"/>
  <c r="AV11" i="36"/>
  <c r="BN11" i="36"/>
  <c r="BY12" i="36"/>
  <c r="BH17" i="36"/>
  <c r="CF17" i="36"/>
  <c r="CF18" i="36"/>
  <c r="BN17" i="36"/>
  <c r="BB18" i="36"/>
  <c r="CR18" i="36"/>
  <c r="X18" i="36"/>
  <c r="AJ18" i="36"/>
  <c r="CL17" i="36"/>
  <c r="R17" i="36"/>
  <c r="AC18" i="36"/>
  <c r="AV18" i="36"/>
  <c r="BT18" i="36"/>
  <c r="CM18" i="36"/>
  <c r="Q19" i="36"/>
  <c r="AJ19" i="36"/>
  <c r="BH19" i="36"/>
  <c r="CA19" i="36"/>
  <c r="V20" i="36"/>
  <c r="AO20" i="36"/>
  <c r="BM20" i="36"/>
  <c r="AA21" i="36"/>
  <c r="AV21" i="36"/>
  <c r="AH24" i="36"/>
  <c r="BL24" i="36"/>
  <c r="P24" i="36"/>
  <c r="CP24" i="36"/>
  <c r="AT24" i="36"/>
  <c r="CD24" i="36"/>
  <c r="BF24" i="36"/>
  <c r="BX24" i="36"/>
  <c r="BX23" i="36"/>
  <c r="CP23" i="36"/>
  <c r="AH23" i="36"/>
  <c r="AZ24" i="36"/>
  <c r="AB24" i="36"/>
  <c r="BR23" i="36"/>
  <c r="CJ24" i="36"/>
  <c r="AN24" i="36"/>
  <c r="BR24" i="36"/>
  <c r="AK25" i="36"/>
  <c r="BI25" i="36"/>
  <c r="CM25" i="36"/>
  <c r="AQ25" i="36"/>
  <c r="BO25" i="36"/>
  <c r="CG25" i="36"/>
  <c r="S25" i="36"/>
  <c r="CA25" i="36"/>
  <c r="CS25" i="36"/>
  <c r="BU25" i="36"/>
  <c r="CR25" i="36"/>
  <c r="AD23" i="36"/>
  <c r="CF23" i="36"/>
  <c r="AJ23" i="36"/>
  <c r="BN23" i="36"/>
  <c r="R23" i="36"/>
  <c r="BB21" i="36"/>
  <c r="BT23" i="36"/>
  <c r="BB23" i="36"/>
  <c r="CR22" i="36"/>
  <c r="BZ22" i="36"/>
  <c r="BH22" i="36"/>
  <c r="AP22" i="36"/>
  <c r="CL23" i="36"/>
  <c r="R21" i="36"/>
  <c r="BR22" i="36"/>
  <c r="CJ22" i="36"/>
  <c r="AN22" i="36"/>
  <c r="CD22" i="36"/>
  <c r="BL22" i="36"/>
  <c r="AT22" i="36"/>
  <c r="AB22" i="36"/>
  <c r="V22" i="36"/>
  <c r="BF20" i="36"/>
  <c r="BU23" i="36"/>
  <c r="BO23" i="36"/>
  <c r="CS23" i="36"/>
  <c r="S23" i="36"/>
  <c r="BC23" i="36"/>
  <c r="AK23" i="36"/>
  <c r="CM23" i="36"/>
  <c r="AW23" i="36"/>
  <c r="AE23" i="36"/>
  <c r="AK22" i="36"/>
  <c r="S22" i="36"/>
  <c r="AW21" i="36"/>
  <c r="BF22" i="36"/>
  <c r="BZ23" i="36"/>
  <c r="CM24" i="36"/>
  <c r="S24" i="36"/>
  <c r="AW24" i="36"/>
  <c r="CA24" i="36"/>
  <c r="AE24" i="36"/>
  <c r="BI24" i="36"/>
  <c r="AK24" i="36"/>
  <c r="BC24" i="36"/>
  <c r="CS24" i="36"/>
  <c r="BU24" i="36"/>
  <c r="Y24" i="36"/>
  <c r="AQ24" i="36"/>
  <c r="CG24" i="36"/>
  <c r="AG16" i="36"/>
  <c r="BY18" i="36"/>
  <c r="BM19" i="36"/>
  <c r="CM20" i="36"/>
  <c r="S20" i="36"/>
  <c r="BI20" i="36"/>
  <c r="AE20" i="36"/>
  <c r="AQ20" i="36"/>
  <c r="BR20" i="36"/>
  <c r="CP20" i="36"/>
  <c r="BF21" i="36"/>
  <c r="CD21" i="36"/>
  <c r="AE22" i="36"/>
  <c r="CL22" i="36"/>
  <c r="AP23" i="36"/>
  <c r="CA23" i="36"/>
  <c r="Q18" i="36"/>
  <c r="AK18" i="36"/>
  <c r="BG19" i="36"/>
  <c r="AC19" i="36"/>
  <c r="BS19" i="36"/>
  <c r="CE19" i="36"/>
  <c r="X19" i="36"/>
  <c r="BO19" i="36"/>
  <c r="CM19" i="36"/>
  <c r="BU20" i="36"/>
  <c r="AN21" i="36"/>
  <c r="CK21" i="36"/>
  <c r="AH22" i="36"/>
  <c r="BN22" i="36"/>
  <c r="CG23" i="36"/>
  <c r="BT25" i="36"/>
  <c r="BI18" i="36"/>
  <c r="CG18" i="36"/>
  <c r="AD19" i="36"/>
  <c r="BT19" i="36"/>
  <c r="AP19" i="36"/>
  <c r="BB19" i="36"/>
  <c r="AI20" i="36"/>
  <c r="CS20" i="36"/>
  <c r="P21" i="36"/>
  <c r="AO21" i="36"/>
  <c r="BO22" i="36"/>
  <c r="CP22" i="36"/>
  <c r="AV23" i="36"/>
  <c r="BZ25" i="36"/>
  <c r="BU19" i="36"/>
  <c r="AQ19" i="36"/>
  <c r="CG19" i="36"/>
  <c r="CS19" i="36"/>
  <c r="Y19" i="36"/>
  <c r="BI17" i="36"/>
  <c r="AE19" i="36"/>
  <c r="Q21" i="36"/>
  <c r="BL21" i="36"/>
  <c r="AJ22" i="36"/>
  <c r="X23" i="36"/>
  <c r="BH24" i="36"/>
  <c r="CJ15" i="36"/>
  <c r="P15" i="36"/>
  <c r="BF15" i="36"/>
  <c r="AB15" i="36"/>
  <c r="AN15" i="36"/>
  <c r="CQ19" i="36"/>
  <c r="AK20" i="36"/>
  <c r="CC21" i="36"/>
  <c r="BW21" i="36"/>
  <c r="AS21" i="36"/>
  <c r="AM21" i="36"/>
  <c r="CI21" i="36"/>
  <c r="BQ21" i="36"/>
  <c r="U21" i="36"/>
  <c r="AQ21" i="36"/>
  <c r="BO21" i="36"/>
  <c r="CP21" i="36"/>
  <c r="BU22" i="36"/>
  <c r="Y23" i="36"/>
  <c r="BH23" i="36"/>
  <c r="CR23" i="36"/>
  <c r="X24" i="36"/>
  <c r="BN24" i="36"/>
  <c r="AD27" i="36"/>
  <c r="CL27" i="36"/>
  <c r="CF27" i="36"/>
  <c r="BN27" i="36"/>
  <c r="AV27" i="36"/>
  <c r="BT27" i="36"/>
  <c r="CR27" i="36"/>
  <c r="X27" i="36"/>
  <c r="BB26" i="36"/>
  <c r="AP27" i="36"/>
  <c r="AD26" i="36"/>
  <c r="BT26" i="36"/>
  <c r="X26" i="36"/>
  <c r="AV26" i="36"/>
  <c r="AP26" i="36"/>
  <c r="BZ27" i="36"/>
  <c r="BB27" i="36"/>
  <c r="CD4" i="36"/>
  <c r="P5" i="36"/>
  <c r="AZ5" i="36"/>
  <c r="CE6" i="36"/>
  <c r="BA6" i="36"/>
  <c r="AO6" i="36"/>
  <c r="CM6" i="36"/>
  <c r="BC10" i="36"/>
  <c r="AK9" i="36"/>
  <c r="CS10" i="36"/>
  <c r="Y10" i="36"/>
  <c r="BO10" i="36"/>
  <c r="AW9" i="36"/>
  <c r="AD11" i="36"/>
  <c r="BT11" i="36"/>
  <c r="AP11" i="36"/>
  <c r="X11" i="36"/>
  <c r="AG12" i="36"/>
  <c r="AC15" i="36"/>
  <c r="BS15" i="36"/>
  <c r="CE15" i="36"/>
  <c r="BR18" i="36"/>
  <c r="AN18" i="36"/>
  <c r="CD18" i="36"/>
  <c r="CP18" i="36"/>
  <c r="V18" i="36"/>
  <c r="BF16" i="36"/>
  <c r="W18" i="36"/>
  <c r="AT18" i="36"/>
  <c r="BN18" i="36"/>
  <c r="BA19" i="36"/>
  <c r="BY19" i="36"/>
  <c r="CR19" i="36"/>
  <c r="P20" i="36"/>
  <c r="CD20" i="36"/>
  <c r="CJ21" i="36"/>
  <c r="X21" i="36"/>
  <c r="AT21" i="36"/>
  <c r="BT21" i="36"/>
  <c r="CR21" i="36"/>
  <c r="P22" i="36"/>
  <c r="AV22" i="36"/>
  <c r="BI23" i="36"/>
  <c r="BO24" i="36"/>
  <c r="CQ25" i="36"/>
  <c r="W25" i="36"/>
  <c r="BY25" i="36"/>
  <c r="BM24" i="36"/>
  <c r="Q24" i="36"/>
  <c r="AC25" i="36"/>
  <c r="CQ24" i="36"/>
  <c r="AU24" i="36"/>
  <c r="BG25" i="36"/>
  <c r="AI23" i="36"/>
  <c r="AU25" i="36"/>
  <c r="BM25" i="36"/>
  <c r="CQ23" i="36"/>
  <c r="AO25" i="36"/>
  <c r="Q23" i="36"/>
  <c r="CE25" i="36"/>
  <c r="AI24" i="36"/>
  <c r="BA24" i="36"/>
  <c r="AC24" i="36"/>
  <c r="BS23" i="36"/>
  <c r="BA23" i="36"/>
  <c r="Q25" i="36"/>
  <c r="BS24" i="36"/>
  <c r="BM23" i="36"/>
  <c r="AU23" i="36"/>
  <c r="AW25" i="36"/>
  <c r="CK25" i="36"/>
  <c r="AO18" i="36"/>
  <c r="CE18" i="36"/>
  <c r="BA18" i="36"/>
  <c r="BM18" i="36"/>
  <c r="AU18" i="36"/>
  <c r="BS18" i="36"/>
  <c r="BC19" i="36"/>
  <c r="CQ21" i="36"/>
  <c r="BG21" i="36"/>
  <c r="BS21" i="36"/>
  <c r="W21" i="36"/>
  <c r="BA21" i="36"/>
  <c r="CE21" i="36"/>
  <c r="BM21" i="36"/>
  <c r="AC20" i="36"/>
  <c r="AU21" i="36"/>
  <c r="AW22" i="36"/>
  <c r="BX22" i="36"/>
  <c r="BN25" i="36"/>
  <c r="AD25" i="36"/>
  <c r="BH25" i="36"/>
  <c r="CL25" i="36"/>
  <c r="X25" i="36"/>
  <c r="AP25" i="36"/>
  <c r="CF25" i="36"/>
  <c r="R25" i="36"/>
  <c r="AJ25" i="36"/>
  <c r="BB25" i="36"/>
  <c r="AU36" i="36"/>
  <c r="AO36" i="36"/>
  <c r="W36" i="36"/>
  <c r="BA36" i="36"/>
  <c r="AI36" i="36"/>
  <c r="BS36" i="36"/>
  <c r="CK36" i="36"/>
  <c r="AI35" i="36"/>
  <c r="AC34" i="36"/>
  <c r="Q36" i="36"/>
  <c r="BA35" i="36"/>
  <c r="AU34" i="36"/>
  <c r="CE36" i="36"/>
  <c r="BS35" i="36"/>
  <c r="BG36" i="36"/>
  <c r="AC36" i="36"/>
  <c r="W35" i="36"/>
  <c r="BY36" i="36"/>
  <c r="BM35" i="36"/>
  <c r="AO35" i="36"/>
  <c r="BU27" i="36"/>
  <c r="BI27" i="36"/>
  <c r="CG27" i="36"/>
  <c r="BO27" i="36"/>
  <c r="AW27" i="36"/>
  <c r="AE27" i="36"/>
  <c r="BK28" i="36"/>
  <c r="BE28" i="36"/>
  <c r="AM28" i="36"/>
  <c r="CC28" i="36"/>
  <c r="U28" i="36"/>
  <c r="BS28" i="36"/>
  <c r="CQ28" i="36"/>
  <c r="U29" i="36"/>
  <c r="AS29" i="36"/>
  <c r="CP31" i="36"/>
  <c r="BY34" i="36"/>
  <c r="BS29" i="36"/>
  <c r="AN31" i="36"/>
  <c r="BR31" i="36"/>
  <c r="CC29" i="36"/>
  <c r="AM29" i="36"/>
  <c r="AY29" i="36"/>
  <c r="CO29" i="36"/>
  <c r="BW29" i="36"/>
  <c r="BE29" i="36"/>
  <c r="AG29" i="36"/>
  <c r="O29" i="36"/>
  <c r="AV24" i="36"/>
  <c r="CR24" i="36"/>
  <c r="BZ24" i="36"/>
  <c r="AD24" i="36"/>
  <c r="AH25" i="36"/>
  <c r="U26" i="36"/>
  <c r="BO26" i="36"/>
  <c r="CK26" i="36"/>
  <c r="AK27" i="36"/>
  <c r="AC28" i="36"/>
  <c r="AA29" i="36"/>
  <c r="AA30" i="36"/>
  <c r="AY30" i="36"/>
  <c r="AG30" i="36"/>
  <c r="BQ30" i="36"/>
  <c r="CI30" i="36"/>
  <c r="CI31" i="36"/>
  <c r="AS31" i="36"/>
  <c r="CC31" i="36"/>
  <c r="O31" i="36"/>
  <c r="BK31" i="36"/>
  <c r="U31" i="36"/>
  <c r="AG32" i="36"/>
  <c r="CI32" i="36"/>
  <c r="AY32" i="36"/>
  <c r="BQ32" i="36"/>
  <c r="AS32" i="36"/>
  <c r="AA32" i="36"/>
  <c r="BK32" i="36"/>
  <c r="U32" i="36"/>
  <c r="BW32" i="36"/>
  <c r="CQ36" i="36"/>
  <c r="CQ29" i="36"/>
  <c r="W29" i="36"/>
  <c r="AO28" i="36"/>
  <c r="CE29" i="36"/>
  <c r="AI29" i="36"/>
  <c r="W28" i="36"/>
  <c r="Q29" i="36"/>
  <c r="BA29" i="36"/>
  <c r="BG28" i="36"/>
  <c r="BF31" i="36"/>
  <c r="BX31" i="36"/>
  <c r="P31" i="36"/>
  <c r="BL31" i="36"/>
  <c r="AB31" i="36"/>
  <c r="BL30" i="36"/>
  <c r="AT31" i="36"/>
  <c r="CJ30" i="36"/>
  <c r="AH29" i="36"/>
  <c r="P29" i="36"/>
  <c r="AT30" i="36"/>
  <c r="AB30" i="36"/>
  <c r="V31" i="36"/>
  <c r="CE35" i="36"/>
  <c r="BX17" i="36"/>
  <c r="CA18" i="36"/>
  <c r="AH21" i="36"/>
  <c r="AA22" i="36"/>
  <c r="BE22" i="36"/>
  <c r="CI22" i="36"/>
  <c r="AM22" i="36"/>
  <c r="CL24" i="36"/>
  <c r="W26" i="36"/>
  <c r="BS26" i="36"/>
  <c r="CM26" i="36"/>
  <c r="S27" i="36"/>
  <c r="BK27" i="36"/>
  <c r="CK27" i="36"/>
  <c r="AE28" i="36"/>
  <c r="BC28" i="36"/>
  <c r="CE28" i="36"/>
  <c r="AC29" i="36"/>
  <c r="BF29" i="36"/>
  <c r="AO30" i="36"/>
  <c r="AI30" i="36"/>
  <c r="CQ30" i="36"/>
  <c r="Q30" i="36"/>
  <c r="AU30" i="36"/>
  <c r="AC30" i="36"/>
  <c r="BM30" i="36"/>
  <c r="BE30" i="36"/>
  <c r="AA31" i="36"/>
  <c r="AZ31" i="36"/>
  <c r="BA34" i="36"/>
  <c r="BT24" i="36"/>
  <c r="BF25" i="36"/>
  <c r="CD25" i="36"/>
  <c r="BR26" i="36"/>
  <c r="AH26" i="36"/>
  <c r="AT26" i="36"/>
  <c r="AB26" i="36"/>
  <c r="CP26" i="36"/>
  <c r="AY26" i="36"/>
  <c r="CO26" i="36"/>
  <c r="U27" i="36"/>
  <c r="AO27" i="36"/>
  <c r="CM27" i="36"/>
  <c r="AG28" i="36"/>
  <c r="AK29" i="36"/>
  <c r="CG29" i="36"/>
  <c r="BO29" i="36"/>
  <c r="S29" i="36"/>
  <c r="BI28" i="36"/>
  <c r="AQ28" i="36"/>
  <c r="CM29" i="36"/>
  <c r="BU29" i="36"/>
  <c r="BC29" i="36"/>
  <c r="CS28" i="36"/>
  <c r="CA28" i="36"/>
  <c r="BG29" i="36"/>
  <c r="CD29" i="36"/>
  <c r="CF30" i="36"/>
  <c r="BN30" i="36"/>
  <c r="AV30" i="36"/>
  <c r="AD30" i="36"/>
  <c r="AJ29" i="36"/>
  <c r="CL29" i="36"/>
  <c r="BT29" i="36"/>
  <c r="AH30" i="36"/>
  <c r="BF30" i="36"/>
  <c r="CC30" i="36"/>
  <c r="CI35" i="36"/>
  <c r="O35" i="36"/>
  <c r="CO35" i="36"/>
  <c r="CC35" i="36"/>
  <c r="BW35" i="36"/>
  <c r="AG35" i="36"/>
  <c r="CI34" i="36"/>
  <c r="AA34" i="36"/>
  <c r="CI33" i="36"/>
  <c r="AS33" i="36"/>
  <c r="AY35" i="36"/>
  <c r="BQ35" i="36"/>
  <c r="AA35" i="36"/>
  <c r="AS35" i="36"/>
  <c r="CC34" i="36"/>
  <c r="AM34" i="36"/>
  <c r="AM35" i="36"/>
  <c r="BZ5" i="36"/>
  <c r="BW8" i="36"/>
  <c r="BZ9" i="36"/>
  <c r="Q12" i="36"/>
  <c r="BW12" i="36"/>
  <c r="CK12" i="36"/>
  <c r="Q16" i="36"/>
  <c r="AT16" i="36"/>
  <c r="BW16" i="36"/>
  <c r="CK16" i="36"/>
  <c r="AW17" i="36"/>
  <c r="BL17" i="36"/>
  <c r="BZ17" i="36"/>
  <c r="BO18" i="36"/>
  <c r="Q20" i="36"/>
  <c r="AT20" i="36"/>
  <c r="CK20" i="36"/>
  <c r="BN21" i="36"/>
  <c r="CL21" i="36"/>
  <c r="AD21" i="36"/>
  <c r="AJ21" i="36"/>
  <c r="AZ21" i="36"/>
  <c r="CG21" i="36"/>
  <c r="AO22" i="36"/>
  <c r="BS22" i="36"/>
  <c r="W22" i="36"/>
  <c r="AQ22" i="36"/>
  <c r="BI22" i="36"/>
  <c r="CA22" i="36"/>
  <c r="CS22" i="36"/>
  <c r="O23" i="36"/>
  <c r="CO23" i="36"/>
  <c r="BB24" i="36"/>
  <c r="AN25" i="36"/>
  <c r="BK25" i="36"/>
  <c r="AO26" i="36"/>
  <c r="BM26" i="36"/>
  <c r="AC26" i="36"/>
  <c r="CQ26" i="36"/>
  <c r="BY26" i="36"/>
  <c r="AZ26" i="36"/>
  <c r="BU26" i="36"/>
  <c r="V27" i="36"/>
  <c r="BQ27" i="36"/>
  <c r="CP27" i="36"/>
  <c r="AI28" i="36"/>
  <c r="CI28" i="36"/>
  <c r="AE29" i="36"/>
  <c r="BH29" i="36"/>
  <c r="CF29" i="36"/>
  <c r="BC30" i="36"/>
  <c r="CS30" i="36"/>
  <c r="S30" i="36"/>
  <c r="CA30" i="36"/>
  <c r="AW30" i="36"/>
  <c r="BO30" i="36"/>
  <c r="CG30" i="36"/>
  <c r="AJ30" i="36"/>
  <c r="BG30" i="36"/>
  <c r="CE30" i="36"/>
  <c r="AG31" i="36"/>
  <c r="CD31" i="36"/>
  <c r="BE32" i="36"/>
  <c r="CC32" i="36"/>
  <c r="BG34" i="36"/>
  <c r="BX4" i="36"/>
  <c r="CA5" i="36"/>
  <c r="AU12" i="36"/>
  <c r="AU16" i="36"/>
  <c r="V17" i="36"/>
  <c r="CP17" i="36"/>
  <c r="Y18" i="36"/>
  <c r="CS18" i="36"/>
  <c r="AU20" i="36"/>
  <c r="V21" i="36"/>
  <c r="BR21" i="36"/>
  <c r="CF22" i="36"/>
  <c r="BT22" i="36"/>
  <c r="X22" i="36"/>
  <c r="BB22" i="36"/>
  <c r="AS22" i="36"/>
  <c r="BK22" i="36"/>
  <c r="CC22" i="36"/>
  <c r="AJ24" i="36"/>
  <c r="BW24" i="36"/>
  <c r="BL25" i="36"/>
  <c r="CF26" i="36"/>
  <c r="CR26" i="36"/>
  <c r="R26" i="36"/>
  <c r="BZ26" i="36"/>
  <c r="BH26" i="36"/>
  <c r="BA26" i="36"/>
  <c r="BW26" i="36"/>
  <c r="AS27" i="36"/>
  <c r="CO27" i="36"/>
  <c r="BW27" i="36"/>
  <c r="AY27" i="36"/>
  <c r="BK26" i="36"/>
  <c r="AG27" i="36"/>
  <c r="O27" i="36"/>
  <c r="AS26" i="36"/>
  <c r="W27" i="36"/>
  <c r="AQ27" i="36"/>
  <c r="CQ27" i="36"/>
  <c r="AJ28" i="36"/>
  <c r="BM28" i="36"/>
  <c r="CK28" i="36"/>
  <c r="AN29" i="36"/>
  <c r="BI29" i="36"/>
  <c r="CI29" i="36"/>
  <c r="AK30" i="36"/>
  <c r="BH30" i="36"/>
  <c r="CK30" i="36"/>
  <c r="AH31" i="36"/>
  <c r="CJ31" i="36"/>
  <c r="BM36" i="36"/>
  <c r="AH16" i="36"/>
  <c r="AK17" i="36"/>
  <c r="AH20" i="36"/>
  <c r="BC22" i="36"/>
  <c r="AS23" i="36"/>
  <c r="U23" i="36"/>
  <c r="AY23" i="36"/>
  <c r="AM23" i="36"/>
  <c r="BE23" i="36"/>
  <c r="CC25" i="36"/>
  <c r="CO25" i="36"/>
  <c r="O25" i="36"/>
  <c r="AS25" i="36"/>
  <c r="BW25" i="36"/>
  <c r="BC26" i="36"/>
  <c r="AW26" i="36"/>
  <c r="CS26" i="36"/>
  <c r="CA26" i="36"/>
  <c r="BI26" i="36"/>
  <c r="AQ26" i="36"/>
  <c r="Y26" i="36"/>
  <c r="AG26" i="36"/>
  <c r="BX26" i="36"/>
  <c r="CJ27" i="36"/>
  <c r="P27" i="36"/>
  <c r="AT27" i="36"/>
  <c r="AH27" i="36"/>
  <c r="AU27" i="36"/>
  <c r="O28" i="36"/>
  <c r="AK28" i="36"/>
  <c r="BN28" i="36"/>
  <c r="CL28" i="36"/>
  <c r="AO29" i="36"/>
  <c r="BK29" i="36"/>
  <c r="CJ29" i="36"/>
  <c r="O30" i="36"/>
  <c r="AM30" i="36"/>
  <c r="CL30" i="36"/>
  <c r="BE31" i="36"/>
  <c r="BS34" i="36"/>
  <c r="BE35" i="36"/>
  <c r="AG36" i="36"/>
  <c r="BE36" i="36"/>
  <c r="AM36" i="36"/>
  <c r="CO36" i="36"/>
  <c r="BQ36" i="36"/>
  <c r="AY36" i="36"/>
  <c r="CI36" i="36"/>
  <c r="BK36" i="36"/>
  <c r="O36" i="36"/>
  <c r="CC36" i="36"/>
  <c r="AZ25" i="36"/>
  <c r="AT25" i="36"/>
  <c r="BX25" i="36"/>
  <c r="AB25" i="36"/>
  <c r="BE26" i="36"/>
  <c r="BG27" i="36"/>
  <c r="BY27" i="36"/>
  <c r="AC27" i="36"/>
  <c r="Q27" i="36"/>
  <c r="CE27" i="36"/>
  <c r="BM27" i="36"/>
  <c r="Y27" i="36"/>
  <c r="CS27" i="36"/>
  <c r="AS28" i="36"/>
  <c r="CO28" i="36"/>
  <c r="CK29" i="36"/>
  <c r="AN30" i="36"/>
  <c r="BG35" i="36"/>
  <c r="CL36" i="36"/>
  <c r="R36" i="36"/>
  <c r="BT36" i="36"/>
  <c r="BB36" i="36"/>
  <c r="BF35" i="36"/>
  <c r="AT35" i="36"/>
  <c r="BL35" i="36"/>
  <c r="AB35" i="36"/>
  <c r="P33" i="36"/>
  <c r="BN35" i="36"/>
  <c r="BZ36" i="36"/>
  <c r="AY37" i="36"/>
  <c r="BQ37" i="36"/>
  <c r="U37" i="36"/>
  <c r="BK37" i="36"/>
  <c r="AS37" i="36"/>
  <c r="AA37" i="36"/>
  <c r="CC37" i="36"/>
  <c r="CR37" i="36"/>
  <c r="BC40" i="36"/>
  <c r="CS40" i="36"/>
  <c r="CJ23" i="36"/>
  <c r="P23" i="36"/>
  <c r="CD23" i="36"/>
  <c r="AH28" i="36"/>
  <c r="CJ28" i="36"/>
  <c r="BR28" i="36"/>
  <c r="AN28" i="36"/>
  <c r="BZ28" i="36"/>
  <c r="CR28" i="36"/>
  <c r="AU31" i="36"/>
  <c r="CQ31" i="36"/>
  <c r="W31" i="36"/>
  <c r="AO31" i="36"/>
  <c r="CE31" i="36"/>
  <c r="AU32" i="36"/>
  <c r="BS32" i="36"/>
  <c r="BM32" i="36"/>
  <c r="W32" i="36"/>
  <c r="AP32" i="36"/>
  <c r="AY33" i="36"/>
  <c r="BQ33" i="36"/>
  <c r="AG33" i="36"/>
  <c r="U33" i="36"/>
  <c r="BH33" i="36"/>
  <c r="CC33" i="36"/>
  <c r="BQ34" i="36"/>
  <c r="AG34" i="36"/>
  <c r="BW34" i="36"/>
  <c r="U34" i="36"/>
  <c r="S34" i="36"/>
  <c r="AP34" i="36"/>
  <c r="BI34" i="36"/>
  <c r="CD34" i="36"/>
  <c r="AC35" i="36"/>
  <c r="BY35" i="36"/>
  <c r="AU35" i="36"/>
  <c r="CQ35" i="36"/>
  <c r="X35" i="36"/>
  <c r="AV35" i="36"/>
  <c r="BO35" i="36"/>
  <c r="CJ35" i="36"/>
  <c r="AD36" i="36"/>
  <c r="X37" i="36"/>
  <c r="BW37" i="36"/>
  <c r="BT38" i="36"/>
  <c r="BF40" i="36"/>
  <c r="BG23" i="36"/>
  <c r="AZ23" i="36"/>
  <c r="CE23" i="36"/>
  <c r="BY28" i="36"/>
  <c r="V28" i="36"/>
  <c r="AP28" i="36"/>
  <c r="BT31" i="36"/>
  <c r="BH31" i="36"/>
  <c r="AD31" i="36"/>
  <c r="BZ31" i="36"/>
  <c r="X31" i="36"/>
  <c r="AP31" i="36"/>
  <c r="BM31" i="36"/>
  <c r="CF31" i="36"/>
  <c r="CL32" i="36"/>
  <c r="R32" i="36"/>
  <c r="X32" i="36"/>
  <c r="CF32" i="36"/>
  <c r="AV32" i="36"/>
  <c r="AD32" i="36"/>
  <c r="Y32" i="36"/>
  <c r="CE32" i="36"/>
  <c r="AP33" i="36"/>
  <c r="BI33" i="36"/>
  <c r="CD33" i="36"/>
  <c r="V34" i="36"/>
  <c r="AQ34" i="36"/>
  <c r="BK34" i="36"/>
  <c r="CF34" i="36"/>
  <c r="BT35" i="36"/>
  <c r="AD35" i="36"/>
  <c r="BZ35" i="36"/>
  <c r="BH35" i="36"/>
  <c r="AP35" i="36"/>
  <c r="BT34" i="36"/>
  <c r="CK35" i="36"/>
  <c r="BM37" i="36"/>
  <c r="BA37" i="36"/>
  <c r="CE37" i="36"/>
  <c r="AC37" i="36"/>
  <c r="BB37" i="36"/>
  <c r="X38" i="36"/>
  <c r="AV38" i="36"/>
  <c r="AC39" i="36"/>
  <c r="AU39" i="36"/>
  <c r="W39" i="36"/>
  <c r="BM39" i="36"/>
  <c r="CE39" i="36"/>
  <c r="AO39" i="36"/>
  <c r="BY38" i="36"/>
  <c r="BG38" i="36"/>
  <c r="AO38" i="36"/>
  <c r="BG39" i="36"/>
  <c r="BY39" i="36"/>
  <c r="AI39" i="36"/>
  <c r="Q38" i="36"/>
  <c r="BS39" i="36"/>
  <c r="AY41" i="36"/>
  <c r="CO41" i="36"/>
  <c r="U41" i="36"/>
  <c r="BK41" i="36"/>
  <c r="AA41" i="36"/>
  <c r="AM41" i="36"/>
  <c r="O41" i="36"/>
  <c r="AS40" i="36"/>
  <c r="CC41" i="36"/>
  <c r="BE41" i="36"/>
  <c r="AG41" i="36"/>
  <c r="BW41" i="36"/>
  <c r="AM40" i="36"/>
  <c r="BQ41" i="36"/>
  <c r="BK24" i="36"/>
  <c r="AG24" i="36"/>
  <c r="CC24" i="36"/>
  <c r="AV28" i="36"/>
  <c r="BT28" i="36"/>
  <c r="BB28" i="36"/>
  <c r="X28" i="36"/>
  <c r="CM31" i="36"/>
  <c r="CS31" i="36"/>
  <c r="AE31" i="36"/>
  <c r="BI31" i="36"/>
  <c r="AQ31" i="36"/>
  <c r="Y31" i="36"/>
  <c r="BN31" i="36"/>
  <c r="CG31" i="36"/>
  <c r="BI32" i="36"/>
  <c r="BC32" i="36"/>
  <c r="BO32" i="36"/>
  <c r="BN32" i="36"/>
  <c r="CG32" i="36"/>
  <c r="X33" i="36"/>
  <c r="AQ33" i="36"/>
  <c r="BK33" i="36"/>
  <c r="CE34" i="36"/>
  <c r="CQ34" i="36"/>
  <c r="Q34" i="36"/>
  <c r="AO34" i="36"/>
  <c r="W34" i="36"/>
  <c r="BS33" i="36"/>
  <c r="CK34" i="36"/>
  <c r="X34" i="36"/>
  <c r="AS34" i="36"/>
  <c r="BM34" i="36"/>
  <c r="CG34" i="36"/>
  <c r="AQ35" i="36"/>
  <c r="BI35" i="36"/>
  <c r="CS35" i="36"/>
  <c r="Y35" i="36"/>
  <c r="AE35" i="36"/>
  <c r="BR35" i="36"/>
  <c r="CL35" i="36"/>
  <c r="AJ36" i="36"/>
  <c r="AD37" i="36"/>
  <c r="BT39" i="36"/>
  <c r="BZ39" i="36"/>
  <c r="BH39" i="36"/>
  <c r="BB39" i="36"/>
  <c r="CF39" i="36"/>
  <c r="AP39" i="36"/>
  <c r="R39" i="36"/>
  <c r="AJ39" i="36"/>
  <c r="BU39" i="36"/>
  <c r="CP41" i="36"/>
  <c r="V41" i="36"/>
  <c r="BL41" i="36"/>
  <c r="AT40" i="36"/>
  <c r="CD41" i="36"/>
  <c r="AT41" i="36"/>
  <c r="AN40" i="36"/>
  <c r="AZ40" i="36"/>
  <c r="AN41" i="36"/>
  <c r="P41" i="36"/>
  <c r="AB40" i="36"/>
  <c r="CP40" i="36"/>
  <c r="BR40" i="36"/>
  <c r="BF41" i="36"/>
  <c r="AH41" i="36"/>
  <c r="CJ40" i="36"/>
  <c r="V40" i="36"/>
  <c r="BX41" i="36"/>
  <c r="BL40" i="36"/>
  <c r="BR41" i="36"/>
  <c r="AJ33" i="36"/>
  <c r="BB33" i="36"/>
  <c r="R33" i="36"/>
  <c r="BL33" i="36"/>
  <c r="AT34" i="36"/>
  <c r="BN34" i="36"/>
  <c r="AZ35" i="36"/>
  <c r="BH36" i="36"/>
  <c r="BE37" i="36"/>
  <c r="BZ37" i="36"/>
  <c r="CS34" i="36"/>
  <c r="Y34" i="36"/>
  <c r="CA34" i="36"/>
  <c r="BO33" i="36"/>
  <c r="S33" i="36"/>
  <c r="CM34" i="36"/>
  <c r="AK33" i="36"/>
  <c r="BC34" i="36"/>
  <c r="AK34" i="36"/>
  <c r="CG33" i="36"/>
  <c r="AW33" i="36"/>
  <c r="BO34" i="36"/>
  <c r="CJ34" i="36"/>
  <c r="AH35" i="36"/>
  <c r="CP35" i="36"/>
  <c r="CF36" i="36"/>
  <c r="AG37" i="36"/>
  <c r="CI37" i="36"/>
  <c r="BB38" i="36"/>
  <c r="CR38" i="36"/>
  <c r="R38" i="36"/>
  <c r="BZ38" i="36"/>
  <c r="BN37" i="36"/>
  <c r="R37" i="36"/>
  <c r="BH38" i="36"/>
  <c r="AP38" i="36"/>
  <c r="AJ38" i="36"/>
  <c r="BI40" i="36"/>
  <c r="BU40" i="36"/>
  <c r="CG40" i="36"/>
  <c r="S40" i="36"/>
  <c r="AW40" i="36"/>
  <c r="Y40" i="36"/>
  <c r="CM40" i="36"/>
  <c r="BO40" i="36"/>
  <c r="BI39" i="36"/>
  <c r="S39" i="36"/>
  <c r="AQ40" i="36"/>
  <c r="AK39" i="36"/>
  <c r="CS39" i="36"/>
  <c r="BC39" i="36"/>
  <c r="CM32" i="36"/>
  <c r="AB33" i="36"/>
  <c r="BR33" i="36"/>
  <c r="CL33" i="36"/>
  <c r="AW34" i="36"/>
  <c r="BR34" i="36"/>
  <c r="CL34" i="36"/>
  <c r="P35" i="36"/>
  <c r="BB35" i="36"/>
  <c r="CR35" i="36"/>
  <c r="AP36" i="36"/>
  <c r="CS38" i="36"/>
  <c r="Y38" i="36"/>
  <c r="AW38" i="36"/>
  <c r="AK37" i="36"/>
  <c r="AE38" i="36"/>
  <c r="CS37" i="36"/>
  <c r="AW37" i="36"/>
  <c r="CA38" i="36"/>
  <c r="CG37" i="36"/>
  <c r="BU36" i="36"/>
  <c r="CM36" i="36"/>
  <c r="BI37" i="36"/>
  <c r="AQ37" i="36"/>
  <c r="Y37" i="36"/>
  <c r="AE36" i="36"/>
  <c r="CM38" i="36"/>
  <c r="BU38" i="36"/>
  <c r="BC38" i="36"/>
  <c r="AD38" i="36"/>
  <c r="AW39" i="36"/>
  <c r="BI44" i="36"/>
  <c r="AE44" i="36"/>
  <c r="BU44" i="36"/>
  <c r="BC43" i="36"/>
  <c r="CG44" i="36"/>
  <c r="BO44" i="36"/>
  <c r="AW44" i="36"/>
  <c r="BO43" i="36"/>
  <c r="AW43" i="36"/>
  <c r="AK44" i="36"/>
  <c r="CA43" i="36"/>
  <c r="BU43" i="36"/>
  <c r="S43" i="36"/>
  <c r="CM44" i="36"/>
  <c r="Y44" i="36"/>
  <c r="AK43" i="36"/>
  <c r="BC44" i="36"/>
  <c r="CS43" i="36"/>
  <c r="CA44" i="36"/>
  <c r="S44" i="36"/>
  <c r="CM43" i="36"/>
  <c r="BI43" i="36"/>
  <c r="AQ44" i="36"/>
  <c r="CS44" i="36"/>
  <c r="BE54" i="36"/>
  <c r="AA54" i="36"/>
  <c r="CI54" i="36"/>
  <c r="AY54" i="36"/>
  <c r="AG54" i="36"/>
  <c r="O54" i="36"/>
  <c r="CC54" i="36"/>
  <c r="BW53" i="36"/>
  <c r="BQ52" i="36"/>
  <c r="AG52" i="36"/>
  <c r="BK54" i="36"/>
  <c r="BE53" i="36"/>
  <c r="U53" i="36"/>
  <c r="AY52" i="36"/>
  <c r="O52" i="36"/>
  <c r="AS54" i="36"/>
  <c r="BW54" i="36"/>
  <c r="BQ54" i="36"/>
  <c r="U54" i="36"/>
  <c r="BW52" i="36"/>
  <c r="AG53" i="36"/>
  <c r="AA52" i="36"/>
  <c r="CO54" i="36"/>
  <c r="BQ53" i="36"/>
  <c r="AM54" i="36"/>
  <c r="BK53" i="36"/>
  <c r="BE52" i="36"/>
  <c r="BT43" i="36"/>
  <c r="AP43" i="36"/>
  <c r="CF43" i="36"/>
  <c r="CR43" i="36"/>
  <c r="BZ43" i="36"/>
  <c r="BH43" i="36"/>
  <c r="X43" i="36"/>
  <c r="BB43" i="36"/>
  <c r="BN43" i="36"/>
  <c r="AZ43" i="36"/>
  <c r="CD43" i="36"/>
  <c r="AN44" i="36"/>
  <c r="CJ45" i="36"/>
  <c r="CP45" i="36"/>
  <c r="V45" i="36"/>
  <c r="BL45" i="36"/>
  <c r="AT44" i="36"/>
  <c r="AH45" i="36"/>
  <c r="CJ44" i="36"/>
  <c r="P44" i="36"/>
  <c r="AT45" i="36"/>
  <c r="AB45" i="36"/>
  <c r="CD45" i="36"/>
  <c r="AB44" i="36"/>
  <c r="CD44" i="36"/>
  <c r="BL44" i="36"/>
  <c r="P45" i="36"/>
  <c r="AZ44" i="36"/>
  <c r="AT51" i="36"/>
  <c r="CJ51" i="36"/>
  <c r="P51" i="36"/>
  <c r="AZ51" i="36"/>
  <c r="AH51" i="36"/>
  <c r="CD51" i="36"/>
  <c r="AB51" i="36"/>
  <c r="BX51" i="36"/>
  <c r="V51" i="36"/>
  <c r="CP50" i="36"/>
  <c r="BR51" i="36"/>
  <c r="AN51" i="36"/>
  <c r="CP51" i="36"/>
  <c r="BL51" i="36"/>
  <c r="BF51" i="36"/>
  <c r="CF40" i="36"/>
  <c r="AD41" i="36"/>
  <c r="V42" i="36"/>
  <c r="AT42" i="36"/>
  <c r="BR42" i="36"/>
  <c r="CM42" i="36"/>
  <c r="AJ43" i="36"/>
  <c r="BL43" i="36"/>
  <c r="V44" i="36"/>
  <c r="BR45" i="36"/>
  <c r="AY53" i="36"/>
  <c r="BQ42" i="36"/>
  <c r="AM42" i="36"/>
  <c r="AG42" i="36"/>
  <c r="AS42" i="36"/>
  <c r="BT42" i="36"/>
  <c r="CO42" i="36"/>
  <c r="P43" i="36"/>
  <c r="AN45" i="36"/>
  <c r="BH51" i="36"/>
  <c r="AD51" i="36"/>
  <c r="R51" i="36"/>
  <c r="CF51" i="36"/>
  <c r="BN51" i="36"/>
  <c r="CR51" i="36"/>
  <c r="BZ51" i="36"/>
  <c r="AP51" i="36"/>
  <c r="R50" i="36"/>
  <c r="AD49" i="36"/>
  <c r="X51" i="36"/>
  <c r="BT50" i="36"/>
  <c r="CF49" i="36"/>
  <c r="AV51" i="36"/>
  <c r="BB49" i="36"/>
  <c r="BT51" i="36"/>
  <c r="AJ50" i="36"/>
  <c r="AV49" i="36"/>
  <c r="BN50" i="36"/>
  <c r="BZ49" i="36"/>
  <c r="R49" i="36"/>
  <c r="CL50" i="36"/>
  <c r="BH50" i="36"/>
  <c r="BT49" i="36"/>
  <c r="BB50" i="36"/>
  <c r="AJ51" i="36"/>
  <c r="X50" i="36"/>
  <c r="AJ49" i="36"/>
  <c r="CL51" i="36"/>
  <c r="AS52" i="36"/>
  <c r="CM28" i="36"/>
  <c r="S28" i="36"/>
  <c r="CG28" i="36"/>
  <c r="AZ29" i="36"/>
  <c r="AN34" i="36"/>
  <c r="BL34" i="36"/>
  <c r="CA37" i="36"/>
  <c r="BF38" i="36"/>
  <c r="AG40" i="36"/>
  <c r="BW40" i="36"/>
  <c r="AA40" i="36"/>
  <c r="CO40" i="36"/>
  <c r="BE40" i="36"/>
  <c r="BQ40" i="36"/>
  <c r="BN40" i="36"/>
  <c r="AN42" i="36"/>
  <c r="CD42" i="36"/>
  <c r="CJ42" i="36"/>
  <c r="AZ42" i="36"/>
  <c r="P42" i="36"/>
  <c r="AB42" i="36"/>
  <c r="AA42" i="36"/>
  <c r="BU42" i="36"/>
  <c r="CP42" i="36"/>
  <c r="R43" i="36"/>
  <c r="AN43" i="36"/>
  <c r="BF44" i="36"/>
  <c r="CK47" i="36"/>
  <c r="Q47" i="36"/>
  <c r="AU47" i="36"/>
  <c r="BY47" i="36"/>
  <c r="AC47" i="36"/>
  <c r="BG47" i="36"/>
  <c r="W47" i="36"/>
  <c r="BM47" i="36"/>
  <c r="AO47" i="36"/>
  <c r="CE47" i="36"/>
  <c r="CQ47" i="36"/>
  <c r="BS47" i="36"/>
  <c r="BB51" i="36"/>
  <c r="AN38" i="36"/>
  <c r="AH38" i="36"/>
  <c r="CP38" i="36"/>
  <c r="P38" i="36"/>
  <c r="BR36" i="36"/>
  <c r="V38" i="36"/>
  <c r="AN39" i="36"/>
  <c r="CD39" i="36"/>
  <c r="CE42" i="36"/>
  <c r="BA42" i="36"/>
  <c r="BS42" i="36"/>
  <c r="AI42" i="36"/>
  <c r="CQ42" i="36"/>
  <c r="AC42" i="36"/>
  <c r="AY42" i="36"/>
  <c r="BW42" i="36"/>
  <c r="BX44" i="36"/>
  <c r="AH44" i="36"/>
  <c r="CP44" i="36"/>
  <c r="BX45" i="36"/>
  <c r="CE46" i="36"/>
  <c r="BA46" i="36"/>
  <c r="CQ46" i="36"/>
  <c r="W46" i="36"/>
  <c r="CE45" i="36"/>
  <c r="BY46" i="36"/>
  <c r="BG46" i="36"/>
  <c r="AO46" i="36"/>
  <c r="BG45" i="36"/>
  <c r="AO45" i="36"/>
  <c r="W45" i="36"/>
  <c r="AI46" i="36"/>
  <c r="Q46" i="36"/>
  <c r="Q45" i="36"/>
  <c r="CQ45" i="36"/>
  <c r="AA26" i="36"/>
  <c r="CC26" i="36"/>
  <c r="Y28" i="36"/>
  <c r="BN29" i="36"/>
  <c r="V29" i="36"/>
  <c r="BB29" i="36"/>
  <c r="BR29" i="36"/>
  <c r="BR30" i="36"/>
  <c r="CD30" i="36"/>
  <c r="CP33" i="36"/>
  <c r="V33" i="36"/>
  <c r="AZ33" i="36"/>
  <c r="AN32" i="36"/>
  <c r="CJ33" i="36"/>
  <c r="BB34" i="36"/>
  <c r="AV34" i="36"/>
  <c r="BF34" i="36"/>
  <c r="P36" i="36"/>
  <c r="AB37" i="36"/>
  <c r="AT37" i="36"/>
  <c r="BL37" i="36"/>
  <c r="CE38" i="36"/>
  <c r="BM38" i="36"/>
  <c r="AU38" i="36"/>
  <c r="W38" i="36"/>
  <c r="CI39" i="36"/>
  <c r="O39" i="36"/>
  <c r="BK39" i="36"/>
  <c r="AS39" i="36"/>
  <c r="BK38" i="36"/>
  <c r="AM39" i="36"/>
  <c r="U39" i="36"/>
  <c r="AU40" i="36"/>
  <c r="CK40" i="36"/>
  <c r="CQ40" i="36"/>
  <c r="BG40" i="36"/>
  <c r="AI40" i="36"/>
  <c r="AK41" i="36"/>
  <c r="BG41" i="36"/>
  <c r="CF41" i="36"/>
  <c r="BB42" i="36"/>
  <c r="CR42" i="36"/>
  <c r="X42" i="36"/>
  <c r="R42" i="36"/>
  <c r="BN42" i="36"/>
  <c r="CR41" i="36"/>
  <c r="BH41" i="36"/>
  <c r="BZ42" i="36"/>
  <c r="BT41" i="36"/>
  <c r="AD42" i="36"/>
  <c r="BX42" i="36"/>
  <c r="CI43" i="36"/>
  <c r="O43" i="36"/>
  <c r="BE43" i="36"/>
  <c r="AM43" i="36"/>
  <c r="CO43" i="36"/>
  <c r="BW43" i="36"/>
  <c r="AY43" i="36"/>
  <c r="U43" i="36"/>
  <c r="BM44" i="36"/>
  <c r="CQ44" i="36"/>
  <c r="AU45" i="36"/>
  <c r="AE47" i="36"/>
  <c r="BI47" i="36"/>
  <c r="CM47" i="36"/>
  <c r="AQ47" i="36"/>
  <c r="AW47" i="36"/>
  <c r="Y47" i="36"/>
  <c r="CG47" i="36"/>
  <c r="AK47" i="36"/>
  <c r="CA47" i="36"/>
  <c r="BC47" i="36"/>
  <c r="CS47" i="36"/>
  <c r="BU47" i="36"/>
  <c r="BH49" i="36"/>
  <c r="AW52" i="36"/>
  <c r="CM52" i="36"/>
  <c r="S52" i="36"/>
  <c r="BC52" i="36"/>
  <c r="AK52" i="36"/>
  <c r="CG52" i="36"/>
  <c r="BO52" i="36"/>
  <c r="AE52" i="36"/>
  <c r="AQ52" i="36"/>
  <c r="CA52" i="36"/>
  <c r="BU52" i="36"/>
  <c r="BI52" i="36"/>
  <c r="Y52" i="36"/>
  <c r="CS52" i="36"/>
  <c r="AK51" i="36"/>
  <c r="Y50" i="36"/>
  <c r="CM51" i="36"/>
  <c r="CI53" i="36"/>
  <c r="BF39" i="36"/>
  <c r="CP39" i="36"/>
  <c r="P39" i="36"/>
  <c r="BX39" i="36"/>
  <c r="AB39" i="36"/>
  <c r="BR39" i="36"/>
  <c r="V39" i="36"/>
  <c r="CL40" i="36"/>
  <c r="R40" i="36"/>
  <c r="BH40" i="36"/>
  <c r="BZ40" i="36"/>
  <c r="AP40" i="36"/>
  <c r="X40" i="36"/>
  <c r="CR40" i="36"/>
  <c r="CS42" i="36"/>
  <c r="Y42" i="36"/>
  <c r="BO42" i="36"/>
  <c r="AW41" i="36"/>
  <c r="CG42" i="36"/>
  <c r="AW42" i="36"/>
  <c r="AQ41" i="36"/>
  <c r="BI42" i="36"/>
  <c r="BC41" i="36"/>
  <c r="S41" i="36"/>
  <c r="AE42" i="36"/>
  <c r="BE42" i="36"/>
  <c r="BF43" i="36"/>
  <c r="AB43" i="36"/>
  <c r="BR43" i="36"/>
  <c r="CP43" i="36"/>
  <c r="BX43" i="36"/>
  <c r="V43" i="36"/>
  <c r="AH43" i="36"/>
  <c r="CJ43" i="36"/>
  <c r="AZ45" i="36"/>
  <c r="CS46" i="36"/>
  <c r="Y46" i="36"/>
  <c r="BO46" i="36"/>
  <c r="AW45" i="36"/>
  <c r="AK46" i="36"/>
  <c r="CM45" i="36"/>
  <c r="S45" i="36"/>
  <c r="CG46" i="36"/>
  <c r="CG45" i="36"/>
  <c r="BO45" i="36"/>
  <c r="CA46" i="36"/>
  <c r="BI46" i="36"/>
  <c r="AQ46" i="36"/>
  <c r="BI45" i="36"/>
  <c r="AQ45" i="36"/>
  <c r="Y45" i="36"/>
  <c r="S46" i="36"/>
  <c r="CM46" i="36"/>
  <c r="BU46" i="36"/>
  <c r="BC46" i="36"/>
  <c r="BU45" i="36"/>
  <c r="BC45" i="36"/>
  <c r="AK45" i="36"/>
  <c r="CJ50" i="36"/>
  <c r="BZ50" i="36"/>
  <c r="CC52" i="36"/>
  <c r="O53" i="36"/>
  <c r="BR46" i="36"/>
  <c r="CJ46" i="36"/>
  <c r="AZ47" i="36"/>
  <c r="P48" i="36"/>
  <c r="BL49" i="36"/>
  <c r="U50" i="36"/>
  <c r="AZ50" i="36"/>
  <c r="AE51" i="36"/>
  <c r="BU51" i="36"/>
  <c r="CG51" i="36"/>
  <c r="BO51" i="36"/>
  <c r="AW51" i="36"/>
  <c r="CS51" i="36"/>
  <c r="CA51" i="36"/>
  <c r="AQ51" i="36"/>
  <c r="BI51" i="36"/>
  <c r="Y51" i="36"/>
  <c r="AB54" i="36"/>
  <c r="BR54" i="36"/>
  <c r="AH54" i="36"/>
  <c r="P54" i="36"/>
  <c r="CD54" i="36"/>
  <c r="BL54" i="36"/>
  <c r="BF53" i="36"/>
  <c r="V53" i="36"/>
  <c r="AZ52" i="36"/>
  <c r="AT54" i="36"/>
  <c r="CP54" i="36"/>
  <c r="CJ54" i="36"/>
  <c r="BS54" i="36"/>
  <c r="AO54" i="36"/>
  <c r="Q54" i="36"/>
  <c r="CE54" i="36"/>
  <c r="BM54" i="36"/>
  <c r="AU54" i="36"/>
  <c r="AC54" i="36"/>
  <c r="CQ54" i="36"/>
  <c r="BY54" i="36"/>
  <c r="CK54" i="36"/>
  <c r="BE50" i="36"/>
  <c r="AA50" i="36"/>
  <c r="O50" i="36"/>
  <c r="CC50" i="36"/>
  <c r="BK50" i="36"/>
  <c r="CO50" i="36"/>
  <c r="BW50" i="36"/>
  <c r="AM50" i="36"/>
  <c r="AC53" i="36"/>
  <c r="BM53" i="36"/>
  <c r="AP54" i="36"/>
  <c r="CF54" i="36"/>
  <c r="BN54" i="36"/>
  <c r="AV54" i="36"/>
  <c r="AJ52" i="36"/>
  <c r="AD54" i="36"/>
  <c r="CR54" i="36"/>
  <c r="CL53" i="36"/>
  <c r="CF52" i="36"/>
  <c r="BZ54" i="36"/>
  <c r="BN52" i="36"/>
  <c r="AD52" i="36"/>
  <c r="BH54" i="36"/>
  <c r="X54" i="36"/>
  <c r="BB53" i="36"/>
  <c r="R53" i="36"/>
  <c r="AZ54" i="36"/>
  <c r="CL54" i="36"/>
  <c r="AU44" i="36"/>
  <c r="CK44" i="36"/>
  <c r="Q44" i="36"/>
  <c r="BG44" i="36"/>
  <c r="W44" i="36"/>
  <c r="AO44" i="36"/>
  <c r="P46" i="36"/>
  <c r="AH46" i="36"/>
  <c r="P47" i="36"/>
  <c r="V48" i="36"/>
  <c r="CP48" i="36"/>
  <c r="AS49" i="36"/>
  <c r="AB50" i="36"/>
  <c r="BR50" i="36"/>
  <c r="CD50" i="36"/>
  <c r="BL50" i="36"/>
  <c r="AT50" i="36"/>
  <c r="BX50" i="36"/>
  <c r="AN50" i="36"/>
  <c r="BF50" i="36"/>
  <c r="V50" i="36"/>
  <c r="AG50" i="36"/>
  <c r="BA54" i="36"/>
  <c r="CG39" i="36"/>
  <c r="BX40" i="36"/>
  <c r="BM41" i="36"/>
  <c r="AI41" i="36"/>
  <c r="CK41" i="36"/>
  <c r="Q43" i="36"/>
  <c r="CK43" i="36"/>
  <c r="CL44" i="36"/>
  <c r="R44" i="36"/>
  <c r="BH44" i="36"/>
  <c r="AD44" i="36"/>
  <c r="X44" i="36"/>
  <c r="AP44" i="36"/>
  <c r="AY45" i="36"/>
  <c r="CO45" i="36"/>
  <c r="U45" i="36"/>
  <c r="BK45" i="36"/>
  <c r="AS44" i="36"/>
  <c r="AM45" i="36"/>
  <c r="BE45" i="36"/>
  <c r="BW45" i="36"/>
  <c r="BE46" i="36"/>
  <c r="BW46" i="36"/>
  <c r="CO48" i="36"/>
  <c r="U48" i="36"/>
  <c r="AA48" i="36"/>
  <c r="BK47" i="36"/>
  <c r="O47" i="36"/>
  <c r="BE48" i="36"/>
  <c r="CO47" i="36"/>
  <c r="AS47" i="36"/>
  <c r="CI48" i="36"/>
  <c r="BQ48" i="36"/>
  <c r="AT49" i="36"/>
  <c r="AH50" i="36"/>
  <c r="S51" i="36"/>
  <c r="BR53" i="36"/>
  <c r="R54" i="36"/>
  <c r="BB54" i="36"/>
  <c r="BL48" i="36"/>
  <c r="BF48" i="36"/>
  <c r="CJ48" i="36"/>
  <c r="AN48" i="36"/>
  <c r="AZ48" i="36"/>
  <c r="CD48" i="36"/>
  <c r="AB48" i="36"/>
  <c r="BR48" i="36"/>
  <c r="CG65" i="36"/>
  <c r="M65" i="36"/>
  <c r="BC65" i="36"/>
  <c r="CS65" i="36"/>
  <c r="Y65" i="36"/>
  <c r="AK65" i="36"/>
  <c r="CS64" i="36"/>
  <c r="AQ65" i="36"/>
  <c r="S65" i="36"/>
  <c r="BI65" i="36"/>
  <c r="CM64" i="36"/>
  <c r="BU64" i="36"/>
  <c r="BC64" i="36"/>
  <c r="CA65" i="36"/>
  <c r="AE64" i="36"/>
  <c r="M64" i="36"/>
  <c r="BO65" i="36"/>
  <c r="BU65" i="36"/>
  <c r="AQ64" i="36"/>
  <c r="BO64" i="36"/>
  <c r="BI63" i="36"/>
  <c r="AW65" i="36"/>
  <c r="BI64" i="36"/>
  <c r="AE65" i="36"/>
  <c r="CG64" i="36"/>
  <c r="BC63" i="36"/>
  <c r="Y64" i="36"/>
  <c r="CM65" i="36"/>
  <c r="S64" i="36"/>
  <c r="BM45" i="36"/>
  <c r="AN47" i="36"/>
  <c r="BL47" i="36"/>
  <c r="CG50" i="36"/>
  <c r="BC50" i="36"/>
  <c r="AE50" i="36"/>
  <c r="CS50" i="36"/>
  <c r="CM49" i="36"/>
  <c r="CA50" i="36"/>
  <c r="BU49" i="36"/>
  <c r="CM50" i="36"/>
  <c r="CG49" i="36"/>
  <c r="AW49" i="36"/>
  <c r="BO50" i="36"/>
  <c r="CK53" i="36"/>
  <c r="AH53" i="36"/>
  <c r="CE53" i="36"/>
  <c r="BG54" i="36"/>
  <c r="BS58" i="36"/>
  <c r="AO58" i="36"/>
  <c r="CE58" i="36"/>
  <c r="BM58" i="36"/>
  <c r="AU58" i="36"/>
  <c r="AC58" i="36"/>
  <c r="BY58" i="36"/>
  <c r="W58" i="36"/>
  <c r="AO56" i="36"/>
  <c r="W56" i="36"/>
  <c r="BG56" i="36"/>
  <c r="CQ58" i="36"/>
  <c r="BS57" i="36"/>
  <c r="Q56" i="36"/>
  <c r="Q58" i="36"/>
  <c r="AO57" i="36"/>
  <c r="Q57" i="36"/>
  <c r="BS56" i="36"/>
  <c r="BA56" i="36"/>
  <c r="CK57" i="36"/>
  <c r="AI57" i="36"/>
  <c r="CK56" i="36"/>
  <c r="CK58" i="36"/>
  <c r="AI58" i="36"/>
  <c r="BG57" i="36"/>
  <c r="BG58" i="36"/>
  <c r="CE57" i="36"/>
  <c r="BQ46" i="36"/>
  <c r="AM46" i="36"/>
  <c r="CC46" i="36"/>
  <c r="U46" i="36"/>
  <c r="V47" i="36"/>
  <c r="AY48" i="36"/>
  <c r="BX48" i="36"/>
  <c r="AM49" i="36"/>
  <c r="CC49" i="36"/>
  <c r="CO49" i="36"/>
  <c r="BW49" i="36"/>
  <c r="BE49" i="36"/>
  <c r="U49" i="36"/>
  <c r="CI49" i="36"/>
  <c r="AY49" i="36"/>
  <c r="BQ49" i="36"/>
  <c r="AG49" i="36"/>
  <c r="AA49" i="36"/>
  <c r="AK50" i="36"/>
  <c r="BQ50" i="36"/>
  <c r="BX52" i="36"/>
  <c r="BT53" i="36"/>
  <c r="AT53" i="36"/>
  <c r="CF53" i="36"/>
  <c r="V54" i="36"/>
  <c r="BI36" i="36"/>
  <c r="CG36" i="36"/>
  <c r="CP37" i="36"/>
  <c r="V37" i="36"/>
  <c r="AH37" i="36"/>
  <c r="CD37" i="36"/>
  <c r="CM39" i="36"/>
  <c r="BY41" i="36"/>
  <c r="AC43" i="36"/>
  <c r="BS43" i="36"/>
  <c r="AC44" i="36"/>
  <c r="AY44" i="36"/>
  <c r="BQ44" i="36"/>
  <c r="CI44" i="36"/>
  <c r="CA45" i="36"/>
  <c r="AN46" i="36"/>
  <c r="CD46" i="36"/>
  <c r="AZ46" i="36"/>
  <c r="V46" i="36"/>
  <c r="AT47" i="36"/>
  <c r="CP47" i="36"/>
  <c r="BX47" i="36"/>
  <c r="AB47" i="36"/>
  <c r="AW48" i="36"/>
  <c r="BU48" i="36"/>
  <c r="Y48" i="36"/>
  <c r="BC48" i="36"/>
  <c r="BO48" i="36"/>
  <c r="S48" i="36"/>
  <c r="CS48" i="36"/>
  <c r="AE48" i="36"/>
  <c r="CD49" i="36"/>
  <c r="AZ49" i="36"/>
  <c r="BX49" i="36"/>
  <c r="BF49" i="36"/>
  <c r="V49" i="36"/>
  <c r="AN49" i="36"/>
  <c r="BR49" i="36"/>
  <c r="AH49" i="36"/>
  <c r="P49" i="36"/>
  <c r="AB49" i="36"/>
  <c r="BC49" i="36"/>
  <c r="P50" i="36"/>
  <c r="AQ50" i="36"/>
  <c r="BZ52" i="36"/>
  <c r="AO52" i="36"/>
  <c r="AU53" i="36"/>
  <c r="W54" i="36"/>
  <c r="BT54" i="36"/>
  <c r="CK55" i="36"/>
  <c r="Q55" i="36"/>
  <c r="BG55" i="36"/>
  <c r="BS55" i="36"/>
  <c r="BA55" i="36"/>
  <c r="AI55" i="36"/>
  <c r="CE55" i="36"/>
  <c r="BM55" i="36"/>
  <c r="AC55" i="36"/>
  <c r="AU55" i="36"/>
  <c r="BH55" i="36"/>
  <c r="AD55" i="36"/>
  <c r="CL55" i="36"/>
  <c r="BB55" i="36"/>
  <c r="AJ55" i="36"/>
  <c r="R55" i="36"/>
  <c r="CF55" i="36"/>
  <c r="BN55" i="36"/>
  <c r="AV55" i="36"/>
  <c r="BM33" i="36"/>
  <c r="AI33" i="36"/>
  <c r="CE33" i="36"/>
  <c r="Y36" i="36"/>
  <c r="CJ36" i="36"/>
  <c r="AJ37" i="36"/>
  <c r="CF37" i="36"/>
  <c r="BQ38" i="36"/>
  <c r="CC38" i="36"/>
  <c r="AE39" i="36"/>
  <c r="AC41" i="36"/>
  <c r="AQ43" i="36"/>
  <c r="CG43" i="36"/>
  <c r="AO43" i="36"/>
  <c r="AI44" i="36"/>
  <c r="BA44" i="36"/>
  <c r="BS44" i="36"/>
  <c r="CO44" i="36"/>
  <c r="BB46" i="36"/>
  <c r="CR46" i="36"/>
  <c r="X46" i="36"/>
  <c r="BN46" i="36"/>
  <c r="AV45" i="36"/>
  <c r="AB46" i="36"/>
  <c r="AT46" i="36"/>
  <c r="BL46" i="36"/>
  <c r="BH47" i="36"/>
  <c r="BZ47" i="36"/>
  <c r="AD47" i="36"/>
  <c r="BQ47" i="36"/>
  <c r="CJ47" i="36"/>
  <c r="AH48" i="36"/>
  <c r="CC48" i="36"/>
  <c r="BI49" i="36"/>
  <c r="AW50" i="36"/>
  <c r="CK51" i="36"/>
  <c r="Q51" i="36"/>
  <c r="BG51" i="36"/>
  <c r="AI51" i="36"/>
  <c r="CE51" i="36"/>
  <c r="CQ51" i="36"/>
  <c r="BC51" i="36"/>
  <c r="CL52" i="36"/>
  <c r="AJ54" i="36"/>
  <c r="AE55" i="36"/>
  <c r="BU55" i="36"/>
  <c r="AK55" i="36"/>
  <c r="S55" i="36"/>
  <c r="CG55" i="36"/>
  <c r="BO55" i="36"/>
  <c r="CS54" i="36"/>
  <c r="CM53" i="36"/>
  <c r="AW55" i="36"/>
  <c r="CA54" i="36"/>
  <c r="BU53" i="36"/>
  <c r="CS55" i="36"/>
  <c r="BY55" i="36"/>
  <c r="AP58" i="36"/>
  <c r="CF58" i="36"/>
  <c r="BB58" i="36"/>
  <c r="BN58" i="36"/>
  <c r="AV58" i="36"/>
  <c r="AD58" i="36"/>
  <c r="CR58" i="36"/>
  <c r="BZ58" i="36"/>
  <c r="BH58" i="36"/>
  <c r="BT56" i="36"/>
  <c r="AE59" i="36"/>
  <c r="BU59" i="36"/>
  <c r="AQ59" i="36"/>
  <c r="CS59" i="36"/>
  <c r="CA59" i="36"/>
  <c r="BI59" i="36"/>
  <c r="CG57" i="36"/>
  <c r="BI58" i="36"/>
  <c r="AK59" i="36"/>
  <c r="BR59" i="36"/>
  <c r="BB63" i="36"/>
  <c r="AV63" i="36"/>
  <c r="CR63" i="36"/>
  <c r="X63" i="36"/>
  <c r="BT63" i="36"/>
  <c r="BN63" i="36"/>
  <c r="AP63" i="36"/>
  <c r="CL63" i="36"/>
  <c r="R63" i="36"/>
  <c r="AD63" i="36"/>
  <c r="AJ58" i="36"/>
  <c r="CL58" i="36"/>
  <c r="CS60" i="36"/>
  <c r="BU60" i="36"/>
  <c r="AW60" i="36"/>
  <c r="Y60" i="36"/>
  <c r="CM60" i="36"/>
  <c r="BI60" i="36"/>
  <c r="AE60" i="36"/>
  <c r="CG60" i="36"/>
  <c r="BC60" i="36"/>
  <c r="S60" i="36"/>
  <c r="BS50" i="36"/>
  <c r="AO50" i="36"/>
  <c r="AC52" i="36"/>
  <c r="AT52" i="36"/>
  <c r="BM52" i="36"/>
  <c r="CD52" i="36"/>
  <c r="AI53" i="36"/>
  <c r="BS53" i="36"/>
  <c r="CG54" i="36"/>
  <c r="BC54" i="36"/>
  <c r="AQ54" i="36"/>
  <c r="AB55" i="36"/>
  <c r="BL55" i="36"/>
  <c r="CC55" i="36"/>
  <c r="O56" i="36"/>
  <c r="AG56" i="36"/>
  <c r="BK57" i="36"/>
  <c r="CL57" i="36"/>
  <c r="AK58" i="36"/>
  <c r="CM58" i="36"/>
  <c r="CE48" i="36"/>
  <c r="Q49" i="36"/>
  <c r="AP50" i="36"/>
  <c r="CF50" i="36"/>
  <c r="W50" i="36"/>
  <c r="BG50" i="36"/>
  <c r="AU52" i="36"/>
  <c r="CE52" i="36"/>
  <c r="AM53" i="36"/>
  <c r="CC53" i="36"/>
  <c r="S53" i="36"/>
  <c r="AJ53" i="36"/>
  <c r="BC53" i="36"/>
  <c r="Y54" i="36"/>
  <c r="BI54" i="36"/>
  <c r="CD55" i="36"/>
  <c r="AJ56" i="36"/>
  <c r="BB56" i="36"/>
  <c r="CR56" i="36"/>
  <c r="CM57" i="36"/>
  <c r="AQ58" i="36"/>
  <c r="BO58" i="36"/>
  <c r="AW59" i="36"/>
  <c r="BO60" i="36"/>
  <c r="CD53" i="36"/>
  <c r="AZ53" i="36"/>
  <c r="AN53" i="36"/>
  <c r="U56" i="36"/>
  <c r="BK56" i="36"/>
  <c r="AS55" i="36"/>
  <c r="CI56" i="36"/>
  <c r="BW56" i="36"/>
  <c r="R57" i="36"/>
  <c r="AQ57" i="36"/>
  <c r="R58" i="36"/>
  <c r="BT58" i="36"/>
  <c r="M60" i="36"/>
  <c r="L63" i="36"/>
  <c r="BH63" i="36"/>
  <c r="CQ67" i="36"/>
  <c r="W67" i="36"/>
  <c r="BM67" i="36"/>
  <c r="AI67" i="36"/>
  <c r="AU67" i="36"/>
  <c r="CK67" i="36"/>
  <c r="Q67" i="36"/>
  <c r="BG67" i="36"/>
  <c r="AO67" i="36"/>
  <c r="K67" i="36"/>
  <c r="CE67" i="36"/>
  <c r="AC67" i="36"/>
  <c r="BY67" i="36"/>
  <c r="BA67" i="36"/>
  <c r="BS67" i="36"/>
  <c r="BA53" i="36"/>
  <c r="CQ53" i="36"/>
  <c r="W53" i="36"/>
  <c r="AO53" i="36"/>
  <c r="BL56" i="36"/>
  <c r="CP56" i="36"/>
  <c r="AH56" i="36"/>
  <c r="BF56" i="36"/>
  <c r="R56" i="36"/>
  <c r="AM56" i="36"/>
  <c r="BE56" i="36"/>
  <c r="BX56" i="36"/>
  <c r="S57" i="36"/>
  <c r="BT57" i="36"/>
  <c r="CS57" i="36"/>
  <c r="S58" i="36"/>
  <c r="BU58" i="36"/>
  <c r="S59" i="36"/>
  <c r="AZ59" i="36"/>
  <c r="CG59" i="36"/>
  <c r="AK64" i="36"/>
  <c r="BE65" i="36"/>
  <c r="AA65" i="36"/>
  <c r="BQ65" i="36"/>
  <c r="CC65" i="36"/>
  <c r="I65" i="36"/>
  <c r="AS65" i="36"/>
  <c r="U65" i="36"/>
  <c r="CI65" i="36"/>
  <c r="BK65" i="36"/>
  <c r="AM65" i="36"/>
  <c r="O65" i="36"/>
  <c r="AG65" i="36"/>
  <c r="AY65" i="36"/>
  <c r="BY45" i="36"/>
  <c r="X48" i="36"/>
  <c r="BS48" i="36"/>
  <c r="BA49" i="36"/>
  <c r="CQ49" i="36"/>
  <c r="W49" i="36"/>
  <c r="CL49" i="36"/>
  <c r="AC50" i="36"/>
  <c r="CR50" i="36"/>
  <c r="CO52" i="36"/>
  <c r="U52" i="36"/>
  <c r="BK52" i="36"/>
  <c r="AS51" i="36"/>
  <c r="Q52" i="36"/>
  <c r="BA52" i="36"/>
  <c r="CI52" i="36"/>
  <c r="CR53" i="36"/>
  <c r="X53" i="36"/>
  <c r="BN53" i="36"/>
  <c r="AV52" i="36"/>
  <c r="Y53" i="36"/>
  <c r="AP53" i="36"/>
  <c r="BG53" i="36"/>
  <c r="BX53" i="36"/>
  <c r="CO53" i="36"/>
  <c r="AE54" i="36"/>
  <c r="AZ55" i="36"/>
  <c r="BQ55" i="36"/>
  <c r="CQ56" i="36"/>
  <c r="V56" i="36"/>
  <c r="AN56" i="36"/>
  <c r="AM57" i="36"/>
  <c r="CC57" i="36"/>
  <c r="AY57" i="36"/>
  <c r="CI57" i="36"/>
  <c r="BQ57" i="36"/>
  <c r="U57" i="36"/>
  <c r="BU57" i="36"/>
  <c r="AW58" i="36"/>
  <c r="Y59" i="36"/>
  <c r="CA60" i="36"/>
  <c r="BZ41" i="36"/>
  <c r="BW44" i="36"/>
  <c r="AI45" i="36"/>
  <c r="BZ45" i="36"/>
  <c r="AO48" i="36"/>
  <c r="BT48" i="36"/>
  <c r="CR49" i="36"/>
  <c r="X49" i="36"/>
  <c r="BN49" i="36"/>
  <c r="AO49" i="36"/>
  <c r="AD50" i="36"/>
  <c r="AU50" i="36"/>
  <c r="O51" i="36"/>
  <c r="AY51" i="36"/>
  <c r="BL52" i="36"/>
  <c r="AH52" i="36"/>
  <c r="R52" i="36"/>
  <c r="BB52" i="36"/>
  <c r="BS52" i="36"/>
  <c r="CJ52" i="36"/>
  <c r="BO53" i="36"/>
  <c r="AK53" i="36"/>
  <c r="AA53" i="36"/>
  <c r="AQ53" i="36"/>
  <c r="BH53" i="36"/>
  <c r="BY53" i="36"/>
  <c r="CP53" i="36"/>
  <c r="AW54" i="36"/>
  <c r="BW55" i="36"/>
  <c r="BR55" i="36"/>
  <c r="CI55" i="36"/>
  <c r="BH56" i="36"/>
  <c r="CC56" i="36"/>
  <c r="CD57" i="36"/>
  <c r="AZ57" i="36"/>
  <c r="CP57" i="36"/>
  <c r="V57" i="36"/>
  <c r="CJ57" i="36"/>
  <c r="BR57" i="36"/>
  <c r="Y57" i="36"/>
  <c r="AW57" i="36"/>
  <c r="BW57" i="36"/>
  <c r="BC59" i="36"/>
  <c r="CM59" i="36"/>
  <c r="BS65" i="36"/>
  <c r="AO65" i="36"/>
  <c r="CE65" i="36"/>
  <c r="K65" i="36"/>
  <c r="CQ65" i="36"/>
  <c r="W65" i="36"/>
  <c r="Q65" i="36"/>
  <c r="BG65" i="36"/>
  <c r="AI65" i="36"/>
  <c r="BY65" i="36"/>
  <c r="BA65" i="36"/>
  <c r="AU65" i="36"/>
  <c r="AP48" i="36"/>
  <c r="CK48" i="36"/>
  <c r="BO49" i="36"/>
  <c r="AK49" i="36"/>
  <c r="Y49" i="36"/>
  <c r="AP49" i="36"/>
  <c r="BG49" i="36"/>
  <c r="AV50" i="36"/>
  <c r="BM50" i="36"/>
  <c r="BQ51" i="36"/>
  <c r="AI52" i="36"/>
  <c r="V52" i="36"/>
  <c r="AM52" i="36"/>
  <c r="BT52" i="36"/>
  <c r="CK52" i="36"/>
  <c r="AB53" i="36"/>
  <c r="AS53" i="36"/>
  <c r="BI53" i="36"/>
  <c r="BZ53" i="36"/>
  <c r="CS53" i="36"/>
  <c r="BO54" i="36"/>
  <c r="AT55" i="36"/>
  <c r="CJ55" i="36"/>
  <c r="P55" i="36"/>
  <c r="U55" i="36"/>
  <c r="CM56" i="36"/>
  <c r="AW56" i="36"/>
  <c r="S56" i="36"/>
  <c r="AQ56" i="36"/>
  <c r="X56" i="36"/>
  <c r="AP56" i="36"/>
  <c r="BI56" i="36"/>
  <c r="CD56" i="36"/>
  <c r="BA57" i="36"/>
  <c r="CQ57" i="36"/>
  <c r="W57" i="36"/>
  <c r="BM57" i="36"/>
  <c r="AU57" i="36"/>
  <c r="AC57" i="36"/>
  <c r="AC56" i="36"/>
  <c r="AA57" i="36"/>
  <c r="BB57" i="36"/>
  <c r="BX57" i="36"/>
  <c r="AB58" i="36"/>
  <c r="BR58" i="36"/>
  <c r="AN58" i="36"/>
  <c r="CJ58" i="36"/>
  <c r="X58" i="36"/>
  <c r="AZ58" i="36"/>
  <c r="AT59" i="36"/>
  <c r="CJ59" i="36"/>
  <c r="P59" i="36"/>
  <c r="BF59" i="36"/>
  <c r="CD59" i="36"/>
  <c r="BL59" i="36"/>
  <c r="AN59" i="36"/>
  <c r="V59" i="36"/>
  <c r="CP59" i="36"/>
  <c r="BX59" i="36"/>
  <c r="AB59" i="36"/>
  <c r="AK60" i="36"/>
  <c r="AJ63" i="36"/>
  <c r="BZ63" i="36"/>
  <c r="AP65" i="36"/>
  <c r="CF65" i="36"/>
  <c r="L65" i="36"/>
  <c r="BB65" i="36"/>
  <c r="BN65" i="36"/>
  <c r="R65" i="36"/>
  <c r="BH65" i="36"/>
  <c r="AJ65" i="36"/>
  <c r="BZ65" i="36"/>
  <c r="CR65" i="36"/>
  <c r="CL65" i="36"/>
  <c r="X65" i="36"/>
  <c r="CG63" i="36"/>
  <c r="BO63" i="36"/>
  <c r="AW63" i="36"/>
  <c r="AE63" i="36"/>
  <c r="M63" i="36"/>
  <c r="CA63" i="36"/>
  <c r="CQ64" i="36"/>
  <c r="W64" i="36"/>
  <c r="BM64" i="36"/>
  <c r="AI64" i="36"/>
  <c r="BE68" i="36"/>
  <c r="AA68" i="36"/>
  <c r="BQ68" i="36"/>
  <c r="AM68" i="36"/>
  <c r="CC68" i="36"/>
  <c r="I68" i="36"/>
  <c r="AY68" i="36"/>
  <c r="CO68" i="36"/>
  <c r="U68" i="36"/>
  <c r="BW68" i="36"/>
  <c r="BK68" i="36"/>
  <c r="AU69" i="36"/>
  <c r="CK69" i="36"/>
  <c r="Q69" i="36"/>
  <c r="BG69" i="36"/>
  <c r="AC69" i="36"/>
  <c r="BS69" i="36"/>
  <c r="AO69" i="36"/>
  <c r="CE69" i="36"/>
  <c r="K69" i="36"/>
  <c r="BA69" i="36"/>
  <c r="CQ69" i="36"/>
  <c r="BM69" i="36"/>
  <c r="CL69" i="36"/>
  <c r="R69" i="36"/>
  <c r="BH69" i="36"/>
  <c r="AD69" i="36"/>
  <c r="BT69" i="36"/>
  <c r="AP69" i="36"/>
  <c r="CF69" i="36"/>
  <c r="L69" i="36"/>
  <c r="BB69" i="36"/>
  <c r="CR69" i="36"/>
  <c r="X69" i="36"/>
  <c r="BN69" i="36"/>
  <c r="AJ69" i="36"/>
  <c r="BS68" i="36"/>
  <c r="AO68" i="36"/>
  <c r="CE68" i="36"/>
  <c r="K68" i="36"/>
  <c r="BA68" i="36"/>
  <c r="CQ68" i="36"/>
  <c r="W68" i="36"/>
  <c r="BM68" i="36"/>
  <c r="AI68" i="36"/>
  <c r="CK68" i="36"/>
  <c r="AI69" i="36"/>
  <c r="Y62" i="36"/>
  <c r="K64" i="36"/>
  <c r="AC64" i="36"/>
  <c r="AU64" i="36"/>
  <c r="BY68" i="36"/>
  <c r="BY69" i="36"/>
  <c r="AK70" i="36"/>
  <c r="CR57" i="36"/>
  <c r="BN57" i="36"/>
  <c r="AJ57" i="36"/>
  <c r="X57" i="36"/>
  <c r="AP57" i="36"/>
  <c r="BH57" i="36"/>
  <c r="BZ57" i="36"/>
  <c r="BO61" i="36"/>
  <c r="AE61" i="36"/>
  <c r="CS61" i="36"/>
  <c r="BI61" i="36"/>
  <c r="Y61" i="36"/>
  <c r="S63" i="36"/>
  <c r="CM63" i="36"/>
  <c r="O68" i="36"/>
  <c r="AS68" i="36"/>
  <c r="CI68" i="36"/>
  <c r="BZ69" i="36"/>
  <c r="BI62" i="36"/>
  <c r="CM62" i="36"/>
  <c r="AQ63" i="36"/>
  <c r="CO63" i="36"/>
  <c r="BA64" i="36"/>
  <c r="BS64" i="36"/>
  <c r="CK64" i="36"/>
  <c r="AU68" i="36"/>
  <c r="M61" i="36"/>
  <c r="AE62" i="36"/>
  <c r="AU66" i="36"/>
  <c r="CK66" i="36"/>
  <c r="Q66" i="36"/>
  <c r="BG66" i="36"/>
  <c r="BS66" i="36"/>
  <c r="AO66" i="36"/>
  <c r="CE66" i="36"/>
  <c r="Q68" i="36"/>
  <c r="AV69" i="36"/>
  <c r="CI63" i="36"/>
  <c r="BQ63" i="36"/>
  <c r="AY63" i="36"/>
  <c r="AG63" i="36"/>
  <c r="O63" i="36"/>
  <c r="BU63" i="36"/>
  <c r="CL66" i="36"/>
  <c r="R66" i="36"/>
  <c r="BH66" i="36"/>
  <c r="AD66" i="36"/>
  <c r="AP66" i="36"/>
  <c r="CF66" i="36"/>
  <c r="L66" i="36"/>
  <c r="AV66" i="36"/>
  <c r="BY52" i="36"/>
  <c r="AV56" i="36"/>
  <c r="BY56" i="36"/>
  <c r="CG58" i="36"/>
  <c r="BC58" i="36"/>
  <c r="CS58" i="36"/>
  <c r="Y58" i="36"/>
  <c r="CK59" i="36"/>
  <c r="Q59" i="36"/>
  <c r="BG59" i="36"/>
  <c r="AC59" i="36"/>
  <c r="W59" i="36"/>
  <c r="AO59" i="36"/>
  <c r="S61" i="36"/>
  <c r="BU61" i="36"/>
  <c r="X62" i="36"/>
  <c r="CR62" i="36"/>
  <c r="BT62" i="36"/>
  <c r="AV62" i="36"/>
  <c r="AJ62" i="36"/>
  <c r="BO62" i="36"/>
  <c r="Y63" i="36"/>
  <c r="BW63" i="36"/>
  <c r="CS63" i="36"/>
  <c r="Q64" i="36"/>
  <c r="BI66" i="36"/>
  <c r="AE66" i="36"/>
  <c r="BU66" i="36"/>
  <c r="CG66" i="36"/>
  <c r="M66" i="36"/>
  <c r="BC66" i="36"/>
  <c r="CS66" i="36"/>
  <c r="AW66" i="36"/>
  <c r="CQ66" i="36"/>
  <c r="BG68" i="36"/>
  <c r="CG71" i="36"/>
  <c r="CL56" i="36"/>
  <c r="AI56" i="36"/>
  <c r="BZ56" i="36"/>
  <c r="AD57" i="36"/>
  <c r="AV57" i="36"/>
  <c r="CS62" i="36"/>
  <c r="BU62" i="36"/>
  <c r="AW62" i="36"/>
  <c r="S62" i="36"/>
  <c r="AK62" i="36"/>
  <c r="AA63" i="36"/>
  <c r="CC64" i="36"/>
  <c r="I64" i="36"/>
  <c r="AY64" i="36"/>
  <c r="CO64" i="36"/>
  <c r="U64" i="36"/>
  <c r="CR66" i="36"/>
  <c r="W69" i="36"/>
  <c r="CA69" i="36"/>
  <c r="Q71" i="36"/>
  <c r="BH71" i="36"/>
  <c r="BW71" i="36"/>
  <c r="CK71" i="36"/>
  <c r="BS70" i="36"/>
  <c r="AG71" i="36"/>
  <c r="AU71" i="36"/>
  <c r="CL71" i="36"/>
  <c r="BO69" i="36"/>
  <c r="AV71" i="36"/>
  <c r="BK71" i="36"/>
  <c r="BY71" i="36"/>
  <c r="BU67" i="36"/>
  <c r="AW68" i="36"/>
  <c r="BZ68" i="36"/>
  <c r="Y69" i="36"/>
  <c r="CS69" i="36"/>
  <c r="BG70" i="36"/>
  <c r="U71" i="36"/>
  <c r="AI71" i="36"/>
  <c r="BZ71" i="36"/>
  <c r="CO71" i="36"/>
  <c r="AE67" i="36"/>
  <c r="BW67" i="36"/>
  <c r="AJ68" i="36"/>
  <c r="CA68" i="36"/>
  <c r="BC69" i="36"/>
  <c r="Q70" i="36"/>
  <c r="BW70" i="36"/>
  <c r="CK70" i="36"/>
  <c r="AJ71" i="36"/>
  <c r="AY71" i="36"/>
  <c r="BM71" i="36"/>
  <c r="CA71" i="36"/>
  <c r="AG67" i="36"/>
  <c r="BI67" i="36"/>
  <c r="AK68" i="36"/>
  <c r="BN68" i="36"/>
  <c r="M69" i="36"/>
  <c r="BE69" i="36"/>
  <c r="CG69" i="36"/>
  <c r="R70" i="36"/>
  <c r="AG70" i="36"/>
  <c r="AU70" i="36"/>
  <c r="BI70" i="36"/>
  <c r="CL70" i="36"/>
  <c r="I71" i="36"/>
  <c r="W71" i="36"/>
  <c r="AK71" i="36"/>
  <c r="BN71" i="36"/>
  <c r="CC71" i="36"/>
  <c r="CQ71" i="36"/>
  <c r="BO68" i="36"/>
  <c r="AQ69" i="36"/>
  <c r="BY70" i="36"/>
  <c r="X71" i="36"/>
  <c r="AM71" i="36"/>
  <c r="BA71" i="36"/>
  <c r="BO71" i="36"/>
  <c r="CR71" i="36"/>
  <c r="CA57" i="36"/>
  <c r="AW64" i="36"/>
  <c r="BZ64" i="36"/>
  <c r="AS66" i="36"/>
  <c r="U67" i="36"/>
  <c r="AW67" i="36"/>
  <c r="BZ67" i="36"/>
  <c r="CO67" i="36"/>
  <c r="Y68" i="36"/>
  <c r="BB68" i="36"/>
  <c r="CS68" i="36"/>
  <c r="AS69" i="36"/>
  <c r="BU69" i="36"/>
  <c r="U70" i="36"/>
  <c r="AI70" i="36"/>
  <c r="AW70" i="36"/>
  <c r="BZ70" i="36"/>
  <c r="CO70" i="36"/>
  <c r="K71" i="36"/>
  <c r="Y71" i="36"/>
  <c r="BB71" i="36"/>
  <c r="BQ71" i="36"/>
  <c r="CE71" i="36"/>
  <c r="CS71" i="36"/>
  <c r="AK57" i="36"/>
  <c r="AJ64" i="36"/>
  <c r="CA64" i="36"/>
  <c r="BW66" i="36"/>
  <c r="AJ67" i="36"/>
  <c r="AY67" i="36"/>
  <c r="CA67" i="36"/>
  <c r="L68" i="36"/>
  <c r="BC68" i="36"/>
  <c r="CF68" i="36"/>
  <c r="AE69" i="36"/>
  <c r="BW69" i="36"/>
  <c r="AJ70" i="36"/>
  <c r="AY70" i="36"/>
  <c r="BM70" i="36"/>
  <c r="CA70" i="36"/>
  <c r="L71" i="36"/>
  <c r="AA71" i="36"/>
  <c r="AO71" i="36"/>
  <c r="BC71" i="36"/>
  <c r="CF71" i="36"/>
  <c r="I67" i="36"/>
  <c r="M68" i="36"/>
  <c r="I70" i="36"/>
  <c r="W70" i="36"/>
  <c r="M71" i="36"/>
  <c r="L3" i="30"/>
  <c r="B4" i="36" s="1"/>
  <c r="B60" i="36" s="1"/>
  <c r="AY59" i="36" s="1"/>
  <c r="D4" i="35" l="1"/>
  <c r="E28" i="35"/>
  <c r="B11" i="35"/>
  <c r="F10" i="35"/>
  <c r="F29" i="35"/>
  <c r="B20" i="35"/>
  <c r="E7" i="35"/>
  <c r="D12" i="35"/>
  <c r="D19" i="35"/>
  <c r="C23" i="35"/>
  <c r="D24" i="35"/>
  <c r="C16" i="35"/>
  <c r="F19" i="35"/>
  <c r="D27" i="35"/>
  <c r="E17" i="35"/>
  <c r="C5" i="35"/>
  <c r="F9" i="35"/>
  <c r="B17" i="35"/>
  <c r="F28" i="35"/>
  <c r="D7" i="35"/>
  <c r="B4" i="35"/>
  <c r="E21" i="35"/>
  <c r="F12" i="35"/>
  <c r="B5" i="35"/>
  <c r="C12" i="35"/>
  <c r="C19" i="35"/>
  <c r="B8" i="35"/>
  <c r="F16" i="35"/>
  <c r="C9" i="35"/>
  <c r="B12" i="35"/>
  <c r="F18" i="35"/>
  <c r="C29" i="35"/>
  <c r="D9" i="35"/>
  <c r="D25" i="35"/>
  <c r="B24" i="35"/>
  <c r="D11" i="35"/>
  <c r="E4" i="35"/>
  <c r="C4" i="35"/>
  <c r="F4" i="35"/>
  <c r="AD13" i="36"/>
  <c r="BN13" i="36"/>
  <c r="BT14" i="36"/>
  <c r="BB15" i="36"/>
  <c r="CR15" i="36"/>
  <c r="BB14" i="36"/>
  <c r="AV14" i="36"/>
  <c r="AV15" i="36"/>
  <c r="CR14" i="36"/>
  <c r="X15" i="36"/>
  <c r="X14" i="36"/>
  <c r="CL15" i="36"/>
  <c r="AJ14" i="36"/>
  <c r="BH13" i="36"/>
  <c r="BN15" i="36"/>
  <c r="AJ13" i="36"/>
  <c r="CL13" i="36"/>
  <c r="CF13" i="36"/>
  <c r="AP14" i="36"/>
  <c r="R14" i="36"/>
  <c r="BH15" i="36"/>
  <c r="AV13" i="36"/>
  <c r="BH14" i="36"/>
  <c r="CF15" i="36"/>
  <c r="AJ15" i="36"/>
  <c r="CL14" i="36"/>
  <c r="CR13" i="36"/>
  <c r="BN14" i="36"/>
  <c r="R13" i="36"/>
  <c r="BT13" i="36"/>
  <c r="AP13" i="36"/>
  <c r="BZ13" i="36"/>
  <c r="AD14" i="36"/>
  <c r="BB13" i="36"/>
  <c r="X13" i="36"/>
  <c r="AD15" i="36"/>
  <c r="R15" i="36"/>
  <c r="BZ14" i="36"/>
  <c r="BT15" i="36"/>
  <c r="AP15" i="36"/>
  <c r="CF14" i="36"/>
  <c r="L51" i="36"/>
  <c r="BO12" i="36"/>
  <c r="M8" i="36"/>
  <c r="L18" i="36"/>
  <c r="L53" i="36"/>
  <c r="J19" i="36"/>
  <c r="J29" i="36"/>
  <c r="BY11" i="36"/>
  <c r="J34" i="36"/>
  <c r="K37" i="36"/>
  <c r="G3" i="30"/>
  <c r="G9" i="30"/>
  <c r="J12" i="36"/>
  <c r="M20" i="36"/>
  <c r="E12" i="30"/>
  <c r="B20" i="36"/>
  <c r="O44" i="36"/>
  <c r="J46" i="36"/>
  <c r="E11" i="30"/>
  <c r="CF56" i="36"/>
  <c r="L54" i="36"/>
  <c r="AU4" i="36"/>
  <c r="AZ39" i="36"/>
  <c r="H4" i="30"/>
  <c r="BA40" i="36"/>
  <c r="I42" i="36"/>
  <c r="BW7" i="36"/>
  <c r="CA56" i="36"/>
  <c r="BZ29" i="36"/>
  <c r="K40" i="36"/>
  <c r="J35" i="36"/>
  <c r="AS59" i="36"/>
  <c r="CR55" i="36"/>
  <c r="CO55" i="36"/>
  <c r="AN20" i="36"/>
  <c r="F10" i="30"/>
  <c r="K43" i="36"/>
  <c r="BC62" i="36"/>
  <c r="BH59" i="36"/>
  <c r="AD59" i="36"/>
  <c r="BT59" i="36"/>
  <c r="X59" i="36"/>
  <c r="AP59" i="36"/>
  <c r="CM14" i="36"/>
  <c r="AW15" i="36"/>
  <c r="CS13" i="36"/>
  <c r="S15" i="36"/>
  <c r="BU15" i="36"/>
  <c r="Y13" i="36"/>
  <c r="CM15" i="36"/>
  <c r="AQ15" i="36"/>
  <c r="AW13" i="36"/>
  <c r="CG13" i="36"/>
  <c r="CM13" i="36"/>
  <c r="AE13" i="36"/>
  <c r="BO15" i="36"/>
  <c r="BI15" i="36"/>
  <c r="CG15" i="36"/>
  <c r="AK14" i="36"/>
  <c r="CG14" i="36"/>
  <c r="CS15" i="36"/>
  <c r="BO14" i="36"/>
  <c r="CA15" i="36"/>
  <c r="AW14" i="36"/>
  <c r="AK15" i="36"/>
  <c r="Y15" i="36"/>
  <c r="BI14" i="36"/>
  <c r="AQ13" i="36"/>
  <c r="BC15" i="36"/>
  <c r="BU14" i="36"/>
  <c r="AE15" i="36"/>
  <c r="S13" i="36"/>
  <c r="CA14" i="36"/>
  <c r="Y14" i="36"/>
  <c r="AQ14" i="36"/>
  <c r="CS14" i="36"/>
  <c r="S14" i="36"/>
  <c r="BC14" i="36"/>
  <c r="AK13" i="36"/>
  <c r="AN60" i="36"/>
  <c r="CD60" i="36"/>
  <c r="AH60" i="36"/>
  <c r="AB60" i="36"/>
  <c r="AT60" i="36"/>
  <c r="AZ60" i="36"/>
  <c r="V60" i="36"/>
  <c r="P60" i="36"/>
  <c r="J60" i="36"/>
  <c r="BR60" i="36"/>
  <c r="BL60" i="36"/>
  <c r="BX60" i="36"/>
  <c r="CP60" i="36"/>
  <c r="BR61" i="36"/>
  <c r="BF60" i="36"/>
  <c r="CJ60" i="36"/>
  <c r="BL61" i="36"/>
  <c r="L17" i="36"/>
  <c r="AP55" i="36"/>
  <c r="K51" i="36"/>
  <c r="BL29" i="36"/>
  <c r="J41" i="36"/>
  <c r="I34" i="36"/>
  <c r="K36" i="36"/>
  <c r="K52" i="36"/>
  <c r="K11" i="36"/>
  <c r="J37" i="36"/>
  <c r="K6" i="36"/>
  <c r="BS51" i="36"/>
  <c r="K39" i="36"/>
  <c r="AJ59" i="36"/>
  <c r="CI46" i="36"/>
  <c r="J28" i="36"/>
  <c r="K44" i="36"/>
  <c r="I35" i="36"/>
  <c r="I43" i="36"/>
  <c r="AA55" i="36"/>
  <c r="I46" i="36"/>
  <c r="J18" i="36"/>
  <c r="L22" i="36"/>
  <c r="CA11" i="36"/>
  <c r="BU7" i="36"/>
  <c r="I25" i="36"/>
  <c r="I55" i="36"/>
  <c r="M12" i="36"/>
  <c r="M7" i="36"/>
  <c r="L20" i="36"/>
  <c r="M11" i="36"/>
  <c r="AB20" i="36"/>
  <c r="M10" i="36"/>
  <c r="L40" i="36"/>
  <c r="AE45" i="36"/>
  <c r="L24" i="36"/>
  <c r="M50" i="36"/>
  <c r="V58" i="36"/>
  <c r="K30" i="36"/>
  <c r="I26" i="36"/>
  <c r="AV37" i="36"/>
  <c r="K55" i="36"/>
  <c r="AA44" i="36"/>
  <c r="K8" i="36"/>
  <c r="L41" i="36"/>
  <c r="AZ4" i="36"/>
  <c r="I56" i="36"/>
  <c r="K27" i="36"/>
  <c r="M53" i="36"/>
  <c r="J27" i="36"/>
  <c r="AJ4" i="36"/>
  <c r="BN41" i="36"/>
  <c r="M57" i="36"/>
  <c r="I40" i="36"/>
  <c r="BI38" i="36"/>
  <c r="BQ58" i="36"/>
  <c r="F14" i="30"/>
  <c r="AM44" i="36"/>
  <c r="K7" i="36"/>
  <c r="K4" i="36"/>
  <c r="I44" i="36"/>
  <c r="AO4" i="36"/>
  <c r="Y67" i="36"/>
  <c r="H8" i="30"/>
  <c r="CF28" i="36"/>
  <c r="M56" i="36"/>
  <c r="AM26" i="36"/>
  <c r="I57" i="36"/>
  <c r="F12" i="30"/>
  <c r="L42" i="36"/>
  <c r="BE58" i="36"/>
  <c r="CI59" i="36"/>
  <c r="O59" i="36"/>
  <c r="AI26" i="36"/>
  <c r="F4" i="30"/>
  <c r="G14" i="30"/>
  <c r="V12" i="42" s="1"/>
  <c r="I24" i="36"/>
  <c r="K32" i="36"/>
  <c r="CI23" i="36"/>
  <c r="AY56" i="36"/>
  <c r="L4" i="36"/>
  <c r="G15" i="30"/>
  <c r="I23" i="36"/>
  <c r="J59" i="36"/>
  <c r="M58" i="36"/>
  <c r="K12" i="36"/>
  <c r="CC18" i="36"/>
  <c r="G4" i="30"/>
  <c r="F8" i="30"/>
  <c r="E9" i="30"/>
  <c r="K31" i="36"/>
  <c r="S68" i="36"/>
  <c r="AE14" i="36"/>
  <c r="E10" i="30"/>
  <c r="F5" i="30"/>
  <c r="M55" i="36"/>
  <c r="M38" i="36"/>
  <c r="AD8" i="36"/>
  <c r="CM55" i="36"/>
  <c r="BO66" i="36"/>
  <c r="I13" i="36"/>
  <c r="H7" i="30"/>
  <c r="M35" i="36"/>
  <c r="K41" i="36"/>
  <c r="I22" i="36"/>
  <c r="I15" i="36"/>
  <c r="M46" i="36"/>
  <c r="G10" i="30"/>
  <c r="G5" i="30"/>
  <c r="K18" i="36"/>
  <c r="M49" i="36"/>
  <c r="L38" i="36"/>
  <c r="I52" i="36"/>
  <c r="BQ17" i="36"/>
  <c r="M48" i="36"/>
  <c r="CI47" i="36"/>
  <c r="H10" i="30"/>
  <c r="H15" i="30"/>
  <c r="BI48" i="36"/>
  <c r="I47" i="36"/>
  <c r="E4" i="30"/>
  <c r="CO18" i="36"/>
  <c r="H14" i="30"/>
  <c r="W15" i="42" s="1"/>
  <c r="E6" i="30"/>
  <c r="E25" i="30" s="1"/>
  <c r="F9" i="30"/>
  <c r="W30" i="36"/>
  <c r="M34" i="36"/>
  <c r="I11" i="36"/>
  <c r="G7" i="30"/>
  <c r="H5" i="30"/>
  <c r="Y33" i="36"/>
  <c r="I49" i="36"/>
  <c r="G11" i="30"/>
  <c r="W24" i="36"/>
  <c r="E3" i="30"/>
  <c r="G13" i="30"/>
  <c r="F3" i="30"/>
  <c r="G8" i="30"/>
  <c r="F6" i="30"/>
  <c r="K26" i="36"/>
  <c r="CG67" i="36"/>
  <c r="I28" i="36"/>
  <c r="M36" i="36"/>
  <c r="I10" i="36"/>
  <c r="BA28" i="36"/>
  <c r="CC8" i="36"/>
  <c r="I9" i="36"/>
  <c r="L5" i="36"/>
  <c r="I39" i="36"/>
  <c r="M39" i="36"/>
  <c r="BI68" i="36"/>
  <c r="J23" i="36"/>
  <c r="J24" i="36"/>
  <c r="L43" i="36"/>
  <c r="J52" i="36"/>
  <c r="BK13" i="36"/>
  <c r="M45" i="36"/>
  <c r="J58" i="36"/>
  <c r="K19" i="36"/>
  <c r="M54" i="36"/>
  <c r="BW18" i="36"/>
  <c r="AE33" i="36"/>
  <c r="K47" i="36"/>
  <c r="M32" i="36"/>
  <c r="H11" i="30"/>
  <c r="H30" i="30" s="1"/>
  <c r="F15" i="42" s="1"/>
  <c r="L39" i="36"/>
  <c r="AJ5" i="36"/>
  <c r="M47" i="36"/>
  <c r="G6" i="30"/>
  <c r="J5" i="36"/>
  <c r="AP12" i="36"/>
  <c r="L48" i="36"/>
  <c r="BL12" i="36"/>
  <c r="J20" i="36"/>
  <c r="K54" i="36"/>
  <c r="J25" i="36"/>
  <c r="AP4" i="36"/>
  <c r="G42" i="30" s="1"/>
  <c r="E8" i="30"/>
  <c r="CO7" i="36"/>
  <c r="K53" i="36"/>
  <c r="J49" i="36"/>
  <c r="K24" i="36"/>
  <c r="K17" i="36"/>
  <c r="I7" i="36"/>
  <c r="J4" i="36"/>
  <c r="U6" i="36"/>
  <c r="I51" i="36"/>
  <c r="F11" i="30"/>
  <c r="F30" i="30" s="1"/>
  <c r="L25" i="36"/>
  <c r="CC10" i="36"/>
  <c r="I8" i="36"/>
  <c r="K29" i="36"/>
  <c r="L26" i="36"/>
  <c r="I27" i="36"/>
  <c r="K49" i="36"/>
  <c r="L49" i="36"/>
  <c r="J10" i="36"/>
  <c r="I41" i="36"/>
  <c r="L6" i="36"/>
  <c r="M6" i="36"/>
  <c r="M21" i="36"/>
  <c r="M9" i="36"/>
  <c r="I30" i="36"/>
  <c r="M51" i="36"/>
  <c r="CI58" i="36"/>
  <c r="K28" i="36"/>
  <c r="L37" i="36"/>
  <c r="BU35" i="36"/>
  <c r="L29" i="36"/>
  <c r="BU33" i="36"/>
  <c r="I48" i="36"/>
  <c r="J50" i="36"/>
  <c r="L50" i="36"/>
  <c r="L12" i="36"/>
  <c r="BA12" i="36"/>
  <c r="I6" i="36"/>
  <c r="K42" i="36"/>
  <c r="M22" i="36"/>
  <c r="CK24" i="36"/>
  <c r="AY7" i="36"/>
  <c r="AA7" i="36"/>
  <c r="AH11" i="36"/>
  <c r="J61" i="36"/>
  <c r="CP61" i="36"/>
  <c r="BF61" i="36"/>
  <c r="AH61" i="36"/>
  <c r="CD61" i="36"/>
  <c r="AN61" i="36"/>
  <c r="P61" i="36"/>
  <c r="CJ61" i="36"/>
  <c r="V61" i="36"/>
  <c r="BX61" i="36"/>
  <c r="BW58" i="36"/>
  <c r="AY58" i="36"/>
  <c r="BQ4" i="36"/>
  <c r="D8" i="30"/>
  <c r="BW4" i="36"/>
  <c r="AA59" i="36"/>
  <c r="O4" i="36"/>
  <c r="AS4" i="36"/>
  <c r="U4" i="36"/>
  <c r="I59" i="36"/>
  <c r="AG59" i="36"/>
  <c r="CO59" i="36"/>
  <c r="I4" i="36"/>
  <c r="BW59" i="36"/>
  <c r="AG58" i="36"/>
  <c r="U59" i="36"/>
  <c r="CC4" i="36"/>
  <c r="AG4" i="36"/>
  <c r="CC58" i="36"/>
  <c r="AM59" i="36"/>
  <c r="BQ59" i="36"/>
  <c r="BE59" i="36"/>
  <c r="L59" i="36"/>
  <c r="I58" i="36"/>
  <c r="L58" i="36"/>
  <c r="AM58" i="36"/>
  <c r="U58" i="36"/>
  <c r="O58" i="36"/>
  <c r="BK59" i="36"/>
  <c r="BK58" i="36"/>
  <c r="CC59" i="36"/>
  <c r="BK4" i="36"/>
  <c r="D3" i="30"/>
  <c r="AA58" i="36"/>
  <c r="CO58" i="36"/>
  <c r="BE4" i="36"/>
  <c r="AS58" i="36"/>
  <c r="D11" i="30"/>
  <c r="D5" i="30"/>
  <c r="D4" i="30"/>
  <c r="CO4" i="36"/>
  <c r="D9" i="30"/>
  <c r="D10" i="30"/>
  <c r="D14" i="30"/>
  <c r="S20" i="42" s="1"/>
  <c r="D12" i="30"/>
  <c r="AA4" i="36"/>
  <c r="D15" i="30"/>
  <c r="BE20" i="36"/>
  <c r="AG20" i="36"/>
  <c r="D6" i="30"/>
  <c r="CI4" i="36"/>
  <c r="AY4" i="36"/>
  <c r="AM4" i="36"/>
  <c r="D7" i="30"/>
  <c r="D13" i="30"/>
  <c r="BA60" i="36"/>
  <c r="AC60" i="36"/>
  <c r="AB61" i="36"/>
  <c r="AZ61" i="36"/>
  <c r="AT61" i="36"/>
  <c r="BY60" i="36"/>
  <c r="BI13" i="36"/>
  <c r="BU13" i="36"/>
  <c r="CA13" i="36"/>
  <c r="H48" i="30" s="1"/>
  <c r="F25" i="42" s="1"/>
  <c r="BC13" i="36"/>
  <c r="CK15" i="36"/>
  <c r="CE14" i="36"/>
  <c r="BY13" i="36"/>
  <c r="AO15" i="36"/>
  <c r="BY15" i="36"/>
  <c r="BA15" i="36"/>
  <c r="BG15" i="36"/>
  <c r="CE13" i="36"/>
  <c r="BS13" i="36"/>
  <c r="CQ14" i="36"/>
  <c r="AC14" i="36"/>
  <c r="AI15" i="36"/>
  <c r="AU13" i="36"/>
  <c r="BY14" i="36"/>
  <c r="BS14" i="36"/>
  <c r="CQ15" i="36"/>
  <c r="Q13" i="36"/>
  <c r="Q14" i="36"/>
  <c r="AI13" i="36"/>
  <c r="AU14" i="36"/>
  <c r="G47" i="30"/>
  <c r="E35" i="42" s="1"/>
  <c r="O20" i="36"/>
  <c r="AG19" i="36"/>
  <c r="AS19" i="36"/>
  <c r="AY18" i="36"/>
  <c r="AM18" i="36"/>
  <c r="BK19" i="36"/>
  <c r="BW20" i="36"/>
  <c r="AA18" i="36"/>
  <c r="BK18" i="36"/>
  <c r="BQ20" i="36"/>
  <c r="AS20" i="36"/>
  <c r="BW19" i="36"/>
  <c r="BQ19" i="36"/>
  <c r="CI18" i="36"/>
  <c r="AY20" i="36"/>
  <c r="BE19" i="36"/>
  <c r="CO20" i="36"/>
  <c r="BE18" i="36"/>
  <c r="CO19" i="36"/>
  <c r="CC20" i="36"/>
  <c r="CI19" i="36"/>
  <c r="O18" i="36"/>
  <c r="H41" i="30"/>
  <c r="F22" i="42" s="1"/>
  <c r="G45" i="30"/>
  <c r="G40" i="30"/>
  <c r="E32" i="42" s="1"/>
  <c r="G39" i="30"/>
  <c r="E31" i="42" s="1"/>
  <c r="G41" i="30"/>
  <c r="E33" i="42" s="1"/>
  <c r="BZ15" i="36"/>
  <c r="BO13" i="36"/>
  <c r="CC19" i="36"/>
  <c r="L16" i="36"/>
  <c r="U19" i="36"/>
  <c r="AM19" i="36"/>
  <c r="AY19" i="36"/>
  <c r="I18" i="36"/>
  <c r="G24" i="30"/>
  <c r="G30" i="30"/>
  <c r="G27" i="30"/>
  <c r="G28" i="30"/>
  <c r="G22" i="30"/>
  <c r="G25" i="30"/>
  <c r="G26" i="30"/>
  <c r="G23" i="30"/>
  <c r="G31" i="30"/>
  <c r="G29" i="30"/>
  <c r="E41" i="42"/>
  <c r="V25" i="42"/>
  <c r="V14" i="42"/>
  <c r="V11" i="42"/>
  <c r="V23" i="42"/>
  <c r="V22" i="42"/>
  <c r="V18" i="42"/>
  <c r="V20" i="42"/>
  <c r="V26" i="42"/>
  <c r="M15" i="36"/>
  <c r="M13" i="36"/>
  <c r="M14" i="36"/>
  <c r="F26" i="30"/>
  <c r="F32" i="30"/>
  <c r="F28" i="30"/>
  <c r="F22" i="30"/>
  <c r="F25" i="30"/>
  <c r="F23" i="30"/>
  <c r="F31" i="30"/>
  <c r="F24" i="30"/>
  <c r="F27" i="30"/>
  <c r="F29" i="30"/>
  <c r="J13" i="36"/>
  <c r="J15" i="36"/>
  <c r="J14" i="36"/>
  <c r="F40" i="42"/>
  <c r="W24" i="42"/>
  <c r="W11" i="42"/>
  <c r="W19" i="42"/>
  <c r="W26" i="42"/>
  <c r="W25" i="42"/>
  <c r="W21" i="42"/>
  <c r="W22" i="42"/>
  <c r="W13" i="42"/>
  <c r="D42" i="42"/>
  <c r="D41" i="42"/>
  <c r="D40" i="42"/>
  <c r="U11" i="42"/>
  <c r="U24" i="42"/>
  <c r="U12" i="42"/>
  <c r="U17" i="42"/>
  <c r="U26" i="42"/>
  <c r="U20" i="42"/>
  <c r="U23" i="42"/>
  <c r="U16" i="42"/>
  <c r="U15" i="42"/>
  <c r="U13" i="42"/>
  <c r="U21" i="42"/>
  <c r="K13" i="36"/>
  <c r="K14" i="36"/>
  <c r="K15" i="36"/>
  <c r="BM15" i="36"/>
  <c r="BB17" i="36"/>
  <c r="I20" i="36"/>
  <c r="AA20" i="36"/>
  <c r="U20" i="36"/>
  <c r="E30" i="30"/>
  <c r="E32" i="30"/>
  <c r="E24" i="30"/>
  <c r="E28" i="30"/>
  <c r="E22" i="30"/>
  <c r="E23" i="30"/>
  <c r="E31" i="30"/>
  <c r="E27" i="30"/>
  <c r="E29" i="30"/>
  <c r="E26" i="30"/>
  <c r="L15" i="36"/>
  <c r="L13" i="36"/>
  <c r="L14" i="36"/>
  <c r="H24" i="30"/>
  <c r="F9" i="42" s="1"/>
  <c r="H32" i="30"/>
  <c r="F17" i="42" s="1"/>
  <c r="H26" i="30"/>
  <c r="F11" i="42" s="1"/>
  <c r="H28" i="30"/>
  <c r="F13" i="42" s="1"/>
  <c r="H22" i="30"/>
  <c r="F7" i="42" s="1"/>
  <c r="H25" i="30"/>
  <c r="F10" i="42" s="1"/>
  <c r="H29" i="30"/>
  <c r="F14" i="42" s="1"/>
  <c r="H23" i="30"/>
  <c r="F8" i="42" s="1"/>
  <c r="H31" i="30"/>
  <c r="F16" i="42" s="1"/>
  <c r="C41" i="42"/>
  <c r="C40" i="42"/>
  <c r="C42" i="42"/>
  <c r="T23" i="42"/>
  <c r="T11" i="42"/>
  <c r="T16" i="42"/>
  <c r="T12" i="42"/>
  <c r="T17" i="42"/>
  <c r="T25" i="42"/>
  <c r="T13" i="42"/>
  <c r="T18" i="42"/>
  <c r="T14" i="42"/>
  <c r="T19" i="42"/>
  <c r="T24" i="42"/>
  <c r="AZ15" i="36"/>
  <c r="CR59" i="36"/>
  <c r="G51" i="30" s="1"/>
  <c r="BZ59" i="36"/>
  <c r="BB59" i="36"/>
  <c r="R59" i="36"/>
  <c r="G38" i="30" s="1"/>
  <c r="CL59" i="36"/>
  <c r="G50" i="30" s="1"/>
  <c r="CF59" i="36"/>
  <c r="G49" i="30" s="1"/>
  <c r="AV59" i="36"/>
  <c r="G43" i="30" s="1"/>
  <c r="BN59" i="36"/>
  <c r="G46" i="30" s="1"/>
  <c r="CM70" i="36"/>
  <c r="S70" i="36"/>
  <c r="AE70" i="36"/>
  <c r="AW71" i="36"/>
  <c r="H43" i="30" s="1"/>
  <c r="BU70" i="36"/>
  <c r="CM71" i="36"/>
  <c r="S71" i="36"/>
  <c r="AQ70" i="36"/>
  <c r="BI71" i="36"/>
  <c r="H45" i="30" s="1"/>
  <c r="CG70" i="36"/>
  <c r="H49" i="30" s="1"/>
  <c r="M70" i="36"/>
  <c r="AE71" i="36"/>
  <c r="BC70" i="36"/>
  <c r="BU71" i="36"/>
  <c r="BO70" i="36"/>
  <c r="CS70" i="36"/>
  <c r="H51" i="30" s="1"/>
  <c r="AQ71" i="36"/>
  <c r="Y70" i="36"/>
  <c r="H39" i="30" s="1"/>
  <c r="CK60" i="36"/>
  <c r="BG60" i="36"/>
  <c r="W60" i="36"/>
  <c r="BM59" i="36"/>
  <c r="CE60" i="36"/>
  <c r="AI60" i="36"/>
  <c r="BA59" i="36"/>
  <c r="BS60" i="36"/>
  <c r="Q60" i="36"/>
  <c r="K60" i="36"/>
  <c r="CE59" i="36"/>
  <c r="BM60" i="36"/>
  <c r="BY59" i="36"/>
  <c r="BS59" i="36"/>
  <c r="AU59" i="36"/>
  <c r="AU60" i="36"/>
  <c r="AI59" i="36"/>
  <c r="AO60" i="36"/>
  <c r="CQ59" i="36"/>
  <c r="CQ60" i="36"/>
  <c r="D16" i="11" l="1"/>
  <c r="I19" i="36"/>
  <c r="U18" i="36"/>
  <c r="CI20" i="36"/>
  <c r="AG18" i="36"/>
  <c r="AS18" i="36"/>
  <c r="AM20" i="36"/>
  <c r="AA19" i="36"/>
  <c r="D40" i="30" s="1"/>
  <c r="BQ18" i="36"/>
  <c r="BK20" i="36"/>
  <c r="O19" i="36"/>
  <c r="W14" i="42"/>
  <c r="H16" i="30"/>
  <c r="F41" i="42" s="1"/>
  <c r="G16" i="30"/>
  <c r="H27" i="30"/>
  <c r="F12" i="42" s="1"/>
  <c r="D30" i="30"/>
  <c r="B26" i="42" s="1"/>
  <c r="V16" i="42"/>
  <c r="E40" i="42"/>
  <c r="G32" i="30"/>
  <c r="E17" i="42" s="1"/>
  <c r="V15" i="42"/>
  <c r="E16" i="30"/>
  <c r="T22" i="42" s="1"/>
  <c r="W16" i="42"/>
  <c r="D22" i="30"/>
  <c r="B18" i="42" s="1"/>
  <c r="H38" i="30"/>
  <c r="F19" i="42" s="1"/>
  <c r="H50" i="30"/>
  <c r="F27" i="42" s="1"/>
  <c r="B42" i="42"/>
  <c r="D29" i="30"/>
  <c r="S17" i="42"/>
  <c r="F16" i="30"/>
  <c r="U25" i="42" s="1"/>
  <c r="D25" i="30"/>
  <c r="B41" i="42"/>
  <c r="H40" i="30"/>
  <c r="F21" i="42" s="1"/>
  <c r="D16" i="30"/>
  <c r="B5" i="42" s="1"/>
  <c r="G48" i="30"/>
  <c r="E36" i="42" s="1"/>
  <c r="H44" i="30"/>
  <c r="H42" i="30"/>
  <c r="H47" i="30"/>
  <c r="F24" i="42" s="1"/>
  <c r="G44" i="30"/>
  <c r="G37" i="30"/>
  <c r="U62" i="36"/>
  <c r="CI62" i="36"/>
  <c r="AG62" i="36"/>
  <c r="D41" i="30" s="1"/>
  <c r="I62" i="36"/>
  <c r="BE62" i="36"/>
  <c r="D45" i="30" s="1"/>
  <c r="AA62" i="36"/>
  <c r="BQ62" i="36"/>
  <c r="D47" i="30" s="1"/>
  <c r="BW62" i="36"/>
  <c r="D48" i="30" s="1"/>
  <c r="CO62" i="36"/>
  <c r="D51" i="30" s="1"/>
  <c r="AS62" i="36"/>
  <c r="D43" i="30" s="1"/>
  <c r="BK62" i="36"/>
  <c r="AM62" i="36"/>
  <c r="AY62" i="36"/>
  <c r="O62" i="36"/>
  <c r="CC62" i="36"/>
  <c r="CQ63" i="36"/>
  <c r="CE63" i="36"/>
  <c r="K63" i="36"/>
  <c r="AU63" i="36"/>
  <c r="BS63" i="36"/>
  <c r="F47" i="30" s="1"/>
  <c r="CK63" i="36"/>
  <c r="F50" i="30" s="1"/>
  <c r="W63" i="36"/>
  <c r="F39" i="30" s="1"/>
  <c r="BG63" i="36"/>
  <c r="F45" i="30" s="1"/>
  <c r="BA63" i="36"/>
  <c r="F44" i="30" s="1"/>
  <c r="AI63" i="36"/>
  <c r="F41" i="30" s="1"/>
  <c r="AO63" i="36"/>
  <c r="Q63" i="36"/>
  <c r="F38" i="30" s="1"/>
  <c r="BM63" i="36"/>
  <c r="BY63" i="36"/>
  <c r="F48" i="30" s="1"/>
  <c r="AC63" i="36"/>
  <c r="G16" i="11"/>
  <c r="E16" i="11"/>
  <c r="S21" i="42"/>
  <c r="F46" i="30"/>
  <c r="S18" i="42"/>
  <c r="B40" i="42"/>
  <c r="F40" i="30"/>
  <c r="S22" i="42"/>
  <c r="S13" i="42"/>
  <c r="H46" i="30"/>
  <c r="F23" i="42" s="1"/>
  <c r="S14" i="42"/>
  <c r="D27" i="30"/>
  <c r="B23" i="42" s="1"/>
  <c r="S12" i="42"/>
  <c r="D24" i="30"/>
  <c r="B31" i="42" s="1"/>
  <c r="D28" i="30"/>
  <c r="D26" i="30"/>
  <c r="B11" i="42" s="1"/>
  <c r="S19" i="42"/>
  <c r="D32" i="30"/>
  <c r="B28" i="42" s="1"/>
  <c r="S11" i="42"/>
  <c r="X11" i="42" s="1"/>
  <c r="D23" i="30"/>
  <c r="B8" i="42" s="1"/>
  <c r="S15" i="42"/>
  <c r="D31" i="30"/>
  <c r="B16" i="42" s="1"/>
  <c r="F16" i="11"/>
  <c r="P70" i="36"/>
  <c r="CD70" i="36"/>
  <c r="BR70" i="36"/>
  <c r="AN70" i="36"/>
  <c r="BL70" i="36"/>
  <c r="J70" i="36"/>
  <c r="AH70" i="36"/>
  <c r="BF70" i="36"/>
  <c r="V70" i="36"/>
  <c r="CJ70" i="36"/>
  <c r="AT70" i="36"/>
  <c r="BX70" i="36"/>
  <c r="AB70" i="36"/>
  <c r="CP70" i="36"/>
  <c r="AZ70" i="36"/>
  <c r="CD66" i="36"/>
  <c r="CJ66" i="36"/>
  <c r="AH66" i="36"/>
  <c r="J66" i="36"/>
  <c r="AB66" i="36"/>
  <c r="AZ66" i="36"/>
  <c r="BX66" i="36"/>
  <c r="AT66" i="36"/>
  <c r="AN66" i="36"/>
  <c r="BL66" i="36"/>
  <c r="P66" i="36"/>
  <c r="CP66" i="36"/>
  <c r="BF66" i="36"/>
  <c r="V66" i="36"/>
  <c r="BR66" i="36"/>
  <c r="AT64" i="36"/>
  <c r="V64" i="36"/>
  <c r="BL64" i="36"/>
  <c r="J64" i="36"/>
  <c r="BX64" i="36"/>
  <c r="BF64" i="36"/>
  <c r="AN64" i="36"/>
  <c r="AH64" i="36"/>
  <c r="P64" i="36"/>
  <c r="CD64" i="36"/>
  <c r="AB64" i="36"/>
  <c r="AZ64" i="36"/>
  <c r="CP64" i="36"/>
  <c r="CJ64" i="36"/>
  <c r="BR64" i="36"/>
  <c r="CP67" i="36"/>
  <c r="AZ67" i="36"/>
  <c r="BL67" i="36"/>
  <c r="CJ67" i="36"/>
  <c r="CD67" i="36"/>
  <c r="P67" i="36"/>
  <c r="BR67" i="36"/>
  <c r="AT67" i="36"/>
  <c r="AN67" i="36"/>
  <c r="AH67" i="36"/>
  <c r="J67" i="36"/>
  <c r="BF67" i="36"/>
  <c r="V67" i="36"/>
  <c r="AB67" i="36"/>
  <c r="BX67" i="36"/>
  <c r="BX69" i="36"/>
  <c r="CD69" i="36"/>
  <c r="AB69" i="36"/>
  <c r="AZ69" i="36"/>
  <c r="AN69" i="36"/>
  <c r="J69" i="36"/>
  <c r="V69" i="36"/>
  <c r="AT69" i="36"/>
  <c r="AH69" i="36"/>
  <c r="P69" i="36"/>
  <c r="BR69" i="36"/>
  <c r="BF69" i="36"/>
  <c r="CJ69" i="36"/>
  <c r="BL69" i="36"/>
  <c r="CP69" i="36"/>
  <c r="F51" i="30"/>
  <c r="AB71" i="36"/>
  <c r="BF71" i="36"/>
  <c r="AH71" i="36"/>
  <c r="AZ71" i="36"/>
  <c r="CD71" i="36"/>
  <c r="BL71" i="36"/>
  <c r="V71" i="36"/>
  <c r="AT71" i="36"/>
  <c r="BR71" i="36"/>
  <c r="CJ71" i="36"/>
  <c r="CP71" i="36"/>
  <c r="J71" i="36"/>
  <c r="BX71" i="36"/>
  <c r="AN71" i="36"/>
  <c r="P71" i="36"/>
  <c r="H16" i="11"/>
  <c r="CP65" i="36"/>
  <c r="AB65" i="36"/>
  <c r="BR65" i="36"/>
  <c r="AN65" i="36"/>
  <c r="AZ65" i="36"/>
  <c r="AT65" i="36"/>
  <c r="BX65" i="36"/>
  <c r="BF65" i="36"/>
  <c r="P65" i="36"/>
  <c r="V65" i="36"/>
  <c r="CD65" i="36"/>
  <c r="J65" i="36"/>
  <c r="BL65" i="36"/>
  <c r="CJ65" i="36"/>
  <c r="AH65" i="36"/>
  <c r="V68" i="36"/>
  <c r="BL68" i="36"/>
  <c r="CJ68" i="36"/>
  <c r="AT68" i="36"/>
  <c r="AH68" i="36"/>
  <c r="BR68" i="36"/>
  <c r="BX68" i="36"/>
  <c r="BF68" i="36"/>
  <c r="AB68" i="36"/>
  <c r="AN68" i="36"/>
  <c r="P68" i="36"/>
  <c r="CP68" i="36"/>
  <c r="AZ68" i="36"/>
  <c r="CD68" i="36"/>
  <c r="J68" i="36"/>
  <c r="F43" i="30"/>
  <c r="F49" i="30"/>
  <c r="F42" i="30"/>
  <c r="F37" i="30"/>
  <c r="F20" i="42"/>
  <c r="H37" i="30"/>
  <c r="F18" i="42" s="1"/>
  <c r="E30" i="42"/>
  <c r="D37" i="30"/>
  <c r="D38" i="30"/>
  <c r="D46" i="30"/>
  <c r="D49" i="30"/>
  <c r="E38" i="42"/>
  <c r="E39" i="42"/>
  <c r="F26" i="42"/>
  <c r="F28" i="42"/>
  <c r="D44" i="30"/>
  <c r="D39" i="30"/>
  <c r="E34" i="42"/>
  <c r="E37" i="42"/>
  <c r="U14" i="42"/>
  <c r="U22" i="42"/>
  <c r="T20" i="42"/>
  <c r="E29" i="42"/>
  <c r="F21" i="30"/>
  <c r="U18" i="42"/>
  <c r="U19" i="42"/>
  <c r="E42" i="42"/>
  <c r="V19" i="42"/>
  <c r="V24" i="42"/>
  <c r="V17" i="42"/>
  <c r="V13" i="42"/>
  <c r="V21" i="42"/>
  <c r="G21" i="30"/>
  <c r="D16" i="42"/>
  <c r="D27" i="42"/>
  <c r="D38" i="42"/>
  <c r="E22" i="42"/>
  <c r="E11" i="42"/>
  <c r="E21" i="42"/>
  <c r="E10" i="42"/>
  <c r="F37" i="42"/>
  <c r="F29" i="42"/>
  <c r="W12" i="42"/>
  <c r="F36" i="42"/>
  <c r="F31" i="42"/>
  <c r="F35" i="42"/>
  <c r="F38" i="42"/>
  <c r="F34" i="42"/>
  <c r="F30" i="42"/>
  <c r="H21" i="30"/>
  <c r="W17" i="42"/>
  <c r="F33" i="42"/>
  <c r="E18" i="42"/>
  <c r="E7" i="42"/>
  <c r="C21" i="42"/>
  <c r="C10" i="42"/>
  <c r="C32" i="42"/>
  <c r="D21" i="42"/>
  <c r="D10" i="42"/>
  <c r="D32" i="42"/>
  <c r="E13" i="42"/>
  <c r="E24" i="42"/>
  <c r="C7" i="42"/>
  <c r="C18" i="42"/>
  <c r="C29" i="42"/>
  <c r="D18" i="42"/>
  <c r="D7" i="42"/>
  <c r="D29" i="42"/>
  <c r="C16" i="42"/>
  <c r="C27" i="42"/>
  <c r="C38" i="42"/>
  <c r="B10" i="42"/>
  <c r="B21" i="42"/>
  <c r="B32" i="42"/>
  <c r="C13" i="42"/>
  <c r="C24" i="42"/>
  <c r="C35" i="42"/>
  <c r="D13" i="42"/>
  <c r="D24" i="42"/>
  <c r="D35" i="42"/>
  <c r="E23" i="42"/>
  <c r="E12" i="42"/>
  <c r="B24" i="42"/>
  <c r="B13" i="42"/>
  <c r="B35" i="42"/>
  <c r="C20" i="42"/>
  <c r="C9" i="42"/>
  <c r="C31" i="42"/>
  <c r="E15" i="42"/>
  <c r="E26" i="42"/>
  <c r="B15" i="42"/>
  <c r="B37" i="42"/>
  <c r="D8" i="42"/>
  <c r="D19" i="42"/>
  <c r="D30" i="42"/>
  <c r="D28" i="42"/>
  <c r="D17" i="42"/>
  <c r="D39" i="42"/>
  <c r="E14" i="42"/>
  <c r="E25" i="42"/>
  <c r="D20" i="42"/>
  <c r="D9" i="42"/>
  <c r="D31" i="42"/>
  <c r="B33" i="42"/>
  <c r="C22" i="42"/>
  <c r="C11" i="42"/>
  <c r="C33" i="42"/>
  <c r="D14" i="42"/>
  <c r="D25" i="42"/>
  <c r="D36" i="42"/>
  <c r="D26" i="42"/>
  <c r="D15" i="42"/>
  <c r="D37" i="42"/>
  <c r="E28" i="42"/>
  <c r="C14" i="42"/>
  <c r="C25" i="42"/>
  <c r="C36" i="42"/>
  <c r="C28" i="42"/>
  <c r="C17" i="42"/>
  <c r="C39" i="42"/>
  <c r="D21" i="30"/>
  <c r="D23" i="42"/>
  <c r="D12" i="42"/>
  <c r="D34" i="42"/>
  <c r="D22" i="42"/>
  <c r="D11" i="42"/>
  <c r="D33" i="42"/>
  <c r="E16" i="42"/>
  <c r="E27" i="42"/>
  <c r="E20" i="42"/>
  <c r="E9" i="42"/>
  <c r="C8" i="42"/>
  <c r="C19" i="42"/>
  <c r="C30" i="42"/>
  <c r="B14" i="42"/>
  <c r="B25" i="42"/>
  <c r="B36" i="42"/>
  <c r="C23" i="42"/>
  <c r="C12" i="42"/>
  <c r="C34" i="42"/>
  <c r="C26" i="42"/>
  <c r="C15" i="42"/>
  <c r="C37" i="42"/>
  <c r="E8" i="42"/>
  <c r="E19" i="42"/>
  <c r="X50" i="68" l="1"/>
  <c r="X31" i="12"/>
  <c r="W23" i="69"/>
  <c r="W20" i="72"/>
  <c r="W18" i="72"/>
  <c r="W37" i="72" s="1"/>
  <c r="W16" i="72"/>
  <c r="W35" i="72" s="1"/>
  <c r="W12" i="72"/>
  <c r="F42" i="72"/>
  <c r="W12" i="69"/>
  <c r="W20" i="69"/>
  <c r="W18" i="69"/>
  <c r="W37" i="69" s="1"/>
  <c r="W16" i="69"/>
  <c r="W35" i="69" s="1"/>
  <c r="F42" i="69"/>
  <c r="W23" i="72"/>
  <c r="F42" i="68"/>
  <c r="W16" i="68"/>
  <c r="W35" i="68" s="1"/>
  <c r="W12" i="68"/>
  <c r="W18" i="68"/>
  <c r="W37" i="68" s="1"/>
  <c r="W20" i="68"/>
  <c r="W23" i="68"/>
  <c r="E6" i="66"/>
  <c r="E62" i="55"/>
  <c r="E60" i="55"/>
  <c r="E63" i="55"/>
  <c r="E61" i="55"/>
  <c r="BN8" i="35"/>
  <c r="BH4" i="35"/>
  <c r="X11" i="69"/>
  <c r="X16" i="69"/>
  <c r="X11" i="72"/>
  <c r="G42" i="69"/>
  <c r="X16" i="72"/>
  <c r="G42" i="72"/>
  <c r="X19" i="69"/>
  <c r="X19" i="72"/>
  <c r="X17" i="69"/>
  <c r="X36" i="69" s="1"/>
  <c r="G41" i="69"/>
  <c r="X22" i="69"/>
  <c r="X17" i="72"/>
  <c r="X36" i="72" s="1"/>
  <c r="G41" i="72"/>
  <c r="X22" i="72"/>
  <c r="G27" i="68"/>
  <c r="G42" i="68"/>
  <c r="G28" i="68"/>
  <c r="X16" i="68"/>
  <c r="X11" i="68"/>
  <c r="G29" i="68"/>
  <c r="G30" i="68"/>
  <c r="G31" i="68"/>
  <c r="G32" i="68"/>
  <c r="G41" i="68"/>
  <c r="G33" i="68"/>
  <c r="G34" i="68"/>
  <c r="X22" i="68"/>
  <c r="G35" i="68"/>
  <c r="X17" i="68"/>
  <c r="X36" i="68" s="1"/>
  <c r="G36" i="68"/>
  <c r="G39" i="68"/>
  <c r="X19" i="68"/>
  <c r="F6" i="66"/>
  <c r="F72" i="55"/>
  <c r="F74" i="55"/>
  <c r="F73" i="55"/>
  <c r="F75" i="55"/>
  <c r="V17" i="69"/>
  <c r="V13" i="72"/>
  <c r="C5" i="69"/>
  <c r="C5" i="72"/>
  <c r="C5" i="68"/>
  <c r="V17" i="72"/>
  <c r="C5" i="12"/>
  <c r="V24" i="69"/>
  <c r="V21" i="69"/>
  <c r="V18" i="69"/>
  <c r="V13" i="69"/>
  <c r="V24" i="72"/>
  <c r="V21" i="72"/>
  <c r="V18" i="72"/>
  <c r="V24" i="68"/>
  <c r="V18" i="68"/>
  <c r="V13" i="68"/>
  <c r="V21" i="68"/>
  <c r="V17" i="68"/>
  <c r="D6" i="66"/>
  <c r="D64" i="55"/>
  <c r="D67" i="55"/>
  <c r="D65" i="55"/>
  <c r="D66" i="55"/>
  <c r="BG4" i="35"/>
  <c r="B65" i="55"/>
  <c r="B66" i="55"/>
  <c r="C39" i="35"/>
  <c r="C40" i="35"/>
  <c r="C37" i="35"/>
  <c r="C32" i="35"/>
  <c r="C33" i="35"/>
  <c r="C36" i="35"/>
  <c r="C38" i="35"/>
  <c r="C34" i="35"/>
  <c r="C35" i="35"/>
  <c r="C31" i="35"/>
  <c r="E32" i="35"/>
  <c r="E31" i="35"/>
  <c r="E34" i="35"/>
  <c r="E35" i="35"/>
  <c r="E38" i="35"/>
  <c r="E37" i="35"/>
  <c r="E39" i="35"/>
  <c r="E40" i="35"/>
  <c r="E36" i="35"/>
  <c r="E33" i="35"/>
  <c r="F36" i="35"/>
  <c r="F34" i="35"/>
  <c r="F37" i="35"/>
  <c r="F33" i="35"/>
  <c r="F38" i="35"/>
  <c r="F32" i="35"/>
  <c r="F35" i="35"/>
  <c r="F31" i="35"/>
  <c r="F39" i="35"/>
  <c r="F40" i="35"/>
  <c r="D37" i="35"/>
  <c r="D33" i="35"/>
  <c r="D40" i="35"/>
  <c r="D39" i="35"/>
  <c r="D38" i="35"/>
  <c r="D32" i="35"/>
  <c r="D36" i="35"/>
  <c r="D31" i="35"/>
  <c r="CQ29" i="35" s="1"/>
  <c r="D34" i="35"/>
  <c r="D35" i="35"/>
  <c r="B33" i="35"/>
  <c r="CC33" i="35" s="1"/>
  <c r="B35" i="35"/>
  <c r="B34" i="35"/>
  <c r="B37" i="35"/>
  <c r="B31" i="35"/>
  <c r="B36" i="35"/>
  <c r="B32" i="35"/>
  <c r="B40" i="35"/>
  <c r="B39" i="35"/>
  <c r="B38" i="35"/>
  <c r="C43" i="35"/>
  <c r="C63" i="35"/>
  <c r="C57" i="35"/>
  <c r="C85" i="35"/>
  <c r="C75" i="35"/>
  <c r="C61" i="35"/>
  <c r="C66" i="35"/>
  <c r="C71" i="35"/>
  <c r="C68" i="35"/>
  <c r="C83" i="35"/>
  <c r="C62" i="35"/>
  <c r="C80" i="35"/>
  <c r="C73" i="35"/>
  <c r="C49" i="35"/>
  <c r="C79" i="35"/>
  <c r="C46" i="35"/>
  <c r="C54" i="35"/>
  <c r="C50" i="35"/>
  <c r="C65" i="35"/>
  <c r="C47" i="35"/>
  <c r="C81" i="35"/>
  <c r="C74" i="35"/>
  <c r="C53" i="35"/>
  <c r="C58" i="35"/>
  <c r="C59" i="35"/>
  <c r="C60" i="35"/>
  <c r="C45" i="35"/>
  <c r="BR44" i="35" s="1"/>
  <c r="C56" i="35"/>
  <c r="C52" i="35"/>
  <c r="C72" i="35"/>
  <c r="C84" i="35"/>
  <c r="C77" i="35"/>
  <c r="C67" i="35"/>
  <c r="C44" i="35"/>
  <c r="C64" i="35"/>
  <c r="C70" i="35"/>
  <c r="C69" i="35"/>
  <c r="C48" i="35"/>
  <c r="C41" i="35"/>
  <c r="C82" i="35"/>
  <c r="C42" i="35"/>
  <c r="C78" i="35"/>
  <c r="C55" i="35"/>
  <c r="C51" i="35"/>
  <c r="C76" i="35"/>
  <c r="D63" i="35"/>
  <c r="D59" i="35"/>
  <c r="D50" i="35"/>
  <c r="D61" i="35"/>
  <c r="D41" i="35"/>
  <c r="D49" i="35"/>
  <c r="D44" i="35"/>
  <c r="D60" i="35"/>
  <c r="D58" i="35"/>
  <c r="D42" i="35"/>
  <c r="D45" i="35"/>
  <c r="D57" i="35"/>
  <c r="D53" i="35"/>
  <c r="D47" i="35"/>
  <c r="D51" i="35"/>
  <c r="D52" i="35"/>
  <c r="D43" i="35"/>
  <c r="CQ42" i="35" s="1"/>
  <c r="D54" i="35"/>
  <c r="D56" i="35"/>
  <c r="D62" i="35"/>
  <c r="D48" i="35"/>
  <c r="D46" i="35"/>
  <c r="D55" i="35"/>
  <c r="E41" i="35"/>
  <c r="E45" i="35"/>
  <c r="E59" i="35"/>
  <c r="E51" i="35"/>
  <c r="E50" i="35"/>
  <c r="E54" i="35"/>
  <c r="E42" i="35"/>
  <c r="E46" i="35"/>
  <c r="E55" i="35"/>
  <c r="E47" i="35"/>
  <c r="E53" i="35"/>
  <c r="E48" i="35"/>
  <c r="E52" i="35"/>
  <c r="E57" i="35"/>
  <c r="E58" i="35"/>
  <c r="E56" i="35"/>
  <c r="E43" i="35"/>
  <c r="E49" i="35"/>
  <c r="E44" i="35"/>
  <c r="AJ43" i="35" s="1"/>
  <c r="F63" i="35"/>
  <c r="F68" i="35"/>
  <c r="F47" i="35"/>
  <c r="F54" i="35"/>
  <c r="F65" i="35"/>
  <c r="F71" i="35"/>
  <c r="F70" i="35"/>
  <c r="F52" i="35"/>
  <c r="F61" i="35"/>
  <c r="F60" i="35"/>
  <c r="F55" i="35"/>
  <c r="F43" i="35"/>
  <c r="F51" i="35"/>
  <c r="F62" i="35"/>
  <c r="F44" i="35"/>
  <c r="F50" i="35"/>
  <c r="F58" i="35"/>
  <c r="F42" i="35"/>
  <c r="F49" i="35"/>
  <c r="F57" i="35"/>
  <c r="F69" i="35"/>
  <c r="F48" i="35"/>
  <c r="F56" i="35"/>
  <c r="F45" i="35"/>
  <c r="F41" i="35"/>
  <c r="F67" i="35"/>
  <c r="F66" i="35"/>
  <c r="F64" i="35"/>
  <c r="F53" i="35"/>
  <c r="F59" i="35"/>
  <c r="F46" i="35"/>
  <c r="B57" i="35"/>
  <c r="B47" i="35"/>
  <c r="B56" i="35"/>
  <c r="B43" i="35"/>
  <c r="B42" i="35"/>
  <c r="AY41" i="35" s="1"/>
  <c r="B59" i="35"/>
  <c r="B45" i="35"/>
  <c r="B49" i="35"/>
  <c r="B41" i="35"/>
  <c r="B52" i="35"/>
  <c r="B61" i="35"/>
  <c r="B58" i="35"/>
  <c r="B54" i="35"/>
  <c r="B55" i="35"/>
  <c r="B46" i="35"/>
  <c r="B60" i="35"/>
  <c r="B62" i="35"/>
  <c r="AY60" i="35" s="1"/>
  <c r="B44" i="35"/>
  <c r="B48" i="35"/>
  <c r="B51" i="35"/>
  <c r="B50" i="35"/>
  <c r="B53" i="35"/>
  <c r="G34" i="12"/>
  <c r="G36" i="12"/>
  <c r="G27" i="12"/>
  <c r="G28" i="12"/>
  <c r="G42" i="12"/>
  <c r="G30" i="12"/>
  <c r="G31" i="12"/>
  <c r="G32" i="12"/>
  <c r="G35" i="12"/>
  <c r="G39" i="12"/>
  <c r="G41" i="12"/>
  <c r="G29" i="12"/>
  <c r="G33" i="12"/>
  <c r="F42" i="12"/>
  <c r="T22" i="12"/>
  <c r="T15" i="12"/>
  <c r="T25" i="12"/>
  <c r="T23" i="12"/>
  <c r="T24" i="12"/>
  <c r="V24" i="12"/>
  <c r="V17" i="12"/>
  <c r="V13" i="12"/>
  <c r="Y13" i="12" s="1"/>
  <c r="V18" i="12"/>
  <c r="V21" i="12"/>
  <c r="W12" i="12"/>
  <c r="W23" i="12"/>
  <c r="W20" i="12"/>
  <c r="W18" i="12"/>
  <c r="W16" i="12"/>
  <c r="X16" i="12"/>
  <c r="X19" i="12"/>
  <c r="X17" i="12"/>
  <c r="X22" i="12"/>
  <c r="X11" i="12"/>
  <c r="Y11" i="12" s="1"/>
  <c r="U19" i="12"/>
  <c r="U20" i="12"/>
  <c r="U25" i="12"/>
  <c r="U21" i="12"/>
  <c r="U14" i="12"/>
  <c r="Y14" i="12" s="1"/>
  <c r="G37" i="42"/>
  <c r="G33" i="42"/>
  <c r="G14" i="42"/>
  <c r="G40" i="42"/>
  <c r="G41" i="42"/>
  <c r="CW89" i="35"/>
  <c r="CW92" i="35"/>
  <c r="CW95" i="35"/>
  <c r="CW98" i="35"/>
  <c r="CW101" i="35"/>
  <c r="CW104" i="35"/>
  <c r="CW107" i="35"/>
  <c r="CQ89" i="35"/>
  <c r="CQ92" i="35"/>
  <c r="CQ95" i="35"/>
  <c r="CQ98" i="35"/>
  <c r="CQ101" i="35"/>
  <c r="CQ104" i="35"/>
  <c r="CQ107" i="35"/>
  <c r="CK90" i="35"/>
  <c r="CK93" i="35"/>
  <c r="CK96" i="35"/>
  <c r="CK99" i="35"/>
  <c r="CK102" i="35"/>
  <c r="CK105" i="35"/>
  <c r="CE90" i="35"/>
  <c r="CE93" i="35"/>
  <c r="CE96" i="35"/>
  <c r="CE99" i="35"/>
  <c r="CE102" i="35"/>
  <c r="CE105" i="35"/>
  <c r="BY89" i="35"/>
  <c r="BY92" i="35"/>
  <c r="BY95" i="35"/>
  <c r="BY98" i="35"/>
  <c r="BY101" i="35"/>
  <c r="BY104" i="35"/>
  <c r="BS91" i="35"/>
  <c r="BS94" i="35"/>
  <c r="BS97" i="35"/>
  <c r="BS100" i="35"/>
  <c r="BS103" i="35"/>
  <c r="BM90" i="35"/>
  <c r="BM93" i="35"/>
  <c r="BM96" i="35"/>
  <c r="BM99" i="35"/>
  <c r="BM102" i="35"/>
  <c r="BA90" i="35"/>
  <c r="BA93" i="35"/>
  <c r="BA96" i="35"/>
  <c r="BA99" i="35"/>
  <c r="BA102" i="35"/>
  <c r="BG91" i="35"/>
  <c r="BG94" i="35"/>
  <c r="BG97" i="35"/>
  <c r="BG100" i="35"/>
  <c r="BG103" i="35"/>
  <c r="AU91" i="35"/>
  <c r="AU94" i="35"/>
  <c r="AU97" i="35"/>
  <c r="AU100" i="35"/>
  <c r="AU103" i="35"/>
  <c r="AU106" i="35"/>
  <c r="AO89" i="35"/>
  <c r="AO92" i="35"/>
  <c r="AO95" i="35"/>
  <c r="AI89" i="35"/>
  <c r="AI92" i="35"/>
  <c r="AI95" i="35"/>
  <c r="AC90" i="35"/>
  <c r="BG92" i="35"/>
  <c r="BG98" i="35"/>
  <c r="BG101" i="35"/>
  <c r="AU89" i="35"/>
  <c r="AU92" i="35"/>
  <c r="AU95" i="35"/>
  <c r="AU98" i="35"/>
  <c r="AU101" i="35"/>
  <c r="AU107" i="35"/>
  <c r="AO90" i="35"/>
  <c r="AO93" i="35"/>
  <c r="BG89" i="35"/>
  <c r="BG95" i="35"/>
  <c r="CW90" i="35"/>
  <c r="CW93" i="35"/>
  <c r="CW96" i="35"/>
  <c r="CW99" i="35"/>
  <c r="CW102" i="35"/>
  <c r="CW105" i="35"/>
  <c r="CW108" i="35"/>
  <c r="CQ90" i="35"/>
  <c r="CQ93" i="35"/>
  <c r="CQ96" i="35"/>
  <c r="CQ99" i="35"/>
  <c r="CQ102" i="35"/>
  <c r="CQ105" i="35"/>
  <c r="CQ108" i="35"/>
  <c r="CK91" i="35"/>
  <c r="CK94" i="35"/>
  <c r="CK97" i="35"/>
  <c r="CK100" i="35"/>
  <c r="CK103" i="35"/>
  <c r="CK106" i="35"/>
  <c r="CE91" i="35"/>
  <c r="CE94" i="35"/>
  <c r="CE97" i="35"/>
  <c r="CE100" i="35"/>
  <c r="CE103" i="35"/>
  <c r="CE106" i="35"/>
  <c r="BY90" i="35"/>
  <c r="BY93" i="35"/>
  <c r="BY96" i="35"/>
  <c r="BY99" i="35"/>
  <c r="BY102" i="35"/>
  <c r="BS89" i="35"/>
  <c r="BS92" i="35"/>
  <c r="BS95" i="35"/>
  <c r="BS98" i="35"/>
  <c r="BS101" i="35"/>
  <c r="BS104" i="35"/>
  <c r="BM91" i="35"/>
  <c r="BM94" i="35"/>
  <c r="BM97" i="35"/>
  <c r="BM100" i="35"/>
  <c r="BM103" i="35"/>
  <c r="BA91" i="35"/>
  <c r="BA94" i="35"/>
  <c r="BA97" i="35"/>
  <c r="BA100" i="35"/>
  <c r="AU104" i="35"/>
  <c r="BG90" i="35"/>
  <c r="AO91" i="35"/>
  <c r="BG96" i="35"/>
  <c r="AC89" i="35"/>
  <c r="CK89" i="35"/>
  <c r="BM98" i="35"/>
  <c r="BA89" i="35"/>
  <c r="AU96" i="35"/>
  <c r="AU102" i="35"/>
  <c r="AO97" i="35"/>
  <c r="CK101" i="35"/>
  <c r="AI93" i="35"/>
  <c r="BM95" i="35"/>
  <c r="CK95" i="35"/>
  <c r="AU105" i="35"/>
  <c r="AI96" i="35"/>
  <c r="CW91" i="35"/>
  <c r="CW97" i="35"/>
  <c r="CW103" i="35"/>
  <c r="CW109" i="35"/>
  <c r="CQ94" i="35"/>
  <c r="CQ100" i="35"/>
  <c r="CQ106" i="35"/>
  <c r="CK92" i="35"/>
  <c r="CK98" i="35"/>
  <c r="CK104" i="35"/>
  <c r="CE92" i="35"/>
  <c r="CE98" i="35"/>
  <c r="CE104" i="35"/>
  <c r="BY91" i="35"/>
  <c r="BY97" i="35"/>
  <c r="BY103" i="35"/>
  <c r="BS93" i="35"/>
  <c r="BS99" i="35"/>
  <c r="BM89" i="35"/>
  <c r="BA95" i="35"/>
  <c r="BG102" i="35"/>
  <c r="BY94" i="35"/>
  <c r="BA98" i="35"/>
  <c r="AU90" i="35"/>
  <c r="BA101" i="35"/>
  <c r="AU108" i="35"/>
  <c r="CW106" i="35"/>
  <c r="CQ103" i="35"/>
  <c r="CE107" i="35"/>
  <c r="BS102" i="35"/>
  <c r="BM101" i="35"/>
  <c r="AU93" i="35"/>
  <c r="AO94" i="35"/>
  <c r="AI94" i="35"/>
  <c r="CW94" i="35"/>
  <c r="CE89" i="35"/>
  <c r="BS96" i="35"/>
  <c r="AO96" i="35"/>
  <c r="BG93" i="35"/>
  <c r="AI90" i="35"/>
  <c r="CW100" i="35"/>
  <c r="CQ97" i="35"/>
  <c r="CE101" i="35"/>
  <c r="BS90" i="35"/>
  <c r="BG99" i="35"/>
  <c r="BA92" i="35"/>
  <c r="AU99" i="35"/>
  <c r="CQ91" i="35"/>
  <c r="CE95" i="35"/>
  <c r="BY100" i="35"/>
  <c r="BM92" i="35"/>
  <c r="AI91" i="35"/>
  <c r="Q89" i="35"/>
  <c r="Q83" i="35"/>
  <c r="AO11" i="35"/>
  <c r="BA11" i="35"/>
  <c r="BM13" i="35"/>
  <c r="BY13" i="35"/>
  <c r="CK10" i="35"/>
  <c r="BG7" i="35"/>
  <c r="CE6" i="35"/>
  <c r="CQ4" i="35"/>
  <c r="W12" i="35"/>
  <c r="AC14" i="35"/>
  <c r="AU9" i="35"/>
  <c r="BY8" i="35"/>
  <c r="CK5" i="35"/>
  <c r="BS87" i="35"/>
  <c r="CQ86" i="35"/>
  <c r="W86" i="35"/>
  <c r="CE20" i="35"/>
  <c r="AI78" i="35"/>
  <c r="CW66" i="35"/>
  <c r="Q78" i="35"/>
  <c r="BS11" i="35"/>
  <c r="W13" i="35"/>
  <c r="AI10" i="35"/>
  <c r="AU10" i="35"/>
  <c r="Q7" i="35"/>
  <c r="AO6" i="35"/>
  <c r="BA4" i="35"/>
  <c r="CQ12" i="35"/>
  <c r="BG14" i="35"/>
  <c r="BY9" i="35"/>
  <c r="AI8" i="35"/>
  <c r="AU5" i="35"/>
  <c r="CE87" i="35"/>
  <c r="AC87" i="35"/>
  <c r="CW19" i="35"/>
  <c r="CE19" i="35"/>
  <c r="AC86" i="35"/>
  <c r="CK20" i="35"/>
  <c r="BA20" i="35"/>
  <c r="AU20" i="35"/>
  <c r="BA78" i="35"/>
  <c r="AC11" i="35"/>
  <c r="CQ13" i="35"/>
  <c r="BM10" i="35"/>
  <c r="BY10" i="35"/>
  <c r="CK7" i="35"/>
  <c r="BG6" i="35"/>
  <c r="BS6" i="35"/>
  <c r="CE4" i="35"/>
  <c r="BA12" i="35"/>
  <c r="Q14" i="35"/>
  <c r="AI9" i="35"/>
  <c r="BM8" i="35"/>
  <c r="BY5" i="35"/>
  <c r="Q42" i="35"/>
  <c r="CK87" i="35"/>
  <c r="BG87" i="35"/>
  <c r="W87" i="35"/>
  <c r="AC19" i="35"/>
  <c r="BY86" i="35"/>
  <c r="CW20" i="35"/>
  <c r="AI20" i="35"/>
  <c r="Q66" i="35"/>
  <c r="BG11" i="35"/>
  <c r="BA13" i="35"/>
  <c r="W10" i="35"/>
  <c r="AI7" i="35"/>
  <c r="AU7" i="35"/>
  <c r="Q6" i="35"/>
  <c r="AC6" i="35"/>
  <c r="AO4" i="35"/>
  <c r="CE12" i="35"/>
  <c r="AU14" i="35"/>
  <c r="BM9" i="35"/>
  <c r="W8" i="35"/>
  <c r="AI5" i="35"/>
  <c r="BM19" i="35"/>
  <c r="BA19" i="35"/>
  <c r="CW86" i="35"/>
  <c r="W78" i="35"/>
  <c r="Q11" i="35"/>
  <c r="CE13" i="35"/>
  <c r="CQ10" i="35"/>
  <c r="BM7" i="35"/>
  <c r="BY7" i="35"/>
  <c r="CK11" i="35"/>
  <c r="AO13" i="35"/>
  <c r="BA10" i="35"/>
  <c r="W7" i="35"/>
  <c r="AU6" i="35"/>
  <c r="AC4" i="35"/>
  <c r="BG12" i="35"/>
  <c r="BS12" i="35"/>
  <c r="AI14" i="35"/>
  <c r="CQ9" i="35"/>
  <c r="AO8" i="35"/>
  <c r="BA8" i="35"/>
  <c r="W5" i="35"/>
  <c r="BA87" i="35"/>
  <c r="AU11" i="35"/>
  <c r="BS13" i="35"/>
  <c r="CE10" i="35"/>
  <c r="CQ7" i="35"/>
  <c r="BY6" i="35"/>
  <c r="Q12" i="35"/>
  <c r="AC12" i="35"/>
  <c r="BM14" i="35"/>
  <c r="BA9" i="35"/>
  <c r="BS8" i="35"/>
  <c r="CE5" i="35"/>
  <c r="CQ5" i="35"/>
  <c r="CW87" i="35"/>
  <c r="BY19" i="35"/>
  <c r="W19" i="35"/>
  <c r="CE86" i="35"/>
  <c r="Q21" i="35"/>
  <c r="Q72" i="35"/>
  <c r="CQ20" i="35"/>
  <c r="BM20" i="35"/>
  <c r="AO78" i="35"/>
  <c r="Q18" i="35"/>
  <c r="BY11" i="35"/>
  <c r="AC13" i="35"/>
  <c r="AO10" i="35"/>
  <c r="BA7" i="35"/>
  <c r="AI6" i="35"/>
  <c r="Q4" i="35"/>
  <c r="CK12" i="35"/>
  <c r="BA14" i="35"/>
  <c r="CE9" i="35"/>
  <c r="AC8" i="35"/>
  <c r="AO5" i="35"/>
  <c r="BA5" i="35"/>
  <c r="BY87" i="35"/>
  <c r="AU87" i="35"/>
  <c r="AI11" i="35"/>
  <c r="BG13" i="35"/>
  <c r="BS10" i="35"/>
  <c r="CE7" i="35"/>
  <c r="BM6" i="35"/>
  <c r="CK4" i="35"/>
  <c r="AU12" i="35"/>
  <c r="W14" i="35"/>
  <c r="AO9" i="35"/>
  <c r="BG8" i="35"/>
  <c r="BS5" i="35"/>
  <c r="AO87" i="35"/>
  <c r="AI87" i="35"/>
  <c r="BS19" i="35"/>
  <c r="BM86" i="35"/>
  <c r="Q27" i="35"/>
  <c r="Q81" i="35"/>
  <c r="AC78" i="35"/>
  <c r="BM11" i="35"/>
  <c r="AC10" i="35"/>
  <c r="BM4" i="35"/>
  <c r="CQ14" i="35"/>
  <c r="AC9" i="35"/>
  <c r="BG5" i="35"/>
  <c r="AU19" i="35"/>
  <c r="AO86" i="35"/>
  <c r="Q84" i="35"/>
  <c r="BS20" i="35"/>
  <c r="AI66" i="35"/>
  <c r="CQ67" i="35"/>
  <c r="AC67" i="35"/>
  <c r="W67" i="35"/>
  <c r="AO77" i="35"/>
  <c r="AI77" i="35"/>
  <c r="W11" i="35"/>
  <c r="BG10" i="35"/>
  <c r="W4" i="35"/>
  <c r="Q5" i="35"/>
  <c r="CQ19" i="35"/>
  <c r="Q87" i="35"/>
  <c r="W20" i="35"/>
  <c r="AO18" i="35"/>
  <c r="CW80" i="35"/>
  <c r="BA80" i="35"/>
  <c r="AC80" i="35"/>
  <c r="BS77" i="35"/>
  <c r="CQ11" i="35"/>
  <c r="Q10" i="35"/>
  <c r="CK6" i="35"/>
  <c r="BS4" i="35"/>
  <c r="BM5" i="35"/>
  <c r="BS86" i="35"/>
  <c r="CQ78" i="35"/>
  <c r="BS66" i="35"/>
  <c r="BS18" i="35"/>
  <c r="AC18" i="35"/>
  <c r="BS80" i="35"/>
  <c r="AU80" i="35"/>
  <c r="AU67" i="35"/>
  <c r="AO7" i="35"/>
  <c r="W6" i="35"/>
  <c r="AU4" i="35"/>
  <c r="BM87" i="35"/>
  <c r="BA86" i="35"/>
  <c r="AC20" i="35"/>
  <c r="CE78" i="35"/>
  <c r="BG78" i="35"/>
  <c r="BY66" i="35"/>
  <c r="BM66" i="35"/>
  <c r="AU66" i="35"/>
  <c r="CK18" i="35"/>
  <c r="CE18" i="35"/>
  <c r="CE80" i="35"/>
  <c r="AO80" i="35"/>
  <c r="CQ77" i="35"/>
  <c r="BS7" i="35"/>
  <c r="CQ6" i="35"/>
  <c r="BY4" i="35"/>
  <c r="CK19" i="35"/>
  <c r="AU86" i="35"/>
  <c r="Q15" i="35"/>
  <c r="AO66" i="35"/>
  <c r="AC7" i="35"/>
  <c r="BA6" i="35"/>
  <c r="AO19" i="35"/>
  <c r="CK86" i="35"/>
  <c r="Q24" i="35"/>
  <c r="BY78" i="35"/>
  <c r="AU18" i="35"/>
  <c r="CQ80" i="35"/>
  <c r="AI80" i="35"/>
  <c r="CE67" i="35"/>
  <c r="BS67" i="35"/>
  <c r="AI67" i="35"/>
  <c r="CE8" i="35"/>
  <c r="AC66" i="35"/>
  <c r="CQ18" i="35"/>
  <c r="CW6" i="35"/>
  <c r="CK67" i="35"/>
  <c r="BM67" i="35"/>
  <c r="BY12" i="35"/>
  <c r="CE14" i="35"/>
  <c r="BG9" i="35"/>
  <c r="Q8" i="35"/>
  <c r="AI19" i="35"/>
  <c r="BG86" i="35"/>
  <c r="BS78" i="35"/>
  <c r="BA18" i="35"/>
  <c r="BM80" i="35"/>
  <c r="BY67" i="35"/>
  <c r="BG77" i="35"/>
  <c r="AI13" i="35"/>
  <c r="AI12" i="35"/>
  <c r="AO14" i="35"/>
  <c r="Q9" i="35"/>
  <c r="CK8" i="35"/>
  <c r="CQ87" i="35"/>
  <c r="BG20" i="35"/>
  <c r="Q13" i="35"/>
  <c r="BM12" i="35"/>
  <c r="BS14" i="35"/>
  <c r="CK9" i="35"/>
  <c r="AU8" i="35"/>
  <c r="BG19" i="35"/>
  <c r="AO20" i="35"/>
  <c r="CW78" i="35"/>
  <c r="CK80" i="35"/>
  <c r="CW77" i="35"/>
  <c r="AU77" i="35"/>
  <c r="CK65" i="35"/>
  <c r="CW76" i="35"/>
  <c r="W76" i="35"/>
  <c r="CK64" i="35"/>
  <c r="AO64" i="35"/>
  <c r="BG28" i="35"/>
  <c r="BM16" i="35"/>
  <c r="BG16" i="35"/>
  <c r="CK79" i="35"/>
  <c r="AI79" i="35"/>
  <c r="CE11" i="35"/>
  <c r="AO67" i="35"/>
  <c r="BA77" i="35"/>
  <c r="BY76" i="35"/>
  <c r="AI64" i="35"/>
  <c r="BM28" i="35"/>
  <c r="AO16" i="35"/>
  <c r="BG79" i="35"/>
  <c r="W9" i="35"/>
  <c r="BM78" i="35"/>
  <c r="CE66" i="35"/>
  <c r="BY18" i="35"/>
  <c r="AI18" i="35"/>
  <c r="BY80" i="35"/>
  <c r="BG17" i="35"/>
  <c r="CW65" i="35"/>
  <c r="AI65" i="35"/>
  <c r="BA76" i="35"/>
  <c r="AU76" i="35"/>
  <c r="BG64" i="35"/>
  <c r="BA28" i="35"/>
  <c r="AC28" i="35"/>
  <c r="W16" i="35"/>
  <c r="AI4" i="35"/>
  <c r="BS9" i="35"/>
  <c r="BA66" i="35"/>
  <c r="W80" i="35"/>
  <c r="AC77" i="35"/>
  <c r="CE17" i="35"/>
  <c r="BS17" i="35"/>
  <c r="AC17" i="35"/>
  <c r="BA65" i="35"/>
  <c r="BY64" i="35"/>
  <c r="AC64" i="35"/>
  <c r="CQ28" i="35"/>
  <c r="CQ16" i="35"/>
  <c r="BA16" i="35"/>
  <c r="CQ8" i="35"/>
  <c r="BG66" i="35"/>
  <c r="CK77" i="35"/>
  <c r="AU65" i="35"/>
  <c r="AC65" i="35"/>
  <c r="CE76" i="35"/>
  <c r="AO76" i="35"/>
  <c r="AI76" i="35"/>
  <c r="CW16" i="35"/>
  <c r="CQ79" i="35"/>
  <c r="BM79" i="35"/>
  <c r="AC5" i="35"/>
  <c r="AU78" i="35"/>
  <c r="W18" i="35"/>
  <c r="CK17" i="35"/>
  <c r="AO17" i="35"/>
  <c r="BS65" i="35"/>
  <c r="AO65" i="35"/>
  <c r="CQ76" i="35"/>
  <c r="BS76" i="35"/>
  <c r="CQ64" i="35"/>
  <c r="CK28" i="35"/>
  <c r="AU16" i="35"/>
  <c r="CK13" i="35"/>
  <c r="AO12" i="35"/>
  <c r="AI86" i="35"/>
  <c r="BM18" i="35"/>
  <c r="W77" i="35"/>
  <c r="CW17" i="35"/>
  <c r="BM17" i="35"/>
  <c r="CQ65" i="35"/>
  <c r="BM65" i="35"/>
  <c r="CK76" i="35"/>
  <c r="BG76" i="35"/>
  <c r="AC76" i="35"/>
  <c r="BY16" i="35"/>
  <c r="AU13" i="35"/>
  <c r="CW67" i="35"/>
  <c r="CW7" i="35"/>
  <c r="W17" i="35"/>
  <c r="BA64" i="35"/>
  <c r="W64" i="35"/>
  <c r="BY28" i="35"/>
  <c r="W28" i="35"/>
  <c r="AI16" i="35"/>
  <c r="BS79" i="35"/>
  <c r="AC79" i="35"/>
  <c r="BY14" i="35"/>
  <c r="Q69" i="35"/>
  <c r="BM77" i="35"/>
  <c r="AI17" i="35"/>
  <c r="W65" i="35"/>
  <c r="CW64" i="35"/>
  <c r="BM64" i="35"/>
  <c r="CW28" i="35"/>
  <c r="AU28" i="35"/>
  <c r="AI28" i="35"/>
  <c r="CE16" i="35"/>
  <c r="BS16" i="35"/>
  <c r="CW18" i="35"/>
  <c r="BY65" i="35"/>
  <c r="AO79" i="35"/>
  <c r="CK75" i="35"/>
  <c r="BM75" i="35"/>
  <c r="BM27" i="35"/>
  <c r="CQ15" i="35"/>
  <c r="Q85" i="35"/>
  <c r="BG68" i="35"/>
  <c r="W68" i="35"/>
  <c r="CE77" i="35"/>
  <c r="CQ17" i="35"/>
  <c r="AI56" i="35"/>
  <c r="BY79" i="35"/>
  <c r="W75" i="35"/>
  <c r="AC27" i="35"/>
  <c r="Q16" i="35"/>
  <c r="Q88" i="35"/>
  <c r="CK68" i="35"/>
  <c r="BM26" i="35"/>
  <c r="CK78" i="35"/>
  <c r="BG80" i="35"/>
  <c r="BY77" i="35"/>
  <c r="CW5" i="35"/>
  <c r="CE65" i="35"/>
  <c r="CE64" i="35"/>
  <c r="Q19" i="35"/>
  <c r="Q55" i="35"/>
  <c r="CE68" i="35"/>
  <c r="BM68" i="35"/>
  <c r="CE26" i="35"/>
  <c r="CK14" i="35"/>
  <c r="CQ66" i="35"/>
  <c r="BG18" i="35"/>
  <c r="BY17" i="35"/>
  <c r="CW79" i="35"/>
  <c r="AU75" i="35"/>
  <c r="BY27" i="35"/>
  <c r="AU27" i="35"/>
  <c r="AU15" i="35"/>
  <c r="W15" i="35"/>
  <c r="Q22" i="35"/>
  <c r="CW68" i="35"/>
  <c r="AU68" i="35"/>
  <c r="BM76" i="35"/>
  <c r="CW75" i="35"/>
  <c r="BY75" i="35"/>
  <c r="BS75" i="35"/>
  <c r="CQ27" i="35"/>
  <c r="CE15" i="35"/>
  <c r="BA15" i="35"/>
  <c r="Q25" i="35"/>
  <c r="AC68" i="35"/>
  <c r="CW13" i="35"/>
  <c r="CW8" i="35"/>
  <c r="CK66" i="35"/>
  <c r="BG65" i="35"/>
  <c r="BS64" i="35"/>
  <c r="AO28" i="35"/>
  <c r="AI75" i="35"/>
  <c r="BM15" i="35"/>
  <c r="Q28" i="35"/>
  <c r="Q64" i="35"/>
  <c r="BY68" i="35"/>
  <c r="BA50" i="35"/>
  <c r="BA67" i="35"/>
  <c r="AC16" i="35"/>
  <c r="BA75" i="35"/>
  <c r="BG27" i="35"/>
  <c r="CK15" i="35"/>
  <c r="BG15" i="35"/>
  <c r="Q67" i="35"/>
  <c r="BS68" i="35"/>
  <c r="BA68" i="35"/>
  <c r="CK26" i="35"/>
  <c r="W66" i="35"/>
  <c r="BG67" i="35"/>
  <c r="BA17" i="35"/>
  <c r="AU79" i="35"/>
  <c r="AC75" i="35"/>
  <c r="BS27" i="35"/>
  <c r="W27" i="35"/>
  <c r="CW15" i="35"/>
  <c r="AI15" i="35"/>
  <c r="Q70" i="35"/>
  <c r="CQ68" i="35"/>
  <c r="AO68" i="35"/>
  <c r="CE28" i="35"/>
  <c r="CE79" i="35"/>
  <c r="CQ75" i="35"/>
  <c r="CE75" i="35"/>
  <c r="AO75" i="35"/>
  <c r="BA27" i="35"/>
  <c r="AC15" i="35"/>
  <c r="Q73" i="35"/>
  <c r="AI68" i="35"/>
  <c r="BY26" i="35"/>
  <c r="Q75" i="35"/>
  <c r="AC50" i="35"/>
  <c r="AC26" i="35"/>
  <c r="BY73" i="35"/>
  <c r="AO73" i="35"/>
  <c r="W72" i="35"/>
  <c r="AU24" i="35"/>
  <c r="AI24" i="35"/>
  <c r="CW12" i="35"/>
  <c r="CW4" i="35"/>
  <c r="BG71" i="35"/>
  <c r="AC71" i="35"/>
  <c r="AC85" i="35"/>
  <c r="BS83" i="35"/>
  <c r="CK27" i="35"/>
  <c r="AI27" i="35"/>
  <c r="CQ25" i="35"/>
  <c r="BM25" i="35"/>
  <c r="AI25" i="35"/>
  <c r="CW84" i="35"/>
  <c r="AU84" i="35"/>
  <c r="AU72" i="35"/>
  <c r="BS24" i="35"/>
  <c r="CK44" i="35"/>
  <c r="CW71" i="35"/>
  <c r="W71" i="35"/>
  <c r="BG85" i="35"/>
  <c r="BY20" i="35"/>
  <c r="AU17" i="35"/>
  <c r="BS28" i="35"/>
  <c r="CW27" i="35"/>
  <c r="AO15" i="35"/>
  <c r="BA26" i="35"/>
  <c r="BA73" i="35"/>
  <c r="BY25" i="35"/>
  <c r="BG84" i="35"/>
  <c r="AC84" i="35"/>
  <c r="BG24" i="35"/>
  <c r="BS71" i="35"/>
  <c r="AI71" i="35"/>
  <c r="Q17" i="35"/>
  <c r="W83" i="35"/>
  <c r="AU64" i="35"/>
  <c r="CK16" i="35"/>
  <c r="BS26" i="35"/>
  <c r="CQ73" i="35"/>
  <c r="BS73" i="35"/>
  <c r="BG72" i="35"/>
  <c r="CE24" i="35"/>
  <c r="AU44" i="35"/>
  <c r="CK71" i="35"/>
  <c r="AU71" i="35"/>
  <c r="Q20" i="35"/>
  <c r="CQ85" i="35"/>
  <c r="AO85" i="35"/>
  <c r="CE27" i="35"/>
  <c r="CQ26" i="35"/>
  <c r="BG25" i="35"/>
  <c r="CQ84" i="35"/>
  <c r="W84" i="35"/>
  <c r="BY72" i="35"/>
  <c r="BM72" i="35"/>
  <c r="CK24" i="35"/>
  <c r="AC24" i="35"/>
  <c r="Q23" i="35"/>
  <c r="Q65" i="35"/>
  <c r="CK85" i="35"/>
  <c r="CQ83" i="35"/>
  <c r="BG75" i="35"/>
  <c r="CW14" i="35"/>
  <c r="AO26" i="35"/>
  <c r="AI73" i="35"/>
  <c r="BA25" i="35"/>
  <c r="BY84" i="35"/>
  <c r="AO84" i="35"/>
  <c r="CE72" i="35"/>
  <c r="AI72" i="35"/>
  <c r="AU39" i="35"/>
  <c r="Q40" i="35"/>
  <c r="AU26" i="35"/>
  <c r="AU25" i="35"/>
  <c r="W25" i="35"/>
  <c r="CK72" i="35"/>
  <c r="BA72" i="35"/>
  <c r="BM24" i="35"/>
  <c r="AO71" i="35"/>
  <c r="Q71" i="35"/>
  <c r="AU85" i="35"/>
  <c r="AO41" i="35"/>
  <c r="CW26" i="35"/>
  <c r="W26" i="35"/>
  <c r="AC73" i="35"/>
  <c r="CW25" i="35"/>
  <c r="CE84" i="35"/>
  <c r="BA84" i="35"/>
  <c r="CQ71" i="35"/>
  <c r="BM71" i="35"/>
  <c r="Q74" i="35"/>
  <c r="BY85" i="35"/>
  <c r="BM85" i="35"/>
  <c r="CW83" i="35"/>
  <c r="CE83" i="35"/>
  <c r="BA79" i="35"/>
  <c r="BY15" i="35"/>
  <c r="AI26" i="35"/>
  <c r="CK73" i="35"/>
  <c r="CE73" i="35"/>
  <c r="BG73" i="35"/>
  <c r="BS25" i="35"/>
  <c r="CK84" i="35"/>
  <c r="AI84" i="35"/>
  <c r="CW72" i="35"/>
  <c r="AO24" i="35"/>
  <c r="W24" i="35"/>
  <c r="Q77" i="35"/>
  <c r="W79" i="35"/>
  <c r="Q76" i="35"/>
  <c r="BA38" i="35"/>
  <c r="BG26" i="35"/>
  <c r="AC25" i="35"/>
  <c r="AC72" i="35"/>
  <c r="BY24" i="35"/>
  <c r="BA24" i="35"/>
  <c r="BS84" i="35"/>
  <c r="CE71" i="35"/>
  <c r="W85" i="35"/>
  <c r="BM83" i="35"/>
  <c r="AI83" i="35"/>
  <c r="CQ82" i="35"/>
  <c r="BS82" i="35"/>
  <c r="BM82" i="35"/>
  <c r="CK70" i="35"/>
  <c r="BA70" i="35"/>
  <c r="AU70" i="35"/>
  <c r="CE34" i="35"/>
  <c r="BM34" i="35"/>
  <c r="BY81" i="35"/>
  <c r="CK69" i="35"/>
  <c r="CW45" i="35"/>
  <c r="CQ21" i="35"/>
  <c r="CK21" i="35"/>
  <c r="BM21" i="35"/>
  <c r="CQ88" i="35"/>
  <c r="BS15" i="35"/>
  <c r="CK25" i="35"/>
  <c r="BM84" i="35"/>
  <c r="BA71" i="35"/>
  <c r="BS85" i="35"/>
  <c r="BA83" i="35"/>
  <c r="W82" i="35"/>
  <c r="BY22" i="35"/>
  <c r="AI22" i="35"/>
  <c r="AO74" i="35"/>
  <c r="CW23" i="35"/>
  <c r="BS23" i="35"/>
  <c r="AC81" i="35"/>
  <c r="BG45" i="35"/>
  <c r="AO21" i="35"/>
  <c r="Q79" i="35"/>
  <c r="CW73" i="35"/>
  <c r="CE85" i="35"/>
  <c r="W22" i="35"/>
  <c r="BM74" i="35"/>
  <c r="BG74" i="35"/>
  <c r="BY23" i="35"/>
  <c r="AI23" i="35"/>
  <c r="BA81" i="35"/>
  <c r="BA69" i="35"/>
  <c r="BM88" i="35"/>
  <c r="AC88" i="35"/>
  <c r="Q82" i="35"/>
  <c r="CE25" i="35"/>
  <c r="CW24" i="35"/>
  <c r="CW11" i="35"/>
  <c r="AU82" i="35"/>
  <c r="CQ22" i="35"/>
  <c r="AU22" i="35"/>
  <c r="CW74" i="35"/>
  <c r="AC74" i="35"/>
  <c r="AO23" i="35"/>
  <c r="W23" i="35"/>
  <c r="CE81" i="35"/>
  <c r="BS81" i="35"/>
  <c r="W69" i="35"/>
  <c r="BY21" i="35"/>
  <c r="W21" i="35"/>
  <c r="CQ24" i="35"/>
  <c r="Q26" i="35"/>
  <c r="BA85" i="35"/>
  <c r="BG83" i="35"/>
  <c r="CE82" i="35"/>
  <c r="BG82" i="35"/>
  <c r="CW70" i="35"/>
  <c r="BG70" i="35"/>
  <c r="BA22" i="35"/>
  <c r="CW10" i="35"/>
  <c r="CQ74" i="35"/>
  <c r="CK23" i="35"/>
  <c r="CK81" i="35"/>
  <c r="CQ69" i="35"/>
  <c r="BM69" i="35"/>
  <c r="CQ72" i="35"/>
  <c r="CK83" i="35"/>
  <c r="CK82" i="35"/>
  <c r="BG22" i="35"/>
  <c r="BS74" i="35"/>
  <c r="BG23" i="35"/>
  <c r="CQ70" i="35"/>
  <c r="BS70" i="35"/>
  <c r="AO70" i="35"/>
  <c r="W70" i="35"/>
  <c r="CE22" i="35"/>
  <c r="CE23" i="35"/>
  <c r="AU23" i="35"/>
  <c r="BM81" i="35"/>
  <c r="W81" i="35"/>
  <c r="AU69" i="35"/>
  <c r="AI69" i="35"/>
  <c r="AC69" i="35"/>
  <c r="BS72" i="35"/>
  <c r="Q68" i="35"/>
  <c r="CW82" i="35"/>
  <c r="BY82" i="35"/>
  <c r="AI82" i="35"/>
  <c r="AC70" i="35"/>
  <c r="BS22" i="35"/>
  <c r="AC22" i="35"/>
  <c r="AU74" i="35"/>
  <c r="CQ81" i="35"/>
  <c r="CW69" i="35"/>
  <c r="AO69" i="35"/>
  <c r="CE57" i="35"/>
  <c r="AU73" i="35"/>
  <c r="Q80" i="35"/>
  <c r="BY83" i="35"/>
  <c r="AO83" i="35"/>
  <c r="BA82" i="35"/>
  <c r="BM70" i="35"/>
  <c r="CW22" i="35"/>
  <c r="AO22" i="35"/>
  <c r="CE74" i="35"/>
  <c r="BA74" i="35"/>
  <c r="AI74" i="35"/>
  <c r="BM23" i="35"/>
  <c r="AO25" i="35"/>
  <c r="AU83" i="35"/>
  <c r="AO81" i="35"/>
  <c r="CE88" i="35"/>
  <c r="AU88" i="35"/>
  <c r="AU81" i="35"/>
  <c r="BS21" i="35"/>
  <c r="CW9" i="35"/>
  <c r="AO82" i="35"/>
  <c r="AI70" i="35"/>
  <c r="BG21" i="35"/>
  <c r="AO88" i="35"/>
  <c r="CE69" i="35"/>
  <c r="AC83" i="35"/>
  <c r="AC82" i="35"/>
  <c r="BM22" i="35"/>
  <c r="BG69" i="35"/>
  <c r="CK88" i="35"/>
  <c r="AO27" i="35"/>
  <c r="BA21" i="35"/>
  <c r="BG88" i="35"/>
  <c r="Q86" i="35"/>
  <c r="AI88" i="35"/>
  <c r="W74" i="35"/>
  <c r="W73" i="35"/>
  <c r="AO72" i="35"/>
  <c r="CW85" i="35"/>
  <c r="BA23" i="35"/>
  <c r="CW21" i="35"/>
  <c r="AI21" i="35"/>
  <c r="CW88" i="35"/>
  <c r="AI85" i="35"/>
  <c r="CK34" i="35"/>
  <c r="CK74" i="35"/>
  <c r="BG81" i="35"/>
  <c r="BM57" i="35"/>
  <c r="AO45" i="35"/>
  <c r="BY88" i="35"/>
  <c r="BA88" i="35"/>
  <c r="CE21" i="35"/>
  <c r="BY71" i="35"/>
  <c r="CE70" i="35"/>
  <c r="BY69" i="35"/>
  <c r="W88" i="35"/>
  <c r="BM73" i="35"/>
  <c r="BY70" i="35"/>
  <c r="BY74" i="35"/>
  <c r="AC23" i="35"/>
  <c r="BS69" i="35"/>
  <c r="AU21" i="35"/>
  <c r="CW81" i="35"/>
  <c r="CK22" i="35"/>
  <c r="CQ23" i="35"/>
  <c r="AI81" i="35"/>
  <c r="BS57" i="35"/>
  <c r="BA45" i="35"/>
  <c r="AC21" i="35"/>
  <c r="BS88" i="35"/>
  <c r="CY89" i="35"/>
  <c r="CY92" i="35"/>
  <c r="CY95" i="35"/>
  <c r="CY98" i="35"/>
  <c r="CY101" i="35"/>
  <c r="CY104" i="35"/>
  <c r="CY107" i="35"/>
  <c r="CS89" i="35"/>
  <c r="CS92" i="35"/>
  <c r="CS95" i="35"/>
  <c r="CS98" i="35"/>
  <c r="CS101" i="35"/>
  <c r="CS104" i="35"/>
  <c r="CS107" i="35"/>
  <c r="CM90" i="35"/>
  <c r="CM93" i="35"/>
  <c r="CM96" i="35"/>
  <c r="CM99" i="35"/>
  <c r="CM102" i="35"/>
  <c r="CM105" i="35"/>
  <c r="CG90" i="35"/>
  <c r="CG93" i="35"/>
  <c r="CG96" i="35"/>
  <c r="CG99" i="35"/>
  <c r="CG102" i="35"/>
  <c r="CG105" i="35"/>
  <c r="CA89" i="35"/>
  <c r="CA92" i="35"/>
  <c r="CA95" i="35"/>
  <c r="CA98" i="35"/>
  <c r="CA101" i="35"/>
  <c r="CA104" i="35"/>
  <c r="BU91" i="35"/>
  <c r="BU94" i="35"/>
  <c r="BU97" i="35"/>
  <c r="BU100" i="35"/>
  <c r="BU103" i="35"/>
  <c r="BO90" i="35"/>
  <c r="BO93" i="35"/>
  <c r="BO96" i="35"/>
  <c r="BO99" i="35"/>
  <c r="BO102" i="35"/>
  <c r="BC90" i="35"/>
  <c r="BC93" i="35"/>
  <c r="BC96" i="35"/>
  <c r="BC99" i="35"/>
  <c r="BC102" i="35"/>
  <c r="BI91" i="35"/>
  <c r="BI94" i="35"/>
  <c r="BI97" i="35"/>
  <c r="BI100" i="35"/>
  <c r="BI103" i="35"/>
  <c r="AW91" i="35"/>
  <c r="AW94" i="35"/>
  <c r="AW97" i="35"/>
  <c r="AW100" i="35"/>
  <c r="AW103" i="35"/>
  <c r="AW106" i="35"/>
  <c r="AQ89" i="35"/>
  <c r="AQ92" i="35"/>
  <c r="AQ95" i="35"/>
  <c r="AK89" i="35"/>
  <c r="AK92" i="35"/>
  <c r="AK95" i="35"/>
  <c r="AE90" i="35"/>
  <c r="BC98" i="35"/>
  <c r="BI95" i="35"/>
  <c r="AW105" i="35"/>
  <c r="AW107" i="35"/>
  <c r="AW89" i="35"/>
  <c r="BI89" i="35"/>
  <c r="CS103" i="35"/>
  <c r="CY90" i="35"/>
  <c r="CY96" i="35"/>
  <c r="CY102" i="35"/>
  <c r="CY108" i="35"/>
  <c r="CS93" i="35"/>
  <c r="CS99" i="35"/>
  <c r="CS105" i="35"/>
  <c r="CM91" i="35"/>
  <c r="CM97" i="35"/>
  <c r="CM103" i="35"/>
  <c r="CG91" i="35"/>
  <c r="CG97" i="35"/>
  <c r="CG103" i="35"/>
  <c r="CA90" i="35"/>
  <c r="CA96" i="35"/>
  <c r="CA102" i="35"/>
  <c r="BU92" i="35"/>
  <c r="BU98" i="35"/>
  <c r="BU104" i="35"/>
  <c r="BO98" i="35"/>
  <c r="BC94" i="35"/>
  <c r="AW90" i="35"/>
  <c r="AW101" i="35"/>
  <c r="AQ96" i="35"/>
  <c r="AK91" i="35"/>
  <c r="AK96" i="35"/>
  <c r="BO100" i="35"/>
  <c r="AW92" i="35"/>
  <c r="AQ94" i="35"/>
  <c r="AQ90" i="35"/>
  <c r="CY94" i="35"/>
  <c r="CG89" i="35"/>
  <c r="BU96" i="35"/>
  <c r="BO94" i="35"/>
  <c r="BI90" i="35"/>
  <c r="BI101" i="35"/>
  <c r="AQ91" i="35"/>
  <c r="AW96" i="35"/>
  <c r="BI96" i="35"/>
  <c r="AK94" i="35"/>
  <c r="CY106" i="35"/>
  <c r="CM101" i="35"/>
  <c r="CA100" i="35"/>
  <c r="AW95" i="35"/>
  <c r="BC89" i="35"/>
  <c r="BC100" i="35"/>
  <c r="CM89" i="35"/>
  <c r="BO103" i="35"/>
  <c r="CM95" i="35"/>
  <c r="CG107" i="35"/>
  <c r="BO92" i="35"/>
  <c r="CY91" i="35"/>
  <c r="CY97" i="35"/>
  <c r="CY103" i="35"/>
  <c r="CY109" i="35"/>
  <c r="CS94" i="35"/>
  <c r="CS100" i="35"/>
  <c r="CS106" i="35"/>
  <c r="CM92" i="35"/>
  <c r="CM98" i="35"/>
  <c r="CM104" i="35"/>
  <c r="CG92" i="35"/>
  <c r="CG98" i="35"/>
  <c r="CG104" i="35"/>
  <c r="CA91" i="35"/>
  <c r="CA97" i="35"/>
  <c r="CA103" i="35"/>
  <c r="BU93" i="35"/>
  <c r="BU99" i="35"/>
  <c r="BO89" i="35"/>
  <c r="BC95" i="35"/>
  <c r="BI92" i="35"/>
  <c r="AW102" i="35"/>
  <c r="AQ93" i="35"/>
  <c r="AQ97" i="35"/>
  <c r="AK93" i="35"/>
  <c r="AE89" i="35"/>
  <c r="BO95" i="35"/>
  <c r="BC91" i="35"/>
  <c r="BI102" i="35"/>
  <c r="AW98" i="35"/>
  <c r="AK90" i="35"/>
  <c r="CS97" i="35"/>
  <c r="CG95" i="35"/>
  <c r="BU90" i="35"/>
  <c r="CY93" i="35"/>
  <c r="CY99" i="35"/>
  <c r="CY105" i="35"/>
  <c r="CS90" i="35"/>
  <c r="CS96" i="35"/>
  <c r="CS102" i="35"/>
  <c r="CS108" i="35"/>
  <c r="CM94" i="35"/>
  <c r="CM100" i="35"/>
  <c r="CM106" i="35"/>
  <c r="CG94" i="35"/>
  <c r="CG100" i="35"/>
  <c r="CG106" i="35"/>
  <c r="CA93" i="35"/>
  <c r="CA99" i="35"/>
  <c r="BU89" i="35"/>
  <c r="BU95" i="35"/>
  <c r="BU101" i="35"/>
  <c r="BO91" i="35"/>
  <c r="BC101" i="35"/>
  <c r="BI98" i="35"/>
  <c r="AW108" i="35"/>
  <c r="BO97" i="35"/>
  <c r="CS91" i="35"/>
  <c r="CG101" i="35"/>
  <c r="BU102" i="35"/>
  <c r="BI99" i="35"/>
  <c r="BO101" i="35"/>
  <c r="BC97" i="35"/>
  <c r="AW93" i="35"/>
  <c r="AW104" i="35"/>
  <c r="BI93" i="35"/>
  <c r="BC92" i="35"/>
  <c r="AW99" i="35"/>
  <c r="CY100" i="35"/>
  <c r="CA94" i="35"/>
  <c r="S89" i="35"/>
  <c r="AK13" i="35"/>
  <c r="AQ10" i="35"/>
  <c r="CG7" i="35"/>
  <c r="AE14" i="35"/>
  <c r="S6" i="35"/>
  <c r="S4" i="35"/>
  <c r="AK12" i="35"/>
  <c r="CA9" i="35"/>
  <c r="AE8" i="35"/>
  <c r="BU5" i="35"/>
  <c r="BU11" i="35"/>
  <c r="BU87" i="35"/>
  <c r="AQ87" i="35"/>
  <c r="AK19" i="35"/>
  <c r="BI78" i="35"/>
  <c r="BO13" i="35"/>
  <c r="BU10" i="35"/>
  <c r="AQ7" i="35"/>
  <c r="BI14" i="35"/>
  <c r="CM6" i="35"/>
  <c r="AW4" i="35"/>
  <c r="CM4" i="35"/>
  <c r="BO12" i="35"/>
  <c r="AK9" i="35"/>
  <c r="BI8" i="35"/>
  <c r="AE5" i="35"/>
  <c r="AE11" i="35"/>
  <c r="BI19" i="35"/>
  <c r="CS86" i="35"/>
  <c r="BU86" i="35"/>
  <c r="CA20" i="35"/>
  <c r="Y20" i="35"/>
  <c r="CS78" i="35"/>
  <c r="BU78" i="35"/>
  <c r="Y13" i="35"/>
  <c r="AE10" i="35"/>
  <c r="BU7" i="35"/>
  <c r="S14" i="35"/>
  <c r="AW6" i="35"/>
  <c r="CA4" i="35"/>
  <c r="Y12" i="35"/>
  <c r="BO9" i="35"/>
  <c r="S8" i="35"/>
  <c r="BI5" i="35"/>
  <c r="BI11" i="35"/>
  <c r="S25" i="35"/>
  <c r="AW20" i="35"/>
  <c r="S27" i="35"/>
  <c r="BC13" i="35"/>
  <c r="BI10" i="35"/>
  <c r="AE7" i="35"/>
  <c r="CM14" i="35"/>
  <c r="CA6" i="35"/>
  <c r="AK4" i="35"/>
  <c r="BC12" i="35"/>
  <c r="Y9" i="35"/>
  <c r="CM8" i="35"/>
  <c r="S5" i="35"/>
  <c r="S11" i="35"/>
  <c r="CG87" i="35"/>
  <c r="CG19" i="35"/>
  <c r="AE86" i="35"/>
  <c r="BU20" i="35"/>
  <c r="BI20" i="35"/>
  <c r="S75" i="35"/>
  <c r="CG13" i="35"/>
  <c r="S10" i="35"/>
  <c r="BI7" i="35"/>
  <c r="AW14" i="35"/>
  <c r="AK6" i="35"/>
  <c r="S88" i="35"/>
  <c r="AQ13" i="35"/>
  <c r="AW10" i="35"/>
  <c r="CM10" i="35"/>
  <c r="CM7" i="35"/>
  <c r="BO14" i="35"/>
  <c r="BO6" i="35"/>
  <c r="Y4" i="35"/>
  <c r="BU12" i="35"/>
  <c r="AQ12" i="35"/>
  <c r="CG9" i="35"/>
  <c r="CA8" i="35"/>
  <c r="AW5" i="35"/>
  <c r="AW11" i="35"/>
  <c r="AE87" i="35"/>
  <c r="CM19" i="35"/>
  <c r="S85" i="35"/>
  <c r="S24" i="35"/>
  <c r="BU13" i="35"/>
  <c r="CA10" i="35"/>
  <c r="AW7" i="35"/>
  <c r="S7" i="35"/>
  <c r="CA14" i="35"/>
  <c r="Y6" i="35"/>
  <c r="BC4" i="35"/>
  <c r="AE12" i="35"/>
  <c r="BU9" i="35"/>
  <c r="AQ9" i="35"/>
  <c r="AK8" i="35"/>
  <c r="CA5" i="35"/>
  <c r="CA11" i="35"/>
  <c r="CM87" i="35"/>
  <c r="Y87" i="35"/>
  <c r="CY19" i="35"/>
  <c r="BC19" i="35"/>
  <c r="AW19" i="35"/>
  <c r="BC86" i="35"/>
  <c r="AQ20" i="35"/>
  <c r="AE20" i="35"/>
  <c r="CY78" i="35"/>
  <c r="BO78" i="35"/>
  <c r="Y78" i="35"/>
  <c r="S73" i="35"/>
  <c r="AE13" i="35"/>
  <c r="AK10" i="35"/>
  <c r="CA7" i="35"/>
  <c r="Y14" i="35"/>
  <c r="AK14" i="35"/>
  <c r="BC6" i="35"/>
  <c r="CG4" i="35"/>
  <c r="BI12" i="35"/>
  <c r="AE9" i="35"/>
  <c r="Y8" i="35"/>
  <c r="BO8" i="35"/>
  <c r="AK5" i="35"/>
  <c r="AK11" i="35"/>
  <c r="S84" i="35"/>
  <c r="BI13" i="35"/>
  <c r="BO10" i="35"/>
  <c r="AK7" i="35"/>
  <c r="BC14" i="35"/>
  <c r="CG6" i="35"/>
  <c r="AQ4" i="35"/>
  <c r="S12" i="35"/>
  <c r="BI9" i="35"/>
  <c r="BC8" i="35"/>
  <c r="Y5" i="35"/>
  <c r="BO5" i="35"/>
  <c r="Y11" i="35"/>
  <c r="BO11" i="35"/>
  <c r="BC87" i="35"/>
  <c r="Y19" i="35"/>
  <c r="CS20" i="35"/>
  <c r="AK20" i="35"/>
  <c r="CG78" i="35"/>
  <c r="AQ78" i="35"/>
  <c r="S72" i="35"/>
  <c r="Y10" i="35"/>
  <c r="BU6" i="35"/>
  <c r="AE4" i="35"/>
  <c r="AW12" i="35"/>
  <c r="AQ8" i="35"/>
  <c r="CA87" i="35"/>
  <c r="AK87" i="35"/>
  <c r="CM78" i="35"/>
  <c r="CY54" i="35"/>
  <c r="AW54" i="35"/>
  <c r="CY18" i="35"/>
  <c r="Y18" i="35"/>
  <c r="BC77" i="35"/>
  <c r="CG29" i="35"/>
  <c r="CM17" i="35"/>
  <c r="BC10" i="35"/>
  <c r="AE6" i="35"/>
  <c r="BI4" i="35"/>
  <c r="CA12" i="35"/>
  <c r="BU8" i="35"/>
  <c r="BO86" i="35"/>
  <c r="AK78" i="35"/>
  <c r="BU54" i="35"/>
  <c r="BI54" i="35"/>
  <c r="CG18" i="35"/>
  <c r="BO18" i="35"/>
  <c r="S36" i="35"/>
  <c r="CG10" i="35"/>
  <c r="BI6" i="35"/>
  <c r="CG12" i="35"/>
  <c r="AW8" i="35"/>
  <c r="CS19" i="35"/>
  <c r="CY86" i="35"/>
  <c r="BO20" i="35"/>
  <c r="BC78" i="35"/>
  <c r="CG54" i="35"/>
  <c r="BO7" i="35"/>
  <c r="AQ6" i="35"/>
  <c r="S9" i="35"/>
  <c r="BC5" i="35"/>
  <c r="BC11" i="35"/>
  <c r="Y86" i="35"/>
  <c r="BC20" i="35"/>
  <c r="CM54" i="35"/>
  <c r="Y54" i="35"/>
  <c r="AW18" i="35"/>
  <c r="CA77" i="35"/>
  <c r="AK77" i="35"/>
  <c r="Y7" i="35"/>
  <c r="CM9" i="35"/>
  <c r="CG5" i="35"/>
  <c r="CG11" i="35"/>
  <c r="CY20" i="35"/>
  <c r="BC7" i="35"/>
  <c r="AW9" i="35"/>
  <c r="AQ5" i="35"/>
  <c r="AQ11" i="35"/>
  <c r="BO87" i="35"/>
  <c r="BO19" i="35"/>
  <c r="AE78" i="35"/>
  <c r="AQ54" i="35"/>
  <c r="BC80" i="35"/>
  <c r="CG14" i="35"/>
  <c r="BC9" i="35"/>
  <c r="CM5" i="35"/>
  <c r="CM11" i="35"/>
  <c r="S15" i="35"/>
  <c r="BI87" i="35"/>
  <c r="AQ19" i="35"/>
  <c r="AW86" i="35"/>
  <c r="AW78" i="35"/>
  <c r="BU18" i="35"/>
  <c r="BI18" i="35"/>
  <c r="AE18" i="35"/>
  <c r="BI80" i="35"/>
  <c r="AW80" i="35"/>
  <c r="CY7" i="35"/>
  <c r="CG77" i="35"/>
  <c r="CA29" i="35"/>
  <c r="AW13" i="35"/>
  <c r="AQ14" i="35"/>
  <c r="CY87" i="35"/>
  <c r="CA19" i="35"/>
  <c r="CG86" i="35"/>
  <c r="CM20" i="35"/>
  <c r="CS54" i="35"/>
  <c r="BC54" i="35"/>
  <c r="AE54" i="35"/>
  <c r="CM30" i="35"/>
  <c r="CM18" i="35"/>
  <c r="BU80" i="35"/>
  <c r="AQ80" i="35"/>
  <c r="AK80" i="35"/>
  <c r="AW77" i="35"/>
  <c r="BI53" i="35"/>
  <c r="CA13" i="35"/>
  <c r="BU14" i="35"/>
  <c r="CM86" i="35"/>
  <c r="BI86" i="35"/>
  <c r="CM13" i="35"/>
  <c r="AW87" i="35"/>
  <c r="AE19" i="35"/>
  <c r="AQ86" i="35"/>
  <c r="S13" i="35"/>
  <c r="BU19" i="35"/>
  <c r="CA78" i="35"/>
  <c r="BI29" i="35"/>
  <c r="AE29" i="35"/>
  <c r="CS17" i="35"/>
  <c r="BO76" i="35"/>
  <c r="AK76" i="35"/>
  <c r="CA28" i="35"/>
  <c r="Y28" i="35"/>
  <c r="CG16" i="35"/>
  <c r="AE16" i="35"/>
  <c r="CA79" i="35"/>
  <c r="CM12" i="35"/>
  <c r="CS18" i="35"/>
  <c r="CY77" i="35"/>
  <c r="Y77" i="35"/>
  <c r="BO53" i="35"/>
  <c r="CM29" i="35"/>
  <c r="BO17" i="35"/>
  <c r="AW17" i="35"/>
  <c r="Y17" i="35"/>
  <c r="CY5" i="35"/>
  <c r="CA55" i="35"/>
  <c r="BO52" i="35"/>
  <c r="AW28" i="35"/>
  <c r="CM16" i="35"/>
  <c r="CY29" i="35"/>
  <c r="S78" i="35"/>
  <c r="AW55" i="35"/>
  <c r="CY40" i="35"/>
  <c r="CG28" i="35"/>
  <c r="CS16" i="35"/>
  <c r="BI16" i="35"/>
  <c r="BC79" i="35"/>
  <c r="AK18" i="35"/>
  <c r="CA80" i="35"/>
  <c r="CS77" i="35"/>
  <c r="BU77" i="35"/>
  <c r="CS29" i="35"/>
  <c r="CS5" i="35"/>
  <c r="S81" i="35"/>
  <c r="Y76" i="35"/>
  <c r="CA40" i="35"/>
  <c r="AQ28" i="35"/>
  <c r="BO16" i="35"/>
  <c r="CA86" i="35"/>
  <c r="CA18" i="35"/>
  <c r="CG80" i="35"/>
  <c r="AE77" i="35"/>
  <c r="BO29" i="35"/>
  <c r="BC17" i="35"/>
  <c r="BI17" i="35"/>
  <c r="S18" i="35"/>
  <c r="S87" i="35"/>
  <c r="AK55" i="35"/>
  <c r="AE79" i="35"/>
  <c r="Y80" i="35"/>
  <c r="BU29" i="35"/>
  <c r="CG17" i="35"/>
  <c r="AE17" i="35"/>
  <c r="S21" i="35"/>
  <c r="BI55" i="35"/>
  <c r="AW76" i="35"/>
  <c r="BO28" i="35"/>
  <c r="BI28" i="35"/>
  <c r="AE28" i="35"/>
  <c r="Y16" i="35"/>
  <c r="CS87" i="35"/>
  <c r="AK54" i="35"/>
  <c r="AQ18" i="35"/>
  <c r="CM80" i="35"/>
  <c r="AE80" i="35"/>
  <c r="AQ29" i="35"/>
  <c r="BU17" i="35"/>
  <c r="CA76" i="35"/>
  <c r="CS64" i="35"/>
  <c r="CS28" i="35"/>
  <c r="BU28" i="35"/>
  <c r="BC28" i="35"/>
  <c r="CY16" i="35"/>
  <c r="BC16" i="35"/>
  <c r="AQ16" i="35"/>
  <c r="CG8" i="35"/>
  <c r="AK86" i="35"/>
  <c r="BO54" i="35"/>
  <c r="BO80" i="35"/>
  <c r="CM77" i="35"/>
  <c r="BI77" i="35"/>
  <c r="CG55" i="35"/>
  <c r="AE55" i="35"/>
  <c r="CM28" i="35"/>
  <c r="AK16" i="35"/>
  <c r="BO79" i="35"/>
  <c r="CA54" i="35"/>
  <c r="CY6" i="35"/>
  <c r="BO77" i="35"/>
  <c r="Y29" i="35"/>
  <c r="CY55" i="35"/>
  <c r="CM55" i="35"/>
  <c r="BU76" i="35"/>
  <c r="BI76" i="35"/>
  <c r="AE76" i="35"/>
  <c r="AW16" i="35"/>
  <c r="CY17" i="35"/>
  <c r="AK17" i="35"/>
  <c r="BC55" i="35"/>
  <c r="CG76" i="35"/>
  <c r="CA16" i="35"/>
  <c r="BU75" i="35"/>
  <c r="CS51" i="35"/>
  <c r="BU27" i="35"/>
  <c r="CG15" i="35"/>
  <c r="CY50" i="35"/>
  <c r="CG50" i="35"/>
  <c r="S28" i="35"/>
  <c r="S76" i="35"/>
  <c r="BO4" i="35"/>
  <c r="CM76" i="35"/>
  <c r="CG75" i="35"/>
  <c r="CA51" i="35"/>
  <c r="CG27" i="35"/>
  <c r="AQ15" i="35"/>
  <c r="CM50" i="35"/>
  <c r="BO50" i="35"/>
  <c r="BI50" i="35"/>
  <c r="S79" i="35"/>
  <c r="BU4" i="35"/>
  <c r="BU55" i="35"/>
  <c r="CY76" i="35"/>
  <c r="CS75" i="35"/>
  <c r="BI75" i="35"/>
  <c r="BO27" i="35"/>
  <c r="AQ27" i="35"/>
  <c r="CS15" i="35"/>
  <c r="CA15" i="35"/>
  <c r="BI15" i="35"/>
  <c r="AK15" i="35"/>
  <c r="S82" i="35"/>
  <c r="AK28" i="35"/>
  <c r="AW79" i="35"/>
  <c r="BO75" i="35"/>
  <c r="Y75" i="35"/>
  <c r="AE63" i="35"/>
  <c r="CY27" i="35"/>
  <c r="AE27" i="35"/>
  <c r="CS50" i="35"/>
  <c r="Y50" i="35"/>
  <c r="S54" i="35"/>
  <c r="CY79" i="35"/>
  <c r="AQ79" i="35"/>
  <c r="AW15" i="35"/>
  <c r="AQ50" i="35"/>
  <c r="CG26" i="35"/>
  <c r="BC18" i="35"/>
  <c r="AQ77" i="35"/>
  <c r="BC29" i="35"/>
  <c r="CA17" i="35"/>
  <c r="AQ55" i="35"/>
  <c r="BU16" i="35"/>
  <c r="CS79" i="35"/>
  <c r="AW75" i="35"/>
  <c r="CA27" i="35"/>
  <c r="AK27" i="35"/>
  <c r="Y15" i="35"/>
  <c r="CA50" i="35"/>
  <c r="CM26" i="35"/>
  <c r="AW29" i="35"/>
  <c r="CM40" i="35"/>
  <c r="CS27" i="35"/>
  <c r="AW27" i="35"/>
  <c r="CY13" i="35"/>
  <c r="CY8" i="35"/>
  <c r="CY26" i="35"/>
  <c r="CS6" i="35"/>
  <c r="Y55" i="35"/>
  <c r="BC76" i="35"/>
  <c r="CY28" i="35"/>
  <c r="AK79" i="35"/>
  <c r="CY75" i="35"/>
  <c r="CM75" i="35"/>
  <c r="BU15" i="35"/>
  <c r="AK50" i="35"/>
  <c r="CY14" i="35"/>
  <c r="CS55" i="35"/>
  <c r="BC75" i="35"/>
  <c r="CM27" i="35"/>
  <c r="BC15" i="35"/>
  <c r="CS13" i="35"/>
  <c r="S55" i="35"/>
  <c r="CS8" i="35"/>
  <c r="CS7" i="35"/>
  <c r="AQ17" i="35"/>
  <c r="CA75" i="35"/>
  <c r="Y27" i="35"/>
  <c r="BI26" i="35"/>
  <c r="BO73" i="35"/>
  <c r="BC25" i="35"/>
  <c r="AQ25" i="35"/>
  <c r="CA84" i="35"/>
  <c r="BO84" i="35"/>
  <c r="BI48" i="35"/>
  <c r="CS24" i="35"/>
  <c r="CA24" i="35"/>
  <c r="CA35" i="35"/>
  <c r="AW35" i="35"/>
  <c r="AQ83" i="35"/>
  <c r="CG20" i="35"/>
  <c r="BO26" i="35"/>
  <c r="CY73" i="35"/>
  <c r="Y73" i="35"/>
  <c r="AK84" i="35"/>
  <c r="CS72" i="35"/>
  <c r="BU72" i="35"/>
  <c r="CG48" i="35"/>
  <c r="BU48" i="35"/>
  <c r="CY36" i="35"/>
  <c r="AQ36" i="35"/>
  <c r="Y36" i="35"/>
  <c r="CG35" i="35"/>
  <c r="CY85" i="35"/>
  <c r="CG83" i="35"/>
  <c r="CA83" i="35"/>
  <c r="BI83" i="35"/>
  <c r="AQ76" i="35"/>
  <c r="AE50" i="35"/>
  <c r="S16" i="35"/>
  <c r="AE26" i="35"/>
  <c r="CM73" i="35"/>
  <c r="CM25" i="35"/>
  <c r="Y72" i="35"/>
  <c r="CM48" i="35"/>
  <c r="BO48" i="35"/>
  <c r="AE48" i="35"/>
  <c r="BC24" i="35"/>
  <c r="AK24" i="35"/>
  <c r="CY12" i="35"/>
  <c r="CM85" i="35"/>
  <c r="BU85" i="35"/>
  <c r="AW85" i="35"/>
  <c r="BO55" i="35"/>
  <c r="CM79" i="35"/>
  <c r="CS14" i="35"/>
  <c r="S19" i="35"/>
  <c r="BC73" i="35"/>
  <c r="AW73" i="35"/>
  <c r="BO25" i="35"/>
  <c r="CY84" i="35"/>
  <c r="BU84" i="35"/>
  <c r="AW72" i="35"/>
  <c r="CY48" i="35"/>
  <c r="CS4" i="35"/>
  <c r="BO35" i="35"/>
  <c r="CG85" i="35"/>
  <c r="AE85" i="35"/>
  <c r="CM83" i="35"/>
  <c r="BU83" i="35"/>
  <c r="BU79" i="35"/>
  <c r="S22" i="35"/>
  <c r="BU26" i="35"/>
  <c r="BC26" i="35"/>
  <c r="CA73" i="35"/>
  <c r="AQ73" i="35"/>
  <c r="AK25" i="35"/>
  <c r="BI84" i="35"/>
  <c r="AQ72" i="35"/>
  <c r="CS36" i="35"/>
  <c r="CA36" i="35"/>
  <c r="AK36" i="35"/>
  <c r="CM24" i="35"/>
  <c r="BU24" i="35"/>
  <c r="BI24" i="35"/>
  <c r="CS12" i="35"/>
  <c r="BU35" i="35"/>
  <c r="Y85" i="35"/>
  <c r="CG79" i="35"/>
  <c r="CY15" i="35"/>
  <c r="AE15" i="35"/>
  <c r="CS26" i="35"/>
  <c r="CS73" i="35"/>
  <c r="CS25" i="35"/>
  <c r="CM15" i="35"/>
  <c r="BU50" i="35"/>
  <c r="Y26" i="35"/>
  <c r="BU73" i="35"/>
  <c r="BI73" i="35"/>
  <c r="AK73" i="35"/>
  <c r="CG25" i="35"/>
  <c r="CS84" i="35"/>
  <c r="Y84" i="35"/>
  <c r="BO72" i="35"/>
  <c r="AE72" i="35"/>
  <c r="CS48" i="35"/>
  <c r="BC36" i="35"/>
  <c r="AW36" i="35"/>
  <c r="CG24" i="35"/>
  <c r="AE24" i="35"/>
  <c r="CS35" i="35"/>
  <c r="BC85" i="35"/>
  <c r="AK83" i="35"/>
  <c r="BI79" i="35"/>
  <c r="AQ75" i="35"/>
  <c r="BC27" i="35"/>
  <c r="AQ26" i="35"/>
  <c r="BU25" i="35"/>
  <c r="AQ84" i="35"/>
  <c r="BI72" i="35"/>
  <c r="AQ48" i="35"/>
  <c r="BI36" i="35"/>
  <c r="BO24" i="35"/>
  <c r="AW24" i="35"/>
  <c r="CM35" i="35"/>
  <c r="BC35" i="35"/>
  <c r="BO83" i="35"/>
  <c r="Y83" i="35"/>
  <c r="AK75" i="35"/>
  <c r="AW25" i="35"/>
  <c r="CG72" i="35"/>
  <c r="BC72" i="35"/>
  <c r="AK72" i="35"/>
  <c r="CA48" i="35"/>
  <c r="CG36" i="35"/>
  <c r="BO36" i="35"/>
  <c r="AK35" i="35"/>
  <c r="AQ35" i="35"/>
  <c r="BI27" i="35"/>
  <c r="BO15" i="35"/>
  <c r="AW50" i="35"/>
  <c r="CG73" i="35"/>
  <c r="CA25" i="35"/>
  <c r="BC84" i="35"/>
  <c r="CM72" i="35"/>
  <c r="BC48" i="35"/>
  <c r="CY24" i="35"/>
  <c r="CY80" i="35"/>
  <c r="AK26" i="35"/>
  <c r="CY25" i="35"/>
  <c r="Y48" i="35"/>
  <c r="AE35" i="35"/>
  <c r="CS85" i="35"/>
  <c r="AK82" i="35"/>
  <c r="AQ22" i="35"/>
  <c r="AE22" i="35"/>
  <c r="BU74" i="35"/>
  <c r="AW49" i="35"/>
  <c r="BO23" i="35"/>
  <c r="Y23" i="35"/>
  <c r="CS81" i="35"/>
  <c r="AE81" i="35"/>
  <c r="S26" i="35"/>
  <c r="CS80" i="35"/>
  <c r="AE36" i="35"/>
  <c r="AK85" i="35"/>
  <c r="CS11" i="35"/>
  <c r="CA82" i="35"/>
  <c r="AQ82" i="35"/>
  <c r="CM22" i="35"/>
  <c r="BO22" i="35"/>
  <c r="CG74" i="35"/>
  <c r="AW74" i="35"/>
  <c r="AK23" i="35"/>
  <c r="AQ23" i="35"/>
  <c r="BC57" i="35"/>
  <c r="BI21" i="35"/>
  <c r="BO88" i="35"/>
  <c r="AE75" i="35"/>
  <c r="AW84" i="35"/>
  <c r="Y35" i="35"/>
  <c r="CS83" i="35"/>
  <c r="CS82" i="35"/>
  <c r="BU82" i="35"/>
  <c r="BO82" i="35"/>
  <c r="CY22" i="35"/>
  <c r="CM74" i="35"/>
  <c r="BI49" i="35"/>
  <c r="Y49" i="35"/>
  <c r="BC23" i="35"/>
  <c r="AK81" i="35"/>
  <c r="CG33" i="35"/>
  <c r="CS21" i="35"/>
  <c r="CM21" i="35"/>
  <c r="BO21" i="35"/>
  <c r="BC21" i="35"/>
  <c r="CS88" i="35"/>
  <c r="CG88" i="35"/>
  <c r="BU88" i="35"/>
  <c r="AK29" i="35"/>
  <c r="AE84" i="35"/>
  <c r="AQ24" i="35"/>
  <c r="CA85" i="35"/>
  <c r="AW83" i="35"/>
  <c r="AE83" i="35"/>
  <c r="CA22" i="35"/>
  <c r="CY74" i="35"/>
  <c r="CY23" i="35"/>
  <c r="AQ21" i="35"/>
  <c r="CM88" i="35"/>
  <c r="CS76" i="35"/>
  <c r="BI25" i="35"/>
  <c r="CY72" i="35"/>
  <c r="CM36" i="35"/>
  <c r="CY83" i="35"/>
  <c r="AW22" i="35"/>
  <c r="BO74" i="35"/>
  <c r="BI74" i="35"/>
  <c r="AE74" i="35"/>
  <c r="CG49" i="35"/>
  <c r="AE49" i="35"/>
  <c r="CA23" i="35"/>
  <c r="CA81" i="35"/>
  <c r="AW81" i="35"/>
  <c r="BC83" i="35"/>
  <c r="CY11" i="35"/>
  <c r="CG82" i="35"/>
  <c r="CS22" i="35"/>
  <c r="CS74" i="35"/>
  <c r="CS49" i="35"/>
  <c r="BU81" i="35"/>
  <c r="BC50" i="35"/>
  <c r="CM82" i="35"/>
  <c r="Y82" i="35"/>
  <c r="CM58" i="35"/>
  <c r="BI22" i="35"/>
  <c r="CG23" i="35"/>
  <c r="CY81" i="35"/>
  <c r="CG81" i="35"/>
  <c r="BC81" i="35"/>
  <c r="AE25" i="35"/>
  <c r="BU36" i="35"/>
  <c r="BI35" i="35"/>
  <c r="BO85" i="35"/>
  <c r="AW82" i="35"/>
  <c r="CS10" i="35"/>
  <c r="AQ74" i="35"/>
  <c r="Y74" i="35"/>
  <c r="BC49" i="35"/>
  <c r="CM23" i="35"/>
  <c r="BI23" i="35"/>
  <c r="CM81" i="35"/>
  <c r="CA26" i="35"/>
  <c r="Y25" i="35"/>
  <c r="AQ85" i="35"/>
  <c r="CG22" i="35"/>
  <c r="CA74" i="35"/>
  <c r="BU49" i="35"/>
  <c r="BU23" i="35"/>
  <c r="AE23" i="35"/>
  <c r="BI82" i="35"/>
  <c r="BC22" i="35"/>
  <c r="CA59" i="35"/>
  <c r="AE21" i="35"/>
  <c r="Y88" i="35"/>
  <c r="S20" i="35"/>
  <c r="S35" i="35"/>
  <c r="Y79" i="35"/>
  <c r="CG84" i="35"/>
  <c r="CY4" i="35"/>
  <c r="BU22" i="35"/>
  <c r="Y81" i="35"/>
  <c r="AW69" i="35"/>
  <c r="S56" i="35"/>
  <c r="AQ88" i="35"/>
  <c r="CG21" i="35"/>
  <c r="CM84" i="35"/>
  <c r="BO49" i="35"/>
  <c r="AW21" i="35"/>
  <c r="AW88" i="35"/>
  <c r="S17" i="35"/>
  <c r="CS9" i="35"/>
  <c r="BC88" i="35"/>
  <c r="S50" i="35"/>
  <c r="CA72" i="35"/>
  <c r="AW23" i="35"/>
  <c r="CA21" i="35"/>
  <c r="Y21" i="35"/>
  <c r="S86" i="35"/>
  <c r="BC82" i="35"/>
  <c r="BO81" i="35"/>
  <c r="CY21" i="35"/>
  <c r="BU21" i="35"/>
  <c r="CY9" i="35"/>
  <c r="CY88" i="35"/>
  <c r="S23" i="35"/>
  <c r="CY82" i="35"/>
  <c r="AE82" i="35"/>
  <c r="AK74" i="35"/>
  <c r="S29" i="35"/>
  <c r="BI88" i="35"/>
  <c r="CY57" i="35"/>
  <c r="AE88" i="35"/>
  <c r="Y24" i="35"/>
  <c r="BI85" i="35"/>
  <c r="Y22" i="35"/>
  <c r="S74" i="35"/>
  <c r="S80" i="35"/>
  <c r="BI58" i="35"/>
  <c r="AW26" i="35"/>
  <c r="AK21" i="35"/>
  <c r="S77" i="35"/>
  <c r="BI81" i="35"/>
  <c r="S83" i="35"/>
  <c r="AK22" i="35"/>
  <c r="AK49" i="35"/>
  <c r="CS23" i="35"/>
  <c r="AK88" i="35"/>
  <c r="CY10" i="35"/>
  <c r="AQ81" i="35"/>
  <c r="BC74" i="35"/>
  <c r="CA88" i="35"/>
  <c r="AE73" i="35"/>
  <c r="AK48" i="35"/>
  <c r="CY35" i="35"/>
  <c r="CA49" i="35"/>
  <c r="CG59" i="35"/>
  <c r="CV89" i="35"/>
  <c r="CV92" i="35"/>
  <c r="CV95" i="35"/>
  <c r="CV98" i="35"/>
  <c r="CV101" i="35"/>
  <c r="CV104" i="35"/>
  <c r="CV107" i="35"/>
  <c r="CP89" i="35"/>
  <c r="CP92" i="35"/>
  <c r="CP95" i="35"/>
  <c r="CP98" i="35"/>
  <c r="CP101" i="35"/>
  <c r="CP104" i="35"/>
  <c r="CP107" i="35"/>
  <c r="CJ90" i="35"/>
  <c r="CJ93" i="35"/>
  <c r="CJ96" i="35"/>
  <c r="CJ99" i="35"/>
  <c r="CJ102" i="35"/>
  <c r="CJ105" i="35"/>
  <c r="CD90" i="35"/>
  <c r="CD93" i="35"/>
  <c r="CD96" i="35"/>
  <c r="CD99" i="35"/>
  <c r="CD102" i="35"/>
  <c r="CD105" i="35"/>
  <c r="BX89" i="35"/>
  <c r="BX92" i="35"/>
  <c r="BX95" i="35"/>
  <c r="BX98" i="35"/>
  <c r="BX101" i="35"/>
  <c r="BX104" i="35"/>
  <c r="BR91" i="35"/>
  <c r="BR94" i="35"/>
  <c r="BR97" i="35"/>
  <c r="BR100" i="35"/>
  <c r="BR103" i="35"/>
  <c r="BL90" i="35"/>
  <c r="BL93" i="35"/>
  <c r="BL96" i="35"/>
  <c r="BL99" i="35"/>
  <c r="BL102" i="35"/>
  <c r="AZ90" i="35"/>
  <c r="AZ93" i="35"/>
  <c r="AZ96" i="35"/>
  <c r="AZ99" i="35"/>
  <c r="AZ102" i="35"/>
  <c r="BF91" i="35"/>
  <c r="BF94" i="35"/>
  <c r="BF97" i="35"/>
  <c r="BF100" i="35"/>
  <c r="BF103" i="35"/>
  <c r="AT91" i="35"/>
  <c r="AT94" i="35"/>
  <c r="AT97" i="35"/>
  <c r="AT100" i="35"/>
  <c r="AT103" i="35"/>
  <c r="AT106" i="35"/>
  <c r="AN89" i="35"/>
  <c r="AN92" i="35"/>
  <c r="AN95" i="35"/>
  <c r="AH89" i="35"/>
  <c r="AH92" i="35"/>
  <c r="AH95" i="35"/>
  <c r="AB90" i="35"/>
  <c r="BF101" i="35"/>
  <c r="AT89" i="35"/>
  <c r="AT95" i="35"/>
  <c r="AT98" i="35"/>
  <c r="AT104" i="35"/>
  <c r="AN90" i="35"/>
  <c r="AN96" i="35"/>
  <c r="AH93" i="35"/>
  <c r="AH96" i="35"/>
  <c r="CV90" i="35"/>
  <c r="CV93" i="35"/>
  <c r="CV96" i="35"/>
  <c r="CV99" i="35"/>
  <c r="CV102" i="35"/>
  <c r="CV105" i="35"/>
  <c r="CV108" i="35"/>
  <c r="CP90" i="35"/>
  <c r="CP93" i="35"/>
  <c r="CP96" i="35"/>
  <c r="CP99" i="35"/>
  <c r="CP102" i="35"/>
  <c r="CP105" i="35"/>
  <c r="CP108" i="35"/>
  <c r="CJ91" i="35"/>
  <c r="CJ94" i="35"/>
  <c r="CJ97" i="35"/>
  <c r="CJ100" i="35"/>
  <c r="CJ103" i="35"/>
  <c r="CJ106" i="35"/>
  <c r="CD91" i="35"/>
  <c r="CD94" i="35"/>
  <c r="CD97" i="35"/>
  <c r="CD100" i="35"/>
  <c r="CD103" i="35"/>
  <c r="CD106" i="35"/>
  <c r="BX90" i="35"/>
  <c r="BX93" i="35"/>
  <c r="BX96" i="35"/>
  <c r="BX99" i="35"/>
  <c r="BX102" i="35"/>
  <c r="BR89" i="35"/>
  <c r="BR92" i="35"/>
  <c r="BR95" i="35"/>
  <c r="BR98" i="35"/>
  <c r="BR101" i="35"/>
  <c r="BR104" i="35"/>
  <c r="BL91" i="35"/>
  <c r="BL94" i="35"/>
  <c r="BL97" i="35"/>
  <c r="BL100" i="35"/>
  <c r="BL103" i="35"/>
  <c r="AZ91" i="35"/>
  <c r="AZ94" i="35"/>
  <c r="AZ97" i="35"/>
  <c r="AZ100" i="35"/>
  <c r="BF89" i="35"/>
  <c r="BF92" i="35"/>
  <c r="BF95" i="35"/>
  <c r="BF98" i="35"/>
  <c r="AT92" i="35"/>
  <c r="AT101" i="35"/>
  <c r="AT107" i="35"/>
  <c r="AN93" i="35"/>
  <c r="AH90" i="35"/>
  <c r="AZ89" i="35"/>
  <c r="AT96" i="35"/>
  <c r="CJ92" i="35"/>
  <c r="BR93" i="35"/>
  <c r="AZ101" i="35"/>
  <c r="BF96" i="35"/>
  <c r="CP100" i="35"/>
  <c r="BX97" i="35"/>
  <c r="BL89" i="35"/>
  <c r="AT102" i="35"/>
  <c r="AN97" i="35"/>
  <c r="AB89" i="35"/>
  <c r="AT108" i="35"/>
  <c r="CV91" i="35"/>
  <c r="CV97" i="35"/>
  <c r="CV103" i="35"/>
  <c r="CV109" i="35"/>
  <c r="CP94" i="35"/>
  <c r="CP106" i="35"/>
  <c r="CJ98" i="35"/>
  <c r="CJ104" i="35"/>
  <c r="CD92" i="35"/>
  <c r="CD98" i="35"/>
  <c r="CD104" i="35"/>
  <c r="BX91" i="35"/>
  <c r="BX103" i="35"/>
  <c r="BR99" i="35"/>
  <c r="AZ95" i="35"/>
  <c r="BL95" i="35"/>
  <c r="BF102" i="35"/>
  <c r="BL101" i="35"/>
  <c r="AT93" i="35"/>
  <c r="AZ98" i="35"/>
  <c r="BF93" i="35"/>
  <c r="AN94" i="35"/>
  <c r="AH94" i="35"/>
  <c r="AZ92" i="35"/>
  <c r="AT90" i="35"/>
  <c r="AH91" i="35"/>
  <c r="AT99" i="35"/>
  <c r="BL98" i="35"/>
  <c r="AN91" i="35"/>
  <c r="CV94" i="35"/>
  <c r="CV100" i="35"/>
  <c r="CV106" i="35"/>
  <c r="CP91" i="35"/>
  <c r="CP97" i="35"/>
  <c r="CP103" i="35"/>
  <c r="CJ89" i="35"/>
  <c r="CJ95" i="35"/>
  <c r="CJ101" i="35"/>
  <c r="CD89" i="35"/>
  <c r="CD95" i="35"/>
  <c r="CD101" i="35"/>
  <c r="CD107" i="35"/>
  <c r="BX94" i="35"/>
  <c r="BX100" i="35"/>
  <c r="BR90" i="35"/>
  <c r="BR96" i="35"/>
  <c r="BR102" i="35"/>
  <c r="BL92" i="35"/>
  <c r="BF99" i="35"/>
  <c r="AT105" i="35"/>
  <c r="BF90" i="35"/>
  <c r="P89" i="35"/>
  <c r="P5" i="35"/>
  <c r="BL11" i="35"/>
  <c r="AB13" i="35"/>
  <c r="AN10" i="35"/>
  <c r="AB8" i="35"/>
  <c r="BL6" i="35"/>
  <c r="P9" i="35"/>
  <c r="AB9" i="35"/>
  <c r="P4" i="35"/>
  <c r="BL7" i="35"/>
  <c r="BX7" i="35"/>
  <c r="AN12" i="35"/>
  <c r="AT14" i="35"/>
  <c r="CD87" i="35"/>
  <c r="AB87" i="35"/>
  <c r="P87" i="35"/>
  <c r="CD19" i="35"/>
  <c r="BR19" i="35"/>
  <c r="CV20" i="35"/>
  <c r="AZ20" i="35"/>
  <c r="AH20" i="35"/>
  <c r="CJ5" i="35"/>
  <c r="V11" i="35"/>
  <c r="BF13" i="35"/>
  <c r="BR10" i="35"/>
  <c r="BF8" i="35"/>
  <c r="V6" i="35"/>
  <c r="CJ9" i="35"/>
  <c r="BF9" i="35"/>
  <c r="CJ4" i="35"/>
  <c r="V7" i="35"/>
  <c r="AH7" i="35"/>
  <c r="BR12" i="35"/>
  <c r="BX14" i="35"/>
  <c r="CJ87" i="35"/>
  <c r="BF87" i="35"/>
  <c r="P15" i="35"/>
  <c r="BL19" i="35"/>
  <c r="AB19" i="35"/>
  <c r="BX86" i="35"/>
  <c r="AT5" i="35"/>
  <c r="CP11" i="35"/>
  <c r="P13" i="35"/>
  <c r="AB10" i="35"/>
  <c r="P8" i="35"/>
  <c r="CP6" i="35"/>
  <c r="AT9" i="35"/>
  <c r="AT4" i="35"/>
  <c r="CP7" i="35"/>
  <c r="P12" i="35"/>
  <c r="AB12" i="35"/>
  <c r="AH14" i="35"/>
  <c r="P18" i="35"/>
  <c r="AZ19" i="35"/>
  <c r="CV86" i="35"/>
  <c r="AZ86" i="35"/>
  <c r="AH86" i="35"/>
  <c r="BX5" i="35"/>
  <c r="AN11" i="35"/>
  <c r="AZ11" i="35"/>
  <c r="CJ13" i="35"/>
  <c r="BF10" i="35"/>
  <c r="CJ8" i="35"/>
  <c r="AZ6" i="35"/>
  <c r="BX9" i="35"/>
  <c r="BL4" i="35"/>
  <c r="BX4" i="35"/>
  <c r="AZ7" i="35"/>
  <c r="CJ12" i="35"/>
  <c r="BF12" i="35"/>
  <c r="BL14" i="35"/>
  <c r="P21" i="35"/>
  <c r="BR86" i="35"/>
  <c r="AT86" i="35"/>
  <c r="AN20" i="35"/>
  <c r="AB20" i="35"/>
  <c r="AH5" i="35"/>
  <c r="BR11" i="35"/>
  <c r="CD11" i="35"/>
  <c r="AT13" i="35"/>
  <c r="P10" i="35"/>
  <c r="BL5" i="35"/>
  <c r="AB11" i="35"/>
  <c r="BL13" i="35"/>
  <c r="BX13" i="35"/>
  <c r="CJ10" i="35"/>
  <c r="BX8" i="35"/>
  <c r="AN6" i="35"/>
  <c r="BL9" i="35"/>
  <c r="CP4" i="35"/>
  <c r="AN7" i="35"/>
  <c r="BX12" i="35"/>
  <c r="CD14" i="35"/>
  <c r="CV87" i="35"/>
  <c r="BX87" i="35"/>
  <c r="AT87" i="35"/>
  <c r="P27" i="35"/>
  <c r="P63" i="35"/>
  <c r="BX19" i="35"/>
  <c r="V5" i="35"/>
  <c r="BF11" i="35"/>
  <c r="V13" i="35"/>
  <c r="AH13" i="35"/>
  <c r="AT10" i="35"/>
  <c r="AH8" i="35"/>
  <c r="BR6" i="35"/>
  <c r="V9" i="35"/>
  <c r="AZ4" i="35"/>
  <c r="BR7" i="35"/>
  <c r="AH12" i="35"/>
  <c r="AN14" i="35"/>
  <c r="AZ14" i="35"/>
  <c r="AN87" i="35"/>
  <c r="P66" i="35"/>
  <c r="BX20" i="35"/>
  <c r="CP66" i="35"/>
  <c r="CP5" i="35"/>
  <c r="P11" i="35"/>
  <c r="CP13" i="35"/>
  <c r="BL10" i="35"/>
  <c r="BX10" i="35"/>
  <c r="BL8" i="35"/>
  <c r="P6" i="35"/>
  <c r="AB6" i="35"/>
  <c r="CP9" i="35"/>
  <c r="CD4" i="35"/>
  <c r="AB7" i="35"/>
  <c r="BL12" i="35"/>
  <c r="BR14" i="35"/>
  <c r="CP14" i="35"/>
  <c r="BL87" i="35"/>
  <c r="AH87" i="35"/>
  <c r="AN5" i="35"/>
  <c r="AZ5" i="35"/>
  <c r="CJ11" i="35"/>
  <c r="AZ13" i="35"/>
  <c r="V10" i="35"/>
  <c r="AH10" i="35"/>
  <c r="V8" i="35"/>
  <c r="CJ6" i="35"/>
  <c r="BF6" i="35"/>
  <c r="AZ9" i="35"/>
  <c r="AN4" i="35"/>
  <c r="BF7" i="35"/>
  <c r="V12" i="35"/>
  <c r="AB14" i="35"/>
  <c r="CP87" i="35"/>
  <c r="BR87" i="35"/>
  <c r="AT19" i="35"/>
  <c r="AH19" i="35"/>
  <c r="BF86" i="35"/>
  <c r="AN86" i="35"/>
  <c r="AT20" i="35"/>
  <c r="AN9" i="35"/>
  <c r="AZ12" i="35"/>
  <c r="P14" i="35"/>
  <c r="CP19" i="35"/>
  <c r="V20" i="35"/>
  <c r="BR66" i="35"/>
  <c r="BF66" i="35"/>
  <c r="CD18" i="35"/>
  <c r="AN18" i="35"/>
  <c r="AT80" i="35"/>
  <c r="AT67" i="35"/>
  <c r="BR9" i="35"/>
  <c r="CD12" i="35"/>
  <c r="CJ14" i="35"/>
  <c r="V87" i="35"/>
  <c r="CP86" i="35"/>
  <c r="V86" i="35"/>
  <c r="BX66" i="35"/>
  <c r="BL66" i="35"/>
  <c r="AT66" i="35"/>
  <c r="AB18" i="35"/>
  <c r="AZ67" i="35"/>
  <c r="AN67" i="35"/>
  <c r="V4" i="35"/>
  <c r="V14" i="35"/>
  <c r="AZ87" i="35"/>
  <c r="P24" i="35"/>
  <c r="BF19" i="35"/>
  <c r="AB86" i="35"/>
  <c r="CJ20" i="35"/>
  <c r="AZ66" i="35"/>
  <c r="AN66" i="35"/>
  <c r="CJ18" i="35"/>
  <c r="BF18" i="35"/>
  <c r="AH18" i="35"/>
  <c r="AH67" i="35"/>
  <c r="BR5" i="35"/>
  <c r="BR4" i="35"/>
  <c r="P35" i="35"/>
  <c r="CV19" i="35"/>
  <c r="CD86" i="35"/>
  <c r="CP20" i="35"/>
  <c r="BL80" i="35"/>
  <c r="CD67" i="35"/>
  <c r="BR67" i="35"/>
  <c r="BL67" i="35"/>
  <c r="AB5" i="35"/>
  <c r="AN8" i="35"/>
  <c r="AB4" i="35"/>
  <c r="AN19" i="35"/>
  <c r="CJ86" i="35"/>
  <c r="BL20" i="35"/>
  <c r="BF5" i="35"/>
  <c r="BR8" i="35"/>
  <c r="BF4" i="35"/>
  <c r="BR20" i="35"/>
  <c r="CJ66" i="35"/>
  <c r="AB66" i="35"/>
  <c r="CV6" i="35"/>
  <c r="CD5" i="35"/>
  <c r="CD13" i="35"/>
  <c r="AT8" i="35"/>
  <c r="AH4" i="35"/>
  <c r="CD7" i="35"/>
  <c r="BF20" i="35"/>
  <c r="CV66" i="35"/>
  <c r="AN13" i="35"/>
  <c r="CP8" i="35"/>
  <c r="AT6" i="35"/>
  <c r="P7" i="35"/>
  <c r="P60" i="35"/>
  <c r="AH66" i="35"/>
  <c r="BX18" i="35"/>
  <c r="BF67" i="35"/>
  <c r="CV17" i="35"/>
  <c r="BR13" i="35"/>
  <c r="AZ8" i="35"/>
  <c r="BX6" i="35"/>
  <c r="CJ7" i="35"/>
  <c r="CJ19" i="35"/>
  <c r="CD20" i="35"/>
  <c r="AT11" i="35"/>
  <c r="CP10" i="35"/>
  <c r="CD8" i="35"/>
  <c r="AH6" i="35"/>
  <c r="AT7" i="35"/>
  <c r="CD66" i="35"/>
  <c r="AT18" i="35"/>
  <c r="CV67" i="35"/>
  <c r="BR17" i="35"/>
  <c r="BF17" i="35"/>
  <c r="AZ65" i="35"/>
  <c r="AH64" i="35"/>
  <c r="AT28" i="35"/>
  <c r="P25" i="35"/>
  <c r="P64" i="35"/>
  <c r="BF14" i="35"/>
  <c r="BL29" i="35"/>
  <c r="CD17" i="35"/>
  <c r="CV65" i="35"/>
  <c r="BR65" i="35"/>
  <c r="BX64" i="35"/>
  <c r="CP28" i="35"/>
  <c r="P28" i="35"/>
  <c r="P67" i="35"/>
  <c r="BX11" i="35"/>
  <c r="CD6" i="35"/>
  <c r="V19" i="35"/>
  <c r="AN29" i="35"/>
  <c r="AB17" i="35"/>
  <c r="BL65" i="35"/>
  <c r="AN65" i="35"/>
  <c r="CP64" i="35"/>
  <c r="AB64" i="35"/>
  <c r="BR28" i="35"/>
  <c r="CP16" i="35"/>
  <c r="BR16" i="35"/>
  <c r="AH11" i="35"/>
  <c r="BR18" i="35"/>
  <c r="AB67" i="35"/>
  <c r="AB65" i="35"/>
  <c r="CV16" i="35"/>
  <c r="AH9" i="35"/>
  <c r="V18" i="35"/>
  <c r="BX67" i="35"/>
  <c r="CJ17" i="35"/>
  <c r="CP65" i="35"/>
  <c r="CJ28" i="35"/>
  <c r="CD16" i="35"/>
  <c r="AH16" i="35"/>
  <c r="CD9" i="35"/>
  <c r="BL86" i="35"/>
  <c r="BL18" i="35"/>
  <c r="AZ64" i="35"/>
  <c r="BX16" i="35"/>
  <c r="P82" i="35"/>
  <c r="V67" i="35"/>
  <c r="AH17" i="35"/>
  <c r="V17" i="35"/>
  <c r="V65" i="35"/>
  <c r="BL64" i="35"/>
  <c r="V64" i="35"/>
  <c r="AH28" i="35"/>
  <c r="AB16" i="35"/>
  <c r="P88" i="35"/>
  <c r="AZ18" i="35"/>
  <c r="AN17" i="35"/>
  <c r="CV64" i="35"/>
  <c r="AT64" i="35"/>
  <c r="CV28" i="35"/>
  <c r="BL28" i="35"/>
  <c r="CJ16" i="35"/>
  <c r="AZ10" i="35"/>
  <c r="CV18" i="35"/>
  <c r="CP17" i="35"/>
  <c r="BX17" i="35"/>
  <c r="BL17" i="35"/>
  <c r="BX65" i="35"/>
  <c r="AH65" i="35"/>
  <c r="BX28" i="35"/>
  <c r="AT16" i="35"/>
  <c r="V16" i="35"/>
  <c r="CD10" i="35"/>
  <c r="BF28" i="35"/>
  <c r="AB27" i="35"/>
  <c r="V15" i="35"/>
  <c r="BR62" i="35"/>
  <c r="V62" i="35"/>
  <c r="BL26" i="35"/>
  <c r="BF80" i="35"/>
  <c r="CV5" i="35"/>
  <c r="CJ64" i="35"/>
  <c r="AZ16" i="35"/>
  <c r="CP63" i="35"/>
  <c r="AH27" i="35"/>
  <c r="CD26" i="35"/>
  <c r="CP18" i="35"/>
  <c r="AZ28" i="35"/>
  <c r="BL16" i="35"/>
  <c r="AN63" i="35"/>
  <c r="CP27" i="35"/>
  <c r="BX27" i="35"/>
  <c r="CV62" i="35"/>
  <c r="CP67" i="35"/>
  <c r="AT65" i="35"/>
  <c r="CD64" i="35"/>
  <c r="BX63" i="35"/>
  <c r="AB63" i="35"/>
  <c r="AT27" i="35"/>
  <c r="CD15" i="35"/>
  <c r="AZ15" i="35"/>
  <c r="AT12" i="35"/>
  <c r="BF65" i="35"/>
  <c r="BR64" i="35"/>
  <c r="AN28" i="35"/>
  <c r="BF16" i="35"/>
  <c r="V63" i="35"/>
  <c r="BF27" i="35"/>
  <c r="V27" i="35"/>
  <c r="BR68" i="35"/>
  <c r="CJ62" i="35"/>
  <c r="AH62" i="35"/>
  <c r="CP26" i="35"/>
  <c r="CP12" i="35"/>
  <c r="CJ67" i="35"/>
  <c r="AZ63" i="35"/>
  <c r="AH63" i="35"/>
  <c r="BR27" i="35"/>
  <c r="CV15" i="35"/>
  <c r="BF15" i="35"/>
  <c r="V37" i="35"/>
  <c r="CJ26" i="35"/>
  <c r="V66" i="35"/>
  <c r="AZ17" i="35"/>
  <c r="CD63" i="35"/>
  <c r="BL63" i="35"/>
  <c r="CJ15" i="35"/>
  <c r="AB15" i="35"/>
  <c r="BL62" i="35"/>
  <c r="V28" i="35"/>
  <c r="CJ63" i="35"/>
  <c r="AT63" i="35"/>
  <c r="CJ27" i="35"/>
  <c r="AZ27" i="35"/>
  <c r="AT15" i="35"/>
  <c r="P81" i="35"/>
  <c r="AT17" i="35"/>
  <c r="BF64" i="35"/>
  <c r="AB28" i="35"/>
  <c r="AN16" i="35"/>
  <c r="BL15" i="35"/>
  <c r="CD28" i="35"/>
  <c r="BR63" i="35"/>
  <c r="CV27" i="35"/>
  <c r="AN15" i="35"/>
  <c r="BX25" i="35"/>
  <c r="P83" i="35"/>
  <c r="CP35" i="35"/>
  <c r="AB35" i="35"/>
  <c r="CV7" i="35"/>
  <c r="AH15" i="35"/>
  <c r="CV13" i="35"/>
  <c r="CD62" i="35"/>
  <c r="AN62" i="35"/>
  <c r="AZ26" i="35"/>
  <c r="CD24" i="35"/>
  <c r="BF24" i="35"/>
  <c r="P86" i="35"/>
  <c r="AZ35" i="35"/>
  <c r="V83" i="35"/>
  <c r="BX62" i="35"/>
  <c r="AB62" i="35"/>
  <c r="BR26" i="35"/>
  <c r="CJ24" i="35"/>
  <c r="CD35" i="35"/>
  <c r="AH35" i="35"/>
  <c r="CP83" i="35"/>
  <c r="BL83" i="35"/>
  <c r="CD27" i="35"/>
  <c r="V26" i="35"/>
  <c r="CD25" i="35"/>
  <c r="BF25" i="35"/>
  <c r="AH25" i="35"/>
  <c r="CV24" i="35"/>
  <c r="AB24" i="35"/>
  <c r="AZ83" i="35"/>
  <c r="AB83" i="35"/>
  <c r="BL75" i="35"/>
  <c r="CP15" i="35"/>
  <c r="CV14" i="35"/>
  <c r="AN26" i="35"/>
  <c r="AZ25" i="35"/>
  <c r="CJ35" i="35"/>
  <c r="V35" i="35"/>
  <c r="CJ83" i="35"/>
  <c r="AN64" i="35"/>
  <c r="BF63" i="35"/>
  <c r="AT26" i="35"/>
  <c r="CJ25" i="35"/>
  <c r="AT25" i="35"/>
  <c r="V25" i="35"/>
  <c r="P16" i="35"/>
  <c r="AT62" i="35"/>
  <c r="CV26" i="35"/>
  <c r="AH26" i="35"/>
  <c r="CV25" i="35"/>
  <c r="BR25" i="35"/>
  <c r="AN24" i="35"/>
  <c r="P20" i="35"/>
  <c r="P62" i="35"/>
  <c r="CV83" i="35"/>
  <c r="CD83" i="35"/>
  <c r="CD65" i="35"/>
  <c r="P19" i="35"/>
  <c r="BX15" i="35"/>
  <c r="BF62" i="35"/>
  <c r="BF26" i="35"/>
  <c r="V24" i="35"/>
  <c r="P23" i="35"/>
  <c r="P65" i="35"/>
  <c r="CV35" i="35"/>
  <c r="AT83" i="35"/>
  <c r="CJ65" i="35"/>
  <c r="P22" i="35"/>
  <c r="BL27" i="35"/>
  <c r="BL25" i="35"/>
  <c r="AB25" i="35"/>
  <c r="CP24" i="35"/>
  <c r="BX24" i="35"/>
  <c r="AZ24" i="35"/>
  <c r="P26" i="35"/>
  <c r="P68" i="35"/>
  <c r="CV8" i="35"/>
  <c r="AZ62" i="35"/>
  <c r="BX26" i="35"/>
  <c r="CP25" i="35"/>
  <c r="AN25" i="35"/>
  <c r="AN72" i="35"/>
  <c r="BR15" i="35"/>
  <c r="CJ46" i="35"/>
  <c r="CP22" i="35"/>
  <c r="BX22" i="35"/>
  <c r="CV23" i="35"/>
  <c r="CJ23" i="35"/>
  <c r="AZ81" i="35"/>
  <c r="AB81" i="35"/>
  <c r="V21" i="35"/>
  <c r="BL88" i="35"/>
  <c r="AB88" i="35"/>
  <c r="AB26" i="35"/>
  <c r="BX35" i="35"/>
  <c r="CJ47" i="35"/>
  <c r="AN58" i="35"/>
  <c r="AB34" i="35"/>
  <c r="V22" i="35"/>
  <c r="BX23" i="35"/>
  <c r="CD81" i="35"/>
  <c r="BR81" i="35"/>
  <c r="AH24" i="35"/>
  <c r="BF83" i="35"/>
  <c r="CV11" i="35"/>
  <c r="AT82" i="35"/>
  <c r="V82" i="35"/>
  <c r="BF22" i="35"/>
  <c r="AT22" i="35"/>
  <c r="AH59" i="35"/>
  <c r="AN23" i="35"/>
  <c r="CJ81" i="35"/>
  <c r="AH21" i="35"/>
  <c r="CV63" i="35"/>
  <c r="BF71" i="35"/>
  <c r="BR35" i="35"/>
  <c r="BL47" i="35"/>
  <c r="CJ82" i="35"/>
  <c r="CD82" i="35"/>
  <c r="BF82" i="35"/>
  <c r="CV46" i="35"/>
  <c r="BR34" i="35"/>
  <c r="CV10" i="35"/>
  <c r="BR23" i="35"/>
  <c r="BF23" i="35"/>
  <c r="BF81" i="35"/>
  <c r="AT81" i="35"/>
  <c r="CV21" i="35"/>
  <c r="AT21" i="35"/>
  <c r="CV88" i="35"/>
  <c r="BL35" i="35"/>
  <c r="AB46" i="35"/>
  <c r="AZ22" i="35"/>
  <c r="AN81" i="35"/>
  <c r="CP62" i="35"/>
  <c r="BF35" i="35"/>
  <c r="AH82" i="35"/>
  <c r="AN46" i="35"/>
  <c r="AH23" i="35"/>
  <c r="AB23" i="35"/>
  <c r="AH81" i="35"/>
  <c r="BR24" i="35"/>
  <c r="CV12" i="35"/>
  <c r="AN47" i="35"/>
  <c r="CV82" i="35"/>
  <c r="AZ82" i="35"/>
  <c r="BL46" i="35"/>
  <c r="CJ22" i="35"/>
  <c r="BR22" i="35"/>
  <c r="AB22" i="35"/>
  <c r="P17" i="35"/>
  <c r="BX83" i="35"/>
  <c r="AN83" i="35"/>
  <c r="BX46" i="35"/>
  <c r="AT46" i="35"/>
  <c r="AH46" i="35"/>
  <c r="CV22" i="35"/>
  <c r="AN22" i="35"/>
  <c r="BL23" i="35"/>
  <c r="BL24" i="35"/>
  <c r="P29" i="35"/>
  <c r="AT35" i="35"/>
  <c r="CP47" i="35"/>
  <c r="AZ47" i="35"/>
  <c r="AT47" i="35"/>
  <c r="BR82" i="35"/>
  <c r="AN82" i="35"/>
  <c r="BF58" i="35"/>
  <c r="BF46" i="35"/>
  <c r="V46" i="35"/>
  <c r="CP23" i="35"/>
  <c r="V47" i="35"/>
  <c r="CD23" i="35"/>
  <c r="CJ21" i="35"/>
  <c r="AZ21" i="35"/>
  <c r="AT88" i="35"/>
  <c r="AH83" i="35"/>
  <c r="CP81" i="35"/>
  <c r="BR21" i="35"/>
  <c r="CP88" i="35"/>
  <c r="BF88" i="35"/>
  <c r="AN88" i="35"/>
  <c r="AH88" i="35"/>
  <c r="AH47" i="35"/>
  <c r="AN27" i="35"/>
  <c r="CV4" i="35"/>
  <c r="AN35" i="35"/>
  <c r="AB47" i="35"/>
  <c r="BX81" i="35"/>
  <c r="BR88" i="35"/>
  <c r="AB82" i="35"/>
  <c r="CP46" i="35"/>
  <c r="BL81" i="35"/>
  <c r="BX88" i="35"/>
  <c r="CJ88" i="35"/>
  <c r="AB72" i="35"/>
  <c r="AT24" i="35"/>
  <c r="CD47" i="35"/>
  <c r="CP82" i="35"/>
  <c r="AZ23" i="35"/>
  <c r="AN21" i="35"/>
  <c r="CD46" i="35"/>
  <c r="AH22" i="35"/>
  <c r="BX21" i="35"/>
  <c r="CD88" i="35"/>
  <c r="AZ88" i="35"/>
  <c r="BL21" i="35"/>
  <c r="AT23" i="35"/>
  <c r="BF47" i="35"/>
  <c r="BL82" i="35"/>
  <c r="V23" i="35"/>
  <c r="CD21" i="35"/>
  <c r="CV9" i="35"/>
  <c r="V88" i="35"/>
  <c r="V81" i="35"/>
  <c r="BX82" i="35"/>
  <c r="AZ58" i="35"/>
  <c r="CD22" i="35"/>
  <c r="AB21" i="35"/>
  <c r="BL22" i="35"/>
  <c r="BR83" i="35"/>
  <c r="CV81" i="35"/>
  <c r="CP21" i="35"/>
  <c r="BF21" i="35"/>
  <c r="CX95" i="35"/>
  <c r="CR107" i="35"/>
  <c r="CL99" i="35"/>
  <c r="CF90" i="35"/>
  <c r="CF102" i="35"/>
  <c r="BZ95" i="35"/>
  <c r="BZ104" i="35"/>
  <c r="BT97" i="35"/>
  <c r="BN90" i="35"/>
  <c r="CX92" i="35"/>
  <c r="CL90" i="35"/>
  <c r="CL102" i="35"/>
  <c r="CF96" i="35"/>
  <c r="CF105" i="35"/>
  <c r="BZ92" i="35"/>
  <c r="BZ101" i="35"/>
  <c r="BT94" i="35"/>
  <c r="BT103" i="35"/>
  <c r="CX89" i="35"/>
  <c r="CX98" i="35"/>
  <c r="CX101" i="35"/>
  <c r="CX104" i="35"/>
  <c r="CX107" i="35"/>
  <c r="CR89" i="35"/>
  <c r="CR92" i="35"/>
  <c r="CR95" i="35"/>
  <c r="CR98" i="35"/>
  <c r="CR101" i="35"/>
  <c r="CR104" i="35"/>
  <c r="CL93" i="35"/>
  <c r="CL96" i="35"/>
  <c r="CL105" i="35"/>
  <c r="CF93" i="35"/>
  <c r="CF99" i="35"/>
  <c r="BZ89" i="35"/>
  <c r="BZ98" i="35"/>
  <c r="BT91" i="35"/>
  <c r="BT100" i="35"/>
  <c r="CX90" i="35"/>
  <c r="CX96" i="35"/>
  <c r="CX102" i="35"/>
  <c r="CX108" i="35"/>
  <c r="CR93" i="35"/>
  <c r="CR99" i="35"/>
  <c r="CR105" i="35"/>
  <c r="CL91" i="35"/>
  <c r="CL97" i="35"/>
  <c r="CL103" i="35"/>
  <c r="CF91" i="35"/>
  <c r="CF97" i="35"/>
  <c r="CF103" i="35"/>
  <c r="BZ90" i="35"/>
  <c r="BZ96" i="35"/>
  <c r="BZ102" i="35"/>
  <c r="BT92" i="35"/>
  <c r="BT98" i="35"/>
  <c r="BT104" i="35"/>
  <c r="BN93" i="35"/>
  <c r="BN98" i="35"/>
  <c r="BB94" i="35"/>
  <c r="BH100" i="35"/>
  <c r="AV90" i="35"/>
  <c r="AV101" i="35"/>
  <c r="AP96" i="35"/>
  <c r="AJ91" i="35"/>
  <c r="AJ96" i="35"/>
  <c r="BN99" i="35"/>
  <c r="AV107" i="35"/>
  <c r="BZ97" i="35"/>
  <c r="BN89" i="35"/>
  <c r="AV102" i="35"/>
  <c r="AP97" i="35"/>
  <c r="CL89" i="35"/>
  <c r="CF101" i="35"/>
  <c r="BT96" i="35"/>
  <c r="AV105" i="35"/>
  <c r="BN94" i="35"/>
  <c r="BB99" i="35"/>
  <c r="BH90" i="35"/>
  <c r="BH101" i="35"/>
  <c r="AV106" i="35"/>
  <c r="AP91" i="35"/>
  <c r="BB89" i="35"/>
  <c r="BB100" i="35"/>
  <c r="AV91" i="35"/>
  <c r="CF104" i="35"/>
  <c r="BT99" i="35"/>
  <c r="BB95" i="35"/>
  <c r="BH92" i="35"/>
  <c r="AJ93" i="35"/>
  <c r="BB92" i="35"/>
  <c r="CX106" i="35"/>
  <c r="BZ100" i="35"/>
  <c r="BN103" i="35"/>
  <c r="AV95" i="35"/>
  <c r="BB98" i="35"/>
  <c r="AV100" i="35"/>
  <c r="AV96" i="35"/>
  <c r="AJ92" i="35"/>
  <c r="BZ91" i="35"/>
  <c r="BT93" i="35"/>
  <c r="BB90" i="35"/>
  <c r="AV97" i="35"/>
  <c r="AP93" i="35"/>
  <c r="AD89" i="35"/>
  <c r="BN102" i="35"/>
  <c r="CR91" i="35"/>
  <c r="CF95" i="35"/>
  <c r="BT102" i="35"/>
  <c r="BH94" i="35"/>
  <c r="AJ95" i="35"/>
  <c r="BB93" i="35"/>
  <c r="BN100" i="35"/>
  <c r="BH91" i="35"/>
  <c r="BH96" i="35"/>
  <c r="AV92" i="35"/>
  <c r="AP92" i="35"/>
  <c r="BZ103" i="35"/>
  <c r="AV99" i="35"/>
  <c r="CL95" i="35"/>
  <c r="CX91" i="35"/>
  <c r="CX97" i="35"/>
  <c r="CX103" i="35"/>
  <c r="CX109" i="35"/>
  <c r="CR94" i="35"/>
  <c r="CR100" i="35"/>
  <c r="CR106" i="35"/>
  <c r="CL92" i="35"/>
  <c r="CL98" i="35"/>
  <c r="CL104" i="35"/>
  <c r="CF92" i="35"/>
  <c r="CF98" i="35"/>
  <c r="BN95" i="35"/>
  <c r="BB91" i="35"/>
  <c r="BH97" i="35"/>
  <c r="BH102" i="35"/>
  <c r="AV98" i="35"/>
  <c r="AV94" i="35"/>
  <c r="CX100" i="35"/>
  <c r="CX93" i="35"/>
  <c r="CX99" i="35"/>
  <c r="CX105" i="35"/>
  <c r="CR90" i="35"/>
  <c r="CR96" i="35"/>
  <c r="CR102" i="35"/>
  <c r="CR108" i="35"/>
  <c r="CL94" i="35"/>
  <c r="CL100" i="35"/>
  <c r="CL106" i="35"/>
  <c r="CF94" i="35"/>
  <c r="CF100" i="35"/>
  <c r="CF106" i="35"/>
  <c r="BZ93" i="35"/>
  <c r="BZ99" i="35"/>
  <c r="BT89" i="35"/>
  <c r="BT95" i="35"/>
  <c r="BT101" i="35"/>
  <c r="BN91" i="35"/>
  <c r="BB96" i="35"/>
  <c r="BB101" i="35"/>
  <c r="BH98" i="35"/>
  <c r="AV103" i="35"/>
  <c r="AV108" i="35"/>
  <c r="AJ89" i="35"/>
  <c r="AD90" i="35"/>
  <c r="BH103" i="35"/>
  <c r="AV104" i="35"/>
  <c r="BH89" i="35"/>
  <c r="CR103" i="35"/>
  <c r="CF107" i="35"/>
  <c r="BN92" i="35"/>
  <c r="BH95" i="35"/>
  <c r="BN96" i="35"/>
  <c r="BN101" i="35"/>
  <c r="BB97" i="35"/>
  <c r="AV93" i="35"/>
  <c r="AJ90" i="35"/>
  <c r="AP90" i="35"/>
  <c r="CX94" i="35"/>
  <c r="CL101" i="35"/>
  <c r="CF89" i="35"/>
  <c r="BT90" i="35"/>
  <c r="BH99" i="35"/>
  <c r="AP95" i="35"/>
  <c r="BN97" i="35"/>
  <c r="BB102" i="35"/>
  <c r="BH93" i="35"/>
  <c r="AV89" i="35"/>
  <c r="AP89" i="35"/>
  <c r="AP94" i="35"/>
  <c r="AJ94" i="35"/>
  <c r="CR97" i="35"/>
  <c r="BZ94" i="35"/>
  <c r="R89" i="35"/>
  <c r="AP6" i="35"/>
  <c r="AJ14" i="35"/>
  <c r="BB13" i="35"/>
  <c r="X10" i="35"/>
  <c r="BN7" i="35"/>
  <c r="AD4" i="35"/>
  <c r="BH12" i="35"/>
  <c r="BH9" i="35"/>
  <c r="AV8" i="35"/>
  <c r="CL5" i="35"/>
  <c r="BZ11" i="35"/>
  <c r="BH19" i="35"/>
  <c r="CR86" i="35"/>
  <c r="BT86" i="35"/>
  <c r="BH86" i="35"/>
  <c r="BH20" i="35"/>
  <c r="CR78" i="35"/>
  <c r="BT78" i="35"/>
  <c r="AD6" i="35"/>
  <c r="BT6" i="35"/>
  <c r="BN14" i="35"/>
  <c r="CF13" i="35"/>
  <c r="BB10" i="35"/>
  <c r="X7" i="35"/>
  <c r="R12" i="35"/>
  <c r="R9" i="35"/>
  <c r="BZ8" i="35"/>
  <c r="AV5" i="35"/>
  <c r="AJ11" i="35"/>
  <c r="AP86" i="35"/>
  <c r="CX66" i="35"/>
  <c r="R74" i="35"/>
  <c r="BH6" i="35"/>
  <c r="BB14" i="35"/>
  <c r="X14" i="35"/>
  <c r="AP13" i="35"/>
  <c r="CF10" i="35"/>
  <c r="BB7" i="35"/>
  <c r="R4" i="35"/>
  <c r="CL12" i="35"/>
  <c r="CL9" i="35"/>
  <c r="AJ8" i="35"/>
  <c r="BZ5" i="35"/>
  <c r="BN11" i="35"/>
  <c r="CF87" i="35"/>
  <c r="CL19" i="35"/>
  <c r="CF19" i="35"/>
  <c r="BT19" i="35"/>
  <c r="X86" i="35"/>
  <c r="BT20" i="35"/>
  <c r="BB20" i="35"/>
  <c r="R6" i="35"/>
  <c r="CF14" i="35"/>
  <c r="BT13" i="35"/>
  <c r="AP10" i="35"/>
  <c r="CF7" i="35"/>
  <c r="CL4" i="35"/>
  <c r="AV12" i="35"/>
  <c r="AV9" i="35"/>
  <c r="AJ5" i="35"/>
  <c r="BB11" i="35"/>
  <c r="X11" i="35"/>
  <c r="CL87" i="35"/>
  <c r="BH87" i="35"/>
  <c r="AD87" i="35"/>
  <c r="CX19" i="35"/>
  <c r="AD19" i="35"/>
  <c r="AD86" i="35"/>
  <c r="CX20" i="35"/>
  <c r="AJ31" i="35"/>
  <c r="CF78" i="35"/>
  <c r="AV78" i="35"/>
  <c r="CL66" i="35"/>
  <c r="CL6" i="35"/>
  <c r="AP14" i="35"/>
  <c r="AD13" i="35"/>
  <c r="BT10" i="35"/>
  <c r="AP7" i="35"/>
  <c r="AV6" i="35"/>
  <c r="BT14" i="35"/>
  <c r="BH13" i="35"/>
  <c r="AD10" i="35"/>
  <c r="BT7" i="35"/>
  <c r="AJ4" i="35"/>
  <c r="AJ12" i="35"/>
  <c r="AJ9" i="35"/>
  <c r="CF8" i="35"/>
  <c r="BB5" i="35"/>
  <c r="X5" i="35"/>
  <c r="AP11" i="35"/>
  <c r="BN19" i="35"/>
  <c r="BZ6" i="35"/>
  <c r="AD14" i="35"/>
  <c r="R13" i="35"/>
  <c r="BH10" i="35"/>
  <c r="AD7" i="35"/>
  <c r="BN4" i="35"/>
  <c r="BN12" i="35"/>
  <c r="BN9" i="35"/>
  <c r="AP8" i="35"/>
  <c r="CF5" i="35"/>
  <c r="BT11" i="35"/>
  <c r="BB87" i="35"/>
  <c r="BB86" i="35"/>
  <c r="AJ86" i="35"/>
  <c r="AV31" i="35"/>
  <c r="AJ6" i="35"/>
  <c r="BH14" i="35"/>
  <c r="CL13" i="35"/>
  <c r="R10" i="35"/>
  <c r="BH7" i="35"/>
  <c r="X4" i="35"/>
  <c r="X12" i="35"/>
  <c r="X9" i="35"/>
  <c r="BT8" i="35"/>
  <c r="AP5" i="35"/>
  <c r="AD11" i="35"/>
  <c r="CX87" i="35"/>
  <c r="BN6" i="35"/>
  <c r="R14" i="35"/>
  <c r="BZ13" i="35"/>
  <c r="AV13" i="35"/>
  <c r="CL10" i="35"/>
  <c r="R7" i="35"/>
  <c r="BB4" i="35"/>
  <c r="BB12" i="35"/>
  <c r="BB9" i="35"/>
  <c r="AD8" i="35"/>
  <c r="BT5" i="35"/>
  <c r="BH11" i="35"/>
  <c r="CR19" i="35"/>
  <c r="CF86" i="35"/>
  <c r="BZ20" i="35"/>
  <c r="BZ78" i="35"/>
  <c r="BB78" i="35"/>
  <c r="CR66" i="35"/>
  <c r="BZ10" i="35"/>
  <c r="CX86" i="35"/>
  <c r="BN86" i="35"/>
  <c r="CF31" i="35"/>
  <c r="BN78" i="35"/>
  <c r="AJ78" i="35"/>
  <c r="CF66" i="35"/>
  <c r="BT18" i="35"/>
  <c r="R18" i="35"/>
  <c r="CX77" i="35"/>
  <c r="BZ77" i="35"/>
  <c r="BN29" i="35"/>
  <c r="AD29" i="35"/>
  <c r="AJ10" i="35"/>
  <c r="AD9" i="35"/>
  <c r="BT87" i="35"/>
  <c r="AV19" i="35"/>
  <c r="BN20" i="35"/>
  <c r="X66" i="35"/>
  <c r="BZ18" i="35"/>
  <c r="R21" i="35"/>
  <c r="R57" i="35"/>
  <c r="BZ80" i="35"/>
  <c r="CR67" i="35"/>
  <c r="AP67" i="35"/>
  <c r="AP77" i="35"/>
  <c r="AJ77" i="35"/>
  <c r="CL29" i="35"/>
  <c r="BN10" i="35"/>
  <c r="BZ9" i="35"/>
  <c r="BB8" i="35"/>
  <c r="CF11" i="35"/>
  <c r="X20" i="35"/>
  <c r="X78" i="35"/>
  <c r="AJ66" i="35"/>
  <c r="BZ30" i="35"/>
  <c r="BT30" i="35"/>
  <c r="R24" i="35"/>
  <c r="R60" i="35"/>
  <c r="CX80" i="35"/>
  <c r="BB80" i="35"/>
  <c r="AD80" i="35"/>
  <c r="X67" i="35"/>
  <c r="X6" i="35"/>
  <c r="AV10" i="35"/>
  <c r="CF9" i="35"/>
  <c r="BH8" i="35"/>
  <c r="R11" i="35"/>
  <c r="BB19" i="35"/>
  <c r="CX30" i="35"/>
  <c r="AJ30" i="35"/>
  <c r="AP18" i="35"/>
  <c r="X18" i="35"/>
  <c r="R27" i="35"/>
  <c r="R63" i="35"/>
  <c r="AD67" i="35"/>
  <c r="AD77" i="35"/>
  <c r="BB6" i="35"/>
  <c r="BZ7" i="35"/>
  <c r="AP9" i="35"/>
  <c r="R8" i="35"/>
  <c r="CL11" i="35"/>
  <c r="R23" i="35"/>
  <c r="BN87" i="35"/>
  <c r="AD20" i="35"/>
  <c r="BH78" i="35"/>
  <c r="AD78" i="35"/>
  <c r="BT66" i="35"/>
  <c r="BN66" i="35"/>
  <c r="CF6" i="35"/>
  <c r="AJ7" i="35"/>
  <c r="AD12" i="35"/>
  <c r="BT9" i="35"/>
  <c r="CL8" i="35"/>
  <c r="AV11" i="35"/>
  <c r="AV86" i="35"/>
  <c r="CR20" i="35"/>
  <c r="BB66" i="35"/>
  <c r="AV66" i="35"/>
  <c r="CL30" i="35"/>
  <c r="CL18" i="35"/>
  <c r="CF18" i="35"/>
  <c r="BH18" i="35"/>
  <c r="R69" i="35"/>
  <c r="BT80" i="35"/>
  <c r="AP80" i="35"/>
  <c r="AV67" i="35"/>
  <c r="CL14" i="35"/>
  <c r="CL7" i="35"/>
  <c r="BZ4" i="35"/>
  <c r="BZ12" i="35"/>
  <c r="X8" i="35"/>
  <c r="BZ19" i="35"/>
  <c r="CL86" i="35"/>
  <c r="CL20" i="35"/>
  <c r="BZ66" i="35"/>
  <c r="AP66" i="35"/>
  <c r="X30" i="35"/>
  <c r="R72" i="35"/>
  <c r="CR80" i="35"/>
  <c r="CF80" i="35"/>
  <c r="AJ80" i="35"/>
  <c r="AJ67" i="35"/>
  <c r="AV77" i="35"/>
  <c r="AV14" i="35"/>
  <c r="AV7" i="35"/>
  <c r="CF4" i="35"/>
  <c r="CF12" i="35"/>
  <c r="AD5" i="35"/>
  <c r="AV87" i="35"/>
  <c r="AV20" i="35"/>
  <c r="AD66" i="35"/>
  <c r="BH30" i="35"/>
  <c r="AP30" i="35"/>
  <c r="AD30" i="35"/>
  <c r="AJ18" i="35"/>
  <c r="CX6" i="35"/>
  <c r="R75" i="35"/>
  <c r="CF67" i="35"/>
  <c r="CR7" i="35"/>
  <c r="CR29" i="35"/>
  <c r="BB29" i="35"/>
  <c r="BZ14" i="35"/>
  <c r="AP4" i="35"/>
  <c r="AP12" i="35"/>
  <c r="BH5" i="35"/>
  <c r="AP87" i="35"/>
  <c r="AJ19" i="35"/>
  <c r="AJ13" i="35"/>
  <c r="BT4" i="35"/>
  <c r="BT12" i="35"/>
  <c r="R5" i="35"/>
  <c r="CR87" i="35"/>
  <c r="BZ86" i="35"/>
  <c r="CF20" i="35"/>
  <c r="AV4" i="35"/>
  <c r="BN5" i="35"/>
  <c r="AP20" i="35"/>
  <c r="BN30" i="35"/>
  <c r="CR18" i="35"/>
  <c r="R30" i="35"/>
  <c r="BH80" i="35"/>
  <c r="AV17" i="35"/>
  <c r="CX5" i="35"/>
  <c r="BH65" i="35"/>
  <c r="AJ65" i="35"/>
  <c r="BT64" i="35"/>
  <c r="BN52" i="35"/>
  <c r="AP52" i="35"/>
  <c r="CF28" i="35"/>
  <c r="AJ56" i="35"/>
  <c r="AP19" i="35"/>
  <c r="AJ20" i="35"/>
  <c r="CR30" i="35"/>
  <c r="AV30" i="35"/>
  <c r="AV18" i="35"/>
  <c r="AV80" i="35"/>
  <c r="CL67" i="35"/>
  <c r="AV29" i="35"/>
  <c r="CF65" i="35"/>
  <c r="CX76" i="35"/>
  <c r="X76" i="35"/>
  <c r="CF64" i="35"/>
  <c r="CR52" i="35"/>
  <c r="BT52" i="35"/>
  <c r="AP28" i="35"/>
  <c r="CR16" i="35"/>
  <c r="BN16" i="35"/>
  <c r="BH16" i="35"/>
  <c r="CR56" i="35"/>
  <c r="BB56" i="35"/>
  <c r="AD56" i="35"/>
  <c r="CF79" i="35"/>
  <c r="BB79" i="35"/>
  <c r="AJ79" i="35"/>
  <c r="BB43" i="35"/>
  <c r="CR77" i="35"/>
  <c r="BB77" i="35"/>
  <c r="X29" i="35"/>
  <c r="CL17" i="35"/>
  <c r="BB17" i="35"/>
  <c r="CR5" i="35"/>
  <c r="CL65" i="35"/>
  <c r="BB52" i="35"/>
  <c r="CL79" i="35"/>
  <c r="X19" i="35"/>
  <c r="AP78" i="35"/>
  <c r="R48" i="35"/>
  <c r="BZ67" i="35"/>
  <c r="BT29" i="35"/>
  <c r="BH17" i="35"/>
  <c r="CX65" i="35"/>
  <c r="AV76" i="35"/>
  <c r="CL64" i="35"/>
  <c r="BH64" i="35"/>
  <c r="AJ52" i="35"/>
  <c r="BN28" i="35"/>
  <c r="BH28" i="35"/>
  <c r="X16" i="35"/>
  <c r="BN13" i="35"/>
  <c r="R51" i="35"/>
  <c r="X80" i="35"/>
  <c r="BN77" i="35"/>
  <c r="AP29" i="35"/>
  <c r="CF17" i="35"/>
  <c r="AD17" i="35"/>
  <c r="BZ76" i="35"/>
  <c r="BZ64" i="35"/>
  <c r="AD64" i="35"/>
  <c r="BT28" i="35"/>
  <c r="BB28" i="35"/>
  <c r="AD28" i="35"/>
  <c r="BB16" i="35"/>
  <c r="AP16" i="35"/>
  <c r="CX79" i="35"/>
  <c r="X13" i="35"/>
  <c r="BH66" i="35"/>
  <c r="CF30" i="35"/>
  <c r="R66" i="35"/>
  <c r="CL80" i="35"/>
  <c r="BN67" i="35"/>
  <c r="CF77" i="35"/>
  <c r="X77" i="35"/>
  <c r="BT17" i="35"/>
  <c r="BN65" i="35"/>
  <c r="CR64" i="35"/>
  <c r="BB64" i="35"/>
  <c r="CX52" i="35"/>
  <c r="BZ52" i="35"/>
  <c r="AV52" i="35"/>
  <c r="CR28" i="35"/>
  <c r="CX16" i="35"/>
  <c r="AJ16" i="35"/>
  <c r="R78" i="35"/>
  <c r="BB67" i="35"/>
  <c r="CL77" i="35"/>
  <c r="BH77" i="35"/>
  <c r="CF29" i="35"/>
  <c r="BB65" i="35"/>
  <c r="AV65" i="35"/>
  <c r="CL28" i="35"/>
  <c r="BZ87" i="35"/>
  <c r="AD18" i="35"/>
  <c r="R81" i="35"/>
  <c r="AJ29" i="35"/>
  <c r="CX17" i="35"/>
  <c r="BN17" i="35"/>
  <c r="AP17" i="35"/>
  <c r="CR65" i="35"/>
  <c r="BT65" i="35"/>
  <c r="AP65" i="35"/>
  <c r="X65" i="35"/>
  <c r="CF76" i="35"/>
  <c r="BT76" i="35"/>
  <c r="BH76" i="35"/>
  <c r="AD76" i="35"/>
  <c r="X52" i="35"/>
  <c r="AD40" i="35"/>
  <c r="BZ16" i="35"/>
  <c r="AV16" i="35"/>
  <c r="CR79" i="35"/>
  <c r="X87" i="35"/>
  <c r="BN18" i="35"/>
  <c r="R84" i="35"/>
  <c r="CX67" i="35"/>
  <c r="BT67" i="35"/>
  <c r="CX7" i="35"/>
  <c r="X17" i="35"/>
  <c r="CL76" i="35"/>
  <c r="AJ64" i="35"/>
  <c r="AP64" i="35"/>
  <c r="AJ28" i="35"/>
  <c r="CX78" i="35"/>
  <c r="BN80" i="35"/>
  <c r="BT77" i="35"/>
  <c r="CX64" i="35"/>
  <c r="X64" i="35"/>
  <c r="BZ56" i="35"/>
  <c r="CX63" i="35"/>
  <c r="BT63" i="35"/>
  <c r="BH63" i="35"/>
  <c r="BZ51" i="35"/>
  <c r="CL27" i="35"/>
  <c r="AP27" i="35"/>
  <c r="BT15" i="35"/>
  <c r="AP15" i="35"/>
  <c r="BN50" i="35"/>
  <c r="BH50" i="35"/>
  <c r="R16" i="35"/>
  <c r="CR62" i="35"/>
  <c r="BH62" i="35"/>
  <c r="CL26" i="35"/>
  <c r="CL78" i="35"/>
  <c r="CX18" i="35"/>
  <c r="BZ65" i="35"/>
  <c r="AD52" i="35"/>
  <c r="AV28" i="35"/>
  <c r="BN56" i="35"/>
  <c r="AP79" i="35"/>
  <c r="CL75" i="35"/>
  <c r="BH75" i="35"/>
  <c r="AJ63" i="35"/>
  <c r="AV51" i="35"/>
  <c r="CX27" i="35"/>
  <c r="BN27" i="35"/>
  <c r="CR15" i="35"/>
  <c r="BZ15" i="35"/>
  <c r="BH15" i="35"/>
  <c r="BH68" i="35"/>
  <c r="X68" i="35"/>
  <c r="R19" i="35"/>
  <c r="R61" i="35"/>
  <c r="BT62" i="35"/>
  <c r="X62" i="35"/>
  <c r="CX29" i="35"/>
  <c r="CR17" i="35"/>
  <c r="BZ79" i="35"/>
  <c r="BN75" i="35"/>
  <c r="X75" i="35"/>
  <c r="AD63" i="35"/>
  <c r="AD27" i="35"/>
  <c r="CR50" i="35"/>
  <c r="AP50" i="35"/>
  <c r="R22" i="35"/>
  <c r="R64" i="35"/>
  <c r="BB62" i="35"/>
  <c r="BN26" i="35"/>
  <c r="BT16" i="35"/>
  <c r="CX56" i="35"/>
  <c r="CR63" i="35"/>
  <c r="BB51" i="35"/>
  <c r="CF68" i="35"/>
  <c r="R25" i="35"/>
  <c r="BB18" i="35"/>
  <c r="BZ29" i="35"/>
  <c r="BZ17" i="35"/>
  <c r="CF52" i="35"/>
  <c r="BN79" i="35"/>
  <c r="AV75" i="35"/>
  <c r="AP63" i="35"/>
  <c r="BH51" i="35"/>
  <c r="X51" i="35"/>
  <c r="BZ27" i="35"/>
  <c r="AV27" i="35"/>
  <c r="X15" i="35"/>
  <c r="CX68" i="35"/>
  <c r="AV68" i="35"/>
  <c r="BZ50" i="35"/>
  <c r="R28" i="35"/>
  <c r="R70" i="35"/>
  <c r="BN76" i="35"/>
  <c r="CL52" i="35"/>
  <c r="BH56" i="35"/>
  <c r="BT79" i="35"/>
  <c r="CX75" i="35"/>
  <c r="BZ63" i="35"/>
  <c r="CF51" i="35"/>
  <c r="CR27" i="35"/>
  <c r="CF15" i="35"/>
  <c r="BN68" i="35"/>
  <c r="AD68" i="35"/>
  <c r="X50" i="35"/>
  <c r="R73" i="35"/>
  <c r="CX13" i="35"/>
  <c r="CX8" i="35"/>
  <c r="CF62" i="35"/>
  <c r="AD62" i="35"/>
  <c r="AJ87" i="35"/>
  <c r="CR6" i="35"/>
  <c r="AD65" i="35"/>
  <c r="BB76" i="35"/>
  <c r="AV64" i="35"/>
  <c r="CX28" i="35"/>
  <c r="X28" i="35"/>
  <c r="AP56" i="35"/>
  <c r="AD79" i="35"/>
  <c r="BZ75" i="35"/>
  <c r="AJ75" i="35"/>
  <c r="CL51" i="35"/>
  <c r="BT51" i="35"/>
  <c r="BT27" i="35"/>
  <c r="BB15" i="35"/>
  <c r="BT50" i="35"/>
  <c r="AV50" i="35"/>
  <c r="AJ50" i="35"/>
  <c r="CX14" i="35"/>
  <c r="R76" i="35"/>
  <c r="CL62" i="35"/>
  <c r="BN64" i="35"/>
  <c r="AD16" i="35"/>
  <c r="BB75" i="35"/>
  <c r="BB63" i="35"/>
  <c r="CX51" i="35"/>
  <c r="BN15" i="35"/>
  <c r="BZ68" i="35"/>
  <c r="BB50" i="35"/>
  <c r="R79" i="35"/>
  <c r="CR13" i="35"/>
  <c r="CR8" i="35"/>
  <c r="R15" i="35"/>
  <c r="BH67" i="35"/>
  <c r="BH29" i="35"/>
  <c r="AJ76" i="35"/>
  <c r="BT56" i="35"/>
  <c r="AV79" i="35"/>
  <c r="AD75" i="35"/>
  <c r="CL63" i="35"/>
  <c r="BN63" i="35"/>
  <c r="AP51" i="35"/>
  <c r="BH27" i="35"/>
  <c r="X27" i="35"/>
  <c r="CL15" i="35"/>
  <c r="AV15" i="35"/>
  <c r="BT68" i="35"/>
  <c r="BB68" i="35"/>
  <c r="AP68" i="35"/>
  <c r="CR14" i="35"/>
  <c r="R82" i="35"/>
  <c r="AV62" i="35"/>
  <c r="AJ62" i="35"/>
  <c r="CR26" i="35"/>
  <c r="AP76" i="35"/>
  <c r="AV56" i="35"/>
  <c r="BT26" i="35"/>
  <c r="X73" i="35"/>
  <c r="CL25" i="35"/>
  <c r="AD25" i="35"/>
  <c r="AJ84" i="35"/>
  <c r="CR72" i="35"/>
  <c r="BN72" i="35"/>
  <c r="AV72" i="35"/>
  <c r="BZ60" i="35"/>
  <c r="CL48" i="35"/>
  <c r="CX85" i="35"/>
  <c r="BT85" i="35"/>
  <c r="BB85" i="35"/>
  <c r="CL83" i="35"/>
  <c r="BH83" i="35"/>
  <c r="AP83" i="35"/>
  <c r="AJ17" i="35"/>
  <c r="BZ28" i="35"/>
  <c r="BT75" i="35"/>
  <c r="CF63" i="35"/>
  <c r="CR68" i="35"/>
  <c r="CX50" i="35"/>
  <c r="AD50" i="35"/>
  <c r="AD26" i="35"/>
  <c r="AV73" i="35"/>
  <c r="CF25" i="35"/>
  <c r="BT84" i="35"/>
  <c r="AP72" i="35"/>
  <c r="X72" i="35"/>
  <c r="CX48" i="35"/>
  <c r="BT48" i="35"/>
  <c r="AD48" i="35"/>
  <c r="AJ24" i="35"/>
  <c r="CX12" i="35"/>
  <c r="CX4" i="35"/>
  <c r="CR61" i="35"/>
  <c r="BZ61" i="35"/>
  <c r="BB61" i="35"/>
  <c r="BZ71" i="35"/>
  <c r="BH71" i="35"/>
  <c r="CF85" i="35"/>
  <c r="X85" i="35"/>
  <c r="X56" i="35"/>
  <c r="CF75" i="35"/>
  <c r="AJ27" i="35"/>
  <c r="BZ73" i="35"/>
  <c r="AP73" i="35"/>
  <c r="AJ73" i="35"/>
  <c r="BN25" i="35"/>
  <c r="AJ25" i="35"/>
  <c r="CX84" i="35"/>
  <c r="BN84" i="35"/>
  <c r="CF72" i="35"/>
  <c r="CR4" i="35"/>
  <c r="CF61" i="35"/>
  <c r="CX71" i="35"/>
  <c r="AD85" i="35"/>
  <c r="BT83" i="35"/>
  <c r="BN51" i="35"/>
  <c r="CX15" i="35"/>
  <c r="AJ15" i="35"/>
  <c r="BZ62" i="35"/>
  <c r="CX26" i="35"/>
  <c r="BB26" i="35"/>
  <c r="BH84" i="35"/>
  <c r="AD84" i="35"/>
  <c r="CL60" i="35"/>
  <c r="BH60" i="35"/>
  <c r="AV60" i="35"/>
  <c r="BN48" i="35"/>
  <c r="BT24" i="35"/>
  <c r="BH24" i="35"/>
  <c r="CR12" i="35"/>
  <c r="AD71" i="35"/>
  <c r="CF16" i="35"/>
  <c r="AD15" i="35"/>
  <c r="CF50" i="35"/>
  <c r="CF38" i="35"/>
  <c r="AD38" i="35"/>
  <c r="CR73" i="35"/>
  <c r="BB73" i="35"/>
  <c r="CR25" i="35"/>
  <c r="CF84" i="35"/>
  <c r="BB60" i="35"/>
  <c r="X48" i="35"/>
  <c r="CF71" i="35"/>
  <c r="BT71" i="35"/>
  <c r="AV71" i="35"/>
  <c r="X71" i="35"/>
  <c r="CR85" i="35"/>
  <c r="AP85" i="35"/>
  <c r="BB83" i="35"/>
  <c r="X83" i="35"/>
  <c r="CL16" i="35"/>
  <c r="CF27" i="35"/>
  <c r="CL68" i="35"/>
  <c r="CL50" i="35"/>
  <c r="BN62" i="35"/>
  <c r="AP26" i="35"/>
  <c r="BT73" i="35"/>
  <c r="BH73" i="35"/>
  <c r="CR84" i="35"/>
  <c r="X84" i="35"/>
  <c r="BZ72" i="35"/>
  <c r="BH72" i="35"/>
  <c r="CX60" i="35"/>
  <c r="AJ60" i="35"/>
  <c r="BH52" i="35"/>
  <c r="BH79" i="35"/>
  <c r="AP75" i="35"/>
  <c r="AV63" i="35"/>
  <c r="BB27" i="35"/>
  <c r="R46" i="35"/>
  <c r="AP37" i="35"/>
  <c r="BZ84" i="35"/>
  <c r="AP84" i="35"/>
  <c r="BT60" i="35"/>
  <c r="CL24" i="35"/>
  <c r="CX61" i="35"/>
  <c r="AV61" i="35"/>
  <c r="AD61" i="35"/>
  <c r="CL71" i="35"/>
  <c r="CL85" i="35"/>
  <c r="BN83" i="35"/>
  <c r="R49" i="35"/>
  <c r="CX37" i="35"/>
  <c r="CF73" i="35"/>
  <c r="BZ25" i="35"/>
  <c r="AV25" i="35"/>
  <c r="X25" i="35"/>
  <c r="CL72" i="35"/>
  <c r="BB72" i="35"/>
  <c r="AJ72" i="35"/>
  <c r="BN60" i="35"/>
  <c r="BZ48" i="35"/>
  <c r="CX24" i="35"/>
  <c r="BN24" i="35"/>
  <c r="CL61" i="35"/>
  <c r="X61" i="35"/>
  <c r="AP71" i="35"/>
  <c r="AV85" i="35"/>
  <c r="BB30" i="35"/>
  <c r="X63" i="35"/>
  <c r="R52" i="35"/>
  <c r="CF26" i="35"/>
  <c r="AV26" i="35"/>
  <c r="X26" i="35"/>
  <c r="AD73" i="35"/>
  <c r="CX25" i="35"/>
  <c r="BB84" i="35"/>
  <c r="X60" i="35"/>
  <c r="AJ61" i="35"/>
  <c r="CR71" i="35"/>
  <c r="BN71" i="35"/>
  <c r="BZ85" i="35"/>
  <c r="R87" i="35"/>
  <c r="CR76" i="35"/>
  <c r="CF56" i="35"/>
  <c r="CR75" i="35"/>
  <c r="AJ51" i="35"/>
  <c r="R67" i="35"/>
  <c r="AJ26" i="35"/>
  <c r="BH25" i="35"/>
  <c r="CL84" i="35"/>
  <c r="AV84" i="35"/>
  <c r="CX72" i="35"/>
  <c r="CR60" i="35"/>
  <c r="AP60" i="35"/>
  <c r="AD60" i="35"/>
  <c r="AJ48" i="35"/>
  <c r="CR48" i="35"/>
  <c r="AV24" i="35"/>
  <c r="AP82" i="35"/>
  <c r="BN22" i="35"/>
  <c r="R29" i="35"/>
  <c r="R71" i="35"/>
  <c r="CL74" i="35"/>
  <c r="BB23" i="35"/>
  <c r="BT69" i="35"/>
  <c r="BH69" i="35"/>
  <c r="CL57" i="35"/>
  <c r="BT57" i="35"/>
  <c r="BB57" i="35"/>
  <c r="AD57" i="35"/>
  <c r="BB21" i="35"/>
  <c r="CX9" i="35"/>
  <c r="BN88" i="35"/>
  <c r="AD72" i="35"/>
  <c r="AP24" i="35"/>
  <c r="AD83" i="35"/>
  <c r="CR82" i="35"/>
  <c r="BN82" i="35"/>
  <c r="CF70" i="35"/>
  <c r="BB70" i="35"/>
  <c r="AV70" i="35"/>
  <c r="R77" i="35"/>
  <c r="CX74" i="35"/>
  <c r="BH49" i="35"/>
  <c r="AV81" i="35"/>
  <c r="AJ81" i="35"/>
  <c r="CF69" i="35"/>
  <c r="CR57" i="35"/>
  <c r="CR21" i="35"/>
  <c r="CL21" i="35"/>
  <c r="BN21" i="35"/>
  <c r="CR88" i="35"/>
  <c r="CL88" i="35"/>
  <c r="BT25" i="35"/>
  <c r="CF48" i="35"/>
  <c r="AP61" i="35"/>
  <c r="BB71" i="35"/>
  <c r="AJ83" i="35"/>
  <c r="CL70" i="35"/>
  <c r="BT70" i="35"/>
  <c r="AD70" i="35"/>
  <c r="X46" i="35"/>
  <c r="BZ22" i="35"/>
  <c r="R80" i="35"/>
  <c r="CF49" i="35"/>
  <c r="CX23" i="35"/>
  <c r="BZ81" i="35"/>
  <c r="AD81" i="35"/>
  <c r="CL69" i="35"/>
  <c r="CX73" i="35"/>
  <c r="CX83" i="35"/>
  <c r="X70" i="35"/>
  <c r="AV22" i="35"/>
  <c r="R83" i="35"/>
  <c r="BN74" i="35"/>
  <c r="BH74" i="35"/>
  <c r="CL49" i="35"/>
  <c r="AP49" i="35"/>
  <c r="AD49" i="35"/>
  <c r="AV88" i="35"/>
  <c r="AJ68" i="35"/>
  <c r="CX62" i="35"/>
  <c r="CL73" i="35"/>
  <c r="AD24" i="35"/>
  <c r="CX11" i="35"/>
  <c r="CF82" i="35"/>
  <c r="X82" i="35"/>
  <c r="CL46" i="35"/>
  <c r="CR22" i="35"/>
  <c r="R86" i="35"/>
  <c r="CR74" i="35"/>
  <c r="CR49" i="35"/>
  <c r="AV23" i="35"/>
  <c r="AP23" i="35"/>
  <c r="AJ23" i="35"/>
  <c r="BB69" i="35"/>
  <c r="X69" i="35"/>
  <c r="AV57" i="35"/>
  <c r="X57" i="35"/>
  <c r="CR51" i="35"/>
  <c r="BB25" i="35"/>
  <c r="CF60" i="35"/>
  <c r="CR24" i="35"/>
  <c r="X24" i="35"/>
  <c r="BT61" i="35"/>
  <c r="BH85" i="35"/>
  <c r="BH82" i="35"/>
  <c r="CX70" i="35"/>
  <c r="BH70" i="35"/>
  <c r="AJ70" i="35"/>
  <c r="BB22" i="35"/>
  <c r="X22" i="35"/>
  <c r="CX10" i="35"/>
  <c r="AP74" i="35"/>
  <c r="CF23" i="35"/>
  <c r="BT23" i="35"/>
  <c r="CF81" i="35"/>
  <c r="BB81" i="35"/>
  <c r="CR69" i="35"/>
  <c r="CX69" i="35"/>
  <c r="AD51" i="35"/>
  <c r="BN73" i="35"/>
  <c r="AP25" i="35"/>
  <c r="BT72" i="35"/>
  <c r="BB48" i="35"/>
  <c r="BN85" i="35"/>
  <c r="CR83" i="35"/>
  <c r="AV83" i="35"/>
  <c r="AV82" i="35"/>
  <c r="CR10" i="35"/>
  <c r="AD74" i="35"/>
  <c r="X74" i="35"/>
  <c r="BH23" i="35"/>
  <c r="R85" i="35"/>
  <c r="BZ26" i="35"/>
  <c r="BH48" i="35"/>
  <c r="BZ24" i="35"/>
  <c r="AJ71" i="35"/>
  <c r="BT82" i="35"/>
  <c r="CR70" i="35"/>
  <c r="CF22" i="35"/>
  <c r="R56" i="35"/>
  <c r="BZ74" i="35"/>
  <c r="BZ49" i="35"/>
  <c r="AD23" i="35"/>
  <c r="BN81" i="35"/>
  <c r="BH81" i="35"/>
  <c r="X81" i="35"/>
  <c r="AV69" i="35"/>
  <c r="CL56" i="35"/>
  <c r="R88" i="35"/>
  <c r="AP48" i="35"/>
  <c r="BN61" i="35"/>
  <c r="CX82" i="35"/>
  <c r="AD82" i="35"/>
  <c r="BZ70" i="35"/>
  <c r="AP70" i="35"/>
  <c r="BT22" i="35"/>
  <c r="AJ22" i="35"/>
  <c r="R17" i="35"/>
  <c r="R62" i="35"/>
  <c r="X49" i="35"/>
  <c r="CR81" i="35"/>
  <c r="CX81" i="35"/>
  <c r="X79" i="35"/>
  <c r="R50" i="35"/>
  <c r="CL81" i="35"/>
  <c r="BT88" i="35"/>
  <c r="BZ88" i="35"/>
  <c r="BZ83" i="35"/>
  <c r="R65" i="35"/>
  <c r="AV74" i="35"/>
  <c r="BN49" i="35"/>
  <c r="BN23" i="35"/>
  <c r="CX57" i="35"/>
  <c r="BH57" i="35"/>
  <c r="AP21" i="35"/>
  <c r="AJ21" i="35"/>
  <c r="AJ88" i="35"/>
  <c r="R68" i="35"/>
  <c r="BB74" i="35"/>
  <c r="BZ23" i="35"/>
  <c r="AP81" i="35"/>
  <c r="CR45" i="35"/>
  <c r="BZ21" i="35"/>
  <c r="X21" i="35"/>
  <c r="CF24" i="35"/>
  <c r="CR11" i="35"/>
  <c r="BH22" i="35"/>
  <c r="X32" i="35"/>
  <c r="BB49" i="35"/>
  <c r="CF57" i="35"/>
  <c r="CF88" i="35"/>
  <c r="BB88" i="35"/>
  <c r="BT49" i="35"/>
  <c r="AJ82" i="35"/>
  <c r="AP22" i="35"/>
  <c r="AD32" i="35"/>
  <c r="AJ74" i="35"/>
  <c r="AJ69" i="35"/>
  <c r="BH21" i="35"/>
  <c r="BH88" i="35"/>
  <c r="AP88" i="35"/>
  <c r="CX21" i="35"/>
  <c r="AD88" i="35"/>
  <c r="BB24" i="35"/>
  <c r="BH61" i="35"/>
  <c r="AV49" i="35"/>
  <c r="BT81" i="35"/>
  <c r="BZ57" i="35"/>
  <c r="AJ57" i="35"/>
  <c r="CR9" i="35"/>
  <c r="AJ49" i="35"/>
  <c r="X88" i="35"/>
  <c r="AP62" i="35"/>
  <c r="CL82" i="35"/>
  <c r="BN69" i="35"/>
  <c r="AV21" i="35"/>
  <c r="CL22" i="35"/>
  <c r="AD22" i="35"/>
  <c r="BT21" i="35"/>
  <c r="BH26" i="35"/>
  <c r="AJ85" i="35"/>
  <c r="BZ82" i="35"/>
  <c r="CX22" i="35"/>
  <c r="CF74" i="35"/>
  <c r="CX49" i="35"/>
  <c r="X23" i="35"/>
  <c r="BN57" i="35"/>
  <c r="R26" i="35"/>
  <c r="AV48" i="35"/>
  <c r="CF83" i="35"/>
  <c r="CL23" i="35"/>
  <c r="AP69" i="35"/>
  <c r="AP57" i="35"/>
  <c r="CF21" i="35"/>
  <c r="BB82" i="35"/>
  <c r="BN70" i="35"/>
  <c r="R20" i="35"/>
  <c r="BT74" i="35"/>
  <c r="BZ69" i="35"/>
  <c r="AD69" i="35"/>
  <c r="CX88" i="35"/>
  <c r="CR23" i="35"/>
  <c r="AD21" i="35"/>
  <c r="U4" i="35"/>
  <c r="CO4" i="35"/>
  <c r="BQ5" i="35"/>
  <c r="AS6" i="35"/>
  <c r="U7" i="35"/>
  <c r="CO7" i="35"/>
  <c r="BQ8" i="35"/>
  <c r="AS9" i="35"/>
  <c r="U10" i="35"/>
  <c r="CO10" i="35"/>
  <c r="BQ11" i="35"/>
  <c r="AS12" i="35"/>
  <c r="U13" i="35"/>
  <c r="CO13" i="35"/>
  <c r="BQ14" i="35"/>
  <c r="CU89" i="35"/>
  <c r="CU101" i="35"/>
  <c r="CO92" i="35"/>
  <c r="CO104" i="35"/>
  <c r="CI96" i="35"/>
  <c r="CC90" i="35"/>
  <c r="CC102" i="35"/>
  <c r="BW95" i="35"/>
  <c r="BQ91" i="35"/>
  <c r="BQ103" i="35"/>
  <c r="BK99" i="35"/>
  <c r="AY96" i="35"/>
  <c r="BE94" i="35"/>
  <c r="AS91" i="35"/>
  <c r="AY4" i="35"/>
  <c r="AA5" i="35"/>
  <c r="BW6" i="35"/>
  <c r="AY7" i="35"/>
  <c r="AA8" i="35"/>
  <c r="BW9" i="35"/>
  <c r="AY10" i="35"/>
  <c r="AA11" i="35"/>
  <c r="BW12" i="35"/>
  <c r="AY13" i="35"/>
  <c r="AA14" i="35"/>
  <c r="CU94" i="35"/>
  <c r="CU106" i="35"/>
  <c r="CO97" i="35"/>
  <c r="CI89" i="35"/>
  <c r="CI101" i="35"/>
  <c r="CC95" i="35"/>
  <c r="CC107" i="35"/>
  <c r="BW100" i="35"/>
  <c r="BQ96" i="35"/>
  <c r="BK92" i="35"/>
  <c r="AY89" i="35"/>
  <c r="AY101" i="35"/>
  <c r="BE99" i="35"/>
  <c r="AS96" i="35"/>
  <c r="CC4" i="35"/>
  <c r="BE5" i="35"/>
  <c r="AG6" i="35"/>
  <c r="CC7" i="35"/>
  <c r="BE8" i="35"/>
  <c r="AG9" i="35"/>
  <c r="CC10" i="35"/>
  <c r="BE11" i="35"/>
  <c r="AG12" i="35"/>
  <c r="CC13" i="35"/>
  <c r="BE14" i="35"/>
  <c r="CU99" i="35"/>
  <c r="CO90" i="35"/>
  <c r="CO102" i="35"/>
  <c r="CI94" i="35"/>
  <c r="CI106" i="35"/>
  <c r="CC100" i="35"/>
  <c r="BW93" i="35"/>
  <c r="BQ89" i="35"/>
  <c r="BQ101" i="35"/>
  <c r="BK97" i="35"/>
  <c r="AY94" i="35"/>
  <c r="BE92" i="35"/>
  <c r="AS89" i="35"/>
  <c r="AM4" i="35"/>
  <c r="O5" i="35"/>
  <c r="CI5" i="35"/>
  <c r="BK6" i="35"/>
  <c r="AM7" i="35"/>
  <c r="O8" i="35"/>
  <c r="CI8" i="35"/>
  <c r="BK9" i="35"/>
  <c r="AM10" i="35"/>
  <c r="O11" i="35"/>
  <c r="CI11" i="35"/>
  <c r="BK12" i="35"/>
  <c r="AM13" i="35"/>
  <c r="O14" i="35"/>
  <c r="CI14" i="35"/>
  <c r="CU92" i="35"/>
  <c r="CU104" i="35"/>
  <c r="CO95" i="35"/>
  <c r="CO107" i="35"/>
  <c r="CI99" i="35"/>
  <c r="CC93" i="35"/>
  <c r="CC105" i="35"/>
  <c r="BW98" i="35"/>
  <c r="BQ94" i="35"/>
  <c r="BK90" i="35"/>
  <c r="BK102" i="35"/>
  <c r="AY99" i="35"/>
  <c r="BE97" i="35"/>
  <c r="AS94" i="35"/>
  <c r="BQ4" i="35"/>
  <c r="AS5" i="35"/>
  <c r="U6" i="35"/>
  <c r="CO6" i="35"/>
  <c r="BQ7" i="35"/>
  <c r="AS8" i="35"/>
  <c r="U9" i="35"/>
  <c r="CO9" i="35"/>
  <c r="BQ10" i="35"/>
  <c r="AS11" i="35"/>
  <c r="U12" i="35"/>
  <c r="CO12" i="35"/>
  <c r="BQ13" i="35"/>
  <c r="AS14" i="35"/>
  <c r="CU97" i="35"/>
  <c r="CU109" i="35"/>
  <c r="CO100" i="35"/>
  <c r="CI92" i="35"/>
  <c r="CI104" i="35"/>
  <c r="CC98" i="35"/>
  <c r="AA4" i="35"/>
  <c r="BW5" i="35"/>
  <c r="AY6" i="35"/>
  <c r="AA7" i="35"/>
  <c r="BW8" i="35"/>
  <c r="AY9" i="35"/>
  <c r="AA10" i="35"/>
  <c r="BW11" i="35"/>
  <c r="AY12" i="35"/>
  <c r="AA13" i="35"/>
  <c r="BE4" i="35"/>
  <c r="AG5" i="35"/>
  <c r="CC6" i="35"/>
  <c r="BE7" i="35"/>
  <c r="AG8" i="35"/>
  <c r="CC9" i="35"/>
  <c r="BE10" i="35"/>
  <c r="AG11" i="35"/>
  <c r="CC12" i="35"/>
  <c r="BE13" i="35"/>
  <c r="AG14" i="35"/>
  <c r="CU95" i="35"/>
  <c r="CU107" i="35"/>
  <c r="CO98" i="35"/>
  <c r="CI90" i="35"/>
  <c r="CI102" i="35"/>
  <c r="CC96" i="35"/>
  <c r="BW89" i="35"/>
  <c r="BW101" i="35"/>
  <c r="O4" i="35"/>
  <c r="CI4" i="35"/>
  <c r="BK5" i="35"/>
  <c r="AM6" i="35"/>
  <c r="O7" i="35"/>
  <c r="CI7" i="35"/>
  <c r="BK8" i="35"/>
  <c r="AM9" i="35"/>
  <c r="O10" i="35"/>
  <c r="CI10" i="35"/>
  <c r="BK11" i="35"/>
  <c r="AM12" i="35"/>
  <c r="O13" i="35"/>
  <c r="CI13" i="35"/>
  <c r="BK14" i="35"/>
  <c r="CU100" i="35"/>
  <c r="CO91" i="35"/>
  <c r="CO103" i="35"/>
  <c r="CI95" i="35"/>
  <c r="CC89" i="35"/>
  <c r="CC101" i="35"/>
  <c r="BW94" i="35"/>
  <c r="BQ90" i="35"/>
  <c r="BQ102" i="35"/>
  <c r="BK98" i="35"/>
  <c r="AY95" i="35"/>
  <c r="BE93" i="35"/>
  <c r="AS90" i="35"/>
  <c r="AS4" i="35"/>
  <c r="U5" i="35"/>
  <c r="CO5" i="35"/>
  <c r="BQ6" i="35"/>
  <c r="AS7" i="35"/>
  <c r="U8" i="35"/>
  <c r="CO8" i="35"/>
  <c r="BQ9" i="35"/>
  <c r="AS10" i="35"/>
  <c r="U11" i="35"/>
  <c r="CO11" i="35"/>
  <c r="BQ12" i="35"/>
  <c r="AS13" i="35"/>
  <c r="U14" i="35"/>
  <c r="CO14" i="35"/>
  <c r="CU93" i="35"/>
  <c r="CU105" i="35"/>
  <c r="CO96" i="35"/>
  <c r="CO108" i="35"/>
  <c r="CI100" i="35"/>
  <c r="CC94" i="35"/>
  <c r="CC106" i="35"/>
  <c r="BW99" i="35"/>
  <c r="BQ95" i="35"/>
  <c r="BK91" i="35"/>
  <c r="BK103" i="35"/>
  <c r="AY100" i="35"/>
  <c r="BE98" i="35"/>
  <c r="AS95" i="35"/>
  <c r="BW4" i="35"/>
  <c r="AY5" i="35"/>
  <c r="AA6" i="35"/>
  <c r="BW7" i="35"/>
  <c r="AY8" i="35"/>
  <c r="AA9" i="35"/>
  <c r="BW10" i="35"/>
  <c r="AY11" i="35"/>
  <c r="AA12" i="35"/>
  <c r="BW13" i="35"/>
  <c r="AY14" i="35"/>
  <c r="AG4" i="35"/>
  <c r="CC5" i="35"/>
  <c r="BE6" i="35"/>
  <c r="AG7" i="35"/>
  <c r="CC8" i="35"/>
  <c r="BE9" i="35"/>
  <c r="AG10" i="35"/>
  <c r="CC11" i="35"/>
  <c r="BE12" i="35"/>
  <c r="AG13" i="35"/>
  <c r="CO99" i="35"/>
  <c r="CC97" i="35"/>
  <c r="BW97" i="35"/>
  <c r="BQ92" i="35"/>
  <c r="BK100" i="35"/>
  <c r="BE95" i="35"/>
  <c r="AS101" i="35"/>
  <c r="AM93" i="35"/>
  <c r="AG96" i="35"/>
  <c r="AG95" i="35"/>
  <c r="CU108" i="35"/>
  <c r="BQ99" i="35"/>
  <c r="AG93" i="35"/>
  <c r="CO93" i="35"/>
  <c r="BE100" i="35"/>
  <c r="AM5" i="35"/>
  <c r="BK13" i="35"/>
  <c r="CU98" i="35"/>
  <c r="CI93" i="35"/>
  <c r="BQ100" i="35"/>
  <c r="AY93" i="35"/>
  <c r="BE103" i="35"/>
  <c r="AS106" i="35"/>
  <c r="AG89" i="35"/>
  <c r="AM96" i="35"/>
  <c r="AS98" i="35"/>
  <c r="CC91" i="35"/>
  <c r="CU103" i="35"/>
  <c r="BK89" i="35"/>
  <c r="AG91" i="35"/>
  <c r="BK7" i="35"/>
  <c r="BW14" i="35"/>
  <c r="CU90" i="35"/>
  <c r="CO105" i="35"/>
  <c r="CC103" i="35"/>
  <c r="BW92" i="35"/>
  <c r="BW103" i="35"/>
  <c r="BK95" i="35"/>
  <c r="BE90" i="35"/>
  <c r="AS99" i="35"/>
  <c r="AM91" i="35"/>
  <c r="AG94" i="35"/>
  <c r="BE101" i="35"/>
  <c r="BE89" i="35"/>
  <c r="AA90" i="35"/>
  <c r="CI9" i="35"/>
  <c r="O12" i="35"/>
  <c r="CO94" i="35"/>
  <c r="CC92" i="35"/>
  <c r="BQ98" i="35"/>
  <c r="AY91" i="35"/>
  <c r="AS104" i="35"/>
  <c r="AS107" i="35"/>
  <c r="AM97" i="35"/>
  <c r="CC14" i="35"/>
  <c r="CU96" i="35"/>
  <c r="CI91" i="35"/>
  <c r="BW90" i="35"/>
  <c r="BK93" i="35"/>
  <c r="AY102" i="35"/>
  <c r="AS97" i="35"/>
  <c r="AM89" i="35"/>
  <c r="AG92" i="35"/>
  <c r="AM94" i="35"/>
  <c r="AA89" i="35"/>
  <c r="BE91" i="35"/>
  <c r="AM90" i="35"/>
  <c r="CI6" i="35"/>
  <c r="O6" i="35"/>
  <c r="CO89" i="35"/>
  <c r="CI105" i="35"/>
  <c r="BQ93" i="35"/>
  <c r="BK101" i="35"/>
  <c r="BE96" i="35"/>
  <c r="AS102" i="35"/>
  <c r="AS100" i="35"/>
  <c r="BW91" i="35"/>
  <c r="AM8" i="35"/>
  <c r="CU102" i="35"/>
  <c r="CI97" i="35"/>
  <c r="BQ104" i="35"/>
  <c r="AY97" i="35"/>
  <c r="AS92" i="35"/>
  <c r="AG90" i="35"/>
  <c r="AM92" i="35"/>
  <c r="AS105" i="35"/>
  <c r="BW102" i="35"/>
  <c r="O9" i="35"/>
  <c r="AY90" i="35"/>
  <c r="AM95" i="35"/>
  <c r="AS93" i="35"/>
  <c r="BK10" i="35"/>
  <c r="CU91" i="35"/>
  <c r="CO106" i="35"/>
  <c r="CC104" i="35"/>
  <c r="BW96" i="35"/>
  <c r="BW104" i="35"/>
  <c r="BK96" i="35"/>
  <c r="CI12" i="35"/>
  <c r="CI103" i="35"/>
  <c r="AY92" i="35"/>
  <c r="BE102" i="35"/>
  <c r="AM14" i="35"/>
  <c r="BK94" i="35"/>
  <c r="BQ97" i="35"/>
  <c r="AM11" i="35"/>
  <c r="CO101" i="35"/>
  <c r="AS103" i="35"/>
  <c r="AY98" i="35"/>
  <c r="AS108" i="35"/>
  <c r="BK4" i="35"/>
  <c r="CC99" i="35"/>
  <c r="CI98" i="35"/>
  <c r="O89" i="35"/>
  <c r="O86" i="35"/>
  <c r="O57" i="35"/>
  <c r="AG19" i="35"/>
  <c r="AM19" i="35"/>
  <c r="CU86" i="35"/>
  <c r="BE86" i="35"/>
  <c r="AY20" i="35"/>
  <c r="BE20" i="35"/>
  <c r="AY78" i="35"/>
  <c r="CU66" i="35"/>
  <c r="AM54" i="35"/>
  <c r="BK30" i="35"/>
  <c r="BE30" i="35"/>
  <c r="AG18" i="35"/>
  <c r="CU7" i="35"/>
  <c r="CC77" i="35"/>
  <c r="CU53" i="35"/>
  <c r="AY53" i="35"/>
  <c r="AA53" i="35"/>
  <c r="AY29" i="35"/>
  <c r="O29" i="35"/>
  <c r="U76" i="35"/>
  <c r="AS52" i="35"/>
  <c r="AA28" i="35"/>
  <c r="BK56" i="35"/>
  <c r="CI79" i="35"/>
  <c r="O81" i="35"/>
  <c r="O58" i="35"/>
  <c r="CO87" i="35"/>
  <c r="BQ19" i="35"/>
  <c r="CO86" i="35"/>
  <c r="AM78" i="35"/>
  <c r="CO54" i="35"/>
  <c r="BQ30" i="35"/>
  <c r="BQ18" i="35"/>
  <c r="BW80" i="35"/>
  <c r="AG80" i="35"/>
  <c r="CI77" i="35"/>
  <c r="BK77" i="35"/>
  <c r="AM77" i="35"/>
  <c r="AM53" i="35"/>
  <c r="CO29" i="35"/>
  <c r="BK29" i="35"/>
  <c r="AG29" i="35"/>
  <c r="BE17" i="35"/>
  <c r="CU55" i="35"/>
  <c r="CO28" i="35"/>
  <c r="BQ28" i="35"/>
  <c r="AY16" i="35"/>
  <c r="O18" i="35"/>
  <c r="BW79" i="35"/>
  <c r="AY79" i="35"/>
  <c r="AA79" i="35"/>
  <c r="BE75" i="35"/>
  <c r="CI39" i="35"/>
  <c r="AS39" i="35"/>
  <c r="CI27" i="35"/>
  <c r="AG15" i="35"/>
  <c r="O67" i="35"/>
  <c r="CC68" i="35"/>
  <c r="AS68" i="35"/>
  <c r="U26" i="35"/>
  <c r="BW73" i="35"/>
  <c r="BK73" i="35"/>
  <c r="AG73" i="35"/>
  <c r="BE25" i="35"/>
  <c r="CI84" i="35"/>
  <c r="BE84" i="35"/>
  <c r="AA72" i="35"/>
  <c r="BW24" i="35"/>
  <c r="BQ87" i="35"/>
  <c r="BE87" i="35"/>
  <c r="BK19" i="35"/>
  <c r="BE19" i="35"/>
  <c r="U19" i="35"/>
  <c r="CC86" i="35"/>
  <c r="CU78" i="35"/>
  <c r="CI66" i="35"/>
  <c r="AA54" i="35"/>
  <c r="BE18" i="35"/>
  <c r="CU6" i="35"/>
  <c r="CO80" i="35"/>
  <c r="AM67" i="35"/>
  <c r="CU77" i="35"/>
  <c r="AA77" i="35"/>
  <c r="BQ53" i="35"/>
  <c r="AS53" i="35"/>
  <c r="CI29" i="35"/>
  <c r="O53" i="35"/>
  <c r="BW55" i="35"/>
  <c r="AA55" i="35"/>
  <c r="BE76" i="35"/>
  <c r="AS76" i="35"/>
  <c r="BW52" i="35"/>
  <c r="AG52" i="35"/>
  <c r="CC28" i="35"/>
  <c r="BE28" i="35"/>
  <c r="O30" i="35"/>
  <c r="AM56" i="35"/>
  <c r="U56" i="35"/>
  <c r="CO75" i="35"/>
  <c r="CU27" i="35"/>
  <c r="AY27" i="35"/>
  <c r="AG27" i="35"/>
  <c r="O79" i="35"/>
  <c r="CI68" i="35"/>
  <c r="U38" i="35"/>
  <c r="CI26" i="35"/>
  <c r="BE73" i="35"/>
  <c r="U84" i="35"/>
  <c r="CO72" i="35"/>
  <c r="BQ72" i="35"/>
  <c r="U72" i="35"/>
  <c r="BQ24" i="35"/>
  <c r="BK87" i="35"/>
  <c r="BW87" i="35"/>
  <c r="BW86" i="35"/>
  <c r="BK20" i="35"/>
  <c r="U20" i="35"/>
  <c r="CI78" i="35"/>
  <c r="CO66" i="35"/>
  <c r="BQ66" i="35"/>
  <c r="AY54" i="35"/>
  <c r="U18" i="35"/>
  <c r="BQ80" i="35"/>
  <c r="BE67" i="35"/>
  <c r="BW77" i="35"/>
  <c r="CO53" i="35"/>
  <c r="U17" i="35"/>
  <c r="O77" i="35"/>
  <c r="CC55" i="35"/>
  <c r="AS55" i="35"/>
  <c r="AY55" i="35"/>
  <c r="CU76" i="35"/>
  <c r="AY52" i="35"/>
  <c r="BK28" i="35"/>
  <c r="CC56" i="35"/>
  <c r="BW56" i="35"/>
  <c r="BQ79" i="35"/>
  <c r="BQ75" i="35"/>
  <c r="AA75" i="35"/>
  <c r="CU39" i="35"/>
  <c r="BE27" i="35"/>
  <c r="CO26" i="35"/>
  <c r="BW26" i="35"/>
  <c r="AA73" i="35"/>
  <c r="AG25" i="35"/>
  <c r="BE72" i="35"/>
  <c r="AG72" i="35"/>
  <c r="CU24" i="35"/>
  <c r="AY24" i="35"/>
  <c r="AA24" i="35"/>
  <c r="AY87" i="35"/>
  <c r="BW19" i="35"/>
  <c r="CI86" i="35"/>
  <c r="AM86" i="35"/>
  <c r="CC31" i="35"/>
  <c r="BK78" i="35"/>
  <c r="AS54" i="35"/>
  <c r="AS30" i="35"/>
  <c r="U30" i="35"/>
  <c r="CI18" i="35"/>
  <c r="CC18" i="35"/>
  <c r="AM18" i="35"/>
  <c r="BE80" i="35"/>
  <c r="AS77" i="35"/>
  <c r="U29" i="35"/>
  <c r="BW17" i="35"/>
  <c r="CU5" i="35"/>
  <c r="CI55" i="35"/>
  <c r="BQ52" i="35"/>
  <c r="AY28" i="35"/>
  <c r="CI16" i="35"/>
  <c r="U16" i="35"/>
  <c r="O54" i="35"/>
  <c r="CI56" i="35"/>
  <c r="CO79" i="35"/>
  <c r="AS79" i="35"/>
  <c r="BK75" i="35"/>
  <c r="BW75" i="35"/>
  <c r="AM39" i="35"/>
  <c r="CC27" i="35"/>
  <c r="AA27" i="35"/>
  <c r="CO15" i="35"/>
  <c r="CU68" i="35"/>
  <c r="CU14" i="35"/>
  <c r="BK38" i="35"/>
  <c r="BW25" i="35"/>
  <c r="BK25" i="35"/>
  <c r="U25" i="35"/>
  <c r="AY84" i="35"/>
  <c r="AA84" i="35"/>
  <c r="CC24" i="35"/>
  <c r="BQ44" i="35"/>
  <c r="AA71" i="35"/>
  <c r="O59" i="35"/>
  <c r="O82" i="35"/>
  <c r="O70" i="35"/>
  <c r="U87" i="35"/>
  <c r="BQ86" i="35"/>
  <c r="O15" i="35"/>
  <c r="AS20" i="35"/>
  <c r="CO78" i="35"/>
  <c r="AS78" i="35"/>
  <c r="AA66" i="35"/>
  <c r="BQ54" i="35"/>
  <c r="CU18" i="35"/>
  <c r="AY80" i="35"/>
  <c r="CU67" i="35"/>
  <c r="AG77" i="35"/>
  <c r="U77" i="35"/>
  <c r="AG53" i="35"/>
  <c r="BW29" i="35"/>
  <c r="CO76" i="35"/>
  <c r="AM76" i="35"/>
  <c r="AG76" i="35"/>
  <c r="U28" i="35"/>
  <c r="CU16" i="35"/>
  <c r="CO16" i="35"/>
  <c r="CC16" i="35"/>
  <c r="BE16" i="35"/>
  <c r="O66" i="35"/>
  <c r="CU56" i="35"/>
  <c r="AG56" i="35"/>
  <c r="AG79" i="35"/>
  <c r="AY39" i="35"/>
  <c r="AA39" i="35"/>
  <c r="AS27" i="35"/>
  <c r="AY15" i="35"/>
  <c r="AM68" i="35"/>
  <c r="BW38" i="35"/>
  <c r="CU26" i="35"/>
  <c r="AY73" i="35"/>
  <c r="AS73" i="35"/>
  <c r="CC25" i="35"/>
  <c r="CO84" i="35"/>
  <c r="AM84" i="35"/>
  <c r="CU72" i="35"/>
  <c r="AS36" i="35"/>
  <c r="CI24" i="35"/>
  <c r="AS24" i="35"/>
  <c r="CU4" i="35"/>
  <c r="U71" i="35"/>
  <c r="O71" i="35"/>
  <c r="BQ85" i="35"/>
  <c r="AM85" i="35"/>
  <c r="BW83" i="35"/>
  <c r="CC83" i="35"/>
  <c r="U70" i="35"/>
  <c r="CC58" i="35"/>
  <c r="BE58" i="35"/>
  <c r="AY22" i="35"/>
  <c r="O69" i="35"/>
  <c r="AA87" i="35"/>
  <c r="AY86" i="35"/>
  <c r="O27" i="35"/>
  <c r="CU20" i="35"/>
  <c r="CI20" i="35"/>
  <c r="BW20" i="35"/>
  <c r="BW78" i="35"/>
  <c r="CC78" i="35"/>
  <c r="BK66" i="35"/>
  <c r="BE54" i="35"/>
  <c r="U42" i="35"/>
  <c r="CI30" i="35"/>
  <c r="BW18" i="35"/>
  <c r="CC67" i="35"/>
  <c r="BE77" i="35"/>
  <c r="CU17" i="35"/>
  <c r="BQ17" i="35"/>
  <c r="AA17" i="35"/>
  <c r="CO55" i="35"/>
  <c r="CI76" i="35"/>
  <c r="BK76" i="35"/>
  <c r="AA52" i="35"/>
  <c r="CC40" i="35"/>
  <c r="CI28" i="35"/>
  <c r="BK16" i="35"/>
  <c r="O78" i="35"/>
  <c r="AM79" i="35"/>
  <c r="AS75" i="35"/>
  <c r="U75" i="35"/>
  <c r="CO39" i="35"/>
  <c r="CO27" i="35"/>
  <c r="BK15" i="35"/>
  <c r="BE15" i="35"/>
  <c r="AA68" i="35"/>
  <c r="CU38" i="35"/>
  <c r="AM26" i="35"/>
  <c r="AM73" i="35"/>
  <c r="U73" i="35"/>
  <c r="CI25" i="35"/>
  <c r="BQ84" i="35"/>
  <c r="O21" i="35"/>
  <c r="CI87" i="35"/>
  <c r="AS87" i="35"/>
  <c r="CU19" i="35"/>
  <c r="AY19" i="35"/>
  <c r="AG86" i="35"/>
  <c r="O39" i="35"/>
  <c r="AM20" i="35"/>
  <c r="AA78" i="35"/>
  <c r="AY66" i="35"/>
  <c r="BE66" i="35"/>
  <c r="BK54" i="35"/>
  <c r="AG54" i="35"/>
  <c r="CU30" i="35"/>
  <c r="BW30" i="35"/>
  <c r="CC80" i="35"/>
  <c r="U80" i="35"/>
  <c r="CI67" i="35"/>
  <c r="BK67" i="35"/>
  <c r="BE53" i="35"/>
  <c r="BQ29" i="35"/>
  <c r="CC17" i="35"/>
  <c r="BK17" i="35"/>
  <c r="AM17" i="35"/>
  <c r="BK55" i="35"/>
  <c r="AG55" i="35"/>
  <c r="BW76" i="35"/>
  <c r="U52" i="35"/>
  <c r="CU28" i="35"/>
  <c r="AM28" i="35"/>
  <c r="AS16" i="35"/>
  <c r="BQ56" i="35"/>
  <c r="AS56" i="35"/>
  <c r="BE79" i="35"/>
  <c r="U79" i="35"/>
  <c r="CC75" i="35"/>
  <c r="AY75" i="35"/>
  <c r="BQ39" i="35"/>
  <c r="BE39" i="35"/>
  <c r="U15" i="35"/>
  <c r="CO68" i="35"/>
  <c r="O20" i="35"/>
  <c r="CO38" i="35"/>
  <c r="AS38" i="35"/>
  <c r="BQ26" i="35"/>
  <c r="AY26" i="35"/>
  <c r="AA26" i="35"/>
  <c r="CC73" i="35"/>
  <c r="CU25" i="35"/>
  <c r="AM25" i="35"/>
  <c r="BK84" i="35"/>
  <c r="AG84" i="35"/>
  <c r="CO24" i="35"/>
  <c r="CU71" i="35"/>
  <c r="BW71" i="35"/>
  <c r="BK71" i="35"/>
  <c r="BQ83" i="35"/>
  <c r="U83" i="35"/>
  <c r="O52" i="35"/>
  <c r="O16" i="35"/>
  <c r="AM87" i="35"/>
  <c r="O74" i="35"/>
  <c r="AA19" i="35"/>
  <c r="U86" i="35"/>
  <c r="BK31" i="35"/>
  <c r="BQ78" i="35"/>
  <c r="U66" i="35"/>
  <c r="CC54" i="35"/>
  <c r="BW42" i="35"/>
  <c r="CC30" i="35"/>
  <c r="AM30" i="35"/>
  <c r="AG30" i="35"/>
  <c r="CO18" i="35"/>
  <c r="BK18" i="35"/>
  <c r="CI80" i="35"/>
  <c r="AS80" i="35"/>
  <c r="BQ67" i="35"/>
  <c r="AS67" i="35"/>
  <c r="AA67" i="35"/>
  <c r="AY77" i="35"/>
  <c r="BK53" i="35"/>
  <c r="CU29" i="35"/>
  <c r="AA29" i="35"/>
  <c r="CI17" i="35"/>
  <c r="AG17" i="35"/>
  <c r="AM55" i="35"/>
  <c r="AY76" i="35"/>
  <c r="CI52" i="35"/>
  <c r="BE52" i="35"/>
  <c r="CO56" i="35"/>
  <c r="AY56" i="35"/>
  <c r="BK43" i="35"/>
  <c r="CI75" i="35"/>
  <c r="AG39" i="35"/>
  <c r="AY38" i="35"/>
  <c r="AM38" i="35"/>
  <c r="AM37" i="35"/>
  <c r="CU13" i="35"/>
  <c r="CU73" i="35"/>
  <c r="CI73" i="35"/>
  <c r="CC72" i="35"/>
  <c r="AG24" i="35"/>
  <c r="AM24" i="35"/>
  <c r="CU12" i="35"/>
  <c r="O76" i="35"/>
  <c r="AA86" i="35"/>
  <c r="CC20" i="35"/>
  <c r="BQ20" i="35"/>
  <c r="BE78" i="35"/>
  <c r="AG78" i="35"/>
  <c r="BW66" i="35"/>
  <c r="AS66" i="35"/>
  <c r="AS42" i="35"/>
  <c r="AY30" i="35"/>
  <c r="AA30" i="35"/>
  <c r="AA18" i="35"/>
  <c r="O88" i="35"/>
  <c r="BK80" i="35"/>
  <c r="AM80" i="35"/>
  <c r="BW67" i="35"/>
  <c r="AY67" i="35"/>
  <c r="BW53" i="35"/>
  <c r="U53" i="35"/>
  <c r="CC29" i="35"/>
  <c r="AS29" i="35"/>
  <c r="AM29" i="35"/>
  <c r="AY17" i="35"/>
  <c r="BE55" i="35"/>
  <c r="BQ76" i="35"/>
  <c r="CC52" i="35"/>
  <c r="CO40" i="35"/>
  <c r="AS40" i="35"/>
  <c r="BW16" i="35"/>
  <c r="AM16" i="35"/>
  <c r="AA16" i="35"/>
  <c r="AA56" i="35"/>
  <c r="BK79" i="35"/>
  <c r="BK27" i="35"/>
  <c r="U27" i="35"/>
  <c r="BW15" i="35"/>
  <c r="O19" i="35"/>
  <c r="BK68" i="35"/>
  <c r="BE68" i="35"/>
  <c r="AG68" i="35"/>
  <c r="CC38" i="35"/>
  <c r="BQ38" i="35"/>
  <c r="AA38" i="35"/>
  <c r="AG38" i="35"/>
  <c r="CU8" i="35"/>
  <c r="CC26" i="35"/>
  <c r="AS26" i="35"/>
  <c r="AG26" i="35"/>
  <c r="AA25" i="35"/>
  <c r="CI72" i="35"/>
  <c r="BK72" i="35"/>
  <c r="CI60" i="35"/>
  <c r="BE24" i="35"/>
  <c r="BQ71" i="35"/>
  <c r="AM71" i="35"/>
  <c r="O34" i="35"/>
  <c r="O28" i="35"/>
  <c r="CU87" i="35"/>
  <c r="CO19" i="35"/>
  <c r="CC19" i="35"/>
  <c r="CI19" i="35"/>
  <c r="BK86" i="35"/>
  <c r="O75" i="35"/>
  <c r="AA20" i="35"/>
  <c r="CC66" i="35"/>
  <c r="AM66" i="35"/>
  <c r="AG66" i="35"/>
  <c r="CU54" i="35"/>
  <c r="CI54" i="35"/>
  <c r="BW54" i="35"/>
  <c r="U54" i="35"/>
  <c r="CO30" i="35"/>
  <c r="AY18" i="35"/>
  <c r="AS18" i="35"/>
  <c r="AA80" i="35"/>
  <c r="CO67" i="35"/>
  <c r="BQ77" i="35"/>
  <c r="CC53" i="35"/>
  <c r="AM41" i="35"/>
  <c r="CC76" i="35"/>
  <c r="AA76" i="35"/>
  <c r="AM52" i="35"/>
  <c r="AG28" i="35"/>
  <c r="AG16" i="35"/>
  <c r="BE56" i="35"/>
  <c r="CU79" i="35"/>
  <c r="AG75" i="35"/>
  <c r="BK39" i="35"/>
  <c r="BQ15" i="35"/>
  <c r="AS15" i="35"/>
  <c r="BQ68" i="35"/>
  <c r="O56" i="35"/>
  <c r="CI38" i="35"/>
  <c r="BW37" i="35"/>
  <c r="BQ73" i="35"/>
  <c r="AY25" i="35"/>
  <c r="AY72" i="35"/>
  <c r="AY44" i="35"/>
  <c r="O22" i="35"/>
  <c r="O38" i="35"/>
  <c r="O26" i="35"/>
  <c r="CC87" i="35"/>
  <c r="AG87" i="35"/>
  <c r="AS19" i="35"/>
  <c r="AS86" i="35"/>
  <c r="O87" i="35"/>
  <c r="CO20" i="35"/>
  <c r="AG20" i="35"/>
  <c r="U78" i="35"/>
  <c r="CO42" i="35"/>
  <c r="CU80" i="35"/>
  <c r="AG67" i="35"/>
  <c r="U67" i="35"/>
  <c r="CO77" i="35"/>
  <c r="CI53" i="35"/>
  <c r="BE29" i="35"/>
  <c r="CO17" i="35"/>
  <c r="AS17" i="35"/>
  <c r="O17" i="35"/>
  <c r="BQ55" i="35"/>
  <c r="U55" i="35"/>
  <c r="CU52" i="35"/>
  <c r="CO52" i="35"/>
  <c r="BK52" i="35"/>
  <c r="BW28" i="35"/>
  <c r="AS28" i="35"/>
  <c r="BQ16" i="35"/>
  <c r="CC79" i="35"/>
  <c r="CU75" i="35"/>
  <c r="AM75" i="35"/>
  <c r="U39" i="35"/>
  <c r="BW27" i="35"/>
  <c r="AM27" i="35"/>
  <c r="CI15" i="35"/>
  <c r="AY68" i="35"/>
  <c r="O68" i="35"/>
  <c r="BE38" i="35"/>
  <c r="BE26" i="35"/>
  <c r="CO73" i="35"/>
  <c r="CO25" i="35"/>
  <c r="AS25" i="35"/>
  <c r="CU84" i="35"/>
  <c r="AS84" i="35"/>
  <c r="BW72" i="35"/>
  <c r="AM72" i="35"/>
  <c r="BK24" i="35"/>
  <c r="U24" i="35"/>
  <c r="CO71" i="35"/>
  <c r="AA15" i="35"/>
  <c r="CC84" i="35"/>
  <c r="AG71" i="35"/>
  <c r="CC82" i="35"/>
  <c r="CU70" i="35"/>
  <c r="AY70" i="35"/>
  <c r="AS58" i="35"/>
  <c r="CO23" i="35"/>
  <c r="U23" i="35"/>
  <c r="AA45" i="35"/>
  <c r="CO88" i="35"/>
  <c r="CU57" i="35"/>
  <c r="AM15" i="35"/>
  <c r="BW68" i="35"/>
  <c r="BK26" i="35"/>
  <c r="AG85" i="35"/>
  <c r="CI82" i="35"/>
  <c r="AM70" i="35"/>
  <c r="BE46" i="35"/>
  <c r="CO34" i="35"/>
  <c r="O72" i="35"/>
  <c r="U74" i="35"/>
  <c r="CO59" i="35"/>
  <c r="AG59" i="35"/>
  <c r="AM23" i="35"/>
  <c r="BE81" i="35"/>
  <c r="CU69" i="35"/>
  <c r="AY57" i="35"/>
  <c r="AM57" i="35"/>
  <c r="AA57" i="35"/>
  <c r="CC21" i="35"/>
  <c r="BE21" i="35"/>
  <c r="AG21" i="35"/>
  <c r="CI88" i="35"/>
  <c r="BK88" i="35"/>
  <c r="CI21" i="35"/>
  <c r="BQ21" i="35"/>
  <c r="BE88" i="35"/>
  <c r="CC71" i="35"/>
  <c r="AS71" i="35"/>
  <c r="CU82" i="35"/>
  <c r="BK82" i="35"/>
  <c r="AM82" i="35"/>
  <c r="AA70" i="35"/>
  <c r="BW22" i="35"/>
  <c r="BK22" i="35"/>
  <c r="CU10" i="35"/>
  <c r="O84" i="35"/>
  <c r="CU74" i="35"/>
  <c r="BE74" i="35"/>
  <c r="CU23" i="35"/>
  <c r="CI23" i="35"/>
  <c r="CU81" i="35"/>
  <c r="AA81" i="35"/>
  <c r="CO69" i="35"/>
  <c r="AS69" i="35"/>
  <c r="CI57" i="35"/>
  <c r="BW57" i="35"/>
  <c r="CU9" i="35"/>
  <c r="BW88" i="35"/>
  <c r="AG88" i="35"/>
  <c r="AY21" i="35"/>
  <c r="CU88" i="35"/>
  <c r="O85" i="35"/>
  <c r="U85" i="35"/>
  <c r="BK83" i="35"/>
  <c r="AM83" i="35"/>
  <c r="CO70" i="35"/>
  <c r="CI58" i="35"/>
  <c r="AM22" i="35"/>
  <c r="CO74" i="35"/>
  <c r="BK74" i="35"/>
  <c r="BW23" i="35"/>
  <c r="CO81" i="35"/>
  <c r="BK69" i="35"/>
  <c r="CC57" i="35"/>
  <c r="BK57" i="35"/>
  <c r="AY33" i="35"/>
  <c r="BQ27" i="35"/>
  <c r="CU83" i="35"/>
  <c r="CI83" i="35"/>
  <c r="BK58" i="35"/>
  <c r="AA58" i="35"/>
  <c r="AA22" i="35"/>
  <c r="CC74" i="35"/>
  <c r="AG23" i="35"/>
  <c r="BK81" i="35"/>
  <c r="AS81" i="35"/>
  <c r="CI69" i="35"/>
  <c r="CC69" i="35"/>
  <c r="AM69" i="35"/>
  <c r="U57" i="35"/>
  <c r="BQ88" i="35"/>
  <c r="AA88" i="35"/>
  <c r="O25" i="35"/>
  <c r="AY88" i="35"/>
  <c r="AM88" i="35"/>
  <c r="BE85" i="35"/>
  <c r="AA85" i="35"/>
  <c r="CO82" i="35"/>
  <c r="BW82" i="35"/>
  <c r="AG82" i="35"/>
  <c r="BQ70" i="35"/>
  <c r="AG70" i="35"/>
  <c r="AY58" i="35"/>
  <c r="BW34" i="35"/>
  <c r="CI22" i="35"/>
  <c r="CI74" i="35"/>
  <c r="BW74" i="35"/>
  <c r="AS74" i="35"/>
  <c r="BQ59" i="35"/>
  <c r="BW59" i="35"/>
  <c r="BE59" i="35"/>
  <c r="U59" i="35"/>
  <c r="AS23" i="35"/>
  <c r="AM81" i="35"/>
  <c r="BW69" i="35"/>
  <c r="AY69" i="35"/>
  <c r="CU21" i="35"/>
  <c r="U88" i="35"/>
  <c r="BW21" i="35"/>
  <c r="BW39" i="35"/>
  <c r="U68" i="35"/>
  <c r="CI85" i="35"/>
  <c r="AS82" i="35"/>
  <c r="BQ58" i="35"/>
  <c r="AM58" i="35"/>
  <c r="AY34" i="35"/>
  <c r="CU22" i="35"/>
  <c r="AS22" i="35"/>
  <c r="AG22" i="35"/>
  <c r="AM74" i="35"/>
  <c r="CU59" i="35"/>
  <c r="CI59" i="35"/>
  <c r="BK59" i="35"/>
  <c r="BQ23" i="35"/>
  <c r="BK23" i="35"/>
  <c r="AA23" i="35"/>
  <c r="CI81" i="35"/>
  <c r="BW81" i="35"/>
  <c r="BQ69" i="35"/>
  <c r="AG69" i="35"/>
  <c r="BE57" i="35"/>
  <c r="BK21" i="35"/>
  <c r="AS21" i="35"/>
  <c r="AM21" i="35"/>
  <c r="AS88" i="35"/>
  <c r="O73" i="35"/>
  <c r="BE23" i="35"/>
  <c r="CO21" i="35"/>
  <c r="CC88" i="35"/>
  <c r="CC15" i="35"/>
  <c r="AS72" i="35"/>
  <c r="BE71" i="35"/>
  <c r="AY82" i="35"/>
  <c r="BE82" i="35"/>
  <c r="AS70" i="35"/>
  <c r="CU58" i="35"/>
  <c r="CC22" i="35"/>
  <c r="BQ74" i="35"/>
  <c r="AY74" i="35"/>
  <c r="AG74" i="35"/>
  <c r="AS59" i="35"/>
  <c r="AA59" i="35"/>
  <c r="AG81" i="35"/>
  <c r="U69" i="35"/>
  <c r="CO57" i="35"/>
  <c r="AS57" i="35"/>
  <c r="BQ57" i="35"/>
  <c r="CC39" i="35"/>
  <c r="CU15" i="35"/>
  <c r="O55" i="35"/>
  <c r="AA37" i="35"/>
  <c r="CI71" i="35"/>
  <c r="O23" i="35"/>
  <c r="BW85" i="35"/>
  <c r="AY85" i="35"/>
  <c r="AA83" i="35"/>
  <c r="CU11" i="35"/>
  <c r="BQ82" i="35"/>
  <c r="BK70" i="35"/>
  <c r="CI34" i="35"/>
  <c r="BE22" i="35"/>
  <c r="AM59" i="35"/>
  <c r="BQ81" i="35"/>
  <c r="AG45" i="35"/>
  <c r="BQ25" i="35"/>
  <c r="O35" i="35"/>
  <c r="CU85" i="35"/>
  <c r="CC85" i="35"/>
  <c r="AY83" i="35"/>
  <c r="BE83" i="35"/>
  <c r="CC70" i="35"/>
  <c r="BE70" i="35"/>
  <c r="U58" i="35"/>
  <c r="O24" i="35"/>
  <c r="AY23" i="35"/>
  <c r="CC81" i="35"/>
  <c r="AY81" i="35"/>
  <c r="U81" i="35"/>
  <c r="AG57" i="35"/>
  <c r="AA21" i="35"/>
  <c r="CI35" i="35"/>
  <c r="BK85" i="35"/>
  <c r="AG83" i="35"/>
  <c r="U82" i="35"/>
  <c r="CI70" i="35"/>
  <c r="BW70" i="35"/>
  <c r="CO58" i="35"/>
  <c r="CO22" i="35"/>
  <c r="BQ22" i="35"/>
  <c r="AA74" i="35"/>
  <c r="BE69" i="35"/>
  <c r="AA69" i="35"/>
  <c r="AS45" i="35"/>
  <c r="U21" i="35"/>
  <c r="O80" i="35"/>
  <c r="BW84" i="35"/>
  <c r="AY71" i="35"/>
  <c r="O83" i="35"/>
  <c r="CO85" i="35"/>
  <c r="AS85" i="35"/>
  <c r="CO83" i="35"/>
  <c r="AS83" i="35"/>
  <c r="AA82" i="35"/>
  <c r="BW58" i="35"/>
  <c r="AG58" i="35"/>
  <c r="CC34" i="35"/>
  <c r="U22" i="35"/>
  <c r="CC59" i="35"/>
  <c r="AY59" i="35"/>
  <c r="CC23" i="35"/>
  <c r="C87" i="35"/>
  <c r="C88" i="35"/>
  <c r="C86" i="35"/>
  <c r="F75" i="35"/>
  <c r="F87" i="35"/>
  <c r="F80" i="35"/>
  <c r="F73" i="35"/>
  <c r="F85" i="35"/>
  <c r="F78" i="35"/>
  <c r="F76" i="35"/>
  <c r="F88" i="35"/>
  <c r="F83" i="35"/>
  <c r="F84" i="35"/>
  <c r="F77" i="35"/>
  <c r="F81" i="35"/>
  <c r="F74" i="35"/>
  <c r="F86" i="35"/>
  <c r="F82" i="35"/>
  <c r="F79" i="35"/>
  <c r="F72" i="35"/>
  <c r="D73" i="35"/>
  <c r="D85" i="35"/>
  <c r="D66" i="35"/>
  <c r="D78" i="35"/>
  <c r="D71" i="35"/>
  <c r="D83" i="35"/>
  <c r="D64" i="35"/>
  <c r="D76" i="35"/>
  <c r="D88" i="35"/>
  <c r="D69" i="35"/>
  <c r="D81" i="35"/>
  <c r="D74" i="35"/>
  <c r="D87" i="35"/>
  <c r="D86" i="35"/>
  <c r="D84" i="35"/>
  <c r="D67" i="35"/>
  <c r="D79" i="35"/>
  <c r="D72" i="35"/>
  <c r="D75" i="35"/>
  <c r="D68" i="35"/>
  <c r="D65" i="35"/>
  <c r="D77" i="35"/>
  <c r="D70" i="35"/>
  <c r="D82" i="35"/>
  <c r="D80" i="35"/>
  <c r="E68" i="35"/>
  <c r="E80" i="35"/>
  <c r="E61" i="35"/>
  <c r="E73" i="35"/>
  <c r="E85" i="35"/>
  <c r="E66" i="35"/>
  <c r="E78" i="35"/>
  <c r="E71" i="35"/>
  <c r="E83" i="35"/>
  <c r="E81" i="35"/>
  <c r="E64" i="35"/>
  <c r="E76" i="35"/>
  <c r="E88" i="35"/>
  <c r="E77" i="35"/>
  <c r="E70" i="35"/>
  <c r="E75" i="35"/>
  <c r="E69" i="35"/>
  <c r="E86" i="35"/>
  <c r="E79" i="35"/>
  <c r="E62" i="35"/>
  <c r="E74" i="35"/>
  <c r="E82" i="35"/>
  <c r="E63" i="35"/>
  <c r="E67" i="35"/>
  <c r="E60" i="35"/>
  <c r="E72" i="35"/>
  <c r="E84" i="35"/>
  <c r="E65" i="35"/>
  <c r="E87" i="35"/>
  <c r="B71" i="35"/>
  <c r="B83" i="35"/>
  <c r="B64" i="35"/>
  <c r="B76" i="35"/>
  <c r="B88" i="35"/>
  <c r="B69" i="35"/>
  <c r="B81" i="35"/>
  <c r="B74" i="35"/>
  <c r="B86" i="35"/>
  <c r="B67" i="35"/>
  <c r="B79" i="35"/>
  <c r="B84" i="35"/>
  <c r="B85" i="35"/>
  <c r="B72" i="35"/>
  <c r="B70" i="35"/>
  <c r="B73" i="35"/>
  <c r="B65" i="35"/>
  <c r="BK65" i="35" s="1"/>
  <c r="B77" i="35"/>
  <c r="B82" i="35"/>
  <c r="B80" i="35"/>
  <c r="B63" i="35"/>
  <c r="B75" i="35"/>
  <c r="B87" i="35"/>
  <c r="B68" i="35"/>
  <c r="B66" i="35"/>
  <c r="B78" i="35"/>
  <c r="G11" i="42"/>
  <c r="H11" i="42" s="1"/>
  <c r="G26" i="42"/>
  <c r="G35" i="42"/>
  <c r="G21" i="42"/>
  <c r="H21" i="42" s="1"/>
  <c r="K21" i="42" s="1"/>
  <c r="L21" i="42" s="1"/>
  <c r="J21" i="42" s="1"/>
  <c r="G31" i="42"/>
  <c r="H31" i="42" s="1"/>
  <c r="K31" i="42" s="1"/>
  <c r="L31" i="42" s="1"/>
  <c r="J31" i="42" s="1"/>
  <c r="G24" i="42"/>
  <c r="G13" i="42"/>
  <c r="G23" i="42"/>
  <c r="G10" i="42"/>
  <c r="H10" i="42" s="1"/>
  <c r="K10" i="42" s="1"/>
  <c r="L10" i="42" s="1"/>
  <c r="J10" i="42" s="1"/>
  <c r="G18" i="42"/>
  <c r="H18" i="42" s="1"/>
  <c r="K18" i="42" s="1"/>
  <c r="L18" i="42" s="1"/>
  <c r="J18" i="42" s="1"/>
  <c r="G16" i="42"/>
  <c r="G15" i="42"/>
  <c r="G8" i="42"/>
  <c r="H8" i="42" s="1"/>
  <c r="K8" i="42" s="1"/>
  <c r="L8" i="42" s="1"/>
  <c r="J8" i="42" s="1"/>
  <c r="G36" i="42"/>
  <c r="G25" i="42"/>
  <c r="G28" i="42"/>
  <c r="Y10" i="12"/>
  <c r="H40" i="12" s="1"/>
  <c r="Y15" i="12"/>
  <c r="B20" i="42"/>
  <c r="G20" i="42" s="1"/>
  <c r="H20" i="42" s="1"/>
  <c r="K20" i="42" s="1"/>
  <c r="L20" i="42" s="1"/>
  <c r="J20" i="42" s="1"/>
  <c r="W20" i="42"/>
  <c r="X20" i="42" s="1"/>
  <c r="Y20" i="42" s="1"/>
  <c r="F39" i="42"/>
  <c r="T26" i="42"/>
  <c r="W23" i="42"/>
  <c r="D50" i="30"/>
  <c r="F32" i="42"/>
  <c r="G32" i="42" s="1"/>
  <c r="H32" i="42" s="1"/>
  <c r="K32" i="42" s="1"/>
  <c r="L32" i="42" s="1"/>
  <c r="J32" i="42" s="1"/>
  <c r="T21" i="42"/>
  <c r="X21" i="42" s="1"/>
  <c r="Y21" i="42" s="1"/>
  <c r="D42" i="30"/>
  <c r="F42" i="42"/>
  <c r="G42" i="42" s="1"/>
  <c r="W18" i="42"/>
  <c r="X18" i="42" s="1"/>
  <c r="Y18" i="42" s="1"/>
  <c r="T15" i="42"/>
  <c r="X15" i="42" s="1"/>
  <c r="Y15" i="42" s="1"/>
  <c r="E21" i="30"/>
  <c r="B29" i="42"/>
  <c r="G29" i="42" s="1"/>
  <c r="H29" i="42" s="1"/>
  <c r="K29" i="42" s="1"/>
  <c r="L29" i="42" s="1"/>
  <c r="J29" i="42" s="1"/>
  <c r="B7" i="42"/>
  <c r="G7" i="42" s="1"/>
  <c r="H7" i="42" s="1"/>
  <c r="K7" i="42" s="1"/>
  <c r="L7" i="42" s="1"/>
  <c r="J7" i="42" s="1"/>
  <c r="B9" i="42"/>
  <c r="G9" i="42" s="1"/>
  <c r="H9" i="42" s="1"/>
  <c r="K9" i="42" s="1"/>
  <c r="L9" i="42" s="1"/>
  <c r="J9" i="42" s="1"/>
  <c r="S26" i="42"/>
  <c r="S24" i="42"/>
  <c r="X24" i="42" s="1"/>
  <c r="Y24" i="42" s="1"/>
  <c r="S23" i="42"/>
  <c r="S16" i="42"/>
  <c r="X16" i="42" s="1"/>
  <c r="Y16" i="42" s="1"/>
  <c r="S25" i="42"/>
  <c r="X25" i="42" s="1"/>
  <c r="Y25" i="42" s="1"/>
  <c r="B22" i="42"/>
  <c r="G22" i="42" s="1"/>
  <c r="H22" i="42" s="1"/>
  <c r="K22" i="42" s="1"/>
  <c r="L22" i="42" s="1"/>
  <c r="J22" i="42" s="1"/>
  <c r="X13" i="42"/>
  <c r="Y13" i="42" s="1"/>
  <c r="B17" i="42"/>
  <c r="G17" i="42" s="1"/>
  <c r="X22" i="42"/>
  <c r="Y22" i="42" s="1"/>
  <c r="X12" i="42"/>
  <c r="Y12" i="42" s="1"/>
  <c r="Y12" i="12"/>
  <c r="E37" i="30"/>
  <c r="E43" i="30"/>
  <c r="E44" i="30"/>
  <c r="E40" i="30"/>
  <c r="X14" i="42"/>
  <c r="Y14" i="42" s="1"/>
  <c r="B12" i="42"/>
  <c r="G12" i="42" s="1"/>
  <c r="B27" i="42"/>
  <c r="G27" i="42" s="1"/>
  <c r="B34" i="42"/>
  <c r="G34" i="42" s="1"/>
  <c r="B38" i="42"/>
  <c r="G38" i="42" s="1"/>
  <c r="B39" i="42"/>
  <c r="B30" i="42"/>
  <c r="G30" i="42" s="1"/>
  <c r="H30" i="42" s="1"/>
  <c r="K30" i="42" s="1"/>
  <c r="L30" i="42" s="1"/>
  <c r="J30" i="42" s="1"/>
  <c r="B19" i="42"/>
  <c r="G19" i="42" s="1"/>
  <c r="H19" i="42" s="1"/>
  <c r="K19" i="42" s="1"/>
  <c r="L19" i="42" s="1"/>
  <c r="J19" i="42" s="1"/>
  <c r="E49" i="30"/>
  <c r="E38" i="30"/>
  <c r="E41" i="30"/>
  <c r="E42" i="30"/>
  <c r="E45" i="30"/>
  <c r="E48" i="30"/>
  <c r="E47" i="30"/>
  <c r="E46" i="30"/>
  <c r="E50" i="30"/>
  <c r="E39" i="30"/>
  <c r="E51" i="30"/>
  <c r="H12" i="12"/>
  <c r="X19" i="42"/>
  <c r="Y19" i="42" s="1"/>
  <c r="H40" i="42"/>
  <c r="K40" i="42" s="1"/>
  <c r="H33" i="42"/>
  <c r="K33" i="42" s="1"/>
  <c r="L33" i="42" s="1"/>
  <c r="J33" i="42" s="1"/>
  <c r="X17" i="42"/>
  <c r="Y17" i="42" s="1"/>
  <c r="Y11" i="42"/>
  <c r="H41" i="42"/>
  <c r="K41" i="42" s="1"/>
  <c r="L41" i="42" s="1"/>
  <c r="J41" i="42" s="1"/>
  <c r="B49" i="27" s="1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15" i="27"/>
  <c r="BO69" i="35" l="1"/>
  <c r="AP42" i="35"/>
  <c r="AD37" i="35"/>
  <c r="AS33" i="35"/>
  <c r="CU40" i="35"/>
  <c r="BE40" i="35"/>
  <c r="AM42" i="35"/>
  <c r="BQ31" i="35"/>
  <c r="AA31" i="35"/>
  <c r="BK42" i="35"/>
  <c r="BW40" i="35"/>
  <c r="R44" i="35"/>
  <c r="AJ38" i="35"/>
  <c r="BB38" i="35"/>
  <c r="BH38" i="35"/>
  <c r="AV43" i="35"/>
  <c r="BT38" i="35"/>
  <c r="AV39" i="35"/>
  <c r="X43" i="35"/>
  <c r="CL38" i="35"/>
  <c r="BN43" i="35"/>
  <c r="BC59" i="35"/>
  <c r="CK51" i="35"/>
  <c r="BK40" i="35"/>
  <c r="AM31" i="35"/>
  <c r="CO41" i="35"/>
  <c r="BW31" i="35"/>
  <c r="CF43" i="35"/>
  <c r="X38" i="35"/>
  <c r="AG41" i="35"/>
  <c r="AA41" i="35"/>
  <c r="BZ38" i="35"/>
  <c r="X40" i="35"/>
  <c r="CL39" i="35"/>
  <c r="BQ33" i="35"/>
  <c r="CO33" i="35"/>
  <c r="AG31" i="35"/>
  <c r="CF40" i="35"/>
  <c r="AS60" i="35"/>
  <c r="BQ32" i="35"/>
  <c r="O31" i="35"/>
  <c r="CC41" i="35"/>
  <c r="AP38" i="35"/>
  <c r="CR40" i="35"/>
  <c r="AJ42" i="35"/>
  <c r="CR38" i="35"/>
  <c r="CF37" i="35"/>
  <c r="CI41" i="35"/>
  <c r="CC42" i="35"/>
  <c r="BW60" i="35"/>
  <c r="AY42" i="35"/>
  <c r="U60" i="35"/>
  <c r="BN42" i="35"/>
  <c r="AM32" i="35"/>
  <c r="CI32" i="35"/>
  <c r="CC60" i="35"/>
  <c r="BT37" i="35"/>
  <c r="BT39" i="35"/>
  <c r="CF41" i="35"/>
  <c r="BQ60" i="35"/>
  <c r="BE41" i="35"/>
  <c r="BO45" i="35"/>
  <c r="R43" i="35"/>
  <c r="CX40" i="35"/>
  <c r="BG50" i="35"/>
  <c r="AT68" i="35"/>
  <c r="P58" i="35"/>
  <c r="P80" i="35"/>
  <c r="AQ30" i="35"/>
  <c r="BX58" i="35"/>
  <c r="CJ58" i="35"/>
  <c r="AZ68" i="35"/>
  <c r="CV68" i="35"/>
  <c r="Y69" i="35"/>
  <c r="S59" i="35"/>
  <c r="CA69" i="35"/>
  <c r="AE30" i="35"/>
  <c r="Q29" i="35"/>
  <c r="BG29" i="35"/>
  <c r="CK49" i="35"/>
  <c r="AB39" i="35"/>
  <c r="BX45" i="35"/>
  <c r="P77" i="35"/>
  <c r="BL56" i="35"/>
  <c r="BU38" i="35"/>
  <c r="CD69" i="35"/>
  <c r="V70" i="35"/>
  <c r="BR69" i="35"/>
  <c r="BX69" i="35"/>
  <c r="CD58" i="35"/>
  <c r="AE59" i="35"/>
  <c r="S69" i="35"/>
  <c r="Y30" i="35"/>
  <c r="BY29" i="35"/>
  <c r="CE29" i="35"/>
  <c r="W29" i="35"/>
  <c r="Q34" i="35"/>
  <c r="AH80" i="35"/>
  <c r="AN80" i="35"/>
  <c r="AB80" i="35"/>
  <c r="CM69" i="35"/>
  <c r="BA29" i="35"/>
  <c r="AO29" i="35"/>
  <c r="AH58" i="35"/>
  <c r="CV58" i="35"/>
  <c r="BX68" i="35"/>
  <c r="CP68" i="35"/>
  <c r="CP80" i="35"/>
  <c r="AZ80" i="35"/>
  <c r="AE69" i="35"/>
  <c r="BC30" i="35"/>
  <c r="Q50" i="35"/>
  <c r="CW50" i="35"/>
  <c r="W50" i="35"/>
  <c r="BL69" i="35"/>
  <c r="CD80" i="35"/>
  <c r="BO59" i="35"/>
  <c r="BC69" i="35"/>
  <c r="AK30" i="35"/>
  <c r="S30" i="35"/>
  <c r="AK31" i="35"/>
  <c r="CA30" i="35"/>
  <c r="BM50" i="35"/>
  <c r="AO50" i="35"/>
  <c r="BS29" i="35"/>
  <c r="V58" i="35"/>
  <c r="V80" i="35"/>
  <c r="BX80" i="35"/>
  <c r="CV80" i="35"/>
  <c r="AQ59" i="35"/>
  <c r="AW31" i="35"/>
  <c r="BS50" i="35"/>
  <c r="CQ50" i="35"/>
  <c r="CK29" i="35"/>
  <c r="V68" i="35"/>
  <c r="AT58" i="35"/>
  <c r="CJ68" i="35"/>
  <c r="AN68" i="35"/>
  <c r="BR80" i="35"/>
  <c r="CJ80" i="35"/>
  <c r="AK69" i="35"/>
  <c r="BU59" i="35"/>
  <c r="CS59" i="35"/>
  <c r="BI59" i="35"/>
  <c r="BO30" i="35"/>
  <c r="CK50" i="35"/>
  <c r="CJ69" i="35"/>
  <c r="AB57" i="35"/>
  <c r="AB58" i="35"/>
  <c r="BL68" i="35"/>
  <c r="AK59" i="35"/>
  <c r="CY59" i="35"/>
  <c r="AW59" i="35"/>
  <c r="CS30" i="35"/>
  <c r="AB69" i="35"/>
  <c r="BF69" i="35"/>
  <c r="BL58" i="35"/>
  <c r="AQ69" i="35"/>
  <c r="BI69" i="35"/>
  <c r="AW30" i="35"/>
  <c r="BU30" i="35"/>
  <c r="AU51" i="35"/>
  <c r="CP69" i="35"/>
  <c r="AT69" i="35"/>
  <c r="AN69" i="35"/>
  <c r="BF68" i="35"/>
  <c r="AB68" i="35"/>
  <c r="CS69" i="35"/>
  <c r="Y59" i="35"/>
  <c r="CG69" i="35"/>
  <c r="BI30" i="35"/>
  <c r="CY30" i="35"/>
  <c r="CG30" i="35"/>
  <c r="AC29" i="35"/>
  <c r="CP58" i="35"/>
  <c r="AZ69" i="35"/>
  <c r="BR58" i="35"/>
  <c r="V69" i="35"/>
  <c r="CD68" i="35"/>
  <c r="AH68" i="35"/>
  <c r="CM59" i="35"/>
  <c r="AQ32" i="35"/>
  <c r="CY69" i="35"/>
  <c r="S31" i="35"/>
  <c r="BM29" i="35"/>
  <c r="BG41" i="35"/>
  <c r="Q41" i="35"/>
  <c r="AI39" i="35"/>
  <c r="AI33" i="35"/>
  <c r="BG34" i="35"/>
  <c r="BG40" i="35"/>
  <c r="BA34" i="35"/>
  <c r="AC34" i="35"/>
  <c r="AI34" i="35"/>
  <c r="W34" i="35"/>
  <c r="AU34" i="35"/>
  <c r="W40" i="35"/>
  <c r="AC42" i="35"/>
  <c r="W41" i="35"/>
  <c r="BS34" i="35"/>
  <c r="AO34" i="35"/>
  <c r="CW34" i="35"/>
  <c r="BM40" i="35"/>
  <c r="BY41" i="35"/>
  <c r="BY34" i="35"/>
  <c r="CQ34" i="35"/>
  <c r="AS31" i="35"/>
  <c r="AV38" i="35"/>
  <c r="CK41" i="35"/>
  <c r="AI41" i="35"/>
  <c r="AU40" i="35"/>
  <c r="CK42" i="35"/>
  <c r="BS40" i="35"/>
  <c r="CK40" i="35"/>
  <c r="W43" i="35"/>
  <c r="BM41" i="35"/>
  <c r="W42" i="35"/>
  <c r="BY50" i="35"/>
  <c r="V45" i="35"/>
  <c r="AG60" i="35"/>
  <c r="AV44" i="35"/>
  <c r="CX38" i="35"/>
  <c r="X42" i="35"/>
  <c r="BB39" i="35"/>
  <c r="AJ37" i="35"/>
  <c r="BB40" i="35"/>
  <c r="BZ43" i="35"/>
  <c r="X41" i="35"/>
  <c r="BH40" i="35"/>
  <c r="AP43" i="35"/>
  <c r="R39" i="35"/>
  <c r="BT42" i="35"/>
  <c r="CG37" i="35"/>
  <c r="CL44" i="35"/>
  <c r="BH43" i="35"/>
  <c r="R40" i="35"/>
  <c r="BN41" i="35"/>
  <c r="CX39" i="35"/>
  <c r="CL37" i="35"/>
  <c r="BZ41" i="35"/>
  <c r="CL40" i="35"/>
  <c r="AD41" i="35"/>
  <c r="CR43" i="35"/>
  <c r="AA33" i="35"/>
  <c r="AM40" i="35"/>
  <c r="CI42" i="35"/>
  <c r="U40" i="35"/>
  <c r="CU42" i="35"/>
  <c r="BE60" i="35"/>
  <c r="AA40" i="35"/>
  <c r="AY31" i="35"/>
  <c r="O41" i="35"/>
  <c r="AV37" i="35"/>
  <c r="AD44" i="35"/>
  <c r="CX44" i="35"/>
  <c r="CR41" i="35"/>
  <c r="AM60" i="35"/>
  <c r="U31" i="35"/>
  <c r="CI40" i="35"/>
  <c r="BK60" i="35"/>
  <c r="AG40" i="35"/>
  <c r="CU31" i="35"/>
  <c r="BN40" i="35"/>
  <c r="R38" i="35"/>
  <c r="CR37" i="35"/>
  <c r="AP44" i="35"/>
  <c r="BH44" i="35"/>
  <c r="BZ37" i="35"/>
  <c r="BH42" i="35"/>
  <c r="BH41" i="35"/>
  <c r="CL41" i="35"/>
  <c r="AP40" i="35"/>
  <c r="AV42" i="35"/>
  <c r="R37" i="35"/>
  <c r="CP56" i="35"/>
  <c r="CI31" i="35"/>
  <c r="AA60" i="35"/>
  <c r="BE42" i="35"/>
  <c r="BQ40" i="35"/>
  <c r="AJ44" i="35"/>
  <c r="R41" i="35"/>
  <c r="CF44" i="35"/>
  <c r="X44" i="35"/>
  <c r="AD39" i="35"/>
  <c r="BT43" i="35"/>
  <c r="X39" i="35"/>
  <c r="AJ41" i="35"/>
  <c r="AB44" i="35"/>
  <c r="AH57" i="35"/>
  <c r="V55" i="35"/>
  <c r="AS41" i="35"/>
  <c r="CO31" i="35"/>
  <c r="CR44" i="35"/>
  <c r="BN44" i="35"/>
  <c r="BZ39" i="35"/>
  <c r="AP39" i="35"/>
  <c r="BN39" i="35"/>
  <c r="BH37" i="35"/>
  <c r="CF39" i="35"/>
  <c r="O60" i="35"/>
  <c r="BQ42" i="35"/>
  <c r="CU41" i="35"/>
  <c r="BE31" i="35"/>
  <c r="U41" i="35"/>
  <c r="O42" i="35"/>
  <c r="AA42" i="35"/>
  <c r="BZ44" i="35"/>
  <c r="BT44" i="35"/>
  <c r="BN37" i="35"/>
  <c r="CR39" i="35"/>
  <c r="BB37" i="35"/>
  <c r="BN38" i="35"/>
  <c r="BH39" i="35"/>
  <c r="BT41" i="35"/>
  <c r="BZ42" i="35"/>
  <c r="BR39" i="35"/>
  <c r="P39" i="35"/>
  <c r="CO60" i="35"/>
  <c r="BQ41" i="35"/>
  <c r="AG42" i="35"/>
  <c r="O40" i="35"/>
  <c r="CU60" i="35"/>
  <c r="BW41" i="35"/>
  <c r="BK41" i="35"/>
  <c r="AY40" i="35"/>
  <c r="AJ39" i="35"/>
  <c r="BB44" i="35"/>
  <c r="X37" i="35"/>
  <c r="CX41" i="35"/>
  <c r="BT40" i="35"/>
  <c r="AV40" i="35"/>
  <c r="CX43" i="35"/>
  <c r="BB41" i="35"/>
  <c r="BG54" i="35"/>
  <c r="P44" i="35"/>
  <c r="BC43" i="35"/>
  <c r="AB79" i="35"/>
  <c r="CJ55" i="35"/>
  <c r="BC37" i="35"/>
  <c r="AN33" i="35"/>
  <c r="BA41" i="35"/>
  <c r="AT39" i="35"/>
  <c r="CV39" i="35"/>
  <c r="CV56" i="35"/>
  <c r="V31" i="35"/>
  <c r="P43" i="35"/>
  <c r="S37" i="35"/>
  <c r="AW39" i="35"/>
  <c r="CY37" i="35"/>
  <c r="CM41" i="35"/>
  <c r="AE41" i="35"/>
  <c r="Y41" i="35"/>
  <c r="CW49" i="35"/>
  <c r="W49" i="35"/>
  <c r="AH45" i="35"/>
  <c r="BL79" i="35"/>
  <c r="AN55" i="35"/>
  <c r="CD55" i="35"/>
  <c r="CV55" i="35"/>
  <c r="CA41" i="35"/>
  <c r="AE38" i="35"/>
  <c r="BO42" i="35"/>
  <c r="CY41" i="35"/>
  <c r="BO41" i="35"/>
  <c r="BY49" i="35"/>
  <c r="BM49" i="35"/>
  <c r="AD43" i="35"/>
  <c r="BZ40" i="35"/>
  <c r="R42" i="35"/>
  <c r="AJ40" i="35"/>
  <c r="CL42" i="35"/>
  <c r="BB42" i="35"/>
  <c r="AD42" i="35"/>
  <c r="BF45" i="35"/>
  <c r="CJ44" i="35"/>
  <c r="AT57" i="35"/>
  <c r="AN45" i="35"/>
  <c r="BX57" i="35"/>
  <c r="BL39" i="35"/>
  <c r="AZ39" i="35"/>
  <c r="V44" i="35"/>
  <c r="AZ56" i="35"/>
  <c r="BR43" i="35"/>
  <c r="AZ43" i="35"/>
  <c r="V43" i="35"/>
  <c r="BR55" i="35"/>
  <c r="P79" i="35"/>
  <c r="AK37" i="35"/>
  <c r="BC38" i="35"/>
  <c r="BI37" i="35"/>
  <c r="BU41" i="35"/>
  <c r="AK41" i="35"/>
  <c r="AU49" i="35"/>
  <c r="CQ40" i="35"/>
  <c r="Q49" i="35"/>
  <c r="AO42" i="35"/>
  <c r="BM42" i="35"/>
  <c r="BA42" i="35"/>
  <c r="CF42" i="35"/>
  <c r="CD44" i="35"/>
  <c r="CV45" i="35"/>
  <c r="AN57" i="35"/>
  <c r="BR57" i="35"/>
  <c r="AZ45" i="35"/>
  <c r="BF44" i="35"/>
  <c r="V39" i="35"/>
  <c r="AH79" i="35"/>
  <c r="BX79" i="35"/>
  <c r="AZ55" i="35"/>
  <c r="BF78" i="35"/>
  <c r="CV78" i="35"/>
  <c r="AQ38" i="35"/>
  <c r="BI38" i="35"/>
  <c r="AW41" i="35"/>
  <c r="AI49" i="35"/>
  <c r="AO49" i="35"/>
  <c r="CE49" i="35"/>
  <c r="BY42" i="35"/>
  <c r="AO54" i="35"/>
  <c r="CE41" i="35"/>
  <c r="AP41" i="35"/>
  <c r="CP57" i="35"/>
  <c r="AZ57" i="35"/>
  <c r="BF57" i="35"/>
  <c r="BL57" i="35"/>
  <c r="CV57" i="35"/>
  <c r="BF39" i="35"/>
  <c r="BX55" i="35"/>
  <c r="BL44" i="35"/>
  <c r="AH39" i="35"/>
  <c r="AH55" i="35"/>
  <c r="AB56" i="35"/>
  <c r="AH56" i="35"/>
  <c r="BC41" i="35"/>
  <c r="CM38" i="35"/>
  <c r="CG41" i="35"/>
  <c r="BA49" i="35"/>
  <c r="CQ49" i="35"/>
  <c r="CE50" i="35"/>
  <c r="AI50" i="35"/>
  <c r="CE42" i="35"/>
  <c r="BS42" i="35"/>
  <c r="CW42" i="35"/>
  <c r="CP45" i="35"/>
  <c r="CJ57" i="35"/>
  <c r="AB43" i="35"/>
  <c r="CD39" i="35"/>
  <c r="AT43" i="35"/>
  <c r="AN39" i="35"/>
  <c r="P55" i="35"/>
  <c r="CP43" i="35"/>
  <c r="S41" i="35"/>
  <c r="BO38" i="35"/>
  <c r="BG49" i="35"/>
  <c r="W39" i="35"/>
  <c r="AI40" i="35"/>
  <c r="AO40" i="35"/>
  <c r="AT45" i="35"/>
  <c r="AZ44" i="35"/>
  <c r="AN79" i="35"/>
  <c r="AT79" i="35"/>
  <c r="BX39" i="35"/>
  <c r="AT55" i="35"/>
  <c r="CP55" i="35"/>
  <c r="BX43" i="35"/>
  <c r="BX56" i="35"/>
  <c r="BL43" i="35"/>
  <c r="P45" i="35"/>
  <c r="S38" i="35"/>
  <c r="AQ45" i="35"/>
  <c r="CS44" i="35"/>
  <c r="AQ37" i="35"/>
  <c r="BO37" i="35"/>
  <c r="AE37" i="35"/>
  <c r="CS41" i="35"/>
  <c r="W47" i="35"/>
  <c r="BS49" i="35"/>
  <c r="AC49" i="35"/>
  <c r="CE40" i="35"/>
  <c r="BY40" i="35"/>
  <c r="AU42" i="35"/>
  <c r="CX42" i="35"/>
  <c r="CR42" i="35"/>
  <c r="CV44" i="35"/>
  <c r="AT56" i="35"/>
  <c r="CD79" i="35"/>
  <c r="CP39" i="35"/>
  <c r="BR79" i="35"/>
  <c r="AZ79" i="35"/>
  <c r="BF79" i="35"/>
  <c r="Y38" i="35"/>
  <c r="AW37" i="35"/>
  <c r="CM37" i="35"/>
  <c r="AU50" i="35"/>
  <c r="CW40" i="35"/>
  <c r="AV41" i="35"/>
  <c r="AB45" i="35"/>
  <c r="V57" i="35"/>
  <c r="AT44" i="35"/>
  <c r="AN43" i="35"/>
  <c r="AH44" i="35"/>
  <c r="BF43" i="35"/>
  <c r="CD56" i="35"/>
  <c r="CD43" i="35"/>
  <c r="CV79" i="35"/>
  <c r="BF56" i="35"/>
  <c r="BF55" i="35"/>
  <c r="P57" i="35"/>
  <c r="AW38" i="35"/>
  <c r="AQ41" i="35"/>
  <c r="CA38" i="35"/>
  <c r="CY39" i="35"/>
  <c r="CS37" i="35"/>
  <c r="CG38" i="35"/>
  <c r="BI41" i="35"/>
  <c r="BG42" i="35"/>
  <c r="BA40" i="35"/>
  <c r="AU41" i="35"/>
  <c r="CL43" i="35"/>
  <c r="CD57" i="35"/>
  <c r="BX44" i="35"/>
  <c r="P56" i="35"/>
  <c r="CJ79" i="35"/>
  <c r="CJ43" i="35"/>
  <c r="AH43" i="35"/>
  <c r="V79" i="35"/>
  <c r="CP79" i="35"/>
  <c r="BR56" i="35"/>
  <c r="AB55" i="35"/>
  <c r="BL55" i="35"/>
  <c r="AB78" i="35"/>
  <c r="BU37" i="35"/>
  <c r="CS38" i="35"/>
  <c r="CY38" i="35"/>
  <c r="Y37" i="35"/>
  <c r="AC41" i="35"/>
  <c r="BS41" i="35"/>
  <c r="CQ41" i="35"/>
  <c r="AI42" i="35"/>
  <c r="AG46" i="35"/>
  <c r="AS44" i="35"/>
  <c r="BU67" i="35"/>
  <c r="AW61" i="35"/>
  <c r="AK68" i="35"/>
  <c r="BZ53" i="35"/>
  <c r="CW61" i="35"/>
  <c r="CJ41" i="35"/>
  <c r="BR52" i="35"/>
  <c r="BL53" i="35"/>
  <c r="AZ73" i="35"/>
  <c r="AG33" i="35"/>
  <c r="BA36" i="35"/>
  <c r="AD34" i="35"/>
  <c r="BR37" i="35"/>
  <c r="BL45" i="35"/>
  <c r="CP44" i="35"/>
  <c r="AN44" i="35"/>
  <c r="CJ39" i="35"/>
  <c r="CV43" i="35"/>
  <c r="AN56" i="35"/>
  <c r="V56" i="35"/>
  <c r="CJ56" i="35"/>
  <c r="CA37" i="35"/>
  <c r="AK38" i="35"/>
  <c r="CW41" i="35"/>
  <c r="AC40" i="35"/>
  <c r="CC32" i="35"/>
  <c r="CU33" i="35"/>
  <c r="CI33" i="35"/>
  <c r="U46" i="35"/>
  <c r="U34" i="35"/>
  <c r="CC45" i="35"/>
  <c r="AM43" i="35"/>
  <c r="BW43" i="35"/>
  <c r="AY43" i="35"/>
  <c r="CC44" i="35"/>
  <c r="AS43" i="35"/>
  <c r="BB34" i="35"/>
  <c r="BB36" i="35"/>
  <c r="X35" i="35"/>
  <c r="CW29" i="35"/>
  <c r="CU32" i="35"/>
  <c r="AM34" i="35"/>
  <c r="AM45" i="35"/>
  <c r="AY45" i="35"/>
  <c r="AY46" i="35"/>
  <c r="BQ46" i="35"/>
  <c r="CC43" i="35"/>
  <c r="CU43" i="35"/>
  <c r="BE43" i="35"/>
  <c r="AA43" i="35"/>
  <c r="CI43" i="35"/>
  <c r="CK60" i="35"/>
  <c r="BW32" i="35"/>
  <c r="CU34" i="35"/>
  <c r="AM33" i="35"/>
  <c r="BE45" i="35"/>
  <c r="AG44" i="35"/>
  <c r="CO44" i="35"/>
  <c r="U44" i="35"/>
  <c r="CO43" i="35"/>
  <c r="AP35" i="35"/>
  <c r="AS34" i="35"/>
  <c r="CU45" i="35"/>
  <c r="BW46" i="35"/>
  <c r="BW33" i="35"/>
  <c r="AG32" i="35"/>
  <c r="BE44" i="35"/>
  <c r="BW44" i="35"/>
  <c r="O45" i="35"/>
  <c r="BT34" i="35"/>
  <c r="CL36" i="35"/>
  <c r="Y68" i="35"/>
  <c r="AU29" i="35"/>
  <c r="BK44" i="35"/>
  <c r="AV35" i="35"/>
  <c r="AP34" i="35"/>
  <c r="BR73" i="35"/>
  <c r="CP41" i="35"/>
  <c r="AZ53" i="35"/>
  <c r="O44" i="35"/>
  <c r="U32" i="35"/>
  <c r="O43" i="35"/>
  <c r="AM46" i="35"/>
  <c r="AG43" i="35"/>
  <c r="CM60" i="35"/>
  <c r="AA46" i="35"/>
  <c r="BK45" i="35"/>
  <c r="CO46" i="35"/>
  <c r="AA32" i="35"/>
  <c r="U45" i="35"/>
  <c r="BE34" i="35"/>
  <c r="CI46" i="35"/>
  <c r="CC46" i="35"/>
  <c r="BE33" i="35"/>
  <c r="AS32" i="35"/>
  <c r="BQ45" i="35"/>
  <c r="O46" i="35"/>
  <c r="CU44" i="35"/>
  <c r="AS46" i="35"/>
  <c r="CI44" i="35"/>
  <c r="BQ43" i="35"/>
  <c r="CX35" i="35"/>
  <c r="R35" i="35"/>
  <c r="AJ36" i="35"/>
  <c r="R54" i="35"/>
  <c r="BR36" i="35"/>
  <c r="CP52" i="35"/>
  <c r="AI29" i="35"/>
  <c r="AA34" i="35"/>
  <c r="BK46" i="35"/>
  <c r="U33" i="35"/>
  <c r="BE32" i="35"/>
  <c r="AY32" i="35"/>
  <c r="BW45" i="35"/>
  <c r="AG34" i="35"/>
  <c r="AA44" i="35"/>
  <c r="AM44" i="35"/>
  <c r="CU46" i="35"/>
  <c r="AN53" i="35"/>
  <c r="AQ61" i="35"/>
  <c r="BK33" i="35"/>
  <c r="CI45" i="35"/>
  <c r="BK34" i="35"/>
  <c r="O32" i="35"/>
  <c r="U43" i="35"/>
  <c r="AJ54" i="35"/>
  <c r="CD73" i="35"/>
  <c r="AB54" i="35"/>
  <c r="O33" i="35"/>
  <c r="CO45" i="35"/>
  <c r="BK32" i="35"/>
  <c r="BQ34" i="35"/>
  <c r="CO32" i="35"/>
  <c r="V54" i="35"/>
  <c r="BF54" i="35"/>
  <c r="P42" i="35"/>
  <c r="CW59" i="35"/>
  <c r="Y67" i="35"/>
  <c r="CA67" i="35"/>
  <c r="CW60" i="35"/>
  <c r="CE36" i="35"/>
  <c r="AI58" i="35"/>
  <c r="AC35" i="35"/>
  <c r="X36" i="35"/>
  <c r="BF36" i="35"/>
  <c r="BE50" i="35"/>
  <c r="BG60" i="35"/>
  <c r="Y42" i="35"/>
  <c r="S45" i="35"/>
  <c r="BH46" i="35"/>
  <c r="AO46" i="35"/>
  <c r="BL78" i="35"/>
  <c r="BR71" i="35"/>
  <c r="AA36" i="35"/>
  <c r="CR33" i="35"/>
  <c r="AN34" i="35"/>
  <c r="W42" i="72"/>
  <c r="Y42" i="72" s="1"/>
  <c r="Z42" i="72" s="1"/>
  <c r="Y23" i="72"/>
  <c r="AJ34" i="35"/>
  <c r="BT36" i="35"/>
  <c r="CX34" i="35"/>
  <c r="CL34" i="35"/>
  <c r="BN34" i="35"/>
  <c r="BZ36" i="35"/>
  <c r="BT35" i="35"/>
  <c r="R55" i="35"/>
  <c r="X53" i="35"/>
  <c r="AD53" i="35"/>
  <c r="R36" i="35"/>
  <c r="CD36" i="35"/>
  <c r="BL74" i="35"/>
  <c r="AN36" i="35"/>
  <c r="AZ52" i="35"/>
  <c r="AZ37" i="35"/>
  <c r="AZ38" i="35"/>
  <c r="BL40" i="35"/>
  <c r="BX53" i="35"/>
  <c r="CV54" i="35"/>
  <c r="CJ53" i="35"/>
  <c r="P36" i="35"/>
  <c r="BO61" i="35"/>
  <c r="CS60" i="35"/>
  <c r="BI62" i="35"/>
  <c r="AQ66" i="35"/>
  <c r="CA66" i="35"/>
  <c r="CG67" i="35"/>
  <c r="CS67" i="35"/>
  <c r="BA59" i="35"/>
  <c r="BY60" i="35"/>
  <c r="BS35" i="35"/>
  <c r="CF34" i="35"/>
  <c r="CR36" i="35"/>
  <c r="BT55" i="35"/>
  <c r="AJ55" i="35"/>
  <c r="X54" i="35"/>
  <c r="BX73" i="35"/>
  <c r="CJ36" i="35"/>
  <c r="AN41" i="35"/>
  <c r="BR53" i="35"/>
  <c r="P41" i="35"/>
  <c r="CD37" i="35"/>
  <c r="CV40" i="35"/>
  <c r="CP38" i="35"/>
  <c r="P52" i="35"/>
  <c r="AT52" i="35"/>
  <c r="BF41" i="35"/>
  <c r="AH54" i="35"/>
  <c r="AH42" i="35"/>
  <c r="BX40" i="35"/>
  <c r="AQ60" i="35"/>
  <c r="AW62" i="35"/>
  <c r="CA61" i="35"/>
  <c r="CA68" i="35"/>
  <c r="AK60" i="35"/>
  <c r="CG62" i="35"/>
  <c r="CS62" i="35"/>
  <c r="BI67" i="35"/>
  <c r="AC59" i="35"/>
  <c r="Q35" i="35"/>
  <c r="AI60" i="35"/>
  <c r="BN36" i="35"/>
  <c r="AD35" i="35"/>
  <c r="BT54" i="35"/>
  <c r="BH55" i="35"/>
  <c r="AV55" i="35"/>
  <c r="BZ55" i="35"/>
  <c r="AT37" i="35"/>
  <c r="AH36" i="35"/>
  <c r="AH37" i="35"/>
  <c r="CV38" i="35"/>
  <c r="AN38" i="35"/>
  <c r="CJ52" i="35"/>
  <c r="BF53" i="35"/>
  <c r="P37" i="35"/>
  <c r="AT42" i="35"/>
  <c r="V41" i="35"/>
  <c r="AZ42" i="35"/>
  <c r="V53" i="35"/>
  <c r="BC61" i="35"/>
  <c r="S67" i="35"/>
  <c r="CS61" i="35"/>
  <c r="CM62" i="35"/>
  <c r="AQ62" i="35"/>
  <c r="CG68" i="35"/>
  <c r="CS68" i="35"/>
  <c r="BO67" i="35"/>
  <c r="AU35" i="35"/>
  <c r="BM59" i="35"/>
  <c r="BS36" i="35"/>
  <c r="CE35" i="35"/>
  <c r="BM35" i="35"/>
  <c r="AU60" i="35"/>
  <c r="Q36" i="35"/>
  <c r="BB56" i="55"/>
  <c r="CX56" i="55"/>
  <c r="CF59" i="55"/>
  <c r="AP59" i="55"/>
  <c r="X56" i="55"/>
  <c r="BB57" i="55"/>
  <c r="BZ57" i="55"/>
  <c r="BZ58" i="55"/>
  <c r="X58" i="55"/>
  <c r="CL59" i="55"/>
  <c r="CR56" i="55"/>
  <c r="AP58" i="55"/>
  <c r="AJ58" i="55"/>
  <c r="CX58" i="55"/>
  <c r="AV56" i="55"/>
  <c r="AJ59" i="55"/>
  <c r="CL58" i="55"/>
  <c r="CF57" i="55"/>
  <c r="BZ59" i="55"/>
  <c r="AJ56" i="55"/>
  <c r="AV57" i="55"/>
  <c r="BN59" i="55"/>
  <c r="BT56" i="55"/>
  <c r="AP56" i="55"/>
  <c r="BH57" i="55"/>
  <c r="AV58" i="55"/>
  <c r="BN58" i="55"/>
  <c r="CR59" i="55"/>
  <c r="AV59" i="55"/>
  <c r="AD59" i="55"/>
  <c r="R58" i="55"/>
  <c r="CR57" i="55"/>
  <c r="BN57" i="55"/>
  <c r="R56" i="55"/>
  <c r="BH58" i="55"/>
  <c r="BT57" i="55"/>
  <c r="BT58" i="55"/>
  <c r="CL56" i="55"/>
  <c r="BT59" i="55"/>
  <c r="BB59" i="55"/>
  <c r="CF58" i="55"/>
  <c r="BH56" i="55"/>
  <c r="AP57" i="55"/>
  <c r="BZ56" i="55"/>
  <c r="AD56" i="55"/>
  <c r="X57" i="55"/>
  <c r="AD58" i="55"/>
  <c r="CX57" i="55"/>
  <c r="R59" i="55"/>
  <c r="CX59" i="55"/>
  <c r="CR58" i="55"/>
  <c r="CL57" i="55"/>
  <c r="BB58" i="55"/>
  <c r="CF56" i="55"/>
  <c r="AD57" i="55"/>
  <c r="AJ57" i="55"/>
  <c r="BH59" i="55"/>
  <c r="R57" i="55"/>
  <c r="X59" i="55"/>
  <c r="BN35" i="35"/>
  <c r="CR35" i="35"/>
  <c r="R34" i="35"/>
  <c r="CF55" i="35"/>
  <c r="BN55" i="35"/>
  <c r="AV54" i="35"/>
  <c r="BH53" i="35"/>
  <c r="AZ74" i="35"/>
  <c r="BL38" i="35"/>
  <c r="P53" i="35"/>
  <c r="AB38" i="35"/>
  <c r="AT36" i="35"/>
  <c r="CV37" i="35"/>
  <c r="BR38" i="35"/>
  <c r="AH40" i="35"/>
  <c r="P73" i="35"/>
  <c r="AH41" i="35"/>
  <c r="AB53" i="35"/>
  <c r="CD54" i="35"/>
  <c r="CJ42" i="35"/>
  <c r="CY61" i="35"/>
  <c r="CY60" i="35"/>
  <c r="CA62" i="35"/>
  <c r="BU62" i="35"/>
  <c r="AW67" i="35"/>
  <c r="S60" i="35"/>
  <c r="AO36" i="35"/>
  <c r="W59" i="35"/>
  <c r="CE59" i="35"/>
  <c r="CW36" i="35"/>
  <c r="CW35" i="35"/>
  <c r="Q60" i="35"/>
  <c r="W39" i="69"/>
  <c r="Y39" i="69" s="1"/>
  <c r="Y20" i="69"/>
  <c r="CF35" i="35"/>
  <c r="BH34" i="35"/>
  <c r="BH36" i="35"/>
  <c r="BB55" i="35"/>
  <c r="CF54" i="35"/>
  <c r="CX54" i="35"/>
  <c r="BT53" i="35"/>
  <c r="BB54" i="35"/>
  <c r="BH54" i="35"/>
  <c r="AT74" i="35"/>
  <c r="BR74" i="35"/>
  <c r="AN74" i="35"/>
  <c r="AZ36" i="35"/>
  <c r="BX37" i="35"/>
  <c r="BX36" i="35"/>
  <c r="CJ38" i="35"/>
  <c r="AT75" i="35"/>
  <c r="AB52" i="35"/>
  <c r="V42" i="35"/>
  <c r="CD41" i="35"/>
  <c r="AT41" i="35"/>
  <c r="CV53" i="35"/>
  <c r="CP54" i="35"/>
  <c r="AN54" i="35"/>
  <c r="P54" i="35"/>
  <c r="Y61" i="35"/>
  <c r="S68" i="35"/>
  <c r="S62" i="35"/>
  <c r="AK61" i="35"/>
  <c r="AE61" i="35"/>
  <c r="AI59" i="35"/>
  <c r="BS59" i="35"/>
  <c r="CE58" i="35"/>
  <c r="W35" i="35"/>
  <c r="CQ58" i="35"/>
  <c r="BS60" i="35"/>
  <c r="CQ35" i="35"/>
  <c r="AU36" i="35"/>
  <c r="W31" i="69"/>
  <c r="Y31" i="69" s="1"/>
  <c r="Z31" i="69" s="1"/>
  <c r="Y12" i="69"/>
  <c r="Z12" i="69" s="1"/>
  <c r="CF36" i="35"/>
  <c r="BH35" i="35"/>
  <c r="BB53" i="35"/>
  <c r="BZ54" i="35"/>
  <c r="AJ53" i="35"/>
  <c r="BN53" i="35"/>
  <c r="CL53" i="35"/>
  <c r="BN54" i="35"/>
  <c r="CF53" i="35"/>
  <c r="CR54" i="35"/>
  <c r="CD74" i="35"/>
  <c r="BF74" i="35"/>
  <c r="V73" i="35"/>
  <c r="CP36" i="35"/>
  <c r="V52" i="35"/>
  <c r="BF52" i="35"/>
  <c r="CD42" i="35"/>
  <c r="V40" i="35"/>
  <c r="BX41" i="35"/>
  <c r="AN42" i="35"/>
  <c r="BF42" i="35"/>
  <c r="AE62" i="35"/>
  <c r="AW60" i="35"/>
  <c r="CK59" i="35"/>
  <c r="BM36" i="35"/>
  <c r="BG36" i="35"/>
  <c r="BY36" i="35"/>
  <c r="W42" i="68"/>
  <c r="Y42" i="68" s="1"/>
  <c r="Z42" i="68" s="1"/>
  <c r="Y23" i="68"/>
  <c r="AP36" i="35"/>
  <c r="AV34" i="35"/>
  <c r="R53" i="35"/>
  <c r="AV36" i="35"/>
  <c r="CX53" i="35"/>
  <c r="P38" i="35"/>
  <c r="CV74" i="35"/>
  <c r="BL36" i="35"/>
  <c r="AB37" i="35"/>
  <c r="P74" i="35"/>
  <c r="AT73" i="35"/>
  <c r="AT51" i="35"/>
  <c r="BX38" i="35"/>
  <c r="AH73" i="35"/>
  <c r="AN37" i="35"/>
  <c r="CP40" i="35"/>
  <c r="BL52" i="35"/>
  <c r="CP42" i="35"/>
  <c r="CD52" i="35"/>
  <c r="BR54" i="35"/>
  <c r="CD40" i="35"/>
  <c r="AN40" i="35"/>
  <c r="AT54" i="35"/>
  <c r="BR42" i="35"/>
  <c r="CV42" i="35"/>
  <c r="CM61" i="35"/>
  <c r="BI60" i="35"/>
  <c r="BU68" i="35"/>
  <c r="AK62" i="35"/>
  <c r="AW68" i="35"/>
  <c r="AK67" i="35"/>
  <c r="AE67" i="35"/>
  <c r="BG35" i="35"/>
  <c r="AC36" i="35"/>
  <c r="W60" i="35"/>
  <c r="BA60" i="35"/>
  <c r="CE60" i="35"/>
  <c r="AO35" i="35"/>
  <c r="AU37" i="35"/>
  <c r="W39" i="68"/>
  <c r="Y39" i="68" s="1"/>
  <c r="Z39" i="68" s="1"/>
  <c r="Y20" i="68"/>
  <c r="Z20" i="68" s="1"/>
  <c r="W31" i="72"/>
  <c r="Y31" i="72" s="1"/>
  <c r="Z31" i="72" s="1"/>
  <c r="Y12" i="72"/>
  <c r="Z12" i="72" s="1"/>
  <c r="CR34" i="35"/>
  <c r="BB35" i="35"/>
  <c r="AD55" i="35"/>
  <c r="AD54" i="35"/>
  <c r="AP53" i="35"/>
  <c r="BL73" i="35"/>
  <c r="CP37" i="35"/>
  <c r="CJ73" i="35"/>
  <c r="CP73" i="35"/>
  <c r="CJ37" i="35"/>
  <c r="BF37" i="35"/>
  <c r="CV41" i="35"/>
  <c r="P40" i="35"/>
  <c r="BX52" i="35"/>
  <c r="BF40" i="35"/>
  <c r="AB40" i="35"/>
  <c r="BR41" i="35"/>
  <c r="BX54" i="35"/>
  <c r="AZ54" i="35"/>
  <c r="BX42" i="35"/>
  <c r="BL41" i="35"/>
  <c r="BO60" i="35"/>
  <c r="CG60" i="35"/>
  <c r="CY62" i="35"/>
  <c r="AE68" i="35"/>
  <c r="Y62" i="35"/>
  <c r="AQ67" i="35"/>
  <c r="AO59" i="35"/>
  <c r="AU59" i="35"/>
  <c r="CK36" i="35"/>
  <c r="AO60" i="35"/>
  <c r="AI35" i="35"/>
  <c r="CX36" i="35"/>
  <c r="AJ35" i="35"/>
  <c r="AD36" i="35"/>
  <c r="BZ35" i="35"/>
  <c r="AP55" i="35"/>
  <c r="CL55" i="35"/>
  <c r="AP54" i="35"/>
  <c r="CL54" i="35"/>
  <c r="CR53" i="35"/>
  <c r="V74" i="35"/>
  <c r="AB74" i="35"/>
  <c r="CV73" i="35"/>
  <c r="AT38" i="35"/>
  <c r="AB36" i="35"/>
  <c r="CD38" i="35"/>
  <c r="BL37" i="35"/>
  <c r="CP53" i="35"/>
  <c r="AH38" i="35"/>
  <c r="V38" i="35"/>
  <c r="CJ40" i="35"/>
  <c r="AT40" i="35"/>
  <c r="CD53" i="35"/>
  <c r="BL54" i="35"/>
  <c r="AH53" i="35"/>
  <c r="BU60" i="35"/>
  <c r="BC68" i="35"/>
  <c r="BC60" i="35"/>
  <c r="BI68" i="35"/>
  <c r="AE60" i="35"/>
  <c r="BI61" i="35"/>
  <c r="CY68" i="35"/>
  <c r="CY67" i="35"/>
  <c r="BC62" i="35"/>
  <c r="BC67" i="35"/>
  <c r="CM67" i="35"/>
  <c r="CW58" i="35"/>
  <c r="BG59" i="35"/>
  <c r="CQ59" i="35"/>
  <c r="CK35" i="35"/>
  <c r="AC60" i="35"/>
  <c r="BM60" i="35"/>
  <c r="BA35" i="35"/>
  <c r="AI36" i="35"/>
  <c r="AQ52" i="35"/>
  <c r="W31" i="68"/>
  <c r="Y31" i="68" s="1"/>
  <c r="Y12" i="68"/>
  <c r="BZ34" i="35"/>
  <c r="X34" i="35"/>
  <c r="CL35" i="35"/>
  <c r="CX55" i="35"/>
  <c r="AH74" i="35"/>
  <c r="BX74" i="35"/>
  <c r="CP74" i="35"/>
  <c r="CV36" i="35"/>
  <c r="AB73" i="35"/>
  <c r="V36" i="35"/>
  <c r="BF38" i="35"/>
  <c r="AB42" i="35"/>
  <c r="BR40" i="35"/>
  <c r="CV52" i="35"/>
  <c r="AH52" i="35"/>
  <c r="AZ41" i="35"/>
  <c r="CJ54" i="35"/>
  <c r="AT53" i="35"/>
  <c r="P51" i="35"/>
  <c r="Y60" i="35"/>
  <c r="AQ68" i="35"/>
  <c r="CG61" i="35"/>
  <c r="CA60" i="35"/>
  <c r="BO62" i="35"/>
  <c r="S61" i="35"/>
  <c r="BY59" i="35"/>
  <c r="BY35" i="35"/>
  <c r="CQ60" i="35"/>
  <c r="CQ36" i="35"/>
  <c r="W39" i="72"/>
  <c r="Y39" i="72" s="1"/>
  <c r="Z39" i="72" s="1"/>
  <c r="Y20" i="72"/>
  <c r="Z20" i="72" s="1"/>
  <c r="CR55" i="35"/>
  <c r="X55" i="35"/>
  <c r="AV53" i="35"/>
  <c r="CJ74" i="35"/>
  <c r="AN73" i="35"/>
  <c r="BF73" i="35"/>
  <c r="AZ51" i="35"/>
  <c r="AZ40" i="35"/>
  <c r="BL42" i="35"/>
  <c r="AN52" i="35"/>
  <c r="AB41" i="35"/>
  <c r="BU61" i="35"/>
  <c r="W36" i="35"/>
  <c r="Q59" i="35"/>
  <c r="AG48" i="35"/>
  <c r="AK65" i="35"/>
  <c r="BA58" i="35"/>
  <c r="AH49" i="35"/>
  <c r="BF60" i="35"/>
  <c r="BS33" i="35"/>
  <c r="W42" i="69"/>
  <c r="Y42" i="69" s="1"/>
  <c r="Z42" i="69" s="1"/>
  <c r="Y23" i="69"/>
  <c r="Z23" i="69" s="1"/>
  <c r="BK48" i="35"/>
  <c r="AA35" i="35"/>
  <c r="O49" i="35"/>
  <c r="AG37" i="35"/>
  <c r="CI37" i="35"/>
  <c r="BK50" i="35"/>
  <c r="CU36" i="35"/>
  <c r="BH32" i="35"/>
  <c r="AJ47" i="35"/>
  <c r="X45" i="35"/>
  <c r="BB46" i="35"/>
  <c r="R45" i="35"/>
  <c r="CP33" i="35"/>
  <c r="CV48" i="35"/>
  <c r="CJ70" i="35"/>
  <c r="CD33" i="35"/>
  <c r="CJ71" i="35"/>
  <c r="BR32" i="35"/>
  <c r="AH61" i="35"/>
  <c r="BL34" i="35"/>
  <c r="BX59" i="35"/>
  <c r="AT34" i="35"/>
  <c r="BR72" i="35"/>
  <c r="BF48" i="35"/>
  <c r="V48" i="35"/>
  <c r="BX48" i="35"/>
  <c r="P78" i="35"/>
  <c r="AZ78" i="35"/>
  <c r="AE46" i="35"/>
  <c r="BC46" i="35"/>
  <c r="BU45" i="35"/>
  <c r="S46" i="35"/>
  <c r="CY42" i="35"/>
  <c r="CM66" i="35"/>
  <c r="Y66" i="35"/>
  <c r="BI42" i="35"/>
  <c r="CW33" i="35"/>
  <c r="CQ46" i="35"/>
  <c r="AI47" i="35"/>
  <c r="AI48" i="35"/>
  <c r="Q58" i="35"/>
  <c r="W56" i="35"/>
  <c r="BE47" i="35"/>
  <c r="BW49" i="35"/>
  <c r="CC49" i="35"/>
  <c r="CI47" i="35"/>
  <c r="U49" i="35"/>
  <c r="AG35" i="35"/>
  <c r="AY36" i="35"/>
  <c r="CC37" i="35"/>
  <c r="CO35" i="35"/>
  <c r="CC36" i="35"/>
  <c r="BW48" i="35"/>
  <c r="AM51" i="35"/>
  <c r="AS37" i="35"/>
  <c r="BN32" i="35"/>
  <c r="BB32" i="35"/>
  <c r="AD46" i="35"/>
  <c r="CR46" i="35"/>
  <c r="R47" i="35"/>
  <c r="BN47" i="35"/>
  <c r="AV32" i="35"/>
  <c r="CF47" i="35"/>
  <c r="CV59" i="35"/>
  <c r="CV33" i="35"/>
  <c r="CV49" i="35"/>
  <c r="AZ60" i="35"/>
  <c r="CJ32" i="35"/>
  <c r="BR59" i="35"/>
  <c r="CV34" i="35"/>
  <c r="CD48" i="35"/>
  <c r="AH48" i="35"/>
  <c r="CJ72" i="35"/>
  <c r="P34" i="35"/>
  <c r="CP78" i="35"/>
  <c r="CA46" i="35"/>
  <c r="CS46" i="35"/>
  <c r="BU44" i="35"/>
  <c r="CY46" i="35"/>
  <c r="AE47" i="35"/>
  <c r="BO46" i="35"/>
  <c r="BI44" i="35"/>
  <c r="S43" i="35"/>
  <c r="Y43" i="35"/>
  <c r="AW66" i="35"/>
  <c r="BO66" i="35"/>
  <c r="AU33" i="35"/>
  <c r="CK47" i="35"/>
  <c r="BG47" i="35"/>
  <c r="CE33" i="35"/>
  <c r="BA48" i="35"/>
  <c r="Q46" i="35"/>
  <c r="Q57" i="35"/>
  <c r="O48" i="35"/>
  <c r="U47" i="35"/>
  <c r="CI36" i="35"/>
  <c r="CU37" i="35"/>
  <c r="CC48" i="35"/>
  <c r="CU48" i="35"/>
  <c r="CI51" i="35"/>
  <c r="BE37" i="35"/>
  <c r="AP33" i="35"/>
  <c r="AJ46" i="35"/>
  <c r="CR47" i="35"/>
  <c r="CD49" i="35"/>
  <c r="AB48" i="35"/>
  <c r="AB59" i="35"/>
  <c r="V33" i="35"/>
  <c r="V32" i="35"/>
  <c r="BL48" i="35"/>
  <c r="BL59" i="35"/>
  <c r="CV72" i="35"/>
  <c r="AZ48" i="35"/>
  <c r="CP50" i="35"/>
  <c r="BI45" i="35"/>
  <c r="AW47" i="35"/>
  <c r="CM46" i="35"/>
  <c r="BC47" i="35"/>
  <c r="AK45" i="35"/>
  <c r="AW43" i="35"/>
  <c r="CG66" i="35"/>
  <c r="BC42" i="35"/>
  <c r="CE47" i="35"/>
  <c r="BM46" i="35"/>
  <c r="Q33" i="35"/>
  <c r="CO49" i="35"/>
  <c r="CI49" i="35"/>
  <c r="CC35" i="35"/>
  <c r="AS47" i="35"/>
  <c r="AM47" i="35"/>
  <c r="CU49" i="35"/>
  <c r="BQ35" i="35"/>
  <c r="CI50" i="35"/>
  <c r="BK47" i="35"/>
  <c r="BE48" i="35"/>
  <c r="AM50" i="35"/>
  <c r="AG36" i="35"/>
  <c r="CU50" i="35"/>
  <c r="CU35" i="35"/>
  <c r="BK37" i="35"/>
  <c r="BQ36" i="35"/>
  <c r="CX33" i="35"/>
  <c r="CL47" i="35"/>
  <c r="AJ32" i="35"/>
  <c r="BN33" i="35"/>
  <c r="BT31" i="35"/>
  <c r="BX71" i="35"/>
  <c r="BL72" i="35"/>
  <c r="BF34" i="35"/>
  <c r="BF70" i="35"/>
  <c r="CD60" i="35"/>
  <c r="AT32" i="35"/>
  <c r="CP59" i="35"/>
  <c r="BR48" i="35"/>
  <c r="AN48" i="35"/>
  <c r="P33" i="35"/>
  <c r="V78" i="35"/>
  <c r="S47" i="35"/>
  <c r="S44" i="35"/>
  <c r="CY47" i="35"/>
  <c r="AW45" i="35"/>
  <c r="AE43" i="35"/>
  <c r="CY44" i="35"/>
  <c r="S42" i="35"/>
  <c r="CG64" i="35"/>
  <c r="AQ42" i="35"/>
  <c r="BC66" i="35"/>
  <c r="CM42" i="35"/>
  <c r="BG58" i="35"/>
  <c r="BY58" i="35"/>
  <c r="BY46" i="35"/>
  <c r="BS48" i="35"/>
  <c r="CW46" i="35"/>
  <c r="BY48" i="35"/>
  <c r="CQ57" i="35"/>
  <c r="CK56" i="35"/>
  <c r="BK51" i="35"/>
  <c r="BQ47" i="35"/>
  <c r="AG47" i="35"/>
  <c r="AM36" i="35"/>
  <c r="BE36" i="35"/>
  <c r="O51" i="35"/>
  <c r="AA51" i="35"/>
  <c r="BW35" i="35"/>
  <c r="CO37" i="35"/>
  <c r="U48" i="35"/>
  <c r="CF45" i="35"/>
  <c r="AJ33" i="35"/>
  <c r="AP46" i="35"/>
  <c r="AD47" i="35"/>
  <c r="AV47" i="35"/>
  <c r="AV45" i="35"/>
  <c r="P32" i="35"/>
  <c r="AB70" i="35"/>
  <c r="CD59" i="35"/>
  <c r="AZ34" i="35"/>
  <c r="BX70" i="35"/>
  <c r="AB49" i="35"/>
  <c r="CJ48" i="35"/>
  <c r="V60" i="35"/>
  <c r="AN60" i="35"/>
  <c r="AT48" i="35"/>
  <c r="AE45" i="35"/>
  <c r="CG45" i="35"/>
  <c r="CY45" i="35"/>
  <c r="CA45" i="35"/>
  <c r="BU43" i="35"/>
  <c r="BO65" i="35"/>
  <c r="BU42" i="35"/>
  <c r="BU66" i="35"/>
  <c r="BG46" i="35"/>
  <c r="W33" i="35"/>
  <c r="AC58" i="35"/>
  <c r="W57" i="35"/>
  <c r="AC47" i="35"/>
  <c r="Q56" i="35"/>
  <c r="AC48" i="35"/>
  <c r="AO56" i="35"/>
  <c r="BG56" i="35"/>
  <c r="AC56" i="35"/>
  <c r="CU47" i="35"/>
  <c r="CO47" i="35"/>
  <c r="O36" i="35"/>
  <c r="AS49" i="35"/>
  <c r="AA47" i="35"/>
  <c r="AA50" i="35"/>
  <c r="AM48" i="35"/>
  <c r="CO51" i="35"/>
  <c r="AG51" i="35"/>
  <c r="AS51" i="35"/>
  <c r="U50" i="35"/>
  <c r="U36" i="35"/>
  <c r="BQ48" i="35"/>
  <c r="AY37" i="35"/>
  <c r="AV33" i="35"/>
  <c r="CF32" i="35"/>
  <c r="X47" i="35"/>
  <c r="BN46" i="35"/>
  <c r="BB47" i="35"/>
  <c r="CL32" i="35"/>
  <c r="AV46" i="35"/>
  <c r="R31" i="35"/>
  <c r="AD31" i="35"/>
  <c r="AT33" i="35"/>
  <c r="AT70" i="35"/>
  <c r="V49" i="35"/>
  <c r="AB71" i="35"/>
  <c r="BX34" i="35"/>
  <c r="BL49" i="35"/>
  <c r="CV70" i="35"/>
  <c r="CP49" i="35"/>
  <c r="P59" i="35"/>
  <c r="AZ72" i="35"/>
  <c r="CP61" i="35"/>
  <c r="BL61" i="35"/>
  <c r="AB60" i="35"/>
  <c r="BL60" i="35"/>
  <c r="CV60" i="35"/>
  <c r="CP48" i="35"/>
  <c r="CD78" i="35"/>
  <c r="CJ77" i="35"/>
  <c r="BR78" i="35"/>
  <c r="CM45" i="35"/>
  <c r="S65" i="35"/>
  <c r="AQ46" i="35"/>
  <c r="AQ47" i="35"/>
  <c r="CG46" i="35"/>
  <c r="AW44" i="35"/>
  <c r="BC44" i="35"/>
  <c r="BO44" i="35"/>
  <c r="CA47" i="35"/>
  <c r="CM43" i="35"/>
  <c r="AK43" i="35"/>
  <c r="CY66" i="35"/>
  <c r="BA33" i="35"/>
  <c r="AO47" i="35"/>
  <c r="CW57" i="35"/>
  <c r="AI57" i="35"/>
  <c r="AI32" i="35"/>
  <c r="AC33" i="35"/>
  <c r="CK48" i="35"/>
  <c r="AU47" i="35"/>
  <c r="CQ47" i="35"/>
  <c r="BM48" i="35"/>
  <c r="BM56" i="35"/>
  <c r="BS56" i="35"/>
  <c r="AU56" i="35"/>
  <c r="BA56" i="35"/>
  <c r="Q47" i="35"/>
  <c r="BK49" i="35"/>
  <c r="O37" i="35"/>
  <c r="CC47" i="35"/>
  <c r="AM35" i="35"/>
  <c r="BQ50" i="35"/>
  <c r="AY48" i="35"/>
  <c r="CO36" i="35"/>
  <c r="BK36" i="35"/>
  <c r="AY51" i="35"/>
  <c r="CU51" i="35"/>
  <c r="BW50" i="35"/>
  <c r="AY50" i="35"/>
  <c r="AP47" i="35"/>
  <c r="BT33" i="35"/>
  <c r="X33" i="35"/>
  <c r="AD45" i="35"/>
  <c r="CL45" i="35"/>
  <c r="BT46" i="35"/>
  <c r="BZ32" i="35"/>
  <c r="BZ47" i="35"/>
  <c r="BH33" i="35"/>
  <c r="BN31" i="35"/>
  <c r="AP31" i="35"/>
  <c r="BH31" i="35"/>
  <c r="BB31" i="35"/>
  <c r="BF33" i="35"/>
  <c r="V71" i="35"/>
  <c r="BL33" i="35"/>
  <c r="AN59" i="35"/>
  <c r="AT59" i="35"/>
  <c r="BF49" i="35"/>
  <c r="V59" i="35"/>
  <c r="CP34" i="35"/>
  <c r="AZ33" i="35"/>
  <c r="BF32" i="35"/>
  <c r="AH33" i="35"/>
  <c r="V72" i="35"/>
  <c r="BR61" i="35"/>
  <c r="CP60" i="35"/>
  <c r="AT61" i="35"/>
  <c r="BX72" i="35"/>
  <c r="BR60" i="35"/>
  <c r="AB61" i="35"/>
  <c r="P72" i="35"/>
  <c r="Y45" i="35"/>
  <c r="Y47" i="35"/>
  <c r="BO47" i="35"/>
  <c r="Y44" i="35"/>
  <c r="BM33" i="35"/>
  <c r="CK33" i="35"/>
  <c r="AU57" i="35"/>
  <c r="BA47" i="35"/>
  <c r="BG48" i="35"/>
  <c r="AO48" i="35"/>
  <c r="BY47" i="35"/>
  <c r="W48" i="35"/>
  <c r="CW48" i="35"/>
  <c r="CW56" i="35"/>
  <c r="CE56" i="35"/>
  <c r="CQ56" i="35"/>
  <c r="AO31" i="35"/>
  <c r="O47" i="35"/>
  <c r="AM49" i="35"/>
  <c r="AY47" i="35"/>
  <c r="CC50" i="35"/>
  <c r="CO48" i="35"/>
  <c r="AA48" i="35"/>
  <c r="U37" i="35"/>
  <c r="CO50" i="35"/>
  <c r="BW36" i="35"/>
  <c r="BW51" i="35"/>
  <c r="CL33" i="35"/>
  <c r="CX32" i="35"/>
  <c r="CX46" i="35"/>
  <c r="CR32" i="35"/>
  <c r="CF46" i="35"/>
  <c r="CF33" i="35"/>
  <c r="BT47" i="35"/>
  <c r="CX47" i="35"/>
  <c r="X31" i="35"/>
  <c r="CX31" i="35"/>
  <c r="CL31" i="35"/>
  <c r="BZ31" i="35"/>
  <c r="R32" i="35"/>
  <c r="CP32" i="35"/>
  <c r="AB32" i="35"/>
  <c r="CP71" i="35"/>
  <c r="BR49" i="35"/>
  <c r="AZ59" i="35"/>
  <c r="BX33" i="35"/>
  <c r="AZ32" i="35"/>
  <c r="BF59" i="35"/>
  <c r="AZ61" i="35"/>
  <c r="CP72" i="35"/>
  <c r="AH72" i="35"/>
  <c r="BX78" i="35"/>
  <c r="P48" i="35"/>
  <c r="BU46" i="35"/>
  <c r="CG47" i="35"/>
  <c r="BI43" i="35"/>
  <c r="CS43" i="35"/>
  <c r="CG43" i="35"/>
  <c r="AO33" i="35"/>
  <c r="CK58" i="35"/>
  <c r="CK57" i="35"/>
  <c r="CQ33" i="35"/>
  <c r="BG33" i="35"/>
  <c r="BY57" i="35"/>
  <c r="CK46" i="35"/>
  <c r="BA46" i="35"/>
  <c r="CE48" i="35"/>
  <c r="AU48" i="35"/>
  <c r="CW47" i="35"/>
  <c r="BY56" i="35"/>
  <c r="U35" i="35"/>
  <c r="AY49" i="35"/>
  <c r="BQ49" i="35"/>
  <c r="AS50" i="35"/>
  <c r="AS48" i="35"/>
  <c r="BQ37" i="35"/>
  <c r="CC51" i="35"/>
  <c r="U51" i="35"/>
  <c r="AP45" i="35"/>
  <c r="BZ46" i="35"/>
  <c r="BN45" i="35"/>
  <c r="BT45" i="35"/>
  <c r="BZ33" i="35"/>
  <c r="AP32" i="35"/>
  <c r="AD33" i="35"/>
  <c r="AJ45" i="35"/>
  <c r="R33" i="35"/>
  <c r="CR31" i="35"/>
  <c r="V34" i="35"/>
  <c r="CJ34" i="35"/>
  <c r="CV32" i="35"/>
  <c r="AN32" i="35"/>
  <c r="BL32" i="35"/>
  <c r="CJ49" i="35"/>
  <c r="AH71" i="35"/>
  <c r="CJ59" i="35"/>
  <c r="CJ33" i="35"/>
  <c r="CD32" i="35"/>
  <c r="AN49" i="35"/>
  <c r="AB33" i="35"/>
  <c r="AH32" i="35"/>
  <c r="CV61" i="35"/>
  <c r="V61" i="35"/>
  <c r="BF72" i="35"/>
  <c r="CJ60" i="35"/>
  <c r="AW46" i="35"/>
  <c r="AK47" i="35"/>
  <c r="AE44" i="35"/>
  <c r="Y46" i="35"/>
  <c r="AK46" i="35"/>
  <c r="BO43" i="35"/>
  <c r="AE66" i="35"/>
  <c r="AK42" i="35"/>
  <c r="S66" i="35"/>
  <c r="AE42" i="35"/>
  <c r="BY33" i="35"/>
  <c r="BS47" i="35"/>
  <c r="BA57" i="35"/>
  <c r="AI46" i="35"/>
  <c r="BG57" i="35"/>
  <c r="BM47" i="35"/>
  <c r="BS46" i="35"/>
  <c r="AU58" i="35"/>
  <c r="CE46" i="35"/>
  <c r="CQ48" i="35"/>
  <c r="Q48" i="35"/>
  <c r="AA49" i="35"/>
  <c r="BE49" i="35"/>
  <c r="BW47" i="35"/>
  <c r="AS35" i="35"/>
  <c r="AG49" i="35"/>
  <c r="BE35" i="35"/>
  <c r="BK35" i="35"/>
  <c r="BE51" i="35"/>
  <c r="CI48" i="35"/>
  <c r="AG50" i="35"/>
  <c r="BH45" i="35"/>
  <c r="BB33" i="35"/>
  <c r="BB45" i="35"/>
  <c r="BT32" i="35"/>
  <c r="BH47" i="35"/>
  <c r="BZ45" i="35"/>
  <c r="BR33" i="35"/>
  <c r="AZ70" i="35"/>
  <c r="CP70" i="35"/>
  <c r="AH34" i="35"/>
  <c r="AN70" i="35"/>
  <c r="CD61" i="35"/>
  <c r="BX49" i="35"/>
  <c r="CV76" i="35"/>
  <c r="BX32" i="35"/>
  <c r="BF61" i="35"/>
  <c r="CD72" i="35"/>
  <c r="AT72" i="35"/>
  <c r="AB50" i="35"/>
  <c r="P61" i="35"/>
  <c r="AH78" i="35"/>
  <c r="CS45" i="35"/>
  <c r="BC45" i="35"/>
  <c r="BI46" i="35"/>
  <c r="CA44" i="35"/>
  <c r="AW42" i="35"/>
  <c r="CA43" i="35"/>
  <c r="CA42" i="35"/>
  <c r="AK66" i="35"/>
  <c r="CS42" i="35"/>
  <c r="AC46" i="35"/>
  <c r="AO58" i="35"/>
  <c r="BM58" i="35"/>
  <c r="W58" i="35"/>
  <c r="S58" i="35"/>
  <c r="BU64" i="35"/>
  <c r="AC54" i="35"/>
  <c r="BS43" i="35"/>
  <c r="V51" i="35"/>
  <c r="BX77" i="35"/>
  <c r="CV47" i="35"/>
  <c r="AY35" i="35"/>
  <c r="BQ51" i="35"/>
  <c r="O50" i="35"/>
  <c r="CX45" i="35"/>
  <c r="CD34" i="35"/>
  <c r="AT60" i="35"/>
  <c r="AH60" i="35"/>
  <c r="BR70" i="35"/>
  <c r="BX61" i="35"/>
  <c r="BX60" i="35"/>
  <c r="AN61" i="35"/>
  <c r="CJ61" i="35"/>
  <c r="AT78" i="35"/>
  <c r="AN78" i="35"/>
  <c r="CJ78" i="35"/>
  <c r="CG44" i="35"/>
  <c r="CM47" i="35"/>
  <c r="AQ44" i="35"/>
  <c r="AQ43" i="35"/>
  <c r="CS66" i="35"/>
  <c r="CY43" i="35"/>
  <c r="BI66" i="35"/>
  <c r="CG42" i="35"/>
  <c r="AC57" i="35"/>
  <c r="AO57" i="35"/>
  <c r="W46" i="35"/>
  <c r="AU46" i="35"/>
  <c r="BS58" i="35"/>
  <c r="CM44" i="35"/>
  <c r="S49" i="35"/>
  <c r="CM68" i="35"/>
  <c r="BS52" i="35"/>
  <c r="BU39" i="35"/>
  <c r="AU61" i="35"/>
  <c r="BS31" i="35"/>
  <c r="BU31" i="35"/>
  <c r="BU47" i="35"/>
  <c r="AK44" i="35"/>
  <c r="BI47" i="35"/>
  <c r="AQ49" i="35"/>
  <c r="CM49" i="35"/>
  <c r="BU69" i="35"/>
  <c r="CY49" i="35"/>
  <c r="AW48" i="35"/>
  <c r="CS47" i="35"/>
  <c r="BO68" i="35"/>
  <c r="BI31" i="35"/>
  <c r="AU32" i="35"/>
  <c r="BA51" i="35"/>
  <c r="CE31" i="35"/>
  <c r="S48" i="35"/>
  <c r="Y31" i="35"/>
  <c r="BG32" i="35"/>
  <c r="AO61" i="35"/>
  <c r="BM61" i="35"/>
  <c r="CK38" i="35"/>
  <c r="CG31" i="35"/>
  <c r="CY31" i="35"/>
  <c r="AO32" i="35"/>
  <c r="BA32" i="35"/>
  <c r="AI51" i="35"/>
  <c r="W51" i="35"/>
  <c r="AI52" i="35"/>
  <c r="BA52" i="35"/>
  <c r="BA61" i="35"/>
  <c r="BS32" i="35"/>
  <c r="BY51" i="35"/>
  <c r="AO51" i="35"/>
  <c r="BG51" i="35"/>
  <c r="AC52" i="35"/>
  <c r="AU52" i="35"/>
  <c r="CW52" i="35"/>
  <c r="AO30" i="35"/>
  <c r="AC32" i="35"/>
  <c r="CW32" i="35"/>
  <c r="CK32" i="35"/>
  <c r="CK61" i="35"/>
  <c r="BY52" i="35"/>
  <c r="Q31" i="35"/>
  <c r="CE51" i="35"/>
  <c r="BG52" i="35"/>
  <c r="BM32" i="35"/>
  <c r="W32" i="35"/>
  <c r="CQ32" i="35"/>
  <c r="CE52" i="35"/>
  <c r="BG31" i="35"/>
  <c r="W52" i="35"/>
  <c r="AC31" i="35"/>
  <c r="AI31" i="35"/>
  <c r="W31" i="35"/>
  <c r="AQ31" i="35"/>
  <c r="CE32" i="35"/>
  <c r="Q61" i="35"/>
  <c r="CQ52" i="35"/>
  <c r="CW31" i="35"/>
  <c r="BM31" i="35"/>
  <c r="BY31" i="35"/>
  <c r="CA31" i="35"/>
  <c r="CQ51" i="35"/>
  <c r="BS61" i="35"/>
  <c r="W61" i="35"/>
  <c r="AC61" i="35"/>
  <c r="AI61" i="35"/>
  <c r="BM52" i="35"/>
  <c r="BS51" i="35"/>
  <c r="CK52" i="35"/>
  <c r="Q52" i="35"/>
  <c r="CK31" i="35"/>
  <c r="CQ31" i="35"/>
  <c r="BO31" i="35"/>
  <c r="BY61" i="35"/>
  <c r="BG61" i="35"/>
  <c r="CE61" i="35"/>
  <c r="AC51" i="35"/>
  <c r="CW51" i="35"/>
  <c r="AO52" i="35"/>
  <c r="Q51" i="35"/>
  <c r="BA31" i="35"/>
  <c r="CM31" i="35"/>
  <c r="BC31" i="35"/>
  <c r="CS31" i="35"/>
  <c r="Q32" i="35"/>
  <c r="CQ61" i="35"/>
  <c r="BM51" i="35"/>
  <c r="AU31" i="35"/>
  <c r="AE31" i="35"/>
  <c r="BY32" i="35"/>
  <c r="CE30" i="35"/>
  <c r="X41" i="68"/>
  <c r="Y41" i="68" s="1"/>
  <c r="Z41" i="68" s="1"/>
  <c r="Y22" i="68"/>
  <c r="Z22" i="68" s="1"/>
  <c r="X30" i="72"/>
  <c r="Y30" i="72" s="1"/>
  <c r="Z30" i="72" s="1"/>
  <c r="Y11" i="72"/>
  <c r="Z11" i="72" s="1"/>
  <c r="X41" i="72"/>
  <c r="Y41" i="72" s="1"/>
  <c r="Z41" i="72" s="1"/>
  <c r="Y22" i="72"/>
  <c r="Z22" i="72" s="1"/>
  <c r="X35" i="69"/>
  <c r="Y35" i="69" s="1"/>
  <c r="Z35" i="69" s="1"/>
  <c r="Y16" i="69"/>
  <c r="Z16" i="69" s="1"/>
  <c r="X30" i="69"/>
  <c r="Y30" i="69" s="1"/>
  <c r="Z30" i="69" s="1"/>
  <c r="Y11" i="69"/>
  <c r="Z11" i="69" s="1"/>
  <c r="X41" i="69"/>
  <c r="Y41" i="69" s="1"/>
  <c r="Z41" i="69" s="1"/>
  <c r="Y22" i="69"/>
  <c r="Z22" i="69" s="1"/>
  <c r="S68" i="55"/>
  <c r="AQ68" i="55"/>
  <c r="BO69" i="55"/>
  <c r="AK68" i="55"/>
  <c r="Y68" i="55"/>
  <c r="CY68" i="55"/>
  <c r="CS68" i="55"/>
  <c r="CG68" i="55"/>
  <c r="CA68" i="55"/>
  <c r="CM68" i="55"/>
  <c r="BU68" i="55"/>
  <c r="AW68" i="55"/>
  <c r="BC68" i="55"/>
  <c r="AE68" i="55"/>
  <c r="AW71" i="55"/>
  <c r="BI68" i="55"/>
  <c r="CY70" i="55"/>
  <c r="BU71" i="55"/>
  <c r="S70" i="55"/>
  <c r="AK70" i="55"/>
  <c r="BU70" i="55"/>
  <c r="CS69" i="55"/>
  <c r="CM71" i="55"/>
  <c r="Y69" i="55"/>
  <c r="AW69" i="55"/>
  <c r="CA69" i="55"/>
  <c r="CA71" i="55"/>
  <c r="CG70" i="55"/>
  <c r="CG71" i="55"/>
  <c r="S69" i="55"/>
  <c r="S71" i="55"/>
  <c r="AE70" i="55"/>
  <c r="CM70" i="55"/>
  <c r="CY71" i="55"/>
  <c r="CS71" i="55"/>
  <c r="AK69" i="55"/>
  <c r="BO70" i="55"/>
  <c r="CY69" i="55"/>
  <c r="BO71" i="55"/>
  <c r="BI69" i="55"/>
  <c r="BI71" i="55"/>
  <c r="Y71" i="55"/>
  <c r="AE71" i="55"/>
  <c r="AW70" i="55"/>
  <c r="BC70" i="55"/>
  <c r="AQ70" i="55"/>
  <c r="AK71" i="55"/>
  <c r="Y70" i="55"/>
  <c r="BU69" i="55"/>
  <c r="CG69" i="55"/>
  <c r="CA70" i="55"/>
  <c r="CS70" i="55"/>
  <c r="AQ71" i="55"/>
  <c r="AE69" i="55"/>
  <c r="BC69" i="55"/>
  <c r="AQ69" i="55"/>
  <c r="BC71" i="55"/>
  <c r="BI70" i="55"/>
  <c r="CM69" i="55"/>
  <c r="X38" i="68"/>
  <c r="Y38" i="68" s="1"/>
  <c r="Z38" i="68" s="1"/>
  <c r="Y19" i="68"/>
  <c r="Z19" i="68" s="1"/>
  <c r="X38" i="72"/>
  <c r="Y38" i="72" s="1"/>
  <c r="Z38" i="72" s="1"/>
  <c r="Y19" i="72"/>
  <c r="Z19" i="72" s="1"/>
  <c r="X30" i="68"/>
  <c r="Y30" i="68" s="1"/>
  <c r="Z30" i="68" s="1"/>
  <c r="Y11" i="68"/>
  <c r="Z11" i="68" s="1"/>
  <c r="X38" i="69"/>
  <c r="Y38" i="69" s="1"/>
  <c r="Z38" i="69" s="1"/>
  <c r="Y19" i="69"/>
  <c r="Z19" i="69" s="1"/>
  <c r="X35" i="68"/>
  <c r="Y35" i="68" s="1"/>
  <c r="Z35" i="68" s="1"/>
  <c r="Y16" i="68"/>
  <c r="Z16" i="68" s="1"/>
  <c r="X35" i="72"/>
  <c r="Y35" i="72" s="1"/>
  <c r="Z35" i="72" s="1"/>
  <c r="Y16" i="72"/>
  <c r="Z16" i="72" s="1"/>
  <c r="BM62" i="55"/>
  <c r="BM61" i="55"/>
  <c r="BG63" i="55"/>
  <c r="BM63" i="55"/>
  <c r="AU60" i="55"/>
  <c r="AI62" i="55"/>
  <c r="CW63" i="55"/>
  <c r="CE61" i="55"/>
  <c r="BA60" i="55"/>
  <c r="W62" i="55"/>
  <c r="BA63" i="55"/>
  <c r="BY61" i="55"/>
  <c r="AC60" i="55"/>
  <c r="BG62" i="55"/>
  <c r="AC62" i="55"/>
  <c r="BS63" i="55"/>
  <c r="CK61" i="55"/>
  <c r="BG60" i="55"/>
  <c r="Q60" i="55"/>
  <c r="Q62" i="55"/>
  <c r="AO63" i="55"/>
  <c r="BS61" i="55"/>
  <c r="AO60" i="55"/>
  <c r="CK62" i="55"/>
  <c r="AO62" i="55"/>
  <c r="AI63" i="55"/>
  <c r="AU61" i="55"/>
  <c r="AI60" i="55"/>
  <c r="CW62" i="55"/>
  <c r="W63" i="55"/>
  <c r="BA61" i="55"/>
  <c r="CQ60" i="55"/>
  <c r="W60" i="55"/>
  <c r="CQ62" i="55"/>
  <c r="AC63" i="55"/>
  <c r="AI61" i="55"/>
  <c r="CE60" i="55"/>
  <c r="CE62" i="55"/>
  <c r="Q63" i="55"/>
  <c r="W61" i="55"/>
  <c r="BY60" i="55"/>
  <c r="BY62" i="55"/>
  <c r="CQ63" i="55"/>
  <c r="AU63" i="55"/>
  <c r="AC61" i="55"/>
  <c r="BG61" i="55"/>
  <c r="CK60" i="55"/>
  <c r="BS62" i="55"/>
  <c r="CE63" i="55"/>
  <c r="Q61" i="55"/>
  <c r="CW60" i="55"/>
  <c r="AU62" i="55"/>
  <c r="BY63" i="55"/>
  <c r="CW61" i="55"/>
  <c r="AO61" i="55"/>
  <c r="BS60" i="55"/>
  <c r="BA62" i="55"/>
  <c r="CK63" i="55"/>
  <c r="CQ61" i="55"/>
  <c r="V40" i="69"/>
  <c r="Y40" i="69" s="1"/>
  <c r="Z40" i="69" s="1"/>
  <c r="Y21" i="69"/>
  <c r="Z21" i="69" s="1"/>
  <c r="V43" i="69"/>
  <c r="Y43" i="69" s="1"/>
  <c r="Z43" i="69" s="1"/>
  <c r="Y24" i="69"/>
  <c r="Z24" i="69" s="1"/>
  <c r="V36" i="68"/>
  <c r="Y36" i="68" s="1"/>
  <c r="Y17" i="68"/>
  <c r="Z17" i="68" s="1"/>
  <c r="V40" i="68"/>
  <c r="Y40" i="68" s="1"/>
  <c r="Z40" i="68" s="1"/>
  <c r="Y21" i="68"/>
  <c r="Z21" i="68" s="1"/>
  <c r="V36" i="72"/>
  <c r="Y36" i="72" s="1"/>
  <c r="Y17" i="72"/>
  <c r="Z17" i="72" s="1"/>
  <c r="V32" i="68"/>
  <c r="Y32" i="68" s="1"/>
  <c r="Y13" i="68"/>
  <c r="Z13" i="68" s="1"/>
  <c r="Z25" i="68"/>
  <c r="Z10" i="68"/>
  <c r="Z34" i="68"/>
  <c r="Z14" i="68"/>
  <c r="Z12" i="68"/>
  <c r="Z44" i="68"/>
  <c r="Z15" i="68"/>
  <c r="Z29" i="68"/>
  <c r="Z33" i="68"/>
  <c r="Z23" i="68"/>
  <c r="Z31" i="68"/>
  <c r="I7" i="68"/>
  <c r="I14" i="68"/>
  <c r="L14" i="68" s="1"/>
  <c r="M14" i="68" s="1"/>
  <c r="K14" i="68" s="1"/>
  <c r="I8" i="68"/>
  <c r="L8" i="68" s="1"/>
  <c r="M8" i="68" s="1"/>
  <c r="K8" i="68" s="1"/>
  <c r="I16" i="68"/>
  <c r="L16" i="68" s="1"/>
  <c r="M16" i="68" s="1"/>
  <c r="K16" i="68" s="1"/>
  <c r="I15" i="68"/>
  <c r="L15" i="68" s="1"/>
  <c r="M15" i="68" s="1"/>
  <c r="K15" i="68" s="1"/>
  <c r="I9" i="68"/>
  <c r="L9" i="68" s="1"/>
  <c r="M9" i="68" s="1"/>
  <c r="K9" i="68" s="1"/>
  <c r="I11" i="68"/>
  <c r="L11" i="68" s="1"/>
  <c r="M11" i="68" s="1"/>
  <c r="K11" i="68" s="1"/>
  <c r="I13" i="68"/>
  <c r="L13" i="68" s="1"/>
  <c r="M13" i="68" s="1"/>
  <c r="K13" i="68" s="1"/>
  <c r="I12" i="68"/>
  <c r="L12" i="68" s="1"/>
  <c r="M12" i="68" s="1"/>
  <c r="K12" i="68" s="1"/>
  <c r="I10" i="68"/>
  <c r="L10" i="68" s="1"/>
  <c r="M10" i="68" s="1"/>
  <c r="K10" i="68" s="1"/>
  <c r="V37" i="68"/>
  <c r="Y37" i="68" s="1"/>
  <c r="Z37" i="68" s="1"/>
  <c r="Y18" i="68"/>
  <c r="Z18" i="68" s="1"/>
  <c r="I7" i="72"/>
  <c r="I9" i="72"/>
  <c r="L9" i="72" s="1"/>
  <c r="M9" i="72" s="1"/>
  <c r="K9" i="72" s="1"/>
  <c r="I14" i="72"/>
  <c r="L14" i="72" s="1"/>
  <c r="M14" i="72" s="1"/>
  <c r="K14" i="72" s="1"/>
  <c r="I15" i="72"/>
  <c r="L15" i="72" s="1"/>
  <c r="M15" i="72" s="1"/>
  <c r="K15" i="72" s="1"/>
  <c r="I12" i="72"/>
  <c r="L12" i="72" s="1"/>
  <c r="M12" i="72" s="1"/>
  <c r="K12" i="72" s="1"/>
  <c r="I13" i="72"/>
  <c r="L13" i="72" s="1"/>
  <c r="M13" i="72" s="1"/>
  <c r="K13" i="72" s="1"/>
  <c r="I11" i="72"/>
  <c r="L11" i="72" s="1"/>
  <c r="M11" i="72" s="1"/>
  <c r="K11" i="72" s="1"/>
  <c r="I10" i="72"/>
  <c r="L10" i="72" s="1"/>
  <c r="M10" i="72" s="1"/>
  <c r="K10" i="72" s="1"/>
  <c r="I16" i="72"/>
  <c r="L16" i="72" s="1"/>
  <c r="M16" i="72" s="1"/>
  <c r="K16" i="72" s="1"/>
  <c r="I8" i="72"/>
  <c r="L8" i="72" s="1"/>
  <c r="M8" i="72" s="1"/>
  <c r="K8" i="72" s="1"/>
  <c r="Z10" i="72"/>
  <c r="Z23" i="72"/>
  <c r="Z15" i="72"/>
  <c r="Z25" i="72"/>
  <c r="Z29" i="72"/>
  <c r="Z33" i="72"/>
  <c r="Z34" i="72"/>
  <c r="Z44" i="72"/>
  <c r="Z14" i="72"/>
  <c r="V43" i="68"/>
  <c r="Y43" i="68" s="1"/>
  <c r="Z43" i="68" s="1"/>
  <c r="Y24" i="68"/>
  <c r="Z24" i="68" s="1"/>
  <c r="I14" i="69"/>
  <c r="L14" i="69" s="1"/>
  <c r="M14" i="69" s="1"/>
  <c r="K14" i="69" s="1"/>
  <c r="I16" i="69"/>
  <c r="L16" i="69" s="1"/>
  <c r="M16" i="69" s="1"/>
  <c r="K16" i="69" s="1"/>
  <c r="I11" i="69"/>
  <c r="L11" i="69" s="1"/>
  <c r="M11" i="69" s="1"/>
  <c r="K11" i="69" s="1"/>
  <c r="I10" i="69"/>
  <c r="L10" i="69" s="1"/>
  <c r="M10" i="69" s="1"/>
  <c r="K10" i="69" s="1"/>
  <c r="I13" i="69"/>
  <c r="L13" i="69" s="1"/>
  <c r="M13" i="69" s="1"/>
  <c r="K13" i="69" s="1"/>
  <c r="I12" i="69"/>
  <c r="L12" i="69" s="1"/>
  <c r="M12" i="69" s="1"/>
  <c r="K12" i="69" s="1"/>
  <c r="I7" i="69"/>
  <c r="I8" i="69"/>
  <c r="L8" i="69" s="1"/>
  <c r="M8" i="69" s="1"/>
  <c r="K8" i="69" s="1"/>
  <c r="I15" i="69"/>
  <c r="L15" i="69" s="1"/>
  <c r="M15" i="69" s="1"/>
  <c r="K15" i="69" s="1"/>
  <c r="I9" i="69"/>
  <c r="L9" i="69" s="1"/>
  <c r="M9" i="69" s="1"/>
  <c r="K9" i="69" s="1"/>
  <c r="Z25" i="69"/>
  <c r="Z33" i="69"/>
  <c r="Z29" i="69"/>
  <c r="Z20" i="69"/>
  <c r="Z34" i="69"/>
  <c r="Z10" i="69"/>
  <c r="Z15" i="69"/>
  <c r="Z44" i="69"/>
  <c r="Z39" i="69"/>
  <c r="Z14" i="69"/>
  <c r="V37" i="72"/>
  <c r="Y37" i="72" s="1"/>
  <c r="Z37" i="72" s="1"/>
  <c r="Y18" i="72"/>
  <c r="Z18" i="72" s="1"/>
  <c r="V32" i="72"/>
  <c r="Y32" i="72" s="1"/>
  <c r="Y13" i="72"/>
  <c r="Z13" i="72" s="1"/>
  <c r="AN71" i="35"/>
  <c r="BI33" i="35"/>
  <c r="P30" i="35"/>
  <c r="V40" i="72"/>
  <c r="Y40" i="72" s="1"/>
  <c r="Z40" i="72" s="1"/>
  <c r="Y21" i="72"/>
  <c r="Z21" i="72" s="1"/>
  <c r="V36" i="69"/>
  <c r="Y36" i="69" s="1"/>
  <c r="Y17" i="69"/>
  <c r="Z17" i="69" s="1"/>
  <c r="V43" i="72"/>
  <c r="Y43" i="72" s="1"/>
  <c r="Z43" i="72" s="1"/>
  <c r="Y24" i="72"/>
  <c r="Z24" i="72" s="1"/>
  <c r="V32" i="69"/>
  <c r="Y32" i="69" s="1"/>
  <c r="Y13" i="69"/>
  <c r="Z13" i="69" s="1"/>
  <c r="V37" i="69"/>
  <c r="Y37" i="69" s="1"/>
  <c r="Z37" i="69" s="1"/>
  <c r="Y18" i="69"/>
  <c r="Z18" i="69" s="1"/>
  <c r="CV71" i="35"/>
  <c r="BF50" i="35"/>
  <c r="CD50" i="35"/>
  <c r="CJ51" i="35"/>
  <c r="CV29" i="35"/>
  <c r="CD29" i="35"/>
  <c r="CD31" i="35"/>
  <c r="BX76" i="35"/>
  <c r="P69" i="35"/>
  <c r="AN31" i="35"/>
  <c r="BF30" i="35"/>
  <c r="AE33" i="35"/>
  <c r="BI57" i="35"/>
  <c r="BU32" i="35"/>
  <c r="CG57" i="35"/>
  <c r="AQ51" i="35"/>
  <c r="BC63" i="35"/>
  <c r="AQ56" i="35"/>
  <c r="BI63" i="35"/>
  <c r="Y63" i="35"/>
  <c r="BU65" i="35"/>
  <c r="CG65" i="35"/>
  <c r="CM52" i="35"/>
  <c r="CG52" i="35"/>
  <c r="BU53" i="35"/>
  <c r="AU45" i="35"/>
  <c r="AC45" i="35"/>
  <c r="BY44" i="35"/>
  <c r="AI44" i="35"/>
  <c r="BY55" i="35"/>
  <c r="CW44" i="35"/>
  <c r="BG43" i="35"/>
  <c r="BY43" i="35"/>
  <c r="CE39" i="35"/>
  <c r="CE44" i="35"/>
  <c r="Q37" i="35"/>
  <c r="CQ53" i="35"/>
  <c r="BY39" i="35"/>
  <c r="AC39" i="35"/>
  <c r="CK37" i="35"/>
  <c r="BA39" i="35"/>
  <c r="BS55" i="35"/>
  <c r="AC55" i="35"/>
  <c r="AU43" i="35"/>
  <c r="BS54" i="35"/>
  <c r="BR45" i="35"/>
  <c r="CV77" i="35"/>
  <c r="BL51" i="35"/>
  <c r="BX75" i="35"/>
  <c r="V50" i="35"/>
  <c r="AT77" i="35"/>
  <c r="BL31" i="35"/>
  <c r="BL30" i="35"/>
  <c r="BI52" i="35"/>
  <c r="BO56" i="35"/>
  <c r="BU63" i="35"/>
  <c r="BC65" i="35"/>
  <c r="CM65" i="35"/>
  <c r="AE56" i="35"/>
  <c r="BO64" i="35"/>
  <c r="AW64" i="35"/>
  <c r="AK53" i="35"/>
  <c r="S51" i="35"/>
  <c r="BM54" i="35"/>
  <c r="AC37" i="35"/>
  <c r="BM37" i="35"/>
  <c r="W37" i="35"/>
  <c r="AO39" i="35"/>
  <c r="BY37" i="35"/>
  <c r="BS39" i="35"/>
  <c r="BM39" i="35"/>
  <c r="AU38" i="35"/>
  <c r="CK39" i="35"/>
  <c r="CW55" i="35"/>
  <c r="CK55" i="35"/>
  <c r="W55" i="35"/>
  <c r="AH51" i="35"/>
  <c r="CP30" i="35"/>
  <c r="BR51" i="35"/>
  <c r="AH77" i="35"/>
  <c r="CV75" i="35"/>
  <c r="AT50" i="35"/>
  <c r="P76" i="35"/>
  <c r="P70" i="35"/>
  <c r="AH76" i="35"/>
  <c r="AT30" i="35"/>
  <c r="BR30" i="35"/>
  <c r="BO57" i="35"/>
  <c r="CA57" i="35"/>
  <c r="AW57" i="35"/>
  <c r="CS34" i="35"/>
  <c r="Y32" i="35"/>
  <c r="S32" i="35"/>
  <c r="AW32" i="35"/>
  <c r="BO51" i="35"/>
  <c r="BI56" i="35"/>
  <c r="CS65" i="35"/>
  <c r="S33" i="35"/>
  <c r="AK56" i="35"/>
  <c r="Y53" i="35"/>
  <c r="Y65" i="35"/>
  <c r="CS53" i="35"/>
  <c r="CK45" i="35"/>
  <c r="Q38" i="35"/>
  <c r="BS37" i="35"/>
  <c r="BG37" i="35"/>
  <c r="CQ39" i="35"/>
  <c r="W38" i="35"/>
  <c r="CW39" i="35"/>
  <c r="AO53" i="35"/>
  <c r="AO55" i="35"/>
  <c r="AU53" i="35"/>
  <c r="AU54" i="35"/>
  <c r="CE53" i="35"/>
  <c r="AI55" i="35"/>
  <c r="CD75" i="35"/>
  <c r="CD71" i="35"/>
  <c r="AZ71" i="35"/>
  <c r="BX50" i="35"/>
  <c r="P46" i="35"/>
  <c r="AT29" i="35"/>
  <c r="AN76" i="35"/>
  <c r="P31" i="35"/>
  <c r="BR76" i="35"/>
  <c r="AB77" i="35"/>
  <c r="CV31" i="35"/>
  <c r="CD30" i="35"/>
  <c r="BF77" i="35"/>
  <c r="CV30" i="35"/>
  <c r="V30" i="35"/>
  <c r="CS32" i="35"/>
  <c r="Y57" i="35"/>
  <c r="BI34" i="35"/>
  <c r="CA32" i="35"/>
  <c r="AE34" i="35"/>
  <c r="AQ57" i="35"/>
  <c r="CM32" i="35"/>
  <c r="CA65" i="35"/>
  <c r="BO63" i="35"/>
  <c r="S52" i="35"/>
  <c r="AW65" i="35"/>
  <c r="CY56" i="35"/>
  <c r="AE52" i="35"/>
  <c r="CA53" i="35"/>
  <c r="BC56" i="35"/>
  <c r="BI65" i="35"/>
  <c r="BS45" i="35"/>
  <c r="BG39" i="35"/>
  <c r="AC44" i="35"/>
  <c r="AI38" i="35"/>
  <c r="BY38" i="35"/>
  <c r="CQ43" i="35"/>
  <c r="AU55" i="35"/>
  <c r="BA53" i="35"/>
  <c r="AB75" i="35"/>
  <c r="AB51" i="35"/>
  <c r="AH75" i="35"/>
  <c r="AH50" i="35"/>
  <c r="CD51" i="35"/>
  <c r="CD76" i="35"/>
  <c r="CP76" i="35"/>
  <c r="AT76" i="35"/>
  <c r="P75" i="35"/>
  <c r="CD77" i="35"/>
  <c r="AE58" i="35"/>
  <c r="CG58" i="35"/>
  <c r="CM34" i="35"/>
  <c r="BU57" i="35"/>
  <c r="BI32" i="35"/>
  <c r="Y64" i="35"/>
  <c r="Y52" i="35"/>
  <c r="CS56" i="35"/>
  <c r="S63" i="35"/>
  <c r="CE45" i="35"/>
  <c r="CQ45" i="35"/>
  <c r="AO44" i="35"/>
  <c r="CK43" i="35"/>
  <c r="BS38" i="35"/>
  <c r="AI37" i="35"/>
  <c r="BG53" i="35"/>
  <c r="BY53" i="35"/>
  <c r="BL71" i="35"/>
  <c r="BR47" i="35"/>
  <c r="AN51" i="35"/>
  <c r="CV51" i="35"/>
  <c r="AZ50" i="35"/>
  <c r="CJ76" i="35"/>
  <c r="AH30" i="35"/>
  <c r="AZ76" i="35"/>
  <c r="BR29" i="35"/>
  <c r="AH31" i="35"/>
  <c r="CY34" i="35"/>
  <c r="AQ33" i="35"/>
  <c r="AQ34" i="35"/>
  <c r="AW58" i="35"/>
  <c r="CY33" i="35"/>
  <c r="BO58" i="35"/>
  <c r="CM57" i="35"/>
  <c r="AW34" i="35"/>
  <c r="AK64" i="35"/>
  <c r="CG51" i="35"/>
  <c r="CY53" i="35"/>
  <c r="AQ64" i="35"/>
  <c r="CM56" i="35"/>
  <c r="AE64" i="35"/>
  <c r="BC53" i="35"/>
  <c r="BS44" i="35"/>
  <c r="Q43" i="35"/>
  <c r="Q53" i="35"/>
  <c r="AO37" i="35"/>
  <c r="CW38" i="35"/>
  <c r="AI43" i="35"/>
  <c r="CW43" i="35"/>
  <c r="BY54" i="35"/>
  <c r="BG55" i="35"/>
  <c r="CW54" i="35"/>
  <c r="AI53" i="35"/>
  <c r="AC53" i="35"/>
  <c r="AI54" i="35"/>
  <c r="CK54" i="35"/>
  <c r="Q54" i="35"/>
  <c r="AH69" i="35"/>
  <c r="V75" i="35"/>
  <c r="P47" i="35"/>
  <c r="BX51" i="35"/>
  <c r="CP51" i="35"/>
  <c r="BL76" i="35"/>
  <c r="CJ29" i="35"/>
  <c r="BF29" i="35"/>
  <c r="AB30" i="35"/>
  <c r="AZ31" i="35"/>
  <c r="CP29" i="35"/>
  <c r="BR31" i="35"/>
  <c r="AN30" i="35"/>
  <c r="BL77" i="35"/>
  <c r="BR77" i="35"/>
  <c r="AB31" i="35"/>
  <c r="BX31" i="35"/>
  <c r="AE32" i="35"/>
  <c r="BU33" i="35"/>
  <c r="BC33" i="35"/>
  <c r="BU56" i="35"/>
  <c r="CA34" i="35"/>
  <c r="AQ58" i="35"/>
  <c r="CS57" i="35"/>
  <c r="BO34" i="35"/>
  <c r="CY51" i="35"/>
  <c r="CM51" i="35"/>
  <c r="S57" i="35"/>
  <c r="CG53" i="35"/>
  <c r="CQ44" i="35"/>
  <c r="CE37" i="35"/>
  <c r="CE43" i="35"/>
  <c r="W53" i="35"/>
  <c r="BM55" i="35"/>
  <c r="BM43" i="35"/>
  <c r="CW53" i="35"/>
  <c r="BA54" i="35"/>
  <c r="Q45" i="35"/>
  <c r="AH70" i="35"/>
  <c r="CD45" i="35"/>
  <c r="BR46" i="35"/>
  <c r="AB29" i="35"/>
  <c r="BF75" i="35"/>
  <c r="V76" i="35"/>
  <c r="BR50" i="35"/>
  <c r="AN50" i="35"/>
  <c r="P49" i="35"/>
  <c r="BX30" i="35"/>
  <c r="CP31" i="35"/>
  <c r="CP77" i="35"/>
  <c r="CJ31" i="35"/>
  <c r="AT31" i="35"/>
  <c r="AK33" i="35"/>
  <c r="CY32" i="35"/>
  <c r="CS33" i="35"/>
  <c r="CG34" i="35"/>
  <c r="AK34" i="35"/>
  <c r="S64" i="35"/>
  <c r="AK63" i="35"/>
  <c r="AQ63" i="35"/>
  <c r="AK51" i="35"/>
  <c r="AQ53" i="35"/>
  <c r="CA56" i="35"/>
  <c r="AE65" i="35"/>
  <c r="AW56" i="35"/>
  <c r="CG56" i="35"/>
  <c r="BY45" i="35"/>
  <c r="Q44" i="35"/>
  <c r="BA37" i="35"/>
  <c r="BG38" i="35"/>
  <c r="CQ37" i="35"/>
  <c r="W54" i="35"/>
  <c r="BA55" i="35"/>
  <c r="BM53" i="35"/>
  <c r="CE55" i="35"/>
  <c r="AC43" i="35"/>
  <c r="Q39" i="35"/>
  <c r="CE54" i="35"/>
  <c r="CJ75" i="35"/>
  <c r="AZ46" i="35"/>
  <c r="AT71" i="35"/>
  <c r="BL50" i="35"/>
  <c r="CJ50" i="35"/>
  <c r="AN75" i="35"/>
  <c r="AZ75" i="35"/>
  <c r="AN77" i="35"/>
  <c r="V77" i="35"/>
  <c r="AB76" i="35"/>
  <c r="CM33" i="35"/>
  <c r="BU34" i="35"/>
  <c r="AE51" i="35"/>
  <c r="AK58" i="35"/>
  <c r="AK32" i="35"/>
  <c r="BU51" i="35"/>
  <c r="CA63" i="35"/>
  <c r="CM63" i="35"/>
  <c r="AW53" i="35"/>
  <c r="AW52" i="35"/>
  <c r="CY52" i="35"/>
  <c r="CY65" i="35"/>
  <c r="AK52" i="35"/>
  <c r="BM45" i="35"/>
  <c r="AO38" i="35"/>
  <c r="BA44" i="35"/>
  <c r="CE38" i="35"/>
  <c r="CQ55" i="35"/>
  <c r="CQ38" i="35"/>
  <c r="BA43" i="35"/>
  <c r="CQ54" i="35"/>
  <c r="BX47" i="35"/>
  <c r="P50" i="35"/>
  <c r="CP75" i="35"/>
  <c r="BR75" i="35"/>
  <c r="CV50" i="35"/>
  <c r="AZ29" i="35"/>
  <c r="BF31" i="35"/>
  <c r="BF76" i="35"/>
  <c r="AZ77" i="35"/>
  <c r="P71" i="35"/>
  <c r="BO32" i="35"/>
  <c r="Y34" i="35"/>
  <c r="Y33" i="35"/>
  <c r="BU58" i="35"/>
  <c r="Y58" i="35"/>
  <c r="CS58" i="35"/>
  <c r="BO33" i="35"/>
  <c r="BC32" i="35"/>
  <c r="AW33" i="35"/>
  <c r="CA58" i="35"/>
  <c r="Y56" i="35"/>
  <c r="Y51" i="35"/>
  <c r="CS63" i="35"/>
  <c r="S34" i="35"/>
  <c r="CY63" i="35"/>
  <c r="CA64" i="35"/>
  <c r="CA52" i="35"/>
  <c r="BC64" i="35"/>
  <c r="BC52" i="35"/>
  <c r="AE53" i="35"/>
  <c r="BU52" i="35"/>
  <c r="CS52" i="35"/>
  <c r="BM38" i="35"/>
  <c r="W45" i="35"/>
  <c r="CW37" i="35"/>
  <c r="AC38" i="35"/>
  <c r="W44" i="35"/>
  <c r="BG44" i="35"/>
  <c r="AO43" i="35"/>
  <c r="CK53" i="35"/>
  <c r="CD70" i="35"/>
  <c r="CV69" i="35"/>
  <c r="BL70" i="35"/>
  <c r="AT49" i="35"/>
  <c r="CJ45" i="35"/>
  <c r="AZ49" i="35"/>
  <c r="BF51" i="35"/>
  <c r="BX29" i="35"/>
  <c r="AZ30" i="35"/>
  <c r="AH29" i="35"/>
  <c r="CJ30" i="35"/>
  <c r="V29" i="35"/>
  <c r="BC34" i="35"/>
  <c r="CG32" i="35"/>
  <c r="CA33" i="35"/>
  <c r="AK57" i="35"/>
  <c r="S53" i="35"/>
  <c r="BC58" i="35"/>
  <c r="AE57" i="35"/>
  <c r="CY58" i="35"/>
  <c r="AW63" i="35"/>
  <c r="CG63" i="35"/>
  <c r="AQ65" i="35"/>
  <c r="BI51" i="35"/>
  <c r="AW51" i="35"/>
  <c r="BC51" i="35"/>
  <c r="CY64" i="35"/>
  <c r="CM64" i="35"/>
  <c r="BI64" i="35"/>
  <c r="CM53" i="35"/>
  <c r="AI45" i="35"/>
  <c r="BS53" i="35"/>
  <c r="BM44" i="35"/>
  <c r="AI30" i="35"/>
  <c r="BE63" i="55"/>
  <c r="AS64" i="55"/>
  <c r="CC63" i="55"/>
  <c r="O64" i="55"/>
  <c r="BW63" i="55"/>
  <c r="AY63" i="55"/>
  <c r="CC64" i="55"/>
  <c r="CO64" i="55"/>
  <c r="BK63" i="55"/>
  <c r="O63" i="55"/>
  <c r="U64" i="55"/>
  <c r="BW64" i="55"/>
  <c r="AG64" i="55"/>
  <c r="AM63" i="55"/>
  <c r="BQ63" i="55"/>
  <c r="U63" i="55"/>
  <c r="CI63" i="55"/>
  <c r="CU64" i="55"/>
  <c r="BQ64" i="55"/>
  <c r="AM64" i="55"/>
  <c r="AY64" i="55"/>
  <c r="AG63" i="55"/>
  <c r="CU63" i="55"/>
  <c r="AA64" i="55"/>
  <c r="CO63" i="55"/>
  <c r="BE64" i="55"/>
  <c r="CI64" i="55"/>
  <c r="AA63" i="55"/>
  <c r="BK64" i="55"/>
  <c r="AS63" i="55"/>
  <c r="CK30" i="35"/>
  <c r="BG30" i="35"/>
  <c r="BY30" i="35"/>
  <c r="BA30" i="35"/>
  <c r="CW30" i="35"/>
  <c r="CQ30" i="35"/>
  <c r="AU30" i="35"/>
  <c r="AC30" i="35"/>
  <c r="BM30" i="35"/>
  <c r="Q30" i="35"/>
  <c r="BS30" i="35"/>
  <c r="W30" i="35"/>
  <c r="CS40" i="35"/>
  <c r="BI39" i="35"/>
  <c r="BI40" i="35"/>
  <c r="CS39" i="35"/>
  <c r="BO39" i="35"/>
  <c r="AE39" i="35"/>
  <c r="BU40" i="35"/>
  <c r="CA39" i="35"/>
  <c r="CM39" i="35"/>
  <c r="CG40" i="35"/>
  <c r="AW40" i="35"/>
  <c r="Y40" i="35"/>
  <c r="S39" i="35"/>
  <c r="AK39" i="35"/>
  <c r="CG39" i="35"/>
  <c r="AE40" i="35"/>
  <c r="AQ39" i="35"/>
  <c r="AK40" i="35"/>
  <c r="AQ40" i="35"/>
  <c r="Y39" i="35"/>
  <c r="BC40" i="35"/>
  <c r="BO40" i="35"/>
  <c r="S40" i="35"/>
  <c r="BC39" i="35"/>
  <c r="G39" i="42"/>
  <c r="H41" i="12"/>
  <c r="K4" i="47"/>
  <c r="F35" i="51" s="1"/>
  <c r="M3" i="47"/>
  <c r="H34" i="51" s="1"/>
  <c r="G17" i="72" s="1"/>
  <c r="H17" i="72" s="1"/>
  <c r="X23" i="42"/>
  <c r="Y23" i="42" s="1"/>
  <c r="Y21" i="12"/>
  <c r="AM65" i="35"/>
  <c r="AS65" i="35"/>
  <c r="CC65" i="35"/>
  <c r="BQ65" i="35"/>
  <c r="CO65" i="35"/>
  <c r="AY65" i="35"/>
  <c r="BW65" i="35"/>
  <c r="CU63" i="35"/>
  <c r="O65" i="35"/>
  <c r="AA65" i="35"/>
  <c r="U65" i="35"/>
  <c r="AG65" i="35"/>
  <c r="CI65" i="35"/>
  <c r="BE65" i="35"/>
  <c r="CU65" i="35"/>
  <c r="CC64" i="35"/>
  <c r="U64" i="35"/>
  <c r="O64" i="35"/>
  <c r="CU64" i="35"/>
  <c r="BW64" i="35"/>
  <c r="AG64" i="35"/>
  <c r="AA64" i="35"/>
  <c r="AY64" i="35"/>
  <c r="CI64" i="35"/>
  <c r="BQ64" i="35"/>
  <c r="CO64" i="35"/>
  <c r="BE64" i="35"/>
  <c r="AM64" i="35"/>
  <c r="AS64" i="35"/>
  <c r="BK64" i="35"/>
  <c r="BK63" i="35"/>
  <c r="CC63" i="35"/>
  <c r="CO63" i="35"/>
  <c r="AG63" i="35"/>
  <c r="AY63" i="35"/>
  <c r="BQ63" i="35"/>
  <c r="U63" i="35"/>
  <c r="O63" i="35"/>
  <c r="CI63" i="35"/>
  <c r="AS63" i="35"/>
  <c r="BE63" i="35"/>
  <c r="AM63" i="35"/>
  <c r="BW63" i="35"/>
  <c r="AA63" i="35"/>
  <c r="AW71" i="35"/>
  <c r="CS70" i="35"/>
  <c r="BO70" i="35"/>
  <c r="BI70" i="35"/>
  <c r="BU71" i="35"/>
  <c r="AW70" i="35"/>
  <c r="CY71" i="35"/>
  <c r="BI71" i="35"/>
  <c r="CA70" i="35"/>
  <c r="BC70" i="35"/>
  <c r="BU70" i="35"/>
  <c r="BC71" i="35"/>
  <c r="AQ71" i="35"/>
  <c r="AE71" i="35"/>
  <c r="AE70" i="35"/>
  <c r="Y71" i="35"/>
  <c r="CG70" i="35"/>
  <c r="Y70" i="35"/>
  <c r="S71" i="35"/>
  <c r="CG71" i="35"/>
  <c r="BO71" i="35"/>
  <c r="AK71" i="35"/>
  <c r="AQ70" i="35"/>
  <c r="AK70" i="35"/>
  <c r="S70" i="35"/>
  <c r="CS71" i="35"/>
  <c r="CY70" i="35"/>
  <c r="CM70" i="35"/>
  <c r="CM71" i="35"/>
  <c r="CA71" i="35"/>
  <c r="CQ63" i="35"/>
  <c r="CE62" i="35"/>
  <c r="AO62" i="35"/>
  <c r="CW62" i="35"/>
  <c r="AU62" i="35"/>
  <c r="CK62" i="35"/>
  <c r="BY63" i="35"/>
  <c r="BA63" i="35"/>
  <c r="W63" i="35"/>
  <c r="CQ62" i="35"/>
  <c r="BS62" i="35"/>
  <c r="BM63" i="35"/>
  <c r="AO63" i="35"/>
  <c r="BM62" i="35"/>
  <c r="AI62" i="35"/>
  <c r="BG62" i="35"/>
  <c r="AC62" i="35"/>
  <c r="Q62" i="35"/>
  <c r="CW63" i="35"/>
  <c r="AI63" i="35"/>
  <c r="W62" i="35"/>
  <c r="CE63" i="35"/>
  <c r="CK63" i="35"/>
  <c r="BA62" i="35"/>
  <c r="Q63" i="35"/>
  <c r="AC63" i="35"/>
  <c r="BY62" i="35"/>
  <c r="BS63" i="35"/>
  <c r="BG63" i="35"/>
  <c r="AU63" i="35"/>
  <c r="BR84" i="35"/>
  <c r="BF84" i="35"/>
  <c r="BL85" i="35"/>
  <c r="AN85" i="35"/>
  <c r="V85" i="35"/>
  <c r="BL84" i="35"/>
  <c r="CJ85" i="35"/>
  <c r="AZ84" i="35"/>
  <c r="P84" i="35"/>
  <c r="CD84" i="35"/>
  <c r="AN84" i="35"/>
  <c r="CV85" i="35"/>
  <c r="AB85" i="35"/>
  <c r="CV84" i="35"/>
  <c r="CJ84" i="35"/>
  <c r="AB84" i="35"/>
  <c r="V84" i="35"/>
  <c r="BX84" i="35"/>
  <c r="BX85" i="35"/>
  <c r="CP84" i="35"/>
  <c r="AT85" i="35"/>
  <c r="AT84" i="35"/>
  <c r="CP85" i="35"/>
  <c r="AH84" i="35"/>
  <c r="BR85" i="35"/>
  <c r="AZ85" i="35"/>
  <c r="CD85" i="35"/>
  <c r="BF85" i="35"/>
  <c r="AH85" i="35"/>
  <c r="P85" i="35"/>
  <c r="BK62" i="35"/>
  <c r="CU61" i="35"/>
  <c r="AG61" i="35"/>
  <c r="BQ62" i="35"/>
  <c r="AA62" i="35"/>
  <c r="CI61" i="35"/>
  <c r="O61" i="35"/>
  <c r="BQ61" i="35"/>
  <c r="BE62" i="35"/>
  <c r="U62" i="35"/>
  <c r="AM61" i="35"/>
  <c r="AG62" i="35"/>
  <c r="CO61" i="35"/>
  <c r="AY61" i="35"/>
  <c r="CU62" i="35"/>
  <c r="BE61" i="35"/>
  <c r="CO62" i="35"/>
  <c r="BK61" i="35"/>
  <c r="CC62" i="35"/>
  <c r="BW62" i="35"/>
  <c r="BW61" i="35"/>
  <c r="AA61" i="35"/>
  <c r="CI62" i="35"/>
  <c r="AY62" i="35"/>
  <c r="AS62" i="35"/>
  <c r="AS61" i="35"/>
  <c r="U61" i="35"/>
  <c r="AM62" i="35"/>
  <c r="O62" i="35"/>
  <c r="CC61" i="35"/>
  <c r="R59" i="35"/>
  <c r="CF59" i="35"/>
  <c r="AP59" i="35"/>
  <c r="BB58" i="35"/>
  <c r="CL59" i="35"/>
  <c r="BN59" i="35"/>
  <c r="BZ58" i="35"/>
  <c r="AJ59" i="35"/>
  <c r="X59" i="35"/>
  <c r="BT58" i="35"/>
  <c r="AD59" i="35"/>
  <c r="AD58" i="35"/>
  <c r="BH59" i="35"/>
  <c r="CX58" i="35"/>
  <c r="CF58" i="35"/>
  <c r="AV58" i="35"/>
  <c r="CL58" i="35"/>
  <c r="BN58" i="35"/>
  <c r="AP58" i="35"/>
  <c r="AJ58" i="35"/>
  <c r="CR59" i="35"/>
  <c r="AV59" i="35"/>
  <c r="BT59" i="35"/>
  <c r="BZ59" i="35"/>
  <c r="BH58" i="35"/>
  <c r="CX59" i="35"/>
  <c r="CR58" i="35"/>
  <c r="BB59" i="35"/>
  <c r="R58" i="35"/>
  <c r="X58" i="35"/>
  <c r="Y17" i="12"/>
  <c r="X26" i="42"/>
  <c r="Y26" i="42" s="1"/>
  <c r="H42" i="42"/>
  <c r="K42" i="42" s="1"/>
  <c r="L42" i="42" s="1"/>
  <c r="J42" i="42" s="1"/>
  <c r="B50" i="27" s="1"/>
  <c r="H13" i="12"/>
  <c r="H9" i="12"/>
  <c r="Y24" i="12"/>
  <c r="Y25" i="12"/>
  <c r="Y22" i="12"/>
  <c r="Y23" i="12"/>
  <c r="H14" i="12"/>
  <c r="Y19" i="12"/>
  <c r="Y20" i="12"/>
  <c r="Y16" i="12"/>
  <c r="Y18" i="12"/>
  <c r="H8" i="12"/>
  <c r="H15" i="12"/>
  <c r="H10" i="12"/>
  <c r="H11" i="12"/>
  <c r="H16" i="12"/>
  <c r="G43" i="42"/>
  <c r="L40" i="42"/>
  <c r="J40" i="42" s="1"/>
  <c r="B48" i="27" s="1"/>
  <c r="K11" i="4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17" i="32"/>
  <c r="I16" i="32"/>
  <c r="I15" i="32"/>
  <c r="I14" i="32"/>
  <c r="I13" i="32"/>
  <c r="I12" i="32"/>
  <c r="I11" i="32"/>
  <c r="I10" i="32"/>
  <c r="I9" i="32"/>
  <c r="I8" i="32"/>
  <c r="I7" i="32"/>
  <c r="B38" i="27"/>
  <c r="B39" i="27"/>
  <c r="B40" i="27"/>
  <c r="B41" i="27"/>
  <c r="B42" i="27"/>
  <c r="B43" i="27"/>
  <c r="B44" i="27"/>
  <c r="B45" i="27"/>
  <c r="B46" i="27"/>
  <c r="B47" i="27"/>
  <c r="B27" i="27"/>
  <c r="B28" i="27"/>
  <c r="B29" i="27"/>
  <c r="B30" i="27"/>
  <c r="B31" i="27"/>
  <c r="B32" i="27"/>
  <c r="B33" i="27"/>
  <c r="B34" i="27"/>
  <c r="B35" i="27"/>
  <c r="B36" i="27"/>
  <c r="B16" i="27"/>
  <c r="B17" i="27"/>
  <c r="B18" i="27"/>
  <c r="B19" i="27"/>
  <c r="B20" i="27"/>
  <c r="B21" i="27"/>
  <c r="B22" i="27"/>
  <c r="B23" i="27"/>
  <c r="B24" i="27"/>
  <c r="B25" i="27"/>
  <c r="B26" i="27"/>
  <c r="B37" i="27"/>
  <c r="A2" i="35"/>
  <c r="Z4" i="30"/>
  <c r="AA4" i="30"/>
  <c r="AB4" i="30"/>
  <c r="AC4" i="30"/>
  <c r="AD4" i="30"/>
  <c r="Z5" i="30"/>
  <c r="AA5" i="30"/>
  <c r="AB5" i="30"/>
  <c r="AC5" i="30"/>
  <c r="AD5" i="30"/>
  <c r="Z6" i="30"/>
  <c r="AA6" i="30"/>
  <c r="AB6" i="30"/>
  <c r="AC6" i="30"/>
  <c r="AD6" i="30"/>
  <c r="Z7" i="30"/>
  <c r="AA7" i="30"/>
  <c r="AB7" i="30"/>
  <c r="AC7" i="30"/>
  <c r="AD7" i="30"/>
  <c r="Z8" i="30"/>
  <c r="AA8" i="30"/>
  <c r="AB8" i="30"/>
  <c r="AC8" i="30"/>
  <c r="AD8" i="30"/>
  <c r="Z9" i="30"/>
  <c r="AA9" i="30"/>
  <c r="AB9" i="30"/>
  <c r="AC9" i="30"/>
  <c r="AD9" i="30"/>
  <c r="Z10" i="30"/>
  <c r="AA10" i="30"/>
  <c r="AB10" i="30"/>
  <c r="AC10" i="30"/>
  <c r="AD10" i="30"/>
  <c r="Z11" i="30"/>
  <c r="AA11" i="30"/>
  <c r="AB11" i="30"/>
  <c r="AC11" i="30"/>
  <c r="AD11" i="30"/>
  <c r="Z12" i="30"/>
  <c r="AA12" i="30"/>
  <c r="AB12" i="30"/>
  <c r="AC12" i="30"/>
  <c r="AD12" i="30"/>
  <c r="Z13" i="30"/>
  <c r="AA13" i="30"/>
  <c r="AB13" i="30"/>
  <c r="AC13" i="30"/>
  <c r="AD13" i="30"/>
  <c r="Z14" i="30"/>
  <c r="AA14" i="30"/>
  <c r="AB14" i="30"/>
  <c r="AC14" i="30"/>
  <c r="AD14" i="30"/>
  <c r="Z15" i="30"/>
  <c r="AA15" i="30"/>
  <c r="AB15" i="30"/>
  <c r="AC15" i="30"/>
  <c r="AD15" i="30"/>
  <c r="Z16" i="30"/>
  <c r="AA16" i="30"/>
  <c r="AB16" i="30"/>
  <c r="AC16" i="30"/>
  <c r="AD16" i="30"/>
  <c r="Z17" i="30"/>
  <c r="AA17" i="30"/>
  <c r="AB17" i="30"/>
  <c r="AC17" i="30"/>
  <c r="AD17" i="30"/>
  <c r="Z18" i="30"/>
  <c r="AA18" i="30"/>
  <c r="AB18" i="30"/>
  <c r="AC18" i="30"/>
  <c r="AD18" i="30"/>
  <c r="AA19" i="30"/>
  <c r="AB19" i="30"/>
  <c r="AC19" i="30"/>
  <c r="AD19" i="30"/>
  <c r="Z20" i="30"/>
  <c r="AA20" i="30"/>
  <c r="AB20" i="30"/>
  <c r="AC20" i="30"/>
  <c r="AD20" i="30"/>
  <c r="Z21" i="30"/>
  <c r="AA21" i="30"/>
  <c r="AB21" i="30"/>
  <c r="AC21" i="30"/>
  <c r="AD21" i="30"/>
  <c r="Z22" i="30"/>
  <c r="AA22" i="30"/>
  <c r="AB22" i="30"/>
  <c r="AC22" i="30"/>
  <c r="AD22" i="30"/>
  <c r="Z23" i="30"/>
  <c r="AA23" i="30"/>
  <c r="AB23" i="30"/>
  <c r="AC23" i="30"/>
  <c r="AD23" i="30"/>
  <c r="Z24" i="30"/>
  <c r="AA24" i="30"/>
  <c r="AB24" i="30"/>
  <c r="AC24" i="30"/>
  <c r="AD24" i="30"/>
  <c r="Z25" i="30"/>
  <c r="AA25" i="30"/>
  <c r="AB25" i="30"/>
  <c r="AC25" i="30"/>
  <c r="AD25" i="30"/>
  <c r="Z26" i="30"/>
  <c r="AA26" i="30"/>
  <c r="AB26" i="30"/>
  <c r="AC26" i="30"/>
  <c r="AD26" i="30"/>
  <c r="Z27" i="30"/>
  <c r="AA27" i="30"/>
  <c r="AB27" i="30"/>
  <c r="AC27" i="30"/>
  <c r="AD27" i="30"/>
  <c r="Z28" i="30"/>
  <c r="AA28" i="30"/>
  <c r="AB28" i="30"/>
  <c r="AC28" i="30"/>
  <c r="AD28" i="30"/>
  <c r="Z29" i="30"/>
  <c r="AA29" i="30"/>
  <c r="AB29" i="30"/>
  <c r="AC29" i="30"/>
  <c r="AD29" i="30"/>
  <c r="Z30" i="30"/>
  <c r="AA30" i="30"/>
  <c r="AB30" i="30"/>
  <c r="AC30" i="30"/>
  <c r="AD30" i="30"/>
  <c r="Z31" i="30"/>
  <c r="AA31" i="30"/>
  <c r="AB31" i="30"/>
  <c r="AC31" i="30"/>
  <c r="AD31" i="30"/>
  <c r="Z32" i="30"/>
  <c r="AA32" i="30"/>
  <c r="AB32" i="30"/>
  <c r="AC32" i="30"/>
  <c r="AD32" i="30"/>
  <c r="Z33" i="30"/>
  <c r="AA33" i="30"/>
  <c r="AB33" i="30"/>
  <c r="AC33" i="30"/>
  <c r="AD33" i="30"/>
  <c r="Z34" i="30"/>
  <c r="AA34" i="30"/>
  <c r="AB34" i="30"/>
  <c r="AC34" i="30"/>
  <c r="AD34" i="30"/>
  <c r="Z35" i="30"/>
  <c r="AA35" i="30"/>
  <c r="AB35" i="30"/>
  <c r="AC35" i="30"/>
  <c r="AD35" i="30"/>
  <c r="Z36" i="30"/>
  <c r="AA36" i="30"/>
  <c r="AB36" i="30"/>
  <c r="AC36" i="30"/>
  <c r="AD36" i="30"/>
  <c r="Z37" i="30"/>
  <c r="AA37" i="30"/>
  <c r="AB37" i="30"/>
  <c r="AC37" i="30"/>
  <c r="AD37" i="30"/>
  <c r="Z38" i="30"/>
  <c r="AA38" i="30"/>
  <c r="AB38" i="30"/>
  <c r="AC38" i="30"/>
  <c r="AD38" i="30"/>
  <c r="Z39" i="30"/>
  <c r="AA39" i="30"/>
  <c r="AB39" i="30"/>
  <c r="AC39" i="30"/>
  <c r="AD39" i="30"/>
  <c r="Z40" i="30"/>
  <c r="AA40" i="30"/>
  <c r="AB40" i="30"/>
  <c r="AC40" i="30"/>
  <c r="AD40" i="30"/>
  <c r="Z41" i="30"/>
  <c r="AA41" i="30"/>
  <c r="AB41" i="30"/>
  <c r="AC41" i="30"/>
  <c r="AD41" i="30"/>
  <c r="Z42" i="30"/>
  <c r="AA42" i="30"/>
  <c r="AB42" i="30"/>
  <c r="AC42" i="30"/>
  <c r="AD42" i="30"/>
  <c r="Z43" i="30"/>
  <c r="AA43" i="30"/>
  <c r="AB43" i="30"/>
  <c r="AC43" i="30"/>
  <c r="AD43" i="30"/>
  <c r="Z44" i="30"/>
  <c r="AA44" i="30"/>
  <c r="AB44" i="30"/>
  <c r="AC44" i="30"/>
  <c r="AD44" i="30"/>
  <c r="Z45" i="30"/>
  <c r="AA45" i="30"/>
  <c r="AB45" i="30"/>
  <c r="AC45" i="30"/>
  <c r="AD45" i="30"/>
  <c r="Z46" i="30"/>
  <c r="AA46" i="30"/>
  <c r="AB46" i="30"/>
  <c r="AC46" i="30"/>
  <c r="AD46" i="30"/>
  <c r="Z47" i="30"/>
  <c r="AA47" i="30"/>
  <c r="AB47" i="30"/>
  <c r="AC47" i="30"/>
  <c r="AD47" i="30"/>
  <c r="Z48" i="30"/>
  <c r="AA48" i="30"/>
  <c r="AB48" i="30"/>
  <c r="AC48" i="30"/>
  <c r="AD48" i="30"/>
  <c r="Z49" i="30"/>
  <c r="AA49" i="30"/>
  <c r="AB49" i="30"/>
  <c r="AC49" i="30"/>
  <c r="AD49" i="30"/>
  <c r="Z50" i="30"/>
  <c r="AA50" i="30"/>
  <c r="AB50" i="30"/>
  <c r="AC50" i="30"/>
  <c r="AD50" i="30"/>
  <c r="Z51" i="30"/>
  <c r="AA51" i="30"/>
  <c r="AB51" i="30"/>
  <c r="AC51" i="30"/>
  <c r="AD51" i="30"/>
  <c r="Z52" i="30"/>
  <c r="AA52" i="30"/>
  <c r="AB52" i="30"/>
  <c r="AC52" i="30"/>
  <c r="AD52" i="30"/>
  <c r="Z53" i="30"/>
  <c r="AA53" i="30"/>
  <c r="AB53" i="30"/>
  <c r="AC53" i="30"/>
  <c r="AD53" i="30"/>
  <c r="Z54" i="30"/>
  <c r="AA54" i="30"/>
  <c r="AB54" i="30"/>
  <c r="AC54" i="30"/>
  <c r="AD54" i="30"/>
  <c r="Z55" i="30"/>
  <c r="AA55" i="30"/>
  <c r="AB55" i="30"/>
  <c r="AC55" i="30"/>
  <c r="AD55" i="30"/>
  <c r="Z56" i="30"/>
  <c r="AA56" i="30"/>
  <c r="AB56" i="30"/>
  <c r="AC56" i="30"/>
  <c r="AD56" i="30"/>
  <c r="Z57" i="30"/>
  <c r="AA57" i="30"/>
  <c r="AB57" i="30"/>
  <c r="AC57" i="30"/>
  <c r="AD57" i="30"/>
  <c r="Z58" i="30"/>
  <c r="AA58" i="30"/>
  <c r="AB58" i="30"/>
  <c r="AC58" i="30"/>
  <c r="AD58" i="30"/>
  <c r="Z59" i="30"/>
  <c r="AA59" i="30"/>
  <c r="AB59" i="30"/>
  <c r="AC59" i="30"/>
  <c r="AD59" i="30"/>
  <c r="Z60" i="30"/>
  <c r="AA60" i="30"/>
  <c r="AB60" i="30"/>
  <c r="AC60" i="30"/>
  <c r="AD60" i="30"/>
  <c r="Z61" i="30"/>
  <c r="AA61" i="30"/>
  <c r="AB61" i="30"/>
  <c r="AC61" i="30"/>
  <c r="AD61" i="30"/>
  <c r="Z62" i="30"/>
  <c r="AA62" i="30"/>
  <c r="AB62" i="30"/>
  <c r="AC62" i="30"/>
  <c r="AD62" i="30"/>
  <c r="AA3" i="30"/>
  <c r="AB3" i="30"/>
  <c r="AC3" i="30"/>
  <c r="AD3" i="30"/>
  <c r="L6" i="35" l="1"/>
  <c r="G37" i="11" s="1"/>
  <c r="L10" i="55"/>
  <c r="G40" i="53" s="1"/>
  <c r="F33" i="69" s="1"/>
  <c r="H33" i="69" s="1"/>
  <c r="I33" i="69" s="1"/>
  <c r="L33" i="69" s="1"/>
  <c r="M33" i="69" s="1"/>
  <c r="K33" i="69" s="1"/>
  <c r="L11" i="55"/>
  <c r="G41" i="53" s="1"/>
  <c r="F34" i="69" s="1"/>
  <c r="H34" i="69" s="1"/>
  <c r="I34" i="69" s="1"/>
  <c r="L34" i="69" s="1"/>
  <c r="M34" i="69" s="1"/>
  <c r="K34" i="69" s="1"/>
  <c r="L9" i="55"/>
  <c r="G39" i="53" s="1"/>
  <c r="F32" i="69" s="1"/>
  <c r="H32" i="69" s="1"/>
  <c r="I32" i="69" s="1"/>
  <c r="L32" i="69" s="1"/>
  <c r="M32" i="69" s="1"/>
  <c r="K32" i="69" s="1"/>
  <c r="L13" i="55"/>
  <c r="G43" i="53" s="1"/>
  <c r="F36" i="69" s="1"/>
  <c r="H36" i="69" s="1"/>
  <c r="I36" i="69" s="1"/>
  <c r="L36" i="69" s="1"/>
  <c r="M36" i="69" s="1"/>
  <c r="K36" i="69" s="1"/>
  <c r="L3" i="55"/>
  <c r="G34" i="53" s="1"/>
  <c r="F27" i="69" s="1"/>
  <c r="H27" i="69" s="1"/>
  <c r="I27" i="69" s="1"/>
  <c r="L27" i="69" s="1"/>
  <c r="M27" i="69" s="1"/>
  <c r="K27" i="69" s="1"/>
  <c r="L5" i="55"/>
  <c r="G36" i="53" s="1"/>
  <c r="F29" i="69" s="1"/>
  <c r="H29" i="69" s="1"/>
  <c r="I29" i="69" s="1"/>
  <c r="L29" i="69" s="1"/>
  <c r="M29" i="69" s="1"/>
  <c r="K29" i="69" s="1"/>
  <c r="L12" i="35"/>
  <c r="G42" i="11" s="1"/>
  <c r="F35" i="12" s="1"/>
  <c r="L6" i="55"/>
  <c r="G37" i="53" s="1"/>
  <c r="F30" i="69" s="1"/>
  <c r="H30" i="69" s="1"/>
  <c r="I30" i="69" s="1"/>
  <c r="L30" i="69" s="1"/>
  <c r="M30" i="69" s="1"/>
  <c r="K30" i="69" s="1"/>
  <c r="L4" i="55"/>
  <c r="G35" i="53" s="1"/>
  <c r="F28" i="69" s="1"/>
  <c r="H28" i="69" s="1"/>
  <c r="I28" i="69" s="1"/>
  <c r="L28" i="69" s="1"/>
  <c r="M28" i="69" s="1"/>
  <c r="K28" i="69" s="1"/>
  <c r="L8" i="55"/>
  <c r="L12" i="55"/>
  <c r="G42" i="53" s="1"/>
  <c r="F35" i="69" s="1"/>
  <c r="H35" i="69" s="1"/>
  <c r="I35" i="69" s="1"/>
  <c r="L35" i="69" s="1"/>
  <c r="M35" i="69" s="1"/>
  <c r="K35" i="69" s="1"/>
  <c r="L14" i="55"/>
  <c r="L15" i="55"/>
  <c r="G44" i="53" s="1"/>
  <c r="L7" i="55"/>
  <c r="G38" i="53" s="1"/>
  <c r="F31" i="69" s="1"/>
  <c r="H31" i="69" s="1"/>
  <c r="I31" i="69" s="1"/>
  <c r="L31" i="69" s="1"/>
  <c r="M31" i="69" s="1"/>
  <c r="K31" i="69" s="1"/>
  <c r="J4" i="35"/>
  <c r="E35" i="11" s="1"/>
  <c r="K14" i="55"/>
  <c r="M8" i="55"/>
  <c r="M9" i="55"/>
  <c r="H39" i="53" s="1"/>
  <c r="G22" i="69" s="1"/>
  <c r="H22" i="69" s="1"/>
  <c r="I22" i="69" s="1"/>
  <c r="L22" i="69" s="1"/>
  <c r="M22" i="69" s="1"/>
  <c r="K22" i="69" s="1"/>
  <c r="K12" i="55"/>
  <c r="F42" i="53" s="1"/>
  <c r="K7" i="55"/>
  <c r="F38" i="53" s="1"/>
  <c r="M12" i="55"/>
  <c r="H42" i="53" s="1"/>
  <c r="G25" i="69" s="1"/>
  <c r="H25" i="69" s="1"/>
  <c r="I25" i="69" s="1"/>
  <c r="L25" i="69" s="1"/>
  <c r="M25" i="69" s="1"/>
  <c r="K25" i="69" s="1"/>
  <c r="M10" i="55"/>
  <c r="H40" i="53" s="1"/>
  <c r="G23" i="69" s="1"/>
  <c r="H23" i="69" s="1"/>
  <c r="I23" i="69" s="1"/>
  <c r="L23" i="69" s="1"/>
  <c r="M23" i="69" s="1"/>
  <c r="K23" i="69" s="1"/>
  <c r="M11" i="55"/>
  <c r="H41" i="53" s="1"/>
  <c r="G24" i="69" s="1"/>
  <c r="H24" i="69" s="1"/>
  <c r="I24" i="69" s="1"/>
  <c r="L24" i="69" s="1"/>
  <c r="M24" i="69" s="1"/>
  <c r="K24" i="69" s="1"/>
  <c r="M13" i="55"/>
  <c r="H43" i="53" s="1"/>
  <c r="G26" i="69" s="1"/>
  <c r="H26" i="69" s="1"/>
  <c r="I26" i="69" s="1"/>
  <c r="L26" i="69" s="1"/>
  <c r="M26" i="69" s="1"/>
  <c r="K26" i="69" s="1"/>
  <c r="M14" i="55"/>
  <c r="M4" i="55"/>
  <c r="H35" i="53" s="1"/>
  <c r="G18" i="69" s="1"/>
  <c r="H18" i="69" s="1"/>
  <c r="I18" i="69" s="1"/>
  <c r="L18" i="69" s="1"/>
  <c r="M18" i="69" s="1"/>
  <c r="K18" i="69" s="1"/>
  <c r="M6" i="55"/>
  <c r="H37" i="53" s="1"/>
  <c r="G20" i="69" s="1"/>
  <c r="H20" i="69" s="1"/>
  <c r="I20" i="69" s="1"/>
  <c r="L20" i="69" s="1"/>
  <c r="M20" i="69" s="1"/>
  <c r="K20" i="69" s="1"/>
  <c r="M5" i="55"/>
  <c r="H36" i="53" s="1"/>
  <c r="G19" i="69" s="1"/>
  <c r="H19" i="69" s="1"/>
  <c r="I19" i="69" s="1"/>
  <c r="L19" i="69" s="1"/>
  <c r="M19" i="69" s="1"/>
  <c r="K19" i="69" s="1"/>
  <c r="M7" i="55"/>
  <c r="H38" i="53" s="1"/>
  <c r="G21" i="69" s="1"/>
  <c r="H21" i="69" s="1"/>
  <c r="I21" i="69" s="1"/>
  <c r="L21" i="69" s="1"/>
  <c r="M21" i="69" s="1"/>
  <c r="K21" i="69" s="1"/>
  <c r="M15" i="55"/>
  <c r="H44" i="53" s="1"/>
  <c r="M3" i="55"/>
  <c r="H34" i="53" s="1"/>
  <c r="G17" i="69" s="1"/>
  <c r="H17" i="69" s="1"/>
  <c r="Z36" i="69"/>
  <c r="H42" i="69"/>
  <c r="I42" i="69" s="1"/>
  <c r="L42" i="69" s="1"/>
  <c r="M42" i="69" s="1"/>
  <c r="K42" i="69" s="1"/>
  <c r="Z32" i="68"/>
  <c r="H41" i="68"/>
  <c r="I41" i="68" s="1"/>
  <c r="L41" i="68" s="1"/>
  <c r="L8" i="66" s="1"/>
  <c r="K4" i="55"/>
  <c r="F35" i="53" s="1"/>
  <c r="K15" i="55"/>
  <c r="F44" i="53" s="1"/>
  <c r="Z36" i="72"/>
  <c r="H42" i="72"/>
  <c r="I42" i="72" s="1"/>
  <c r="L42" i="72" s="1"/>
  <c r="M42" i="72" s="1"/>
  <c r="K42" i="72" s="1"/>
  <c r="K9" i="55"/>
  <c r="F39" i="53" s="1"/>
  <c r="K13" i="55"/>
  <c r="F43" i="53" s="1"/>
  <c r="L7" i="72"/>
  <c r="K3" i="55"/>
  <c r="F34" i="53" s="1"/>
  <c r="F30" i="12"/>
  <c r="F30" i="68"/>
  <c r="H30" i="68" s="1"/>
  <c r="I30" i="68" s="1"/>
  <c r="L30" i="68" s="1"/>
  <c r="M30" i="68" s="1"/>
  <c r="K30" i="68" s="1"/>
  <c r="L7" i="69"/>
  <c r="Z32" i="72"/>
  <c r="H41" i="72"/>
  <c r="I41" i="72" s="1"/>
  <c r="L41" i="72" s="1"/>
  <c r="K10" i="55"/>
  <c r="F40" i="53" s="1"/>
  <c r="K8" i="55"/>
  <c r="Z32" i="69"/>
  <c r="H41" i="69"/>
  <c r="I41" i="69" s="1"/>
  <c r="L41" i="69" s="1"/>
  <c r="Z36" i="68"/>
  <c r="H42" i="68"/>
  <c r="I42" i="68" s="1"/>
  <c r="L42" i="68" s="1"/>
  <c r="M42" i="68" s="1"/>
  <c r="K42" i="68" s="1"/>
  <c r="K6" i="55"/>
  <c r="F37" i="53" s="1"/>
  <c r="I17" i="72"/>
  <c r="L17" i="72" s="1"/>
  <c r="M17" i="72" s="1"/>
  <c r="K17" i="72" s="1"/>
  <c r="L7" i="68"/>
  <c r="K11" i="55"/>
  <c r="F41" i="53" s="1"/>
  <c r="K5" i="55"/>
  <c r="F36" i="53" s="1"/>
  <c r="I4" i="55"/>
  <c r="D35" i="53" s="1"/>
  <c r="I9" i="55"/>
  <c r="D39" i="53" s="1"/>
  <c r="I5" i="55"/>
  <c r="D36" i="53" s="1"/>
  <c r="I11" i="55"/>
  <c r="D41" i="53" s="1"/>
  <c r="I7" i="55"/>
  <c r="D38" i="53" s="1"/>
  <c r="I13" i="55"/>
  <c r="D43" i="53" s="1"/>
  <c r="I14" i="55"/>
  <c r="I6" i="55"/>
  <c r="D37" i="53" s="1"/>
  <c r="I3" i="55"/>
  <c r="D34" i="53" s="1"/>
  <c r="I8" i="55"/>
  <c r="I15" i="55"/>
  <c r="D44" i="53" s="1"/>
  <c r="I12" i="55"/>
  <c r="D42" i="53" s="1"/>
  <c r="I10" i="55"/>
  <c r="D40" i="53" s="1"/>
  <c r="J9" i="47"/>
  <c r="E39" i="51" s="1"/>
  <c r="L4" i="47"/>
  <c r="G35" i="51" s="1"/>
  <c r="F28" i="72" s="1"/>
  <c r="H28" i="72" s="1"/>
  <c r="I28" i="72" s="1"/>
  <c r="L28" i="72" s="1"/>
  <c r="M28" i="72" s="1"/>
  <c r="K28" i="72" s="1"/>
  <c r="I10" i="47"/>
  <c r="D40" i="51" s="1"/>
  <c r="K7" i="47"/>
  <c r="F38" i="51" s="1"/>
  <c r="M11" i="47"/>
  <c r="H41" i="51" s="1"/>
  <c r="G24" i="72" s="1"/>
  <c r="H24" i="72" s="1"/>
  <c r="I24" i="72" s="1"/>
  <c r="L24" i="72" s="1"/>
  <c r="M24" i="72" s="1"/>
  <c r="K24" i="72" s="1"/>
  <c r="J7" i="47"/>
  <c r="E38" i="51" s="1"/>
  <c r="M6" i="47"/>
  <c r="H37" i="51" s="1"/>
  <c r="G20" i="72" s="1"/>
  <c r="H20" i="72" s="1"/>
  <c r="I20" i="72" s="1"/>
  <c r="L20" i="72" s="1"/>
  <c r="M20" i="72" s="1"/>
  <c r="K20" i="72" s="1"/>
  <c r="I9" i="47"/>
  <c r="D39" i="51" s="1"/>
  <c r="K10" i="47"/>
  <c r="F40" i="51" s="1"/>
  <c r="K12" i="47"/>
  <c r="F42" i="51" s="1"/>
  <c r="M9" i="47"/>
  <c r="H39" i="51" s="1"/>
  <c r="G22" i="72" s="1"/>
  <c r="H22" i="72" s="1"/>
  <c r="I22" i="72" s="1"/>
  <c r="L22" i="72" s="1"/>
  <c r="M22" i="72" s="1"/>
  <c r="K22" i="72" s="1"/>
  <c r="L5" i="47"/>
  <c r="G36" i="51" s="1"/>
  <c r="F29" i="72" s="1"/>
  <c r="H29" i="72" s="1"/>
  <c r="I29" i="72" s="1"/>
  <c r="L29" i="72" s="1"/>
  <c r="M29" i="72" s="1"/>
  <c r="K29" i="72" s="1"/>
  <c r="I5" i="47"/>
  <c r="D36" i="51" s="1"/>
  <c r="M4" i="47"/>
  <c r="H35" i="51" s="1"/>
  <c r="G18" i="72" s="1"/>
  <c r="H18" i="72" s="1"/>
  <c r="I18" i="72" s="1"/>
  <c r="L18" i="72" s="1"/>
  <c r="M18" i="72" s="1"/>
  <c r="K18" i="72" s="1"/>
  <c r="I4" i="47"/>
  <c r="D35" i="51" s="1"/>
  <c r="L11" i="47"/>
  <c r="G41" i="51" s="1"/>
  <c r="F34" i="72" s="1"/>
  <c r="H34" i="72" s="1"/>
  <c r="I34" i="72" s="1"/>
  <c r="L34" i="72" s="1"/>
  <c r="M34" i="72" s="1"/>
  <c r="K34" i="72" s="1"/>
  <c r="L3" i="47"/>
  <c r="G34" i="51" s="1"/>
  <c r="F27" i="72" s="1"/>
  <c r="H27" i="72" s="1"/>
  <c r="I27" i="72" s="1"/>
  <c r="L27" i="72" s="1"/>
  <c r="M27" i="72" s="1"/>
  <c r="K27" i="72" s="1"/>
  <c r="J5" i="47"/>
  <c r="E36" i="51" s="1"/>
  <c r="L8" i="47"/>
  <c r="J11" i="47"/>
  <c r="E41" i="51" s="1"/>
  <c r="J15" i="47"/>
  <c r="E44" i="51" s="1"/>
  <c r="J12" i="47"/>
  <c r="E42" i="51" s="1"/>
  <c r="K9" i="47"/>
  <c r="F39" i="51" s="1"/>
  <c r="L14" i="47"/>
  <c r="M14" i="47"/>
  <c r="J8" i="47"/>
  <c r="M7" i="47"/>
  <c r="H38" i="51" s="1"/>
  <c r="G21" i="72" s="1"/>
  <c r="H21" i="72" s="1"/>
  <c r="I21" i="72" s="1"/>
  <c r="L21" i="72" s="1"/>
  <c r="M21" i="72" s="1"/>
  <c r="K21" i="72" s="1"/>
  <c r="I8" i="47"/>
  <c r="I7" i="47"/>
  <c r="D38" i="51" s="1"/>
  <c r="M5" i="47"/>
  <c r="H36" i="51" s="1"/>
  <c r="G19" i="72" s="1"/>
  <c r="H19" i="72" s="1"/>
  <c r="I19" i="72" s="1"/>
  <c r="L19" i="72" s="1"/>
  <c r="M19" i="72" s="1"/>
  <c r="K19" i="72" s="1"/>
  <c r="I3" i="47"/>
  <c r="D34" i="51" s="1"/>
  <c r="L10" i="47"/>
  <c r="G40" i="51" s="1"/>
  <c r="F33" i="72" s="1"/>
  <c r="H33" i="72" s="1"/>
  <c r="I33" i="72" s="1"/>
  <c r="L33" i="72" s="1"/>
  <c r="M33" i="72" s="1"/>
  <c r="K33" i="72" s="1"/>
  <c r="I14" i="47"/>
  <c r="J4" i="47"/>
  <c r="E35" i="51" s="1"/>
  <c r="L9" i="47"/>
  <c r="G39" i="51" s="1"/>
  <c r="F32" i="72" s="1"/>
  <c r="H32" i="72" s="1"/>
  <c r="I32" i="72" s="1"/>
  <c r="L32" i="72" s="1"/>
  <c r="M32" i="72" s="1"/>
  <c r="K32" i="72" s="1"/>
  <c r="H42" i="12"/>
  <c r="M8" i="47"/>
  <c r="L12" i="47"/>
  <c r="G42" i="51" s="1"/>
  <c r="F35" i="72" s="1"/>
  <c r="H35" i="72" s="1"/>
  <c r="I35" i="72" s="1"/>
  <c r="L35" i="72" s="1"/>
  <c r="M35" i="72" s="1"/>
  <c r="K35" i="72" s="1"/>
  <c r="K3" i="47"/>
  <c r="F34" i="51" s="1"/>
  <c r="M10" i="47"/>
  <c r="H40" i="51" s="1"/>
  <c r="G23" i="72" s="1"/>
  <c r="H23" i="72" s="1"/>
  <c r="I23" i="72" s="1"/>
  <c r="L23" i="72" s="1"/>
  <c r="M23" i="72" s="1"/>
  <c r="K23" i="72" s="1"/>
  <c r="I12" i="47"/>
  <c r="D42" i="51" s="1"/>
  <c r="K14" i="47"/>
  <c r="L15" i="47"/>
  <c r="G44" i="51" s="1"/>
  <c r="L7" i="47"/>
  <c r="G38" i="51" s="1"/>
  <c r="F31" i="72" s="1"/>
  <c r="H31" i="72" s="1"/>
  <c r="I31" i="72" s="1"/>
  <c r="L31" i="72" s="1"/>
  <c r="M31" i="72" s="1"/>
  <c r="K31" i="72" s="1"/>
  <c r="M13" i="47"/>
  <c r="H43" i="51" s="1"/>
  <c r="G26" i="72" s="1"/>
  <c r="H26" i="72" s="1"/>
  <c r="I26" i="72" s="1"/>
  <c r="L26" i="72" s="1"/>
  <c r="M26" i="72" s="1"/>
  <c r="K26" i="72" s="1"/>
  <c r="L6" i="47"/>
  <c r="G37" i="51" s="1"/>
  <c r="F30" i="72" s="1"/>
  <c r="H30" i="72" s="1"/>
  <c r="I30" i="72" s="1"/>
  <c r="L30" i="72" s="1"/>
  <c r="M30" i="72" s="1"/>
  <c r="K30" i="72" s="1"/>
  <c r="J6" i="47"/>
  <c r="E37" i="51" s="1"/>
  <c r="I13" i="47"/>
  <c r="D43" i="51" s="1"/>
  <c r="J3" i="47"/>
  <c r="E34" i="51" s="1"/>
  <c r="K8" i="47"/>
  <c r="K11" i="47"/>
  <c r="F41" i="51" s="1"/>
  <c r="K6" i="47"/>
  <c r="F37" i="51" s="1"/>
  <c r="K5" i="47"/>
  <c r="F36" i="51" s="1"/>
  <c r="M12" i="47"/>
  <c r="H42" i="51" s="1"/>
  <c r="G25" i="72" s="1"/>
  <c r="H25" i="72" s="1"/>
  <c r="I25" i="72" s="1"/>
  <c r="L25" i="72" s="1"/>
  <c r="M25" i="72" s="1"/>
  <c r="K25" i="72" s="1"/>
  <c r="J10" i="47"/>
  <c r="E40" i="51" s="1"/>
  <c r="K13" i="47"/>
  <c r="F43" i="51" s="1"/>
  <c r="M15" i="47"/>
  <c r="H44" i="51" s="1"/>
  <c r="I15" i="47"/>
  <c r="D44" i="51" s="1"/>
  <c r="L13" i="47"/>
  <c r="G43" i="51" s="1"/>
  <c r="F36" i="72" s="1"/>
  <c r="H36" i="72" s="1"/>
  <c r="I36" i="72" s="1"/>
  <c r="L36" i="72" s="1"/>
  <c r="M36" i="72" s="1"/>
  <c r="K36" i="72" s="1"/>
  <c r="J14" i="47"/>
  <c r="J13" i="47"/>
  <c r="E43" i="51" s="1"/>
  <c r="I11" i="47"/>
  <c r="D41" i="51" s="1"/>
  <c r="J14" i="35"/>
  <c r="K15" i="47"/>
  <c r="F44" i="51" s="1"/>
  <c r="J12" i="35"/>
  <c r="E42" i="11" s="1"/>
  <c r="M14" i="35"/>
  <c r="H43" i="42"/>
  <c r="L11" i="35"/>
  <c r="G41" i="11" s="1"/>
  <c r="I10" i="35"/>
  <c r="D40" i="11" s="1"/>
  <c r="K4" i="35"/>
  <c r="F35" i="11" s="1"/>
  <c r="M15" i="35"/>
  <c r="H44" i="11" s="1"/>
  <c r="I15" i="35"/>
  <c r="D44" i="11" s="1"/>
  <c r="J15" i="35"/>
  <c r="E44" i="11" s="1"/>
  <c r="K15" i="35"/>
  <c r="F44" i="11" s="1"/>
  <c r="L15" i="35"/>
  <c r="G44" i="11" s="1"/>
  <c r="K13" i="35"/>
  <c r="F43" i="11" s="1"/>
  <c r="I5" i="35"/>
  <c r="D36" i="11" s="1"/>
  <c r="J5" i="35"/>
  <c r="E36" i="11" s="1"/>
  <c r="I8" i="35"/>
  <c r="J10" i="35"/>
  <c r="E40" i="11" s="1"/>
  <c r="L3" i="35"/>
  <c r="G34" i="11" s="1"/>
  <c r="I11" i="35"/>
  <c r="D41" i="11" s="1"/>
  <c r="I9" i="35"/>
  <c r="D39" i="11" s="1"/>
  <c r="I14" i="35"/>
  <c r="J13" i="35"/>
  <c r="E43" i="11" s="1"/>
  <c r="L7" i="35"/>
  <c r="L10" i="35"/>
  <c r="I13" i="35"/>
  <c r="D43" i="11" s="1"/>
  <c r="M4" i="35"/>
  <c r="M8" i="35"/>
  <c r="I7" i="35"/>
  <c r="D38" i="11" s="1"/>
  <c r="M12" i="35"/>
  <c r="M5" i="35"/>
  <c r="I3" i="35"/>
  <c r="D34" i="11" s="1"/>
  <c r="I12" i="35"/>
  <c r="D42" i="11" s="1"/>
  <c r="M7" i="35"/>
  <c r="L9" i="35"/>
  <c r="K14" i="35"/>
  <c r="I4" i="35"/>
  <c r="D35" i="11" s="1"/>
  <c r="I6" i="35"/>
  <c r="D37" i="11" s="1"/>
  <c r="K10" i="35"/>
  <c r="F40" i="11" s="1"/>
  <c r="K6" i="35"/>
  <c r="F37" i="11" s="1"/>
  <c r="K7" i="35"/>
  <c r="F38" i="11" s="1"/>
  <c r="J8" i="35"/>
  <c r="J11" i="35"/>
  <c r="E41" i="11" s="1"/>
  <c r="J3" i="35"/>
  <c r="E34" i="11" s="1"/>
  <c r="M10" i="35"/>
  <c r="K11" i="35"/>
  <c r="F41" i="11" s="1"/>
  <c r="K9" i="35"/>
  <c r="F39" i="11" s="1"/>
  <c r="M11" i="35"/>
  <c r="L4" i="35"/>
  <c r="L13" i="35"/>
  <c r="L14" i="35"/>
  <c r="M13" i="35"/>
  <c r="J9" i="35"/>
  <c r="E39" i="11" s="1"/>
  <c r="M3" i="35"/>
  <c r="H34" i="11" s="1"/>
  <c r="L5" i="35"/>
  <c r="J6" i="35"/>
  <c r="E37" i="11" s="1"/>
  <c r="K3" i="35"/>
  <c r="F34" i="11" s="1"/>
  <c r="K12" i="35"/>
  <c r="F42" i="11" s="1"/>
  <c r="M6" i="35"/>
  <c r="L8" i="35"/>
  <c r="J7" i="35"/>
  <c r="E38" i="11" s="1"/>
  <c r="K5" i="35"/>
  <c r="F36" i="11" s="1"/>
  <c r="K8" i="35"/>
  <c r="M9" i="35"/>
  <c r="B48" i="42"/>
  <c r="B49" i="42" s="1"/>
  <c r="E3" i="42"/>
  <c r="L11" i="42"/>
  <c r="K43" i="42"/>
  <c r="H36" i="30"/>
  <c r="D38" i="32"/>
  <c r="D16" i="32"/>
  <c r="D33" i="32"/>
  <c r="D11" i="32"/>
  <c r="F36" i="30"/>
  <c r="E38" i="32"/>
  <c r="E16" i="32"/>
  <c r="F13" i="32"/>
  <c r="C33" i="32"/>
  <c r="C11" i="32"/>
  <c r="F8" i="32"/>
  <c r="E36" i="30"/>
  <c r="E35" i="32"/>
  <c r="E13" i="32"/>
  <c r="E30" i="32"/>
  <c r="E8" i="32"/>
  <c r="C38" i="32"/>
  <c r="C16" i="32"/>
  <c r="F15" i="32"/>
  <c r="D35" i="32"/>
  <c r="D13" i="32"/>
  <c r="F10" i="32"/>
  <c r="D30" i="32"/>
  <c r="D8" i="32"/>
  <c r="E37" i="32"/>
  <c r="E15" i="32"/>
  <c r="C35" i="32"/>
  <c r="C13" i="32"/>
  <c r="E32" i="32"/>
  <c r="E10" i="32"/>
  <c r="C30" i="32"/>
  <c r="C8" i="32"/>
  <c r="F17" i="32"/>
  <c r="D37" i="32"/>
  <c r="D15" i="32"/>
  <c r="D32" i="32"/>
  <c r="D10" i="32"/>
  <c r="E39" i="32"/>
  <c r="E17" i="32"/>
  <c r="C37" i="32"/>
  <c r="C15" i="32"/>
  <c r="F12" i="32"/>
  <c r="C32" i="32"/>
  <c r="C10" i="32"/>
  <c r="F7" i="32"/>
  <c r="D39" i="32"/>
  <c r="D17" i="32"/>
  <c r="E34" i="32"/>
  <c r="E12" i="32"/>
  <c r="E29" i="32"/>
  <c r="E7" i="32"/>
  <c r="C39" i="32"/>
  <c r="C17" i="32"/>
  <c r="C51" i="32"/>
  <c r="F14" i="32"/>
  <c r="D34" i="32"/>
  <c r="D12" i="32"/>
  <c r="F9" i="32"/>
  <c r="D29" i="32"/>
  <c r="D7" i="32"/>
  <c r="E51" i="32"/>
  <c r="E36" i="32"/>
  <c r="E14" i="32"/>
  <c r="C34" i="32"/>
  <c r="C12" i="32"/>
  <c r="E31" i="32"/>
  <c r="E9" i="32"/>
  <c r="C29" i="32"/>
  <c r="C7" i="32"/>
  <c r="D51" i="32"/>
  <c r="F16" i="32"/>
  <c r="D36" i="32"/>
  <c r="D14" i="32"/>
  <c r="F11" i="32"/>
  <c r="D31" i="32"/>
  <c r="D9" i="32"/>
  <c r="C36" i="32"/>
  <c r="C14" i="32"/>
  <c r="E33" i="32"/>
  <c r="E11" i="32"/>
  <c r="C31" i="32"/>
  <c r="C9" i="32"/>
  <c r="G36" i="30"/>
  <c r="N8" i="66" l="1"/>
  <c r="F35" i="68"/>
  <c r="H35" i="68" s="1"/>
  <c r="I35" i="68" s="1"/>
  <c r="L35" i="68" s="1"/>
  <c r="M35" i="68" s="1"/>
  <c r="K35" i="68" s="1"/>
  <c r="M8" i="66"/>
  <c r="F39" i="69"/>
  <c r="W48" i="69"/>
  <c r="W49" i="69"/>
  <c r="W50" i="69"/>
  <c r="V48" i="69"/>
  <c r="V49" i="69"/>
  <c r="V50" i="69"/>
  <c r="Y50" i="69" s="1"/>
  <c r="H39" i="69" s="1"/>
  <c r="I39" i="69" s="1"/>
  <c r="L39" i="69" s="1"/>
  <c r="M39" i="69" s="1"/>
  <c r="K39" i="69" s="1"/>
  <c r="F39" i="72"/>
  <c r="W56" i="72"/>
  <c r="Y56" i="72" s="1"/>
  <c r="H39" i="72" s="1"/>
  <c r="G38" i="72"/>
  <c r="X55" i="72"/>
  <c r="Y55" i="72" s="1"/>
  <c r="W48" i="68"/>
  <c r="W49" i="68"/>
  <c r="W50" i="68"/>
  <c r="W29" i="12"/>
  <c r="W31" i="12"/>
  <c r="W30" i="12"/>
  <c r="V50" i="68"/>
  <c r="V30" i="12"/>
  <c r="V29" i="12"/>
  <c r="V48" i="68"/>
  <c r="V49" i="68"/>
  <c r="V31" i="12"/>
  <c r="G38" i="69"/>
  <c r="X48" i="69"/>
  <c r="X49" i="69"/>
  <c r="X30" i="12"/>
  <c r="X48" i="68"/>
  <c r="X29" i="12"/>
  <c r="X49" i="68"/>
  <c r="I17" i="69"/>
  <c r="M7" i="72"/>
  <c r="K7" i="72" s="1"/>
  <c r="M7" i="68"/>
  <c r="K7" i="68" s="1"/>
  <c r="G17" i="12"/>
  <c r="H17" i="12" s="1"/>
  <c r="G17" i="68"/>
  <c r="H17" i="68" s="1"/>
  <c r="M41" i="72"/>
  <c r="K41" i="72" s="1"/>
  <c r="N49" i="72" s="1"/>
  <c r="O61" i="72"/>
  <c r="F39" i="12"/>
  <c r="F39" i="68"/>
  <c r="M7" i="69"/>
  <c r="K7" i="69" s="1"/>
  <c r="M41" i="68"/>
  <c r="K41" i="68" s="1"/>
  <c r="N49" i="68" s="1"/>
  <c r="O61" i="68"/>
  <c r="G38" i="12"/>
  <c r="G38" i="68"/>
  <c r="M41" i="69"/>
  <c r="K41" i="69" s="1"/>
  <c r="N49" i="69" s="1"/>
  <c r="O61" i="69"/>
  <c r="F34" i="12"/>
  <c r="F34" i="68"/>
  <c r="H34" i="68" s="1"/>
  <c r="I34" i="68" s="1"/>
  <c r="L34" i="68" s="1"/>
  <c r="M34" i="68" s="1"/>
  <c r="K34" i="68" s="1"/>
  <c r="F27" i="12"/>
  <c r="F27" i="68"/>
  <c r="H27" i="68" s="1"/>
  <c r="I27" i="68" s="1"/>
  <c r="L27" i="68" s="1"/>
  <c r="M27" i="68" s="1"/>
  <c r="K27" i="68" s="1"/>
  <c r="G40" i="11"/>
  <c r="F33" i="68" s="1"/>
  <c r="H33" i="68" s="1"/>
  <c r="I33" i="68" s="1"/>
  <c r="L33" i="68" s="1"/>
  <c r="M33" i="68" s="1"/>
  <c r="K33" i="68" s="1"/>
  <c r="H41" i="11"/>
  <c r="G24" i="68" s="1"/>
  <c r="H24" i="68" s="1"/>
  <c r="I24" i="68" s="1"/>
  <c r="L24" i="68" s="1"/>
  <c r="M24" i="68" s="1"/>
  <c r="K24" i="68" s="1"/>
  <c r="G38" i="11"/>
  <c r="F31" i="68" s="1"/>
  <c r="H31" i="68" s="1"/>
  <c r="I31" i="68" s="1"/>
  <c r="L31" i="68" s="1"/>
  <c r="M31" i="68" s="1"/>
  <c r="K31" i="68" s="1"/>
  <c r="G35" i="11"/>
  <c r="F28" i="68" s="1"/>
  <c r="H28" i="68" s="1"/>
  <c r="I28" i="68" s="1"/>
  <c r="L28" i="68" s="1"/>
  <c r="M28" i="68" s="1"/>
  <c r="K28" i="68" s="1"/>
  <c r="H37" i="11"/>
  <c r="G20" i="68" s="1"/>
  <c r="H20" i="68" s="1"/>
  <c r="I20" i="68" s="1"/>
  <c r="L20" i="68" s="1"/>
  <c r="M20" i="68" s="1"/>
  <c r="K20" i="68" s="1"/>
  <c r="G39" i="11"/>
  <c r="F32" i="68" s="1"/>
  <c r="H32" i="68" s="1"/>
  <c r="I32" i="68" s="1"/>
  <c r="L32" i="68" s="1"/>
  <c r="M32" i="68" s="1"/>
  <c r="K32" i="68" s="1"/>
  <c r="H38" i="11"/>
  <c r="G21" i="68" s="1"/>
  <c r="H21" i="68" s="1"/>
  <c r="I21" i="68" s="1"/>
  <c r="L21" i="68" s="1"/>
  <c r="M21" i="68" s="1"/>
  <c r="K21" i="68" s="1"/>
  <c r="G43" i="11"/>
  <c r="H36" i="11"/>
  <c r="G19" i="68" s="1"/>
  <c r="H19" i="68" s="1"/>
  <c r="I19" i="68" s="1"/>
  <c r="L19" i="68" s="1"/>
  <c r="M19" i="68" s="1"/>
  <c r="K19" i="68" s="1"/>
  <c r="G36" i="11"/>
  <c r="F29" i="68" s="1"/>
  <c r="H29" i="68" s="1"/>
  <c r="I29" i="68" s="1"/>
  <c r="L29" i="68" s="1"/>
  <c r="M29" i="68" s="1"/>
  <c r="K29" i="68" s="1"/>
  <c r="H42" i="11"/>
  <c r="G25" i="68" s="1"/>
  <c r="H25" i="68" s="1"/>
  <c r="I25" i="68" s="1"/>
  <c r="L25" i="68" s="1"/>
  <c r="M25" i="68" s="1"/>
  <c r="K25" i="68" s="1"/>
  <c r="H40" i="11"/>
  <c r="G23" i="68" s="1"/>
  <c r="H23" i="68" s="1"/>
  <c r="I23" i="68" s="1"/>
  <c r="L23" i="68" s="1"/>
  <c r="M23" i="68" s="1"/>
  <c r="K23" i="68" s="1"/>
  <c r="H39" i="11"/>
  <c r="G22" i="68" s="1"/>
  <c r="H22" i="68" s="1"/>
  <c r="I22" i="68" s="1"/>
  <c r="L22" i="68" s="1"/>
  <c r="M22" i="68" s="1"/>
  <c r="K22" i="68" s="1"/>
  <c r="H43" i="11"/>
  <c r="G26" i="68" s="1"/>
  <c r="H26" i="68" s="1"/>
  <c r="I26" i="68" s="1"/>
  <c r="L26" i="68" s="1"/>
  <c r="M26" i="68" s="1"/>
  <c r="K26" i="68" s="1"/>
  <c r="H35" i="11"/>
  <c r="G18" i="68" s="1"/>
  <c r="H18" i="68" s="1"/>
  <c r="I18" i="68" s="1"/>
  <c r="L18" i="68" s="1"/>
  <c r="M18" i="68" s="1"/>
  <c r="K18" i="68" s="1"/>
  <c r="L43" i="42"/>
  <c r="J11" i="42"/>
  <c r="B47" i="42" s="1"/>
  <c r="B50" i="42" s="1"/>
  <c r="D3" i="42" s="1"/>
  <c r="C41" i="32"/>
  <c r="C19" i="32"/>
  <c r="D48" i="32"/>
  <c r="F44" i="32"/>
  <c r="F43" i="32"/>
  <c r="F42" i="32"/>
  <c r="F41" i="32"/>
  <c r="E21" i="32"/>
  <c r="F40" i="32"/>
  <c r="F51" i="32"/>
  <c r="F28" i="32"/>
  <c r="F50" i="32"/>
  <c r="F49" i="32"/>
  <c r="F47" i="32"/>
  <c r="F48" i="32"/>
  <c r="F46" i="32"/>
  <c r="F45" i="32"/>
  <c r="D26" i="32"/>
  <c r="C20" i="32"/>
  <c r="C42" i="32"/>
  <c r="F22" i="32"/>
  <c r="C23" i="32"/>
  <c r="C45" i="32"/>
  <c r="F25" i="32"/>
  <c r="F23" i="32"/>
  <c r="D22" i="32"/>
  <c r="D44" i="32"/>
  <c r="E22" i="32"/>
  <c r="C25" i="32"/>
  <c r="C47" i="32"/>
  <c r="D25" i="32"/>
  <c r="D47" i="32"/>
  <c r="E25" i="32"/>
  <c r="C28" i="32"/>
  <c r="C50" i="32"/>
  <c r="C26" i="32"/>
  <c r="C48" i="32"/>
  <c r="D19" i="32"/>
  <c r="D41" i="32"/>
  <c r="F24" i="32"/>
  <c r="E27" i="32"/>
  <c r="F27" i="32"/>
  <c r="E28" i="32"/>
  <c r="F21" i="32"/>
  <c r="C27" i="32"/>
  <c r="C49" i="32"/>
  <c r="D27" i="32"/>
  <c r="D49" i="32"/>
  <c r="C24" i="32"/>
  <c r="C46" i="32"/>
  <c r="F18" i="32"/>
  <c r="C21" i="32"/>
  <c r="C43" i="32"/>
  <c r="E26" i="32"/>
  <c r="E23" i="32"/>
  <c r="C18" i="32"/>
  <c r="C40" i="32"/>
  <c r="E19" i="32"/>
  <c r="F19" i="32"/>
  <c r="D28" i="32"/>
  <c r="D50" i="32"/>
  <c r="C22" i="32"/>
  <c r="C44" i="32"/>
  <c r="D24" i="32"/>
  <c r="D46" i="32"/>
  <c r="E24" i="32"/>
  <c r="F26" i="32"/>
  <c r="D18" i="32"/>
  <c r="D40" i="32"/>
  <c r="E18" i="32"/>
  <c r="D20" i="32"/>
  <c r="D42" i="32"/>
  <c r="E20" i="32"/>
  <c r="F20" i="32"/>
  <c r="D23" i="32"/>
  <c r="D45" i="32"/>
  <c r="D21" i="32"/>
  <c r="D43" i="32"/>
  <c r="F29" i="32"/>
  <c r="F11" i="24"/>
  <c r="F12" i="24"/>
  <c r="H38" i="72" l="1"/>
  <c r="AA54" i="72"/>
  <c r="Y50" i="72"/>
  <c r="I39" i="72" s="1"/>
  <c r="L39" i="72" s="1"/>
  <c r="M39" i="72" s="1"/>
  <c r="K39" i="72" s="1"/>
  <c r="Y48" i="68"/>
  <c r="H37" i="68" s="1"/>
  <c r="I37" i="68" s="1"/>
  <c r="L37" i="68" s="1"/>
  <c r="M37" i="68" s="1"/>
  <c r="K37" i="68" s="1"/>
  <c r="Y31" i="12"/>
  <c r="H39" i="12" s="1"/>
  <c r="Y49" i="68"/>
  <c r="H38" i="68" s="1"/>
  <c r="I38" i="68" s="1"/>
  <c r="L38" i="68" s="1"/>
  <c r="M38" i="68" s="1"/>
  <c r="K38" i="68" s="1"/>
  <c r="Y49" i="72"/>
  <c r="I38" i="72" s="1"/>
  <c r="L38" i="72" s="1"/>
  <c r="M38" i="72" s="1"/>
  <c r="K38" i="72" s="1"/>
  <c r="Y50" i="68"/>
  <c r="H39" i="68" s="1"/>
  <c r="I39" i="68" s="1"/>
  <c r="L39" i="68" s="1"/>
  <c r="M39" i="68" s="1"/>
  <c r="K39" i="68" s="1"/>
  <c r="Y48" i="72"/>
  <c r="I37" i="72" s="1"/>
  <c r="Y49" i="69"/>
  <c r="H38" i="69" s="1"/>
  <c r="I38" i="69" s="1"/>
  <c r="L38" i="69" s="1"/>
  <c r="M38" i="69" s="1"/>
  <c r="K38" i="69" s="1"/>
  <c r="Z31" i="12"/>
  <c r="Y48" i="69"/>
  <c r="H37" i="69" s="1"/>
  <c r="Y29" i="12"/>
  <c r="H37" i="12" s="1"/>
  <c r="I37" i="12" s="1"/>
  <c r="L37" i="12" s="1"/>
  <c r="M37" i="12" s="1"/>
  <c r="K37" i="12" s="1"/>
  <c r="Y30" i="12"/>
  <c r="H38" i="12" s="1"/>
  <c r="L17" i="69"/>
  <c r="I17" i="68"/>
  <c r="F36" i="12"/>
  <c r="H36" i="12" s="1"/>
  <c r="F36" i="68"/>
  <c r="H36" i="68" s="1"/>
  <c r="I36" i="68" s="1"/>
  <c r="L36" i="68" s="1"/>
  <c r="M36" i="68" s="1"/>
  <c r="K36" i="68" s="1"/>
  <c r="G25" i="12"/>
  <c r="H25" i="12" s="1"/>
  <c r="F29" i="12"/>
  <c r="H29" i="12" s="1"/>
  <c r="G19" i="12"/>
  <c r="H19" i="12" s="1"/>
  <c r="G21" i="12"/>
  <c r="H21" i="12" s="1"/>
  <c r="H34" i="12"/>
  <c r="F32" i="12"/>
  <c r="H32" i="12" s="1"/>
  <c r="G20" i="12"/>
  <c r="H20" i="12" s="1"/>
  <c r="G18" i="12"/>
  <c r="H18" i="12" s="1"/>
  <c r="H30" i="12"/>
  <c r="F28" i="12"/>
  <c r="H28" i="12" s="1"/>
  <c r="F31" i="12"/>
  <c r="H31" i="12" s="1"/>
  <c r="G22" i="12"/>
  <c r="H22" i="12" s="1"/>
  <c r="H27" i="12"/>
  <c r="G26" i="12"/>
  <c r="H26" i="12" s="1"/>
  <c r="G24" i="12"/>
  <c r="H24" i="12" s="1"/>
  <c r="H35" i="12"/>
  <c r="F33" i="12"/>
  <c r="H33" i="12" s="1"/>
  <c r="G23" i="12"/>
  <c r="H23" i="12" s="1"/>
  <c r="J43" i="42"/>
  <c r="F34" i="32"/>
  <c r="F35" i="32"/>
  <c r="E50" i="32"/>
  <c r="E46" i="32"/>
  <c r="E47" i="32"/>
  <c r="E48" i="32"/>
  <c r="F37" i="32"/>
  <c r="E49" i="32"/>
  <c r="F39" i="32"/>
  <c r="F38" i="32"/>
  <c r="F36" i="32"/>
  <c r="E45" i="32"/>
  <c r="E44" i="32"/>
  <c r="F33" i="32"/>
  <c r="F32" i="32"/>
  <c r="E43" i="32"/>
  <c r="E42" i="32"/>
  <c r="F31" i="32"/>
  <c r="F30" i="32"/>
  <c r="E41" i="32"/>
  <c r="E40" i="32"/>
  <c r="I37" i="69" l="1"/>
  <c r="H43" i="69"/>
  <c r="H43" i="72"/>
  <c r="I38" i="12"/>
  <c r="L38" i="12" s="1"/>
  <c r="M38" i="12" s="1"/>
  <c r="K38" i="12" s="1"/>
  <c r="Z30" i="12"/>
  <c r="I39" i="12"/>
  <c r="L39" i="12" s="1"/>
  <c r="M39" i="12" s="1"/>
  <c r="K39" i="12" s="1"/>
  <c r="Z29" i="12"/>
  <c r="M17" i="69"/>
  <c r="K17" i="69" s="1"/>
  <c r="H43" i="68"/>
  <c r="L17" i="68"/>
  <c r="I43" i="68"/>
  <c r="B15" i="27"/>
  <c r="Y78" i="30"/>
  <c r="Y79" i="30" s="1"/>
  <c r="Y80" i="30" s="1"/>
  <c r="Y81" i="30" s="1"/>
  <c r="Y82" i="30" s="1"/>
  <c r="Y83" i="30" s="1"/>
  <c r="Y84" i="30" s="1"/>
  <c r="Y85" i="30" s="1"/>
  <c r="Y86" i="30" s="1"/>
  <c r="Y87" i="30" s="1"/>
  <c r="Y88" i="30" s="1"/>
  <c r="Y89" i="30" s="1"/>
  <c r="Y90" i="30" s="1"/>
  <c r="Y91" i="30" s="1"/>
  <c r="Y92" i="30" s="1"/>
  <c r="Y93" i="30" s="1"/>
  <c r="Y94" i="30" s="1"/>
  <c r="Y95" i="30" s="1"/>
  <c r="Y96" i="30" s="1"/>
  <c r="Y97" i="30" s="1"/>
  <c r="Y98" i="30" s="1"/>
  <c r="Y99" i="30" s="1"/>
  <c r="Y100" i="30" s="1"/>
  <c r="Y101" i="30" s="1"/>
  <c r="Y102" i="30" s="1"/>
  <c r="Y103" i="30" s="1"/>
  <c r="R78" i="30"/>
  <c r="R79" i="30" s="1"/>
  <c r="R80" i="30" s="1"/>
  <c r="R81" i="30" s="1"/>
  <c r="R82" i="30" s="1"/>
  <c r="R83" i="30" s="1"/>
  <c r="R84" i="30" s="1"/>
  <c r="R85" i="30" s="1"/>
  <c r="R86" i="30" s="1"/>
  <c r="R87" i="30" s="1"/>
  <c r="R88" i="30" s="1"/>
  <c r="R89" i="30" s="1"/>
  <c r="R90" i="30" s="1"/>
  <c r="R91" i="30" s="1"/>
  <c r="R92" i="30" s="1"/>
  <c r="R93" i="30" s="1"/>
  <c r="R94" i="30" s="1"/>
  <c r="R95" i="30" s="1"/>
  <c r="R96" i="30" s="1"/>
  <c r="R97" i="30" s="1"/>
  <c r="R98" i="30" s="1"/>
  <c r="R99" i="30" s="1"/>
  <c r="R100" i="30" s="1"/>
  <c r="R101" i="30" s="1"/>
  <c r="R102" i="30" s="1"/>
  <c r="R103" i="30" s="1"/>
  <c r="K78" i="30"/>
  <c r="K79" i="30" s="1"/>
  <c r="K80" i="30" s="1"/>
  <c r="K81" i="30" s="1"/>
  <c r="K82" i="30" s="1"/>
  <c r="K83" i="30" s="1"/>
  <c r="K84" i="30" s="1"/>
  <c r="K85" i="30" s="1"/>
  <c r="K86" i="30" s="1"/>
  <c r="K87" i="30" s="1"/>
  <c r="K88" i="30" s="1"/>
  <c r="K89" i="30" s="1"/>
  <c r="K90" i="30" s="1"/>
  <c r="K91" i="30" s="1"/>
  <c r="K92" i="30" s="1"/>
  <c r="K93" i="30" s="1"/>
  <c r="K94" i="30" s="1"/>
  <c r="K95" i="30" s="1"/>
  <c r="K96" i="30" s="1"/>
  <c r="K97" i="30" s="1"/>
  <c r="K98" i="30" s="1"/>
  <c r="K99" i="30" s="1"/>
  <c r="K100" i="30" s="1"/>
  <c r="K101" i="30" s="1"/>
  <c r="K102" i="30" s="1"/>
  <c r="K103" i="30" s="1"/>
  <c r="L37" i="72" l="1"/>
  <c r="I43" i="72"/>
  <c r="L37" i="69"/>
  <c r="I43" i="69"/>
  <c r="M17" i="68"/>
  <c r="K17" i="68" s="1"/>
  <c r="F3" i="68"/>
  <c r="AA78" i="30"/>
  <c r="M37" i="69" l="1"/>
  <c r="K37" i="69" s="1"/>
  <c r="F3" i="69"/>
  <c r="M37" i="72"/>
  <c r="K37" i="72" s="1"/>
  <c r="F3" i="72"/>
  <c r="L48" i="68"/>
  <c r="E3" i="68"/>
  <c r="L43" i="68"/>
  <c r="L45" i="68" s="1"/>
  <c r="L5" i="66" s="1"/>
  <c r="B34" i="32"/>
  <c r="G34" i="32" s="1"/>
  <c r="B39" i="32"/>
  <c r="G39" i="32" s="1"/>
  <c r="B35" i="32"/>
  <c r="G35" i="32" s="1"/>
  <c r="Z3" i="30"/>
  <c r="L43" i="72" l="1"/>
  <c r="L45" i="72" s="1"/>
  <c r="K53" i="72"/>
  <c r="L48" i="72"/>
  <c r="E3" i="72"/>
  <c r="M5" i="66"/>
  <c r="L43" i="69"/>
  <c r="L45" i="69" s="1"/>
  <c r="N5" i="66" s="1"/>
  <c r="L48" i="69"/>
  <c r="E3" i="69"/>
  <c r="B48" i="32"/>
  <c r="G48" i="32" s="1"/>
  <c r="B32" i="32"/>
  <c r="G32" i="32" s="1"/>
  <c r="B20" i="32"/>
  <c r="B13" i="32"/>
  <c r="G13" i="32" s="1"/>
  <c r="B10" i="32"/>
  <c r="G10" i="32" s="1"/>
  <c r="B33" i="32"/>
  <c r="G33" i="32" s="1"/>
  <c r="B22" i="32"/>
  <c r="B11" i="32"/>
  <c r="G11" i="32" s="1"/>
  <c r="B29" i="32"/>
  <c r="G29" i="32" s="1"/>
  <c r="B7" i="32"/>
  <c r="G7" i="32" s="1"/>
  <c r="B18" i="32"/>
  <c r="B36" i="32"/>
  <c r="G36" i="32" s="1"/>
  <c r="B14" i="32"/>
  <c r="G14" i="32" s="1"/>
  <c r="B25" i="32"/>
  <c r="B16" i="32"/>
  <c r="G16" i="32" s="1"/>
  <c r="B27" i="32"/>
  <c r="B38" i="32"/>
  <c r="G38" i="32" s="1"/>
  <c r="B50" i="32"/>
  <c r="G50" i="32" s="1"/>
  <c r="B37" i="32"/>
  <c r="G37" i="32" s="1"/>
  <c r="B30" i="32"/>
  <c r="G30" i="32" s="1"/>
  <c r="B46" i="32"/>
  <c r="G46" i="32" s="1"/>
  <c r="B43" i="32"/>
  <c r="G43" i="32" s="1"/>
  <c r="B28" i="32"/>
  <c r="B24" i="32"/>
  <c r="B23" i="32"/>
  <c r="B21" i="32"/>
  <c r="B15" i="32"/>
  <c r="G15" i="32" s="1"/>
  <c r="B26" i="32"/>
  <c r="B42" i="32"/>
  <c r="G42" i="32" s="1"/>
  <c r="B44" i="32"/>
  <c r="G44" i="32" s="1"/>
  <c r="B19" i="32"/>
  <c r="B31" i="32"/>
  <c r="G31" i="32" s="1"/>
  <c r="B12" i="32"/>
  <c r="G12" i="32" s="1"/>
  <c r="B17" i="32"/>
  <c r="G17" i="32" s="1"/>
  <c r="B45" i="32"/>
  <c r="G45" i="32" s="1"/>
  <c r="B47" i="32"/>
  <c r="G47" i="32" s="1"/>
  <c r="B49" i="32"/>
  <c r="G49" i="32" s="1"/>
  <c r="B8" i="32"/>
  <c r="G8" i="32" s="1"/>
  <c r="B41" i="32"/>
  <c r="G41" i="32" s="1"/>
  <c r="B40" i="32"/>
  <c r="G40" i="32" s="1"/>
  <c r="B9" i="32"/>
  <c r="G9" i="32" s="1"/>
  <c r="G20" i="32" l="1"/>
  <c r="G26" i="32"/>
  <c r="G18" i="32"/>
  <c r="G25" i="32"/>
  <c r="G21" i="32"/>
  <c r="G24" i="32"/>
  <c r="G22" i="32"/>
  <c r="B51" i="32"/>
  <c r="G51" i="32" s="1"/>
  <c r="D36" i="30"/>
  <c r="B5" i="32"/>
  <c r="G23" i="32"/>
  <c r="G28" i="32"/>
  <c r="G19" i="32"/>
  <c r="G27" i="32"/>
  <c r="H22" i="32" l="1"/>
  <c r="K22" i="32" s="1"/>
  <c r="L22" i="32" s="1"/>
  <c r="J22" i="32" s="1"/>
  <c r="H19" i="32"/>
  <c r="K19" i="32" s="1"/>
  <c r="L19" i="32" s="1"/>
  <c r="J19" i="32" s="1"/>
  <c r="H17" i="32"/>
  <c r="K17" i="32" s="1"/>
  <c r="L17" i="32" s="1"/>
  <c r="J17" i="32" s="1"/>
  <c r="H42" i="32"/>
  <c r="K42" i="32" s="1"/>
  <c r="L42" i="32" s="1"/>
  <c r="J42" i="32" s="1"/>
  <c r="H8" i="32"/>
  <c r="K8" i="32" s="1"/>
  <c r="L8" i="32" s="1"/>
  <c r="J8" i="32" s="1"/>
  <c r="H25" i="32"/>
  <c r="K25" i="32" s="1"/>
  <c r="L25" i="32" s="1"/>
  <c r="J25" i="32" s="1"/>
  <c r="H39" i="32"/>
  <c r="K39" i="32" s="1"/>
  <c r="L39" i="32" s="1"/>
  <c r="J39" i="32" s="1"/>
  <c r="H28" i="32"/>
  <c r="K28" i="32" s="1"/>
  <c r="L28" i="32" s="1"/>
  <c r="J28" i="32" s="1"/>
  <c r="H10" i="32"/>
  <c r="K10" i="32" s="1"/>
  <c r="L10" i="32" s="1"/>
  <c r="J10" i="32" s="1"/>
  <c r="H32" i="32"/>
  <c r="K32" i="32" s="1"/>
  <c r="L32" i="32" s="1"/>
  <c r="J32" i="32" s="1"/>
  <c r="H33" i="32"/>
  <c r="K33" i="32" s="1"/>
  <c r="L33" i="32" s="1"/>
  <c r="J33" i="32" s="1"/>
  <c r="H11" i="32"/>
  <c r="K11" i="32" s="1"/>
  <c r="L11" i="32" s="1"/>
  <c r="J11" i="32" s="1"/>
  <c r="H14" i="32"/>
  <c r="K14" i="32" s="1"/>
  <c r="L14" i="32" s="1"/>
  <c r="J14" i="32" s="1"/>
  <c r="H20" i="32"/>
  <c r="K20" i="32" s="1"/>
  <c r="L20" i="32" s="1"/>
  <c r="J20" i="32" s="1"/>
  <c r="H24" i="32"/>
  <c r="K24" i="32" s="1"/>
  <c r="L24" i="32" s="1"/>
  <c r="J24" i="32" s="1"/>
  <c r="H18" i="32"/>
  <c r="K18" i="32" s="1"/>
  <c r="L18" i="32" s="1"/>
  <c r="J18" i="32" s="1"/>
  <c r="H43" i="32"/>
  <c r="K43" i="32" s="1"/>
  <c r="L43" i="32" s="1"/>
  <c r="J43" i="32" s="1"/>
  <c r="H34" i="32"/>
  <c r="K34" i="32" s="1"/>
  <c r="L34" i="32" s="1"/>
  <c r="J34" i="32" s="1"/>
  <c r="H26" i="32"/>
  <c r="K26" i="32" s="1"/>
  <c r="L26" i="32" s="1"/>
  <c r="J26" i="32" s="1"/>
  <c r="H21" i="32"/>
  <c r="K21" i="32" s="1"/>
  <c r="L21" i="32" s="1"/>
  <c r="J21" i="32" s="1"/>
  <c r="H23" i="32"/>
  <c r="K23" i="32" s="1"/>
  <c r="L23" i="32" s="1"/>
  <c r="J23" i="32" s="1"/>
  <c r="H12" i="32"/>
  <c r="K12" i="32" s="1"/>
  <c r="L12" i="32" s="1"/>
  <c r="J12" i="32" s="1"/>
  <c r="H45" i="32"/>
  <c r="K45" i="32" s="1"/>
  <c r="L45" i="32" s="1"/>
  <c r="J45" i="32" s="1"/>
  <c r="H30" i="32"/>
  <c r="K30" i="32" s="1"/>
  <c r="L30" i="32" s="1"/>
  <c r="J30" i="32" s="1"/>
  <c r="H40" i="32"/>
  <c r="K40" i="32" s="1"/>
  <c r="L40" i="32" s="1"/>
  <c r="J40" i="32" s="1"/>
  <c r="H16" i="32"/>
  <c r="K16" i="32" s="1"/>
  <c r="L16" i="32" s="1"/>
  <c r="J16" i="32" s="1"/>
  <c r="H36" i="32"/>
  <c r="K36" i="32" s="1"/>
  <c r="L36" i="32" s="1"/>
  <c r="J36" i="32" s="1"/>
  <c r="H38" i="32"/>
  <c r="K38" i="32" s="1"/>
  <c r="L38" i="32" s="1"/>
  <c r="J38" i="32" s="1"/>
  <c r="H7" i="32"/>
  <c r="K7" i="32" s="1"/>
  <c r="H46" i="32"/>
  <c r="K46" i="32" s="1"/>
  <c r="L46" i="32" s="1"/>
  <c r="J46" i="32" s="1"/>
  <c r="H15" i="32"/>
  <c r="K15" i="32" s="1"/>
  <c r="L15" i="32" s="1"/>
  <c r="J15" i="32" s="1"/>
  <c r="H31" i="32"/>
  <c r="K31" i="32" s="1"/>
  <c r="L31" i="32" s="1"/>
  <c r="J31" i="32" s="1"/>
  <c r="H49" i="32"/>
  <c r="K49" i="32" s="1"/>
  <c r="L49" i="32" s="1"/>
  <c r="J49" i="32" s="1"/>
  <c r="H9" i="32"/>
  <c r="K9" i="32" s="1"/>
  <c r="L9" i="32" s="1"/>
  <c r="J9" i="32" s="1"/>
  <c r="H41" i="32"/>
  <c r="K41" i="32" s="1"/>
  <c r="L41" i="32" s="1"/>
  <c r="J41" i="32" s="1"/>
  <c r="H51" i="32"/>
  <c r="K51" i="32" s="1"/>
  <c r="L51" i="32" s="1"/>
  <c r="J51" i="32" s="1"/>
  <c r="H50" i="32"/>
  <c r="K50" i="32" s="1"/>
  <c r="L50" i="32" s="1"/>
  <c r="J50" i="32" s="1"/>
  <c r="H27" i="32"/>
  <c r="K27" i="32" s="1"/>
  <c r="L27" i="32" s="1"/>
  <c r="J27" i="32" s="1"/>
  <c r="H29" i="32"/>
  <c r="K29" i="32" s="1"/>
  <c r="L29" i="32" s="1"/>
  <c r="J29" i="32" s="1"/>
  <c r="H47" i="32"/>
  <c r="K47" i="32" s="1"/>
  <c r="L47" i="32" s="1"/>
  <c r="J47" i="32" s="1"/>
  <c r="H37" i="32"/>
  <c r="K37" i="32" s="1"/>
  <c r="L37" i="32" s="1"/>
  <c r="J37" i="32" s="1"/>
  <c r="H35" i="32"/>
  <c r="K35" i="32" s="1"/>
  <c r="L35" i="32" s="1"/>
  <c r="J35" i="32" s="1"/>
  <c r="H48" i="32"/>
  <c r="K48" i="32" s="1"/>
  <c r="L48" i="32" s="1"/>
  <c r="J48" i="32" s="1"/>
  <c r="H13" i="32"/>
  <c r="K13" i="32" s="1"/>
  <c r="L13" i="32" s="1"/>
  <c r="J13" i="32" s="1"/>
  <c r="H44" i="32"/>
  <c r="K44" i="32" s="1"/>
  <c r="L44" i="32" s="1"/>
  <c r="J44" i="32" s="1"/>
  <c r="E3" i="32" l="1"/>
  <c r="L7" i="32"/>
  <c r="J7" i="32" s="1"/>
  <c r="D3" i="32" s="1"/>
  <c r="H7" i="12" l="1"/>
  <c r="G6" i="66" l="1"/>
  <c r="I20" i="12"/>
  <c r="L20" i="12" s="1"/>
  <c r="M20" i="12" s="1"/>
  <c r="K20" i="12" s="1"/>
  <c r="I13" i="12"/>
  <c r="L13" i="12" s="1"/>
  <c r="M13" i="12" s="1"/>
  <c r="K13" i="12" s="1"/>
  <c r="I9" i="12"/>
  <c r="L9" i="12" s="1"/>
  <c r="M9" i="12" s="1"/>
  <c r="K9" i="12" s="1"/>
  <c r="I12" i="12"/>
  <c r="L12" i="12" s="1"/>
  <c r="M12" i="12" s="1"/>
  <c r="K12" i="12" s="1"/>
  <c r="I17" i="12"/>
  <c r="L17" i="12" s="1"/>
  <c r="M17" i="12" s="1"/>
  <c r="K17" i="12" s="1"/>
  <c r="I19" i="12"/>
  <c r="L19" i="12" s="1"/>
  <c r="M19" i="12" s="1"/>
  <c r="K19" i="12" s="1"/>
  <c r="I15" i="12"/>
  <c r="L15" i="12" s="1"/>
  <c r="M15" i="12" s="1"/>
  <c r="K15" i="12" s="1"/>
  <c r="I16" i="12"/>
  <c r="L16" i="12" s="1"/>
  <c r="M16" i="12" s="1"/>
  <c r="K16" i="12" s="1"/>
  <c r="I24" i="12"/>
  <c r="L24" i="12" s="1"/>
  <c r="M24" i="12" s="1"/>
  <c r="K24" i="12" s="1"/>
  <c r="I27" i="12"/>
  <c r="L27" i="12" s="1"/>
  <c r="M27" i="12" s="1"/>
  <c r="K27" i="12" s="1"/>
  <c r="I21" i="12"/>
  <c r="L21" i="12" s="1"/>
  <c r="M21" i="12" s="1"/>
  <c r="K21" i="12" s="1"/>
  <c r="I25" i="12"/>
  <c r="L25" i="12" s="1"/>
  <c r="M25" i="12" s="1"/>
  <c r="K25" i="12" s="1"/>
  <c r="I30" i="12"/>
  <c r="L30" i="12" s="1"/>
  <c r="M30" i="12" s="1"/>
  <c r="K30" i="12" s="1"/>
  <c r="I8" i="12"/>
  <c r="L8" i="12" s="1"/>
  <c r="M8" i="12" s="1"/>
  <c r="K8" i="12" s="1"/>
  <c r="I10" i="12"/>
  <c r="L10" i="12" s="1"/>
  <c r="M10" i="12" s="1"/>
  <c r="K10" i="12" s="1"/>
  <c r="I26" i="12"/>
  <c r="L26" i="12" s="1"/>
  <c r="M26" i="12" s="1"/>
  <c r="K26" i="12" s="1"/>
  <c r="I31" i="12"/>
  <c r="L31" i="12" s="1"/>
  <c r="M31" i="12" s="1"/>
  <c r="K31" i="12" s="1"/>
  <c r="I28" i="12"/>
  <c r="L28" i="12" s="1"/>
  <c r="M28" i="12" s="1"/>
  <c r="K28" i="12" s="1"/>
  <c r="I22" i="12"/>
  <c r="L22" i="12" s="1"/>
  <c r="M22" i="12" s="1"/>
  <c r="K22" i="12" s="1"/>
  <c r="I32" i="12"/>
  <c r="L32" i="12" s="1"/>
  <c r="M32" i="12" s="1"/>
  <c r="K32" i="12" s="1"/>
  <c r="I23" i="12"/>
  <c r="L23" i="12" s="1"/>
  <c r="I14" i="12"/>
  <c r="L14" i="12" s="1"/>
  <c r="M14" i="12" s="1"/>
  <c r="K14" i="12" s="1"/>
  <c r="I18" i="12"/>
  <c r="L18" i="12" s="1"/>
  <c r="M18" i="12" s="1"/>
  <c r="K18" i="12" s="1"/>
  <c r="I29" i="12"/>
  <c r="L29" i="12" s="1"/>
  <c r="M29" i="12" s="1"/>
  <c r="K29" i="12" s="1"/>
  <c r="I7" i="12"/>
  <c r="L7" i="12" s="1"/>
  <c r="M7" i="12" s="1"/>
  <c r="K7" i="12" s="1"/>
  <c r="C49" i="27"/>
  <c r="C50" i="27"/>
  <c r="I40" i="12"/>
  <c r="L40" i="12" s="1"/>
  <c r="I41" i="12"/>
  <c r="I42" i="12"/>
  <c r="L42" i="12" s="1"/>
  <c r="D50" i="27" s="1"/>
  <c r="Z25" i="12"/>
  <c r="Z24" i="12"/>
  <c r="Z11" i="12"/>
  <c r="Z14" i="12"/>
  <c r="Z15" i="12"/>
  <c r="Z22" i="12"/>
  <c r="Z21" i="12"/>
  <c r="Z16" i="12"/>
  <c r="Z19" i="12"/>
  <c r="Z10" i="12"/>
  <c r="Z12" i="12"/>
  <c r="Z23" i="12"/>
  <c r="Z17" i="12"/>
  <c r="Z13" i="12"/>
  <c r="Z20" i="12"/>
  <c r="Z18" i="12"/>
  <c r="I34" i="12"/>
  <c r="L34" i="12" s="1"/>
  <c r="M34" i="12" s="1"/>
  <c r="K34" i="12" s="1"/>
  <c r="I35" i="12"/>
  <c r="L35" i="12" s="1"/>
  <c r="M35" i="12" s="1"/>
  <c r="K35" i="12" s="1"/>
  <c r="I11" i="12"/>
  <c r="L11" i="12" s="1"/>
  <c r="I36" i="12"/>
  <c r="L36" i="12" s="1"/>
  <c r="M36" i="12" s="1"/>
  <c r="K36" i="12" s="1"/>
  <c r="I33" i="12"/>
  <c r="L33" i="12" s="1"/>
  <c r="M33" i="12" s="1"/>
  <c r="K33" i="12" s="1"/>
  <c r="C30" i="27"/>
  <c r="C41" i="27"/>
  <c r="C46" i="27"/>
  <c r="C48" i="27"/>
  <c r="C44" i="27"/>
  <c r="C34" i="27"/>
  <c r="C25" i="27"/>
  <c r="C20" i="27"/>
  <c r="C31" i="27"/>
  <c r="C42" i="27"/>
  <c r="C22" i="27"/>
  <c r="C45" i="27"/>
  <c r="C33" i="27"/>
  <c r="C23" i="27"/>
  <c r="C36" i="27"/>
  <c r="C24" i="27"/>
  <c r="C47" i="27"/>
  <c r="C35" i="27"/>
  <c r="C19" i="27"/>
  <c r="C21" i="27"/>
  <c r="M40" i="12" l="1"/>
  <c r="K40" i="12" s="1"/>
  <c r="L41" i="12"/>
  <c r="M41" i="12" s="1"/>
  <c r="K41" i="12" s="1"/>
  <c r="M3" i="66"/>
  <c r="N3" i="66"/>
  <c r="L3" i="66"/>
  <c r="L7" i="66" s="1"/>
  <c r="N50" i="72"/>
  <c r="N50" i="69"/>
  <c r="N50" i="68"/>
  <c r="M23" i="12"/>
  <c r="K23" i="12" s="1"/>
  <c r="G5" i="24" s="1"/>
  <c r="H5" i="24"/>
  <c r="I5" i="24" s="1"/>
  <c r="I17" i="13"/>
  <c r="M42" i="12"/>
  <c r="K42" i="12" s="1"/>
  <c r="E50" i="27" s="1"/>
  <c r="D21" i="27"/>
  <c r="C43" i="27"/>
  <c r="H43" i="12"/>
  <c r="C14" i="27" s="1"/>
  <c r="D14" i="27" s="1"/>
  <c r="E43" i="27"/>
  <c r="D43" i="27"/>
  <c r="E32" i="27"/>
  <c r="D32" i="27"/>
  <c r="E35" i="27"/>
  <c r="D35" i="27"/>
  <c r="D44" i="27"/>
  <c r="E33" i="27"/>
  <c r="D33" i="27"/>
  <c r="D36" i="27"/>
  <c r="E36" i="27"/>
  <c r="E24" i="27"/>
  <c r="D24" i="27"/>
  <c r="E42" i="27"/>
  <c r="D42" i="27"/>
  <c r="D23" i="27"/>
  <c r="E23" i="27"/>
  <c r="E41" i="27"/>
  <c r="D41" i="27"/>
  <c r="D34" i="27"/>
  <c r="E34" i="27"/>
  <c r="E46" i="27"/>
  <c r="D46" i="27"/>
  <c r="D47" i="27"/>
  <c r="E47" i="27"/>
  <c r="I43" i="12"/>
  <c r="C32" i="27"/>
  <c r="C22" i="13"/>
  <c r="D48" i="27"/>
  <c r="H14" i="24"/>
  <c r="I14" i="24" s="1"/>
  <c r="D30" i="27"/>
  <c r="E30" i="27"/>
  <c r="M11" i="12"/>
  <c r="K11" i="12" s="1"/>
  <c r="D19" i="27"/>
  <c r="E45" i="27"/>
  <c r="D45" i="27"/>
  <c r="D31" i="27"/>
  <c r="E25" i="27"/>
  <c r="D25" i="27"/>
  <c r="E22" i="27"/>
  <c r="D22" i="27"/>
  <c r="E20" i="27"/>
  <c r="D20" i="27"/>
  <c r="N9" i="66" l="1"/>
  <c r="N7" i="66"/>
  <c r="T12" i="66"/>
  <c r="M7" i="66"/>
  <c r="M9" i="66"/>
  <c r="M6" i="66"/>
  <c r="K8" i="66"/>
  <c r="K9" i="66" s="1"/>
  <c r="L9" i="66"/>
  <c r="L6" i="66"/>
  <c r="O61" i="12"/>
  <c r="J4" i="11" s="1"/>
  <c r="D49" i="27"/>
  <c r="N6" i="66"/>
  <c r="G5" i="66" s="1"/>
  <c r="L48" i="12"/>
  <c r="E31" i="27"/>
  <c r="E49" i="27"/>
  <c r="P43" i="12"/>
  <c r="K7" i="66" s="1"/>
  <c r="L43" i="12"/>
  <c r="G17" i="13"/>
  <c r="J6" i="30"/>
  <c r="G14" i="24"/>
  <c r="E21" i="27"/>
  <c r="E19" i="27"/>
  <c r="H17" i="13"/>
  <c r="H10" i="24"/>
  <c r="I10" i="24" s="1"/>
  <c r="H11" i="24"/>
  <c r="F3" i="12"/>
  <c r="H9" i="24"/>
  <c r="I9" i="24" s="1"/>
  <c r="H8" i="24"/>
  <c r="I8" i="24" s="1"/>
  <c r="H6" i="24"/>
  <c r="I6" i="24" s="1"/>
  <c r="H13" i="24"/>
  <c r="I13" i="24" s="1"/>
  <c r="H7" i="24"/>
  <c r="I7" i="24" s="1"/>
  <c r="H12" i="24"/>
  <c r="I12" i="24" s="1"/>
  <c r="E44" i="27"/>
  <c r="E48" i="27"/>
  <c r="N10" i="66" l="1"/>
  <c r="G4" i="66"/>
  <c r="J9" i="11"/>
  <c r="B17" i="46"/>
  <c r="B16" i="46" s="1"/>
  <c r="E3" i="12"/>
  <c r="G11" i="24"/>
  <c r="G6" i="24"/>
  <c r="G13" i="24"/>
  <c r="G12" i="24"/>
  <c r="G9" i="24"/>
  <c r="G7" i="24"/>
  <c r="G10" i="24"/>
  <c r="G8" i="24"/>
  <c r="G15" i="24" l="1"/>
  <c r="F17" i="13"/>
  <c r="L45" i="12"/>
  <c r="K5" i="66" l="1"/>
  <c r="K6" i="66" s="1"/>
  <c r="N11" i="66" s="1"/>
  <c r="J3" i="11"/>
  <c r="F49" i="27"/>
  <c r="G49" i="27" s="1"/>
  <c r="H49" i="27" s="1"/>
  <c r="I49" i="27" s="1"/>
  <c r="F50" i="27"/>
  <c r="G50" i="27" s="1"/>
  <c r="H50" i="27" s="1"/>
  <c r="I50" i="27" s="1"/>
  <c r="G16" i="24"/>
  <c r="G17" i="24" s="1"/>
  <c r="F22" i="27"/>
  <c r="G22" i="27" s="1"/>
  <c r="H22" i="27" s="1"/>
  <c r="I22" i="27" s="1"/>
  <c r="F31" i="27"/>
  <c r="G31" i="27" s="1"/>
  <c r="H31" i="27" s="1"/>
  <c r="I31" i="27" s="1"/>
  <c r="F25" i="27"/>
  <c r="G25" i="27" s="1"/>
  <c r="H25" i="27" s="1"/>
  <c r="I25" i="27" s="1"/>
  <c r="F32" i="27"/>
  <c r="G32" i="27" s="1"/>
  <c r="H32" i="27" s="1"/>
  <c r="I32" i="27" s="1"/>
  <c r="D17" i="13"/>
  <c r="E17" i="13" s="1"/>
  <c r="F48" i="27"/>
  <c r="G48" i="27" s="1"/>
  <c r="H48" i="27" s="1"/>
  <c r="I48" i="27" s="1"/>
  <c r="F46" i="27"/>
  <c r="G46" i="27" s="1"/>
  <c r="H46" i="27" s="1"/>
  <c r="I46" i="27" s="1"/>
  <c r="F23" i="27"/>
  <c r="G23" i="27" s="1"/>
  <c r="H23" i="27" s="1"/>
  <c r="I23" i="27" s="1"/>
  <c r="F20" i="27"/>
  <c r="G20" i="27" s="1"/>
  <c r="H20" i="27" s="1"/>
  <c r="I20" i="27" s="1"/>
  <c r="B5" i="27"/>
  <c r="F43" i="27"/>
  <c r="G43" i="27" s="1"/>
  <c r="H43" i="27" s="1"/>
  <c r="I43" i="27" s="1"/>
  <c r="F30" i="27"/>
  <c r="G30" i="27" s="1"/>
  <c r="H30" i="27" s="1"/>
  <c r="I30" i="27" s="1"/>
  <c r="F42" i="27"/>
  <c r="G42" i="27" s="1"/>
  <c r="H42" i="27" s="1"/>
  <c r="I42" i="27" s="1"/>
  <c r="F44" i="27"/>
  <c r="G44" i="27" s="1"/>
  <c r="H44" i="27" s="1"/>
  <c r="I44" i="27" s="1"/>
  <c r="F14" i="27"/>
  <c r="G14" i="27" s="1"/>
  <c r="H14" i="27" s="1"/>
  <c r="I14" i="27" s="1"/>
  <c r="F45" i="27"/>
  <c r="G45" i="27" s="1"/>
  <c r="H45" i="27" s="1"/>
  <c r="I45" i="27" s="1"/>
  <c r="F47" i="27"/>
  <c r="G47" i="27" s="1"/>
  <c r="H47" i="27" s="1"/>
  <c r="I47" i="27" s="1"/>
  <c r="F41" i="27"/>
  <c r="G41" i="27" s="1"/>
  <c r="H41" i="27" s="1"/>
  <c r="I41" i="27" s="1"/>
  <c r="F33" i="27"/>
  <c r="G33" i="27" s="1"/>
  <c r="H33" i="27" s="1"/>
  <c r="I33" i="27" s="1"/>
  <c r="F24" i="27"/>
  <c r="G24" i="27" s="1"/>
  <c r="H24" i="27" s="1"/>
  <c r="I24" i="27" s="1"/>
  <c r="F36" i="27"/>
  <c r="G36" i="27" s="1"/>
  <c r="H36" i="27" s="1"/>
  <c r="I36" i="27" s="1"/>
  <c r="F21" i="27"/>
  <c r="G21" i="27" s="1"/>
  <c r="H21" i="27" s="1"/>
  <c r="I21" i="27" s="1"/>
  <c r="F35" i="27"/>
  <c r="G35" i="27" s="1"/>
  <c r="H35" i="27" s="1"/>
  <c r="I35" i="27" s="1"/>
  <c r="F19" i="27"/>
  <c r="G19" i="27" s="1"/>
  <c r="H19" i="27" s="1"/>
  <c r="I19" i="27" s="1"/>
  <c r="F34" i="27"/>
  <c r="G34" i="27" s="1"/>
  <c r="H34" i="27" s="1"/>
  <c r="I34" i="27" s="1"/>
  <c r="G3" i="66" l="1"/>
  <c r="I51" i="27"/>
  <c r="I52" i="27" s="1"/>
  <c r="N21" i="27" s="1"/>
  <c r="M21" i="27" s="1"/>
  <c r="B6" i="27"/>
  <c r="N25" i="27" l="1"/>
  <c r="L25" i="27" s="1"/>
  <c r="N17" i="27"/>
  <c r="M17" i="27" s="1"/>
  <c r="N23" i="27"/>
  <c r="L23" i="27" s="1"/>
  <c r="N24" i="27"/>
  <c r="M24" i="27" s="1"/>
  <c r="N18" i="27"/>
  <c r="L18" i="27" s="1"/>
  <c r="N16" i="27"/>
  <c r="M16" i="27" s="1"/>
  <c r="N19" i="27"/>
  <c r="L19" i="27" s="1"/>
  <c r="N20" i="27"/>
  <c r="L20" i="27" s="1"/>
  <c r="B7" i="27"/>
  <c r="B9" i="27" s="1"/>
  <c r="K17" i="13" s="1"/>
  <c r="N22" i="27"/>
  <c r="L22" i="27" s="1"/>
  <c r="L21" i="27"/>
  <c r="Z78" i="30"/>
  <c r="AD78" i="30"/>
  <c r="AC78" i="30"/>
  <c r="AB78" i="30"/>
  <c r="M25" i="27" l="1"/>
  <c r="L16" i="27"/>
  <c r="M23" i="27"/>
  <c r="M18" i="27"/>
  <c r="L24" i="27"/>
  <c r="B8" i="27"/>
  <c r="L17" i="27"/>
  <c r="M20" i="27"/>
  <c r="M19" i="27"/>
  <c r="J17" i="13"/>
  <c r="M22" i="27"/>
  <c r="C49" i="80" l="1"/>
  <c r="J39" i="80" l="1"/>
  <c r="M39" i="80" s="1"/>
  <c r="K39" i="80" s="1"/>
  <c r="C49" i="87"/>
  <c r="C49" i="88"/>
  <c r="J37" i="80"/>
  <c r="M37" i="80" s="1"/>
  <c r="K37" i="80" s="1"/>
  <c r="C49" i="86"/>
  <c r="J38" i="80"/>
  <c r="M38" i="80" s="1"/>
  <c r="K38" i="80" s="1"/>
  <c r="B81" i="77"/>
  <c r="B83" i="77"/>
  <c r="B80" i="77"/>
  <c r="B88" i="77"/>
  <c r="C89" i="77"/>
  <c r="B72" i="77"/>
  <c r="J37" i="86" l="1"/>
  <c r="M37" i="86" s="1"/>
  <c r="K37" i="86" s="1"/>
  <c r="J38" i="86"/>
  <c r="M38" i="86" s="1"/>
  <c r="K38" i="86" s="1"/>
  <c r="J39" i="86"/>
  <c r="M39" i="86" s="1"/>
  <c r="K39" i="86" s="1"/>
  <c r="J37" i="87"/>
  <c r="J39" i="87"/>
  <c r="J38" i="87"/>
  <c r="E3" i="80"/>
  <c r="L48" i="80"/>
  <c r="L43" i="80"/>
  <c r="F17" i="95" s="1"/>
  <c r="J37" i="88"/>
  <c r="J38" i="88"/>
  <c r="J39" i="88"/>
  <c r="B5" i="77"/>
  <c r="B77" i="77"/>
  <c r="C27" i="77"/>
  <c r="C14" i="77"/>
  <c r="C88" i="77"/>
  <c r="C47" i="77"/>
  <c r="C50" i="77"/>
  <c r="C63" i="77"/>
  <c r="C78" i="77"/>
  <c r="C40" i="77"/>
  <c r="B54" i="77"/>
  <c r="C32" i="77"/>
  <c r="B87" i="77"/>
  <c r="C46" i="77"/>
  <c r="B61" i="77"/>
  <c r="C62" i="77"/>
  <c r="B47" i="77"/>
  <c r="B39" i="77"/>
  <c r="B42" i="77"/>
  <c r="C52" i="77"/>
  <c r="C21" i="77"/>
  <c r="B49" i="77"/>
  <c r="C35" i="77"/>
  <c r="C87" i="77"/>
  <c r="C81" i="77"/>
  <c r="C86" i="77"/>
  <c r="C56" i="77"/>
  <c r="B62" i="77"/>
  <c r="C80" i="77"/>
  <c r="C69" i="77"/>
  <c r="C68" i="77"/>
  <c r="B67" i="77"/>
  <c r="B32" i="77"/>
  <c r="B19" i="77"/>
  <c r="B11" i="77"/>
  <c r="B8" i="77"/>
  <c r="B57" i="77"/>
  <c r="C70" i="77"/>
  <c r="C37" i="77"/>
  <c r="C72" i="77"/>
  <c r="C54" i="77"/>
  <c r="B15" i="77"/>
  <c r="B17" i="77"/>
  <c r="B70" i="77"/>
  <c r="C43" i="77"/>
  <c r="B36" i="77"/>
  <c r="B52" i="77"/>
  <c r="C59" i="77"/>
  <c r="B45" i="77"/>
  <c r="C25" i="77"/>
  <c r="B25" i="77"/>
  <c r="C24" i="77"/>
  <c r="B60" i="77"/>
  <c r="B78" i="77"/>
  <c r="B75" i="77"/>
  <c r="C42" i="77"/>
  <c r="C34" i="77"/>
  <c r="B34" i="77"/>
  <c r="B16" i="77"/>
  <c r="C66" i="77"/>
  <c r="C61" i="77"/>
  <c r="C20" i="77"/>
  <c r="B68" i="77"/>
  <c r="B71" i="77"/>
  <c r="B28" i="77"/>
  <c r="B50" i="77"/>
  <c r="C57" i="77"/>
  <c r="C64" i="77"/>
  <c r="B64" i="77"/>
  <c r="B21" i="77"/>
  <c r="C83" i="77"/>
  <c r="C23" i="77"/>
  <c r="C7" i="77"/>
  <c r="C6" i="77"/>
  <c r="C5" i="77"/>
  <c r="C28" i="77"/>
  <c r="B79" i="77"/>
  <c r="B55" i="77"/>
  <c r="C39" i="77"/>
  <c r="B43" i="77"/>
  <c r="C75" i="77"/>
  <c r="C19" i="77"/>
  <c r="C77" i="77"/>
  <c r="B53" i="77"/>
  <c r="B22" i="77"/>
  <c r="B66" i="77"/>
  <c r="C11" i="77"/>
  <c r="B74" i="77"/>
  <c r="C31" i="77"/>
  <c r="C17" i="77"/>
  <c r="C38" i="77"/>
  <c r="B51" i="77"/>
  <c r="B38" i="77"/>
  <c r="C30" i="77"/>
  <c r="C71" i="77"/>
  <c r="B41" i="77"/>
  <c r="B13" i="77"/>
  <c r="C48" i="77"/>
  <c r="B33" i="77"/>
  <c r="C67" i="77"/>
  <c r="C49" i="77"/>
  <c r="C85" i="77"/>
  <c r="B86" i="77"/>
  <c r="B85" i="77"/>
  <c r="C74" i="77"/>
  <c r="C45" i="77"/>
  <c r="B30" i="77"/>
  <c r="C53" i="77"/>
  <c r="C73" i="77"/>
  <c r="C55" i="77"/>
  <c r="B44" i="77"/>
  <c r="B10" i="77"/>
  <c r="B9" i="77"/>
  <c r="B76" i="77"/>
  <c r="B82" i="77"/>
  <c r="B24" i="77"/>
  <c r="B63" i="77"/>
  <c r="C36" i="77"/>
  <c r="C16" i="77"/>
  <c r="B65" i="77"/>
  <c r="C33" i="77"/>
  <c r="C60" i="77"/>
  <c r="C79" i="77"/>
  <c r="B27" i="77"/>
  <c r="B73" i="77"/>
  <c r="B31" i="77"/>
  <c r="C51" i="77"/>
  <c r="B35" i="77"/>
  <c r="B20" i="77"/>
  <c r="C58" i="77"/>
  <c r="C26" i="77"/>
  <c r="B58" i="77"/>
  <c r="C65" i="77"/>
  <c r="C22" i="77"/>
  <c r="C10" i="77"/>
  <c r="C44" i="77"/>
  <c r="B48" i="77"/>
  <c r="C18" i="77"/>
  <c r="C15" i="77"/>
  <c r="C8" i="77"/>
  <c r="B12" i="77"/>
  <c r="C12" i="77"/>
  <c r="C9" i="77"/>
  <c r="B59" i="77"/>
  <c r="B46" i="77"/>
  <c r="C82" i="77"/>
  <c r="C41" i="77"/>
  <c r="B37" i="77"/>
  <c r="B29" i="77"/>
  <c r="B18" i="77"/>
  <c r="B89" i="77"/>
  <c r="B69" i="77"/>
  <c r="B84" i="77"/>
  <c r="B56" i="77"/>
  <c r="C76" i="77"/>
  <c r="B26" i="77"/>
  <c r="C13" i="77"/>
  <c r="C29" i="77"/>
  <c r="C84" i="77"/>
  <c r="B7" i="77"/>
  <c r="B6" i="77"/>
  <c r="B23" i="77"/>
  <c r="B40" i="77"/>
  <c r="B14" i="77"/>
  <c r="L45" i="80" l="1"/>
  <c r="D17" i="95" s="1"/>
  <c r="E17" i="95" s="1"/>
  <c r="AF7" i="77"/>
  <c r="AB18" i="77"/>
  <c r="P23" i="77"/>
  <c r="AO27" i="77"/>
  <c r="AL32" i="77"/>
  <c r="S47" i="77"/>
  <c r="AI48" i="77"/>
  <c r="AU51" i="77"/>
  <c r="AF18" i="77"/>
  <c r="AI23" i="77"/>
  <c r="AU49" i="77"/>
  <c r="AI18" i="77"/>
  <c r="AR27" i="77"/>
  <c r="AR32" i="77"/>
  <c r="AL18" i="77"/>
  <c r="AU9" i="77"/>
  <c r="J12" i="77"/>
  <c r="AB13" i="77"/>
  <c r="AI16" i="77"/>
  <c r="AU18" i="77"/>
  <c r="M7" i="77"/>
  <c r="M12" i="77"/>
  <c r="J22" i="77"/>
  <c r="Y24" i="77"/>
  <c r="J27" i="77"/>
  <c r="AU47" i="77"/>
  <c r="AB7" i="77"/>
  <c r="P11" i="77"/>
  <c r="M22" i="77"/>
  <c r="M27" i="77"/>
  <c r="AL7" i="77"/>
  <c r="V11" i="77"/>
  <c r="M18" i="77"/>
  <c r="V27" i="77"/>
  <c r="AI7" i="77"/>
  <c r="S10" i="77"/>
  <c r="J19" i="77"/>
  <c r="AI75" i="77"/>
  <c r="AU85" i="77"/>
  <c r="J90" i="77"/>
  <c r="AF90" i="77"/>
  <c r="P91" i="77"/>
  <c r="AI91" i="77"/>
  <c r="V92" i="77"/>
  <c r="AO92" i="77"/>
  <c r="AB93" i="77"/>
  <c r="AU93" i="77"/>
  <c r="AI94" i="77"/>
  <c r="V95" i="77"/>
  <c r="AO95" i="77"/>
  <c r="AB96" i="77"/>
  <c r="AU96" i="77"/>
  <c r="AI97" i="77"/>
  <c r="Y98" i="77"/>
  <c r="AR98" i="77"/>
  <c r="AL99" i="77"/>
  <c r="AF100" i="77"/>
  <c r="Y101" i="77"/>
  <c r="AR101" i="77"/>
  <c r="AL102" i="77"/>
  <c r="AF103" i="77"/>
  <c r="Y104" i="77"/>
  <c r="AU104" i="77"/>
  <c r="AR105" i="77"/>
  <c r="AU106" i="77"/>
  <c r="Y108" i="77"/>
  <c r="AU109" i="77"/>
  <c r="AU7" i="77"/>
  <c r="AB10" i="77"/>
  <c r="Y17" i="77"/>
  <c r="S19" i="77"/>
  <c r="AF71" i="77"/>
  <c r="S73" i="77"/>
  <c r="AL75" i="77"/>
  <c r="V76" i="77"/>
  <c r="AF86" i="77"/>
  <c r="P88" i="77"/>
  <c r="AI88" i="77"/>
  <c r="AL72" i="77"/>
  <c r="V19" i="77"/>
  <c r="AI22" i="77"/>
  <c r="J47" i="77"/>
  <c r="AI52" i="77"/>
  <c r="P90" i="77"/>
  <c r="AI90" i="77"/>
  <c r="S91" i="77"/>
  <c r="AL91" i="77"/>
  <c r="Y92" i="77"/>
  <c r="AR92" i="77"/>
  <c r="AF93" i="77"/>
  <c r="S94" i="77"/>
  <c r="AL94" i="77"/>
  <c r="Y95" i="77"/>
  <c r="AR95" i="77"/>
  <c r="AF96" i="77"/>
  <c r="S97" i="77"/>
  <c r="AL97" i="77"/>
  <c r="AB98" i="77"/>
  <c r="AU98" i="77"/>
  <c r="AO99" i="77"/>
  <c r="AI100" i="77"/>
  <c r="AB101" i="77"/>
  <c r="AU101" i="77"/>
  <c r="AO102" i="77"/>
  <c r="AI103" i="77"/>
  <c r="AF104" i="77"/>
  <c r="Y105" i="77"/>
  <c r="AU105" i="77"/>
  <c r="Y107" i="77"/>
  <c r="AL108" i="77"/>
  <c r="AU110" i="77"/>
  <c r="Y70" i="77"/>
  <c r="Y73" i="77"/>
  <c r="Y76" i="77"/>
  <c r="AB78" i="77"/>
  <c r="S11" i="77"/>
  <c r="V14" i="77"/>
  <c r="AB17" i="77"/>
  <c r="AF31" i="77"/>
  <c r="AO34" i="77"/>
  <c r="J51" i="77"/>
  <c r="AB66" i="77"/>
  <c r="S67" i="77"/>
  <c r="AL71" i="77"/>
  <c r="AR75" i="77"/>
  <c r="S79" i="77"/>
  <c r="P81" i="77"/>
  <c r="AI11" i="77"/>
  <c r="AI31" i="77"/>
  <c r="AL11" i="77"/>
  <c r="M20" i="77"/>
  <c r="S27" i="77"/>
  <c r="AU31" i="77"/>
  <c r="AO51" i="77"/>
  <c r="V88" i="77"/>
  <c r="AO88" i="77"/>
  <c r="AF92" i="77"/>
  <c r="Y97" i="77"/>
  <c r="AB99" i="77"/>
  <c r="AO100" i="77"/>
  <c r="AB102" i="77"/>
  <c r="AO103" i="77"/>
  <c r="AI105" i="77"/>
  <c r="AO107" i="77"/>
  <c r="AO106" i="77"/>
  <c r="J9" i="77"/>
  <c r="AO11" i="77"/>
  <c r="AB15" i="77"/>
  <c r="J18" i="77"/>
  <c r="P20" i="77"/>
  <c r="M23" i="77"/>
  <c r="AB27" i="77"/>
  <c r="AI35" i="77"/>
  <c r="AI73" i="77"/>
  <c r="P75" i="77"/>
  <c r="J80" i="77"/>
  <c r="M85" i="77"/>
  <c r="V90" i="77"/>
  <c r="AO90" i="77"/>
  <c r="Y91" i="77"/>
  <c r="AR91" i="77"/>
  <c r="S93" i="77"/>
  <c r="AL93" i="77"/>
  <c r="Y94" i="77"/>
  <c r="AR94" i="77"/>
  <c r="AF95" i="77"/>
  <c r="S96" i="77"/>
  <c r="AL96" i="77"/>
  <c r="AR97" i="77"/>
  <c r="AI98" i="77"/>
  <c r="AU99" i="77"/>
  <c r="AI101" i="77"/>
  <c r="AU102" i="77"/>
  <c r="AL104" i="77"/>
  <c r="AL106" i="77"/>
  <c r="AU108" i="77"/>
  <c r="AR107" i="77"/>
  <c r="J6" i="77"/>
  <c r="M9" i="77"/>
  <c r="AO15" i="77"/>
  <c r="P18" i="77"/>
  <c r="AF27" i="77"/>
  <c r="S40" i="77"/>
  <c r="AR51" i="77"/>
  <c r="AU66" i="77"/>
  <c r="V68" i="77"/>
  <c r="P71" i="77"/>
  <c r="AU71" i="77"/>
  <c r="AL73" i="77"/>
  <c r="S75" i="77"/>
  <c r="AF79" i="77"/>
  <c r="Y85" i="77"/>
  <c r="P86" i="77"/>
  <c r="AB87" i="77"/>
  <c r="Y88" i="77"/>
  <c r="AR88" i="77"/>
  <c r="AO104" i="77"/>
  <c r="Y109" i="77"/>
  <c r="Y6" i="77"/>
  <c r="Y9" i="77"/>
  <c r="Y12" i="77"/>
  <c r="AR15" i="77"/>
  <c r="AL27" i="77"/>
  <c r="P54" i="77"/>
  <c r="Y63" i="77"/>
  <c r="AI67" i="77"/>
  <c r="AL68" i="77"/>
  <c r="AO73" i="77"/>
  <c r="V75" i="77"/>
  <c r="AU76" i="77"/>
  <c r="AI79" i="77"/>
  <c r="AI80" i="77"/>
  <c r="AB85" i="77"/>
  <c r="S86" i="77"/>
  <c r="Y90" i="77"/>
  <c r="AR90" i="77"/>
  <c r="AB91" i="77"/>
  <c r="AU91" i="77"/>
  <c r="AI92" i="77"/>
  <c r="V93" i="77"/>
  <c r="AO93" i="77"/>
  <c r="AB94" i="77"/>
  <c r="AU94" i="77"/>
  <c r="AI95" i="77"/>
  <c r="V96" i="77"/>
  <c r="AO96" i="77"/>
  <c r="AB97" i="77"/>
  <c r="AU97" i="77"/>
  <c r="AL98" i="77"/>
  <c r="AF99" i="77"/>
  <c r="Y100" i="77"/>
  <c r="AR100" i="77"/>
  <c r="AL101" i="77"/>
  <c r="AF102" i="77"/>
  <c r="Y103" i="77"/>
  <c r="AR103" i="77"/>
  <c r="AL105" i="77"/>
  <c r="AB6" i="77"/>
  <c r="AO12" i="77"/>
  <c r="AU15" i="77"/>
  <c r="S18" i="77"/>
  <c r="AU27" i="77"/>
  <c r="S29" i="77"/>
  <c r="P32" i="77"/>
  <c r="P36" i="77"/>
  <c r="AU61" i="77"/>
  <c r="AL67" i="77"/>
  <c r="AR68" i="77"/>
  <c r="S71" i="77"/>
  <c r="AR73" i="77"/>
  <c r="Y75" i="77"/>
  <c r="AF81" i="77"/>
  <c r="AF85" i="77"/>
  <c r="V86" i="77"/>
  <c r="J88" i="77"/>
  <c r="AB88" i="77"/>
  <c r="AU88" i="77"/>
  <c r="AR70" i="77"/>
  <c r="AB75" i="77"/>
  <c r="S90" i="77"/>
  <c r="AO91" i="77"/>
  <c r="AI93" i="77"/>
  <c r="AB95" i="77"/>
  <c r="V97" i="77"/>
  <c r="Y99" i="77"/>
  <c r="AR102" i="77"/>
  <c r="AR104" i="77"/>
  <c r="AF101" i="77"/>
  <c r="AI83" i="77"/>
  <c r="AI104" i="77"/>
  <c r="AR12" i="77"/>
  <c r="M65" i="77"/>
  <c r="J68" i="77"/>
  <c r="J73" i="77"/>
  <c r="AF75" i="77"/>
  <c r="AU87" i="77"/>
  <c r="AB90" i="77"/>
  <c r="S92" i="77"/>
  <c r="AR93" i="77"/>
  <c r="AL95" i="77"/>
  <c r="AF97" i="77"/>
  <c r="AL107" i="77"/>
  <c r="P83" i="77"/>
  <c r="AI99" i="77"/>
  <c r="AB103" i="77"/>
  <c r="AF98" i="77"/>
  <c r="S95" i="77"/>
  <c r="AO67" i="77"/>
  <c r="AB70" i="77"/>
  <c r="AF82" i="77"/>
  <c r="AU12" i="77"/>
  <c r="Y49" i="77"/>
  <c r="M73" i="77"/>
  <c r="AU75" i="77"/>
  <c r="AB73" i="77"/>
  <c r="Y86" i="77"/>
  <c r="AF105" i="77"/>
  <c r="AU107" i="77"/>
  <c r="Y102" i="77"/>
  <c r="AI96" i="77"/>
  <c r="AR96" i="77"/>
  <c r="J21" i="77"/>
  <c r="J28" i="77"/>
  <c r="AI36" i="77"/>
  <c r="P44" i="77"/>
  <c r="J89" i="77"/>
  <c r="AU103" i="77"/>
  <c r="AU92" i="77"/>
  <c r="AI102" i="77"/>
  <c r="M10" i="77"/>
  <c r="S82" i="77"/>
  <c r="J75" i="77"/>
  <c r="AI85" i="77"/>
  <c r="AU100" i="77"/>
  <c r="AF6" i="77"/>
  <c r="J66" i="77"/>
  <c r="V71" i="77"/>
  <c r="AU73" i="77"/>
  <c r="AL90" i="77"/>
  <c r="AB92" i="77"/>
  <c r="V94" i="77"/>
  <c r="AU95" i="77"/>
  <c r="AO97" i="77"/>
  <c r="AO101" i="77"/>
  <c r="AR108" i="77"/>
  <c r="AL50" i="77"/>
  <c r="AI66" i="77"/>
  <c r="AI69" i="77"/>
  <c r="Y71" i="77"/>
  <c r="J76" i="77"/>
  <c r="AI78" i="77"/>
  <c r="S81" i="77"/>
  <c r="AL86" i="77"/>
  <c r="Y89" i="77"/>
  <c r="AU90" i="77"/>
  <c r="AL92" i="77"/>
  <c r="AF94" i="77"/>
  <c r="Y96" i="77"/>
  <c r="V98" i="77"/>
  <c r="AR99" i="77"/>
  <c r="AL103" i="77"/>
  <c r="AO105" i="77"/>
  <c r="V74" i="77"/>
  <c r="AO94" i="77"/>
  <c r="AR109" i="77"/>
  <c r="AI87" i="77"/>
  <c r="M30" i="77"/>
  <c r="AL46" i="77"/>
  <c r="AL69" i="77"/>
  <c r="AO71" i="77"/>
  <c r="P76" i="77"/>
  <c r="AI81" i="77"/>
  <c r="AO86" i="77"/>
  <c r="M88" i="77"/>
  <c r="AB100" i="77"/>
  <c r="Y93" i="77"/>
  <c r="AR106" i="77"/>
  <c r="AR67" i="77"/>
  <c r="AB77" i="77"/>
  <c r="AR74" i="77"/>
  <c r="AL76" i="77"/>
  <c r="AL81" i="77"/>
  <c r="AF84" i="77"/>
  <c r="S88" i="77"/>
  <c r="AI89" i="77"/>
  <c r="Y106" i="77"/>
  <c r="AF91" i="77"/>
  <c r="AR64" i="77"/>
  <c r="AL79" i="77"/>
  <c r="AO79" i="77"/>
  <c r="AL88" i="77"/>
  <c r="AR57" i="77"/>
  <c r="AU74" i="77"/>
  <c r="J79" i="77"/>
  <c r="AI84" i="77"/>
  <c r="V91" i="77"/>
  <c r="AL40" i="77"/>
  <c r="AO64" i="77"/>
  <c r="V67" i="77"/>
  <c r="P70" i="77"/>
  <c r="V79" i="77"/>
  <c r="J87" i="77"/>
  <c r="AO98" i="77"/>
  <c r="AF88" i="77"/>
  <c r="AL100" i="77"/>
  <c r="AO82" i="77"/>
  <c r="P77" i="77"/>
  <c r="S70" i="77"/>
  <c r="AL74" i="77"/>
  <c r="AU28" i="77"/>
  <c r="P89" i="77"/>
  <c r="P68" i="77"/>
  <c r="AR78" i="77"/>
  <c r="P46" i="77"/>
  <c r="AF73" i="77"/>
  <c r="M40" i="77"/>
  <c r="AI46" i="77"/>
  <c r="V70" i="77"/>
  <c r="AR8" i="77"/>
  <c r="M6" i="77"/>
  <c r="J39" i="77"/>
  <c r="AR9" i="77"/>
  <c r="P69" i="77"/>
  <c r="J82" i="77"/>
  <c r="Y47" i="77"/>
  <c r="AO74" i="77"/>
  <c r="AR69" i="77"/>
  <c r="Y83" i="77"/>
  <c r="J10" i="77"/>
  <c r="AR71" i="77"/>
  <c r="AO32" i="77"/>
  <c r="AO72" i="77"/>
  <c r="P40" i="77"/>
  <c r="AU46" i="77"/>
  <c r="P87" i="77"/>
  <c r="P67" i="77"/>
  <c r="AL84" i="77"/>
  <c r="AU20" i="77"/>
  <c r="AL19" i="77"/>
  <c r="AR82" i="77"/>
  <c r="S77" i="77"/>
  <c r="J17" i="77"/>
  <c r="J46" i="77"/>
  <c r="J69" i="77"/>
  <c r="AI28" i="77"/>
  <c r="AB83" i="77"/>
  <c r="AI44" i="77"/>
  <c r="M71" i="77"/>
  <c r="Y87" i="77"/>
  <c r="AI86" i="77"/>
  <c r="Y66" i="77"/>
  <c r="AR81" i="77"/>
  <c r="M31" i="77"/>
  <c r="V12" i="77"/>
  <c r="AO75" i="77"/>
  <c r="P82" i="77"/>
  <c r="AR77" i="77"/>
  <c r="M79" i="77"/>
  <c r="Y30" i="77"/>
  <c r="AU69" i="77"/>
  <c r="AL28" i="77"/>
  <c r="AF83" i="77"/>
  <c r="AR89" i="77"/>
  <c r="AI70" i="77"/>
  <c r="AR86" i="77"/>
  <c r="J71" i="77"/>
  <c r="AF40" i="77"/>
  <c r="M46" i="77"/>
  <c r="AU81" i="77"/>
  <c r="J81" i="77"/>
  <c r="S51" i="77"/>
  <c r="P31" i="77"/>
  <c r="M82" i="77"/>
  <c r="J67" i="77"/>
  <c r="M69" i="77"/>
  <c r="AB86" i="77"/>
  <c r="AO77" i="77"/>
  <c r="V89" i="77"/>
  <c r="S46" i="77"/>
  <c r="J86" i="77"/>
  <c r="AI40" i="77"/>
  <c r="AL20" i="77"/>
  <c r="M81" i="77"/>
  <c r="AU79" i="77"/>
  <c r="P14" i="77"/>
  <c r="S31" i="77"/>
  <c r="AI77" i="77"/>
  <c r="AU77" i="77"/>
  <c r="AF16" i="77"/>
  <c r="S45" i="77"/>
  <c r="S69" i="77"/>
  <c r="AR28" i="77"/>
  <c r="M83" i="77"/>
  <c r="J72" i="77"/>
  <c r="AB21" i="77"/>
  <c r="M36" i="77"/>
  <c r="S68" i="77"/>
  <c r="J85" i="77"/>
  <c r="Y67" i="77"/>
  <c r="AB80" i="77"/>
  <c r="P79" i="77"/>
  <c r="AL31" i="77"/>
  <c r="AB20" i="77"/>
  <c r="S20" i="77"/>
  <c r="V82" i="77"/>
  <c r="V77" i="77"/>
  <c r="V69" i="77"/>
  <c r="M28" i="77"/>
  <c r="AO83" i="77"/>
  <c r="AB89" i="77"/>
  <c r="AB67" i="77"/>
  <c r="V81" i="77"/>
  <c r="AO66" i="77"/>
  <c r="J15" i="77"/>
  <c r="S5" i="77"/>
  <c r="S8" i="77"/>
  <c r="P78" i="77"/>
  <c r="AR31" i="77"/>
  <c r="AF20" i="77"/>
  <c r="AR19" i="77"/>
  <c r="AL17" i="77"/>
  <c r="Y82" i="77"/>
  <c r="Y77" i="77"/>
  <c r="Y69" i="77"/>
  <c r="AU89" i="77"/>
  <c r="AF62" i="77"/>
  <c r="M84" i="77"/>
  <c r="AU86" i="77"/>
  <c r="AR66" i="77"/>
  <c r="Y79" i="77"/>
  <c r="P63" i="77"/>
  <c r="V5" i="77"/>
  <c r="S78" i="77"/>
  <c r="P8" i="77"/>
  <c r="AB72" i="77"/>
  <c r="AO81" i="77"/>
  <c r="J13" i="77"/>
  <c r="AO17" i="77"/>
  <c r="S13" i="77"/>
  <c r="J7" i="77"/>
  <c r="AB82" i="77"/>
  <c r="J77" i="77"/>
  <c r="S74" i="77"/>
  <c r="AB69" i="77"/>
  <c r="P28" i="77"/>
  <c r="J78" i="77"/>
  <c r="AO61" i="77"/>
  <c r="AB81" i="77"/>
  <c r="M86" i="77"/>
  <c r="AO78" i="77"/>
  <c r="Y61" i="77"/>
  <c r="M15" i="77"/>
  <c r="Y5" i="77"/>
  <c r="Y8" i="77"/>
  <c r="AR79" i="77"/>
  <c r="P10" i="77"/>
  <c r="AR17" i="77"/>
  <c r="AI10" i="77"/>
  <c r="AB12" i="77"/>
  <c r="AI82" i="77"/>
  <c r="AL77" i="77"/>
  <c r="Y74" i="77"/>
  <c r="AF69" i="77"/>
  <c r="AF28" i="77"/>
  <c r="AU83" i="77"/>
  <c r="AB71" i="77"/>
  <c r="P84" i="77"/>
  <c r="AL70" i="77"/>
  <c r="AO76" i="77"/>
  <c r="V15" i="77"/>
  <c r="V53" i="77"/>
  <c r="AL5" i="77"/>
  <c r="V73" i="77"/>
  <c r="AI8" i="77"/>
  <c r="AI68" i="77"/>
  <c r="P72" i="77"/>
  <c r="J20" i="77"/>
  <c r="V9" i="77"/>
  <c r="AI20" i="77"/>
  <c r="AL10" i="77"/>
  <c r="AF9" i="77"/>
  <c r="AF10" i="77"/>
  <c r="AL82" i="77"/>
  <c r="AI64" i="77"/>
  <c r="AB74" i="77"/>
  <c r="S65" i="77"/>
  <c r="P66" i="77"/>
  <c r="J83" i="77"/>
  <c r="AU82" i="77"/>
  <c r="AO70" i="77"/>
  <c r="J70" i="77"/>
  <c r="Y81" i="77"/>
  <c r="AL60" i="77"/>
  <c r="Y15" i="77"/>
  <c r="AB46" i="77"/>
  <c r="AO5" i="77"/>
  <c r="AI72" i="77"/>
  <c r="AL8" i="77"/>
  <c r="M67" i="77"/>
  <c r="AU70" i="77"/>
  <c r="AU19" i="77"/>
  <c r="AO9" i="77"/>
  <c r="AR6" i="77"/>
  <c r="AB9" i="77"/>
  <c r="M77" i="77"/>
  <c r="P73" i="77"/>
  <c r="AI74" i="77"/>
  <c r="AO69" i="77"/>
  <c r="S28" i="77"/>
  <c r="AO89" i="77"/>
  <c r="AF77" i="77"/>
  <c r="AF67" i="77"/>
  <c r="AB79" i="77"/>
  <c r="M75" i="77"/>
  <c r="AF15" i="77"/>
  <c r="AU6" i="77"/>
  <c r="AO6" i="77"/>
  <c r="AR5" i="77"/>
  <c r="AR65" i="77"/>
  <c r="V83" i="77"/>
  <c r="AI76" i="77"/>
  <c r="AU62" i="77"/>
  <c r="Y50" i="77"/>
  <c r="AB35" i="77"/>
  <c r="J37" i="77"/>
  <c r="J42" i="77"/>
  <c r="P39" i="77"/>
  <c r="AL62" i="77"/>
  <c r="V56" i="77"/>
  <c r="M54" i="77"/>
  <c r="AL29" i="77"/>
  <c r="AL26" i="77"/>
  <c r="AO45" i="77"/>
  <c r="V54" i="77"/>
  <c r="AO26" i="77"/>
  <c r="P59" i="77"/>
  <c r="AF53" i="77"/>
  <c r="S53" i="77"/>
  <c r="AU72" i="77"/>
  <c r="S83" i="77"/>
  <c r="Y68" i="77"/>
  <c r="AU78" i="77"/>
  <c r="AI71" i="77"/>
  <c r="Y65" i="77"/>
  <c r="S76" i="77"/>
  <c r="M62" i="77"/>
  <c r="AR50" i="77"/>
  <c r="AF35" i="77"/>
  <c r="AL41" i="77"/>
  <c r="AI39" i="77"/>
  <c r="Y39" i="77"/>
  <c r="V62" i="77"/>
  <c r="AO56" i="77"/>
  <c r="P29" i="77"/>
  <c r="AI60" i="77"/>
  <c r="M44" i="77"/>
  <c r="AB41" i="77"/>
  <c r="AO54" i="77"/>
  <c r="AB25" i="77"/>
  <c r="AU43" i="77"/>
  <c r="AU80" i="77"/>
  <c r="P53" i="77"/>
  <c r="Y53" i="77"/>
  <c r="J61" i="77"/>
  <c r="J41" i="77"/>
  <c r="AB30" i="77"/>
  <c r="AF30" i="77"/>
  <c r="AL83" i="77"/>
  <c r="V16" i="77"/>
  <c r="J49" i="77"/>
  <c r="AI58" i="77"/>
  <c r="S64" i="77"/>
  <c r="V61" i="77"/>
  <c r="AB47" i="77"/>
  <c r="AL13" i="77"/>
  <c r="P55" i="77"/>
  <c r="AI43" i="77"/>
  <c r="AR38" i="77"/>
  <c r="AF32" i="77"/>
  <c r="AR49" i="77"/>
  <c r="J40" i="77"/>
  <c r="M41" i="77"/>
  <c r="AR21" i="77"/>
  <c r="AU37" i="77"/>
  <c r="AI49" i="77"/>
  <c r="AB26" i="77"/>
  <c r="P19" i="77"/>
  <c r="S17" i="77"/>
  <c r="AL35" i="77"/>
  <c r="AO8" i="77"/>
  <c r="AR87" i="77"/>
  <c r="V66" i="77"/>
  <c r="M78" i="77"/>
  <c r="J65" i="77"/>
  <c r="AL87" i="77"/>
  <c r="S72" i="77"/>
  <c r="J57" i="77"/>
  <c r="AL49" i="77"/>
  <c r="P34" i="77"/>
  <c r="AB60" i="77"/>
  <c r="AU41" i="77"/>
  <c r="M89" i="77"/>
  <c r="M74" i="77"/>
  <c r="S66" i="77"/>
  <c r="S62" i="77"/>
  <c r="S56" i="77"/>
  <c r="AU29" i="77"/>
  <c r="Y29" i="77"/>
  <c r="AF80" i="77"/>
  <c r="AL56" i="77"/>
  <c r="AU55" i="77"/>
  <c r="S44" i="77"/>
  <c r="AL54" i="77"/>
  <c r="AI25" i="77"/>
  <c r="M52" i="77"/>
  <c r="J58" i="77"/>
  <c r="AB48" i="77"/>
  <c r="Y84" i="77"/>
  <c r="Y78" i="77"/>
  <c r="Y56" i="77"/>
  <c r="AO33" i="77"/>
  <c r="J25" i="77"/>
  <c r="AU67" i="77"/>
  <c r="Y11" i="77"/>
  <c r="AF12" i="77"/>
  <c r="AF46" i="77"/>
  <c r="V6" i="77"/>
  <c r="AU84" i="77"/>
  <c r="V65" i="77"/>
  <c r="AR80" i="77"/>
  <c r="AF78" i="77"/>
  <c r="AO65" i="77"/>
  <c r="AL52" i="77"/>
  <c r="AO35" i="77"/>
  <c r="J60" i="77"/>
  <c r="AF42" i="77"/>
  <c r="AO39" i="77"/>
  <c r="AL66" i="77"/>
  <c r="AB64" i="77"/>
  <c r="AI56" i="77"/>
  <c r="AR29" i="77"/>
  <c r="AL57" i="77"/>
  <c r="AU45" i="77"/>
  <c r="M58" i="77"/>
  <c r="Y25" i="77"/>
  <c r="AR53" i="77"/>
  <c r="Y55" i="77"/>
  <c r="AB57" i="77"/>
  <c r="AL51" i="77"/>
  <c r="AO58" i="77"/>
  <c r="Y23" i="77"/>
  <c r="M63" i="77"/>
  <c r="Y58" i="77"/>
  <c r="AO13" i="77"/>
  <c r="AR63" i="77"/>
  <c r="AF34" i="77"/>
  <c r="AF45" i="77"/>
  <c r="AI41" i="77"/>
  <c r="AL21" i="77"/>
  <c r="AR52" i="77"/>
  <c r="S37" i="77"/>
  <c r="P7" i="77"/>
  <c r="P65" i="77"/>
  <c r="V50" i="77"/>
  <c r="M35" i="77"/>
  <c r="Y43" i="77"/>
  <c r="AR76" i="77"/>
  <c r="M66" i="77"/>
  <c r="J64" i="77"/>
  <c r="AB56" i="77"/>
  <c r="AF29" i="77"/>
  <c r="P58" i="77"/>
  <c r="AB45" i="77"/>
  <c r="Y72" i="77"/>
  <c r="AL78" i="77"/>
  <c r="AL65" i="77"/>
  <c r="AO50" i="77"/>
  <c r="M33" i="77"/>
  <c r="M39" i="77"/>
  <c r="AF66" i="77"/>
  <c r="S63" i="77"/>
  <c r="M56" i="77"/>
  <c r="AI29" i="77"/>
  <c r="AF50" i="77"/>
  <c r="AI57" i="77"/>
  <c r="AB44" i="77"/>
  <c r="AL25" i="77"/>
  <c r="J63" i="77"/>
  <c r="J59" i="77"/>
  <c r="V41" i="77"/>
  <c r="AB53" i="77"/>
  <c r="S80" i="77"/>
  <c r="AL59" i="77"/>
  <c r="S30" i="77"/>
  <c r="P80" i="77"/>
  <c r="S52" i="77"/>
  <c r="AB14" i="77"/>
  <c r="P57" i="77"/>
  <c r="V78" i="77"/>
  <c r="V64" i="77"/>
  <c r="J50" i="77"/>
  <c r="P33" i="77"/>
  <c r="AF39" i="77"/>
  <c r="AF74" i="77"/>
  <c r="AO62" i="77"/>
  <c r="AU56" i="77"/>
  <c r="M29" i="77"/>
  <c r="M80" i="77"/>
  <c r="Y45" i="77"/>
  <c r="AR26" i="77"/>
  <c r="S60" i="77"/>
  <c r="AI59" i="77"/>
  <c r="AR39" i="77"/>
  <c r="M53" i="77"/>
  <c r="M50" i="77"/>
  <c r="P30" i="77"/>
  <c r="V30" i="77"/>
  <c r="AF63" i="77"/>
  <c r="AF65" i="77"/>
  <c r="M24" i="77"/>
  <c r="J24" i="77"/>
  <c r="AU14" i="77"/>
  <c r="AI14" i="77"/>
  <c r="P48" i="77"/>
  <c r="S49" i="77"/>
  <c r="AU63" i="77"/>
  <c r="Y51" i="77"/>
  <c r="Y13" i="77"/>
  <c r="AF13" i="77"/>
  <c r="AB38" i="77"/>
  <c r="M34" i="77"/>
  <c r="P45" i="77"/>
  <c r="Y41" i="77"/>
  <c r="P49" i="77"/>
  <c r="AL89" i="77"/>
  <c r="AI50" i="77"/>
  <c r="V33" i="77"/>
  <c r="AB61" i="77"/>
  <c r="Y42" i="77"/>
  <c r="J74" i="77"/>
  <c r="AI62" i="77"/>
  <c r="J55" i="77"/>
  <c r="AB50" i="77"/>
  <c r="AU44" i="77"/>
  <c r="V85" i="77"/>
  <c r="S89" i="77"/>
  <c r="AU50" i="77"/>
  <c r="AL34" i="77"/>
  <c r="V59" i="77"/>
  <c r="AR42" i="77"/>
  <c r="AF89" i="77"/>
  <c r="AR85" i="77"/>
  <c r="S87" i="77"/>
  <c r="M76" i="77"/>
  <c r="AU60" i="77"/>
  <c r="P50" i="77"/>
  <c r="J84" i="77"/>
  <c r="AL53" i="77"/>
  <c r="M37" i="77"/>
  <c r="AL39" i="77"/>
  <c r="P74" i="77"/>
  <c r="AU64" i="77"/>
  <c r="AU48" i="77"/>
  <c r="M59" i="77"/>
  <c r="J52" i="77"/>
  <c r="AF54" i="77"/>
  <c r="J30" i="77"/>
  <c r="AR84" i="77"/>
  <c r="AI63" i="77"/>
  <c r="AR72" i="77"/>
  <c r="M42" i="77"/>
  <c r="P24" i="77"/>
  <c r="AR24" i="77"/>
  <c r="AO49" i="77"/>
  <c r="AR16" i="77"/>
  <c r="AL16" i="77"/>
  <c r="S48" i="77"/>
  <c r="AU24" i="77"/>
  <c r="V63" i="77"/>
  <c r="M48" i="77"/>
  <c r="Y14" i="77"/>
  <c r="AL38" i="77"/>
  <c r="Y32" i="77"/>
  <c r="AF36" i="77"/>
  <c r="J26" i="77"/>
  <c r="AB36" i="77"/>
  <c r="AB32" i="77"/>
  <c r="AI27" i="77"/>
  <c r="M11" i="77"/>
  <c r="V10" i="77"/>
  <c r="S36" i="77"/>
  <c r="AO31" i="77"/>
  <c r="M21" i="77"/>
  <c r="AO22" i="77"/>
  <c r="AF5" i="77"/>
  <c r="AI9" i="77"/>
  <c r="V58" i="77"/>
  <c r="AB84" i="77"/>
  <c r="S50" i="77"/>
  <c r="S54" i="77"/>
  <c r="Y38" i="77"/>
  <c r="AB62" i="77"/>
  <c r="S25" i="77"/>
  <c r="AF59" i="77"/>
  <c r="P52" i="77"/>
  <c r="J35" i="77"/>
  <c r="P56" i="77"/>
  <c r="AI24" i="77"/>
  <c r="AL14" i="77"/>
  <c r="AO47" i="77"/>
  <c r="S23" i="77"/>
  <c r="AO63" i="77"/>
  <c r="AL43" i="77"/>
  <c r="AB33" i="77"/>
  <c r="M45" i="77"/>
  <c r="S22" i="77"/>
  <c r="P22" i="77"/>
  <c r="V52" i="77"/>
  <c r="AU26" i="77"/>
  <c r="AU36" i="77"/>
  <c r="AB19" i="77"/>
  <c r="AU32" i="77"/>
  <c r="AU17" i="77"/>
  <c r="AF11" i="77"/>
  <c r="AO10" i="77"/>
  <c r="AR35" i="77"/>
  <c r="AF21" i="77"/>
  <c r="M8" i="77"/>
  <c r="V7" i="77"/>
  <c r="V22" i="77"/>
  <c r="M5" i="77"/>
  <c r="P9" i="77"/>
  <c r="V84" i="77"/>
  <c r="AR83" i="77"/>
  <c r="J48" i="77"/>
  <c r="V39" i="77"/>
  <c r="AR62" i="77"/>
  <c r="V29" i="77"/>
  <c r="AL48" i="77"/>
  <c r="AR25" i="77"/>
  <c r="AU52" i="77"/>
  <c r="P25" i="77"/>
  <c r="AR45" i="77"/>
  <c r="AL30" i="77"/>
  <c r="AO14" i="77"/>
  <c r="M51" i="77"/>
  <c r="P47" i="77"/>
  <c r="AR23" i="77"/>
  <c r="V23" i="77"/>
  <c r="M61" i="77"/>
  <c r="AR58" i="77"/>
  <c r="Y34" i="77"/>
  <c r="AL22" i="77"/>
  <c r="Y21" i="77"/>
  <c r="AO52" i="77"/>
  <c r="S35" i="77"/>
  <c r="V35" i="77"/>
  <c r="AF8" i="77"/>
  <c r="AO7" i="77"/>
  <c r="AR20" i="77"/>
  <c r="AI6" i="77"/>
  <c r="Y20" i="77"/>
  <c r="P6" i="77"/>
  <c r="AU5" i="77"/>
  <c r="AI51" i="77"/>
  <c r="AF76" i="77"/>
  <c r="AU68" i="77"/>
  <c r="Y62" i="77"/>
  <c r="AO29" i="77"/>
  <c r="Y44" i="77"/>
  <c r="AB58" i="77"/>
  <c r="M25" i="77"/>
  <c r="AB59" i="77"/>
  <c r="AF48" i="77"/>
  <c r="AO53" i="77"/>
  <c r="AO30" i="77"/>
  <c r="AO84" i="77"/>
  <c r="AI33" i="77"/>
  <c r="J14" i="77"/>
  <c r="AF51" i="77"/>
  <c r="AI47" i="77"/>
  <c r="AF23" i="77"/>
  <c r="AF61" i="77"/>
  <c r="V13" i="77"/>
  <c r="V49" i="77"/>
  <c r="AR43" i="77"/>
  <c r="S38" i="77"/>
  <c r="AF33" i="77"/>
  <c r="Y22" i="77"/>
  <c r="Y52" i="77"/>
  <c r="V21" i="77"/>
  <c r="S21" i="77"/>
  <c r="AR34" i="77"/>
  <c r="S26" i="77"/>
  <c r="M17" i="77"/>
  <c r="Y35" i="77"/>
  <c r="AB39" i="77"/>
  <c r="J62" i="77"/>
  <c r="AR44" i="77"/>
  <c r="AF56" i="77"/>
  <c r="AF26" i="77"/>
  <c r="S84" i="77"/>
  <c r="S14" i="77"/>
  <c r="P51" i="77"/>
  <c r="AL23" i="77"/>
  <c r="AI13" i="77"/>
  <c r="AO57" i="77"/>
  <c r="S43" i="77"/>
  <c r="AO38" i="77"/>
  <c r="AI32" i="77"/>
  <c r="AI45" i="77"/>
  <c r="AB22" i="77"/>
  <c r="M49" i="77"/>
  <c r="V17" i="77"/>
  <c r="AO19" i="77"/>
  <c r="AB28" i="77"/>
  <c r="AU21" i="77"/>
  <c r="Y10" i="77"/>
  <c r="AO48" i="77"/>
  <c r="V34" i="77"/>
  <c r="Y19" i="77"/>
  <c r="P21" i="77"/>
  <c r="AF17" i="77"/>
  <c r="AR18" i="77"/>
  <c r="J23" i="77"/>
  <c r="AU35" i="77"/>
  <c r="AU42" i="77"/>
  <c r="S61" i="77"/>
  <c r="AO80" i="77"/>
  <c r="AO41" i="77"/>
  <c r="AF44" i="77"/>
  <c r="AB54" i="77"/>
  <c r="AI26" i="77"/>
  <c r="AR59" i="77"/>
  <c r="P35" i="77"/>
  <c r="AU53" i="77"/>
  <c r="M72" i="77"/>
  <c r="AU30" i="77"/>
  <c r="M68" i="77"/>
  <c r="AR14" i="77"/>
  <c r="P61" i="77"/>
  <c r="AU13" i="77"/>
  <c r="V47" i="77"/>
  <c r="V60" i="77"/>
  <c r="AB42" i="77"/>
  <c r="AF87" i="77"/>
  <c r="J29" i="77"/>
  <c r="Y80" i="77"/>
  <c r="AI38" i="77"/>
  <c r="J45" i="77"/>
  <c r="AI54" i="77"/>
  <c r="AF25" i="77"/>
  <c r="Y59" i="77"/>
  <c r="P60" i="77"/>
  <c r="J53" i="77"/>
  <c r="AF72" i="77"/>
  <c r="AR30" i="77"/>
  <c r="AF68" i="77"/>
  <c r="M57" i="77"/>
  <c r="J16" i="77"/>
  <c r="AB23" i="77"/>
  <c r="AO23" i="77"/>
  <c r="AR13" i="77"/>
  <c r="M13" i="77"/>
  <c r="M55" i="77"/>
  <c r="M43" i="77"/>
  <c r="M32" i="77"/>
  <c r="AF41" i="77"/>
  <c r="AR22" i="77"/>
  <c r="S7" i="77"/>
  <c r="AR48" i="77"/>
  <c r="J34" i="77"/>
  <c r="AL33" i="77"/>
  <c r="J11" i="77"/>
  <c r="AO44" i="77"/>
  <c r="Y33" i="77"/>
  <c r="AU10" i="77"/>
  <c r="AR7" i="77"/>
  <c r="P5" i="77"/>
  <c r="AL15" i="77"/>
  <c r="J5" i="77"/>
  <c r="P17" i="77"/>
  <c r="AO40" i="77"/>
  <c r="AO20" i="77"/>
  <c r="AO60" i="77"/>
  <c r="AI42" i="77"/>
  <c r="M87" i="77"/>
  <c r="AR56" i="77"/>
  <c r="AB29" i="77"/>
  <c r="AL44" i="77"/>
  <c r="J54" i="77"/>
  <c r="AU25" i="77"/>
  <c r="AU58" i="77"/>
  <c r="P64" i="77"/>
  <c r="S24" i="77"/>
  <c r="M14" i="77"/>
  <c r="AF57" i="77"/>
  <c r="M16" i="77"/>
  <c r="AU23" i="77"/>
  <c r="AL64" i="77"/>
  <c r="P13" i="77"/>
  <c r="AF55" i="77"/>
  <c r="AF43" i="77"/>
  <c r="AF38" i="77"/>
  <c r="S34" i="77"/>
  <c r="Y40" i="77"/>
  <c r="AU22" i="77"/>
  <c r="J31" i="77"/>
  <c r="M19" i="77"/>
  <c r="Y48" i="77"/>
  <c r="AB34" i="77"/>
  <c r="AB11" i="77"/>
  <c r="AO42" i="77"/>
  <c r="J8" i="77"/>
  <c r="S15" i="77"/>
  <c r="V32" i="77"/>
  <c r="AI17" i="77"/>
  <c r="AL12" i="77"/>
  <c r="AB65" i="77"/>
  <c r="AL58" i="77"/>
  <c r="AR60" i="77"/>
  <c r="P42" i="77"/>
  <c r="AL55" i="77"/>
  <c r="V45" i="77"/>
  <c r="P26" i="77"/>
  <c r="AI55" i="77"/>
  <c r="S85" i="77"/>
  <c r="S57" i="77"/>
  <c r="V72" i="77"/>
  <c r="AI30" i="77"/>
  <c r="AO68" i="77"/>
  <c r="AL80" i="77"/>
  <c r="P62" i="77"/>
  <c r="V24" i="77"/>
  <c r="AF14" i="77"/>
  <c r="AO16" i="77"/>
  <c r="P16" i="77"/>
  <c r="AB51" i="77"/>
  <c r="M64" i="77"/>
  <c r="AU57" i="77"/>
  <c r="M70" i="77"/>
  <c r="V55" i="77"/>
  <c r="M38" i="77"/>
  <c r="S32" i="77"/>
  <c r="AR40" i="77"/>
  <c r="Y46" i="77"/>
  <c r="V44" i="77"/>
  <c r="AF19" i="77"/>
  <c r="AL37" i="77"/>
  <c r="AR37" i="77"/>
  <c r="AU34" i="77"/>
  <c r="AU11" i="77"/>
  <c r="V28" i="77"/>
  <c r="AB8" i="77"/>
  <c r="AU65" i="77"/>
  <c r="AF58" i="77"/>
  <c r="Y60" i="77"/>
  <c r="J43" i="77"/>
  <c r="AO55" i="77"/>
  <c r="J44" i="77"/>
  <c r="AL42" i="77"/>
  <c r="Y26" i="77"/>
  <c r="AR54" i="77"/>
  <c r="AO43" i="77"/>
  <c r="AO87" i="77"/>
  <c r="AL61" i="77"/>
  <c r="AF24" i="77"/>
  <c r="S16" i="77"/>
  <c r="AL47" i="77"/>
  <c r="AF64" i="77"/>
  <c r="AF70" i="77"/>
  <c r="P43" i="77"/>
  <c r="J38" i="77"/>
  <c r="AR33" i="77"/>
  <c r="AB40" i="77"/>
  <c r="P41" i="77"/>
  <c r="AR46" i="77"/>
  <c r="AR41" i="77"/>
  <c r="V37" i="77"/>
  <c r="AB31" i="77"/>
  <c r="AO37" i="77"/>
  <c r="AO28" i="77"/>
  <c r="AU8" i="77"/>
  <c r="S12" i="77"/>
  <c r="AO18" i="77"/>
  <c r="AU40" i="77"/>
  <c r="V26" i="77"/>
  <c r="AL85" i="77"/>
  <c r="AF60" i="77"/>
  <c r="V43" i="77"/>
  <c r="AR55" i="77"/>
  <c r="AU59" i="77"/>
  <c r="AL45" i="77"/>
  <c r="AB52" i="77"/>
  <c r="S42" i="77"/>
  <c r="AI61" i="77"/>
  <c r="V87" i="77"/>
  <c r="AB68" i="77"/>
  <c r="AB76" i="77"/>
  <c r="M60" i="77"/>
  <c r="AB24" i="77"/>
  <c r="V57" i="77"/>
  <c r="AB16" i="77"/>
  <c r="V51" i="77"/>
  <c r="M47" i="77"/>
  <c r="AB49" i="77"/>
  <c r="AU38" i="77"/>
  <c r="AI34" i="77"/>
  <c r="S41" i="77"/>
  <c r="Y36" i="77"/>
  <c r="AI19" i="77"/>
  <c r="AR36" i="77"/>
  <c r="P85" i="77"/>
  <c r="Y54" i="77"/>
  <c r="J56" i="77"/>
  <c r="V42" i="77"/>
  <c r="S39" i="77"/>
  <c r="Y64" i="77"/>
  <c r="S55" i="77"/>
  <c r="S58" i="77"/>
  <c r="AU39" i="77"/>
  <c r="AO59" i="77"/>
  <c r="AF52" i="77"/>
  <c r="V80" i="77"/>
  <c r="AI53" i="77"/>
  <c r="AO85" i="77"/>
  <c r="AO24" i="77"/>
  <c r="Y16" i="77"/>
  <c r="AF47" i="77"/>
  <c r="AB63" i="77"/>
  <c r="AL24" i="77"/>
  <c r="AB55" i="77"/>
  <c r="P38" i="77"/>
  <c r="V36" i="77"/>
  <c r="P27" i="77"/>
  <c r="AI15" i="77"/>
  <c r="V38" i="77"/>
  <c r="AF49" i="77"/>
  <c r="AI12" i="77"/>
  <c r="AI37" i="77"/>
  <c r="AR11" i="77"/>
  <c r="AI5" i="77"/>
  <c r="AB5" i="77"/>
  <c r="V31" i="77"/>
  <c r="J33" i="77"/>
  <c r="AO25" i="77"/>
  <c r="AU16" i="77"/>
  <c r="AO46" i="77"/>
  <c r="V25" i="77"/>
  <c r="Y18" i="77"/>
  <c r="AO36" i="77"/>
  <c r="P37" i="77"/>
  <c r="AI21" i="77"/>
  <c r="AL9" i="77"/>
  <c r="AB37" i="77"/>
  <c r="Y7" i="77"/>
  <c r="AU33" i="77"/>
  <c r="AL6" i="77"/>
  <c r="V8" i="77"/>
  <c r="S33" i="77"/>
  <c r="AF22" i="77"/>
  <c r="AR10" i="77"/>
  <c r="Y37" i="77"/>
  <c r="J36" i="77"/>
  <c r="J32" i="77"/>
  <c r="Y27" i="77"/>
  <c r="P12" i="77"/>
  <c r="S6" i="77"/>
  <c r="AF37" i="77"/>
  <c r="V20" i="77"/>
  <c r="AL63" i="77"/>
  <c r="P15" i="77"/>
  <c r="AO21" i="77"/>
  <c r="V46" i="77"/>
  <c r="AL36" i="77"/>
  <c r="AR61" i="77"/>
  <c r="V18" i="77"/>
  <c r="Y28" i="77"/>
  <c r="V48" i="77"/>
  <c r="AI65" i="77"/>
  <c r="Y57" i="77"/>
  <c r="S9" i="77"/>
  <c r="V40" i="77"/>
  <c r="S59" i="77"/>
  <c r="M26" i="77"/>
  <c r="AU54" i="77"/>
  <c r="AB43" i="77"/>
  <c r="Y31" i="77"/>
  <c r="AR47" i="77"/>
  <c r="AS49" i="77"/>
  <c r="AJ52" i="77"/>
  <c r="AP27" i="77"/>
  <c r="AM52" i="77"/>
  <c r="AV49" i="77"/>
  <c r="AP52" i="77"/>
  <c r="AJ20" i="77"/>
  <c r="N51" i="77"/>
  <c r="N52" i="77"/>
  <c r="AS24" i="77"/>
  <c r="N49" i="77"/>
  <c r="Q52" i="77"/>
  <c r="W58" i="77"/>
  <c r="W49" i="77"/>
  <c r="AG58" i="77"/>
  <c r="Z52" i="77"/>
  <c r="AS58" i="77"/>
  <c r="N88" i="77"/>
  <c r="AG88" i="77"/>
  <c r="AJ91" i="77"/>
  <c r="AJ94" i="77"/>
  <c r="AC96" i="77"/>
  <c r="AJ97" i="77"/>
  <c r="AS98" i="77"/>
  <c r="AG100" i="77"/>
  <c r="AM102" i="77"/>
  <c r="Z104" i="77"/>
  <c r="AS105" i="77"/>
  <c r="Z108" i="77"/>
  <c r="AV81" i="77"/>
  <c r="AG52" i="77"/>
  <c r="AP63" i="77"/>
  <c r="K90" i="77"/>
  <c r="AG90" i="77"/>
  <c r="Q91" i="77"/>
  <c r="W92" i="77"/>
  <c r="AP92" i="77"/>
  <c r="AC93" i="77"/>
  <c r="AV93" i="77"/>
  <c r="W95" i="77"/>
  <c r="AP95" i="77"/>
  <c r="AV96" i="77"/>
  <c r="Z98" i="77"/>
  <c r="AM99" i="77"/>
  <c r="Z101" i="77"/>
  <c r="AS101" i="77"/>
  <c r="AG103" i="77"/>
  <c r="AV104" i="77"/>
  <c r="AV106" i="77"/>
  <c r="AV109" i="77"/>
  <c r="Z17" i="77"/>
  <c r="AM34" i="77"/>
  <c r="K59" i="77"/>
  <c r="Q88" i="77"/>
  <c r="AJ88" i="77"/>
  <c r="Q49" i="77"/>
  <c r="Q87" i="77"/>
  <c r="Q47" i="77"/>
  <c r="AG57" i="77"/>
  <c r="N59" i="77"/>
  <c r="W60" i="77"/>
  <c r="Q61" i="77"/>
  <c r="AV63" i="77"/>
  <c r="AJ47" i="77"/>
  <c r="AS47" i="77"/>
  <c r="AC49" i="77"/>
  <c r="W59" i="77"/>
  <c r="T90" i="77"/>
  <c r="AM90" i="77"/>
  <c r="W91" i="77"/>
  <c r="AP91" i="77"/>
  <c r="AC92" i="77"/>
  <c r="AV92" i="77"/>
  <c r="AJ93" i="77"/>
  <c r="W94" i="77"/>
  <c r="AP94" i="77"/>
  <c r="AC95" i="77"/>
  <c r="AV95" i="77"/>
  <c r="AJ96" i="77"/>
  <c r="W97" i="77"/>
  <c r="AP97" i="77"/>
  <c r="AG98" i="77"/>
  <c r="Z99" i="77"/>
  <c r="AS99" i="77"/>
  <c r="AM100" i="77"/>
  <c r="AG101" i="77"/>
  <c r="Z102" i="77"/>
  <c r="AS102" i="77"/>
  <c r="AM103" i="77"/>
  <c r="AJ104" i="77"/>
  <c r="AG105" i="77"/>
  <c r="Z106" i="77"/>
  <c r="AM107" i="77"/>
  <c r="AS108" i="77"/>
  <c r="AG95" i="77"/>
  <c r="AV99" i="77"/>
  <c r="AV102" i="77"/>
  <c r="AJ105" i="77"/>
  <c r="AP107" i="77"/>
  <c r="AV94" i="77"/>
  <c r="AP49" i="77"/>
  <c r="AP51" i="77"/>
  <c r="AM59" i="77"/>
  <c r="W65" i="77"/>
  <c r="AP76" i="77"/>
  <c r="W88" i="77"/>
  <c r="AP88" i="77"/>
  <c r="AM96" i="77"/>
  <c r="AJ101" i="77"/>
  <c r="AP103" i="77"/>
  <c r="AV108" i="77"/>
  <c r="W96" i="77"/>
  <c r="Q20" i="77"/>
  <c r="AP59" i="77"/>
  <c r="W63" i="77"/>
  <c r="AS76" i="77"/>
  <c r="AG80" i="77"/>
  <c r="W90" i="77"/>
  <c r="AP90" i="77"/>
  <c r="Z91" i="77"/>
  <c r="AS91" i="77"/>
  <c r="AG92" i="77"/>
  <c r="T93" i="77"/>
  <c r="AM93" i="77"/>
  <c r="Z94" i="77"/>
  <c r="AS94" i="77"/>
  <c r="T96" i="77"/>
  <c r="Z97" i="77"/>
  <c r="AS97" i="77"/>
  <c r="AJ98" i="77"/>
  <c r="AC99" i="77"/>
  <c r="AP100" i="77"/>
  <c r="AC102" i="77"/>
  <c r="AM104" i="77"/>
  <c r="AM106" i="77"/>
  <c r="AP96" i="77"/>
  <c r="Q18" i="77"/>
  <c r="T40" i="77"/>
  <c r="K58" i="77"/>
  <c r="AS59" i="77"/>
  <c r="Q71" i="77"/>
  <c r="AC87" i="77"/>
  <c r="Z88" i="77"/>
  <c r="AS88" i="77"/>
  <c r="AC94" i="77"/>
  <c r="AG40" i="77"/>
  <c r="N44" i="77"/>
  <c r="N48" i="77"/>
  <c r="T50" i="77"/>
  <c r="Z58" i="77"/>
  <c r="AC63" i="77"/>
  <c r="AV76" i="77"/>
  <c r="AJ79" i="77"/>
  <c r="AG87" i="77"/>
  <c r="Z90" i="77"/>
  <c r="AS90" i="77"/>
  <c r="AC91" i="77"/>
  <c r="AV91" i="77"/>
  <c r="AJ92" i="77"/>
  <c r="W93" i="77"/>
  <c r="AP93" i="77"/>
  <c r="AJ95" i="77"/>
  <c r="AC97" i="77"/>
  <c r="AV97" i="77"/>
  <c r="AM98" i="77"/>
  <c r="AS100" i="77"/>
  <c r="AM58" i="77"/>
  <c r="AJ85" i="77"/>
  <c r="AJ87" i="77"/>
  <c r="AM88" i="77"/>
  <c r="AV100" i="77"/>
  <c r="Z107" i="77"/>
  <c r="AS93" i="77"/>
  <c r="AS107" i="77"/>
  <c r="T94" i="77"/>
  <c r="AM101" i="77"/>
  <c r="AG94" i="77"/>
  <c r="Z100" i="77"/>
  <c r="AJ89" i="77"/>
  <c r="W61" i="77"/>
  <c r="N77" i="77"/>
  <c r="AG91" i="77"/>
  <c r="T97" i="77"/>
  <c r="AS70" i="77"/>
  <c r="AV88" i="77"/>
  <c r="AG99" i="77"/>
  <c r="AC101" i="77"/>
  <c r="Z103" i="77"/>
  <c r="AS104" i="77"/>
  <c r="AM62" i="77"/>
  <c r="AC90" i="77"/>
  <c r="AM95" i="77"/>
  <c r="AJ90" i="77"/>
  <c r="AS95" i="77"/>
  <c r="AC103" i="77"/>
  <c r="AV90" i="77"/>
  <c r="AS103" i="77"/>
  <c r="Z109" i="77"/>
  <c r="AG104" i="77"/>
  <c r="Z93" i="77"/>
  <c r="AJ102" i="77"/>
  <c r="T52" i="77"/>
  <c r="AG93" i="77"/>
  <c r="Q59" i="77"/>
  <c r="AV87" i="77"/>
  <c r="T92" i="77"/>
  <c r="AG97" i="77"/>
  <c r="Z105" i="77"/>
  <c r="Z92" i="77"/>
  <c r="AM97" i="77"/>
  <c r="AM92" i="77"/>
  <c r="AP102" i="77"/>
  <c r="AP62" i="77"/>
  <c r="AJ99" i="77"/>
  <c r="W98" i="77"/>
  <c r="AP105" i="77"/>
  <c r="AG102" i="77"/>
  <c r="Q70" i="77"/>
  <c r="AP98" i="77"/>
  <c r="Z48" i="77"/>
  <c r="AM91" i="77"/>
  <c r="Z21" i="77"/>
  <c r="AJ50" i="77"/>
  <c r="AM83" i="77"/>
  <c r="Z86" i="77"/>
  <c r="K89" i="77"/>
  <c r="AP99" i="77"/>
  <c r="AJ103" i="77"/>
  <c r="AM105" i="77"/>
  <c r="AV107" i="77"/>
  <c r="AC88" i="77"/>
  <c r="N63" i="77"/>
  <c r="K88" i="77"/>
  <c r="AP101" i="77"/>
  <c r="AM108" i="77"/>
  <c r="Z89" i="77"/>
  <c r="AV101" i="77"/>
  <c r="AJ100" i="77"/>
  <c r="W87" i="77"/>
  <c r="Z60" i="77"/>
  <c r="AG63" i="77"/>
  <c r="Z96" i="77"/>
  <c r="AC100" i="77"/>
  <c r="AS109" i="77"/>
  <c r="AM72" i="77"/>
  <c r="AS96" i="77"/>
  <c r="AJ58" i="77"/>
  <c r="Q90" i="77"/>
  <c r="AS106" i="77"/>
  <c r="AJ63" i="77"/>
  <c r="T91" i="77"/>
  <c r="AS92" i="77"/>
  <c r="AM94" i="77"/>
  <c r="AG96" i="77"/>
  <c r="AC98" i="77"/>
  <c r="AV105" i="77"/>
  <c r="AP106" i="77"/>
  <c r="T95" i="77"/>
  <c r="AV110" i="77"/>
  <c r="AV61" i="77"/>
  <c r="Z95" i="77"/>
  <c r="AJ40" i="77"/>
  <c r="W51" i="77"/>
  <c r="T88" i="77"/>
  <c r="AV103" i="77"/>
  <c r="AP104" i="77"/>
  <c r="Q82" i="77"/>
  <c r="AV89" i="77"/>
  <c r="AV98" i="77"/>
  <c r="Q62" i="77"/>
  <c r="W28" i="77"/>
  <c r="T83" i="77"/>
  <c r="AJ46" i="77"/>
  <c r="AM61" i="77"/>
  <c r="AS87" i="77"/>
  <c r="N87" i="77"/>
  <c r="K61" i="77"/>
  <c r="AS50" i="77"/>
  <c r="AP77" i="77"/>
  <c r="AC28" i="77"/>
  <c r="AV28" i="77"/>
  <c r="AP89" i="77"/>
  <c r="AS62" i="77"/>
  <c r="T44" i="77"/>
  <c r="AM60" i="77"/>
  <c r="K60" i="77"/>
  <c r="AS40" i="77"/>
  <c r="Q89" i="77"/>
  <c r="AP71" i="77"/>
  <c r="Z40" i="77"/>
  <c r="AS57" i="77"/>
  <c r="Q76" i="77"/>
  <c r="K62" i="77"/>
  <c r="N84" i="77"/>
  <c r="Q29" i="77"/>
  <c r="W50" i="77"/>
  <c r="AS63" i="77"/>
  <c r="AS82" i="77"/>
  <c r="T77" i="77"/>
  <c r="AM63" i="77"/>
  <c r="K28" i="77"/>
  <c r="T62" i="77"/>
  <c r="AC81" i="77"/>
  <c r="AS21" i="77"/>
  <c r="AG70" i="77"/>
  <c r="N61" i="77"/>
  <c r="AJ51" i="77"/>
  <c r="T82" i="77"/>
  <c r="T89" i="77"/>
  <c r="AS89" i="77"/>
  <c r="W62" i="77"/>
  <c r="N60" i="77"/>
  <c r="AP87" i="77"/>
  <c r="T20" i="77"/>
  <c r="Z47" i="77"/>
  <c r="AJ84" i="77"/>
  <c r="W45" i="77"/>
  <c r="W89" i="77"/>
  <c r="Z62" i="77"/>
  <c r="AM70" i="77"/>
  <c r="T87" i="77"/>
  <c r="Z87" i="77"/>
  <c r="Q79" i="77"/>
  <c r="K87" i="77"/>
  <c r="AJ77" i="77"/>
  <c r="Z45" i="77"/>
  <c r="N28" i="77"/>
  <c r="AP83" i="77"/>
  <c r="AC89" i="77"/>
  <c r="K70" i="77"/>
  <c r="K15" i="77"/>
  <c r="AS17" i="77"/>
  <c r="AS19" i="77"/>
  <c r="AJ62" i="77"/>
  <c r="Q63" i="77"/>
  <c r="W76" i="77"/>
  <c r="T70" i="77"/>
  <c r="Z51" i="77"/>
  <c r="K64" i="77"/>
  <c r="K45" i="77"/>
  <c r="AG89" i="77"/>
  <c r="AS60" i="77"/>
  <c r="AG61" i="77"/>
  <c r="AJ60" i="77"/>
  <c r="AM77" i="77"/>
  <c r="AG28" i="77"/>
  <c r="N89" i="77"/>
  <c r="W52" i="77"/>
  <c r="AV75" i="77"/>
  <c r="N6" i="77"/>
  <c r="AP28" i="77"/>
  <c r="Q83" i="77"/>
  <c r="N70" i="77"/>
  <c r="Z46" i="77"/>
  <c r="AP48" i="77"/>
  <c r="N73" i="77"/>
  <c r="AP68" i="77"/>
  <c r="T74" i="77"/>
  <c r="AC86" i="77"/>
  <c r="AG73" i="77"/>
  <c r="W75" i="77"/>
  <c r="AG82" i="77"/>
  <c r="Z83" i="77"/>
  <c r="T73" i="77"/>
  <c r="AG31" i="77"/>
  <c r="Z57" i="77"/>
  <c r="K35" i="77"/>
  <c r="AC42" i="77"/>
  <c r="Q65" i="77"/>
  <c r="AP56" i="77"/>
  <c r="AC55" i="77"/>
  <c r="Q39" i="77"/>
  <c r="AS81" i="77"/>
  <c r="AJ72" i="77"/>
  <c r="AP66" i="77"/>
  <c r="AS65" i="77"/>
  <c r="Q45" i="77"/>
  <c r="Z85" i="77"/>
  <c r="AP65" i="77"/>
  <c r="AM42" i="77"/>
  <c r="AG38" i="77"/>
  <c r="W57" i="77"/>
  <c r="AM44" i="77"/>
  <c r="T81" i="77"/>
  <c r="K71" i="77"/>
  <c r="AP33" i="77"/>
  <c r="T85" i="77"/>
  <c r="Q64" i="77"/>
  <c r="N42" i="77"/>
  <c r="Z30" i="77"/>
  <c r="Q30" i="77"/>
  <c r="AM85" i="77"/>
  <c r="Q72" i="77"/>
  <c r="K67" i="77"/>
  <c r="AS74" i="77"/>
  <c r="AV86" i="77"/>
  <c r="W67" i="77"/>
  <c r="AC75" i="77"/>
  <c r="AM81" i="77"/>
  <c r="AP80" i="77"/>
  <c r="AV72" i="77"/>
  <c r="Z82" i="77"/>
  <c r="N31" i="77"/>
  <c r="AC57" i="77"/>
  <c r="K36" i="77"/>
  <c r="AV42" i="77"/>
  <c r="Z33" i="77"/>
  <c r="AM64" i="77"/>
  <c r="AV56" i="77"/>
  <c r="AC54" i="77"/>
  <c r="AJ78" i="77"/>
  <c r="AJ71" i="77"/>
  <c r="W66" i="77"/>
  <c r="Q53" i="77"/>
  <c r="Z29" i="77"/>
  <c r="K83" i="77"/>
  <c r="AJ44" i="77"/>
  <c r="AC84" i="77"/>
  <c r="K65" i="77"/>
  <c r="AV36" i="77"/>
  <c r="AJ59" i="77"/>
  <c r="AC56" i="77"/>
  <c r="AM65" i="77"/>
  <c r="Q32" i="77"/>
  <c r="K72" i="77"/>
  <c r="T84" i="77"/>
  <c r="AS68" i="77"/>
  <c r="Q85" i="77"/>
  <c r="W78" i="77"/>
  <c r="K66" i="77"/>
  <c r="AP53" i="77"/>
  <c r="K49" i="77"/>
  <c r="AS27" i="77"/>
  <c r="T24" i="77"/>
  <c r="AG14" i="77"/>
  <c r="K63" i="77"/>
  <c r="AC48" i="77"/>
  <c r="AM46" i="77"/>
  <c r="N16" i="77"/>
  <c r="N58" i="77"/>
  <c r="AV15" i="77"/>
  <c r="T47" i="77"/>
  <c r="W23" i="77"/>
  <c r="AV23" i="77"/>
  <c r="W25" i="77"/>
  <c r="Q60" i="77"/>
  <c r="Z38" i="77"/>
  <c r="AC12" i="77"/>
  <c r="N18" i="77"/>
  <c r="AJ37" i="77"/>
  <c r="T18" i="77"/>
  <c r="AP69" i="77"/>
  <c r="Z69" i="77"/>
  <c r="AV74" i="77"/>
  <c r="AP86" i="77"/>
  <c r="K75" i="77"/>
  <c r="AM78" i="77"/>
  <c r="AC67" i="77"/>
  <c r="AM79" i="77"/>
  <c r="T32" i="77"/>
  <c r="AJ53" i="77"/>
  <c r="Z35" i="77"/>
  <c r="T42" i="77"/>
  <c r="AM33" i="77"/>
  <c r="AS56" i="77"/>
  <c r="Q55" i="77"/>
  <c r="AM39" i="77"/>
  <c r="N65" i="77"/>
  <c r="K37" i="77"/>
  <c r="AS42" i="77"/>
  <c r="W80" i="77"/>
  <c r="AP32" i="77"/>
  <c r="AV65" i="77"/>
  <c r="T59" i="77"/>
  <c r="AM36" i="77"/>
  <c r="AC78" i="77"/>
  <c r="AC53" i="77"/>
  <c r="AG67" i="77"/>
  <c r="K30" i="77"/>
  <c r="AC76" i="77"/>
  <c r="K68" i="77"/>
  <c r="W83" i="77"/>
  <c r="K69" i="77"/>
  <c r="AC69" i="77"/>
  <c r="N72" i="77"/>
  <c r="W69" i="77"/>
  <c r="AM74" i="77"/>
  <c r="W86" i="77"/>
  <c r="Q75" i="77"/>
  <c r="Z78" i="77"/>
  <c r="AG69" i="77"/>
  <c r="Q74" i="77"/>
  <c r="AV85" i="77"/>
  <c r="AM75" i="77"/>
  <c r="K81" i="77"/>
  <c r="W71" i="77"/>
  <c r="K31" i="77"/>
  <c r="AJ36" i="77"/>
  <c r="Q42" i="77"/>
  <c r="K33" i="77"/>
  <c r="AG54" i="77"/>
  <c r="K78" i="77"/>
  <c r="W37" i="77"/>
  <c r="AC29" i="77"/>
  <c r="AP35" i="77"/>
  <c r="AG71" i="77"/>
  <c r="AC38" i="77"/>
  <c r="AC59" i="77"/>
  <c r="AV45" i="77"/>
  <c r="AG79" i="77"/>
  <c r="AG55" i="77"/>
  <c r="AV84" i="77"/>
  <c r="T67" i="77"/>
  <c r="Z67" i="77"/>
  <c r="AG36" i="77"/>
  <c r="AG83" i="77"/>
  <c r="AV68" i="77"/>
  <c r="AG81" i="77"/>
  <c r="AJ70" i="77"/>
  <c r="AG51" i="77"/>
  <c r="K24" i="77"/>
  <c r="W24" i="77"/>
  <c r="AS14" i="77"/>
  <c r="T14" i="77"/>
  <c r="AJ49" i="77"/>
  <c r="AV40" i="77"/>
  <c r="Z16" i="77"/>
  <c r="AJ16" i="77"/>
  <c r="Z15" i="77"/>
  <c r="AM47" i="77"/>
  <c r="Q23" i="77"/>
  <c r="AG25" i="77"/>
  <c r="AG13" i="77"/>
  <c r="AG43" i="77"/>
  <c r="W38" i="77"/>
  <c r="W22" i="77"/>
  <c r="W12" i="77"/>
  <c r="K18" i="77"/>
  <c r="AS26" i="77"/>
  <c r="AG19" i="77"/>
  <c r="N69" i="77"/>
  <c r="Z73" i="77"/>
  <c r="T86" i="77"/>
  <c r="T75" i="77"/>
  <c r="AS79" i="77"/>
  <c r="Q78" i="77"/>
  <c r="AJ80" i="77"/>
  <c r="Z70" i="77"/>
  <c r="Q31" i="77"/>
  <c r="AJ34" i="77"/>
  <c r="AJ42" i="77"/>
  <c r="AS33" i="77"/>
  <c r="N56" i="77"/>
  <c r="N55" i="77"/>
  <c r="N37" i="77"/>
  <c r="W81" i="77"/>
  <c r="K53" i="77"/>
  <c r="N34" i="77"/>
  <c r="AM68" i="77"/>
  <c r="W74" i="77"/>
  <c r="AM86" i="77"/>
  <c r="AP75" i="77"/>
  <c r="K80" i="77"/>
  <c r="Z68" i="77"/>
  <c r="AC32" i="77"/>
  <c r="N35" i="77"/>
  <c r="AP43" i="77"/>
  <c r="AC33" i="77"/>
  <c r="T56" i="77"/>
  <c r="AJ54" i="77"/>
  <c r="AP39" i="77"/>
  <c r="T76" i="77"/>
  <c r="AC37" i="77"/>
  <c r="Z80" i="77"/>
  <c r="AP31" i="77"/>
  <c r="AM55" i="77"/>
  <c r="AC77" i="77"/>
  <c r="AV53" i="77"/>
  <c r="AJ65" i="77"/>
  <c r="AG30" i="77"/>
  <c r="AG65" i="77"/>
  <c r="N80" i="77"/>
  <c r="AV67" i="77"/>
  <c r="Z44" i="77"/>
  <c r="AV24" i="77"/>
  <c r="W14" i="77"/>
  <c r="AM69" i="77"/>
  <c r="AV73" i="77"/>
  <c r="N86" i="77"/>
  <c r="N75" i="77"/>
  <c r="W64" i="77"/>
  <c r="AS78" i="77"/>
  <c r="Z65" i="77"/>
  <c r="AJ32" i="77"/>
  <c r="T34" i="77"/>
  <c r="AS41" i="77"/>
  <c r="AM66" i="77"/>
  <c r="AG56" i="77"/>
  <c r="AS55" i="77"/>
  <c r="Z39" i="77"/>
  <c r="N66" i="77"/>
  <c r="AV35" i="77"/>
  <c r="K44" i="77"/>
  <c r="N78" i="77"/>
  <c r="AJ56" i="77"/>
  <c r="AS54" i="77"/>
  <c r="AV77" i="77"/>
  <c r="AJ76" i="77"/>
  <c r="T65" i="77"/>
  <c r="Q57" i="77"/>
  <c r="AV78" i="77"/>
  <c r="T79" i="77"/>
  <c r="K50" i="77"/>
  <c r="AC43" i="77"/>
  <c r="AJ57" i="77"/>
  <c r="K46" i="77"/>
  <c r="AJ26" i="77"/>
  <c r="AC16" i="77"/>
  <c r="AP58" i="77"/>
  <c r="AC62" i="77"/>
  <c r="AC47" i="77"/>
  <c r="Z23" i="77"/>
  <c r="T23" i="77"/>
  <c r="AV25" i="77"/>
  <c r="T61" i="77"/>
  <c r="AJ55" i="77"/>
  <c r="AM43" i="77"/>
  <c r="AP38" i="77"/>
  <c r="AS22" i="77"/>
  <c r="AM41" i="77"/>
  <c r="AS12" i="77"/>
  <c r="AG18" i="77"/>
  <c r="N26" i="77"/>
  <c r="AJ19" i="77"/>
  <c r="Z36" i="77"/>
  <c r="N68" i="77"/>
  <c r="Z74" i="77"/>
  <c r="AG86" i="77"/>
  <c r="Q81" i="77"/>
  <c r="AP85" i="77"/>
  <c r="AP78" i="77"/>
  <c r="T78" i="77"/>
  <c r="AS64" i="77"/>
  <c r="T35" i="77"/>
  <c r="Z42" i="77"/>
  <c r="Z81" i="77"/>
  <c r="AM56" i="77"/>
  <c r="N39" i="77"/>
  <c r="AC39" i="77"/>
  <c r="AJ66" i="77"/>
  <c r="Q34" i="77"/>
  <c r="AM29" i="77"/>
  <c r="T80" i="77"/>
  <c r="AC44" i="77"/>
  <c r="AJ82" i="77"/>
  <c r="T69" i="77"/>
  <c r="K73" i="77"/>
  <c r="AS85" i="77"/>
  <c r="AJ81" i="77"/>
  <c r="AG76" i="77"/>
  <c r="W77" i="77"/>
  <c r="N64" i="77"/>
  <c r="AC34" i="77"/>
  <c r="W43" i="77"/>
  <c r="AC80" i="77"/>
  <c r="Q56" i="77"/>
  <c r="AG39" i="77"/>
  <c r="AC74" i="77"/>
  <c r="AS69" i="77"/>
  <c r="K74" i="77"/>
  <c r="W68" i="77"/>
  <c r="AS84" i="77"/>
  <c r="W72" i="77"/>
  <c r="W31" i="77"/>
  <c r="AS67" i="77"/>
  <c r="AM84" i="77"/>
  <c r="T55" i="77"/>
  <c r="AV54" i="77"/>
  <c r="AJ29" i="77"/>
  <c r="AV44" i="77"/>
  <c r="AP73" i="77"/>
  <c r="AM35" i="77"/>
  <c r="K38" i="77"/>
  <c r="N79" i="77"/>
  <c r="T53" i="77"/>
  <c r="AJ39" i="77"/>
  <c r="AJ67" i="77"/>
  <c r="K57" i="77"/>
  <c r="AM14" i="77"/>
  <c r="AG46" i="77"/>
  <c r="AC61" i="77"/>
  <c r="N47" i="77"/>
  <c r="AJ23" i="77"/>
  <c r="AV13" i="77"/>
  <c r="T63" i="77"/>
  <c r="AV55" i="77"/>
  <c r="W46" i="77"/>
  <c r="AP22" i="77"/>
  <c r="AC36" i="77"/>
  <c r="AV52" i="77"/>
  <c r="Z18" i="77"/>
  <c r="T19" i="77"/>
  <c r="Q35" i="77"/>
  <c r="W35" i="77"/>
  <c r="Z19" i="77"/>
  <c r="N10" i="77"/>
  <c r="AV9" i="77"/>
  <c r="AS28" i="77"/>
  <c r="K17" i="77"/>
  <c r="AM17" i="77"/>
  <c r="AV8" i="77"/>
  <c r="AM7" i="77"/>
  <c r="AV7" i="77"/>
  <c r="Q12" i="77"/>
  <c r="AG6" i="77"/>
  <c r="Q6" i="77"/>
  <c r="N74" i="77"/>
  <c r="Q84" i="77"/>
  <c r="N54" i="77"/>
  <c r="T39" i="77"/>
  <c r="AJ74" i="77"/>
  <c r="AV41" i="77"/>
  <c r="K29" i="77"/>
  <c r="Q44" i="77"/>
  <c r="AC72" i="77"/>
  <c r="K34" i="77"/>
  <c r="K77" i="77"/>
  <c r="AM53" i="77"/>
  <c r="AM67" i="77"/>
  <c r="AS53" i="77"/>
  <c r="AJ30" i="77"/>
  <c r="N83" i="77"/>
  <c r="AM89" i="77"/>
  <c r="T72" i="77"/>
  <c r="K39" i="77"/>
  <c r="K48" i="77"/>
  <c r="Q46" i="77"/>
  <c r="T58" i="77"/>
  <c r="AC60" i="77"/>
  <c r="AG47" i="77"/>
  <c r="AP23" i="77"/>
  <c r="AS46" i="77"/>
  <c r="T13" i="77"/>
  <c r="N13" i="77"/>
  <c r="AS61" i="77"/>
  <c r="AV51" i="77"/>
  <c r="Q38" i="77"/>
  <c r="Z22" i="77"/>
  <c r="AS18" i="77"/>
  <c r="AM19" i="77"/>
  <c r="AJ35" i="77"/>
  <c r="AV34" i="77"/>
  <c r="T27" i="77"/>
  <c r="AG10" i="77"/>
  <c r="K6" i="77"/>
  <c r="W27" i="77"/>
  <c r="AC17" i="77"/>
  <c r="W17" i="77"/>
  <c r="N7" i="77"/>
  <c r="AP6" i="77"/>
  <c r="AJ9" i="77"/>
  <c r="AS5" i="77"/>
  <c r="Z5" i="77"/>
  <c r="Q7" i="77"/>
  <c r="T25" i="77"/>
  <c r="AG8" i="77"/>
  <c r="AM22" i="77"/>
  <c r="AM15" i="77"/>
  <c r="AP74" i="77"/>
  <c r="W42" i="77"/>
  <c r="AV33" i="77"/>
  <c r="T54" i="77"/>
  <c r="AC73" i="77"/>
  <c r="AJ38" i="77"/>
  <c r="AS44" i="77"/>
  <c r="W30" i="77"/>
  <c r="AG77" i="77"/>
  <c r="N53" i="77"/>
  <c r="AC82" i="77"/>
  <c r="N81" i="77"/>
  <c r="AM87" i="77"/>
  <c r="AS71" i="77"/>
  <c r="Z54" i="77"/>
  <c r="AM37" i="77"/>
  <c r="Q24" i="77"/>
  <c r="Z14" i="77"/>
  <c r="AV48" i="77"/>
  <c r="K40" i="77"/>
  <c r="AS16" i="77"/>
  <c r="N15" i="77"/>
  <c r="AV60" i="77"/>
  <c r="AM40" i="77"/>
  <c r="AM13" i="77"/>
  <c r="Q13" i="77"/>
  <c r="Q51" i="77"/>
  <c r="Q43" i="77"/>
  <c r="AM38" i="77"/>
  <c r="N45" i="77"/>
  <c r="K22" i="77"/>
  <c r="AC18" i="77"/>
  <c r="AG26" i="77"/>
  <c r="W19" i="77"/>
  <c r="AC26" i="77"/>
  <c r="W34" i="77"/>
  <c r="N32" i="77"/>
  <c r="AM27" i="77"/>
  <c r="N12" i="77"/>
  <c r="N11" i="77"/>
  <c r="W10" i="77"/>
  <c r="Q10" i="77"/>
  <c r="AC6" i="77"/>
  <c r="Z31" i="77"/>
  <c r="AV26" i="77"/>
  <c r="N21" i="77"/>
  <c r="AV17" i="77"/>
  <c r="AP17" i="77"/>
  <c r="AG7" i="77"/>
  <c r="W6" i="77"/>
  <c r="AM25" i="77"/>
  <c r="Q9" i="77"/>
  <c r="AJ7" i="77"/>
  <c r="K86" i="77"/>
  <c r="AV83" i="77"/>
  <c r="AG37" i="77"/>
  <c r="AP34" i="77"/>
  <c r="AG33" i="77"/>
  <c r="AP54" i="77"/>
  <c r="AV39" i="77"/>
  <c r="AP30" i="77"/>
  <c r="AC45" i="77"/>
  <c r="K76" i="77"/>
  <c r="W85" i="77"/>
  <c r="AM80" i="77"/>
  <c r="AG44" i="77"/>
  <c r="T71" i="77"/>
  <c r="W70" i="77"/>
  <c r="AC50" i="77"/>
  <c r="AJ24" i="77"/>
  <c r="AP14" i="77"/>
  <c r="W48" i="77"/>
  <c r="AC40" i="77"/>
  <c r="K16" i="77"/>
  <c r="AG15" i="77"/>
  <c r="T60" i="77"/>
  <c r="Q27" i="77"/>
  <c r="AJ13" i="77"/>
  <c r="Q58" i="77"/>
  <c r="AG45" i="77"/>
  <c r="AC22" i="77"/>
  <c r="AG12" i="77"/>
  <c r="AV18" i="77"/>
  <c r="AP19" i="77"/>
  <c r="AP46" i="77"/>
  <c r="Q33" i="77"/>
  <c r="AG32" i="77"/>
  <c r="T26" i="77"/>
  <c r="AG11" i="77"/>
  <c r="AP10" i="77"/>
  <c r="AJ10" i="77"/>
  <c r="AV6" i="77"/>
  <c r="AS31" i="77"/>
  <c r="AG21" i="77"/>
  <c r="N9" i="77"/>
  <c r="N8" i="77"/>
  <c r="W7" i="77"/>
  <c r="AJ5" i="77"/>
  <c r="AJ6" i="77"/>
  <c r="Q5" i="77"/>
  <c r="AG16" i="77"/>
  <c r="Q86" i="77"/>
  <c r="Q80" i="77"/>
  <c r="N76" i="77"/>
  <c r="N36" i="77"/>
  <c r="T33" i="77"/>
  <c r="W54" i="77"/>
  <c r="Q68" i="77"/>
  <c r="AP29" i="77"/>
  <c r="AJ45" i="77"/>
  <c r="AV59" i="77"/>
  <c r="AG42" i="77"/>
  <c r="AS73" i="77"/>
  <c r="W53" i="77"/>
  <c r="K82" i="77"/>
  <c r="AP79" i="77"/>
  <c r="AJ43" i="77"/>
  <c r="AM71" i="77"/>
  <c r="AV70" i="77"/>
  <c r="AV50" i="77"/>
  <c r="K32" i="77"/>
  <c r="AM24" i="77"/>
  <c r="K14" i="77"/>
  <c r="Z49" i="77"/>
  <c r="AC41" i="77"/>
  <c r="AV16" i="77"/>
  <c r="T15" i="77"/>
  <c r="AP60" i="77"/>
  <c r="W47" i="77"/>
  <c r="AS23" i="77"/>
  <c r="AP61" i="77"/>
  <c r="K25" i="77"/>
  <c r="W13" i="77"/>
  <c r="AJ48" i="77"/>
  <c r="AV22" i="77"/>
  <c r="T12" i="77"/>
  <c r="AJ18" i="77"/>
  <c r="K19" i="77"/>
  <c r="Z34" i="77"/>
  <c r="AP44" i="77"/>
  <c r="AJ33" i="77"/>
  <c r="Z11" i="77"/>
  <c r="Q11" i="77"/>
  <c r="T9" i="77"/>
  <c r="Q28" i="77"/>
  <c r="AP7" i="77"/>
  <c r="AJ86" i="77"/>
  <c r="W79" i="77"/>
  <c r="AM76" i="77"/>
  <c r="Q36" i="77"/>
  <c r="AG64" i="77"/>
  <c r="AG66" i="77"/>
  <c r="AS29" i="77"/>
  <c r="Z64" i="77"/>
  <c r="Z77" i="77"/>
  <c r="W39" i="77"/>
  <c r="AS83" i="77"/>
  <c r="AC68" i="77"/>
  <c r="Z50" i="77"/>
  <c r="W29" i="77"/>
  <c r="AP24" i="77"/>
  <c r="AC14" i="77"/>
  <c r="AG48" i="77"/>
  <c r="Q40" i="77"/>
  <c r="AV47" i="77"/>
  <c r="AM23" i="77"/>
  <c r="AC25" i="77"/>
  <c r="AP13" i="77"/>
  <c r="N57" i="77"/>
  <c r="Z75" i="77"/>
  <c r="AV71" i="77"/>
  <c r="AJ73" i="77"/>
  <c r="AV31" i="77"/>
  <c r="AG35" i="77"/>
  <c r="T66" i="77"/>
  <c r="AM57" i="77"/>
  <c r="N85" i="77"/>
  <c r="AM73" i="77"/>
  <c r="AS37" i="77"/>
  <c r="W82" i="77"/>
  <c r="AV64" i="77"/>
  <c r="Q50" i="77"/>
  <c r="Z27" i="77"/>
  <c r="AV14" i="77"/>
  <c r="AM48" i="77"/>
  <c r="T16" i="77"/>
  <c r="T51" i="77"/>
  <c r="W15" i="77"/>
  <c r="AC51" i="77"/>
  <c r="K47" i="77"/>
  <c r="AJ61" i="77"/>
  <c r="Q26" i="77"/>
  <c r="W41" i="77"/>
  <c r="AV38" i="77"/>
  <c r="AM45" i="77"/>
  <c r="AP12" i="77"/>
  <c r="T49" i="77"/>
  <c r="AG34" i="77"/>
  <c r="AV19" i="77"/>
  <c r="AP40" i="77"/>
  <c r="K27" i="77"/>
  <c r="AS20" i="77"/>
  <c r="T11" i="77"/>
  <c r="W9" i="77"/>
  <c r="T28" i="77"/>
  <c r="Q21" i="77"/>
  <c r="AG17" i="77"/>
  <c r="AS8" i="77"/>
  <c r="AJ8" i="77"/>
  <c r="AS6" i="77"/>
  <c r="AP20" i="77"/>
  <c r="AC5" i="77"/>
  <c r="Z10" i="77"/>
  <c r="AM6" i="77"/>
  <c r="W20" i="77"/>
  <c r="T21" i="77"/>
  <c r="AM8" i="77"/>
  <c r="AG5" i="77"/>
  <c r="AS75" i="77"/>
  <c r="Q66" i="77"/>
  <c r="AP72" i="77"/>
  <c r="W32" i="77"/>
  <c r="W36" i="77"/>
  <c r="AS66" i="77"/>
  <c r="AS80" i="77"/>
  <c r="AP81" i="77"/>
  <c r="AG59" i="77"/>
  <c r="AG85" i="77"/>
  <c r="Z53" i="77"/>
  <c r="Z72" i="77"/>
  <c r="AS72" i="77"/>
  <c r="N30" i="77"/>
  <c r="AS30" i="77"/>
  <c r="T68" i="77"/>
  <c r="AP82" i="77"/>
  <c r="AP50" i="77"/>
  <c r="AJ27" i="77"/>
  <c r="T48" i="77"/>
  <c r="AM16" i="77"/>
  <c r="AM51" i="77"/>
  <c r="AP15" i="77"/>
  <c r="AG49" i="77"/>
  <c r="AP47" i="77"/>
  <c r="AV58" i="77"/>
  <c r="AP25" i="77"/>
  <c r="N41" i="77"/>
  <c r="Z12" i="77"/>
  <c r="AM49" i="77"/>
  <c r="Q37" i="77"/>
  <c r="AP37" i="77"/>
  <c r="W33" i="77"/>
  <c r="AC27" i="77"/>
  <c r="K20" i="77"/>
  <c r="AM11" i="77"/>
  <c r="AP9" i="77"/>
  <c r="AV32" i="77"/>
  <c r="AM28" i="77"/>
  <c r="T6" i="77"/>
  <c r="AJ21" i="77"/>
  <c r="T8" i="77"/>
  <c r="Z6" i="77"/>
  <c r="K5" i="77"/>
  <c r="AJ25" i="77"/>
  <c r="Z7" i="77"/>
  <c r="AJ22" i="77"/>
  <c r="Q69" i="77"/>
  <c r="AG75" i="77"/>
  <c r="AM32" i="77"/>
  <c r="K55" i="77"/>
  <c r="AC85" i="77"/>
  <c r="Z66" i="77"/>
  <c r="N29" i="77"/>
  <c r="AC79" i="77"/>
  <c r="AV80" i="77"/>
  <c r="AV43" i="77"/>
  <c r="AS45" i="77"/>
  <c r="AG72" i="77"/>
  <c r="AV30" i="77"/>
  <c r="AG50" i="77"/>
  <c r="AC24" i="77"/>
  <c r="AC46" i="77"/>
  <c r="AS15" i="77"/>
  <c r="Q48" i="77"/>
  <c r="W44" i="77"/>
  <c r="K23" i="77"/>
  <c r="N25" i="77"/>
  <c r="Z13" i="77"/>
  <c r="N43" i="77"/>
  <c r="AS38" i="77"/>
  <c r="AG41" i="77"/>
  <c r="K12" i="77"/>
  <c r="W26" i="77"/>
  <c r="T37" i="77"/>
  <c r="AV27" i="77"/>
  <c r="AC20" i="77"/>
  <c r="W11" i="77"/>
  <c r="AS10" i="77"/>
  <c r="Z9" i="77"/>
  <c r="Q25" i="77"/>
  <c r="AM5" i="77"/>
  <c r="AP18" i="77"/>
  <c r="AJ69" i="77"/>
  <c r="AJ75" i="77"/>
  <c r="AC31" i="77"/>
  <c r="Q54" i="77"/>
  <c r="AG84" i="77"/>
  <c r="AV66" i="77"/>
  <c r="AG29" i="77"/>
  <c r="AC66" i="77"/>
  <c r="AV79" i="77"/>
  <c r="Z84" i="77"/>
  <c r="Z56" i="77"/>
  <c r="AC71" i="77"/>
  <c r="Z71" i="77"/>
  <c r="T30" i="77"/>
  <c r="AS77" i="77"/>
  <c r="AM50" i="77"/>
  <c r="Z24" i="77"/>
  <c r="N14" i="77"/>
  <c r="AV57" i="77"/>
  <c r="AV46" i="77"/>
  <c r="W16" i="77"/>
  <c r="K51" i="77"/>
  <c r="AC15" i="77"/>
  <c r="AP41" i="77"/>
  <c r="AC23" i="77"/>
  <c r="T57" i="77"/>
  <c r="K26" i="77"/>
  <c r="AS13" i="77"/>
  <c r="AP55" i="77"/>
  <c r="N38" i="77"/>
  <c r="AV12" i="77"/>
  <c r="AP26" i="77"/>
  <c r="N19" i="77"/>
  <c r="AP36" i="77"/>
  <c r="Z32" i="77"/>
  <c r="N27" i="77"/>
  <c r="AV20" i="77"/>
  <c r="K11" i="77"/>
  <c r="AP11" i="77"/>
  <c r="K10" i="77"/>
  <c r="AS9" i="77"/>
  <c r="T31" i="77"/>
  <c r="K21" i="77"/>
  <c r="AM21" i="77"/>
  <c r="Q17" i="77"/>
  <c r="W8" i="77"/>
  <c r="AS7" i="77"/>
  <c r="T5" i="77"/>
  <c r="N5" i="77"/>
  <c r="W18" i="77"/>
  <c r="AM20" i="77"/>
  <c r="AG27" i="77"/>
  <c r="AP67" i="77"/>
  <c r="W84" i="77"/>
  <c r="W55" i="77"/>
  <c r="AJ31" i="77"/>
  <c r="K42" i="77"/>
  <c r="K84" i="77"/>
  <c r="AJ64" i="77"/>
  <c r="AV29" i="77"/>
  <c r="AG78" i="77"/>
  <c r="Z41" i="77"/>
  <c r="AC65" i="77"/>
  <c r="AC83" i="77"/>
  <c r="AM54" i="77"/>
  <c r="N67" i="77"/>
  <c r="AM30" i="77"/>
  <c r="N50" i="77"/>
  <c r="N24" i="77"/>
  <c r="Q14" i="77"/>
  <c r="N46" i="77"/>
  <c r="AP16" i="77"/>
  <c r="N62" i="77"/>
  <c r="AJ41" i="77"/>
  <c r="N23" i="77"/>
  <c r="AM26" i="77"/>
  <c r="K13" i="77"/>
  <c r="AP64" i="77"/>
  <c r="T43" i="77"/>
  <c r="Z37" i="77"/>
  <c r="K54" i="77"/>
  <c r="K41" i="77"/>
  <c r="AS36" i="77"/>
  <c r="T36" i="77"/>
  <c r="AS32" i="77"/>
  <c r="N20" i="77"/>
  <c r="AC11" i="77"/>
  <c r="AV69" i="77"/>
  <c r="AP84" i="77"/>
  <c r="W56" i="77"/>
  <c r="AJ83" i="77"/>
  <c r="T29" i="77"/>
  <c r="W73" i="77"/>
  <c r="AS39" i="77"/>
  <c r="Q41" i="77"/>
  <c r="Q67" i="77"/>
  <c r="Z55" i="77"/>
  <c r="AC30" i="77"/>
  <c r="AG68" i="77"/>
  <c r="Q73" i="77"/>
  <c r="Z59" i="77"/>
  <c r="AP45" i="77"/>
  <c r="AG24" i="77"/>
  <c r="AJ14" i="77"/>
  <c r="AP57" i="77"/>
  <c r="T46" i="77"/>
  <c r="Q16" i="77"/>
  <c r="AS51" i="77"/>
  <c r="AV62" i="77"/>
  <c r="N40" i="77"/>
  <c r="AG23" i="77"/>
  <c r="AS48" i="77"/>
  <c r="AC13" i="77"/>
  <c r="T64" i="77"/>
  <c r="AC52" i="77"/>
  <c r="AV10" i="77"/>
  <c r="Z8" i="77"/>
  <c r="Z25" i="77"/>
  <c r="AS34" i="77"/>
  <c r="Z20" i="77"/>
  <c r="AM9" i="77"/>
  <c r="Z28" i="77"/>
  <c r="K8" i="77"/>
  <c r="AC35" i="77"/>
  <c r="AG20" i="77"/>
  <c r="K9" i="77"/>
  <c r="AC8" i="77"/>
  <c r="AJ15" i="77"/>
  <c r="AV37" i="77"/>
  <c r="Q22" i="77"/>
  <c r="AC9" i="77"/>
  <c r="AC21" i="77"/>
  <c r="Q8" i="77"/>
  <c r="AM18" i="77"/>
  <c r="T7" i="77"/>
  <c r="AC19" i="77"/>
  <c r="W21" i="77"/>
  <c r="AS11" i="77"/>
  <c r="AV21" i="77"/>
  <c r="AP8" i="77"/>
  <c r="AG9" i="77"/>
  <c r="AP42" i="77"/>
  <c r="T45" i="77"/>
  <c r="Z26" i="77"/>
  <c r="AV11" i="77"/>
  <c r="AJ11" i="77"/>
  <c r="AG22" i="77"/>
  <c r="Q19" i="77"/>
  <c r="AS35" i="77"/>
  <c r="T10" i="77"/>
  <c r="AP21" i="77"/>
  <c r="Z43" i="77"/>
  <c r="T41" i="77"/>
  <c r="AM10" i="77"/>
  <c r="AM31" i="77"/>
  <c r="N17" i="77"/>
  <c r="K7" i="77"/>
  <c r="T22" i="77"/>
  <c r="AC7" i="77"/>
  <c r="AS43" i="77"/>
  <c r="T17" i="77"/>
  <c r="AJ12" i="77"/>
  <c r="AM12" i="77"/>
  <c r="Q15" i="77"/>
  <c r="AC10" i="77"/>
  <c r="AJ28" i="77"/>
  <c r="AS25" i="77"/>
  <c r="AV5" i="77"/>
  <c r="AJ17" i="77"/>
  <c r="AP5" i="77"/>
  <c r="Q77" i="77"/>
  <c r="AC58" i="77"/>
  <c r="AG62" i="77"/>
  <c r="Z79" i="77"/>
  <c r="AG74" i="77"/>
  <c r="K56" i="77"/>
  <c r="AM82" i="77"/>
  <c r="AG60" i="77"/>
  <c r="N33" i="77"/>
  <c r="K43" i="77"/>
  <c r="N82" i="77"/>
  <c r="AG53" i="77"/>
  <c r="N71" i="77"/>
  <c r="N22" i="77"/>
  <c r="AP70" i="77"/>
  <c r="Z61" i="77"/>
  <c r="Z76" i="77"/>
  <c r="W40" i="77"/>
  <c r="AJ68" i="77"/>
  <c r="AC70" i="77"/>
  <c r="K85" i="77"/>
  <c r="K79" i="77"/>
  <c r="AV82" i="77"/>
  <c r="K52" i="77"/>
  <c r="W5" i="77"/>
  <c r="Z63" i="77"/>
  <c r="T38" i="77"/>
  <c r="AS52" i="77"/>
  <c r="AS86" i="77"/>
  <c r="AC64" i="77"/>
  <c r="G11" i="77" l="1"/>
  <c r="G28" i="77" s="1"/>
  <c r="H8" i="77"/>
  <c r="H26" i="77" s="1"/>
  <c r="H5" i="77"/>
  <c r="H23" i="77" s="1"/>
  <c r="H10" i="77"/>
  <c r="H27" i="77" s="1"/>
  <c r="H11" i="77"/>
  <c r="H28" i="77" s="1"/>
  <c r="G9" i="77"/>
  <c r="H15" i="77"/>
  <c r="H7" i="77"/>
  <c r="H25" i="77" s="1"/>
  <c r="G16" i="77"/>
  <c r="G32" i="77" s="1"/>
  <c r="G5" i="77"/>
  <c r="G23" i="77" s="1"/>
  <c r="G10" i="77"/>
  <c r="G27" i="77" s="1"/>
  <c r="H12" i="77"/>
  <c r="H29" i="77" s="1"/>
  <c r="G8" i="77"/>
  <c r="G26" i="77" s="1"/>
  <c r="H4" i="77"/>
  <c r="H22" i="77" s="1"/>
  <c r="G15" i="77"/>
  <c r="H16" i="77"/>
  <c r="H32" i="77" s="1"/>
  <c r="G7" i="77"/>
  <c r="G25" i="77" s="1"/>
  <c r="H9" i="77"/>
  <c r="G4" i="77"/>
  <c r="G22" i="77" s="1"/>
  <c r="H14" i="77"/>
  <c r="H31" i="77" s="1"/>
  <c r="G6" i="77"/>
  <c r="G24" i="77" s="1"/>
  <c r="G13" i="77"/>
  <c r="G30" i="77" s="1"/>
  <c r="H6" i="77"/>
  <c r="H24" i="77" s="1"/>
  <c r="G12" i="77"/>
  <c r="G29" i="77" s="1"/>
  <c r="G14" i="77"/>
  <c r="G31" i="77" s="1"/>
  <c r="H13" i="77"/>
  <c r="H30" i="77" s="1"/>
  <c r="D34" i="88" l="1"/>
  <c r="D24" i="86"/>
  <c r="D34" i="86"/>
  <c r="D24" i="87"/>
  <c r="D14" i="86"/>
  <c r="D14" i="88"/>
  <c r="D24" i="88"/>
  <c r="D14" i="87"/>
  <c r="D34" i="87"/>
  <c r="C18" i="88"/>
  <c r="C18" i="86"/>
  <c r="C18" i="87"/>
  <c r="C8" i="88"/>
  <c r="C28" i="88"/>
  <c r="C8" i="86"/>
  <c r="C8" i="87"/>
  <c r="C28" i="87"/>
  <c r="C28" i="86"/>
  <c r="C37" i="88"/>
  <c r="C37" i="86"/>
  <c r="C39" i="87"/>
  <c r="C38" i="87"/>
  <c r="C37" i="87"/>
  <c r="C39" i="88"/>
  <c r="C39" i="86"/>
  <c r="C38" i="88"/>
  <c r="C38" i="86"/>
  <c r="D20" i="88"/>
  <c r="D30" i="88"/>
  <c r="D20" i="87"/>
  <c r="D30" i="87"/>
  <c r="D20" i="86"/>
  <c r="D30" i="86"/>
  <c r="D10" i="86"/>
  <c r="D10" i="88"/>
  <c r="D10" i="87"/>
  <c r="D9" i="88"/>
  <c r="D29" i="88"/>
  <c r="D19" i="88"/>
  <c r="D9" i="86"/>
  <c r="D19" i="87"/>
  <c r="D19" i="86"/>
  <c r="D29" i="87"/>
  <c r="D9" i="87"/>
  <c r="D29" i="86"/>
  <c r="C7" i="88"/>
  <c r="C27" i="88"/>
  <c r="C7" i="86"/>
  <c r="C17" i="88"/>
  <c r="C17" i="86"/>
  <c r="C7" i="87"/>
  <c r="C27" i="87"/>
  <c r="C27" i="86"/>
  <c r="C17" i="87"/>
  <c r="C35" i="88"/>
  <c r="C25" i="87"/>
  <c r="C35" i="86"/>
  <c r="C15" i="86"/>
  <c r="C15" i="88"/>
  <c r="C25" i="88"/>
  <c r="C15" i="87"/>
  <c r="C35" i="87"/>
  <c r="C25" i="86"/>
  <c r="C9" i="88"/>
  <c r="H9" i="88" s="1"/>
  <c r="I9" i="88" s="1"/>
  <c r="L9" i="88" s="1"/>
  <c r="M9" i="88" s="1"/>
  <c r="K9" i="88" s="1"/>
  <c r="C29" i="88"/>
  <c r="C19" i="88"/>
  <c r="C9" i="86"/>
  <c r="C19" i="87"/>
  <c r="C19" i="86"/>
  <c r="H19" i="86" s="1"/>
  <c r="I19" i="86" s="1"/>
  <c r="L19" i="86" s="1"/>
  <c r="M19" i="86" s="1"/>
  <c r="K19" i="86" s="1"/>
  <c r="C29" i="87"/>
  <c r="C9" i="87"/>
  <c r="H9" i="87" s="1"/>
  <c r="I9" i="87" s="1"/>
  <c r="L9" i="87" s="1"/>
  <c r="M9" i="87" s="1"/>
  <c r="K9" i="87" s="1"/>
  <c r="C29" i="86"/>
  <c r="H29" i="86" s="1"/>
  <c r="I29" i="86" s="1"/>
  <c r="L29" i="86" s="1"/>
  <c r="M29" i="86" s="1"/>
  <c r="K29" i="86" s="1"/>
  <c r="D26" i="86"/>
  <c r="D36" i="88"/>
  <c r="D26" i="87"/>
  <c r="D36" i="86"/>
  <c r="D16" i="88"/>
  <c r="D16" i="86"/>
  <c r="D26" i="88"/>
  <c r="D16" i="87"/>
  <c r="D36" i="87"/>
  <c r="C20" i="88"/>
  <c r="C30" i="88"/>
  <c r="C20" i="87"/>
  <c r="C30" i="87"/>
  <c r="C20" i="86"/>
  <c r="H20" i="86" s="1"/>
  <c r="I20" i="86" s="1"/>
  <c r="L20" i="86" s="1"/>
  <c r="M20" i="86" s="1"/>
  <c r="K20" i="86" s="1"/>
  <c r="C30" i="86"/>
  <c r="C10" i="86"/>
  <c r="C10" i="88"/>
  <c r="C10" i="87"/>
  <c r="D33" i="87"/>
  <c r="D33" i="88"/>
  <c r="D23" i="86"/>
  <c r="D33" i="86"/>
  <c r="D13" i="86"/>
  <c r="D13" i="88"/>
  <c r="D23" i="87"/>
  <c r="D13" i="87"/>
  <c r="D23" i="88"/>
  <c r="C32" i="88"/>
  <c r="C32" i="87"/>
  <c r="C22" i="86"/>
  <c r="C32" i="86"/>
  <c r="C12" i="86"/>
  <c r="C12" i="88"/>
  <c r="C22" i="87"/>
  <c r="C12" i="87"/>
  <c r="C22" i="88"/>
  <c r="D38" i="88"/>
  <c r="D38" i="86"/>
  <c r="D37" i="88"/>
  <c r="D37" i="86"/>
  <c r="D39" i="87"/>
  <c r="D38" i="87"/>
  <c r="D37" i="87"/>
  <c r="D39" i="88"/>
  <c r="D39" i="86"/>
  <c r="D32" i="88"/>
  <c r="D32" i="87"/>
  <c r="D22" i="86"/>
  <c r="D32" i="86"/>
  <c r="D12" i="86"/>
  <c r="D12" i="88"/>
  <c r="D22" i="87"/>
  <c r="D12" i="87"/>
  <c r="D22" i="88"/>
  <c r="D28" i="86"/>
  <c r="D18" i="88"/>
  <c r="D18" i="86"/>
  <c r="D18" i="87"/>
  <c r="D8" i="88"/>
  <c r="D28" i="88"/>
  <c r="D8" i="86"/>
  <c r="D8" i="87"/>
  <c r="D28" i="87"/>
  <c r="C34" i="88"/>
  <c r="C24" i="86"/>
  <c r="H24" i="86" s="1"/>
  <c r="I24" i="86" s="1"/>
  <c r="L24" i="86" s="1"/>
  <c r="M24" i="86" s="1"/>
  <c r="K24" i="86" s="1"/>
  <c r="C34" i="86"/>
  <c r="H34" i="86" s="1"/>
  <c r="I34" i="86" s="1"/>
  <c r="L34" i="86" s="1"/>
  <c r="M34" i="86" s="1"/>
  <c r="K34" i="86" s="1"/>
  <c r="C24" i="87"/>
  <c r="C14" i="86"/>
  <c r="H14" i="86" s="1"/>
  <c r="I14" i="86" s="1"/>
  <c r="L14" i="86" s="1"/>
  <c r="M14" i="86" s="1"/>
  <c r="K14" i="86" s="1"/>
  <c r="C14" i="88"/>
  <c r="H14" i="88" s="1"/>
  <c r="I14" i="88" s="1"/>
  <c r="L14" i="88" s="1"/>
  <c r="M14" i="88" s="1"/>
  <c r="K14" i="88" s="1"/>
  <c r="C24" i="88"/>
  <c r="C14" i="87"/>
  <c r="C34" i="87"/>
  <c r="D25" i="86"/>
  <c r="D35" i="88"/>
  <c r="D25" i="87"/>
  <c r="D35" i="86"/>
  <c r="D15" i="86"/>
  <c r="D15" i="88"/>
  <c r="D25" i="88"/>
  <c r="D15" i="87"/>
  <c r="D35" i="87"/>
  <c r="D7" i="88"/>
  <c r="D27" i="88"/>
  <c r="D7" i="86"/>
  <c r="D17" i="88"/>
  <c r="D17" i="86"/>
  <c r="D7" i="87"/>
  <c r="D27" i="87"/>
  <c r="D27" i="86"/>
  <c r="D17" i="87"/>
  <c r="D21" i="88"/>
  <c r="D31" i="88"/>
  <c r="D31" i="87"/>
  <c r="D21" i="86"/>
  <c r="D31" i="86"/>
  <c r="D11" i="86"/>
  <c r="D11" i="88"/>
  <c r="D11" i="87"/>
  <c r="D21" i="87"/>
  <c r="C36" i="88"/>
  <c r="C26" i="87"/>
  <c r="C36" i="86"/>
  <c r="H36" i="86" s="1"/>
  <c r="I36" i="86" s="1"/>
  <c r="L36" i="86" s="1"/>
  <c r="M36" i="86" s="1"/>
  <c r="K36" i="86" s="1"/>
  <c r="C16" i="88"/>
  <c r="C16" i="86"/>
  <c r="H16" i="86" s="1"/>
  <c r="I16" i="86" s="1"/>
  <c r="L16" i="86" s="1"/>
  <c r="M16" i="86" s="1"/>
  <c r="K16" i="86" s="1"/>
  <c r="C26" i="88"/>
  <c r="C16" i="87"/>
  <c r="H16" i="87" s="1"/>
  <c r="I16" i="87" s="1"/>
  <c r="L16" i="87" s="1"/>
  <c r="M16" i="87" s="1"/>
  <c r="K16" i="87" s="1"/>
  <c r="C36" i="87"/>
  <c r="C26" i="86"/>
  <c r="H26" i="86" s="1"/>
  <c r="I26" i="86" s="1"/>
  <c r="L26" i="86" s="1"/>
  <c r="M26" i="86" s="1"/>
  <c r="K26" i="86" s="1"/>
  <c r="C31" i="88"/>
  <c r="C31" i="87"/>
  <c r="C21" i="86"/>
  <c r="C31" i="86"/>
  <c r="C11" i="86"/>
  <c r="C11" i="88"/>
  <c r="H11" i="88" s="1"/>
  <c r="I11" i="88" s="1"/>
  <c r="L11" i="88" s="1"/>
  <c r="M11" i="88" s="1"/>
  <c r="K11" i="88" s="1"/>
  <c r="C11" i="87"/>
  <c r="H11" i="87" s="1"/>
  <c r="I11" i="87" s="1"/>
  <c r="L11" i="87" s="1"/>
  <c r="M11" i="87" s="1"/>
  <c r="K11" i="87" s="1"/>
  <c r="C21" i="87"/>
  <c r="C21" i="88"/>
  <c r="C33" i="88"/>
  <c r="C23" i="86"/>
  <c r="H23" i="86" s="1"/>
  <c r="I23" i="86" s="1"/>
  <c r="L23" i="86" s="1"/>
  <c r="M23" i="86" s="1"/>
  <c r="K23" i="86" s="1"/>
  <c r="C33" i="86"/>
  <c r="H33" i="86" s="1"/>
  <c r="I33" i="86" s="1"/>
  <c r="L33" i="86" s="1"/>
  <c r="M33" i="86" s="1"/>
  <c r="K33" i="86" s="1"/>
  <c r="C13" i="86"/>
  <c r="C13" i="88"/>
  <c r="C23" i="87"/>
  <c r="C13" i="87"/>
  <c r="H13" i="87" s="1"/>
  <c r="I13" i="87" s="1"/>
  <c r="L13" i="87" s="1"/>
  <c r="M13" i="87" s="1"/>
  <c r="K13" i="87" s="1"/>
  <c r="C23" i="88"/>
  <c r="C33" i="87"/>
  <c r="H10" i="87" l="1"/>
  <c r="I10" i="87" s="1"/>
  <c r="L10" i="87" s="1"/>
  <c r="M10" i="87" s="1"/>
  <c r="K10" i="87" s="1"/>
  <c r="H12" i="87"/>
  <c r="I12" i="87" s="1"/>
  <c r="L12" i="87" s="1"/>
  <c r="M12" i="87" s="1"/>
  <c r="K12" i="87" s="1"/>
  <c r="H12" i="88"/>
  <c r="I12" i="88" s="1"/>
  <c r="L12" i="88" s="1"/>
  <c r="M12" i="88" s="1"/>
  <c r="K12" i="88" s="1"/>
  <c r="H12" i="86"/>
  <c r="I12" i="86" s="1"/>
  <c r="L12" i="86" s="1"/>
  <c r="M12" i="86" s="1"/>
  <c r="K12" i="86" s="1"/>
  <c r="H32" i="86"/>
  <c r="I32" i="86" s="1"/>
  <c r="L32" i="86" s="1"/>
  <c r="M32" i="86" s="1"/>
  <c r="K32" i="86" s="1"/>
  <c r="H9" i="86"/>
  <c r="I9" i="86" s="1"/>
  <c r="L9" i="86" s="1"/>
  <c r="M9" i="86" s="1"/>
  <c r="K9" i="86" s="1"/>
  <c r="J17" i="95"/>
  <c r="H7" i="86"/>
  <c r="H15" i="88"/>
  <c r="I15" i="88" s="1"/>
  <c r="L15" i="88" s="1"/>
  <c r="M15" i="88" s="1"/>
  <c r="K15" i="88" s="1"/>
  <c r="H18" i="86"/>
  <c r="I18" i="86" s="1"/>
  <c r="L18" i="86" s="1"/>
  <c r="M18" i="86" s="1"/>
  <c r="K18" i="86" s="1"/>
  <c r="H15" i="86"/>
  <c r="I15" i="86" s="1"/>
  <c r="L15" i="86" s="1"/>
  <c r="M15" i="86" s="1"/>
  <c r="K15" i="86" s="1"/>
  <c r="H7" i="88"/>
  <c r="H35" i="86"/>
  <c r="I35" i="86" s="1"/>
  <c r="L35" i="86" s="1"/>
  <c r="M35" i="86" s="1"/>
  <c r="K35" i="86" s="1"/>
  <c r="H14" i="87"/>
  <c r="I14" i="87" s="1"/>
  <c r="L14" i="87" s="1"/>
  <c r="M14" i="87" s="1"/>
  <c r="K14" i="87" s="1"/>
  <c r="H22" i="86"/>
  <c r="I22" i="86" s="1"/>
  <c r="L22" i="86" s="1"/>
  <c r="M22" i="86" s="1"/>
  <c r="K22" i="86" s="1"/>
  <c r="H28" i="86"/>
  <c r="I28" i="86" s="1"/>
  <c r="L28" i="86" s="1"/>
  <c r="M28" i="86" s="1"/>
  <c r="K28" i="86" s="1"/>
  <c r="H11" i="86"/>
  <c r="I11" i="86" s="1"/>
  <c r="L11" i="86" s="1"/>
  <c r="M11" i="86" s="1"/>
  <c r="K11" i="86" s="1"/>
  <c r="H10" i="88"/>
  <c r="I10" i="88" s="1"/>
  <c r="L10" i="88" s="1"/>
  <c r="M10" i="88" s="1"/>
  <c r="K10" i="88" s="1"/>
  <c r="H16" i="88"/>
  <c r="I16" i="88" s="1"/>
  <c r="L16" i="88" s="1"/>
  <c r="M16" i="88" s="1"/>
  <c r="K16" i="88" s="1"/>
  <c r="H27" i="86"/>
  <c r="I27" i="86" s="1"/>
  <c r="L27" i="86" s="1"/>
  <c r="M27" i="86" s="1"/>
  <c r="K27" i="86" s="1"/>
  <c r="H31" i="86"/>
  <c r="I31" i="86" s="1"/>
  <c r="L31" i="86" s="1"/>
  <c r="M31" i="86" s="1"/>
  <c r="K31" i="86" s="1"/>
  <c r="H10" i="86"/>
  <c r="I10" i="86" s="1"/>
  <c r="L10" i="86" s="1"/>
  <c r="M10" i="86" s="1"/>
  <c r="K10" i="86" s="1"/>
  <c r="H8" i="87"/>
  <c r="I8" i="87" s="1"/>
  <c r="L8" i="87" s="1"/>
  <c r="M8" i="87" s="1"/>
  <c r="K8" i="87" s="1"/>
  <c r="H21" i="86"/>
  <c r="I21" i="86" s="1"/>
  <c r="L21" i="86" s="1"/>
  <c r="M21" i="86" s="1"/>
  <c r="K21" i="86" s="1"/>
  <c r="H30" i="86"/>
  <c r="I30" i="86" s="1"/>
  <c r="L30" i="86" s="1"/>
  <c r="M30" i="86" s="1"/>
  <c r="K30" i="86" s="1"/>
  <c r="H25" i="86"/>
  <c r="I25" i="86" s="1"/>
  <c r="L25" i="86" s="1"/>
  <c r="M25" i="86" s="1"/>
  <c r="K25" i="86" s="1"/>
  <c r="H7" i="87"/>
  <c r="I7" i="87" s="1"/>
  <c r="L7" i="87" s="1"/>
  <c r="M7" i="87" s="1"/>
  <c r="K7" i="87" s="1"/>
  <c r="H8" i="86"/>
  <c r="I8" i="86" s="1"/>
  <c r="L8" i="86" s="1"/>
  <c r="M8" i="86" s="1"/>
  <c r="K8" i="86" s="1"/>
  <c r="H13" i="88"/>
  <c r="I13" i="88" s="1"/>
  <c r="L13" i="88" s="1"/>
  <c r="M13" i="88" s="1"/>
  <c r="K13" i="88" s="1"/>
  <c r="H17" i="86"/>
  <c r="I17" i="86" s="1"/>
  <c r="L17" i="86" s="1"/>
  <c r="M17" i="86" s="1"/>
  <c r="K17" i="86" s="1"/>
  <c r="H13" i="86"/>
  <c r="I13" i="86" s="1"/>
  <c r="L13" i="86" s="1"/>
  <c r="M13" i="86" s="1"/>
  <c r="K13" i="86" s="1"/>
  <c r="H15" i="87"/>
  <c r="I15" i="87" s="1"/>
  <c r="L15" i="87" s="1"/>
  <c r="M15" i="87" s="1"/>
  <c r="K15" i="87" s="1"/>
  <c r="H8" i="88"/>
  <c r="I8" i="88" s="1"/>
  <c r="L8" i="88" s="1"/>
  <c r="M8" i="88" s="1"/>
  <c r="K8" i="88" s="1"/>
  <c r="K17" i="95" l="1"/>
  <c r="I7" i="86"/>
  <c r="H43" i="86"/>
  <c r="I7" i="88"/>
  <c r="L7" i="88" l="1"/>
  <c r="L7" i="86"/>
  <c r="I43" i="86"/>
  <c r="M7" i="86" l="1"/>
  <c r="K7" i="86" s="1"/>
  <c r="F3" i="86"/>
  <c r="M7" i="88"/>
  <c r="K7" i="88" s="1"/>
  <c r="L48" i="86" l="1"/>
  <c r="E3" i="86"/>
  <c r="L43" i="86"/>
  <c r="L45" i="86" s="1"/>
  <c r="L17" i="66" s="1"/>
  <c r="L18" i="66" l="1"/>
  <c r="K17" i="66"/>
  <c r="K18" i="66" s="1"/>
  <c r="G15" i="66" l="1"/>
  <c r="F33" i="88" l="1"/>
  <c r="H33" i="88" s="1"/>
  <c r="I33" i="88" s="1"/>
  <c r="L33" i="88" s="1"/>
  <c r="M33" i="88" s="1"/>
  <c r="K33" i="88" s="1"/>
  <c r="F34" i="88"/>
  <c r="H34" i="88" s="1"/>
  <c r="I34" i="88" s="1"/>
  <c r="L34" i="88" s="1"/>
  <c r="M34" i="88" s="1"/>
  <c r="K34" i="88" s="1"/>
  <c r="G17" i="87"/>
  <c r="H17" i="87" s="1"/>
  <c r="I17" i="87" l="1"/>
  <c r="F32" i="88"/>
  <c r="H32" i="88" s="1"/>
  <c r="I32" i="88" s="1"/>
  <c r="L32" i="88" s="1"/>
  <c r="M32" i="88" s="1"/>
  <c r="K32" i="88" s="1"/>
  <c r="F36" i="88"/>
  <c r="H36" i="88" s="1"/>
  <c r="I36" i="88" s="1"/>
  <c r="L36" i="88" s="1"/>
  <c r="M36" i="88" s="1"/>
  <c r="K36" i="88" s="1"/>
  <c r="F27" i="88"/>
  <c r="H27" i="88" s="1"/>
  <c r="I27" i="88" s="1"/>
  <c r="L27" i="88" s="1"/>
  <c r="M27" i="88" s="1"/>
  <c r="K27" i="88" s="1"/>
  <c r="F29" i="88"/>
  <c r="H29" i="88" s="1"/>
  <c r="I29" i="88" s="1"/>
  <c r="L29" i="88" s="1"/>
  <c r="M29" i="88" s="1"/>
  <c r="K29" i="88" s="1"/>
  <c r="F30" i="88"/>
  <c r="H30" i="88" s="1"/>
  <c r="I30" i="88" s="1"/>
  <c r="L30" i="88" s="1"/>
  <c r="M30" i="88" s="1"/>
  <c r="K30" i="88" s="1"/>
  <c r="F28" i="88"/>
  <c r="H28" i="88" s="1"/>
  <c r="I28" i="88" s="1"/>
  <c r="L28" i="88" s="1"/>
  <c r="M28" i="88" s="1"/>
  <c r="K28" i="88" s="1"/>
  <c r="F35" i="88"/>
  <c r="H35" i="88" s="1"/>
  <c r="I35" i="88" s="1"/>
  <c r="L35" i="88" s="1"/>
  <c r="M35" i="88" s="1"/>
  <c r="K35" i="88" s="1"/>
  <c r="F31" i="88"/>
  <c r="H31" i="88" s="1"/>
  <c r="I31" i="88" s="1"/>
  <c r="L31" i="88" s="1"/>
  <c r="M31" i="88" s="1"/>
  <c r="K31" i="88" s="1"/>
  <c r="G22" i="88"/>
  <c r="H22" i="88" s="1"/>
  <c r="I22" i="88" s="1"/>
  <c r="L22" i="88" s="1"/>
  <c r="M22" i="88" s="1"/>
  <c r="K22" i="88" s="1"/>
  <c r="G25" i="88"/>
  <c r="H25" i="88" s="1"/>
  <c r="I25" i="88" s="1"/>
  <c r="L25" i="88" s="1"/>
  <c r="M25" i="88" s="1"/>
  <c r="K25" i="88" s="1"/>
  <c r="G23" i="88"/>
  <c r="H23" i="88" s="1"/>
  <c r="I23" i="88" s="1"/>
  <c r="L23" i="88" s="1"/>
  <c r="M23" i="88" s="1"/>
  <c r="K23" i="88" s="1"/>
  <c r="G24" i="88"/>
  <c r="H24" i="88" s="1"/>
  <c r="I24" i="88" s="1"/>
  <c r="L24" i="88" s="1"/>
  <c r="M24" i="88" s="1"/>
  <c r="K24" i="88" s="1"/>
  <c r="G26" i="88"/>
  <c r="H26" i="88" s="1"/>
  <c r="I26" i="88" s="1"/>
  <c r="L26" i="88" s="1"/>
  <c r="M26" i="88" s="1"/>
  <c r="K26" i="88" s="1"/>
  <c r="G18" i="88"/>
  <c r="H18" i="88" s="1"/>
  <c r="I18" i="88" s="1"/>
  <c r="L18" i="88" s="1"/>
  <c r="M18" i="88" s="1"/>
  <c r="K18" i="88" s="1"/>
  <c r="G20" i="88"/>
  <c r="H20" i="88" s="1"/>
  <c r="I20" i="88" s="1"/>
  <c r="L20" i="88" s="1"/>
  <c r="M20" i="88" s="1"/>
  <c r="K20" i="88" s="1"/>
  <c r="G19" i="88"/>
  <c r="H19" i="88" s="1"/>
  <c r="I19" i="88" s="1"/>
  <c r="L19" i="88" s="1"/>
  <c r="M19" i="88" s="1"/>
  <c r="K19" i="88" s="1"/>
  <c r="G21" i="88"/>
  <c r="H21" i="88" s="1"/>
  <c r="I21" i="88" s="1"/>
  <c r="L21" i="88" s="1"/>
  <c r="M21" i="88" s="1"/>
  <c r="K21" i="88" s="1"/>
  <c r="G17" i="88"/>
  <c r="H17" i="88" s="1"/>
  <c r="F28" i="87"/>
  <c r="H28" i="87" s="1"/>
  <c r="I28" i="87" s="1"/>
  <c r="L28" i="87" s="1"/>
  <c r="M28" i="87" s="1"/>
  <c r="K28" i="87" s="1"/>
  <c r="G24" i="87"/>
  <c r="H24" i="87" s="1"/>
  <c r="I24" i="87" s="1"/>
  <c r="L24" i="87" s="1"/>
  <c r="M24" i="87" s="1"/>
  <c r="K24" i="87" s="1"/>
  <c r="G20" i="87"/>
  <c r="H20" i="87" s="1"/>
  <c r="I20" i="87" s="1"/>
  <c r="L20" i="87" s="1"/>
  <c r="M20" i="87" s="1"/>
  <c r="K20" i="87" s="1"/>
  <c r="G22" i="87"/>
  <c r="H22" i="87" s="1"/>
  <c r="I22" i="87" s="1"/>
  <c r="L22" i="87" s="1"/>
  <c r="M22" i="87" s="1"/>
  <c r="K22" i="87" s="1"/>
  <c r="F29" i="87"/>
  <c r="H29" i="87" s="1"/>
  <c r="I29" i="87" s="1"/>
  <c r="L29" i="87" s="1"/>
  <c r="M29" i="87" s="1"/>
  <c r="K29" i="87" s="1"/>
  <c r="G18" i="87"/>
  <c r="H18" i="87" s="1"/>
  <c r="I18" i="87" s="1"/>
  <c r="L18" i="87" s="1"/>
  <c r="M18" i="87" s="1"/>
  <c r="K18" i="87" s="1"/>
  <c r="F34" i="87"/>
  <c r="H34" i="87" s="1"/>
  <c r="I34" i="87" s="1"/>
  <c r="L34" i="87" s="1"/>
  <c r="M34" i="87" s="1"/>
  <c r="K34" i="87" s="1"/>
  <c r="F27" i="87"/>
  <c r="H27" i="87" s="1"/>
  <c r="I27" i="87" s="1"/>
  <c r="L27" i="87" s="1"/>
  <c r="M27" i="87" s="1"/>
  <c r="K27" i="87" s="1"/>
  <c r="G21" i="87"/>
  <c r="H21" i="87" s="1"/>
  <c r="I21" i="87" s="1"/>
  <c r="L21" i="87" s="1"/>
  <c r="M21" i="87" s="1"/>
  <c r="K21" i="87" s="1"/>
  <c r="G19" i="87"/>
  <c r="H19" i="87" s="1"/>
  <c r="I19" i="87" s="1"/>
  <c r="L19" i="87" s="1"/>
  <c r="M19" i="87" s="1"/>
  <c r="K19" i="87" s="1"/>
  <c r="F33" i="87"/>
  <c r="H33" i="87" s="1"/>
  <c r="I33" i="87" s="1"/>
  <c r="L33" i="87" s="1"/>
  <c r="M33" i="87" s="1"/>
  <c r="K33" i="87" s="1"/>
  <c r="F32" i="87"/>
  <c r="H32" i="87" s="1"/>
  <c r="I32" i="87" s="1"/>
  <c r="L32" i="87" s="1"/>
  <c r="M32" i="87" s="1"/>
  <c r="K32" i="87" s="1"/>
  <c r="F35" i="87"/>
  <c r="H35" i="87" s="1"/>
  <c r="I35" i="87" s="1"/>
  <c r="L35" i="87" s="1"/>
  <c r="M35" i="87" s="1"/>
  <c r="K35" i="87" s="1"/>
  <c r="G23" i="87"/>
  <c r="H23" i="87" s="1"/>
  <c r="I23" i="87" s="1"/>
  <c r="L23" i="87" s="1"/>
  <c r="M23" i="87" s="1"/>
  <c r="K23" i="87" s="1"/>
  <c r="F31" i="87"/>
  <c r="H31" i="87" s="1"/>
  <c r="I31" i="87" s="1"/>
  <c r="L31" i="87" s="1"/>
  <c r="M31" i="87" s="1"/>
  <c r="K31" i="87" s="1"/>
  <c r="G26" i="87"/>
  <c r="H26" i="87" s="1"/>
  <c r="I26" i="87" s="1"/>
  <c r="L26" i="87" s="1"/>
  <c r="M26" i="87" s="1"/>
  <c r="K26" i="87" s="1"/>
  <c r="F30" i="87"/>
  <c r="H30" i="87" s="1"/>
  <c r="I30" i="87" s="1"/>
  <c r="L30" i="87" s="1"/>
  <c r="M30" i="87" s="1"/>
  <c r="K30" i="87" s="1"/>
  <c r="G25" i="87"/>
  <c r="H25" i="87" s="1"/>
  <c r="I25" i="87" s="1"/>
  <c r="L25" i="87" s="1"/>
  <c r="M25" i="87" s="1"/>
  <c r="K25" i="87" s="1"/>
  <c r="F36" i="87"/>
  <c r="H36" i="87" s="1"/>
  <c r="I36" i="87" s="1"/>
  <c r="L36" i="87" s="1"/>
  <c r="M36" i="87" s="1"/>
  <c r="K36" i="87" s="1"/>
  <c r="W50" i="88" l="1"/>
  <c r="F39" i="88"/>
  <c r="W48" i="88"/>
  <c r="W49" i="88"/>
  <c r="V48" i="88"/>
  <c r="V49" i="88"/>
  <c r="V50" i="88"/>
  <c r="Y50" i="88" s="1"/>
  <c r="H39" i="88" s="1"/>
  <c r="I39" i="88" s="1"/>
  <c r="L39" i="88" s="1"/>
  <c r="M39" i="88" s="1"/>
  <c r="K39" i="88" s="1"/>
  <c r="I17" i="88"/>
  <c r="X48" i="88"/>
  <c r="G38" i="88"/>
  <c r="X49" i="88"/>
  <c r="V48" i="87"/>
  <c r="V49" i="87"/>
  <c r="V50" i="87"/>
  <c r="X48" i="87"/>
  <c r="G38" i="87"/>
  <c r="X49" i="87"/>
  <c r="W48" i="87"/>
  <c r="W49" i="87"/>
  <c r="W50" i="87"/>
  <c r="F39" i="87"/>
  <c r="L17" i="87"/>
  <c r="Y48" i="87" l="1"/>
  <c r="H37" i="87" s="1"/>
  <c r="I37" i="87" s="1"/>
  <c r="L37" i="87" s="1"/>
  <c r="M37" i="87" s="1"/>
  <c r="K37" i="87" s="1"/>
  <c r="L17" i="88"/>
  <c r="Y49" i="88"/>
  <c r="H38" i="88" s="1"/>
  <c r="I38" i="88" s="1"/>
  <c r="L38" i="88" s="1"/>
  <c r="M38" i="88" s="1"/>
  <c r="K38" i="88" s="1"/>
  <c r="Y48" i="88"/>
  <c r="H37" i="88" s="1"/>
  <c r="M17" i="87"/>
  <c r="K17" i="87" s="1"/>
  <c r="Y50" i="87"/>
  <c r="H39" i="87" s="1"/>
  <c r="I39" i="87" s="1"/>
  <c r="L39" i="87" s="1"/>
  <c r="M39" i="87" s="1"/>
  <c r="K39" i="87" s="1"/>
  <c r="Y49" i="87"/>
  <c r="H38" i="87" s="1"/>
  <c r="I38" i="87" s="1"/>
  <c r="L38" i="87" s="1"/>
  <c r="M38" i="87" s="1"/>
  <c r="K38" i="87" s="1"/>
  <c r="H43" i="87" l="1"/>
  <c r="I37" i="88"/>
  <c r="H43" i="88"/>
  <c r="I43" i="87"/>
  <c r="M17" i="88"/>
  <c r="K17" i="88" s="1"/>
  <c r="F3" i="87"/>
  <c r="L43" i="87"/>
  <c r="L45" i="87" s="1"/>
  <c r="M17" i="66" s="1"/>
  <c r="M18" i="66" s="1"/>
  <c r="E3" i="87"/>
  <c r="L48" i="87"/>
  <c r="G16" i="66" l="1"/>
  <c r="L37" i="88"/>
  <c r="I43" i="88"/>
  <c r="M37" i="88" l="1"/>
  <c r="K37" i="88" s="1"/>
  <c r="F3" i="88"/>
  <c r="L48" i="88" l="1"/>
  <c r="L43" i="88"/>
  <c r="L45" i="88" s="1"/>
  <c r="N17" i="66" s="1"/>
  <c r="N18" i="66" s="1"/>
  <c r="E3" i="88"/>
  <c r="N22" i="66" l="1"/>
  <c r="R2" i="66" s="1"/>
  <c r="G17" i="66"/>
  <c r="J4" i="79" l="1"/>
  <c r="J9" i="79"/>
  <c r="J3" i="7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Terry_Hsiesh</author>
  </authors>
  <commentList>
    <comment ref="G9" authorId="0" shapeId="0" xr:uid="{0F0124BA-2E40-514F-A48D-7E2DB3515E5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G16" authorId="0" shapeId="0" xr:uid="{CE4181ED-4D02-6E43-97AD-9A75BC5C2D6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 4w
</t>
        </r>
      </text>
    </comment>
    <comment ref="G31" authorId="0" shapeId="0" xr:uid="{2D203D87-EB74-2345-A6B8-B44C732F52C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新細明體"/>
            <family val="1"/>
            <charset val="136"/>
          </rPr>
          <t xml:space="preserve">4w(x_w3)
</t>
        </r>
        <r>
          <rPr>
            <sz val="10"/>
            <color rgb="FF000000"/>
            <rFont val="新細明體"/>
            <family val="1"/>
            <charset val="136"/>
          </rPr>
          <t xml:space="preserve">
</t>
        </r>
      </text>
    </comment>
    <comment ref="G38" authorId="0" shapeId="0" xr:uid="{4E9B0E38-B2C4-2848-A479-086302C0E3F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>扣除</t>
        </r>
        <r>
          <rPr>
            <sz val="10"/>
            <color rgb="FF000000"/>
            <rFont val="Microsoft JhengHei UI"/>
          </rPr>
          <t xml:space="preserve">4w,3w
</t>
        </r>
      </text>
    </comment>
    <comment ref="G49" authorId="0" shapeId="0" xr:uid="{4A053C36-916B-EF47-A9B2-7050F4EDF64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 xml:space="preserve">-www(x_w10)(all)
</t>
        </r>
      </text>
    </comment>
  </commentList>
</comments>
</file>

<file path=xl/sharedStrings.xml><?xml version="1.0" encoding="utf-8"?>
<sst xmlns="http://schemas.openxmlformats.org/spreadsheetml/2006/main" count="4014" uniqueCount="369">
  <si>
    <t>R1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</si>
  <si>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</si>
  <si>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</si>
  <si>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</si>
  <si>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R2</t>
    <phoneticPr fontId="1" type="noConversion"/>
  </si>
  <si>
    <t>R1</t>
    <phoneticPr fontId="1" type="noConversion"/>
  </si>
  <si>
    <t>R2</t>
    <phoneticPr fontId="1" type="noConversion"/>
  </si>
  <si>
    <t>Symbol</t>
    <phoneticPr fontId="1" type="noConversion"/>
  </si>
  <si>
    <t>Line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</si>
  <si>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</si>
  <si>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</si>
  <si>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</si>
  <si>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Regular Symbol</t>
    <phoneticPr fontId="1" type="noConversion"/>
  </si>
  <si>
    <t>Description</t>
    <phoneticPr fontId="1" type="noConversion"/>
  </si>
  <si>
    <t>ID</t>
    <phoneticPr fontId="1" type="noConversion"/>
  </si>
  <si>
    <t>Total</t>
    <phoneticPr fontId="1" type="noConversion"/>
  </si>
  <si>
    <t>Description</t>
    <phoneticPr fontId="1" type="noConversion"/>
  </si>
  <si>
    <t>Special Include Symbols</t>
  </si>
  <si>
    <t>Symbol</t>
    <phoneticPr fontId="4" type="noConversion"/>
  </si>
  <si>
    <t>Is Any Of These</t>
    <phoneticPr fontId="4" type="noConversion"/>
  </si>
  <si>
    <t>R1</t>
    <phoneticPr fontId="4" type="noConversion"/>
  </si>
  <si>
    <t>R2</t>
  </si>
  <si>
    <t>R3</t>
  </si>
  <si>
    <t>R4</t>
  </si>
  <si>
    <t>R5</t>
  </si>
  <si>
    <t xml:space="preserve"> Total Combos</t>
    <phoneticPr fontId="4" type="noConversion"/>
  </si>
  <si>
    <t>W2 W2 W2 W2 W2</t>
    <phoneticPr fontId="4" type="noConversion"/>
  </si>
  <si>
    <t>W3 W3 W3 W3 W3</t>
    <phoneticPr fontId="4" type="noConversion"/>
  </si>
  <si>
    <t>W4 W4 W4 W4 W4</t>
    <phoneticPr fontId="4" type="noConversion"/>
  </si>
  <si>
    <t xml:space="preserve"> Pay Combo </t>
    <phoneticPr fontId="4" type="noConversion"/>
  </si>
  <si>
    <t>Hits</t>
    <phoneticPr fontId="4" type="noConversion"/>
  </si>
  <si>
    <t xml:space="preserve">Pulls/Hit </t>
    <phoneticPr fontId="4" type="noConversion"/>
  </si>
  <si>
    <t xml:space="preserve">Pays </t>
    <phoneticPr fontId="4" type="noConversion"/>
  </si>
  <si>
    <t>Cont.%</t>
    <phoneticPr fontId="4" type="noConversion"/>
  </si>
  <si>
    <t>Hit%</t>
    <phoneticPr fontId="4" type="noConversion"/>
  </si>
  <si>
    <t>W1 W1 W1 W1 W1</t>
    <phoneticPr fontId="4" type="noConversion"/>
  </si>
  <si>
    <t>W1 W1 W1 W1 --</t>
    <phoneticPr fontId="4" type="noConversion"/>
  </si>
  <si>
    <t>W2 W2 W2 W2 --</t>
    <phoneticPr fontId="4" type="noConversion"/>
  </si>
  <si>
    <t>W3 W3 W3 W3 --</t>
    <phoneticPr fontId="4" type="noConversion"/>
  </si>
  <si>
    <t>W4 W4 W4 W4 --</t>
    <phoneticPr fontId="4" type="noConversion"/>
  </si>
  <si>
    <t>W1 W1 W1 -- --</t>
    <phoneticPr fontId="4" type="noConversion"/>
  </si>
  <si>
    <t>W2 W2 W2 -- --</t>
    <phoneticPr fontId="4" type="noConversion"/>
  </si>
  <si>
    <t>W3 W3 W3 -- --</t>
    <phoneticPr fontId="4" type="noConversion"/>
  </si>
  <si>
    <t>W4 W4 W4 -- --</t>
    <phoneticPr fontId="4" type="noConversion"/>
  </si>
  <si>
    <t>S1</t>
    <phoneticPr fontId="1" type="noConversion"/>
  </si>
  <si>
    <t>Summary</t>
    <phoneticPr fontId="1" type="noConversion"/>
  </si>
  <si>
    <t>Bet</t>
    <phoneticPr fontId="1" type="noConversion"/>
  </si>
  <si>
    <t>MultiWay</t>
    <phoneticPr fontId="1" type="noConversion"/>
  </si>
  <si>
    <t>Pay Back</t>
    <phoneticPr fontId="1" type="noConversion"/>
  </si>
  <si>
    <t>Hits</t>
    <phoneticPr fontId="1" type="noConversion"/>
  </si>
  <si>
    <t>Total</t>
    <phoneticPr fontId="1" type="noConversion"/>
  </si>
  <si>
    <t>95%VI</t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</si>
  <si>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押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注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</si>
  <si>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畫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面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</si>
  <si>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t>玩家押分：</t>
    <phoneticPr fontId="4" type="noConversion"/>
  </si>
  <si>
    <t>啟動狀態：</t>
    <phoneticPr fontId="4" type="noConversion"/>
  </si>
  <si>
    <t>狀況描述：</t>
    <phoneticPr fontId="4" type="noConversion"/>
  </si>
  <si>
    <t>機率：</t>
    <phoneticPr fontId="4" type="noConversion"/>
  </si>
  <si>
    <t>畫面：</t>
    <phoneticPr fontId="4" type="noConversion"/>
  </si>
  <si>
    <t>M1</t>
  </si>
  <si>
    <t>合計</t>
    <phoneticPr fontId="4" type="noConversion"/>
  </si>
  <si>
    <t>Date</t>
    <phoneticPr fontId="1" type="noConversion"/>
  </si>
  <si>
    <t>SN:</t>
    <phoneticPr fontId="1" type="noConversion"/>
  </si>
  <si>
    <t>Line</t>
    <phoneticPr fontId="1" type="noConversion"/>
  </si>
  <si>
    <t>Coin</t>
    <phoneticPr fontId="1" type="noConversion"/>
  </si>
  <si>
    <t>RTP%</t>
    <phoneticPr fontId="1" type="noConversion"/>
  </si>
  <si>
    <t>Hold Rate%</t>
    <phoneticPr fontId="1" type="noConversion"/>
  </si>
  <si>
    <t>Std. Dev</t>
    <phoneticPr fontId="4" type="noConversion"/>
  </si>
  <si>
    <t>90%VI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</si>
  <si>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</si>
  <si>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</si>
  <si>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</si>
  <si>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</si>
  <si>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</si>
  <si>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</si>
  <si>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</si>
  <si>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</si>
  <si>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C.I.</t>
    <phoneticPr fontId="4" type="noConversion"/>
  </si>
  <si>
    <t>#Game</t>
    <phoneticPr fontId="4" type="noConversion"/>
  </si>
  <si>
    <t>Low</t>
    <phoneticPr fontId="4" type="noConversion"/>
  </si>
  <si>
    <t>High</t>
    <phoneticPr fontId="4" type="noConversion"/>
  </si>
  <si>
    <t>Error</t>
    <phoneticPr fontId="4" type="noConversion"/>
  </si>
  <si>
    <t>RTP STD.</t>
    <phoneticPr fontId="1" type="noConversion"/>
  </si>
  <si>
    <t>M3</t>
  </si>
  <si>
    <t>M4</t>
  </si>
  <si>
    <t>M2</t>
  </si>
  <si>
    <t>Pays</t>
  </si>
  <si>
    <t>Conditions</t>
  </si>
  <si>
    <t>Cont.%</t>
  </si>
  <si>
    <t>Hit%</t>
  </si>
  <si>
    <t>Pulls/Hit
(1 Line)</t>
  </si>
  <si>
    <t xml:space="preserve">Scatter pay </t>
  </si>
  <si>
    <t>Total Prize</t>
  </si>
  <si>
    <t>Return to Club</t>
  </si>
  <si>
    <t>Total</t>
  </si>
  <si>
    <t>Expected RTP Range</t>
    <phoneticPr fontId="4" type="noConversion"/>
  </si>
  <si>
    <t>The result of calculation with one line</t>
    <phoneticPr fontId="1" type="noConversion"/>
  </si>
  <si>
    <t>1 - &lt;   10</t>
    <phoneticPr fontId="1" type="noConversion"/>
  </si>
  <si>
    <t>Reel</t>
  </si>
  <si>
    <t>Paytable</t>
  </si>
  <si>
    <t>Game Feature</t>
  </si>
  <si>
    <r>
      <t>Bonus Hit Freq.</t>
    </r>
    <r>
      <rPr>
        <b/>
        <sz val="12"/>
        <rFont val="細明體"/>
        <family val="3"/>
        <charset val="136"/>
      </rPr>
      <t>：</t>
    </r>
  </si>
  <si>
    <t>Volatility :</t>
  </si>
  <si>
    <t>Max coin out</t>
  </si>
  <si>
    <t>Std.Dev</t>
  </si>
  <si>
    <t>Bonus Hit Rate</t>
  </si>
  <si>
    <t>Free RTP</t>
  </si>
  <si>
    <t>Base RTP</t>
  </si>
  <si>
    <t>Hold Rate</t>
  </si>
  <si>
    <t>Pay Back</t>
  </si>
  <si>
    <t>Multiway</t>
  </si>
  <si>
    <t xml:space="preserve">Coin  </t>
  </si>
  <si>
    <t>Description</t>
  </si>
  <si>
    <t>Date</t>
  </si>
  <si>
    <t>Version</t>
  </si>
  <si>
    <t>Project</t>
  </si>
  <si>
    <t>Game name</t>
  </si>
  <si>
    <t>進入Free Spin會有Wild M1 M2 M3 M4五個Option可以選擇 以及對應Multiplier，選到的Symbol會在Free Spin會呈現stack。</t>
    <phoneticPr fontId="1" type="noConversion"/>
  </si>
  <si>
    <t>M5</t>
    <phoneticPr fontId="1" type="noConversion"/>
  </si>
  <si>
    <t>W5 W5 W5 W5 W5</t>
    <phoneticPr fontId="4" type="noConversion"/>
  </si>
  <si>
    <t>W5 W5 W5 W5 --</t>
    <phoneticPr fontId="4" type="noConversion"/>
  </si>
  <si>
    <t>W5 W5 W5 -- --</t>
    <phoneticPr fontId="4" type="noConversion"/>
  </si>
  <si>
    <t>變異數</t>
    <phoneticPr fontId="1" type="noConversion"/>
  </si>
  <si>
    <t>標準差</t>
    <phoneticPr fontId="1" type="noConversion"/>
  </si>
  <si>
    <t>Win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</si>
  <si>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</si>
  <si>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</si>
  <si>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</si>
  <si>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</si>
  <si>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Base Game</t>
    <phoneticPr fontId="1" type="noConversion"/>
  </si>
  <si>
    <t>Free Game</t>
    <phoneticPr fontId="1" type="noConversion"/>
  </si>
  <si>
    <t>RTP</t>
    <phoneticPr fontId="1" type="noConversion"/>
  </si>
  <si>
    <t>&gt;=1000</t>
    <phoneticPr fontId="1" type="noConversion"/>
  </si>
  <si>
    <t>10 - &lt;  50</t>
    <phoneticPr fontId="1" type="noConversion"/>
  </si>
  <si>
    <t>50 - &lt;  100</t>
    <phoneticPr fontId="1" type="noConversion"/>
  </si>
  <si>
    <t>100 - &lt;  200</t>
    <phoneticPr fontId="1" type="noConversion"/>
  </si>
  <si>
    <t>200 - &lt;  300</t>
    <phoneticPr fontId="1" type="noConversion"/>
  </si>
  <si>
    <t>300 - &lt;  400</t>
    <phoneticPr fontId="1" type="noConversion"/>
  </si>
  <si>
    <t>400 - &lt;  500</t>
    <phoneticPr fontId="1" type="noConversion"/>
  </si>
  <si>
    <t>500 - &lt;  1000</t>
    <phoneticPr fontId="1" type="noConversion"/>
  </si>
  <si>
    <t>Theorem STD</t>
    <phoneticPr fontId="1" type="noConversion"/>
  </si>
  <si>
    <r>
      <t>95%</t>
    </r>
    <r>
      <rPr>
        <b/>
        <sz val="12"/>
        <rFont val="細明體"/>
        <family val="3"/>
        <charset val="136"/>
      </rPr>
      <t>信心水準</t>
    </r>
    <r>
      <rPr>
        <b/>
        <sz val="12"/>
        <rFont val="Courier New"/>
        <family val="3"/>
      </rPr>
      <t xml:space="preserve"> VI</t>
    </r>
    <phoneticPr fontId="1" type="noConversion"/>
  </si>
  <si>
    <t>Company</t>
  </si>
  <si>
    <t>WW</t>
    <phoneticPr fontId="56" type="noConversion"/>
  </si>
  <si>
    <t>S1</t>
  </si>
  <si>
    <t>R1</t>
  </si>
  <si>
    <t>WW</t>
  </si>
  <si>
    <t>M5</t>
  </si>
  <si>
    <t>Visible Window size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</si>
  <si>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</si>
  <si>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</si>
  <si>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</si>
  <si>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</si>
  <si>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BBIN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</si>
  <si>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</si>
  <si>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</si>
  <si>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</si>
  <si>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</si>
  <si>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WW,M1</t>
    <phoneticPr fontId="1" type="noConversion"/>
  </si>
  <si>
    <t>WW,M2</t>
  </si>
  <si>
    <t>WW,M3</t>
  </si>
  <si>
    <t>WW,M4</t>
  </si>
  <si>
    <t>WW,M5</t>
  </si>
  <si>
    <t>pay</t>
    <phoneticPr fontId="1" type="noConversion"/>
  </si>
  <si>
    <t>pull/hit</t>
    <phoneticPr fontId="1" type="noConversion"/>
  </si>
  <si>
    <t>hit rate</t>
    <phoneticPr fontId="1" type="noConversion"/>
  </si>
  <si>
    <t>contri.</t>
    <phoneticPr fontId="1" type="noConversion"/>
  </si>
  <si>
    <t>a-e</t>
    <phoneticPr fontId="1" type="noConversion"/>
  </si>
  <si>
    <t>(a-e)^2</t>
    <phoneticPr fontId="1" type="noConversion"/>
  </si>
  <si>
    <t>p(a-e)^2</t>
    <phoneticPr fontId="1" type="noConversion"/>
  </si>
  <si>
    <t>no hit</t>
    <phoneticPr fontId="1" type="noConversion"/>
  </si>
  <si>
    <t>S1,WW,M1~M10</t>
    <phoneticPr fontId="1" type="noConversion"/>
  </si>
  <si>
    <t>X_W1</t>
    <phoneticPr fontId="1" type="noConversion"/>
  </si>
  <si>
    <t>X_W2</t>
  </si>
  <si>
    <t>X_W3</t>
  </si>
  <si>
    <t>X_W4</t>
  </si>
  <si>
    <t>X_W5</t>
  </si>
  <si>
    <t>high</t>
    <phoneticPr fontId="1" type="noConversion"/>
  </si>
  <si>
    <t>Ａ</t>
    <phoneticPr fontId="1" type="noConversion"/>
  </si>
  <si>
    <t>Ｋ</t>
    <phoneticPr fontId="1" type="noConversion"/>
  </si>
  <si>
    <t>Ｑ</t>
    <phoneticPr fontId="1" type="noConversion"/>
  </si>
  <si>
    <t>Ｊ</t>
    <phoneticPr fontId="1" type="noConversion"/>
  </si>
  <si>
    <t>Main</t>
  </si>
  <si>
    <t>NI</t>
  </si>
  <si>
    <t>TE</t>
  </si>
  <si>
    <t>A</t>
  </si>
  <si>
    <t>TE</t>
    <phoneticPr fontId="1" type="noConversion"/>
  </si>
  <si>
    <t>NI</t>
    <phoneticPr fontId="1" type="noConversion"/>
  </si>
  <si>
    <t>K</t>
    <phoneticPr fontId="1" type="noConversion"/>
  </si>
  <si>
    <t>Q</t>
    <phoneticPr fontId="1" type="noConversion"/>
  </si>
  <si>
    <t>J</t>
    <phoneticPr fontId="1" type="noConversion"/>
  </si>
  <si>
    <t>Free</t>
    <phoneticPr fontId="65" type="noConversion"/>
  </si>
  <si>
    <t>S1,WW,M1~M5,A~NI</t>
    <phoneticPr fontId="1" type="noConversion"/>
  </si>
  <si>
    <t>WA</t>
    <phoneticPr fontId="1" type="noConversion"/>
  </si>
  <si>
    <t>WK</t>
    <phoneticPr fontId="1" type="noConversion"/>
  </si>
  <si>
    <t>WQ</t>
    <phoneticPr fontId="1" type="noConversion"/>
  </si>
  <si>
    <t>WJ</t>
    <phoneticPr fontId="1" type="noConversion"/>
  </si>
  <si>
    <t>WTE</t>
    <phoneticPr fontId="1" type="noConversion"/>
  </si>
  <si>
    <t>WNI</t>
    <phoneticPr fontId="1" type="noConversion"/>
  </si>
  <si>
    <t>WW,TE</t>
    <phoneticPr fontId="1" type="noConversion"/>
  </si>
  <si>
    <t>WW,NI</t>
    <phoneticPr fontId="1" type="noConversion"/>
  </si>
  <si>
    <t xml:space="preserve"> -- C1 C1 C1 --</t>
    <phoneticPr fontId="4" type="noConversion"/>
  </si>
  <si>
    <t>WKWKWKWKWK</t>
    <phoneticPr fontId="1" type="noConversion"/>
  </si>
  <si>
    <t>WQWQWQWQWQ</t>
    <phoneticPr fontId="1" type="noConversion"/>
  </si>
  <si>
    <t xml:space="preserve">WAWAWAWAWA </t>
    <phoneticPr fontId="4" type="noConversion"/>
  </si>
  <si>
    <t>WJWJWJWJWJWJ</t>
    <phoneticPr fontId="1" type="noConversion"/>
  </si>
  <si>
    <t>WAWAWAWA--</t>
    <phoneticPr fontId="4" type="noConversion"/>
  </si>
  <si>
    <t>WKWKWKWK--</t>
    <phoneticPr fontId="1" type="noConversion"/>
  </si>
  <si>
    <t>WQWQWQWQ--</t>
    <phoneticPr fontId="1" type="noConversion"/>
  </si>
  <si>
    <t>WJWJWJWJWJ--</t>
    <phoneticPr fontId="1" type="noConversion"/>
  </si>
  <si>
    <t>WAWAWA -- --</t>
    <phoneticPr fontId="4" type="noConversion"/>
  </si>
  <si>
    <t>WKWKWK -- --</t>
    <phoneticPr fontId="1" type="noConversion"/>
  </si>
  <si>
    <t>WQWQWQ -- --</t>
    <phoneticPr fontId="1" type="noConversion"/>
  </si>
  <si>
    <t>WJWJWJWJ -- --</t>
    <phoneticPr fontId="1" type="noConversion"/>
  </si>
  <si>
    <t>WTE WTEWTEWTEWTE</t>
    <phoneticPr fontId="1" type="noConversion"/>
  </si>
  <si>
    <t>WTEWTEWTEWTE --</t>
    <phoneticPr fontId="1" type="noConversion"/>
  </si>
  <si>
    <t>WTEWTEWTE--  --</t>
    <phoneticPr fontId="1" type="noConversion"/>
  </si>
  <si>
    <t>WNIWNIWNIWNIWNI</t>
    <phoneticPr fontId="1" type="noConversion"/>
  </si>
  <si>
    <t>WNIWNIWNIWNI --</t>
    <phoneticPr fontId="1" type="noConversion"/>
  </si>
  <si>
    <t>WNIWNIWNI -- --</t>
    <phoneticPr fontId="1" type="noConversion"/>
  </si>
  <si>
    <t>M1M1M1M1M1</t>
    <phoneticPr fontId="4" type="noConversion"/>
  </si>
  <si>
    <t>M2M2M2M2M2</t>
    <phoneticPr fontId="4" type="noConversion"/>
  </si>
  <si>
    <t>M3M3M3M3M3</t>
    <phoneticPr fontId="4" type="noConversion"/>
  </si>
  <si>
    <t>M4M4M4M4M4</t>
    <phoneticPr fontId="4" type="noConversion"/>
  </si>
  <si>
    <t>M5M5M5M5M5</t>
    <phoneticPr fontId="4" type="noConversion"/>
  </si>
  <si>
    <t>MKMKMKMKMK</t>
    <phoneticPr fontId="1" type="noConversion"/>
  </si>
  <si>
    <t>MAMAMAMAMA</t>
    <phoneticPr fontId="4" type="noConversion"/>
  </si>
  <si>
    <t>MQMQMQMQMQ</t>
    <phoneticPr fontId="1" type="noConversion"/>
  </si>
  <si>
    <t>MJMJMJMJMJMJ</t>
    <phoneticPr fontId="1" type="noConversion"/>
  </si>
  <si>
    <t>MTEMTEMTEMTEMTE</t>
    <phoneticPr fontId="1" type="noConversion"/>
  </si>
  <si>
    <t>MNIMNIMNIMNIMNI</t>
    <phoneticPr fontId="1" type="noConversion"/>
  </si>
  <si>
    <t>M1WWWW</t>
    <phoneticPr fontId="1" type="noConversion"/>
  </si>
  <si>
    <t>M2WWWW</t>
  </si>
  <si>
    <t>M3WWWW</t>
  </si>
  <si>
    <t>M4WWWW</t>
  </si>
  <si>
    <t>M5WWWW</t>
  </si>
  <si>
    <t>MAWWWW</t>
    <phoneticPr fontId="1" type="noConversion"/>
  </si>
  <si>
    <t>MKWWWW</t>
    <phoneticPr fontId="1" type="noConversion"/>
  </si>
  <si>
    <t>MQWWWW</t>
    <phoneticPr fontId="1" type="noConversion"/>
  </si>
  <si>
    <t>MJWWWW</t>
    <phoneticPr fontId="1" type="noConversion"/>
  </si>
  <si>
    <t>MTEWWWW</t>
    <phoneticPr fontId="1" type="noConversion"/>
  </si>
  <si>
    <t>MNIWWWW</t>
    <phoneticPr fontId="1" type="noConversion"/>
  </si>
  <si>
    <t>M1M1M1M1 --</t>
    <phoneticPr fontId="4" type="noConversion"/>
  </si>
  <si>
    <t>M2M2M2M2 --</t>
    <phoneticPr fontId="4" type="noConversion"/>
  </si>
  <si>
    <t>M3M3M3M3 --</t>
    <phoneticPr fontId="4" type="noConversion"/>
  </si>
  <si>
    <t>M4M4M4M4 --</t>
    <phoneticPr fontId="4" type="noConversion"/>
  </si>
  <si>
    <t>M5M5M5M5--</t>
    <phoneticPr fontId="4" type="noConversion"/>
  </si>
  <si>
    <t>MAMAMAMA--</t>
    <phoneticPr fontId="4" type="noConversion"/>
  </si>
  <si>
    <t>MKMKMKMK--</t>
    <phoneticPr fontId="1" type="noConversion"/>
  </si>
  <si>
    <t>MQMQMQMQ--</t>
    <phoneticPr fontId="1" type="noConversion"/>
  </si>
  <si>
    <t>MJMJMJMJMJ--</t>
    <phoneticPr fontId="1" type="noConversion"/>
  </si>
  <si>
    <t>MTEMTEMTEMTE--</t>
    <phoneticPr fontId="1" type="noConversion"/>
  </si>
  <si>
    <t>MNIMNIMNIMNI --</t>
    <phoneticPr fontId="1" type="noConversion"/>
  </si>
  <si>
    <t>WW</t>
    <phoneticPr fontId="1" type="noConversion"/>
  </si>
  <si>
    <t>243way</t>
    <phoneticPr fontId="1" type="noConversion"/>
  </si>
  <si>
    <t>鑼</t>
    <phoneticPr fontId="1" type="noConversion"/>
  </si>
  <si>
    <t>福</t>
    <phoneticPr fontId="1" type="noConversion"/>
  </si>
  <si>
    <t>金鳥</t>
    <phoneticPr fontId="1" type="noConversion"/>
  </si>
  <si>
    <t>金船</t>
    <phoneticPr fontId="1" type="noConversion"/>
  </si>
  <si>
    <t>金龜</t>
    <phoneticPr fontId="1" type="noConversion"/>
  </si>
  <si>
    <t>金元寶</t>
    <phoneticPr fontId="1" type="noConversion"/>
  </si>
  <si>
    <t>招財進寶</t>
    <phoneticPr fontId="1" type="noConversion"/>
  </si>
  <si>
    <t>Ａ</t>
  </si>
  <si>
    <t>Ｋ</t>
  </si>
  <si>
    <t>Ｑ</t>
  </si>
  <si>
    <t>Ｊ</t>
  </si>
  <si>
    <t>W5</t>
  </si>
  <si>
    <t>X_W6</t>
  </si>
  <si>
    <t>X_W7</t>
  </si>
  <si>
    <t>X_W8</t>
  </si>
  <si>
    <t>X_W9</t>
  </si>
  <si>
    <t>X_WA</t>
    <phoneticPr fontId="1" type="noConversion"/>
  </si>
  <si>
    <t>X_WK</t>
    <phoneticPr fontId="1" type="noConversion"/>
  </si>
  <si>
    <t>X_WQ</t>
    <phoneticPr fontId="1" type="noConversion"/>
  </si>
  <si>
    <t>X_WJ</t>
    <phoneticPr fontId="1" type="noConversion"/>
  </si>
  <si>
    <t>X_WTE</t>
    <phoneticPr fontId="1" type="noConversion"/>
  </si>
  <si>
    <t>X_WNI</t>
    <phoneticPr fontId="1" type="noConversion"/>
  </si>
  <si>
    <t>K</t>
    <phoneticPr fontId="4" type="noConversion"/>
  </si>
  <si>
    <t xml:space="preserve"> -S1S1S1S1S1</t>
    <phoneticPr fontId="4" type="noConversion"/>
  </si>
  <si>
    <t>S1S1S1S1</t>
    <phoneticPr fontId="4" type="noConversion"/>
  </si>
  <si>
    <t>S1S1S1</t>
    <phoneticPr fontId="4" type="noConversion"/>
  </si>
  <si>
    <t>total</t>
    <phoneticPr fontId="1" type="noConversion"/>
  </si>
  <si>
    <t>Base Game Scatter Hit Rate</t>
    <phoneticPr fontId="1" type="noConversion"/>
  </si>
  <si>
    <t>Hit</t>
    <phoneticPr fontId="1" type="noConversion"/>
  </si>
  <si>
    <t>Hit rate</t>
    <phoneticPr fontId="1" type="noConversion"/>
  </si>
  <si>
    <t>X</t>
    <phoneticPr fontId="1" type="noConversion"/>
  </si>
  <si>
    <t xml:space="preserve">Retrigger </t>
    <phoneticPr fontId="1" type="noConversion"/>
  </si>
  <si>
    <t>retrigger rate%</t>
    <phoneticPr fontId="1" type="noConversion"/>
  </si>
  <si>
    <t>Total RTP</t>
    <phoneticPr fontId="1" type="noConversion"/>
  </si>
  <si>
    <t>each round ＲＴＰ</t>
    <phoneticPr fontId="1" type="noConversion"/>
  </si>
  <si>
    <t>correct</t>
    <phoneticPr fontId="1" type="noConversion"/>
  </si>
  <si>
    <t>retrigger rate</t>
    <phoneticPr fontId="1" type="noConversion"/>
  </si>
  <si>
    <t>K</t>
  </si>
  <si>
    <t>Q</t>
  </si>
  <si>
    <t>J</t>
  </si>
  <si>
    <t>scatter cont%</t>
    <phoneticPr fontId="1" type="noConversion"/>
  </si>
  <si>
    <t>倍率</t>
    <phoneticPr fontId="1" type="noConversion"/>
  </si>
  <si>
    <t xml:space="preserve">Base game:
由左至右連線
243 way
WILD只出現在2,3,4,5軸
盤面出現3個以上SCATTER進入free game
Free game:
初始給予三次free game
每次出現新的金幣，free game局數會增加一局，直至free game局數歸零則結束free game
</t>
    <phoneticPr fontId="1" type="noConversion"/>
  </si>
  <si>
    <t>Main Game</t>
    <phoneticPr fontId="1" type="noConversion"/>
  </si>
  <si>
    <t>頻率</t>
    <phoneticPr fontId="1" type="noConversion"/>
  </si>
  <si>
    <t>1~5_</t>
    <phoneticPr fontId="1" type="noConversion"/>
  </si>
  <si>
    <t>5~10</t>
    <phoneticPr fontId="1" type="noConversion"/>
  </si>
  <si>
    <t>10~30</t>
    <phoneticPr fontId="1" type="noConversion"/>
  </si>
  <si>
    <t>30~50</t>
    <phoneticPr fontId="1" type="noConversion"/>
  </si>
  <si>
    <t>50~100</t>
    <phoneticPr fontId="1" type="noConversion"/>
  </si>
  <si>
    <t>100以上</t>
    <phoneticPr fontId="1" type="noConversion"/>
  </si>
  <si>
    <t>得分率</t>
    <phoneticPr fontId="1" type="noConversion"/>
  </si>
  <si>
    <t>0~1</t>
    <phoneticPr fontId="1" type="noConversion"/>
  </si>
  <si>
    <t>Main Game RTP</t>
    <phoneticPr fontId="1" type="noConversion"/>
  </si>
  <si>
    <t>Free Game RTP</t>
    <phoneticPr fontId="1" type="noConversion"/>
  </si>
  <si>
    <t>平均可玩場次</t>
    <phoneticPr fontId="1" type="noConversion"/>
  </si>
  <si>
    <t>平均錢幣個數</t>
    <phoneticPr fontId="1" type="noConversion"/>
  </si>
  <si>
    <t>平均成倍</t>
    <phoneticPr fontId="1" type="noConversion"/>
  </si>
  <si>
    <t>姜太公</t>
    <phoneticPr fontId="1" type="noConversion"/>
  </si>
  <si>
    <t>243～1125way</t>
    <phoneticPr fontId="1" type="noConversion"/>
  </si>
  <si>
    <t>Reel</t>
    <phoneticPr fontId="1" type="noConversion"/>
  </si>
  <si>
    <t>M6</t>
  </si>
  <si>
    <t>symbpl unqpper include with wild</t>
    <phoneticPr fontId="4" type="noConversion"/>
  </si>
  <si>
    <t>BN</t>
    <phoneticPr fontId="1" type="noConversion"/>
  </si>
  <si>
    <t>四不像大頭</t>
    <phoneticPr fontId="1" type="noConversion"/>
  </si>
  <si>
    <t>小九</t>
    <phoneticPr fontId="1" type="noConversion"/>
  </si>
  <si>
    <t>申公豹</t>
    <phoneticPr fontId="1" type="noConversion"/>
  </si>
  <si>
    <t>九尾狐</t>
    <phoneticPr fontId="1" type="noConversion"/>
  </si>
  <si>
    <t>姜子牙</t>
    <phoneticPr fontId="1" type="noConversion"/>
  </si>
  <si>
    <t>白髮姜子牙</t>
    <phoneticPr fontId="1" type="noConversion"/>
  </si>
  <si>
    <t>輪迴門</t>
    <phoneticPr fontId="1" type="noConversion"/>
  </si>
  <si>
    <t>手杖</t>
    <phoneticPr fontId="1" type="noConversion"/>
  </si>
  <si>
    <t>576way</t>
    <phoneticPr fontId="1" type="noConversion"/>
  </si>
  <si>
    <t>1125way</t>
    <phoneticPr fontId="1" type="noConversion"/>
  </si>
  <si>
    <t xml:space="preserve">  Combo </t>
    <phoneticPr fontId="4" type="noConversion"/>
  </si>
  <si>
    <t>Bouns Avg. Pay</t>
    <phoneticPr fontId="1" type="noConversion"/>
  </si>
  <si>
    <t xml:space="preserve"> </t>
    <phoneticPr fontId="1" type="noConversion"/>
  </si>
  <si>
    <t>appear 2 wild rate%</t>
    <phoneticPr fontId="1" type="noConversion"/>
  </si>
  <si>
    <t>Apper with wild</t>
    <phoneticPr fontId="4" type="noConversion"/>
  </si>
  <si>
    <t>without scatter RTP</t>
    <phoneticPr fontId="1" type="noConversion"/>
  </si>
  <si>
    <t>盤面</t>
    <phoneticPr fontId="1" type="noConversion"/>
  </si>
  <si>
    <t>with 2 wild-2</t>
    <phoneticPr fontId="1" type="noConversion"/>
  </si>
  <si>
    <t>with 2 wild-1</t>
    <phoneticPr fontId="1" type="noConversion"/>
  </si>
  <si>
    <t>with 2 wild-3</t>
    <phoneticPr fontId="1" type="noConversion"/>
  </si>
  <si>
    <t>without 2wild</t>
    <phoneticPr fontId="1" type="noConversion"/>
  </si>
  <si>
    <t>TOTAL RTP</t>
    <phoneticPr fontId="1" type="noConversion"/>
  </si>
  <si>
    <t xml:space="preserve">RTP without hit </t>
    <phoneticPr fontId="1" type="noConversion"/>
  </si>
  <si>
    <t xml:space="preserve">scatter rtp </t>
    <phoneticPr fontId="1" type="noConversion"/>
  </si>
  <si>
    <t>2 wild hit rate%</t>
    <phoneticPr fontId="1" type="noConversion"/>
  </si>
  <si>
    <t>weight</t>
    <phoneticPr fontId="1" type="noConversion"/>
  </si>
  <si>
    <t>Main Game 盤面權重表</t>
    <phoneticPr fontId="1" type="noConversion"/>
  </si>
  <si>
    <t>權重</t>
    <phoneticPr fontId="1" type="noConversion"/>
  </si>
  <si>
    <t>不長</t>
    <phoneticPr fontId="1" type="noConversion"/>
  </si>
  <si>
    <t>長一排</t>
    <phoneticPr fontId="1" type="noConversion"/>
  </si>
  <si>
    <t>長兩排</t>
    <phoneticPr fontId="1" type="noConversion"/>
  </si>
  <si>
    <t>Free Game 盤面權重表</t>
    <phoneticPr fontId="1" type="noConversion"/>
  </si>
  <si>
    <t>倍率</t>
  </si>
  <si>
    <t>金額</t>
    <phoneticPr fontId="1" type="noConversion"/>
  </si>
  <si>
    <t>權重</t>
  </si>
  <si>
    <t>Main Game Bouns Symbol 權重表</t>
    <phoneticPr fontId="1" type="noConversion"/>
  </si>
  <si>
    <t>Bonus Hit</t>
    <phoneticPr fontId="1" type="noConversion"/>
  </si>
  <si>
    <t>Bouns Avg. Multiple</t>
    <phoneticPr fontId="1" type="noConversion"/>
  </si>
  <si>
    <t>Free Game Bouns Symbol 權重表</t>
    <phoneticPr fontId="1" type="noConversion"/>
  </si>
  <si>
    <t>free game rate%</t>
    <phoneticPr fontId="1" type="noConversion"/>
  </si>
  <si>
    <t>free game hit rate%</t>
    <phoneticPr fontId="1" type="noConversion"/>
  </si>
  <si>
    <t>Free Game rate%</t>
    <phoneticPr fontId="1" type="noConversion"/>
  </si>
  <si>
    <t>avg multiple</t>
    <phoneticPr fontId="1" type="noConversion"/>
  </si>
  <si>
    <t>Main Game TOTAL RTP</t>
    <phoneticPr fontId="1" type="noConversion"/>
  </si>
  <si>
    <t>Free Game TOTAL RTP</t>
    <phoneticPr fontId="1" type="noConversion"/>
  </si>
  <si>
    <t>Scatter RTP</t>
    <phoneticPr fontId="1" type="noConversion"/>
  </si>
  <si>
    <t>數有出現ＢＮ</t>
    <phoneticPr fontId="1" type="noConversion"/>
  </si>
  <si>
    <t>BN appear count</t>
    <phoneticPr fontId="1" type="noConversion"/>
  </si>
  <si>
    <t>Free Game Multiple權重表1</t>
    <phoneticPr fontId="1" type="noConversion"/>
  </si>
  <si>
    <t>Free Game Multiple權重表2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</si>
</sst>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76" formatCode="_-* #,##0.00_-;\-* #,##0.00_-;_-* &quot;-&quot;??_-;_-@_-"/>
    <numFmt numFmtId="177" formatCode="#,##0_ "/>
    <numFmt numFmtId="178" formatCode="0_ "/>
    <numFmt numFmtId="179" formatCode="0.00_ "/>
    <numFmt numFmtId="180" formatCode="0.0000%"/>
    <numFmt numFmtId="181" formatCode="0.000%"/>
    <numFmt numFmtId="182" formatCode="0.0000_ "/>
    <numFmt numFmtId="183" formatCode="0.000_ "/>
    <numFmt numFmtId="184" formatCode="_-* #,##0_-;\-* #,##0_-;_-* &quot;-&quot;??_-;_-@_-"/>
    <numFmt numFmtId="185" formatCode="0_);[Red]\(0\)"/>
    <numFmt numFmtId="186" formatCode="0.000000_ "/>
    <numFmt numFmtId="187" formatCode="#,##0.000000_ "/>
    <numFmt numFmtId="188" formatCode="0.000000_);[Red]\(0.000000\)"/>
    <numFmt numFmtId="189" formatCode="0.00000%"/>
    <numFmt numFmtId="190" formatCode="0.0_);[Red]\(0.0\)"/>
    <numFmt numFmtId="191" formatCode="0.00000000%"/>
    <numFmt numFmtId="192" formatCode="0.0000000%"/>
    <numFmt numFmtId="193" formatCode="0.0000000000%"/>
    <numFmt numFmtId="194" formatCode="#,##0.0000000_ "/>
    <numFmt numFmtId="195" formatCode="0.0000_);[Red]\(0.0000\)"/>
    <numFmt numFmtId="196" formatCode="0.00_);[Red]\(0.00\)"/>
    <numFmt numFmtId="197" formatCode="0.000000000_);[Red]\(0.000000000\)"/>
    <numFmt numFmtId="198" formatCode="0.00000_);[Red]\(0.00000\)"/>
  </numFmts>
  <fonts count="7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Courier New"/>
      <family val="3"/>
    </font>
    <font>
      <sz val="12"/>
      <name val="Courier New"/>
      <family val="3"/>
    </font>
    <font>
      <sz val="9"/>
      <name val="新細明體"/>
      <family val="1"/>
      <charset val="136"/>
    </font>
    <font>
      <sz val="10"/>
      <name val="Courier New"/>
      <family val="3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b/>
      <sz val="10"/>
      <name val="Courier New"/>
      <family val="3"/>
    </font>
    <font>
      <b/>
      <sz val="12"/>
      <color theme="1"/>
      <name val="Consolas"/>
      <family val="3"/>
    </font>
    <font>
      <sz val="12"/>
      <color theme="1"/>
      <name val="Consolas"/>
      <family val="3"/>
    </font>
    <font>
      <b/>
      <sz val="12"/>
      <name val="Consolas"/>
      <family val="3"/>
    </font>
    <font>
      <sz val="12"/>
      <name val="Consolas"/>
      <family val="3"/>
    </font>
    <font>
      <b/>
      <u/>
      <sz val="22"/>
      <name val="標楷體"/>
      <family val="4"/>
      <charset val="136"/>
    </font>
    <font>
      <b/>
      <u/>
      <sz val="22"/>
      <name val="Courier New"/>
      <family val="3"/>
    </font>
    <font>
      <b/>
      <sz val="10"/>
      <name val="新細明體"/>
      <family val="1"/>
      <charset val="136"/>
    </font>
    <font>
      <sz val="10"/>
      <name val="細明體"/>
      <family val="3"/>
      <charset val="136"/>
    </font>
    <font>
      <sz val="10"/>
      <name val="新細明體"/>
      <family val="1"/>
      <charset val="136"/>
    </font>
    <font>
      <b/>
      <sz val="10"/>
      <name val="細明體"/>
      <family val="3"/>
      <charset val="136"/>
    </font>
    <font>
      <sz val="12"/>
      <color rgb="FFFF0000"/>
      <name val="Consolas"/>
      <family val="3"/>
    </font>
    <font>
      <sz val="12"/>
      <color rgb="FFFF0000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2"/>
      <name val="新細明體"/>
      <family val="1"/>
      <charset val="136"/>
    </font>
    <font>
      <sz val="12"/>
      <color theme="1"/>
      <name val="細明體"/>
      <family val="3"/>
      <charset val="136"/>
    </font>
    <font>
      <sz val="10"/>
      <color theme="1"/>
      <name val="Courier New"/>
      <family val="3"/>
    </font>
    <font>
      <sz val="10"/>
      <name val="Cordia New"/>
      <family val="2"/>
    </font>
    <font>
      <sz val="10"/>
      <color theme="1"/>
      <name val="Cordia New"/>
      <family val="2"/>
    </font>
    <font>
      <sz val="10"/>
      <name val="Cordia New"/>
      <family val="2"/>
    </font>
    <font>
      <b/>
      <sz val="12"/>
      <name val="Times New Roman"/>
      <family val="1"/>
    </font>
    <font>
      <b/>
      <sz val="12"/>
      <name val="細明體"/>
      <family val="3"/>
      <charset val="136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標楷體"/>
      <family val="4"/>
      <charset val="136"/>
    </font>
    <font>
      <sz val="10"/>
      <color rgb="FF000000"/>
      <name val="標楷體"/>
      <family val="4"/>
      <charset val="136"/>
    </font>
    <font>
      <sz val="12"/>
      <color theme="1"/>
      <name val="Calibri"/>
      <family val="2"/>
    </font>
    <font>
      <b/>
      <sz val="10"/>
      <color indexed="8"/>
      <name val="Courier New"/>
      <family val="3"/>
    </font>
    <font>
      <sz val="12"/>
      <color theme="1"/>
      <name val="新細明體"/>
      <family val="2"/>
      <scheme val="minor"/>
    </font>
    <font>
      <u/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name val="Courier New"/>
      <family val="1"/>
    </font>
    <font>
      <sz val="10"/>
      <color rgb="FF000000"/>
      <name val="Microsoft JhengHei UI"/>
    </font>
    <font>
      <b/>
      <sz val="10"/>
      <color rgb="FF000000"/>
      <name val="Microsoft JhengHei UI"/>
    </font>
    <font>
      <sz val="10"/>
      <color rgb="FF000000"/>
      <name val="新細明體"/>
      <family val="1"/>
      <charset val="136"/>
    </font>
    <font>
      <sz val="12"/>
      <color theme="1"/>
      <name val="BiauKai"/>
      <family val="1"/>
      <charset val="136"/>
    </font>
    <font>
      <sz val="12"/>
      <color theme="1"/>
      <name val="Arial Unicode MS"/>
      <family val="2"/>
      <charset val="136"/>
    </font>
    <font>
      <sz val="9"/>
      <name val="新細明體"/>
      <family val="3"/>
      <charset val="136"/>
      <scheme val="minor"/>
    </font>
    <font>
      <sz val="12"/>
      <name val="Cambria"/>
      <family val="1"/>
    </font>
    <font>
      <sz val="12"/>
      <color theme="1"/>
      <name val="Cambria"/>
      <family val="1"/>
    </font>
    <font>
      <b/>
      <sz val="10"/>
      <color rgb="FF000000"/>
      <name val="Courier New"/>
      <family val="1"/>
    </font>
    <font>
      <sz val="12"/>
      <color theme="1"/>
      <name val="Helvetica"/>
      <family val="2"/>
    </font>
    <font>
      <b/>
      <sz val="18"/>
      <color rgb="FF000000"/>
      <name val="新細明體"/>
      <family val="1"/>
      <charset val="136"/>
      <scheme val="major"/>
    </font>
    <font>
      <b/>
      <sz val="18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6"/>
      <color rgb="FF000000"/>
      <name val="新細明體"/>
      <family val="1"/>
      <charset val="136"/>
      <scheme val="major"/>
    </font>
    <font>
      <sz val="18"/>
      <color rgb="FF000000"/>
      <name val="新細明體"/>
      <family val="1"/>
      <charset val="136"/>
      <scheme val="major"/>
    </font>
    <font>
      <b/>
      <sz val="16"/>
      <color theme="1"/>
      <name val="新細明體"/>
      <family val="1"/>
      <charset val="136"/>
      <scheme val="major"/>
    </font>
    <font>
      <sz val="12"/>
      <color theme="1"/>
      <name val="PMingLiU"/>
      <family val="1"/>
      <charset val="136"/>
    </font>
    <font>
      <b/>
      <sz val="12"/>
      <color rgb="FF000000"/>
      <name val="新細明體"/>
      <family val="1"/>
      <charset val="136"/>
      <scheme val="minor"/>
    </font>
  </fonts>
  <fills count="4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0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29" applyNumberFormat="0" applyAlignment="0" applyProtection="0">
      <alignment vertical="center"/>
    </xf>
    <xf numFmtId="0" fontId="34" fillId="10" borderId="30" applyNumberFormat="0" applyAlignment="0" applyProtection="0">
      <alignment vertical="center"/>
    </xf>
    <xf numFmtId="0" fontId="35" fillId="10" borderId="29" applyNumberFormat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37" fillId="11" borderId="3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12" borderId="33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34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0" borderId="0"/>
    <xf numFmtId="0" fontId="42" fillId="0" borderId="0">
      <alignment vertical="center"/>
    </xf>
    <xf numFmtId="176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42" fillId="0" borderId="0" applyFont="0" applyFill="0" applyBorder="0" applyAlignment="0" applyProtection="0">
      <alignment vertical="center"/>
    </xf>
  </cellStyleXfs>
  <cellXfs count="4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178" fontId="8" fillId="0" borderId="0" xfId="0" applyNumberFormat="1" applyFont="1">
      <alignment vertical="center"/>
    </xf>
    <xf numFmtId="179" fontId="8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80" fontId="8" fillId="0" borderId="0" xfId="0" applyNumberFormat="1" applyFont="1" applyBorder="1">
      <alignment vertical="center"/>
    </xf>
    <xf numFmtId="0" fontId="9" fillId="0" borderId="0" xfId="0" applyFont="1">
      <alignment vertical="center"/>
    </xf>
    <xf numFmtId="180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10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181" fontId="9" fillId="0" borderId="0" xfId="0" applyNumberFormat="1" applyFont="1" applyBorder="1">
      <alignment vertical="center"/>
    </xf>
    <xf numFmtId="182" fontId="9" fillId="0" borderId="15" xfId="0" applyNumberFormat="1" applyFont="1" applyBorder="1">
      <alignment vertical="center"/>
    </xf>
    <xf numFmtId="10" fontId="9" fillId="0" borderId="0" xfId="0" applyNumberFormat="1" applyFont="1" applyBorder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11" fillId="0" borderId="0" xfId="0" applyFont="1">
      <alignment vertical="center"/>
    </xf>
    <xf numFmtId="181" fontId="5" fillId="0" borderId="0" xfId="1" applyNumberFormat="1" applyFont="1">
      <alignment vertical="center"/>
    </xf>
    <xf numFmtId="178" fontId="5" fillId="0" borderId="0" xfId="1" applyNumberFormat="1" applyFo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14" fillId="4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5" fillId="0" borderId="0" xfId="0" applyFont="1">
      <alignment vertical="center"/>
    </xf>
    <xf numFmtId="0" fontId="16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10" fontId="17" fillId="0" borderId="0" xfId="1" applyNumberFormat="1" applyFont="1">
      <alignment vertical="center"/>
    </xf>
    <xf numFmtId="0" fontId="17" fillId="0" borderId="0" xfId="0" applyFont="1" applyAlignment="1">
      <alignment vertical="center"/>
    </xf>
    <xf numFmtId="10" fontId="17" fillId="4" borderId="1" xfId="1" applyNumberFormat="1" applyFont="1" applyFill="1" applyBorder="1">
      <alignment vertical="center"/>
    </xf>
    <xf numFmtId="10" fontId="16" fillId="4" borderId="1" xfId="1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180" fontId="17" fillId="0" borderId="1" xfId="1" applyNumberFormat="1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20" fillId="0" borderId="10" xfId="0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11" fontId="5" fillId="0" borderId="25" xfId="0" applyNumberFormat="1" applyFont="1" applyBorder="1" applyAlignment="1">
      <alignment horizontal="center" vertical="center"/>
    </xf>
    <xf numFmtId="0" fontId="5" fillId="0" borderId="25" xfId="0" applyFont="1" applyBorder="1">
      <alignment vertical="center"/>
    </xf>
    <xf numFmtId="0" fontId="13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180" fontId="15" fillId="0" borderId="1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84" fontId="16" fillId="4" borderId="13" xfId="2" applyNumberFormat="1" applyFont="1" applyFill="1" applyBorder="1" applyAlignment="1">
      <alignment horizontal="right" vertical="center"/>
    </xf>
    <xf numFmtId="177" fontId="16" fillId="4" borderId="13" xfId="1" applyNumberFormat="1" applyFont="1" applyFill="1" applyBorder="1" applyAlignment="1">
      <alignment horizontal="right" vertical="center"/>
    </xf>
    <xf numFmtId="186" fontId="14" fillId="4" borderId="19" xfId="0" applyNumberFormat="1" applyFont="1" applyFill="1" applyBorder="1">
      <alignment vertical="center"/>
    </xf>
    <xf numFmtId="177" fontId="16" fillId="4" borderId="0" xfId="1" applyNumberFormat="1" applyFont="1" applyFill="1" applyAlignment="1">
      <alignment horizontal="right" vertical="center"/>
    </xf>
    <xf numFmtId="184" fontId="16" fillId="4" borderId="13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3" borderId="14" xfId="0" applyFont="1" applyFill="1" applyBorder="1" applyAlignment="1">
      <alignment horizontal="center" vertical="center"/>
    </xf>
    <xf numFmtId="0" fontId="15" fillId="4" borderId="1" xfId="0" applyFont="1" applyFill="1" applyBorder="1">
      <alignment vertical="center"/>
    </xf>
    <xf numFmtId="187" fontId="15" fillId="0" borderId="1" xfId="0" applyNumberFormat="1" applyFont="1" applyBorder="1" applyAlignment="1">
      <alignment horizontal="right" vertical="center"/>
    </xf>
    <xf numFmtId="0" fontId="5" fillId="0" borderId="0" xfId="0" applyFont="1">
      <alignment vertical="center"/>
    </xf>
    <xf numFmtId="10" fontId="5" fillId="0" borderId="1" xfId="1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/>
    </xf>
    <xf numFmtId="185" fontId="5" fillId="0" borderId="12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0" fontId="5" fillId="0" borderId="37" xfId="0" applyNumberFormat="1" applyFont="1" applyFill="1" applyBorder="1" applyAlignment="1">
      <alignment horizontal="center" vertical="center"/>
    </xf>
    <xf numFmtId="185" fontId="5" fillId="0" borderId="8" xfId="0" applyNumberFormat="1" applyFont="1" applyFill="1" applyBorder="1" applyAlignment="1">
      <alignment horizontal="center" vertical="center"/>
    </xf>
    <xf numFmtId="10" fontId="5" fillId="0" borderId="22" xfId="0" applyNumberFormat="1" applyFont="1" applyFill="1" applyBorder="1" applyAlignment="1">
      <alignment horizontal="center" vertical="center"/>
    </xf>
    <xf numFmtId="185" fontId="5" fillId="0" borderId="6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38" fontId="5" fillId="0" borderId="8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178" fontId="5" fillId="0" borderId="0" xfId="0" applyNumberFormat="1" applyFont="1">
      <alignment vertical="center"/>
    </xf>
    <xf numFmtId="181" fontId="5" fillId="0" borderId="0" xfId="0" applyNumberFormat="1" applyFont="1">
      <alignment vertical="center"/>
    </xf>
    <xf numFmtId="0" fontId="13" fillId="2" borderId="21" xfId="0" applyFont="1" applyFill="1" applyBorder="1" applyAlignment="1">
      <alignment horizontal="center" vertical="center"/>
    </xf>
    <xf numFmtId="181" fontId="13" fillId="2" borderId="22" xfId="0" applyNumberFormat="1" applyFont="1" applyFill="1" applyBorder="1" applyAlignment="1">
      <alignment horizontal="center" vertical="center"/>
    </xf>
    <xf numFmtId="181" fontId="13" fillId="2" borderId="22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185" fontId="13" fillId="2" borderId="6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6" fillId="0" borderId="9" xfId="0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38" fontId="45" fillId="0" borderId="20" xfId="0" applyNumberFormat="1" applyFont="1" applyBorder="1" applyAlignment="1">
      <alignment horizontal="center" vertical="center" wrapText="1" shrinkToFit="1"/>
    </xf>
    <xf numFmtId="0" fontId="46" fillId="0" borderId="23" xfId="0" applyFont="1" applyBorder="1" applyAlignment="1">
      <alignment horizontal="center" vertical="center"/>
    </xf>
    <xf numFmtId="188" fontId="45" fillId="0" borderId="20" xfId="1" applyNumberFormat="1" applyFont="1" applyBorder="1" applyAlignment="1">
      <alignment horizontal="center" vertical="center"/>
    </xf>
    <xf numFmtId="188" fontId="46" fillId="0" borderId="23" xfId="0" applyNumberFormat="1" applyFont="1" applyBorder="1" applyAlignment="1">
      <alignment horizontal="center" vertical="center"/>
    </xf>
    <xf numFmtId="38" fontId="5" fillId="0" borderId="20" xfId="0" applyNumberFormat="1" applyFont="1" applyBorder="1" applyAlignment="1">
      <alignment horizontal="center" vertical="center"/>
    </xf>
    <xf numFmtId="0" fontId="0" fillId="0" borderId="42" xfId="0" applyBorder="1">
      <alignment vertical="center"/>
    </xf>
    <xf numFmtId="0" fontId="20" fillId="0" borderId="43" xfId="0" applyFont="1" applyBorder="1" applyAlignment="1">
      <alignment horizontal="distributed" vertical="center"/>
    </xf>
    <xf numFmtId="0" fontId="0" fillId="0" borderId="38" xfId="0" applyBorder="1">
      <alignment vertical="center"/>
    </xf>
    <xf numFmtId="0" fontId="5" fillId="0" borderId="43" xfId="0" applyFont="1" applyBorder="1">
      <alignment vertical="center"/>
    </xf>
    <xf numFmtId="0" fontId="5" fillId="0" borderId="43" xfId="0" applyFont="1" applyBorder="1" applyAlignment="1">
      <alignment vertical="center" wrapText="1"/>
    </xf>
    <xf numFmtId="0" fontId="23" fillId="0" borderId="43" xfId="0" applyFont="1" applyBorder="1" applyAlignment="1">
      <alignment horizontal="distributed" vertical="center"/>
    </xf>
    <xf numFmtId="0" fontId="5" fillId="0" borderId="39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3" fontId="5" fillId="0" borderId="25" xfId="0" applyNumberFormat="1" applyFont="1" applyBorder="1" applyAlignment="1">
      <alignment horizontal="right" vertical="center"/>
    </xf>
    <xf numFmtId="0" fontId="0" fillId="0" borderId="20" xfId="0" applyBorder="1">
      <alignment vertical="center"/>
    </xf>
    <xf numFmtId="0" fontId="16" fillId="4" borderId="13" xfId="0" applyFont="1" applyFill="1" applyBorder="1" applyAlignment="1">
      <alignment horizontal="left" vertical="center"/>
    </xf>
    <xf numFmtId="182" fontId="15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41" xfId="0" applyBorder="1">
      <alignment vertical="center"/>
    </xf>
    <xf numFmtId="180" fontId="9" fillId="0" borderId="0" xfId="0" applyNumberFormat="1" applyFont="1" applyBorder="1">
      <alignment vertical="center"/>
    </xf>
    <xf numFmtId="0" fontId="0" fillId="0" borderId="8" xfId="0" applyBorder="1">
      <alignment vertical="center"/>
    </xf>
    <xf numFmtId="0" fontId="24" fillId="3" borderId="17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vertical="center"/>
    </xf>
    <xf numFmtId="182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188" fontId="47" fillId="0" borderId="20" xfId="0" applyNumberFormat="1" applyFont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6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48" fillId="0" borderId="11" xfId="45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6" fillId="0" borderId="5" xfId="0" applyFont="1" applyBorder="1">
      <alignment vertical="center"/>
    </xf>
    <xf numFmtId="0" fontId="0" fillId="0" borderId="12" xfId="0" applyBorder="1">
      <alignment vertical="center"/>
    </xf>
    <xf numFmtId="0" fontId="0" fillId="0" borderId="37" xfId="0" applyBorder="1">
      <alignment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177" fontId="0" fillId="0" borderId="8" xfId="0" applyNumberFormat="1" applyBorder="1" applyAlignment="1">
      <alignment horizontal="center" vertical="center"/>
    </xf>
    <xf numFmtId="183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0" fillId="0" borderId="6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86" fontId="0" fillId="0" borderId="20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0" borderId="25" xfId="0" applyFill="1" applyBorder="1">
      <alignment vertical="center"/>
    </xf>
    <xf numFmtId="186" fontId="0" fillId="0" borderId="25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1" fillId="0" borderId="1" xfId="0" applyFont="1" applyBorder="1" applyAlignment="1">
      <alignment horizontal="right" vertical="center"/>
    </xf>
    <xf numFmtId="0" fontId="50" fillId="4" borderId="1" xfId="0" applyFont="1" applyFill="1" applyBorder="1" applyAlignment="1">
      <alignment horizontal="left" vertical="center"/>
    </xf>
    <xf numFmtId="0" fontId="39" fillId="4" borderId="1" xfId="0" applyFont="1" applyFill="1" applyBorder="1" applyAlignment="1">
      <alignment horizontal="left" vertical="center"/>
    </xf>
    <xf numFmtId="0" fontId="52" fillId="0" borderId="1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right" vertical="center"/>
    </xf>
    <xf numFmtId="0" fontId="8" fillId="38" borderId="1" xfId="0" applyFont="1" applyFill="1" applyBorder="1" applyAlignment="1">
      <alignment horizontal="left" vertical="center"/>
    </xf>
    <xf numFmtId="38" fontId="8" fillId="38" borderId="1" xfId="0" quotePrefix="1" applyNumberFormat="1" applyFont="1" applyFill="1" applyBorder="1" applyAlignment="1">
      <alignment vertical="top" wrapText="1"/>
    </xf>
    <xf numFmtId="180" fontId="8" fillId="0" borderId="14" xfId="0" applyNumberFormat="1" applyFont="1" applyBorder="1" applyAlignment="1">
      <alignment horizontal="right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0" fillId="0" borderId="0" xfId="0" applyFont="1">
      <alignment vertical="center"/>
    </xf>
    <xf numFmtId="38" fontId="5" fillId="0" borderId="23" xfId="0" applyNumberFormat="1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 wrapText="1"/>
    </xf>
    <xf numFmtId="38" fontId="8" fillId="0" borderId="15" xfId="0" quotePrefix="1" applyNumberFormat="1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0" fontId="5" fillId="0" borderId="1" xfId="0" applyFont="1" applyBorder="1">
      <alignment vertical="center"/>
    </xf>
    <xf numFmtId="180" fontId="5" fillId="0" borderId="22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left" vertical="center" wrapText="1"/>
    </xf>
    <xf numFmtId="186" fontId="15" fillId="0" borderId="1" xfId="0" applyNumberFormat="1" applyFont="1" applyBorder="1">
      <alignment vertical="center"/>
    </xf>
    <xf numFmtId="0" fontId="43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80" fontId="9" fillId="0" borderId="0" xfId="0" applyNumberFormat="1" applyFont="1" applyAlignment="1">
      <alignment horizontal="right" vertical="center"/>
    </xf>
    <xf numFmtId="0" fontId="43" fillId="4" borderId="16" xfId="0" applyFont="1" applyFill="1" applyBorder="1" applyAlignment="1">
      <alignment horizontal="center" vertical="center"/>
    </xf>
    <xf numFmtId="187" fontId="15" fillId="0" borderId="16" xfId="0" applyNumberFormat="1" applyFont="1" applyBorder="1">
      <alignment vertical="center"/>
    </xf>
    <xf numFmtId="187" fontId="15" fillId="0" borderId="0" xfId="0" applyNumberFormat="1" applyFont="1" applyFill="1">
      <alignment vertical="center"/>
    </xf>
    <xf numFmtId="180" fontId="17" fillId="5" borderId="1" xfId="0" applyNumberFormat="1" applyFont="1" applyFill="1" applyBorder="1" applyAlignment="1">
      <alignment horizontal="right" vertical="center"/>
    </xf>
    <xf numFmtId="177" fontId="15" fillId="5" borderId="1" xfId="0" applyNumberFormat="1" applyFont="1" applyFill="1" applyBorder="1" applyAlignment="1">
      <alignment horizontal="right" vertical="center"/>
    </xf>
    <xf numFmtId="187" fontId="15" fillId="0" borderId="0" xfId="0" applyNumberFormat="1" applyFont="1" applyBorder="1" applyAlignment="1">
      <alignment horizontal="center" vertical="center"/>
    </xf>
    <xf numFmtId="0" fontId="21" fillId="0" borderId="0" xfId="0" applyFont="1">
      <alignment vertical="center"/>
    </xf>
    <xf numFmtId="180" fontId="9" fillId="0" borderId="1" xfId="0" applyNumberFormat="1" applyFont="1" applyBorder="1">
      <alignment vertical="center"/>
    </xf>
    <xf numFmtId="180" fontId="9" fillId="0" borderId="1" xfId="0" applyNumberFormat="1" applyFont="1" applyBorder="1" applyAlignment="1">
      <alignment horizontal="right" vertical="center"/>
    </xf>
    <xf numFmtId="181" fontId="21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177" fontId="5" fillId="0" borderId="0" xfId="0" applyNumberFormat="1" applyFont="1">
      <alignment vertical="center"/>
    </xf>
    <xf numFmtId="0" fontId="0" fillId="0" borderId="0" xfId="0">
      <alignment vertical="center"/>
    </xf>
    <xf numFmtId="180" fontId="5" fillId="0" borderId="0" xfId="0" applyNumberFormat="1" applyFont="1">
      <alignment vertical="center"/>
    </xf>
    <xf numFmtId="178" fontId="21" fillId="0" borderId="0" xfId="1" applyNumberFormat="1" applyFont="1">
      <alignment vertical="center"/>
    </xf>
    <xf numFmtId="185" fontId="9" fillId="0" borderId="0" xfId="0" applyNumberFormat="1" applyFont="1">
      <alignment vertical="center"/>
    </xf>
    <xf numFmtId="185" fontId="9" fillId="0" borderId="0" xfId="0" applyNumberFormat="1" applyFont="1" applyBorder="1">
      <alignment vertical="center"/>
    </xf>
    <xf numFmtId="185" fontId="10" fillId="0" borderId="0" xfId="0" applyNumberFormat="1" applyFont="1">
      <alignment vertical="center"/>
    </xf>
    <xf numFmtId="186" fontId="15" fillId="0" borderId="0" xfId="0" applyNumberFormat="1" applyFont="1" applyBorder="1">
      <alignment vertical="center"/>
    </xf>
    <xf numFmtId="0" fontId="43" fillId="0" borderId="0" xfId="0" applyFont="1" applyFill="1" applyBorder="1" applyAlignment="1">
      <alignment horizontal="center" vertical="center"/>
    </xf>
    <xf numFmtId="189" fontId="5" fillId="0" borderId="0" xfId="0" applyNumberFormat="1" applyFont="1">
      <alignment vertical="center"/>
    </xf>
    <xf numFmtId="12" fontId="5" fillId="0" borderId="0" xfId="1" applyNumberFormat="1" applyFont="1">
      <alignment vertical="center"/>
    </xf>
    <xf numFmtId="12" fontId="5" fillId="0" borderId="0" xfId="1" applyNumberFormat="1" applyFont="1" applyAlignment="1">
      <alignment horizontal="right" vertical="center"/>
    </xf>
    <xf numFmtId="12" fontId="5" fillId="0" borderId="0" xfId="0" applyNumberFormat="1" applyFont="1">
      <alignment vertical="center"/>
    </xf>
    <xf numFmtId="185" fontId="5" fillId="0" borderId="0" xfId="1" applyNumberFormat="1" applyFont="1">
      <alignment vertical="center"/>
    </xf>
    <xf numFmtId="190" fontId="5" fillId="0" borderId="0" xfId="1" applyNumberFormat="1" applyFont="1">
      <alignment vertical="center"/>
    </xf>
    <xf numFmtId="180" fontId="8" fillId="0" borderId="13" xfId="0" applyNumberFormat="1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57" fillId="0" borderId="1" xfId="0" applyFont="1" applyBorder="1" applyAlignment="1">
      <alignment horizontal="center" vertical="center" wrapText="1"/>
    </xf>
    <xf numFmtId="38" fontId="9" fillId="0" borderId="15" xfId="0" quotePrefix="1" applyNumberFormat="1" applyFont="1" applyFill="1" applyBorder="1" applyAlignment="1">
      <alignment vertical="top" wrapText="1"/>
    </xf>
    <xf numFmtId="0" fontId="8" fillId="0" borderId="15" xfId="0" applyFont="1" applyBorder="1" applyAlignment="1">
      <alignment horizontal="center" vertical="top" wrapText="1"/>
    </xf>
    <xf numFmtId="178" fontId="8" fillId="0" borderId="15" xfId="1" applyNumberFormat="1" applyFont="1" applyBorder="1" applyAlignment="1">
      <alignment horizontal="right" vertical="top" wrapText="1"/>
    </xf>
    <xf numFmtId="191" fontId="8" fillId="0" borderId="2" xfId="0" applyNumberFormat="1" applyFont="1" applyBorder="1" applyAlignment="1">
      <alignment horizontal="right" vertical="center" wrapText="1"/>
    </xf>
    <xf numFmtId="186" fontId="9" fillId="0" borderId="0" xfId="0" applyNumberFormat="1" applyFont="1" applyBorder="1">
      <alignment vertical="center"/>
    </xf>
    <xf numFmtId="182" fontId="9" fillId="0" borderId="16" xfId="0" applyNumberFormat="1" applyFont="1" applyBorder="1">
      <alignment vertical="center"/>
    </xf>
    <xf numFmtId="180" fontId="8" fillId="0" borderId="1" xfId="0" applyNumberFormat="1" applyFont="1" applyBorder="1" applyAlignment="1">
      <alignment horizontal="right" vertical="center" wrapText="1"/>
    </xf>
    <xf numFmtId="0" fontId="58" fillId="0" borderId="1" xfId="0" applyFont="1" applyBorder="1" applyAlignment="1">
      <alignment horizontal="center" vertical="center"/>
    </xf>
    <xf numFmtId="177" fontId="59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193" fontId="17" fillId="5" borderId="1" xfId="0" applyNumberFormat="1" applyFont="1" applyFill="1" applyBorder="1" applyAlignment="1">
      <alignment horizontal="right" vertical="center"/>
    </xf>
    <xf numFmtId="194" fontId="15" fillId="5" borderId="1" xfId="0" applyNumberFormat="1" applyFont="1" applyFill="1" applyBorder="1" applyAlignment="1">
      <alignment horizontal="right" vertical="center"/>
    </xf>
    <xf numFmtId="194" fontId="15" fillId="0" borderId="1" xfId="0" applyNumberFormat="1" applyFont="1" applyBorder="1" applyAlignment="1">
      <alignment horizontal="right" vertical="center"/>
    </xf>
    <xf numFmtId="38" fontId="9" fillId="0" borderId="0" xfId="0" applyNumberFormat="1" applyFont="1" applyBorder="1">
      <alignment vertical="center"/>
    </xf>
    <xf numFmtId="38" fontId="8" fillId="0" borderId="15" xfId="0" applyNumberFormat="1" applyFont="1" applyBorder="1" applyAlignment="1">
      <alignment vertical="top" wrapText="1"/>
    </xf>
    <xf numFmtId="0" fontId="9" fillId="0" borderId="0" xfId="0" applyNumberFormat="1" applyFont="1" applyBorder="1">
      <alignment vertical="center"/>
    </xf>
    <xf numFmtId="192" fontId="5" fillId="0" borderId="1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6" fillId="0" borderId="0" xfId="0" applyFont="1" applyBorder="1" applyAlignment="1">
      <alignment horizontal="center" vertical="center"/>
    </xf>
    <xf numFmtId="195" fontId="9" fillId="0" borderId="0" xfId="0" applyNumberFormat="1" applyFont="1" applyBorder="1">
      <alignment vertical="center"/>
    </xf>
    <xf numFmtId="0" fontId="63" fillId="0" borderId="0" xfId="0" applyFont="1" applyAlignment="1">
      <alignment horizontal="center" vertical="center"/>
    </xf>
    <xf numFmtId="0" fontId="0" fillId="0" borderId="0" xfId="0" applyAlignment="1"/>
    <xf numFmtId="0" fontId="64" fillId="40" borderId="23" xfId="0" applyFont="1" applyFill="1" applyBorder="1" applyAlignment="1">
      <alignment horizontal="center"/>
    </xf>
    <xf numFmtId="0" fontId="64" fillId="0" borderId="0" xfId="0" applyFont="1" applyAlignment="1"/>
    <xf numFmtId="0" fontId="0" fillId="39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38" fontId="8" fillId="38" borderId="16" xfId="0" applyNumberFormat="1" applyFont="1" applyFill="1" applyBorder="1" applyAlignment="1">
      <alignment vertical="top" wrapText="1"/>
    </xf>
    <xf numFmtId="178" fontId="8" fillId="38" borderId="16" xfId="1" applyNumberFormat="1" applyFont="1" applyFill="1" applyBorder="1" applyAlignment="1">
      <alignment horizontal="right" vertical="top" wrapText="1"/>
    </xf>
    <xf numFmtId="191" fontId="8" fillId="0" borderId="18" xfId="0" applyNumberFormat="1" applyFont="1" applyBorder="1" applyAlignment="1">
      <alignment horizontal="right" vertical="center" wrapText="1"/>
    </xf>
    <xf numFmtId="180" fontId="9" fillId="0" borderId="0" xfId="1" applyNumberFormat="1" applyFont="1">
      <alignment vertical="center"/>
    </xf>
    <xf numFmtId="180" fontId="3" fillId="0" borderId="1" xfId="0" applyNumberFormat="1" applyFont="1" applyBorder="1" applyAlignment="1">
      <alignment horizontal="center" vertical="center" wrapText="1"/>
    </xf>
    <xf numFmtId="183" fontId="9" fillId="0" borderId="15" xfId="0" applyNumberFormat="1" applyFont="1" applyBorder="1">
      <alignment vertical="center"/>
    </xf>
    <xf numFmtId="180" fontId="8" fillId="0" borderId="2" xfId="0" applyNumberFormat="1" applyFont="1" applyBorder="1" applyAlignment="1">
      <alignment horizontal="right" vertical="center" wrapText="1"/>
    </xf>
    <xf numFmtId="180" fontId="9" fillId="0" borderId="16" xfId="0" applyNumberFormat="1" applyFont="1" applyBorder="1" applyAlignment="1">
      <alignment horizontal="right" vertical="center"/>
    </xf>
    <xf numFmtId="180" fontId="9" fillId="0" borderId="16" xfId="0" applyNumberFormat="1" applyFont="1" applyBorder="1">
      <alignment vertical="center"/>
    </xf>
    <xf numFmtId="0" fontId="0" fillId="0" borderId="14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vertical="center"/>
    </xf>
    <xf numFmtId="180" fontId="55" fillId="0" borderId="1" xfId="0" applyNumberFormat="1" applyFont="1" applyFill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55" fillId="0" borderId="1" xfId="0" applyFont="1" applyBorder="1" applyAlignment="1">
      <alignment horizontal="center" vertical="center" wrapText="1"/>
    </xf>
    <xf numFmtId="188" fontId="55" fillId="0" borderId="1" xfId="0" applyNumberFormat="1" applyFont="1" applyBorder="1" applyAlignment="1">
      <alignment horizontal="center" vertical="center" wrapText="1"/>
    </xf>
    <xf numFmtId="0" fontId="55" fillId="0" borderId="1" xfId="0" applyNumberFormat="1" applyFont="1" applyBorder="1" applyAlignment="1">
      <alignment horizontal="center" vertical="center" wrapText="1"/>
    </xf>
    <xf numFmtId="196" fontId="55" fillId="0" borderId="1" xfId="0" applyNumberFormat="1" applyFont="1" applyBorder="1" applyAlignment="1">
      <alignment horizontal="center" vertical="center" wrapText="1"/>
    </xf>
    <xf numFmtId="186" fontId="55" fillId="0" borderId="1" xfId="0" applyNumberFormat="1" applyFont="1" applyBorder="1" applyAlignment="1">
      <alignment horizontal="center" vertical="center" wrapText="1"/>
    </xf>
    <xf numFmtId="196" fontId="9" fillId="0" borderId="0" xfId="0" applyNumberFormat="1" applyFont="1" applyBorder="1">
      <alignment vertical="center"/>
    </xf>
    <xf numFmtId="10" fontId="9" fillId="0" borderId="0" xfId="0" applyNumberFormat="1" applyFont="1">
      <alignment vertical="center"/>
    </xf>
    <xf numFmtId="197" fontId="9" fillId="0" borderId="0" xfId="0" applyNumberFormat="1" applyFont="1">
      <alignment vertical="center"/>
    </xf>
    <xf numFmtId="196" fontId="14" fillId="0" borderId="1" xfId="0" applyNumberFormat="1" applyFont="1" applyFill="1" applyBorder="1" applyAlignment="1">
      <alignment horizontal="center" vertical="center"/>
    </xf>
    <xf numFmtId="0" fontId="0" fillId="41" borderId="1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66" fillId="0" borderId="1" xfId="0" applyFont="1" applyFill="1" applyBorder="1" applyAlignment="1">
      <alignment horizontal="center" vertical="center" wrapText="1"/>
    </xf>
    <xf numFmtId="177" fontId="66" fillId="0" borderId="1" xfId="0" applyNumberFormat="1" applyFont="1" applyFill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8" borderId="1" xfId="0" applyFont="1" applyFill="1" applyBorder="1" applyAlignment="1">
      <alignment horizontal="center" vertical="center"/>
    </xf>
    <xf numFmtId="177" fontId="9" fillId="0" borderId="0" xfId="0" applyNumberFormat="1" applyFont="1">
      <alignment vertical="center"/>
    </xf>
    <xf numFmtId="0" fontId="9" fillId="42" borderId="1" xfId="0" applyFont="1" applyFill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80" fontId="55" fillId="0" borderId="1" xfId="0" applyNumberFormat="1" applyFont="1" applyBorder="1" applyAlignment="1">
      <alignment horizontal="center" vertical="center" wrapText="1"/>
    </xf>
    <xf numFmtId="0" fontId="68" fillId="0" borderId="1" xfId="0" applyFont="1" applyFill="1" applyBorder="1" applyAlignment="1">
      <alignment vertical="center"/>
    </xf>
    <xf numFmtId="191" fontId="9" fillId="0" borderId="0" xfId="0" applyNumberFormat="1" applyFont="1">
      <alignment vertical="center"/>
    </xf>
    <xf numFmtId="0" fontId="55" fillId="0" borderId="1" xfId="0" applyNumberFormat="1" applyFont="1" applyFill="1" applyBorder="1" applyAlignment="1">
      <alignment vertical="center"/>
    </xf>
    <xf numFmtId="180" fontId="10" fillId="0" borderId="0" xfId="0" applyNumberFormat="1" applyFont="1">
      <alignment vertical="center"/>
    </xf>
    <xf numFmtId="0" fontId="0" fillId="0" borderId="45" xfId="0" applyFill="1" applyBorder="1" applyAlignment="1">
      <alignment horizontal="center" vertical="center"/>
    </xf>
    <xf numFmtId="0" fontId="64" fillId="40" borderId="3" xfId="0" applyFont="1" applyFill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0" fillId="0" borderId="25" xfId="0" applyBorder="1">
      <alignment vertical="center"/>
    </xf>
    <xf numFmtId="0" fontId="69" fillId="0" borderId="0" xfId="0" applyFont="1" applyAlignment="1">
      <alignment horizontal="center" vertical="center"/>
    </xf>
    <xf numFmtId="181" fontId="70" fillId="0" borderId="1" xfId="1" applyNumberFormat="1" applyFont="1" applyBorder="1">
      <alignment vertical="center"/>
    </xf>
    <xf numFmtId="181" fontId="70" fillId="0" borderId="0" xfId="1" applyNumberFormat="1" applyFont="1">
      <alignment vertical="center"/>
    </xf>
    <xf numFmtId="0" fontId="6" fillId="0" borderId="0" xfId="0" applyFont="1" applyAlignment="1">
      <alignment vertical="center"/>
    </xf>
    <xf numFmtId="0" fontId="71" fillId="4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71" fillId="0" borderId="0" xfId="0" applyFont="1" applyFill="1" applyBorder="1" applyAlignment="1">
      <alignment horizontal="center" vertical="center"/>
    </xf>
    <xf numFmtId="0" fontId="72" fillId="46" borderId="1" xfId="0" applyFont="1" applyFill="1" applyBorder="1">
      <alignment vertical="center"/>
    </xf>
    <xf numFmtId="181" fontId="72" fillId="40" borderId="1" xfId="0" applyNumberFormat="1" applyFont="1" applyFill="1" applyBorder="1">
      <alignment vertical="center"/>
    </xf>
    <xf numFmtId="181" fontId="72" fillId="40" borderId="1" xfId="1" applyNumberFormat="1" applyFont="1" applyFill="1" applyBorder="1">
      <alignment vertical="center"/>
    </xf>
    <xf numFmtId="180" fontId="74" fillId="0" borderId="0" xfId="1" applyNumberFormat="1" applyFont="1">
      <alignment vertical="center"/>
    </xf>
    <xf numFmtId="180" fontId="70" fillId="0" borderId="0" xfId="1" applyNumberFormat="1" applyFont="1">
      <alignment vertical="center"/>
    </xf>
    <xf numFmtId="0" fontId="75" fillId="40" borderId="1" xfId="0" applyFont="1" applyFill="1" applyBorder="1">
      <alignment vertical="center"/>
    </xf>
    <xf numFmtId="181" fontId="73" fillId="40" borderId="0" xfId="1" applyNumberFormat="1" applyFont="1" applyFill="1">
      <alignment vertical="center"/>
    </xf>
    <xf numFmtId="181" fontId="0" fillId="0" borderId="0" xfId="0" applyNumberFormat="1">
      <alignment vertical="center"/>
    </xf>
    <xf numFmtId="0" fontId="0" fillId="39" borderId="1" xfId="0" applyFill="1" applyBorder="1" applyAlignment="1">
      <alignment horizontal="center" vertical="center"/>
    </xf>
    <xf numFmtId="0" fontId="0" fillId="41" borderId="5" xfId="0" applyFill="1" applyBorder="1" applyAlignment="1">
      <alignment horizontal="center" vertical="center"/>
    </xf>
    <xf numFmtId="0" fontId="0" fillId="41" borderId="7" xfId="0" applyFill="1" applyBorder="1" applyAlignment="1">
      <alignment horizontal="center" vertical="center"/>
    </xf>
    <xf numFmtId="0" fontId="0" fillId="39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1" borderId="11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0" fillId="44" borderId="5" xfId="0" applyFill="1" applyBorder="1">
      <alignment vertical="center"/>
    </xf>
    <xf numFmtId="0" fontId="0" fillId="44" borderId="22" xfId="0" applyFill="1" applyBorder="1">
      <alignment vertical="center"/>
    </xf>
    <xf numFmtId="0" fontId="0" fillId="44" borderId="6" xfId="0" applyFill="1" applyBorder="1">
      <alignment vertical="center"/>
    </xf>
    <xf numFmtId="0" fontId="0" fillId="47" borderId="7" xfId="0" applyFill="1" applyBorder="1" applyAlignment="1">
      <alignment horizontal="center" vertical="center"/>
    </xf>
    <xf numFmtId="0" fontId="0" fillId="47" borderId="11" xfId="0" applyFill="1" applyBorder="1" applyAlignment="1">
      <alignment horizontal="center" vertical="center"/>
    </xf>
    <xf numFmtId="0" fontId="0" fillId="47" borderId="46" xfId="0" applyFill="1" applyBorder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center"/>
    </xf>
    <xf numFmtId="196" fontId="55" fillId="0" borderId="1" xfId="0" applyNumberFormat="1" applyFont="1" applyFill="1" applyBorder="1" applyAlignment="1">
      <alignment vertical="center"/>
    </xf>
    <xf numFmtId="0" fontId="0" fillId="37" borderId="15" xfId="0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5" borderId="1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5" xfId="0" applyFill="1" applyBorder="1">
      <alignment vertical="center"/>
    </xf>
    <xf numFmtId="38" fontId="9" fillId="0" borderId="15" xfId="0" applyNumberFormat="1" applyFont="1" applyBorder="1" applyAlignment="1">
      <alignment vertical="top" wrapText="1"/>
    </xf>
    <xf numFmtId="0" fontId="72" fillId="45" borderId="1" xfId="0" applyFont="1" applyFill="1" applyBorder="1" applyAlignment="1">
      <alignment horizontal="center" vertical="center"/>
    </xf>
    <xf numFmtId="0" fontId="72" fillId="37" borderId="1" xfId="0" applyFont="1" applyFill="1" applyBorder="1" applyAlignment="1">
      <alignment horizontal="center" vertical="center"/>
    </xf>
    <xf numFmtId="0" fontId="72" fillId="0" borderId="1" xfId="0" applyFont="1" applyBorder="1" applyAlignment="1">
      <alignment horizontal="center" vertical="center"/>
    </xf>
    <xf numFmtId="0" fontId="72" fillId="37" borderId="15" xfId="0" applyFont="1" applyFill="1" applyBorder="1" applyAlignment="1">
      <alignment horizontal="center" vertical="center"/>
    </xf>
    <xf numFmtId="198" fontId="9" fillId="0" borderId="0" xfId="0" applyNumberFormat="1" applyFont="1" applyBorder="1">
      <alignment vertical="center"/>
    </xf>
    <xf numFmtId="197" fontId="9" fillId="0" borderId="0" xfId="0" applyNumberFormat="1" applyFont="1" applyBorder="1">
      <alignment vertical="center"/>
    </xf>
    <xf numFmtId="0" fontId="0" fillId="39" borderId="0" xfId="0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177" fontId="9" fillId="0" borderId="1" xfId="0" applyNumberFormat="1" applyFont="1" applyBorder="1">
      <alignment vertical="center"/>
    </xf>
    <xf numFmtId="198" fontId="9" fillId="0" borderId="0" xfId="0" applyNumberFormat="1" applyFont="1">
      <alignment vertical="center"/>
    </xf>
    <xf numFmtId="0" fontId="77" fillId="0" borderId="0" xfId="0" applyFont="1" applyAlignment="1">
      <alignment horizontal="center" vertical="center"/>
    </xf>
    <xf numFmtId="0" fontId="58" fillId="0" borderId="0" xfId="0" applyFont="1">
      <alignment vertical="center"/>
    </xf>
    <xf numFmtId="0" fontId="77" fillId="0" borderId="1" xfId="0" applyFont="1" applyBorder="1" applyAlignment="1">
      <alignment horizontal="center" vertical="center"/>
    </xf>
    <xf numFmtId="0" fontId="77" fillId="0" borderId="19" xfId="0" applyFont="1" applyBorder="1" applyAlignment="1">
      <alignment horizontal="center" vertical="center"/>
    </xf>
    <xf numFmtId="0" fontId="77" fillId="0" borderId="16" xfId="0" applyFont="1" applyBorder="1" applyAlignment="1">
      <alignment horizontal="center" vertical="center"/>
    </xf>
    <xf numFmtId="0" fontId="77" fillId="0" borderId="47" xfId="0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2" fillId="0" borderId="1" xfId="0" applyFont="1" applyFill="1" applyBorder="1" applyAlignment="1">
      <alignment horizontal="center" vertical="center"/>
    </xf>
    <xf numFmtId="0" fontId="72" fillId="0" borderId="0" xfId="0" applyFont="1" applyFill="1" applyBorder="1" applyAlignment="1">
      <alignment horizontal="center" vertical="center"/>
    </xf>
    <xf numFmtId="0" fontId="72" fillId="0" borderId="0" xfId="0" applyFont="1" applyBorder="1" applyAlignment="1">
      <alignment horizontal="center" vertical="center"/>
    </xf>
    <xf numFmtId="0" fontId="72" fillId="48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180" fontId="9" fillId="0" borderId="2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71" fillId="45" borderId="1" xfId="0" applyFont="1" applyFill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2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40" xfId="0" applyFont="1" applyFill="1" applyBorder="1" applyAlignment="1">
      <alignment horizontal="center" vertical="center"/>
    </xf>
    <xf numFmtId="0" fontId="19" fillId="0" borderId="41" xfId="0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 wrapText="1"/>
    </xf>
    <xf numFmtId="0" fontId="20" fillId="0" borderId="3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8" fillId="0" borderId="4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</cellXfs>
  <cellStyles count="50">
    <cellStyle name="20% - 輔色1" xfId="21" builtinId="30" customBuiltin="1"/>
    <cellStyle name="20% - 輔色2" xfId="25" builtinId="34" customBuiltin="1"/>
    <cellStyle name="20% - 輔色3" xfId="29" builtinId="38" customBuiltin="1"/>
    <cellStyle name="20% - 輔色4" xfId="33" builtinId="42" customBuiltin="1"/>
    <cellStyle name="20% - 輔色5" xfId="37" builtinId="46" customBuiltin="1"/>
    <cellStyle name="20% - 輔色6" xfId="41" builtinId="50" customBuiltin="1"/>
    <cellStyle name="40% - 輔色1" xfId="22" builtinId="31" customBuiltin="1"/>
    <cellStyle name="40% - 輔色2" xfId="26" builtinId="35" customBuiltin="1"/>
    <cellStyle name="40% - 輔色3" xfId="30" builtinId="39" customBuiltin="1"/>
    <cellStyle name="40% - 輔色4" xfId="34" builtinId="43" customBuiltin="1"/>
    <cellStyle name="40% - 輔色5" xfId="38" builtinId="47" customBuiltin="1"/>
    <cellStyle name="40% - 輔色6" xfId="42" builtinId="51" customBuiltin="1"/>
    <cellStyle name="60% - 輔色1" xfId="23" builtinId="32" customBuiltin="1"/>
    <cellStyle name="60% - 輔色2" xfId="27" builtinId="36" customBuiltin="1"/>
    <cellStyle name="60% - 輔色3" xfId="31" builtinId="40" customBuiltin="1"/>
    <cellStyle name="60% - 輔色4" xfId="35" builtinId="44" customBuiltin="1"/>
    <cellStyle name="60% - 輔色5" xfId="39" builtinId="48" customBuiltin="1"/>
    <cellStyle name="60% - 輔色6" xfId="43" builtinId="52" customBuiltin="1"/>
    <cellStyle name="一般" xfId="0" builtinId="0"/>
    <cellStyle name="一般 2" xfId="44" xr:uid="{00000000-0005-0000-0000-000013000000}"/>
    <cellStyle name="一般 3" xfId="45" xr:uid="{00000000-0005-0000-0000-000014000000}"/>
    <cellStyle name="千分位" xfId="2" builtinId="3"/>
    <cellStyle name="千分位 2" xfId="46" xr:uid="{00000000-0005-0000-0000-000016000000}"/>
    <cellStyle name="千分位 2 2" xfId="49" xr:uid="{00000000-0005-0000-0000-000017000000}"/>
    <cellStyle name="千分位 3" xfId="48" xr:uid="{00000000-0005-0000-0000-000018000000}"/>
    <cellStyle name="中等" xfId="10" builtinId="28" customBuiltin="1"/>
    <cellStyle name="合計" xfId="19" builtinId="25" customBuiltin="1"/>
    <cellStyle name="好" xfId="8" builtinId="26" customBuiltin="1"/>
    <cellStyle name="百分比" xfId="1" builtinId="5"/>
    <cellStyle name="百分比 2" xfId="47" xr:uid="{00000000-0005-0000-0000-00001D000000}"/>
    <cellStyle name="計算方式" xfId="13" builtinId="22" customBuiltin="1"/>
    <cellStyle name="連結的儲存格" xfId="14" builtinId="24" customBuiltin="1"/>
    <cellStyle name="備註" xfId="17" builtinId="10" customBuiltin="1"/>
    <cellStyle name="說明文字" xfId="18" builtinId="53" customBuiltin="1"/>
    <cellStyle name="輔色1" xfId="20" builtinId="29" customBuiltin="1"/>
    <cellStyle name="輔色2" xfId="24" builtinId="33" customBuiltin="1"/>
    <cellStyle name="輔色3" xfId="28" builtinId="37" customBuiltin="1"/>
    <cellStyle name="輔色4" xfId="32" builtinId="41" customBuiltin="1"/>
    <cellStyle name="輔色5" xfId="36" builtinId="45" customBuiltin="1"/>
    <cellStyle name="輔色6" xfId="40" builtinId="49" customBuiltin="1"/>
    <cellStyle name="標題" xfId="3" builtinId="15" customBuiltin="1"/>
    <cellStyle name="標題 1" xfId="4" builtinId="16" customBuiltin="1"/>
    <cellStyle name="標題 2" xfId="5" builtinId="17" customBuiltin="1"/>
    <cellStyle name="標題 3" xfId="6" builtinId="18" customBuiltin="1"/>
    <cellStyle name="標題 4" xfId="7" builtinId="19" customBuiltin="1"/>
    <cellStyle name="輸入" xfId="11" builtinId="20" customBuiltin="1"/>
    <cellStyle name="輸出" xfId="12" builtinId="21" customBuiltin="1"/>
    <cellStyle name="檢查儲存格" xfId="15" builtinId="23" customBuiltin="1"/>
    <cellStyle name="壞" xfId="9" builtinId="27" customBuiltin="1"/>
    <cellStyle name="警告文字" xfId="16" builtinId="11" customBuiltin="1"/>
  </cellStyles>
  <dxfs count="2784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BFF0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BFF0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BFF0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BFF0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BFF0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BFF0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rgb="FF3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BFF0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rgb="FF3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BFF0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3FFF00"/>
      <color rgb="FFFFFB00"/>
      <color rgb="FFCBFF09"/>
      <color rgb="FFFF00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596062" y="6267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7424737" y="359092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538787" y="60007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6367462" y="33909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004;&#22826;&#20844;freeg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BNRegularＸ_W()"/>
      <sheetName val="BNRegular Symbol"/>
      <sheetName val="ＢＮPayCombo"/>
      <sheetName val="BN_PayCombo"/>
      <sheetName val="Analysis"/>
      <sheetName val="倍率區間"/>
      <sheetName val="VI"/>
      <sheetName val="Max Payout"/>
      <sheetName val="總數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B7" t="e">
            <v>#REF!</v>
          </cell>
        </row>
        <row r="9">
          <cell r="B9" t="e">
            <v>#REF!</v>
          </cell>
        </row>
      </sheetData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33580-08F3-9941-914D-E3386F802B9E}">
  <dimension ref="A1:N194"/>
  <sheetViews>
    <sheetView zoomScale="135" zoomScaleNormal="80" workbookViewId="0">
      <selection activeCell="I33" sqref="I33"/>
    </sheetView>
  </sheetViews>
  <sheetFormatPr baseColWidth="10" defaultColWidth="9" defaultRowHeight="15"/>
  <cols>
    <col min="1" max="1" width="18.33203125" style="37" bestFit="1" customWidth="1"/>
    <col min="2" max="2" width="18.5" style="37" bestFit="1" customWidth="1"/>
    <col min="3" max="3" width="14.5" style="37" customWidth="1"/>
    <col min="4" max="4" width="13" style="37" customWidth="1"/>
    <col min="5" max="5" width="14.6640625" style="37" customWidth="1"/>
    <col min="6" max="6" width="16.33203125" style="37" customWidth="1"/>
    <col min="7" max="7" width="13.5" style="37" customWidth="1"/>
    <col min="8" max="8" width="12.6640625" style="37" bestFit="1" customWidth="1"/>
    <col min="9" max="9" width="21.1640625" style="37" customWidth="1"/>
    <col min="10" max="10" width="17.6640625" style="37" customWidth="1"/>
    <col min="11" max="11" width="35.1640625" style="37" customWidth="1"/>
    <col min="12" max="12" width="18.1640625" style="37" customWidth="1"/>
    <col min="13" max="16384" width="9" style="37"/>
  </cols>
  <sheetData>
    <row r="1" spans="1:13" ht="16.5" customHeight="1"/>
    <row r="2" spans="1:13" ht="16.5" customHeight="1"/>
    <row r="3" spans="1:13" ht="16.5" customHeight="1">
      <c r="A3" s="186"/>
      <c r="B3" s="177" t="s">
        <v>116</v>
      </c>
      <c r="C3" s="263" t="s">
        <v>313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</row>
    <row r="4" spans="1:13" ht="16.5" customHeight="1">
      <c r="B4" s="177" t="s">
        <v>142</v>
      </c>
      <c r="C4" s="178" t="s">
        <v>153</v>
      </c>
      <c r="D4" s="224"/>
      <c r="E4" s="224"/>
      <c r="F4" s="224"/>
      <c r="G4" s="224"/>
      <c r="H4" s="224"/>
      <c r="I4" s="224"/>
      <c r="J4" s="224"/>
      <c r="K4" s="224"/>
      <c r="L4" s="224"/>
      <c r="M4" s="224"/>
    </row>
    <row r="5" spans="1:13" ht="16.5" customHeight="1">
      <c r="B5" s="176" t="s">
        <v>115</v>
      </c>
      <c r="C5" s="180"/>
      <c r="D5" s="224"/>
      <c r="E5" s="224"/>
      <c r="F5" s="224"/>
      <c r="G5" s="224"/>
      <c r="H5" s="224"/>
      <c r="I5" s="224"/>
      <c r="J5" s="224"/>
      <c r="K5" s="224"/>
      <c r="L5" s="224"/>
      <c r="M5" s="224"/>
    </row>
    <row r="6" spans="1:13" ht="16.5" customHeight="1">
      <c r="B6" s="176" t="s">
        <v>114</v>
      </c>
      <c r="C6" s="175"/>
      <c r="D6" s="224"/>
      <c r="E6" s="224"/>
      <c r="F6" s="224"/>
      <c r="G6" s="224"/>
      <c r="H6" s="224"/>
      <c r="I6" s="224"/>
      <c r="J6" s="224"/>
      <c r="K6" s="224"/>
      <c r="L6" s="224"/>
      <c r="M6" s="224"/>
    </row>
    <row r="7" spans="1:13" ht="16.5" customHeight="1" thickBot="1">
      <c r="B7" s="149"/>
      <c r="C7" s="142"/>
      <c r="D7" s="224"/>
      <c r="E7" s="224"/>
      <c r="F7" s="224"/>
      <c r="G7" s="224"/>
      <c r="H7" s="224"/>
      <c r="I7" s="224"/>
      <c r="J7" s="224"/>
      <c r="K7" s="224"/>
      <c r="L7" s="224"/>
      <c r="M7" s="224"/>
    </row>
    <row r="8" spans="1:13" ht="16.5" customHeight="1">
      <c r="B8" s="174" t="s">
        <v>114</v>
      </c>
      <c r="C8" s="173" t="s">
        <v>113</v>
      </c>
      <c r="D8" s="173" t="s">
        <v>112</v>
      </c>
      <c r="E8" s="133"/>
      <c r="F8" s="133"/>
      <c r="G8" s="133"/>
      <c r="H8" s="133"/>
      <c r="I8" s="133"/>
      <c r="J8" s="120"/>
      <c r="K8" s="224"/>
      <c r="L8" s="224"/>
      <c r="M8" s="224"/>
    </row>
    <row r="9" spans="1:13" ht="16.5" customHeight="1">
      <c r="B9" s="172"/>
      <c r="C9" s="171"/>
      <c r="D9" s="362"/>
      <c r="E9" s="6"/>
      <c r="F9" s="6"/>
      <c r="G9" s="6"/>
      <c r="H9" s="6"/>
      <c r="I9" s="6"/>
      <c r="J9" s="122"/>
      <c r="K9" s="224"/>
      <c r="L9" s="224"/>
      <c r="M9" s="224"/>
    </row>
    <row r="10" spans="1:13" ht="16.5" customHeight="1">
      <c r="B10" s="172"/>
      <c r="C10" s="171"/>
      <c r="D10" s="6"/>
      <c r="E10" s="6"/>
      <c r="F10" s="6"/>
      <c r="G10" s="6"/>
      <c r="H10" s="6"/>
      <c r="I10" s="6"/>
      <c r="J10" s="122"/>
      <c r="K10" s="224"/>
      <c r="L10" s="224"/>
      <c r="M10" s="224"/>
    </row>
    <row r="11" spans="1:13" ht="16.5" customHeight="1">
      <c r="B11" s="172"/>
      <c r="C11" s="171"/>
      <c r="D11" s="6"/>
      <c r="E11" s="6"/>
      <c r="F11" s="6"/>
      <c r="G11" s="6"/>
      <c r="H11" s="6"/>
      <c r="I11" s="6"/>
      <c r="J11" s="122"/>
      <c r="K11" s="224"/>
      <c r="L11" s="224"/>
      <c r="M11" s="224"/>
    </row>
    <row r="12" spans="1:13" ht="16.5" customHeight="1">
      <c r="B12" s="172"/>
      <c r="C12" s="171"/>
      <c r="D12" s="6"/>
      <c r="E12" s="6"/>
      <c r="F12" s="6"/>
      <c r="G12" s="6"/>
      <c r="H12" s="6"/>
      <c r="I12" s="6"/>
      <c r="J12" s="122"/>
      <c r="K12" s="224"/>
      <c r="L12" s="224"/>
      <c r="M12" s="224"/>
    </row>
    <row r="13" spans="1:13" ht="16.5" customHeight="1">
      <c r="B13" s="172"/>
      <c r="C13" s="171"/>
      <c r="D13" s="6"/>
      <c r="E13" s="6"/>
      <c r="F13" s="43"/>
      <c r="G13" s="6"/>
      <c r="H13" s="6"/>
      <c r="I13" s="6"/>
      <c r="J13" s="122"/>
      <c r="K13" s="224"/>
      <c r="L13" s="224"/>
      <c r="M13" s="224"/>
    </row>
    <row r="14" spans="1:13" ht="16.5" customHeight="1" thickBot="1">
      <c r="B14" s="170"/>
      <c r="C14" s="169"/>
      <c r="D14" s="168"/>
      <c r="E14" s="167"/>
      <c r="F14" s="166"/>
      <c r="G14" s="168"/>
      <c r="H14" s="167"/>
      <c r="I14" s="166"/>
      <c r="J14" s="165"/>
      <c r="K14" s="224"/>
      <c r="L14" s="224"/>
      <c r="M14" s="224"/>
    </row>
    <row r="15" spans="1:13" ht="16.5" customHeight="1" thickBot="1">
      <c r="B15" s="149"/>
      <c r="C15" s="142"/>
      <c r="D15" s="224"/>
      <c r="E15" s="224"/>
      <c r="F15" s="224"/>
      <c r="G15" s="224"/>
      <c r="H15" s="224"/>
      <c r="I15" s="224"/>
      <c r="J15" s="224"/>
      <c r="K15" s="224"/>
      <c r="L15" s="224"/>
      <c r="M15" s="224"/>
    </row>
    <row r="16" spans="1:13" ht="16.5" customHeight="1">
      <c r="B16" s="164" t="s">
        <v>111</v>
      </c>
      <c r="C16" s="163" t="s">
        <v>110</v>
      </c>
      <c r="D16" s="163" t="s">
        <v>109</v>
      </c>
      <c r="E16" s="163" t="s">
        <v>108</v>
      </c>
      <c r="F16" s="163" t="s">
        <v>107</v>
      </c>
      <c r="G16" s="163" t="s">
        <v>106</v>
      </c>
      <c r="H16" s="162" t="s">
        <v>89</v>
      </c>
      <c r="I16" s="162" t="s">
        <v>105</v>
      </c>
      <c r="J16" s="162" t="s">
        <v>104</v>
      </c>
      <c r="K16" s="162" t="s">
        <v>141</v>
      </c>
      <c r="L16" s="161" t="s">
        <v>103</v>
      </c>
      <c r="M16" s="224"/>
    </row>
    <row r="17" spans="1:13" ht="16.5" customHeight="1">
      <c r="B17" s="160">
        <f>OverView!B17</f>
        <v>50</v>
      </c>
      <c r="C17" s="159" t="s">
        <v>314</v>
      </c>
      <c r="D17" s="274">
        <f>FG_243way_PayCombo!L45</f>
        <v>0.53349303135888504</v>
      </c>
      <c r="E17" s="274">
        <f>1-D17</f>
        <v>0.46650696864111496</v>
      </c>
      <c r="F17" s="274">
        <f>FG_243way_PayCombo!L43</f>
        <v>0.53349303135888504</v>
      </c>
      <c r="G17" s="274">
        <f>FG_243way_PayCombo!L44</f>
        <v>0</v>
      </c>
      <c r="H17" s="274">
        <f>SUM(FG_243way_PayCombo!L7:L40)</f>
        <v>0.44995178924228629</v>
      </c>
      <c r="I17" s="274">
        <f>SUM(FG_243way_PayCombo!L40:L42)</f>
        <v>1.2302389968382394E-2</v>
      </c>
      <c r="J17" s="158" t="e">
        <f>[1]VI!B7</f>
        <v>#REF!</v>
      </c>
      <c r="K17" s="158" t="e">
        <f>[1]VI!B9</f>
        <v>#REF!</v>
      </c>
      <c r="L17" s="157"/>
      <c r="M17" s="224"/>
    </row>
    <row r="18" spans="1:13" ht="16.5" customHeight="1">
      <c r="B18" s="156"/>
      <c r="C18" s="3"/>
      <c r="D18" s="3"/>
      <c r="E18" s="197"/>
      <c r="F18" s="3"/>
      <c r="G18" s="3"/>
      <c r="H18" s="3"/>
      <c r="I18" s="3"/>
      <c r="J18" s="3"/>
      <c r="K18" s="3"/>
      <c r="L18" s="135"/>
      <c r="M18" s="224"/>
    </row>
    <row r="19" spans="1:13" ht="16.5" customHeight="1" thickBot="1">
      <c r="B19" s="155"/>
      <c r="C19" s="154"/>
      <c r="D19" s="154"/>
      <c r="E19" s="154"/>
      <c r="F19" s="154"/>
      <c r="G19" s="154"/>
      <c r="H19" s="154"/>
      <c r="I19" s="154"/>
      <c r="J19" s="154"/>
      <c r="K19" s="154"/>
      <c r="L19" s="153"/>
      <c r="M19" s="224"/>
    </row>
    <row r="20" spans="1:13" ht="16.5" customHeight="1" thickBot="1">
      <c r="B20" s="149"/>
      <c r="C20" s="142"/>
      <c r="D20" s="224"/>
      <c r="E20" s="224"/>
      <c r="F20" s="224"/>
      <c r="G20" s="224"/>
      <c r="H20" s="224"/>
      <c r="I20" s="224"/>
      <c r="J20" s="224"/>
      <c r="K20" s="224"/>
      <c r="L20" s="224"/>
      <c r="M20" s="224"/>
    </row>
    <row r="21" spans="1:13" ht="16.5" customHeight="1">
      <c r="B21" s="152" t="s">
        <v>102</v>
      </c>
      <c r="C21" s="151" t="s">
        <v>177</v>
      </c>
      <c r="D21" s="224"/>
      <c r="E21" s="224"/>
      <c r="F21" s="21"/>
      <c r="G21" s="224"/>
      <c r="H21" s="224"/>
      <c r="I21" s="224"/>
      <c r="J21" s="224"/>
      <c r="K21" s="224"/>
      <c r="L21" s="224"/>
      <c r="M21" s="224"/>
    </row>
    <row r="22" spans="1:13" ht="16.5" customHeight="1" thickBot="1">
      <c r="B22" s="150" t="s">
        <v>101</v>
      </c>
      <c r="C22" s="143" t="str">
        <f>IF((1/SUM(FG_243way_PayCombo!L40:L40))&gt;=150,"infrequency",(IF((1/SUM(FG_243way_PayCombo!L40:L40))&gt;=100,"Average","Frequency")))</f>
        <v>infrequency</v>
      </c>
      <c r="D22" s="224"/>
      <c r="E22" s="224"/>
      <c r="F22" s="224"/>
      <c r="G22" s="224"/>
      <c r="H22" s="224"/>
      <c r="I22" s="224"/>
      <c r="J22" s="224"/>
      <c r="K22" s="224"/>
      <c r="L22" s="224"/>
      <c r="M22" s="224"/>
    </row>
    <row r="23" spans="1:13" ht="16.5" customHeight="1">
      <c r="B23" s="149"/>
      <c r="C23" s="142"/>
      <c r="D23" s="224"/>
      <c r="E23" s="224"/>
      <c r="F23" s="224"/>
      <c r="G23" s="224"/>
      <c r="H23" s="224"/>
      <c r="I23" s="224"/>
      <c r="J23" s="224"/>
      <c r="K23" s="224"/>
      <c r="L23" s="224"/>
      <c r="M23" s="224"/>
    </row>
    <row r="24" spans="1:13" ht="16.5" customHeight="1" thickBot="1">
      <c r="B24" s="149"/>
      <c r="C24" s="142"/>
      <c r="D24" s="224"/>
      <c r="E24" s="224"/>
      <c r="F24" s="224"/>
      <c r="G24" s="224"/>
      <c r="H24" s="224"/>
      <c r="I24" s="224"/>
      <c r="J24" s="224"/>
      <c r="K24" s="224"/>
      <c r="L24" s="224"/>
      <c r="M24" s="224"/>
    </row>
    <row r="25" spans="1:13" ht="16.5" customHeight="1">
      <c r="B25" s="148" t="s">
        <v>98</v>
      </c>
      <c r="C25" s="147">
        <v>1</v>
      </c>
      <c r="D25" s="147">
        <v>2</v>
      </c>
      <c r="E25" s="147">
        <v>3</v>
      </c>
      <c r="F25" s="146">
        <v>4</v>
      </c>
      <c r="G25" s="145">
        <v>5</v>
      </c>
      <c r="H25" s="224"/>
      <c r="I25" s="224"/>
      <c r="J25" s="224"/>
      <c r="K25" s="224"/>
      <c r="L25" s="224"/>
      <c r="M25" s="224"/>
    </row>
    <row r="26" spans="1:13" ht="17" thickBot="1">
      <c r="A26" s="37" t="s">
        <v>254</v>
      </c>
      <c r="B26" s="144" t="s">
        <v>148</v>
      </c>
      <c r="C26" s="77">
        <f>OverView!C26</f>
        <v>3</v>
      </c>
      <c r="D26" s="77">
        <f>OverView!D26</f>
        <v>3</v>
      </c>
      <c r="E26" s="77">
        <f>OverView!E26</f>
        <v>3</v>
      </c>
      <c r="F26" s="77">
        <f>OverView!F26</f>
        <v>3</v>
      </c>
      <c r="G26" s="77">
        <f>OverView!G26</f>
        <v>3</v>
      </c>
      <c r="H26" s="142"/>
      <c r="I26" s="224"/>
      <c r="J26" s="224"/>
      <c r="K26" s="224"/>
      <c r="L26" s="224"/>
      <c r="M26" s="224"/>
    </row>
    <row r="27" spans="1:13" ht="16.5" customHeight="1" thickBot="1">
      <c r="A27" s="37" t="s">
        <v>327</v>
      </c>
      <c r="B27" s="144" t="s">
        <v>148</v>
      </c>
      <c r="C27" s="77">
        <f>OverView!C27</f>
        <v>3</v>
      </c>
      <c r="D27" s="77">
        <f>OverView!D27</f>
        <v>3</v>
      </c>
      <c r="E27" s="77">
        <f>OverView!E27</f>
        <v>4</v>
      </c>
      <c r="F27" s="77">
        <f>OverView!F27</f>
        <v>4</v>
      </c>
      <c r="G27" s="77">
        <f>OverView!G27</f>
        <v>4</v>
      </c>
      <c r="H27" s="224"/>
      <c r="I27" s="224"/>
      <c r="J27" s="224"/>
      <c r="K27" s="224"/>
      <c r="L27" s="224"/>
      <c r="M27" s="224"/>
    </row>
    <row r="28" spans="1:13" ht="16.5" customHeight="1" thickBot="1">
      <c r="A28" s="37" t="s">
        <v>328</v>
      </c>
      <c r="B28" s="144" t="s">
        <v>148</v>
      </c>
      <c r="C28" s="77">
        <f>OverView!C28</f>
        <v>3</v>
      </c>
      <c r="D28" s="77">
        <f>OverView!D28</f>
        <v>3</v>
      </c>
      <c r="E28" s="77">
        <f>OverView!E28</f>
        <v>5</v>
      </c>
      <c r="F28" s="77">
        <f>OverView!F28</f>
        <v>5</v>
      </c>
      <c r="G28" s="77">
        <f>OverView!G28</f>
        <v>5</v>
      </c>
      <c r="H28" s="224"/>
      <c r="I28" s="224"/>
      <c r="J28" s="224"/>
      <c r="K28" s="224"/>
      <c r="L28" s="224"/>
      <c r="M28" s="224"/>
    </row>
    <row r="29" spans="1:13" ht="16.5" customHeight="1"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  <c r="M29" s="224"/>
    </row>
    <row r="30" spans="1:13" ht="16.5" customHeight="1">
      <c r="B30" s="224" t="s">
        <v>100</v>
      </c>
      <c r="C30" s="224"/>
      <c r="D30" s="224"/>
      <c r="E30" s="224"/>
      <c r="F30" s="224"/>
      <c r="G30" s="224"/>
      <c r="H30" s="224"/>
      <c r="I30" s="224"/>
      <c r="J30" s="224"/>
      <c r="K30" s="224"/>
      <c r="L30" s="224"/>
      <c r="M30" s="224"/>
    </row>
    <row r="31" spans="1:13" ht="16.5" customHeight="1">
      <c r="B31" s="224"/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</row>
    <row r="32" spans="1:13" ht="16.5" customHeight="1">
      <c r="B32" s="224"/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</row>
    <row r="33" spans="2:14" ht="16.5" customHeight="1">
      <c r="G33" s="1"/>
      <c r="H33" s="224"/>
      <c r="I33" s="224"/>
      <c r="J33" s="224"/>
      <c r="K33" s="224"/>
      <c r="L33" s="224"/>
      <c r="M33" s="224"/>
    </row>
    <row r="34" spans="2:14" ht="16.5" customHeight="1">
      <c r="B34" s="141" t="s">
        <v>99</v>
      </c>
      <c r="C34" s="1"/>
      <c r="D34" s="1"/>
      <c r="E34" s="1"/>
      <c r="F34" s="1"/>
      <c r="G34" s="224"/>
      <c r="H34" s="224"/>
      <c r="I34" s="224"/>
      <c r="J34" s="224"/>
      <c r="K34" s="224"/>
      <c r="L34" s="224"/>
      <c r="M34" s="224"/>
      <c r="N34" s="224"/>
    </row>
    <row r="35" spans="2:14" ht="16.5" customHeight="1">
      <c r="B35" s="141" t="s">
        <v>98</v>
      </c>
      <c r="C35" s="141">
        <v>1</v>
      </c>
      <c r="D35" s="141">
        <v>2</v>
      </c>
      <c r="E35" s="141">
        <v>3</v>
      </c>
      <c r="F35" s="141">
        <v>4</v>
      </c>
      <c r="G35" s="359">
        <v>5</v>
      </c>
      <c r="H35" s="224"/>
      <c r="I35" s="224"/>
      <c r="J35" s="224"/>
      <c r="K35" s="224"/>
      <c r="L35" s="224"/>
      <c r="M35" s="224"/>
      <c r="N35" s="224"/>
    </row>
    <row r="36" spans="2:14" ht="16.5" customHeight="1">
      <c r="B36" s="141" t="s">
        <v>59</v>
      </c>
      <c r="C36" s="361">
        <f>OverView!C51</f>
        <v>0</v>
      </c>
      <c r="D36" s="361">
        <f>OverView!D51</f>
        <v>0</v>
      </c>
      <c r="E36" s="361">
        <f>OverView!E51</f>
        <v>100</v>
      </c>
      <c r="F36" s="361">
        <f>OverView!F51</f>
        <v>200</v>
      </c>
      <c r="G36" s="361">
        <f>OverView!G51</f>
        <v>800</v>
      </c>
      <c r="H36" s="224"/>
      <c r="I36" s="224"/>
      <c r="J36" s="224"/>
      <c r="K36" s="224"/>
      <c r="L36" s="224"/>
      <c r="M36" s="224"/>
    </row>
    <row r="37" spans="2:14" ht="16.5" customHeight="1">
      <c r="B37" s="141" t="s">
        <v>85</v>
      </c>
      <c r="C37" s="361">
        <f>OverView!C52</f>
        <v>0</v>
      </c>
      <c r="D37" s="361">
        <f>OverView!D52</f>
        <v>0</v>
      </c>
      <c r="E37" s="361">
        <f>OverView!E52</f>
        <v>100</v>
      </c>
      <c r="F37" s="361">
        <f>OverView!F52</f>
        <v>200</v>
      </c>
      <c r="G37" s="361">
        <f>OverView!G52</f>
        <v>800</v>
      </c>
      <c r="H37" s="224"/>
      <c r="I37" s="224"/>
      <c r="J37" s="224"/>
      <c r="K37" s="224"/>
      <c r="L37" s="224"/>
      <c r="M37" s="224"/>
    </row>
    <row r="38" spans="2:14" ht="16.5" customHeight="1">
      <c r="B38" s="141" t="s">
        <v>83</v>
      </c>
      <c r="C38" s="361">
        <f>OverView!C53</f>
        <v>0</v>
      </c>
      <c r="D38" s="361">
        <f>OverView!D53</f>
        <v>0</v>
      </c>
      <c r="E38" s="361">
        <f>OverView!E53</f>
        <v>50</v>
      </c>
      <c r="F38" s="361">
        <f>OverView!F53</f>
        <v>100</v>
      </c>
      <c r="G38" s="361">
        <f>OverView!G53</f>
        <v>300</v>
      </c>
      <c r="H38" s="224"/>
      <c r="I38" s="224"/>
      <c r="J38" s="224"/>
      <c r="K38" s="224"/>
      <c r="L38" s="224"/>
      <c r="M38" s="224"/>
    </row>
    <row r="39" spans="2:14" ht="16.5" customHeight="1">
      <c r="B39" s="141" t="s">
        <v>84</v>
      </c>
      <c r="C39" s="361">
        <f>OverView!C54</f>
        <v>0</v>
      </c>
      <c r="D39" s="361">
        <f>OverView!D54</f>
        <v>0</v>
      </c>
      <c r="E39" s="361">
        <f>OverView!E54</f>
        <v>50</v>
      </c>
      <c r="F39" s="361">
        <f>OverView!F54</f>
        <v>100</v>
      </c>
      <c r="G39" s="361">
        <f>OverView!G54</f>
        <v>300</v>
      </c>
      <c r="H39" s="224"/>
      <c r="I39" s="224"/>
      <c r="J39" s="224"/>
      <c r="K39" s="224"/>
      <c r="L39" s="224"/>
      <c r="M39" s="224"/>
    </row>
    <row r="40" spans="2:14" ht="16.5" customHeight="1">
      <c r="B40" s="141" t="s">
        <v>118</v>
      </c>
      <c r="C40" s="361">
        <f>OverView!C55</f>
        <v>0</v>
      </c>
      <c r="D40" s="361">
        <f>OverView!D55</f>
        <v>0</v>
      </c>
      <c r="E40" s="361">
        <f>OverView!E55</f>
        <v>30</v>
      </c>
      <c r="F40" s="361">
        <f>OverView!F55</f>
        <v>60</v>
      </c>
      <c r="G40" s="361">
        <f>OverView!G55</f>
        <v>200</v>
      </c>
      <c r="H40" s="224"/>
      <c r="I40" s="224"/>
      <c r="J40" s="224"/>
      <c r="K40" s="224"/>
      <c r="L40" s="224"/>
      <c r="M40" s="224"/>
    </row>
    <row r="41" spans="2:14" ht="16.5" customHeight="1">
      <c r="B41" s="141" t="s">
        <v>69</v>
      </c>
      <c r="C41" s="361">
        <f>OverView!C56</f>
        <v>0</v>
      </c>
      <c r="D41" s="361">
        <f>OverView!D56</f>
        <v>0</v>
      </c>
      <c r="E41" s="361">
        <f>OverView!E56</f>
        <v>5</v>
      </c>
      <c r="F41" s="361">
        <f>OverView!F56</f>
        <v>10</v>
      </c>
      <c r="G41" s="361">
        <f>OverView!G56</f>
        <v>50</v>
      </c>
      <c r="H41" s="224"/>
      <c r="I41" s="224"/>
      <c r="J41" s="224"/>
      <c r="K41" s="224"/>
      <c r="L41" s="224"/>
      <c r="M41" s="224"/>
    </row>
    <row r="42" spans="2:14" ht="16.5" customHeight="1">
      <c r="B42" s="179" t="s">
        <v>277</v>
      </c>
      <c r="C42" s="361">
        <f>OverView!C57</f>
        <v>0</v>
      </c>
      <c r="D42" s="361">
        <f>OverView!D57</f>
        <v>0</v>
      </c>
      <c r="E42" s="361">
        <f>OverView!E57</f>
        <v>5</v>
      </c>
      <c r="F42" s="361">
        <f>OverView!F57</f>
        <v>10</v>
      </c>
      <c r="G42" s="361">
        <f>OverView!G57</f>
        <v>50</v>
      </c>
      <c r="H42" s="224"/>
      <c r="I42" s="224"/>
      <c r="J42" s="224"/>
      <c r="K42" s="224"/>
      <c r="L42" s="224"/>
      <c r="M42" s="224"/>
    </row>
    <row r="43" spans="2:14" ht="16.5" customHeight="1">
      <c r="B43" s="179" t="s">
        <v>189</v>
      </c>
      <c r="C43" s="361">
        <f>OverView!C58</f>
        <v>0</v>
      </c>
      <c r="D43" s="361">
        <f>OverView!D58</f>
        <v>0</v>
      </c>
      <c r="E43" s="361">
        <f>OverView!E58</f>
        <v>5</v>
      </c>
      <c r="F43" s="361">
        <f>OverView!F58</f>
        <v>10</v>
      </c>
      <c r="G43" s="361">
        <f>OverView!G58</f>
        <v>50</v>
      </c>
      <c r="H43" s="224"/>
      <c r="I43" s="224"/>
      <c r="J43" s="224"/>
      <c r="K43" s="224"/>
      <c r="L43" s="224"/>
      <c r="M43" s="224"/>
    </row>
    <row r="44" spans="2:14" ht="16.5" customHeight="1">
      <c r="B44" s="179" t="s">
        <v>190</v>
      </c>
      <c r="C44" s="361">
        <f>OverView!C59</f>
        <v>0</v>
      </c>
      <c r="D44" s="361">
        <f>OverView!D59</f>
        <v>0</v>
      </c>
      <c r="E44" s="361">
        <f>OverView!E59</f>
        <v>5</v>
      </c>
      <c r="F44" s="361">
        <f>OverView!F59</f>
        <v>10</v>
      </c>
      <c r="G44" s="361">
        <f>OverView!G59</f>
        <v>50</v>
      </c>
      <c r="H44" s="224"/>
      <c r="I44" s="224"/>
      <c r="J44" s="224"/>
      <c r="K44" s="224"/>
      <c r="L44" s="224"/>
      <c r="M44" s="224"/>
    </row>
    <row r="45" spans="2:14" ht="16.5" customHeight="1">
      <c r="B45" s="179" t="s">
        <v>186</v>
      </c>
      <c r="C45" s="361">
        <f>OverView!C60</f>
        <v>0</v>
      </c>
      <c r="D45" s="361">
        <f>OverView!D60</f>
        <v>0</v>
      </c>
      <c r="E45" s="361">
        <f>OverView!E60</f>
        <v>5</v>
      </c>
      <c r="F45" s="361">
        <f>OverView!F60</f>
        <v>10</v>
      </c>
      <c r="G45" s="361">
        <f>OverView!G60</f>
        <v>50</v>
      </c>
      <c r="H45" s="224"/>
      <c r="I45" s="224"/>
      <c r="J45" s="224"/>
      <c r="K45" s="224"/>
      <c r="L45" s="224"/>
      <c r="M45" s="224"/>
    </row>
    <row r="46" spans="2:14" ht="16.5" customHeight="1">
      <c r="B46" s="179" t="s">
        <v>44</v>
      </c>
      <c r="C46" s="361">
        <f>OverView!C61</f>
        <v>0</v>
      </c>
      <c r="D46" s="361">
        <f>OverView!D61</f>
        <v>0</v>
      </c>
      <c r="E46" s="361">
        <f>OverView!E61</f>
        <v>5</v>
      </c>
      <c r="F46" s="361">
        <f>OverView!F61</f>
        <v>10</v>
      </c>
      <c r="G46" s="361">
        <f>OverView!G61</f>
        <v>100</v>
      </c>
      <c r="H46" s="224"/>
      <c r="I46" s="224"/>
      <c r="J46" s="224"/>
      <c r="K46" s="224"/>
      <c r="L46" s="224"/>
      <c r="M46" s="224"/>
    </row>
    <row r="47" spans="2:14" ht="16.5" customHeight="1">
      <c r="F47" s="360"/>
      <c r="H47" s="224"/>
      <c r="I47" s="224"/>
    </row>
    <row r="48" spans="2:14" ht="16.5" customHeight="1">
      <c r="B48" s="77"/>
      <c r="C48" s="77"/>
      <c r="D48" s="77"/>
      <c r="E48" s="77"/>
      <c r="H48" s="224"/>
      <c r="I48" s="224"/>
    </row>
    <row r="49" spans="1:9" ht="16.5" customHeight="1">
      <c r="B49" s="77"/>
      <c r="C49" s="189"/>
      <c r="D49" s="189"/>
      <c r="E49" s="189"/>
      <c r="F49" s="77"/>
      <c r="H49" s="224"/>
      <c r="I49" s="224"/>
    </row>
    <row r="50" spans="1:9" ht="16.5" customHeight="1">
      <c r="B50" s="77"/>
      <c r="C50" s="189"/>
      <c r="D50" s="189"/>
      <c r="E50" s="189"/>
      <c r="F50" s="189"/>
      <c r="H50" s="224"/>
      <c r="I50" s="224"/>
    </row>
    <row r="51" spans="1:9" ht="16.5" customHeight="1">
      <c r="A51" s="186"/>
      <c r="B51" s="77"/>
      <c r="C51" s="189"/>
      <c r="D51" s="189"/>
      <c r="E51" s="189"/>
      <c r="F51" s="189"/>
      <c r="H51" s="224"/>
      <c r="I51" s="224"/>
    </row>
    <row r="52" spans="1:9" ht="16.5" customHeight="1">
      <c r="B52" s="77"/>
      <c r="C52" s="189"/>
      <c r="D52" s="189"/>
      <c r="E52" s="189"/>
      <c r="F52" s="189"/>
      <c r="H52" s="224"/>
      <c r="I52" s="224"/>
    </row>
    <row r="53" spans="1:9" ht="16.5" customHeight="1">
      <c r="B53" s="77"/>
      <c r="C53" s="189"/>
      <c r="D53" s="189"/>
      <c r="E53" s="189"/>
      <c r="F53" s="189"/>
      <c r="G53" s="77"/>
      <c r="H53" s="224"/>
      <c r="I53" s="224"/>
    </row>
    <row r="54" spans="1:9" ht="16.5" customHeight="1">
      <c r="B54" s="77"/>
      <c r="C54" s="189"/>
      <c r="D54" s="189"/>
      <c r="E54" s="189"/>
      <c r="F54" s="189"/>
      <c r="G54" s="189"/>
      <c r="H54" s="224"/>
      <c r="I54" s="224"/>
    </row>
    <row r="55" spans="1:9" ht="16.5" customHeight="1">
      <c r="B55" s="77"/>
      <c r="C55" s="189"/>
      <c r="D55" s="189"/>
      <c r="E55" s="189"/>
      <c r="F55" s="189"/>
      <c r="G55" s="189"/>
      <c r="H55" s="224"/>
      <c r="I55" s="224"/>
    </row>
    <row r="56" spans="1:9" ht="16.5" customHeight="1">
      <c r="B56" s="77"/>
      <c r="C56" s="189"/>
      <c r="D56" s="189"/>
      <c r="E56" s="189"/>
      <c r="F56" s="189"/>
      <c r="G56" s="189"/>
      <c r="H56" s="224"/>
      <c r="I56" s="224"/>
    </row>
    <row r="57" spans="1:9" ht="16.5" customHeight="1">
      <c r="B57" s="77"/>
      <c r="C57" s="189"/>
      <c r="D57" s="189"/>
      <c r="E57" s="189"/>
      <c r="F57" s="241"/>
      <c r="G57" s="189"/>
      <c r="H57" s="224"/>
      <c r="I57" s="224"/>
    </row>
    <row r="58" spans="1:9" ht="16.5" customHeight="1">
      <c r="B58" s="77"/>
      <c r="C58" s="189"/>
      <c r="D58" s="189"/>
      <c r="E58" s="189"/>
      <c r="F58" s="189"/>
      <c r="G58" s="189"/>
      <c r="H58" s="224"/>
      <c r="I58" s="224"/>
    </row>
    <row r="59" spans="1:9" ht="16.5" customHeight="1">
      <c r="B59" s="77"/>
      <c r="C59" s="189"/>
      <c r="D59" s="189"/>
      <c r="E59" s="189"/>
      <c r="F59" s="189"/>
      <c r="G59" s="189"/>
    </row>
    <row r="60" spans="1:9" ht="16.5" customHeight="1">
      <c r="B60" s="77"/>
      <c r="C60" s="189"/>
      <c r="D60" s="189"/>
      <c r="E60" s="189"/>
      <c r="F60" s="189"/>
      <c r="G60" s="189"/>
    </row>
    <row r="61" spans="1:9" ht="16.5" customHeight="1">
      <c r="B61" s="77"/>
      <c r="C61" s="189"/>
      <c r="D61" s="189"/>
      <c r="E61" s="189"/>
      <c r="F61" s="189"/>
      <c r="G61" s="189"/>
    </row>
    <row r="62" spans="1:9" ht="16.5" customHeight="1">
      <c r="B62" s="77"/>
      <c r="C62" s="189"/>
      <c r="D62" s="189"/>
      <c r="E62" s="189"/>
      <c r="F62" s="189"/>
      <c r="G62" s="189"/>
    </row>
    <row r="63" spans="1:9" ht="16.5" customHeight="1">
      <c r="B63" s="77"/>
      <c r="C63" s="189"/>
      <c r="D63" s="189"/>
      <c r="E63" s="189"/>
      <c r="F63" s="189"/>
      <c r="G63" s="189"/>
    </row>
    <row r="64" spans="1:9" ht="16.5" customHeight="1">
      <c r="B64" s="77"/>
      <c r="C64" s="189"/>
      <c r="D64" s="189"/>
      <c r="E64" s="189"/>
      <c r="F64" s="189"/>
      <c r="G64" s="189"/>
    </row>
    <row r="65" spans="2:7" ht="16.5" customHeight="1">
      <c r="B65" s="77"/>
      <c r="C65" s="189"/>
      <c r="D65" s="189"/>
      <c r="E65" s="189"/>
      <c r="F65" s="189"/>
      <c r="G65" s="189"/>
    </row>
    <row r="66" spans="2:7" ht="16.5" customHeight="1">
      <c r="B66" s="77"/>
      <c r="C66" s="189"/>
      <c r="D66" s="189"/>
      <c r="E66" s="189"/>
      <c r="F66" s="189"/>
      <c r="G66" s="189"/>
    </row>
    <row r="67" spans="2:7" ht="16.5" customHeight="1">
      <c r="B67" s="77"/>
      <c r="C67" s="189"/>
      <c r="D67" s="189"/>
      <c r="E67" s="189"/>
      <c r="F67" s="189"/>
      <c r="G67" s="189"/>
    </row>
    <row r="68" spans="2:7" ht="16.5" customHeight="1">
      <c r="B68" s="77"/>
      <c r="C68" s="189"/>
      <c r="D68" s="189"/>
      <c r="E68" s="189"/>
      <c r="F68" s="189"/>
      <c r="G68" s="189"/>
    </row>
    <row r="69" spans="2:7" ht="16.5" customHeight="1">
      <c r="B69" s="77"/>
      <c r="C69" s="77"/>
      <c r="D69" s="77"/>
      <c r="E69" s="77"/>
      <c r="F69" s="189"/>
      <c r="G69" s="189"/>
    </row>
    <row r="70" spans="2:7" ht="16.5" customHeight="1">
      <c r="B70" s="77"/>
      <c r="C70" s="77"/>
      <c r="D70" s="77"/>
      <c r="E70" s="77"/>
      <c r="F70" s="77"/>
      <c r="G70" s="189"/>
    </row>
    <row r="71" spans="2:7" ht="16.5" customHeight="1">
      <c r="B71" s="77"/>
      <c r="C71" s="77"/>
      <c r="D71" s="77"/>
      <c r="E71" s="77"/>
      <c r="F71" s="77"/>
      <c r="G71" s="189"/>
    </row>
    <row r="72" spans="2:7" ht="16.5" customHeight="1">
      <c r="B72" s="77"/>
      <c r="C72" s="77"/>
      <c r="D72" s="77"/>
      <c r="E72" s="77"/>
      <c r="F72" s="77"/>
      <c r="G72" s="189"/>
    </row>
    <row r="73" spans="2:7" ht="16.5" customHeight="1">
      <c r="B73" s="77"/>
      <c r="C73" s="77"/>
      <c r="D73" s="77"/>
      <c r="E73" s="77"/>
      <c r="F73" s="77"/>
      <c r="G73" s="189"/>
    </row>
    <row r="74" spans="2:7" ht="16.5" customHeight="1">
      <c r="B74" s="77"/>
      <c r="C74" s="77"/>
      <c r="D74" s="77"/>
      <c r="E74" s="77"/>
      <c r="F74" s="77"/>
      <c r="G74" s="77"/>
    </row>
    <row r="75" spans="2:7" ht="16.5" customHeight="1">
      <c r="B75" s="77"/>
      <c r="C75" s="77"/>
      <c r="D75" s="77"/>
      <c r="E75" s="77"/>
      <c r="F75" s="77"/>
      <c r="G75" s="77"/>
    </row>
    <row r="76" spans="2:7" ht="16.5" customHeight="1">
      <c r="B76" s="77"/>
      <c r="C76" s="77"/>
      <c r="D76" s="77"/>
      <c r="E76" s="77"/>
      <c r="F76" s="77"/>
      <c r="G76" s="77"/>
    </row>
    <row r="77" spans="2:7" ht="16.5" customHeight="1">
      <c r="B77" s="77"/>
      <c r="C77" s="77"/>
      <c r="D77" s="77"/>
      <c r="E77" s="77"/>
      <c r="F77" s="77"/>
      <c r="G77" s="77"/>
    </row>
    <row r="78" spans="2:7" ht="16.5" customHeight="1">
      <c r="B78" s="77"/>
      <c r="C78" s="77"/>
      <c r="D78" s="77"/>
      <c r="E78" s="77"/>
      <c r="F78" s="77"/>
      <c r="G78" s="77"/>
    </row>
    <row r="79" spans="2:7" ht="16.5" customHeight="1">
      <c r="B79" s="77"/>
      <c r="C79" s="77"/>
      <c r="D79" s="77"/>
      <c r="E79" s="77"/>
      <c r="F79" s="77"/>
      <c r="G79" s="77"/>
    </row>
    <row r="80" spans="2:7" ht="16.5" customHeight="1">
      <c r="B80" s="77"/>
      <c r="C80" s="77"/>
      <c r="D80" s="77"/>
      <c r="E80" s="77"/>
      <c r="F80" s="77"/>
      <c r="G80" s="77"/>
    </row>
    <row r="81" spans="2:7" ht="16.5" customHeight="1">
      <c r="B81" s="77"/>
      <c r="C81" s="77"/>
      <c r="D81" s="77"/>
      <c r="E81" s="77"/>
      <c r="F81" s="77"/>
      <c r="G81" s="77"/>
    </row>
    <row r="82" spans="2:7" ht="16.5" customHeight="1">
      <c r="B82" s="77"/>
      <c r="C82" s="77"/>
      <c r="D82" s="77"/>
      <c r="E82" s="77"/>
      <c r="F82" s="77"/>
      <c r="G82" s="77"/>
    </row>
    <row r="83" spans="2:7" ht="16.5" customHeight="1">
      <c r="B83" s="77"/>
      <c r="C83" s="77"/>
      <c r="D83" s="77"/>
      <c r="E83" s="77"/>
      <c r="F83" s="77"/>
      <c r="G83" s="77"/>
    </row>
    <row r="84" spans="2:7" ht="16.5" customHeight="1">
      <c r="B84" s="77"/>
      <c r="C84" s="77"/>
      <c r="D84" s="77"/>
      <c r="E84" s="77"/>
      <c r="F84" s="77"/>
      <c r="G84" s="77"/>
    </row>
    <row r="85" spans="2:7" ht="16.5" customHeight="1">
      <c r="B85" s="77"/>
      <c r="C85" s="77"/>
      <c r="D85" s="77"/>
      <c r="E85" s="77"/>
      <c r="F85" s="77"/>
      <c r="G85" s="77"/>
    </row>
    <row r="86" spans="2:7" ht="16.5" customHeight="1">
      <c r="B86" s="77"/>
      <c r="C86" s="77"/>
      <c r="D86" s="77"/>
      <c r="E86" s="77"/>
      <c r="F86" s="77"/>
      <c r="G86" s="77"/>
    </row>
    <row r="87" spans="2:7">
      <c r="B87" s="77"/>
      <c r="C87" s="77"/>
      <c r="D87" s="77"/>
      <c r="E87" s="77"/>
      <c r="F87" s="77"/>
      <c r="G87" s="77"/>
    </row>
    <row r="88" spans="2:7">
      <c r="B88" s="77"/>
      <c r="C88" s="77"/>
      <c r="D88" s="77"/>
      <c r="E88" s="77"/>
      <c r="F88" s="77"/>
      <c r="G88" s="77"/>
    </row>
    <row r="89" spans="2:7">
      <c r="B89" s="77"/>
      <c r="C89" s="77"/>
      <c r="D89" s="77"/>
      <c r="E89" s="77"/>
      <c r="F89" s="77"/>
      <c r="G89" s="77"/>
    </row>
    <row r="90" spans="2:7">
      <c r="B90" s="77"/>
      <c r="C90" s="77"/>
      <c r="D90" s="77"/>
      <c r="E90" s="77"/>
      <c r="F90" s="77"/>
      <c r="G90" s="77"/>
    </row>
    <row r="91" spans="2:7">
      <c r="B91" s="77"/>
      <c r="C91" s="77"/>
      <c r="D91" s="77"/>
      <c r="E91" s="77"/>
      <c r="F91" s="77"/>
      <c r="G91" s="77"/>
    </row>
    <row r="92" spans="2:7">
      <c r="B92" s="77"/>
      <c r="C92" s="77"/>
      <c r="D92" s="77"/>
      <c r="E92" s="77"/>
      <c r="F92" s="77"/>
      <c r="G92" s="77"/>
    </row>
    <row r="93" spans="2:7">
      <c r="B93" s="77"/>
      <c r="C93" s="77"/>
      <c r="D93" s="77"/>
      <c r="E93" s="77"/>
      <c r="F93" s="77"/>
      <c r="G93" s="77"/>
    </row>
    <row r="94" spans="2:7">
      <c r="B94" s="77"/>
      <c r="C94" s="77"/>
      <c r="D94" s="77"/>
      <c r="E94" s="77"/>
      <c r="F94" s="77"/>
      <c r="G94" s="77"/>
    </row>
    <row r="95" spans="2:7">
      <c r="B95" s="77"/>
      <c r="C95" s="77"/>
      <c r="D95" s="77"/>
      <c r="E95" s="77"/>
      <c r="F95" s="77"/>
      <c r="G95" s="77"/>
    </row>
    <row r="96" spans="2:7">
      <c r="B96" s="77"/>
      <c r="C96" s="77"/>
      <c r="D96" s="77"/>
      <c r="E96" s="77"/>
      <c r="F96" s="77"/>
      <c r="G96" s="77"/>
    </row>
    <row r="97" spans="2:7">
      <c r="B97" s="77"/>
      <c r="C97" s="77"/>
      <c r="D97" s="77"/>
      <c r="E97" s="77"/>
      <c r="F97" s="77"/>
      <c r="G97" s="77"/>
    </row>
    <row r="98" spans="2:7">
      <c r="B98" s="77"/>
      <c r="C98" s="77"/>
      <c r="D98" s="77"/>
      <c r="E98" s="77"/>
      <c r="F98" s="77"/>
      <c r="G98" s="77"/>
    </row>
    <row r="99" spans="2:7">
      <c r="C99" s="207"/>
      <c r="D99" s="207"/>
      <c r="E99" s="207"/>
      <c r="F99" s="77"/>
      <c r="G99" s="77"/>
    </row>
    <row r="100" spans="2:7">
      <c r="F100" s="207"/>
      <c r="G100" s="77"/>
    </row>
    <row r="101" spans="2:7">
      <c r="G101" s="77"/>
    </row>
    <row r="102" spans="2:7">
      <c r="G102" s="77"/>
    </row>
    <row r="103" spans="2:7">
      <c r="G103" s="77"/>
    </row>
    <row r="104" spans="2:7">
      <c r="G104" s="207"/>
    </row>
    <row r="194" spans="3:3">
      <c r="C194" s="186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91D4-48F1-2041-98CB-CED8C8A4C8B7}">
  <dimension ref="A1:Z81"/>
  <sheetViews>
    <sheetView topLeftCell="I1" zoomScale="138" zoomScaleNormal="125" workbookViewId="0">
      <pane ySplit="6" topLeftCell="A22" activePane="bottomLeft" state="frozen"/>
      <selection pane="bottomLeft" activeCell="V53" sqref="V53"/>
    </sheetView>
  </sheetViews>
  <sheetFormatPr baseColWidth="10" defaultColWidth="9" defaultRowHeight="13"/>
  <cols>
    <col min="1" max="1" width="9" style="193"/>
    <col min="2" max="2" width="19.83203125" style="193" customWidth="1"/>
    <col min="3" max="4" width="11.1640625" style="193" customWidth="1"/>
    <col min="5" max="5" width="11" style="193" customWidth="1"/>
    <col min="6" max="6" width="12" style="193" bestFit="1" customWidth="1"/>
    <col min="7" max="7" width="9" style="193" customWidth="1"/>
    <col min="8" max="8" width="11" style="193" bestFit="1" customWidth="1"/>
    <col min="9" max="9" width="10" style="193" customWidth="1"/>
    <col min="10" max="10" width="8.5" style="193" customWidth="1"/>
    <col min="11" max="11" width="14.1640625" style="193" customWidth="1"/>
    <col min="12" max="12" width="13.1640625" style="193" customWidth="1"/>
    <col min="13" max="13" width="13.33203125" style="193" customWidth="1"/>
    <col min="14" max="14" width="17.6640625" style="193" customWidth="1"/>
    <col min="15" max="15" width="12.1640625" style="195" bestFit="1" customWidth="1"/>
    <col min="16" max="17" width="9" style="195"/>
    <col min="18" max="25" width="9" style="193"/>
    <col min="26" max="26" width="10" style="193" bestFit="1" customWidth="1"/>
    <col min="27" max="16384" width="9" style="193"/>
  </cols>
  <sheetData>
    <row r="1" spans="1:26">
      <c r="O1" s="195" t="s">
        <v>315</v>
      </c>
      <c r="P1" s="195">
        <v>1</v>
      </c>
      <c r="Q1" s="195">
        <v>2</v>
      </c>
      <c r="R1" s="193">
        <v>3</v>
      </c>
      <c r="S1" s="193">
        <v>4</v>
      </c>
      <c r="T1" s="193">
        <v>5</v>
      </c>
    </row>
    <row r="2" spans="1:26">
      <c r="B2" s="193" t="s">
        <v>45</v>
      </c>
      <c r="C2" s="193" t="s">
        <v>46</v>
      </c>
      <c r="D2" s="193" t="s">
        <v>47</v>
      </c>
      <c r="E2" s="193" t="s">
        <v>48</v>
      </c>
      <c r="F2" s="193" t="s">
        <v>49</v>
      </c>
      <c r="P2" s="195">
        <v>3</v>
      </c>
      <c r="Q2" s="195">
        <v>3</v>
      </c>
      <c r="R2" s="193">
        <v>3</v>
      </c>
      <c r="S2" s="193">
        <v>3</v>
      </c>
      <c r="T2" s="193">
        <v>3</v>
      </c>
    </row>
    <row r="3" spans="1:26">
      <c r="C3" s="193">
        <f>OverView!B17</f>
        <v>50</v>
      </c>
      <c r="D3" s="193" t="s">
        <v>254</v>
      </c>
      <c r="E3" s="28">
        <f>SUM(K7:K42)</f>
        <v>4.7511353291316532</v>
      </c>
      <c r="F3" s="18">
        <f>SUM(L7:L40)</f>
        <v>4.7073091736694677</v>
      </c>
    </row>
    <row r="5" spans="1:26" ht="14">
      <c r="B5" s="26" t="s">
        <v>25</v>
      </c>
      <c r="C5" s="389">
        <f>PRODUCT('243way_Regular Symbol'!F16:H16,'243way_Regular Symbol'!D15*3,'243way_Regular Symbol'!E15*3)</f>
        <v>8225280</v>
      </c>
      <c r="D5" s="389"/>
      <c r="E5" s="389"/>
      <c r="F5" s="389"/>
      <c r="G5" s="389"/>
      <c r="H5" s="12"/>
      <c r="I5" s="13"/>
      <c r="J5" s="14"/>
      <c r="K5" s="15"/>
      <c r="L5" s="16"/>
      <c r="M5" s="196"/>
      <c r="N5" s="196"/>
    </row>
    <row r="6" spans="1:26" ht="14">
      <c r="A6" s="193" t="s">
        <v>7</v>
      </c>
      <c r="B6" s="22" t="s">
        <v>329</v>
      </c>
      <c r="C6" s="184">
        <v>1</v>
      </c>
      <c r="D6" s="184">
        <v>2</v>
      </c>
      <c r="E6" s="184">
        <v>3</v>
      </c>
      <c r="F6" s="184">
        <v>4</v>
      </c>
      <c r="G6" s="184">
        <v>5</v>
      </c>
      <c r="H6" s="22" t="s">
        <v>30</v>
      </c>
      <c r="I6" s="23" t="s">
        <v>31</v>
      </c>
      <c r="J6" s="24" t="s">
        <v>32</v>
      </c>
      <c r="K6" s="25" t="s">
        <v>33</v>
      </c>
      <c r="L6" s="238" t="s">
        <v>34</v>
      </c>
      <c r="M6" s="194" t="s">
        <v>124</v>
      </c>
      <c r="N6" s="208"/>
    </row>
    <row r="7" spans="1:26">
      <c r="A7" s="303" t="s">
        <v>149</v>
      </c>
      <c r="B7" s="356">
        <v>5</v>
      </c>
      <c r="C7" s="27">
        <f>IF(C$6&lt;=$B7,VLOOKUP($A7,'R1R2appear wild'!$E$21:$H$32,'243way_PayCombo (2wild)'!C$6+2,FALSE),IF(C$6-$B7=1,VLOOKUP($A7,'576way_Regular Symbol(2wild)'!$B$34:$H$44,'243way_PayCombo (2wild)'!C$6+2,FALSE),'576way_Regular Symbol(2wild)'!D$16))</f>
        <v>6</v>
      </c>
      <c r="D7" s="27">
        <f>IF(D$6&lt;=$B7,VLOOKUP($A7,'R1R2appear wild'!$E$21:$H$32,'243way_PayCombo (2wild)'!D$6+2,FALSE),IF(D$6-$B7=1,VLOOKUP($A7,'576way_Regular Symbol(2wild)'!$B$34:$H$44,'243way_PayCombo (2wild)'!D$6+2,FALSE),'576way_Regular Symbol(2wild)'!E$16))</f>
        <v>6</v>
      </c>
      <c r="E7" s="27">
        <f>IF(E$6&lt;=$B7,VLOOKUP($A7,'243way_Regular Symbol'!$B$21:$H$31,'243way_PayCombo (2wild)'!E$6+2,FALSE)*R$2,IF(E$6-$B7=1,VLOOKUP($A7,'243way_Regular Symbol'!$B$34:$H$44,'243way_PayCombo (2wild)'!E$6+2,FALSE),'243way_Regular Symbol'!F$16))</f>
        <v>18</v>
      </c>
      <c r="F7" s="27">
        <f>IF(F$6&lt;=$B7,VLOOKUP($A7,'243way_Regular Symbol'!$B$21:$H$31,'243way_PayCombo (2wild)'!F$6+2,FALSE)*S$2,IF(F$6-$B7=1,VLOOKUP($A7,'243way_Regular Symbol'!$B$34:$H$44,'243way_PayCombo (2wild)'!F$6+2,FALSE),'243way_Regular Symbol'!G$16))</f>
        <v>18</v>
      </c>
      <c r="G7" s="27">
        <f>IF(G$6&lt;=$B7,VLOOKUP($A7,'243way_Regular Symbol'!$B$21:$H$31,'243way_PayCombo (2wild)'!G$6+2,FALSE)*T$2,IF(G$6-$B7=1,VLOOKUP($A7,'243way_Regular Symbol'!$B$34:$H$44,'243way_PayCombo (2wild)'!G$6+2,FALSE),'243way_Regular Symbol'!H$16))</f>
        <v>6</v>
      </c>
      <c r="H7" s="256">
        <f>PRODUCT(C7:G7)</f>
        <v>69984</v>
      </c>
      <c r="I7" s="244">
        <f t="shared" ref="I7:I36" si="0">$C$5/H7</f>
        <v>117.53086419753086</v>
      </c>
      <c r="J7" s="190">
        <f>VLOOKUP($A7,OverView!$B$51:$G$61,'243way_PayCombo (2wild)'!$B7+1,FALSE)</f>
        <v>800</v>
      </c>
      <c r="K7" s="183">
        <f>M7/$C$3</f>
        <v>0.13613445378151262</v>
      </c>
      <c r="L7" s="276">
        <f t="shared" ref="L7:L36" si="1">1/I7</f>
        <v>8.5084033613445388E-3</v>
      </c>
      <c r="M7" s="275">
        <f t="shared" ref="M7:M36" si="2">L7*J7</f>
        <v>6.8067226890756309</v>
      </c>
      <c r="N7" s="134"/>
      <c r="O7" s="193"/>
    </row>
    <row r="8" spans="1:26">
      <c r="A8" s="303" t="s">
        <v>85</v>
      </c>
      <c r="B8" s="356">
        <v>5</v>
      </c>
      <c r="C8" s="27">
        <f>IF(C$6&lt;=$B8,VLOOKUP($A8,'R1R2appear wild'!$E$21:$H$32,'243way_PayCombo (2wild)'!C$6+2,FALSE),IF(C$6-$B8=1,VLOOKUP($A8,'576way_Regular Symbol(2wild)'!$B$34:$H$44,'243way_PayCombo (2wild)'!C$6+2,FALSE),'576way_Regular Symbol(2wild)'!D$16))</f>
        <v>6</v>
      </c>
      <c r="D8" s="27">
        <f>IF(D$6&lt;=$B8,VLOOKUP($A8,'R1R2appear wild'!$E$21:$H$32,'243way_PayCombo (2wild)'!D$6+2,FALSE),IF(D$6-$B8=1,VLOOKUP($A8,'576way_Regular Symbol(2wild)'!$B$34:$H$44,'243way_PayCombo (2wild)'!D$6+2,FALSE),'576way_Regular Symbol(2wild)'!E$16))</f>
        <v>7</v>
      </c>
      <c r="E8" s="27">
        <f>IF(E$6&lt;=$B8,VLOOKUP($A8,'243way_Regular Symbol'!$B$21:$H$31,'243way_PayCombo (2wild)'!E$6+2,FALSE)*R$2,IF(E$6-$B8=1,VLOOKUP($A8,'243way_Regular Symbol'!$B$34:$H$44,'243way_PayCombo (2wild)'!E$6+2,FALSE),'243way_Regular Symbol'!F$16))</f>
        <v>15</v>
      </c>
      <c r="F8" s="27">
        <f>IF(F$6&lt;=$B8,VLOOKUP($A8,'243way_Regular Symbol'!$B$21:$H$31,'243way_PayCombo (2wild)'!F$6+2,FALSE)*S$2,IF(F$6-$B8=1,VLOOKUP($A8,'243way_Regular Symbol'!$B$34:$H$44,'243way_PayCombo (2wild)'!F$6+2,FALSE),'243way_Regular Symbol'!G$16))</f>
        <v>24</v>
      </c>
      <c r="G8" s="27">
        <f>IF(G$6&lt;=$B8,VLOOKUP($A8,'243way_Regular Symbol'!$B$21:$H$31,'243way_PayCombo (2wild)'!G$6+2,FALSE)*T$2,IF(G$6-$B8=1,VLOOKUP($A8,'243way_Regular Symbol'!$B$34:$H$44,'243way_PayCombo (2wild)'!G$6+2,FALSE),'243way_Regular Symbol'!H$16))</f>
        <v>6</v>
      </c>
      <c r="H8" s="256">
        <f t="shared" ref="H8:H36" si="3">PRODUCT(C8:G8)</f>
        <v>90720</v>
      </c>
      <c r="I8" s="244">
        <f t="shared" si="0"/>
        <v>90.666666666666671</v>
      </c>
      <c r="J8" s="190">
        <f>VLOOKUP($A8,OverView!$B$51:$G$61,'243way_PayCombo (2wild)'!$B8+1,FALSE)</f>
        <v>800</v>
      </c>
      <c r="K8" s="183">
        <f t="shared" ref="K8:K42" si="4">M8/$C$3</f>
        <v>0.1764705882352941</v>
      </c>
      <c r="L8" s="276">
        <f t="shared" si="1"/>
        <v>1.1029411764705881E-2</v>
      </c>
      <c r="M8" s="275">
        <f t="shared" si="2"/>
        <v>8.8235294117647047</v>
      </c>
      <c r="N8" s="134"/>
      <c r="O8" s="193" t="s">
        <v>282</v>
      </c>
    </row>
    <row r="9" spans="1:26">
      <c r="A9" s="303" t="s">
        <v>83</v>
      </c>
      <c r="B9" s="356">
        <v>5</v>
      </c>
      <c r="C9" s="27">
        <f>IF(C$6&lt;=$B9,VLOOKUP($A9,'R1R2appear wild'!$E$21:$H$32,'243way_PayCombo (2wild)'!C$6+2,FALSE),IF(C$6-$B9=1,VLOOKUP($A9,'576way_Regular Symbol(2wild)'!$B$34:$H$44,'243way_PayCombo (2wild)'!C$6+2,FALSE),'576way_Regular Symbol(2wild)'!D$16))</f>
        <v>6</v>
      </c>
      <c r="D9" s="27">
        <f>IF(D$6&lt;=$B9,VLOOKUP($A9,'R1R2appear wild'!$E$21:$H$32,'243way_PayCombo (2wild)'!D$6+2,FALSE),IF(D$6-$B9=1,VLOOKUP($A9,'576way_Regular Symbol(2wild)'!$B$34:$H$44,'243way_PayCombo (2wild)'!D$6+2,FALSE),'576way_Regular Symbol(2wild)'!E$16))</f>
        <v>6</v>
      </c>
      <c r="E9" s="27">
        <f>IF(E$6&lt;=$B9,VLOOKUP($A9,'243way_Regular Symbol'!$B$21:$H$31,'243way_PayCombo (2wild)'!E$6+2,FALSE)*R$2,IF(E$6-$B9=1,VLOOKUP($A9,'243way_Regular Symbol'!$B$34:$H$44,'243way_PayCombo (2wild)'!E$6+2,FALSE),'243way_Regular Symbol'!F$16))</f>
        <v>9</v>
      </c>
      <c r="F9" s="27">
        <f>IF(F$6&lt;=$B9,VLOOKUP($A9,'243way_Regular Symbol'!$B$21:$H$31,'243way_PayCombo (2wild)'!F$6+2,FALSE)*S$2,IF(F$6-$B9=1,VLOOKUP($A9,'243way_Regular Symbol'!$B$34:$H$44,'243way_PayCombo (2wild)'!F$6+2,FALSE),'243way_Regular Symbol'!G$16))</f>
        <v>3</v>
      </c>
      <c r="G9" s="27">
        <f>IF(G$6&lt;=$B9,VLOOKUP($A9,'243way_Regular Symbol'!$B$21:$H$31,'243way_PayCombo (2wild)'!G$6+2,FALSE)*T$2,IF(G$6-$B9=1,VLOOKUP($A9,'243way_Regular Symbol'!$B$34:$H$44,'243way_PayCombo (2wild)'!G$6+2,FALSE),'243way_Regular Symbol'!H$16))</f>
        <v>24</v>
      </c>
      <c r="H9" s="256">
        <f t="shared" si="3"/>
        <v>23328</v>
      </c>
      <c r="I9" s="244">
        <f t="shared" si="0"/>
        <v>352.59259259259261</v>
      </c>
      <c r="J9" s="190">
        <f>VLOOKUP($A9,OverView!$B$51:$G$61,'243way_PayCombo (2wild)'!$B9+1,FALSE)</f>
        <v>300</v>
      </c>
      <c r="K9" s="183">
        <f t="shared" si="4"/>
        <v>1.7016806722689074E-2</v>
      </c>
      <c r="L9" s="276">
        <f t="shared" si="1"/>
        <v>2.8361344537815125E-3</v>
      </c>
      <c r="M9" s="275">
        <f t="shared" si="2"/>
        <v>0.85084033613445376</v>
      </c>
      <c r="N9" s="134"/>
      <c r="O9" s="302">
        <v>1</v>
      </c>
      <c r="P9" s="302">
        <v>2</v>
      </c>
      <c r="Q9" s="302">
        <v>3</v>
      </c>
      <c r="R9" s="302">
        <v>4</v>
      </c>
      <c r="S9" s="302">
        <v>5</v>
      </c>
      <c r="T9" s="302" t="s">
        <v>0</v>
      </c>
      <c r="U9" s="302" t="s">
        <v>4</v>
      </c>
      <c r="V9" s="302" t="s">
        <v>1</v>
      </c>
      <c r="W9" s="302" t="s">
        <v>2</v>
      </c>
      <c r="X9" s="302" t="s">
        <v>3</v>
      </c>
      <c r="Y9" s="303" t="s">
        <v>283</v>
      </c>
      <c r="Z9" s="303" t="s">
        <v>284</v>
      </c>
    </row>
    <row r="10" spans="1:26">
      <c r="A10" s="303" t="s">
        <v>84</v>
      </c>
      <c r="B10" s="356">
        <v>5</v>
      </c>
      <c r="C10" s="27">
        <f>IF(C$6&lt;=$B10,VLOOKUP($A10,'R1R2appear wild'!$E$21:$H$32,'243way_PayCombo (2wild)'!C$6+2,FALSE),IF(C$6-$B10=1,VLOOKUP($A10,'576way_Regular Symbol(2wild)'!$B$34:$H$44,'243way_PayCombo (2wild)'!C$6+2,FALSE),'576way_Regular Symbol(2wild)'!D$16))</f>
        <v>6</v>
      </c>
      <c r="D10" s="27">
        <f>IF(D$6&lt;=$B10,VLOOKUP($A10,'R1R2appear wild'!$E$21:$H$32,'243way_PayCombo (2wild)'!D$6+2,FALSE),IF(D$6-$B10=1,VLOOKUP($A10,'576way_Regular Symbol(2wild)'!$B$34:$H$44,'243way_PayCombo (2wild)'!D$6+2,FALSE),'576way_Regular Symbol(2wild)'!E$16))</f>
        <v>6</v>
      </c>
      <c r="E10" s="27">
        <f>IF(E$6&lt;=$B10,VLOOKUP($A10,'243way_Regular Symbol'!$B$21:$H$31,'243way_PayCombo (2wild)'!E$6+2,FALSE)*R$2,IF(E$6-$B10=1,VLOOKUP($A10,'243way_Regular Symbol'!$B$34:$H$44,'243way_PayCombo (2wild)'!E$6+2,FALSE),'243way_Regular Symbol'!F$16))</f>
        <v>12</v>
      </c>
      <c r="F10" s="27">
        <f>IF(F$6&lt;=$B10,VLOOKUP($A10,'243way_Regular Symbol'!$B$21:$H$31,'243way_PayCombo (2wild)'!F$6+2,FALSE)*S$2,IF(F$6-$B10=1,VLOOKUP($A10,'243way_Regular Symbol'!$B$34:$H$44,'243way_PayCombo (2wild)'!F$6+2,FALSE),'243way_Regular Symbol'!G$16))</f>
        <v>6</v>
      </c>
      <c r="G10" s="27">
        <f>IF(G$6&lt;=$B10,VLOOKUP($A10,'243way_Regular Symbol'!$B$21:$H$31,'243way_PayCombo (2wild)'!G$6+2,FALSE)*T$2,IF(G$6-$B10=1,VLOOKUP($A10,'243way_Regular Symbol'!$B$34:$H$44,'243way_PayCombo (2wild)'!G$6+2,FALSE),'243way_Regular Symbol'!H$16))</f>
        <v>6</v>
      </c>
      <c r="H10" s="256">
        <f t="shared" si="3"/>
        <v>15552</v>
      </c>
      <c r="I10" s="244">
        <f t="shared" si="0"/>
        <v>528.88888888888891</v>
      </c>
      <c r="J10" s="190">
        <f>VLOOKUP($A10,OverView!$B$51:$G$61,'243way_PayCombo (2wild)'!$B10+1,FALSE)</f>
        <v>300</v>
      </c>
      <c r="K10" s="183">
        <f t="shared" si="4"/>
        <v>1.134453781512605E-2</v>
      </c>
      <c r="L10" s="276">
        <f t="shared" si="1"/>
        <v>1.8907563025210084E-3</v>
      </c>
      <c r="M10" s="275">
        <f t="shared" si="2"/>
        <v>0.5672268907563025</v>
      </c>
      <c r="N10" s="134"/>
      <c r="O10" s="304" t="s">
        <v>44</v>
      </c>
      <c r="P10" s="304" t="s">
        <v>44</v>
      </c>
      <c r="Q10" s="304" t="s">
        <v>44</v>
      </c>
      <c r="R10" s="304" t="s">
        <v>44</v>
      </c>
      <c r="S10" s="304" t="s">
        <v>44</v>
      </c>
      <c r="T10" s="302">
        <f>IF(O10="S1",VLOOKUP(O10,'243way_Regular Symbol'!$B$3:$H$15,'243way_PayCombo (2wild)'!P$1+2,FALSE)*P$2,'243way_Regular Symbol'!D$16-VLOOKUP("S1",'243way_Regular Symbol'!$B$3:$H$15,'243way_PayCombo (2wild)'!P$1+2,FALSE)*P$2)</f>
        <v>3</v>
      </c>
      <c r="U10" s="302">
        <f>IF(P10="S1",VLOOKUP(P10,'243way_Regular Symbol'!$B$3:$H$15,'243way_PayCombo (2wild)'!Q$1+2,FALSE)*Q$2,'243way_Regular Symbol'!E$16-VLOOKUP("S1",'243way_Regular Symbol'!$B$3:$H$15,'243way_PayCombo (2wild)'!Q$1+2,FALSE)*Q$2)</f>
        <v>18</v>
      </c>
      <c r="V10" s="302">
        <f>IF(Q10="S1",VLOOKUP(Q10,'243way_Regular Symbol'!$B$3:$H$15,'243way_PayCombo (2wild)'!R$1+2,FALSE)*R$2,'243way_Regular Symbol'!F$16-VLOOKUP("S1",'243way_Regular Symbol'!$B$3:$H$15,'243way_PayCombo (2wild)'!R$1+2,FALSE)*R$2)</f>
        <v>12</v>
      </c>
      <c r="W10" s="302">
        <f>IF(R10="S1",VLOOKUP(R10,'243way_Regular Symbol'!$B$3:$H$15,'243way_PayCombo (2wild)'!S$1+2,FALSE)*S$2,'243way_Regular Symbol'!G$16-VLOOKUP("S1",'243way_Regular Symbol'!$B$3:$H$15,'243way_PayCombo (2wild)'!S$1+2,FALSE)*S$2)</f>
        <v>6</v>
      </c>
      <c r="X10" s="302">
        <f>IF(S10="S1",VLOOKUP(S10,'243way_Regular Symbol'!$B$3:$H$15,'243way_PayCombo (2wild)'!T$1+2,FALSE)*T$2,'243way_Regular Symbol'!H$16-VLOOKUP("S1",'243way_Regular Symbol'!$B$3:$H$15,'243way_PayCombo (2wild)'!T$1+2,FALSE)*T$2)</f>
        <v>3</v>
      </c>
      <c r="Y10" s="305">
        <f>PRODUCT(T10,U10,V10,W10,X10)</f>
        <v>11664</v>
      </c>
      <c r="Z10" s="18">
        <f>Y10/$C$5</f>
        <v>1.4180672268907563E-3</v>
      </c>
    </row>
    <row r="11" spans="1:26">
      <c r="A11" s="303" t="s">
        <v>147</v>
      </c>
      <c r="B11" s="356">
        <v>5</v>
      </c>
      <c r="C11" s="27">
        <f>IF(C$6&lt;=$B11,VLOOKUP($A11,'R1R2appear wild'!$E$21:$H$32,'243way_PayCombo (2wild)'!C$6+2,FALSE),IF(C$6-$B11=1,VLOOKUP($A11,'576way_Regular Symbol(2wild)'!$B$34:$H$44,'243way_PayCombo (2wild)'!C$6+2,FALSE),'576way_Regular Symbol(2wild)'!D$16))</f>
        <v>9</v>
      </c>
      <c r="D11" s="27">
        <f>IF(D$6&lt;=$B11,VLOOKUP($A11,'R1R2appear wild'!$E$21:$H$32,'243way_PayCombo (2wild)'!D$6+2,FALSE),IF(D$6-$B11=1,VLOOKUP($A11,'576way_Regular Symbol(2wild)'!$B$34:$H$44,'243way_PayCombo (2wild)'!D$6+2,FALSE),'576way_Regular Symbol(2wild)'!E$16))</f>
        <v>7</v>
      </c>
      <c r="E11" s="27">
        <f>IF(E$6&lt;=$B11,VLOOKUP($A11,'243way_Regular Symbol'!$B$21:$H$31,'243way_PayCombo (2wild)'!E$6+2,FALSE)*R$2,IF(E$6-$B11=1,VLOOKUP($A11,'243way_Regular Symbol'!$B$34:$H$44,'243way_PayCombo (2wild)'!E$6+2,FALSE),'243way_Regular Symbol'!F$16))</f>
        <v>42</v>
      </c>
      <c r="F11" s="27">
        <f>IF(F$6&lt;=$B11,VLOOKUP($A11,'243way_Regular Symbol'!$B$21:$H$31,'243way_PayCombo (2wild)'!F$6+2,FALSE)*S$2,IF(F$6-$B11=1,VLOOKUP($A11,'243way_Regular Symbol'!$B$34:$H$44,'243way_PayCombo (2wild)'!F$6+2,FALSE),'243way_Regular Symbol'!G$16))</f>
        <v>33</v>
      </c>
      <c r="G11" s="27">
        <f>IF(G$6&lt;=$B11,VLOOKUP($A11,'243way_Regular Symbol'!$B$21:$H$31,'243way_PayCombo (2wild)'!G$6+2,FALSE)*T$2,IF(G$6-$B11=1,VLOOKUP($A11,'243way_Regular Symbol'!$B$34:$H$44,'243way_PayCombo (2wild)'!G$6+2,FALSE),'243way_Regular Symbol'!H$16))</f>
        <v>12</v>
      </c>
      <c r="H11" s="256">
        <f t="shared" si="3"/>
        <v>1047816</v>
      </c>
      <c r="I11" s="244">
        <f t="shared" si="0"/>
        <v>7.84992784992785</v>
      </c>
      <c r="J11" s="190">
        <f>VLOOKUP($A11,OverView!$B$51:$G$61,'243way_PayCombo (2wild)'!$B11+1,FALSE)</f>
        <v>200</v>
      </c>
      <c r="K11" s="183">
        <f t="shared" si="4"/>
        <v>0.50955882352941173</v>
      </c>
      <c r="L11" s="276">
        <f t="shared" si="1"/>
        <v>0.12738970588235293</v>
      </c>
      <c r="M11" s="275">
        <f t="shared" si="2"/>
        <v>25.477941176470587</v>
      </c>
      <c r="N11" s="134"/>
      <c r="O11" s="306" t="s">
        <v>44</v>
      </c>
      <c r="P11" s="306" t="s">
        <v>44</v>
      </c>
      <c r="Q11" s="306" t="s">
        <v>44</v>
      </c>
      <c r="R11" s="306" t="s">
        <v>44</v>
      </c>
      <c r="S11" s="306" t="s">
        <v>285</v>
      </c>
      <c r="T11" s="302">
        <f>IF(O11="S1",VLOOKUP(O11,'243way_Regular Symbol'!$B$3:$H$15,'243way_PayCombo (2wild)'!P$1+2,FALSE)*P$2,'243way_Regular Symbol'!D$16-VLOOKUP("S1",'243way_Regular Symbol'!$B$3:$H$15,'243way_PayCombo (2wild)'!P$1+2,FALSE)*P$2)</f>
        <v>3</v>
      </c>
      <c r="U11" s="302">
        <f>IF(P11="S1",VLOOKUP(P11,'243way_Regular Symbol'!$B$3:$H$15,'243way_PayCombo (2wild)'!Q$1+2,FALSE)*Q$2,'243way_Regular Symbol'!E$16-VLOOKUP("S1",'243way_Regular Symbol'!$B$3:$H$15,'243way_PayCombo (2wild)'!Q$1+2,FALSE)*Q$2)</f>
        <v>18</v>
      </c>
      <c r="V11" s="302">
        <f>IF(Q11="S1",VLOOKUP(Q11,'243way_Regular Symbol'!$B$3:$H$15,'243way_PayCombo (2wild)'!R$1+2,FALSE)*R$2,'243way_Regular Symbol'!F$16-VLOOKUP("S1",'243way_Regular Symbol'!$B$3:$H$15,'243way_PayCombo (2wild)'!R$1+2,FALSE)*R$2)</f>
        <v>12</v>
      </c>
      <c r="W11" s="302">
        <f>IF(R11="S1",VLOOKUP(R11,'243way_Regular Symbol'!$B$3:$H$15,'243way_PayCombo (2wild)'!S$1+2,FALSE)*S$2,'243way_Regular Symbol'!G$16-VLOOKUP("S1",'243way_Regular Symbol'!$B$3:$H$15,'243way_PayCombo (2wild)'!S$1+2,FALSE)*S$2)</f>
        <v>6</v>
      </c>
      <c r="X11" s="302">
        <f>IF(S11="S1",VLOOKUP(S11,'243way_Regular Symbol'!$B$3:$H$15,'243way_PayCombo (2wild)'!T$1+2,FALSE)*T$2,'243way_Regular Symbol'!H$16-VLOOKUP("S1",'243way_Regular Symbol'!$B$3:$H$15,'243way_PayCombo (2wild)'!T$1+2,FALSE)*T$2)</f>
        <v>65</v>
      </c>
      <c r="Y11" s="305">
        <f>PRODUCT(T11,U11,V11,W11,X11)</f>
        <v>252720</v>
      </c>
      <c r="Z11" s="18">
        <f t="shared" ref="Z11:Z25" si="5">Y11/$C$5</f>
        <v>3.0724789915966385E-2</v>
      </c>
    </row>
    <row r="12" spans="1:26">
      <c r="A12" s="303" t="s">
        <v>69</v>
      </c>
      <c r="B12" s="356">
        <v>5</v>
      </c>
      <c r="C12" s="27">
        <f>IF(C$6&lt;=$B12,VLOOKUP($A12,'R1R2appear wild'!$E$21:$H$32,'243way_PayCombo (2wild)'!C$6+2,FALSE),IF(C$6-$B12=1,VLOOKUP($A12,'576way_Regular Symbol(2wild)'!$B$34:$H$44,'243way_PayCombo (2wild)'!C$6+2,FALSE),'576way_Regular Symbol(2wild)'!D$16))</f>
        <v>6</v>
      </c>
      <c r="D12" s="27">
        <f>IF(D$6&lt;=$B12,VLOOKUP($A12,'R1R2appear wild'!$E$21:$H$32,'243way_PayCombo (2wild)'!D$6+2,FALSE),IF(D$6-$B12=1,VLOOKUP($A12,'576way_Regular Symbol(2wild)'!$B$34:$H$44,'243way_PayCombo (2wild)'!D$6+2,FALSE),'576way_Regular Symbol(2wild)'!E$16))</f>
        <v>8</v>
      </c>
      <c r="E12" s="27">
        <f>IF(E$6&lt;=$B12,VLOOKUP($A12,'243way_Regular Symbol'!$B$21:$H$31,'243way_PayCombo (2wild)'!E$6+2,FALSE)*R$2,IF(E$6-$B12=1,VLOOKUP($A12,'243way_Regular Symbol'!$B$34:$H$44,'243way_PayCombo (2wild)'!E$6+2,FALSE),'243way_Regular Symbol'!F$16))</f>
        <v>6</v>
      </c>
      <c r="F12" s="27">
        <f>IF(F$6&lt;=$B12,VLOOKUP($A12,'243way_Regular Symbol'!$B$21:$H$31,'243way_PayCombo (2wild)'!F$6+2,FALSE)*S$2,IF(F$6-$B12=1,VLOOKUP($A12,'243way_Regular Symbol'!$B$34:$H$44,'243way_PayCombo (2wild)'!F$6+2,FALSE),'243way_Regular Symbol'!G$16))</f>
        <v>12</v>
      </c>
      <c r="G12" s="27">
        <f>IF(G$6&lt;=$B12,VLOOKUP($A12,'243way_Regular Symbol'!$B$21:$H$31,'243way_PayCombo (2wild)'!G$6+2,FALSE)*T$2,IF(G$6-$B12=1,VLOOKUP($A12,'243way_Regular Symbol'!$B$34:$H$44,'243way_PayCombo (2wild)'!G$6+2,FALSE),'243way_Regular Symbol'!H$16))</f>
        <v>6</v>
      </c>
      <c r="H12" s="256">
        <f t="shared" si="3"/>
        <v>20736</v>
      </c>
      <c r="I12" s="244">
        <f t="shared" si="0"/>
        <v>396.66666666666669</v>
      </c>
      <c r="J12" s="190">
        <f>VLOOKUP($A12,OverView!$B$51:$G$61,'243way_PayCombo (2wild)'!$B12+1,FALSE)</f>
        <v>50</v>
      </c>
      <c r="K12" s="183">
        <f t="shared" si="4"/>
        <v>2.5210084033613443E-3</v>
      </c>
      <c r="L12" s="276">
        <f t="shared" si="1"/>
        <v>2.5210084033613443E-3</v>
      </c>
      <c r="M12" s="275">
        <f t="shared" si="2"/>
        <v>0.12605042016806722</v>
      </c>
      <c r="N12" s="134"/>
      <c r="O12" s="306" t="s">
        <v>44</v>
      </c>
      <c r="P12" s="306" t="s">
        <v>44</v>
      </c>
      <c r="Q12" s="306" t="s">
        <v>44</v>
      </c>
      <c r="R12" s="306" t="s">
        <v>285</v>
      </c>
      <c r="S12" s="306" t="s">
        <v>44</v>
      </c>
      <c r="T12" s="302">
        <f>IF(O12="S1",VLOOKUP(O12,'243way_Regular Symbol'!$B$3:$H$15,'243way_PayCombo (2wild)'!P$1+2,FALSE)*P$2,'243way_Regular Symbol'!D$16-VLOOKUP("S1",'243way_Regular Symbol'!$B$3:$H$15,'243way_PayCombo (2wild)'!P$1+2,FALSE)*P$2)</f>
        <v>3</v>
      </c>
      <c r="U12" s="302">
        <f>IF(P12="S1",VLOOKUP(P12,'243way_Regular Symbol'!$B$3:$H$15,'243way_PayCombo (2wild)'!Q$1+2,FALSE)*Q$2,'243way_Regular Symbol'!E$16-VLOOKUP("S1",'243way_Regular Symbol'!$B$3:$H$15,'243way_PayCombo (2wild)'!Q$1+2,FALSE)*Q$2)</f>
        <v>18</v>
      </c>
      <c r="V12" s="302">
        <f>IF(Q12="S1",VLOOKUP(Q12,'243way_Regular Symbol'!$B$3:$H$15,'243way_PayCombo (2wild)'!R$1+2,FALSE)*R$2,'243way_Regular Symbol'!F$16-VLOOKUP("S1",'243way_Regular Symbol'!$B$3:$H$15,'243way_PayCombo (2wild)'!R$1+2,FALSE)*R$2)</f>
        <v>12</v>
      </c>
      <c r="W12" s="302">
        <f>IF(R12="S1",VLOOKUP(R12,'243way_Regular Symbol'!$B$3:$H$15,'243way_PayCombo (2wild)'!S$1+2,FALSE)*S$2,'243way_Regular Symbol'!G$16-VLOOKUP("S1",'243way_Regular Symbol'!$B$3:$H$15,'243way_PayCombo (2wild)'!S$1+2,FALSE)*S$2)</f>
        <v>50</v>
      </c>
      <c r="X12" s="302">
        <f>IF(S12="S1",VLOOKUP(S12,'243way_Regular Symbol'!$B$3:$H$15,'243way_PayCombo (2wild)'!T$1+2,FALSE)*T$2,'243way_Regular Symbol'!H$16-VLOOKUP("S1",'243way_Regular Symbol'!$B$3:$H$15,'243way_PayCombo (2wild)'!T$1+2,FALSE)*T$2)</f>
        <v>3</v>
      </c>
      <c r="Y12" s="305">
        <f t="shared" ref="Y12:Y25" si="6">PRODUCT(T12,U12,V12,W12,X12)</f>
        <v>97200</v>
      </c>
      <c r="Z12" s="18">
        <f t="shared" si="5"/>
        <v>1.1817226890756302E-2</v>
      </c>
    </row>
    <row r="13" spans="1:26">
      <c r="A13" s="303" t="s">
        <v>188</v>
      </c>
      <c r="B13" s="356">
        <v>5</v>
      </c>
      <c r="C13" s="27">
        <f>IF(C$6&lt;=$B13,VLOOKUP($A13,'R1R2appear wild'!$E$21:$H$32,'243way_PayCombo (2wild)'!C$6+2,FALSE),IF(C$6-$B13=1,VLOOKUP($A13,'576way_Regular Symbol(2wild)'!$B$34:$H$44,'243way_PayCombo (2wild)'!C$6+2,FALSE),'576way_Regular Symbol(2wild)'!D$16))</f>
        <v>8</v>
      </c>
      <c r="D13" s="27">
        <f>IF(D$6&lt;=$B13,VLOOKUP($A13,'R1R2appear wild'!$E$21:$H$32,'243way_PayCombo (2wild)'!D$6+2,FALSE),IF(D$6-$B13=1,VLOOKUP($A13,'576way_Regular Symbol(2wild)'!$B$34:$H$44,'243way_PayCombo (2wild)'!D$6+2,FALSE),'576way_Regular Symbol(2wild)'!E$16))</f>
        <v>10</v>
      </c>
      <c r="E13" s="27">
        <f>IF(E$6&lt;=$B13,VLOOKUP($A13,'243way_Regular Symbol'!$B$21:$H$31,'243way_PayCombo (2wild)'!E$6+2,FALSE)*R$2,IF(E$6-$B13=1,VLOOKUP($A13,'243way_Regular Symbol'!$B$34:$H$44,'243way_PayCombo (2wild)'!E$6+2,FALSE),'243way_Regular Symbol'!F$16))</f>
        <v>12</v>
      </c>
      <c r="F13" s="27">
        <f>IF(F$6&lt;=$B13,VLOOKUP($A13,'243way_Regular Symbol'!$B$21:$H$31,'243way_PayCombo (2wild)'!F$6+2,FALSE)*S$2,IF(F$6-$B13=1,VLOOKUP($A13,'243way_Regular Symbol'!$B$34:$H$44,'243way_PayCombo (2wild)'!F$6+2,FALSE),'243way_Regular Symbol'!G$16))</f>
        <v>24</v>
      </c>
      <c r="G13" s="27">
        <f>IF(G$6&lt;=$B13,VLOOKUP($A13,'243way_Regular Symbol'!$B$21:$H$31,'243way_PayCombo (2wild)'!G$6+2,FALSE)*T$2,IF(G$6-$B13=1,VLOOKUP($A13,'243way_Regular Symbol'!$B$34:$H$44,'243way_PayCombo (2wild)'!G$6+2,FALSE),'243way_Regular Symbol'!H$16))</f>
        <v>39</v>
      </c>
      <c r="H13" s="256">
        <f t="shared" si="3"/>
        <v>898560</v>
      </c>
      <c r="I13" s="244">
        <f t="shared" si="0"/>
        <v>9.1538461538461533</v>
      </c>
      <c r="J13" s="190">
        <f>VLOOKUP($A13,OverView!$B$51:$G$61,'243way_PayCombo (2wild)'!$B13+1,FALSE)</f>
        <v>50</v>
      </c>
      <c r="K13" s="183">
        <f t="shared" si="4"/>
        <v>0.1092436974789916</v>
      </c>
      <c r="L13" s="276">
        <f t="shared" si="1"/>
        <v>0.1092436974789916</v>
      </c>
      <c r="M13" s="275">
        <f t="shared" si="2"/>
        <v>5.46218487394958</v>
      </c>
      <c r="N13" s="134"/>
      <c r="O13" s="306" t="s">
        <v>44</v>
      </c>
      <c r="P13" s="306" t="s">
        <v>44</v>
      </c>
      <c r="Q13" s="306" t="s">
        <v>285</v>
      </c>
      <c r="R13" s="306" t="s">
        <v>44</v>
      </c>
      <c r="S13" s="306" t="s">
        <v>44</v>
      </c>
      <c r="T13" s="302">
        <f>IF(O13="S1",VLOOKUP(O13,'243way_Regular Symbol'!$B$3:$H$15,'243way_PayCombo (2wild)'!P$1+2,FALSE)*P$2,'243way_Regular Symbol'!D$16-VLOOKUP("S1",'243way_Regular Symbol'!$B$3:$H$15,'243way_PayCombo (2wild)'!P$1+2,FALSE)*P$2)</f>
        <v>3</v>
      </c>
      <c r="U13" s="302">
        <f>IF(P13="S1",VLOOKUP(P13,'243way_Regular Symbol'!$B$3:$H$15,'243way_PayCombo (2wild)'!Q$1+2,FALSE)*Q$2,'243way_Regular Symbol'!E$16-VLOOKUP("S1",'243way_Regular Symbol'!$B$3:$H$15,'243way_PayCombo (2wild)'!Q$1+2,FALSE)*Q$2)</f>
        <v>18</v>
      </c>
      <c r="V13" s="302">
        <f>IF(Q13="S1",VLOOKUP(Q13,'243way_Regular Symbol'!$B$3:$H$15,'243way_PayCombo (2wild)'!R$1+2,FALSE)*R$2,'243way_Regular Symbol'!F$16-VLOOKUP("S1",'243way_Regular Symbol'!$B$3:$H$15,'243way_PayCombo (2wild)'!R$1+2,FALSE)*R$2)</f>
        <v>48</v>
      </c>
      <c r="W13" s="302">
        <f>IF(R13="S1",VLOOKUP(R13,'243way_Regular Symbol'!$B$3:$H$15,'243way_PayCombo (2wild)'!S$1+2,FALSE)*S$2,'243way_Regular Symbol'!G$16-VLOOKUP("S1",'243way_Regular Symbol'!$B$3:$H$15,'243way_PayCombo (2wild)'!S$1+2,FALSE)*S$2)</f>
        <v>6</v>
      </c>
      <c r="X13" s="302">
        <f>IF(S13="S1",VLOOKUP(S13,'243way_Regular Symbol'!$B$3:$H$15,'243way_PayCombo (2wild)'!T$1+2,FALSE)*T$2,'243way_Regular Symbol'!H$16-VLOOKUP("S1",'243way_Regular Symbol'!$B$3:$H$15,'243way_PayCombo (2wild)'!T$1+2,FALSE)*T$2)</f>
        <v>3</v>
      </c>
      <c r="Y13" s="305">
        <f t="shared" si="6"/>
        <v>46656</v>
      </c>
      <c r="Z13" s="18">
        <f t="shared" si="5"/>
        <v>5.672268907563025E-3</v>
      </c>
    </row>
    <row r="14" spans="1:26">
      <c r="A14" s="303" t="s">
        <v>189</v>
      </c>
      <c r="B14" s="356">
        <v>5</v>
      </c>
      <c r="C14" s="27">
        <f>IF(C$6&lt;=$B14,VLOOKUP($A14,'R1R2appear wild'!$E$21:$H$32,'243way_PayCombo (2wild)'!C$6+2,FALSE),IF(C$6-$B14=1,VLOOKUP($A14,'576way_Regular Symbol(2wild)'!$B$34:$H$44,'243way_PayCombo (2wild)'!C$6+2,FALSE),'576way_Regular Symbol(2wild)'!D$16))</f>
        <v>7</v>
      </c>
      <c r="D14" s="27">
        <f>IF(D$6&lt;=$B14,VLOOKUP($A14,'R1R2appear wild'!$E$21:$H$32,'243way_PayCombo (2wild)'!D$6+2,FALSE),IF(D$6-$B14=1,VLOOKUP($A14,'576way_Regular Symbol(2wild)'!$B$34:$H$44,'243way_PayCombo (2wild)'!D$6+2,FALSE),'576way_Regular Symbol(2wild)'!E$16))</f>
        <v>6</v>
      </c>
      <c r="E14" s="27">
        <f>IF(E$6&lt;=$B14,VLOOKUP($A14,'243way_Regular Symbol'!$B$21:$H$31,'243way_PayCombo (2wild)'!E$6+2,FALSE)*R$2,IF(E$6-$B14=1,VLOOKUP($A14,'243way_Regular Symbol'!$B$34:$H$44,'243way_PayCombo (2wild)'!E$6+2,FALSE),'243way_Regular Symbol'!F$16))</f>
        <v>15</v>
      </c>
      <c r="F14" s="27">
        <f>IF(F$6&lt;=$B14,VLOOKUP($A14,'243way_Regular Symbol'!$B$21:$H$31,'243way_PayCombo (2wild)'!F$6+2,FALSE)*S$2,IF(F$6-$B14=1,VLOOKUP($A14,'243way_Regular Symbol'!$B$34:$H$44,'243way_PayCombo (2wild)'!F$6+2,FALSE),'243way_Regular Symbol'!G$16))</f>
        <v>21</v>
      </c>
      <c r="G14" s="27">
        <f>IF(G$6&lt;=$B14,VLOOKUP($A14,'243way_Regular Symbol'!$B$21:$H$31,'243way_PayCombo (2wild)'!G$6+2,FALSE)*T$2,IF(G$6-$B14=1,VLOOKUP($A14,'243way_Regular Symbol'!$B$34:$H$44,'243way_PayCombo (2wild)'!G$6+2,FALSE),'243way_Regular Symbol'!H$16))</f>
        <v>30</v>
      </c>
      <c r="H14" s="256">
        <f t="shared" si="3"/>
        <v>396900</v>
      </c>
      <c r="I14" s="244">
        <f t="shared" si="0"/>
        <v>20.723809523809525</v>
      </c>
      <c r="J14" s="190">
        <f>VLOOKUP($A14,OverView!$B$51:$G$61,'243way_PayCombo (2wild)'!$B14+1,FALSE)</f>
        <v>50</v>
      </c>
      <c r="K14" s="183">
        <f t="shared" si="4"/>
        <v>4.825367647058823E-2</v>
      </c>
      <c r="L14" s="276">
        <f t="shared" si="1"/>
        <v>4.825367647058823E-2</v>
      </c>
      <c r="M14" s="275">
        <f t="shared" si="2"/>
        <v>2.4126838235294117</v>
      </c>
      <c r="N14" s="134"/>
      <c r="O14" s="306" t="s">
        <v>44</v>
      </c>
      <c r="P14" s="306" t="s">
        <v>285</v>
      </c>
      <c r="Q14" s="306" t="s">
        <v>44</v>
      </c>
      <c r="R14" s="306" t="s">
        <v>44</v>
      </c>
      <c r="S14" s="306" t="s">
        <v>44</v>
      </c>
      <c r="T14" s="302">
        <f>IF(O14="S1",VLOOKUP(O14,'243way_Regular Symbol'!$B$3:$H$15,'243way_PayCombo (2wild)'!P$1+2,FALSE)*P$2,'243way_Regular Symbol'!D$16-VLOOKUP("S1",'243way_Regular Symbol'!$B$3:$H$15,'243way_PayCombo (2wild)'!P$1+2,FALSE)*P$2)</f>
        <v>3</v>
      </c>
      <c r="U14" s="302">
        <f>IF(P14="S1",VLOOKUP(P14,'243way_Regular Symbol'!$B$3:$H$15,'243way_PayCombo (2wild)'!Q$1+2,FALSE)*Q$2,'243way_Regular Symbol'!E$16-VLOOKUP("S1",'243way_Regular Symbol'!$B$3:$H$15,'243way_PayCombo (2wild)'!Q$1+2,FALSE)*Q$2)</f>
        <v>64</v>
      </c>
      <c r="V14" s="302">
        <f>IF(Q14="S1",VLOOKUP(Q14,'243way_Regular Symbol'!$B$3:$H$15,'243way_PayCombo (2wild)'!R$1+2,FALSE)*R$2,'243way_Regular Symbol'!F$16-VLOOKUP("S1",'243way_Regular Symbol'!$B$3:$H$15,'243way_PayCombo (2wild)'!R$1+2,FALSE)*R$2)</f>
        <v>12</v>
      </c>
      <c r="W14" s="302">
        <f>IF(R14="S1",VLOOKUP(R14,'243way_Regular Symbol'!$B$3:$H$15,'243way_PayCombo (2wild)'!S$1+2,FALSE)*S$2,'243way_Regular Symbol'!G$16-VLOOKUP("S1",'243way_Regular Symbol'!$B$3:$H$15,'243way_PayCombo (2wild)'!S$1+2,FALSE)*S$2)</f>
        <v>6</v>
      </c>
      <c r="X14" s="302">
        <f>IF(S14="S1",VLOOKUP(S14,'243way_Regular Symbol'!$B$3:$H$15,'243way_PayCombo (2wild)'!T$1+2,FALSE)*T$2,'243way_Regular Symbol'!H$16-VLOOKUP("S1",'243way_Regular Symbol'!$B$3:$H$15,'243way_PayCombo (2wild)'!T$1+2,FALSE)*T$2)</f>
        <v>3</v>
      </c>
      <c r="Y14" s="305">
        <f t="shared" si="6"/>
        <v>41472</v>
      </c>
      <c r="Z14" s="18">
        <f t="shared" si="5"/>
        <v>5.0420168067226894E-3</v>
      </c>
    </row>
    <row r="15" spans="1:26">
      <c r="A15" s="303" t="s">
        <v>190</v>
      </c>
      <c r="B15" s="356">
        <v>5</v>
      </c>
      <c r="C15" s="27">
        <f>IF(C$6&lt;=$B15,VLOOKUP($A15,'R1R2appear wild'!$E$21:$H$32,'243way_PayCombo (2wild)'!C$6+2,FALSE),IF(C$6-$B15=1,VLOOKUP($A15,'576way_Regular Symbol(2wild)'!$B$34:$H$44,'243way_PayCombo (2wild)'!C$6+2,FALSE),'576way_Regular Symbol(2wild)'!D$16))</f>
        <v>7</v>
      </c>
      <c r="D15" s="27">
        <f>IF(D$6&lt;=$B15,VLOOKUP($A15,'R1R2appear wild'!$E$21:$H$32,'243way_PayCombo (2wild)'!D$6+2,FALSE),IF(D$6-$B15=1,VLOOKUP($A15,'576way_Regular Symbol(2wild)'!$B$34:$H$44,'243way_PayCombo (2wild)'!D$6+2,FALSE),'576way_Regular Symbol(2wild)'!E$16))</f>
        <v>8</v>
      </c>
      <c r="E15" s="27">
        <f>IF(E$6&lt;=$B15,VLOOKUP($A15,'243way_Regular Symbol'!$B$21:$H$31,'243way_PayCombo (2wild)'!E$6+2,FALSE)*R$2,IF(E$6-$B15=1,VLOOKUP($A15,'243way_Regular Symbol'!$B$34:$H$44,'243way_PayCombo (2wild)'!E$6+2,FALSE),'243way_Regular Symbol'!F$16))</f>
        <v>12</v>
      </c>
      <c r="F15" s="27">
        <f>IF(F$6&lt;=$B15,VLOOKUP($A15,'243way_Regular Symbol'!$B$21:$H$31,'243way_PayCombo (2wild)'!F$6+2,FALSE)*S$2,IF(F$6-$B15=1,VLOOKUP($A15,'243way_Regular Symbol'!$B$34:$H$44,'243way_PayCombo (2wild)'!F$6+2,FALSE),'243way_Regular Symbol'!G$16))</f>
        <v>6</v>
      </c>
      <c r="G15" s="27">
        <f>IF(G$6&lt;=$B15,VLOOKUP($A15,'243way_Regular Symbol'!$B$21:$H$31,'243way_PayCombo (2wild)'!G$6+2,FALSE)*T$2,IF(G$6-$B15=1,VLOOKUP($A15,'243way_Regular Symbol'!$B$34:$H$44,'243way_PayCombo (2wild)'!G$6+2,FALSE),'243way_Regular Symbol'!H$16))</f>
        <v>36</v>
      </c>
      <c r="H15" s="256">
        <f t="shared" si="3"/>
        <v>145152</v>
      </c>
      <c r="I15" s="244">
        <f t="shared" si="0"/>
        <v>56.666666666666664</v>
      </c>
      <c r="J15" s="190">
        <f>VLOOKUP($A15,OverView!$B$51:$G$61,'243way_PayCombo (2wild)'!$B15+1,FALSE)</f>
        <v>50</v>
      </c>
      <c r="K15" s="183">
        <f t="shared" si="4"/>
        <v>1.7647058823529412E-2</v>
      </c>
      <c r="L15" s="276">
        <f t="shared" si="1"/>
        <v>1.7647058823529412E-2</v>
      </c>
      <c r="M15" s="275">
        <f t="shared" si="2"/>
        <v>0.88235294117647056</v>
      </c>
      <c r="N15" s="134"/>
      <c r="O15" s="306" t="s">
        <v>285</v>
      </c>
      <c r="P15" s="306" t="s">
        <v>44</v>
      </c>
      <c r="Q15" s="306" t="s">
        <v>44</v>
      </c>
      <c r="R15" s="306" t="s">
        <v>44</v>
      </c>
      <c r="S15" s="306" t="s">
        <v>44</v>
      </c>
      <c r="T15" s="302">
        <f>IF(O15="S1",VLOOKUP(O15,'243way_Regular Symbol'!$B$3:$H$15,'243way_PayCombo (2wild)'!P$1+2,FALSE)*P$2,'243way_Regular Symbol'!D$16-VLOOKUP("S1",'243way_Regular Symbol'!$B$3:$H$15,'243way_PayCombo (2wild)'!P$1+2,FALSE)*P$2)</f>
        <v>58</v>
      </c>
      <c r="U15" s="302">
        <f>IF(P15="S1",VLOOKUP(P15,'243way_Regular Symbol'!$B$3:$H$15,'243way_PayCombo (2wild)'!Q$1+2,FALSE)*Q$2,'243way_Regular Symbol'!E$16-VLOOKUP("S1",'243way_Regular Symbol'!$B$3:$H$15,'243way_PayCombo (2wild)'!Q$1+2,FALSE)*Q$2)</f>
        <v>18</v>
      </c>
      <c r="V15" s="302">
        <f>IF(Q15="S1",VLOOKUP(Q15,'243way_Regular Symbol'!$B$3:$H$15,'243way_PayCombo (2wild)'!R$1+2,FALSE)*R$2,'243way_Regular Symbol'!F$16-VLOOKUP("S1",'243way_Regular Symbol'!$B$3:$H$15,'243way_PayCombo (2wild)'!R$1+2,FALSE)*R$2)</f>
        <v>12</v>
      </c>
      <c r="W15" s="302">
        <f>IF(R15="S1",VLOOKUP(R15,'243way_Regular Symbol'!$B$3:$H$15,'243way_PayCombo (2wild)'!S$1+2,FALSE)*S$2,'243way_Regular Symbol'!G$16-VLOOKUP("S1",'243way_Regular Symbol'!$B$3:$H$15,'243way_PayCombo (2wild)'!S$1+2,FALSE)*S$2)</f>
        <v>6</v>
      </c>
      <c r="X15" s="302">
        <f>IF(S15="S1",VLOOKUP(S15,'243way_Regular Symbol'!$B$3:$H$15,'243way_PayCombo (2wild)'!T$1+2,FALSE)*T$2,'243way_Regular Symbol'!H$16-VLOOKUP("S1",'243way_Regular Symbol'!$B$3:$H$15,'243way_PayCombo (2wild)'!T$1+2,FALSE)*T$2)</f>
        <v>3</v>
      </c>
      <c r="Y15" s="305">
        <f t="shared" si="6"/>
        <v>225504</v>
      </c>
      <c r="Z15" s="18">
        <f t="shared" si="5"/>
        <v>2.7415966386554622E-2</v>
      </c>
    </row>
    <row r="16" spans="1:26">
      <c r="A16" s="303" t="s">
        <v>186</v>
      </c>
      <c r="B16" s="356">
        <v>5</v>
      </c>
      <c r="C16" s="27">
        <f>IF(C$6&lt;=$B16,VLOOKUP($A16,'R1R2appear wild'!$E$21:$H$32,'243way_PayCombo (2wild)'!C$6+2,FALSE),IF(C$6-$B16=1,VLOOKUP($A16,'576way_Regular Symbol(2wild)'!$B$34:$H$44,'243way_PayCombo (2wild)'!C$6+2,FALSE),'576way_Regular Symbol(2wild)'!D$16))</f>
        <v>11</v>
      </c>
      <c r="D16" s="27">
        <f>IF(D$6&lt;=$B16,VLOOKUP($A16,'R1R2appear wild'!$E$21:$H$32,'243way_PayCombo (2wild)'!D$6+2,FALSE),IF(D$6-$B16=1,VLOOKUP($A16,'576way_Regular Symbol(2wild)'!$B$34:$H$44,'243way_PayCombo (2wild)'!D$6+2,FALSE),'576way_Regular Symbol(2wild)'!E$16))</f>
        <v>8</v>
      </c>
      <c r="E16" s="27">
        <f>IF(E$6&lt;=$B16,VLOOKUP($A16,'243way_Regular Symbol'!$B$21:$H$31,'243way_PayCombo (2wild)'!E$6+2,FALSE)*R$2,IF(E$6-$B16=1,VLOOKUP($A16,'243way_Regular Symbol'!$B$34:$H$44,'243way_PayCombo (2wild)'!E$6+2,FALSE),'243way_Regular Symbol'!F$16))</f>
        <v>21</v>
      </c>
      <c r="F16" s="27">
        <f>IF(F$6&lt;=$B16,VLOOKUP($A16,'243way_Regular Symbol'!$B$21:$H$31,'243way_PayCombo (2wild)'!F$6+2,FALSE)*S$2,IF(F$6-$B16=1,VLOOKUP($A16,'243way_Regular Symbol'!$B$34:$H$44,'243way_PayCombo (2wild)'!F$6+2,FALSE),'243way_Regular Symbol'!G$16))</f>
        <v>6</v>
      </c>
      <c r="G16" s="27">
        <f>IF(G$6&lt;=$B16,VLOOKUP($A16,'243way_Regular Symbol'!$B$21:$H$31,'243way_PayCombo (2wild)'!G$6+2,FALSE)*T$2,IF(G$6-$B16=1,VLOOKUP($A16,'243way_Regular Symbol'!$B$34:$H$44,'243way_PayCombo (2wild)'!G$6+2,FALSE),'243way_Regular Symbol'!H$16))</f>
        <v>24</v>
      </c>
      <c r="H16" s="256">
        <f t="shared" si="3"/>
        <v>266112</v>
      </c>
      <c r="I16" s="244">
        <f t="shared" si="0"/>
        <v>30.90909090909091</v>
      </c>
      <c r="J16" s="190">
        <f>VLOOKUP($A16,OverView!$B$51:$G$61,'243way_PayCombo (2wild)'!$B16+1,FALSE)</f>
        <v>50</v>
      </c>
      <c r="K16" s="183">
        <f t="shared" si="4"/>
        <v>3.2352941176470584E-2</v>
      </c>
      <c r="L16" s="276">
        <f t="shared" si="1"/>
        <v>3.2352941176470584E-2</v>
      </c>
      <c r="M16" s="275">
        <f t="shared" si="2"/>
        <v>1.6176470588235292</v>
      </c>
      <c r="N16" s="134"/>
      <c r="O16" s="307" t="s">
        <v>44</v>
      </c>
      <c r="P16" s="307" t="s">
        <v>44</v>
      </c>
      <c r="Q16" s="307" t="s">
        <v>44</v>
      </c>
      <c r="R16" s="307" t="s">
        <v>285</v>
      </c>
      <c r="S16" s="307" t="s">
        <v>285</v>
      </c>
      <c r="T16" s="302">
        <f>IF(O16="S1",VLOOKUP(O16,'243way_Regular Symbol'!$B$3:$H$15,'243way_PayCombo (2wild)'!P$1+2,FALSE)*P$2,'243way_Regular Symbol'!D$16-VLOOKUP("S1",'243way_Regular Symbol'!$B$3:$H$15,'243way_PayCombo (2wild)'!P$1+2,FALSE)*P$2)</f>
        <v>3</v>
      </c>
      <c r="U16" s="302">
        <f>IF(P16="S1",VLOOKUP(P16,'243way_Regular Symbol'!$B$3:$H$15,'243way_PayCombo (2wild)'!Q$1+2,FALSE)*Q$2,'243way_Regular Symbol'!E$16-VLOOKUP("S1",'243way_Regular Symbol'!$B$3:$H$15,'243way_PayCombo (2wild)'!Q$1+2,FALSE)*Q$2)</f>
        <v>18</v>
      </c>
      <c r="V16" s="302">
        <f>IF(Q16="S1",VLOOKUP(Q16,'243way_Regular Symbol'!$B$3:$H$15,'243way_PayCombo (2wild)'!R$1+2,FALSE)*R$2,'243way_Regular Symbol'!F$16-VLOOKUP("S1",'243way_Regular Symbol'!$B$3:$H$15,'243way_PayCombo (2wild)'!R$1+2,FALSE)*R$2)</f>
        <v>12</v>
      </c>
      <c r="W16" s="302">
        <f>IF(R16="S1",VLOOKUP(R16,'243way_Regular Symbol'!$B$3:$H$15,'243way_PayCombo (2wild)'!S$1+2,FALSE)*S$2,'243way_Regular Symbol'!G$16-VLOOKUP("S1",'243way_Regular Symbol'!$B$3:$H$15,'243way_PayCombo (2wild)'!S$1+2,FALSE)*S$2)</f>
        <v>50</v>
      </c>
      <c r="X16" s="302">
        <f>IF(S16="S1",VLOOKUP(S16,'243way_Regular Symbol'!$B$3:$H$15,'243way_PayCombo (2wild)'!T$1+2,FALSE)*T$2,'243way_Regular Symbol'!H$16-VLOOKUP("S1",'243way_Regular Symbol'!$B$3:$H$15,'243way_PayCombo (2wild)'!T$1+2,FALSE)*T$2)</f>
        <v>65</v>
      </c>
      <c r="Y16" s="305">
        <f t="shared" si="6"/>
        <v>2106000</v>
      </c>
      <c r="Z16" s="18">
        <f t="shared" si="5"/>
        <v>0.25603991596638653</v>
      </c>
    </row>
    <row r="17" spans="1:26">
      <c r="A17" s="303" t="s">
        <v>149</v>
      </c>
      <c r="B17" s="356">
        <v>4</v>
      </c>
      <c r="C17" s="27">
        <f>IF(C$6&lt;=$B17,VLOOKUP($A17,'R1R2appear wild'!$E$21:$H$32,'243way_PayCombo (2wild)'!C$6+2,FALSE),IF(C$6-$B17=1,VLOOKUP($A17,'576way_Regular Symbol(2wild)'!$B$34:$H$44,'243way_PayCombo (2wild)'!C$6+2,FALSE),'576way_Regular Symbol(2wild)'!D$16))</f>
        <v>6</v>
      </c>
      <c r="D17" s="27">
        <f>IF(D$6&lt;=$B17,VLOOKUP($A17,'R1R2appear wild'!$E$21:$H$32,'243way_PayCombo (2wild)'!D$6+2,FALSE),IF(D$6-$B17=1,VLOOKUP($A17,'576way_Regular Symbol(2wild)'!$B$34:$H$44,'243way_PayCombo (2wild)'!D$6+2,FALSE),'576way_Regular Symbol(2wild)'!E$16))</f>
        <v>6</v>
      </c>
      <c r="E17" s="27">
        <f>IF(E$6&lt;=$B17,VLOOKUP($A17,'243way_Regular Symbol'!$B$21:$H$31,'243way_PayCombo (2wild)'!E$6+2,FALSE)*R$2,IF(E$6-$B17=1,VLOOKUP($A17,'243way_Regular Symbol'!$B$34:$H$44,'243way_PayCombo (2wild)'!E$6+2,FALSE),'243way_Regular Symbol'!F$16))</f>
        <v>18</v>
      </c>
      <c r="F17" s="27">
        <f>IF(F$6&lt;=$B17,VLOOKUP($A17,'243way_Regular Symbol'!$B$21:$H$31,'243way_PayCombo (2wild)'!F$6+2,FALSE)*S$2,IF(F$6-$B17=1,VLOOKUP($A17,'243way_Regular Symbol'!$B$34:$H$44,'243way_PayCombo (2wild)'!F$6+2,FALSE),'243way_Regular Symbol'!G$16))</f>
        <v>18</v>
      </c>
      <c r="G17" s="27">
        <f>IF(G$6&lt;=$B17,VLOOKUP($A17,'243way_Regular Symbol'!$B$21:$H$31,'243way_PayCombo (2wild)'!G$6+2,FALSE)*T$2,IF(G$6-$B17=1,VLOOKUP($A17,'243way_Regular Symbol'!$B$34:$H$44,'243way_PayCombo (2wild)'!G$6+2,FALSE),'243way_Regular Symbol'!H$16))</f>
        <v>62</v>
      </c>
      <c r="H17" s="256">
        <f t="shared" si="3"/>
        <v>723168</v>
      </c>
      <c r="I17" s="244">
        <f t="shared" si="0"/>
        <v>11.373954599761051</v>
      </c>
      <c r="J17" s="190">
        <f>VLOOKUP($A17,OverView!$B$51:$G$61,'243way_PayCombo (2wild)'!$B17+1,FALSE)</f>
        <v>200</v>
      </c>
      <c r="K17" s="183">
        <f t="shared" si="4"/>
        <v>0.35168067226890753</v>
      </c>
      <c r="L17" s="276">
        <f t="shared" si="1"/>
        <v>8.7920168067226898E-2</v>
      </c>
      <c r="M17" s="275">
        <f t="shared" si="2"/>
        <v>17.584033613445378</v>
      </c>
      <c r="N17" s="134"/>
      <c r="O17" s="307" t="s">
        <v>44</v>
      </c>
      <c r="P17" s="307" t="s">
        <v>44</v>
      </c>
      <c r="Q17" s="307" t="s">
        <v>285</v>
      </c>
      <c r="R17" s="307" t="s">
        <v>44</v>
      </c>
      <c r="S17" s="307" t="s">
        <v>285</v>
      </c>
      <c r="T17" s="302">
        <f>IF(O17="S1",VLOOKUP(O17,'243way_Regular Symbol'!$B$3:$H$15,'243way_PayCombo (2wild)'!P$1+2,FALSE)*P$2,'243way_Regular Symbol'!D$16-VLOOKUP("S1",'243way_Regular Symbol'!$B$3:$H$15,'243way_PayCombo (2wild)'!P$1+2,FALSE)*P$2)</f>
        <v>3</v>
      </c>
      <c r="U17" s="302">
        <f>IF(P17="S1",VLOOKUP(P17,'243way_Regular Symbol'!$B$3:$H$15,'243way_PayCombo (2wild)'!Q$1+2,FALSE)*Q$2,'243way_Regular Symbol'!E$16-VLOOKUP("S1",'243way_Regular Symbol'!$B$3:$H$15,'243way_PayCombo (2wild)'!Q$1+2,FALSE)*Q$2)</f>
        <v>18</v>
      </c>
      <c r="V17" s="302">
        <f>IF(Q17="S1",VLOOKUP(Q17,'243way_Regular Symbol'!$B$3:$H$15,'243way_PayCombo (2wild)'!R$1+2,FALSE)*R$2,'243way_Regular Symbol'!F$16-VLOOKUP("S1",'243way_Regular Symbol'!$B$3:$H$15,'243way_PayCombo (2wild)'!R$1+2,FALSE)*R$2)</f>
        <v>48</v>
      </c>
      <c r="W17" s="302">
        <f>IF(R17="S1",VLOOKUP(R17,'243way_Regular Symbol'!$B$3:$H$15,'243way_PayCombo (2wild)'!S$1+2,FALSE)*S$2,'243way_Regular Symbol'!G$16-VLOOKUP("S1",'243way_Regular Symbol'!$B$3:$H$15,'243way_PayCombo (2wild)'!S$1+2,FALSE)*S$2)</f>
        <v>6</v>
      </c>
      <c r="X17" s="302">
        <f>IF(S17="S1",VLOOKUP(S17,'243way_Regular Symbol'!$B$3:$H$15,'243way_PayCombo (2wild)'!T$1+2,FALSE)*T$2,'243way_Regular Symbol'!H$16-VLOOKUP("S1",'243way_Regular Symbol'!$B$3:$H$15,'243way_PayCombo (2wild)'!T$1+2,FALSE)*T$2)</f>
        <v>65</v>
      </c>
      <c r="Y17" s="305">
        <f t="shared" si="6"/>
        <v>1010880</v>
      </c>
      <c r="Z17" s="18">
        <f t="shared" si="5"/>
        <v>0.12289915966386554</v>
      </c>
    </row>
    <row r="18" spans="1:26">
      <c r="A18" s="303" t="s">
        <v>85</v>
      </c>
      <c r="B18" s="356">
        <v>4</v>
      </c>
      <c r="C18" s="27">
        <f>IF(C$6&lt;=$B18,VLOOKUP($A18,'R1R2appear wild'!$E$21:$H$32,'243way_PayCombo (2wild)'!C$6+2,FALSE),IF(C$6-$B18=1,VLOOKUP($A18,'576way_Regular Symbol(2wild)'!$B$34:$H$44,'243way_PayCombo (2wild)'!C$6+2,FALSE),'576way_Regular Symbol(2wild)'!D$16))</f>
        <v>6</v>
      </c>
      <c r="D18" s="27">
        <f>IF(D$6&lt;=$B18,VLOOKUP($A18,'R1R2appear wild'!$E$21:$H$32,'243way_PayCombo (2wild)'!D$6+2,FALSE),IF(D$6-$B18=1,VLOOKUP($A18,'576way_Regular Symbol(2wild)'!$B$34:$H$44,'243way_PayCombo (2wild)'!D$6+2,FALSE),'576way_Regular Symbol(2wild)'!E$16))</f>
        <v>7</v>
      </c>
      <c r="E18" s="27">
        <f>IF(E$6&lt;=$B18,VLOOKUP($A18,'243way_Regular Symbol'!$B$21:$H$31,'243way_PayCombo (2wild)'!E$6+2,FALSE)*R$2,IF(E$6-$B18=1,VLOOKUP($A18,'243way_Regular Symbol'!$B$34:$H$44,'243way_PayCombo (2wild)'!E$6+2,FALSE),'243way_Regular Symbol'!F$16))</f>
        <v>15</v>
      </c>
      <c r="F18" s="27">
        <f>IF(F$6&lt;=$B18,VLOOKUP($A18,'243way_Regular Symbol'!$B$21:$H$31,'243way_PayCombo (2wild)'!F$6+2,FALSE)*S$2,IF(F$6-$B18=1,VLOOKUP($A18,'243way_Regular Symbol'!$B$34:$H$44,'243way_PayCombo (2wild)'!F$6+2,FALSE),'243way_Regular Symbol'!G$16))</f>
        <v>24</v>
      </c>
      <c r="G18" s="27">
        <f>IF(G$6&lt;=$B18,VLOOKUP($A18,'243way_Regular Symbol'!$B$21:$H$31,'243way_PayCombo (2wild)'!G$6+2,FALSE)*T$2,IF(G$6-$B18=1,VLOOKUP($A18,'243way_Regular Symbol'!$B$34:$H$44,'243way_PayCombo (2wild)'!G$6+2,FALSE),'243way_Regular Symbol'!H$16))</f>
        <v>62</v>
      </c>
      <c r="H18" s="256">
        <f t="shared" si="3"/>
        <v>937440</v>
      </c>
      <c r="I18" s="244">
        <f t="shared" si="0"/>
        <v>8.7741935483870961</v>
      </c>
      <c r="J18" s="190">
        <f>VLOOKUP($A18,OverView!$B$51:$G$61,'243way_PayCombo (2wild)'!$B18+1,FALSE)</f>
        <v>200</v>
      </c>
      <c r="K18" s="183">
        <f t="shared" si="4"/>
        <v>0.45588235294117652</v>
      </c>
      <c r="L18" s="276">
        <f t="shared" si="1"/>
        <v>0.11397058823529413</v>
      </c>
      <c r="M18" s="275">
        <f t="shared" si="2"/>
        <v>22.794117647058826</v>
      </c>
      <c r="N18" s="134"/>
      <c r="O18" s="307" t="s">
        <v>44</v>
      </c>
      <c r="P18" s="307" t="s">
        <v>44</v>
      </c>
      <c r="Q18" s="307" t="s">
        <v>285</v>
      </c>
      <c r="R18" s="307" t="s">
        <v>285</v>
      </c>
      <c r="S18" s="307" t="s">
        <v>44</v>
      </c>
      <c r="T18" s="302">
        <f>IF(O18="S1",VLOOKUP(O18,'243way_Regular Symbol'!$B$3:$H$15,'243way_PayCombo (2wild)'!P$1+2,FALSE)*P$2,'243way_Regular Symbol'!D$16-VLOOKUP("S1",'243way_Regular Symbol'!$B$3:$H$15,'243way_PayCombo (2wild)'!P$1+2,FALSE)*P$2)</f>
        <v>3</v>
      </c>
      <c r="U18" s="302">
        <f>IF(P18="S1",VLOOKUP(P18,'243way_Regular Symbol'!$B$3:$H$15,'243way_PayCombo (2wild)'!Q$1+2,FALSE)*Q$2,'243way_Regular Symbol'!E$16-VLOOKUP("S1",'243way_Regular Symbol'!$B$3:$H$15,'243way_PayCombo (2wild)'!Q$1+2,FALSE)*Q$2)</f>
        <v>18</v>
      </c>
      <c r="V18" s="302">
        <f>IF(Q18="S1",VLOOKUP(Q18,'243way_Regular Symbol'!$B$3:$H$15,'243way_PayCombo (2wild)'!R$1+2,FALSE)*R$2,'243way_Regular Symbol'!F$16-VLOOKUP("S1",'243way_Regular Symbol'!$B$3:$H$15,'243way_PayCombo (2wild)'!R$1+2,FALSE)*R$2)</f>
        <v>48</v>
      </c>
      <c r="W18" s="302">
        <f>IF(R18="S1",VLOOKUP(R18,'243way_Regular Symbol'!$B$3:$H$15,'243way_PayCombo (2wild)'!S$1+2,FALSE)*S$2,'243way_Regular Symbol'!G$16-VLOOKUP("S1",'243way_Regular Symbol'!$B$3:$H$15,'243way_PayCombo (2wild)'!S$1+2,FALSE)*S$2)</f>
        <v>50</v>
      </c>
      <c r="X18" s="302">
        <f>IF(S18="S1",VLOOKUP(S18,'243way_Regular Symbol'!$B$3:$H$15,'243way_PayCombo (2wild)'!T$1+2,FALSE)*T$2,'243way_Regular Symbol'!H$16-VLOOKUP("S1",'243way_Regular Symbol'!$B$3:$H$15,'243way_PayCombo (2wild)'!T$1+2,FALSE)*T$2)</f>
        <v>3</v>
      </c>
      <c r="Y18" s="305">
        <f>PRODUCT(T18,U18,V18,W18,X18)</f>
        <v>388800</v>
      </c>
      <c r="Z18" s="18">
        <f t="shared" si="5"/>
        <v>4.7268907563025209E-2</v>
      </c>
    </row>
    <row r="19" spans="1:26">
      <c r="A19" s="303" t="s">
        <v>83</v>
      </c>
      <c r="B19" s="356">
        <v>4</v>
      </c>
      <c r="C19" s="27">
        <f>IF(C$6&lt;=$B19,VLOOKUP($A19,'R1R2appear wild'!$E$21:$H$32,'243way_PayCombo (2wild)'!C$6+2,FALSE),IF(C$6-$B19=1,VLOOKUP($A19,'576way_Regular Symbol(2wild)'!$B$34:$H$44,'243way_PayCombo (2wild)'!C$6+2,FALSE),'576way_Regular Symbol(2wild)'!D$16))</f>
        <v>6</v>
      </c>
      <c r="D19" s="27">
        <f>IF(D$6&lt;=$B19,VLOOKUP($A19,'R1R2appear wild'!$E$21:$H$32,'243way_PayCombo (2wild)'!D$6+2,FALSE),IF(D$6-$B19=1,VLOOKUP($A19,'576way_Regular Symbol(2wild)'!$B$34:$H$44,'243way_PayCombo (2wild)'!D$6+2,FALSE),'576way_Regular Symbol(2wild)'!E$16))</f>
        <v>6</v>
      </c>
      <c r="E19" s="27">
        <f>IF(E$6&lt;=$B19,VLOOKUP($A19,'243way_Regular Symbol'!$B$21:$H$31,'243way_PayCombo (2wild)'!E$6+2,FALSE)*R$2,IF(E$6-$B19=1,VLOOKUP($A19,'243way_Regular Symbol'!$B$34:$H$44,'243way_PayCombo (2wild)'!E$6+2,FALSE),'243way_Regular Symbol'!F$16))</f>
        <v>9</v>
      </c>
      <c r="F19" s="27">
        <f>IF(F$6&lt;=$B19,VLOOKUP($A19,'243way_Regular Symbol'!$B$21:$H$31,'243way_PayCombo (2wild)'!F$6+2,FALSE)*S$2,IF(F$6-$B19=1,VLOOKUP($A19,'243way_Regular Symbol'!$B$34:$H$44,'243way_PayCombo (2wild)'!F$6+2,FALSE),'243way_Regular Symbol'!G$16))</f>
        <v>3</v>
      </c>
      <c r="G19" s="27">
        <f>IF(G$6&lt;=$B19,VLOOKUP($A19,'243way_Regular Symbol'!$B$21:$H$31,'243way_PayCombo (2wild)'!G$6+2,FALSE)*T$2,IF(G$6-$B19=1,VLOOKUP($A19,'243way_Regular Symbol'!$B$34:$H$44,'243way_PayCombo (2wild)'!G$6+2,FALSE),'243way_Regular Symbol'!H$16))</f>
        <v>46</v>
      </c>
      <c r="H19" s="256">
        <f t="shared" si="3"/>
        <v>44712</v>
      </c>
      <c r="I19" s="244">
        <f t="shared" si="0"/>
        <v>183.96135265700482</v>
      </c>
      <c r="J19" s="190">
        <f>VLOOKUP($A19,OverView!$B$51:$G$61,'243way_PayCombo (2wild)'!$B19+1,FALSE)</f>
        <v>100</v>
      </c>
      <c r="K19" s="183">
        <f t="shared" si="4"/>
        <v>1.08718487394958E-2</v>
      </c>
      <c r="L19" s="276">
        <f t="shared" si="1"/>
        <v>5.4359243697478998E-3</v>
      </c>
      <c r="M19" s="275">
        <f t="shared" si="2"/>
        <v>0.54359243697478998</v>
      </c>
      <c r="N19" s="134"/>
      <c r="O19" s="307" t="s">
        <v>44</v>
      </c>
      <c r="P19" s="307" t="s">
        <v>285</v>
      </c>
      <c r="Q19" s="307" t="s">
        <v>44</v>
      </c>
      <c r="R19" s="307" t="s">
        <v>44</v>
      </c>
      <c r="S19" s="307" t="s">
        <v>285</v>
      </c>
      <c r="T19" s="302">
        <f>IF(O19="S1",VLOOKUP(O19,'243way_Regular Symbol'!$B$3:$H$15,'243way_PayCombo (2wild)'!P$1+2,FALSE)*P$2,'243way_Regular Symbol'!D$16-VLOOKUP("S1",'243way_Regular Symbol'!$B$3:$H$15,'243way_PayCombo (2wild)'!P$1+2,FALSE)*P$2)</f>
        <v>3</v>
      </c>
      <c r="U19" s="302">
        <f>IF(P19="S1",VLOOKUP(P19,'243way_Regular Symbol'!$B$3:$H$15,'243way_PayCombo (2wild)'!Q$1+2,FALSE)*Q$2,'243way_Regular Symbol'!E$16-VLOOKUP("S1",'243way_Regular Symbol'!$B$3:$H$15,'243way_PayCombo (2wild)'!Q$1+2,FALSE)*Q$2)</f>
        <v>64</v>
      </c>
      <c r="V19" s="302">
        <f>IF(Q19="S1",VLOOKUP(Q19,'243way_Regular Symbol'!$B$3:$H$15,'243way_PayCombo (2wild)'!R$1+2,FALSE)*R$2,'243way_Regular Symbol'!F$16-VLOOKUP("S1",'243way_Regular Symbol'!$B$3:$H$15,'243way_PayCombo (2wild)'!R$1+2,FALSE)*R$2)</f>
        <v>12</v>
      </c>
      <c r="W19" s="302">
        <f>IF(R19="S1",VLOOKUP(R19,'243way_Regular Symbol'!$B$3:$H$15,'243way_PayCombo (2wild)'!S$1+2,FALSE)*S$2,'243way_Regular Symbol'!G$16-VLOOKUP("S1",'243way_Regular Symbol'!$B$3:$H$15,'243way_PayCombo (2wild)'!S$1+2,FALSE)*S$2)</f>
        <v>6</v>
      </c>
      <c r="X19" s="302">
        <f>IF(S19="S1",VLOOKUP(S19,'243way_Regular Symbol'!$B$3:$H$15,'243way_PayCombo (2wild)'!T$1+2,FALSE)*T$2,'243way_Regular Symbol'!H$16-VLOOKUP("S1",'243way_Regular Symbol'!$B$3:$H$15,'243way_PayCombo (2wild)'!T$1+2,FALSE)*T$2)</f>
        <v>65</v>
      </c>
      <c r="Y19" s="305">
        <f t="shared" si="6"/>
        <v>898560</v>
      </c>
      <c r="Z19" s="18">
        <f t="shared" si="5"/>
        <v>0.1092436974789916</v>
      </c>
    </row>
    <row r="20" spans="1:26">
      <c r="A20" s="303" t="s">
        <v>84</v>
      </c>
      <c r="B20" s="356">
        <v>4</v>
      </c>
      <c r="C20" s="27">
        <f>IF(C$6&lt;=$B20,VLOOKUP($A20,'R1R2appear wild'!$E$21:$H$32,'243way_PayCombo (2wild)'!C$6+2,FALSE),IF(C$6-$B20=1,VLOOKUP($A20,'576way_Regular Symbol(2wild)'!$B$34:$H$44,'243way_PayCombo (2wild)'!C$6+2,FALSE),'576way_Regular Symbol(2wild)'!D$16))</f>
        <v>6</v>
      </c>
      <c r="D20" s="27">
        <f>IF(D$6&lt;=$B20,VLOOKUP($A20,'R1R2appear wild'!$E$21:$H$32,'243way_PayCombo (2wild)'!D$6+2,FALSE),IF(D$6-$B20=1,VLOOKUP($A20,'576way_Regular Symbol(2wild)'!$B$34:$H$44,'243way_PayCombo (2wild)'!D$6+2,FALSE),'576way_Regular Symbol(2wild)'!E$16))</f>
        <v>6</v>
      </c>
      <c r="E20" s="27">
        <f>IF(E$6&lt;=$B20,VLOOKUP($A20,'243way_Regular Symbol'!$B$21:$H$31,'243way_PayCombo (2wild)'!E$6+2,FALSE)*R$2,IF(E$6-$B20=1,VLOOKUP($A20,'243way_Regular Symbol'!$B$34:$H$44,'243way_PayCombo (2wild)'!E$6+2,FALSE),'243way_Regular Symbol'!F$16))</f>
        <v>12</v>
      </c>
      <c r="F20" s="27">
        <f>IF(F$6&lt;=$B20,VLOOKUP($A20,'243way_Regular Symbol'!$B$21:$H$31,'243way_PayCombo (2wild)'!F$6+2,FALSE)*S$2,IF(F$6-$B20=1,VLOOKUP($A20,'243way_Regular Symbol'!$B$34:$H$44,'243way_PayCombo (2wild)'!F$6+2,FALSE),'243way_Regular Symbol'!G$16))</f>
        <v>6</v>
      </c>
      <c r="G20" s="27">
        <f>IF(G$6&lt;=$B20,VLOOKUP($A20,'243way_Regular Symbol'!$B$21:$H$31,'243way_PayCombo (2wild)'!G$6+2,FALSE)*T$2,IF(G$6-$B20=1,VLOOKUP($A20,'243way_Regular Symbol'!$B$34:$H$44,'243way_PayCombo (2wild)'!G$6+2,FALSE),'243way_Regular Symbol'!H$16))</f>
        <v>62</v>
      </c>
      <c r="H20" s="364">
        <f t="shared" si="3"/>
        <v>160704</v>
      </c>
      <c r="I20" s="244">
        <f t="shared" si="0"/>
        <v>51.182795698924728</v>
      </c>
      <c r="J20" s="190">
        <f>VLOOKUP($A20,OverView!$B$51:$G$61,'243way_PayCombo (2wild)'!$B20+1,FALSE)</f>
        <v>100</v>
      </c>
      <c r="K20" s="183">
        <f t="shared" si="4"/>
        <v>3.907563025210084E-2</v>
      </c>
      <c r="L20" s="276">
        <f t="shared" si="1"/>
        <v>1.953781512605042E-2</v>
      </c>
      <c r="M20" s="275">
        <f t="shared" si="2"/>
        <v>1.953781512605042</v>
      </c>
      <c r="N20" s="134"/>
      <c r="O20" s="307" t="s">
        <v>44</v>
      </c>
      <c r="P20" s="307" t="s">
        <v>285</v>
      </c>
      <c r="Q20" s="307" t="s">
        <v>44</v>
      </c>
      <c r="R20" s="307" t="s">
        <v>285</v>
      </c>
      <c r="S20" s="307" t="s">
        <v>44</v>
      </c>
      <c r="T20" s="302">
        <f>IF(O20="S1",VLOOKUP(O20,'243way_Regular Symbol'!$B$3:$H$15,'243way_PayCombo (2wild)'!P$1+2,FALSE)*P$2,'243way_Regular Symbol'!D$16-VLOOKUP("S1",'243way_Regular Symbol'!$B$3:$H$15,'243way_PayCombo (2wild)'!P$1+2,FALSE)*P$2)</f>
        <v>3</v>
      </c>
      <c r="U20" s="302">
        <f>IF(P20="S1",VLOOKUP(P20,'243way_Regular Symbol'!$B$3:$H$15,'243way_PayCombo (2wild)'!Q$1+2,FALSE)*Q$2,'243way_Regular Symbol'!E$16-VLOOKUP("S1",'243way_Regular Symbol'!$B$3:$H$15,'243way_PayCombo (2wild)'!Q$1+2,FALSE)*Q$2)</f>
        <v>64</v>
      </c>
      <c r="V20" s="302">
        <f>IF(Q20="S1",VLOOKUP(Q20,'243way_Regular Symbol'!$B$3:$H$15,'243way_PayCombo (2wild)'!R$1+2,FALSE)*R$2,'243way_Regular Symbol'!F$16-VLOOKUP("S1",'243way_Regular Symbol'!$B$3:$H$15,'243way_PayCombo (2wild)'!R$1+2,FALSE)*R$2)</f>
        <v>12</v>
      </c>
      <c r="W20" s="302">
        <f>IF(R20="S1",VLOOKUP(R20,'243way_Regular Symbol'!$B$3:$H$15,'243way_PayCombo (2wild)'!S$1+2,FALSE)*S$2,'243way_Regular Symbol'!G$16-VLOOKUP("S1",'243way_Regular Symbol'!$B$3:$H$15,'243way_PayCombo (2wild)'!S$1+2,FALSE)*S$2)</f>
        <v>50</v>
      </c>
      <c r="X20" s="302">
        <f>IF(S20="S1",VLOOKUP(S20,'243way_Regular Symbol'!$B$3:$H$15,'243way_PayCombo (2wild)'!T$1+2,FALSE)*T$2,'243way_Regular Symbol'!H$16-VLOOKUP("S1",'243way_Regular Symbol'!$B$3:$H$15,'243way_PayCombo (2wild)'!T$1+2,FALSE)*T$2)</f>
        <v>3</v>
      </c>
      <c r="Y20" s="305">
        <f t="shared" si="6"/>
        <v>345600</v>
      </c>
      <c r="Z20" s="18">
        <f t="shared" si="5"/>
        <v>4.2016806722689079E-2</v>
      </c>
    </row>
    <row r="21" spans="1:26">
      <c r="A21" s="303" t="s">
        <v>147</v>
      </c>
      <c r="B21" s="356">
        <v>4</v>
      </c>
      <c r="C21" s="27">
        <f>IF(C$6&lt;=$B21,VLOOKUP($A21,'R1R2appear wild'!$E$21:$H$32,'243way_PayCombo (2wild)'!C$6+2,FALSE),IF(C$6-$B21=1,VLOOKUP($A21,'576way_Regular Symbol(2wild)'!$B$34:$H$44,'243way_PayCombo (2wild)'!C$6+2,FALSE),'576way_Regular Symbol(2wild)'!D$16))</f>
        <v>9</v>
      </c>
      <c r="D21" s="27">
        <f>IF(D$6&lt;=$B21,VLOOKUP($A21,'R1R2appear wild'!$E$21:$H$32,'243way_PayCombo (2wild)'!D$6+2,FALSE),IF(D$6-$B21=1,VLOOKUP($A21,'576way_Regular Symbol(2wild)'!$B$34:$H$44,'243way_PayCombo (2wild)'!D$6+2,FALSE),'576way_Regular Symbol(2wild)'!E$16))</f>
        <v>7</v>
      </c>
      <c r="E21" s="27">
        <f>IF(E$6&lt;=$B21,VLOOKUP($A21,'243way_Regular Symbol'!$B$21:$H$31,'243way_PayCombo (2wild)'!E$6+2,FALSE)*R$2,IF(E$6-$B21=1,VLOOKUP($A21,'243way_Regular Symbol'!$B$34:$H$44,'243way_PayCombo (2wild)'!E$6+2,FALSE),'243way_Regular Symbol'!F$16))</f>
        <v>42</v>
      </c>
      <c r="F21" s="27">
        <f>IF(F$6&lt;=$B21,VLOOKUP($A21,'243way_Regular Symbol'!$B$21:$H$31,'243way_PayCombo (2wild)'!F$6+2,FALSE)*S$2,IF(F$6-$B21=1,VLOOKUP($A21,'243way_Regular Symbol'!$B$34:$H$44,'243way_PayCombo (2wild)'!F$6+2,FALSE),'243way_Regular Symbol'!G$16))</f>
        <v>33</v>
      </c>
      <c r="G21" s="27">
        <f>IF(G$6&lt;=$B21,VLOOKUP($A21,'243way_Regular Symbol'!$B$21:$H$31,'243way_PayCombo (2wild)'!G$6+2,FALSE)*T$2,IF(G$6-$B21=1,VLOOKUP($A21,'243way_Regular Symbol'!$B$34:$H$44,'243way_PayCombo (2wild)'!G$6+2,FALSE),'243way_Regular Symbol'!H$16))</f>
        <v>60</v>
      </c>
      <c r="H21" s="256">
        <f t="shared" si="3"/>
        <v>5239080</v>
      </c>
      <c r="I21" s="244">
        <f t="shared" si="0"/>
        <v>1.56998556998557</v>
      </c>
      <c r="J21" s="190">
        <f>VLOOKUP($A21,OverView!$B$51:$G$61,'243way_PayCombo (2wild)'!$B21+1,FALSE)</f>
        <v>60</v>
      </c>
      <c r="K21" s="183">
        <f t="shared" si="4"/>
        <v>0.76433823529411771</v>
      </c>
      <c r="L21" s="276">
        <f t="shared" si="1"/>
        <v>0.63694852941176472</v>
      </c>
      <c r="M21" s="275">
        <f t="shared" si="2"/>
        <v>38.216911764705884</v>
      </c>
      <c r="N21" s="134"/>
      <c r="O21" s="307" t="s">
        <v>44</v>
      </c>
      <c r="P21" s="307" t="s">
        <v>285</v>
      </c>
      <c r="Q21" s="307" t="s">
        <v>285</v>
      </c>
      <c r="R21" s="307" t="s">
        <v>44</v>
      </c>
      <c r="S21" s="307" t="s">
        <v>44</v>
      </c>
      <c r="T21" s="302">
        <f>IF(O21="S1",VLOOKUP(O21,'243way_Regular Symbol'!$B$3:$H$15,'243way_PayCombo (2wild)'!P$1+2,FALSE)*P$2,'243way_Regular Symbol'!D$16-VLOOKUP("S1",'243way_Regular Symbol'!$B$3:$H$15,'243way_PayCombo (2wild)'!P$1+2,FALSE)*P$2)</f>
        <v>3</v>
      </c>
      <c r="U21" s="302">
        <f>IF(P21="S1",VLOOKUP(P21,'243way_Regular Symbol'!$B$3:$H$15,'243way_PayCombo (2wild)'!Q$1+2,FALSE)*Q$2,'243way_Regular Symbol'!E$16-VLOOKUP("S1",'243way_Regular Symbol'!$B$3:$H$15,'243way_PayCombo (2wild)'!Q$1+2,FALSE)*Q$2)</f>
        <v>64</v>
      </c>
      <c r="V21" s="302">
        <f>IF(Q21="S1",VLOOKUP(Q21,'243way_Regular Symbol'!$B$3:$H$15,'243way_PayCombo (2wild)'!R$1+2,FALSE)*R$2,'243way_Regular Symbol'!F$16-VLOOKUP("S1",'243way_Regular Symbol'!$B$3:$H$15,'243way_PayCombo (2wild)'!R$1+2,FALSE)*R$2)</f>
        <v>48</v>
      </c>
      <c r="W21" s="302">
        <f>IF(R21="S1",VLOOKUP(R21,'243way_Regular Symbol'!$B$3:$H$15,'243way_PayCombo (2wild)'!S$1+2,FALSE)*S$2,'243way_Regular Symbol'!G$16-VLOOKUP("S1",'243way_Regular Symbol'!$B$3:$H$15,'243way_PayCombo (2wild)'!S$1+2,FALSE)*S$2)</f>
        <v>6</v>
      </c>
      <c r="X21" s="302">
        <f>IF(S21="S1",VLOOKUP(S21,'243way_Regular Symbol'!$B$3:$H$15,'243way_PayCombo (2wild)'!T$1+2,FALSE)*T$2,'243way_Regular Symbol'!H$16-VLOOKUP("S1",'243way_Regular Symbol'!$B$3:$H$15,'243way_PayCombo (2wild)'!T$1+2,FALSE)*T$2)</f>
        <v>3</v>
      </c>
      <c r="Y21" s="305">
        <f t="shared" si="6"/>
        <v>165888</v>
      </c>
      <c r="Z21" s="18">
        <f t="shared" si="5"/>
        <v>2.0168067226890758E-2</v>
      </c>
    </row>
    <row r="22" spans="1:26">
      <c r="A22" s="303" t="s">
        <v>69</v>
      </c>
      <c r="B22" s="356">
        <v>4</v>
      </c>
      <c r="C22" s="27">
        <f>IF(C$6&lt;=$B22,VLOOKUP($A22,'R1R2appear wild'!$E$21:$H$32,'243way_PayCombo (2wild)'!C$6+2,FALSE),IF(C$6-$B22=1,VLOOKUP($A22,'576way_Regular Symbol(2wild)'!$B$34:$H$44,'243way_PayCombo (2wild)'!C$6+2,FALSE),'576way_Regular Symbol(2wild)'!D$16))</f>
        <v>6</v>
      </c>
      <c r="D22" s="27">
        <f>IF(D$6&lt;=$B22,VLOOKUP($A22,'R1R2appear wild'!$E$21:$H$32,'243way_PayCombo (2wild)'!D$6+2,FALSE),IF(D$6-$B22=1,VLOOKUP($A22,'576way_Regular Symbol(2wild)'!$B$34:$H$44,'243way_PayCombo (2wild)'!D$6+2,FALSE),'576way_Regular Symbol(2wild)'!E$16))</f>
        <v>8</v>
      </c>
      <c r="E22" s="27">
        <f>IF(E$6&lt;=$B22,VLOOKUP($A22,'243way_Regular Symbol'!$B$21:$H$31,'243way_PayCombo (2wild)'!E$6+2,FALSE)*R$2,IF(E$6-$B22=1,VLOOKUP($A22,'243way_Regular Symbol'!$B$34:$H$44,'243way_PayCombo (2wild)'!E$6+2,FALSE),'243way_Regular Symbol'!F$16))</f>
        <v>6</v>
      </c>
      <c r="F22" s="27">
        <f>IF(F$6&lt;=$B22,VLOOKUP($A22,'243way_Regular Symbol'!$B$21:$H$31,'243way_PayCombo (2wild)'!F$6+2,FALSE)*S$2,IF(F$6-$B22=1,VLOOKUP($A22,'243way_Regular Symbol'!$B$34:$H$44,'243way_PayCombo (2wild)'!F$6+2,FALSE),'243way_Regular Symbol'!G$16))</f>
        <v>12</v>
      </c>
      <c r="G22" s="27">
        <f>IF(G$6&lt;=$B22,VLOOKUP($A22,'243way_Regular Symbol'!$B$21:$H$31,'243way_PayCombo (2wild)'!G$6+2,FALSE)*T$2,IF(G$6-$B22=1,VLOOKUP($A22,'243way_Regular Symbol'!$B$34:$H$44,'243way_PayCombo (2wild)'!G$6+2,FALSE),'243way_Regular Symbol'!H$16))</f>
        <v>62</v>
      </c>
      <c r="H22" s="256">
        <f t="shared" si="3"/>
        <v>214272</v>
      </c>
      <c r="I22" s="244">
        <f t="shared" si="0"/>
        <v>38.387096774193552</v>
      </c>
      <c r="J22" s="190">
        <f>VLOOKUP($A22,OverView!$B$51:$G$61,'243way_PayCombo (2wild)'!$B22+1,FALSE)</f>
        <v>10</v>
      </c>
      <c r="K22" s="183">
        <f t="shared" si="4"/>
        <v>5.2100840336134447E-3</v>
      </c>
      <c r="L22" s="276">
        <f t="shared" si="1"/>
        <v>2.6050420168067225E-2</v>
      </c>
      <c r="M22" s="275">
        <f t="shared" si="2"/>
        <v>0.26050420168067223</v>
      </c>
      <c r="N22" s="134"/>
      <c r="O22" s="307" t="s">
        <v>285</v>
      </c>
      <c r="P22" s="307" t="s">
        <v>44</v>
      </c>
      <c r="Q22" s="307" t="s">
        <v>44</v>
      </c>
      <c r="R22" s="307" t="s">
        <v>44</v>
      </c>
      <c r="S22" s="307" t="s">
        <v>285</v>
      </c>
      <c r="T22" s="302">
        <f>IF(O22="S1",VLOOKUP(O22,'243way_Regular Symbol'!$B$3:$H$15,'243way_PayCombo (2wild)'!P$1+2,FALSE)*P$2,'243way_Regular Symbol'!D$16-VLOOKUP("S1",'243way_Regular Symbol'!$B$3:$H$15,'243way_PayCombo (2wild)'!P$1+2,FALSE)*P$2)</f>
        <v>58</v>
      </c>
      <c r="U22" s="302">
        <f>IF(P22="S1",VLOOKUP(P22,'243way_Regular Symbol'!$B$3:$H$15,'243way_PayCombo (2wild)'!Q$1+2,FALSE)*Q$2,'243way_Regular Symbol'!E$16-VLOOKUP("S1",'243way_Regular Symbol'!$B$3:$H$15,'243way_PayCombo (2wild)'!Q$1+2,FALSE)*Q$2)</f>
        <v>18</v>
      </c>
      <c r="V22" s="302">
        <f>IF(Q22="S1",VLOOKUP(Q22,'243way_Regular Symbol'!$B$3:$H$15,'243way_PayCombo (2wild)'!R$1+2,FALSE)*R$2,'243way_Regular Symbol'!F$16-VLOOKUP("S1",'243way_Regular Symbol'!$B$3:$H$15,'243way_PayCombo (2wild)'!R$1+2,FALSE)*R$2)</f>
        <v>12</v>
      </c>
      <c r="W22" s="302">
        <f>IF(R22="S1",VLOOKUP(R22,'243way_Regular Symbol'!$B$3:$H$15,'243way_PayCombo (2wild)'!S$1+2,FALSE)*S$2,'243way_Regular Symbol'!G$16-VLOOKUP("S1",'243way_Regular Symbol'!$B$3:$H$15,'243way_PayCombo (2wild)'!S$1+2,FALSE)*S$2)</f>
        <v>6</v>
      </c>
      <c r="X22" s="302">
        <f>IF(S22="S1",VLOOKUP(S22,'243way_Regular Symbol'!$B$3:$H$15,'243way_PayCombo (2wild)'!T$1+2,FALSE)*T$2,'243way_Regular Symbol'!H$16-VLOOKUP("S1",'243way_Regular Symbol'!$B$3:$H$15,'243way_PayCombo (2wild)'!T$1+2,FALSE)*T$2)</f>
        <v>65</v>
      </c>
      <c r="Y22" s="305">
        <f t="shared" si="6"/>
        <v>4885920</v>
      </c>
      <c r="Z22" s="18">
        <f t="shared" si="5"/>
        <v>0.59401260504201681</v>
      </c>
    </row>
    <row r="23" spans="1:26">
      <c r="A23" s="303" t="s">
        <v>188</v>
      </c>
      <c r="B23" s="356">
        <v>4</v>
      </c>
      <c r="C23" s="27">
        <f>IF(C$6&lt;=$B23,VLOOKUP($A23,'R1R2appear wild'!$E$21:$H$32,'243way_PayCombo (2wild)'!C$6+2,FALSE),IF(C$6-$B23=1,VLOOKUP($A23,'576way_Regular Symbol(2wild)'!$B$34:$H$44,'243way_PayCombo (2wild)'!C$6+2,FALSE),'576way_Regular Symbol(2wild)'!D$16))</f>
        <v>8</v>
      </c>
      <c r="D23" s="27">
        <f>IF(D$6&lt;=$B23,VLOOKUP($A23,'R1R2appear wild'!$E$21:$H$32,'243way_PayCombo (2wild)'!D$6+2,FALSE),IF(D$6-$B23=1,VLOOKUP($A23,'576way_Regular Symbol(2wild)'!$B$34:$H$44,'243way_PayCombo (2wild)'!D$6+2,FALSE),'576way_Regular Symbol(2wild)'!E$16))</f>
        <v>10</v>
      </c>
      <c r="E23" s="27">
        <f>IF(E$6&lt;=$B23,VLOOKUP($A23,'243way_Regular Symbol'!$B$21:$H$31,'243way_PayCombo (2wild)'!E$6+2,FALSE)*R$2,IF(E$6-$B23=1,VLOOKUP($A23,'243way_Regular Symbol'!$B$34:$H$44,'243way_PayCombo (2wild)'!E$6+2,FALSE),'243way_Regular Symbol'!F$16))</f>
        <v>12</v>
      </c>
      <c r="F23" s="27">
        <f>IF(F$6&lt;=$B23,VLOOKUP($A23,'243way_Regular Symbol'!$B$21:$H$31,'243way_PayCombo (2wild)'!F$6+2,FALSE)*S$2,IF(F$6-$B23=1,VLOOKUP($A23,'243way_Regular Symbol'!$B$34:$H$44,'243way_PayCombo (2wild)'!F$6+2,FALSE),'243way_Regular Symbol'!G$16))</f>
        <v>24</v>
      </c>
      <c r="G23" s="27">
        <f>IF(G$6&lt;=$B23,VLOOKUP($A23,'243way_Regular Symbol'!$B$21:$H$31,'243way_PayCombo (2wild)'!G$6+2,FALSE)*T$2,IF(G$6-$B23=1,VLOOKUP($A23,'243way_Regular Symbol'!$B$34:$H$44,'243way_PayCombo (2wild)'!G$6+2,FALSE),'243way_Regular Symbol'!H$16))</f>
        <v>43</v>
      </c>
      <c r="H23" s="256">
        <f t="shared" si="3"/>
        <v>990720</v>
      </c>
      <c r="I23" s="244">
        <f t="shared" si="0"/>
        <v>8.3023255813953494</v>
      </c>
      <c r="J23" s="190">
        <f>VLOOKUP($A23,OverView!$B$51:$G$61,'243way_PayCombo (2wild)'!$B23+1,FALSE)</f>
        <v>10</v>
      </c>
      <c r="K23" s="183">
        <f t="shared" si="4"/>
        <v>2.4089635854341734E-2</v>
      </c>
      <c r="L23" s="276">
        <f t="shared" si="1"/>
        <v>0.12044817927170867</v>
      </c>
      <c r="M23" s="275">
        <f t="shared" si="2"/>
        <v>1.2044817927170868</v>
      </c>
      <c r="N23" s="134"/>
      <c r="O23" s="307" t="s">
        <v>285</v>
      </c>
      <c r="P23" s="307" t="s">
        <v>44</v>
      </c>
      <c r="Q23" s="307" t="s">
        <v>44</v>
      </c>
      <c r="R23" s="307" t="s">
        <v>285</v>
      </c>
      <c r="S23" s="307" t="s">
        <v>44</v>
      </c>
      <c r="T23" s="302">
        <f>IF(O23="S1",VLOOKUP(O23,'243way_Regular Symbol'!$B$3:$H$15,'243way_PayCombo (2wild)'!P$1+2,FALSE)*P$2,'243way_Regular Symbol'!D$16-VLOOKUP("S1",'243way_Regular Symbol'!$B$3:$H$15,'243way_PayCombo (2wild)'!P$1+2,FALSE)*P$2)</f>
        <v>58</v>
      </c>
      <c r="U23" s="302">
        <f>IF(P23="S1",VLOOKUP(P23,'243way_Regular Symbol'!$B$3:$H$15,'243way_PayCombo (2wild)'!Q$1+2,FALSE)*Q$2,'243way_Regular Symbol'!E$16-VLOOKUP("S1",'243way_Regular Symbol'!$B$3:$H$15,'243way_PayCombo (2wild)'!Q$1+2,FALSE)*Q$2)</f>
        <v>18</v>
      </c>
      <c r="V23" s="302">
        <f>IF(Q23="S1",VLOOKUP(Q23,'243way_Regular Symbol'!$B$3:$H$15,'243way_PayCombo (2wild)'!R$1+2,FALSE)*R$2,'243way_Regular Symbol'!F$16-VLOOKUP("S1",'243way_Regular Symbol'!$B$3:$H$15,'243way_PayCombo (2wild)'!R$1+2,FALSE)*R$2)</f>
        <v>12</v>
      </c>
      <c r="W23" s="302">
        <f>IF(R23="S1",VLOOKUP(R23,'243way_Regular Symbol'!$B$3:$H$15,'243way_PayCombo (2wild)'!S$1+2,FALSE)*S$2,'243way_Regular Symbol'!G$16-VLOOKUP("S1",'243way_Regular Symbol'!$B$3:$H$15,'243way_PayCombo (2wild)'!S$1+2,FALSE)*S$2)</f>
        <v>50</v>
      </c>
      <c r="X23" s="302">
        <f>IF(S23="S1",VLOOKUP(S23,'243way_Regular Symbol'!$B$3:$H$15,'243way_PayCombo (2wild)'!T$1+2,FALSE)*T$2,'243way_Regular Symbol'!H$16-VLOOKUP("S1",'243way_Regular Symbol'!$B$3:$H$15,'243way_PayCombo (2wild)'!T$1+2,FALSE)*T$2)</f>
        <v>3</v>
      </c>
      <c r="Y23" s="305">
        <f>PRODUCT(T23,U23,V23,W23,X23)</f>
        <v>1879200</v>
      </c>
      <c r="Z23" s="18">
        <f t="shared" si="5"/>
        <v>0.22846638655462184</v>
      </c>
    </row>
    <row r="24" spans="1:26">
      <c r="A24" s="303" t="s">
        <v>189</v>
      </c>
      <c r="B24" s="356">
        <v>4</v>
      </c>
      <c r="C24" s="27">
        <f>IF(C$6&lt;=$B24,VLOOKUP($A24,'R1R2appear wild'!$E$21:$H$32,'243way_PayCombo (2wild)'!C$6+2,FALSE),IF(C$6-$B24=1,VLOOKUP($A24,'576way_Regular Symbol(2wild)'!$B$34:$H$44,'243way_PayCombo (2wild)'!C$6+2,FALSE),'576way_Regular Symbol(2wild)'!D$16))</f>
        <v>7</v>
      </c>
      <c r="D24" s="27">
        <f>IF(D$6&lt;=$B24,VLOOKUP($A24,'R1R2appear wild'!$E$21:$H$32,'243way_PayCombo (2wild)'!D$6+2,FALSE),IF(D$6-$B24=1,VLOOKUP($A24,'576way_Regular Symbol(2wild)'!$B$34:$H$44,'243way_PayCombo (2wild)'!D$6+2,FALSE),'576way_Regular Symbol(2wild)'!E$16))</f>
        <v>6</v>
      </c>
      <c r="E24" s="27">
        <f>IF(E$6&lt;=$B24,VLOOKUP($A24,'243way_Regular Symbol'!$B$21:$H$31,'243way_PayCombo (2wild)'!E$6+2,FALSE)*R$2,IF(E$6-$B24=1,VLOOKUP($A24,'243way_Regular Symbol'!$B$34:$H$44,'243way_PayCombo (2wild)'!E$6+2,FALSE),'243way_Regular Symbol'!F$16))</f>
        <v>15</v>
      </c>
      <c r="F24" s="27">
        <f>IF(F$6&lt;=$B24,VLOOKUP($A24,'243way_Regular Symbol'!$B$21:$H$31,'243way_PayCombo (2wild)'!F$6+2,FALSE)*S$2,IF(F$6-$B24=1,VLOOKUP($A24,'243way_Regular Symbol'!$B$34:$H$44,'243way_PayCombo (2wild)'!F$6+2,FALSE),'243way_Regular Symbol'!G$16))</f>
        <v>21</v>
      </c>
      <c r="G24" s="27">
        <f>IF(G$6&lt;=$B24,VLOOKUP($A24,'243way_Regular Symbol'!$B$21:$H$31,'243way_PayCombo (2wild)'!G$6+2,FALSE)*T$2,IF(G$6-$B24=1,VLOOKUP($A24,'243way_Regular Symbol'!$B$34:$H$44,'243way_PayCombo (2wild)'!G$6+2,FALSE),'243way_Regular Symbol'!H$16))</f>
        <v>42</v>
      </c>
      <c r="H24" s="256">
        <f t="shared" si="3"/>
        <v>555660</v>
      </c>
      <c r="I24" s="244">
        <f t="shared" si="0"/>
        <v>14.802721088435375</v>
      </c>
      <c r="J24" s="190">
        <f>VLOOKUP($A24,OverView!$B$51:$G$61,'243way_PayCombo (2wild)'!$B24+1,FALSE)</f>
        <v>10</v>
      </c>
      <c r="K24" s="183">
        <f t="shared" si="4"/>
        <v>1.3511029411764706E-2</v>
      </c>
      <c r="L24" s="276">
        <f t="shared" si="1"/>
        <v>6.7555147058823525E-2</v>
      </c>
      <c r="M24" s="275">
        <f t="shared" si="2"/>
        <v>0.67555147058823528</v>
      </c>
      <c r="N24" s="134"/>
      <c r="O24" s="307" t="s">
        <v>285</v>
      </c>
      <c r="P24" s="307" t="s">
        <v>44</v>
      </c>
      <c r="Q24" s="307" t="s">
        <v>285</v>
      </c>
      <c r="R24" s="307" t="s">
        <v>44</v>
      </c>
      <c r="S24" s="307" t="s">
        <v>44</v>
      </c>
      <c r="T24" s="302">
        <f>IF(O24="S1",VLOOKUP(O24,'243way_Regular Symbol'!$B$3:$H$15,'243way_PayCombo (2wild)'!P$1+2,FALSE)*P$2,'243way_Regular Symbol'!D$16-VLOOKUP("S1",'243way_Regular Symbol'!$B$3:$H$15,'243way_PayCombo (2wild)'!P$1+2,FALSE)*P$2)</f>
        <v>58</v>
      </c>
      <c r="U24" s="302">
        <f>IF(P24="S1",VLOOKUP(P24,'243way_Regular Symbol'!$B$3:$H$15,'243way_PayCombo (2wild)'!Q$1+2,FALSE)*Q$2,'243way_Regular Symbol'!E$16-VLOOKUP("S1",'243way_Regular Symbol'!$B$3:$H$15,'243way_PayCombo (2wild)'!Q$1+2,FALSE)*Q$2)</f>
        <v>18</v>
      </c>
      <c r="V24" s="302">
        <f>IF(Q24="S1",VLOOKUP(Q24,'243way_Regular Symbol'!$B$3:$H$15,'243way_PayCombo (2wild)'!R$1+2,FALSE)*R$2,'243way_Regular Symbol'!F$16-VLOOKUP("S1",'243way_Regular Symbol'!$B$3:$H$15,'243way_PayCombo (2wild)'!R$1+2,FALSE)*R$2)</f>
        <v>48</v>
      </c>
      <c r="W24" s="302">
        <f>IF(R24="S1",VLOOKUP(R24,'243way_Regular Symbol'!$B$3:$H$15,'243way_PayCombo (2wild)'!S$1+2,FALSE)*S$2,'243way_Regular Symbol'!G$16-VLOOKUP("S1",'243way_Regular Symbol'!$B$3:$H$15,'243way_PayCombo (2wild)'!S$1+2,FALSE)*S$2)</f>
        <v>6</v>
      </c>
      <c r="X24" s="302">
        <f>IF(S24="S1",VLOOKUP(S24,'243way_Regular Symbol'!$B$3:$H$15,'243way_PayCombo (2wild)'!T$1+2,FALSE)*T$2,'243way_Regular Symbol'!H$16-VLOOKUP("S1",'243way_Regular Symbol'!$B$3:$H$15,'243way_PayCombo (2wild)'!T$1+2,FALSE)*T$2)</f>
        <v>3</v>
      </c>
      <c r="Y24" s="305">
        <f t="shared" si="6"/>
        <v>902016</v>
      </c>
      <c r="Z24" s="18">
        <f t="shared" si="5"/>
        <v>0.10966386554621849</v>
      </c>
    </row>
    <row r="25" spans="1:26">
      <c r="A25" s="303" t="s">
        <v>190</v>
      </c>
      <c r="B25" s="356">
        <v>4</v>
      </c>
      <c r="C25" s="27">
        <f>IF(C$6&lt;=$B25,VLOOKUP($A25,'R1R2appear wild'!$E$21:$H$32,'243way_PayCombo (2wild)'!C$6+2,FALSE),IF(C$6-$B25=1,VLOOKUP($A25,'576way_Regular Symbol(2wild)'!$B$34:$H$44,'243way_PayCombo (2wild)'!C$6+2,FALSE),'576way_Regular Symbol(2wild)'!D$16))</f>
        <v>7</v>
      </c>
      <c r="D25" s="27">
        <f>IF(D$6&lt;=$B25,VLOOKUP($A25,'R1R2appear wild'!$E$21:$H$32,'243way_PayCombo (2wild)'!D$6+2,FALSE),IF(D$6-$B25=1,VLOOKUP($A25,'576way_Regular Symbol(2wild)'!$B$34:$H$44,'243way_PayCombo (2wild)'!D$6+2,FALSE),'576way_Regular Symbol(2wild)'!E$16))</f>
        <v>8</v>
      </c>
      <c r="E25" s="27">
        <f>IF(E$6&lt;=$B25,VLOOKUP($A25,'243way_Regular Symbol'!$B$21:$H$31,'243way_PayCombo (2wild)'!E$6+2,FALSE)*R$2,IF(E$6-$B25=1,VLOOKUP($A25,'243way_Regular Symbol'!$B$34:$H$44,'243way_PayCombo (2wild)'!E$6+2,FALSE),'243way_Regular Symbol'!F$16))</f>
        <v>12</v>
      </c>
      <c r="F25" s="27">
        <f>IF(F$6&lt;=$B25,VLOOKUP($A25,'243way_Regular Symbol'!$B$21:$H$31,'243way_PayCombo (2wild)'!F$6+2,FALSE)*S$2,IF(F$6-$B25=1,VLOOKUP($A25,'243way_Regular Symbol'!$B$34:$H$44,'243way_PayCombo (2wild)'!F$6+2,FALSE),'243way_Regular Symbol'!G$16))</f>
        <v>6</v>
      </c>
      <c r="G25" s="27">
        <f>IF(G$6&lt;=$B25,VLOOKUP($A25,'243way_Regular Symbol'!$B$21:$H$31,'243way_PayCombo (2wild)'!G$6+2,FALSE)*T$2,IF(G$6-$B25=1,VLOOKUP($A25,'243way_Regular Symbol'!$B$34:$H$44,'243way_PayCombo (2wild)'!G$6+2,FALSE),'243way_Regular Symbol'!H$16))</f>
        <v>36</v>
      </c>
      <c r="H25" s="256">
        <f t="shared" si="3"/>
        <v>145152</v>
      </c>
      <c r="I25" s="244">
        <f t="shared" si="0"/>
        <v>56.666666666666664</v>
      </c>
      <c r="J25" s="190">
        <f>VLOOKUP($A25,OverView!$B$51:$G$61,'243way_PayCombo (2wild)'!$B25+1,FALSE)</f>
        <v>10</v>
      </c>
      <c r="K25" s="183">
        <f t="shared" si="4"/>
        <v>3.529411764705882E-3</v>
      </c>
      <c r="L25" s="276">
        <f t="shared" si="1"/>
        <v>1.7647058823529412E-2</v>
      </c>
      <c r="M25" s="275">
        <f t="shared" si="2"/>
        <v>0.1764705882352941</v>
      </c>
      <c r="N25" s="134"/>
      <c r="O25" s="307" t="s">
        <v>285</v>
      </c>
      <c r="P25" s="307" t="s">
        <v>285</v>
      </c>
      <c r="Q25" s="307" t="s">
        <v>44</v>
      </c>
      <c r="R25" s="307" t="s">
        <v>44</v>
      </c>
      <c r="S25" s="307" t="s">
        <v>44</v>
      </c>
      <c r="T25" s="302">
        <f>IF(O25="S1",VLOOKUP(O25,'243way_Regular Symbol'!$B$3:$H$15,'243way_PayCombo (2wild)'!P$1+2,FALSE)*P$2,'243way_Regular Symbol'!D$16-VLOOKUP("S1",'243way_Regular Symbol'!$B$3:$H$15,'243way_PayCombo (2wild)'!P$1+2,FALSE)*P$2)</f>
        <v>58</v>
      </c>
      <c r="U25" s="302">
        <f>IF(P25="S1",VLOOKUP(P25,'243way_Regular Symbol'!$B$3:$H$15,'243way_PayCombo (2wild)'!Q$1+2,FALSE)*Q$2,'243way_Regular Symbol'!E$16-VLOOKUP("S1",'243way_Regular Symbol'!$B$3:$H$15,'243way_PayCombo (2wild)'!Q$1+2,FALSE)*Q$2)</f>
        <v>64</v>
      </c>
      <c r="V25" s="302">
        <f>IF(Q25="S1",VLOOKUP(Q25,'243way_Regular Symbol'!$B$3:$H$15,'243way_PayCombo (2wild)'!R$1+2,FALSE)*R$2,'243way_Regular Symbol'!F$16-VLOOKUP("S1",'243way_Regular Symbol'!$B$3:$H$15,'243way_PayCombo (2wild)'!R$1+2,FALSE)*R$2)</f>
        <v>12</v>
      </c>
      <c r="W25" s="302">
        <f>IF(R25="S1",VLOOKUP(R25,'243way_Regular Symbol'!$B$3:$H$15,'243way_PayCombo (2wild)'!S$1+2,FALSE)*S$2,'243way_Regular Symbol'!G$16-VLOOKUP("S1",'243way_Regular Symbol'!$B$3:$H$15,'243way_PayCombo (2wild)'!S$1+2,FALSE)*S$2)</f>
        <v>6</v>
      </c>
      <c r="X25" s="302">
        <f>IF(S25="S1",VLOOKUP(S25,'243way_Regular Symbol'!$B$3:$H$15,'243way_PayCombo (2wild)'!T$1+2,FALSE)*T$2,'243way_Regular Symbol'!H$16-VLOOKUP("S1",'243way_Regular Symbol'!$B$3:$H$15,'243way_PayCombo (2wild)'!T$1+2,FALSE)*T$2)</f>
        <v>3</v>
      </c>
      <c r="Y25" s="305">
        <f t="shared" si="6"/>
        <v>801792</v>
      </c>
      <c r="Z25" s="18">
        <f t="shared" si="5"/>
        <v>9.7478991596638656E-2</v>
      </c>
    </row>
    <row r="26" spans="1:26">
      <c r="A26" s="303" t="s">
        <v>186</v>
      </c>
      <c r="B26" s="356">
        <v>4</v>
      </c>
      <c r="C26" s="27">
        <f>IF(C$6&lt;=$B26,VLOOKUP($A26,'R1R2appear wild'!$E$21:$H$32,'243way_PayCombo (2wild)'!C$6+2,FALSE),IF(C$6-$B26=1,VLOOKUP($A26,'576way_Regular Symbol(2wild)'!$B$34:$H$44,'243way_PayCombo (2wild)'!C$6+2,FALSE),'576way_Regular Symbol(2wild)'!D$16))</f>
        <v>11</v>
      </c>
      <c r="D26" s="27">
        <f>IF(D$6&lt;=$B26,VLOOKUP($A26,'R1R2appear wild'!$E$21:$H$32,'243way_PayCombo (2wild)'!D$6+2,FALSE),IF(D$6-$B26=1,VLOOKUP($A26,'576way_Regular Symbol(2wild)'!$B$34:$H$44,'243way_PayCombo (2wild)'!D$6+2,FALSE),'576way_Regular Symbol(2wild)'!E$16))</f>
        <v>8</v>
      </c>
      <c r="E26" s="27">
        <f>IF(E$6&lt;=$B26,VLOOKUP($A26,'243way_Regular Symbol'!$B$21:$H$31,'243way_PayCombo (2wild)'!E$6+2,FALSE)*R$2,IF(E$6-$B26=1,VLOOKUP($A26,'243way_Regular Symbol'!$B$34:$H$44,'243way_PayCombo (2wild)'!E$6+2,FALSE),'243way_Regular Symbol'!F$16))</f>
        <v>21</v>
      </c>
      <c r="F26" s="27">
        <f>IF(F$6&lt;=$B26,VLOOKUP($A26,'243way_Regular Symbol'!$B$21:$H$31,'243way_PayCombo (2wild)'!F$6+2,FALSE)*S$2,IF(F$6-$B26=1,VLOOKUP($A26,'243way_Regular Symbol'!$B$34:$H$44,'243way_PayCombo (2wild)'!F$6+2,FALSE),'243way_Regular Symbol'!G$16))</f>
        <v>6</v>
      </c>
      <c r="G26" s="27">
        <f>IF(G$6&lt;=$B26,VLOOKUP($A26,'243way_Regular Symbol'!$B$21:$H$31,'243way_PayCombo (2wild)'!G$6+2,FALSE)*T$2,IF(G$6-$B26=1,VLOOKUP($A26,'243way_Regular Symbol'!$B$34:$H$44,'243way_PayCombo (2wild)'!G$6+2,FALSE),'243way_Regular Symbol'!H$16))</f>
        <v>48</v>
      </c>
      <c r="H26" s="256">
        <f t="shared" si="3"/>
        <v>532224</v>
      </c>
      <c r="I26" s="244">
        <f t="shared" si="0"/>
        <v>15.454545454545455</v>
      </c>
      <c r="J26" s="190">
        <f>VLOOKUP($A26,OverView!$B$51:$G$61,'243way_PayCombo (2wild)'!$B26+1,FALSE)</f>
        <v>10</v>
      </c>
      <c r="K26" s="183">
        <f t="shared" si="4"/>
        <v>1.2941176470588234E-2</v>
      </c>
      <c r="L26" s="276">
        <f t="shared" si="1"/>
        <v>6.4705882352941169E-2</v>
      </c>
      <c r="M26" s="275">
        <f t="shared" si="2"/>
        <v>0.64705882352941169</v>
      </c>
      <c r="N26" s="134"/>
      <c r="Y26" s="305"/>
      <c r="Z26" s="18"/>
    </row>
    <row r="27" spans="1:26">
      <c r="A27" s="303" t="s">
        <v>149</v>
      </c>
      <c r="B27" s="356">
        <v>3</v>
      </c>
      <c r="C27" s="27">
        <f>IF(C$6&lt;=$B27,VLOOKUP($A27,'R1R2appear wild'!$E$21:$H$32,'243way_PayCombo (2wild)'!C$6+2,FALSE),IF(C$6-$B27=1,VLOOKUP($A27,'576way_Regular Symbol(2wild)'!$B$34:$H$44,'243way_PayCombo (2wild)'!C$6+2,FALSE),'576way_Regular Symbol(2wild)'!D$16))</f>
        <v>6</v>
      </c>
      <c r="D27" s="27">
        <f>IF(D$6&lt;=$B27,VLOOKUP($A27,'R1R2appear wild'!$E$21:$H$32,'243way_PayCombo (2wild)'!D$6+2,FALSE),IF(D$6-$B27=1,VLOOKUP($A27,'576way_Regular Symbol(2wild)'!$B$34:$H$44,'243way_PayCombo (2wild)'!D$6+2,FALSE),'576way_Regular Symbol(2wild)'!E$16))</f>
        <v>6</v>
      </c>
      <c r="E27" s="27">
        <f>IF(E$6&lt;=$B27,VLOOKUP($A27,'243way_Regular Symbol'!$B$21:$H$31,'243way_PayCombo (2wild)'!E$6+2,FALSE)*R$2,IF(E$6-$B27=1,VLOOKUP($A27,'243way_Regular Symbol'!$B$34:$H$44,'243way_PayCombo (2wild)'!E$6+2,FALSE),'243way_Regular Symbol'!F$16))</f>
        <v>18</v>
      </c>
      <c r="F27" s="27">
        <f>IF(F$6&lt;=$B27,VLOOKUP($A27,'243way_Regular Symbol'!$B$21:$H$31,'243way_PayCombo (2wild)'!F$6+2,FALSE)*S$2,IF(F$6-$B27=1,VLOOKUP($A27,'243way_Regular Symbol'!$B$34:$H$44,'243way_PayCombo (2wild)'!F$6+2,FALSE),'243way_Regular Symbol'!G$16))</f>
        <v>42</v>
      </c>
      <c r="G27" s="27">
        <f>IF(G$6&lt;=$B27,VLOOKUP($A27,'243way_Regular Symbol'!$B$21:$H$31,'243way_PayCombo (2wild)'!G$6+2,FALSE)*T$2,IF(G$6-$B27=1,VLOOKUP($A27,'243way_Regular Symbol'!$B$34:$H$44,'243way_PayCombo (2wild)'!G$6+2,FALSE),'243way_Regular Symbol'!H$16))</f>
        <v>68</v>
      </c>
      <c r="H27" s="256">
        <f t="shared" si="3"/>
        <v>1850688</v>
      </c>
      <c r="I27" s="244">
        <f t="shared" si="0"/>
        <v>4.4444444444444446</v>
      </c>
      <c r="J27" s="190">
        <f>VLOOKUP($A27,OverView!$B$51:$G$61,'243way_PayCombo (2wild)'!$B27+1,FALSE)</f>
        <v>100</v>
      </c>
      <c r="K27" s="183">
        <f t="shared" si="4"/>
        <v>0.44999999999999996</v>
      </c>
      <c r="L27" s="276">
        <f t="shared" si="1"/>
        <v>0.22499999999999998</v>
      </c>
      <c r="M27" s="275">
        <f t="shared" si="2"/>
        <v>22.499999999999996</v>
      </c>
      <c r="N27" s="134"/>
      <c r="O27" s="193" t="s">
        <v>282</v>
      </c>
      <c r="Y27" s="305"/>
      <c r="Z27" s="18"/>
    </row>
    <row r="28" spans="1:26">
      <c r="A28" s="303" t="s">
        <v>85</v>
      </c>
      <c r="B28" s="356">
        <v>3</v>
      </c>
      <c r="C28" s="27">
        <f>IF(C$6&lt;=$B28,VLOOKUP($A28,'R1R2appear wild'!$E$21:$H$32,'243way_PayCombo (2wild)'!C$6+2,FALSE),IF(C$6-$B28=1,VLOOKUP($A28,'576way_Regular Symbol(2wild)'!$B$34:$H$44,'243way_PayCombo (2wild)'!C$6+2,FALSE),'576way_Regular Symbol(2wild)'!D$16))</f>
        <v>6</v>
      </c>
      <c r="D28" s="27">
        <f>IF(D$6&lt;=$B28,VLOOKUP($A28,'R1R2appear wild'!$E$21:$H$32,'243way_PayCombo (2wild)'!D$6+2,FALSE),IF(D$6-$B28=1,VLOOKUP($A28,'576way_Regular Symbol(2wild)'!$B$34:$H$44,'243way_PayCombo (2wild)'!D$6+2,FALSE),'576way_Regular Symbol(2wild)'!E$16))</f>
        <v>7</v>
      </c>
      <c r="E28" s="27">
        <f>IF(E$6&lt;=$B28,VLOOKUP($A28,'243way_Regular Symbol'!$B$21:$H$31,'243way_PayCombo (2wild)'!E$6+2,FALSE)*R$2,IF(E$6-$B28=1,VLOOKUP($A28,'243way_Regular Symbol'!$B$34:$H$44,'243way_PayCombo (2wild)'!E$6+2,FALSE),'243way_Regular Symbol'!F$16))</f>
        <v>15</v>
      </c>
      <c r="F28" s="27">
        <f>IF(F$6&lt;=$B28,VLOOKUP($A28,'243way_Regular Symbol'!$B$21:$H$31,'243way_PayCombo (2wild)'!F$6+2,FALSE)*S$2,IF(F$6-$B28=1,VLOOKUP($A28,'243way_Regular Symbol'!$B$34:$H$44,'243way_PayCombo (2wild)'!F$6+2,FALSE),'243way_Regular Symbol'!G$16))</f>
        <v>36</v>
      </c>
      <c r="G28" s="27">
        <f>IF(G$6&lt;=$B28,VLOOKUP($A28,'243way_Regular Symbol'!$B$21:$H$31,'243way_PayCombo (2wild)'!G$6+2,FALSE)*T$2,IF(G$6-$B28=1,VLOOKUP($A28,'243way_Regular Symbol'!$B$34:$H$44,'243way_PayCombo (2wild)'!G$6+2,FALSE),'243way_Regular Symbol'!H$16))</f>
        <v>68</v>
      </c>
      <c r="H28" s="256">
        <f t="shared" si="3"/>
        <v>1542240</v>
      </c>
      <c r="I28" s="244">
        <f t="shared" si="0"/>
        <v>5.333333333333333</v>
      </c>
      <c r="J28" s="190">
        <f>VLOOKUP($A28,OverView!$B$51:$G$61,'243way_PayCombo (2wild)'!$B28+1,FALSE)</f>
        <v>100</v>
      </c>
      <c r="K28" s="183">
        <f t="shared" si="4"/>
        <v>0.375</v>
      </c>
      <c r="L28" s="276">
        <f t="shared" si="1"/>
        <v>0.1875</v>
      </c>
      <c r="M28" s="275">
        <f t="shared" si="2"/>
        <v>18.75</v>
      </c>
      <c r="N28" s="134"/>
      <c r="O28" s="302">
        <v>1</v>
      </c>
      <c r="P28" s="302">
        <v>2</v>
      </c>
      <c r="Q28" s="302">
        <v>3</v>
      </c>
      <c r="R28" s="302">
        <v>4</v>
      </c>
      <c r="S28" s="302">
        <v>5</v>
      </c>
      <c r="T28" s="302" t="s">
        <v>0</v>
      </c>
      <c r="U28" s="302" t="s">
        <v>4</v>
      </c>
      <c r="V28" s="302" t="s">
        <v>1</v>
      </c>
      <c r="W28" s="302" t="s">
        <v>2</v>
      </c>
      <c r="X28" s="302" t="s">
        <v>3</v>
      </c>
      <c r="Y28" s="305"/>
      <c r="Z28" s="18"/>
    </row>
    <row r="29" spans="1:26">
      <c r="A29" s="303" t="s">
        <v>83</v>
      </c>
      <c r="B29" s="356">
        <v>3</v>
      </c>
      <c r="C29" s="27">
        <f>IF(C$6&lt;=$B29,VLOOKUP($A29,'R1R2appear wild'!$E$21:$H$32,'243way_PayCombo (2wild)'!C$6+2,FALSE),IF(C$6-$B29=1,VLOOKUP($A29,'576way_Regular Symbol(2wild)'!$B$34:$H$44,'243way_PayCombo (2wild)'!C$6+2,FALSE),'576way_Regular Symbol(2wild)'!D$16))</f>
        <v>6</v>
      </c>
      <c r="D29" s="27">
        <f>IF(D$6&lt;=$B29,VLOOKUP($A29,'R1R2appear wild'!$E$21:$H$32,'243way_PayCombo (2wild)'!D$6+2,FALSE),IF(D$6-$B29=1,VLOOKUP($A29,'576way_Regular Symbol(2wild)'!$B$34:$H$44,'243way_PayCombo (2wild)'!D$6+2,FALSE),'576way_Regular Symbol(2wild)'!E$16))</f>
        <v>6</v>
      </c>
      <c r="E29" s="27">
        <f>IF(E$6&lt;=$B29,VLOOKUP($A29,'243way_Regular Symbol'!$B$21:$H$31,'243way_PayCombo (2wild)'!E$6+2,FALSE)*R$2,IF(E$6-$B29=1,VLOOKUP($A29,'243way_Regular Symbol'!$B$34:$H$44,'243way_PayCombo (2wild)'!E$6+2,FALSE),'243way_Regular Symbol'!F$16))</f>
        <v>9</v>
      </c>
      <c r="F29" s="27">
        <f>IF(F$6&lt;=$B29,VLOOKUP($A29,'243way_Regular Symbol'!$B$21:$H$31,'243way_PayCombo (2wild)'!F$6+2,FALSE)*S$2,IF(F$6-$B29=1,VLOOKUP($A29,'243way_Regular Symbol'!$B$34:$H$44,'243way_PayCombo (2wild)'!F$6+2,FALSE),'243way_Regular Symbol'!G$16))</f>
        <v>53</v>
      </c>
      <c r="G29" s="27">
        <f>IF(G$6&lt;=$B29,VLOOKUP($A29,'243way_Regular Symbol'!$B$21:$H$31,'243way_PayCombo (2wild)'!G$6+2,FALSE)*T$2,IF(G$6-$B29=1,VLOOKUP($A29,'243way_Regular Symbol'!$B$34:$H$44,'243way_PayCombo (2wild)'!G$6+2,FALSE),'243way_Regular Symbol'!H$16))</f>
        <v>68</v>
      </c>
      <c r="H29" s="256">
        <f t="shared" si="3"/>
        <v>1167696</v>
      </c>
      <c r="I29" s="244">
        <f t="shared" si="0"/>
        <v>7.0440251572327046</v>
      </c>
      <c r="J29" s="190">
        <f>VLOOKUP($A29,OverView!$B$51:$G$61,'243way_PayCombo (2wild)'!$B29+1,FALSE)</f>
        <v>50</v>
      </c>
      <c r="K29" s="183">
        <f t="shared" si="4"/>
        <v>0.14196428571428571</v>
      </c>
      <c r="L29" s="276">
        <f t="shared" si="1"/>
        <v>0.14196428571428571</v>
      </c>
      <c r="M29" s="275">
        <f t="shared" si="2"/>
        <v>7.0982142857142856</v>
      </c>
      <c r="N29" s="134"/>
      <c r="O29" s="304" t="s">
        <v>44</v>
      </c>
      <c r="P29" s="304" t="s">
        <v>44</v>
      </c>
      <c r="Q29" s="304" t="s">
        <v>44</v>
      </c>
      <c r="R29" s="304" t="s">
        <v>44</v>
      </c>
      <c r="S29" s="304" t="s">
        <v>44</v>
      </c>
      <c r="T29" s="302">
        <f>IF(OR(O$9=1,O$9=2),IF(O10="S1",'R1R2appear wild'!G$33,'243way_Regular Symbol'!D$15*'243way_PayCombo (2wild)'!P$2),'243way_PayCombo (2wild)'!T10)</f>
        <v>0</v>
      </c>
      <c r="U29" s="302">
        <f>IF(OR(P$9=1,P$9=2),IF(P10="S1",'R1R2appear wild'!H$33,'243way_Regular Symbol'!E$15*'243way_PayCombo (2wild)'!Q$2),'243way_PayCombo (2wild)'!U10)</f>
        <v>0</v>
      </c>
      <c r="V29" s="302">
        <f>IF(OR(Q$9=1,Q$9=2),IF(Q10="S1",'576way_Regular Symbol(2wild)'!F$60,'243way_PayCombo (2wild)'!V10),'243way_PayCombo (2wild)'!V10)</f>
        <v>12</v>
      </c>
      <c r="W29" s="302">
        <f>IF(OR(R$9=1,R$9=2),IF(R10="S1",'576way_Regular Symbol(2wild)'!G$60,'243way_PayCombo (2wild)'!W10),'243way_PayCombo (2wild)'!W10)</f>
        <v>6</v>
      </c>
      <c r="X29" s="302">
        <f>IF(OR(S$9=1,S$9=2),IF(S10="S1",'576way_Regular Symbol(2wild)'!H$60,'243way_PayCombo (2wild)'!X10),'243way_PayCombo (2wild)'!X10)</f>
        <v>3</v>
      </c>
      <c r="Y29" s="305">
        <f t="shared" ref="Y29:Y44" si="7">PRODUCT(T29,U29,V29,W29,X29)</f>
        <v>0</v>
      </c>
      <c r="Z29" s="18">
        <f t="shared" ref="Z29:Z44" si="8">Y29/$C$5</f>
        <v>0</v>
      </c>
    </row>
    <row r="30" spans="1:26">
      <c r="A30" s="303" t="s">
        <v>84</v>
      </c>
      <c r="B30" s="356">
        <v>3</v>
      </c>
      <c r="C30" s="27">
        <f>IF(C$6&lt;=$B30,VLOOKUP($A30,'R1R2appear wild'!$E$21:$H$32,'243way_PayCombo (2wild)'!C$6+2,FALSE),IF(C$6-$B30=1,VLOOKUP($A30,'576way_Regular Symbol(2wild)'!$B$34:$H$44,'243way_PayCombo (2wild)'!C$6+2,FALSE),'576way_Regular Symbol(2wild)'!D$16))</f>
        <v>6</v>
      </c>
      <c r="D30" s="27">
        <f>IF(D$6&lt;=$B30,VLOOKUP($A30,'R1R2appear wild'!$E$21:$H$32,'243way_PayCombo (2wild)'!D$6+2,FALSE),IF(D$6-$B30=1,VLOOKUP($A30,'576way_Regular Symbol(2wild)'!$B$34:$H$44,'243way_PayCombo (2wild)'!D$6+2,FALSE),'576way_Regular Symbol(2wild)'!E$16))</f>
        <v>6</v>
      </c>
      <c r="E30" s="27">
        <f>IF(E$6&lt;=$B30,VLOOKUP($A30,'243way_Regular Symbol'!$B$21:$H$31,'243way_PayCombo (2wild)'!E$6+2,FALSE)*R$2,IF(E$6-$B30=1,VLOOKUP($A30,'243way_Regular Symbol'!$B$34:$H$44,'243way_PayCombo (2wild)'!E$6+2,FALSE),'243way_Regular Symbol'!F$16))</f>
        <v>12</v>
      </c>
      <c r="F30" s="27">
        <f>IF(F$6&lt;=$B30,VLOOKUP($A30,'243way_Regular Symbol'!$B$21:$H$31,'243way_PayCombo (2wild)'!F$6+2,FALSE)*S$2,IF(F$6-$B30=1,VLOOKUP($A30,'243way_Regular Symbol'!$B$34:$H$44,'243way_PayCombo (2wild)'!F$6+2,FALSE),'243way_Regular Symbol'!G$16))</f>
        <v>50</v>
      </c>
      <c r="G30" s="27">
        <f>IF(G$6&lt;=$B30,VLOOKUP($A30,'243way_Regular Symbol'!$B$21:$H$31,'243way_PayCombo (2wild)'!G$6+2,FALSE)*T$2,IF(G$6-$B30=1,VLOOKUP($A30,'243way_Regular Symbol'!$B$34:$H$44,'243way_PayCombo (2wild)'!G$6+2,FALSE),'243way_Regular Symbol'!H$16))</f>
        <v>68</v>
      </c>
      <c r="H30" s="364">
        <f>PRODUCT(C30:G30)</f>
        <v>1468800</v>
      </c>
      <c r="I30" s="244">
        <f t="shared" si="0"/>
        <v>5.6</v>
      </c>
      <c r="J30" s="190">
        <f>VLOOKUP($A30,OverView!$B$51:$G$61,'243way_PayCombo (2wild)'!$B30+1,FALSE)</f>
        <v>50</v>
      </c>
      <c r="K30" s="183">
        <f t="shared" si="4"/>
        <v>0.17857142857142858</v>
      </c>
      <c r="L30" s="276">
        <f t="shared" si="1"/>
        <v>0.17857142857142858</v>
      </c>
      <c r="M30" s="275">
        <f t="shared" si="2"/>
        <v>8.9285714285714288</v>
      </c>
      <c r="N30" s="134"/>
      <c r="O30" s="306" t="s">
        <v>44</v>
      </c>
      <c r="P30" s="306" t="s">
        <v>44</v>
      </c>
      <c r="Q30" s="306" t="s">
        <v>44</v>
      </c>
      <c r="R30" s="306" t="s">
        <v>44</v>
      </c>
      <c r="S30" s="306" t="s">
        <v>285</v>
      </c>
      <c r="T30" s="302">
        <f>IF(OR(O$9=1,O$9=2),IF(O11="S1",'R1R2appear wild'!G$33,'243way_Regular Symbol'!D$15*'243way_PayCombo (2wild)'!P$2),'243way_PayCombo (2wild)'!T11)</f>
        <v>0</v>
      </c>
      <c r="U30" s="302">
        <f>IF(OR(P$9=1,P$9=2),IF(P11="S1",'R1R2appear wild'!H$33,'243way_Regular Symbol'!E$15*'243way_PayCombo (2wild)'!Q$2),'243way_PayCombo (2wild)'!U11)</f>
        <v>0</v>
      </c>
      <c r="V30" s="302">
        <f>IF(OR(Q$9=1,Q$9=2),IF(Q11="S1",'576way_Regular Symbol(2wild)'!F$60,'243way_PayCombo (2wild)'!V11),'243way_PayCombo (2wild)'!V11)</f>
        <v>12</v>
      </c>
      <c r="W30" s="302">
        <f>IF(OR(R$9=1,R$9=2),IF(R11="S1",'576way_Regular Symbol(2wild)'!G$60,'243way_PayCombo (2wild)'!W11),'243way_PayCombo (2wild)'!W11)</f>
        <v>6</v>
      </c>
      <c r="X30" s="302">
        <f>IF(OR(S$9=1,S$9=2),IF(S11="S1",'576way_Regular Symbol(2wild)'!H$60,'243way_PayCombo (2wild)'!X11),'243way_PayCombo (2wild)'!X11)</f>
        <v>65</v>
      </c>
      <c r="Y30" s="305">
        <f t="shared" si="7"/>
        <v>0</v>
      </c>
      <c r="Z30" s="18">
        <f t="shared" si="8"/>
        <v>0</v>
      </c>
    </row>
    <row r="31" spans="1:26">
      <c r="A31" s="303" t="s">
        <v>147</v>
      </c>
      <c r="B31" s="356">
        <v>3</v>
      </c>
      <c r="C31" s="27">
        <f>IF(C$6&lt;=$B31,VLOOKUP($A31,'R1R2appear wild'!$E$21:$H$32,'243way_PayCombo (2wild)'!C$6+2,FALSE),IF(C$6-$B31=1,VLOOKUP($A31,'576way_Regular Symbol(2wild)'!$B$34:$H$44,'243way_PayCombo (2wild)'!C$6+2,FALSE),'576way_Regular Symbol(2wild)'!D$16))</f>
        <v>9</v>
      </c>
      <c r="D31" s="27">
        <f>IF(D$6&lt;=$B31,VLOOKUP($A31,'R1R2appear wild'!$E$21:$H$32,'243way_PayCombo (2wild)'!D$6+2,FALSE),IF(D$6-$B31=1,VLOOKUP($A31,'576way_Regular Symbol(2wild)'!$B$34:$H$44,'243way_PayCombo (2wild)'!D$6+2,FALSE),'576way_Regular Symbol(2wild)'!E$16))</f>
        <v>7</v>
      </c>
      <c r="E31" s="27">
        <f>IF(E$6&lt;=$B31,VLOOKUP($A31,'243way_Regular Symbol'!$B$21:$H$31,'243way_PayCombo (2wild)'!E$6+2,FALSE)*R$2,IF(E$6-$B31=1,VLOOKUP($A31,'243way_Regular Symbol'!$B$34:$H$44,'243way_PayCombo (2wild)'!E$6+2,FALSE),'243way_Regular Symbol'!F$16))</f>
        <v>42</v>
      </c>
      <c r="F31" s="27">
        <f>IF(F$6&lt;=$B31,VLOOKUP($A31,'243way_Regular Symbol'!$B$21:$H$31,'243way_PayCombo (2wild)'!F$6+2,FALSE)*S$2,IF(F$6-$B31=1,VLOOKUP($A31,'243way_Regular Symbol'!$B$34:$H$44,'243way_PayCombo (2wild)'!F$6+2,FALSE),'243way_Regular Symbol'!G$16))</f>
        <v>35</v>
      </c>
      <c r="G31" s="27">
        <f>IF(G$6&lt;=$B31,VLOOKUP($A31,'243way_Regular Symbol'!$B$21:$H$31,'243way_PayCombo (2wild)'!G$6+2,FALSE)*T$2,IF(G$6-$B31=1,VLOOKUP($A31,'243way_Regular Symbol'!$B$34:$H$44,'243way_PayCombo (2wild)'!G$6+2,FALSE),'243way_Regular Symbol'!H$16))</f>
        <v>68</v>
      </c>
      <c r="H31" s="256">
        <f t="shared" si="3"/>
        <v>6297480</v>
      </c>
      <c r="I31" s="244">
        <f t="shared" si="0"/>
        <v>1.3061224489795917</v>
      </c>
      <c r="J31" s="190">
        <f>VLOOKUP($A31,OverView!$B$51:$G$61,'243way_PayCombo (2wild)'!$B31+1,FALSE)</f>
        <v>30</v>
      </c>
      <c r="K31" s="183">
        <f t="shared" si="4"/>
        <v>0.45937500000000009</v>
      </c>
      <c r="L31" s="276">
        <f t="shared" si="1"/>
        <v>0.76562500000000011</v>
      </c>
      <c r="M31" s="275">
        <f t="shared" si="2"/>
        <v>22.968750000000004</v>
      </c>
      <c r="N31" s="134"/>
      <c r="O31" s="306" t="s">
        <v>44</v>
      </c>
      <c r="P31" s="306" t="s">
        <v>44</v>
      </c>
      <c r="Q31" s="306" t="s">
        <v>44</v>
      </c>
      <c r="R31" s="306" t="s">
        <v>285</v>
      </c>
      <c r="S31" s="306" t="s">
        <v>44</v>
      </c>
      <c r="T31" s="302">
        <f>IF(OR(O$9=1,O$9=2),IF(O12="S1",'R1R2appear wild'!G$33,'243way_Regular Symbol'!D$15*'243way_PayCombo (2wild)'!P$2),'243way_PayCombo (2wild)'!T12)</f>
        <v>0</v>
      </c>
      <c r="U31" s="302">
        <f>IF(OR(P$9=1,P$9=2),IF(P12="S1",'R1R2appear wild'!H$33,'243way_Regular Symbol'!E$15*'243way_PayCombo (2wild)'!Q$2),'243way_PayCombo (2wild)'!U12)</f>
        <v>0</v>
      </c>
      <c r="V31" s="302">
        <f>IF(OR(Q$9=1,Q$9=2),IF(Q12="S1",'576way_Regular Symbol(2wild)'!F$60,'243way_PayCombo (2wild)'!V12),'243way_PayCombo (2wild)'!V12)</f>
        <v>12</v>
      </c>
      <c r="W31" s="302">
        <f>IF(OR(R$9=1,R$9=2),IF(R12="S1",'576way_Regular Symbol(2wild)'!G$60,'243way_PayCombo (2wild)'!W12),'243way_PayCombo (2wild)'!W12)</f>
        <v>50</v>
      </c>
      <c r="X31" s="302">
        <f>IF(OR(S$9=1,S$9=2),IF(S12="S1",'576way_Regular Symbol(2wild)'!H$60,'243way_PayCombo (2wild)'!X12),'243way_PayCombo (2wild)'!X12)</f>
        <v>3</v>
      </c>
      <c r="Y31" s="305">
        <f t="shared" si="7"/>
        <v>0</v>
      </c>
      <c r="Z31" s="18">
        <f t="shared" si="8"/>
        <v>0</v>
      </c>
    </row>
    <row r="32" spans="1:26">
      <c r="A32" s="303" t="s">
        <v>69</v>
      </c>
      <c r="B32" s="356">
        <v>3</v>
      </c>
      <c r="C32" s="27">
        <f>IF(C$6&lt;=$B32,VLOOKUP($A32,'R1R2appear wild'!$E$21:$H$32,'243way_PayCombo (2wild)'!C$6+2,FALSE),IF(C$6-$B32=1,VLOOKUP($A32,'576way_Regular Symbol(2wild)'!$B$34:$H$44,'243way_PayCombo (2wild)'!C$6+2,FALSE),'576way_Regular Symbol(2wild)'!D$16))</f>
        <v>6</v>
      </c>
      <c r="D32" s="27">
        <f>IF(D$6&lt;=$B32,VLOOKUP($A32,'R1R2appear wild'!$E$21:$H$32,'243way_PayCombo (2wild)'!D$6+2,FALSE),IF(D$6-$B32=1,VLOOKUP($A32,'576way_Regular Symbol(2wild)'!$B$34:$H$44,'243way_PayCombo (2wild)'!D$6+2,FALSE),'576way_Regular Symbol(2wild)'!E$16))</f>
        <v>8</v>
      </c>
      <c r="E32" s="27">
        <f>IF(E$6&lt;=$B32,VLOOKUP($A32,'243way_Regular Symbol'!$B$21:$H$31,'243way_PayCombo (2wild)'!E$6+2,FALSE)*R$2,IF(E$6-$B32=1,VLOOKUP($A32,'243way_Regular Symbol'!$B$34:$H$44,'243way_PayCombo (2wild)'!E$6+2,FALSE),'243way_Regular Symbol'!F$16))</f>
        <v>6</v>
      </c>
      <c r="F32" s="27">
        <f>IF(F$6&lt;=$B32,VLOOKUP($A32,'243way_Regular Symbol'!$B$21:$H$31,'243way_PayCombo (2wild)'!F$6+2,FALSE)*S$2,IF(F$6-$B32=1,VLOOKUP($A32,'243way_Regular Symbol'!$B$34:$H$44,'243way_PayCombo (2wild)'!F$6+2,FALSE),'243way_Regular Symbol'!G$16))</f>
        <v>44</v>
      </c>
      <c r="G32" s="27">
        <f>IF(G$6&lt;=$B32,VLOOKUP($A32,'243way_Regular Symbol'!$B$21:$H$31,'243way_PayCombo (2wild)'!G$6+2,FALSE)*T$2,IF(G$6-$B32=1,VLOOKUP($A32,'243way_Regular Symbol'!$B$34:$H$44,'243way_PayCombo (2wild)'!G$6+2,FALSE),'243way_Regular Symbol'!H$16))</f>
        <v>68</v>
      </c>
      <c r="H32" s="256">
        <f t="shared" si="3"/>
        <v>861696</v>
      </c>
      <c r="I32" s="244">
        <f t="shared" si="0"/>
        <v>9.545454545454545</v>
      </c>
      <c r="J32" s="190">
        <f>VLOOKUP($A32,OverView!$B$51:$G$61,'243way_PayCombo (2wild)'!$B32+1,FALSE)</f>
        <v>5</v>
      </c>
      <c r="K32" s="183">
        <f t="shared" si="4"/>
        <v>1.0476190476190477E-2</v>
      </c>
      <c r="L32" s="276">
        <f t="shared" si="1"/>
        <v>0.10476190476190476</v>
      </c>
      <c r="M32" s="275">
        <f t="shared" si="2"/>
        <v>0.52380952380952384</v>
      </c>
      <c r="N32" s="134"/>
      <c r="O32" s="306" t="s">
        <v>44</v>
      </c>
      <c r="P32" s="306" t="s">
        <v>44</v>
      </c>
      <c r="Q32" s="306" t="s">
        <v>285</v>
      </c>
      <c r="R32" s="306" t="s">
        <v>44</v>
      </c>
      <c r="S32" s="306" t="s">
        <v>44</v>
      </c>
      <c r="T32" s="302">
        <f>IF(OR(O$9=1,O$9=2),IF(O13="S1",'R1R2appear wild'!G$33,'243way_Regular Symbol'!D$15*'243way_PayCombo (2wild)'!P$2),'243way_PayCombo (2wild)'!T13)</f>
        <v>0</v>
      </c>
      <c r="U32" s="302">
        <f>IF(OR(P$9=1,P$9=2),IF(P13="S1",'R1R2appear wild'!H$33,'243way_Regular Symbol'!E$15*'243way_PayCombo (2wild)'!Q$2),'243way_PayCombo (2wild)'!U13)</f>
        <v>0</v>
      </c>
      <c r="V32" s="302">
        <f>IF(OR(Q$9=1,Q$9=2),IF(Q13="S1",'576way_Regular Symbol(2wild)'!F$60,'243way_PayCombo (2wild)'!V13),'243way_PayCombo (2wild)'!V13)</f>
        <v>48</v>
      </c>
      <c r="W32" s="302">
        <f>IF(OR(R$9=1,R$9=2),IF(R13="S1",'576way_Regular Symbol(2wild)'!G$60,'243way_PayCombo (2wild)'!W13),'243way_PayCombo (2wild)'!W13)</f>
        <v>6</v>
      </c>
      <c r="X32" s="302">
        <f>IF(OR(S$9=1,S$9=2),IF(S13="S1",'576way_Regular Symbol(2wild)'!H$60,'243way_PayCombo (2wild)'!X13),'243way_PayCombo (2wild)'!X13)</f>
        <v>3</v>
      </c>
      <c r="Y32" s="305">
        <f t="shared" si="7"/>
        <v>0</v>
      </c>
      <c r="Z32" s="18">
        <f t="shared" si="8"/>
        <v>0</v>
      </c>
    </row>
    <row r="33" spans="1:26">
      <c r="A33" s="303" t="s">
        <v>188</v>
      </c>
      <c r="B33" s="356">
        <v>3</v>
      </c>
      <c r="C33" s="27">
        <f>IF(C$6&lt;=$B33,VLOOKUP($A33,'R1R2appear wild'!$E$21:$H$32,'243way_PayCombo (2wild)'!C$6+2,FALSE),IF(C$6-$B33=1,VLOOKUP($A33,'576way_Regular Symbol(2wild)'!$B$34:$H$44,'243way_PayCombo (2wild)'!C$6+2,FALSE),'576way_Regular Symbol(2wild)'!D$16))</f>
        <v>8</v>
      </c>
      <c r="D33" s="27">
        <f>IF(D$6&lt;=$B33,VLOOKUP($A33,'R1R2appear wild'!$E$21:$H$32,'243way_PayCombo (2wild)'!D$6+2,FALSE),IF(D$6-$B33=1,VLOOKUP($A33,'576way_Regular Symbol(2wild)'!$B$34:$H$44,'243way_PayCombo (2wild)'!D$6+2,FALSE),'576way_Regular Symbol(2wild)'!E$16))</f>
        <v>10</v>
      </c>
      <c r="E33" s="27">
        <f>IF(E$6&lt;=$B33,VLOOKUP($A33,'243way_Regular Symbol'!$B$21:$H$31,'243way_PayCombo (2wild)'!E$6+2,FALSE)*R$2,IF(E$6-$B33=1,VLOOKUP($A33,'243way_Regular Symbol'!$B$34:$H$44,'243way_PayCombo (2wild)'!E$6+2,FALSE),'243way_Regular Symbol'!F$16))</f>
        <v>12</v>
      </c>
      <c r="F33" s="27">
        <f>IF(F$6&lt;=$B33,VLOOKUP($A33,'243way_Regular Symbol'!$B$21:$H$31,'243way_PayCombo (2wild)'!F$6+2,FALSE)*S$2,IF(F$6-$B33=1,VLOOKUP($A33,'243way_Regular Symbol'!$B$34:$H$44,'243way_PayCombo (2wild)'!F$6+2,FALSE),'243way_Regular Symbol'!G$16))</f>
        <v>34</v>
      </c>
      <c r="G33" s="27">
        <f>IF(G$6&lt;=$B33,VLOOKUP($A33,'243way_Regular Symbol'!$B$21:$H$31,'243way_PayCombo (2wild)'!G$6+2,FALSE)*T$2,IF(G$6-$B33=1,VLOOKUP($A33,'243way_Regular Symbol'!$B$34:$H$44,'243way_PayCombo (2wild)'!G$6+2,FALSE),'243way_Regular Symbol'!H$16))</f>
        <v>68</v>
      </c>
      <c r="H33" s="256">
        <f t="shared" si="3"/>
        <v>2219520</v>
      </c>
      <c r="I33" s="244">
        <f t="shared" si="0"/>
        <v>3.7058823529411766</v>
      </c>
      <c r="J33" s="190">
        <f>VLOOKUP($A33,OverView!$B$51:$G$61,'243way_PayCombo (2wild)'!$B33+1,FALSE)</f>
        <v>5</v>
      </c>
      <c r="K33" s="183">
        <f t="shared" si="4"/>
        <v>2.6984126984126982E-2</v>
      </c>
      <c r="L33" s="276">
        <f t="shared" si="1"/>
        <v>0.26984126984126983</v>
      </c>
      <c r="M33" s="275">
        <f t="shared" si="2"/>
        <v>1.3492063492063491</v>
      </c>
      <c r="N33" s="134"/>
      <c r="O33" s="306" t="s">
        <v>44</v>
      </c>
      <c r="P33" s="306" t="s">
        <v>285</v>
      </c>
      <c r="Q33" s="306" t="s">
        <v>44</v>
      </c>
      <c r="R33" s="306" t="s">
        <v>44</v>
      </c>
      <c r="S33" s="306" t="s">
        <v>44</v>
      </c>
      <c r="T33" s="302">
        <f>IF(OR(O$9=1,O$9=2),IF(O14="S1",'R1R2appear wild'!G$33,'243way_Regular Symbol'!D$15*'243way_PayCombo (2wild)'!P$2),'243way_PayCombo (2wild)'!T14)</f>
        <v>0</v>
      </c>
      <c r="U33" s="302">
        <f>IF(OR(P$9=1,P$9=2),IF(P14="S1",'R1R2appear wild'!H$33,'243way_Regular Symbol'!E$15*'243way_PayCombo (2wild)'!Q$2),'243way_PayCombo (2wild)'!U14)</f>
        <v>6</v>
      </c>
      <c r="V33" s="302">
        <f>IF(OR(Q$9=1,Q$9=2),IF(Q14="S1",'576way_Regular Symbol(2wild)'!F$60,'243way_PayCombo (2wild)'!V14),'243way_PayCombo (2wild)'!V14)</f>
        <v>12</v>
      </c>
      <c r="W33" s="302">
        <f>IF(OR(R$9=1,R$9=2),IF(R14="S1",'576way_Regular Symbol(2wild)'!G$60,'243way_PayCombo (2wild)'!W14),'243way_PayCombo (2wild)'!W14)</f>
        <v>6</v>
      </c>
      <c r="X33" s="302">
        <f>IF(OR(S$9=1,S$9=2),IF(S14="S1",'576way_Regular Symbol(2wild)'!H$60,'243way_PayCombo (2wild)'!X14),'243way_PayCombo (2wild)'!X14)</f>
        <v>3</v>
      </c>
      <c r="Y33" s="305">
        <f t="shared" si="7"/>
        <v>0</v>
      </c>
      <c r="Z33" s="18">
        <f t="shared" si="8"/>
        <v>0</v>
      </c>
    </row>
    <row r="34" spans="1:26">
      <c r="A34" s="303" t="s">
        <v>189</v>
      </c>
      <c r="B34" s="356">
        <v>3</v>
      </c>
      <c r="C34" s="27">
        <f>IF(C$6&lt;=$B34,VLOOKUP($A34,'R1R2appear wild'!$E$21:$H$32,'243way_PayCombo (2wild)'!C$6+2,FALSE),IF(C$6-$B34=1,VLOOKUP($A34,'576way_Regular Symbol(2wild)'!$B$34:$H$44,'243way_PayCombo (2wild)'!C$6+2,FALSE),'576way_Regular Symbol(2wild)'!D$16))</f>
        <v>7</v>
      </c>
      <c r="D34" s="27">
        <f>IF(D$6&lt;=$B34,VLOOKUP($A34,'R1R2appear wild'!$E$21:$H$32,'243way_PayCombo (2wild)'!D$6+2,FALSE),IF(D$6-$B34=1,VLOOKUP($A34,'576way_Regular Symbol(2wild)'!$B$34:$H$44,'243way_PayCombo (2wild)'!D$6+2,FALSE),'576way_Regular Symbol(2wild)'!E$16))</f>
        <v>6</v>
      </c>
      <c r="E34" s="27">
        <f>IF(E$6&lt;=$B34,VLOOKUP($A34,'243way_Regular Symbol'!$B$21:$H$31,'243way_PayCombo (2wild)'!E$6+2,FALSE)*R$2,IF(E$6-$B34=1,VLOOKUP($A34,'243way_Regular Symbol'!$B$34:$H$44,'243way_PayCombo (2wild)'!E$6+2,FALSE),'243way_Regular Symbol'!F$16))</f>
        <v>15</v>
      </c>
      <c r="F34" s="27">
        <f>IF(F$6&lt;=$B34,VLOOKUP($A34,'243way_Regular Symbol'!$B$21:$H$31,'243way_PayCombo (2wild)'!F$6+2,FALSE)*S$2,IF(F$6-$B34=1,VLOOKUP($A34,'243way_Regular Symbol'!$B$34:$H$44,'243way_PayCombo (2wild)'!F$6+2,FALSE),'243way_Regular Symbol'!G$16))</f>
        <v>37</v>
      </c>
      <c r="G34" s="27">
        <f>IF(G$6&lt;=$B34,VLOOKUP($A34,'243way_Regular Symbol'!$B$21:$H$31,'243way_PayCombo (2wild)'!G$6+2,FALSE)*T$2,IF(G$6-$B34=1,VLOOKUP($A34,'243way_Regular Symbol'!$B$34:$H$44,'243way_PayCombo (2wild)'!G$6+2,FALSE),'243way_Regular Symbol'!H$16))</f>
        <v>68</v>
      </c>
      <c r="H34" s="256">
        <f t="shared" si="3"/>
        <v>1585080</v>
      </c>
      <c r="I34" s="244">
        <f t="shared" si="0"/>
        <v>5.1891891891891895</v>
      </c>
      <c r="J34" s="190">
        <f>VLOOKUP($A34,OverView!$B$51:$G$61,'243way_PayCombo (2wild)'!$B34+1,FALSE)</f>
        <v>5</v>
      </c>
      <c r="K34" s="183">
        <f t="shared" si="4"/>
        <v>1.9270833333333331E-2</v>
      </c>
      <c r="L34" s="276">
        <f t="shared" si="1"/>
        <v>0.19270833333333331</v>
      </c>
      <c r="M34" s="275">
        <f t="shared" si="2"/>
        <v>0.96354166666666652</v>
      </c>
      <c r="N34" s="134"/>
      <c r="O34" s="306" t="s">
        <v>285</v>
      </c>
      <c r="P34" s="306" t="s">
        <v>44</v>
      </c>
      <c r="Q34" s="306" t="s">
        <v>44</v>
      </c>
      <c r="R34" s="306" t="s">
        <v>44</v>
      </c>
      <c r="S34" s="306" t="s">
        <v>44</v>
      </c>
      <c r="T34" s="302">
        <f>IF(OR(O$9=1,O$9=2),IF(O15="S1",'R1R2appear wild'!G$33,'243way_Regular Symbol'!D$15*'243way_PayCombo (2wild)'!P$2),'243way_PayCombo (2wild)'!T15)</f>
        <v>6</v>
      </c>
      <c r="U34" s="302">
        <f>IF(OR(P$9=1,P$9=2),IF(P15="S1",'R1R2appear wild'!H$33,'243way_Regular Symbol'!E$15*'243way_PayCombo (2wild)'!Q$2),'243way_PayCombo (2wild)'!U15)</f>
        <v>0</v>
      </c>
      <c r="V34" s="302">
        <f>IF(OR(Q$9=1,Q$9=2),IF(Q15="S1",'576way_Regular Symbol(2wild)'!F$60,'243way_PayCombo (2wild)'!V15),'243way_PayCombo (2wild)'!V15)</f>
        <v>12</v>
      </c>
      <c r="W34" s="302">
        <f>IF(OR(R$9=1,R$9=2),IF(R15="S1",'576way_Regular Symbol(2wild)'!G$60,'243way_PayCombo (2wild)'!W15),'243way_PayCombo (2wild)'!W15)</f>
        <v>6</v>
      </c>
      <c r="X34" s="302">
        <f>IF(OR(S$9=1,S$9=2),IF(S15="S1",'576way_Regular Symbol(2wild)'!H$60,'243way_PayCombo (2wild)'!X15),'243way_PayCombo (2wild)'!X15)</f>
        <v>3</v>
      </c>
      <c r="Y34" s="305">
        <f t="shared" si="7"/>
        <v>0</v>
      </c>
      <c r="Z34" s="18">
        <f t="shared" si="8"/>
        <v>0</v>
      </c>
    </row>
    <row r="35" spans="1:26">
      <c r="A35" s="303" t="s">
        <v>190</v>
      </c>
      <c r="B35" s="356">
        <v>3</v>
      </c>
      <c r="C35" s="27">
        <f>IF(C$6&lt;=$B35,VLOOKUP($A35,'R1R2appear wild'!$E$21:$H$32,'243way_PayCombo (2wild)'!C$6+2,FALSE),IF(C$6-$B35=1,VLOOKUP($A35,'576way_Regular Symbol(2wild)'!$B$34:$H$44,'243way_PayCombo (2wild)'!C$6+2,FALSE),'576way_Regular Symbol(2wild)'!D$16))</f>
        <v>7</v>
      </c>
      <c r="D35" s="27">
        <f>IF(D$6&lt;=$B35,VLOOKUP($A35,'R1R2appear wild'!$E$21:$H$32,'243way_PayCombo (2wild)'!D$6+2,FALSE),IF(D$6-$B35=1,VLOOKUP($A35,'576way_Regular Symbol(2wild)'!$B$34:$H$44,'243way_PayCombo (2wild)'!D$6+2,FALSE),'576way_Regular Symbol(2wild)'!E$16))</f>
        <v>8</v>
      </c>
      <c r="E35" s="27">
        <f>IF(E$6&lt;=$B35,VLOOKUP($A35,'243way_Regular Symbol'!$B$21:$H$31,'243way_PayCombo (2wild)'!E$6+2,FALSE)*R$2,IF(E$6-$B35=1,VLOOKUP($A35,'243way_Regular Symbol'!$B$34:$H$44,'243way_PayCombo (2wild)'!E$6+2,FALSE),'243way_Regular Symbol'!F$16))</f>
        <v>12</v>
      </c>
      <c r="F35" s="27">
        <f>IF(F$6&lt;=$B35,VLOOKUP($A35,'243way_Regular Symbol'!$B$21:$H$31,'243way_PayCombo (2wild)'!F$6+2,FALSE)*S$2,IF(F$6-$B35=1,VLOOKUP($A35,'243way_Regular Symbol'!$B$34:$H$44,'243way_PayCombo (2wild)'!F$6+2,FALSE),'243way_Regular Symbol'!G$16))</f>
        <v>52</v>
      </c>
      <c r="G35" s="27">
        <f>IF(G$6&lt;=$B35,VLOOKUP($A35,'243way_Regular Symbol'!$B$21:$H$31,'243way_PayCombo (2wild)'!G$6+2,FALSE)*T$2,IF(G$6-$B35=1,VLOOKUP($A35,'243way_Regular Symbol'!$B$34:$H$44,'243way_PayCombo (2wild)'!G$6+2,FALSE),'243way_Regular Symbol'!H$16))</f>
        <v>68</v>
      </c>
      <c r="H35" s="256">
        <f t="shared" si="3"/>
        <v>2376192</v>
      </c>
      <c r="I35" s="244">
        <f t="shared" si="0"/>
        <v>3.4615384615384617</v>
      </c>
      <c r="J35" s="190">
        <f>VLOOKUP($A35,OverView!$B$51:$G$61,'243way_PayCombo (2wild)'!$B35+1,FALSE)</f>
        <v>5</v>
      </c>
      <c r="K35" s="183">
        <f t="shared" si="4"/>
        <v>2.8888888888888884E-2</v>
      </c>
      <c r="L35" s="276">
        <f t="shared" si="1"/>
        <v>0.28888888888888886</v>
      </c>
      <c r="M35" s="275">
        <f t="shared" si="2"/>
        <v>1.4444444444444442</v>
      </c>
      <c r="N35" s="134"/>
      <c r="O35" s="307" t="s">
        <v>44</v>
      </c>
      <c r="P35" s="307" t="s">
        <v>44</v>
      </c>
      <c r="Q35" s="307" t="s">
        <v>44</v>
      </c>
      <c r="R35" s="307" t="s">
        <v>285</v>
      </c>
      <c r="S35" s="307" t="s">
        <v>285</v>
      </c>
      <c r="T35" s="302">
        <f>IF(OR(O$9=1,O$9=2),IF(O16="S1",'R1R2appear wild'!G$33,'243way_Regular Symbol'!D$15*'243way_PayCombo (2wild)'!P$2),'243way_PayCombo (2wild)'!T16)</f>
        <v>0</v>
      </c>
      <c r="U35" s="302">
        <f>IF(OR(P$9=1,P$9=2),IF(P16="S1",'R1R2appear wild'!H$33,'243way_Regular Symbol'!E$15*'243way_PayCombo (2wild)'!Q$2),'243way_PayCombo (2wild)'!U16)</f>
        <v>0</v>
      </c>
      <c r="V35" s="302">
        <f>IF(OR(Q$9=1,Q$9=2),IF(Q16="S1",'576way_Regular Symbol(2wild)'!F$60,'243way_PayCombo (2wild)'!V16),'243way_PayCombo (2wild)'!V16)</f>
        <v>12</v>
      </c>
      <c r="W35" s="302">
        <f>IF(OR(R$9=1,R$9=2),IF(R16="S1",'576way_Regular Symbol(2wild)'!G$60,'243way_PayCombo (2wild)'!W16),'243way_PayCombo (2wild)'!W16)</f>
        <v>50</v>
      </c>
      <c r="X35" s="302">
        <f>IF(OR(S$9=1,S$9=2),IF(S16="S1",'576way_Regular Symbol(2wild)'!H$60,'243way_PayCombo (2wild)'!X16),'243way_PayCombo (2wild)'!X16)</f>
        <v>65</v>
      </c>
      <c r="Y35" s="305">
        <f t="shared" si="7"/>
        <v>0</v>
      </c>
      <c r="Z35" s="18">
        <f t="shared" si="8"/>
        <v>0</v>
      </c>
    </row>
    <row r="36" spans="1:26">
      <c r="A36" s="303" t="s">
        <v>186</v>
      </c>
      <c r="B36" s="356">
        <v>3</v>
      </c>
      <c r="C36" s="27">
        <f>IF(C$6&lt;=$B36,VLOOKUP($A36,'R1R2appear wild'!$E$21:$H$32,'243way_PayCombo (2wild)'!C$6+2,FALSE),IF(C$6-$B36=1,VLOOKUP($A36,'576way_Regular Symbol(2wild)'!$B$34:$H$44,'243way_PayCombo (2wild)'!C$6+2,FALSE),'576way_Regular Symbol(2wild)'!D$16))</f>
        <v>11</v>
      </c>
      <c r="D36" s="27">
        <f>IF(D$6&lt;=$B36,VLOOKUP($A36,'R1R2appear wild'!$E$21:$H$32,'243way_PayCombo (2wild)'!D$6+2,FALSE),IF(D$6-$B36=1,VLOOKUP($A36,'576way_Regular Symbol(2wild)'!$B$34:$H$44,'243way_PayCombo (2wild)'!D$6+2,FALSE),'576way_Regular Symbol(2wild)'!E$16))</f>
        <v>8</v>
      </c>
      <c r="E36" s="27">
        <f>IF(E$6&lt;=$B36,VLOOKUP($A36,'243way_Regular Symbol'!$B$21:$H$31,'243way_PayCombo (2wild)'!E$6+2,FALSE)*R$2,IF(E$6-$B36=1,VLOOKUP($A36,'243way_Regular Symbol'!$B$34:$H$44,'243way_PayCombo (2wild)'!E$6+2,FALSE),'243way_Regular Symbol'!F$16))</f>
        <v>21</v>
      </c>
      <c r="F36" s="27">
        <f>IF(F$6&lt;=$B36,VLOOKUP($A36,'243way_Regular Symbol'!$B$21:$H$31,'243way_PayCombo (2wild)'!F$6+2,FALSE)*S$2,IF(F$6-$B36=1,VLOOKUP($A36,'243way_Regular Symbol'!$B$34:$H$44,'243way_PayCombo (2wild)'!F$6+2,FALSE),'243way_Regular Symbol'!G$16))</f>
        <v>50</v>
      </c>
      <c r="G36" s="27">
        <f>IF(G$6&lt;=$B36,VLOOKUP($A36,'243way_Regular Symbol'!$B$21:$H$31,'243way_PayCombo (2wild)'!G$6+2,FALSE)*T$2,IF(G$6-$B36=1,VLOOKUP($A36,'243way_Regular Symbol'!$B$34:$H$44,'243way_PayCombo (2wild)'!G$6+2,FALSE),'243way_Regular Symbol'!H$16))</f>
        <v>68</v>
      </c>
      <c r="H36" s="256">
        <f t="shared" si="3"/>
        <v>6283200</v>
      </c>
      <c r="I36" s="244">
        <f t="shared" si="0"/>
        <v>1.3090909090909091</v>
      </c>
      <c r="J36" s="190">
        <f>VLOOKUP($A36,OverView!$B$51:$G$61,'243way_PayCombo (2wild)'!$B36+1,FALSE)</f>
        <v>5</v>
      </c>
      <c r="K36" s="183">
        <f t="shared" si="4"/>
        <v>7.6388888888888881E-2</v>
      </c>
      <c r="L36" s="276">
        <f t="shared" si="1"/>
        <v>0.76388888888888884</v>
      </c>
      <c r="M36" s="275">
        <f t="shared" si="2"/>
        <v>3.8194444444444442</v>
      </c>
      <c r="N36" s="134"/>
      <c r="O36" s="307" t="s">
        <v>44</v>
      </c>
      <c r="P36" s="307" t="s">
        <v>44</v>
      </c>
      <c r="Q36" s="307" t="s">
        <v>285</v>
      </c>
      <c r="R36" s="307" t="s">
        <v>44</v>
      </c>
      <c r="S36" s="307" t="s">
        <v>285</v>
      </c>
      <c r="T36" s="302">
        <f>IF(OR(O$9=1,O$9=2),IF(O17="S1",'R1R2appear wild'!G$33,'243way_Regular Symbol'!D$15*'243way_PayCombo (2wild)'!P$2),'243way_PayCombo (2wild)'!T17)</f>
        <v>0</v>
      </c>
      <c r="U36" s="302">
        <f>IF(OR(P$9=1,P$9=2),IF(P17="S1",'R1R2appear wild'!H$33,'243way_Regular Symbol'!E$15*'243way_PayCombo (2wild)'!Q$2),'243way_PayCombo (2wild)'!U17)</f>
        <v>0</v>
      </c>
      <c r="V36" s="302">
        <f>IF(OR(Q$9=1,Q$9=2),IF(Q17="S1",'576way_Regular Symbol(2wild)'!F$60,'243way_PayCombo (2wild)'!V17),'243way_PayCombo (2wild)'!V17)</f>
        <v>48</v>
      </c>
      <c r="W36" s="302">
        <f>IF(OR(R$9=1,R$9=2),IF(R17="S1",'576way_Regular Symbol(2wild)'!G$60,'243way_PayCombo (2wild)'!W17),'243way_PayCombo (2wild)'!W17)</f>
        <v>6</v>
      </c>
      <c r="X36" s="302">
        <f>IF(OR(S$9=1,S$9=2),IF(S17="S1",'576way_Regular Symbol(2wild)'!H$60,'243way_PayCombo (2wild)'!X17),'243way_PayCombo (2wild)'!X17)</f>
        <v>65</v>
      </c>
      <c r="Y36" s="305">
        <f t="shared" si="7"/>
        <v>0</v>
      </c>
      <c r="Z36" s="18">
        <f t="shared" si="8"/>
        <v>0</v>
      </c>
    </row>
    <row r="37" spans="1:26">
      <c r="A37" s="303" t="s">
        <v>318</v>
      </c>
      <c r="B37" s="356">
        <v>5</v>
      </c>
      <c r="C37" s="27">
        <f>IF(C$6&lt;=$B37,VLOOKUP($A37,'R1R2appear wild'!$E$21:$H$32,'243way_PayCombo (2wild)'!C$6+2,FALSE),IF(C$6-$B37=1,VLOOKUP($A37,'576way_Regular Symbol(2wild)'!$B$34:$H$44,'243way_PayCombo (2wild)'!C$6+2,FALSE),'576way_Regular Symbol(2wild)'!D$16))</f>
        <v>6</v>
      </c>
      <c r="D37" s="27">
        <f>IF(D$6&lt;=$B37,VLOOKUP($A37,'R1R2appear wild'!$E$21:$H$32,'243way_PayCombo (2wild)'!D$6+2,FALSE),IF(D$6-$B37=1,VLOOKUP($A37,'576way_Regular Symbol(2wild)'!$B$34:$H$44,'243way_PayCombo (2wild)'!D$6+2,FALSE),'576way_Regular Symbol(2wild)'!E$16))</f>
        <v>6</v>
      </c>
      <c r="E37" s="27">
        <f>IF(E$6&lt;=$B37,VLOOKUP($A37,'243way_Regular Symbol'!$B$21:$H$31,'243way_PayCombo (2wild)'!E$6+2,FALSE)*R$2,IF(E$6-$B37=1,VLOOKUP($A37,'243way_Regular Symbol'!$B$34:$H$44,'243way_PayCombo (2wild)'!E$6+2,FALSE),'243way_Regular Symbol'!F$16))</f>
        <v>6</v>
      </c>
      <c r="F37" s="27">
        <f>IF(F$6&lt;=$B37,VLOOKUP($A37,'243way_Regular Symbol'!$B$21:$H$31,'243way_PayCombo (2wild)'!F$6+2,FALSE)*S$2,IF(F$6-$B37=1,VLOOKUP($A37,'243way_Regular Symbol'!$B$34:$H$44,'243way_PayCombo (2wild)'!F$6+2,FALSE),'243way_Regular Symbol'!G$16))</f>
        <v>9</v>
      </c>
      <c r="G37" s="27">
        <f>IF(G$6&lt;=$B37,VLOOKUP($A37,'243way_Regular Symbol'!$B$21:$H$31,'243way_PayCombo (2wild)'!G$6+2,FALSE)*T$2,IF(G$6-$B37=1,VLOOKUP($A37,'243way_Regular Symbol'!$B$34:$H$44,'243way_PayCombo (2wild)'!G$6+2,FALSE),'243way_Regular Symbol'!H$16))</f>
        <v>12</v>
      </c>
      <c r="H37" s="256">
        <f>Y48</f>
        <v>15552</v>
      </c>
      <c r="I37" s="271">
        <f t="shared" ref="I37:I41" si="9">IF(H37=0,0,$C$5/H37)</f>
        <v>528.88888888888891</v>
      </c>
      <c r="J37" s="190">
        <f>$C$49*($B37-2)</f>
        <v>9</v>
      </c>
      <c r="K37" s="183">
        <f t="shared" ref="K37:K41" si="10">M37/$C$3</f>
        <v>1.7016806722689074E-2</v>
      </c>
      <c r="L37" s="276">
        <f t="shared" ref="L37:L41" si="11">IF(I37=0,0,1/I37)</f>
        <v>1.8907563025210084E-3</v>
      </c>
      <c r="M37" s="275">
        <f t="shared" ref="M37:M41" si="12">L37*J37*$C$3</f>
        <v>0.85084033613445376</v>
      </c>
      <c r="N37" s="134"/>
      <c r="O37" s="307" t="s">
        <v>44</v>
      </c>
      <c r="P37" s="307" t="s">
        <v>44</v>
      </c>
      <c r="Q37" s="307" t="s">
        <v>285</v>
      </c>
      <c r="R37" s="307" t="s">
        <v>285</v>
      </c>
      <c r="S37" s="307" t="s">
        <v>44</v>
      </c>
      <c r="T37" s="302">
        <f>IF(OR(O$9=1,O$9=2),IF(O18="S1",'R1R2appear wild'!G$33,'243way_Regular Symbol'!D$15*'243way_PayCombo (2wild)'!P$2),'243way_PayCombo (2wild)'!T18)</f>
        <v>0</v>
      </c>
      <c r="U37" s="302">
        <f>IF(OR(P$9=1,P$9=2),IF(P18="S1",'R1R2appear wild'!H$33,'243way_Regular Symbol'!E$15*'243way_PayCombo (2wild)'!Q$2),'243way_PayCombo (2wild)'!U18)</f>
        <v>0</v>
      </c>
      <c r="V37" s="302">
        <f>IF(OR(Q$9=1,Q$9=2),IF(Q18="S1",'576way_Regular Symbol(2wild)'!F$60,'243way_PayCombo (2wild)'!V18),'243way_PayCombo (2wild)'!V18)</f>
        <v>48</v>
      </c>
      <c r="W37" s="302">
        <f>IF(OR(R$9=1,R$9=2),IF(R18="S1",'576way_Regular Symbol(2wild)'!G$60,'243way_PayCombo (2wild)'!W18),'243way_PayCombo (2wild)'!W18)</f>
        <v>50</v>
      </c>
      <c r="X37" s="302">
        <f>IF(OR(S$9=1,S$9=2),IF(S18="S1",'576way_Regular Symbol(2wild)'!H$60,'243way_PayCombo (2wild)'!X18),'243way_PayCombo (2wild)'!X18)</f>
        <v>3</v>
      </c>
      <c r="Y37" s="305">
        <f t="shared" si="7"/>
        <v>0</v>
      </c>
      <c r="Z37" s="18">
        <f t="shared" si="8"/>
        <v>0</v>
      </c>
    </row>
    <row r="38" spans="1:26">
      <c r="A38" s="303" t="s">
        <v>318</v>
      </c>
      <c r="B38" s="356">
        <v>4</v>
      </c>
      <c r="C38" s="27">
        <f>IF(C$6&lt;=$B38,VLOOKUP($A38,'R1R2appear wild'!$E$21:$H$32,'243way_PayCombo (2wild)'!C$6+2,FALSE),IF(C$6-$B38=1,VLOOKUP($A38,'576way_Regular Symbol(2wild)'!$B$34:$H$44,'243way_PayCombo (2wild)'!C$6+2,FALSE),'576way_Regular Symbol(2wild)'!D$16))</f>
        <v>6</v>
      </c>
      <c r="D38" s="27">
        <f>IF(D$6&lt;=$B38,VLOOKUP($A38,'R1R2appear wild'!$E$21:$H$32,'243way_PayCombo (2wild)'!D$6+2,FALSE),IF(D$6-$B38=1,VLOOKUP($A38,'576way_Regular Symbol(2wild)'!$B$34:$H$44,'243way_PayCombo (2wild)'!D$6+2,FALSE),'576way_Regular Symbol(2wild)'!E$16))</f>
        <v>6</v>
      </c>
      <c r="E38" s="27">
        <f>IF(E$6&lt;=$B38,VLOOKUP($A38,'243way_Regular Symbol'!$B$21:$H$31,'243way_PayCombo (2wild)'!E$6+2,FALSE)*R$2,IF(E$6-$B38=1,VLOOKUP($A38,'243way_Regular Symbol'!$B$34:$H$44,'243way_PayCombo (2wild)'!E$6+2,FALSE),'243way_Regular Symbol'!F$16))</f>
        <v>6</v>
      </c>
      <c r="F38" s="27">
        <f>IF(F$6&lt;=$B38,VLOOKUP($A38,'243way_Regular Symbol'!$B$21:$H$31,'243way_PayCombo (2wild)'!F$6+2,FALSE)*S$2,IF(F$6-$B38=1,VLOOKUP($A38,'243way_Regular Symbol'!$B$34:$H$44,'243way_PayCombo (2wild)'!F$6+2,FALSE),'243way_Regular Symbol'!G$16))</f>
        <v>9</v>
      </c>
      <c r="G38" s="27">
        <f>IF(G$6&lt;=$B38,VLOOKUP($A38,'243way_Regular Symbol'!$B$21:$H$31,'243way_PayCombo (2wild)'!G$6+2,FALSE)*T$2,IF(G$6-$B38=1,VLOOKUP($A38,'243way_Regular Symbol'!$B$34:$H$44,'243way_PayCombo (2wild)'!G$6+2,FALSE),'243way_Regular Symbol'!H$16))</f>
        <v>56</v>
      </c>
      <c r="H38" s="256">
        <f t="shared" ref="H38:H39" si="13">Y49</f>
        <v>72576</v>
      </c>
      <c r="I38" s="271">
        <f t="shared" si="9"/>
        <v>113.33333333333333</v>
      </c>
      <c r="J38" s="190">
        <f t="shared" ref="J38:J39" si="14">$C$49*($B38-2)</f>
        <v>6</v>
      </c>
      <c r="K38" s="183">
        <f t="shared" si="10"/>
        <v>5.2941176470588235E-2</v>
      </c>
      <c r="L38" s="276">
        <f t="shared" si="11"/>
        <v>8.8235294117647058E-3</v>
      </c>
      <c r="M38" s="275">
        <f t="shared" si="12"/>
        <v>2.6470588235294117</v>
      </c>
      <c r="N38" s="134"/>
      <c r="O38" s="307" t="s">
        <v>44</v>
      </c>
      <c r="P38" s="307" t="s">
        <v>285</v>
      </c>
      <c r="Q38" s="307" t="s">
        <v>44</v>
      </c>
      <c r="R38" s="307" t="s">
        <v>44</v>
      </c>
      <c r="S38" s="307" t="s">
        <v>285</v>
      </c>
      <c r="T38" s="302">
        <f>IF(OR(O$9=1,O$9=2),IF(O19="S1",'R1R2appear wild'!G$33,'243way_Regular Symbol'!D$15*'243way_PayCombo (2wild)'!P$2),'243way_PayCombo (2wild)'!T19)</f>
        <v>0</v>
      </c>
      <c r="U38" s="302">
        <f>IF(OR(P$9=1,P$9=2),IF(P19="S1",'R1R2appear wild'!H$33,'243way_Regular Symbol'!E$15*'243way_PayCombo (2wild)'!Q$2),'243way_PayCombo (2wild)'!U19)</f>
        <v>6</v>
      </c>
      <c r="V38" s="302">
        <f>IF(OR(Q$9=1,Q$9=2),IF(Q19="S1",'576way_Regular Symbol(2wild)'!F$60,'243way_PayCombo (2wild)'!V19),'243way_PayCombo (2wild)'!V19)</f>
        <v>12</v>
      </c>
      <c r="W38" s="302">
        <f>IF(OR(R$9=1,R$9=2),IF(R19="S1",'576way_Regular Symbol(2wild)'!G$60,'243way_PayCombo (2wild)'!W19),'243way_PayCombo (2wild)'!W19)</f>
        <v>6</v>
      </c>
      <c r="X38" s="302">
        <f>IF(OR(S$9=1,S$9=2),IF(S19="S1",'576way_Regular Symbol(2wild)'!H$60,'243way_PayCombo (2wild)'!X19),'243way_PayCombo (2wild)'!X19)</f>
        <v>65</v>
      </c>
      <c r="Y38" s="305">
        <f t="shared" si="7"/>
        <v>0</v>
      </c>
      <c r="Z38" s="18">
        <f t="shared" si="8"/>
        <v>0</v>
      </c>
    </row>
    <row r="39" spans="1:26">
      <c r="A39" s="303" t="s">
        <v>318</v>
      </c>
      <c r="B39" s="356">
        <v>3</v>
      </c>
      <c r="C39" s="27">
        <f>IF(C$6&lt;=$B39,VLOOKUP($A39,'R1R2appear wild'!$E$21:$H$32,'243way_PayCombo (2wild)'!C$6+2,FALSE),IF(C$6-$B39=1,VLOOKUP($A39,'576way_Regular Symbol(2wild)'!$B$34:$H$44,'243way_PayCombo (2wild)'!C$6+2,FALSE),'576way_Regular Symbol(2wild)'!D$16))</f>
        <v>6</v>
      </c>
      <c r="D39" s="27">
        <f>IF(D$6&lt;=$B39,VLOOKUP($A39,'R1R2appear wild'!$E$21:$H$32,'243way_PayCombo (2wild)'!D$6+2,FALSE),IF(D$6-$B39=1,VLOOKUP($A39,'576way_Regular Symbol(2wild)'!$B$34:$H$44,'243way_PayCombo (2wild)'!D$6+2,FALSE),'576way_Regular Symbol(2wild)'!E$16))</f>
        <v>6</v>
      </c>
      <c r="E39" s="27">
        <f>IF(E$6&lt;=$B39,VLOOKUP($A39,'243way_Regular Symbol'!$B$21:$H$31,'243way_PayCombo (2wild)'!E$6+2,FALSE)*R$2,IF(E$6-$B39=1,VLOOKUP($A39,'243way_Regular Symbol'!$B$34:$H$44,'243way_PayCombo (2wild)'!E$6+2,FALSE),'243way_Regular Symbol'!F$16))</f>
        <v>6</v>
      </c>
      <c r="F39" s="27">
        <f>IF(F$6&lt;=$B39,VLOOKUP($A39,'243way_Regular Symbol'!$B$21:$H$31,'243way_PayCombo (2wild)'!F$6+2,FALSE)*S$2,IF(F$6-$B39=1,VLOOKUP($A39,'243way_Regular Symbol'!$B$34:$H$44,'243way_PayCombo (2wild)'!F$6+2,FALSE),'243way_Regular Symbol'!G$16))</f>
        <v>47</v>
      </c>
      <c r="G39" s="27">
        <f>IF(G$6&lt;=$B39,VLOOKUP($A39,'243way_Regular Symbol'!$B$21:$H$31,'243way_PayCombo (2wild)'!G$6+2,FALSE)*T$2,IF(G$6-$B39=1,VLOOKUP($A39,'243way_Regular Symbol'!$B$34:$H$44,'243way_PayCombo (2wild)'!G$6+2,FALSE),'243way_Regular Symbol'!H$16))</f>
        <v>68</v>
      </c>
      <c r="H39" s="256">
        <f t="shared" si="13"/>
        <v>460224</v>
      </c>
      <c r="I39" s="271">
        <f t="shared" si="9"/>
        <v>17.872340425531913</v>
      </c>
      <c r="J39" s="190">
        <f t="shared" si="14"/>
        <v>3</v>
      </c>
      <c r="K39" s="183">
        <f t="shared" si="10"/>
        <v>0.16785714285714287</v>
      </c>
      <c r="L39" s="276">
        <f t="shared" si="11"/>
        <v>5.5952380952380955E-2</v>
      </c>
      <c r="M39" s="275">
        <f t="shared" si="12"/>
        <v>8.3928571428571441</v>
      </c>
      <c r="N39" s="134"/>
      <c r="O39" s="307" t="s">
        <v>44</v>
      </c>
      <c r="P39" s="307" t="s">
        <v>285</v>
      </c>
      <c r="Q39" s="307" t="s">
        <v>44</v>
      </c>
      <c r="R39" s="307" t="s">
        <v>285</v>
      </c>
      <c r="S39" s="307" t="s">
        <v>44</v>
      </c>
      <c r="T39" s="302">
        <f>IF(OR(O$9=1,O$9=2),IF(O20="S1",'R1R2appear wild'!G$33,'243way_Regular Symbol'!D$15*'243way_PayCombo (2wild)'!P$2),'243way_PayCombo (2wild)'!T20)</f>
        <v>0</v>
      </c>
      <c r="U39" s="302">
        <f>IF(OR(P$9=1,P$9=2),IF(P20="S1",'R1R2appear wild'!H$33,'243way_Regular Symbol'!E$15*'243way_PayCombo (2wild)'!Q$2),'243way_PayCombo (2wild)'!U20)</f>
        <v>6</v>
      </c>
      <c r="V39" s="302">
        <f>IF(OR(Q$9=1,Q$9=2),IF(Q20="S1",'576way_Regular Symbol(2wild)'!F$60,'243way_PayCombo (2wild)'!V20),'243way_PayCombo (2wild)'!V20)</f>
        <v>12</v>
      </c>
      <c r="W39" s="302">
        <f>IF(OR(R$9=1,R$9=2),IF(R20="S1",'576way_Regular Symbol(2wild)'!G$60,'243way_PayCombo (2wild)'!W20),'243way_PayCombo (2wild)'!W20)</f>
        <v>50</v>
      </c>
      <c r="X39" s="302">
        <f>IF(OR(S$9=1,S$9=2),IF(S20="S1",'576way_Regular Symbol(2wild)'!H$60,'243way_PayCombo (2wild)'!X20),'243way_PayCombo (2wild)'!X20)</f>
        <v>3</v>
      </c>
      <c r="Y39" s="305">
        <f t="shared" si="7"/>
        <v>0</v>
      </c>
      <c r="Z39" s="18">
        <f t="shared" si="8"/>
        <v>0</v>
      </c>
    </row>
    <row r="40" spans="1:26">
      <c r="A40" s="303" t="s">
        <v>44</v>
      </c>
      <c r="B40" s="357">
        <v>5</v>
      </c>
      <c r="C40" s="27">
        <f>'243way_Regular Symbol'!D$14*OverView!C$26</f>
        <v>3</v>
      </c>
      <c r="D40" s="27">
        <f>'243way_Regular Symbol'!E$14*OverView!D$26</f>
        <v>18</v>
      </c>
      <c r="E40" s="27">
        <f>'243way_Regular Symbol'!F$14*OverView!E$26</f>
        <v>12</v>
      </c>
      <c r="F40" s="27">
        <f>'243way_Regular Symbol'!G$14*OverView!F$26</f>
        <v>6</v>
      </c>
      <c r="G40" s="27">
        <f>'243way_Regular Symbol'!H$14*OverView!G$26</f>
        <v>3</v>
      </c>
      <c r="H40" s="256">
        <f>Y29</f>
        <v>0</v>
      </c>
      <c r="I40" s="271">
        <f t="shared" si="9"/>
        <v>0</v>
      </c>
      <c r="J40" s="190">
        <f>VLOOKUP($A40,OverView!$B$51:$G$61,'243way_PayCombo (2wild)'!$B40+1,FALSE)</f>
        <v>100</v>
      </c>
      <c r="K40" s="183">
        <f t="shared" si="10"/>
        <v>0</v>
      </c>
      <c r="L40" s="276">
        <f t="shared" si="11"/>
        <v>0</v>
      </c>
      <c r="M40" s="275">
        <f t="shared" si="12"/>
        <v>0</v>
      </c>
      <c r="N40" s="134"/>
      <c r="O40" s="307" t="s">
        <v>44</v>
      </c>
      <c r="P40" s="307" t="s">
        <v>285</v>
      </c>
      <c r="Q40" s="307" t="s">
        <v>285</v>
      </c>
      <c r="R40" s="307" t="s">
        <v>44</v>
      </c>
      <c r="S40" s="307" t="s">
        <v>44</v>
      </c>
      <c r="T40" s="302">
        <f>IF(OR(O$9=1,O$9=2),IF(O21="S1",'R1R2appear wild'!G$33,'243way_Regular Symbol'!D$15*'243way_PayCombo (2wild)'!P$2),'243way_PayCombo (2wild)'!T21)</f>
        <v>0</v>
      </c>
      <c r="U40" s="302">
        <f>IF(OR(P$9=1,P$9=2),IF(P21="S1",'R1R2appear wild'!H$33,'243way_Regular Symbol'!E$15*'243way_PayCombo (2wild)'!Q$2),'243way_PayCombo (2wild)'!U21)</f>
        <v>6</v>
      </c>
      <c r="V40" s="302">
        <f>IF(OR(Q$9=1,Q$9=2),IF(Q21="S1",'576way_Regular Symbol(2wild)'!F$60,'243way_PayCombo (2wild)'!V21),'243way_PayCombo (2wild)'!V21)</f>
        <v>48</v>
      </c>
      <c r="W40" s="302">
        <f>IF(OR(R$9=1,R$9=2),IF(R21="S1",'576way_Regular Symbol(2wild)'!G$60,'243way_PayCombo (2wild)'!W21),'243way_PayCombo (2wild)'!W21)</f>
        <v>6</v>
      </c>
      <c r="X40" s="302">
        <f>IF(OR(S$9=1,S$9=2),IF(S21="S1",'576way_Regular Symbol(2wild)'!H$60,'243way_PayCombo (2wild)'!X21),'243way_PayCombo (2wild)'!X21)</f>
        <v>3</v>
      </c>
      <c r="Y40" s="305">
        <f t="shared" si="7"/>
        <v>0</v>
      </c>
      <c r="Z40" s="18">
        <f t="shared" si="8"/>
        <v>0</v>
      </c>
    </row>
    <row r="41" spans="1:26">
      <c r="A41" s="303" t="s">
        <v>44</v>
      </c>
      <c r="B41" s="357">
        <v>4</v>
      </c>
      <c r="C41" s="27">
        <f>'243way_Regular Symbol'!D$14*OverView!C$26</f>
        <v>3</v>
      </c>
      <c r="D41" s="27">
        <f>'243way_Regular Symbol'!E$14*OverView!D$26</f>
        <v>18</v>
      </c>
      <c r="E41" s="27">
        <f>'243way_Regular Symbol'!F$14*OverView!E$26</f>
        <v>12</v>
      </c>
      <c r="F41" s="27">
        <f>'243way_Regular Symbol'!G$14*OverView!F$26</f>
        <v>6</v>
      </c>
      <c r="G41" s="27">
        <f>'243way_Regular Symbol'!$H$16-'243way_Regular Symbol'!$H$14*OverView!G$26</f>
        <v>65</v>
      </c>
      <c r="H41" s="256">
        <f>SUM(Y30:Y34)</f>
        <v>0</v>
      </c>
      <c r="I41" s="271">
        <f t="shared" si="9"/>
        <v>0</v>
      </c>
      <c r="J41" s="190">
        <f>VLOOKUP($A41,OverView!$B$51:$G$61,'243way_PayCombo (2wild)'!$B41+1,FALSE)</f>
        <v>10</v>
      </c>
      <c r="K41" s="183">
        <f t="shared" si="10"/>
        <v>0</v>
      </c>
      <c r="L41" s="276">
        <f t="shared" si="11"/>
        <v>0</v>
      </c>
      <c r="M41" s="275">
        <f t="shared" si="12"/>
        <v>0</v>
      </c>
      <c r="N41" s="134"/>
      <c r="O41" s="307" t="s">
        <v>285</v>
      </c>
      <c r="P41" s="307" t="s">
        <v>44</v>
      </c>
      <c r="Q41" s="307" t="s">
        <v>44</v>
      </c>
      <c r="R41" s="307" t="s">
        <v>44</v>
      </c>
      <c r="S41" s="307" t="s">
        <v>285</v>
      </c>
      <c r="T41" s="302">
        <f>IF(OR(O$9=1,O$9=2),IF(O22="S1",'R1R2appear wild'!G$33,'243way_Regular Symbol'!D$15*'243way_PayCombo (2wild)'!P$2),'243way_PayCombo (2wild)'!T22)</f>
        <v>6</v>
      </c>
      <c r="U41" s="302">
        <f>IF(OR(P$9=1,P$9=2),IF(P22="S1",'R1R2appear wild'!H$33,'243way_Regular Symbol'!E$15*'243way_PayCombo (2wild)'!Q$2),'243way_PayCombo (2wild)'!U22)</f>
        <v>0</v>
      </c>
      <c r="V41" s="302">
        <f>IF(OR(Q$9=1,Q$9=2),IF(Q22="S1",'576way_Regular Symbol(2wild)'!F$60,'243way_PayCombo (2wild)'!V22),'243way_PayCombo (2wild)'!V22)</f>
        <v>12</v>
      </c>
      <c r="W41" s="302">
        <f>IF(OR(R$9=1,R$9=2),IF(R22="S1",'576way_Regular Symbol(2wild)'!G$60,'243way_PayCombo (2wild)'!W22),'243way_PayCombo (2wild)'!W22)</f>
        <v>6</v>
      </c>
      <c r="X41" s="302">
        <f>IF(OR(S$9=1,S$9=2),IF(S22="S1",'576way_Regular Symbol(2wild)'!H$60,'243way_PayCombo (2wild)'!X22),'243way_PayCombo (2wild)'!X22)</f>
        <v>65</v>
      </c>
      <c r="Y41" s="305">
        <f t="shared" si="7"/>
        <v>0</v>
      </c>
      <c r="Z41" s="18">
        <f t="shared" si="8"/>
        <v>0</v>
      </c>
    </row>
    <row r="42" spans="1:26">
      <c r="A42" s="303" t="s">
        <v>44</v>
      </c>
      <c r="B42" s="357">
        <v>3</v>
      </c>
      <c r="C42" s="27">
        <f>'243way_Regular Symbol'!D$14*OverView!C$26</f>
        <v>3</v>
      </c>
      <c r="D42" s="27">
        <f>'243way_Regular Symbol'!E$14*OverView!D$26</f>
        <v>18</v>
      </c>
      <c r="E42" s="27">
        <f>'243way_Regular Symbol'!F$14*OverView!E$26</f>
        <v>12</v>
      </c>
      <c r="F42" s="27">
        <f>'243way_Regular Symbol'!G$16-'243way_Regular Symbol'!G$14*OverView!F$26</f>
        <v>50</v>
      </c>
      <c r="G42" s="27">
        <f>'243way_Regular Symbol'!H$16</f>
        <v>68</v>
      </c>
      <c r="H42" s="256">
        <f>SUM(Y35:Y44)</f>
        <v>7776</v>
      </c>
      <c r="I42" s="271">
        <f>IF(H42=0,0,$C$5/H42)</f>
        <v>1057.7777777777778</v>
      </c>
      <c r="J42" s="190">
        <f>VLOOKUP($A42,OverView!$B$51:$G$61,'243way_PayCombo (2wild)'!$B42+1,FALSE)</f>
        <v>5</v>
      </c>
      <c r="K42" s="183">
        <f t="shared" si="4"/>
        <v>4.7268907563025207E-3</v>
      </c>
      <c r="L42" s="276">
        <f t="shared" ref="L42" si="15">IF(I42=0,0,1/I42)</f>
        <v>9.453781512605042E-4</v>
      </c>
      <c r="M42" s="275">
        <f t="shared" ref="M42" si="16">L42*J42*$C$3</f>
        <v>0.23634453781512604</v>
      </c>
      <c r="N42" s="134"/>
      <c r="O42" s="307" t="s">
        <v>285</v>
      </c>
      <c r="P42" s="307" t="s">
        <v>44</v>
      </c>
      <c r="Q42" s="307" t="s">
        <v>44</v>
      </c>
      <c r="R42" s="307" t="s">
        <v>285</v>
      </c>
      <c r="S42" s="307" t="s">
        <v>44</v>
      </c>
      <c r="T42" s="302">
        <f>IF(OR(O$9=1,O$9=2),IF(O23="S1",'R1R2appear wild'!G$33,'243way_Regular Symbol'!D$15*'243way_PayCombo (2wild)'!P$2),'243way_PayCombo (2wild)'!T23)</f>
        <v>6</v>
      </c>
      <c r="U42" s="302">
        <f>IF(OR(P$9=1,P$9=2),IF(P23="S1",'R1R2appear wild'!H$33,'243way_Regular Symbol'!E$15*'243way_PayCombo (2wild)'!Q$2),'243way_PayCombo (2wild)'!U23)</f>
        <v>0</v>
      </c>
      <c r="V42" s="302">
        <f>IF(OR(Q$9=1,Q$9=2),IF(Q23="S1",'576way_Regular Symbol(2wild)'!F$60,'243way_PayCombo (2wild)'!V23),'243way_PayCombo (2wild)'!V23)</f>
        <v>12</v>
      </c>
      <c r="W42" s="302">
        <f>IF(OR(R$9=1,R$9=2),IF(R23="S1",'576way_Regular Symbol(2wild)'!G$60,'243way_PayCombo (2wild)'!W23),'243way_PayCombo (2wild)'!W23)</f>
        <v>50</v>
      </c>
      <c r="X42" s="302">
        <f>IF(OR(S$9=1,S$9=2),IF(S23="S1",'576way_Regular Symbol(2wild)'!H$60,'243way_PayCombo (2wild)'!X23),'243way_PayCombo (2wild)'!X23)</f>
        <v>3</v>
      </c>
      <c r="Y42" s="305">
        <f t="shared" si="7"/>
        <v>0</v>
      </c>
      <c r="Z42" s="18">
        <f t="shared" si="8"/>
        <v>0</v>
      </c>
    </row>
    <row r="43" spans="1:26">
      <c r="B43" s="196" t="s">
        <v>15</v>
      </c>
      <c r="C43" s="196"/>
      <c r="D43" s="196"/>
      <c r="E43" s="196"/>
      <c r="F43" s="196"/>
      <c r="G43" s="196"/>
      <c r="H43" s="257">
        <f>SUM(H7:H40)</f>
        <v>38718936</v>
      </c>
      <c r="I43" s="255">
        <f>SUM(I7:I40)</f>
        <v>2709.1583012449455</v>
      </c>
      <c r="J43" s="196"/>
      <c r="K43" s="277" t="s">
        <v>129</v>
      </c>
      <c r="L43" s="278">
        <f>SUM(K7:K42)</f>
        <v>4.7511353291316532</v>
      </c>
      <c r="M43" s="134"/>
      <c r="N43" s="134"/>
      <c r="O43" s="307" t="s">
        <v>285</v>
      </c>
      <c r="P43" s="307" t="s">
        <v>44</v>
      </c>
      <c r="Q43" s="307" t="s">
        <v>285</v>
      </c>
      <c r="R43" s="307" t="s">
        <v>44</v>
      </c>
      <c r="S43" s="307" t="s">
        <v>44</v>
      </c>
      <c r="T43" s="302">
        <f>IF(OR(O$9=1,O$9=2),IF(O24="S1",'R1R2appear wild'!G$33,'243way_Regular Symbol'!D$15*'243way_PayCombo (2wild)'!P$2),'243way_PayCombo (2wild)'!T24)</f>
        <v>6</v>
      </c>
      <c r="U43" s="302">
        <f>IF(OR(P$9=1,P$9=2),IF(P24="S1",'R1R2appear wild'!H$33,'243way_Regular Symbol'!E$15*'243way_PayCombo (2wild)'!Q$2),'243way_PayCombo (2wild)'!U24)</f>
        <v>0</v>
      </c>
      <c r="V43" s="302">
        <f>IF(OR(Q$9=1,Q$9=2),IF(Q24="S1",'576way_Regular Symbol(2wild)'!F$60,'243way_PayCombo (2wild)'!V24),'243way_PayCombo (2wild)'!V24)</f>
        <v>48</v>
      </c>
      <c r="W43" s="302">
        <f>IF(OR(R$9=1,R$9=2),IF(R24="S1",'576way_Regular Symbol(2wild)'!G$60,'243way_PayCombo (2wild)'!W24),'243way_PayCombo (2wild)'!W24)</f>
        <v>6</v>
      </c>
      <c r="X43" s="302">
        <f>IF(OR(S$9=1,S$9=2),IF(S24="S1",'576way_Regular Symbol(2wild)'!H$60,'243way_PayCombo (2wild)'!X24),'243way_PayCombo (2wild)'!X24)</f>
        <v>3</v>
      </c>
      <c r="Y43" s="305">
        <f t="shared" si="7"/>
        <v>0</v>
      </c>
      <c r="Z43" s="18">
        <f t="shared" si="8"/>
        <v>0</v>
      </c>
    </row>
    <row r="44" spans="1:26">
      <c r="F44" s="196"/>
      <c r="G44" s="196"/>
      <c r="H44" s="196"/>
      <c r="I44" s="196"/>
      <c r="J44" s="196"/>
      <c r="K44" s="218" t="s">
        <v>130</v>
      </c>
      <c r="L44" s="217"/>
      <c r="M44" s="262"/>
      <c r="N44" s="134"/>
      <c r="O44" s="307" t="s">
        <v>285</v>
      </c>
      <c r="P44" s="307" t="s">
        <v>285</v>
      </c>
      <c r="Q44" s="307" t="s">
        <v>44</v>
      </c>
      <c r="R44" s="307" t="s">
        <v>44</v>
      </c>
      <c r="S44" s="307" t="s">
        <v>44</v>
      </c>
      <c r="T44" s="302">
        <f>IF(OR(O$9=1,O$9=2),IF(O25="S1",'R1R2appear wild'!G$33,'243way_Regular Symbol'!D$15*'243way_PayCombo (2wild)'!P$2),'243way_PayCombo (2wild)'!T25)</f>
        <v>6</v>
      </c>
      <c r="U44" s="302">
        <f>IF(OR(P$9=1,P$9=2),IF(P25="S1",'R1R2appear wild'!H$33,'243way_Regular Symbol'!E$15*'243way_PayCombo (2wild)'!Q$2),'243way_PayCombo (2wild)'!U25)</f>
        <v>6</v>
      </c>
      <c r="V44" s="302">
        <f>IF(OR(Q$9=1,Q$9=2),IF(Q25="S1",'576way_Regular Symbol(2wild)'!F$60,'243way_PayCombo (2wild)'!V25),'243way_PayCombo (2wild)'!V25)</f>
        <v>12</v>
      </c>
      <c r="W44" s="302">
        <f>IF(OR(R$9=1,R$9=2),IF(R25="S1",'576way_Regular Symbol(2wild)'!G$60,'243way_PayCombo (2wild)'!W25),'243way_PayCombo (2wild)'!W25)</f>
        <v>6</v>
      </c>
      <c r="X44" s="302">
        <f>IF(OR(S$9=1,S$9=2),IF(S25="S1",'576way_Regular Symbol(2wild)'!H$60,'243way_PayCombo (2wild)'!X25),'243way_PayCombo (2wild)'!X25)</f>
        <v>3</v>
      </c>
      <c r="Y44" s="305">
        <f t="shared" si="7"/>
        <v>7776</v>
      </c>
      <c r="Z44" s="18">
        <f t="shared" si="8"/>
        <v>9.453781512605042E-4</v>
      </c>
    </row>
    <row r="45" spans="1:26">
      <c r="F45" s="196"/>
      <c r="G45" s="196"/>
      <c r="H45" s="196"/>
      <c r="I45" s="196"/>
      <c r="J45" s="196"/>
      <c r="K45" s="218" t="s">
        <v>131</v>
      </c>
      <c r="L45" s="217">
        <f>L43+L44</f>
        <v>4.7511353291316532</v>
      </c>
      <c r="M45" s="196"/>
      <c r="N45" s="134"/>
    </row>
    <row r="46" spans="1:26">
      <c r="F46" s="196"/>
      <c r="G46" s="196"/>
      <c r="H46" s="196"/>
      <c r="I46" s="196"/>
      <c r="J46" s="196"/>
      <c r="K46" s="18"/>
      <c r="L46" s="30"/>
      <c r="M46" s="196"/>
      <c r="N46" s="134"/>
      <c r="O46" s="193"/>
      <c r="P46" s="193"/>
      <c r="Q46" s="193"/>
    </row>
    <row r="47" spans="1:26">
      <c r="F47" s="134"/>
      <c r="G47" s="196"/>
      <c r="H47" s="196"/>
      <c r="I47" s="196"/>
      <c r="J47" s="196"/>
      <c r="K47" s="227"/>
      <c r="L47" s="228"/>
      <c r="M47" s="228"/>
      <c r="N47" s="134"/>
      <c r="O47" s="194" t="s">
        <v>355</v>
      </c>
      <c r="P47" s="194"/>
      <c r="Q47" s="194"/>
      <c r="R47" s="194"/>
      <c r="S47" s="194"/>
      <c r="T47" s="194"/>
      <c r="U47" s="194"/>
      <c r="V47" s="194"/>
      <c r="W47" s="194"/>
      <c r="X47" s="194"/>
      <c r="Y47" s="194"/>
    </row>
    <row r="48" spans="1:26">
      <c r="F48" s="134"/>
      <c r="G48" s="196"/>
      <c r="H48" s="196"/>
      <c r="I48" s="196"/>
      <c r="J48" s="196"/>
      <c r="K48" s="227" t="s">
        <v>334</v>
      </c>
      <c r="L48" s="370">
        <f>SUM(K7:K39)</f>
        <v>4.7464084383753509</v>
      </c>
      <c r="M48" s="228"/>
      <c r="N48" s="134" t="s">
        <v>295</v>
      </c>
      <c r="O48" s="194" t="s">
        <v>253</v>
      </c>
      <c r="P48" s="194" t="s">
        <v>253</v>
      </c>
      <c r="Q48" s="194" t="s">
        <v>318</v>
      </c>
      <c r="R48" s="194" t="s">
        <v>318</v>
      </c>
      <c r="S48" s="194" t="s">
        <v>318</v>
      </c>
      <c r="T48" s="193">
        <f>IF(O48="WW",'243way_Regular Symbol'!D$15*'243way_PayCombo (2wild)'!P$2,IF('243way_PayCombo (2wild)'!O48="BN",'243way_Regular Symbol'!D$16-'243way_Regular Symbol'!D$44,IF('243way_PayCombo (2wild)'!N50="X",'243way_Regular Symbol'!D$16,'243way_Regular Symbol'!D$44)))</f>
        <v>6</v>
      </c>
      <c r="U48" s="193">
        <f>IF(P48="WW",'243way_Regular Symbol'!E$15*'243way_PayCombo (2wild)'!Q$2,IF('243way_PayCombo (2wild)'!P48="BN",'243way_Regular Symbol'!E$16-'243way_Regular Symbol'!E$44,IF('243way_PayCombo (2wild)'!O48="X",'243way_Regular Symbol'!E$16,'243way_Regular Symbol'!E$44)))</f>
        <v>6</v>
      </c>
      <c r="V48" s="193">
        <f>IF(Q48="WW",'243way_Regular Symbol'!F$15*'243way_PayCombo (2wild)'!R$2,IF('243way_PayCombo (2wild)'!Q48="BN",'243way_Regular Symbol'!F$16-'243way_Regular Symbol'!F$44,IF('243way_PayCombo (2wild)'!P48="X",'243way_Regular Symbol'!F$16,'243way_Regular Symbol'!F$44)))</f>
        <v>4</v>
      </c>
      <c r="W48" s="193">
        <f>IF(R48="WW",'243way_Regular Symbol'!G$15*'243way_PayCombo (2wild)'!S$2,IF('243way_PayCombo (2wild)'!R48="BN",'243way_Regular Symbol'!G$16-'243way_Regular Symbol'!G$44,IF('243way_PayCombo (2wild)'!Q48="X",'243way_Regular Symbol'!G$16,'243way_Regular Symbol'!G$44)))</f>
        <v>9</v>
      </c>
      <c r="X48" s="193">
        <f>IF(S48="WW",'243way_Regular Symbol'!H$15*'243way_PayCombo (2wild)'!T$2,IF('243way_PayCombo (2wild)'!S48="BN",'243way_Regular Symbol'!H$16-'243way_Regular Symbol'!H$44,IF('243way_PayCombo (2wild)'!R48="X",'243way_Regular Symbol'!H$16,'243way_Regular Symbol'!H$44)))</f>
        <v>12</v>
      </c>
      <c r="Y48" s="373">
        <f>PRODUCT(T48,U48,V48,W48,X48)</f>
        <v>15552</v>
      </c>
    </row>
    <row r="49" spans="2:25" ht="14">
      <c r="B49" s="281" t="s">
        <v>330</v>
      </c>
      <c r="C49" s="358">
        <f>'243way_PayCombo'!C49</f>
        <v>3</v>
      </c>
      <c r="D49" s="282"/>
      <c r="E49" s="282"/>
      <c r="F49" s="282"/>
      <c r="G49" s="246"/>
      <c r="H49" s="196"/>
      <c r="I49" s="196"/>
      <c r="J49" s="196"/>
      <c r="L49" s="30"/>
      <c r="M49" s="290"/>
      <c r="N49" s="134">
        <f>SUM(K40:K42)</f>
        <v>4.7268907563025207E-3</v>
      </c>
      <c r="O49" s="194" t="s">
        <v>253</v>
      </c>
      <c r="P49" s="194" t="s">
        <v>253</v>
      </c>
      <c r="Q49" s="194" t="s">
        <v>318</v>
      </c>
      <c r="R49" s="194" t="s">
        <v>318</v>
      </c>
      <c r="S49" s="194" t="s">
        <v>285</v>
      </c>
      <c r="T49" s="193">
        <f>IF(O49="WW",'243way_Regular Symbol'!D$15*'243way_PayCombo (2wild)'!P$2,IF('243way_PayCombo (2wild)'!O49="BN",'243way_Regular Symbol'!D$16-'243way_Regular Symbol'!D$44,IF('243way_PayCombo (2wild)'!N49="X",'243way_Regular Symbol'!D$16,'243way_Regular Symbol'!D$44)))</f>
        <v>6</v>
      </c>
      <c r="U49" s="193">
        <f>IF(P49="WW",'243way_Regular Symbol'!E$15*'243way_PayCombo (2wild)'!Q$2,IF('243way_PayCombo (2wild)'!P49="BN",'243way_Regular Symbol'!E$16-'243way_Regular Symbol'!E$44,IF('243way_PayCombo (2wild)'!O49="X",'243way_Regular Symbol'!E$16,'243way_Regular Symbol'!E$44)))</f>
        <v>6</v>
      </c>
      <c r="V49" s="193">
        <f>IF(Q49="WW",'243way_Regular Symbol'!F$15*'243way_PayCombo (2wild)'!R$2,IF('243way_PayCombo (2wild)'!Q49="BN",'243way_Regular Symbol'!F$16-'243way_Regular Symbol'!F$44,IF('243way_PayCombo (2wild)'!P49="X",'243way_Regular Symbol'!F$16,'243way_Regular Symbol'!F$44)))</f>
        <v>4</v>
      </c>
      <c r="W49" s="193">
        <f>IF(R49="WW",'243way_Regular Symbol'!G$15*'243way_PayCombo (2wild)'!S$2,IF('243way_PayCombo (2wild)'!R49="BN",'243way_Regular Symbol'!G$16-'243way_Regular Symbol'!G$44,IF('243way_PayCombo (2wild)'!Q49="X",'243way_Regular Symbol'!G$16,'243way_Regular Symbol'!G$44)))</f>
        <v>9</v>
      </c>
      <c r="X49" s="193">
        <f>IF(S49="WW",'243way_Regular Symbol'!H$15*'243way_PayCombo (2wild)'!T$2,IF('243way_PayCombo (2wild)'!S49="BN",'243way_Regular Symbol'!H$16-'243way_Regular Symbol'!H$44,IF('243way_PayCombo (2wild)'!R49="X",'243way_Regular Symbol'!H$16,'243way_Regular Symbol'!H$44)))</f>
        <v>56</v>
      </c>
      <c r="Y49" s="373">
        <f>PRODUCT(T49,U49,V49,W49,X49)</f>
        <v>72576</v>
      </c>
    </row>
    <row r="50" spans="2:25" ht="14">
      <c r="B50" s="283"/>
      <c r="C50" s="284"/>
      <c r="D50" s="284"/>
      <c r="E50" s="284"/>
      <c r="F50" s="284"/>
      <c r="G50" s="196"/>
      <c r="H50" s="196"/>
      <c r="I50" s="196"/>
      <c r="J50" s="196"/>
      <c r="L50" s="30"/>
      <c r="M50" s="290"/>
      <c r="N50" s="134">
        <f>N49*總數據!G6</f>
        <v>3.4020005443200865E-5</v>
      </c>
      <c r="O50" s="194" t="s">
        <v>253</v>
      </c>
      <c r="P50" s="194" t="s">
        <v>253</v>
      </c>
      <c r="Q50" s="194" t="s">
        <v>318</v>
      </c>
      <c r="R50" s="194" t="s">
        <v>285</v>
      </c>
      <c r="S50" s="194" t="s">
        <v>285</v>
      </c>
      <c r="T50" s="193">
        <f>IF(O50="WW",'243way_Regular Symbol'!D$15*'243way_PayCombo (2wild)'!P$2,IF('243way_PayCombo (2wild)'!O50="BN",'243way_Regular Symbol'!D$16-'243way_Regular Symbol'!D$44,IF('243way_PayCombo (2wild)'!N48="X",'243way_Regular Symbol'!D$16,'243way_Regular Symbol'!D$44)))</f>
        <v>6</v>
      </c>
      <c r="U50" s="193">
        <f>IF(P50="WW",'243way_Regular Symbol'!E$15*'243way_PayCombo (2wild)'!Q$2,IF('243way_PayCombo (2wild)'!P50="BN",'243way_Regular Symbol'!E$16-'243way_Regular Symbol'!E$44,IF('243way_PayCombo (2wild)'!O50="X",'243way_Regular Symbol'!E$16,'243way_Regular Symbol'!E$44)))</f>
        <v>6</v>
      </c>
      <c r="V50" s="193">
        <f>IF(Q50="WW",'243way_Regular Symbol'!F$15*'243way_PayCombo (2wild)'!R$2,IF('243way_PayCombo (2wild)'!Q50="BN",'243way_Regular Symbol'!F$16-'243way_Regular Symbol'!F$44,IF('243way_PayCombo (2wild)'!P50="X",'243way_Regular Symbol'!F$16,'243way_Regular Symbol'!F$44)))</f>
        <v>4</v>
      </c>
      <c r="W50" s="193">
        <f>IF(R50="WW",'243way_Regular Symbol'!G$15*'243way_PayCombo (2wild)'!S$2,IF('243way_PayCombo (2wild)'!R50="BN",'243way_Regular Symbol'!G$16-'243way_Regular Symbol'!G$44,IF('243way_PayCombo (2wild)'!Q50="X",'243way_Regular Symbol'!G$16,'243way_Regular Symbol'!G$44)))</f>
        <v>47</v>
      </c>
      <c r="X50" s="193">
        <f>IF(S50="WW",'243way_Regular Symbol'!H$15*'243way_PayCombo (2wild)'!T$2,IF('243way_PayCombo (2wild)'!S50="BN",'243way_Regular Symbol'!H$16-'243way_Regular Symbol'!H$44,IF('243way_PayCombo (2wild)'!R50="X",'243way_Regular Symbol'!H$16,'243way_Regular Symbol'!H$44)))</f>
        <v>68</v>
      </c>
      <c r="Y50" s="373">
        <f>PRODUCT(T50,U50,V50,W50,X50)</f>
        <v>460224</v>
      </c>
    </row>
    <row r="51" spans="2:25" ht="14">
      <c r="B51" s="283"/>
      <c r="C51" s="284"/>
      <c r="D51" s="284"/>
      <c r="E51" s="284"/>
      <c r="F51" s="284"/>
      <c r="G51" s="196"/>
      <c r="H51" s="196"/>
      <c r="I51" s="196"/>
      <c r="J51" s="196"/>
      <c r="N51" s="134"/>
    </row>
    <row r="52" spans="2:25" ht="14">
      <c r="B52" s="283"/>
      <c r="C52" s="285"/>
      <c r="D52" s="285"/>
      <c r="E52" s="285"/>
      <c r="F52" s="285"/>
      <c r="G52" s="196"/>
      <c r="H52" s="196"/>
      <c r="I52" s="196"/>
      <c r="J52" s="196"/>
      <c r="K52" s="227"/>
      <c r="M52" s="228"/>
      <c r="N52" s="134"/>
    </row>
    <row r="53" spans="2:25" ht="14">
      <c r="B53" s="283"/>
      <c r="C53" s="286"/>
      <c r="D53" s="286"/>
      <c r="E53" s="286"/>
      <c r="F53" s="286"/>
      <c r="K53" s="374"/>
      <c r="M53" s="227"/>
      <c r="N53" s="134"/>
    </row>
    <row r="54" spans="2:25" ht="14">
      <c r="B54" s="283"/>
      <c r="C54" s="287"/>
      <c r="D54" s="287"/>
      <c r="E54" s="287"/>
      <c r="F54" s="287"/>
      <c r="K54" s="227"/>
      <c r="M54" s="227"/>
      <c r="N54" s="134"/>
    </row>
    <row r="55" spans="2:25" ht="14">
      <c r="B55" s="283"/>
      <c r="C55" s="288"/>
      <c r="D55" s="288"/>
      <c r="E55" s="288"/>
      <c r="F55" s="288"/>
      <c r="K55" s="227"/>
      <c r="M55" s="227"/>
      <c r="N55" s="390" t="s">
        <v>290</v>
      </c>
      <c r="O55" s="193"/>
      <c r="P55" s="193"/>
      <c r="Q55" s="193"/>
    </row>
    <row r="56" spans="2:25">
      <c r="C56" s="273"/>
      <c r="D56" s="273"/>
      <c r="E56" s="273"/>
      <c r="F56" s="273"/>
      <c r="K56" s="227"/>
      <c r="L56" s="227"/>
      <c r="M56" s="290"/>
      <c r="N56" s="390"/>
      <c r="O56" s="193"/>
      <c r="P56" s="193"/>
      <c r="Q56" s="193"/>
    </row>
    <row r="57" spans="2:25">
      <c r="K57" s="227"/>
      <c r="L57" s="227"/>
      <c r="M57" s="227"/>
      <c r="N57" s="390"/>
      <c r="O57" s="193"/>
      <c r="P57" s="193"/>
      <c r="Q57" s="193"/>
    </row>
    <row r="58" spans="2:25">
      <c r="G58" s="227"/>
      <c r="H58" s="227"/>
      <c r="I58" s="227"/>
      <c r="J58" s="227"/>
      <c r="K58" s="229"/>
      <c r="L58" s="195"/>
      <c r="M58" s="195"/>
      <c r="N58" s="134"/>
      <c r="O58" s="193"/>
      <c r="P58" s="193"/>
      <c r="Q58" s="193"/>
    </row>
    <row r="59" spans="2:25">
      <c r="J59" s="227"/>
      <c r="K59" s="229"/>
      <c r="L59" s="195"/>
      <c r="M59" s="195"/>
      <c r="N59" s="262"/>
      <c r="O59" s="193"/>
      <c r="P59" s="193"/>
      <c r="Q59" s="193"/>
    </row>
    <row r="60" spans="2:25">
      <c r="J60" s="227"/>
      <c r="K60" s="229"/>
      <c r="L60" s="195"/>
      <c r="M60" s="195"/>
      <c r="N60" s="262"/>
      <c r="O60" s="310"/>
      <c r="P60" s="193"/>
      <c r="Q60" s="193"/>
    </row>
    <row r="61" spans="2:25">
      <c r="J61" s="227"/>
      <c r="K61" s="229"/>
      <c r="L61" s="195"/>
      <c r="M61" s="195"/>
      <c r="N61" s="134" t="s">
        <v>291</v>
      </c>
      <c r="O61" s="312">
        <f>SUM(L40:L42)</f>
        <v>9.453781512605042E-4</v>
      </c>
    </row>
    <row r="62" spans="2:25">
      <c r="J62" s="227"/>
      <c r="K62" s="229"/>
      <c r="L62" s="195"/>
      <c r="M62" s="195"/>
      <c r="N62" s="18"/>
    </row>
    <row r="63" spans="2:25">
      <c r="F63" s="291"/>
      <c r="K63" s="195"/>
      <c r="L63" s="195"/>
      <c r="M63" s="195"/>
      <c r="N63" s="18"/>
    </row>
    <row r="64" spans="2:25">
      <c r="K64" s="195"/>
      <c r="L64" s="195"/>
      <c r="M64" s="195"/>
      <c r="N64" s="273"/>
      <c r="O64" s="273"/>
    </row>
    <row r="65" spans="11:17">
      <c r="K65" s="195"/>
      <c r="L65" s="195"/>
      <c r="M65" s="195"/>
      <c r="N65" s="290"/>
      <c r="O65" s="290"/>
    </row>
    <row r="66" spans="11:17">
      <c r="K66" s="195"/>
      <c r="L66" s="195"/>
      <c r="M66" s="195"/>
      <c r="O66" s="193"/>
    </row>
    <row r="67" spans="11:17">
      <c r="N67" s="227"/>
      <c r="O67" s="229"/>
    </row>
    <row r="68" spans="11:17">
      <c r="N68" s="227"/>
      <c r="O68" s="229"/>
    </row>
    <row r="69" spans="11:17">
      <c r="N69" s="228"/>
      <c r="O69" s="228"/>
    </row>
    <row r="70" spans="11:17">
      <c r="N70" s="227"/>
      <c r="O70" s="229"/>
    </row>
    <row r="71" spans="11:17">
      <c r="N71" s="227"/>
      <c r="O71" s="229"/>
    </row>
    <row r="72" spans="11:17">
      <c r="N72" s="227"/>
      <c r="O72" s="229"/>
    </row>
    <row r="73" spans="11:17">
      <c r="O73" s="193"/>
      <c r="P73" s="193"/>
      <c r="Q73" s="193"/>
    </row>
    <row r="74" spans="11:17">
      <c r="O74" s="193"/>
      <c r="P74" s="193"/>
      <c r="Q74" s="193"/>
    </row>
    <row r="75" spans="11:17">
      <c r="O75" s="193"/>
      <c r="P75" s="193"/>
      <c r="Q75" s="193"/>
    </row>
    <row r="76" spans="11:17">
      <c r="O76" s="193"/>
      <c r="P76" s="193"/>
      <c r="Q76" s="193"/>
    </row>
    <row r="77" spans="11:17">
      <c r="O77" s="193"/>
      <c r="P77" s="193"/>
      <c r="Q77" s="193"/>
    </row>
    <row r="78" spans="11:17">
      <c r="O78" s="193"/>
      <c r="P78" s="193"/>
      <c r="Q78" s="193"/>
    </row>
    <row r="79" spans="11:17">
      <c r="O79" s="193"/>
      <c r="P79" s="193"/>
      <c r="Q79" s="193"/>
    </row>
    <row r="80" spans="11:17">
      <c r="O80" s="193"/>
      <c r="P80" s="193"/>
      <c r="Q80" s="193"/>
    </row>
    <row r="81" spans="15:17">
      <c r="O81" s="193"/>
      <c r="P81" s="193"/>
      <c r="Q81" s="193"/>
    </row>
  </sheetData>
  <mergeCells count="2">
    <mergeCell ref="C5:G5"/>
    <mergeCell ref="N55:N57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C6221-4CC1-2242-AB80-123283CE4672}">
  <dimension ref="A1:AA81"/>
  <sheetViews>
    <sheetView zoomScale="138" zoomScaleNormal="125" workbookViewId="0">
      <pane ySplit="6" topLeftCell="A7" activePane="bottomLeft" state="frozen"/>
      <selection pane="bottomLeft" activeCell="AB54" sqref="AB54"/>
    </sheetView>
  </sheetViews>
  <sheetFormatPr baseColWidth="10" defaultColWidth="9" defaultRowHeight="13"/>
  <cols>
    <col min="1" max="1" width="9" style="193"/>
    <col min="2" max="2" width="19.83203125" style="193" customWidth="1"/>
    <col min="3" max="4" width="11.1640625" style="193" customWidth="1"/>
    <col min="5" max="5" width="11" style="193" customWidth="1"/>
    <col min="6" max="6" width="12" style="193" bestFit="1" customWidth="1"/>
    <col min="7" max="7" width="9" style="193" customWidth="1"/>
    <col min="8" max="8" width="11" style="193" bestFit="1" customWidth="1"/>
    <col min="9" max="9" width="10" style="193" customWidth="1"/>
    <col min="10" max="10" width="8.5" style="193" customWidth="1"/>
    <col min="11" max="11" width="14.1640625" style="193" customWidth="1"/>
    <col min="12" max="12" width="13.1640625" style="193" customWidth="1"/>
    <col min="13" max="13" width="13.33203125" style="193" customWidth="1"/>
    <col min="14" max="14" width="17.6640625" style="193" customWidth="1"/>
    <col min="15" max="15" width="12.1640625" style="195" bestFit="1" customWidth="1"/>
    <col min="16" max="17" width="9" style="195"/>
    <col min="18" max="25" width="9" style="193"/>
    <col min="26" max="26" width="10" style="193" bestFit="1" customWidth="1"/>
    <col min="27" max="16384" width="9" style="193"/>
  </cols>
  <sheetData>
    <row r="1" spans="1:26">
      <c r="O1" s="195" t="s">
        <v>315</v>
      </c>
      <c r="P1" s="195">
        <v>1</v>
      </c>
      <c r="Q1" s="195">
        <v>2</v>
      </c>
      <c r="R1" s="193">
        <v>3</v>
      </c>
      <c r="S1" s="193">
        <v>4</v>
      </c>
      <c r="T1" s="193">
        <v>5</v>
      </c>
    </row>
    <row r="2" spans="1:26">
      <c r="B2" s="193" t="s">
        <v>45</v>
      </c>
      <c r="C2" s="193" t="s">
        <v>46</v>
      </c>
      <c r="D2" s="193" t="s">
        <v>47</v>
      </c>
      <c r="E2" s="193" t="s">
        <v>48</v>
      </c>
      <c r="F2" s="193" t="s">
        <v>49</v>
      </c>
      <c r="P2" s="195">
        <v>3</v>
      </c>
      <c r="Q2" s="195">
        <v>3</v>
      </c>
      <c r="R2" s="193">
        <v>4</v>
      </c>
      <c r="S2" s="193">
        <v>4</v>
      </c>
      <c r="T2" s="193">
        <v>4</v>
      </c>
    </row>
    <row r="3" spans="1:26">
      <c r="C3" s="193">
        <f>OverView!B17</f>
        <v>50</v>
      </c>
      <c r="D3" s="193" t="s">
        <v>254</v>
      </c>
      <c r="E3" s="28">
        <f>SUM(K7:K42)</f>
        <v>8.0567156862745115</v>
      </c>
      <c r="F3" s="18">
        <f>SUM(L7:L40)</f>
        <v>6.7572323373793957</v>
      </c>
    </row>
    <row r="5" spans="1:26" ht="14">
      <c r="B5" s="26" t="s">
        <v>25</v>
      </c>
      <c r="C5" s="389">
        <f>PRODUCT('243way_Regular Symbol'!F16:H16,'243way_Regular Symbol'!D15:E15,9)</f>
        <v>8225280</v>
      </c>
      <c r="D5" s="389"/>
      <c r="E5" s="389"/>
      <c r="F5" s="389"/>
      <c r="G5" s="389"/>
      <c r="H5" s="12"/>
      <c r="I5" s="13"/>
      <c r="J5" s="14"/>
      <c r="K5" s="15"/>
      <c r="L5" s="16"/>
      <c r="M5" s="196"/>
      <c r="N5" s="196"/>
    </row>
    <row r="6" spans="1:26" ht="14">
      <c r="A6" s="193" t="s">
        <v>7</v>
      </c>
      <c r="B6" s="22" t="s">
        <v>329</v>
      </c>
      <c r="C6" s="184">
        <v>1</v>
      </c>
      <c r="D6" s="184">
        <v>2</v>
      </c>
      <c r="E6" s="184">
        <v>3</v>
      </c>
      <c r="F6" s="184">
        <v>4</v>
      </c>
      <c r="G6" s="184">
        <v>5</v>
      </c>
      <c r="H6" s="22" t="s">
        <v>30</v>
      </c>
      <c r="I6" s="23" t="s">
        <v>31</v>
      </c>
      <c r="J6" s="24" t="s">
        <v>32</v>
      </c>
      <c r="K6" s="25" t="s">
        <v>33</v>
      </c>
      <c r="L6" s="238" t="s">
        <v>34</v>
      </c>
      <c r="M6" s="194" t="s">
        <v>124</v>
      </c>
      <c r="N6" s="208"/>
    </row>
    <row r="7" spans="1:26">
      <c r="A7" s="303" t="s">
        <v>149</v>
      </c>
      <c r="B7" s="356">
        <v>5</v>
      </c>
      <c r="C7" s="27">
        <f>IF(C$6&lt;=$B7,VLOOKUP($A7,'R1R2appear wild'!$E$21:$H$32,'576way_PayCombo (2wild)'!C$6+2,FALSE),IF(C$6-$B7=1,VLOOKUP($A7,'576way_Regular Symbol(2wild)'!$B$34:$H$44,'576way_PayCombo (2wild)'!C$6+2,FALSE),'576way_Regular Symbol(2wild)'!D$16))</f>
        <v>6</v>
      </c>
      <c r="D7" s="27">
        <f>IF(D$6&lt;=$B7,VLOOKUP($A7,'R1R2appear wild'!$E$21:$H$32,'576way_PayCombo (2wild)'!D$6+2,FALSE),IF(D$6-$B7=1,VLOOKUP($A7,'576way_Regular Symbol(2wild)'!$B$34:$H$44,'576way_PayCombo (2wild)'!D$6+2,FALSE),'576way_Regular Symbol(2wild)'!E$16))</f>
        <v>6</v>
      </c>
      <c r="E7" s="27">
        <f>IF(E$6&lt;=$B7,VLOOKUP($A7,'576way_Regular Symbol(2wild)'!$B$21:$H$31,'576way_PayCombo (2wild)'!E$6+2,FALSE)*R$2,IF(E$6-$B7=1,VLOOKUP($A7,'576way_Regular Symbol(2wild)'!$B$34:$H$44,'576way_PayCombo (2wild)'!E$6+2,FALSE),'576way_Regular Symbol(2wild)'!F$16))</f>
        <v>24</v>
      </c>
      <c r="F7" s="27">
        <f>IF(F$6&lt;=$B7,VLOOKUP($A7,'576way_Regular Symbol(2wild)'!$B$21:$H$31,'576way_PayCombo (2wild)'!F$6+2,FALSE)*S$2,IF(F$6-$B7=1,VLOOKUP($A7,'576way_Regular Symbol(2wild)'!$B$34:$H$44,'576way_PayCombo (2wild)'!F$6+2,FALSE),'576way_Regular Symbol(2wild)'!G$16))</f>
        <v>24</v>
      </c>
      <c r="G7" s="27">
        <f>IF(G$6&lt;=$B7,VLOOKUP($A7,'576way_Regular Symbol(2wild)'!$B$21:$H$31,'576way_PayCombo (2wild)'!G$6+2,FALSE)*T$2,IF(G$6-$B7=1,VLOOKUP($A7,'576way_Regular Symbol(2wild)'!$B$34:$H$44,'576way_PayCombo (2wild)'!G$6+2,FALSE),'576way_Regular Symbol(2wild)'!H$16))</f>
        <v>8</v>
      </c>
      <c r="H7" s="256">
        <f>PRODUCT(C7:G7)</f>
        <v>165888</v>
      </c>
      <c r="I7" s="244">
        <f t="shared" ref="I7:I36" si="0">$C$5/H7</f>
        <v>49.583333333333336</v>
      </c>
      <c r="J7" s="190">
        <f>VLOOKUP($A7,OverView!$B$51:$G$61,'576way_PayCombo (2wild)'!$B7+1,FALSE)</f>
        <v>800</v>
      </c>
      <c r="K7" s="183">
        <f>M7/$C$3</f>
        <v>0.32268907563025206</v>
      </c>
      <c r="L7" s="276">
        <f t="shared" ref="L7:L36" si="1">1/I7</f>
        <v>2.0168067226890754E-2</v>
      </c>
      <c r="M7" s="275">
        <f t="shared" ref="M7:M36" si="2">L7*J7</f>
        <v>16.134453781512605</v>
      </c>
      <c r="N7" s="134"/>
      <c r="O7" s="193"/>
    </row>
    <row r="8" spans="1:26">
      <c r="A8" s="303" t="s">
        <v>85</v>
      </c>
      <c r="B8" s="356">
        <v>5</v>
      </c>
      <c r="C8" s="27">
        <f>IF(C$6&lt;=$B8,VLOOKUP($A8,'R1R2appear wild'!$E$21:$H$32,'576way_PayCombo (2wild)'!C$6+2,FALSE),IF(C$6-$B8=1,VLOOKUP($A8,'576way_Regular Symbol(2wild)'!$B$34:$H$44,'576way_PayCombo (2wild)'!C$6+2,FALSE),'576way_Regular Symbol(2wild)'!D$16))</f>
        <v>6</v>
      </c>
      <c r="D8" s="27">
        <f>IF(D$6&lt;=$B8,VLOOKUP($A8,'R1R2appear wild'!$E$21:$H$32,'576way_PayCombo (2wild)'!D$6+2,FALSE),IF(D$6-$B8=1,VLOOKUP($A8,'576way_Regular Symbol(2wild)'!$B$34:$H$44,'576way_PayCombo (2wild)'!D$6+2,FALSE),'576way_Regular Symbol(2wild)'!E$16))</f>
        <v>7</v>
      </c>
      <c r="E8" s="27">
        <f>IF(E$6&lt;=$B8,VLOOKUP($A8,'576way_Regular Symbol(2wild)'!$B$21:$H$31,'576way_PayCombo (2wild)'!E$6+2,FALSE)*R$2,IF(E$6-$B8=1,VLOOKUP($A8,'576way_Regular Symbol(2wild)'!$B$34:$H$44,'576way_PayCombo (2wild)'!E$6+2,FALSE),'576way_Regular Symbol(2wild)'!F$16))</f>
        <v>20</v>
      </c>
      <c r="F8" s="27">
        <f>IF(F$6&lt;=$B8,VLOOKUP($A8,'576way_Regular Symbol(2wild)'!$B$21:$H$31,'576way_PayCombo (2wild)'!F$6+2,FALSE)*S$2,IF(F$6-$B8=1,VLOOKUP($A8,'576way_Regular Symbol(2wild)'!$B$34:$H$44,'576way_PayCombo (2wild)'!F$6+2,FALSE),'576way_Regular Symbol(2wild)'!G$16))</f>
        <v>32</v>
      </c>
      <c r="G8" s="27">
        <f>IF(G$6&lt;=$B8,VLOOKUP($A8,'576way_Regular Symbol(2wild)'!$B$21:$H$31,'576way_PayCombo (2wild)'!G$6+2,FALSE)*T$2,IF(G$6-$B8=1,VLOOKUP($A8,'576way_Regular Symbol(2wild)'!$B$34:$H$44,'576way_PayCombo (2wild)'!G$6+2,FALSE),'576way_Regular Symbol(2wild)'!H$16))</f>
        <v>8</v>
      </c>
      <c r="H8" s="256">
        <f t="shared" ref="H8:H36" si="3">PRODUCT(C8:G8)</f>
        <v>215040</v>
      </c>
      <c r="I8" s="244">
        <f t="shared" si="0"/>
        <v>38.25</v>
      </c>
      <c r="J8" s="190">
        <f>VLOOKUP($A8,OverView!$B$51:$G$61,'576way_PayCombo (2wild)'!$B8+1,FALSE)</f>
        <v>800</v>
      </c>
      <c r="K8" s="183">
        <f t="shared" ref="K8:K42" si="4">M8/$C$3</f>
        <v>0.41830065359477125</v>
      </c>
      <c r="L8" s="276">
        <f t="shared" si="1"/>
        <v>2.6143790849673203E-2</v>
      </c>
      <c r="M8" s="275">
        <f t="shared" si="2"/>
        <v>20.915032679738562</v>
      </c>
      <c r="N8" s="134"/>
      <c r="O8" s="193" t="s">
        <v>282</v>
      </c>
    </row>
    <row r="9" spans="1:26">
      <c r="A9" s="303" t="s">
        <v>83</v>
      </c>
      <c r="B9" s="356">
        <v>5</v>
      </c>
      <c r="C9" s="27">
        <f>IF(C$6&lt;=$B9,VLOOKUP($A9,'R1R2appear wild'!$E$21:$H$32,'576way_PayCombo (2wild)'!C$6+2,FALSE),IF(C$6-$B9=1,VLOOKUP($A9,'576way_Regular Symbol(2wild)'!$B$34:$H$44,'576way_PayCombo (2wild)'!C$6+2,FALSE),'576way_Regular Symbol(2wild)'!D$16))</f>
        <v>6</v>
      </c>
      <c r="D9" s="27">
        <f>IF(D$6&lt;=$B9,VLOOKUP($A9,'R1R2appear wild'!$E$21:$H$32,'576way_PayCombo (2wild)'!D$6+2,FALSE),IF(D$6-$B9=1,VLOOKUP($A9,'576way_Regular Symbol(2wild)'!$B$34:$H$44,'576way_PayCombo (2wild)'!D$6+2,FALSE),'576way_Regular Symbol(2wild)'!E$16))</f>
        <v>6</v>
      </c>
      <c r="E9" s="27">
        <f>IF(E$6&lt;=$B9,VLOOKUP($A9,'576way_Regular Symbol(2wild)'!$B$21:$H$31,'576way_PayCombo (2wild)'!E$6+2,FALSE)*R$2,IF(E$6-$B9=1,VLOOKUP($A9,'576way_Regular Symbol(2wild)'!$B$34:$H$44,'576way_PayCombo (2wild)'!E$6+2,FALSE),'576way_Regular Symbol(2wild)'!F$16))</f>
        <v>12</v>
      </c>
      <c r="F9" s="27">
        <f>IF(F$6&lt;=$B9,VLOOKUP($A9,'576way_Regular Symbol(2wild)'!$B$21:$H$31,'576way_PayCombo (2wild)'!F$6+2,FALSE)*S$2,IF(F$6-$B9=1,VLOOKUP($A9,'576way_Regular Symbol(2wild)'!$B$34:$H$44,'576way_PayCombo (2wild)'!F$6+2,FALSE),'576way_Regular Symbol(2wild)'!G$16))</f>
        <v>4</v>
      </c>
      <c r="G9" s="27">
        <f>IF(G$6&lt;=$B9,VLOOKUP($A9,'576way_Regular Symbol(2wild)'!$B$21:$H$31,'576way_PayCombo (2wild)'!G$6+2,FALSE)*T$2,IF(G$6-$B9=1,VLOOKUP($A9,'576way_Regular Symbol(2wild)'!$B$34:$H$44,'576way_PayCombo (2wild)'!G$6+2,FALSE),'576way_Regular Symbol(2wild)'!H$16))</f>
        <v>32</v>
      </c>
      <c r="H9" s="256">
        <f t="shared" si="3"/>
        <v>55296</v>
      </c>
      <c r="I9" s="244">
        <f t="shared" si="0"/>
        <v>148.75</v>
      </c>
      <c r="J9" s="190">
        <f>VLOOKUP($A9,OverView!$B$51:$G$61,'576way_PayCombo (2wild)'!$B9+1,FALSE)</f>
        <v>300</v>
      </c>
      <c r="K9" s="183">
        <f t="shared" si="4"/>
        <v>4.0336134453781508E-2</v>
      </c>
      <c r="L9" s="276">
        <f t="shared" si="1"/>
        <v>6.7226890756302525E-3</v>
      </c>
      <c r="M9" s="275">
        <f t="shared" si="2"/>
        <v>2.0168067226890756</v>
      </c>
      <c r="N9" s="134"/>
      <c r="O9" s="302">
        <v>1</v>
      </c>
      <c r="P9" s="302">
        <v>2</v>
      </c>
      <c r="Q9" s="302">
        <v>3</v>
      </c>
      <c r="R9" s="302">
        <v>4</v>
      </c>
      <c r="S9" s="302">
        <v>5</v>
      </c>
      <c r="T9" s="302" t="s">
        <v>0</v>
      </c>
      <c r="U9" s="302" t="s">
        <v>4</v>
      </c>
      <c r="V9" s="302" t="s">
        <v>1</v>
      </c>
      <c r="W9" s="302" t="s">
        <v>2</v>
      </c>
      <c r="X9" s="302" t="s">
        <v>3</v>
      </c>
      <c r="Y9" s="303" t="s">
        <v>283</v>
      </c>
      <c r="Z9" s="303" t="s">
        <v>284</v>
      </c>
    </row>
    <row r="10" spans="1:26">
      <c r="A10" s="303" t="s">
        <v>84</v>
      </c>
      <c r="B10" s="356">
        <v>5</v>
      </c>
      <c r="C10" s="27">
        <f>IF(C$6&lt;=$B10,VLOOKUP($A10,'R1R2appear wild'!$E$21:$H$32,'576way_PayCombo (2wild)'!C$6+2,FALSE),IF(C$6-$B10=1,VLOOKUP($A10,'576way_Regular Symbol(2wild)'!$B$34:$H$44,'576way_PayCombo (2wild)'!C$6+2,FALSE),'576way_Regular Symbol(2wild)'!D$16))</f>
        <v>6</v>
      </c>
      <c r="D10" s="27">
        <f>IF(D$6&lt;=$B10,VLOOKUP($A10,'R1R2appear wild'!$E$21:$H$32,'576way_PayCombo (2wild)'!D$6+2,FALSE),IF(D$6-$B10=1,VLOOKUP($A10,'576way_Regular Symbol(2wild)'!$B$34:$H$44,'576way_PayCombo (2wild)'!D$6+2,FALSE),'576way_Regular Symbol(2wild)'!E$16))</f>
        <v>6</v>
      </c>
      <c r="E10" s="27">
        <f>IF(E$6&lt;=$B10,VLOOKUP($A10,'576way_Regular Symbol(2wild)'!$B$21:$H$31,'576way_PayCombo (2wild)'!E$6+2,FALSE)*R$2,IF(E$6-$B10=1,VLOOKUP($A10,'576way_Regular Symbol(2wild)'!$B$34:$H$44,'576way_PayCombo (2wild)'!E$6+2,FALSE),'576way_Regular Symbol(2wild)'!F$16))</f>
        <v>16</v>
      </c>
      <c r="F10" s="27">
        <f>IF(F$6&lt;=$B10,VLOOKUP($A10,'576way_Regular Symbol(2wild)'!$B$21:$H$31,'576way_PayCombo (2wild)'!F$6+2,FALSE)*S$2,IF(F$6-$B10=1,VLOOKUP($A10,'576way_Regular Symbol(2wild)'!$B$34:$H$44,'576way_PayCombo (2wild)'!F$6+2,FALSE),'576way_Regular Symbol(2wild)'!G$16))</f>
        <v>8</v>
      </c>
      <c r="G10" s="27">
        <f>IF(G$6&lt;=$B10,VLOOKUP($A10,'576way_Regular Symbol(2wild)'!$B$21:$H$31,'576way_PayCombo (2wild)'!G$6+2,FALSE)*T$2,IF(G$6-$B10=1,VLOOKUP($A10,'576way_Regular Symbol(2wild)'!$B$34:$H$44,'576way_PayCombo (2wild)'!G$6+2,FALSE),'576way_Regular Symbol(2wild)'!H$16))</f>
        <v>8</v>
      </c>
      <c r="H10" s="256">
        <f t="shared" si="3"/>
        <v>36864</v>
      </c>
      <c r="I10" s="244">
        <f t="shared" si="0"/>
        <v>223.125</v>
      </c>
      <c r="J10" s="190">
        <f>VLOOKUP($A10,OverView!$B$51:$G$61,'576way_PayCombo (2wild)'!$B10+1,FALSE)</f>
        <v>300</v>
      </c>
      <c r="K10" s="183">
        <f t="shared" si="4"/>
        <v>2.6890756302521007E-2</v>
      </c>
      <c r="L10" s="276">
        <f t="shared" si="1"/>
        <v>4.4817927170868344E-3</v>
      </c>
      <c r="M10" s="275">
        <f t="shared" si="2"/>
        <v>1.3445378151260503</v>
      </c>
      <c r="N10" s="134"/>
      <c r="O10" s="304" t="s">
        <v>44</v>
      </c>
      <c r="P10" s="304" t="s">
        <v>44</v>
      </c>
      <c r="Q10" s="304" t="s">
        <v>44</v>
      </c>
      <c r="R10" s="304" t="s">
        <v>44</v>
      </c>
      <c r="S10" s="304" t="s">
        <v>44</v>
      </c>
      <c r="T10" s="302">
        <f>IF(O10="S1",VLOOKUP(O10,'243way_Regular Symbol'!$B$3:$H$15,'576way_PayCombo (2wild)'!P$1+2,FALSE)*P$2,'243way_Regular Symbol'!D$16-VLOOKUP("S1",'243way_Regular Symbol'!$B$3:$H$15,'576way_PayCombo (2wild)'!P$1+2,FALSE)*P$2)</f>
        <v>3</v>
      </c>
      <c r="U10" s="302">
        <f>IF(P10="S1",VLOOKUP(P10,'243way_Regular Symbol'!$B$3:$H$15,'576way_PayCombo (2wild)'!Q$1+2,FALSE)*Q$2,'243way_Regular Symbol'!E$16-VLOOKUP("S1",'243way_Regular Symbol'!$B$3:$H$15,'576way_PayCombo (2wild)'!Q$1+2,FALSE)*Q$2)</f>
        <v>18</v>
      </c>
      <c r="V10" s="302">
        <f>IF(Q10="S1",VLOOKUP(Q10,'243way_Regular Symbol'!$B$3:$H$15,'576way_PayCombo (2wild)'!R$1+2,FALSE)*R$2,'243way_Regular Symbol'!F$16-VLOOKUP("S1",'243way_Regular Symbol'!$B$3:$H$15,'576way_PayCombo (2wild)'!R$1+2,FALSE)*R$2)</f>
        <v>16</v>
      </c>
      <c r="W10" s="302">
        <f>IF(R10="S1",VLOOKUP(R10,'243way_Regular Symbol'!$B$3:$H$15,'576way_PayCombo (2wild)'!S$1+2,FALSE)*S$2,'243way_Regular Symbol'!G$16-VLOOKUP("S1",'243way_Regular Symbol'!$B$3:$H$15,'576way_PayCombo (2wild)'!S$1+2,FALSE)*S$2)</f>
        <v>8</v>
      </c>
      <c r="X10" s="302">
        <f>IF(S10="S1",VLOOKUP(S10,'243way_Regular Symbol'!$B$3:$H$15,'576way_PayCombo (2wild)'!T$1+2,FALSE)*T$2,'243way_Regular Symbol'!H$16-VLOOKUP("S1",'243way_Regular Symbol'!$B$3:$H$15,'576way_PayCombo (2wild)'!T$1+2,FALSE)*T$2)</f>
        <v>4</v>
      </c>
      <c r="Y10" s="305">
        <f>PRODUCT(T10,U10,V10,W10,X10)</f>
        <v>27648</v>
      </c>
      <c r="Z10" s="18">
        <f>Y10/$C$5</f>
        <v>3.3613445378151263E-3</v>
      </c>
    </row>
    <row r="11" spans="1:26">
      <c r="A11" s="303" t="s">
        <v>147</v>
      </c>
      <c r="B11" s="356">
        <v>5</v>
      </c>
      <c r="C11" s="27">
        <f>IF(C$6&lt;=$B11,VLOOKUP($A11,'R1R2appear wild'!$E$21:$H$32,'576way_PayCombo (2wild)'!C$6+2,FALSE),IF(C$6-$B11=1,VLOOKUP($A11,'576way_Regular Symbol(2wild)'!$B$34:$H$44,'576way_PayCombo (2wild)'!C$6+2,FALSE),'576way_Regular Symbol(2wild)'!D$16))</f>
        <v>9</v>
      </c>
      <c r="D11" s="27">
        <f>IF(D$6&lt;=$B11,VLOOKUP($A11,'R1R2appear wild'!$E$21:$H$32,'576way_PayCombo (2wild)'!D$6+2,FALSE),IF(D$6-$B11=1,VLOOKUP($A11,'576way_Regular Symbol(2wild)'!$B$34:$H$44,'576way_PayCombo (2wild)'!D$6+2,FALSE),'576way_Regular Symbol(2wild)'!E$16))</f>
        <v>7</v>
      </c>
      <c r="E11" s="27">
        <f>IF(E$6&lt;=$B11,VLOOKUP($A11,'576way_Regular Symbol(2wild)'!$B$21:$H$31,'576way_PayCombo (2wild)'!E$6+2,FALSE)*R$2,IF(E$6-$B11=1,VLOOKUP($A11,'576way_Regular Symbol(2wild)'!$B$34:$H$44,'576way_PayCombo (2wild)'!E$6+2,FALSE),'576way_Regular Symbol(2wild)'!F$16))</f>
        <v>56</v>
      </c>
      <c r="F11" s="27">
        <f>IF(F$6&lt;=$B11,VLOOKUP($A11,'576way_Regular Symbol(2wild)'!$B$21:$H$31,'576way_PayCombo (2wild)'!F$6+2,FALSE)*S$2,IF(F$6-$B11=1,VLOOKUP($A11,'576way_Regular Symbol(2wild)'!$B$34:$H$44,'576way_PayCombo (2wild)'!F$6+2,FALSE),'576way_Regular Symbol(2wild)'!G$16))</f>
        <v>44</v>
      </c>
      <c r="G11" s="27">
        <f>IF(G$6&lt;=$B11,VLOOKUP($A11,'576way_Regular Symbol(2wild)'!$B$21:$H$31,'576way_PayCombo (2wild)'!G$6+2,FALSE)*T$2,IF(G$6-$B11=1,VLOOKUP($A11,'576way_Regular Symbol(2wild)'!$B$34:$H$44,'576way_PayCombo (2wild)'!G$6+2,FALSE),'576way_Regular Symbol(2wild)'!H$16))</f>
        <v>16</v>
      </c>
      <c r="H11" s="256">
        <f t="shared" si="3"/>
        <v>2483712</v>
      </c>
      <c r="I11" s="244">
        <f t="shared" si="0"/>
        <v>3.3116883116883118</v>
      </c>
      <c r="J11" s="190">
        <f>VLOOKUP($A11,OverView!$B$51:$G$61,'576way_PayCombo (2wild)'!$B11+1,FALSE)</f>
        <v>200</v>
      </c>
      <c r="K11" s="183">
        <f t="shared" si="4"/>
        <v>1.2078431372549019</v>
      </c>
      <c r="L11" s="276">
        <f t="shared" si="1"/>
        <v>0.30196078431372547</v>
      </c>
      <c r="M11" s="275">
        <f t="shared" si="2"/>
        <v>60.392156862745097</v>
      </c>
      <c r="N11" s="134"/>
      <c r="O11" s="306" t="s">
        <v>44</v>
      </c>
      <c r="P11" s="306" t="s">
        <v>44</v>
      </c>
      <c r="Q11" s="306" t="s">
        <v>44</v>
      </c>
      <c r="R11" s="306" t="s">
        <v>44</v>
      </c>
      <c r="S11" s="306" t="s">
        <v>285</v>
      </c>
      <c r="T11" s="302">
        <f>IF(O11="S1",VLOOKUP(O11,'243way_Regular Symbol'!$B$3:$H$15,'576way_PayCombo (2wild)'!P$1+2,FALSE)*P$2,'243way_Regular Symbol'!D$16-VLOOKUP("S1",'243way_Regular Symbol'!$B$3:$H$15,'576way_PayCombo (2wild)'!P$1+2,FALSE)*P$2)</f>
        <v>3</v>
      </c>
      <c r="U11" s="302">
        <f>IF(P11="S1",VLOOKUP(P11,'243way_Regular Symbol'!$B$3:$H$15,'576way_PayCombo (2wild)'!Q$1+2,FALSE)*Q$2,'243way_Regular Symbol'!E$16-VLOOKUP("S1",'243way_Regular Symbol'!$B$3:$H$15,'576way_PayCombo (2wild)'!Q$1+2,FALSE)*Q$2)</f>
        <v>18</v>
      </c>
      <c r="V11" s="302">
        <f>IF(Q11="S1",VLOOKUP(Q11,'243way_Regular Symbol'!$B$3:$H$15,'576way_PayCombo (2wild)'!R$1+2,FALSE)*R$2,'243way_Regular Symbol'!F$16-VLOOKUP("S1",'243way_Regular Symbol'!$B$3:$H$15,'576way_PayCombo (2wild)'!R$1+2,FALSE)*R$2)</f>
        <v>16</v>
      </c>
      <c r="W11" s="302">
        <f>IF(R11="S1",VLOOKUP(R11,'243way_Regular Symbol'!$B$3:$H$15,'576way_PayCombo (2wild)'!S$1+2,FALSE)*S$2,'243way_Regular Symbol'!G$16-VLOOKUP("S1",'243way_Regular Symbol'!$B$3:$H$15,'576way_PayCombo (2wild)'!S$1+2,FALSE)*S$2)</f>
        <v>8</v>
      </c>
      <c r="X11" s="302">
        <f>IF(S11="S1",VLOOKUP(S11,'243way_Regular Symbol'!$B$3:$H$15,'576way_PayCombo (2wild)'!T$1+2,FALSE)*T$2,'243way_Regular Symbol'!H$16-VLOOKUP("S1",'243way_Regular Symbol'!$B$3:$H$15,'576way_PayCombo (2wild)'!T$1+2,FALSE)*T$2)</f>
        <v>64</v>
      </c>
      <c r="Y11" s="305">
        <f>PRODUCT(T11,U11,V11,W11,X11)</f>
        <v>442368</v>
      </c>
      <c r="Z11" s="18">
        <f t="shared" ref="Z11:Z25" si="5">Y11/$C$5</f>
        <v>5.378151260504202E-2</v>
      </c>
    </row>
    <row r="12" spans="1:26">
      <c r="A12" s="303" t="s">
        <v>69</v>
      </c>
      <c r="B12" s="356">
        <v>5</v>
      </c>
      <c r="C12" s="27">
        <f>IF(C$6&lt;=$B12,VLOOKUP($A12,'R1R2appear wild'!$E$21:$H$32,'576way_PayCombo (2wild)'!C$6+2,FALSE),IF(C$6-$B12=1,VLOOKUP($A12,'576way_Regular Symbol(2wild)'!$B$34:$H$44,'576way_PayCombo (2wild)'!C$6+2,FALSE),'576way_Regular Symbol(2wild)'!D$16))</f>
        <v>6</v>
      </c>
      <c r="D12" s="27">
        <f>IF(D$6&lt;=$B12,VLOOKUP($A12,'R1R2appear wild'!$E$21:$H$32,'576way_PayCombo (2wild)'!D$6+2,FALSE),IF(D$6-$B12=1,VLOOKUP($A12,'576way_Regular Symbol(2wild)'!$B$34:$H$44,'576way_PayCombo (2wild)'!D$6+2,FALSE),'576way_Regular Symbol(2wild)'!E$16))</f>
        <v>8</v>
      </c>
      <c r="E12" s="27">
        <f>IF(E$6&lt;=$B12,VLOOKUP($A12,'576way_Regular Symbol(2wild)'!$B$21:$H$31,'576way_PayCombo (2wild)'!E$6+2,FALSE)*R$2,IF(E$6-$B12=1,VLOOKUP($A12,'576way_Regular Symbol(2wild)'!$B$34:$H$44,'576way_PayCombo (2wild)'!E$6+2,FALSE),'576way_Regular Symbol(2wild)'!F$16))</f>
        <v>8</v>
      </c>
      <c r="F12" s="27">
        <f>IF(F$6&lt;=$B12,VLOOKUP($A12,'576way_Regular Symbol(2wild)'!$B$21:$H$31,'576way_PayCombo (2wild)'!F$6+2,FALSE)*S$2,IF(F$6-$B12=1,VLOOKUP($A12,'576way_Regular Symbol(2wild)'!$B$34:$H$44,'576way_PayCombo (2wild)'!F$6+2,FALSE),'576way_Regular Symbol(2wild)'!G$16))</f>
        <v>16</v>
      </c>
      <c r="G12" s="27">
        <f>IF(G$6&lt;=$B12,VLOOKUP($A12,'576way_Regular Symbol(2wild)'!$B$21:$H$31,'576way_PayCombo (2wild)'!G$6+2,FALSE)*T$2,IF(G$6-$B12=1,VLOOKUP($A12,'576way_Regular Symbol(2wild)'!$B$34:$H$44,'576way_PayCombo (2wild)'!G$6+2,FALSE),'576way_Regular Symbol(2wild)'!H$16))</f>
        <v>8</v>
      </c>
      <c r="H12" s="256">
        <f t="shared" si="3"/>
        <v>49152</v>
      </c>
      <c r="I12" s="244">
        <f t="shared" si="0"/>
        <v>167.34375</v>
      </c>
      <c r="J12" s="190">
        <f>VLOOKUP($A12,OverView!$B$51:$G$61,'576way_PayCombo (2wild)'!$B12+1,FALSE)</f>
        <v>50</v>
      </c>
      <c r="K12" s="183">
        <f t="shared" si="4"/>
        <v>5.9757236227824459E-3</v>
      </c>
      <c r="L12" s="276">
        <f t="shared" si="1"/>
        <v>5.9757236227824459E-3</v>
      </c>
      <c r="M12" s="275">
        <f t="shared" si="2"/>
        <v>0.29878618113912231</v>
      </c>
      <c r="N12" s="134"/>
      <c r="O12" s="306" t="s">
        <v>44</v>
      </c>
      <c r="P12" s="306" t="s">
        <v>44</v>
      </c>
      <c r="Q12" s="306" t="s">
        <v>44</v>
      </c>
      <c r="R12" s="306" t="s">
        <v>285</v>
      </c>
      <c r="S12" s="306" t="s">
        <v>44</v>
      </c>
      <c r="T12" s="302">
        <f>IF(O12="S1",VLOOKUP(O12,'243way_Regular Symbol'!$B$3:$H$15,'576way_PayCombo (2wild)'!P$1+2,FALSE)*P$2,'243way_Regular Symbol'!D$16-VLOOKUP("S1",'243way_Regular Symbol'!$B$3:$H$15,'576way_PayCombo (2wild)'!P$1+2,FALSE)*P$2)</f>
        <v>3</v>
      </c>
      <c r="U12" s="302">
        <f>IF(P12="S1",VLOOKUP(P12,'243way_Regular Symbol'!$B$3:$H$15,'576way_PayCombo (2wild)'!Q$1+2,FALSE)*Q$2,'243way_Regular Symbol'!E$16-VLOOKUP("S1",'243way_Regular Symbol'!$B$3:$H$15,'576way_PayCombo (2wild)'!Q$1+2,FALSE)*Q$2)</f>
        <v>18</v>
      </c>
      <c r="V12" s="302">
        <f>IF(Q12="S1",VLOOKUP(Q12,'243way_Regular Symbol'!$B$3:$H$15,'576way_PayCombo (2wild)'!R$1+2,FALSE)*R$2,'243way_Regular Symbol'!F$16-VLOOKUP("S1",'243way_Regular Symbol'!$B$3:$H$15,'576way_PayCombo (2wild)'!R$1+2,FALSE)*R$2)</f>
        <v>16</v>
      </c>
      <c r="W12" s="302">
        <f>IF(R12="S1",VLOOKUP(R12,'243way_Regular Symbol'!$B$3:$H$15,'576way_PayCombo (2wild)'!S$1+2,FALSE)*S$2,'243way_Regular Symbol'!G$16-VLOOKUP("S1",'243way_Regular Symbol'!$B$3:$H$15,'576way_PayCombo (2wild)'!S$1+2,FALSE)*S$2)</f>
        <v>48</v>
      </c>
      <c r="X12" s="302">
        <f>IF(S12="S1",VLOOKUP(S12,'243way_Regular Symbol'!$B$3:$H$15,'576way_PayCombo (2wild)'!T$1+2,FALSE)*T$2,'243way_Regular Symbol'!H$16-VLOOKUP("S1",'243way_Regular Symbol'!$B$3:$H$15,'576way_PayCombo (2wild)'!T$1+2,FALSE)*T$2)</f>
        <v>4</v>
      </c>
      <c r="Y12" s="305">
        <f t="shared" ref="Y12:Y25" si="6">PRODUCT(T12,U12,V12,W12,X12)</f>
        <v>165888</v>
      </c>
      <c r="Z12" s="18">
        <f t="shared" si="5"/>
        <v>2.0168067226890758E-2</v>
      </c>
    </row>
    <row r="13" spans="1:26">
      <c r="A13" s="303" t="s">
        <v>188</v>
      </c>
      <c r="B13" s="356">
        <v>5</v>
      </c>
      <c r="C13" s="27">
        <f>IF(C$6&lt;=$B13,VLOOKUP($A13,'R1R2appear wild'!$E$21:$H$32,'576way_PayCombo (2wild)'!C$6+2,FALSE),IF(C$6-$B13=1,VLOOKUP($A13,'576way_Regular Symbol(2wild)'!$B$34:$H$44,'576way_PayCombo (2wild)'!C$6+2,FALSE),'576way_Regular Symbol(2wild)'!D$16))</f>
        <v>8</v>
      </c>
      <c r="D13" s="27">
        <f>IF(D$6&lt;=$B13,VLOOKUP($A13,'R1R2appear wild'!$E$21:$H$32,'576way_PayCombo (2wild)'!D$6+2,FALSE),IF(D$6-$B13=1,VLOOKUP($A13,'576way_Regular Symbol(2wild)'!$B$34:$H$44,'576way_PayCombo (2wild)'!D$6+2,FALSE),'576way_Regular Symbol(2wild)'!E$16))</f>
        <v>10</v>
      </c>
      <c r="E13" s="27">
        <f>IF(E$6&lt;=$B13,VLOOKUP($A13,'576way_Regular Symbol(2wild)'!$B$21:$H$31,'576way_PayCombo (2wild)'!E$6+2,FALSE)*R$2,IF(E$6-$B13=1,VLOOKUP($A13,'576way_Regular Symbol(2wild)'!$B$34:$H$44,'576way_PayCombo (2wild)'!E$6+2,FALSE),'576way_Regular Symbol(2wild)'!F$16))</f>
        <v>16</v>
      </c>
      <c r="F13" s="27">
        <f>IF(F$6&lt;=$B13,VLOOKUP($A13,'576way_Regular Symbol(2wild)'!$B$21:$H$31,'576way_PayCombo (2wild)'!F$6+2,FALSE)*S$2,IF(F$6-$B13=1,VLOOKUP($A13,'576way_Regular Symbol(2wild)'!$B$34:$H$44,'576way_PayCombo (2wild)'!F$6+2,FALSE),'576way_Regular Symbol(2wild)'!G$16))</f>
        <v>32</v>
      </c>
      <c r="G13" s="27">
        <f>IF(G$6&lt;=$B13,VLOOKUP($A13,'576way_Regular Symbol(2wild)'!$B$21:$H$31,'576way_PayCombo (2wild)'!G$6+2,FALSE)*T$2,IF(G$6-$B13=1,VLOOKUP($A13,'576way_Regular Symbol(2wild)'!$B$34:$H$44,'576way_PayCombo (2wild)'!G$6+2,FALSE),'576way_Regular Symbol(2wild)'!H$16))</f>
        <v>52</v>
      </c>
      <c r="H13" s="256">
        <f t="shared" si="3"/>
        <v>2129920</v>
      </c>
      <c r="I13" s="244">
        <f t="shared" si="0"/>
        <v>3.8617788461538463</v>
      </c>
      <c r="J13" s="190">
        <f>VLOOKUP($A13,OverView!$B$51:$G$61,'576way_PayCombo (2wild)'!$B13+1,FALSE)</f>
        <v>50</v>
      </c>
      <c r="K13" s="183">
        <f t="shared" si="4"/>
        <v>0.25894802365390601</v>
      </c>
      <c r="L13" s="276">
        <f t="shared" si="1"/>
        <v>0.25894802365390601</v>
      </c>
      <c r="M13" s="275">
        <f t="shared" si="2"/>
        <v>12.9474011826953</v>
      </c>
      <c r="N13" s="134"/>
      <c r="O13" s="306" t="s">
        <v>44</v>
      </c>
      <c r="P13" s="306" t="s">
        <v>44</v>
      </c>
      <c r="Q13" s="306" t="s">
        <v>285</v>
      </c>
      <c r="R13" s="306" t="s">
        <v>44</v>
      </c>
      <c r="S13" s="306" t="s">
        <v>44</v>
      </c>
      <c r="T13" s="302">
        <f>IF(O13="S1",VLOOKUP(O13,'243way_Regular Symbol'!$B$3:$H$15,'576way_PayCombo (2wild)'!P$1+2,FALSE)*P$2,'243way_Regular Symbol'!D$16-VLOOKUP("S1",'243way_Regular Symbol'!$B$3:$H$15,'576way_PayCombo (2wild)'!P$1+2,FALSE)*P$2)</f>
        <v>3</v>
      </c>
      <c r="U13" s="302">
        <f>IF(P13="S1",VLOOKUP(P13,'243way_Regular Symbol'!$B$3:$H$15,'576way_PayCombo (2wild)'!Q$1+2,FALSE)*Q$2,'243way_Regular Symbol'!E$16-VLOOKUP("S1",'243way_Regular Symbol'!$B$3:$H$15,'576way_PayCombo (2wild)'!Q$1+2,FALSE)*Q$2)</f>
        <v>18</v>
      </c>
      <c r="V13" s="302">
        <f>IF(Q13="S1",VLOOKUP(Q13,'243way_Regular Symbol'!$B$3:$H$15,'576way_PayCombo (2wild)'!R$1+2,FALSE)*R$2,'243way_Regular Symbol'!F$16-VLOOKUP("S1",'243way_Regular Symbol'!$B$3:$H$15,'576way_PayCombo (2wild)'!R$1+2,FALSE)*R$2)</f>
        <v>44</v>
      </c>
      <c r="W13" s="302">
        <f>IF(R13="S1",VLOOKUP(R13,'243way_Regular Symbol'!$B$3:$H$15,'576way_PayCombo (2wild)'!S$1+2,FALSE)*S$2,'243way_Regular Symbol'!G$16-VLOOKUP("S1",'243way_Regular Symbol'!$B$3:$H$15,'576way_PayCombo (2wild)'!S$1+2,FALSE)*S$2)</f>
        <v>8</v>
      </c>
      <c r="X13" s="302">
        <f>IF(S13="S1",VLOOKUP(S13,'243way_Regular Symbol'!$B$3:$H$15,'576way_PayCombo (2wild)'!T$1+2,FALSE)*T$2,'243way_Regular Symbol'!H$16-VLOOKUP("S1",'243way_Regular Symbol'!$B$3:$H$15,'576way_PayCombo (2wild)'!T$1+2,FALSE)*T$2)</f>
        <v>4</v>
      </c>
      <c r="Y13" s="305">
        <f t="shared" si="6"/>
        <v>76032</v>
      </c>
      <c r="Z13" s="18">
        <f t="shared" si="5"/>
        <v>9.2436974789915968E-3</v>
      </c>
    </row>
    <row r="14" spans="1:26">
      <c r="A14" s="303" t="s">
        <v>189</v>
      </c>
      <c r="B14" s="356">
        <v>5</v>
      </c>
      <c r="C14" s="27">
        <f>IF(C$6&lt;=$B14,VLOOKUP($A14,'R1R2appear wild'!$E$21:$H$32,'576way_PayCombo (2wild)'!C$6+2,FALSE),IF(C$6-$B14=1,VLOOKUP($A14,'576way_Regular Symbol(2wild)'!$B$34:$H$44,'576way_PayCombo (2wild)'!C$6+2,FALSE),'576way_Regular Symbol(2wild)'!D$16))</f>
        <v>7</v>
      </c>
      <c r="D14" s="27">
        <f>IF(D$6&lt;=$B14,VLOOKUP($A14,'R1R2appear wild'!$E$21:$H$32,'576way_PayCombo (2wild)'!D$6+2,FALSE),IF(D$6-$B14=1,VLOOKUP($A14,'576way_Regular Symbol(2wild)'!$B$34:$H$44,'576way_PayCombo (2wild)'!D$6+2,FALSE),'576way_Regular Symbol(2wild)'!E$16))</f>
        <v>6</v>
      </c>
      <c r="E14" s="27">
        <f>IF(E$6&lt;=$B14,VLOOKUP($A14,'576way_Regular Symbol(2wild)'!$B$21:$H$31,'576way_PayCombo (2wild)'!E$6+2,FALSE)*R$2,IF(E$6-$B14=1,VLOOKUP($A14,'576way_Regular Symbol(2wild)'!$B$34:$H$44,'576way_PayCombo (2wild)'!E$6+2,FALSE),'576way_Regular Symbol(2wild)'!F$16))</f>
        <v>20</v>
      </c>
      <c r="F14" s="27">
        <f>IF(F$6&lt;=$B14,VLOOKUP($A14,'576way_Regular Symbol(2wild)'!$B$21:$H$31,'576way_PayCombo (2wild)'!F$6+2,FALSE)*S$2,IF(F$6-$B14=1,VLOOKUP($A14,'576way_Regular Symbol(2wild)'!$B$34:$H$44,'576way_PayCombo (2wild)'!F$6+2,FALSE),'576way_Regular Symbol(2wild)'!G$16))</f>
        <v>28</v>
      </c>
      <c r="G14" s="27">
        <f>IF(G$6&lt;=$B14,VLOOKUP($A14,'576way_Regular Symbol(2wild)'!$B$21:$H$31,'576way_PayCombo (2wild)'!G$6+2,FALSE)*T$2,IF(G$6-$B14=1,VLOOKUP($A14,'576way_Regular Symbol(2wild)'!$B$34:$H$44,'576way_PayCombo (2wild)'!G$6+2,FALSE),'576way_Regular Symbol(2wild)'!H$16))</f>
        <v>40</v>
      </c>
      <c r="H14" s="256">
        <f t="shared" si="3"/>
        <v>940800</v>
      </c>
      <c r="I14" s="244">
        <f t="shared" si="0"/>
        <v>8.742857142857142</v>
      </c>
      <c r="J14" s="190">
        <f>VLOOKUP($A14,OverView!$B$51:$G$61,'576way_PayCombo (2wild)'!$B14+1,FALSE)</f>
        <v>50</v>
      </c>
      <c r="K14" s="183">
        <f t="shared" si="4"/>
        <v>0.11437908496732026</v>
      </c>
      <c r="L14" s="276">
        <f t="shared" si="1"/>
        <v>0.11437908496732027</v>
      </c>
      <c r="M14" s="275">
        <f t="shared" si="2"/>
        <v>5.7189542483660132</v>
      </c>
      <c r="N14" s="134"/>
      <c r="O14" s="306" t="s">
        <v>44</v>
      </c>
      <c r="P14" s="306" t="s">
        <v>285</v>
      </c>
      <c r="Q14" s="306" t="s">
        <v>44</v>
      </c>
      <c r="R14" s="306" t="s">
        <v>44</v>
      </c>
      <c r="S14" s="306" t="s">
        <v>44</v>
      </c>
      <c r="T14" s="302">
        <f>IF(O14="S1",VLOOKUP(O14,'243way_Regular Symbol'!$B$3:$H$15,'576way_PayCombo (2wild)'!P$1+2,FALSE)*P$2,'243way_Regular Symbol'!D$16-VLOOKUP("S1",'243way_Regular Symbol'!$B$3:$H$15,'576way_PayCombo (2wild)'!P$1+2,FALSE)*P$2)</f>
        <v>3</v>
      </c>
      <c r="U14" s="302">
        <f>IF(P14="S1",VLOOKUP(P14,'243way_Regular Symbol'!$B$3:$H$15,'576way_PayCombo (2wild)'!Q$1+2,FALSE)*Q$2,'243way_Regular Symbol'!E$16-VLOOKUP("S1",'243way_Regular Symbol'!$B$3:$H$15,'576way_PayCombo (2wild)'!Q$1+2,FALSE)*Q$2)</f>
        <v>64</v>
      </c>
      <c r="V14" s="302">
        <f>IF(Q14="S1",VLOOKUP(Q14,'243way_Regular Symbol'!$B$3:$H$15,'576way_PayCombo (2wild)'!R$1+2,FALSE)*R$2,'243way_Regular Symbol'!F$16-VLOOKUP("S1",'243way_Regular Symbol'!$B$3:$H$15,'576way_PayCombo (2wild)'!R$1+2,FALSE)*R$2)</f>
        <v>16</v>
      </c>
      <c r="W14" s="302">
        <f>IF(R14="S1",VLOOKUP(R14,'243way_Regular Symbol'!$B$3:$H$15,'576way_PayCombo (2wild)'!S$1+2,FALSE)*S$2,'243way_Regular Symbol'!G$16-VLOOKUP("S1",'243way_Regular Symbol'!$B$3:$H$15,'576way_PayCombo (2wild)'!S$1+2,FALSE)*S$2)</f>
        <v>8</v>
      </c>
      <c r="X14" s="302">
        <f>IF(S14="S1",VLOOKUP(S14,'243way_Regular Symbol'!$B$3:$H$15,'576way_PayCombo (2wild)'!T$1+2,FALSE)*T$2,'243way_Regular Symbol'!H$16-VLOOKUP("S1",'243way_Regular Symbol'!$B$3:$H$15,'576way_PayCombo (2wild)'!T$1+2,FALSE)*T$2)</f>
        <v>4</v>
      </c>
      <c r="Y14" s="305">
        <f t="shared" si="6"/>
        <v>98304</v>
      </c>
      <c r="Z14" s="18">
        <f t="shared" si="5"/>
        <v>1.1951447245564892E-2</v>
      </c>
    </row>
    <row r="15" spans="1:26">
      <c r="A15" s="303" t="s">
        <v>190</v>
      </c>
      <c r="B15" s="356">
        <v>5</v>
      </c>
      <c r="C15" s="27">
        <f>IF(C$6&lt;=$B15,VLOOKUP($A15,'R1R2appear wild'!$E$21:$H$32,'576way_PayCombo (2wild)'!C$6+2,FALSE),IF(C$6-$B15=1,VLOOKUP($A15,'576way_Regular Symbol(2wild)'!$B$34:$H$44,'576way_PayCombo (2wild)'!C$6+2,FALSE),'576way_Regular Symbol(2wild)'!D$16))</f>
        <v>7</v>
      </c>
      <c r="D15" s="27">
        <f>IF(D$6&lt;=$B15,VLOOKUP($A15,'R1R2appear wild'!$E$21:$H$32,'576way_PayCombo (2wild)'!D$6+2,FALSE),IF(D$6-$B15=1,VLOOKUP($A15,'576way_Regular Symbol(2wild)'!$B$34:$H$44,'576way_PayCombo (2wild)'!D$6+2,FALSE),'576way_Regular Symbol(2wild)'!E$16))</f>
        <v>8</v>
      </c>
      <c r="E15" s="27">
        <f>IF(E$6&lt;=$B15,VLOOKUP($A15,'576way_Regular Symbol(2wild)'!$B$21:$H$31,'576way_PayCombo (2wild)'!E$6+2,FALSE)*R$2,IF(E$6-$B15=1,VLOOKUP($A15,'576way_Regular Symbol(2wild)'!$B$34:$H$44,'576way_PayCombo (2wild)'!E$6+2,FALSE),'576way_Regular Symbol(2wild)'!F$16))</f>
        <v>16</v>
      </c>
      <c r="F15" s="27">
        <f>IF(F$6&lt;=$B15,VLOOKUP($A15,'576way_Regular Symbol(2wild)'!$B$21:$H$31,'576way_PayCombo (2wild)'!F$6+2,FALSE)*S$2,IF(F$6-$B15=1,VLOOKUP($A15,'576way_Regular Symbol(2wild)'!$B$34:$H$44,'576way_PayCombo (2wild)'!F$6+2,FALSE),'576way_Regular Symbol(2wild)'!G$16))</f>
        <v>8</v>
      </c>
      <c r="G15" s="27">
        <f>IF(G$6&lt;=$B15,VLOOKUP($A15,'576way_Regular Symbol(2wild)'!$B$21:$H$31,'576way_PayCombo (2wild)'!G$6+2,FALSE)*T$2,IF(G$6-$B15=1,VLOOKUP($A15,'576way_Regular Symbol(2wild)'!$B$34:$H$44,'576way_PayCombo (2wild)'!G$6+2,FALSE),'576way_Regular Symbol(2wild)'!H$16))</f>
        <v>48</v>
      </c>
      <c r="H15" s="256">
        <f t="shared" si="3"/>
        <v>344064</v>
      </c>
      <c r="I15" s="244">
        <f t="shared" si="0"/>
        <v>23.90625</v>
      </c>
      <c r="J15" s="190">
        <f>VLOOKUP($A15,OverView!$B$51:$G$61,'576way_PayCombo (2wild)'!$B15+1,FALSE)</f>
        <v>50</v>
      </c>
      <c r="K15" s="183">
        <f t="shared" si="4"/>
        <v>4.1830065359477114E-2</v>
      </c>
      <c r="L15" s="276">
        <f t="shared" si="1"/>
        <v>4.1830065359477121E-2</v>
      </c>
      <c r="M15" s="275">
        <f t="shared" si="2"/>
        <v>2.0915032679738559</v>
      </c>
      <c r="N15" s="134"/>
      <c r="O15" s="306" t="s">
        <v>285</v>
      </c>
      <c r="P15" s="306" t="s">
        <v>44</v>
      </c>
      <c r="Q15" s="306" t="s">
        <v>44</v>
      </c>
      <c r="R15" s="306" t="s">
        <v>44</v>
      </c>
      <c r="S15" s="306" t="s">
        <v>44</v>
      </c>
      <c r="T15" s="302">
        <f>IF(O15="S1",VLOOKUP(O15,'243way_Regular Symbol'!$B$3:$H$15,'576way_PayCombo (2wild)'!P$1+2,FALSE)*P$2,'243way_Regular Symbol'!D$16-VLOOKUP("S1",'243way_Regular Symbol'!$B$3:$H$15,'576way_PayCombo (2wild)'!P$1+2,FALSE)*P$2)</f>
        <v>58</v>
      </c>
      <c r="U15" s="302">
        <f>IF(P15="S1",VLOOKUP(P15,'243way_Regular Symbol'!$B$3:$H$15,'576way_PayCombo (2wild)'!Q$1+2,FALSE)*Q$2,'243way_Regular Symbol'!E$16-VLOOKUP("S1",'243way_Regular Symbol'!$B$3:$H$15,'576way_PayCombo (2wild)'!Q$1+2,FALSE)*Q$2)</f>
        <v>18</v>
      </c>
      <c r="V15" s="302">
        <f>IF(Q15="S1",VLOOKUP(Q15,'243way_Regular Symbol'!$B$3:$H$15,'576way_PayCombo (2wild)'!R$1+2,FALSE)*R$2,'243way_Regular Symbol'!F$16-VLOOKUP("S1",'243way_Regular Symbol'!$B$3:$H$15,'576way_PayCombo (2wild)'!R$1+2,FALSE)*R$2)</f>
        <v>16</v>
      </c>
      <c r="W15" s="302">
        <f>IF(R15="S1",VLOOKUP(R15,'243way_Regular Symbol'!$B$3:$H$15,'576way_PayCombo (2wild)'!S$1+2,FALSE)*S$2,'243way_Regular Symbol'!G$16-VLOOKUP("S1",'243way_Regular Symbol'!$B$3:$H$15,'576way_PayCombo (2wild)'!S$1+2,FALSE)*S$2)</f>
        <v>8</v>
      </c>
      <c r="X15" s="302">
        <f>IF(S15="S1",VLOOKUP(S15,'243way_Regular Symbol'!$B$3:$H$15,'576way_PayCombo (2wild)'!T$1+2,FALSE)*T$2,'243way_Regular Symbol'!H$16-VLOOKUP("S1",'243way_Regular Symbol'!$B$3:$H$15,'576way_PayCombo (2wild)'!T$1+2,FALSE)*T$2)</f>
        <v>4</v>
      </c>
      <c r="Y15" s="305">
        <f t="shared" si="6"/>
        <v>534528</v>
      </c>
      <c r="Z15" s="18">
        <f t="shared" si="5"/>
        <v>6.4985994397759109E-2</v>
      </c>
    </row>
    <row r="16" spans="1:26">
      <c r="A16" s="303" t="s">
        <v>186</v>
      </c>
      <c r="B16" s="356">
        <v>5</v>
      </c>
      <c r="C16" s="27">
        <f>IF(C$6&lt;=$B16,VLOOKUP($A16,'R1R2appear wild'!$E$21:$H$32,'576way_PayCombo (2wild)'!C$6+2,FALSE),IF(C$6-$B16=1,VLOOKUP($A16,'576way_Regular Symbol(2wild)'!$B$34:$H$44,'576way_PayCombo (2wild)'!C$6+2,FALSE),'576way_Regular Symbol(2wild)'!D$16))</f>
        <v>11</v>
      </c>
      <c r="D16" s="27">
        <f>IF(D$6&lt;=$B16,VLOOKUP($A16,'R1R2appear wild'!$E$21:$H$32,'576way_PayCombo (2wild)'!D$6+2,FALSE),IF(D$6-$B16=1,VLOOKUP($A16,'576way_Regular Symbol(2wild)'!$B$34:$H$44,'576way_PayCombo (2wild)'!D$6+2,FALSE),'576way_Regular Symbol(2wild)'!E$16))</f>
        <v>8</v>
      </c>
      <c r="E16" s="27">
        <f>IF(E$6&lt;=$B16,VLOOKUP($A16,'576way_Regular Symbol(2wild)'!$B$21:$H$31,'576way_PayCombo (2wild)'!E$6+2,FALSE)*R$2,IF(E$6-$B16=1,VLOOKUP($A16,'576way_Regular Symbol(2wild)'!$B$34:$H$44,'576way_PayCombo (2wild)'!E$6+2,FALSE),'576way_Regular Symbol(2wild)'!F$16))</f>
        <v>28</v>
      </c>
      <c r="F16" s="27">
        <f>IF(F$6&lt;=$B16,VLOOKUP($A16,'576way_Regular Symbol(2wild)'!$B$21:$H$31,'576way_PayCombo (2wild)'!F$6+2,FALSE)*S$2,IF(F$6-$B16=1,VLOOKUP($A16,'576way_Regular Symbol(2wild)'!$B$34:$H$44,'576way_PayCombo (2wild)'!F$6+2,FALSE),'576way_Regular Symbol(2wild)'!G$16))</f>
        <v>8</v>
      </c>
      <c r="G16" s="27">
        <f>IF(G$6&lt;=$B16,VLOOKUP($A16,'576way_Regular Symbol(2wild)'!$B$21:$H$31,'576way_PayCombo (2wild)'!G$6+2,FALSE)*T$2,IF(G$6-$B16=1,VLOOKUP($A16,'576way_Regular Symbol(2wild)'!$B$34:$H$44,'576way_PayCombo (2wild)'!G$6+2,FALSE),'576way_Regular Symbol(2wild)'!H$16))</f>
        <v>32</v>
      </c>
      <c r="H16" s="256">
        <f t="shared" si="3"/>
        <v>630784</v>
      </c>
      <c r="I16" s="244">
        <f t="shared" si="0"/>
        <v>13.039772727272727</v>
      </c>
      <c r="J16" s="190">
        <f>VLOOKUP($A16,OverView!$B$51:$G$61,'576way_PayCombo (2wild)'!$B16+1,FALSE)</f>
        <v>50</v>
      </c>
      <c r="K16" s="183">
        <f t="shared" si="4"/>
        <v>7.6688453159041395E-2</v>
      </c>
      <c r="L16" s="276">
        <f t="shared" si="1"/>
        <v>7.6688453159041395E-2</v>
      </c>
      <c r="M16" s="275">
        <f t="shared" si="2"/>
        <v>3.8344226579520697</v>
      </c>
      <c r="N16" s="134"/>
      <c r="O16" s="307" t="s">
        <v>44</v>
      </c>
      <c r="P16" s="307" t="s">
        <v>44</v>
      </c>
      <c r="Q16" s="307" t="s">
        <v>44</v>
      </c>
      <c r="R16" s="307" t="s">
        <v>285</v>
      </c>
      <c r="S16" s="307" t="s">
        <v>285</v>
      </c>
      <c r="T16" s="302">
        <f>IF(O16="S1",VLOOKUP(O16,'243way_Regular Symbol'!$B$3:$H$15,'576way_PayCombo (2wild)'!P$1+2,FALSE)*P$2,'243way_Regular Symbol'!D$16-VLOOKUP("S1",'243way_Regular Symbol'!$B$3:$H$15,'576way_PayCombo (2wild)'!P$1+2,FALSE)*P$2)</f>
        <v>3</v>
      </c>
      <c r="U16" s="302">
        <f>IF(P16="S1",VLOOKUP(P16,'243way_Regular Symbol'!$B$3:$H$15,'576way_PayCombo (2wild)'!Q$1+2,FALSE)*Q$2,'243way_Regular Symbol'!E$16-VLOOKUP("S1",'243way_Regular Symbol'!$B$3:$H$15,'576way_PayCombo (2wild)'!Q$1+2,FALSE)*Q$2)</f>
        <v>18</v>
      </c>
      <c r="V16" s="302">
        <f>IF(Q16="S1",VLOOKUP(Q16,'243way_Regular Symbol'!$B$3:$H$15,'576way_PayCombo (2wild)'!R$1+2,FALSE)*R$2,'243way_Regular Symbol'!F$16-VLOOKUP("S1",'243way_Regular Symbol'!$B$3:$H$15,'576way_PayCombo (2wild)'!R$1+2,FALSE)*R$2)</f>
        <v>16</v>
      </c>
      <c r="W16" s="302">
        <f>IF(R16="S1",VLOOKUP(R16,'243way_Regular Symbol'!$B$3:$H$15,'576way_PayCombo (2wild)'!S$1+2,FALSE)*S$2,'243way_Regular Symbol'!G$16-VLOOKUP("S1",'243way_Regular Symbol'!$B$3:$H$15,'576way_PayCombo (2wild)'!S$1+2,FALSE)*S$2)</f>
        <v>48</v>
      </c>
      <c r="X16" s="302">
        <f>IF(S16="S1",VLOOKUP(S16,'243way_Regular Symbol'!$B$3:$H$15,'576way_PayCombo (2wild)'!T$1+2,FALSE)*T$2,'243way_Regular Symbol'!H$16-VLOOKUP("S1",'243way_Regular Symbol'!$B$3:$H$15,'576way_PayCombo (2wild)'!T$1+2,FALSE)*T$2)</f>
        <v>64</v>
      </c>
      <c r="Y16" s="305">
        <f t="shared" si="6"/>
        <v>2654208</v>
      </c>
      <c r="Z16" s="18">
        <f t="shared" si="5"/>
        <v>0.32268907563025212</v>
      </c>
    </row>
    <row r="17" spans="1:26">
      <c r="A17" s="303" t="s">
        <v>149</v>
      </c>
      <c r="B17" s="356">
        <v>4</v>
      </c>
      <c r="C17" s="27">
        <f>IF(C$6&lt;=$B17,VLOOKUP($A17,'R1R2appear wild'!$E$21:$H$32,'576way_PayCombo (2wild)'!C$6+2,FALSE),IF(C$6-$B17=1,VLOOKUP($A17,'576way_Regular Symbol(2wild)'!$B$34:$H$44,'576way_PayCombo (2wild)'!C$6+2,FALSE),'576way_Regular Symbol(2wild)'!D$16))</f>
        <v>6</v>
      </c>
      <c r="D17" s="27">
        <f>IF(D$6&lt;=$B17,VLOOKUP($A17,'R1R2appear wild'!$E$21:$H$32,'576way_PayCombo (2wild)'!D$6+2,FALSE),IF(D$6-$B17=1,VLOOKUP($A17,'576way_Regular Symbol(2wild)'!$B$34:$H$44,'576way_PayCombo (2wild)'!D$6+2,FALSE),'576way_Regular Symbol(2wild)'!E$16))</f>
        <v>6</v>
      </c>
      <c r="E17" s="27">
        <f>IF(E$6&lt;=$B17,VLOOKUP($A17,'576way_Regular Symbol(2wild)'!$B$21:$H$31,'576way_PayCombo (2wild)'!E$6+2,FALSE)*R$2,IF(E$6-$B17=1,VLOOKUP($A17,'576way_Regular Symbol(2wild)'!$B$34:$H$44,'576way_PayCombo (2wild)'!E$6+2,FALSE),'576way_Regular Symbol(2wild)'!F$16))</f>
        <v>24</v>
      </c>
      <c r="F17" s="27">
        <f>IF(F$6&lt;=$B17,VLOOKUP($A17,'576way_Regular Symbol(2wild)'!$B$21:$H$31,'576way_PayCombo (2wild)'!F$6+2,FALSE)*S$2,IF(F$6-$B17=1,VLOOKUP($A17,'576way_Regular Symbol(2wild)'!$B$34:$H$44,'576way_PayCombo (2wild)'!F$6+2,FALSE),'576way_Regular Symbol(2wild)'!G$16))</f>
        <v>24</v>
      </c>
      <c r="G17" s="27">
        <f>IF(G$6&lt;=$B17,VLOOKUP($A17,'576way_Regular Symbol(2wild)'!$B$21:$H$31,'576way_PayCombo (2wild)'!G$6+2,FALSE)*T$2,IF(G$6-$B17=1,VLOOKUP($A17,'576way_Regular Symbol(2wild)'!$B$34:$H$44,'576way_PayCombo (2wild)'!G$6+2,FALSE),'576way_Regular Symbol(2wild)'!H$16))</f>
        <v>60</v>
      </c>
      <c r="H17" s="256">
        <f t="shared" si="3"/>
        <v>1244160</v>
      </c>
      <c r="I17" s="244">
        <f t="shared" si="0"/>
        <v>6.6111111111111107</v>
      </c>
      <c r="J17" s="190">
        <f>VLOOKUP($A17,OverView!$B$51:$G$61,'576way_PayCombo (2wild)'!$B17+1,FALSE)</f>
        <v>200</v>
      </c>
      <c r="K17" s="183">
        <f t="shared" si="4"/>
        <v>0.60504201680672276</v>
      </c>
      <c r="L17" s="276">
        <f t="shared" si="1"/>
        <v>0.15126050420168069</v>
      </c>
      <c r="M17" s="275">
        <f t="shared" si="2"/>
        <v>30.252100840336137</v>
      </c>
      <c r="N17" s="134"/>
      <c r="O17" s="307" t="s">
        <v>44</v>
      </c>
      <c r="P17" s="307" t="s">
        <v>44</v>
      </c>
      <c r="Q17" s="307" t="s">
        <v>285</v>
      </c>
      <c r="R17" s="307" t="s">
        <v>44</v>
      </c>
      <c r="S17" s="307" t="s">
        <v>285</v>
      </c>
      <c r="T17" s="302">
        <f>IF(O17="S1",VLOOKUP(O17,'243way_Regular Symbol'!$B$3:$H$15,'576way_PayCombo (2wild)'!P$1+2,FALSE)*P$2,'243way_Regular Symbol'!D$16-VLOOKUP("S1",'243way_Regular Symbol'!$B$3:$H$15,'576way_PayCombo (2wild)'!P$1+2,FALSE)*P$2)</f>
        <v>3</v>
      </c>
      <c r="U17" s="302">
        <f>IF(P17="S1",VLOOKUP(P17,'243way_Regular Symbol'!$B$3:$H$15,'576way_PayCombo (2wild)'!Q$1+2,FALSE)*Q$2,'243way_Regular Symbol'!E$16-VLOOKUP("S1",'243way_Regular Symbol'!$B$3:$H$15,'576way_PayCombo (2wild)'!Q$1+2,FALSE)*Q$2)</f>
        <v>18</v>
      </c>
      <c r="V17" s="302">
        <f>IF(Q17="S1",VLOOKUP(Q17,'243way_Regular Symbol'!$B$3:$H$15,'576way_PayCombo (2wild)'!R$1+2,FALSE)*R$2,'243way_Regular Symbol'!F$16-VLOOKUP("S1",'243way_Regular Symbol'!$B$3:$H$15,'576way_PayCombo (2wild)'!R$1+2,FALSE)*R$2)</f>
        <v>44</v>
      </c>
      <c r="W17" s="302">
        <f>IF(R17="S1",VLOOKUP(R17,'243way_Regular Symbol'!$B$3:$H$15,'576way_PayCombo (2wild)'!S$1+2,FALSE)*S$2,'243way_Regular Symbol'!G$16-VLOOKUP("S1",'243way_Regular Symbol'!$B$3:$H$15,'576way_PayCombo (2wild)'!S$1+2,FALSE)*S$2)</f>
        <v>8</v>
      </c>
      <c r="X17" s="302">
        <f>IF(S17="S1",VLOOKUP(S17,'243way_Regular Symbol'!$B$3:$H$15,'576way_PayCombo (2wild)'!T$1+2,FALSE)*T$2,'243way_Regular Symbol'!H$16-VLOOKUP("S1",'243way_Regular Symbol'!$B$3:$H$15,'576way_PayCombo (2wild)'!T$1+2,FALSE)*T$2)</f>
        <v>64</v>
      </c>
      <c r="Y17" s="305">
        <f t="shared" si="6"/>
        <v>1216512</v>
      </c>
      <c r="Z17" s="18">
        <f t="shared" si="5"/>
        <v>0.14789915966386555</v>
      </c>
    </row>
    <row r="18" spans="1:26">
      <c r="A18" s="303" t="s">
        <v>85</v>
      </c>
      <c r="B18" s="356">
        <v>4</v>
      </c>
      <c r="C18" s="27">
        <f>IF(C$6&lt;=$B18,VLOOKUP($A18,'R1R2appear wild'!$E$21:$H$32,'576way_PayCombo (2wild)'!C$6+2,FALSE),IF(C$6-$B18=1,VLOOKUP($A18,'576way_Regular Symbol(2wild)'!$B$34:$H$44,'576way_PayCombo (2wild)'!C$6+2,FALSE),'576way_Regular Symbol(2wild)'!D$16))</f>
        <v>6</v>
      </c>
      <c r="D18" s="27">
        <f>IF(D$6&lt;=$B18,VLOOKUP($A18,'R1R2appear wild'!$E$21:$H$32,'576way_PayCombo (2wild)'!D$6+2,FALSE),IF(D$6-$B18=1,VLOOKUP($A18,'576way_Regular Symbol(2wild)'!$B$34:$H$44,'576way_PayCombo (2wild)'!D$6+2,FALSE),'576way_Regular Symbol(2wild)'!E$16))</f>
        <v>7</v>
      </c>
      <c r="E18" s="27">
        <f>IF(E$6&lt;=$B18,VLOOKUP($A18,'576way_Regular Symbol(2wild)'!$B$21:$H$31,'576way_PayCombo (2wild)'!E$6+2,FALSE)*R$2,IF(E$6-$B18=1,VLOOKUP($A18,'576way_Regular Symbol(2wild)'!$B$34:$H$44,'576way_PayCombo (2wild)'!E$6+2,FALSE),'576way_Regular Symbol(2wild)'!F$16))</f>
        <v>20</v>
      </c>
      <c r="F18" s="27">
        <f>IF(F$6&lt;=$B18,VLOOKUP($A18,'576way_Regular Symbol(2wild)'!$B$21:$H$31,'576way_PayCombo (2wild)'!F$6+2,FALSE)*S$2,IF(F$6-$B18=1,VLOOKUP($A18,'576way_Regular Symbol(2wild)'!$B$34:$H$44,'576way_PayCombo (2wild)'!F$6+2,FALSE),'576way_Regular Symbol(2wild)'!G$16))</f>
        <v>32</v>
      </c>
      <c r="G18" s="27">
        <f>IF(G$6&lt;=$B18,VLOOKUP($A18,'576way_Regular Symbol(2wild)'!$B$21:$H$31,'576way_PayCombo (2wild)'!G$6+2,FALSE)*T$2,IF(G$6-$B18=1,VLOOKUP($A18,'576way_Regular Symbol(2wild)'!$B$34:$H$44,'576way_PayCombo (2wild)'!G$6+2,FALSE),'576way_Regular Symbol(2wild)'!H$16))</f>
        <v>60</v>
      </c>
      <c r="H18" s="256">
        <f t="shared" si="3"/>
        <v>1612800</v>
      </c>
      <c r="I18" s="244">
        <f t="shared" si="0"/>
        <v>5.0999999999999996</v>
      </c>
      <c r="J18" s="190">
        <f>VLOOKUP($A18,OverView!$B$51:$G$61,'576way_PayCombo (2wild)'!$B18+1,FALSE)</f>
        <v>200</v>
      </c>
      <c r="K18" s="183">
        <f t="shared" si="4"/>
        <v>0.78431372549019618</v>
      </c>
      <c r="L18" s="276">
        <f t="shared" si="1"/>
        <v>0.19607843137254904</v>
      </c>
      <c r="M18" s="275">
        <f t="shared" si="2"/>
        <v>39.215686274509807</v>
      </c>
      <c r="N18" s="134"/>
      <c r="O18" s="307" t="s">
        <v>44</v>
      </c>
      <c r="P18" s="307" t="s">
        <v>44</v>
      </c>
      <c r="Q18" s="307" t="s">
        <v>285</v>
      </c>
      <c r="R18" s="307" t="s">
        <v>285</v>
      </c>
      <c r="S18" s="307" t="s">
        <v>44</v>
      </c>
      <c r="T18" s="302">
        <f>IF(O18="S1",VLOOKUP(O18,'243way_Regular Symbol'!$B$3:$H$15,'576way_PayCombo (2wild)'!P$1+2,FALSE)*P$2,'243way_Regular Symbol'!D$16-VLOOKUP("S1",'243way_Regular Symbol'!$B$3:$H$15,'576way_PayCombo (2wild)'!P$1+2,FALSE)*P$2)</f>
        <v>3</v>
      </c>
      <c r="U18" s="302">
        <f>IF(P18="S1",VLOOKUP(P18,'243way_Regular Symbol'!$B$3:$H$15,'576way_PayCombo (2wild)'!Q$1+2,FALSE)*Q$2,'243way_Regular Symbol'!E$16-VLOOKUP("S1",'243way_Regular Symbol'!$B$3:$H$15,'576way_PayCombo (2wild)'!Q$1+2,FALSE)*Q$2)</f>
        <v>18</v>
      </c>
      <c r="V18" s="302">
        <f>IF(Q18="S1",VLOOKUP(Q18,'243way_Regular Symbol'!$B$3:$H$15,'576way_PayCombo (2wild)'!R$1+2,FALSE)*R$2,'243way_Regular Symbol'!F$16-VLOOKUP("S1",'243way_Regular Symbol'!$B$3:$H$15,'576way_PayCombo (2wild)'!R$1+2,FALSE)*R$2)</f>
        <v>44</v>
      </c>
      <c r="W18" s="302">
        <f>IF(R18="S1",VLOOKUP(R18,'243way_Regular Symbol'!$B$3:$H$15,'576way_PayCombo (2wild)'!S$1+2,FALSE)*S$2,'243way_Regular Symbol'!G$16-VLOOKUP("S1",'243way_Regular Symbol'!$B$3:$H$15,'576way_PayCombo (2wild)'!S$1+2,FALSE)*S$2)</f>
        <v>48</v>
      </c>
      <c r="X18" s="302">
        <f>IF(S18="S1",VLOOKUP(S18,'243way_Regular Symbol'!$B$3:$H$15,'576way_PayCombo (2wild)'!T$1+2,FALSE)*T$2,'243way_Regular Symbol'!H$16-VLOOKUP("S1",'243way_Regular Symbol'!$B$3:$H$15,'576way_PayCombo (2wild)'!T$1+2,FALSE)*T$2)</f>
        <v>4</v>
      </c>
      <c r="Y18" s="305">
        <f>PRODUCT(T18,U18,V18,W18,X18)</f>
        <v>456192</v>
      </c>
      <c r="Z18" s="18">
        <f t="shared" si="5"/>
        <v>5.5462184873949577E-2</v>
      </c>
    </row>
    <row r="19" spans="1:26">
      <c r="A19" s="303" t="s">
        <v>83</v>
      </c>
      <c r="B19" s="356">
        <v>4</v>
      </c>
      <c r="C19" s="27">
        <f>IF(C$6&lt;=$B19,VLOOKUP($A19,'R1R2appear wild'!$E$21:$H$32,'576way_PayCombo (2wild)'!C$6+2,FALSE),IF(C$6-$B19=1,VLOOKUP($A19,'576way_Regular Symbol(2wild)'!$B$34:$H$44,'576way_PayCombo (2wild)'!C$6+2,FALSE),'576way_Regular Symbol(2wild)'!D$16))</f>
        <v>6</v>
      </c>
      <c r="D19" s="27">
        <f>IF(D$6&lt;=$B19,VLOOKUP($A19,'R1R2appear wild'!$E$21:$H$32,'576way_PayCombo (2wild)'!D$6+2,FALSE),IF(D$6-$B19=1,VLOOKUP($A19,'576way_Regular Symbol(2wild)'!$B$34:$H$44,'576way_PayCombo (2wild)'!D$6+2,FALSE),'576way_Regular Symbol(2wild)'!E$16))</f>
        <v>6</v>
      </c>
      <c r="E19" s="27">
        <f>IF(E$6&lt;=$B19,VLOOKUP($A19,'576way_Regular Symbol(2wild)'!$B$21:$H$31,'576way_PayCombo (2wild)'!E$6+2,FALSE)*R$2,IF(E$6-$B19=1,VLOOKUP($A19,'576way_Regular Symbol(2wild)'!$B$34:$H$44,'576way_PayCombo (2wild)'!E$6+2,FALSE),'576way_Regular Symbol(2wild)'!F$16))</f>
        <v>12</v>
      </c>
      <c r="F19" s="27">
        <f>IF(F$6&lt;=$B19,VLOOKUP($A19,'576way_Regular Symbol(2wild)'!$B$21:$H$31,'576way_PayCombo (2wild)'!F$6+2,FALSE)*S$2,IF(F$6-$B19=1,VLOOKUP($A19,'576way_Regular Symbol(2wild)'!$B$34:$H$44,'576way_PayCombo (2wild)'!F$6+2,FALSE),'576way_Regular Symbol(2wild)'!G$16))</f>
        <v>4</v>
      </c>
      <c r="G19" s="27">
        <f>IF(G$6&lt;=$B19,VLOOKUP($A19,'576way_Regular Symbol(2wild)'!$B$21:$H$31,'576way_PayCombo (2wild)'!G$6+2,FALSE)*T$2,IF(G$6-$B19=1,VLOOKUP($A19,'576way_Regular Symbol(2wild)'!$B$34:$H$44,'576way_PayCombo (2wild)'!G$6+2,FALSE),'576way_Regular Symbol(2wild)'!H$16))</f>
        <v>40</v>
      </c>
      <c r="H19" s="256">
        <f t="shared" si="3"/>
        <v>69120</v>
      </c>
      <c r="I19" s="244">
        <f t="shared" si="0"/>
        <v>119</v>
      </c>
      <c r="J19" s="190">
        <f>VLOOKUP($A19,OverView!$B$51:$G$61,'576way_PayCombo (2wild)'!$B19+1,FALSE)</f>
        <v>100</v>
      </c>
      <c r="K19" s="183">
        <f t="shared" si="4"/>
        <v>1.680672268907563E-2</v>
      </c>
      <c r="L19" s="276">
        <f t="shared" si="1"/>
        <v>8.4033613445378148E-3</v>
      </c>
      <c r="M19" s="275">
        <f t="shared" si="2"/>
        <v>0.84033613445378152</v>
      </c>
      <c r="N19" s="134"/>
      <c r="O19" s="307" t="s">
        <v>44</v>
      </c>
      <c r="P19" s="307" t="s">
        <v>285</v>
      </c>
      <c r="Q19" s="307" t="s">
        <v>44</v>
      </c>
      <c r="R19" s="307" t="s">
        <v>44</v>
      </c>
      <c r="S19" s="307" t="s">
        <v>285</v>
      </c>
      <c r="T19" s="302">
        <f>IF(O19="S1",VLOOKUP(O19,'243way_Regular Symbol'!$B$3:$H$15,'576way_PayCombo (2wild)'!P$1+2,FALSE)*P$2,'243way_Regular Symbol'!D$16-VLOOKUP("S1",'243way_Regular Symbol'!$B$3:$H$15,'576way_PayCombo (2wild)'!P$1+2,FALSE)*P$2)</f>
        <v>3</v>
      </c>
      <c r="U19" s="302">
        <f>IF(P19="S1",VLOOKUP(P19,'243way_Regular Symbol'!$B$3:$H$15,'576way_PayCombo (2wild)'!Q$1+2,FALSE)*Q$2,'243way_Regular Symbol'!E$16-VLOOKUP("S1",'243way_Regular Symbol'!$B$3:$H$15,'576way_PayCombo (2wild)'!Q$1+2,FALSE)*Q$2)</f>
        <v>64</v>
      </c>
      <c r="V19" s="302">
        <f>IF(Q19="S1",VLOOKUP(Q19,'243way_Regular Symbol'!$B$3:$H$15,'576way_PayCombo (2wild)'!R$1+2,FALSE)*R$2,'243way_Regular Symbol'!F$16-VLOOKUP("S1",'243way_Regular Symbol'!$B$3:$H$15,'576way_PayCombo (2wild)'!R$1+2,FALSE)*R$2)</f>
        <v>16</v>
      </c>
      <c r="W19" s="302">
        <f>IF(R19="S1",VLOOKUP(R19,'243way_Regular Symbol'!$B$3:$H$15,'576way_PayCombo (2wild)'!S$1+2,FALSE)*S$2,'243way_Regular Symbol'!G$16-VLOOKUP("S1",'243way_Regular Symbol'!$B$3:$H$15,'576way_PayCombo (2wild)'!S$1+2,FALSE)*S$2)</f>
        <v>8</v>
      </c>
      <c r="X19" s="302">
        <f>IF(S19="S1",VLOOKUP(S19,'243way_Regular Symbol'!$B$3:$H$15,'576way_PayCombo (2wild)'!T$1+2,FALSE)*T$2,'243way_Regular Symbol'!H$16-VLOOKUP("S1",'243way_Regular Symbol'!$B$3:$H$15,'576way_PayCombo (2wild)'!T$1+2,FALSE)*T$2)</f>
        <v>64</v>
      </c>
      <c r="Y19" s="305">
        <f t="shared" si="6"/>
        <v>1572864</v>
      </c>
      <c r="Z19" s="18">
        <f t="shared" si="5"/>
        <v>0.19122315592903827</v>
      </c>
    </row>
    <row r="20" spans="1:26">
      <c r="A20" s="303" t="s">
        <v>84</v>
      </c>
      <c r="B20" s="356">
        <v>4</v>
      </c>
      <c r="C20" s="27">
        <f>IF(C$6&lt;=$B20,VLOOKUP($A20,'R1R2appear wild'!$E$21:$H$32,'576way_PayCombo (2wild)'!C$6+2,FALSE),IF(C$6-$B20=1,VLOOKUP($A20,'576way_Regular Symbol(2wild)'!$B$34:$H$44,'576way_PayCombo (2wild)'!C$6+2,FALSE),'576way_Regular Symbol(2wild)'!D$16))</f>
        <v>6</v>
      </c>
      <c r="D20" s="27">
        <f>IF(D$6&lt;=$B20,VLOOKUP($A20,'R1R2appear wild'!$E$21:$H$32,'576way_PayCombo (2wild)'!D$6+2,FALSE),IF(D$6-$B20=1,VLOOKUP($A20,'576way_Regular Symbol(2wild)'!$B$34:$H$44,'576way_PayCombo (2wild)'!D$6+2,FALSE),'576way_Regular Symbol(2wild)'!E$16))</f>
        <v>6</v>
      </c>
      <c r="E20" s="27">
        <f>IF(E$6&lt;=$B20,VLOOKUP($A20,'576way_Regular Symbol(2wild)'!$B$21:$H$31,'576way_PayCombo (2wild)'!E$6+2,FALSE)*R$2,IF(E$6-$B20=1,VLOOKUP($A20,'576way_Regular Symbol(2wild)'!$B$34:$H$44,'576way_PayCombo (2wild)'!E$6+2,FALSE),'576way_Regular Symbol(2wild)'!F$16))</f>
        <v>16</v>
      </c>
      <c r="F20" s="27">
        <f>IF(F$6&lt;=$B20,VLOOKUP($A20,'576way_Regular Symbol(2wild)'!$B$21:$H$31,'576way_PayCombo (2wild)'!F$6+2,FALSE)*S$2,IF(F$6-$B20=1,VLOOKUP($A20,'576way_Regular Symbol(2wild)'!$B$34:$H$44,'576way_PayCombo (2wild)'!F$6+2,FALSE),'576way_Regular Symbol(2wild)'!G$16))</f>
        <v>8</v>
      </c>
      <c r="G20" s="27">
        <f>IF(G$6&lt;=$B20,VLOOKUP($A20,'576way_Regular Symbol(2wild)'!$B$21:$H$31,'576way_PayCombo (2wild)'!G$6+2,FALSE)*T$2,IF(G$6-$B20=1,VLOOKUP($A20,'576way_Regular Symbol(2wild)'!$B$34:$H$44,'576way_PayCombo (2wild)'!G$6+2,FALSE),'576way_Regular Symbol(2wild)'!H$16))</f>
        <v>60</v>
      </c>
      <c r="H20" s="364">
        <f t="shared" si="3"/>
        <v>276480</v>
      </c>
      <c r="I20" s="244">
        <f t="shared" si="0"/>
        <v>29.75</v>
      </c>
      <c r="J20" s="190">
        <f>VLOOKUP($A20,OverView!$B$51:$G$61,'576way_PayCombo (2wild)'!$B20+1,FALSE)</f>
        <v>100</v>
      </c>
      <c r="K20" s="183">
        <f t="shared" si="4"/>
        <v>6.7226890756302518E-2</v>
      </c>
      <c r="L20" s="276">
        <f t="shared" si="1"/>
        <v>3.3613445378151259E-2</v>
      </c>
      <c r="M20" s="275">
        <f t="shared" si="2"/>
        <v>3.3613445378151261</v>
      </c>
      <c r="N20" s="134"/>
      <c r="O20" s="307" t="s">
        <v>44</v>
      </c>
      <c r="P20" s="307" t="s">
        <v>285</v>
      </c>
      <c r="Q20" s="307" t="s">
        <v>44</v>
      </c>
      <c r="R20" s="307" t="s">
        <v>285</v>
      </c>
      <c r="S20" s="307" t="s">
        <v>44</v>
      </c>
      <c r="T20" s="302">
        <f>IF(O20="S1",VLOOKUP(O20,'243way_Regular Symbol'!$B$3:$H$15,'576way_PayCombo (2wild)'!P$1+2,FALSE)*P$2,'243way_Regular Symbol'!D$16-VLOOKUP("S1",'243way_Regular Symbol'!$B$3:$H$15,'576way_PayCombo (2wild)'!P$1+2,FALSE)*P$2)</f>
        <v>3</v>
      </c>
      <c r="U20" s="302">
        <f>IF(P20="S1",VLOOKUP(P20,'243way_Regular Symbol'!$B$3:$H$15,'576way_PayCombo (2wild)'!Q$1+2,FALSE)*Q$2,'243way_Regular Symbol'!E$16-VLOOKUP("S1",'243way_Regular Symbol'!$B$3:$H$15,'576way_PayCombo (2wild)'!Q$1+2,FALSE)*Q$2)</f>
        <v>64</v>
      </c>
      <c r="V20" s="302">
        <f>IF(Q20="S1",VLOOKUP(Q20,'243way_Regular Symbol'!$B$3:$H$15,'576way_PayCombo (2wild)'!R$1+2,FALSE)*R$2,'243way_Regular Symbol'!F$16-VLOOKUP("S1",'243way_Regular Symbol'!$B$3:$H$15,'576way_PayCombo (2wild)'!R$1+2,FALSE)*R$2)</f>
        <v>16</v>
      </c>
      <c r="W20" s="302">
        <f>IF(R20="S1",VLOOKUP(R20,'243way_Regular Symbol'!$B$3:$H$15,'576way_PayCombo (2wild)'!S$1+2,FALSE)*S$2,'243way_Regular Symbol'!G$16-VLOOKUP("S1",'243way_Regular Symbol'!$B$3:$H$15,'576way_PayCombo (2wild)'!S$1+2,FALSE)*S$2)</f>
        <v>48</v>
      </c>
      <c r="X20" s="302">
        <f>IF(S20="S1",VLOOKUP(S20,'243way_Regular Symbol'!$B$3:$H$15,'576way_PayCombo (2wild)'!T$1+2,FALSE)*T$2,'243way_Regular Symbol'!H$16-VLOOKUP("S1",'243way_Regular Symbol'!$B$3:$H$15,'576way_PayCombo (2wild)'!T$1+2,FALSE)*T$2)</f>
        <v>4</v>
      </c>
      <c r="Y20" s="305">
        <f t="shared" si="6"/>
        <v>589824</v>
      </c>
      <c r="Z20" s="18">
        <f t="shared" si="5"/>
        <v>7.1708683473389351E-2</v>
      </c>
    </row>
    <row r="21" spans="1:26">
      <c r="A21" s="303" t="s">
        <v>147</v>
      </c>
      <c r="B21" s="356">
        <v>4</v>
      </c>
      <c r="C21" s="27">
        <f>IF(C$6&lt;=$B21,VLOOKUP($A21,'R1R2appear wild'!$E$21:$H$32,'576way_PayCombo (2wild)'!C$6+2,FALSE),IF(C$6-$B21=1,VLOOKUP($A21,'576way_Regular Symbol(2wild)'!$B$34:$H$44,'576way_PayCombo (2wild)'!C$6+2,FALSE),'576way_Regular Symbol(2wild)'!D$16))</f>
        <v>9</v>
      </c>
      <c r="D21" s="27">
        <f>IF(D$6&lt;=$B21,VLOOKUP($A21,'R1R2appear wild'!$E$21:$H$32,'576way_PayCombo (2wild)'!D$6+2,FALSE),IF(D$6-$B21=1,VLOOKUP($A21,'576way_Regular Symbol(2wild)'!$B$34:$H$44,'576way_PayCombo (2wild)'!D$6+2,FALSE),'576way_Regular Symbol(2wild)'!E$16))</f>
        <v>7</v>
      </c>
      <c r="E21" s="27">
        <f>IF(E$6&lt;=$B21,VLOOKUP($A21,'576way_Regular Symbol(2wild)'!$B$21:$H$31,'576way_PayCombo (2wild)'!E$6+2,FALSE)*R$2,IF(E$6-$B21=1,VLOOKUP($A21,'576way_Regular Symbol(2wild)'!$B$34:$H$44,'576way_PayCombo (2wild)'!E$6+2,FALSE),'576way_Regular Symbol(2wild)'!F$16))</f>
        <v>56</v>
      </c>
      <c r="F21" s="27">
        <f>IF(F$6&lt;=$B21,VLOOKUP($A21,'576way_Regular Symbol(2wild)'!$B$21:$H$31,'576way_PayCombo (2wild)'!F$6+2,FALSE)*S$2,IF(F$6-$B21=1,VLOOKUP($A21,'576way_Regular Symbol(2wild)'!$B$34:$H$44,'576way_PayCombo (2wild)'!F$6+2,FALSE),'576way_Regular Symbol(2wild)'!G$16))</f>
        <v>44</v>
      </c>
      <c r="G21" s="27">
        <f>IF(G$6&lt;=$B21,VLOOKUP($A21,'576way_Regular Symbol(2wild)'!$B$21:$H$31,'576way_PayCombo (2wild)'!G$6+2,FALSE)*T$2,IF(G$6-$B21=1,VLOOKUP($A21,'576way_Regular Symbol(2wild)'!$B$34:$H$44,'576way_PayCombo (2wild)'!G$6+2,FALSE),'576way_Regular Symbol(2wild)'!H$16))</f>
        <v>58</v>
      </c>
      <c r="H21" s="256">
        <f t="shared" si="3"/>
        <v>9003456</v>
      </c>
      <c r="I21" s="244">
        <f t="shared" si="0"/>
        <v>0.91356918943125842</v>
      </c>
      <c r="J21" s="190">
        <f>VLOOKUP($A21,OverView!$B$51:$G$61,'576way_PayCombo (2wild)'!$B21+1,FALSE)</f>
        <v>60</v>
      </c>
      <c r="K21" s="183">
        <f t="shared" si="4"/>
        <v>1.3135294117647058</v>
      </c>
      <c r="L21" s="276">
        <f t="shared" si="1"/>
        <v>1.0946078431372548</v>
      </c>
      <c r="M21" s="275">
        <f t="shared" si="2"/>
        <v>65.67647058823529</v>
      </c>
      <c r="N21" s="134"/>
      <c r="O21" s="307" t="s">
        <v>44</v>
      </c>
      <c r="P21" s="307" t="s">
        <v>285</v>
      </c>
      <c r="Q21" s="307" t="s">
        <v>285</v>
      </c>
      <c r="R21" s="307" t="s">
        <v>44</v>
      </c>
      <c r="S21" s="307" t="s">
        <v>44</v>
      </c>
      <c r="T21" s="302">
        <f>IF(O21="S1",VLOOKUP(O21,'243way_Regular Symbol'!$B$3:$H$15,'576way_PayCombo (2wild)'!P$1+2,FALSE)*P$2,'243way_Regular Symbol'!D$16-VLOOKUP("S1",'243way_Regular Symbol'!$B$3:$H$15,'576way_PayCombo (2wild)'!P$1+2,FALSE)*P$2)</f>
        <v>3</v>
      </c>
      <c r="U21" s="302">
        <f>IF(P21="S1",VLOOKUP(P21,'243way_Regular Symbol'!$B$3:$H$15,'576way_PayCombo (2wild)'!Q$1+2,FALSE)*Q$2,'243way_Regular Symbol'!E$16-VLOOKUP("S1",'243way_Regular Symbol'!$B$3:$H$15,'576way_PayCombo (2wild)'!Q$1+2,FALSE)*Q$2)</f>
        <v>64</v>
      </c>
      <c r="V21" s="302">
        <f>IF(Q21="S1",VLOOKUP(Q21,'243way_Regular Symbol'!$B$3:$H$15,'576way_PayCombo (2wild)'!R$1+2,FALSE)*R$2,'243way_Regular Symbol'!F$16-VLOOKUP("S1",'243way_Regular Symbol'!$B$3:$H$15,'576way_PayCombo (2wild)'!R$1+2,FALSE)*R$2)</f>
        <v>44</v>
      </c>
      <c r="W21" s="302">
        <f>IF(R21="S1",VLOOKUP(R21,'243way_Regular Symbol'!$B$3:$H$15,'576way_PayCombo (2wild)'!S$1+2,FALSE)*S$2,'243way_Regular Symbol'!G$16-VLOOKUP("S1",'243way_Regular Symbol'!$B$3:$H$15,'576way_PayCombo (2wild)'!S$1+2,FALSE)*S$2)</f>
        <v>8</v>
      </c>
      <c r="X21" s="302">
        <f>IF(S21="S1",VLOOKUP(S21,'243way_Regular Symbol'!$B$3:$H$15,'576way_PayCombo (2wild)'!T$1+2,FALSE)*T$2,'243way_Regular Symbol'!H$16-VLOOKUP("S1",'243way_Regular Symbol'!$B$3:$H$15,'576way_PayCombo (2wild)'!T$1+2,FALSE)*T$2)</f>
        <v>4</v>
      </c>
      <c r="Y21" s="305">
        <f t="shared" si="6"/>
        <v>270336</v>
      </c>
      <c r="Z21" s="18">
        <f t="shared" si="5"/>
        <v>3.2866479925303456E-2</v>
      </c>
    </row>
    <row r="22" spans="1:26">
      <c r="A22" s="303" t="s">
        <v>69</v>
      </c>
      <c r="B22" s="356">
        <v>4</v>
      </c>
      <c r="C22" s="27">
        <f>IF(C$6&lt;=$B22,VLOOKUP($A22,'R1R2appear wild'!$E$21:$H$32,'576way_PayCombo (2wild)'!C$6+2,FALSE),IF(C$6-$B22=1,VLOOKUP($A22,'576way_Regular Symbol(2wild)'!$B$34:$H$44,'576way_PayCombo (2wild)'!C$6+2,FALSE),'576way_Regular Symbol(2wild)'!D$16))</f>
        <v>6</v>
      </c>
      <c r="D22" s="27">
        <f>IF(D$6&lt;=$B22,VLOOKUP($A22,'R1R2appear wild'!$E$21:$H$32,'576way_PayCombo (2wild)'!D$6+2,FALSE),IF(D$6-$B22=1,VLOOKUP($A22,'576way_Regular Symbol(2wild)'!$B$34:$H$44,'576way_PayCombo (2wild)'!D$6+2,FALSE),'576way_Regular Symbol(2wild)'!E$16))</f>
        <v>8</v>
      </c>
      <c r="E22" s="27">
        <f>IF(E$6&lt;=$B22,VLOOKUP($A22,'576way_Regular Symbol(2wild)'!$B$21:$H$31,'576way_PayCombo (2wild)'!E$6+2,FALSE)*R$2,IF(E$6-$B22=1,VLOOKUP($A22,'576way_Regular Symbol(2wild)'!$B$34:$H$44,'576way_PayCombo (2wild)'!E$6+2,FALSE),'576way_Regular Symbol(2wild)'!F$16))</f>
        <v>8</v>
      </c>
      <c r="F22" s="27">
        <f>IF(F$6&lt;=$B22,VLOOKUP($A22,'576way_Regular Symbol(2wild)'!$B$21:$H$31,'576way_PayCombo (2wild)'!F$6+2,FALSE)*S$2,IF(F$6-$B22=1,VLOOKUP($A22,'576way_Regular Symbol(2wild)'!$B$34:$H$44,'576way_PayCombo (2wild)'!F$6+2,FALSE),'576way_Regular Symbol(2wild)'!G$16))</f>
        <v>16</v>
      </c>
      <c r="G22" s="27">
        <f>IF(G$6&lt;=$B22,VLOOKUP($A22,'576way_Regular Symbol(2wild)'!$B$21:$H$31,'576way_PayCombo (2wild)'!G$6+2,FALSE)*T$2,IF(G$6-$B22=1,VLOOKUP($A22,'576way_Regular Symbol(2wild)'!$B$34:$H$44,'576way_PayCombo (2wild)'!G$6+2,FALSE),'576way_Regular Symbol(2wild)'!H$16))</f>
        <v>60</v>
      </c>
      <c r="H22" s="256">
        <f t="shared" si="3"/>
        <v>368640</v>
      </c>
      <c r="I22" s="244">
        <f t="shared" si="0"/>
        <v>22.3125</v>
      </c>
      <c r="J22" s="190">
        <f>VLOOKUP($A22,OverView!$B$51:$G$61,'576way_PayCombo (2wild)'!$B22+1,FALSE)</f>
        <v>10</v>
      </c>
      <c r="K22" s="183">
        <f t="shared" si="4"/>
        <v>8.9635854341736706E-3</v>
      </c>
      <c r="L22" s="276">
        <f t="shared" si="1"/>
        <v>4.4817927170868348E-2</v>
      </c>
      <c r="M22" s="275">
        <f t="shared" si="2"/>
        <v>0.44817927170868349</v>
      </c>
      <c r="N22" s="134"/>
      <c r="O22" s="307" t="s">
        <v>285</v>
      </c>
      <c r="P22" s="307" t="s">
        <v>44</v>
      </c>
      <c r="Q22" s="307" t="s">
        <v>44</v>
      </c>
      <c r="R22" s="307" t="s">
        <v>44</v>
      </c>
      <c r="S22" s="307" t="s">
        <v>285</v>
      </c>
      <c r="T22" s="302">
        <f>IF(O22="S1",VLOOKUP(O22,'243way_Regular Symbol'!$B$3:$H$15,'576way_PayCombo (2wild)'!P$1+2,FALSE)*P$2,'243way_Regular Symbol'!D$16-VLOOKUP("S1",'243way_Regular Symbol'!$B$3:$H$15,'576way_PayCombo (2wild)'!P$1+2,FALSE)*P$2)</f>
        <v>58</v>
      </c>
      <c r="U22" s="302">
        <f>IF(P22="S1",VLOOKUP(P22,'243way_Regular Symbol'!$B$3:$H$15,'576way_PayCombo (2wild)'!Q$1+2,FALSE)*Q$2,'243way_Regular Symbol'!E$16-VLOOKUP("S1",'243way_Regular Symbol'!$B$3:$H$15,'576way_PayCombo (2wild)'!Q$1+2,FALSE)*Q$2)</f>
        <v>18</v>
      </c>
      <c r="V22" s="302">
        <f>IF(Q22="S1",VLOOKUP(Q22,'243way_Regular Symbol'!$B$3:$H$15,'576way_PayCombo (2wild)'!R$1+2,FALSE)*R$2,'243way_Regular Symbol'!F$16-VLOOKUP("S1",'243way_Regular Symbol'!$B$3:$H$15,'576way_PayCombo (2wild)'!R$1+2,FALSE)*R$2)</f>
        <v>16</v>
      </c>
      <c r="W22" s="302">
        <f>IF(R22="S1",VLOOKUP(R22,'243way_Regular Symbol'!$B$3:$H$15,'576way_PayCombo (2wild)'!S$1+2,FALSE)*S$2,'243way_Regular Symbol'!G$16-VLOOKUP("S1",'243way_Regular Symbol'!$B$3:$H$15,'576way_PayCombo (2wild)'!S$1+2,FALSE)*S$2)</f>
        <v>8</v>
      </c>
      <c r="X22" s="302">
        <f>IF(S22="S1",VLOOKUP(S22,'243way_Regular Symbol'!$B$3:$H$15,'576way_PayCombo (2wild)'!T$1+2,FALSE)*T$2,'243way_Regular Symbol'!H$16-VLOOKUP("S1",'243way_Regular Symbol'!$B$3:$H$15,'576way_PayCombo (2wild)'!T$1+2,FALSE)*T$2)</f>
        <v>64</v>
      </c>
      <c r="Y22" s="305">
        <f t="shared" si="6"/>
        <v>8552448</v>
      </c>
      <c r="Z22" s="18">
        <f t="shared" si="5"/>
        <v>1.0397759103641457</v>
      </c>
    </row>
    <row r="23" spans="1:26">
      <c r="A23" s="303" t="s">
        <v>188</v>
      </c>
      <c r="B23" s="356">
        <v>4</v>
      </c>
      <c r="C23" s="27">
        <f>IF(C$6&lt;=$B23,VLOOKUP($A23,'R1R2appear wild'!$E$21:$H$32,'576way_PayCombo (2wild)'!C$6+2,FALSE),IF(C$6-$B23=1,VLOOKUP($A23,'576way_Regular Symbol(2wild)'!$B$34:$H$44,'576way_PayCombo (2wild)'!C$6+2,FALSE),'576way_Regular Symbol(2wild)'!D$16))</f>
        <v>8</v>
      </c>
      <c r="D23" s="27">
        <f>IF(D$6&lt;=$B23,VLOOKUP($A23,'R1R2appear wild'!$E$21:$H$32,'576way_PayCombo (2wild)'!D$6+2,FALSE),IF(D$6-$B23=1,VLOOKUP($A23,'576way_Regular Symbol(2wild)'!$B$34:$H$44,'576way_PayCombo (2wild)'!D$6+2,FALSE),'576way_Regular Symbol(2wild)'!E$16))</f>
        <v>10</v>
      </c>
      <c r="E23" s="27">
        <f>IF(E$6&lt;=$B23,VLOOKUP($A23,'576way_Regular Symbol(2wild)'!$B$21:$H$31,'576way_PayCombo (2wild)'!E$6+2,FALSE)*R$2,IF(E$6-$B23=1,VLOOKUP($A23,'576way_Regular Symbol(2wild)'!$B$34:$H$44,'576way_PayCombo (2wild)'!E$6+2,FALSE),'576way_Regular Symbol(2wild)'!F$16))</f>
        <v>16</v>
      </c>
      <c r="F23" s="27">
        <f>IF(F$6&lt;=$B23,VLOOKUP($A23,'576way_Regular Symbol(2wild)'!$B$21:$H$31,'576way_PayCombo (2wild)'!F$6+2,FALSE)*S$2,IF(F$6-$B23=1,VLOOKUP($A23,'576way_Regular Symbol(2wild)'!$B$34:$H$44,'576way_PayCombo (2wild)'!F$6+2,FALSE),'576way_Regular Symbol(2wild)'!G$16))</f>
        <v>32</v>
      </c>
      <c r="G23" s="27">
        <f>IF(G$6&lt;=$B23,VLOOKUP($A23,'576way_Regular Symbol(2wild)'!$B$21:$H$31,'576way_PayCombo (2wild)'!G$6+2,FALSE)*T$2,IF(G$6-$B23=1,VLOOKUP($A23,'576way_Regular Symbol(2wild)'!$B$34:$H$44,'576way_PayCombo (2wild)'!G$6+2,FALSE),'576way_Regular Symbol(2wild)'!H$16))</f>
        <v>39</v>
      </c>
      <c r="H23" s="256">
        <f t="shared" si="3"/>
        <v>1597440</v>
      </c>
      <c r="I23" s="244">
        <f t="shared" si="0"/>
        <v>5.1490384615384617</v>
      </c>
      <c r="J23" s="190">
        <f>VLOOKUP($A23,OverView!$B$51:$G$61,'576way_PayCombo (2wild)'!$B23+1,FALSE)</f>
        <v>10</v>
      </c>
      <c r="K23" s="183">
        <f t="shared" si="4"/>
        <v>3.8842203548085902E-2</v>
      </c>
      <c r="L23" s="276">
        <f t="shared" si="1"/>
        <v>0.19421101774042951</v>
      </c>
      <c r="M23" s="275">
        <f t="shared" si="2"/>
        <v>1.942110177404295</v>
      </c>
      <c r="N23" s="134"/>
      <c r="O23" s="307" t="s">
        <v>285</v>
      </c>
      <c r="P23" s="307" t="s">
        <v>44</v>
      </c>
      <c r="Q23" s="307" t="s">
        <v>44</v>
      </c>
      <c r="R23" s="307" t="s">
        <v>285</v>
      </c>
      <c r="S23" s="307" t="s">
        <v>44</v>
      </c>
      <c r="T23" s="302">
        <f>IF(O23="S1",VLOOKUP(O23,'243way_Regular Symbol'!$B$3:$H$15,'576way_PayCombo (2wild)'!P$1+2,FALSE)*P$2,'243way_Regular Symbol'!D$16-VLOOKUP("S1",'243way_Regular Symbol'!$B$3:$H$15,'576way_PayCombo (2wild)'!P$1+2,FALSE)*P$2)</f>
        <v>58</v>
      </c>
      <c r="U23" s="302">
        <f>IF(P23="S1",VLOOKUP(P23,'243way_Regular Symbol'!$B$3:$H$15,'576way_PayCombo (2wild)'!Q$1+2,FALSE)*Q$2,'243way_Regular Symbol'!E$16-VLOOKUP("S1",'243way_Regular Symbol'!$B$3:$H$15,'576way_PayCombo (2wild)'!Q$1+2,FALSE)*Q$2)</f>
        <v>18</v>
      </c>
      <c r="V23" s="302">
        <f>IF(Q23="S1",VLOOKUP(Q23,'243way_Regular Symbol'!$B$3:$H$15,'576way_PayCombo (2wild)'!R$1+2,FALSE)*R$2,'243way_Regular Symbol'!F$16-VLOOKUP("S1",'243way_Regular Symbol'!$B$3:$H$15,'576way_PayCombo (2wild)'!R$1+2,FALSE)*R$2)</f>
        <v>16</v>
      </c>
      <c r="W23" s="302">
        <f>IF(R23="S1",VLOOKUP(R23,'243way_Regular Symbol'!$B$3:$H$15,'576way_PayCombo (2wild)'!S$1+2,FALSE)*S$2,'243way_Regular Symbol'!G$16-VLOOKUP("S1",'243way_Regular Symbol'!$B$3:$H$15,'576way_PayCombo (2wild)'!S$1+2,FALSE)*S$2)</f>
        <v>48</v>
      </c>
      <c r="X23" s="302">
        <f>IF(S23="S1",VLOOKUP(S23,'243way_Regular Symbol'!$B$3:$H$15,'576way_PayCombo (2wild)'!T$1+2,FALSE)*T$2,'243way_Regular Symbol'!H$16-VLOOKUP("S1",'243way_Regular Symbol'!$B$3:$H$15,'576way_PayCombo (2wild)'!T$1+2,FALSE)*T$2)</f>
        <v>4</v>
      </c>
      <c r="Y23" s="305">
        <f>PRODUCT(T23,U23,V23,W23,X23)</f>
        <v>3207168</v>
      </c>
      <c r="Z23" s="18">
        <f t="shared" si="5"/>
        <v>0.38991596638655462</v>
      </c>
    </row>
    <row r="24" spans="1:26">
      <c r="A24" s="303" t="s">
        <v>189</v>
      </c>
      <c r="B24" s="356">
        <v>4</v>
      </c>
      <c r="C24" s="27">
        <f>IF(C$6&lt;=$B24,VLOOKUP($A24,'R1R2appear wild'!$E$21:$H$32,'576way_PayCombo (2wild)'!C$6+2,FALSE),IF(C$6-$B24=1,VLOOKUP($A24,'576way_Regular Symbol(2wild)'!$B$34:$H$44,'576way_PayCombo (2wild)'!C$6+2,FALSE),'576way_Regular Symbol(2wild)'!D$16))</f>
        <v>7</v>
      </c>
      <c r="D24" s="27">
        <f>IF(D$6&lt;=$B24,VLOOKUP($A24,'R1R2appear wild'!$E$21:$H$32,'576way_PayCombo (2wild)'!D$6+2,FALSE),IF(D$6-$B24=1,VLOOKUP($A24,'576way_Regular Symbol(2wild)'!$B$34:$H$44,'576way_PayCombo (2wild)'!D$6+2,FALSE),'576way_Regular Symbol(2wild)'!E$16))</f>
        <v>6</v>
      </c>
      <c r="E24" s="27">
        <f>IF(E$6&lt;=$B24,VLOOKUP($A24,'576way_Regular Symbol(2wild)'!$B$21:$H$31,'576way_PayCombo (2wild)'!E$6+2,FALSE)*R$2,IF(E$6-$B24=1,VLOOKUP($A24,'576way_Regular Symbol(2wild)'!$B$34:$H$44,'576way_PayCombo (2wild)'!E$6+2,FALSE),'576way_Regular Symbol(2wild)'!F$16))</f>
        <v>20</v>
      </c>
      <c r="F24" s="27">
        <f>IF(F$6&lt;=$B24,VLOOKUP($A24,'576way_Regular Symbol(2wild)'!$B$21:$H$31,'576way_PayCombo (2wild)'!F$6+2,FALSE)*S$2,IF(F$6-$B24=1,VLOOKUP($A24,'576way_Regular Symbol(2wild)'!$B$34:$H$44,'576way_PayCombo (2wild)'!F$6+2,FALSE),'576way_Regular Symbol(2wild)'!G$16))</f>
        <v>28</v>
      </c>
      <c r="G24" s="27">
        <f>IF(G$6&lt;=$B24,VLOOKUP($A24,'576way_Regular Symbol(2wild)'!$B$21:$H$31,'576way_PayCombo (2wild)'!G$6+2,FALSE)*T$2,IF(G$6-$B24=1,VLOOKUP($A24,'576way_Regular Symbol(2wild)'!$B$34:$H$44,'576way_PayCombo (2wild)'!G$6+2,FALSE),'576way_Regular Symbol(2wild)'!H$16))</f>
        <v>38</v>
      </c>
      <c r="H24" s="256">
        <f t="shared" si="3"/>
        <v>893760</v>
      </c>
      <c r="I24" s="244">
        <f t="shared" si="0"/>
        <v>9.2030075187969924</v>
      </c>
      <c r="J24" s="190">
        <f>VLOOKUP($A24,OverView!$B$51:$G$61,'576way_PayCombo (2wild)'!$B24+1,FALSE)</f>
        <v>10</v>
      </c>
      <c r="K24" s="183">
        <f t="shared" si="4"/>
        <v>2.1732026143790852E-2</v>
      </c>
      <c r="L24" s="276">
        <f t="shared" si="1"/>
        <v>0.10866013071895425</v>
      </c>
      <c r="M24" s="275">
        <f t="shared" si="2"/>
        <v>1.0866013071895426</v>
      </c>
      <c r="N24" s="134"/>
      <c r="O24" s="307" t="s">
        <v>285</v>
      </c>
      <c r="P24" s="307" t="s">
        <v>44</v>
      </c>
      <c r="Q24" s="307" t="s">
        <v>285</v>
      </c>
      <c r="R24" s="307" t="s">
        <v>44</v>
      </c>
      <c r="S24" s="307" t="s">
        <v>44</v>
      </c>
      <c r="T24" s="302">
        <f>IF(O24="S1",VLOOKUP(O24,'243way_Regular Symbol'!$B$3:$H$15,'576way_PayCombo (2wild)'!P$1+2,FALSE)*P$2,'243way_Regular Symbol'!D$16-VLOOKUP("S1",'243way_Regular Symbol'!$B$3:$H$15,'576way_PayCombo (2wild)'!P$1+2,FALSE)*P$2)</f>
        <v>58</v>
      </c>
      <c r="U24" s="302">
        <f>IF(P24="S1",VLOOKUP(P24,'243way_Regular Symbol'!$B$3:$H$15,'576way_PayCombo (2wild)'!Q$1+2,FALSE)*Q$2,'243way_Regular Symbol'!E$16-VLOOKUP("S1",'243way_Regular Symbol'!$B$3:$H$15,'576way_PayCombo (2wild)'!Q$1+2,FALSE)*Q$2)</f>
        <v>18</v>
      </c>
      <c r="V24" s="302">
        <f>IF(Q24="S1",VLOOKUP(Q24,'243way_Regular Symbol'!$B$3:$H$15,'576way_PayCombo (2wild)'!R$1+2,FALSE)*R$2,'243way_Regular Symbol'!F$16-VLOOKUP("S1",'243way_Regular Symbol'!$B$3:$H$15,'576way_PayCombo (2wild)'!R$1+2,FALSE)*R$2)</f>
        <v>44</v>
      </c>
      <c r="W24" s="302">
        <f>IF(R24="S1",VLOOKUP(R24,'243way_Regular Symbol'!$B$3:$H$15,'576way_PayCombo (2wild)'!S$1+2,FALSE)*S$2,'243way_Regular Symbol'!G$16-VLOOKUP("S1",'243way_Regular Symbol'!$B$3:$H$15,'576way_PayCombo (2wild)'!S$1+2,FALSE)*S$2)</f>
        <v>8</v>
      </c>
      <c r="X24" s="302">
        <f>IF(S24="S1",VLOOKUP(S24,'243way_Regular Symbol'!$B$3:$H$15,'576way_PayCombo (2wild)'!T$1+2,FALSE)*T$2,'243way_Regular Symbol'!H$16-VLOOKUP("S1",'243way_Regular Symbol'!$B$3:$H$15,'576way_PayCombo (2wild)'!T$1+2,FALSE)*T$2)</f>
        <v>4</v>
      </c>
      <c r="Y24" s="305">
        <f t="shared" si="6"/>
        <v>1469952</v>
      </c>
      <c r="Z24" s="18">
        <f t="shared" si="5"/>
        <v>0.17871148459383754</v>
      </c>
    </row>
    <row r="25" spans="1:26">
      <c r="A25" s="303" t="s">
        <v>190</v>
      </c>
      <c r="B25" s="356">
        <v>4</v>
      </c>
      <c r="C25" s="27">
        <f>IF(C$6&lt;=$B25,VLOOKUP($A25,'R1R2appear wild'!$E$21:$H$32,'576way_PayCombo (2wild)'!C$6+2,FALSE),IF(C$6-$B25=1,VLOOKUP($A25,'576way_Regular Symbol(2wild)'!$B$34:$H$44,'576way_PayCombo (2wild)'!C$6+2,FALSE),'576way_Regular Symbol(2wild)'!D$16))</f>
        <v>7</v>
      </c>
      <c r="D25" s="27">
        <f>IF(D$6&lt;=$B25,VLOOKUP($A25,'R1R2appear wild'!$E$21:$H$32,'576way_PayCombo (2wild)'!D$6+2,FALSE),IF(D$6-$B25=1,VLOOKUP($A25,'576way_Regular Symbol(2wild)'!$B$34:$H$44,'576way_PayCombo (2wild)'!D$6+2,FALSE),'576way_Regular Symbol(2wild)'!E$16))</f>
        <v>8</v>
      </c>
      <c r="E25" s="27">
        <f>IF(E$6&lt;=$B25,VLOOKUP($A25,'576way_Regular Symbol(2wild)'!$B$21:$H$31,'576way_PayCombo (2wild)'!E$6+2,FALSE)*R$2,IF(E$6-$B25=1,VLOOKUP($A25,'576way_Regular Symbol(2wild)'!$B$34:$H$44,'576way_PayCombo (2wild)'!E$6+2,FALSE),'576way_Regular Symbol(2wild)'!F$16))</f>
        <v>16</v>
      </c>
      <c r="F25" s="27">
        <f>IF(F$6&lt;=$B25,VLOOKUP($A25,'576way_Regular Symbol(2wild)'!$B$21:$H$31,'576way_PayCombo (2wild)'!F$6+2,FALSE)*S$2,IF(F$6-$B25=1,VLOOKUP($A25,'576way_Regular Symbol(2wild)'!$B$34:$H$44,'576way_PayCombo (2wild)'!F$6+2,FALSE),'576way_Regular Symbol(2wild)'!G$16))</f>
        <v>8</v>
      </c>
      <c r="G25" s="27">
        <f>IF(G$6&lt;=$B25,VLOOKUP($A25,'576way_Regular Symbol(2wild)'!$B$21:$H$31,'576way_PayCombo (2wild)'!G$6+2,FALSE)*T$2,IF(G$6-$B25=1,VLOOKUP($A25,'576way_Regular Symbol(2wild)'!$B$34:$H$44,'576way_PayCombo (2wild)'!G$6+2,FALSE),'576way_Regular Symbol(2wild)'!H$16))</f>
        <v>30</v>
      </c>
      <c r="H25" s="256">
        <f t="shared" si="3"/>
        <v>215040</v>
      </c>
      <c r="I25" s="244">
        <f t="shared" si="0"/>
        <v>38.25</v>
      </c>
      <c r="J25" s="190">
        <f>VLOOKUP($A25,OverView!$B$51:$G$61,'576way_PayCombo (2wild)'!$B25+1,FALSE)</f>
        <v>10</v>
      </c>
      <c r="K25" s="183">
        <f t="shared" si="4"/>
        <v>5.228758169934641E-3</v>
      </c>
      <c r="L25" s="276">
        <f t="shared" si="1"/>
        <v>2.6143790849673203E-2</v>
      </c>
      <c r="M25" s="275">
        <f t="shared" si="2"/>
        <v>0.26143790849673204</v>
      </c>
      <c r="N25" s="134"/>
      <c r="O25" s="307" t="s">
        <v>285</v>
      </c>
      <c r="P25" s="307" t="s">
        <v>285</v>
      </c>
      <c r="Q25" s="307" t="s">
        <v>44</v>
      </c>
      <c r="R25" s="307" t="s">
        <v>44</v>
      </c>
      <c r="S25" s="307" t="s">
        <v>44</v>
      </c>
      <c r="T25" s="302">
        <f>IF(O25="S1",VLOOKUP(O25,'243way_Regular Symbol'!$B$3:$H$15,'576way_PayCombo (2wild)'!P$1+2,FALSE)*P$2,'243way_Regular Symbol'!D$16-VLOOKUP("S1",'243way_Regular Symbol'!$B$3:$H$15,'576way_PayCombo (2wild)'!P$1+2,FALSE)*P$2)</f>
        <v>58</v>
      </c>
      <c r="U25" s="302">
        <f>IF(P25="S1",VLOOKUP(P25,'243way_Regular Symbol'!$B$3:$H$15,'576way_PayCombo (2wild)'!Q$1+2,FALSE)*Q$2,'243way_Regular Symbol'!E$16-VLOOKUP("S1",'243way_Regular Symbol'!$B$3:$H$15,'576way_PayCombo (2wild)'!Q$1+2,FALSE)*Q$2)</f>
        <v>64</v>
      </c>
      <c r="V25" s="302">
        <f>IF(Q25="S1",VLOOKUP(Q25,'243way_Regular Symbol'!$B$3:$H$15,'576way_PayCombo (2wild)'!R$1+2,FALSE)*R$2,'243way_Regular Symbol'!F$16-VLOOKUP("S1",'243way_Regular Symbol'!$B$3:$H$15,'576way_PayCombo (2wild)'!R$1+2,FALSE)*R$2)</f>
        <v>16</v>
      </c>
      <c r="W25" s="302">
        <f>IF(R25="S1",VLOOKUP(R25,'243way_Regular Symbol'!$B$3:$H$15,'576way_PayCombo (2wild)'!S$1+2,FALSE)*S$2,'243way_Regular Symbol'!G$16-VLOOKUP("S1",'243way_Regular Symbol'!$B$3:$H$15,'576way_PayCombo (2wild)'!S$1+2,FALSE)*S$2)</f>
        <v>8</v>
      </c>
      <c r="X25" s="302">
        <f>IF(S25="S1",VLOOKUP(S25,'243way_Regular Symbol'!$B$3:$H$15,'576way_PayCombo (2wild)'!T$1+2,FALSE)*T$2,'243way_Regular Symbol'!H$16-VLOOKUP("S1",'243way_Regular Symbol'!$B$3:$H$15,'576way_PayCombo (2wild)'!T$1+2,FALSE)*T$2)</f>
        <v>4</v>
      </c>
      <c r="Y25" s="305">
        <f t="shared" si="6"/>
        <v>1900544</v>
      </c>
      <c r="Z25" s="18">
        <f t="shared" si="5"/>
        <v>0.23106131341425459</v>
      </c>
    </row>
    <row r="26" spans="1:26">
      <c r="A26" s="303" t="s">
        <v>186</v>
      </c>
      <c r="B26" s="356">
        <v>4</v>
      </c>
      <c r="C26" s="27">
        <f>IF(C$6&lt;=$B26,VLOOKUP($A26,'R1R2appear wild'!$E$21:$H$32,'576way_PayCombo (2wild)'!C$6+2,FALSE),IF(C$6-$B26=1,VLOOKUP($A26,'576way_Regular Symbol(2wild)'!$B$34:$H$44,'576way_PayCombo (2wild)'!C$6+2,FALSE),'576way_Regular Symbol(2wild)'!D$16))</f>
        <v>11</v>
      </c>
      <c r="D26" s="27">
        <f>IF(D$6&lt;=$B26,VLOOKUP($A26,'R1R2appear wild'!$E$21:$H$32,'576way_PayCombo (2wild)'!D$6+2,FALSE),IF(D$6-$B26=1,VLOOKUP($A26,'576way_Regular Symbol(2wild)'!$B$34:$H$44,'576way_PayCombo (2wild)'!D$6+2,FALSE),'576way_Regular Symbol(2wild)'!E$16))</f>
        <v>8</v>
      </c>
      <c r="E26" s="27">
        <f>IF(E$6&lt;=$B26,VLOOKUP($A26,'576way_Regular Symbol(2wild)'!$B$21:$H$31,'576way_PayCombo (2wild)'!E$6+2,FALSE)*R$2,IF(E$6-$B26=1,VLOOKUP($A26,'576way_Regular Symbol(2wild)'!$B$34:$H$44,'576way_PayCombo (2wild)'!E$6+2,FALSE),'576way_Regular Symbol(2wild)'!F$16))</f>
        <v>28</v>
      </c>
      <c r="F26" s="27">
        <f>IF(F$6&lt;=$B26,VLOOKUP($A26,'576way_Regular Symbol(2wild)'!$B$21:$H$31,'576way_PayCombo (2wild)'!F$6+2,FALSE)*S$2,IF(F$6-$B26=1,VLOOKUP($A26,'576way_Regular Symbol(2wild)'!$B$34:$H$44,'576way_PayCombo (2wild)'!F$6+2,FALSE),'576way_Regular Symbol(2wild)'!G$16))</f>
        <v>8</v>
      </c>
      <c r="G26" s="27">
        <f>IF(G$6&lt;=$B26,VLOOKUP($A26,'576way_Regular Symbol(2wild)'!$B$21:$H$31,'576way_PayCombo (2wild)'!G$6+2,FALSE)*T$2,IF(G$6-$B26=1,VLOOKUP($A26,'576way_Regular Symbol(2wild)'!$B$34:$H$44,'576way_PayCombo (2wild)'!G$6+2,FALSE),'576way_Regular Symbol(2wild)'!H$16))</f>
        <v>43</v>
      </c>
      <c r="H26" s="256">
        <f t="shared" si="3"/>
        <v>847616</v>
      </c>
      <c r="I26" s="244">
        <f t="shared" si="0"/>
        <v>9.7040169133192382</v>
      </c>
      <c r="J26" s="190">
        <f>VLOOKUP($A26,OverView!$B$51:$G$61,'576way_PayCombo (2wild)'!$B26+1,FALSE)</f>
        <v>10</v>
      </c>
      <c r="K26" s="183">
        <f t="shared" si="4"/>
        <v>2.0610021786492377E-2</v>
      </c>
      <c r="L26" s="276">
        <f t="shared" si="1"/>
        <v>0.10305010893246189</v>
      </c>
      <c r="M26" s="275">
        <f t="shared" si="2"/>
        <v>1.0305010893246189</v>
      </c>
      <c r="N26" s="134"/>
      <c r="Y26" s="305"/>
      <c r="Z26" s="18"/>
    </row>
    <row r="27" spans="1:26">
      <c r="A27" s="303" t="s">
        <v>149</v>
      </c>
      <c r="B27" s="356">
        <v>3</v>
      </c>
      <c r="C27" s="27">
        <f>IF(C$6&lt;=$B27,VLOOKUP($A27,'R1R2appear wild'!$E$21:$H$32,'576way_PayCombo (2wild)'!C$6+2,FALSE),IF(C$6-$B27=1,VLOOKUP($A27,'576way_Regular Symbol(2wild)'!$B$34:$H$44,'576way_PayCombo (2wild)'!C$6+2,FALSE),'576way_Regular Symbol(2wild)'!D$16))</f>
        <v>6</v>
      </c>
      <c r="D27" s="27">
        <f>IF(D$6&lt;=$B27,VLOOKUP($A27,'R1R2appear wild'!$E$21:$H$32,'576way_PayCombo (2wild)'!D$6+2,FALSE),IF(D$6-$B27=1,VLOOKUP($A27,'576way_Regular Symbol(2wild)'!$B$34:$H$44,'576way_PayCombo (2wild)'!D$6+2,FALSE),'576way_Regular Symbol(2wild)'!E$16))</f>
        <v>6</v>
      </c>
      <c r="E27" s="27">
        <f>IF(E$6&lt;=$B27,VLOOKUP($A27,'576way_Regular Symbol(2wild)'!$B$21:$H$31,'576way_PayCombo (2wild)'!E$6+2,FALSE)*R$2,IF(E$6-$B27=1,VLOOKUP($A27,'576way_Regular Symbol(2wild)'!$B$34:$H$44,'576way_PayCombo (2wild)'!E$6+2,FALSE),'576way_Regular Symbol(2wild)'!F$16))</f>
        <v>24</v>
      </c>
      <c r="F27" s="27">
        <f>IF(F$6&lt;=$B27,VLOOKUP($A27,'576way_Regular Symbol(2wild)'!$B$21:$H$31,'576way_PayCombo (2wild)'!F$6+2,FALSE)*S$2,IF(F$6-$B27=1,VLOOKUP($A27,'576way_Regular Symbol(2wild)'!$B$34:$H$44,'576way_PayCombo (2wild)'!F$6+2,FALSE),'576way_Regular Symbol(2wild)'!G$16))</f>
        <v>38</v>
      </c>
      <c r="G27" s="27">
        <f>IF(G$6&lt;=$B27,VLOOKUP($A27,'576way_Regular Symbol(2wild)'!$B$21:$H$31,'576way_PayCombo (2wild)'!G$6+2,FALSE)*T$2,IF(G$6-$B27=1,VLOOKUP($A27,'576way_Regular Symbol(2wild)'!$B$34:$H$44,'576way_PayCombo (2wild)'!G$6+2,FALSE),'576way_Regular Symbol(2wild)'!H$16))</f>
        <v>68</v>
      </c>
      <c r="H27" s="256">
        <f t="shared" si="3"/>
        <v>2232576</v>
      </c>
      <c r="I27" s="244">
        <f t="shared" si="0"/>
        <v>3.6842105263157894</v>
      </c>
      <c r="J27" s="190">
        <f>VLOOKUP($A27,OverView!$B$51:$G$61,'576way_PayCombo (2wild)'!$B27+1,FALSE)</f>
        <v>100</v>
      </c>
      <c r="K27" s="183">
        <f t="shared" si="4"/>
        <v>0.54285714285714282</v>
      </c>
      <c r="L27" s="276">
        <f t="shared" si="1"/>
        <v>0.27142857142857141</v>
      </c>
      <c r="M27" s="275">
        <f t="shared" si="2"/>
        <v>27.142857142857142</v>
      </c>
      <c r="N27" s="134"/>
      <c r="O27" s="193" t="s">
        <v>282</v>
      </c>
      <c r="Y27" s="305"/>
      <c r="Z27" s="18"/>
    </row>
    <row r="28" spans="1:26">
      <c r="A28" s="303" t="s">
        <v>85</v>
      </c>
      <c r="B28" s="356">
        <v>3</v>
      </c>
      <c r="C28" s="27">
        <f>IF(C$6&lt;=$B28,VLOOKUP($A28,'R1R2appear wild'!$E$21:$H$32,'576way_PayCombo (2wild)'!C$6+2,FALSE),IF(C$6-$B28=1,VLOOKUP($A28,'576way_Regular Symbol(2wild)'!$B$34:$H$44,'576way_PayCombo (2wild)'!C$6+2,FALSE),'576way_Regular Symbol(2wild)'!D$16))</f>
        <v>6</v>
      </c>
      <c r="D28" s="27">
        <f>IF(D$6&lt;=$B28,VLOOKUP($A28,'R1R2appear wild'!$E$21:$H$32,'576way_PayCombo (2wild)'!D$6+2,FALSE),IF(D$6-$B28=1,VLOOKUP($A28,'576way_Regular Symbol(2wild)'!$B$34:$H$44,'576way_PayCombo (2wild)'!D$6+2,FALSE),'576way_Regular Symbol(2wild)'!E$16))</f>
        <v>7</v>
      </c>
      <c r="E28" s="27">
        <f>IF(E$6&lt;=$B28,VLOOKUP($A28,'576way_Regular Symbol(2wild)'!$B$21:$H$31,'576way_PayCombo (2wild)'!E$6+2,FALSE)*R$2,IF(E$6-$B28=1,VLOOKUP($A28,'576way_Regular Symbol(2wild)'!$B$34:$H$44,'576way_PayCombo (2wild)'!E$6+2,FALSE),'576way_Regular Symbol(2wild)'!F$16))</f>
        <v>20</v>
      </c>
      <c r="F28" s="27">
        <f>IF(F$6&lt;=$B28,VLOOKUP($A28,'576way_Regular Symbol(2wild)'!$B$21:$H$31,'576way_PayCombo (2wild)'!F$6+2,FALSE)*S$2,IF(F$6-$B28=1,VLOOKUP($A28,'576way_Regular Symbol(2wild)'!$B$34:$H$44,'576way_PayCombo (2wild)'!F$6+2,FALSE),'576way_Regular Symbol(2wild)'!G$16))</f>
        <v>32</v>
      </c>
      <c r="G28" s="27">
        <f>IF(G$6&lt;=$B28,VLOOKUP($A28,'576way_Regular Symbol(2wild)'!$B$21:$H$31,'576way_PayCombo (2wild)'!G$6+2,FALSE)*T$2,IF(G$6-$B28=1,VLOOKUP($A28,'576way_Regular Symbol(2wild)'!$B$34:$H$44,'576way_PayCombo (2wild)'!G$6+2,FALSE),'576way_Regular Symbol(2wild)'!H$16))</f>
        <v>68</v>
      </c>
      <c r="H28" s="256">
        <f t="shared" si="3"/>
        <v>1827840</v>
      </c>
      <c r="I28" s="244">
        <f t="shared" si="0"/>
        <v>4.5</v>
      </c>
      <c r="J28" s="190">
        <f>VLOOKUP($A28,OverView!$B$51:$G$61,'576way_PayCombo (2wild)'!$B28+1,FALSE)</f>
        <v>100</v>
      </c>
      <c r="K28" s="183">
        <f t="shared" si="4"/>
        <v>0.44444444444444442</v>
      </c>
      <c r="L28" s="276">
        <f t="shared" si="1"/>
        <v>0.22222222222222221</v>
      </c>
      <c r="M28" s="275">
        <f t="shared" si="2"/>
        <v>22.222222222222221</v>
      </c>
      <c r="N28" s="134"/>
      <c r="O28" s="302">
        <v>1</v>
      </c>
      <c r="P28" s="302">
        <v>2</v>
      </c>
      <c r="Q28" s="302">
        <v>3</v>
      </c>
      <c r="R28" s="302">
        <v>4</v>
      </c>
      <c r="S28" s="302">
        <v>5</v>
      </c>
      <c r="T28" s="302" t="s">
        <v>0</v>
      </c>
      <c r="U28" s="302" t="s">
        <v>4</v>
      </c>
      <c r="V28" s="302" t="s">
        <v>1</v>
      </c>
      <c r="W28" s="302" t="s">
        <v>2</v>
      </c>
      <c r="X28" s="302" t="s">
        <v>3</v>
      </c>
      <c r="Y28" s="305"/>
      <c r="Z28" s="18"/>
    </row>
    <row r="29" spans="1:26">
      <c r="A29" s="303" t="s">
        <v>83</v>
      </c>
      <c r="B29" s="356">
        <v>3</v>
      </c>
      <c r="C29" s="27">
        <f>IF(C$6&lt;=$B29,VLOOKUP($A29,'R1R2appear wild'!$E$21:$H$32,'576way_PayCombo (2wild)'!C$6+2,FALSE),IF(C$6-$B29=1,VLOOKUP($A29,'576way_Regular Symbol(2wild)'!$B$34:$H$44,'576way_PayCombo (2wild)'!C$6+2,FALSE),'576way_Regular Symbol(2wild)'!D$16))</f>
        <v>6</v>
      </c>
      <c r="D29" s="27">
        <f>IF(D$6&lt;=$B29,VLOOKUP($A29,'R1R2appear wild'!$E$21:$H$32,'576way_PayCombo (2wild)'!D$6+2,FALSE),IF(D$6-$B29=1,VLOOKUP($A29,'576way_Regular Symbol(2wild)'!$B$34:$H$44,'576way_PayCombo (2wild)'!D$6+2,FALSE),'576way_Regular Symbol(2wild)'!E$16))</f>
        <v>6</v>
      </c>
      <c r="E29" s="27">
        <f>IF(E$6&lt;=$B29,VLOOKUP($A29,'576way_Regular Symbol(2wild)'!$B$21:$H$31,'576way_PayCombo (2wild)'!E$6+2,FALSE)*R$2,IF(E$6-$B29=1,VLOOKUP($A29,'576way_Regular Symbol(2wild)'!$B$34:$H$44,'576way_PayCombo (2wild)'!E$6+2,FALSE),'576way_Regular Symbol(2wild)'!F$16))</f>
        <v>12</v>
      </c>
      <c r="F29" s="27">
        <f>IF(F$6&lt;=$B29,VLOOKUP($A29,'576way_Regular Symbol(2wild)'!$B$21:$H$31,'576way_PayCombo (2wild)'!F$6+2,FALSE)*S$2,IF(F$6-$B29=1,VLOOKUP($A29,'576way_Regular Symbol(2wild)'!$B$34:$H$44,'576way_PayCombo (2wild)'!F$6+2,FALSE),'576way_Regular Symbol(2wild)'!G$16))</f>
        <v>52</v>
      </c>
      <c r="G29" s="27">
        <f>IF(G$6&lt;=$B29,VLOOKUP($A29,'576way_Regular Symbol(2wild)'!$B$21:$H$31,'576way_PayCombo (2wild)'!G$6+2,FALSE)*T$2,IF(G$6-$B29=1,VLOOKUP($A29,'576way_Regular Symbol(2wild)'!$B$34:$H$44,'576way_PayCombo (2wild)'!G$6+2,FALSE),'576way_Regular Symbol(2wild)'!H$16))</f>
        <v>68</v>
      </c>
      <c r="H29" s="256">
        <f t="shared" si="3"/>
        <v>1527552</v>
      </c>
      <c r="I29" s="244">
        <f t="shared" si="0"/>
        <v>5.384615384615385</v>
      </c>
      <c r="J29" s="190">
        <f>VLOOKUP($A29,OverView!$B$51:$G$61,'576way_PayCombo (2wild)'!$B29+1,FALSE)</f>
        <v>50</v>
      </c>
      <c r="K29" s="183">
        <f t="shared" si="4"/>
        <v>0.18571428571428569</v>
      </c>
      <c r="L29" s="276">
        <f t="shared" si="1"/>
        <v>0.18571428571428569</v>
      </c>
      <c r="M29" s="275">
        <f t="shared" si="2"/>
        <v>9.2857142857142847</v>
      </c>
      <c r="N29" s="134"/>
      <c r="O29" s="304" t="s">
        <v>44</v>
      </c>
      <c r="P29" s="304" t="s">
        <v>44</v>
      </c>
      <c r="Q29" s="304" t="s">
        <v>44</v>
      </c>
      <c r="R29" s="304" t="s">
        <v>44</v>
      </c>
      <c r="S29" s="304" t="s">
        <v>44</v>
      </c>
      <c r="T29" s="302">
        <f>IF(OR(O$9=1,O$9=2),IF(O10="S1",'R1R2appear wild'!G$33,'243way_Regular Symbol'!D$15*3),'576way_PayCombo (2wild)'!T10)</f>
        <v>0</v>
      </c>
      <c r="U29" s="302">
        <f>IF(OR(P$9=1,P$9=2),IF(P10="S1",'R1R2appear wild'!H$33,'243way_Regular Symbol'!E$15*3),'576way_PayCombo (2wild)'!U10)</f>
        <v>0</v>
      </c>
      <c r="V29" s="302">
        <f>IF(OR(Q$9=1,Q$9=2),IF(Q10="S1",'576way_Regular Symbol(2wild)'!F$60,'576way_PayCombo (2wild)'!V10),'576way_PayCombo (2wild)'!V10)</f>
        <v>16</v>
      </c>
      <c r="W29" s="302">
        <f>IF(OR(R$9=1,R$9=2),IF(R10="S1",'576way_Regular Symbol(2wild)'!G$60,'576way_PayCombo (2wild)'!W10),'576way_PayCombo (2wild)'!W10)</f>
        <v>8</v>
      </c>
      <c r="X29" s="302">
        <f>IF(OR(S$9=1,S$9=2),IF(S10="S1",'576way_Regular Symbol(2wild)'!H$60,'576way_PayCombo (2wild)'!X10),'576way_PayCombo (2wild)'!X10)</f>
        <v>4</v>
      </c>
      <c r="Y29" s="305">
        <f t="shared" ref="Y29:Y44" si="7">PRODUCT(T29,U29,V29,W29,X29)</f>
        <v>0</v>
      </c>
      <c r="Z29" s="18">
        <f t="shared" ref="Z29:Z44" si="8">Y29/$C$5</f>
        <v>0</v>
      </c>
    </row>
    <row r="30" spans="1:26">
      <c r="A30" s="303" t="s">
        <v>84</v>
      </c>
      <c r="B30" s="356">
        <v>3</v>
      </c>
      <c r="C30" s="27">
        <f>IF(C$6&lt;=$B30,VLOOKUP($A30,'R1R2appear wild'!$E$21:$H$32,'576way_PayCombo (2wild)'!C$6+2,FALSE),IF(C$6-$B30=1,VLOOKUP($A30,'576way_Regular Symbol(2wild)'!$B$34:$H$44,'576way_PayCombo (2wild)'!C$6+2,FALSE),'576way_Regular Symbol(2wild)'!D$16))</f>
        <v>6</v>
      </c>
      <c r="D30" s="27">
        <f>IF(D$6&lt;=$B30,VLOOKUP($A30,'R1R2appear wild'!$E$21:$H$32,'576way_PayCombo (2wild)'!D$6+2,FALSE),IF(D$6-$B30=1,VLOOKUP($A30,'576way_Regular Symbol(2wild)'!$B$34:$H$44,'576way_PayCombo (2wild)'!D$6+2,FALSE),'576way_Regular Symbol(2wild)'!E$16))</f>
        <v>6</v>
      </c>
      <c r="E30" s="27">
        <f>IF(E$6&lt;=$B30,VLOOKUP($A30,'576way_Regular Symbol(2wild)'!$B$21:$H$31,'576way_PayCombo (2wild)'!E$6+2,FALSE)*R$2,IF(E$6-$B30=1,VLOOKUP($A30,'576way_Regular Symbol(2wild)'!$B$34:$H$44,'576way_PayCombo (2wild)'!E$6+2,FALSE),'576way_Regular Symbol(2wild)'!F$16))</f>
        <v>16</v>
      </c>
      <c r="F30" s="27">
        <f>IF(F$6&lt;=$B30,VLOOKUP($A30,'576way_Regular Symbol(2wild)'!$B$21:$H$31,'576way_PayCombo (2wild)'!F$6+2,FALSE)*S$2,IF(F$6-$B30=1,VLOOKUP($A30,'576way_Regular Symbol(2wild)'!$B$34:$H$44,'576way_PayCombo (2wild)'!F$6+2,FALSE),'576way_Regular Symbol(2wild)'!G$16))</f>
        <v>48</v>
      </c>
      <c r="G30" s="27">
        <f>IF(G$6&lt;=$B30,VLOOKUP($A30,'576way_Regular Symbol(2wild)'!$B$21:$H$31,'576way_PayCombo (2wild)'!G$6+2,FALSE)*T$2,IF(G$6-$B30=1,VLOOKUP($A30,'576way_Regular Symbol(2wild)'!$B$34:$H$44,'576way_PayCombo (2wild)'!G$6+2,FALSE),'576way_Regular Symbol(2wild)'!H$16))</f>
        <v>68</v>
      </c>
      <c r="H30" s="364">
        <f>PRODUCT(C30:G30)</f>
        <v>1880064</v>
      </c>
      <c r="I30" s="244">
        <f t="shared" si="0"/>
        <v>4.375</v>
      </c>
      <c r="J30" s="190">
        <f>VLOOKUP($A30,OverView!$B$51:$G$61,'576way_PayCombo (2wild)'!$B30+1,FALSE)</f>
        <v>50</v>
      </c>
      <c r="K30" s="183">
        <f t="shared" si="4"/>
        <v>0.22857142857142856</v>
      </c>
      <c r="L30" s="276">
        <f t="shared" si="1"/>
        <v>0.22857142857142856</v>
      </c>
      <c r="M30" s="275">
        <f t="shared" si="2"/>
        <v>11.428571428571429</v>
      </c>
      <c r="N30" s="134"/>
      <c r="O30" s="306" t="s">
        <v>44</v>
      </c>
      <c r="P30" s="306" t="s">
        <v>44</v>
      </c>
      <c r="Q30" s="306" t="s">
        <v>44</v>
      </c>
      <c r="R30" s="306" t="s">
        <v>44</v>
      </c>
      <c r="S30" s="306" t="s">
        <v>285</v>
      </c>
      <c r="T30" s="302">
        <f>IF(OR(O$9=1,O$9=2),IF(O11="S1",'R1R2appear wild'!G$33,'243way_Regular Symbol'!D$15*3),'576way_PayCombo (2wild)'!T11)</f>
        <v>0</v>
      </c>
      <c r="U30" s="302">
        <f>IF(OR(P$9=1,P$9=2),IF(P11="S1",'R1R2appear wild'!H$33,'243way_Regular Symbol'!E$15*3),'576way_PayCombo (2wild)'!U11)</f>
        <v>0</v>
      </c>
      <c r="V30" s="302">
        <f>IF(OR(Q$9=1,Q$9=2),IF(Q11="S1",'576way_Regular Symbol(2wild)'!F$60,'576way_PayCombo (2wild)'!V11),'576way_PayCombo (2wild)'!V11)</f>
        <v>16</v>
      </c>
      <c r="W30" s="302">
        <f>IF(OR(R$9=1,R$9=2),IF(R11="S1",'576way_Regular Symbol(2wild)'!G$60,'576way_PayCombo (2wild)'!W11),'576way_PayCombo (2wild)'!W11)</f>
        <v>8</v>
      </c>
      <c r="X30" s="302">
        <f>IF(OR(S$9=1,S$9=2),IF(S11="S1",'576way_Regular Symbol(2wild)'!H$60,'576way_PayCombo (2wild)'!X11),'576way_PayCombo (2wild)'!X11)</f>
        <v>64</v>
      </c>
      <c r="Y30" s="305">
        <f t="shared" si="7"/>
        <v>0</v>
      </c>
      <c r="Z30" s="18">
        <f t="shared" si="8"/>
        <v>0</v>
      </c>
    </row>
    <row r="31" spans="1:26">
      <c r="A31" s="303" t="s">
        <v>147</v>
      </c>
      <c r="B31" s="356">
        <v>3</v>
      </c>
      <c r="C31" s="27">
        <f>IF(C$6&lt;=$B31,VLOOKUP($A31,'R1R2appear wild'!$E$21:$H$32,'576way_PayCombo (2wild)'!C$6+2,FALSE),IF(C$6-$B31=1,VLOOKUP($A31,'576way_Regular Symbol(2wild)'!$B$34:$H$44,'576way_PayCombo (2wild)'!C$6+2,FALSE),'576way_Regular Symbol(2wild)'!D$16))</f>
        <v>9</v>
      </c>
      <c r="D31" s="27">
        <f>IF(D$6&lt;=$B31,VLOOKUP($A31,'R1R2appear wild'!$E$21:$H$32,'576way_PayCombo (2wild)'!D$6+2,FALSE),IF(D$6-$B31=1,VLOOKUP($A31,'576way_Regular Symbol(2wild)'!$B$34:$H$44,'576way_PayCombo (2wild)'!D$6+2,FALSE),'576way_Regular Symbol(2wild)'!E$16))</f>
        <v>7</v>
      </c>
      <c r="E31" s="27">
        <f>IF(E$6&lt;=$B31,VLOOKUP($A31,'576way_Regular Symbol(2wild)'!$B$21:$H$31,'576way_PayCombo (2wild)'!E$6+2,FALSE)*R$2,IF(E$6-$B31=1,VLOOKUP($A31,'576way_Regular Symbol(2wild)'!$B$34:$H$44,'576way_PayCombo (2wild)'!E$6+2,FALSE),'576way_Regular Symbol(2wild)'!F$16))</f>
        <v>56</v>
      </c>
      <c r="F31" s="27">
        <f>IF(F$6&lt;=$B31,VLOOKUP($A31,'576way_Regular Symbol(2wild)'!$B$21:$H$31,'576way_PayCombo (2wild)'!F$6+2,FALSE)*S$2,IF(F$6-$B31=1,VLOOKUP($A31,'576way_Regular Symbol(2wild)'!$B$34:$H$44,'576way_PayCombo (2wild)'!F$6+2,FALSE),'576way_Regular Symbol(2wild)'!G$16))</f>
        <v>31</v>
      </c>
      <c r="G31" s="27">
        <f>IF(G$6&lt;=$B31,VLOOKUP($A31,'576way_Regular Symbol(2wild)'!$B$21:$H$31,'576way_PayCombo (2wild)'!G$6+2,FALSE)*T$2,IF(G$6-$B31=1,VLOOKUP($A31,'576way_Regular Symbol(2wild)'!$B$34:$H$44,'576way_PayCombo (2wild)'!G$6+2,FALSE),'576way_Regular Symbol(2wild)'!H$16))</f>
        <v>68</v>
      </c>
      <c r="H31" s="256">
        <f t="shared" si="3"/>
        <v>7437024</v>
      </c>
      <c r="I31" s="244">
        <f t="shared" si="0"/>
        <v>1.1059907834101383</v>
      </c>
      <c r="J31" s="190">
        <f>VLOOKUP($A31,OverView!$B$51:$G$61,'576way_PayCombo (2wild)'!$B31+1,FALSE)</f>
        <v>30</v>
      </c>
      <c r="K31" s="183">
        <f t="shared" si="4"/>
        <v>0.54249999999999998</v>
      </c>
      <c r="L31" s="276">
        <f t="shared" si="1"/>
        <v>0.90416666666666656</v>
      </c>
      <c r="M31" s="275">
        <f t="shared" si="2"/>
        <v>27.124999999999996</v>
      </c>
      <c r="N31" s="134"/>
      <c r="O31" s="306" t="s">
        <v>44</v>
      </c>
      <c r="P31" s="306" t="s">
        <v>44</v>
      </c>
      <c r="Q31" s="306" t="s">
        <v>44</v>
      </c>
      <c r="R31" s="306" t="s">
        <v>285</v>
      </c>
      <c r="S31" s="306" t="s">
        <v>44</v>
      </c>
      <c r="T31" s="302">
        <f>IF(OR(O$9=1,O$9=2),IF(O12="S1",'R1R2appear wild'!G$33,'243way_Regular Symbol'!D$15*3),'576way_PayCombo (2wild)'!T12)</f>
        <v>0</v>
      </c>
      <c r="U31" s="302">
        <f>IF(OR(P$9=1,P$9=2),IF(P12="S1",'R1R2appear wild'!H$33,'243way_Regular Symbol'!E$15*3),'576way_PayCombo (2wild)'!U12)</f>
        <v>0</v>
      </c>
      <c r="V31" s="302">
        <f>IF(OR(Q$9=1,Q$9=2),IF(Q12="S1",'576way_Regular Symbol(2wild)'!F$60,'576way_PayCombo (2wild)'!V12),'576way_PayCombo (2wild)'!V12)</f>
        <v>16</v>
      </c>
      <c r="W31" s="302">
        <f>IF(OR(R$9=1,R$9=2),IF(R12="S1",'576way_Regular Symbol(2wild)'!G$60,'576way_PayCombo (2wild)'!W12),'576way_PayCombo (2wild)'!W12)</f>
        <v>48</v>
      </c>
      <c r="X31" s="302">
        <f>IF(OR(S$9=1,S$9=2),IF(S12="S1",'576way_Regular Symbol(2wild)'!H$60,'576way_PayCombo (2wild)'!X12),'576way_PayCombo (2wild)'!X12)</f>
        <v>4</v>
      </c>
      <c r="Y31" s="305">
        <f t="shared" si="7"/>
        <v>0</v>
      </c>
      <c r="Z31" s="18">
        <f t="shared" si="8"/>
        <v>0</v>
      </c>
    </row>
    <row r="32" spans="1:26">
      <c r="A32" s="303" t="s">
        <v>69</v>
      </c>
      <c r="B32" s="356">
        <v>3</v>
      </c>
      <c r="C32" s="27">
        <f>IF(C$6&lt;=$B32,VLOOKUP($A32,'R1R2appear wild'!$E$21:$H$32,'576way_PayCombo (2wild)'!C$6+2,FALSE),IF(C$6-$B32=1,VLOOKUP($A32,'576way_Regular Symbol(2wild)'!$B$34:$H$44,'576way_PayCombo (2wild)'!C$6+2,FALSE),'576way_Regular Symbol(2wild)'!D$16))</f>
        <v>6</v>
      </c>
      <c r="D32" s="27">
        <f>IF(D$6&lt;=$B32,VLOOKUP($A32,'R1R2appear wild'!$E$21:$H$32,'576way_PayCombo (2wild)'!D$6+2,FALSE),IF(D$6-$B32=1,VLOOKUP($A32,'576way_Regular Symbol(2wild)'!$B$34:$H$44,'576way_PayCombo (2wild)'!D$6+2,FALSE),'576way_Regular Symbol(2wild)'!E$16))</f>
        <v>8</v>
      </c>
      <c r="E32" s="27">
        <f>IF(E$6&lt;=$B32,VLOOKUP($A32,'576way_Regular Symbol(2wild)'!$B$21:$H$31,'576way_PayCombo (2wild)'!E$6+2,FALSE)*R$2,IF(E$6-$B32=1,VLOOKUP($A32,'576way_Regular Symbol(2wild)'!$B$34:$H$44,'576way_PayCombo (2wild)'!E$6+2,FALSE),'576way_Regular Symbol(2wild)'!F$16))</f>
        <v>8</v>
      </c>
      <c r="F32" s="27">
        <f>IF(F$6&lt;=$B32,VLOOKUP($A32,'576way_Regular Symbol(2wild)'!$B$21:$H$31,'576way_PayCombo (2wild)'!F$6+2,FALSE)*S$2,IF(F$6-$B32=1,VLOOKUP($A32,'576way_Regular Symbol(2wild)'!$B$34:$H$44,'576way_PayCombo (2wild)'!F$6+2,FALSE),'576way_Regular Symbol(2wild)'!G$16))</f>
        <v>41</v>
      </c>
      <c r="G32" s="27">
        <f>IF(G$6&lt;=$B32,VLOOKUP($A32,'576way_Regular Symbol(2wild)'!$B$21:$H$31,'576way_PayCombo (2wild)'!G$6+2,FALSE)*T$2,IF(G$6-$B32=1,VLOOKUP($A32,'576way_Regular Symbol(2wild)'!$B$34:$H$44,'576way_PayCombo (2wild)'!G$6+2,FALSE),'576way_Regular Symbol(2wild)'!H$16))</f>
        <v>68</v>
      </c>
      <c r="H32" s="256">
        <f t="shared" si="3"/>
        <v>1070592</v>
      </c>
      <c r="I32" s="244">
        <f t="shared" si="0"/>
        <v>7.6829268292682924</v>
      </c>
      <c r="J32" s="190">
        <f>VLOOKUP($A32,OverView!$B$51:$G$61,'576way_PayCombo (2wild)'!$B32+1,FALSE)</f>
        <v>5</v>
      </c>
      <c r="K32" s="183">
        <f t="shared" si="4"/>
        <v>1.3015873015873015E-2</v>
      </c>
      <c r="L32" s="276">
        <f t="shared" si="1"/>
        <v>0.13015873015873017</v>
      </c>
      <c r="M32" s="275">
        <f t="shared" si="2"/>
        <v>0.65079365079365081</v>
      </c>
      <c r="N32" s="134"/>
      <c r="O32" s="306" t="s">
        <v>44</v>
      </c>
      <c r="P32" s="306" t="s">
        <v>44</v>
      </c>
      <c r="Q32" s="306" t="s">
        <v>285</v>
      </c>
      <c r="R32" s="306" t="s">
        <v>44</v>
      </c>
      <c r="S32" s="306" t="s">
        <v>44</v>
      </c>
      <c r="T32" s="302">
        <f>IF(OR(O$9=1,O$9=2),IF(O13="S1",'R1R2appear wild'!G$33,'243way_Regular Symbol'!D$15*3),'576way_PayCombo (2wild)'!T13)</f>
        <v>0</v>
      </c>
      <c r="U32" s="302">
        <f>IF(OR(P$9=1,P$9=2),IF(P13="S1",'R1R2appear wild'!H$33,'243way_Regular Symbol'!E$15*3),'576way_PayCombo (2wild)'!U13)</f>
        <v>0</v>
      </c>
      <c r="V32" s="302">
        <f>IF(OR(Q$9=1,Q$9=2),IF(Q13="S1",'576way_Regular Symbol(2wild)'!F$60,'576way_PayCombo (2wild)'!V13),'576way_PayCombo (2wild)'!V13)</f>
        <v>44</v>
      </c>
      <c r="W32" s="302">
        <f>IF(OR(R$9=1,R$9=2),IF(R13="S1",'576way_Regular Symbol(2wild)'!G$60,'576way_PayCombo (2wild)'!W13),'576way_PayCombo (2wild)'!W13)</f>
        <v>8</v>
      </c>
      <c r="X32" s="302">
        <f>IF(OR(S$9=1,S$9=2),IF(S13="S1",'576way_Regular Symbol(2wild)'!H$60,'576way_PayCombo (2wild)'!X13),'576way_PayCombo (2wild)'!X13)</f>
        <v>4</v>
      </c>
      <c r="Y32" s="305">
        <f t="shared" si="7"/>
        <v>0</v>
      </c>
      <c r="Z32" s="18">
        <f t="shared" si="8"/>
        <v>0</v>
      </c>
    </row>
    <row r="33" spans="1:26">
      <c r="A33" s="303" t="s">
        <v>188</v>
      </c>
      <c r="B33" s="356">
        <v>3</v>
      </c>
      <c r="C33" s="27">
        <f>IF(C$6&lt;=$B33,VLOOKUP($A33,'R1R2appear wild'!$E$21:$H$32,'576way_PayCombo (2wild)'!C$6+2,FALSE),IF(C$6-$B33=1,VLOOKUP($A33,'576way_Regular Symbol(2wild)'!$B$34:$H$44,'576way_PayCombo (2wild)'!C$6+2,FALSE),'576way_Regular Symbol(2wild)'!D$16))</f>
        <v>8</v>
      </c>
      <c r="D33" s="27">
        <f>IF(D$6&lt;=$B33,VLOOKUP($A33,'R1R2appear wild'!$E$21:$H$32,'576way_PayCombo (2wild)'!D$6+2,FALSE),IF(D$6-$B33=1,VLOOKUP($A33,'576way_Regular Symbol(2wild)'!$B$34:$H$44,'576way_PayCombo (2wild)'!D$6+2,FALSE),'576way_Regular Symbol(2wild)'!E$16))</f>
        <v>10</v>
      </c>
      <c r="E33" s="27">
        <f>IF(E$6&lt;=$B33,VLOOKUP($A33,'576way_Regular Symbol(2wild)'!$B$21:$H$31,'576way_PayCombo (2wild)'!E$6+2,FALSE)*R$2,IF(E$6-$B33=1,VLOOKUP($A33,'576way_Regular Symbol(2wild)'!$B$34:$H$44,'576way_PayCombo (2wild)'!E$6+2,FALSE),'576way_Regular Symbol(2wild)'!F$16))</f>
        <v>16</v>
      </c>
      <c r="F33" s="27">
        <f>IF(F$6&lt;=$B33,VLOOKUP($A33,'576way_Regular Symbol(2wild)'!$B$21:$H$31,'576way_PayCombo (2wild)'!F$6+2,FALSE)*S$2,IF(F$6-$B33=1,VLOOKUP($A33,'576way_Regular Symbol(2wild)'!$B$34:$H$44,'576way_PayCombo (2wild)'!F$6+2,FALSE),'576way_Regular Symbol(2wild)'!G$16))</f>
        <v>27</v>
      </c>
      <c r="G33" s="27">
        <f>IF(G$6&lt;=$B33,VLOOKUP($A33,'576way_Regular Symbol(2wild)'!$B$21:$H$31,'576way_PayCombo (2wild)'!G$6+2,FALSE)*T$2,IF(G$6-$B33=1,VLOOKUP($A33,'576way_Regular Symbol(2wild)'!$B$34:$H$44,'576way_PayCombo (2wild)'!G$6+2,FALSE),'576way_Regular Symbol(2wild)'!H$16))</f>
        <v>68</v>
      </c>
      <c r="H33" s="256">
        <f t="shared" si="3"/>
        <v>2350080</v>
      </c>
      <c r="I33" s="244">
        <f t="shared" si="0"/>
        <v>3.5</v>
      </c>
      <c r="J33" s="190">
        <f>VLOOKUP($A33,OverView!$B$51:$G$61,'576way_PayCombo (2wild)'!$B33+1,FALSE)</f>
        <v>5</v>
      </c>
      <c r="K33" s="183">
        <f t="shared" si="4"/>
        <v>2.8571428571428567E-2</v>
      </c>
      <c r="L33" s="276">
        <f t="shared" si="1"/>
        <v>0.2857142857142857</v>
      </c>
      <c r="M33" s="275">
        <f t="shared" si="2"/>
        <v>1.4285714285714284</v>
      </c>
      <c r="N33" s="134"/>
      <c r="O33" s="306" t="s">
        <v>44</v>
      </c>
      <c r="P33" s="306" t="s">
        <v>285</v>
      </c>
      <c r="Q33" s="306" t="s">
        <v>44</v>
      </c>
      <c r="R33" s="306" t="s">
        <v>44</v>
      </c>
      <c r="S33" s="306" t="s">
        <v>44</v>
      </c>
      <c r="T33" s="302">
        <f>IF(OR(O$9=1,O$9=2),IF(O14="S1",'R1R2appear wild'!G$33,'243way_Regular Symbol'!D$15*3),'576way_PayCombo (2wild)'!T14)</f>
        <v>0</v>
      </c>
      <c r="U33" s="302">
        <f>IF(OR(P$9=1,P$9=2),IF(P14="S1",'R1R2appear wild'!H$33,'243way_Regular Symbol'!E$15*3),'576way_PayCombo (2wild)'!U14)</f>
        <v>6</v>
      </c>
      <c r="V33" s="302">
        <f>IF(OR(Q$9=1,Q$9=2),IF(Q14="S1",'576way_Regular Symbol(2wild)'!F$60,'576way_PayCombo (2wild)'!V14),'576way_PayCombo (2wild)'!V14)</f>
        <v>16</v>
      </c>
      <c r="W33" s="302">
        <f>IF(OR(R$9=1,R$9=2),IF(R14="S1",'576way_Regular Symbol(2wild)'!G$60,'576way_PayCombo (2wild)'!W14),'576way_PayCombo (2wild)'!W14)</f>
        <v>8</v>
      </c>
      <c r="X33" s="302">
        <f>IF(OR(S$9=1,S$9=2),IF(S14="S1",'576way_Regular Symbol(2wild)'!H$60,'576way_PayCombo (2wild)'!X14),'576way_PayCombo (2wild)'!X14)</f>
        <v>4</v>
      </c>
      <c r="Y33" s="305">
        <f t="shared" si="7"/>
        <v>0</v>
      </c>
      <c r="Z33" s="18">
        <f t="shared" si="8"/>
        <v>0</v>
      </c>
    </row>
    <row r="34" spans="1:26">
      <c r="A34" s="303" t="s">
        <v>189</v>
      </c>
      <c r="B34" s="356">
        <v>3</v>
      </c>
      <c r="C34" s="27">
        <f>IF(C$6&lt;=$B34,VLOOKUP($A34,'R1R2appear wild'!$E$21:$H$32,'576way_PayCombo (2wild)'!C$6+2,FALSE),IF(C$6-$B34=1,VLOOKUP($A34,'576way_Regular Symbol(2wild)'!$B$34:$H$44,'576way_PayCombo (2wild)'!C$6+2,FALSE),'576way_Regular Symbol(2wild)'!D$16))</f>
        <v>7</v>
      </c>
      <c r="D34" s="27">
        <f>IF(D$6&lt;=$B34,VLOOKUP($A34,'R1R2appear wild'!$E$21:$H$32,'576way_PayCombo (2wild)'!D$6+2,FALSE),IF(D$6-$B34=1,VLOOKUP($A34,'576way_Regular Symbol(2wild)'!$B$34:$H$44,'576way_PayCombo (2wild)'!D$6+2,FALSE),'576way_Regular Symbol(2wild)'!E$16))</f>
        <v>6</v>
      </c>
      <c r="E34" s="27">
        <f>IF(E$6&lt;=$B34,VLOOKUP($A34,'576way_Regular Symbol(2wild)'!$B$21:$H$31,'576way_PayCombo (2wild)'!E$6+2,FALSE)*R$2,IF(E$6-$B34=1,VLOOKUP($A34,'576way_Regular Symbol(2wild)'!$B$34:$H$44,'576way_PayCombo (2wild)'!E$6+2,FALSE),'576way_Regular Symbol(2wild)'!F$16))</f>
        <v>20</v>
      </c>
      <c r="F34" s="27">
        <f>IF(F$6&lt;=$B34,VLOOKUP($A34,'576way_Regular Symbol(2wild)'!$B$21:$H$31,'576way_PayCombo (2wild)'!F$6+2,FALSE)*S$2,IF(F$6-$B34=1,VLOOKUP($A34,'576way_Regular Symbol(2wild)'!$B$34:$H$44,'576way_PayCombo (2wild)'!F$6+2,FALSE),'576way_Regular Symbol(2wild)'!G$16))</f>
        <v>32</v>
      </c>
      <c r="G34" s="27">
        <f>IF(G$6&lt;=$B34,VLOOKUP($A34,'576way_Regular Symbol(2wild)'!$B$21:$H$31,'576way_PayCombo (2wild)'!G$6+2,FALSE)*T$2,IF(G$6-$B34=1,VLOOKUP($A34,'576way_Regular Symbol(2wild)'!$B$34:$H$44,'576way_PayCombo (2wild)'!G$6+2,FALSE),'576way_Regular Symbol(2wild)'!H$16))</f>
        <v>68</v>
      </c>
      <c r="H34" s="256">
        <f t="shared" si="3"/>
        <v>1827840</v>
      </c>
      <c r="I34" s="244">
        <f t="shared" si="0"/>
        <v>4.5</v>
      </c>
      <c r="J34" s="190">
        <f>VLOOKUP($A34,OverView!$B$51:$G$61,'576way_PayCombo (2wild)'!$B34+1,FALSE)</f>
        <v>5</v>
      </c>
      <c r="K34" s="183">
        <f t="shared" si="4"/>
        <v>2.2222222222222223E-2</v>
      </c>
      <c r="L34" s="276">
        <f t="shared" si="1"/>
        <v>0.22222222222222221</v>
      </c>
      <c r="M34" s="275">
        <f t="shared" si="2"/>
        <v>1.1111111111111112</v>
      </c>
      <c r="N34" s="134"/>
      <c r="O34" s="306" t="s">
        <v>285</v>
      </c>
      <c r="P34" s="306" t="s">
        <v>44</v>
      </c>
      <c r="Q34" s="306" t="s">
        <v>44</v>
      </c>
      <c r="R34" s="306" t="s">
        <v>44</v>
      </c>
      <c r="S34" s="306" t="s">
        <v>44</v>
      </c>
      <c r="T34" s="302">
        <f>IF(OR(O$9=1,O$9=2),IF(O15="S1",'R1R2appear wild'!G$33,'243way_Regular Symbol'!D$15*3),'576way_PayCombo (2wild)'!T15)</f>
        <v>6</v>
      </c>
      <c r="U34" s="302">
        <f>IF(OR(P$9=1,P$9=2),IF(P15="S1",'R1R2appear wild'!H$33,'243way_Regular Symbol'!E$15*3),'576way_PayCombo (2wild)'!U15)</f>
        <v>0</v>
      </c>
      <c r="V34" s="302">
        <f>IF(OR(Q$9=1,Q$9=2),IF(Q15="S1",'576way_Regular Symbol(2wild)'!F$60,'576way_PayCombo (2wild)'!V15),'576way_PayCombo (2wild)'!V15)</f>
        <v>16</v>
      </c>
      <c r="W34" s="302">
        <f>IF(OR(R$9=1,R$9=2),IF(R15="S1",'576way_Regular Symbol(2wild)'!G$60,'576way_PayCombo (2wild)'!W15),'576way_PayCombo (2wild)'!W15)</f>
        <v>8</v>
      </c>
      <c r="X34" s="302">
        <f>IF(OR(S$9=1,S$9=2),IF(S15="S1",'576way_Regular Symbol(2wild)'!H$60,'576way_PayCombo (2wild)'!X15),'576way_PayCombo (2wild)'!X15)</f>
        <v>4</v>
      </c>
      <c r="Y34" s="305">
        <f t="shared" si="7"/>
        <v>0</v>
      </c>
      <c r="Z34" s="18">
        <f t="shared" si="8"/>
        <v>0</v>
      </c>
    </row>
    <row r="35" spans="1:26">
      <c r="A35" s="303" t="s">
        <v>190</v>
      </c>
      <c r="B35" s="356">
        <v>3</v>
      </c>
      <c r="C35" s="27">
        <f>IF(C$6&lt;=$B35,VLOOKUP($A35,'R1R2appear wild'!$E$21:$H$32,'576way_PayCombo (2wild)'!C$6+2,FALSE),IF(C$6-$B35=1,VLOOKUP($A35,'576way_Regular Symbol(2wild)'!$B$34:$H$44,'576way_PayCombo (2wild)'!C$6+2,FALSE),'576way_Regular Symbol(2wild)'!D$16))</f>
        <v>7</v>
      </c>
      <c r="D35" s="27">
        <f>IF(D$6&lt;=$B35,VLOOKUP($A35,'R1R2appear wild'!$E$21:$H$32,'576way_PayCombo (2wild)'!D$6+2,FALSE),IF(D$6-$B35=1,VLOOKUP($A35,'576way_Regular Symbol(2wild)'!$B$34:$H$44,'576way_PayCombo (2wild)'!D$6+2,FALSE),'576way_Regular Symbol(2wild)'!E$16))</f>
        <v>8</v>
      </c>
      <c r="E35" s="27">
        <f>IF(E$6&lt;=$B35,VLOOKUP($A35,'576way_Regular Symbol(2wild)'!$B$21:$H$31,'576way_PayCombo (2wild)'!E$6+2,FALSE)*R$2,IF(E$6-$B35=1,VLOOKUP($A35,'576way_Regular Symbol(2wild)'!$B$34:$H$44,'576way_PayCombo (2wild)'!E$6+2,FALSE),'576way_Regular Symbol(2wild)'!F$16))</f>
        <v>16</v>
      </c>
      <c r="F35" s="27">
        <f>IF(F$6&lt;=$B35,VLOOKUP($A35,'576way_Regular Symbol(2wild)'!$B$21:$H$31,'576way_PayCombo (2wild)'!F$6+2,FALSE)*S$2,IF(F$6-$B35=1,VLOOKUP($A35,'576way_Regular Symbol(2wild)'!$B$34:$H$44,'576way_PayCombo (2wild)'!F$6+2,FALSE),'576way_Regular Symbol(2wild)'!G$16))</f>
        <v>51</v>
      </c>
      <c r="G35" s="27">
        <f>IF(G$6&lt;=$B35,VLOOKUP($A35,'576way_Regular Symbol(2wild)'!$B$21:$H$31,'576way_PayCombo (2wild)'!G$6+2,FALSE)*T$2,IF(G$6-$B35=1,VLOOKUP($A35,'576way_Regular Symbol(2wild)'!$B$34:$H$44,'576way_PayCombo (2wild)'!G$6+2,FALSE),'576way_Regular Symbol(2wild)'!H$16))</f>
        <v>68</v>
      </c>
      <c r="H35" s="256">
        <f t="shared" si="3"/>
        <v>3107328</v>
      </c>
      <c r="I35" s="244">
        <f t="shared" si="0"/>
        <v>2.6470588235294117</v>
      </c>
      <c r="J35" s="190">
        <f>VLOOKUP($A35,OverView!$B$51:$G$61,'576way_PayCombo (2wild)'!$B35+1,FALSE)</f>
        <v>5</v>
      </c>
      <c r="K35" s="183">
        <f t="shared" si="4"/>
        <v>3.7777777777777778E-2</v>
      </c>
      <c r="L35" s="276">
        <f t="shared" si="1"/>
        <v>0.37777777777777777</v>
      </c>
      <c r="M35" s="275">
        <f t="shared" si="2"/>
        <v>1.8888888888888888</v>
      </c>
      <c r="N35" s="134"/>
      <c r="O35" s="307" t="s">
        <v>44</v>
      </c>
      <c r="P35" s="307" t="s">
        <v>44</v>
      </c>
      <c r="Q35" s="307" t="s">
        <v>44</v>
      </c>
      <c r="R35" s="307" t="s">
        <v>285</v>
      </c>
      <c r="S35" s="307" t="s">
        <v>285</v>
      </c>
      <c r="T35" s="302">
        <f>IF(OR(O$9=1,O$9=2),IF(O16="S1",'R1R2appear wild'!G$33,'243way_Regular Symbol'!D$15*3),'576way_PayCombo (2wild)'!T16)</f>
        <v>0</v>
      </c>
      <c r="U35" s="302">
        <f>IF(OR(P$9=1,P$9=2),IF(P16="S1",'R1R2appear wild'!H$33,'243way_Regular Symbol'!E$15*3),'576way_PayCombo (2wild)'!U16)</f>
        <v>0</v>
      </c>
      <c r="V35" s="302">
        <f>IF(OR(Q$9=1,Q$9=2),IF(Q16="S1",'576way_Regular Symbol(2wild)'!F$60,'576way_PayCombo (2wild)'!V16),'576way_PayCombo (2wild)'!V16)</f>
        <v>16</v>
      </c>
      <c r="W35" s="302">
        <f>IF(OR(R$9=1,R$9=2),IF(R16="S1",'576way_Regular Symbol(2wild)'!G$60,'576way_PayCombo (2wild)'!W16),'576way_PayCombo (2wild)'!W16)</f>
        <v>48</v>
      </c>
      <c r="X35" s="302">
        <f>IF(OR(S$9=1,S$9=2),IF(S16="S1",'576way_Regular Symbol(2wild)'!H$60,'576way_PayCombo (2wild)'!X16),'576way_PayCombo (2wild)'!X16)</f>
        <v>64</v>
      </c>
      <c r="Y35" s="305">
        <f t="shared" si="7"/>
        <v>0</v>
      </c>
      <c r="Z35" s="18">
        <f t="shared" si="8"/>
        <v>0</v>
      </c>
    </row>
    <row r="36" spans="1:26">
      <c r="A36" s="303" t="s">
        <v>186</v>
      </c>
      <c r="B36" s="356">
        <v>3</v>
      </c>
      <c r="C36" s="27">
        <f>IF(C$6&lt;=$B36,VLOOKUP($A36,'R1R2appear wild'!$E$21:$H$32,'576way_PayCombo (2wild)'!C$6+2,FALSE),IF(C$6-$B36=1,VLOOKUP($A36,'576way_Regular Symbol(2wild)'!$B$34:$H$44,'576way_PayCombo (2wild)'!C$6+2,FALSE),'576way_Regular Symbol(2wild)'!D$16))</f>
        <v>11</v>
      </c>
      <c r="D36" s="27">
        <f>IF(D$6&lt;=$B36,VLOOKUP($A36,'R1R2appear wild'!$E$21:$H$32,'576way_PayCombo (2wild)'!D$6+2,FALSE),IF(D$6-$B36=1,VLOOKUP($A36,'576way_Regular Symbol(2wild)'!$B$34:$H$44,'576way_PayCombo (2wild)'!D$6+2,FALSE),'576way_Regular Symbol(2wild)'!E$16))</f>
        <v>8</v>
      </c>
      <c r="E36" s="27">
        <f>IF(E$6&lt;=$B36,VLOOKUP($A36,'576way_Regular Symbol(2wild)'!$B$21:$H$31,'576way_PayCombo (2wild)'!E$6+2,FALSE)*R$2,IF(E$6-$B36=1,VLOOKUP($A36,'576way_Regular Symbol(2wild)'!$B$34:$H$44,'576way_PayCombo (2wild)'!E$6+2,FALSE),'576way_Regular Symbol(2wild)'!F$16))</f>
        <v>28</v>
      </c>
      <c r="F36" s="27">
        <f>IF(F$6&lt;=$B36,VLOOKUP($A36,'576way_Regular Symbol(2wild)'!$B$21:$H$31,'576way_PayCombo (2wild)'!F$6+2,FALSE)*S$2,IF(F$6-$B36=1,VLOOKUP($A36,'576way_Regular Symbol(2wild)'!$B$34:$H$44,'576way_PayCombo (2wild)'!F$6+2,FALSE),'576way_Regular Symbol(2wild)'!G$16))</f>
        <v>48</v>
      </c>
      <c r="G36" s="27">
        <f>IF(G$6&lt;=$B36,VLOOKUP($A36,'576way_Regular Symbol(2wild)'!$B$21:$H$31,'576way_PayCombo (2wild)'!G$6+2,FALSE)*T$2,IF(G$6-$B36=1,VLOOKUP($A36,'576way_Regular Symbol(2wild)'!$B$34:$H$44,'576way_PayCombo (2wild)'!G$6+2,FALSE),'576way_Regular Symbol(2wild)'!H$16))</f>
        <v>68</v>
      </c>
      <c r="H36" s="256">
        <f t="shared" si="3"/>
        <v>8042496</v>
      </c>
      <c r="I36" s="244">
        <f t="shared" si="0"/>
        <v>1.0227272727272727</v>
      </c>
      <c r="J36" s="190">
        <f>VLOOKUP($A36,OverView!$B$51:$G$61,'576way_PayCombo (2wild)'!$B36+1,FALSE)</f>
        <v>5</v>
      </c>
      <c r="K36" s="183">
        <f t="shared" si="4"/>
        <v>9.7777777777777769E-2</v>
      </c>
      <c r="L36" s="276">
        <f t="shared" si="1"/>
        <v>0.97777777777777775</v>
      </c>
      <c r="M36" s="275">
        <f t="shared" si="2"/>
        <v>4.8888888888888884</v>
      </c>
      <c r="N36" s="134"/>
      <c r="O36" s="307" t="s">
        <v>44</v>
      </c>
      <c r="P36" s="307" t="s">
        <v>44</v>
      </c>
      <c r="Q36" s="307" t="s">
        <v>285</v>
      </c>
      <c r="R36" s="307" t="s">
        <v>44</v>
      </c>
      <c r="S36" s="307" t="s">
        <v>285</v>
      </c>
      <c r="T36" s="302">
        <f>IF(OR(O$9=1,O$9=2),IF(O17="S1",'R1R2appear wild'!G$33,'243way_Regular Symbol'!D$15*3),'576way_PayCombo (2wild)'!T17)</f>
        <v>0</v>
      </c>
      <c r="U36" s="302">
        <f>IF(OR(P$9=1,P$9=2),IF(P17="S1",'R1R2appear wild'!H$33,'243way_Regular Symbol'!E$15*3),'576way_PayCombo (2wild)'!U17)</f>
        <v>0</v>
      </c>
      <c r="V36" s="302">
        <f>IF(OR(Q$9=1,Q$9=2),IF(Q17="S1",'576way_Regular Symbol(2wild)'!F$60,'576way_PayCombo (2wild)'!V17),'576way_PayCombo (2wild)'!V17)</f>
        <v>44</v>
      </c>
      <c r="W36" s="302">
        <f>IF(OR(R$9=1,R$9=2),IF(R17="S1",'576way_Regular Symbol(2wild)'!G$60,'576way_PayCombo (2wild)'!W17),'576way_PayCombo (2wild)'!W17)</f>
        <v>8</v>
      </c>
      <c r="X36" s="302">
        <f>IF(OR(S$9=1,S$9=2),IF(S17="S1",'576way_Regular Symbol(2wild)'!H$60,'576way_PayCombo (2wild)'!X17),'576way_PayCombo (2wild)'!X17)</f>
        <v>64</v>
      </c>
      <c r="Y36" s="305">
        <f t="shared" si="7"/>
        <v>0</v>
      </c>
      <c r="Z36" s="18">
        <f t="shared" si="8"/>
        <v>0</v>
      </c>
    </row>
    <row r="37" spans="1:26">
      <c r="A37" s="303" t="s">
        <v>318</v>
      </c>
      <c r="B37" s="356">
        <v>5</v>
      </c>
      <c r="C37" s="27">
        <f>IF(C$6&lt;=$B37,VLOOKUP($A37,'R1R2appear wild'!$E$21:$H$32,'576way_PayCombo (2wild)'!C$6+2,FALSE),IF(C$6-$B37=1,VLOOKUP($A37,'576way_Regular Symbol(2wild)'!$B$34:$H$44,'576way_PayCombo (2wild)'!C$6+2,FALSE),'576way_Regular Symbol(2wild)'!D$16))</f>
        <v>6</v>
      </c>
      <c r="D37" s="27">
        <f>IF(D$6&lt;=$B37,VLOOKUP($A37,'R1R2appear wild'!$E$21:$H$32,'576way_PayCombo (2wild)'!D$6+2,FALSE),IF(D$6-$B37=1,VLOOKUP($A37,'576way_Regular Symbol(2wild)'!$B$34:$H$44,'576way_PayCombo (2wild)'!D$6+2,FALSE),'576way_Regular Symbol(2wild)'!E$16))</f>
        <v>6</v>
      </c>
      <c r="E37" s="27">
        <f>IF(E$6&lt;=$B37,VLOOKUP($A37,'576way_Regular Symbol(2wild)'!$B$21:$H$31,'576way_PayCombo (2wild)'!E$6+2,FALSE)*R$2,IF(E$6-$B37=1,VLOOKUP($A37,'576way_Regular Symbol(2wild)'!$B$34:$H$44,'576way_PayCombo (2wild)'!E$6+2,FALSE),'576way_Regular Symbol(2wild)'!F$16))</f>
        <v>8</v>
      </c>
      <c r="F37" s="27">
        <f>IF(F$6&lt;=$B37,VLOOKUP($A37,'576way_Regular Symbol(2wild)'!$B$21:$H$31,'576way_PayCombo (2wild)'!F$6+2,FALSE)*S$2,IF(F$6-$B37=1,VLOOKUP($A37,'576way_Regular Symbol(2wild)'!$B$34:$H$44,'576way_PayCombo (2wild)'!F$6+2,FALSE),'576way_Regular Symbol(2wild)'!G$16))</f>
        <v>12</v>
      </c>
      <c r="G37" s="27">
        <f>IF(G$6&lt;=$B37,VLOOKUP($A37,'576way_Regular Symbol(2wild)'!$B$21:$H$31,'576way_PayCombo (2wild)'!G$6+2,FALSE)*T$2,IF(G$6-$B37=1,VLOOKUP($A37,'576way_Regular Symbol(2wild)'!$B$34:$H$44,'576way_PayCombo (2wild)'!G$6+2,FALSE),'576way_Regular Symbol(2wild)'!H$16))</f>
        <v>16</v>
      </c>
      <c r="H37" s="256">
        <f>Y54</f>
        <v>55296</v>
      </c>
      <c r="I37" s="271">
        <f>IF(H37=0,0,$C$5/H37)</f>
        <v>148.75</v>
      </c>
      <c r="J37" s="190">
        <f>$C$49*($B37-2)</f>
        <v>9</v>
      </c>
      <c r="K37" s="183">
        <f>M37/$C$3</f>
        <v>6.0504201680672276E-2</v>
      </c>
      <c r="L37" s="276">
        <f t="shared" ref="L37:L41" si="9">IF(I37=0,0,1/I37)</f>
        <v>6.7226890756302525E-3</v>
      </c>
      <c r="M37" s="275">
        <f t="shared" ref="M37:M41" si="10">L37*J37*$C$3</f>
        <v>3.0252100840336138</v>
      </c>
      <c r="N37" s="134"/>
      <c r="O37" s="307" t="s">
        <v>44</v>
      </c>
      <c r="P37" s="307" t="s">
        <v>44</v>
      </c>
      <c r="Q37" s="307" t="s">
        <v>285</v>
      </c>
      <c r="R37" s="307" t="s">
        <v>285</v>
      </c>
      <c r="S37" s="307" t="s">
        <v>44</v>
      </c>
      <c r="T37" s="302">
        <f>IF(OR(O$9=1,O$9=2),IF(O18="S1",'R1R2appear wild'!G$33,'243way_Regular Symbol'!D$15*3),'576way_PayCombo (2wild)'!T18)</f>
        <v>0</v>
      </c>
      <c r="U37" s="302">
        <f>IF(OR(P$9=1,P$9=2),IF(P18="S1",'R1R2appear wild'!H$33,'243way_Regular Symbol'!E$15*3),'576way_PayCombo (2wild)'!U18)</f>
        <v>0</v>
      </c>
      <c r="V37" s="302">
        <f>IF(OR(Q$9=1,Q$9=2),IF(Q18="S1",'576way_Regular Symbol(2wild)'!F$60,'576way_PayCombo (2wild)'!V18),'576way_PayCombo (2wild)'!V18)</f>
        <v>44</v>
      </c>
      <c r="W37" s="302">
        <f>IF(OR(R$9=1,R$9=2),IF(R18="S1",'576way_Regular Symbol(2wild)'!G$60,'576way_PayCombo (2wild)'!W18),'576way_PayCombo (2wild)'!W18)</f>
        <v>48</v>
      </c>
      <c r="X37" s="302">
        <f>IF(OR(S$9=1,S$9=2),IF(S18="S1",'576way_Regular Symbol(2wild)'!H$60,'576way_PayCombo (2wild)'!X18),'576way_PayCombo (2wild)'!X18)</f>
        <v>4</v>
      </c>
      <c r="Y37" s="305">
        <f t="shared" si="7"/>
        <v>0</v>
      </c>
      <c r="Z37" s="18">
        <f t="shared" si="8"/>
        <v>0</v>
      </c>
    </row>
    <row r="38" spans="1:26">
      <c r="A38" s="303" t="s">
        <v>318</v>
      </c>
      <c r="B38" s="356">
        <v>4</v>
      </c>
      <c r="C38" s="27">
        <f>IF(C$6&lt;=$B38,VLOOKUP($A38,'R1R2appear wild'!$E$21:$H$32,'576way_PayCombo (2wild)'!C$6+2,FALSE),IF(C$6-$B38=1,VLOOKUP($A38,'576way_Regular Symbol(2wild)'!$B$34:$H$44,'576way_PayCombo (2wild)'!C$6+2,FALSE),'576way_Regular Symbol(2wild)'!D$16))</f>
        <v>6</v>
      </c>
      <c r="D38" s="27">
        <f>IF(D$6&lt;=$B38,VLOOKUP($A38,'R1R2appear wild'!$E$21:$H$32,'576way_PayCombo (2wild)'!D$6+2,FALSE),IF(D$6-$B38=1,VLOOKUP($A38,'576way_Regular Symbol(2wild)'!$B$34:$H$44,'576way_PayCombo (2wild)'!D$6+2,FALSE),'576way_Regular Symbol(2wild)'!E$16))</f>
        <v>6</v>
      </c>
      <c r="E38" s="27">
        <f>IF(E$6&lt;=$B38,VLOOKUP($A38,'576way_Regular Symbol(2wild)'!$B$21:$H$31,'576way_PayCombo (2wild)'!E$6+2,FALSE)*R$2,IF(E$6-$B38=1,VLOOKUP($A38,'576way_Regular Symbol(2wild)'!$B$34:$H$44,'576way_PayCombo (2wild)'!E$6+2,FALSE),'576way_Regular Symbol(2wild)'!F$16))</f>
        <v>8</v>
      </c>
      <c r="F38" s="27">
        <f>IF(F$6&lt;=$B38,VLOOKUP($A38,'576way_Regular Symbol(2wild)'!$B$21:$H$31,'576way_PayCombo (2wild)'!F$6+2,FALSE)*S$2,IF(F$6-$B38=1,VLOOKUP($A38,'576way_Regular Symbol(2wild)'!$B$34:$H$44,'576way_PayCombo (2wild)'!F$6+2,FALSE),'576way_Regular Symbol(2wild)'!G$16))</f>
        <v>12</v>
      </c>
      <c r="G38" s="27">
        <f>IF(G$6&lt;=$B38,VLOOKUP($A38,'576way_Regular Symbol(2wild)'!$B$21:$H$31,'576way_PayCombo (2wild)'!G$6+2,FALSE)*T$2,IF(G$6-$B38=1,VLOOKUP($A38,'576way_Regular Symbol(2wild)'!$B$34:$H$44,'576way_PayCombo (2wild)'!G$6+2,FALSE),'576way_Regular Symbol(2wild)'!H$16))</f>
        <v>52</v>
      </c>
      <c r="H38" s="256">
        <f t="shared" ref="H38:H39" si="11">Y55</f>
        <v>179712</v>
      </c>
      <c r="I38" s="271">
        <f t="shared" ref="I38" si="12">IF(H38=0,0,$C$5/H38)</f>
        <v>45.769230769230766</v>
      </c>
      <c r="J38" s="190">
        <f t="shared" ref="J38:J39" si="13">$C$49*($B38-2)</f>
        <v>6</v>
      </c>
      <c r="K38" s="183">
        <f t="shared" ref="K38:K41" si="14">M38/$C$3</f>
        <v>0.13109243697478992</v>
      </c>
      <c r="L38" s="276">
        <f t="shared" si="9"/>
        <v>2.1848739495798322E-2</v>
      </c>
      <c r="M38" s="275">
        <f t="shared" si="10"/>
        <v>6.5546218487394965</v>
      </c>
      <c r="N38" s="134"/>
      <c r="O38" s="307" t="s">
        <v>44</v>
      </c>
      <c r="P38" s="307" t="s">
        <v>285</v>
      </c>
      <c r="Q38" s="307" t="s">
        <v>44</v>
      </c>
      <c r="R38" s="307" t="s">
        <v>44</v>
      </c>
      <c r="S38" s="307" t="s">
        <v>285</v>
      </c>
      <c r="T38" s="302">
        <f>IF(OR(O$9=1,O$9=2),IF(O19="S1",'R1R2appear wild'!G$33,'243way_Regular Symbol'!D$15*3),'576way_PayCombo (2wild)'!T19)</f>
        <v>0</v>
      </c>
      <c r="U38" s="302">
        <f>IF(OR(P$9=1,P$9=2),IF(P19="S1",'R1R2appear wild'!H$33,'243way_Regular Symbol'!E$15*3),'576way_PayCombo (2wild)'!U19)</f>
        <v>6</v>
      </c>
      <c r="V38" s="302">
        <f>IF(OR(Q$9=1,Q$9=2),IF(Q19="S1",'576way_Regular Symbol(2wild)'!F$60,'576way_PayCombo (2wild)'!V19),'576way_PayCombo (2wild)'!V19)</f>
        <v>16</v>
      </c>
      <c r="W38" s="302">
        <f>IF(OR(R$9=1,R$9=2),IF(R19="S1",'576way_Regular Symbol(2wild)'!G$60,'576way_PayCombo (2wild)'!W19),'576way_PayCombo (2wild)'!W19)</f>
        <v>8</v>
      </c>
      <c r="X38" s="302">
        <f>IF(OR(S$9=1,S$9=2),IF(S19="S1",'576way_Regular Symbol(2wild)'!H$60,'576way_PayCombo (2wild)'!X19),'576way_PayCombo (2wild)'!X19)</f>
        <v>64</v>
      </c>
      <c r="Y38" s="305">
        <f t="shared" si="7"/>
        <v>0</v>
      </c>
      <c r="Z38" s="18">
        <f t="shared" si="8"/>
        <v>0</v>
      </c>
    </row>
    <row r="39" spans="1:26">
      <c r="A39" s="303" t="s">
        <v>318</v>
      </c>
      <c r="B39" s="356">
        <v>3</v>
      </c>
      <c r="C39" s="27">
        <f>IF(C$6&lt;=$B39,VLOOKUP($A39,'R1R2appear wild'!$E$21:$H$32,'576way_PayCombo (2wild)'!C$6+2,FALSE),IF(C$6-$B39=1,VLOOKUP($A39,'576way_Regular Symbol(2wild)'!$B$34:$H$44,'576way_PayCombo (2wild)'!C$6+2,FALSE),'576way_Regular Symbol(2wild)'!D$16))</f>
        <v>6</v>
      </c>
      <c r="D39" s="27">
        <f>IF(D$6&lt;=$B39,VLOOKUP($A39,'R1R2appear wild'!$E$21:$H$32,'576way_PayCombo (2wild)'!D$6+2,FALSE),IF(D$6-$B39=1,VLOOKUP($A39,'576way_Regular Symbol(2wild)'!$B$34:$H$44,'576way_PayCombo (2wild)'!D$6+2,FALSE),'576way_Regular Symbol(2wild)'!E$16))</f>
        <v>6</v>
      </c>
      <c r="E39" s="27">
        <f>IF(E$6&lt;=$B39,VLOOKUP($A39,'576way_Regular Symbol(2wild)'!$B$21:$H$31,'576way_PayCombo (2wild)'!E$6+2,FALSE)*R$2,IF(E$6-$B39=1,VLOOKUP($A39,'576way_Regular Symbol(2wild)'!$B$34:$H$44,'576way_PayCombo (2wild)'!E$6+2,FALSE),'576way_Regular Symbol(2wild)'!F$16))</f>
        <v>8</v>
      </c>
      <c r="F39" s="27">
        <f>IF(F$6&lt;=$B39,VLOOKUP($A39,'576way_Regular Symbol(2wild)'!$B$21:$H$31,'576way_PayCombo (2wild)'!F$6+2,FALSE)*S$2,IF(F$6-$B39=1,VLOOKUP($A39,'576way_Regular Symbol(2wild)'!$B$34:$H$44,'576way_PayCombo (2wild)'!F$6+2,FALSE),'576way_Regular Symbol(2wild)'!G$16))</f>
        <v>44</v>
      </c>
      <c r="G39" s="27">
        <f>IF(G$6&lt;=$B39,VLOOKUP($A39,'576way_Regular Symbol(2wild)'!$B$21:$H$31,'576way_PayCombo (2wild)'!G$6+2,FALSE)*T$2,IF(G$6-$B39=1,VLOOKUP($A39,'576way_Regular Symbol(2wild)'!$B$34:$H$44,'576way_PayCombo (2wild)'!G$6+2,FALSE),'576way_Regular Symbol(2wild)'!H$16))</f>
        <v>68</v>
      </c>
      <c r="H39" s="256">
        <f t="shared" si="11"/>
        <v>861696</v>
      </c>
      <c r="I39" s="271">
        <f>IF(H39=0,0,$C$5/H39)</f>
        <v>9.545454545454545</v>
      </c>
      <c r="J39" s="190">
        <f t="shared" si="13"/>
        <v>3</v>
      </c>
      <c r="K39" s="183">
        <f t="shared" si="14"/>
        <v>0.31428571428571428</v>
      </c>
      <c r="L39" s="276">
        <f t="shared" si="9"/>
        <v>0.10476190476190476</v>
      </c>
      <c r="M39" s="275">
        <f t="shared" si="10"/>
        <v>15.714285714285714</v>
      </c>
      <c r="N39" s="134"/>
      <c r="O39" s="307" t="s">
        <v>44</v>
      </c>
      <c r="P39" s="307" t="s">
        <v>285</v>
      </c>
      <c r="Q39" s="307" t="s">
        <v>44</v>
      </c>
      <c r="R39" s="307" t="s">
        <v>285</v>
      </c>
      <c r="S39" s="307" t="s">
        <v>44</v>
      </c>
      <c r="T39" s="302">
        <f>IF(OR(O$9=1,O$9=2),IF(O20="S1",'R1R2appear wild'!G$33,'243way_Regular Symbol'!D$15*3),'576way_PayCombo (2wild)'!T20)</f>
        <v>0</v>
      </c>
      <c r="U39" s="302">
        <f>IF(OR(P$9=1,P$9=2),IF(P20="S1",'R1R2appear wild'!H$33,'243way_Regular Symbol'!E$15*3),'576way_PayCombo (2wild)'!U20)</f>
        <v>6</v>
      </c>
      <c r="V39" s="302">
        <f>IF(OR(Q$9=1,Q$9=2),IF(Q20="S1",'576way_Regular Symbol(2wild)'!F$60,'576way_PayCombo (2wild)'!V20),'576way_PayCombo (2wild)'!V20)</f>
        <v>16</v>
      </c>
      <c r="W39" s="302">
        <f>IF(OR(R$9=1,R$9=2),IF(R20="S1",'576way_Regular Symbol(2wild)'!G$60,'576way_PayCombo (2wild)'!W20),'576way_PayCombo (2wild)'!W20)</f>
        <v>48</v>
      </c>
      <c r="X39" s="302">
        <f>IF(OR(S$9=1,S$9=2),IF(S20="S1",'576way_Regular Symbol(2wild)'!H$60,'576way_PayCombo (2wild)'!X20),'576way_PayCombo (2wild)'!X20)</f>
        <v>4</v>
      </c>
      <c r="Y39" s="305">
        <f t="shared" si="7"/>
        <v>0</v>
      </c>
      <c r="Z39" s="18">
        <f t="shared" si="8"/>
        <v>0</v>
      </c>
    </row>
    <row r="40" spans="1:26">
      <c r="A40" s="303" t="s">
        <v>44</v>
      </c>
      <c r="B40" s="357">
        <v>5</v>
      </c>
      <c r="C40" s="27">
        <f>'243way_Regular Symbol'!D$14*OverView!C$26</f>
        <v>3</v>
      </c>
      <c r="D40" s="27">
        <f>'243way_Regular Symbol'!E$14*OverView!D$26</f>
        <v>18</v>
      </c>
      <c r="E40" s="27">
        <f>'243way_Regular Symbol'!F$14*OverView!E$26</f>
        <v>12</v>
      </c>
      <c r="F40" s="27">
        <f>'243way_Regular Symbol'!G$14*OverView!F$26</f>
        <v>6</v>
      </c>
      <c r="G40" s="27">
        <f>'243way_Regular Symbol'!H$14*OverView!G$26</f>
        <v>3</v>
      </c>
      <c r="H40" s="256">
        <f>Y29</f>
        <v>0</v>
      </c>
      <c r="I40" s="271">
        <f>IF(H40=0,0,$C$5/H40)</f>
        <v>0</v>
      </c>
      <c r="J40" s="190">
        <f>VLOOKUP($A40,OverView!$B$51:$G$61,'576way_PayCombo (2wild)'!$B40+1,FALSE)</f>
        <v>100</v>
      </c>
      <c r="K40" s="183">
        <f t="shared" si="14"/>
        <v>0</v>
      </c>
      <c r="L40" s="276">
        <f t="shared" si="9"/>
        <v>0</v>
      </c>
      <c r="M40" s="275">
        <f t="shared" si="10"/>
        <v>0</v>
      </c>
      <c r="N40" s="134"/>
      <c r="O40" s="307" t="s">
        <v>44</v>
      </c>
      <c r="P40" s="307" t="s">
        <v>285</v>
      </c>
      <c r="Q40" s="307" t="s">
        <v>285</v>
      </c>
      <c r="R40" s="307" t="s">
        <v>44</v>
      </c>
      <c r="S40" s="307" t="s">
        <v>44</v>
      </c>
      <c r="T40" s="302">
        <f>IF(OR(O$9=1,O$9=2),IF(O21="S1",'R1R2appear wild'!G$33,'243way_Regular Symbol'!D$15*3),'576way_PayCombo (2wild)'!T21)</f>
        <v>0</v>
      </c>
      <c r="U40" s="302">
        <f>IF(OR(P$9=1,P$9=2),IF(P21="S1",'R1R2appear wild'!H$33,'243way_Regular Symbol'!E$15*3),'576way_PayCombo (2wild)'!U21)</f>
        <v>6</v>
      </c>
      <c r="V40" s="302">
        <f>IF(OR(Q$9=1,Q$9=2),IF(Q21="S1",'576way_Regular Symbol(2wild)'!F$60,'576way_PayCombo (2wild)'!V21),'576way_PayCombo (2wild)'!V21)</f>
        <v>44</v>
      </c>
      <c r="W40" s="302">
        <f>IF(OR(R$9=1,R$9=2),IF(R21="S1",'576way_Regular Symbol(2wild)'!G$60,'576way_PayCombo (2wild)'!W21),'576way_PayCombo (2wild)'!W21)</f>
        <v>8</v>
      </c>
      <c r="X40" s="302">
        <f>IF(OR(S$9=1,S$9=2),IF(S21="S1",'576way_Regular Symbol(2wild)'!H$60,'576way_PayCombo (2wild)'!X21),'576way_PayCombo (2wild)'!X21)</f>
        <v>4</v>
      </c>
      <c r="Y40" s="305">
        <f t="shared" si="7"/>
        <v>0</v>
      </c>
      <c r="Z40" s="18">
        <f t="shared" si="8"/>
        <v>0</v>
      </c>
    </row>
    <row r="41" spans="1:26">
      <c r="A41" s="303" t="s">
        <v>44</v>
      </c>
      <c r="B41" s="357">
        <v>4</v>
      </c>
      <c r="C41" s="27">
        <f>'243way_Regular Symbol'!D$14*OverView!C$26</f>
        <v>3</v>
      </c>
      <c r="D41" s="27">
        <f>'243way_Regular Symbol'!E$14*OverView!D$26</f>
        <v>18</v>
      </c>
      <c r="E41" s="27">
        <f>'243way_Regular Symbol'!F$14*OverView!E$26</f>
        <v>12</v>
      </c>
      <c r="F41" s="27">
        <f>'243way_Regular Symbol'!G$14*OverView!F$26</f>
        <v>6</v>
      </c>
      <c r="G41" s="27">
        <f>'243way_Regular Symbol'!$H$16-'243way_Regular Symbol'!$H$14*OverView!G$26</f>
        <v>65</v>
      </c>
      <c r="H41" s="256">
        <f>SUM(Y30:Y34)</f>
        <v>0</v>
      </c>
      <c r="I41" s="271">
        <f t="shared" ref="I41" si="15">IF(H41=0,0,$C$5/H41)</f>
        <v>0</v>
      </c>
      <c r="J41" s="190">
        <f>VLOOKUP($A41,OverView!$B$51:$G$61,'576way_PayCombo (2wild)'!$B41+1,FALSE)</f>
        <v>10</v>
      </c>
      <c r="K41" s="183">
        <f t="shared" si="14"/>
        <v>0</v>
      </c>
      <c r="L41" s="276">
        <f t="shared" si="9"/>
        <v>0</v>
      </c>
      <c r="M41" s="275">
        <f t="shared" si="10"/>
        <v>0</v>
      </c>
      <c r="N41" s="134"/>
      <c r="O41" s="307" t="s">
        <v>285</v>
      </c>
      <c r="P41" s="307" t="s">
        <v>44</v>
      </c>
      <c r="Q41" s="307" t="s">
        <v>44</v>
      </c>
      <c r="R41" s="307" t="s">
        <v>44</v>
      </c>
      <c r="S41" s="307" t="s">
        <v>285</v>
      </c>
      <c r="T41" s="302">
        <f>IF(OR(O$9=1,O$9=2),IF(O22="S1",'R1R2appear wild'!G$33,'243way_Regular Symbol'!D$15*3),'576way_PayCombo (2wild)'!T22)</f>
        <v>6</v>
      </c>
      <c r="U41" s="302">
        <f>IF(OR(P$9=1,P$9=2),IF(P22="S1",'R1R2appear wild'!H$33,'243way_Regular Symbol'!E$15*3),'576way_PayCombo (2wild)'!U22)</f>
        <v>0</v>
      </c>
      <c r="V41" s="302">
        <f>IF(OR(Q$9=1,Q$9=2),IF(Q22="S1",'576way_Regular Symbol(2wild)'!F$60,'576way_PayCombo (2wild)'!V22),'576way_PayCombo (2wild)'!V22)</f>
        <v>16</v>
      </c>
      <c r="W41" s="302">
        <f>IF(OR(R$9=1,R$9=2),IF(R22="S1",'576way_Regular Symbol(2wild)'!G$60,'576way_PayCombo (2wild)'!W22),'576way_PayCombo (2wild)'!W22)</f>
        <v>8</v>
      </c>
      <c r="X41" s="302">
        <f>IF(OR(S$9=1,S$9=2),IF(S22="S1",'576way_Regular Symbol(2wild)'!H$60,'576way_PayCombo (2wild)'!X22),'576way_PayCombo (2wild)'!X22)</f>
        <v>64</v>
      </c>
      <c r="Y41" s="305">
        <f t="shared" si="7"/>
        <v>0</v>
      </c>
      <c r="Z41" s="18">
        <f t="shared" si="8"/>
        <v>0</v>
      </c>
    </row>
    <row r="42" spans="1:26">
      <c r="A42" s="303" t="s">
        <v>44</v>
      </c>
      <c r="B42" s="357">
        <v>3</v>
      </c>
      <c r="C42" s="27">
        <f>'243way_Regular Symbol'!D$14*OverView!C$26</f>
        <v>3</v>
      </c>
      <c r="D42" s="27">
        <f>'243way_Regular Symbol'!E$14*OverView!D$26</f>
        <v>18</v>
      </c>
      <c r="E42" s="27">
        <f>'243way_Regular Symbol'!F$14*OverView!E$26</f>
        <v>12</v>
      </c>
      <c r="F42" s="27">
        <f>'243way_Regular Symbol'!G$16-'243way_Regular Symbol'!G$14*OverView!F$26</f>
        <v>50</v>
      </c>
      <c r="G42" s="27">
        <f>'243way_Regular Symbol'!H$16</f>
        <v>68</v>
      </c>
      <c r="H42" s="256">
        <f>SUM(Y35:Y44)</f>
        <v>18432</v>
      </c>
      <c r="I42" s="271">
        <f>IF(H42=0,0,$C$5/H42)</f>
        <v>446.25</v>
      </c>
      <c r="J42" s="190">
        <f>VLOOKUP($A42,OverView!$B$51:$G$61,'576way_PayCombo (2wild)'!$B42+1,FALSE)</f>
        <v>5</v>
      </c>
      <c r="K42" s="183">
        <f t="shared" si="4"/>
        <v>1.1204481792717085E-2</v>
      </c>
      <c r="L42" s="276">
        <f t="shared" ref="L42" si="16">IF(I42=0,0,1/I42)</f>
        <v>2.2408963585434172E-3</v>
      </c>
      <c r="M42" s="275">
        <f t="shared" ref="M42" si="17">L42*J42*$C$3</f>
        <v>0.56022408963585424</v>
      </c>
      <c r="N42" s="134"/>
      <c r="O42" s="307" t="s">
        <v>285</v>
      </c>
      <c r="P42" s="307" t="s">
        <v>44</v>
      </c>
      <c r="Q42" s="307" t="s">
        <v>44</v>
      </c>
      <c r="R42" s="307" t="s">
        <v>285</v>
      </c>
      <c r="S42" s="307" t="s">
        <v>44</v>
      </c>
      <c r="T42" s="302">
        <f>IF(OR(O$9=1,O$9=2),IF(O23="S1",'R1R2appear wild'!G$33,'243way_Regular Symbol'!D$15*3),'576way_PayCombo (2wild)'!T23)</f>
        <v>6</v>
      </c>
      <c r="U42" s="302">
        <f>IF(OR(P$9=1,P$9=2),IF(P23="S1",'R1R2appear wild'!H$33,'243way_Regular Symbol'!E$15*3),'576way_PayCombo (2wild)'!U23)</f>
        <v>0</v>
      </c>
      <c r="V42" s="302">
        <f>IF(OR(Q$9=1,Q$9=2),IF(Q23="S1",'576way_Regular Symbol(2wild)'!F$60,'576way_PayCombo (2wild)'!V23),'576way_PayCombo (2wild)'!V23)</f>
        <v>16</v>
      </c>
      <c r="W42" s="302">
        <f>IF(OR(R$9=1,R$9=2),IF(R23="S1",'576way_Regular Symbol(2wild)'!G$60,'576way_PayCombo (2wild)'!W23),'576way_PayCombo (2wild)'!W23)</f>
        <v>48</v>
      </c>
      <c r="X42" s="302">
        <f>IF(OR(S$9=1,S$9=2),IF(S23="S1",'576way_Regular Symbol(2wild)'!H$60,'576way_PayCombo (2wild)'!X23),'576way_PayCombo (2wild)'!X23)</f>
        <v>4</v>
      </c>
      <c r="Y42" s="305">
        <f t="shared" si="7"/>
        <v>0</v>
      </c>
      <c r="Z42" s="18">
        <f t="shared" si="8"/>
        <v>0</v>
      </c>
    </row>
    <row r="43" spans="1:26">
      <c r="B43" s="196" t="s">
        <v>15</v>
      </c>
      <c r="C43" s="196"/>
      <c r="D43" s="196"/>
      <c r="E43" s="196"/>
      <c r="F43" s="196"/>
      <c r="G43" s="196"/>
      <c r="H43" s="257">
        <f>SUM(H7:H40)</f>
        <v>55580128</v>
      </c>
      <c r="I43" s="255">
        <f>SUM(I7:I40)</f>
        <v>1168.374888490054</v>
      </c>
      <c r="J43" s="196"/>
      <c r="K43" s="277" t="s">
        <v>129</v>
      </c>
      <c r="L43" s="278">
        <f>SUM(K7:K42)</f>
        <v>8.0567156862745115</v>
      </c>
      <c r="M43" s="134"/>
      <c r="N43" s="134"/>
      <c r="O43" s="307" t="s">
        <v>285</v>
      </c>
      <c r="P43" s="307" t="s">
        <v>44</v>
      </c>
      <c r="Q43" s="307" t="s">
        <v>285</v>
      </c>
      <c r="R43" s="307" t="s">
        <v>44</v>
      </c>
      <c r="S43" s="307" t="s">
        <v>44</v>
      </c>
      <c r="T43" s="302">
        <f>IF(OR(O$9=1,O$9=2),IF(O24="S1",'R1R2appear wild'!G$33,'243way_Regular Symbol'!D$15*3),'576way_PayCombo (2wild)'!T24)</f>
        <v>6</v>
      </c>
      <c r="U43" s="302">
        <f>IF(OR(P$9=1,P$9=2),IF(P24="S1",'R1R2appear wild'!H$33,'243way_Regular Symbol'!E$15*3),'576way_PayCombo (2wild)'!U24)</f>
        <v>0</v>
      </c>
      <c r="V43" s="302">
        <f>IF(OR(Q$9=1,Q$9=2),IF(Q24="S1",'576way_Regular Symbol(2wild)'!F$60,'576way_PayCombo (2wild)'!V24),'576way_PayCombo (2wild)'!V24)</f>
        <v>44</v>
      </c>
      <c r="W43" s="302">
        <f>IF(OR(R$9=1,R$9=2),IF(R24="S1",'576way_Regular Symbol(2wild)'!G$60,'576way_PayCombo (2wild)'!W24),'576way_PayCombo (2wild)'!W24)</f>
        <v>8</v>
      </c>
      <c r="X43" s="302">
        <f>IF(OR(S$9=1,S$9=2),IF(S24="S1",'576way_Regular Symbol(2wild)'!H$60,'576way_PayCombo (2wild)'!X24),'576way_PayCombo (2wild)'!X24)</f>
        <v>4</v>
      </c>
      <c r="Y43" s="305">
        <f t="shared" si="7"/>
        <v>0</v>
      </c>
      <c r="Z43" s="18">
        <f t="shared" si="8"/>
        <v>0</v>
      </c>
    </row>
    <row r="44" spans="1:26">
      <c r="F44" s="196"/>
      <c r="G44" s="196"/>
      <c r="H44" s="196"/>
      <c r="I44" s="196"/>
      <c r="J44" s="196"/>
      <c r="K44" s="218" t="s">
        <v>130</v>
      </c>
      <c r="L44" s="217"/>
      <c r="M44" s="262"/>
      <c r="N44" s="134"/>
      <c r="O44" s="307" t="s">
        <v>285</v>
      </c>
      <c r="P44" s="307" t="s">
        <v>285</v>
      </c>
      <c r="Q44" s="307" t="s">
        <v>44</v>
      </c>
      <c r="R44" s="307" t="s">
        <v>44</v>
      </c>
      <c r="S44" s="307" t="s">
        <v>44</v>
      </c>
      <c r="T44" s="302">
        <f>IF(OR(O$9=1,O$9=2),IF(O25="S1",'R1R2appear wild'!G$33,'243way_Regular Symbol'!D$15*3),'576way_PayCombo (2wild)'!T25)</f>
        <v>6</v>
      </c>
      <c r="U44" s="302">
        <f>IF(OR(P$9=1,P$9=2),IF(P25="S1",'R1R2appear wild'!H$33,'243way_Regular Symbol'!E$15*3),'576way_PayCombo (2wild)'!U25)</f>
        <v>6</v>
      </c>
      <c r="V44" s="302">
        <f>IF(OR(Q$9=1,Q$9=2),IF(Q25="S1",'576way_Regular Symbol(2wild)'!F$60,'576way_PayCombo (2wild)'!V25),'576way_PayCombo (2wild)'!V25)</f>
        <v>16</v>
      </c>
      <c r="W44" s="302">
        <f>IF(OR(R$9=1,R$9=2),IF(R25="S1",'576way_Regular Symbol(2wild)'!G$60,'576way_PayCombo (2wild)'!W25),'576way_PayCombo (2wild)'!W25)</f>
        <v>8</v>
      </c>
      <c r="X44" s="302">
        <f>IF(OR(S$9=1,S$9=2),IF(S25="S1",'576way_Regular Symbol(2wild)'!H$60,'576way_PayCombo (2wild)'!X25),'576way_PayCombo (2wild)'!X25)</f>
        <v>4</v>
      </c>
      <c r="Y44" s="305">
        <f t="shared" si="7"/>
        <v>18432</v>
      </c>
      <c r="Z44" s="18">
        <f t="shared" si="8"/>
        <v>2.2408963585434172E-3</v>
      </c>
    </row>
    <row r="45" spans="1:26">
      <c r="F45" s="196"/>
      <c r="G45" s="196"/>
      <c r="H45" s="196"/>
      <c r="I45" s="196"/>
      <c r="J45" s="196"/>
      <c r="K45" s="218" t="s">
        <v>131</v>
      </c>
      <c r="L45" s="217">
        <f>L43+L44</f>
        <v>8.0567156862745115</v>
      </c>
      <c r="M45" s="196"/>
      <c r="N45" s="134"/>
    </row>
    <row r="46" spans="1:26">
      <c r="F46" s="196"/>
      <c r="G46" s="196"/>
      <c r="H46" s="196"/>
      <c r="I46" s="196"/>
      <c r="J46" s="196"/>
      <c r="K46" s="18"/>
      <c r="L46" s="30"/>
      <c r="M46" s="196"/>
      <c r="N46" s="134"/>
      <c r="O46" s="193"/>
      <c r="P46" s="193"/>
      <c r="Q46" s="193"/>
    </row>
    <row r="47" spans="1:26">
      <c r="F47" s="134"/>
      <c r="G47" s="196"/>
      <c r="H47" s="196"/>
      <c r="I47" s="196"/>
      <c r="J47" s="196"/>
      <c r="K47" s="227"/>
      <c r="L47" s="228"/>
      <c r="M47" s="228"/>
      <c r="N47" s="134"/>
      <c r="O47" s="194" t="s">
        <v>355</v>
      </c>
      <c r="P47" s="194"/>
      <c r="Q47" s="194"/>
      <c r="R47" s="194"/>
      <c r="S47" s="194"/>
      <c r="T47" s="194"/>
      <c r="U47" s="194"/>
      <c r="V47" s="194"/>
      <c r="W47" s="194"/>
      <c r="X47" s="194"/>
      <c r="Y47" s="194"/>
    </row>
    <row r="48" spans="1:26">
      <c r="F48" s="134"/>
      <c r="G48" s="196"/>
      <c r="H48" s="196"/>
      <c r="I48" s="196"/>
      <c r="J48" s="196"/>
      <c r="K48" s="227" t="s">
        <v>334</v>
      </c>
      <c r="L48" s="370">
        <f>SUM(K7:K39)</f>
        <v>8.0455112044817945</v>
      </c>
      <c r="M48" s="228"/>
      <c r="N48" s="134" t="s">
        <v>295</v>
      </c>
      <c r="O48" s="194" t="s">
        <v>253</v>
      </c>
      <c r="P48" s="194" t="s">
        <v>253</v>
      </c>
      <c r="Q48" s="194" t="s">
        <v>318</v>
      </c>
      <c r="R48" s="194" t="s">
        <v>318</v>
      </c>
      <c r="S48" s="194" t="s">
        <v>318</v>
      </c>
      <c r="T48" s="193">
        <f>IF(O48="WW",'576way_Regular Symbol(2wild)'!D$15*'576way_PayCombo (2wild)'!P$2,IF('576way_PayCombo (2wild)'!O48="BN",'576way_Regular Symbol(2wild)'!D$16-'576way_Regular Symbol(2wild)'!D$44,IF('576way_PayCombo (2wild)'!N48="X",'576way_Regular Symbol(2wild)'!D$16,'576way_Regular Symbol(2wild)'!D$44)))</f>
        <v>6</v>
      </c>
      <c r="U48" s="193">
        <f>IF(P48="WW",'576way_Regular Symbol(2wild)'!E$15*'576way_PayCombo (2wild)'!Q$2,IF('576way_PayCombo (2wild)'!P48="BN",'576way_Regular Symbol(2wild)'!E$16-'576way_Regular Symbol(2wild)'!E$44,IF('576way_PayCombo (2wild)'!O48="X",'576way_Regular Symbol(2wild)'!E$16,'576way_Regular Symbol(2wild)'!E$44)))</f>
        <v>6</v>
      </c>
      <c r="V48" s="193">
        <f>IF(Q48="WW",'576way_Regular Symbol(2wild)'!F$15*'576way_PayCombo (2wild)'!R$2,IF('576way_PayCombo (2wild)'!Q48="BN",'576way_Regular Symbol(2wild)'!F$16-'576way_Regular Symbol(2wild)'!F$44,IF('576way_PayCombo (2wild)'!P48="X",'576way_Regular Symbol(2wild)'!F$16,'576way_Regular Symbol(2wild)'!F$44)))</f>
        <v>5</v>
      </c>
      <c r="W48" s="193">
        <f>IF(R48="WW",'576way_Regular Symbol(2wild)'!G$15*'576way_PayCombo (2wild)'!S$2,IF('576way_PayCombo (2wild)'!R48="BN",'576way_Regular Symbol(2wild)'!G$16-'576way_Regular Symbol(2wild)'!G$44,IF('576way_PayCombo (2wild)'!Q48="X",'576way_Regular Symbol(2wild)'!G$16,'576way_Regular Symbol(2wild)'!G$44)))</f>
        <v>12</v>
      </c>
      <c r="X48" s="193">
        <f>IF(S48="WW",'576way_Regular Symbol(2wild)'!H$15*'576way_PayCombo (2wild)'!T$2,IF('576way_PayCombo (2wild)'!S48="BN",'576way_Regular Symbol(2wild)'!H$16-'576way_Regular Symbol(2wild)'!H$44,IF('576way_PayCombo (2wild)'!R48="X",'576way_Regular Symbol(2wild)'!H$16,'576way_Regular Symbol(2wild)'!H$44)))</f>
        <v>16</v>
      </c>
      <c r="Y48" s="373">
        <f>PRODUCT(T48,U48,V48,W48,X48)</f>
        <v>34560</v>
      </c>
    </row>
    <row r="49" spans="2:27" ht="14">
      <c r="B49" s="281" t="s">
        <v>330</v>
      </c>
      <c r="C49" s="358">
        <f>'243way_PayCombo'!C49</f>
        <v>3</v>
      </c>
      <c r="D49" s="282"/>
      <c r="E49" s="282"/>
      <c r="F49" s="282"/>
      <c r="G49" s="246"/>
      <c r="H49" s="196"/>
      <c r="I49" s="196"/>
      <c r="J49" s="196"/>
      <c r="L49" s="30"/>
      <c r="M49" s="290"/>
      <c r="N49" s="134">
        <f>SUM(K40:K42)</f>
        <v>1.1204481792717085E-2</v>
      </c>
      <c r="O49" s="194" t="s">
        <v>253</v>
      </c>
      <c r="P49" s="194" t="s">
        <v>253</v>
      </c>
      <c r="Q49" s="194" t="s">
        <v>318</v>
      </c>
      <c r="R49" s="194" t="s">
        <v>318</v>
      </c>
      <c r="S49" s="194" t="s">
        <v>285</v>
      </c>
      <c r="T49" s="193">
        <f>IF(O49="WW",'576way_Regular Symbol(2wild)'!D$15*'576way_PayCombo (2wild)'!P$2,IF('576way_PayCombo (2wild)'!O49="BN",'576way_Regular Symbol(2wild)'!D$16-'576way_Regular Symbol(2wild)'!D$44,IF('576way_PayCombo (2wild)'!N49="X",'576way_Regular Symbol(2wild)'!D$16,'576way_Regular Symbol(2wild)'!D$44)))</f>
        <v>6</v>
      </c>
      <c r="U49" s="193">
        <f>IF(P49="WW",'576way_Regular Symbol(2wild)'!E$15*'576way_PayCombo (2wild)'!Q$2,IF('576way_PayCombo (2wild)'!P49="BN",'576way_Regular Symbol(2wild)'!E$16-'576way_Regular Symbol(2wild)'!E$44,IF('576way_PayCombo (2wild)'!O49="X",'576way_Regular Symbol(2wild)'!E$16,'576way_Regular Symbol(2wild)'!E$44)))</f>
        <v>6</v>
      </c>
      <c r="V49" s="193">
        <f>IF(Q49="WW",'576way_Regular Symbol(2wild)'!F$15*'576way_PayCombo (2wild)'!R$2,IF('576way_PayCombo (2wild)'!Q49="BN",'576way_Regular Symbol(2wild)'!F$16-'576way_Regular Symbol(2wild)'!F$44,IF('576way_PayCombo (2wild)'!P49="X",'576way_Regular Symbol(2wild)'!F$16,'576way_Regular Symbol(2wild)'!F$44)))</f>
        <v>5</v>
      </c>
      <c r="W49" s="193">
        <f>IF(R49="WW",'576way_Regular Symbol(2wild)'!G$15*'576way_PayCombo (2wild)'!S$2,IF('576way_PayCombo (2wild)'!R49="BN",'576way_Regular Symbol(2wild)'!G$16-'576way_Regular Symbol(2wild)'!G$44,IF('576way_PayCombo (2wild)'!Q49="X",'576way_Regular Symbol(2wild)'!G$16,'576way_Regular Symbol(2wild)'!G$44)))</f>
        <v>12</v>
      </c>
      <c r="X49" s="193">
        <f>IF(S49="WW",'576way_Regular Symbol(2wild)'!H$15*'576way_PayCombo (2wild)'!T$2,IF('576way_PayCombo (2wild)'!S49="BN",'576way_Regular Symbol(2wild)'!H$16-'576way_Regular Symbol(2wild)'!H$44,IF('576way_PayCombo (2wild)'!R49="X",'576way_Regular Symbol(2wild)'!H$16,'576way_Regular Symbol(2wild)'!H$44)))</f>
        <v>52</v>
      </c>
      <c r="Y49" s="373">
        <f>PRODUCT(T49,U49,V49,W49,X49)</f>
        <v>112320</v>
      </c>
    </row>
    <row r="50" spans="2:27" ht="14">
      <c r="B50" s="283"/>
      <c r="C50" s="284"/>
      <c r="D50" s="284"/>
      <c r="E50" s="284"/>
      <c r="F50" s="284"/>
      <c r="G50" s="196"/>
      <c r="H50" s="196"/>
      <c r="I50" s="196"/>
      <c r="J50" s="196"/>
      <c r="L50" s="30"/>
      <c r="M50" s="290"/>
      <c r="N50" s="134">
        <f>N49*總數據!G6</f>
        <v>8.0640012902402048E-5</v>
      </c>
      <c r="O50" s="194" t="s">
        <v>253</v>
      </c>
      <c r="P50" s="194" t="s">
        <v>253</v>
      </c>
      <c r="Q50" s="194" t="s">
        <v>318</v>
      </c>
      <c r="R50" s="194" t="s">
        <v>285</v>
      </c>
      <c r="S50" s="194" t="s">
        <v>285</v>
      </c>
      <c r="T50" s="193">
        <f>IF(O50="WW",'576way_Regular Symbol(2wild)'!D$15*'576way_PayCombo (2wild)'!P$2,IF('576way_PayCombo (2wild)'!O50="BN",'576way_Regular Symbol(2wild)'!D$16-'576way_Regular Symbol(2wild)'!D$44,IF('576way_PayCombo (2wild)'!N50="X",'576way_Regular Symbol(2wild)'!D$16,'576way_Regular Symbol(2wild)'!D$44)))</f>
        <v>6</v>
      </c>
      <c r="U50" s="193">
        <f>IF(P50="WW",'576way_Regular Symbol(2wild)'!E$15*'576way_PayCombo (2wild)'!Q$2,IF('576way_PayCombo (2wild)'!P50="BN",'576way_Regular Symbol(2wild)'!E$16-'576way_Regular Symbol(2wild)'!E$44,IF('576way_PayCombo (2wild)'!O50="X",'576way_Regular Symbol(2wild)'!E$16,'576way_Regular Symbol(2wild)'!E$44)))</f>
        <v>6</v>
      </c>
      <c r="V50" s="193">
        <f>IF(Q50="WW",'576way_Regular Symbol(2wild)'!F$15*'576way_PayCombo (2wild)'!R$2,IF('576way_PayCombo (2wild)'!Q50="BN",'576way_Regular Symbol(2wild)'!F$16-'576way_Regular Symbol(2wild)'!F$44,IF('576way_PayCombo (2wild)'!P50="X",'576way_Regular Symbol(2wild)'!F$16,'576way_Regular Symbol(2wild)'!F$44)))</f>
        <v>5</v>
      </c>
      <c r="W50" s="193">
        <f>IF(R50="WW",'576way_Regular Symbol(2wild)'!G$15*'576way_PayCombo (2wild)'!S$2,IF('576way_PayCombo (2wild)'!R50="BN",'576way_Regular Symbol(2wild)'!G$16-'576way_Regular Symbol(2wild)'!G$44,IF('576way_PayCombo (2wild)'!Q50="X",'576way_Regular Symbol(2wild)'!G$16,'576way_Regular Symbol(2wild)'!G$44)))</f>
        <v>44</v>
      </c>
      <c r="X50" s="193">
        <f>IF(S50="WW",'576way_Regular Symbol(2wild)'!H$15*'576way_PayCombo (2wild)'!T$2,IF('576way_PayCombo (2wild)'!S50="BN",'576way_Regular Symbol(2wild)'!H$16-'576way_Regular Symbol(2wild)'!H$44,IF('576way_PayCombo (2wild)'!R50="X",'576way_Regular Symbol(2wild)'!H$16,'576way_Regular Symbol(2wild)'!H$44)))</f>
        <v>68</v>
      </c>
      <c r="Y50" s="373">
        <f>PRODUCT(T50,U50,V50,W50,X50)</f>
        <v>538560</v>
      </c>
    </row>
    <row r="51" spans="2:27" ht="14">
      <c r="B51" s="283"/>
      <c r="C51" s="284"/>
      <c r="D51" s="284"/>
      <c r="E51" s="284"/>
      <c r="F51" s="284"/>
      <c r="G51" s="196"/>
      <c r="H51" s="196"/>
      <c r="I51" s="196"/>
      <c r="J51" s="196"/>
      <c r="N51" s="134"/>
    </row>
    <row r="52" spans="2:27" ht="14">
      <c r="B52" s="283"/>
      <c r="C52" s="285"/>
      <c r="D52" s="285"/>
      <c r="E52" s="285"/>
      <c r="F52" s="285"/>
      <c r="G52" s="196"/>
      <c r="H52" s="196"/>
      <c r="I52" s="196"/>
      <c r="J52" s="196"/>
      <c r="K52" s="227"/>
      <c r="M52" s="228"/>
      <c r="N52" s="134"/>
    </row>
    <row r="53" spans="2:27" ht="14">
      <c r="B53" s="283"/>
      <c r="C53" s="286"/>
      <c r="D53" s="286"/>
      <c r="E53" s="286"/>
      <c r="F53" s="286"/>
      <c r="K53" s="374">
        <f>SUM(K37:K39)</f>
        <v>0.50588235294117645</v>
      </c>
      <c r="M53" s="227"/>
      <c r="N53" s="134"/>
    </row>
    <row r="54" spans="2:27" ht="14">
      <c r="B54" s="283"/>
      <c r="C54" s="287"/>
      <c r="D54" s="287"/>
      <c r="E54" s="287"/>
      <c r="F54" s="287"/>
      <c r="I54" s="193">
        <v>3.3551284999999999E-3</v>
      </c>
      <c r="J54" s="193">
        <v>7.1971209999999999E-3</v>
      </c>
      <c r="K54" s="374">
        <f>I54/J54</f>
        <v>0.46617647528782691</v>
      </c>
      <c r="M54" s="227"/>
      <c r="N54" s="134"/>
      <c r="T54" s="193">
        <v>6</v>
      </c>
      <c r="U54" s="193">
        <v>6</v>
      </c>
      <c r="V54" s="193">
        <f>'243way_Regular Symbol'!F$13*'576way_PayCombo (2wild)'!R2</f>
        <v>8</v>
      </c>
      <c r="W54" s="193">
        <f>'243way_Regular Symbol'!G$13*'576way_PayCombo (2wild)'!S2</f>
        <v>12</v>
      </c>
      <c r="X54" s="193">
        <f>'243way_Regular Symbol'!H$13*'576way_PayCombo (2wild)'!T2</f>
        <v>16</v>
      </c>
      <c r="Y54" s="193">
        <f>PRODUCT(T54:X54)</f>
        <v>55296</v>
      </c>
      <c r="Z54" s="193">
        <v>3</v>
      </c>
      <c r="AA54" s="193">
        <f>SUMPRODUCT(Y54:Y56,Z54:Z56)</f>
        <v>1387008</v>
      </c>
    </row>
    <row r="55" spans="2:27" ht="14">
      <c r="B55" s="283"/>
      <c r="C55" s="288"/>
      <c r="D55" s="288"/>
      <c r="E55" s="288"/>
      <c r="F55" s="288"/>
      <c r="K55" s="227"/>
      <c r="M55" s="227"/>
      <c r="N55" s="390" t="s">
        <v>290</v>
      </c>
      <c r="O55" s="193"/>
      <c r="P55" s="193"/>
      <c r="Q55" s="193"/>
      <c r="T55" s="193">
        <v>6</v>
      </c>
      <c r="U55" s="193">
        <v>6</v>
      </c>
      <c r="V55" s="193">
        <v>8</v>
      </c>
      <c r="W55" s="193">
        <v>12</v>
      </c>
      <c r="X55" s="193">
        <f t="shared" ref="X55" si="18">X49</f>
        <v>52</v>
      </c>
      <c r="Y55" s="193">
        <f t="shared" ref="Y55:Y56" si="19">PRODUCT(T55:X55)</f>
        <v>179712</v>
      </c>
      <c r="Z55" s="193">
        <v>2</v>
      </c>
    </row>
    <row r="56" spans="2:27">
      <c r="C56" s="273"/>
      <c r="D56" s="273"/>
      <c r="E56" s="273"/>
      <c r="F56" s="273"/>
      <c r="K56" s="227"/>
      <c r="L56" s="227"/>
      <c r="M56" s="290"/>
      <c r="N56" s="390"/>
      <c r="O56" s="193"/>
      <c r="P56" s="193"/>
      <c r="Q56" s="193"/>
      <c r="T56" s="193">
        <v>6</v>
      </c>
      <c r="U56" s="193">
        <v>6</v>
      </c>
      <c r="V56" s="193">
        <v>8</v>
      </c>
      <c r="W56" s="193">
        <f t="shared" ref="W56:X56" si="20">W50</f>
        <v>44</v>
      </c>
      <c r="X56" s="193">
        <f t="shared" si="20"/>
        <v>68</v>
      </c>
      <c r="Y56" s="193">
        <f t="shared" si="19"/>
        <v>861696</v>
      </c>
      <c r="Z56" s="193">
        <v>1</v>
      </c>
    </row>
    <row r="57" spans="2:27">
      <c r="K57" s="227"/>
      <c r="L57" s="227"/>
      <c r="M57" s="227"/>
      <c r="N57" s="390"/>
      <c r="O57" s="193"/>
      <c r="P57" s="193"/>
      <c r="Q57" s="193"/>
    </row>
    <row r="58" spans="2:27">
      <c r="G58" s="227"/>
      <c r="H58" s="227"/>
      <c r="I58" s="227"/>
      <c r="J58" s="227"/>
      <c r="K58" s="229"/>
      <c r="L58" s="195"/>
      <c r="M58" s="195"/>
      <c r="N58" s="134"/>
      <c r="O58" s="193"/>
      <c r="P58" s="193"/>
      <c r="Q58" s="193"/>
    </row>
    <row r="59" spans="2:27">
      <c r="J59" s="227"/>
      <c r="K59" s="229"/>
      <c r="L59" s="195"/>
      <c r="M59" s="195"/>
      <c r="N59" s="262"/>
      <c r="O59" s="193"/>
      <c r="P59" s="193"/>
      <c r="Q59" s="193"/>
    </row>
    <row r="60" spans="2:27">
      <c r="J60" s="227"/>
      <c r="K60" s="229"/>
      <c r="L60" s="195"/>
      <c r="M60" s="195"/>
      <c r="N60" s="262"/>
      <c r="O60" s="310"/>
      <c r="P60" s="193"/>
      <c r="Q60" s="193"/>
    </row>
    <row r="61" spans="2:27">
      <c r="J61" s="227"/>
      <c r="K61" s="229"/>
      <c r="L61" s="195"/>
      <c r="M61" s="195"/>
      <c r="N61" s="134" t="s">
        <v>291</v>
      </c>
      <c r="O61" s="312">
        <f>SUM(L40:L42)</f>
        <v>2.2408963585434172E-3</v>
      </c>
    </row>
    <row r="62" spans="2:27">
      <c r="J62" s="227"/>
      <c r="K62" s="229"/>
      <c r="L62" s="195"/>
      <c r="M62" s="195"/>
      <c r="N62" s="18"/>
    </row>
    <row r="63" spans="2:27">
      <c r="F63" s="291"/>
      <c r="K63" s="195"/>
      <c r="L63" s="195"/>
      <c r="M63" s="195"/>
      <c r="N63" s="18"/>
    </row>
    <row r="64" spans="2:27">
      <c r="K64" s="195"/>
      <c r="L64" s="195"/>
      <c r="M64" s="195"/>
      <c r="N64" s="273"/>
      <c r="O64" s="273"/>
    </row>
    <row r="65" spans="11:17">
      <c r="K65" s="195"/>
      <c r="L65" s="195"/>
      <c r="M65" s="195"/>
      <c r="N65" s="290"/>
      <c r="O65" s="290"/>
    </row>
    <row r="66" spans="11:17">
      <c r="K66" s="195"/>
      <c r="L66" s="195"/>
      <c r="M66" s="195"/>
      <c r="O66" s="193"/>
    </row>
    <row r="67" spans="11:17">
      <c r="N67" s="227"/>
      <c r="O67" s="229"/>
    </row>
    <row r="68" spans="11:17">
      <c r="N68" s="227"/>
      <c r="O68" s="229"/>
    </row>
    <row r="69" spans="11:17">
      <c r="N69" s="228"/>
      <c r="O69" s="228"/>
    </row>
    <row r="70" spans="11:17">
      <c r="N70" s="227"/>
      <c r="O70" s="229"/>
    </row>
    <row r="71" spans="11:17">
      <c r="N71" s="227"/>
      <c r="O71" s="229"/>
    </row>
    <row r="72" spans="11:17">
      <c r="N72" s="227"/>
      <c r="O72" s="229"/>
    </row>
    <row r="73" spans="11:17">
      <c r="O73" s="193"/>
      <c r="P73" s="193"/>
      <c r="Q73" s="193"/>
    </row>
    <row r="74" spans="11:17">
      <c r="O74" s="193"/>
      <c r="P74" s="193"/>
      <c r="Q74" s="193"/>
    </row>
    <row r="75" spans="11:17">
      <c r="O75" s="193"/>
      <c r="P75" s="193"/>
      <c r="Q75" s="193"/>
    </row>
    <row r="76" spans="11:17">
      <c r="O76" s="193"/>
      <c r="P76" s="193"/>
      <c r="Q76" s="193"/>
    </row>
    <row r="77" spans="11:17">
      <c r="O77" s="193"/>
      <c r="P77" s="193"/>
      <c r="Q77" s="193"/>
    </row>
    <row r="78" spans="11:17">
      <c r="O78" s="193"/>
      <c r="P78" s="193"/>
      <c r="Q78" s="193"/>
    </row>
    <row r="79" spans="11:17">
      <c r="O79" s="193"/>
      <c r="P79" s="193"/>
      <c r="Q79" s="193"/>
    </row>
    <row r="80" spans="11:17">
      <c r="O80" s="193"/>
      <c r="P80" s="193"/>
      <c r="Q80" s="193"/>
    </row>
    <row r="81" spans="15:17">
      <c r="O81" s="193"/>
      <c r="P81" s="193"/>
      <c r="Q81" s="193"/>
    </row>
  </sheetData>
  <mergeCells count="2">
    <mergeCell ref="C5:G5"/>
    <mergeCell ref="N55:N57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2045-0E7B-044C-877B-CA0BCD0C061E}">
  <dimension ref="A1:Z81"/>
  <sheetViews>
    <sheetView topLeftCell="F1" zoomScale="138" zoomScaleNormal="125" workbookViewId="0">
      <pane ySplit="6" topLeftCell="A22" activePane="bottomLeft" state="frozen"/>
      <selection pane="bottomLeft" activeCell="T48" sqref="T48:X50"/>
    </sheetView>
  </sheetViews>
  <sheetFormatPr baseColWidth="10" defaultColWidth="9" defaultRowHeight="13"/>
  <cols>
    <col min="1" max="1" width="9" style="193"/>
    <col min="2" max="2" width="19.83203125" style="193" customWidth="1"/>
    <col min="3" max="4" width="11.1640625" style="193" customWidth="1"/>
    <col min="5" max="5" width="11" style="193" customWidth="1"/>
    <col min="6" max="6" width="12" style="193" bestFit="1" customWidth="1"/>
    <col min="7" max="7" width="9" style="193" customWidth="1"/>
    <col min="8" max="8" width="11" style="193" bestFit="1" customWidth="1"/>
    <col min="9" max="9" width="10" style="193" customWidth="1"/>
    <col min="10" max="10" width="8.5" style="193" customWidth="1"/>
    <col min="11" max="11" width="14.1640625" style="193" customWidth="1"/>
    <col min="12" max="12" width="13.1640625" style="193" customWidth="1"/>
    <col min="13" max="13" width="13.33203125" style="193" customWidth="1"/>
    <col min="14" max="14" width="17.6640625" style="193" customWidth="1"/>
    <col min="15" max="15" width="12.1640625" style="195" bestFit="1" customWidth="1"/>
    <col min="16" max="17" width="9" style="195"/>
    <col min="18" max="25" width="9" style="193"/>
    <col min="26" max="26" width="10" style="193" bestFit="1" customWidth="1"/>
    <col min="27" max="16384" width="9" style="193"/>
  </cols>
  <sheetData>
    <row r="1" spans="1:26">
      <c r="O1" s="195" t="s">
        <v>315</v>
      </c>
      <c r="P1" s="195">
        <v>1</v>
      </c>
      <c r="Q1" s="195">
        <v>2</v>
      </c>
      <c r="R1" s="193">
        <v>3</v>
      </c>
      <c r="S1" s="193">
        <v>4</v>
      </c>
      <c r="T1" s="193">
        <v>5</v>
      </c>
    </row>
    <row r="2" spans="1:26">
      <c r="B2" s="193" t="s">
        <v>45</v>
      </c>
      <c r="C2" s="193" t="s">
        <v>46</v>
      </c>
      <c r="D2" s="193" t="s">
        <v>47</v>
      </c>
      <c r="E2" s="193" t="s">
        <v>48</v>
      </c>
      <c r="F2" s="193" t="s">
        <v>49</v>
      </c>
      <c r="P2" s="195">
        <v>3</v>
      </c>
      <c r="Q2" s="195">
        <v>3</v>
      </c>
      <c r="R2" s="193">
        <v>5</v>
      </c>
      <c r="S2" s="193">
        <v>5</v>
      </c>
      <c r="T2" s="193">
        <v>5</v>
      </c>
    </row>
    <row r="3" spans="1:26">
      <c r="C3" s="193">
        <f>OverView!B17</f>
        <v>50</v>
      </c>
      <c r="D3" s="193" t="s">
        <v>254</v>
      </c>
      <c r="E3" s="28">
        <f>SUM(K7:K42)</f>
        <v>12.089467592592593</v>
      </c>
      <c r="F3" s="18">
        <f>SUM(L7:L40)</f>
        <v>9.0083727240896376</v>
      </c>
    </row>
    <row r="5" spans="1:26" ht="14">
      <c r="B5" s="26" t="s">
        <v>25</v>
      </c>
      <c r="C5" s="389">
        <f>PRODUCT('243way_Regular Symbol'!F16:H16,'243way_Regular Symbol'!D15:E15,9)</f>
        <v>8225280</v>
      </c>
      <c r="D5" s="389"/>
      <c r="E5" s="389"/>
      <c r="F5" s="389"/>
      <c r="G5" s="389"/>
      <c r="H5" s="12"/>
      <c r="I5" s="13"/>
      <c r="J5" s="14"/>
      <c r="K5" s="15"/>
      <c r="L5" s="16"/>
      <c r="M5" s="196"/>
      <c r="N5" s="196"/>
    </row>
    <row r="6" spans="1:26" ht="14">
      <c r="A6" s="193" t="s">
        <v>7</v>
      </c>
      <c r="B6" s="22" t="s">
        <v>329</v>
      </c>
      <c r="C6" s="184">
        <v>1</v>
      </c>
      <c r="D6" s="184">
        <v>2</v>
      </c>
      <c r="E6" s="184">
        <v>3</v>
      </c>
      <c r="F6" s="184">
        <v>4</v>
      </c>
      <c r="G6" s="184">
        <v>5</v>
      </c>
      <c r="H6" s="22" t="s">
        <v>30</v>
      </c>
      <c r="I6" s="23" t="s">
        <v>31</v>
      </c>
      <c r="J6" s="24" t="s">
        <v>32</v>
      </c>
      <c r="K6" s="25" t="s">
        <v>33</v>
      </c>
      <c r="L6" s="238" t="s">
        <v>34</v>
      </c>
      <c r="M6" s="194" t="s">
        <v>124</v>
      </c>
      <c r="N6" s="208"/>
    </row>
    <row r="7" spans="1:26">
      <c r="A7" s="303" t="s">
        <v>149</v>
      </c>
      <c r="B7" s="356">
        <v>5</v>
      </c>
      <c r="C7" s="27">
        <f>IF(C$6&lt;=$B7,VLOOKUP($A7,'R1R2appear wild'!$E$21:$H$32,'1125way_PayCombo (2wild)'!C$6+2,FALSE),IF(C$6-$B7=1,VLOOKUP($A7,'576way_Regular Symbol(2wild)'!$B$34:$H$44,'1125way_PayCombo (2wild)'!C$6+2,FALSE),'576way_Regular Symbol(2wild)'!D$16))</f>
        <v>6</v>
      </c>
      <c r="D7" s="27">
        <f>IF(D$6&lt;=$B7,VLOOKUP($A7,'R1R2appear wild'!$E$21:$H$32,'1125way_PayCombo (2wild)'!D$6+2,FALSE),IF(D$6-$B7=1,VLOOKUP($A7,'576way_Regular Symbol(2wild)'!$B$34:$H$44,'1125way_PayCombo (2wild)'!D$6+2,FALSE),'576way_Regular Symbol(2wild)'!E$16))</f>
        <v>6</v>
      </c>
      <c r="E7" s="27">
        <f>IF(E$6&lt;=$B7,VLOOKUP($A7,'1125way_Regular Symbol(2wild)'!$B$21:$H$31,'1125way_PayCombo (2wild)'!E$6+2,FALSE)*R$2,IF(E$6-$B7=1,VLOOKUP($A7,'1125way_Regular Symbol(2wild)'!$B$34:$H$44,'1125way_PayCombo (2wild)'!E$6+2,FALSE),'1125way_Regular Symbol(2wild)'!F$16))</f>
        <v>30</v>
      </c>
      <c r="F7" s="27">
        <f>IF(F$6&lt;=$B7,VLOOKUP($A7,'1125way_Regular Symbol(2wild)'!$B$21:$H$31,'1125way_PayCombo (2wild)'!F$6+2,FALSE)*S$2,IF(F$6-$B7=1,VLOOKUP($A7,'1125way_Regular Symbol(2wild)'!$B$34:$H$44,'1125way_PayCombo (2wild)'!F$6+2,FALSE),'1125way_Regular Symbol(2wild)'!G$16))</f>
        <v>30</v>
      </c>
      <c r="G7" s="27">
        <f>IF(G$6&lt;=$B7,VLOOKUP($A7,'1125way_Regular Symbol(2wild)'!$B$21:$H$31,'1125way_PayCombo (2wild)'!G$6+2,FALSE)*T$2,IF(G$6-$B7=1,VLOOKUP($A7,'1125way_Regular Symbol(2wild)'!$B$34:$H$44,'1125way_PayCombo (2wild)'!G$6+2,FALSE),'1125way_Regular Symbol(2wild)'!H$16))</f>
        <v>10</v>
      </c>
      <c r="H7" s="256">
        <f>PRODUCT(C7:G7)</f>
        <v>324000</v>
      </c>
      <c r="I7" s="244">
        <f t="shared" ref="I7:I36" si="0">$C$5/H7</f>
        <v>25.386666666666667</v>
      </c>
      <c r="J7" s="190">
        <f>VLOOKUP($A7,OverView!$B$51:$G$61,'1125way_PayCombo (2wild)'!$B7+1,FALSE)</f>
        <v>800</v>
      </c>
      <c r="K7" s="183">
        <f>M7/$C$3</f>
        <v>0.63025210084033612</v>
      </c>
      <c r="L7" s="276">
        <f t="shared" ref="L7:L36" si="1">1/I7</f>
        <v>3.9390756302521007E-2</v>
      </c>
      <c r="M7" s="275">
        <f t="shared" ref="M7:M36" si="2">L7*J7</f>
        <v>31.512605042016805</v>
      </c>
      <c r="N7" s="134"/>
      <c r="O7" s="193"/>
    </row>
    <row r="8" spans="1:26">
      <c r="A8" s="303" t="s">
        <v>85</v>
      </c>
      <c r="B8" s="356">
        <v>5</v>
      </c>
      <c r="C8" s="27">
        <f>IF(C$6&lt;=$B8,VLOOKUP($A8,'R1R2appear wild'!$E$21:$H$32,'1125way_PayCombo (2wild)'!C$6+2,FALSE),IF(C$6-$B8=1,VLOOKUP($A8,'576way_Regular Symbol(2wild)'!$B$34:$H$44,'1125way_PayCombo (2wild)'!C$6+2,FALSE),'576way_Regular Symbol(2wild)'!D$16))</f>
        <v>6</v>
      </c>
      <c r="D8" s="27">
        <f>IF(D$6&lt;=$B8,VLOOKUP($A8,'R1R2appear wild'!$E$21:$H$32,'1125way_PayCombo (2wild)'!D$6+2,FALSE),IF(D$6-$B8=1,VLOOKUP($A8,'576way_Regular Symbol(2wild)'!$B$34:$H$44,'1125way_PayCombo (2wild)'!D$6+2,FALSE),'576way_Regular Symbol(2wild)'!E$16))</f>
        <v>7</v>
      </c>
      <c r="E8" s="27">
        <f>IF(E$6&lt;=$B8,VLOOKUP($A8,'1125way_Regular Symbol(2wild)'!$B$21:$H$31,'1125way_PayCombo (2wild)'!E$6+2,FALSE)*R$2,IF(E$6-$B8=1,VLOOKUP($A8,'1125way_Regular Symbol(2wild)'!$B$34:$H$44,'1125way_PayCombo (2wild)'!E$6+2,FALSE),'1125way_Regular Symbol(2wild)'!F$16))</f>
        <v>25</v>
      </c>
      <c r="F8" s="27">
        <f>IF(F$6&lt;=$B8,VLOOKUP($A8,'1125way_Regular Symbol(2wild)'!$B$21:$H$31,'1125way_PayCombo (2wild)'!F$6+2,FALSE)*S$2,IF(F$6-$B8=1,VLOOKUP($A8,'1125way_Regular Symbol(2wild)'!$B$34:$H$44,'1125way_PayCombo (2wild)'!F$6+2,FALSE),'1125way_Regular Symbol(2wild)'!G$16))</f>
        <v>40</v>
      </c>
      <c r="G8" s="27">
        <f>IF(G$6&lt;=$B8,VLOOKUP($A8,'1125way_Regular Symbol(2wild)'!$B$21:$H$31,'1125way_PayCombo (2wild)'!G$6+2,FALSE)*T$2,IF(G$6-$B8=1,VLOOKUP($A8,'1125way_Regular Symbol(2wild)'!$B$34:$H$44,'1125way_PayCombo (2wild)'!G$6+2,FALSE),'1125way_Regular Symbol(2wild)'!H$16))</f>
        <v>10</v>
      </c>
      <c r="H8" s="256">
        <f t="shared" ref="H8:H36" si="3">PRODUCT(C8:G8)</f>
        <v>420000</v>
      </c>
      <c r="I8" s="244">
        <f t="shared" si="0"/>
        <v>19.584</v>
      </c>
      <c r="J8" s="190">
        <f>VLOOKUP($A8,OverView!$B$51:$G$61,'1125way_PayCombo (2wild)'!$B8+1,FALSE)</f>
        <v>800</v>
      </c>
      <c r="K8" s="183">
        <f t="shared" ref="K8:K42" si="4">M8/$C$3</f>
        <v>0.81699346405228757</v>
      </c>
      <c r="L8" s="276">
        <f t="shared" si="1"/>
        <v>5.1062091503267973E-2</v>
      </c>
      <c r="M8" s="275">
        <f t="shared" si="2"/>
        <v>40.849673202614376</v>
      </c>
      <c r="N8" s="134"/>
      <c r="O8" s="193" t="s">
        <v>282</v>
      </c>
    </row>
    <row r="9" spans="1:26">
      <c r="A9" s="303" t="s">
        <v>83</v>
      </c>
      <c r="B9" s="356">
        <v>5</v>
      </c>
      <c r="C9" s="27">
        <f>IF(C$6&lt;=$B9,VLOOKUP($A9,'R1R2appear wild'!$E$21:$H$32,'1125way_PayCombo (2wild)'!C$6+2,FALSE),IF(C$6-$B9=1,VLOOKUP($A9,'576way_Regular Symbol(2wild)'!$B$34:$H$44,'1125way_PayCombo (2wild)'!C$6+2,FALSE),'576way_Regular Symbol(2wild)'!D$16))</f>
        <v>6</v>
      </c>
      <c r="D9" s="27">
        <f>IF(D$6&lt;=$B9,VLOOKUP($A9,'R1R2appear wild'!$E$21:$H$32,'1125way_PayCombo (2wild)'!D$6+2,FALSE),IF(D$6-$B9=1,VLOOKUP($A9,'576way_Regular Symbol(2wild)'!$B$34:$H$44,'1125way_PayCombo (2wild)'!D$6+2,FALSE),'576way_Regular Symbol(2wild)'!E$16))</f>
        <v>6</v>
      </c>
      <c r="E9" s="27">
        <f>IF(E$6&lt;=$B9,VLOOKUP($A9,'1125way_Regular Symbol(2wild)'!$B$21:$H$31,'1125way_PayCombo (2wild)'!E$6+2,FALSE)*R$2,IF(E$6-$B9=1,VLOOKUP($A9,'1125way_Regular Symbol(2wild)'!$B$34:$H$44,'1125way_PayCombo (2wild)'!E$6+2,FALSE),'1125way_Regular Symbol(2wild)'!F$16))</f>
        <v>15</v>
      </c>
      <c r="F9" s="27">
        <f>IF(F$6&lt;=$B9,VLOOKUP($A9,'1125way_Regular Symbol(2wild)'!$B$21:$H$31,'1125way_PayCombo (2wild)'!F$6+2,FALSE)*S$2,IF(F$6-$B9=1,VLOOKUP($A9,'1125way_Regular Symbol(2wild)'!$B$34:$H$44,'1125way_PayCombo (2wild)'!F$6+2,FALSE),'1125way_Regular Symbol(2wild)'!G$16))</f>
        <v>5</v>
      </c>
      <c r="G9" s="27">
        <f>IF(G$6&lt;=$B9,VLOOKUP($A9,'1125way_Regular Symbol(2wild)'!$B$21:$H$31,'1125way_PayCombo (2wild)'!G$6+2,FALSE)*T$2,IF(G$6-$B9=1,VLOOKUP($A9,'1125way_Regular Symbol(2wild)'!$B$34:$H$44,'1125way_PayCombo (2wild)'!G$6+2,FALSE),'1125way_Regular Symbol(2wild)'!H$16))</f>
        <v>40</v>
      </c>
      <c r="H9" s="256">
        <f t="shared" si="3"/>
        <v>108000</v>
      </c>
      <c r="I9" s="244">
        <f t="shared" si="0"/>
        <v>76.16</v>
      </c>
      <c r="J9" s="190">
        <f>VLOOKUP($A9,OverView!$B$51:$G$61,'1125way_PayCombo (2wild)'!$B9+1,FALSE)</f>
        <v>300</v>
      </c>
      <c r="K9" s="183">
        <f t="shared" si="4"/>
        <v>7.8781512605042014E-2</v>
      </c>
      <c r="L9" s="276">
        <f t="shared" si="1"/>
        <v>1.3130252100840336E-2</v>
      </c>
      <c r="M9" s="275">
        <f t="shared" si="2"/>
        <v>3.9390756302521011</v>
      </c>
      <c r="N9" s="134"/>
      <c r="O9" s="302">
        <v>1</v>
      </c>
      <c r="P9" s="302">
        <v>2</v>
      </c>
      <c r="Q9" s="302">
        <v>3</v>
      </c>
      <c r="R9" s="302">
        <v>4</v>
      </c>
      <c r="S9" s="302">
        <v>5</v>
      </c>
      <c r="T9" s="302" t="s">
        <v>0</v>
      </c>
      <c r="U9" s="302" t="s">
        <v>4</v>
      </c>
      <c r="V9" s="302" t="s">
        <v>1</v>
      </c>
      <c r="W9" s="302" t="s">
        <v>2</v>
      </c>
      <c r="X9" s="302" t="s">
        <v>3</v>
      </c>
      <c r="Y9" s="303" t="s">
        <v>283</v>
      </c>
      <c r="Z9" s="303" t="s">
        <v>284</v>
      </c>
    </row>
    <row r="10" spans="1:26">
      <c r="A10" s="303" t="s">
        <v>84</v>
      </c>
      <c r="B10" s="356">
        <v>5</v>
      </c>
      <c r="C10" s="27">
        <f>IF(C$6&lt;=$B10,VLOOKUP($A10,'R1R2appear wild'!$E$21:$H$32,'1125way_PayCombo (2wild)'!C$6+2,FALSE),IF(C$6-$B10=1,VLOOKUP($A10,'576way_Regular Symbol(2wild)'!$B$34:$H$44,'1125way_PayCombo (2wild)'!C$6+2,FALSE),'576way_Regular Symbol(2wild)'!D$16))</f>
        <v>6</v>
      </c>
      <c r="D10" s="27">
        <f>IF(D$6&lt;=$B10,VLOOKUP($A10,'R1R2appear wild'!$E$21:$H$32,'1125way_PayCombo (2wild)'!D$6+2,FALSE),IF(D$6-$B10=1,VLOOKUP($A10,'576way_Regular Symbol(2wild)'!$B$34:$H$44,'1125way_PayCombo (2wild)'!D$6+2,FALSE),'576way_Regular Symbol(2wild)'!E$16))</f>
        <v>6</v>
      </c>
      <c r="E10" s="27">
        <f>IF(E$6&lt;=$B10,VLOOKUP($A10,'1125way_Regular Symbol(2wild)'!$B$21:$H$31,'1125way_PayCombo (2wild)'!E$6+2,FALSE)*R$2,IF(E$6-$B10=1,VLOOKUP($A10,'1125way_Regular Symbol(2wild)'!$B$34:$H$44,'1125way_PayCombo (2wild)'!E$6+2,FALSE),'1125way_Regular Symbol(2wild)'!F$16))</f>
        <v>20</v>
      </c>
      <c r="F10" s="27">
        <f>IF(F$6&lt;=$B10,VLOOKUP($A10,'1125way_Regular Symbol(2wild)'!$B$21:$H$31,'1125way_PayCombo (2wild)'!F$6+2,FALSE)*S$2,IF(F$6-$B10=1,VLOOKUP($A10,'1125way_Regular Symbol(2wild)'!$B$34:$H$44,'1125way_PayCombo (2wild)'!F$6+2,FALSE),'1125way_Regular Symbol(2wild)'!G$16))</f>
        <v>10</v>
      </c>
      <c r="G10" s="27">
        <f>IF(G$6&lt;=$B10,VLOOKUP($A10,'1125way_Regular Symbol(2wild)'!$B$21:$H$31,'1125way_PayCombo (2wild)'!G$6+2,FALSE)*T$2,IF(G$6-$B10=1,VLOOKUP($A10,'1125way_Regular Symbol(2wild)'!$B$34:$H$44,'1125way_PayCombo (2wild)'!G$6+2,FALSE),'1125way_Regular Symbol(2wild)'!H$16))</f>
        <v>10</v>
      </c>
      <c r="H10" s="256">
        <f t="shared" si="3"/>
        <v>72000</v>
      </c>
      <c r="I10" s="244">
        <f t="shared" si="0"/>
        <v>114.24</v>
      </c>
      <c r="J10" s="190">
        <f>VLOOKUP($A10,OverView!$B$51:$G$61,'1125way_PayCombo (2wild)'!$B10+1,FALSE)</f>
        <v>300</v>
      </c>
      <c r="K10" s="183">
        <f t="shared" si="4"/>
        <v>5.2521008403361345E-2</v>
      </c>
      <c r="L10" s="276">
        <f t="shared" si="1"/>
        <v>8.7535014005602242E-3</v>
      </c>
      <c r="M10" s="275">
        <f t="shared" si="2"/>
        <v>2.6260504201680672</v>
      </c>
      <c r="N10" s="134"/>
      <c r="O10" s="304" t="s">
        <v>44</v>
      </c>
      <c r="P10" s="304" t="s">
        <v>44</v>
      </c>
      <c r="Q10" s="304" t="s">
        <v>44</v>
      </c>
      <c r="R10" s="304" t="s">
        <v>44</v>
      </c>
      <c r="S10" s="304" t="s">
        <v>44</v>
      </c>
      <c r="T10" s="302">
        <f>IF(O10="S1",VLOOKUP(O10,'243way_Regular Symbol'!$B$3:$H$15,'1125way_PayCombo (2wild)'!P$1+2,FALSE)*P$2,'243way_Regular Symbol'!D$16-VLOOKUP("S1",'243way_Regular Symbol'!$B$3:$H$15,'1125way_PayCombo (2wild)'!P$1+2,FALSE)*P$2)</f>
        <v>3</v>
      </c>
      <c r="U10" s="302">
        <f>IF(P10="S1",VLOOKUP(P10,'243way_Regular Symbol'!$B$3:$H$15,'1125way_PayCombo (2wild)'!Q$1+2,FALSE)*Q$2,'243way_Regular Symbol'!E$16-VLOOKUP("S1",'243way_Regular Symbol'!$B$3:$H$15,'1125way_PayCombo (2wild)'!Q$1+2,FALSE)*Q$2)</f>
        <v>18</v>
      </c>
      <c r="V10" s="302">
        <f>IF(Q10="S1",VLOOKUP(Q10,'243way_Regular Symbol'!$B$3:$H$15,'1125way_PayCombo (2wild)'!R$1+2,FALSE)*R$2,'243way_Regular Symbol'!F$16-VLOOKUP("S1",'243way_Regular Symbol'!$B$3:$H$15,'1125way_PayCombo (2wild)'!R$1+2,FALSE)*R$2)</f>
        <v>20</v>
      </c>
      <c r="W10" s="302">
        <f>IF(R10="S1",VLOOKUP(R10,'243way_Regular Symbol'!$B$3:$H$15,'1125way_PayCombo (2wild)'!S$1+2,FALSE)*S$2,'243way_Regular Symbol'!G$16-VLOOKUP("S1",'243way_Regular Symbol'!$B$3:$H$15,'1125way_PayCombo (2wild)'!S$1+2,FALSE)*S$2)</f>
        <v>10</v>
      </c>
      <c r="X10" s="302">
        <f>IF(S10="S1",VLOOKUP(S10,'243way_Regular Symbol'!$B$3:$H$15,'1125way_PayCombo (2wild)'!T$1+2,FALSE)*T$2,'243way_Regular Symbol'!H$16-VLOOKUP("S1",'243way_Regular Symbol'!$B$3:$H$15,'1125way_PayCombo (2wild)'!T$1+2,FALSE)*T$2)</f>
        <v>5</v>
      </c>
      <c r="Y10" s="305">
        <f>PRODUCT(T10,U10,V10,W10,X10)</f>
        <v>54000</v>
      </c>
      <c r="Z10" s="18">
        <f>Y10/$C$5</f>
        <v>6.5651260504201682E-3</v>
      </c>
    </row>
    <row r="11" spans="1:26">
      <c r="A11" s="303" t="s">
        <v>147</v>
      </c>
      <c r="B11" s="356">
        <v>5</v>
      </c>
      <c r="C11" s="27">
        <f>IF(C$6&lt;=$B11,VLOOKUP($A11,'R1R2appear wild'!$E$21:$H$32,'1125way_PayCombo (2wild)'!C$6+2,FALSE),IF(C$6-$B11=1,VLOOKUP($A11,'576way_Regular Symbol(2wild)'!$B$34:$H$44,'1125way_PayCombo (2wild)'!C$6+2,FALSE),'576way_Regular Symbol(2wild)'!D$16))</f>
        <v>9</v>
      </c>
      <c r="D11" s="27">
        <f>IF(D$6&lt;=$B11,VLOOKUP($A11,'R1R2appear wild'!$E$21:$H$32,'1125way_PayCombo (2wild)'!D$6+2,FALSE),IF(D$6-$B11=1,VLOOKUP($A11,'576way_Regular Symbol(2wild)'!$B$34:$H$44,'1125way_PayCombo (2wild)'!D$6+2,FALSE),'576way_Regular Symbol(2wild)'!E$16))</f>
        <v>7</v>
      </c>
      <c r="E11" s="27">
        <f>IF(E$6&lt;=$B11,VLOOKUP($A11,'1125way_Regular Symbol(2wild)'!$B$21:$H$31,'1125way_PayCombo (2wild)'!E$6+2,FALSE)*R$2,IF(E$6-$B11=1,VLOOKUP($A11,'1125way_Regular Symbol(2wild)'!$B$34:$H$44,'1125way_PayCombo (2wild)'!E$6+2,FALSE),'1125way_Regular Symbol(2wild)'!F$16))</f>
        <v>70</v>
      </c>
      <c r="F11" s="27">
        <f>IF(F$6&lt;=$B11,VLOOKUP($A11,'1125way_Regular Symbol(2wild)'!$B$21:$H$31,'1125way_PayCombo (2wild)'!F$6+2,FALSE)*S$2,IF(F$6-$B11=1,VLOOKUP($A11,'1125way_Regular Symbol(2wild)'!$B$34:$H$44,'1125way_PayCombo (2wild)'!F$6+2,FALSE),'1125way_Regular Symbol(2wild)'!G$16))</f>
        <v>55</v>
      </c>
      <c r="G11" s="27">
        <f>IF(G$6&lt;=$B11,VLOOKUP($A11,'1125way_Regular Symbol(2wild)'!$B$21:$H$31,'1125way_PayCombo (2wild)'!G$6+2,FALSE)*T$2,IF(G$6-$B11=1,VLOOKUP($A11,'1125way_Regular Symbol(2wild)'!$B$34:$H$44,'1125way_PayCombo (2wild)'!G$6+2,FALSE),'1125way_Regular Symbol(2wild)'!H$16))</f>
        <v>20</v>
      </c>
      <c r="H11" s="256">
        <f t="shared" si="3"/>
        <v>4851000</v>
      </c>
      <c r="I11" s="244">
        <f t="shared" si="0"/>
        <v>1.6955844155844155</v>
      </c>
      <c r="J11" s="190">
        <f>VLOOKUP($A11,OverView!$B$51:$G$61,'1125way_PayCombo (2wild)'!$B11+1,FALSE)</f>
        <v>200</v>
      </c>
      <c r="K11" s="183">
        <f t="shared" si="4"/>
        <v>2.3590686274509807</v>
      </c>
      <c r="L11" s="276">
        <f t="shared" si="1"/>
        <v>0.58976715686274517</v>
      </c>
      <c r="M11" s="275">
        <f t="shared" si="2"/>
        <v>117.95343137254903</v>
      </c>
      <c r="N11" s="134"/>
      <c r="O11" s="306" t="s">
        <v>44</v>
      </c>
      <c r="P11" s="306" t="s">
        <v>44</v>
      </c>
      <c r="Q11" s="306" t="s">
        <v>44</v>
      </c>
      <c r="R11" s="306" t="s">
        <v>44</v>
      </c>
      <c r="S11" s="306" t="s">
        <v>285</v>
      </c>
      <c r="T11" s="302">
        <f>IF(O11="S1",VLOOKUP(O11,'243way_Regular Symbol'!$B$3:$H$15,'1125way_PayCombo (2wild)'!P$1+2,FALSE)*P$2,'243way_Regular Symbol'!D$16-VLOOKUP("S1",'243way_Regular Symbol'!$B$3:$H$15,'1125way_PayCombo (2wild)'!P$1+2,FALSE)*P$2)</f>
        <v>3</v>
      </c>
      <c r="U11" s="302">
        <f>IF(P11="S1",VLOOKUP(P11,'243way_Regular Symbol'!$B$3:$H$15,'1125way_PayCombo (2wild)'!Q$1+2,FALSE)*Q$2,'243way_Regular Symbol'!E$16-VLOOKUP("S1",'243way_Regular Symbol'!$B$3:$H$15,'1125way_PayCombo (2wild)'!Q$1+2,FALSE)*Q$2)</f>
        <v>18</v>
      </c>
      <c r="V11" s="302">
        <f>IF(Q11="S1",VLOOKUP(Q11,'243way_Regular Symbol'!$B$3:$H$15,'1125way_PayCombo (2wild)'!R$1+2,FALSE)*R$2,'243way_Regular Symbol'!F$16-VLOOKUP("S1",'243way_Regular Symbol'!$B$3:$H$15,'1125way_PayCombo (2wild)'!R$1+2,FALSE)*R$2)</f>
        <v>20</v>
      </c>
      <c r="W11" s="302">
        <f>IF(R11="S1",VLOOKUP(R11,'243way_Regular Symbol'!$B$3:$H$15,'1125way_PayCombo (2wild)'!S$1+2,FALSE)*S$2,'243way_Regular Symbol'!G$16-VLOOKUP("S1",'243way_Regular Symbol'!$B$3:$H$15,'1125way_PayCombo (2wild)'!S$1+2,FALSE)*S$2)</f>
        <v>10</v>
      </c>
      <c r="X11" s="302">
        <f>IF(S11="S1",VLOOKUP(S11,'243way_Regular Symbol'!$B$3:$H$15,'1125way_PayCombo (2wild)'!T$1+2,FALSE)*T$2,'243way_Regular Symbol'!H$16-VLOOKUP("S1",'243way_Regular Symbol'!$B$3:$H$15,'1125way_PayCombo (2wild)'!T$1+2,FALSE)*T$2)</f>
        <v>63</v>
      </c>
      <c r="Y11" s="305">
        <f>PRODUCT(T11,U11,V11,W11,X11)</f>
        <v>680400</v>
      </c>
      <c r="Z11" s="18">
        <f t="shared" ref="Z11:Z25" si="5">Y11/$C$5</f>
        <v>8.2720588235294115E-2</v>
      </c>
    </row>
    <row r="12" spans="1:26">
      <c r="A12" s="303" t="s">
        <v>69</v>
      </c>
      <c r="B12" s="356">
        <v>5</v>
      </c>
      <c r="C12" s="27">
        <f>IF(C$6&lt;=$B12,VLOOKUP($A12,'R1R2appear wild'!$E$21:$H$32,'1125way_PayCombo (2wild)'!C$6+2,FALSE),IF(C$6-$B12=1,VLOOKUP($A12,'576way_Regular Symbol(2wild)'!$B$34:$H$44,'1125way_PayCombo (2wild)'!C$6+2,FALSE),'576way_Regular Symbol(2wild)'!D$16))</f>
        <v>6</v>
      </c>
      <c r="D12" s="27">
        <f>IF(D$6&lt;=$B12,VLOOKUP($A12,'R1R2appear wild'!$E$21:$H$32,'1125way_PayCombo (2wild)'!D$6+2,FALSE),IF(D$6-$B12=1,VLOOKUP($A12,'576way_Regular Symbol(2wild)'!$B$34:$H$44,'1125way_PayCombo (2wild)'!D$6+2,FALSE),'576way_Regular Symbol(2wild)'!E$16))</f>
        <v>8</v>
      </c>
      <c r="E12" s="27">
        <f>IF(E$6&lt;=$B12,VLOOKUP($A12,'1125way_Regular Symbol(2wild)'!$B$21:$H$31,'1125way_PayCombo (2wild)'!E$6+2,FALSE)*R$2,IF(E$6-$B12=1,VLOOKUP($A12,'1125way_Regular Symbol(2wild)'!$B$34:$H$44,'1125way_PayCombo (2wild)'!E$6+2,FALSE),'1125way_Regular Symbol(2wild)'!F$16))</f>
        <v>10</v>
      </c>
      <c r="F12" s="27">
        <f>IF(F$6&lt;=$B12,VLOOKUP($A12,'1125way_Regular Symbol(2wild)'!$B$21:$H$31,'1125way_PayCombo (2wild)'!F$6+2,FALSE)*S$2,IF(F$6-$B12=1,VLOOKUP($A12,'1125way_Regular Symbol(2wild)'!$B$34:$H$44,'1125way_PayCombo (2wild)'!F$6+2,FALSE),'1125way_Regular Symbol(2wild)'!G$16))</f>
        <v>20</v>
      </c>
      <c r="G12" s="27">
        <f>IF(G$6&lt;=$B12,VLOOKUP($A12,'1125way_Regular Symbol(2wild)'!$B$21:$H$31,'1125way_PayCombo (2wild)'!G$6+2,FALSE)*T$2,IF(G$6-$B12=1,VLOOKUP($A12,'1125way_Regular Symbol(2wild)'!$B$34:$H$44,'1125way_PayCombo (2wild)'!G$6+2,FALSE),'1125way_Regular Symbol(2wild)'!H$16))</f>
        <v>10</v>
      </c>
      <c r="H12" s="256">
        <f t="shared" si="3"/>
        <v>96000</v>
      </c>
      <c r="I12" s="244">
        <f t="shared" si="0"/>
        <v>85.68</v>
      </c>
      <c r="J12" s="190">
        <f>VLOOKUP($A12,OverView!$B$51:$G$61,'1125way_PayCombo (2wild)'!$B12+1,FALSE)</f>
        <v>50</v>
      </c>
      <c r="K12" s="183">
        <f t="shared" si="4"/>
        <v>1.1671335200746964E-2</v>
      </c>
      <c r="L12" s="276">
        <f t="shared" si="1"/>
        <v>1.1671335200746964E-2</v>
      </c>
      <c r="M12" s="275">
        <f t="shared" si="2"/>
        <v>0.5835667600373482</v>
      </c>
      <c r="N12" s="134"/>
      <c r="O12" s="306" t="s">
        <v>44</v>
      </c>
      <c r="P12" s="306" t="s">
        <v>44</v>
      </c>
      <c r="Q12" s="306" t="s">
        <v>44</v>
      </c>
      <c r="R12" s="306" t="s">
        <v>285</v>
      </c>
      <c r="S12" s="306" t="s">
        <v>44</v>
      </c>
      <c r="T12" s="302">
        <f>IF(O12="S1",VLOOKUP(O12,'243way_Regular Symbol'!$B$3:$H$15,'1125way_PayCombo (2wild)'!P$1+2,FALSE)*P$2,'243way_Regular Symbol'!D$16-VLOOKUP("S1",'243way_Regular Symbol'!$B$3:$H$15,'1125way_PayCombo (2wild)'!P$1+2,FALSE)*P$2)</f>
        <v>3</v>
      </c>
      <c r="U12" s="302">
        <f>IF(P12="S1",VLOOKUP(P12,'243way_Regular Symbol'!$B$3:$H$15,'1125way_PayCombo (2wild)'!Q$1+2,FALSE)*Q$2,'243way_Regular Symbol'!E$16-VLOOKUP("S1",'243way_Regular Symbol'!$B$3:$H$15,'1125way_PayCombo (2wild)'!Q$1+2,FALSE)*Q$2)</f>
        <v>18</v>
      </c>
      <c r="V12" s="302">
        <f>IF(Q12="S1",VLOOKUP(Q12,'243way_Regular Symbol'!$B$3:$H$15,'1125way_PayCombo (2wild)'!R$1+2,FALSE)*R$2,'243way_Regular Symbol'!F$16-VLOOKUP("S1",'243way_Regular Symbol'!$B$3:$H$15,'1125way_PayCombo (2wild)'!R$1+2,FALSE)*R$2)</f>
        <v>20</v>
      </c>
      <c r="W12" s="302">
        <f>IF(R12="S1",VLOOKUP(R12,'243way_Regular Symbol'!$B$3:$H$15,'1125way_PayCombo (2wild)'!S$1+2,FALSE)*S$2,'243way_Regular Symbol'!G$16-VLOOKUP("S1",'243way_Regular Symbol'!$B$3:$H$15,'1125way_PayCombo (2wild)'!S$1+2,FALSE)*S$2)</f>
        <v>46</v>
      </c>
      <c r="X12" s="302">
        <f>IF(S12="S1",VLOOKUP(S12,'243way_Regular Symbol'!$B$3:$H$15,'1125way_PayCombo (2wild)'!T$1+2,FALSE)*T$2,'243way_Regular Symbol'!H$16-VLOOKUP("S1",'243way_Regular Symbol'!$B$3:$H$15,'1125way_PayCombo (2wild)'!T$1+2,FALSE)*T$2)</f>
        <v>5</v>
      </c>
      <c r="Y12" s="305">
        <f t="shared" ref="Y12:Y25" si="6">PRODUCT(T12,U12,V12,W12,X12)</f>
        <v>248400</v>
      </c>
      <c r="Z12" s="18">
        <f t="shared" si="5"/>
        <v>3.0199579831932773E-2</v>
      </c>
    </row>
    <row r="13" spans="1:26">
      <c r="A13" s="303" t="s">
        <v>188</v>
      </c>
      <c r="B13" s="356">
        <v>5</v>
      </c>
      <c r="C13" s="27">
        <f>IF(C$6&lt;=$B13,VLOOKUP($A13,'R1R2appear wild'!$E$21:$H$32,'1125way_PayCombo (2wild)'!C$6+2,FALSE),IF(C$6-$B13=1,VLOOKUP($A13,'576way_Regular Symbol(2wild)'!$B$34:$H$44,'1125way_PayCombo (2wild)'!C$6+2,FALSE),'576way_Regular Symbol(2wild)'!D$16))</f>
        <v>8</v>
      </c>
      <c r="D13" s="27">
        <f>IF(D$6&lt;=$B13,VLOOKUP($A13,'R1R2appear wild'!$E$21:$H$32,'1125way_PayCombo (2wild)'!D$6+2,FALSE),IF(D$6-$B13=1,VLOOKUP($A13,'576way_Regular Symbol(2wild)'!$B$34:$H$44,'1125way_PayCombo (2wild)'!D$6+2,FALSE),'576way_Regular Symbol(2wild)'!E$16))</f>
        <v>10</v>
      </c>
      <c r="E13" s="27">
        <f>IF(E$6&lt;=$B13,VLOOKUP($A13,'1125way_Regular Symbol(2wild)'!$B$21:$H$31,'1125way_PayCombo (2wild)'!E$6+2,FALSE)*R$2,IF(E$6-$B13=1,VLOOKUP($A13,'1125way_Regular Symbol(2wild)'!$B$34:$H$44,'1125way_PayCombo (2wild)'!E$6+2,FALSE),'1125way_Regular Symbol(2wild)'!F$16))</f>
        <v>20</v>
      </c>
      <c r="F13" s="27">
        <f>IF(F$6&lt;=$B13,VLOOKUP($A13,'1125way_Regular Symbol(2wild)'!$B$21:$H$31,'1125way_PayCombo (2wild)'!F$6+2,FALSE)*S$2,IF(F$6-$B13=1,VLOOKUP($A13,'1125way_Regular Symbol(2wild)'!$B$34:$H$44,'1125way_PayCombo (2wild)'!F$6+2,FALSE),'1125way_Regular Symbol(2wild)'!G$16))</f>
        <v>40</v>
      </c>
      <c r="G13" s="27">
        <f>IF(G$6&lt;=$B13,VLOOKUP($A13,'1125way_Regular Symbol(2wild)'!$B$21:$H$31,'1125way_PayCombo (2wild)'!G$6+2,FALSE)*T$2,IF(G$6-$B13=1,VLOOKUP($A13,'1125way_Regular Symbol(2wild)'!$B$34:$H$44,'1125way_PayCombo (2wild)'!G$6+2,FALSE),'1125way_Regular Symbol(2wild)'!H$16))</f>
        <v>65</v>
      </c>
      <c r="H13" s="256">
        <f t="shared" si="3"/>
        <v>4160000</v>
      </c>
      <c r="I13" s="244">
        <f t="shared" si="0"/>
        <v>1.9772307692307691</v>
      </c>
      <c r="J13" s="190">
        <f>VLOOKUP($A13,OverView!$B$51:$G$61,'1125way_PayCombo (2wild)'!$B13+1,FALSE)</f>
        <v>50</v>
      </c>
      <c r="K13" s="183">
        <f t="shared" si="4"/>
        <v>0.50575785869903522</v>
      </c>
      <c r="L13" s="276">
        <f t="shared" si="1"/>
        <v>0.50575785869903522</v>
      </c>
      <c r="M13" s="275">
        <f t="shared" si="2"/>
        <v>25.28789293495176</v>
      </c>
      <c r="N13" s="134"/>
      <c r="O13" s="306" t="s">
        <v>44</v>
      </c>
      <c r="P13" s="306" t="s">
        <v>44</v>
      </c>
      <c r="Q13" s="306" t="s">
        <v>285</v>
      </c>
      <c r="R13" s="306" t="s">
        <v>44</v>
      </c>
      <c r="S13" s="306" t="s">
        <v>44</v>
      </c>
      <c r="T13" s="302">
        <f>IF(O13="S1",VLOOKUP(O13,'243way_Regular Symbol'!$B$3:$H$15,'1125way_PayCombo (2wild)'!P$1+2,FALSE)*P$2,'243way_Regular Symbol'!D$16-VLOOKUP("S1",'243way_Regular Symbol'!$B$3:$H$15,'1125way_PayCombo (2wild)'!P$1+2,FALSE)*P$2)</f>
        <v>3</v>
      </c>
      <c r="U13" s="302">
        <f>IF(P13="S1",VLOOKUP(P13,'243way_Regular Symbol'!$B$3:$H$15,'1125way_PayCombo (2wild)'!Q$1+2,FALSE)*Q$2,'243way_Regular Symbol'!E$16-VLOOKUP("S1",'243way_Regular Symbol'!$B$3:$H$15,'1125way_PayCombo (2wild)'!Q$1+2,FALSE)*Q$2)</f>
        <v>18</v>
      </c>
      <c r="V13" s="302">
        <f>IF(Q13="S1",VLOOKUP(Q13,'243way_Regular Symbol'!$B$3:$H$15,'1125way_PayCombo (2wild)'!R$1+2,FALSE)*R$2,'243way_Regular Symbol'!F$16-VLOOKUP("S1",'243way_Regular Symbol'!$B$3:$H$15,'1125way_PayCombo (2wild)'!R$1+2,FALSE)*R$2)</f>
        <v>40</v>
      </c>
      <c r="W13" s="302">
        <f>IF(R13="S1",VLOOKUP(R13,'243way_Regular Symbol'!$B$3:$H$15,'1125way_PayCombo (2wild)'!S$1+2,FALSE)*S$2,'243way_Regular Symbol'!G$16-VLOOKUP("S1",'243way_Regular Symbol'!$B$3:$H$15,'1125way_PayCombo (2wild)'!S$1+2,FALSE)*S$2)</f>
        <v>10</v>
      </c>
      <c r="X13" s="302">
        <f>IF(S13="S1",VLOOKUP(S13,'243way_Regular Symbol'!$B$3:$H$15,'1125way_PayCombo (2wild)'!T$1+2,FALSE)*T$2,'243way_Regular Symbol'!H$16-VLOOKUP("S1",'243way_Regular Symbol'!$B$3:$H$15,'1125way_PayCombo (2wild)'!T$1+2,FALSE)*T$2)</f>
        <v>5</v>
      </c>
      <c r="Y13" s="305">
        <f t="shared" si="6"/>
        <v>108000</v>
      </c>
      <c r="Z13" s="18">
        <f t="shared" si="5"/>
        <v>1.3130252100840336E-2</v>
      </c>
    </row>
    <row r="14" spans="1:26">
      <c r="A14" s="303" t="s">
        <v>189</v>
      </c>
      <c r="B14" s="356">
        <v>5</v>
      </c>
      <c r="C14" s="27">
        <f>IF(C$6&lt;=$B14,VLOOKUP($A14,'R1R2appear wild'!$E$21:$H$32,'1125way_PayCombo (2wild)'!C$6+2,FALSE),IF(C$6-$B14=1,VLOOKUP($A14,'576way_Regular Symbol(2wild)'!$B$34:$H$44,'1125way_PayCombo (2wild)'!C$6+2,FALSE),'576way_Regular Symbol(2wild)'!D$16))</f>
        <v>7</v>
      </c>
      <c r="D14" s="27">
        <f>IF(D$6&lt;=$B14,VLOOKUP($A14,'R1R2appear wild'!$E$21:$H$32,'1125way_PayCombo (2wild)'!D$6+2,FALSE),IF(D$6-$B14=1,VLOOKUP($A14,'576way_Regular Symbol(2wild)'!$B$34:$H$44,'1125way_PayCombo (2wild)'!D$6+2,FALSE),'576way_Regular Symbol(2wild)'!E$16))</f>
        <v>6</v>
      </c>
      <c r="E14" s="27">
        <f>IF(E$6&lt;=$B14,VLOOKUP($A14,'1125way_Regular Symbol(2wild)'!$B$21:$H$31,'1125way_PayCombo (2wild)'!E$6+2,FALSE)*R$2,IF(E$6-$B14=1,VLOOKUP($A14,'1125way_Regular Symbol(2wild)'!$B$34:$H$44,'1125way_PayCombo (2wild)'!E$6+2,FALSE),'1125way_Regular Symbol(2wild)'!F$16))</f>
        <v>25</v>
      </c>
      <c r="F14" s="27">
        <f>IF(F$6&lt;=$B14,VLOOKUP($A14,'1125way_Regular Symbol(2wild)'!$B$21:$H$31,'1125way_PayCombo (2wild)'!F$6+2,FALSE)*S$2,IF(F$6-$B14=1,VLOOKUP($A14,'1125way_Regular Symbol(2wild)'!$B$34:$H$44,'1125way_PayCombo (2wild)'!F$6+2,FALSE),'1125way_Regular Symbol(2wild)'!G$16))</f>
        <v>35</v>
      </c>
      <c r="G14" s="27">
        <f>IF(G$6&lt;=$B14,VLOOKUP($A14,'1125way_Regular Symbol(2wild)'!$B$21:$H$31,'1125way_PayCombo (2wild)'!G$6+2,FALSE)*T$2,IF(G$6-$B14=1,VLOOKUP($A14,'1125way_Regular Symbol(2wild)'!$B$34:$H$44,'1125way_PayCombo (2wild)'!G$6+2,FALSE),'1125way_Regular Symbol(2wild)'!H$16))</f>
        <v>50</v>
      </c>
      <c r="H14" s="256">
        <f t="shared" si="3"/>
        <v>1837500</v>
      </c>
      <c r="I14" s="244">
        <f t="shared" si="0"/>
        <v>4.476342857142857</v>
      </c>
      <c r="J14" s="190">
        <f>VLOOKUP($A14,OverView!$B$51:$G$61,'1125way_PayCombo (2wild)'!$B14+1,FALSE)</f>
        <v>50</v>
      </c>
      <c r="K14" s="183">
        <f t="shared" si="4"/>
        <v>0.2233966503267974</v>
      </c>
      <c r="L14" s="276">
        <f t="shared" si="1"/>
        <v>0.2233966503267974</v>
      </c>
      <c r="M14" s="275">
        <f t="shared" si="2"/>
        <v>11.16983251633987</v>
      </c>
      <c r="N14" s="134"/>
      <c r="O14" s="306" t="s">
        <v>44</v>
      </c>
      <c r="P14" s="306" t="s">
        <v>285</v>
      </c>
      <c r="Q14" s="306" t="s">
        <v>44</v>
      </c>
      <c r="R14" s="306" t="s">
        <v>44</v>
      </c>
      <c r="S14" s="306" t="s">
        <v>44</v>
      </c>
      <c r="T14" s="302">
        <f>IF(O14="S1",VLOOKUP(O14,'243way_Regular Symbol'!$B$3:$H$15,'1125way_PayCombo (2wild)'!P$1+2,FALSE)*P$2,'243way_Regular Symbol'!D$16-VLOOKUP("S1",'243way_Regular Symbol'!$B$3:$H$15,'1125way_PayCombo (2wild)'!P$1+2,FALSE)*P$2)</f>
        <v>3</v>
      </c>
      <c r="U14" s="302">
        <f>IF(P14="S1",VLOOKUP(P14,'243way_Regular Symbol'!$B$3:$H$15,'1125way_PayCombo (2wild)'!Q$1+2,FALSE)*Q$2,'243way_Regular Symbol'!E$16-VLOOKUP("S1",'243way_Regular Symbol'!$B$3:$H$15,'1125way_PayCombo (2wild)'!Q$1+2,FALSE)*Q$2)</f>
        <v>64</v>
      </c>
      <c r="V14" s="302">
        <f>IF(Q14="S1",VLOOKUP(Q14,'243way_Regular Symbol'!$B$3:$H$15,'1125way_PayCombo (2wild)'!R$1+2,FALSE)*R$2,'243way_Regular Symbol'!F$16-VLOOKUP("S1",'243way_Regular Symbol'!$B$3:$H$15,'1125way_PayCombo (2wild)'!R$1+2,FALSE)*R$2)</f>
        <v>20</v>
      </c>
      <c r="W14" s="302">
        <f>IF(R14="S1",VLOOKUP(R14,'243way_Regular Symbol'!$B$3:$H$15,'1125way_PayCombo (2wild)'!S$1+2,FALSE)*S$2,'243way_Regular Symbol'!G$16-VLOOKUP("S1",'243way_Regular Symbol'!$B$3:$H$15,'1125way_PayCombo (2wild)'!S$1+2,FALSE)*S$2)</f>
        <v>10</v>
      </c>
      <c r="X14" s="302">
        <f>IF(S14="S1",VLOOKUP(S14,'243way_Regular Symbol'!$B$3:$H$15,'1125way_PayCombo (2wild)'!T$1+2,FALSE)*T$2,'243way_Regular Symbol'!H$16-VLOOKUP("S1",'243way_Regular Symbol'!$B$3:$H$15,'1125way_PayCombo (2wild)'!T$1+2,FALSE)*T$2)</f>
        <v>5</v>
      </c>
      <c r="Y14" s="305">
        <f t="shared" si="6"/>
        <v>192000</v>
      </c>
      <c r="Z14" s="18">
        <f t="shared" si="5"/>
        <v>2.3342670401493931E-2</v>
      </c>
    </row>
    <row r="15" spans="1:26">
      <c r="A15" s="303" t="s">
        <v>190</v>
      </c>
      <c r="B15" s="356">
        <v>5</v>
      </c>
      <c r="C15" s="27">
        <f>IF(C$6&lt;=$B15,VLOOKUP($A15,'R1R2appear wild'!$E$21:$H$32,'1125way_PayCombo (2wild)'!C$6+2,FALSE),IF(C$6-$B15=1,VLOOKUP($A15,'576way_Regular Symbol(2wild)'!$B$34:$H$44,'1125way_PayCombo (2wild)'!C$6+2,FALSE),'576way_Regular Symbol(2wild)'!D$16))</f>
        <v>7</v>
      </c>
      <c r="D15" s="27">
        <f>IF(D$6&lt;=$B15,VLOOKUP($A15,'R1R2appear wild'!$E$21:$H$32,'1125way_PayCombo (2wild)'!D$6+2,FALSE),IF(D$6-$B15=1,VLOOKUP($A15,'576way_Regular Symbol(2wild)'!$B$34:$H$44,'1125way_PayCombo (2wild)'!D$6+2,FALSE),'576way_Regular Symbol(2wild)'!E$16))</f>
        <v>8</v>
      </c>
      <c r="E15" s="27">
        <f>IF(E$6&lt;=$B15,VLOOKUP($A15,'1125way_Regular Symbol(2wild)'!$B$21:$H$31,'1125way_PayCombo (2wild)'!E$6+2,FALSE)*R$2,IF(E$6-$B15=1,VLOOKUP($A15,'1125way_Regular Symbol(2wild)'!$B$34:$H$44,'1125way_PayCombo (2wild)'!E$6+2,FALSE),'1125way_Regular Symbol(2wild)'!F$16))</f>
        <v>20</v>
      </c>
      <c r="F15" s="27">
        <f>IF(F$6&lt;=$B15,VLOOKUP($A15,'1125way_Regular Symbol(2wild)'!$B$21:$H$31,'1125way_PayCombo (2wild)'!F$6+2,FALSE)*S$2,IF(F$6-$B15=1,VLOOKUP($A15,'1125way_Regular Symbol(2wild)'!$B$34:$H$44,'1125way_PayCombo (2wild)'!F$6+2,FALSE),'1125way_Regular Symbol(2wild)'!G$16))</f>
        <v>10</v>
      </c>
      <c r="G15" s="27">
        <f>IF(G$6&lt;=$B15,VLOOKUP($A15,'1125way_Regular Symbol(2wild)'!$B$21:$H$31,'1125way_PayCombo (2wild)'!G$6+2,FALSE)*T$2,IF(G$6-$B15=1,VLOOKUP($A15,'1125way_Regular Symbol(2wild)'!$B$34:$H$44,'1125way_PayCombo (2wild)'!G$6+2,FALSE),'1125way_Regular Symbol(2wild)'!H$16))</f>
        <v>60</v>
      </c>
      <c r="H15" s="256">
        <f t="shared" si="3"/>
        <v>672000</v>
      </c>
      <c r="I15" s="244">
        <f t="shared" si="0"/>
        <v>12.24</v>
      </c>
      <c r="J15" s="190">
        <f>VLOOKUP($A15,OverView!$B$51:$G$61,'1125way_PayCombo (2wild)'!$B15+1,FALSE)</f>
        <v>50</v>
      </c>
      <c r="K15" s="183">
        <f t="shared" si="4"/>
        <v>8.1699346405228745E-2</v>
      </c>
      <c r="L15" s="276">
        <f t="shared" si="1"/>
        <v>8.1699346405228759E-2</v>
      </c>
      <c r="M15" s="275">
        <f t="shared" si="2"/>
        <v>4.0849673202614376</v>
      </c>
      <c r="N15" s="134"/>
      <c r="O15" s="306" t="s">
        <v>285</v>
      </c>
      <c r="P15" s="306" t="s">
        <v>44</v>
      </c>
      <c r="Q15" s="306" t="s">
        <v>44</v>
      </c>
      <c r="R15" s="306" t="s">
        <v>44</v>
      </c>
      <c r="S15" s="306" t="s">
        <v>44</v>
      </c>
      <c r="T15" s="302">
        <f>IF(O15="S1",VLOOKUP(O15,'243way_Regular Symbol'!$B$3:$H$15,'1125way_PayCombo (2wild)'!P$1+2,FALSE)*P$2,'243way_Regular Symbol'!D$16-VLOOKUP("S1",'243way_Regular Symbol'!$B$3:$H$15,'1125way_PayCombo (2wild)'!P$1+2,FALSE)*P$2)</f>
        <v>58</v>
      </c>
      <c r="U15" s="302">
        <f>IF(P15="S1",VLOOKUP(P15,'243way_Regular Symbol'!$B$3:$H$15,'1125way_PayCombo (2wild)'!Q$1+2,FALSE)*Q$2,'243way_Regular Symbol'!E$16-VLOOKUP("S1",'243way_Regular Symbol'!$B$3:$H$15,'1125way_PayCombo (2wild)'!Q$1+2,FALSE)*Q$2)</f>
        <v>18</v>
      </c>
      <c r="V15" s="302">
        <f>IF(Q15="S1",VLOOKUP(Q15,'243way_Regular Symbol'!$B$3:$H$15,'1125way_PayCombo (2wild)'!R$1+2,FALSE)*R$2,'243way_Regular Symbol'!F$16-VLOOKUP("S1",'243way_Regular Symbol'!$B$3:$H$15,'1125way_PayCombo (2wild)'!R$1+2,FALSE)*R$2)</f>
        <v>20</v>
      </c>
      <c r="W15" s="302">
        <f>IF(R15="S1",VLOOKUP(R15,'243way_Regular Symbol'!$B$3:$H$15,'1125way_PayCombo (2wild)'!S$1+2,FALSE)*S$2,'243way_Regular Symbol'!G$16-VLOOKUP("S1",'243way_Regular Symbol'!$B$3:$H$15,'1125way_PayCombo (2wild)'!S$1+2,FALSE)*S$2)</f>
        <v>10</v>
      </c>
      <c r="X15" s="302">
        <f>IF(S15="S1",VLOOKUP(S15,'243way_Regular Symbol'!$B$3:$H$15,'1125way_PayCombo (2wild)'!T$1+2,FALSE)*T$2,'243way_Regular Symbol'!H$16-VLOOKUP("S1",'243way_Regular Symbol'!$B$3:$H$15,'1125way_PayCombo (2wild)'!T$1+2,FALSE)*T$2)</f>
        <v>5</v>
      </c>
      <c r="Y15" s="305">
        <f t="shared" si="6"/>
        <v>1044000</v>
      </c>
      <c r="Z15" s="18">
        <f t="shared" si="5"/>
        <v>0.12692577030812324</v>
      </c>
    </row>
    <row r="16" spans="1:26">
      <c r="A16" s="303" t="s">
        <v>186</v>
      </c>
      <c r="B16" s="356">
        <v>5</v>
      </c>
      <c r="C16" s="27">
        <f>IF(C$6&lt;=$B16,VLOOKUP($A16,'R1R2appear wild'!$E$21:$H$32,'1125way_PayCombo (2wild)'!C$6+2,FALSE),IF(C$6-$B16=1,VLOOKUP($A16,'576way_Regular Symbol(2wild)'!$B$34:$H$44,'1125way_PayCombo (2wild)'!C$6+2,FALSE),'576way_Regular Symbol(2wild)'!D$16))</f>
        <v>11</v>
      </c>
      <c r="D16" s="27">
        <f>IF(D$6&lt;=$B16,VLOOKUP($A16,'R1R2appear wild'!$E$21:$H$32,'1125way_PayCombo (2wild)'!D$6+2,FALSE),IF(D$6-$B16=1,VLOOKUP($A16,'576way_Regular Symbol(2wild)'!$B$34:$H$44,'1125way_PayCombo (2wild)'!D$6+2,FALSE),'576way_Regular Symbol(2wild)'!E$16))</f>
        <v>8</v>
      </c>
      <c r="E16" s="27">
        <f>IF(E$6&lt;=$B16,VLOOKUP($A16,'1125way_Regular Symbol(2wild)'!$B$21:$H$31,'1125way_PayCombo (2wild)'!E$6+2,FALSE)*R$2,IF(E$6-$B16=1,VLOOKUP($A16,'1125way_Regular Symbol(2wild)'!$B$34:$H$44,'1125way_PayCombo (2wild)'!E$6+2,FALSE),'1125way_Regular Symbol(2wild)'!F$16))</f>
        <v>35</v>
      </c>
      <c r="F16" s="27">
        <f>IF(F$6&lt;=$B16,VLOOKUP($A16,'1125way_Regular Symbol(2wild)'!$B$21:$H$31,'1125way_PayCombo (2wild)'!F$6+2,FALSE)*S$2,IF(F$6-$B16=1,VLOOKUP($A16,'1125way_Regular Symbol(2wild)'!$B$34:$H$44,'1125way_PayCombo (2wild)'!F$6+2,FALSE),'1125way_Regular Symbol(2wild)'!G$16))</f>
        <v>10</v>
      </c>
      <c r="G16" s="27">
        <f>IF(G$6&lt;=$B16,VLOOKUP($A16,'1125way_Regular Symbol(2wild)'!$B$21:$H$31,'1125way_PayCombo (2wild)'!G$6+2,FALSE)*T$2,IF(G$6-$B16=1,VLOOKUP($A16,'1125way_Regular Symbol(2wild)'!$B$34:$H$44,'1125way_PayCombo (2wild)'!G$6+2,FALSE),'1125way_Regular Symbol(2wild)'!H$16))</f>
        <v>40</v>
      </c>
      <c r="H16" s="256">
        <f t="shared" si="3"/>
        <v>1232000</v>
      </c>
      <c r="I16" s="244">
        <f t="shared" si="0"/>
        <v>6.6763636363636367</v>
      </c>
      <c r="J16" s="190">
        <f>VLOOKUP($A16,OverView!$B$51:$G$61,'1125way_PayCombo (2wild)'!$B16+1,FALSE)</f>
        <v>50</v>
      </c>
      <c r="K16" s="183">
        <f t="shared" si="4"/>
        <v>0.14978213507625271</v>
      </c>
      <c r="L16" s="276">
        <f t="shared" si="1"/>
        <v>0.14978213507625271</v>
      </c>
      <c r="M16" s="275">
        <f t="shared" si="2"/>
        <v>7.489106753812635</v>
      </c>
      <c r="N16" s="134"/>
      <c r="O16" s="307" t="s">
        <v>44</v>
      </c>
      <c r="P16" s="307" t="s">
        <v>44</v>
      </c>
      <c r="Q16" s="307" t="s">
        <v>44</v>
      </c>
      <c r="R16" s="307" t="s">
        <v>285</v>
      </c>
      <c r="S16" s="307" t="s">
        <v>285</v>
      </c>
      <c r="T16" s="302">
        <f>IF(O16="S1",VLOOKUP(O16,'243way_Regular Symbol'!$B$3:$H$15,'1125way_PayCombo (2wild)'!P$1+2,FALSE)*P$2,'243way_Regular Symbol'!D$16-VLOOKUP("S1",'243way_Regular Symbol'!$B$3:$H$15,'1125way_PayCombo (2wild)'!P$1+2,FALSE)*P$2)</f>
        <v>3</v>
      </c>
      <c r="U16" s="302">
        <f>IF(P16="S1",VLOOKUP(P16,'243way_Regular Symbol'!$B$3:$H$15,'1125way_PayCombo (2wild)'!Q$1+2,FALSE)*Q$2,'243way_Regular Symbol'!E$16-VLOOKUP("S1",'243way_Regular Symbol'!$B$3:$H$15,'1125way_PayCombo (2wild)'!Q$1+2,FALSE)*Q$2)</f>
        <v>18</v>
      </c>
      <c r="V16" s="302">
        <f>IF(Q16="S1",VLOOKUP(Q16,'243way_Regular Symbol'!$B$3:$H$15,'1125way_PayCombo (2wild)'!R$1+2,FALSE)*R$2,'243way_Regular Symbol'!F$16-VLOOKUP("S1",'243way_Regular Symbol'!$B$3:$H$15,'1125way_PayCombo (2wild)'!R$1+2,FALSE)*R$2)</f>
        <v>20</v>
      </c>
      <c r="W16" s="302">
        <f>IF(R16="S1",VLOOKUP(R16,'243way_Regular Symbol'!$B$3:$H$15,'1125way_PayCombo (2wild)'!S$1+2,FALSE)*S$2,'243way_Regular Symbol'!G$16-VLOOKUP("S1",'243way_Regular Symbol'!$B$3:$H$15,'1125way_PayCombo (2wild)'!S$1+2,FALSE)*S$2)</f>
        <v>46</v>
      </c>
      <c r="X16" s="302">
        <f>IF(S16="S1",VLOOKUP(S16,'243way_Regular Symbol'!$B$3:$H$15,'1125way_PayCombo (2wild)'!T$1+2,FALSE)*T$2,'243way_Regular Symbol'!H$16-VLOOKUP("S1",'243way_Regular Symbol'!$B$3:$H$15,'1125way_PayCombo (2wild)'!T$1+2,FALSE)*T$2)</f>
        <v>63</v>
      </c>
      <c r="Y16" s="305">
        <f t="shared" si="6"/>
        <v>3129840</v>
      </c>
      <c r="Z16" s="18">
        <f t="shared" si="5"/>
        <v>0.38051470588235292</v>
      </c>
    </row>
    <row r="17" spans="1:26">
      <c r="A17" s="303" t="s">
        <v>149</v>
      </c>
      <c r="B17" s="356">
        <v>4</v>
      </c>
      <c r="C17" s="27">
        <f>IF(C$6&lt;=$B17,VLOOKUP($A17,'R1R2appear wild'!$E$21:$H$32,'1125way_PayCombo (2wild)'!C$6+2,FALSE),IF(C$6-$B17=1,VLOOKUP($A17,'576way_Regular Symbol(2wild)'!$B$34:$H$44,'1125way_PayCombo (2wild)'!C$6+2,FALSE),'576way_Regular Symbol(2wild)'!D$16))</f>
        <v>6</v>
      </c>
      <c r="D17" s="27">
        <f>IF(D$6&lt;=$B17,VLOOKUP($A17,'R1R2appear wild'!$E$21:$H$32,'1125way_PayCombo (2wild)'!D$6+2,FALSE),IF(D$6-$B17=1,VLOOKUP($A17,'576way_Regular Symbol(2wild)'!$B$34:$H$44,'1125way_PayCombo (2wild)'!D$6+2,FALSE),'576way_Regular Symbol(2wild)'!E$16))</f>
        <v>6</v>
      </c>
      <c r="E17" s="27">
        <f>IF(E$6&lt;=$B17,VLOOKUP($A17,'1125way_Regular Symbol(2wild)'!$B$21:$H$31,'1125way_PayCombo (2wild)'!E$6+2,FALSE)*R$2,IF(E$6-$B17=1,VLOOKUP($A17,'1125way_Regular Symbol(2wild)'!$B$34:$H$44,'1125way_PayCombo (2wild)'!E$6+2,FALSE),'1125way_Regular Symbol(2wild)'!F$16))</f>
        <v>30</v>
      </c>
      <c r="F17" s="27">
        <f>IF(F$6&lt;=$B17,VLOOKUP($A17,'1125way_Regular Symbol(2wild)'!$B$21:$H$31,'1125way_PayCombo (2wild)'!F$6+2,FALSE)*S$2,IF(F$6-$B17=1,VLOOKUP($A17,'1125way_Regular Symbol(2wild)'!$B$34:$H$44,'1125way_PayCombo (2wild)'!F$6+2,FALSE),'1125way_Regular Symbol(2wild)'!G$16))</f>
        <v>30</v>
      </c>
      <c r="G17" s="27">
        <f>IF(G$6&lt;=$B17,VLOOKUP($A17,'1125way_Regular Symbol(2wild)'!$B$21:$H$31,'1125way_PayCombo (2wild)'!G$6+2,FALSE)*T$2,IF(G$6-$B17=1,VLOOKUP($A17,'1125way_Regular Symbol(2wild)'!$B$34:$H$44,'1125way_PayCombo (2wild)'!G$6+2,FALSE),'1125way_Regular Symbol(2wild)'!H$16))</f>
        <v>58</v>
      </c>
      <c r="H17" s="256">
        <f t="shared" si="3"/>
        <v>1879200</v>
      </c>
      <c r="I17" s="244">
        <f t="shared" si="0"/>
        <v>4.3770114942528737</v>
      </c>
      <c r="J17" s="190">
        <f>VLOOKUP($A17,OverView!$B$51:$G$61,'1125way_PayCombo (2wild)'!$B17+1,FALSE)</f>
        <v>200</v>
      </c>
      <c r="K17" s="183">
        <f t="shared" si="4"/>
        <v>0.91386554621848726</v>
      </c>
      <c r="L17" s="276">
        <f t="shared" si="1"/>
        <v>0.22846638655462184</v>
      </c>
      <c r="M17" s="275">
        <f t="shared" si="2"/>
        <v>45.693277310924366</v>
      </c>
      <c r="N17" s="134"/>
      <c r="O17" s="307" t="s">
        <v>44</v>
      </c>
      <c r="P17" s="307" t="s">
        <v>44</v>
      </c>
      <c r="Q17" s="307" t="s">
        <v>285</v>
      </c>
      <c r="R17" s="307" t="s">
        <v>44</v>
      </c>
      <c r="S17" s="307" t="s">
        <v>285</v>
      </c>
      <c r="T17" s="302">
        <f>IF(O17="S1",VLOOKUP(O17,'243way_Regular Symbol'!$B$3:$H$15,'1125way_PayCombo (2wild)'!P$1+2,FALSE)*P$2,'243way_Regular Symbol'!D$16-VLOOKUP("S1",'243way_Regular Symbol'!$B$3:$H$15,'1125way_PayCombo (2wild)'!P$1+2,FALSE)*P$2)</f>
        <v>3</v>
      </c>
      <c r="U17" s="302">
        <f>IF(P17="S1",VLOOKUP(P17,'243way_Regular Symbol'!$B$3:$H$15,'1125way_PayCombo (2wild)'!Q$1+2,FALSE)*Q$2,'243way_Regular Symbol'!E$16-VLOOKUP("S1",'243way_Regular Symbol'!$B$3:$H$15,'1125way_PayCombo (2wild)'!Q$1+2,FALSE)*Q$2)</f>
        <v>18</v>
      </c>
      <c r="V17" s="302">
        <f>IF(Q17="S1",VLOOKUP(Q17,'243way_Regular Symbol'!$B$3:$H$15,'1125way_PayCombo (2wild)'!R$1+2,FALSE)*R$2,'243way_Regular Symbol'!F$16-VLOOKUP("S1",'243way_Regular Symbol'!$B$3:$H$15,'1125way_PayCombo (2wild)'!R$1+2,FALSE)*R$2)</f>
        <v>40</v>
      </c>
      <c r="W17" s="302">
        <f>IF(R17="S1",VLOOKUP(R17,'243way_Regular Symbol'!$B$3:$H$15,'1125way_PayCombo (2wild)'!S$1+2,FALSE)*S$2,'243way_Regular Symbol'!G$16-VLOOKUP("S1",'243way_Regular Symbol'!$B$3:$H$15,'1125way_PayCombo (2wild)'!S$1+2,FALSE)*S$2)</f>
        <v>10</v>
      </c>
      <c r="X17" s="302">
        <f>IF(S17="S1",VLOOKUP(S17,'243way_Regular Symbol'!$B$3:$H$15,'1125way_PayCombo (2wild)'!T$1+2,FALSE)*T$2,'243way_Regular Symbol'!H$16-VLOOKUP("S1",'243way_Regular Symbol'!$B$3:$H$15,'1125way_PayCombo (2wild)'!T$1+2,FALSE)*T$2)</f>
        <v>63</v>
      </c>
      <c r="Y17" s="305">
        <f t="shared" si="6"/>
        <v>1360800</v>
      </c>
      <c r="Z17" s="18">
        <f t="shared" si="5"/>
        <v>0.16544117647058823</v>
      </c>
    </row>
    <row r="18" spans="1:26">
      <c r="A18" s="303" t="s">
        <v>85</v>
      </c>
      <c r="B18" s="356">
        <v>4</v>
      </c>
      <c r="C18" s="27">
        <f>IF(C$6&lt;=$B18,VLOOKUP($A18,'R1R2appear wild'!$E$21:$H$32,'1125way_PayCombo (2wild)'!C$6+2,FALSE),IF(C$6-$B18=1,VLOOKUP($A18,'576way_Regular Symbol(2wild)'!$B$34:$H$44,'1125way_PayCombo (2wild)'!C$6+2,FALSE),'576way_Regular Symbol(2wild)'!D$16))</f>
        <v>6</v>
      </c>
      <c r="D18" s="27">
        <f>IF(D$6&lt;=$B18,VLOOKUP($A18,'R1R2appear wild'!$E$21:$H$32,'1125way_PayCombo (2wild)'!D$6+2,FALSE),IF(D$6-$B18=1,VLOOKUP($A18,'576way_Regular Symbol(2wild)'!$B$34:$H$44,'1125way_PayCombo (2wild)'!D$6+2,FALSE),'576way_Regular Symbol(2wild)'!E$16))</f>
        <v>7</v>
      </c>
      <c r="E18" s="27">
        <f>IF(E$6&lt;=$B18,VLOOKUP($A18,'1125way_Regular Symbol(2wild)'!$B$21:$H$31,'1125way_PayCombo (2wild)'!E$6+2,FALSE)*R$2,IF(E$6-$B18=1,VLOOKUP($A18,'1125way_Regular Symbol(2wild)'!$B$34:$H$44,'1125way_PayCombo (2wild)'!E$6+2,FALSE),'1125way_Regular Symbol(2wild)'!F$16))</f>
        <v>25</v>
      </c>
      <c r="F18" s="27">
        <f>IF(F$6&lt;=$B18,VLOOKUP($A18,'1125way_Regular Symbol(2wild)'!$B$21:$H$31,'1125way_PayCombo (2wild)'!F$6+2,FALSE)*S$2,IF(F$6-$B18=1,VLOOKUP($A18,'1125way_Regular Symbol(2wild)'!$B$34:$H$44,'1125way_PayCombo (2wild)'!F$6+2,FALSE),'1125way_Regular Symbol(2wild)'!G$16))</f>
        <v>40</v>
      </c>
      <c r="G18" s="27">
        <f>IF(G$6&lt;=$B18,VLOOKUP($A18,'1125way_Regular Symbol(2wild)'!$B$21:$H$31,'1125way_PayCombo (2wild)'!G$6+2,FALSE)*T$2,IF(G$6-$B18=1,VLOOKUP($A18,'1125way_Regular Symbol(2wild)'!$B$34:$H$44,'1125way_PayCombo (2wild)'!G$6+2,FALSE),'1125way_Regular Symbol(2wild)'!H$16))</f>
        <v>58</v>
      </c>
      <c r="H18" s="256">
        <f t="shared" si="3"/>
        <v>2436000</v>
      </c>
      <c r="I18" s="244">
        <f t="shared" si="0"/>
        <v>3.376551724137931</v>
      </c>
      <c r="J18" s="190">
        <f>VLOOKUP($A18,OverView!$B$51:$G$61,'1125way_PayCombo (2wild)'!$B18+1,FALSE)</f>
        <v>200</v>
      </c>
      <c r="K18" s="183">
        <f t="shared" si="4"/>
        <v>1.184640522875817</v>
      </c>
      <c r="L18" s="276">
        <f t="shared" si="1"/>
        <v>0.29616013071895425</v>
      </c>
      <c r="M18" s="275">
        <f t="shared" si="2"/>
        <v>59.232026143790847</v>
      </c>
      <c r="N18" s="134"/>
      <c r="O18" s="307" t="s">
        <v>44</v>
      </c>
      <c r="P18" s="307" t="s">
        <v>44</v>
      </c>
      <c r="Q18" s="307" t="s">
        <v>285</v>
      </c>
      <c r="R18" s="307" t="s">
        <v>285</v>
      </c>
      <c r="S18" s="307" t="s">
        <v>44</v>
      </c>
      <c r="T18" s="302">
        <f>IF(O18="S1",VLOOKUP(O18,'243way_Regular Symbol'!$B$3:$H$15,'1125way_PayCombo (2wild)'!P$1+2,FALSE)*P$2,'243way_Regular Symbol'!D$16-VLOOKUP("S1",'243way_Regular Symbol'!$B$3:$H$15,'1125way_PayCombo (2wild)'!P$1+2,FALSE)*P$2)</f>
        <v>3</v>
      </c>
      <c r="U18" s="302">
        <f>IF(P18="S1",VLOOKUP(P18,'243way_Regular Symbol'!$B$3:$H$15,'1125way_PayCombo (2wild)'!Q$1+2,FALSE)*Q$2,'243way_Regular Symbol'!E$16-VLOOKUP("S1",'243way_Regular Symbol'!$B$3:$H$15,'1125way_PayCombo (2wild)'!Q$1+2,FALSE)*Q$2)</f>
        <v>18</v>
      </c>
      <c r="V18" s="302">
        <f>IF(Q18="S1",VLOOKUP(Q18,'243way_Regular Symbol'!$B$3:$H$15,'1125way_PayCombo (2wild)'!R$1+2,FALSE)*R$2,'243way_Regular Symbol'!F$16-VLOOKUP("S1",'243way_Regular Symbol'!$B$3:$H$15,'1125way_PayCombo (2wild)'!R$1+2,FALSE)*R$2)</f>
        <v>40</v>
      </c>
      <c r="W18" s="302">
        <f>IF(R18="S1",VLOOKUP(R18,'243way_Regular Symbol'!$B$3:$H$15,'1125way_PayCombo (2wild)'!S$1+2,FALSE)*S$2,'243way_Regular Symbol'!G$16-VLOOKUP("S1",'243way_Regular Symbol'!$B$3:$H$15,'1125way_PayCombo (2wild)'!S$1+2,FALSE)*S$2)</f>
        <v>46</v>
      </c>
      <c r="X18" s="302">
        <f>IF(S18="S1",VLOOKUP(S18,'243way_Regular Symbol'!$B$3:$H$15,'1125way_PayCombo (2wild)'!T$1+2,FALSE)*T$2,'243way_Regular Symbol'!H$16-VLOOKUP("S1",'243way_Regular Symbol'!$B$3:$H$15,'1125way_PayCombo (2wild)'!T$1+2,FALSE)*T$2)</f>
        <v>5</v>
      </c>
      <c r="Y18" s="305">
        <f>PRODUCT(T18,U18,V18,W18,X18)</f>
        <v>496800</v>
      </c>
      <c r="Z18" s="18">
        <f t="shared" si="5"/>
        <v>6.0399159663865547E-2</v>
      </c>
    </row>
    <row r="19" spans="1:26">
      <c r="A19" s="303" t="s">
        <v>83</v>
      </c>
      <c r="B19" s="356">
        <v>4</v>
      </c>
      <c r="C19" s="27">
        <f>IF(C$6&lt;=$B19,VLOOKUP($A19,'R1R2appear wild'!$E$21:$H$32,'1125way_PayCombo (2wild)'!C$6+2,FALSE),IF(C$6-$B19=1,VLOOKUP($A19,'576way_Regular Symbol(2wild)'!$B$34:$H$44,'1125way_PayCombo (2wild)'!C$6+2,FALSE),'576way_Regular Symbol(2wild)'!D$16))</f>
        <v>6</v>
      </c>
      <c r="D19" s="27">
        <f>IF(D$6&lt;=$B19,VLOOKUP($A19,'R1R2appear wild'!$E$21:$H$32,'1125way_PayCombo (2wild)'!D$6+2,FALSE),IF(D$6-$B19=1,VLOOKUP($A19,'576way_Regular Symbol(2wild)'!$B$34:$H$44,'1125way_PayCombo (2wild)'!D$6+2,FALSE),'576way_Regular Symbol(2wild)'!E$16))</f>
        <v>6</v>
      </c>
      <c r="E19" s="27">
        <f>IF(E$6&lt;=$B19,VLOOKUP($A19,'1125way_Regular Symbol(2wild)'!$B$21:$H$31,'1125way_PayCombo (2wild)'!E$6+2,FALSE)*R$2,IF(E$6-$B19=1,VLOOKUP($A19,'1125way_Regular Symbol(2wild)'!$B$34:$H$44,'1125way_PayCombo (2wild)'!E$6+2,FALSE),'1125way_Regular Symbol(2wild)'!F$16))</f>
        <v>15</v>
      </c>
      <c r="F19" s="27">
        <f>IF(F$6&lt;=$B19,VLOOKUP($A19,'1125way_Regular Symbol(2wild)'!$B$21:$H$31,'1125way_PayCombo (2wild)'!F$6+2,FALSE)*S$2,IF(F$6-$B19=1,VLOOKUP($A19,'1125way_Regular Symbol(2wild)'!$B$34:$H$44,'1125way_PayCombo (2wild)'!F$6+2,FALSE),'1125way_Regular Symbol(2wild)'!G$16))</f>
        <v>5</v>
      </c>
      <c r="G19" s="27">
        <f>IF(G$6&lt;=$B19,VLOOKUP($A19,'1125way_Regular Symbol(2wild)'!$B$21:$H$31,'1125way_PayCombo (2wild)'!G$6+2,FALSE)*T$2,IF(G$6-$B19=1,VLOOKUP($A19,'1125way_Regular Symbol(2wild)'!$B$34:$H$44,'1125way_PayCombo (2wild)'!G$6+2,FALSE),'1125way_Regular Symbol(2wild)'!H$16))</f>
        <v>34</v>
      </c>
      <c r="H19" s="256">
        <f t="shared" si="3"/>
        <v>91800</v>
      </c>
      <c r="I19" s="244">
        <f t="shared" si="0"/>
        <v>89.6</v>
      </c>
      <c r="J19" s="190">
        <f>VLOOKUP($A19,OverView!$B$51:$G$61,'1125way_PayCombo (2wild)'!$B19+1,FALSE)</f>
        <v>100</v>
      </c>
      <c r="K19" s="183">
        <f t="shared" si="4"/>
        <v>2.2321428571428572E-2</v>
      </c>
      <c r="L19" s="276">
        <f t="shared" si="1"/>
        <v>1.1160714285714286E-2</v>
      </c>
      <c r="M19" s="275">
        <f t="shared" si="2"/>
        <v>1.1160714285714286</v>
      </c>
      <c r="N19" s="134"/>
      <c r="O19" s="307" t="s">
        <v>44</v>
      </c>
      <c r="P19" s="307" t="s">
        <v>285</v>
      </c>
      <c r="Q19" s="307" t="s">
        <v>44</v>
      </c>
      <c r="R19" s="307" t="s">
        <v>44</v>
      </c>
      <c r="S19" s="307" t="s">
        <v>285</v>
      </c>
      <c r="T19" s="302">
        <f>IF(O19="S1",VLOOKUP(O19,'243way_Regular Symbol'!$B$3:$H$15,'1125way_PayCombo (2wild)'!P$1+2,FALSE)*P$2,'243way_Regular Symbol'!D$16-VLOOKUP("S1",'243way_Regular Symbol'!$B$3:$H$15,'1125way_PayCombo (2wild)'!P$1+2,FALSE)*P$2)</f>
        <v>3</v>
      </c>
      <c r="U19" s="302">
        <f>IF(P19="S1",VLOOKUP(P19,'243way_Regular Symbol'!$B$3:$H$15,'1125way_PayCombo (2wild)'!Q$1+2,FALSE)*Q$2,'243way_Regular Symbol'!E$16-VLOOKUP("S1",'243way_Regular Symbol'!$B$3:$H$15,'1125way_PayCombo (2wild)'!Q$1+2,FALSE)*Q$2)</f>
        <v>64</v>
      </c>
      <c r="V19" s="302">
        <f>IF(Q19="S1",VLOOKUP(Q19,'243way_Regular Symbol'!$B$3:$H$15,'1125way_PayCombo (2wild)'!R$1+2,FALSE)*R$2,'243way_Regular Symbol'!F$16-VLOOKUP("S1",'243way_Regular Symbol'!$B$3:$H$15,'1125way_PayCombo (2wild)'!R$1+2,FALSE)*R$2)</f>
        <v>20</v>
      </c>
      <c r="W19" s="302">
        <f>IF(R19="S1",VLOOKUP(R19,'243way_Regular Symbol'!$B$3:$H$15,'1125way_PayCombo (2wild)'!S$1+2,FALSE)*S$2,'243way_Regular Symbol'!G$16-VLOOKUP("S1",'243way_Regular Symbol'!$B$3:$H$15,'1125way_PayCombo (2wild)'!S$1+2,FALSE)*S$2)</f>
        <v>10</v>
      </c>
      <c r="X19" s="302">
        <f>IF(S19="S1",VLOOKUP(S19,'243way_Regular Symbol'!$B$3:$H$15,'1125way_PayCombo (2wild)'!T$1+2,FALSE)*T$2,'243way_Regular Symbol'!H$16-VLOOKUP("S1",'243way_Regular Symbol'!$B$3:$H$15,'1125way_PayCombo (2wild)'!T$1+2,FALSE)*T$2)</f>
        <v>63</v>
      </c>
      <c r="Y19" s="305">
        <f t="shared" si="6"/>
        <v>2419200</v>
      </c>
      <c r="Z19" s="18">
        <f t="shared" si="5"/>
        <v>0.29411764705882354</v>
      </c>
    </row>
    <row r="20" spans="1:26">
      <c r="A20" s="303" t="s">
        <v>84</v>
      </c>
      <c r="B20" s="356">
        <v>4</v>
      </c>
      <c r="C20" s="27">
        <f>IF(C$6&lt;=$B20,VLOOKUP($A20,'R1R2appear wild'!$E$21:$H$32,'1125way_PayCombo (2wild)'!C$6+2,FALSE),IF(C$6-$B20=1,VLOOKUP($A20,'576way_Regular Symbol(2wild)'!$B$34:$H$44,'1125way_PayCombo (2wild)'!C$6+2,FALSE),'576way_Regular Symbol(2wild)'!D$16))</f>
        <v>6</v>
      </c>
      <c r="D20" s="27">
        <f>IF(D$6&lt;=$B20,VLOOKUP($A20,'R1R2appear wild'!$E$21:$H$32,'1125way_PayCombo (2wild)'!D$6+2,FALSE),IF(D$6-$B20=1,VLOOKUP($A20,'576way_Regular Symbol(2wild)'!$B$34:$H$44,'1125way_PayCombo (2wild)'!D$6+2,FALSE),'576way_Regular Symbol(2wild)'!E$16))</f>
        <v>6</v>
      </c>
      <c r="E20" s="27">
        <f>IF(E$6&lt;=$B20,VLOOKUP($A20,'1125way_Regular Symbol(2wild)'!$B$21:$H$31,'1125way_PayCombo (2wild)'!E$6+2,FALSE)*R$2,IF(E$6-$B20=1,VLOOKUP($A20,'1125way_Regular Symbol(2wild)'!$B$34:$H$44,'1125way_PayCombo (2wild)'!E$6+2,FALSE),'1125way_Regular Symbol(2wild)'!F$16))</f>
        <v>20</v>
      </c>
      <c r="F20" s="27">
        <f>IF(F$6&lt;=$B20,VLOOKUP($A20,'1125way_Regular Symbol(2wild)'!$B$21:$H$31,'1125way_PayCombo (2wild)'!F$6+2,FALSE)*S$2,IF(F$6-$B20=1,VLOOKUP($A20,'1125way_Regular Symbol(2wild)'!$B$34:$H$44,'1125way_PayCombo (2wild)'!F$6+2,FALSE),'1125way_Regular Symbol(2wild)'!G$16))</f>
        <v>10</v>
      </c>
      <c r="G20" s="27">
        <f>IF(G$6&lt;=$B20,VLOOKUP($A20,'1125way_Regular Symbol(2wild)'!$B$21:$H$31,'1125way_PayCombo (2wild)'!G$6+2,FALSE)*T$2,IF(G$6-$B20=1,VLOOKUP($A20,'1125way_Regular Symbol(2wild)'!$B$34:$H$44,'1125way_PayCombo (2wild)'!G$6+2,FALSE),'1125way_Regular Symbol(2wild)'!H$16))</f>
        <v>58</v>
      </c>
      <c r="H20" s="364">
        <f t="shared" si="3"/>
        <v>417600</v>
      </c>
      <c r="I20" s="244">
        <f t="shared" si="0"/>
        <v>19.69655172413793</v>
      </c>
      <c r="J20" s="190">
        <f>VLOOKUP($A20,OverView!$B$51:$G$61,'1125way_PayCombo (2wild)'!$B20+1,FALSE)</f>
        <v>100</v>
      </c>
      <c r="K20" s="183">
        <f t="shared" si="4"/>
        <v>0.10154061624649861</v>
      </c>
      <c r="L20" s="276">
        <f t="shared" si="1"/>
        <v>5.0770308123249307E-2</v>
      </c>
      <c r="M20" s="275">
        <f t="shared" si="2"/>
        <v>5.0770308123249306</v>
      </c>
      <c r="N20" s="134"/>
      <c r="O20" s="307" t="s">
        <v>44</v>
      </c>
      <c r="P20" s="307" t="s">
        <v>285</v>
      </c>
      <c r="Q20" s="307" t="s">
        <v>44</v>
      </c>
      <c r="R20" s="307" t="s">
        <v>285</v>
      </c>
      <c r="S20" s="307" t="s">
        <v>44</v>
      </c>
      <c r="T20" s="302">
        <f>IF(O20="S1",VLOOKUP(O20,'243way_Regular Symbol'!$B$3:$H$15,'1125way_PayCombo (2wild)'!P$1+2,FALSE)*P$2,'243way_Regular Symbol'!D$16-VLOOKUP("S1",'243way_Regular Symbol'!$B$3:$H$15,'1125way_PayCombo (2wild)'!P$1+2,FALSE)*P$2)</f>
        <v>3</v>
      </c>
      <c r="U20" s="302">
        <f>IF(P20="S1",VLOOKUP(P20,'243way_Regular Symbol'!$B$3:$H$15,'1125way_PayCombo (2wild)'!Q$1+2,FALSE)*Q$2,'243way_Regular Symbol'!E$16-VLOOKUP("S1",'243way_Regular Symbol'!$B$3:$H$15,'1125way_PayCombo (2wild)'!Q$1+2,FALSE)*Q$2)</f>
        <v>64</v>
      </c>
      <c r="V20" s="302">
        <f>IF(Q20="S1",VLOOKUP(Q20,'243way_Regular Symbol'!$B$3:$H$15,'1125way_PayCombo (2wild)'!R$1+2,FALSE)*R$2,'243way_Regular Symbol'!F$16-VLOOKUP("S1",'243way_Regular Symbol'!$B$3:$H$15,'1125way_PayCombo (2wild)'!R$1+2,FALSE)*R$2)</f>
        <v>20</v>
      </c>
      <c r="W20" s="302">
        <f>IF(R20="S1",VLOOKUP(R20,'243way_Regular Symbol'!$B$3:$H$15,'1125way_PayCombo (2wild)'!S$1+2,FALSE)*S$2,'243way_Regular Symbol'!G$16-VLOOKUP("S1",'243way_Regular Symbol'!$B$3:$H$15,'1125way_PayCombo (2wild)'!S$1+2,FALSE)*S$2)</f>
        <v>46</v>
      </c>
      <c r="X20" s="302">
        <f>IF(S20="S1",VLOOKUP(S20,'243way_Regular Symbol'!$B$3:$H$15,'1125way_PayCombo (2wild)'!T$1+2,FALSE)*T$2,'243way_Regular Symbol'!H$16-VLOOKUP("S1",'243way_Regular Symbol'!$B$3:$H$15,'1125way_PayCombo (2wild)'!T$1+2,FALSE)*T$2)</f>
        <v>5</v>
      </c>
      <c r="Y20" s="305">
        <f t="shared" si="6"/>
        <v>883200</v>
      </c>
      <c r="Z20" s="18">
        <f t="shared" si="5"/>
        <v>0.10737628384687208</v>
      </c>
    </row>
    <row r="21" spans="1:26">
      <c r="A21" s="303" t="s">
        <v>147</v>
      </c>
      <c r="B21" s="356">
        <v>4</v>
      </c>
      <c r="C21" s="27">
        <f>IF(C$6&lt;=$B21,VLOOKUP($A21,'R1R2appear wild'!$E$21:$H$32,'1125way_PayCombo (2wild)'!C$6+2,FALSE),IF(C$6-$B21=1,VLOOKUP($A21,'576way_Regular Symbol(2wild)'!$B$34:$H$44,'1125way_PayCombo (2wild)'!C$6+2,FALSE),'576way_Regular Symbol(2wild)'!D$16))</f>
        <v>9</v>
      </c>
      <c r="D21" s="27">
        <f>IF(D$6&lt;=$B21,VLOOKUP($A21,'R1R2appear wild'!$E$21:$H$32,'1125way_PayCombo (2wild)'!D$6+2,FALSE),IF(D$6-$B21=1,VLOOKUP($A21,'576way_Regular Symbol(2wild)'!$B$34:$H$44,'1125way_PayCombo (2wild)'!D$6+2,FALSE),'576way_Regular Symbol(2wild)'!E$16))</f>
        <v>7</v>
      </c>
      <c r="E21" s="27">
        <f>IF(E$6&lt;=$B21,VLOOKUP($A21,'1125way_Regular Symbol(2wild)'!$B$21:$H$31,'1125way_PayCombo (2wild)'!E$6+2,FALSE)*R$2,IF(E$6-$B21=1,VLOOKUP($A21,'1125way_Regular Symbol(2wild)'!$B$34:$H$44,'1125way_PayCombo (2wild)'!E$6+2,FALSE),'1125way_Regular Symbol(2wild)'!F$16))</f>
        <v>70</v>
      </c>
      <c r="F21" s="27">
        <f>IF(F$6&lt;=$B21,VLOOKUP($A21,'1125way_Regular Symbol(2wild)'!$B$21:$H$31,'1125way_PayCombo (2wild)'!F$6+2,FALSE)*S$2,IF(F$6-$B21=1,VLOOKUP($A21,'1125way_Regular Symbol(2wild)'!$B$34:$H$44,'1125way_PayCombo (2wild)'!F$6+2,FALSE),'1125way_Regular Symbol(2wild)'!G$16))</f>
        <v>55</v>
      </c>
      <c r="G21" s="27">
        <f>IF(G$6&lt;=$B21,VLOOKUP($A21,'1125way_Regular Symbol(2wild)'!$B$21:$H$31,'1125way_PayCombo (2wild)'!G$6+2,FALSE)*T$2,IF(G$6-$B21=1,VLOOKUP($A21,'1125way_Regular Symbol(2wild)'!$B$34:$H$44,'1125way_PayCombo (2wild)'!G$6+2,FALSE),'1125way_Regular Symbol(2wild)'!H$16))</f>
        <v>56</v>
      </c>
      <c r="H21" s="256">
        <f t="shared" si="3"/>
        <v>13582800</v>
      </c>
      <c r="I21" s="244">
        <f t="shared" si="0"/>
        <v>0.60556586270871982</v>
      </c>
      <c r="J21" s="190">
        <f>VLOOKUP($A21,OverView!$B$51:$G$61,'1125way_PayCombo (2wild)'!$B21+1,FALSE)</f>
        <v>60</v>
      </c>
      <c r="K21" s="183">
        <f t="shared" si="4"/>
        <v>1.9816176470588234</v>
      </c>
      <c r="L21" s="276">
        <f t="shared" si="1"/>
        <v>1.6513480392156863</v>
      </c>
      <c r="M21" s="275">
        <f t="shared" si="2"/>
        <v>99.080882352941174</v>
      </c>
      <c r="N21" s="134"/>
      <c r="O21" s="307" t="s">
        <v>44</v>
      </c>
      <c r="P21" s="307" t="s">
        <v>285</v>
      </c>
      <c r="Q21" s="307" t="s">
        <v>285</v>
      </c>
      <c r="R21" s="307" t="s">
        <v>44</v>
      </c>
      <c r="S21" s="307" t="s">
        <v>44</v>
      </c>
      <c r="T21" s="302">
        <f>IF(O21="S1",VLOOKUP(O21,'243way_Regular Symbol'!$B$3:$H$15,'1125way_PayCombo (2wild)'!P$1+2,FALSE)*P$2,'243way_Regular Symbol'!D$16-VLOOKUP("S1",'243way_Regular Symbol'!$B$3:$H$15,'1125way_PayCombo (2wild)'!P$1+2,FALSE)*P$2)</f>
        <v>3</v>
      </c>
      <c r="U21" s="302">
        <f>IF(P21="S1",VLOOKUP(P21,'243way_Regular Symbol'!$B$3:$H$15,'1125way_PayCombo (2wild)'!Q$1+2,FALSE)*Q$2,'243way_Regular Symbol'!E$16-VLOOKUP("S1",'243way_Regular Symbol'!$B$3:$H$15,'1125way_PayCombo (2wild)'!Q$1+2,FALSE)*Q$2)</f>
        <v>64</v>
      </c>
      <c r="V21" s="302">
        <f>IF(Q21="S1",VLOOKUP(Q21,'243way_Regular Symbol'!$B$3:$H$15,'1125way_PayCombo (2wild)'!R$1+2,FALSE)*R$2,'243way_Regular Symbol'!F$16-VLOOKUP("S1",'243way_Regular Symbol'!$B$3:$H$15,'1125way_PayCombo (2wild)'!R$1+2,FALSE)*R$2)</f>
        <v>40</v>
      </c>
      <c r="W21" s="302">
        <f>IF(R21="S1",VLOOKUP(R21,'243way_Regular Symbol'!$B$3:$H$15,'1125way_PayCombo (2wild)'!S$1+2,FALSE)*S$2,'243way_Regular Symbol'!G$16-VLOOKUP("S1",'243way_Regular Symbol'!$B$3:$H$15,'1125way_PayCombo (2wild)'!S$1+2,FALSE)*S$2)</f>
        <v>10</v>
      </c>
      <c r="X21" s="302">
        <f>IF(S21="S1",VLOOKUP(S21,'243way_Regular Symbol'!$B$3:$H$15,'1125way_PayCombo (2wild)'!T$1+2,FALSE)*T$2,'243way_Regular Symbol'!H$16-VLOOKUP("S1",'243way_Regular Symbol'!$B$3:$H$15,'1125way_PayCombo (2wild)'!T$1+2,FALSE)*T$2)</f>
        <v>5</v>
      </c>
      <c r="Y21" s="305">
        <f t="shared" si="6"/>
        <v>384000</v>
      </c>
      <c r="Z21" s="18">
        <f t="shared" si="5"/>
        <v>4.6685340802987862E-2</v>
      </c>
    </row>
    <row r="22" spans="1:26">
      <c r="A22" s="303" t="s">
        <v>69</v>
      </c>
      <c r="B22" s="356">
        <v>4</v>
      </c>
      <c r="C22" s="27">
        <f>IF(C$6&lt;=$B22,VLOOKUP($A22,'R1R2appear wild'!$E$21:$H$32,'1125way_PayCombo (2wild)'!C$6+2,FALSE),IF(C$6-$B22=1,VLOOKUP($A22,'576way_Regular Symbol(2wild)'!$B$34:$H$44,'1125way_PayCombo (2wild)'!C$6+2,FALSE),'576way_Regular Symbol(2wild)'!D$16))</f>
        <v>6</v>
      </c>
      <c r="D22" s="27">
        <f>IF(D$6&lt;=$B22,VLOOKUP($A22,'R1R2appear wild'!$E$21:$H$32,'1125way_PayCombo (2wild)'!D$6+2,FALSE),IF(D$6-$B22=1,VLOOKUP($A22,'576way_Regular Symbol(2wild)'!$B$34:$H$44,'1125way_PayCombo (2wild)'!D$6+2,FALSE),'576way_Regular Symbol(2wild)'!E$16))</f>
        <v>8</v>
      </c>
      <c r="E22" s="27">
        <f>IF(E$6&lt;=$B22,VLOOKUP($A22,'1125way_Regular Symbol(2wild)'!$B$21:$H$31,'1125way_PayCombo (2wild)'!E$6+2,FALSE)*R$2,IF(E$6-$B22=1,VLOOKUP($A22,'1125way_Regular Symbol(2wild)'!$B$34:$H$44,'1125way_PayCombo (2wild)'!E$6+2,FALSE),'1125way_Regular Symbol(2wild)'!F$16))</f>
        <v>10</v>
      </c>
      <c r="F22" s="27">
        <f>IF(F$6&lt;=$B22,VLOOKUP($A22,'1125way_Regular Symbol(2wild)'!$B$21:$H$31,'1125way_PayCombo (2wild)'!F$6+2,FALSE)*S$2,IF(F$6-$B22=1,VLOOKUP($A22,'1125way_Regular Symbol(2wild)'!$B$34:$H$44,'1125way_PayCombo (2wild)'!F$6+2,FALSE),'1125way_Regular Symbol(2wild)'!G$16))</f>
        <v>20</v>
      </c>
      <c r="G22" s="27">
        <f>IF(G$6&lt;=$B22,VLOOKUP($A22,'1125way_Regular Symbol(2wild)'!$B$21:$H$31,'1125way_PayCombo (2wild)'!G$6+2,FALSE)*T$2,IF(G$6-$B22=1,VLOOKUP($A22,'1125way_Regular Symbol(2wild)'!$B$34:$H$44,'1125way_PayCombo (2wild)'!G$6+2,FALSE),'1125way_Regular Symbol(2wild)'!H$16))</f>
        <v>58</v>
      </c>
      <c r="H22" s="256">
        <f t="shared" si="3"/>
        <v>556800</v>
      </c>
      <c r="I22" s="244">
        <f t="shared" si="0"/>
        <v>14.772413793103448</v>
      </c>
      <c r="J22" s="190">
        <f>VLOOKUP($A22,OverView!$B$51:$G$61,'1125way_PayCombo (2wild)'!$B22+1,FALSE)</f>
        <v>10</v>
      </c>
      <c r="K22" s="183">
        <f t="shared" si="4"/>
        <v>1.3538748832866479E-2</v>
      </c>
      <c r="L22" s="276">
        <f t="shared" si="1"/>
        <v>6.7693744164332395E-2</v>
      </c>
      <c r="M22" s="275">
        <f t="shared" si="2"/>
        <v>0.67693744164332392</v>
      </c>
      <c r="N22" s="134"/>
      <c r="O22" s="307" t="s">
        <v>285</v>
      </c>
      <c r="P22" s="307" t="s">
        <v>44</v>
      </c>
      <c r="Q22" s="307" t="s">
        <v>44</v>
      </c>
      <c r="R22" s="307" t="s">
        <v>44</v>
      </c>
      <c r="S22" s="307" t="s">
        <v>285</v>
      </c>
      <c r="T22" s="302">
        <f>IF(O22="S1",VLOOKUP(O22,'243way_Regular Symbol'!$B$3:$H$15,'1125way_PayCombo (2wild)'!P$1+2,FALSE)*P$2,'243way_Regular Symbol'!D$16-VLOOKUP("S1",'243way_Regular Symbol'!$B$3:$H$15,'1125way_PayCombo (2wild)'!P$1+2,FALSE)*P$2)</f>
        <v>58</v>
      </c>
      <c r="U22" s="302">
        <f>IF(P22="S1",VLOOKUP(P22,'243way_Regular Symbol'!$B$3:$H$15,'1125way_PayCombo (2wild)'!Q$1+2,FALSE)*Q$2,'243way_Regular Symbol'!E$16-VLOOKUP("S1",'243way_Regular Symbol'!$B$3:$H$15,'1125way_PayCombo (2wild)'!Q$1+2,FALSE)*Q$2)</f>
        <v>18</v>
      </c>
      <c r="V22" s="302">
        <f>IF(Q22="S1",VLOOKUP(Q22,'243way_Regular Symbol'!$B$3:$H$15,'1125way_PayCombo (2wild)'!R$1+2,FALSE)*R$2,'243way_Regular Symbol'!F$16-VLOOKUP("S1",'243way_Regular Symbol'!$B$3:$H$15,'1125way_PayCombo (2wild)'!R$1+2,FALSE)*R$2)</f>
        <v>20</v>
      </c>
      <c r="W22" s="302">
        <f>IF(R22="S1",VLOOKUP(R22,'243way_Regular Symbol'!$B$3:$H$15,'1125way_PayCombo (2wild)'!S$1+2,FALSE)*S$2,'243way_Regular Symbol'!G$16-VLOOKUP("S1",'243way_Regular Symbol'!$B$3:$H$15,'1125way_PayCombo (2wild)'!S$1+2,FALSE)*S$2)</f>
        <v>10</v>
      </c>
      <c r="X22" s="302">
        <f>IF(S22="S1",VLOOKUP(S22,'243way_Regular Symbol'!$B$3:$H$15,'1125way_PayCombo (2wild)'!T$1+2,FALSE)*T$2,'243way_Regular Symbol'!H$16-VLOOKUP("S1",'243way_Regular Symbol'!$B$3:$H$15,'1125way_PayCombo (2wild)'!T$1+2,FALSE)*T$2)</f>
        <v>63</v>
      </c>
      <c r="Y22" s="305">
        <f t="shared" si="6"/>
        <v>13154400</v>
      </c>
      <c r="Z22" s="18">
        <f t="shared" si="5"/>
        <v>1.599264705882353</v>
      </c>
    </row>
    <row r="23" spans="1:26">
      <c r="A23" s="303" t="s">
        <v>188</v>
      </c>
      <c r="B23" s="356">
        <v>4</v>
      </c>
      <c r="C23" s="27">
        <f>IF(C$6&lt;=$B23,VLOOKUP($A23,'R1R2appear wild'!$E$21:$H$32,'1125way_PayCombo (2wild)'!C$6+2,FALSE),IF(C$6-$B23=1,VLOOKUP($A23,'576way_Regular Symbol(2wild)'!$B$34:$H$44,'1125way_PayCombo (2wild)'!C$6+2,FALSE),'576way_Regular Symbol(2wild)'!D$16))</f>
        <v>8</v>
      </c>
      <c r="D23" s="27">
        <f>IF(D$6&lt;=$B23,VLOOKUP($A23,'R1R2appear wild'!$E$21:$H$32,'1125way_PayCombo (2wild)'!D$6+2,FALSE),IF(D$6-$B23=1,VLOOKUP($A23,'576way_Regular Symbol(2wild)'!$B$34:$H$44,'1125way_PayCombo (2wild)'!D$6+2,FALSE),'576way_Regular Symbol(2wild)'!E$16))</f>
        <v>10</v>
      </c>
      <c r="E23" s="27">
        <f>IF(E$6&lt;=$B23,VLOOKUP($A23,'1125way_Regular Symbol(2wild)'!$B$21:$H$31,'1125way_PayCombo (2wild)'!E$6+2,FALSE)*R$2,IF(E$6-$B23=1,VLOOKUP($A23,'1125way_Regular Symbol(2wild)'!$B$34:$H$44,'1125way_PayCombo (2wild)'!E$6+2,FALSE),'1125way_Regular Symbol(2wild)'!F$16))</f>
        <v>20</v>
      </c>
      <c r="F23" s="27">
        <f>IF(F$6&lt;=$B23,VLOOKUP($A23,'1125way_Regular Symbol(2wild)'!$B$21:$H$31,'1125way_PayCombo (2wild)'!F$6+2,FALSE)*S$2,IF(F$6-$B23=1,VLOOKUP($A23,'1125way_Regular Symbol(2wild)'!$B$34:$H$44,'1125way_PayCombo (2wild)'!F$6+2,FALSE),'1125way_Regular Symbol(2wild)'!G$16))</f>
        <v>40</v>
      </c>
      <c r="G23" s="27">
        <f>IF(G$6&lt;=$B23,VLOOKUP($A23,'1125way_Regular Symbol(2wild)'!$B$21:$H$31,'1125way_PayCombo (2wild)'!G$6+2,FALSE)*T$2,IF(G$6-$B23=1,VLOOKUP($A23,'1125way_Regular Symbol(2wild)'!$B$34:$H$44,'1125way_PayCombo (2wild)'!G$6+2,FALSE),'1125way_Regular Symbol(2wild)'!H$16))</f>
        <v>35</v>
      </c>
      <c r="H23" s="256">
        <f t="shared" si="3"/>
        <v>2240000</v>
      </c>
      <c r="I23" s="244">
        <f t="shared" si="0"/>
        <v>3.6720000000000002</v>
      </c>
      <c r="J23" s="190">
        <f>VLOOKUP($A23,OverView!$B$51:$G$61,'1125way_PayCombo (2wild)'!$B23+1,FALSE)</f>
        <v>10</v>
      </c>
      <c r="K23" s="183">
        <f t="shared" si="4"/>
        <v>5.4466230936819168E-2</v>
      </c>
      <c r="L23" s="276">
        <f t="shared" si="1"/>
        <v>0.27233115468409586</v>
      </c>
      <c r="M23" s="275">
        <f t="shared" si="2"/>
        <v>2.7233115468409586</v>
      </c>
      <c r="N23" s="134"/>
      <c r="O23" s="307" t="s">
        <v>285</v>
      </c>
      <c r="P23" s="307" t="s">
        <v>44</v>
      </c>
      <c r="Q23" s="307" t="s">
        <v>44</v>
      </c>
      <c r="R23" s="307" t="s">
        <v>285</v>
      </c>
      <c r="S23" s="307" t="s">
        <v>44</v>
      </c>
      <c r="T23" s="302">
        <f>IF(O23="S1",VLOOKUP(O23,'243way_Regular Symbol'!$B$3:$H$15,'1125way_PayCombo (2wild)'!P$1+2,FALSE)*P$2,'243way_Regular Symbol'!D$16-VLOOKUP("S1",'243way_Regular Symbol'!$B$3:$H$15,'1125way_PayCombo (2wild)'!P$1+2,FALSE)*P$2)</f>
        <v>58</v>
      </c>
      <c r="U23" s="302">
        <f>IF(P23="S1",VLOOKUP(P23,'243way_Regular Symbol'!$B$3:$H$15,'1125way_PayCombo (2wild)'!Q$1+2,FALSE)*Q$2,'243way_Regular Symbol'!E$16-VLOOKUP("S1",'243way_Regular Symbol'!$B$3:$H$15,'1125way_PayCombo (2wild)'!Q$1+2,FALSE)*Q$2)</f>
        <v>18</v>
      </c>
      <c r="V23" s="302">
        <f>IF(Q23="S1",VLOOKUP(Q23,'243way_Regular Symbol'!$B$3:$H$15,'1125way_PayCombo (2wild)'!R$1+2,FALSE)*R$2,'243way_Regular Symbol'!F$16-VLOOKUP("S1",'243way_Regular Symbol'!$B$3:$H$15,'1125way_PayCombo (2wild)'!R$1+2,FALSE)*R$2)</f>
        <v>20</v>
      </c>
      <c r="W23" s="302">
        <f>IF(R23="S1",VLOOKUP(R23,'243way_Regular Symbol'!$B$3:$H$15,'1125way_PayCombo (2wild)'!S$1+2,FALSE)*S$2,'243way_Regular Symbol'!G$16-VLOOKUP("S1",'243way_Regular Symbol'!$B$3:$H$15,'1125way_PayCombo (2wild)'!S$1+2,FALSE)*S$2)</f>
        <v>46</v>
      </c>
      <c r="X23" s="302">
        <f>IF(S23="S1",VLOOKUP(S23,'243way_Regular Symbol'!$B$3:$H$15,'1125way_PayCombo (2wild)'!T$1+2,FALSE)*T$2,'243way_Regular Symbol'!H$16-VLOOKUP("S1",'243way_Regular Symbol'!$B$3:$H$15,'1125way_PayCombo (2wild)'!T$1+2,FALSE)*T$2)</f>
        <v>5</v>
      </c>
      <c r="Y23" s="305">
        <f>PRODUCT(T23,U23,V23,W23,X23)</f>
        <v>4802400</v>
      </c>
      <c r="Z23" s="18">
        <f t="shared" si="5"/>
        <v>0.58385854341736698</v>
      </c>
    </row>
    <row r="24" spans="1:26">
      <c r="A24" s="303" t="s">
        <v>189</v>
      </c>
      <c r="B24" s="356">
        <v>4</v>
      </c>
      <c r="C24" s="27">
        <f>IF(C$6&lt;=$B24,VLOOKUP($A24,'R1R2appear wild'!$E$21:$H$32,'1125way_PayCombo (2wild)'!C$6+2,FALSE),IF(C$6-$B24=1,VLOOKUP($A24,'576way_Regular Symbol(2wild)'!$B$34:$H$44,'1125way_PayCombo (2wild)'!C$6+2,FALSE),'576way_Regular Symbol(2wild)'!D$16))</f>
        <v>7</v>
      </c>
      <c r="D24" s="27">
        <f>IF(D$6&lt;=$B24,VLOOKUP($A24,'R1R2appear wild'!$E$21:$H$32,'1125way_PayCombo (2wild)'!D$6+2,FALSE),IF(D$6-$B24=1,VLOOKUP($A24,'576way_Regular Symbol(2wild)'!$B$34:$H$44,'1125way_PayCombo (2wild)'!D$6+2,FALSE),'576way_Regular Symbol(2wild)'!E$16))</f>
        <v>6</v>
      </c>
      <c r="E24" s="27">
        <f>IF(E$6&lt;=$B24,VLOOKUP($A24,'1125way_Regular Symbol(2wild)'!$B$21:$H$31,'1125way_PayCombo (2wild)'!E$6+2,FALSE)*R$2,IF(E$6-$B24=1,VLOOKUP($A24,'1125way_Regular Symbol(2wild)'!$B$34:$H$44,'1125way_PayCombo (2wild)'!E$6+2,FALSE),'1125way_Regular Symbol(2wild)'!F$16))</f>
        <v>25</v>
      </c>
      <c r="F24" s="27">
        <f>IF(F$6&lt;=$B24,VLOOKUP($A24,'1125way_Regular Symbol(2wild)'!$B$21:$H$31,'1125way_PayCombo (2wild)'!F$6+2,FALSE)*S$2,IF(F$6-$B24=1,VLOOKUP($A24,'1125way_Regular Symbol(2wild)'!$B$34:$H$44,'1125way_PayCombo (2wild)'!F$6+2,FALSE),'1125way_Regular Symbol(2wild)'!G$16))</f>
        <v>35</v>
      </c>
      <c r="G24" s="27">
        <f>IF(G$6&lt;=$B24,VLOOKUP($A24,'1125way_Regular Symbol(2wild)'!$B$21:$H$31,'1125way_PayCombo (2wild)'!G$6+2,FALSE)*T$2,IF(G$6-$B24=1,VLOOKUP($A24,'1125way_Regular Symbol(2wild)'!$B$34:$H$44,'1125way_PayCombo (2wild)'!G$6+2,FALSE),'1125way_Regular Symbol(2wild)'!H$16))</f>
        <v>36</v>
      </c>
      <c r="H24" s="256">
        <f t="shared" si="3"/>
        <v>1323000</v>
      </c>
      <c r="I24" s="244">
        <f t="shared" si="0"/>
        <v>6.2171428571428571</v>
      </c>
      <c r="J24" s="190">
        <f>VLOOKUP($A24,OverView!$B$51:$G$61,'1125way_PayCombo (2wild)'!$B24+1,FALSE)</f>
        <v>10</v>
      </c>
      <c r="K24" s="183">
        <f t="shared" si="4"/>
        <v>3.2169117647058827E-2</v>
      </c>
      <c r="L24" s="276">
        <f t="shared" si="1"/>
        <v>0.16084558823529413</v>
      </c>
      <c r="M24" s="275">
        <f t="shared" si="2"/>
        <v>1.6084558823529413</v>
      </c>
      <c r="N24" s="134"/>
      <c r="O24" s="307" t="s">
        <v>285</v>
      </c>
      <c r="P24" s="307" t="s">
        <v>44</v>
      </c>
      <c r="Q24" s="307" t="s">
        <v>285</v>
      </c>
      <c r="R24" s="307" t="s">
        <v>44</v>
      </c>
      <c r="S24" s="307" t="s">
        <v>44</v>
      </c>
      <c r="T24" s="302">
        <f>IF(O24="S1",VLOOKUP(O24,'243way_Regular Symbol'!$B$3:$H$15,'1125way_PayCombo (2wild)'!P$1+2,FALSE)*P$2,'243way_Regular Symbol'!D$16-VLOOKUP("S1",'243way_Regular Symbol'!$B$3:$H$15,'1125way_PayCombo (2wild)'!P$1+2,FALSE)*P$2)</f>
        <v>58</v>
      </c>
      <c r="U24" s="302">
        <f>IF(P24="S1",VLOOKUP(P24,'243way_Regular Symbol'!$B$3:$H$15,'1125way_PayCombo (2wild)'!Q$1+2,FALSE)*Q$2,'243way_Regular Symbol'!E$16-VLOOKUP("S1",'243way_Regular Symbol'!$B$3:$H$15,'1125way_PayCombo (2wild)'!Q$1+2,FALSE)*Q$2)</f>
        <v>18</v>
      </c>
      <c r="V24" s="302">
        <f>IF(Q24="S1",VLOOKUP(Q24,'243way_Regular Symbol'!$B$3:$H$15,'1125way_PayCombo (2wild)'!R$1+2,FALSE)*R$2,'243way_Regular Symbol'!F$16-VLOOKUP("S1",'243way_Regular Symbol'!$B$3:$H$15,'1125way_PayCombo (2wild)'!R$1+2,FALSE)*R$2)</f>
        <v>40</v>
      </c>
      <c r="W24" s="302">
        <f>IF(R24="S1",VLOOKUP(R24,'243way_Regular Symbol'!$B$3:$H$15,'1125way_PayCombo (2wild)'!S$1+2,FALSE)*S$2,'243way_Regular Symbol'!G$16-VLOOKUP("S1",'243way_Regular Symbol'!$B$3:$H$15,'1125way_PayCombo (2wild)'!S$1+2,FALSE)*S$2)</f>
        <v>10</v>
      </c>
      <c r="X24" s="302">
        <f>IF(S24="S1",VLOOKUP(S24,'243way_Regular Symbol'!$B$3:$H$15,'1125way_PayCombo (2wild)'!T$1+2,FALSE)*T$2,'243way_Regular Symbol'!H$16-VLOOKUP("S1",'243way_Regular Symbol'!$B$3:$H$15,'1125way_PayCombo (2wild)'!T$1+2,FALSE)*T$2)</f>
        <v>5</v>
      </c>
      <c r="Y24" s="305">
        <f t="shared" si="6"/>
        <v>2088000</v>
      </c>
      <c r="Z24" s="18">
        <f t="shared" si="5"/>
        <v>0.25385154061624648</v>
      </c>
    </row>
    <row r="25" spans="1:26">
      <c r="A25" s="303" t="s">
        <v>190</v>
      </c>
      <c r="B25" s="356">
        <v>4</v>
      </c>
      <c r="C25" s="27">
        <f>IF(C$6&lt;=$B25,VLOOKUP($A25,'R1R2appear wild'!$E$21:$H$32,'1125way_PayCombo (2wild)'!C$6+2,FALSE),IF(C$6-$B25=1,VLOOKUP($A25,'576way_Regular Symbol(2wild)'!$B$34:$H$44,'1125way_PayCombo (2wild)'!C$6+2,FALSE),'576way_Regular Symbol(2wild)'!D$16))</f>
        <v>7</v>
      </c>
      <c r="D25" s="27">
        <f>IF(D$6&lt;=$B25,VLOOKUP($A25,'R1R2appear wild'!$E$21:$H$32,'1125way_PayCombo (2wild)'!D$6+2,FALSE),IF(D$6-$B25=1,VLOOKUP($A25,'576way_Regular Symbol(2wild)'!$B$34:$H$44,'1125way_PayCombo (2wild)'!D$6+2,FALSE),'576way_Regular Symbol(2wild)'!E$16))</f>
        <v>8</v>
      </c>
      <c r="E25" s="27">
        <f>IF(E$6&lt;=$B25,VLOOKUP($A25,'1125way_Regular Symbol(2wild)'!$B$21:$H$31,'1125way_PayCombo (2wild)'!E$6+2,FALSE)*R$2,IF(E$6-$B25=1,VLOOKUP($A25,'1125way_Regular Symbol(2wild)'!$B$34:$H$44,'1125way_PayCombo (2wild)'!E$6+2,FALSE),'1125way_Regular Symbol(2wild)'!F$16))</f>
        <v>20</v>
      </c>
      <c r="F25" s="27">
        <f>IF(F$6&lt;=$B25,VLOOKUP($A25,'1125way_Regular Symbol(2wild)'!$B$21:$H$31,'1125way_PayCombo (2wild)'!F$6+2,FALSE)*S$2,IF(F$6-$B25=1,VLOOKUP($A25,'1125way_Regular Symbol(2wild)'!$B$34:$H$44,'1125way_PayCombo (2wild)'!F$6+2,FALSE),'1125way_Regular Symbol(2wild)'!G$16))</f>
        <v>10</v>
      </c>
      <c r="G25" s="27">
        <f>IF(G$6&lt;=$B25,VLOOKUP($A25,'1125way_Regular Symbol(2wild)'!$B$21:$H$31,'1125way_PayCombo (2wild)'!G$6+2,FALSE)*T$2,IF(G$6-$B25=1,VLOOKUP($A25,'1125way_Regular Symbol(2wild)'!$B$34:$H$44,'1125way_PayCombo (2wild)'!G$6+2,FALSE),'1125way_Regular Symbol(2wild)'!H$16))</f>
        <v>24</v>
      </c>
      <c r="H25" s="256">
        <f t="shared" si="3"/>
        <v>268800</v>
      </c>
      <c r="I25" s="244">
        <f t="shared" si="0"/>
        <v>30.6</v>
      </c>
      <c r="J25" s="190">
        <f>VLOOKUP($A25,OverView!$B$51:$G$61,'1125way_PayCombo (2wild)'!$B25+1,FALSE)</f>
        <v>10</v>
      </c>
      <c r="K25" s="183">
        <f t="shared" si="4"/>
        <v>6.5359477124183009E-3</v>
      </c>
      <c r="L25" s="276">
        <f t="shared" si="1"/>
        <v>3.2679738562091505E-2</v>
      </c>
      <c r="M25" s="275">
        <f t="shared" si="2"/>
        <v>0.32679738562091504</v>
      </c>
      <c r="N25" s="134"/>
      <c r="O25" s="307" t="s">
        <v>285</v>
      </c>
      <c r="P25" s="307" t="s">
        <v>285</v>
      </c>
      <c r="Q25" s="307" t="s">
        <v>44</v>
      </c>
      <c r="R25" s="307" t="s">
        <v>44</v>
      </c>
      <c r="S25" s="307" t="s">
        <v>44</v>
      </c>
      <c r="T25" s="302">
        <f>IF(O25="S1",VLOOKUP(O25,'243way_Regular Symbol'!$B$3:$H$15,'1125way_PayCombo (2wild)'!P$1+2,FALSE)*P$2,'243way_Regular Symbol'!D$16-VLOOKUP("S1",'243way_Regular Symbol'!$B$3:$H$15,'1125way_PayCombo (2wild)'!P$1+2,FALSE)*P$2)</f>
        <v>58</v>
      </c>
      <c r="U25" s="302">
        <f>IF(P25="S1",VLOOKUP(P25,'243way_Regular Symbol'!$B$3:$H$15,'1125way_PayCombo (2wild)'!Q$1+2,FALSE)*Q$2,'243way_Regular Symbol'!E$16-VLOOKUP("S1",'243way_Regular Symbol'!$B$3:$H$15,'1125way_PayCombo (2wild)'!Q$1+2,FALSE)*Q$2)</f>
        <v>64</v>
      </c>
      <c r="V25" s="302">
        <f>IF(Q25="S1",VLOOKUP(Q25,'243way_Regular Symbol'!$B$3:$H$15,'1125way_PayCombo (2wild)'!R$1+2,FALSE)*R$2,'243way_Regular Symbol'!F$16-VLOOKUP("S1",'243way_Regular Symbol'!$B$3:$H$15,'1125way_PayCombo (2wild)'!R$1+2,FALSE)*R$2)</f>
        <v>20</v>
      </c>
      <c r="W25" s="302">
        <f>IF(R25="S1",VLOOKUP(R25,'243way_Regular Symbol'!$B$3:$H$15,'1125way_PayCombo (2wild)'!S$1+2,FALSE)*S$2,'243way_Regular Symbol'!G$16-VLOOKUP("S1",'243way_Regular Symbol'!$B$3:$H$15,'1125way_PayCombo (2wild)'!S$1+2,FALSE)*S$2)</f>
        <v>10</v>
      </c>
      <c r="X25" s="302">
        <f>IF(S25="S1",VLOOKUP(S25,'243way_Regular Symbol'!$B$3:$H$15,'1125way_PayCombo (2wild)'!T$1+2,FALSE)*T$2,'243way_Regular Symbol'!H$16-VLOOKUP("S1",'243way_Regular Symbol'!$B$3:$H$15,'1125way_PayCombo (2wild)'!T$1+2,FALSE)*T$2)</f>
        <v>5</v>
      </c>
      <c r="Y25" s="305">
        <f t="shared" si="6"/>
        <v>3712000</v>
      </c>
      <c r="Z25" s="18">
        <f t="shared" si="5"/>
        <v>0.45129162776221599</v>
      </c>
    </row>
    <row r="26" spans="1:26">
      <c r="A26" s="303" t="s">
        <v>186</v>
      </c>
      <c r="B26" s="356">
        <v>4</v>
      </c>
      <c r="C26" s="27">
        <f>IF(C$6&lt;=$B26,VLOOKUP($A26,'R1R2appear wild'!$E$21:$H$32,'1125way_PayCombo (2wild)'!C$6+2,FALSE),IF(C$6-$B26=1,VLOOKUP($A26,'576way_Regular Symbol(2wild)'!$B$34:$H$44,'1125way_PayCombo (2wild)'!C$6+2,FALSE),'576way_Regular Symbol(2wild)'!D$16))</f>
        <v>11</v>
      </c>
      <c r="D26" s="27">
        <f>IF(D$6&lt;=$B26,VLOOKUP($A26,'R1R2appear wild'!$E$21:$H$32,'1125way_PayCombo (2wild)'!D$6+2,FALSE),IF(D$6-$B26=1,VLOOKUP($A26,'576way_Regular Symbol(2wild)'!$B$34:$H$44,'1125way_PayCombo (2wild)'!D$6+2,FALSE),'576way_Regular Symbol(2wild)'!E$16))</f>
        <v>8</v>
      </c>
      <c r="E26" s="27">
        <f>IF(E$6&lt;=$B26,VLOOKUP($A26,'1125way_Regular Symbol(2wild)'!$B$21:$H$31,'1125way_PayCombo (2wild)'!E$6+2,FALSE)*R$2,IF(E$6-$B26=1,VLOOKUP($A26,'1125way_Regular Symbol(2wild)'!$B$34:$H$44,'1125way_PayCombo (2wild)'!E$6+2,FALSE),'1125way_Regular Symbol(2wild)'!F$16))</f>
        <v>35</v>
      </c>
      <c r="F26" s="27">
        <f>IF(F$6&lt;=$B26,VLOOKUP($A26,'1125way_Regular Symbol(2wild)'!$B$21:$H$31,'1125way_PayCombo (2wild)'!F$6+2,FALSE)*S$2,IF(F$6-$B26=1,VLOOKUP($A26,'1125way_Regular Symbol(2wild)'!$B$34:$H$44,'1125way_PayCombo (2wild)'!F$6+2,FALSE),'1125way_Regular Symbol(2wild)'!G$16))</f>
        <v>10</v>
      </c>
      <c r="G26" s="27">
        <f>IF(G$6&lt;=$B26,VLOOKUP($A26,'1125way_Regular Symbol(2wild)'!$B$21:$H$31,'1125way_PayCombo (2wild)'!G$6+2,FALSE)*T$2,IF(G$6-$B26=1,VLOOKUP($A26,'1125way_Regular Symbol(2wild)'!$B$34:$H$44,'1125way_PayCombo (2wild)'!G$6+2,FALSE),'1125way_Regular Symbol(2wild)'!H$16))</f>
        <v>39</v>
      </c>
      <c r="H26" s="256">
        <f t="shared" si="3"/>
        <v>1201200</v>
      </c>
      <c r="I26" s="244">
        <f t="shared" si="0"/>
        <v>6.8475524475524479</v>
      </c>
      <c r="J26" s="190">
        <f>VLOOKUP($A26,OverView!$B$51:$G$61,'1125way_PayCombo (2wild)'!$B26+1,FALSE)</f>
        <v>10</v>
      </c>
      <c r="K26" s="183">
        <f t="shared" si="4"/>
        <v>2.9207516339869278E-2</v>
      </c>
      <c r="L26" s="276">
        <f t="shared" si="1"/>
        <v>0.14603758169934639</v>
      </c>
      <c r="M26" s="275">
        <f t="shared" si="2"/>
        <v>1.460375816993464</v>
      </c>
      <c r="N26" s="134"/>
      <c r="Y26" s="305"/>
      <c r="Z26" s="18"/>
    </row>
    <row r="27" spans="1:26">
      <c r="A27" s="303" t="s">
        <v>149</v>
      </c>
      <c r="B27" s="356">
        <v>3</v>
      </c>
      <c r="C27" s="27">
        <f>IF(C$6&lt;=$B27,VLOOKUP($A27,'R1R2appear wild'!$E$21:$H$32,'1125way_PayCombo (2wild)'!C$6+2,FALSE),IF(C$6-$B27=1,VLOOKUP($A27,'576way_Regular Symbol(2wild)'!$B$34:$H$44,'1125way_PayCombo (2wild)'!C$6+2,FALSE),'576way_Regular Symbol(2wild)'!D$16))</f>
        <v>6</v>
      </c>
      <c r="D27" s="27">
        <f>IF(D$6&lt;=$B27,VLOOKUP($A27,'R1R2appear wild'!$E$21:$H$32,'1125way_PayCombo (2wild)'!D$6+2,FALSE),IF(D$6-$B27=1,VLOOKUP($A27,'576way_Regular Symbol(2wild)'!$B$34:$H$44,'1125way_PayCombo (2wild)'!D$6+2,FALSE),'576way_Regular Symbol(2wild)'!E$16))</f>
        <v>6</v>
      </c>
      <c r="E27" s="27">
        <f>IF(E$6&lt;=$B27,VLOOKUP($A27,'1125way_Regular Symbol(2wild)'!$B$21:$H$31,'1125way_PayCombo (2wild)'!E$6+2,FALSE)*R$2,IF(E$6-$B27=1,VLOOKUP($A27,'1125way_Regular Symbol(2wild)'!$B$34:$H$44,'1125way_PayCombo (2wild)'!E$6+2,FALSE),'1125way_Regular Symbol(2wild)'!F$16))</f>
        <v>30</v>
      </c>
      <c r="F27" s="27">
        <f>IF(F$6&lt;=$B27,VLOOKUP($A27,'1125way_Regular Symbol(2wild)'!$B$21:$H$31,'1125way_PayCombo (2wild)'!F$6+2,FALSE)*S$2,IF(F$6-$B27=1,VLOOKUP($A27,'1125way_Regular Symbol(2wild)'!$B$34:$H$44,'1125way_PayCombo (2wild)'!F$6+2,FALSE),'1125way_Regular Symbol(2wild)'!G$16))</f>
        <v>34</v>
      </c>
      <c r="G27" s="27">
        <f>IF(G$6&lt;=$B27,VLOOKUP($A27,'1125way_Regular Symbol(2wild)'!$B$21:$H$31,'1125way_PayCombo (2wild)'!G$6+2,FALSE)*T$2,IF(G$6-$B27=1,VLOOKUP($A27,'1125way_Regular Symbol(2wild)'!$B$34:$H$44,'1125way_PayCombo (2wild)'!G$6+2,FALSE),'1125way_Regular Symbol(2wild)'!H$16))</f>
        <v>68</v>
      </c>
      <c r="H27" s="256">
        <f t="shared" si="3"/>
        <v>2496960</v>
      </c>
      <c r="I27" s="244">
        <f t="shared" si="0"/>
        <v>3.2941176470588234</v>
      </c>
      <c r="J27" s="190">
        <f>VLOOKUP($A27,OverView!$B$51:$G$61,'1125way_PayCombo (2wild)'!$B27+1,FALSE)</f>
        <v>100</v>
      </c>
      <c r="K27" s="183">
        <f t="shared" si="4"/>
        <v>0.60714285714285721</v>
      </c>
      <c r="L27" s="276">
        <f t="shared" si="1"/>
        <v>0.3035714285714286</v>
      </c>
      <c r="M27" s="275">
        <f t="shared" si="2"/>
        <v>30.357142857142861</v>
      </c>
      <c r="N27" s="134"/>
      <c r="O27" s="193" t="s">
        <v>282</v>
      </c>
      <c r="Y27" s="305"/>
      <c r="Z27" s="18"/>
    </row>
    <row r="28" spans="1:26">
      <c r="A28" s="303" t="s">
        <v>85</v>
      </c>
      <c r="B28" s="356">
        <v>3</v>
      </c>
      <c r="C28" s="27">
        <f>IF(C$6&lt;=$B28,VLOOKUP($A28,'R1R2appear wild'!$E$21:$H$32,'1125way_PayCombo (2wild)'!C$6+2,FALSE),IF(C$6-$B28=1,VLOOKUP($A28,'576way_Regular Symbol(2wild)'!$B$34:$H$44,'1125way_PayCombo (2wild)'!C$6+2,FALSE),'576way_Regular Symbol(2wild)'!D$16))</f>
        <v>6</v>
      </c>
      <c r="D28" s="27">
        <f>IF(D$6&lt;=$B28,VLOOKUP($A28,'R1R2appear wild'!$E$21:$H$32,'1125way_PayCombo (2wild)'!D$6+2,FALSE),IF(D$6-$B28=1,VLOOKUP($A28,'576way_Regular Symbol(2wild)'!$B$34:$H$44,'1125way_PayCombo (2wild)'!D$6+2,FALSE),'576way_Regular Symbol(2wild)'!E$16))</f>
        <v>7</v>
      </c>
      <c r="E28" s="27">
        <f>IF(E$6&lt;=$B28,VLOOKUP($A28,'1125way_Regular Symbol(2wild)'!$B$21:$H$31,'1125way_PayCombo (2wild)'!E$6+2,FALSE)*R$2,IF(E$6-$B28=1,VLOOKUP($A28,'1125way_Regular Symbol(2wild)'!$B$34:$H$44,'1125way_PayCombo (2wild)'!E$6+2,FALSE),'1125way_Regular Symbol(2wild)'!F$16))</f>
        <v>25</v>
      </c>
      <c r="F28" s="27">
        <f>IF(F$6&lt;=$B28,VLOOKUP($A28,'1125way_Regular Symbol(2wild)'!$B$21:$H$31,'1125way_PayCombo (2wild)'!F$6+2,FALSE)*S$2,IF(F$6-$B28=1,VLOOKUP($A28,'1125way_Regular Symbol(2wild)'!$B$34:$H$44,'1125way_PayCombo (2wild)'!F$6+2,FALSE),'1125way_Regular Symbol(2wild)'!G$16))</f>
        <v>28</v>
      </c>
      <c r="G28" s="27">
        <f>IF(G$6&lt;=$B28,VLOOKUP($A28,'1125way_Regular Symbol(2wild)'!$B$21:$H$31,'1125way_PayCombo (2wild)'!G$6+2,FALSE)*T$2,IF(G$6-$B28=1,VLOOKUP($A28,'1125way_Regular Symbol(2wild)'!$B$34:$H$44,'1125way_PayCombo (2wild)'!G$6+2,FALSE),'1125way_Regular Symbol(2wild)'!H$16))</f>
        <v>68</v>
      </c>
      <c r="H28" s="256">
        <f t="shared" si="3"/>
        <v>1999200</v>
      </c>
      <c r="I28" s="244">
        <f t="shared" si="0"/>
        <v>4.1142857142857139</v>
      </c>
      <c r="J28" s="190">
        <f>VLOOKUP($A28,OverView!$B$51:$G$61,'1125way_PayCombo (2wild)'!$B28+1,FALSE)</f>
        <v>100</v>
      </c>
      <c r="K28" s="183">
        <f t="shared" si="4"/>
        <v>0.48611111111111116</v>
      </c>
      <c r="L28" s="276">
        <f t="shared" si="1"/>
        <v>0.24305555555555558</v>
      </c>
      <c r="M28" s="275">
        <f t="shared" si="2"/>
        <v>24.305555555555557</v>
      </c>
      <c r="N28" s="134"/>
      <c r="O28" s="302">
        <v>1</v>
      </c>
      <c r="P28" s="302">
        <v>2</v>
      </c>
      <c r="Q28" s="302">
        <v>3</v>
      </c>
      <c r="R28" s="302">
        <v>4</v>
      </c>
      <c r="S28" s="302">
        <v>5</v>
      </c>
      <c r="T28" s="302" t="s">
        <v>0</v>
      </c>
      <c r="U28" s="302" t="s">
        <v>4</v>
      </c>
      <c r="V28" s="302" t="s">
        <v>1</v>
      </c>
      <c r="W28" s="302" t="s">
        <v>2</v>
      </c>
      <c r="X28" s="302" t="s">
        <v>3</v>
      </c>
      <c r="Y28" s="305"/>
      <c r="Z28" s="18"/>
    </row>
    <row r="29" spans="1:26">
      <c r="A29" s="303" t="s">
        <v>83</v>
      </c>
      <c r="B29" s="356">
        <v>3</v>
      </c>
      <c r="C29" s="27">
        <f>IF(C$6&lt;=$B29,VLOOKUP($A29,'R1R2appear wild'!$E$21:$H$32,'1125way_PayCombo (2wild)'!C$6+2,FALSE),IF(C$6-$B29=1,VLOOKUP($A29,'576way_Regular Symbol(2wild)'!$B$34:$H$44,'1125way_PayCombo (2wild)'!C$6+2,FALSE),'576way_Regular Symbol(2wild)'!D$16))</f>
        <v>6</v>
      </c>
      <c r="D29" s="27">
        <f>IF(D$6&lt;=$B29,VLOOKUP($A29,'R1R2appear wild'!$E$21:$H$32,'1125way_PayCombo (2wild)'!D$6+2,FALSE),IF(D$6-$B29=1,VLOOKUP($A29,'576way_Regular Symbol(2wild)'!$B$34:$H$44,'1125way_PayCombo (2wild)'!D$6+2,FALSE),'576way_Regular Symbol(2wild)'!E$16))</f>
        <v>6</v>
      </c>
      <c r="E29" s="27">
        <f>IF(E$6&lt;=$B29,VLOOKUP($A29,'1125way_Regular Symbol(2wild)'!$B$21:$H$31,'1125way_PayCombo (2wild)'!E$6+2,FALSE)*R$2,IF(E$6-$B29=1,VLOOKUP($A29,'1125way_Regular Symbol(2wild)'!$B$34:$H$44,'1125way_PayCombo (2wild)'!E$6+2,FALSE),'1125way_Regular Symbol(2wild)'!F$16))</f>
        <v>15</v>
      </c>
      <c r="F29" s="27">
        <f>IF(F$6&lt;=$B29,VLOOKUP($A29,'1125way_Regular Symbol(2wild)'!$B$21:$H$31,'1125way_PayCombo (2wild)'!F$6+2,FALSE)*S$2,IF(F$6-$B29=1,VLOOKUP($A29,'1125way_Regular Symbol(2wild)'!$B$34:$H$44,'1125way_PayCombo (2wild)'!F$6+2,FALSE),'1125way_Regular Symbol(2wild)'!G$16))</f>
        <v>51</v>
      </c>
      <c r="G29" s="27">
        <f>IF(G$6&lt;=$B29,VLOOKUP($A29,'1125way_Regular Symbol(2wild)'!$B$21:$H$31,'1125way_PayCombo (2wild)'!G$6+2,FALSE)*T$2,IF(G$6-$B29=1,VLOOKUP($A29,'1125way_Regular Symbol(2wild)'!$B$34:$H$44,'1125way_PayCombo (2wild)'!G$6+2,FALSE),'1125way_Regular Symbol(2wild)'!H$16))</f>
        <v>68</v>
      </c>
      <c r="H29" s="256">
        <f t="shared" si="3"/>
        <v>1872720</v>
      </c>
      <c r="I29" s="244">
        <f t="shared" si="0"/>
        <v>4.3921568627450984</v>
      </c>
      <c r="J29" s="190">
        <f>VLOOKUP($A29,OverView!$B$51:$G$61,'1125way_PayCombo (2wild)'!$B29+1,FALSE)</f>
        <v>50</v>
      </c>
      <c r="K29" s="183">
        <f t="shared" si="4"/>
        <v>0.2276785714285714</v>
      </c>
      <c r="L29" s="276">
        <f t="shared" si="1"/>
        <v>0.2276785714285714</v>
      </c>
      <c r="M29" s="275">
        <f t="shared" si="2"/>
        <v>11.383928571428569</v>
      </c>
      <c r="N29" s="134"/>
      <c r="O29" s="304" t="s">
        <v>44</v>
      </c>
      <c r="P29" s="304" t="s">
        <v>44</v>
      </c>
      <c r="Q29" s="304" t="s">
        <v>44</v>
      </c>
      <c r="R29" s="304" t="s">
        <v>44</v>
      </c>
      <c r="S29" s="304" t="s">
        <v>44</v>
      </c>
      <c r="T29" s="302">
        <f>IF(OR(O$9=1,O$9=2),IF(O10="S1",'R1R2appear wild'!G$33,'243way_Regular Symbol'!D$15*3),'1125way_PayCombo (2wild)'!T10)</f>
        <v>0</v>
      </c>
      <c r="U29" s="302">
        <f>IF(OR(P$9=1,P$9=2),IF(P10="S1",'R1R2appear wild'!H$33,'243way_Regular Symbol'!E$15*3),'1125way_PayCombo (2wild)'!U10)</f>
        <v>0</v>
      </c>
      <c r="V29" s="302">
        <f>IF(OR(Q$9=1,Q$9=2),IF(Q10="S1",'576way_Regular Symbol(2wild)'!F$60,'1125way_PayCombo (2wild)'!V10),'1125way_PayCombo (2wild)'!V10)</f>
        <v>20</v>
      </c>
      <c r="W29" s="302">
        <f>IF(OR(R$9=1,R$9=2),IF(R10="S1",'576way_Regular Symbol(2wild)'!G$60,'1125way_PayCombo (2wild)'!W10),'1125way_PayCombo (2wild)'!W10)</f>
        <v>10</v>
      </c>
      <c r="X29" s="302">
        <f>IF(OR(S$9=1,S$9=2),IF(S10="S1",'576way_Regular Symbol(2wild)'!H$60,'1125way_PayCombo (2wild)'!X10),'1125way_PayCombo (2wild)'!X10)</f>
        <v>5</v>
      </c>
      <c r="Y29" s="305">
        <f t="shared" ref="Y29:Y44" si="7">PRODUCT(T29,U29,V29,W29,X29)</f>
        <v>0</v>
      </c>
      <c r="Z29" s="18">
        <f t="shared" ref="Z29:Z44" si="8">Y29/$C$5</f>
        <v>0</v>
      </c>
    </row>
    <row r="30" spans="1:26">
      <c r="A30" s="303" t="s">
        <v>84</v>
      </c>
      <c r="B30" s="356">
        <v>3</v>
      </c>
      <c r="C30" s="27">
        <f>IF(C$6&lt;=$B30,VLOOKUP($A30,'R1R2appear wild'!$E$21:$H$32,'1125way_PayCombo (2wild)'!C$6+2,FALSE),IF(C$6-$B30=1,VLOOKUP($A30,'576way_Regular Symbol(2wild)'!$B$34:$H$44,'1125way_PayCombo (2wild)'!C$6+2,FALSE),'576way_Regular Symbol(2wild)'!D$16))</f>
        <v>6</v>
      </c>
      <c r="D30" s="27">
        <f>IF(D$6&lt;=$B30,VLOOKUP($A30,'R1R2appear wild'!$E$21:$H$32,'1125way_PayCombo (2wild)'!D$6+2,FALSE),IF(D$6-$B30=1,VLOOKUP($A30,'576way_Regular Symbol(2wild)'!$B$34:$H$44,'1125way_PayCombo (2wild)'!D$6+2,FALSE),'576way_Regular Symbol(2wild)'!E$16))</f>
        <v>6</v>
      </c>
      <c r="E30" s="27">
        <f>IF(E$6&lt;=$B30,VLOOKUP($A30,'1125way_Regular Symbol(2wild)'!$B$21:$H$31,'1125way_PayCombo (2wild)'!E$6+2,FALSE)*R$2,IF(E$6-$B30=1,VLOOKUP($A30,'1125way_Regular Symbol(2wild)'!$B$34:$H$44,'1125way_PayCombo (2wild)'!E$6+2,FALSE),'1125way_Regular Symbol(2wild)'!F$16))</f>
        <v>20</v>
      </c>
      <c r="F30" s="27">
        <f>IF(F$6&lt;=$B30,VLOOKUP($A30,'1125way_Regular Symbol(2wild)'!$B$21:$H$31,'1125way_PayCombo (2wild)'!F$6+2,FALSE)*S$2,IF(F$6-$B30=1,VLOOKUP($A30,'1125way_Regular Symbol(2wild)'!$B$34:$H$44,'1125way_PayCombo (2wild)'!F$6+2,FALSE),'1125way_Regular Symbol(2wild)'!G$16))</f>
        <v>46</v>
      </c>
      <c r="G30" s="27">
        <f>IF(G$6&lt;=$B30,VLOOKUP($A30,'1125way_Regular Symbol(2wild)'!$B$21:$H$31,'1125way_PayCombo (2wild)'!G$6+2,FALSE)*T$2,IF(G$6-$B30=1,VLOOKUP($A30,'1125way_Regular Symbol(2wild)'!$B$34:$H$44,'1125way_PayCombo (2wild)'!G$6+2,FALSE),'1125way_Regular Symbol(2wild)'!H$16))</f>
        <v>68</v>
      </c>
      <c r="H30" s="364">
        <f>PRODUCT(C30:G30)</f>
        <v>2252160</v>
      </c>
      <c r="I30" s="244">
        <f t="shared" si="0"/>
        <v>3.652173913043478</v>
      </c>
      <c r="J30" s="190">
        <f>VLOOKUP($A30,OverView!$B$51:$G$61,'1125way_PayCombo (2wild)'!$B30+1,FALSE)</f>
        <v>50</v>
      </c>
      <c r="K30" s="183">
        <f t="shared" si="4"/>
        <v>0.27380952380952384</v>
      </c>
      <c r="L30" s="276">
        <f t="shared" si="1"/>
        <v>0.27380952380952384</v>
      </c>
      <c r="M30" s="275">
        <f t="shared" si="2"/>
        <v>13.690476190476192</v>
      </c>
      <c r="N30" s="134"/>
      <c r="O30" s="306" t="s">
        <v>44</v>
      </c>
      <c r="P30" s="306" t="s">
        <v>44</v>
      </c>
      <c r="Q30" s="306" t="s">
        <v>44</v>
      </c>
      <c r="R30" s="306" t="s">
        <v>44</v>
      </c>
      <c r="S30" s="306" t="s">
        <v>285</v>
      </c>
      <c r="T30" s="302">
        <f>IF(OR(O$9=1,O$9=2),IF(O11="S1",'R1R2appear wild'!G$33,'243way_Regular Symbol'!D$15*3),'1125way_PayCombo (2wild)'!T11)</f>
        <v>0</v>
      </c>
      <c r="U30" s="302">
        <f>IF(OR(P$9=1,P$9=2),IF(P11="S1",'R1R2appear wild'!H$33,'243way_Regular Symbol'!E$15*3),'1125way_PayCombo (2wild)'!U11)</f>
        <v>0</v>
      </c>
      <c r="V30" s="302">
        <f>IF(OR(Q$9=1,Q$9=2),IF(Q11="S1",'576way_Regular Symbol(2wild)'!F$60,'1125way_PayCombo (2wild)'!V11),'1125way_PayCombo (2wild)'!V11)</f>
        <v>20</v>
      </c>
      <c r="W30" s="302">
        <f>IF(OR(R$9=1,R$9=2),IF(R11="S1",'576way_Regular Symbol(2wild)'!G$60,'1125way_PayCombo (2wild)'!W11),'1125way_PayCombo (2wild)'!W11)</f>
        <v>10</v>
      </c>
      <c r="X30" s="302">
        <f>IF(OR(S$9=1,S$9=2),IF(S11="S1",'576way_Regular Symbol(2wild)'!H$60,'1125way_PayCombo (2wild)'!X11),'1125way_PayCombo (2wild)'!X11)</f>
        <v>63</v>
      </c>
      <c r="Y30" s="305">
        <f t="shared" si="7"/>
        <v>0</v>
      </c>
      <c r="Z30" s="18">
        <f t="shared" si="8"/>
        <v>0</v>
      </c>
    </row>
    <row r="31" spans="1:26">
      <c r="A31" s="303" t="s">
        <v>147</v>
      </c>
      <c r="B31" s="356">
        <v>3</v>
      </c>
      <c r="C31" s="27">
        <f>IF(C$6&lt;=$B31,VLOOKUP($A31,'R1R2appear wild'!$E$21:$H$32,'1125way_PayCombo (2wild)'!C$6+2,FALSE),IF(C$6-$B31=1,VLOOKUP($A31,'576way_Regular Symbol(2wild)'!$B$34:$H$44,'1125way_PayCombo (2wild)'!C$6+2,FALSE),'576way_Regular Symbol(2wild)'!D$16))</f>
        <v>9</v>
      </c>
      <c r="D31" s="27">
        <f>IF(D$6&lt;=$B31,VLOOKUP($A31,'R1R2appear wild'!$E$21:$H$32,'1125way_PayCombo (2wild)'!D$6+2,FALSE),IF(D$6-$B31=1,VLOOKUP($A31,'576way_Regular Symbol(2wild)'!$B$34:$H$44,'1125way_PayCombo (2wild)'!D$6+2,FALSE),'576way_Regular Symbol(2wild)'!E$16))</f>
        <v>7</v>
      </c>
      <c r="E31" s="27">
        <f>IF(E$6&lt;=$B31,VLOOKUP($A31,'1125way_Regular Symbol(2wild)'!$B$21:$H$31,'1125way_PayCombo (2wild)'!E$6+2,FALSE)*R$2,IF(E$6-$B31=1,VLOOKUP($A31,'1125way_Regular Symbol(2wild)'!$B$34:$H$44,'1125way_PayCombo (2wild)'!E$6+2,FALSE),'1125way_Regular Symbol(2wild)'!F$16))</f>
        <v>70</v>
      </c>
      <c r="F31" s="27">
        <f>IF(F$6&lt;=$B31,VLOOKUP($A31,'1125way_Regular Symbol(2wild)'!$B$21:$H$31,'1125way_PayCombo (2wild)'!F$6+2,FALSE)*S$2,IF(F$6-$B31=1,VLOOKUP($A31,'1125way_Regular Symbol(2wild)'!$B$34:$H$44,'1125way_PayCombo (2wild)'!F$6+2,FALSE),'1125way_Regular Symbol(2wild)'!G$16))</f>
        <v>27</v>
      </c>
      <c r="G31" s="27">
        <f>IF(G$6&lt;=$B31,VLOOKUP($A31,'1125way_Regular Symbol(2wild)'!$B$21:$H$31,'1125way_PayCombo (2wild)'!G$6+2,FALSE)*T$2,IF(G$6-$B31=1,VLOOKUP($A31,'1125way_Regular Symbol(2wild)'!$B$34:$H$44,'1125way_PayCombo (2wild)'!G$6+2,FALSE),'1125way_Regular Symbol(2wild)'!H$16))</f>
        <v>68</v>
      </c>
      <c r="H31" s="256">
        <f t="shared" si="3"/>
        <v>8096760</v>
      </c>
      <c r="I31" s="244">
        <f t="shared" si="0"/>
        <v>1.0158730158730158</v>
      </c>
      <c r="J31" s="190">
        <f>VLOOKUP($A31,OverView!$B$51:$G$61,'1125way_PayCombo (2wild)'!$B31+1,FALSE)</f>
        <v>30</v>
      </c>
      <c r="K31" s="183">
        <f t="shared" si="4"/>
        <v>0.59062499999999996</v>
      </c>
      <c r="L31" s="276">
        <f t="shared" si="1"/>
        <v>0.984375</v>
      </c>
      <c r="M31" s="275">
        <f t="shared" si="2"/>
        <v>29.53125</v>
      </c>
      <c r="N31" s="134"/>
      <c r="O31" s="306" t="s">
        <v>44</v>
      </c>
      <c r="P31" s="306" t="s">
        <v>44</v>
      </c>
      <c r="Q31" s="306" t="s">
        <v>44</v>
      </c>
      <c r="R31" s="306" t="s">
        <v>285</v>
      </c>
      <c r="S31" s="306" t="s">
        <v>44</v>
      </c>
      <c r="T31" s="302">
        <f>IF(OR(O$9=1,O$9=2),IF(O12="S1",'R1R2appear wild'!G$33,'243way_Regular Symbol'!D$15*3),'1125way_PayCombo (2wild)'!T12)</f>
        <v>0</v>
      </c>
      <c r="U31" s="302">
        <f>IF(OR(P$9=1,P$9=2),IF(P12="S1",'R1R2appear wild'!H$33,'243way_Regular Symbol'!E$15*3),'1125way_PayCombo (2wild)'!U12)</f>
        <v>0</v>
      </c>
      <c r="V31" s="302">
        <f>IF(OR(Q$9=1,Q$9=2),IF(Q12="S1",'576way_Regular Symbol(2wild)'!F$60,'1125way_PayCombo (2wild)'!V12),'1125way_PayCombo (2wild)'!V12)</f>
        <v>20</v>
      </c>
      <c r="W31" s="302">
        <f>IF(OR(R$9=1,R$9=2),IF(R12="S1",'576way_Regular Symbol(2wild)'!G$60,'1125way_PayCombo (2wild)'!W12),'1125way_PayCombo (2wild)'!W12)</f>
        <v>46</v>
      </c>
      <c r="X31" s="302">
        <f>IF(OR(S$9=1,S$9=2),IF(S12="S1",'576way_Regular Symbol(2wild)'!H$60,'1125way_PayCombo (2wild)'!X12),'1125way_PayCombo (2wild)'!X12)</f>
        <v>5</v>
      </c>
      <c r="Y31" s="305">
        <f t="shared" si="7"/>
        <v>0</v>
      </c>
      <c r="Z31" s="18">
        <f t="shared" si="8"/>
        <v>0</v>
      </c>
    </row>
    <row r="32" spans="1:26">
      <c r="A32" s="303" t="s">
        <v>69</v>
      </c>
      <c r="B32" s="356">
        <v>3</v>
      </c>
      <c r="C32" s="27">
        <f>IF(C$6&lt;=$B32,VLOOKUP($A32,'R1R2appear wild'!$E$21:$H$32,'1125way_PayCombo (2wild)'!C$6+2,FALSE),IF(C$6-$B32=1,VLOOKUP($A32,'576way_Regular Symbol(2wild)'!$B$34:$H$44,'1125way_PayCombo (2wild)'!C$6+2,FALSE),'576way_Regular Symbol(2wild)'!D$16))</f>
        <v>6</v>
      </c>
      <c r="D32" s="27">
        <f>IF(D$6&lt;=$B32,VLOOKUP($A32,'R1R2appear wild'!$E$21:$H$32,'1125way_PayCombo (2wild)'!D$6+2,FALSE),IF(D$6-$B32=1,VLOOKUP($A32,'576way_Regular Symbol(2wild)'!$B$34:$H$44,'1125way_PayCombo (2wild)'!D$6+2,FALSE),'576way_Regular Symbol(2wild)'!E$16))</f>
        <v>8</v>
      </c>
      <c r="E32" s="27">
        <f>IF(E$6&lt;=$B32,VLOOKUP($A32,'1125way_Regular Symbol(2wild)'!$B$21:$H$31,'1125way_PayCombo (2wild)'!E$6+2,FALSE)*R$2,IF(E$6-$B32=1,VLOOKUP($A32,'1125way_Regular Symbol(2wild)'!$B$34:$H$44,'1125way_PayCombo (2wild)'!E$6+2,FALSE),'1125way_Regular Symbol(2wild)'!F$16))</f>
        <v>10</v>
      </c>
      <c r="F32" s="27">
        <f>IF(F$6&lt;=$B32,VLOOKUP($A32,'1125way_Regular Symbol(2wild)'!$B$21:$H$31,'1125way_PayCombo (2wild)'!F$6+2,FALSE)*S$2,IF(F$6-$B32=1,VLOOKUP($A32,'1125way_Regular Symbol(2wild)'!$B$34:$H$44,'1125way_PayCombo (2wild)'!F$6+2,FALSE),'1125way_Regular Symbol(2wild)'!G$16))</f>
        <v>38</v>
      </c>
      <c r="G32" s="27">
        <f>IF(G$6&lt;=$B32,VLOOKUP($A32,'1125way_Regular Symbol(2wild)'!$B$21:$H$31,'1125way_PayCombo (2wild)'!G$6+2,FALSE)*T$2,IF(G$6-$B32=1,VLOOKUP($A32,'1125way_Regular Symbol(2wild)'!$B$34:$H$44,'1125way_PayCombo (2wild)'!G$6+2,FALSE),'1125way_Regular Symbol(2wild)'!H$16))</f>
        <v>68</v>
      </c>
      <c r="H32" s="256">
        <f t="shared" si="3"/>
        <v>1240320</v>
      </c>
      <c r="I32" s="244">
        <f t="shared" si="0"/>
        <v>6.6315789473684212</v>
      </c>
      <c r="J32" s="190">
        <f>VLOOKUP($A32,OverView!$B$51:$G$61,'1125way_PayCombo (2wild)'!$B32+1,FALSE)</f>
        <v>5</v>
      </c>
      <c r="K32" s="183">
        <f t="shared" si="4"/>
        <v>1.507936507936508E-2</v>
      </c>
      <c r="L32" s="276">
        <f t="shared" si="1"/>
        <v>0.15079365079365079</v>
      </c>
      <c r="M32" s="275">
        <f t="shared" si="2"/>
        <v>0.75396825396825395</v>
      </c>
      <c r="N32" s="134"/>
      <c r="O32" s="306" t="s">
        <v>44</v>
      </c>
      <c r="P32" s="306" t="s">
        <v>44</v>
      </c>
      <c r="Q32" s="306" t="s">
        <v>285</v>
      </c>
      <c r="R32" s="306" t="s">
        <v>44</v>
      </c>
      <c r="S32" s="306" t="s">
        <v>44</v>
      </c>
      <c r="T32" s="302">
        <f>IF(OR(O$9=1,O$9=2),IF(O13="S1",'R1R2appear wild'!G$33,'243way_Regular Symbol'!D$15*3),'1125way_PayCombo (2wild)'!T13)</f>
        <v>0</v>
      </c>
      <c r="U32" s="302">
        <f>IF(OR(P$9=1,P$9=2),IF(P13="S1",'R1R2appear wild'!H$33,'243way_Regular Symbol'!E$15*3),'1125way_PayCombo (2wild)'!U13)</f>
        <v>0</v>
      </c>
      <c r="V32" s="302">
        <f>IF(OR(Q$9=1,Q$9=2),IF(Q13="S1",'576way_Regular Symbol(2wild)'!F$60,'1125way_PayCombo (2wild)'!V13),'1125way_PayCombo (2wild)'!V13)</f>
        <v>40</v>
      </c>
      <c r="W32" s="302">
        <f>IF(OR(R$9=1,R$9=2),IF(R13="S1",'576way_Regular Symbol(2wild)'!G$60,'1125way_PayCombo (2wild)'!W13),'1125way_PayCombo (2wild)'!W13)</f>
        <v>10</v>
      </c>
      <c r="X32" s="302">
        <f>IF(OR(S$9=1,S$9=2),IF(S13="S1",'576way_Regular Symbol(2wild)'!H$60,'1125way_PayCombo (2wild)'!X13),'1125way_PayCombo (2wild)'!X13)</f>
        <v>5</v>
      </c>
      <c r="Y32" s="305">
        <f t="shared" si="7"/>
        <v>0</v>
      </c>
      <c r="Z32" s="18">
        <f t="shared" si="8"/>
        <v>0</v>
      </c>
    </row>
    <row r="33" spans="1:26">
      <c r="A33" s="303" t="s">
        <v>188</v>
      </c>
      <c r="B33" s="356">
        <v>3</v>
      </c>
      <c r="C33" s="27">
        <f>IF(C$6&lt;=$B33,VLOOKUP($A33,'R1R2appear wild'!$E$21:$H$32,'1125way_PayCombo (2wild)'!C$6+2,FALSE),IF(C$6-$B33=1,VLOOKUP($A33,'576way_Regular Symbol(2wild)'!$B$34:$H$44,'1125way_PayCombo (2wild)'!C$6+2,FALSE),'576way_Regular Symbol(2wild)'!D$16))</f>
        <v>8</v>
      </c>
      <c r="D33" s="27">
        <f>IF(D$6&lt;=$B33,VLOOKUP($A33,'R1R2appear wild'!$E$21:$H$32,'1125way_PayCombo (2wild)'!D$6+2,FALSE),IF(D$6-$B33=1,VLOOKUP($A33,'576way_Regular Symbol(2wild)'!$B$34:$H$44,'1125way_PayCombo (2wild)'!D$6+2,FALSE),'576way_Regular Symbol(2wild)'!E$16))</f>
        <v>10</v>
      </c>
      <c r="E33" s="27">
        <f>IF(E$6&lt;=$B33,VLOOKUP($A33,'1125way_Regular Symbol(2wild)'!$B$21:$H$31,'1125way_PayCombo (2wild)'!E$6+2,FALSE)*R$2,IF(E$6-$B33=1,VLOOKUP($A33,'1125way_Regular Symbol(2wild)'!$B$34:$H$44,'1125way_PayCombo (2wild)'!E$6+2,FALSE),'1125way_Regular Symbol(2wild)'!F$16))</f>
        <v>20</v>
      </c>
      <c r="F33" s="27">
        <f>IF(F$6&lt;=$B33,VLOOKUP($A33,'1125way_Regular Symbol(2wild)'!$B$21:$H$31,'1125way_PayCombo (2wild)'!F$6+2,FALSE)*S$2,IF(F$6-$B33=1,VLOOKUP($A33,'1125way_Regular Symbol(2wild)'!$B$34:$H$44,'1125way_PayCombo (2wild)'!F$6+2,FALSE),'1125way_Regular Symbol(2wild)'!G$16))</f>
        <v>20</v>
      </c>
      <c r="G33" s="27">
        <f>IF(G$6&lt;=$B33,VLOOKUP($A33,'1125way_Regular Symbol(2wild)'!$B$21:$H$31,'1125way_PayCombo (2wild)'!G$6+2,FALSE)*T$2,IF(G$6-$B33=1,VLOOKUP($A33,'1125way_Regular Symbol(2wild)'!$B$34:$H$44,'1125way_PayCombo (2wild)'!G$6+2,FALSE),'1125way_Regular Symbol(2wild)'!H$16))</f>
        <v>68</v>
      </c>
      <c r="H33" s="256">
        <f t="shared" si="3"/>
        <v>2176000</v>
      </c>
      <c r="I33" s="244">
        <f t="shared" si="0"/>
        <v>3.78</v>
      </c>
      <c r="J33" s="190">
        <f>VLOOKUP($A33,OverView!$B$51:$G$61,'1125way_PayCombo (2wild)'!$B33+1,FALSE)</f>
        <v>5</v>
      </c>
      <c r="K33" s="183">
        <f t="shared" si="4"/>
        <v>2.645502645502646E-2</v>
      </c>
      <c r="L33" s="276">
        <f t="shared" si="1"/>
        <v>0.26455026455026459</v>
      </c>
      <c r="M33" s="275">
        <f t="shared" si="2"/>
        <v>1.322751322751323</v>
      </c>
      <c r="N33" s="134"/>
      <c r="O33" s="306" t="s">
        <v>44</v>
      </c>
      <c r="P33" s="306" t="s">
        <v>285</v>
      </c>
      <c r="Q33" s="306" t="s">
        <v>44</v>
      </c>
      <c r="R33" s="306" t="s">
        <v>44</v>
      </c>
      <c r="S33" s="306" t="s">
        <v>44</v>
      </c>
      <c r="T33" s="302">
        <f>IF(OR(O$9=1,O$9=2),IF(O14="S1",'R1R2appear wild'!G$33,'243way_Regular Symbol'!D$15*3),'1125way_PayCombo (2wild)'!T14)</f>
        <v>0</v>
      </c>
      <c r="U33" s="302">
        <f>IF(OR(P$9=1,P$9=2),IF(P14="S1",'R1R2appear wild'!H$33,'243way_Regular Symbol'!E$15*3),'1125way_PayCombo (2wild)'!U14)</f>
        <v>6</v>
      </c>
      <c r="V33" s="302">
        <f>IF(OR(Q$9=1,Q$9=2),IF(Q14="S1",'576way_Regular Symbol(2wild)'!F$60,'1125way_PayCombo (2wild)'!V14),'1125way_PayCombo (2wild)'!V14)</f>
        <v>20</v>
      </c>
      <c r="W33" s="302">
        <f>IF(OR(R$9=1,R$9=2),IF(R14="S1",'576way_Regular Symbol(2wild)'!G$60,'1125way_PayCombo (2wild)'!W14),'1125way_PayCombo (2wild)'!W14)</f>
        <v>10</v>
      </c>
      <c r="X33" s="302">
        <f>IF(OR(S$9=1,S$9=2),IF(S14="S1",'576way_Regular Symbol(2wild)'!H$60,'1125way_PayCombo (2wild)'!X14),'1125way_PayCombo (2wild)'!X14)</f>
        <v>5</v>
      </c>
      <c r="Y33" s="305">
        <f t="shared" si="7"/>
        <v>0</v>
      </c>
      <c r="Z33" s="18">
        <f t="shared" si="8"/>
        <v>0</v>
      </c>
    </row>
    <row r="34" spans="1:26">
      <c r="A34" s="303" t="s">
        <v>189</v>
      </c>
      <c r="B34" s="356">
        <v>3</v>
      </c>
      <c r="C34" s="27">
        <f>IF(C$6&lt;=$B34,VLOOKUP($A34,'R1R2appear wild'!$E$21:$H$32,'1125way_PayCombo (2wild)'!C$6+2,FALSE),IF(C$6-$B34=1,VLOOKUP($A34,'576way_Regular Symbol(2wild)'!$B$34:$H$44,'1125way_PayCombo (2wild)'!C$6+2,FALSE),'576way_Regular Symbol(2wild)'!D$16))</f>
        <v>7</v>
      </c>
      <c r="D34" s="27">
        <f>IF(D$6&lt;=$B34,VLOOKUP($A34,'R1R2appear wild'!$E$21:$H$32,'1125way_PayCombo (2wild)'!D$6+2,FALSE),IF(D$6-$B34=1,VLOOKUP($A34,'576way_Regular Symbol(2wild)'!$B$34:$H$44,'1125way_PayCombo (2wild)'!D$6+2,FALSE),'576way_Regular Symbol(2wild)'!E$16))</f>
        <v>6</v>
      </c>
      <c r="E34" s="27">
        <f>IF(E$6&lt;=$B34,VLOOKUP($A34,'1125way_Regular Symbol(2wild)'!$B$21:$H$31,'1125way_PayCombo (2wild)'!E$6+2,FALSE)*R$2,IF(E$6-$B34=1,VLOOKUP($A34,'1125way_Regular Symbol(2wild)'!$B$34:$H$44,'1125way_PayCombo (2wild)'!E$6+2,FALSE),'1125way_Regular Symbol(2wild)'!F$16))</f>
        <v>25</v>
      </c>
      <c r="F34" s="27">
        <f>IF(F$6&lt;=$B34,VLOOKUP($A34,'1125way_Regular Symbol(2wild)'!$B$21:$H$31,'1125way_PayCombo (2wild)'!F$6+2,FALSE)*S$2,IF(F$6-$B34=1,VLOOKUP($A34,'1125way_Regular Symbol(2wild)'!$B$34:$H$44,'1125way_PayCombo (2wild)'!F$6+2,FALSE),'1125way_Regular Symbol(2wild)'!G$16))</f>
        <v>27</v>
      </c>
      <c r="G34" s="27">
        <f>IF(G$6&lt;=$B34,VLOOKUP($A34,'1125way_Regular Symbol(2wild)'!$B$21:$H$31,'1125way_PayCombo (2wild)'!G$6+2,FALSE)*T$2,IF(G$6-$B34=1,VLOOKUP($A34,'1125way_Regular Symbol(2wild)'!$B$34:$H$44,'1125way_PayCombo (2wild)'!G$6+2,FALSE),'1125way_Regular Symbol(2wild)'!H$16))</f>
        <v>68</v>
      </c>
      <c r="H34" s="256">
        <f t="shared" si="3"/>
        <v>1927800</v>
      </c>
      <c r="I34" s="244">
        <f t="shared" si="0"/>
        <v>4.2666666666666666</v>
      </c>
      <c r="J34" s="190">
        <f>VLOOKUP($A34,OverView!$B$51:$G$61,'1125way_PayCombo (2wild)'!$B34+1,FALSE)</f>
        <v>5</v>
      </c>
      <c r="K34" s="183">
        <f t="shared" si="4"/>
        <v>2.34375E-2</v>
      </c>
      <c r="L34" s="276">
        <f t="shared" si="1"/>
        <v>0.234375</v>
      </c>
      <c r="M34" s="275">
        <f t="shared" si="2"/>
        <v>1.171875</v>
      </c>
      <c r="N34" s="134"/>
      <c r="O34" s="306" t="s">
        <v>285</v>
      </c>
      <c r="P34" s="306" t="s">
        <v>44</v>
      </c>
      <c r="Q34" s="306" t="s">
        <v>44</v>
      </c>
      <c r="R34" s="306" t="s">
        <v>44</v>
      </c>
      <c r="S34" s="306" t="s">
        <v>44</v>
      </c>
      <c r="T34" s="302">
        <f>IF(OR(O$9=1,O$9=2),IF(O15="S1",'R1R2appear wild'!G$33,'243way_Regular Symbol'!D$15*3),'1125way_PayCombo (2wild)'!T15)</f>
        <v>6</v>
      </c>
      <c r="U34" s="302">
        <f>IF(OR(P$9=1,P$9=2),IF(P15="S1",'R1R2appear wild'!H$33,'243way_Regular Symbol'!E$15*3),'1125way_PayCombo (2wild)'!U15)</f>
        <v>0</v>
      </c>
      <c r="V34" s="302">
        <f>IF(OR(Q$9=1,Q$9=2),IF(Q15="S1",'576way_Regular Symbol(2wild)'!F$60,'1125way_PayCombo (2wild)'!V15),'1125way_PayCombo (2wild)'!V15)</f>
        <v>20</v>
      </c>
      <c r="W34" s="302">
        <f>IF(OR(R$9=1,R$9=2),IF(R15="S1",'576way_Regular Symbol(2wild)'!G$60,'1125way_PayCombo (2wild)'!W15),'1125way_PayCombo (2wild)'!W15)</f>
        <v>10</v>
      </c>
      <c r="X34" s="302">
        <f>IF(OR(S$9=1,S$9=2),IF(S15="S1",'576way_Regular Symbol(2wild)'!H$60,'1125way_PayCombo (2wild)'!X15),'1125way_PayCombo (2wild)'!X15)</f>
        <v>5</v>
      </c>
      <c r="Y34" s="305">
        <f t="shared" si="7"/>
        <v>0</v>
      </c>
      <c r="Z34" s="18">
        <f t="shared" si="8"/>
        <v>0</v>
      </c>
    </row>
    <row r="35" spans="1:26">
      <c r="A35" s="303" t="s">
        <v>190</v>
      </c>
      <c r="B35" s="356">
        <v>3</v>
      </c>
      <c r="C35" s="27">
        <f>IF(C$6&lt;=$B35,VLOOKUP($A35,'R1R2appear wild'!$E$21:$H$32,'1125way_PayCombo (2wild)'!C$6+2,FALSE),IF(C$6-$B35=1,VLOOKUP($A35,'576way_Regular Symbol(2wild)'!$B$34:$H$44,'1125way_PayCombo (2wild)'!C$6+2,FALSE),'576way_Regular Symbol(2wild)'!D$16))</f>
        <v>7</v>
      </c>
      <c r="D35" s="27">
        <f>IF(D$6&lt;=$B35,VLOOKUP($A35,'R1R2appear wild'!$E$21:$H$32,'1125way_PayCombo (2wild)'!D$6+2,FALSE),IF(D$6-$B35=1,VLOOKUP($A35,'576way_Regular Symbol(2wild)'!$B$34:$H$44,'1125way_PayCombo (2wild)'!D$6+2,FALSE),'576way_Regular Symbol(2wild)'!E$16))</f>
        <v>8</v>
      </c>
      <c r="E35" s="27">
        <f>IF(E$6&lt;=$B35,VLOOKUP($A35,'1125way_Regular Symbol(2wild)'!$B$21:$H$31,'1125way_PayCombo (2wild)'!E$6+2,FALSE)*R$2,IF(E$6-$B35=1,VLOOKUP($A35,'1125way_Regular Symbol(2wild)'!$B$34:$H$44,'1125way_PayCombo (2wild)'!E$6+2,FALSE),'1125way_Regular Symbol(2wild)'!F$16))</f>
        <v>20</v>
      </c>
      <c r="F35" s="27">
        <f>IF(F$6&lt;=$B35,VLOOKUP($A35,'1125way_Regular Symbol(2wild)'!$B$21:$H$31,'1125way_PayCombo (2wild)'!F$6+2,FALSE)*S$2,IF(F$6-$B35=1,VLOOKUP($A35,'1125way_Regular Symbol(2wild)'!$B$34:$H$44,'1125way_PayCombo (2wild)'!F$6+2,FALSE),'1125way_Regular Symbol(2wild)'!G$16))</f>
        <v>50</v>
      </c>
      <c r="G35" s="27">
        <f>IF(G$6&lt;=$B35,VLOOKUP($A35,'1125way_Regular Symbol(2wild)'!$B$21:$H$31,'1125way_PayCombo (2wild)'!G$6+2,FALSE)*T$2,IF(G$6-$B35=1,VLOOKUP($A35,'1125way_Regular Symbol(2wild)'!$B$34:$H$44,'1125way_PayCombo (2wild)'!G$6+2,FALSE),'1125way_Regular Symbol(2wild)'!H$16))</f>
        <v>68</v>
      </c>
      <c r="H35" s="256">
        <f t="shared" si="3"/>
        <v>3808000</v>
      </c>
      <c r="I35" s="244">
        <f t="shared" si="0"/>
        <v>2.16</v>
      </c>
      <c r="J35" s="190">
        <f>VLOOKUP($A35,OverView!$B$51:$G$61,'1125way_PayCombo (2wild)'!$B35+1,FALSE)</f>
        <v>5</v>
      </c>
      <c r="K35" s="183">
        <f t="shared" si="4"/>
        <v>4.6296296296296287E-2</v>
      </c>
      <c r="L35" s="276">
        <f t="shared" si="1"/>
        <v>0.46296296296296291</v>
      </c>
      <c r="M35" s="275">
        <f t="shared" si="2"/>
        <v>2.3148148148148144</v>
      </c>
      <c r="N35" s="134"/>
      <c r="O35" s="307" t="s">
        <v>44</v>
      </c>
      <c r="P35" s="307" t="s">
        <v>44</v>
      </c>
      <c r="Q35" s="307" t="s">
        <v>44</v>
      </c>
      <c r="R35" s="307" t="s">
        <v>285</v>
      </c>
      <c r="S35" s="307" t="s">
        <v>285</v>
      </c>
      <c r="T35" s="302">
        <f>IF(OR(O$9=1,O$9=2),IF(O16="S1",'R1R2appear wild'!G$33,'243way_Regular Symbol'!D$15*3),'1125way_PayCombo (2wild)'!T16)</f>
        <v>0</v>
      </c>
      <c r="U35" s="302">
        <f>IF(OR(P$9=1,P$9=2),IF(P16="S1",'R1R2appear wild'!H$33,'243way_Regular Symbol'!E$15*3),'1125way_PayCombo (2wild)'!U16)</f>
        <v>0</v>
      </c>
      <c r="V35" s="302">
        <f>IF(OR(Q$9=1,Q$9=2),IF(Q16="S1",'576way_Regular Symbol(2wild)'!F$60,'1125way_PayCombo (2wild)'!V16),'1125way_PayCombo (2wild)'!V16)</f>
        <v>20</v>
      </c>
      <c r="W35" s="302">
        <f>IF(OR(R$9=1,R$9=2),IF(R16="S1",'576way_Regular Symbol(2wild)'!G$60,'1125way_PayCombo (2wild)'!W16),'1125way_PayCombo (2wild)'!W16)</f>
        <v>46</v>
      </c>
      <c r="X35" s="302">
        <f>IF(OR(S$9=1,S$9=2),IF(S16="S1",'576way_Regular Symbol(2wild)'!H$60,'1125way_PayCombo (2wild)'!X16),'1125way_PayCombo (2wild)'!X16)</f>
        <v>63</v>
      </c>
      <c r="Y35" s="305">
        <f t="shared" si="7"/>
        <v>0</v>
      </c>
      <c r="Z35" s="18">
        <f t="shared" si="8"/>
        <v>0</v>
      </c>
    </row>
    <row r="36" spans="1:26">
      <c r="A36" s="303" t="s">
        <v>186</v>
      </c>
      <c r="B36" s="356">
        <v>3</v>
      </c>
      <c r="C36" s="27">
        <f>IF(C$6&lt;=$B36,VLOOKUP($A36,'R1R2appear wild'!$E$21:$H$32,'1125way_PayCombo (2wild)'!C$6+2,FALSE),IF(C$6-$B36=1,VLOOKUP($A36,'576way_Regular Symbol(2wild)'!$B$34:$H$44,'1125way_PayCombo (2wild)'!C$6+2,FALSE),'576way_Regular Symbol(2wild)'!D$16))</f>
        <v>11</v>
      </c>
      <c r="D36" s="27">
        <f>IF(D$6&lt;=$B36,VLOOKUP($A36,'R1R2appear wild'!$E$21:$H$32,'1125way_PayCombo (2wild)'!D$6+2,FALSE),IF(D$6-$B36=1,VLOOKUP($A36,'576way_Regular Symbol(2wild)'!$B$34:$H$44,'1125way_PayCombo (2wild)'!D$6+2,FALSE),'576way_Regular Symbol(2wild)'!E$16))</f>
        <v>8</v>
      </c>
      <c r="E36" s="27">
        <f>IF(E$6&lt;=$B36,VLOOKUP($A36,'1125way_Regular Symbol(2wild)'!$B$21:$H$31,'1125way_PayCombo (2wild)'!E$6+2,FALSE)*R$2,IF(E$6-$B36=1,VLOOKUP($A36,'1125way_Regular Symbol(2wild)'!$B$34:$H$44,'1125way_PayCombo (2wild)'!E$6+2,FALSE),'1125way_Regular Symbol(2wild)'!F$16))</f>
        <v>35</v>
      </c>
      <c r="F36" s="27">
        <f>IF(F$6&lt;=$B36,VLOOKUP($A36,'1125way_Regular Symbol(2wild)'!$B$21:$H$31,'1125way_PayCombo (2wild)'!F$6+2,FALSE)*S$2,IF(F$6-$B36=1,VLOOKUP($A36,'1125way_Regular Symbol(2wild)'!$B$34:$H$44,'1125way_PayCombo (2wild)'!F$6+2,FALSE),'1125way_Regular Symbol(2wild)'!G$16))</f>
        <v>46</v>
      </c>
      <c r="G36" s="27">
        <f>IF(G$6&lt;=$B36,VLOOKUP($A36,'1125way_Regular Symbol(2wild)'!$B$21:$H$31,'1125way_PayCombo (2wild)'!G$6+2,FALSE)*T$2,IF(G$6-$B36=1,VLOOKUP($A36,'1125way_Regular Symbol(2wild)'!$B$34:$H$44,'1125way_PayCombo (2wild)'!G$6+2,FALSE),'1125way_Regular Symbol(2wild)'!H$16))</f>
        <v>68</v>
      </c>
      <c r="H36" s="256">
        <f t="shared" si="3"/>
        <v>9634240</v>
      </c>
      <c r="I36" s="244">
        <f t="shared" si="0"/>
        <v>0.85375494071146241</v>
      </c>
      <c r="J36" s="190">
        <f>VLOOKUP($A36,OverView!$B$51:$G$61,'1125way_PayCombo (2wild)'!$B36+1,FALSE)</f>
        <v>5</v>
      </c>
      <c r="K36" s="183">
        <f t="shared" si="4"/>
        <v>0.11712962962962963</v>
      </c>
      <c r="L36" s="276">
        <f t="shared" si="1"/>
        <v>1.1712962962962963</v>
      </c>
      <c r="M36" s="275">
        <f t="shared" si="2"/>
        <v>5.856481481481481</v>
      </c>
      <c r="N36" s="134"/>
      <c r="O36" s="307" t="s">
        <v>44</v>
      </c>
      <c r="P36" s="307" t="s">
        <v>44</v>
      </c>
      <c r="Q36" s="307" t="s">
        <v>285</v>
      </c>
      <c r="R36" s="307" t="s">
        <v>44</v>
      </c>
      <c r="S36" s="307" t="s">
        <v>285</v>
      </c>
      <c r="T36" s="302">
        <f>IF(OR(O$9=1,O$9=2),IF(O17="S1",'R1R2appear wild'!G$33,'243way_Regular Symbol'!D$15*3),'1125way_PayCombo (2wild)'!T17)</f>
        <v>0</v>
      </c>
      <c r="U36" s="302">
        <f>IF(OR(P$9=1,P$9=2),IF(P17="S1",'R1R2appear wild'!H$33,'243way_Regular Symbol'!E$15*3),'1125way_PayCombo (2wild)'!U17)</f>
        <v>0</v>
      </c>
      <c r="V36" s="302">
        <f>IF(OR(Q$9=1,Q$9=2),IF(Q17="S1",'576way_Regular Symbol(2wild)'!F$60,'1125way_PayCombo (2wild)'!V17),'1125way_PayCombo (2wild)'!V17)</f>
        <v>40</v>
      </c>
      <c r="W36" s="302">
        <f>IF(OR(R$9=1,R$9=2),IF(R17="S1",'576way_Regular Symbol(2wild)'!G$60,'1125way_PayCombo (2wild)'!W17),'1125way_PayCombo (2wild)'!W17)</f>
        <v>10</v>
      </c>
      <c r="X36" s="302">
        <f>IF(OR(S$9=1,S$9=2),IF(S17="S1",'576way_Regular Symbol(2wild)'!H$60,'1125way_PayCombo (2wild)'!X17),'1125way_PayCombo (2wild)'!X17)</f>
        <v>63</v>
      </c>
      <c r="Y36" s="305">
        <f t="shared" si="7"/>
        <v>0</v>
      </c>
      <c r="Z36" s="18">
        <f t="shared" si="8"/>
        <v>0</v>
      </c>
    </row>
    <row r="37" spans="1:26">
      <c r="A37" s="303" t="s">
        <v>318</v>
      </c>
      <c r="B37" s="357">
        <v>5</v>
      </c>
      <c r="C37" s="27">
        <f>IF(C$6&lt;=$B37,VLOOKUP($A37,'R1R2appear wild'!$E$21:$H$32,'1125way_PayCombo (2wild)'!C$6+2,FALSE),IF(C$6-$B37=1,VLOOKUP($A37,'576way_Regular Symbol(2wild)'!$B$34:$H$44,'1125way_PayCombo (2wild)'!C$6+2,FALSE),'576way_Regular Symbol(2wild)'!D$16))</f>
        <v>6</v>
      </c>
      <c r="D37" s="27">
        <f>IF(D$6&lt;=$B37,VLOOKUP($A37,'R1R2appear wild'!$E$21:$H$32,'1125way_PayCombo (2wild)'!D$6+2,FALSE),IF(D$6-$B37=1,VLOOKUP($A37,'576way_Regular Symbol(2wild)'!$B$34:$H$44,'1125way_PayCombo (2wild)'!D$6+2,FALSE),'576way_Regular Symbol(2wild)'!E$16))</f>
        <v>6</v>
      </c>
      <c r="E37" s="27">
        <f>IF(E$6&lt;=$B37,VLOOKUP($A37,'1125way_Regular Symbol(2wild)'!$B$21:$H$31,'1125way_PayCombo (2wild)'!E$6+2,FALSE)*R$2,IF(E$6-$B37=1,VLOOKUP($A37,'1125way_Regular Symbol(2wild)'!$B$34:$H$44,'1125way_PayCombo (2wild)'!E$6+2,FALSE),'1125way_Regular Symbol(2wild)'!F$16))</f>
        <v>10</v>
      </c>
      <c r="F37" s="27">
        <f>IF(F$6&lt;=$B37,VLOOKUP($A37,'1125way_Regular Symbol(2wild)'!$B$21:$H$31,'1125way_PayCombo (2wild)'!F$6+2,FALSE)*S$2,IF(F$6-$B37=1,VLOOKUP($A37,'1125way_Regular Symbol(2wild)'!$B$34:$H$44,'1125way_PayCombo (2wild)'!F$6+2,FALSE),'1125way_Regular Symbol(2wild)'!G$16))</f>
        <v>15</v>
      </c>
      <c r="G37" s="27">
        <f>IF(G$6&lt;=$B37,VLOOKUP($A37,'1125way_Regular Symbol(2wild)'!$B$21:$H$31,'1125way_PayCombo (2wild)'!G$6+2,FALSE)*T$2,IF(G$6-$B37=1,VLOOKUP($A37,'1125way_Regular Symbol(2wild)'!$B$34:$H$44,'1125way_PayCombo (2wild)'!G$6+2,FALSE),'1125way_Regular Symbol(2wild)'!H$16))</f>
        <v>20</v>
      </c>
      <c r="H37" s="256">
        <f>Y48</f>
        <v>64800</v>
      </c>
      <c r="I37" s="271">
        <f>IF(H37=0,0,$C$5/H37)</f>
        <v>126.93333333333334</v>
      </c>
      <c r="J37" s="190">
        <f>$C$49*($B37-2)</f>
        <v>9</v>
      </c>
      <c r="K37" s="183">
        <f t="shared" ref="K37:K41" si="9">M37/$C$3</f>
        <v>7.0903361344537813E-2</v>
      </c>
      <c r="L37" s="276">
        <f t="shared" ref="L37:L41" si="10">IF(I37=0,0,1/I37)</f>
        <v>7.8781512605042014E-3</v>
      </c>
      <c r="M37" s="275">
        <f t="shared" ref="M37:M41" si="11">L37*J37*$C$3</f>
        <v>3.5451680672268906</v>
      </c>
      <c r="N37" s="134"/>
      <c r="O37" s="307" t="s">
        <v>44</v>
      </c>
      <c r="P37" s="307" t="s">
        <v>44</v>
      </c>
      <c r="Q37" s="307" t="s">
        <v>285</v>
      </c>
      <c r="R37" s="307" t="s">
        <v>285</v>
      </c>
      <c r="S37" s="307" t="s">
        <v>44</v>
      </c>
      <c r="T37" s="302">
        <f>IF(OR(O$9=1,O$9=2),IF(O18="S1",'R1R2appear wild'!G$33,'243way_Regular Symbol'!D$15*3),'1125way_PayCombo (2wild)'!T18)</f>
        <v>0</v>
      </c>
      <c r="U37" s="302">
        <f>IF(OR(P$9=1,P$9=2),IF(P18="S1",'R1R2appear wild'!H$33,'243way_Regular Symbol'!E$15*3),'1125way_PayCombo (2wild)'!U18)</f>
        <v>0</v>
      </c>
      <c r="V37" s="302">
        <f>IF(OR(Q$9=1,Q$9=2),IF(Q18="S1",'576way_Regular Symbol(2wild)'!F$60,'1125way_PayCombo (2wild)'!V18),'1125way_PayCombo (2wild)'!V18)</f>
        <v>40</v>
      </c>
      <c r="W37" s="302">
        <f>IF(OR(R$9=1,R$9=2),IF(R18="S1",'576way_Regular Symbol(2wild)'!G$60,'1125way_PayCombo (2wild)'!W18),'1125way_PayCombo (2wild)'!W18)</f>
        <v>46</v>
      </c>
      <c r="X37" s="302">
        <f>IF(OR(S$9=1,S$9=2),IF(S18="S1",'576way_Regular Symbol(2wild)'!H$60,'1125way_PayCombo (2wild)'!X18),'1125way_PayCombo (2wild)'!X18)</f>
        <v>5</v>
      </c>
      <c r="Y37" s="305">
        <f t="shared" si="7"/>
        <v>0</v>
      </c>
      <c r="Z37" s="18">
        <f t="shared" si="8"/>
        <v>0</v>
      </c>
    </row>
    <row r="38" spans="1:26">
      <c r="A38" s="303" t="s">
        <v>318</v>
      </c>
      <c r="B38" s="357">
        <v>4</v>
      </c>
      <c r="C38" s="27">
        <f>IF(C$6&lt;=$B38,VLOOKUP($A38,'R1R2appear wild'!$E$21:$H$32,'1125way_PayCombo (2wild)'!C$6+2,FALSE),IF(C$6-$B38=1,VLOOKUP($A38,'576way_Regular Symbol(2wild)'!$B$34:$H$44,'1125way_PayCombo (2wild)'!C$6+2,FALSE),'576way_Regular Symbol(2wild)'!D$16))</f>
        <v>6</v>
      </c>
      <c r="D38" s="27">
        <f>IF(D$6&lt;=$B38,VLOOKUP($A38,'R1R2appear wild'!$E$21:$H$32,'1125way_PayCombo (2wild)'!D$6+2,FALSE),IF(D$6-$B38=1,VLOOKUP($A38,'576way_Regular Symbol(2wild)'!$B$34:$H$44,'1125way_PayCombo (2wild)'!D$6+2,FALSE),'576way_Regular Symbol(2wild)'!E$16))</f>
        <v>6</v>
      </c>
      <c r="E38" s="27">
        <f>IF(E$6&lt;=$B38,VLOOKUP($A38,'1125way_Regular Symbol(2wild)'!$B$21:$H$31,'1125way_PayCombo (2wild)'!E$6+2,FALSE)*R$2,IF(E$6-$B38=1,VLOOKUP($A38,'1125way_Regular Symbol(2wild)'!$B$34:$H$44,'1125way_PayCombo (2wild)'!E$6+2,FALSE),'1125way_Regular Symbol(2wild)'!F$16))</f>
        <v>10</v>
      </c>
      <c r="F38" s="27">
        <f>IF(F$6&lt;=$B38,VLOOKUP($A38,'1125way_Regular Symbol(2wild)'!$B$21:$H$31,'1125way_PayCombo (2wild)'!F$6+2,FALSE)*S$2,IF(F$6-$B38=1,VLOOKUP($A38,'1125way_Regular Symbol(2wild)'!$B$34:$H$44,'1125way_PayCombo (2wild)'!F$6+2,FALSE),'1125way_Regular Symbol(2wild)'!G$16))</f>
        <v>15</v>
      </c>
      <c r="G38" s="27">
        <f>IF(G$6&lt;=$B38,VLOOKUP($A38,'1125way_Regular Symbol(2wild)'!$B$21:$H$31,'1125way_PayCombo (2wild)'!G$6+2,FALSE)*T$2,IF(G$6-$B38=1,VLOOKUP($A38,'1125way_Regular Symbol(2wild)'!$B$34:$H$44,'1125way_PayCombo (2wild)'!G$6+2,FALSE),'1125way_Regular Symbol(2wild)'!H$16))</f>
        <v>48</v>
      </c>
      <c r="H38" s="256">
        <f t="shared" ref="H38:H39" si="12">Y49</f>
        <v>155520</v>
      </c>
      <c r="I38" s="271">
        <f t="shared" ref="I38" si="13">IF(H38=0,0,$C$5/H38)</f>
        <v>52.888888888888886</v>
      </c>
      <c r="J38" s="190">
        <f t="shared" ref="J38:J39" si="14">$C$49*($B38-2)</f>
        <v>6</v>
      </c>
      <c r="K38" s="183">
        <f t="shared" si="9"/>
        <v>0.1134453781512605</v>
      </c>
      <c r="L38" s="276">
        <f t="shared" si="10"/>
        <v>1.8907563025210086E-2</v>
      </c>
      <c r="M38" s="275">
        <f t="shared" si="11"/>
        <v>5.6722689075630255</v>
      </c>
      <c r="N38" s="134"/>
      <c r="O38" s="307" t="s">
        <v>44</v>
      </c>
      <c r="P38" s="307" t="s">
        <v>285</v>
      </c>
      <c r="Q38" s="307" t="s">
        <v>44</v>
      </c>
      <c r="R38" s="307" t="s">
        <v>44</v>
      </c>
      <c r="S38" s="307" t="s">
        <v>285</v>
      </c>
      <c r="T38" s="302">
        <f>IF(OR(O$9=1,O$9=2),IF(O19="S1",'R1R2appear wild'!G$33,'243way_Regular Symbol'!D$15*3),'1125way_PayCombo (2wild)'!T19)</f>
        <v>0</v>
      </c>
      <c r="U38" s="302">
        <f>IF(OR(P$9=1,P$9=2),IF(P19="S1",'R1R2appear wild'!H$33,'243way_Regular Symbol'!E$15*3),'1125way_PayCombo (2wild)'!U19)</f>
        <v>6</v>
      </c>
      <c r="V38" s="302">
        <f>IF(OR(Q$9=1,Q$9=2),IF(Q19="S1",'576way_Regular Symbol(2wild)'!F$60,'1125way_PayCombo (2wild)'!V19),'1125way_PayCombo (2wild)'!V19)</f>
        <v>20</v>
      </c>
      <c r="W38" s="302">
        <f>IF(OR(R$9=1,R$9=2),IF(R19="S1",'576way_Regular Symbol(2wild)'!G$60,'1125way_PayCombo (2wild)'!W19),'1125way_PayCombo (2wild)'!W19)</f>
        <v>10</v>
      </c>
      <c r="X38" s="302">
        <f>IF(OR(S$9=1,S$9=2),IF(S19="S1",'576way_Regular Symbol(2wild)'!H$60,'1125way_PayCombo (2wild)'!X19),'1125way_PayCombo (2wild)'!X19)</f>
        <v>63</v>
      </c>
      <c r="Y38" s="305">
        <f t="shared" si="7"/>
        <v>0</v>
      </c>
      <c r="Z38" s="18">
        <f t="shared" si="8"/>
        <v>0</v>
      </c>
    </row>
    <row r="39" spans="1:26">
      <c r="A39" s="303" t="s">
        <v>318</v>
      </c>
      <c r="B39" s="357">
        <v>3</v>
      </c>
      <c r="C39" s="27">
        <f>IF(C$6&lt;=$B39,VLOOKUP($A39,'R1R2appear wild'!$E$21:$H$32,'1125way_PayCombo (2wild)'!C$6+2,FALSE),IF(C$6-$B39=1,VLOOKUP($A39,'576way_Regular Symbol(2wild)'!$B$34:$H$44,'1125way_PayCombo (2wild)'!C$6+2,FALSE),'576way_Regular Symbol(2wild)'!D$16))</f>
        <v>6</v>
      </c>
      <c r="D39" s="27">
        <f>IF(D$6&lt;=$B39,VLOOKUP($A39,'R1R2appear wild'!$E$21:$H$32,'1125way_PayCombo (2wild)'!D$6+2,FALSE),IF(D$6-$B39=1,VLOOKUP($A39,'576way_Regular Symbol(2wild)'!$B$34:$H$44,'1125way_PayCombo (2wild)'!D$6+2,FALSE),'576way_Regular Symbol(2wild)'!E$16))</f>
        <v>6</v>
      </c>
      <c r="E39" s="27">
        <f>IF(E$6&lt;=$B39,VLOOKUP($A39,'1125way_Regular Symbol(2wild)'!$B$21:$H$31,'1125way_PayCombo (2wild)'!E$6+2,FALSE)*R$2,IF(E$6-$B39=1,VLOOKUP($A39,'1125way_Regular Symbol(2wild)'!$B$34:$H$44,'1125way_PayCombo (2wild)'!E$6+2,FALSE),'1125way_Regular Symbol(2wild)'!F$16))</f>
        <v>10</v>
      </c>
      <c r="F39" s="27">
        <f>IF(F$6&lt;=$B39,VLOOKUP($A39,'1125way_Regular Symbol(2wild)'!$B$21:$H$31,'1125way_PayCombo (2wild)'!F$6+2,FALSE)*S$2,IF(F$6-$B39=1,VLOOKUP($A39,'1125way_Regular Symbol(2wild)'!$B$34:$H$44,'1125way_PayCombo (2wild)'!F$6+2,FALSE),'1125way_Regular Symbol(2wild)'!G$16))</f>
        <v>41</v>
      </c>
      <c r="G39" s="27">
        <f>IF(G$6&lt;=$B39,VLOOKUP($A39,'1125way_Regular Symbol(2wild)'!$B$21:$H$31,'1125way_PayCombo (2wild)'!G$6+2,FALSE)*T$2,IF(G$6-$B39=1,VLOOKUP($A39,'1125way_Regular Symbol(2wild)'!$B$34:$H$44,'1125way_PayCombo (2wild)'!G$6+2,FALSE),'1125way_Regular Symbol(2wild)'!H$16))</f>
        <v>68</v>
      </c>
      <c r="H39" s="256">
        <f t="shared" si="12"/>
        <v>602208</v>
      </c>
      <c r="I39" s="271">
        <f>IF(H39=0,0,$C$5/H39)</f>
        <v>13.658536585365853</v>
      </c>
      <c r="J39" s="190">
        <f t="shared" si="14"/>
        <v>3</v>
      </c>
      <c r="K39" s="183">
        <f t="shared" si="9"/>
        <v>0.21964285714285714</v>
      </c>
      <c r="L39" s="276">
        <f t="shared" si="10"/>
        <v>7.3214285714285718E-2</v>
      </c>
      <c r="M39" s="275">
        <f t="shared" si="11"/>
        <v>10.982142857142858</v>
      </c>
      <c r="N39" s="134"/>
      <c r="O39" s="307" t="s">
        <v>44</v>
      </c>
      <c r="P39" s="307" t="s">
        <v>285</v>
      </c>
      <c r="Q39" s="307" t="s">
        <v>44</v>
      </c>
      <c r="R39" s="307" t="s">
        <v>285</v>
      </c>
      <c r="S39" s="307" t="s">
        <v>44</v>
      </c>
      <c r="T39" s="302">
        <f>IF(OR(O$9=1,O$9=2),IF(O20="S1",'R1R2appear wild'!G$33,'243way_Regular Symbol'!D$15*3),'1125way_PayCombo (2wild)'!T20)</f>
        <v>0</v>
      </c>
      <c r="U39" s="302">
        <f>IF(OR(P$9=1,P$9=2),IF(P20="S1",'R1R2appear wild'!H$33,'243way_Regular Symbol'!E$15*3),'1125way_PayCombo (2wild)'!U20)</f>
        <v>6</v>
      </c>
      <c r="V39" s="302">
        <f>IF(OR(Q$9=1,Q$9=2),IF(Q20="S1",'576way_Regular Symbol(2wild)'!F$60,'1125way_PayCombo (2wild)'!V20),'1125way_PayCombo (2wild)'!V20)</f>
        <v>20</v>
      </c>
      <c r="W39" s="302">
        <f>IF(OR(R$9=1,R$9=2),IF(R20="S1",'576way_Regular Symbol(2wild)'!G$60,'1125way_PayCombo (2wild)'!W20),'1125way_PayCombo (2wild)'!W20)</f>
        <v>46</v>
      </c>
      <c r="X39" s="302">
        <f>IF(OR(S$9=1,S$9=2),IF(S20="S1",'576way_Regular Symbol(2wild)'!H$60,'1125way_PayCombo (2wild)'!X20),'1125way_PayCombo (2wild)'!X20)</f>
        <v>5</v>
      </c>
      <c r="Y39" s="305">
        <f t="shared" si="7"/>
        <v>0</v>
      </c>
      <c r="Z39" s="18">
        <f t="shared" si="8"/>
        <v>0</v>
      </c>
    </row>
    <row r="40" spans="1:26">
      <c r="A40" s="303" t="s">
        <v>44</v>
      </c>
      <c r="B40" s="357">
        <v>5</v>
      </c>
      <c r="C40" s="27">
        <f>'243way_Regular Symbol'!D$14*OverView!C$26</f>
        <v>3</v>
      </c>
      <c r="D40" s="27">
        <f>'243way_Regular Symbol'!E$14*OverView!D$26</f>
        <v>18</v>
      </c>
      <c r="E40" s="27">
        <f>'243way_Regular Symbol'!F$14*OverView!E$26</f>
        <v>12</v>
      </c>
      <c r="F40" s="27">
        <f>'243way_Regular Symbol'!G$14*OverView!F$26</f>
        <v>6</v>
      </c>
      <c r="G40" s="27">
        <f>'243way_Regular Symbol'!H$14*OverView!G$26</f>
        <v>3</v>
      </c>
      <c r="H40" s="256">
        <f>Y29</f>
        <v>0</v>
      </c>
      <c r="I40" s="271">
        <f>IF(H40=0,0,$C$5/H40)</f>
        <v>0</v>
      </c>
      <c r="J40" s="190">
        <f>VLOOKUP($A40,OverView!$B$51:$G$61,'1125way_PayCombo (2wild)'!$B40+1,FALSE)</f>
        <v>100</v>
      </c>
      <c r="K40" s="183">
        <f t="shared" si="9"/>
        <v>0</v>
      </c>
      <c r="L40" s="276">
        <f t="shared" si="10"/>
        <v>0</v>
      </c>
      <c r="M40" s="275">
        <f t="shared" si="11"/>
        <v>0</v>
      </c>
      <c r="N40" s="134"/>
      <c r="O40" s="307" t="s">
        <v>44</v>
      </c>
      <c r="P40" s="307" t="s">
        <v>285</v>
      </c>
      <c r="Q40" s="307" t="s">
        <v>285</v>
      </c>
      <c r="R40" s="307" t="s">
        <v>44</v>
      </c>
      <c r="S40" s="307" t="s">
        <v>44</v>
      </c>
      <c r="T40" s="302">
        <f>IF(OR(O$9=1,O$9=2),IF(O21="S1",'R1R2appear wild'!G$33,'243way_Regular Symbol'!D$15*3),'1125way_PayCombo (2wild)'!T21)</f>
        <v>0</v>
      </c>
      <c r="U40" s="302">
        <f>IF(OR(P$9=1,P$9=2),IF(P21="S1",'R1R2appear wild'!H$33,'243way_Regular Symbol'!E$15*3),'1125way_PayCombo (2wild)'!U21)</f>
        <v>6</v>
      </c>
      <c r="V40" s="302">
        <f>IF(OR(Q$9=1,Q$9=2),IF(Q21="S1",'576way_Regular Symbol(2wild)'!F$60,'1125way_PayCombo (2wild)'!V21),'1125way_PayCombo (2wild)'!V21)</f>
        <v>40</v>
      </c>
      <c r="W40" s="302">
        <f>IF(OR(R$9=1,R$9=2),IF(R21="S1",'576way_Regular Symbol(2wild)'!G$60,'1125way_PayCombo (2wild)'!W21),'1125way_PayCombo (2wild)'!W21)</f>
        <v>10</v>
      </c>
      <c r="X40" s="302">
        <f>IF(OR(S$9=1,S$9=2),IF(S21="S1",'576way_Regular Symbol(2wild)'!H$60,'1125way_PayCombo (2wild)'!X21),'1125way_PayCombo (2wild)'!X21)</f>
        <v>5</v>
      </c>
      <c r="Y40" s="305">
        <f t="shared" si="7"/>
        <v>0</v>
      </c>
      <c r="Z40" s="18">
        <f t="shared" si="8"/>
        <v>0</v>
      </c>
    </row>
    <row r="41" spans="1:26">
      <c r="A41" s="303" t="s">
        <v>44</v>
      </c>
      <c r="B41" s="357">
        <v>4</v>
      </c>
      <c r="C41" s="27">
        <f>'243way_Regular Symbol'!D$14*OverView!C$26</f>
        <v>3</v>
      </c>
      <c r="D41" s="27">
        <f>'243way_Regular Symbol'!E$14*OverView!D$26</f>
        <v>18</v>
      </c>
      <c r="E41" s="27">
        <f>'243way_Regular Symbol'!F$14*OverView!E$26</f>
        <v>12</v>
      </c>
      <c r="F41" s="27">
        <f>'243way_Regular Symbol'!G$14*OverView!F$26</f>
        <v>6</v>
      </c>
      <c r="G41" s="27">
        <f>'243way_Regular Symbol'!$H$16-'243way_Regular Symbol'!$H$14*OverView!G$26</f>
        <v>65</v>
      </c>
      <c r="H41" s="256">
        <f>SUM(Y30:Y34)</f>
        <v>0</v>
      </c>
      <c r="I41" s="271">
        <f t="shared" ref="I41" si="15">IF(H41=0,0,$C$5/H41)</f>
        <v>0</v>
      </c>
      <c r="J41" s="190">
        <f>VLOOKUP($A41,OverView!$B$51:$G$61,'1125way_PayCombo (2wild)'!$B41+1,FALSE)</f>
        <v>10</v>
      </c>
      <c r="K41" s="183">
        <f t="shared" si="9"/>
        <v>0</v>
      </c>
      <c r="L41" s="276">
        <f t="shared" si="10"/>
        <v>0</v>
      </c>
      <c r="M41" s="275">
        <f t="shared" si="11"/>
        <v>0</v>
      </c>
      <c r="N41" s="134"/>
      <c r="O41" s="307" t="s">
        <v>285</v>
      </c>
      <c r="P41" s="307" t="s">
        <v>44</v>
      </c>
      <c r="Q41" s="307" t="s">
        <v>44</v>
      </c>
      <c r="R41" s="307" t="s">
        <v>44</v>
      </c>
      <c r="S41" s="307" t="s">
        <v>285</v>
      </c>
      <c r="T41" s="302">
        <f>IF(OR(O$9=1,O$9=2),IF(O22="S1",'R1R2appear wild'!G$33,'243way_Regular Symbol'!D$15*3),'1125way_PayCombo (2wild)'!T22)</f>
        <v>6</v>
      </c>
      <c r="U41" s="302">
        <f>IF(OR(P$9=1,P$9=2),IF(P22="S1",'R1R2appear wild'!H$33,'243way_Regular Symbol'!E$15*3),'1125way_PayCombo (2wild)'!U22)</f>
        <v>0</v>
      </c>
      <c r="V41" s="302">
        <f>IF(OR(Q$9=1,Q$9=2),IF(Q22="S1",'576way_Regular Symbol(2wild)'!F$60,'1125way_PayCombo (2wild)'!V22),'1125way_PayCombo (2wild)'!V22)</f>
        <v>20</v>
      </c>
      <c r="W41" s="302">
        <f>IF(OR(R$9=1,R$9=2),IF(R22="S1",'576way_Regular Symbol(2wild)'!G$60,'1125way_PayCombo (2wild)'!W22),'1125way_PayCombo (2wild)'!W22)</f>
        <v>10</v>
      </c>
      <c r="X41" s="302">
        <f>IF(OR(S$9=1,S$9=2),IF(S22="S1",'576way_Regular Symbol(2wild)'!H$60,'1125way_PayCombo (2wild)'!X22),'1125way_PayCombo (2wild)'!X22)</f>
        <v>63</v>
      </c>
      <c r="Y41" s="305">
        <f t="shared" si="7"/>
        <v>0</v>
      </c>
      <c r="Z41" s="18">
        <f t="shared" si="8"/>
        <v>0</v>
      </c>
    </row>
    <row r="42" spans="1:26">
      <c r="A42" s="303" t="s">
        <v>44</v>
      </c>
      <c r="B42" s="357">
        <v>3</v>
      </c>
      <c r="C42" s="27">
        <f>'243way_Regular Symbol'!D$14*OverView!C$26</f>
        <v>3</v>
      </c>
      <c r="D42" s="27">
        <f>'243way_Regular Symbol'!E$14*OverView!D$26</f>
        <v>18</v>
      </c>
      <c r="E42" s="27">
        <f>'243way_Regular Symbol'!F$14*OverView!E$26</f>
        <v>12</v>
      </c>
      <c r="F42" s="27">
        <f>'243way_Regular Symbol'!G$16-'243way_Regular Symbol'!G$14*OverView!F$26</f>
        <v>50</v>
      </c>
      <c r="G42" s="27">
        <f>'243way_Regular Symbol'!H$16</f>
        <v>68</v>
      </c>
      <c r="H42" s="256">
        <f>SUM(Y35:Y44)</f>
        <v>36000</v>
      </c>
      <c r="I42" s="271">
        <f>IF(H42=0,0,$C$5/H42)</f>
        <v>228.48</v>
      </c>
      <c r="J42" s="190">
        <f>VLOOKUP($A42,OverView!$B$51:$G$61,'1125way_PayCombo (2wild)'!$B42+1,FALSE)</f>
        <v>5</v>
      </c>
      <c r="K42" s="183">
        <f t="shared" si="4"/>
        <v>2.1883753501400559E-2</v>
      </c>
      <c r="L42" s="276">
        <f t="shared" ref="L42" si="16">IF(I42=0,0,1/I42)</f>
        <v>4.3767507002801121E-3</v>
      </c>
      <c r="M42" s="275">
        <f t="shared" ref="M42" si="17">L42*J42*$C$3</f>
        <v>1.0941876750700279</v>
      </c>
      <c r="N42" s="134"/>
      <c r="O42" s="307" t="s">
        <v>285</v>
      </c>
      <c r="P42" s="307" t="s">
        <v>44</v>
      </c>
      <c r="Q42" s="307" t="s">
        <v>44</v>
      </c>
      <c r="R42" s="307" t="s">
        <v>285</v>
      </c>
      <c r="S42" s="307" t="s">
        <v>44</v>
      </c>
      <c r="T42" s="302">
        <f>IF(OR(O$9=1,O$9=2),IF(O23="S1",'R1R2appear wild'!G$33,'243way_Regular Symbol'!D$15*3),'1125way_PayCombo (2wild)'!T23)</f>
        <v>6</v>
      </c>
      <c r="U42" s="302">
        <f>IF(OR(P$9=1,P$9=2),IF(P23="S1",'R1R2appear wild'!H$33,'243way_Regular Symbol'!E$15*3),'1125way_PayCombo (2wild)'!U23)</f>
        <v>0</v>
      </c>
      <c r="V42" s="302">
        <f>IF(OR(Q$9=1,Q$9=2),IF(Q23="S1",'576way_Regular Symbol(2wild)'!F$60,'1125way_PayCombo (2wild)'!V23),'1125way_PayCombo (2wild)'!V23)</f>
        <v>20</v>
      </c>
      <c r="W42" s="302">
        <f>IF(OR(R$9=1,R$9=2),IF(R23="S1",'576way_Regular Symbol(2wild)'!G$60,'1125way_PayCombo (2wild)'!W23),'1125way_PayCombo (2wild)'!W23)</f>
        <v>46</v>
      </c>
      <c r="X42" s="302">
        <f>IF(OR(S$9=1,S$9=2),IF(S23="S1",'576way_Regular Symbol(2wild)'!H$60,'1125way_PayCombo (2wild)'!X23),'1125way_PayCombo (2wild)'!X23)</f>
        <v>5</v>
      </c>
      <c r="Y42" s="305">
        <f t="shared" si="7"/>
        <v>0</v>
      </c>
      <c r="Z42" s="18">
        <f t="shared" si="8"/>
        <v>0</v>
      </c>
    </row>
    <row r="43" spans="1:26">
      <c r="B43" s="196" t="s">
        <v>15</v>
      </c>
      <c r="C43" s="196"/>
      <c r="D43" s="196"/>
      <c r="E43" s="196"/>
      <c r="F43" s="196"/>
      <c r="G43" s="196"/>
      <c r="H43" s="257">
        <f>SUM(H7:H40)</f>
        <v>74096388</v>
      </c>
      <c r="I43" s="255">
        <f>SUM(I7:I40)</f>
        <v>755.52234476336537</v>
      </c>
      <c r="J43" s="196"/>
      <c r="K43" s="277" t="s">
        <v>129</v>
      </c>
      <c r="L43" s="278">
        <f>SUM(K7:K42)</f>
        <v>12.089467592592593</v>
      </c>
      <c r="M43" s="134"/>
      <c r="N43" s="134"/>
      <c r="O43" s="307" t="s">
        <v>285</v>
      </c>
      <c r="P43" s="307" t="s">
        <v>44</v>
      </c>
      <c r="Q43" s="307" t="s">
        <v>285</v>
      </c>
      <c r="R43" s="307" t="s">
        <v>44</v>
      </c>
      <c r="S43" s="307" t="s">
        <v>44</v>
      </c>
      <c r="T43" s="302">
        <f>IF(OR(O$9=1,O$9=2),IF(O24="S1",'R1R2appear wild'!G$33,'243way_Regular Symbol'!D$15*3),'1125way_PayCombo (2wild)'!T24)</f>
        <v>6</v>
      </c>
      <c r="U43" s="302">
        <f>IF(OR(P$9=1,P$9=2),IF(P24="S1",'R1R2appear wild'!H$33,'243way_Regular Symbol'!E$15*3),'1125way_PayCombo (2wild)'!U24)</f>
        <v>0</v>
      </c>
      <c r="V43" s="302">
        <f>IF(OR(Q$9=1,Q$9=2),IF(Q24="S1",'576way_Regular Symbol(2wild)'!F$60,'1125way_PayCombo (2wild)'!V24),'1125way_PayCombo (2wild)'!V24)</f>
        <v>40</v>
      </c>
      <c r="W43" s="302">
        <f>IF(OR(R$9=1,R$9=2),IF(R24="S1",'576way_Regular Symbol(2wild)'!G$60,'1125way_PayCombo (2wild)'!W24),'1125way_PayCombo (2wild)'!W24)</f>
        <v>10</v>
      </c>
      <c r="X43" s="302">
        <f>IF(OR(S$9=1,S$9=2),IF(S24="S1",'576way_Regular Symbol(2wild)'!H$60,'1125way_PayCombo (2wild)'!X24),'1125way_PayCombo (2wild)'!X24)</f>
        <v>5</v>
      </c>
      <c r="Y43" s="305">
        <f t="shared" si="7"/>
        <v>0</v>
      </c>
      <c r="Z43" s="18">
        <f t="shared" si="8"/>
        <v>0</v>
      </c>
    </row>
    <row r="44" spans="1:26">
      <c r="F44" s="196"/>
      <c r="G44" s="196"/>
      <c r="H44" s="196"/>
      <c r="I44" s="196"/>
      <c r="J44" s="196"/>
      <c r="K44" s="218" t="s">
        <v>130</v>
      </c>
      <c r="L44" s="217"/>
      <c r="M44" s="262"/>
      <c r="N44" s="134"/>
      <c r="O44" s="307" t="s">
        <v>285</v>
      </c>
      <c r="P44" s="307" t="s">
        <v>285</v>
      </c>
      <c r="Q44" s="307" t="s">
        <v>44</v>
      </c>
      <c r="R44" s="307" t="s">
        <v>44</v>
      </c>
      <c r="S44" s="307" t="s">
        <v>44</v>
      </c>
      <c r="T44" s="302">
        <f>IF(OR(O$9=1,O$9=2),IF(O25="S1",'R1R2appear wild'!G$33,'243way_Regular Symbol'!D$15*3),'1125way_PayCombo (2wild)'!T25)</f>
        <v>6</v>
      </c>
      <c r="U44" s="302">
        <f>IF(OR(P$9=1,P$9=2),IF(P25="S1",'R1R2appear wild'!H$33,'243way_Regular Symbol'!E$15*3),'1125way_PayCombo (2wild)'!U25)</f>
        <v>6</v>
      </c>
      <c r="V44" s="302">
        <f>IF(OR(Q$9=1,Q$9=2),IF(Q25="S1",'576way_Regular Symbol(2wild)'!F$60,'1125way_PayCombo (2wild)'!V25),'1125way_PayCombo (2wild)'!V25)</f>
        <v>20</v>
      </c>
      <c r="W44" s="302">
        <f>IF(OR(R$9=1,R$9=2),IF(R25="S1",'576way_Regular Symbol(2wild)'!G$60,'1125way_PayCombo (2wild)'!W25),'1125way_PayCombo (2wild)'!W25)</f>
        <v>10</v>
      </c>
      <c r="X44" s="302">
        <f>IF(OR(S$9=1,S$9=2),IF(S25="S1",'576way_Regular Symbol(2wild)'!H$60,'1125way_PayCombo (2wild)'!X25),'1125way_PayCombo (2wild)'!X25)</f>
        <v>5</v>
      </c>
      <c r="Y44" s="305">
        <f t="shared" si="7"/>
        <v>36000</v>
      </c>
      <c r="Z44" s="18">
        <f t="shared" si="8"/>
        <v>4.3767507002801121E-3</v>
      </c>
    </row>
    <row r="45" spans="1:26">
      <c r="F45" s="196"/>
      <c r="G45" s="196"/>
      <c r="H45" s="196"/>
      <c r="I45" s="196"/>
      <c r="J45" s="196"/>
      <c r="K45" s="218" t="s">
        <v>131</v>
      </c>
      <c r="L45" s="217">
        <f>L43+L44</f>
        <v>12.089467592592593</v>
      </c>
      <c r="M45" s="196"/>
      <c r="N45" s="134"/>
    </row>
    <row r="46" spans="1:26">
      <c r="F46" s="196"/>
      <c r="G46" s="196"/>
      <c r="H46" s="196"/>
      <c r="I46" s="196"/>
      <c r="J46" s="196"/>
      <c r="K46" s="18"/>
      <c r="L46" s="30"/>
      <c r="M46" s="196"/>
      <c r="N46" s="134"/>
      <c r="O46" s="193"/>
      <c r="P46" s="193"/>
      <c r="Q46" s="193"/>
    </row>
    <row r="47" spans="1:26">
      <c r="F47" s="134"/>
      <c r="G47" s="196"/>
      <c r="H47" s="196"/>
      <c r="I47" s="196"/>
      <c r="J47" s="196"/>
      <c r="K47" s="227"/>
      <c r="L47" s="228"/>
      <c r="M47" s="228"/>
      <c r="N47" s="134"/>
      <c r="O47" s="194" t="s">
        <v>355</v>
      </c>
      <c r="P47" s="194"/>
      <c r="Q47" s="194"/>
      <c r="R47" s="194"/>
      <c r="S47" s="194"/>
      <c r="T47" s="194"/>
      <c r="U47" s="194"/>
      <c r="V47" s="194"/>
      <c r="W47" s="194"/>
      <c r="X47" s="194"/>
      <c r="Y47" s="194"/>
    </row>
    <row r="48" spans="1:26">
      <c r="F48" s="134"/>
      <c r="G48" s="196"/>
      <c r="H48" s="196"/>
      <c r="I48" s="196"/>
      <c r="J48" s="196"/>
      <c r="K48" s="227" t="s">
        <v>334</v>
      </c>
      <c r="L48" s="370">
        <f>SUM(K7:K39)</f>
        <v>12.067583839091192</v>
      </c>
      <c r="M48" s="228"/>
      <c r="N48" s="134" t="s">
        <v>295</v>
      </c>
      <c r="O48" s="194" t="s">
        <v>253</v>
      </c>
      <c r="P48" s="194" t="s">
        <v>253</v>
      </c>
      <c r="Q48" s="194" t="s">
        <v>318</v>
      </c>
      <c r="R48" s="194" t="s">
        <v>318</v>
      </c>
      <c r="S48" s="194" t="s">
        <v>318</v>
      </c>
      <c r="T48" s="193">
        <f>IF(O48="WW",'1125way_Regular Symbol(2wild)'!D$15*'1125way_PayCombo (2wild)'!P$2,IF('1125way_PayCombo (2wild)'!O48="BN",'1125way_Regular Symbol(2wild)'!D$16-'1125way_Regular Symbol(2wild)'!D$44,IF('1125way_PayCombo (2wild)'!N48="X",'1125way_Regular Symbol(2wild)'!D$16,'1125way_Regular Symbol(2wild)'!D$44)))</f>
        <v>6</v>
      </c>
      <c r="U48" s="193">
        <f>IF(P48="WW",'1125way_Regular Symbol(2wild)'!E$15*'1125way_PayCombo (2wild)'!Q$2,IF('1125way_PayCombo (2wild)'!P48="BN",'1125way_Regular Symbol(2wild)'!E$16-'1125way_Regular Symbol(2wild)'!E$44,IF('1125way_PayCombo (2wild)'!O48="X",'1125way_Regular Symbol(2wild)'!E$16,'1125way_Regular Symbol(2wild)'!E$44)))</f>
        <v>6</v>
      </c>
      <c r="V48" s="193">
        <f>IF(Q48="WW",'1125way_Regular Symbol(2wild)'!F$15*'1125way_PayCombo (2wild)'!R$2,IF('1125way_PayCombo (2wild)'!Q48="BN",'1125way_Regular Symbol(2wild)'!F$16-'1125way_Regular Symbol(2wild)'!F$44,IF('1125way_PayCombo (2wild)'!P48="X",'1125way_Regular Symbol(2wild)'!F$16,'1125way_Regular Symbol(2wild)'!F$44)))</f>
        <v>6</v>
      </c>
      <c r="W48" s="193">
        <f>IF(R48="WW",'1125way_Regular Symbol(2wild)'!G$15*'1125way_PayCombo (2wild)'!S$2,IF('1125way_PayCombo (2wild)'!R48="BN",'1125way_Regular Symbol(2wild)'!G$16-'1125way_Regular Symbol(2wild)'!G$44,IF('1125way_PayCombo (2wild)'!Q48="X",'1125way_Regular Symbol(2wild)'!G$16,'1125way_Regular Symbol(2wild)'!G$44)))</f>
        <v>15</v>
      </c>
      <c r="X48" s="193">
        <f>IF(S48="WW",'1125way_Regular Symbol(2wild)'!H$15*'1125way_PayCombo (2wild)'!T$2,IF('1125way_PayCombo (2wild)'!S48="BN",'1125way_Regular Symbol(2wild)'!H$16-'1125way_Regular Symbol(2wild)'!H$44,IF('1125way_PayCombo (2wild)'!R48="X",'1125way_Regular Symbol(2wild)'!H$16,'1125way_Regular Symbol(2wild)'!H$44)))</f>
        <v>20</v>
      </c>
      <c r="Y48" s="373">
        <f>PRODUCT(T48,U48,V48,W48,X48)</f>
        <v>64800</v>
      </c>
    </row>
    <row r="49" spans="2:25" ht="14">
      <c r="B49" s="281" t="s">
        <v>330</v>
      </c>
      <c r="C49" s="358">
        <f>'243way_PayCombo'!C49</f>
        <v>3</v>
      </c>
      <c r="D49" s="282"/>
      <c r="E49" s="282"/>
      <c r="F49" s="282"/>
      <c r="G49" s="246"/>
      <c r="H49" s="196"/>
      <c r="I49" s="196"/>
      <c r="J49" s="196"/>
      <c r="L49" s="30"/>
      <c r="M49" s="290"/>
      <c r="N49" s="134">
        <f>SUM(K40:K42)</f>
        <v>2.1883753501400559E-2</v>
      </c>
      <c r="O49" s="194" t="s">
        <v>253</v>
      </c>
      <c r="P49" s="194" t="s">
        <v>253</v>
      </c>
      <c r="Q49" s="194" t="s">
        <v>318</v>
      </c>
      <c r="R49" s="194" t="s">
        <v>318</v>
      </c>
      <c r="S49" s="194" t="s">
        <v>285</v>
      </c>
      <c r="T49" s="193">
        <f>IF(O49="WW",'1125way_Regular Symbol(2wild)'!D$15*'1125way_PayCombo (2wild)'!P$2,IF('1125way_PayCombo (2wild)'!O49="BN",'1125way_Regular Symbol(2wild)'!D$16-'1125way_Regular Symbol(2wild)'!D$44,IF('1125way_PayCombo (2wild)'!N49="X",'1125way_Regular Symbol(2wild)'!D$16,'1125way_Regular Symbol(2wild)'!D$44)))</f>
        <v>6</v>
      </c>
      <c r="U49" s="193">
        <f>IF(P49="WW",'1125way_Regular Symbol(2wild)'!E$15*'1125way_PayCombo (2wild)'!Q$2,IF('1125way_PayCombo (2wild)'!P49="BN",'1125way_Regular Symbol(2wild)'!E$16-'1125way_Regular Symbol(2wild)'!E$44,IF('1125way_PayCombo (2wild)'!O49="X",'1125way_Regular Symbol(2wild)'!E$16,'1125way_Regular Symbol(2wild)'!E$44)))</f>
        <v>6</v>
      </c>
      <c r="V49" s="193">
        <f>IF(Q49="WW",'1125way_Regular Symbol(2wild)'!F$15*'1125way_PayCombo (2wild)'!R$2,IF('1125way_PayCombo (2wild)'!Q49="BN",'1125way_Regular Symbol(2wild)'!F$16-'1125way_Regular Symbol(2wild)'!F$44,IF('1125way_PayCombo (2wild)'!P49="X",'1125way_Regular Symbol(2wild)'!F$16,'1125way_Regular Symbol(2wild)'!F$44)))</f>
        <v>6</v>
      </c>
      <c r="W49" s="193">
        <f>IF(R49="WW",'1125way_Regular Symbol(2wild)'!G$15*'1125way_PayCombo (2wild)'!S$2,IF('1125way_PayCombo (2wild)'!R49="BN",'1125way_Regular Symbol(2wild)'!G$16-'1125way_Regular Symbol(2wild)'!G$44,IF('1125way_PayCombo (2wild)'!Q49="X",'1125way_Regular Symbol(2wild)'!G$16,'1125way_Regular Symbol(2wild)'!G$44)))</f>
        <v>15</v>
      </c>
      <c r="X49" s="193">
        <f>IF(S49="WW",'1125way_Regular Symbol(2wild)'!H$15*'1125way_PayCombo (2wild)'!T$2,IF('1125way_PayCombo (2wild)'!S49="BN",'1125way_Regular Symbol(2wild)'!H$16-'1125way_Regular Symbol(2wild)'!H$44,IF('1125way_PayCombo (2wild)'!R49="X",'1125way_Regular Symbol(2wild)'!H$16,'1125way_Regular Symbol(2wild)'!H$44)))</f>
        <v>48</v>
      </c>
      <c r="Y49" s="373">
        <f>PRODUCT(T49,U49,V49,W49,X49)</f>
        <v>155520</v>
      </c>
    </row>
    <row r="50" spans="2:25" ht="14">
      <c r="B50" s="283"/>
      <c r="C50" s="284"/>
      <c r="D50" s="284"/>
      <c r="E50" s="284"/>
      <c r="F50" s="284"/>
      <c r="G50" s="196"/>
      <c r="H50" s="196"/>
      <c r="I50" s="196"/>
      <c r="J50" s="196"/>
      <c r="L50" s="30"/>
      <c r="M50" s="290"/>
      <c r="N50" s="134">
        <f>N49*總數據!G6</f>
        <v>1.5750002520000401E-4</v>
      </c>
      <c r="O50" s="194" t="s">
        <v>253</v>
      </c>
      <c r="P50" s="194" t="s">
        <v>253</v>
      </c>
      <c r="Q50" s="194" t="s">
        <v>318</v>
      </c>
      <c r="R50" s="194" t="s">
        <v>285</v>
      </c>
      <c r="S50" s="194" t="s">
        <v>285</v>
      </c>
      <c r="T50" s="193">
        <f>IF(O50="WW",'1125way_Regular Symbol(2wild)'!D$15*'1125way_PayCombo (2wild)'!P$2,IF('1125way_PayCombo (2wild)'!O50="BN",'1125way_Regular Symbol(2wild)'!D$16-'1125way_Regular Symbol(2wild)'!D$44,IF('1125way_PayCombo (2wild)'!N50="X",'1125way_Regular Symbol(2wild)'!D$16,'1125way_Regular Symbol(2wild)'!D$44)))</f>
        <v>6</v>
      </c>
      <c r="U50" s="193">
        <f>IF(P50="WW",'1125way_Regular Symbol(2wild)'!E$15*'1125way_PayCombo (2wild)'!Q$2,IF('1125way_PayCombo (2wild)'!P50="BN",'1125way_Regular Symbol(2wild)'!E$16-'1125way_Regular Symbol(2wild)'!E$44,IF('1125way_PayCombo (2wild)'!O50="X",'1125way_Regular Symbol(2wild)'!E$16,'1125way_Regular Symbol(2wild)'!E$44)))</f>
        <v>6</v>
      </c>
      <c r="V50" s="193">
        <f>IF(Q50="WW",'1125way_Regular Symbol(2wild)'!F$15*'1125way_PayCombo (2wild)'!R$2,IF('1125way_PayCombo (2wild)'!Q50="BN",'1125way_Regular Symbol(2wild)'!F$16-'1125way_Regular Symbol(2wild)'!F$44,IF('1125way_PayCombo (2wild)'!P50="X",'1125way_Regular Symbol(2wild)'!F$16,'1125way_Regular Symbol(2wild)'!F$44)))</f>
        <v>6</v>
      </c>
      <c r="W50" s="193">
        <f>IF(R50="WW",'1125way_Regular Symbol(2wild)'!G$15*'1125way_PayCombo (2wild)'!S$2,IF('1125way_PayCombo (2wild)'!R50="BN",'1125way_Regular Symbol(2wild)'!G$16-'1125way_Regular Symbol(2wild)'!G$44,IF('1125way_PayCombo (2wild)'!Q50="X",'1125way_Regular Symbol(2wild)'!G$16,'1125way_Regular Symbol(2wild)'!G$44)))</f>
        <v>41</v>
      </c>
      <c r="X50" s="193">
        <f>IF(S50="WW",'1125way_Regular Symbol(2wild)'!H$15*'1125way_PayCombo (2wild)'!T$2,IF('1125way_PayCombo (2wild)'!S50="BN",'1125way_Regular Symbol(2wild)'!H$16-'1125way_Regular Symbol(2wild)'!H$44,IF('1125way_PayCombo (2wild)'!R50="X",'1125way_Regular Symbol(2wild)'!H$16,'1125way_Regular Symbol(2wild)'!H$44)))</f>
        <v>68</v>
      </c>
      <c r="Y50" s="373">
        <f>PRODUCT(T50,U50,V50,W50,X50)</f>
        <v>602208</v>
      </c>
    </row>
    <row r="51" spans="2:25" ht="14">
      <c r="B51" s="283"/>
      <c r="C51" s="284"/>
      <c r="D51" s="284"/>
      <c r="E51" s="284"/>
      <c r="F51" s="284"/>
      <c r="G51" s="196"/>
      <c r="H51" s="196"/>
      <c r="I51" s="196"/>
      <c r="J51" s="196"/>
      <c r="N51" s="134"/>
    </row>
    <row r="52" spans="2:25" ht="14">
      <c r="B52" s="283"/>
      <c r="C52" s="285"/>
      <c r="D52" s="285"/>
      <c r="E52" s="285"/>
      <c r="F52" s="285"/>
      <c r="G52" s="196"/>
      <c r="H52" s="196"/>
      <c r="I52" s="196"/>
      <c r="J52" s="196"/>
      <c r="K52" s="227"/>
      <c r="M52" s="228"/>
      <c r="N52" s="134"/>
    </row>
    <row r="53" spans="2:25" ht="14">
      <c r="B53" s="283"/>
      <c r="C53" s="286"/>
      <c r="D53" s="286"/>
      <c r="E53" s="286"/>
      <c r="F53" s="286"/>
      <c r="K53" s="227"/>
      <c r="M53" s="227"/>
      <c r="N53" s="134"/>
    </row>
    <row r="54" spans="2:25" ht="14">
      <c r="B54" s="283"/>
      <c r="C54" s="287"/>
      <c r="D54" s="287"/>
      <c r="E54" s="287"/>
      <c r="F54" s="287"/>
      <c r="K54" s="227"/>
      <c r="M54" s="227"/>
      <c r="N54" s="134"/>
    </row>
    <row r="55" spans="2:25" ht="14">
      <c r="B55" s="283"/>
      <c r="C55" s="288"/>
      <c r="D55" s="288"/>
      <c r="E55" s="288"/>
      <c r="F55" s="288"/>
      <c r="K55" s="227"/>
      <c r="M55" s="227"/>
      <c r="N55" s="390" t="s">
        <v>290</v>
      </c>
      <c r="O55" s="193"/>
      <c r="P55" s="193"/>
      <c r="Q55" s="193"/>
    </row>
    <row r="56" spans="2:25">
      <c r="C56" s="273"/>
      <c r="D56" s="273"/>
      <c r="E56" s="273"/>
      <c r="F56" s="273"/>
      <c r="K56" s="227"/>
      <c r="L56" s="227"/>
      <c r="M56" s="290"/>
      <c r="N56" s="390"/>
      <c r="O56" s="193"/>
      <c r="P56" s="193"/>
      <c r="Q56" s="193"/>
    </row>
    <row r="57" spans="2:25">
      <c r="K57" s="227"/>
      <c r="L57" s="227"/>
      <c r="M57" s="227"/>
      <c r="N57" s="390"/>
      <c r="O57" s="193"/>
      <c r="P57" s="193"/>
      <c r="Q57" s="193"/>
    </row>
    <row r="58" spans="2:25">
      <c r="G58" s="227"/>
      <c r="H58" s="227"/>
      <c r="I58" s="227"/>
      <c r="J58" s="227"/>
      <c r="K58" s="229"/>
      <c r="L58" s="195"/>
      <c r="M58" s="195"/>
      <c r="N58" s="134"/>
      <c r="O58" s="193"/>
      <c r="P58" s="193"/>
      <c r="Q58" s="193"/>
    </row>
    <row r="59" spans="2:25">
      <c r="J59" s="227"/>
      <c r="K59" s="229"/>
      <c r="L59" s="195"/>
      <c r="M59" s="195"/>
      <c r="N59" s="262"/>
      <c r="O59" s="193"/>
      <c r="P59" s="193"/>
      <c r="Q59" s="193"/>
    </row>
    <row r="60" spans="2:25">
      <c r="J60" s="227"/>
      <c r="K60" s="229"/>
      <c r="L60" s="195"/>
      <c r="M60" s="195"/>
      <c r="N60" s="262"/>
      <c r="O60" s="310"/>
      <c r="P60" s="193"/>
      <c r="Q60" s="193"/>
    </row>
    <row r="61" spans="2:25">
      <c r="J61" s="227"/>
      <c r="K61" s="229"/>
      <c r="L61" s="195"/>
      <c r="M61" s="195"/>
      <c r="N61" s="134" t="s">
        <v>291</v>
      </c>
      <c r="O61" s="312">
        <f>SUM(L40:L42)</f>
        <v>4.3767507002801121E-3</v>
      </c>
    </row>
    <row r="62" spans="2:25">
      <c r="J62" s="227"/>
      <c r="K62" s="229"/>
      <c r="L62" s="195"/>
      <c r="M62" s="195"/>
      <c r="N62" s="18"/>
    </row>
    <row r="63" spans="2:25">
      <c r="F63" s="291"/>
      <c r="K63" s="195"/>
      <c r="L63" s="195"/>
      <c r="M63" s="195"/>
      <c r="N63" s="18"/>
    </row>
    <row r="64" spans="2:25">
      <c r="K64" s="195"/>
      <c r="L64" s="195"/>
      <c r="M64" s="195"/>
      <c r="N64" s="273"/>
      <c r="O64" s="273"/>
    </row>
    <row r="65" spans="11:17">
      <c r="K65" s="195"/>
      <c r="L65" s="195"/>
      <c r="M65" s="195"/>
      <c r="N65" s="290"/>
      <c r="O65" s="290"/>
    </row>
    <row r="66" spans="11:17">
      <c r="K66" s="195"/>
      <c r="L66" s="195"/>
      <c r="M66" s="195"/>
      <c r="O66" s="193"/>
    </row>
    <row r="67" spans="11:17">
      <c r="N67" s="227"/>
      <c r="O67" s="229"/>
    </row>
    <row r="68" spans="11:17">
      <c r="N68" s="227"/>
      <c r="O68" s="229"/>
    </row>
    <row r="69" spans="11:17">
      <c r="N69" s="228"/>
      <c r="O69" s="228"/>
    </row>
    <row r="70" spans="11:17">
      <c r="N70" s="227"/>
      <c r="O70" s="229"/>
    </row>
    <row r="71" spans="11:17">
      <c r="N71" s="227"/>
      <c r="O71" s="229"/>
    </row>
    <row r="72" spans="11:17">
      <c r="N72" s="227"/>
      <c r="O72" s="229"/>
    </row>
    <row r="73" spans="11:17">
      <c r="O73" s="193"/>
      <c r="P73" s="193"/>
      <c r="Q73" s="193"/>
    </row>
    <row r="74" spans="11:17">
      <c r="O74" s="193"/>
      <c r="P74" s="193"/>
      <c r="Q74" s="193"/>
    </row>
    <row r="75" spans="11:17">
      <c r="O75" s="193"/>
      <c r="P75" s="193"/>
      <c r="Q75" s="193"/>
    </row>
    <row r="76" spans="11:17">
      <c r="O76" s="193"/>
      <c r="P76" s="193"/>
      <c r="Q76" s="193"/>
    </row>
    <row r="77" spans="11:17">
      <c r="O77" s="193"/>
      <c r="P77" s="193"/>
      <c r="Q77" s="193"/>
    </row>
    <row r="78" spans="11:17">
      <c r="O78" s="193"/>
      <c r="P78" s="193"/>
      <c r="Q78" s="193"/>
    </row>
    <row r="79" spans="11:17">
      <c r="O79" s="193"/>
      <c r="P79" s="193"/>
      <c r="Q79" s="193"/>
    </row>
    <row r="80" spans="11:17">
      <c r="O80" s="193"/>
      <c r="P80" s="193"/>
      <c r="Q80" s="193"/>
    </row>
    <row r="81" spans="15:17">
      <c r="O81" s="193"/>
      <c r="P81" s="193"/>
      <c r="Q81" s="193"/>
    </row>
  </sheetData>
  <mergeCells count="2">
    <mergeCell ref="C5:G5"/>
    <mergeCell ref="N55:N57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5B923-BA4B-E641-951B-4B9E1FF3F989}">
  <dimension ref="A1:CY109"/>
  <sheetViews>
    <sheetView zoomScale="141" zoomScaleNormal="141" workbookViewId="0">
      <pane xSplit="6" topLeftCell="AV1" activePane="topRight" state="frozen"/>
      <selection pane="topRight" activeCell="BG21" sqref="BG21"/>
    </sheetView>
  </sheetViews>
  <sheetFormatPr baseColWidth="10" defaultRowHeight="15"/>
  <cols>
    <col min="1" max="1" width="7.5" style="268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7" max="16384" width="10.83203125" style="224"/>
  </cols>
  <sheetData>
    <row r="1" spans="1:103" ht="16" thickBot="1">
      <c r="O1" s="341" t="s">
        <v>146</v>
      </c>
      <c r="P1" s="342" t="s">
        <v>149</v>
      </c>
      <c r="Q1" s="342"/>
      <c r="R1" s="342"/>
      <c r="S1" s="343"/>
      <c r="U1" s="341" t="s">
        <v>253</v>
      </c>
      <c r="V1" s="342" t="s">
        <v>150</v>
      </c>
      <c r="W1" s="342"/>
      <c r="X1" s="342"/>
      <c r="Y1" s="343"/>
      <c r="AA1" s="341" t="s">
        <v>253</v>
      </c>
      <c r="AB1" s="342" t="s">
        <v>151</v>
      </c>
      <c r="AC1" s="342"/>
      <c r="AD1" s="342"/>
      <c r="AE1" s="343"/>
      <c r="AG1" s="341" t="s">
        <v>253</v>
      </c>
      <c r="AH1" s="342" t="s">
        <v>152</v>
      </c>
      <c r="AI1" s="342"/>
      <c r="AJ1" s="342"/>
      <c r="AK1" s="343"/>
      <c r="AM1" s="341" t="s">
        <v>253</v>
      </c>
      <c r="AN1" s="342" t="s">
        <v>118</v>
      </c>
      <c r="AO1" s="342"/>
      <c r="AP1" s="342"/>
      <c r="AQ1" s="343"/>
      <c r="AS1" s="341" t="s">
        <v>253</v>
      </c>
      <c r="AT1" s="342" t="s">
        <v>125</v>
      </c>
      <c r="AU1" s="342"/>
      <c r="AV1" s="342"/>
      <c r="AW1" s="343"/>
      <c r="AY1" s="341" t="s">
        <v>253</v>
      </c>
      <c r="AZ1" s="342" t="s">
        <v>318</v>
      </c>
      <c r="BA1" s="342"/>
      <c r="BB1" s="342"/>
      <c r="BC1" s="343"/>
      <c r="BE1" s="341" t="s">
        <v>253</v>
      </c>
      <c r="BF1" s="342" t="s">
        <v>318</v>
      </c>
      <c r="BG1" s="342" t="s">
        <v>365</v>
      </c>
      <c r="BH1" s="342"/>
      <c r="BI1" s="343"/>
      <c r="BK1" s="341" t="s">
        <v>253</v>
      </c>
      <c r="BL1" s="342" t="s">
        <v>128</v>
      </c>
      <c r="BM1" s="342"/>
      <c r="BN1" s="342"/>
      <c r="BO1" s="343"/>
      <c r="BQ1" s="3" t="s">
        <v>253</v>
      </c>
      <c r="BR1" s="1" t="s">
        <v>185</v>
      </c>
      <c r="BS1" s="3"/>
      <c r="BT1" s="3"/>
      <c r="BU1" s="3"/>
      <c r="BW1" s="3" t="s">
        <v>253</v>
      </c>
      <c r="BX1" s="1" t="s">
        <v>292</v>
      </c>
      <c r="BY1" s="3"/>
      <c r="BZ1" s="3"/>
      <c r="CA1" s="3"/>
      <c r="CC1" s="3" t="s">
        <v>253</v>
      </c>
      <c r="CD1" s="1" t="s">
        <v>293</v>
      </c>
      <c r="CE1" s="3"/>
      <c r="CF1" s="3"/>
      <c r="CG1" s="3"/>
      <c r="CI1" s="3" t="s">
        <v>253</v>
      </c>
      <c r="CJ1" s="1" t="s">
        <v>294</v>
      </c>
      <c r="CK1" s="3"/>
      <c r="CL1" s="3"/>
      <c r="CM1" s="3"/>
      <c r="CO1" s="3" t="s">
        <v>253</v>
      </c>
      <c r="CP1" s="1" t="s">
        <v>184</v>
      </c>
      <c r="CQ1" s="3"/>
      <c r="CR1" s="3"/>
      <c r="CS1" s="3"/>
      <c r="CU1" s="3" t="s">
        <v>253</v>
      </c>
      <c r="CV1" s="1" t="s">
        <v>183</v>
      </c>
      <c r="CW1" s="3"/>
      <c r="CX1" s="3"/>
      <c r="CY1" s="3"/>
    </row>
    <row r="2" spans="1:103">
      <c r="A2" s="334" t="str">
        <f>'243way_Regular Symbol'!L1</f>
        <v>Symbol</v>
      </c>
      <c r="B2" s="147">
        <f>OverView!C27</f>
        <v>3</v>
      </c>
      <c r="C2" s="147">
        <f>OverView!D27</f>
        <v>3</v>
      </c>
      <c r="D2" s="147">
        <f>OverView!E27</f>
        <v>4</v>
      </c>
      <c r="E2" s="147">
        <f>OverView!F27</f>
        <v>4</v>
      </c>
      <c r="F2" s="147">
        <f>OverView!G27</f>
        <v>4</v>
      </c>
      <c r="H2" s="349" t="s">
        <v>315</v>
      </c>
      <c r="I2" s="350">
        <v>1</v>
      </c>
      <c r="J2" s="350">
        <v>2</v>
      </c>
      <c r="K2" s="350">
        <v>3</v>
      </c>
      <c r="L2" s="350">
        <v>4</v>
      </c>
      <c r="M2" s="351">
        <v>5</v>
      </c>
      <c r="O2" s="344">
        <f>B2</f>
        <v>3</v>
      </c>
      <c r="P2" s="344">
        <f t="shared" ref="P2:S2" si="0">C2</f>
        <v>3</v>
      </c>
      <c r="Q2" s="344">
        <f t="shared" si="0"/>
        <v>4</v>
      </c>
      <c r="R2" s="344">
        <f t="shared" si="0"/>
        <v>4</v>
      </c>
      <c r="S2" s="344">
        <f t="shared" si="0"/>
        <v>4</v>
      </c>
      <c r="U2" s="344">
        <f>O2</f>
        <v>3</v>
      </c>
      <c r="V2" s="344">
        <f t="shared" ref="V2:Y2" si="1">P2</f>
        <v>3</v>
      </c>
      <c r="W2" s="344">
        <f t="shared" si="1"/>
        <v>4</v>
      </c>
      <c r="X2" s="344">
        <f t="shared" si="1"/>
        <v>4</v>
      </c>
      <c r="Y2" s="344">
        <f t="shared" si="1"/>
        <v>4</v>
      </c>
      <c r="AA2" s="344">
        <f>U2</f>
        <v>3</v>
      </c>
      <c r="AB2" s="344">
        <f t="shared" ref="AB2" si="2">V2</f>
        <v>3</v>
      </c>
      <c r="AC2" s="344">
        <f t="shared" ref="AC2" si="3">W2</f>
        <v>4</v>
      </c>
      <c r="AD2" s="344">
        <f t="shared" ref="AD2" si="4">X2</f>
        <v>4</v>
      </c>
      <c r="AE2" s="344">
        <f t="shared" ref="AE2" si="5">Y2</f>
        <v>4</v>
      </c>
      <c r="AG2" s="344">
        <f>AA2</f>
        <v>3</v>
      </c>
      <c r="AH2" s="344">
        <f t="shared" ref="AH2" si="6">AB2</f>
        <v>3</v>
      </c>
      <c r="AI2" s="344">
        <f t="shared" ref="AI2" si="7">AC2</f>
        <v>4</v>
      </c>
      <c r="AJ2" s="344">
        <f t="shared" ref="AJ2" si="8">AD2</f>
        <v>4</v>
      </c>
      <c r="AK2" s="344">
        <f t="shared" ref="AK2" si="9">AE2</f>
        <v>4</v>
      </c>
      <c r="AM2" s="344">
        <f>AG2</f>
        <v>3</v>
      </c>
      <c r="AN2" s="344">
        <f t="shared" ref="AN2" si="10">AH2</f>
        <v>3</v>
      </c>
      <c r="AO2" s="344">
        <f t="shared" ref="AO2" si="11">AI2</f>
        <v>4</v>
      </c>
      <c r="AP2" s="344">
        <f t="shared" ref="AP2" si="12">AJ2</f>
        <v>4</v>
      </c>
      <c r="AQ2" s="344">
        <f t="shared" ref="AQ2" si="13">AK2</f>
        <v>4</v>
      </c>
      <c r="AS2" s="344">
        <f>AM2</f>
        <v>3</v>
      </c>
      <c r="AT2" s="344">
        <f t="shared" ref="AT2" si="14">AN2</f>
        <v>3</v>
      </c>
      <c r="AU2" s="344">
        <f t="shared" ref="AU2" si="15">AO2</f>
        <v>4</v>
      </c>
      <c r="AV2" s="344">
        <f t="shared" ref="AV2" si="16">AP2</f>
        <v>4</v>
      </c>
      <c r="AW2" s="344">
        <f t="shared" ref="AW2" si="17">AQ2</f>
        <v>4</v>
      </c>
      <c r="AX2" s="344"/>
      <c r="AY2" s="344">
        <f t="shared" ref="AY2" si="18">AS2</f>
        <v>3</v>
      </c>
      <c r="AZ2" s="344">
        <f t="shared" ref="AZ2" si="19">AT2</f>
        <v>3</v>
      </c>
      <c r="BA2" s="344">
        <f t="shared" ref="BA2" si="20">AU2</f>
        <v>4</v>
      </c>
      <c r="BB2" s="344">
        <f t="shared" ref="BB2" si="21">AV2</f>
        <v>4</v>
      </c>
      <c r="BC2" s="344">
        <f t="shared" ref="BC2" si="22">AW2</f>
        <v>4</v>
      </c>
      <c r="BE2" s="344">
        <f t="shared" ref="BE2" si="23">AY2</f>
        <v>3</v>
      </c>
      <c r="BF2" s="344">
        <f t="shared" ref="BF2" si="24">AZ2</f>
        <v>3</v>
      </c>
      <c r="BG2" s="344">
        <f t="shared" ref="BG2" si="25">BA2</f>
        <v>4</v>
      </c>
      <c r="BH2" s="344">
        <f t="shared" ref="BH2" si="26">BB2</f>
        <v>4</v>
      </c>
      <c r="BI2" s="344">
        <f t="shared" ref="BI2" si="27">BC2</f>
        <v>4</v>
      </c>
      <c r="BK2" s="344">
        <f t="shared" ref="BK2" si="28">BE2</f>
        <v>3</v>
      </c>
      <c r="BL2" s="344">
        <f t="shared" ref="BL2" si="29">BF2</f>
        <v>3</v>
      </c>
      <c r="BM2" s="344">
        <f t="shared" ref="BM2" si="30">BG2</f>
        <v>4</v>
      </c>
      <c r="BN2" s="344">
        <f t="shared" ref="BN2" si="31">BH2</f>
        <v>4</v>
      </c>
      <c r="BO2" s="344">
        <f t="shared" ref="BO2" si="32">BI2</f>
        <v>4</v>
      </c>
      <c r="BQ2" s="344">
        <f t="shared" ref="BQ2" si="33">BK2</f>
        <v>3</v>
      </c>
      <c r="BR2" s="344">
        <f t="shared" ref="BR2" si="34">BL2</f>
        <v>3</v>
      </c>
      <c r="BS2" s="344">
        <f t="shared" ref="BS2" si="35">BM2</f>
        <v>4</v>
      </c>
      <c r="BT2" s="344">
        <f t="shared" ref="BT2" si="36">BN2</f>
        <v>4</v>
      </c>
      <c r="BU2" s="344">
        <f t="shared" ref="BU2" si="37">BO2</f>
        <v>4</v>
      </c>
      <c r="BW2" s="344">
        <f t="shared" ref="BW2" si="38">BQ2</f>
        <v>3</v>
      </c>
      <c r="BX2" s="344">
        <f t="shared" ref="BX2" si="39">BR2</f>
        <v>3</v>
      </c>
      <c r="BY2" s="344">
        <f t="shared" ref="BY2" si="40">BS2</f>
        <v>4</v>
      </c>
      <c r="BZ2" s="344">
        <f t="shared" ref="BZ2" si="41">BT2</f>
        <v>4</v>
      </c>
      <c r="CA2" s="344">
        <f t="shared" ref="CA2" si="42">BU2</f>
        <v>4</v>
      </c>
      <c r="CC2" s="344">
        <f t="shared" ref="CC2" si="43">BW2</f>
        <v>3</v>
      </c>
      <c r="CD2" s="344">
        <f t="shared" ref="CD2" si="44">BX2</f>
        <v>3</v>
      </c>
      <c r="CE2" s="344">
        <f t="shared" ref="CE2" si="45">BY2</f>
        <v>4</v>
      </c>
      <c r="CF2" s="344">
        <f t="shared" ref="CF2" si="46">BZ2</f>
        <v>4</v>
      </c>
      <c r="CG2" s="344">
        <f t="shared" ref="CG2" si="47">CA2</f>
        <v>4</v>
      </c>
      <c r="CI2" s="344">
        <f t="shared" ref="CI2" si="48">CC2</f>
        <v>3</v>
      </c>
      <c r="CJ2" s="344">
        <f t="shared" ref="CJ2" si="49">CD2</f>
        <v>3</v>
      </c>
      <c r="CK2" s="344">
        <f t="shared" ref="CK2" si="50">CE2</f>
        <v>4</v>
      </c>
      <c r="CL2" s="344">
        <f t="shared" ref="CL2" si="51">CF2</f>
        <v>4</v>
      </c>
      <c r="CM2" s="344">
        <f t="shared" ref="CM2" si="52">CG2</f>
        <v>4</v>
      </c>
      <c r="CO2" s="344">
        <f t="shared" ref="CO2" si="53">CI2</f>
        <v>3</v>
      </c>
      <c r="CP2" s="344">
        <f t="shared" ref="CP2" si="54">CJ2</f>
        <v>3</v>
      </c>
      <c r="CQ2" s="344">
        <f t="shared" ref="CQ2" si="55">CK2</f>
        <v>4</v>
      </c>
      <c r="CR2" s="344">
        <f t="shared" ref="CR2" si="56">CL2</f>
        <v>4</v>
      </c>
      <c r="CS2" s="344">
        <f t="shared" ref="CS2" si="57">CM2</f>
        <v>4</v>
      </c>
      <c r="CU2" s="344">
        <f t="shared" ref="CU2" si="58">CO2</f>
        <v>3</v>
      </c>
      <c r="CV2" s="344">
        <f t="shared" ref="CV2" si="59">CP2</f>
        <v>3</v>
      </c>
      <c r="CW2" s="344">
        <f t="shared" ref="CW2" si="60">CQ2</f>
        <v>4</v>
      </c>
      <c r="CX2" s="344">
        <f t="shared" ref="CX2" si="61">CR2</f>
        <v>4</v>
      </c>
      <c r="CY2" s="344">
        <f t="shared" ref="CY2" si="62">CS2</f>
        <v>4</v>
      </c>
    </row>
    <row r="3" spans="1:103">
      <c r="A3" s="335" t="s">
        <v>315</v>
      </c>
      <c r="B3" s="333">
        <v>1</v>
      </c>
      <c r="C3" s="333">
        <v>2</v>
      </c>
      <c r="D3" s="333">
        <v>3</v>
      </c>
      <c r="E3" s="333">
        <v>4</v>
      </c>
      <c r="F3" s="336">
        <v>5</v>
      </c>
      <c r="H3" s="352" t="s">
        <v>149</v>
      </c>
      <c r="I3" s="3">
        <f>SUM(O4:O100)</f>
        <v>42</v>
      </c>
      <c r="J3" s="3">
        <f t="shared" ref="J3:M3" si="63">SUM(P4:P100)</f>
        <v>49</v>
      </c>
      <c r="K3" s="3">
        <f t="shared" si="63"/>
        <v>38</v>
      </c>
      <c r="L3" s="3">
        <f t="shared" si="63"/>
        <v>38</v>
      </c>
      <c r="M3" s="3">
        <f t="shared" si="63"/>
        <v>60</v>
      </c>
      <c r="O3" s="345" t="s">
        <v>0</v>
      </c>
      <c r="P3" s="113" t="s">
        <v>21</v>
      </c>
      <c r="Q3" s="113" t="s">
        <v>22</v>
      </c>
      <c r="R3" s="113" t="s">
        <v>23</v>
      </c>
      <c r="S3" s="346" t="s">
        <v>24</v>
      </c>
      <c r="U3" s="345" t="s">
        <v>0</v>
      </c>
      <c r="V3" s="113" t="s">
        <v>21</v>
      </c>
      <c r="W3" s="113" t="s">
        <v>22</v>
      </c>
      <c r="X3" s="113" t="s">
        <v>23</v>
      </c>
      <c r="Y3" s="346" t="s">
        <v>24</v>
      </c>
      <c r="AA3" s="345" t="s">
        <v>0</v>
      </c>
      <c r="AB3" s="113" t="s">
        <v>21</v>
      </c>
      <c r="AC3" s="113" t="s">
        <v>22</v>
      </c>
      <c r="AD3" s="113" t="s">
        <v>23</v>
      </c>
      <c r="AE3" s="346" t="s">
        <v>24</v>
      </c>
      <c r="AG3" s="345" t="s">
        <v>0</v>
      </c>
      <c r="AH3" s="113" t="s">
        <v>21</v>
      </c>
      <c r="AI3" s="113" t="s">
        <v>22</v>
      </c>
      <c r="AJ3" s="113" t="s">
        <v>23</v>
      </c>
      <c r="AK3" s="346" t="s">
        <v>24</v>
      </c>
      <c r="AM3" s="345" t="s">
        <v>0</v>
      </c>
      <c r="AN3" s="113" t="s">
        <v>21</v>
      </c>
      <c r="AO3" s="113" t="s">
        <v>22</v>
      </c>
      <c r="AP3" s="113" t="s">
        <v>23</v>
      </c>
      <c r="AQ3" s="346" t="s">
        <v>24</v>
      </c>
      <c r="AS3" s="345" t="s">
        <v>0</v>
      </c>
      <c r="AT3" s="113" t="s">
        <v>21</v>
      </c>
      <c r="AU3" s="113" t="s">
        <v>22</v>
      </c>
      <c r="AV3" s="113" t="s">
        <v>23</v>
      </c>
      <c r="AW3" s="346" t="s">
        <v>24</v>
      </c>
      <c r="AY3" s="345" t="s">
        <v>0</v>
      </c>
      <c r="AZ3" s="113" t="s">
        <v>21</v>
      </c>
      <c r="BA3" s="113" t="s">
        <v>22</v>
      </c>
      <c r="BB3" s="113" t="s">
        <v>23</v>
      </c>
      <c r="BC3" s="346" t="s">
        <v>24</v>
      </c>
      <c r="BE3" s="345" t="s">
        <v>0</v>
      </c>
      <c r="BF3" s="113" t="s">
        <v>21</v>
      </c>
      <c r="BG3" s="113" t="s">
        <v>22</v>
      </c>
      <c r="BH3" s="113" t="s">
        <v>23</v>
      </c>
      <c r="BI3" s="346" t="s">
        <v>24</v>
      </c>
      <c r="BK3" s="345" t="s">
        <v>0</v>
      </c>
      <c r="BL3" s="113" t="s">
        <v>21</v>
      </c>
      <c r="BM3" s="113" t="s">
        <v>22</v>
      </c>
      <c r="BN3" s="113" t="s">
        <v>23</v>
      </c>
      <c r="BO3" s="346" t="s">
        <v>24</v>
      </c>
      <c r="BQ3" s="113" t="s">
        <v>0</v>
      </c>
      <c r="BR3" s="113" t="s">
        <v>21</v>
      </c>
      <c r="BS3" s="113" t="s">
        <v>22</v>
      </c>
      <c r="BT3" s="113" t="s">
        <v>23</v>
      </c>
      <c r="BU3" s="113" t="s">
        <v>24</v>
      </c>
      <c r="BW3" s="113" t="s">
        <v>0</v>
      </c>
      <c r="BX3" s="113" t="s">
        <v>21</v>
      </c>
      <c r="BY3" s="113" t="s">
        <v>22</v>
      </c>
      <c r="BZ3" s="113" t="s">
        <v>23</v>
      </c>
      <c r="CA3" s="113" t="s">
        <v>24</v>
      </c>
      <c r="CC3" s="113" t="s">
        <v>0</v>
      </c>
      <c r="CD3" s="113" t="s">
        <v>21</v>
      </c>
      <c r="CE3" s="113" t="s">
        <v>22</v>
      </c>
      <c r="CF3" s="113" t="s">
        <v>23</v>
      </c>
      <c r="CG3" s="113" t="s">
        <v>24</v>
      </c>
      <c r="CI3" s="113" t="s">
        <v>0</v>
      </c>
      <c r="CJ3" s="113" t="s">
        <v>21</v>
      </c>
      <c r="CK3" s="113" t="s">
        <v>22</v>
      </c>
      <c r="CL3" s="113" t="s">
        <v>23</v>
      </c>
      <c r="CM3" s="113" t="s">
        <v>24</v>
      </c>
      <c r="CO3" s="113" t="s">
        <v>0</v>
      </c>
      <c r="CP3" s="113" t="s">
        <v>21</v>
      </c>
      <c r="CQ3" s="113" t="s">
        <v>22</v>
      </c>
      <c r="CR3" s="113" t="s">
        <v>23</v>
      </c>
      <c r="CS3" s="113" t="s">
        <v>24</v>
      </c>
      <c r="CU3" s="113" t="s">
        <v>0</v>
      </c>
      <c r="CV3" s="113" t="s">
        <v>21</v>
      </c>
      <c r="CW3" s="113" t="s">
        <v>22</v>
      </c>
      <c r="CX3" s="113" t="s">
        <v>23</v>
      </c>
      <c r="CY3" s="113" t="s">
        <v>24</v>
      </c>
    </row>
    <row r="4" spans="1:103">
      <c r="A4" s="337">
        <f>IF('243way_Regular Symbol'!L3="","",'243way_Regular Symbol'!L3)</f>
        <v>0</v>
      </c>
      <c r="B4" s="191" t="str">
        <f>IF('576way_Regular Symbol(2wild)'!Q3="",
IF($A4-'576way_Regular Symbol(2wild)'!D$16&gt;='576way_RegularＸ_W()'!B$2-1,"",VLOOKUP($A4-'576way_Regular Symbol(2wild)'!D$16,'576way_Regular Symbol(2wild)'!$P$3:$U$99,'576way_RegularＸ_W()'!B$3+1,FALSE)),
'576way_Regular Symbol(2wild)'!Q3)</f>
        <v>M2</v>
      </c>
      <c r="C4" s="191" t="str">
        <f>IF('576way_Regular Symbol(2wild)'!R3="",
IF($A4-'576way_Regular Symbol(2wild)'!E$16&gt;='576way_RegularＸ_W()'!C$2-1,"",VLOOKUP($A4-'576way_Regular Symbol(2wild)'!E$16,'576way_Regular Symbol(2wild)'!$P$3:$U$99,'576way_RegularＸ_W()'!C$3+1,FALSE)),
'576way_Regular Symbol(2wild)'!R3)</f>
        <v>M2</v>
      </c>
      <c r="D4" s="191" t="str">
        <f>IF('576way_Regular Symbol(2wild)'!S3="",
IF($A4-'576way_Regular Symbol(2wild)'!F$16&gt;='576way_RegularＸ_W()'!D$2-1,"",VLOOKUP($A4-'576way_Regular Symbol(2wild)'!F$16,'576way_Regular Symbol(2wild)'!$P$3:$U$99,'576way_RegularＸ_W()'!D$3+1,FALSE)),
'576way_Regular Symbol(2wild)'!S3)</f>
        <v>M4</v>
      </c>
      <c r="E4" s="191" t="str">
        <f>IF('576way_Regular Symbol(2wild)'!T3="",
IF($A4-'576way_Regular Symbol(2wild)'!G$16&gt;='576way_RegularＸ_W()'!E$2-1,"",VLOOKUP($A4-'576way_Regular Symbol(2wild)'!G$16,'576way_Regular Symbol(2wild)'!$P$3:$U$99,'576way_RegularＸ_W()'!E$3+1,FALSE)),
'576way_Regular Symbol(2wild)'!T3)</f>
        <v>M1</v>
      </c>
      <c r="F4" s="191" t="str">
        <f>IF('576way_Regular Symbol(2wild)'!U3="",
IF($A4-'576way_Regular Symbol(2wild)'!H$16&gt;='576way_RegularＸ_W()'!F$2-1,"",VLOOKUP($A4-'576way_Regular Symbol(2wild)'!H$16,'576way_Regular Symbol(2wild)'!$P$3:$U$99,'576way_RegularＸ_W()'!F$3+1,FALSE)),
'576way_Regular Symbol(2wild)'!U3)</f>
        <v>Q</v>
      </c>
      <c r="H4" s="352" t="s">
        <v>150</v>
      </c>
      <c r="I4" s="3">
        <f>SUM(U4:U100)</f>
        <v>42</v>
      </c>
      <c r="J4" s="3">
        <f t="shared" ref="J4:M4" si="64">SUM(V4:V100)</f>
        <v>64</v>
      </c>
      <c r="K4" s="3">
        <f t="shared" si="64"/>
        <v>43</v>
      </c>
      <c r="L4" s="3">
        <f t="shared" si="64"/>
        <v>32</v>
      </c>
      <c r="M4" s="3">
        <f t="shared" si="64"/>
        <v>60</v>
      </c>
      <c r="N4" s="363">
        <f>IF($A4="","",$A4)</f>
        <v>0</v>
      </c>
      <c r="O4" s="344">
        <f>IF($A4&gt;='576way_Regular Symbol(2wild)'!D$16,"",IF(B4="","",IF(OR(B4=$O$1,B4=$P$1,B5=$O$1,B5=$P$1,B6=$O$1,B6=$P$1),0,1)))</f>
        <v>1</v>
      </c>
      <c r="P4" s="344">
        <f>IF($A4&gt;='576way_Regular Symbol(2wild)'!E$16,"",IF(C4="","",IF(OR(C4=$O$1,C4=$P$1,C5=$O$1,C5=$P$1,C6=$O$1,C6=$P$1),0,1)))</f>
        <v>1</v>
      </c>
      <c r="Q4" s="344">
        <f>IF($A4&gt;='576way_Regular Symbol(2wild)'!F$16,"",IF(D4="","",IF(OR(D4=$O$1,D4=$P$1,D5=$O$1,D5=$P$1,D6=$O$1,D6=$P$1,D7=$O$1,D7=$P$1),0,1)))</f>
        <v>1</v>
      </c>
      <c r="R4" s="344">
        <f>IF($A4&gt;='576way_Regular Symbol(2wild)'!G$16,"",IF(E4="","",IF(OR(E4=$O$1,E4=$P$1,E5=$O$1,E5=$P$1,E6=$O$1,E6=$P$1,E7=$O$1,E7=$P$1),0,1)))</f>
        <v>0</v>
      </c>
      <c r="S4" s="344">
        <f>IF($A4&gt;='576way_Regular Symbol(2wild)'!H$16,"",IF(F4="","",IF(OR(F4=$O$1,F4=$P$1,F5=$O$1,F5=$P$1,F6=$O$1,F6=$P$1,F7=$O$1,F7=$P$1),0,1)))</f>
        <v>1</v>
      </c>
      <c r="U4" s="344">
        <f>IF($A4&gt;='576way_Regular Symbol(2wild)'!D$16,"",IF(B4=0,"",IF(OR(B4=$U$1,B4=$V$1,B5=$U$1,B5=$V$1,B6=$U$1,B6=$V$1),0,1)))</f>
        <v>0</v>
      </c>
      <c r="V4" s="344">
        <f>IF($A4&gt;='576way_Regular Symbol(2wild)'!E$16,"",IF(C4=0,"",IF(OR(C4=$U$1,C4=$V$1,C5=$U$1,C5=$V$1,C6=$U$1,C6=$V$1),0,1)))</f>
        <v>0</v>
      </c>
      <c r="W4" s="3">
        <f>IF($A4&gt;='576way_Regular Symbol(2wild)'!F$16,"",IF(D4=0,"",IF(OR(D4=$U$1,D4=$V$1,D5=$U$1,D5=$V$1,D6=$U$1,D6=$V$1,D7=$U$1,D7=$V$1),0,1)))</f>
        <v>0</v>
      </c>
      <c r="X4" s="3">
        <f>IF($A4&gt;='576way_Regular Symbol(2wild)'!G$16,"",IF(E4=0,"",IF(OR(E4=$U$1,E4=$V$1,E5=$U$1,E5=$V$1,E6=$U$1,E6=$V$1,E7=$U$1,E7=$V$1),0,1)))</f>
        <v>0</v>
      </c>
      <c r="Y4" s="3">
        <f>IF($A4&gt;='576way_Regular Symbol(2wild)'!H$16,"",IF(F4=0,"",IF(OR(F4=$U$1,F4=$V$1,F5=$U$1,F5=$V$1,F6=$U$1,F6=$V$1,F7=$U$1,F7=$V$1),0,1)))</f>
        <v>1</v>
      </c>
      <c r="AA4" s="344">
        <f>IF($A4&gt;='576way_Regular Symbol(2wild)'!D$16,"",IF(B4=0,"",IF(OR(B4=$AA$1,B4=$AB$1,B5=$AA$1,B5=$AB$1,B6=$AA$1,,B6=$AB$1),0,1)))</f>
        <v>1</v>
      </c>
      <c r="AB4" s="344">
        <f>IF($A4&gt;='576way_Regular Symbol(2wild)'!E$16,"",IF(C4=0,"",IF(OR(C4=$AA$1,C4=$AB$1,C5=$AA$1,C5=$AB$1,C6=$AA$1,,C6=$AB$1),0,1)))</f>
        <v>1</v>
      </c>
      <c r="AC4" s="3">
        <f>IF($A4&gt;='576way_Regular Symbol(2wild)'!F$16,"",IF(D4=0,"",IF(OR(D4=$AA$1,D4=$AB$1,D5=$AA$1,D5=$AB$1,D6=$AA$1,D6=$AB$1,D7=$AA$1,D7=$AB$1),0,1)))</f>
        <v>1</v>
      </c>
      <c r="AD4" s="3">
        <f>IF($A4&gt;='576way_Regular Symbol(2wild)'!G$16,"",IF(E4=0,"",IF(OR(E4=$AA$1,E4=$AB$1,E5=$AA$1,E5=$AB$1,E6=$AA$1,E6=$AB$1,E7=$AA$1,E7=$AB$1),0,1)))</f>
        <v>1</v>
      </c>
      <c r="AE4" s="3">
        <f>IF($A4&gt;='576way_Regular Symbol(2wild)'!H$16,"",IF(F4=0,"",IF(OR(F4=$AA$1,F4=$AB$1,F5=$AA$1,F5=$AB$1,F6=$AA$1,F6=$AB$1,F7=$AA$1,F7=$AB$1),0,1)))</f>
        <v>1</v>
      </c>
      <c r="AG4" s="344">
        <f>IF($A4&gt;='576way_Regular Symbol(2wild)'!D$16,"",IF(B4=0,"",IF(OR(B4=$AG$1,B4=$AH$1,B5=$AG$1,B5=$AH$1,B6=$AG$1,B6=$AH$1),0,1)))</f>
        <v>1</v>
      </c>
      <c r="AH4" s="344">
        <f>IF($A4&gt;='576way_Regular Symbol(2wild)'!E$16,"",IF(C4=0,"",IF(OR(C4=$AG$1,C4=$AH$1,C5=$AG$1,C5=$AH$1,C6=$AG$1,C6=$AH$1),0,1)))</f>
        <v>1</v>
      </c>
      <c r="AI4" s="3">
        <f>IF($A4&gt;='576way_Regular Symbol(2wild)'!F$16,"",IF(D4=0,"",IF(OR(D4=$AG$1,D4=$AH$1,D5=$AG$1,D5=$AH$1,D6=$AG$1,D6=$AH$1,D7=$AG$1,D7=$AH$1),0,1)))</f>
        <v>0</v>
      </c>
      <c r="AJ4" s="3">
        <f>IF($A4&gt;='576way_Regular Symbol(2wild)'!G$16,"",IF(E4=0,"",IF(OR(E4=$AG$1,E4=$AH$1,E5=$AG$1,E5=$AH$1,E6=$AG$1,E6=$AH$1,E7=$AG$1,E7=$AH$1),0,1)))</f>
        <v>1</v>
      </c>
      <c r="AK4" s="3">
        <f>IF($A4&gt;='576way_Regular Symbol(2wild)'!H$16,"",IF(F4=0,"",IF(OR(F4=$AG$1,F4=$AH$1,F5=$AG$1,F5=$AH$1,F6=$AG$1,F6=$AH$1,F7=$AG$1,F7=$AH$1),0,1)))</f>
        <v>1</v>
      </c>
      <c r="AM4" s="344">
        <f>IF($A4&gt;='576way_Regular Symbol(2wild)'!D$16,"",IF(B4=0,"",IF(OR(B4=$AM$1,B4=$AN$1,B5=$AM$1,B5=$AN$1,B6=$AM$1,B6=$AN$1),0,1)))</f>
        <v>0</v>
      </c>
      <c r="AN4" s="344">
        <f>IF($A4&gt;='576way_Regular Symbol(2wild)'!E$16,"",IF(C4=0,"",IF(OR(C4=$AM$1,C4=$AN$1,C5=$AM$1,C5=$AN$1,C6=$AM$1,C6=$AN$1),0,1)))</f>
        <v>1</v>
      </c>
      <c r="AO4" s="3">
        <f>IF($A4&gt;='576way_Regular Symbol(2wild)'!F$16,"",IF(D4=0,"",IF(OR(D4=$AM$1,D4=$AN$1,D5=$AM$1,D5=$AN$1,D6=$AM$1,D6=$AN$1,D7=$AM$1,D7=$AN$1),0,1)))</f>
        <v>1</v>
      </c>
      <c r="AP4" s="3">
        <f>IF($A4&gt;='576way_Regular Symbol(2wild)'!G$16,"",IF(E4=0,"",IF(OR(E4=$AM$1,E4=$AN$1,E5=$AM$1,E5=$AN$1,E6=$AM$1,E6=$AN$1,E7=$AM$1,E7=$AN$1),0,1)))</f>
        <v>1</v>
      </c>
      <c r="AQ4" s="3">
        <f>IF($A4&gt;='576way_Regular Symbol(2wild)'!H$16,"",IF(F4=0,"",IF(OR(F4=$AM$1,F4=$AN$1,F5=$AM$1,F5=$AN$1,F6=$AM$1,F6=$AN$1,F7=$AM$1,F7=$AN$1),0,1)))</f>
        <v>1</v>
      </c>
      <c r="AS4" s="344">
        <f>IF($A4&gt;='576way_Regular Symbol(2wild)'!D$16,"",IF(B4=0,"",IF(OR(B4=$AM$1,B4=$AT$1,B5=$AM$1,B5=$AT$1,B6=$AM$1,B6=$AT$1),0,1)))</f>
        <v>1</v>
      </c>
      <c r="AT4" s="344">
        <f>IF($A4&gt;='576way_Regular Symbol(2wild)'!E$16,"",IF(C4=0,"",IF(OR(C4=$AM$1,C4=$AT$1,C5=$AM$1,C5=$AT$1,C6=$AM$1,C6=$AT$1),0,1)))</f>
        <v>1</v>
      </c>
      <c r="AU4" s="3">
        <f>IF($A4&gt;='576way_Regular Symbol(2wild)'!F$16,"",IF(D4=0,"",IF(OR(D4=$AM$1,D4=$AT$1,D5=$AM$1,D5=$AT$1,D6=$AM$1,D6=$AT$1,D7=$AM$1,D7=$AT$1),0,1)))</f>
        <v>1</v>
      </c>
      <c r="AV4" s="3">
        <f>IF($A4&gt;='576way_Regular Symbol(2wild)'!G$16,"",IF(E4=0,"",IF(OR(E4=$AM$1,E4=$AT$1,E5=$AM$1,E5=$AT$1,E6=$AM$1,E6=$AT$1,E7=$AM$1,E7=$AT$1),0,1)))</f>
        <v>1</v>
      </c>
      <c r="AW4" s="3">
        <f>IF($A4&gt;='576way_Regular Symbol(2wild)'!H$16,"",IF(F4=0,"",IF(OR(F4=$AM$1,F4=$AT$1,F5=$AM$1,F5=$AT$1,F6=$AM$1,F6=$AT$1,F7=$AM$1,F7=$AT$1),0,1)))</f>
        <v>1</v>
      </c>
      <c r="AY4" s="344">
        <f>IF($A4&gt;='576way_Regular Symbol(2wild)'!D$16,"",IF(B4=0,"",IF(OR(B4=$AM$1,B4=$AZ$1,B5=$AM$1,B5=$AZ$1,B6=$AM$1,B6=$AZ$1),0,1)))</f>
        <v>1</v>
      </c>
      <c r="AZ4" s="344">
        <f>IF($A4&gt;='576way_Regular Symbol(2wild)'!E$16,"",IF(C4=0,"",IF(OR(C4=$AM$1,C4=$AZ$1,C5=$AM$1,C5=$AZ$1,C6=$AM$1,C6=$AZ$1),0,1)))</f>
        <v>1</v>
      </c>
      <c r="BA4" s="3">
        <f>IF($A4&gt;='576way_Regular Symbol(2wild)'!F$16,"",IF(D4=0,"",IF(OR(D4=$AM$1,D4=$AZ$1,D5=$AM$1,D5=$AZ$1,D6=$AM$1,D6=$AZ$1,D7=$AM$1,D7=$AZ$1),0,1)))</f>
        <v>1</v>
      </c>
      <c r="BB4" s="3">
        <f>IF($A4&gt;='576way_Regular Symbol(2wild)'!G$16,"",IF(E4=0,"",IF(OR(E4=$AM$1,E4=$AZ$1,E5=$AM$1,E5=$AZ$1,E6=$AM$1,E6=$AZ$1,E7=$AM$1,E7=$AZ$1),0,1)))</f>
        <v>1</v>
      </c>
      <c r="BC4" s="3">
        <f>IF($A4&gt;='576way_Regular Symbol(2wild)'!H$16,"",IF(F4=0,"",IF(OR(F4=$AM$1,F4=$AZ$1,F5=$AM$1,F5=$AZ$1,F6=$AM$1,F6=$AZ$1,F7=$AM$1,F7=$AZ$1),0,1)))</f>
        <v>1</v>
      </c>
      <c r="BE4" s="344">
        <f>IF($A4&gt;='576way_Regular Symbol(2wild)'!D$16,"",IF(B4=0,"",IF(OR(B4=$AM$1,B4=$BF$1,B5=$AM$1,B5=$BF$1,B6=$AM$1,B6=$BF$1),0,1)))</f>
        <v>1</v>
      </c>
      <c r="BF4" s="344">
        <f>IF($A4&gt;='576way_Regular Symbol(2wild)'!E$16,"",IF(C4=0,"",IF(OR(C4=$AM$1,C4=$BF$1,C5=$AM$1,C5=$BF$1,C6=$AM$1,C6=$BF$1),0,1)))</f>
        <v>1</v>
      </c>
      <c r="BG4" s="3">
        <f>IF($A4&gt;='576way_Regular Symbol(2wild)'!F$16,"",IF(D4=0,"",COUNTIF(D4:D7,$BF$1)))</f>
        <v>0</v>
      </c>
      <c r="BH4" s="3">
        <f>IF($A4&gt;='576way_Regular Symbol(2wild)'!G$16,"",IF(E4=0,"",COUNTIF(E4:E7,$BF$1)))</f>
        <v>0</v>
      </c>
      <c r="BI4" s="3">
        <f>IF($A4&gt;='576way_Regular Symbol(2wild)'!H$16,"",IF(F4=0,"",COUNTIF(F4:F7,$BF$1)))</f>
        <v>0</v>
      </c>
      <c r="BK4" s="344">
        <f>IF($A4&gt;='576way_Regular Symbol(2wild)'!D$16,"",IF(B4=0,"",IF(OR(B4=$AM$1,B4=$BL$1,B5=$AM$1,B5=$BL$1,B6=$AM$1,B6=$BL$1),0,1)))</f>
        <v>1</v>
      </c>
      <c r="BL4" s="344">
        <f>IF($A4&gt;='576way_Regular Symbol(2wild)'!E$16,"",IF(C4=0,"",IF(OR(C4=$AM$1,C4=$BL$1,C5=$AM$1,C5=$BL$1,C6=$AM$1,C6=$BL$1),0,1)))</f>
        <v>1</v>
      </c>
      <c r="BM4" s="3">
        <f>IF($A4&gt;='576way_Regular Symbol(2wild)'!F$16,"",IF(D4=0,"",IF(OR(D4=$AM$1,D4=$BL$1,D5=$AM$1,D5=$BL$1,D6=$AM$1,D6=$BL$1,D7=$AM$1,D7=$BL$1),0,1)))</f>
        <v>1</v>
      </c>
      <c r="BN4" s="3">
        <f>IF($A4&gt;='576way_Regular Symbol(2wild)'!G$16,"",IF(E4=0,"",IF(OR(E4=$AM$1,E4=$BL$1,E5=$AM$1,E5=$BL$1,E6=$AM$1,E6=$BL$1,E7=$AM$1,E7=$BL$1),0,1)))</f>
        <v>1</v>
      </c>
      <c r="BO4" s="3">
        <f>IF($A4&gt;='576way_Regular Symbol(2wild)'!H$16,"",IF(F4=0,"",IF(OR(F4=$AM$1,F4=$BL$1,F5=$AM$1,F5=$BL$1,F6=$AM$1,F6=$BL$1,F7=$AM$1,F7=$BL$1),0,1)))</f>
        <v>1</v>
      </c>
      <c r="BQ4" s="3">
        <f>IF($A4&gt;='576way_Regular Symbol(2wild)'!D$16,"",IF(B4=0,"",IF(OR(B4=$BQ$1,B4=$BR$1,B5=$BQ$1,B5=$BR$1,B6=$BQ$1,B6=$BR$1),0,1)))</f>
        <v>1</v>
      </c>
      <c r="BR4" s="3">
        <f>IF($A4&gt;='576way_Regular Symbol(2wild)'!E$16,"",IF(C4=0,"",IF(OR(C4=$BQ$1,C4=$BR$1,C5=$BQ$1,C5=$BR$1,C6=$BQ$1,C6=$BR$1),0,1)))</f>
        <v>1</v>
      </c>
      <c r="BS4" s="3">
        <f>IF($A4&gt;='576way_Regular Symbol(2wild)'!F$16,"",IF(D4=0,"",IF(OR(D4=$BQ$1,D4=$BR$1,D5=$BQ$1,D5=$BR$1,D6=$BQ$1,D6=$BR$1,D7=$BQ$1,D7=$BR$1),0,1)))</f>
        <v>1</v>
      </c>
      <c r="BT4" s="3">
        <f>IF($A4&gt;='576way_Regular Symbol(2wild)'!G$16,"",IF(E4=0,"",IF(OR(E4=$BQ$1,E4=$BR$1,E5=$BQ$1,E5=$BR$1,E6=$BQ$1,E6=$BR$1,E7=$BQ$1,E7=$BR$1),0,1)))</f>
        <v>1</v>
      </c>
      <c r="BU4" s="3">
        <f>IF($A4&gt;='576way_Regular Symbol(2wild)'!H$16,"",IF(F4=0,"",IF(OR(F4=$BQ$1,F4=$BR$1,F5=$BQ$1,F5=$BR$1,F6=$BQ$1,F6=$BR$1,F7=$BQ$1,F7=$BR$1),0,1)))</f>
        <v>1</v>
      </c>
      <c r="BW4" s="3">
        <f>IF($A4&gt;='576way_Regular Symbol(2wild)'!D$16,"",IF(B4=0,"",IF(OR(B4=$BW$1,B5=$BW$1,B6=$BW$1,B4=$BX$1,B5=$BX$1,B6=$BX$1),0,1)))</f>
        <v>1</v>
      </c>
      <c r="BX4" s="3">
        <f>IF($A4&gt;='576way_Regular Symbol(2wild)'!E$16,"",IF(C4=0,"",IF(OR(C4=$BW$1,C5=$BW$1,C6=$BW$1,C4=$BX$1,C5=$BX$1,C6=$BX$1),0,1)))</f>
        <v>0</v>
      </c>
      <c r="BY4" s="3">
        <f>IF($A4&gt;='576way_Regular Symbol(2wild)'!F$16,"",IF(D4=0,"",IF(OR(D4=$BW$1,D5=$BW$1,D6=$BW$1,D4=$BX$1,D5=$BX$1,D6=$BX$1,D7=$BW$1,D7=$BX$1),0,1)))</f>
        <v>1</v>
      </c>
      <c r="BZ4" s="3">
        <f>IF($A4&gt;='576way_Regular Symbol(2wild)'!G$16,"",IF(E4=0,"",IF(OR(E4=$BW$1,E5=$BW$1,E6=$BW$1,E4=$BX$1,E5=$BX$1,E6=$BX$1,E7=$BW$1,E7=$BX$1),0,1)))</f>
        <v>0</v>
      </c>
      <c r="CA4" s="3">
        <f>IF($A4&gt;='576way_Regular Symbol(2wild)'!H$16,"",IF(F4=0,"",IF(OR(F4=$BW$1,F5=$BW$1,F6=$BW$1,F4=$BX$1,F5=$BX$1,F6=$BX$1,F7=$BW$1,F7=$BX$1),0,1)))</f>
        <v>1</v>
      </c>
      <c r="CC4" s="3">
        <f>IF($A4&gt;='576way_Regular Symbol(2wild)'!D$16,"",IF(B4=0,"",IF(OR(B4=$BW$1,B5=$BW$1,B6=$BW$1,B4=$CD$1,B5=$CD$1,B6=$CD$1),0,1)))</f>
        <v>1</v>
      </c>
      <c r="CD4" s="3">
        <f>IF($A4&gt;='576way_Regular Symbol(2wild)'!E$16,"",IF(C4=0,"",IF(OR(C4=$BW$1,C5=$BW$1,C6=$BW$1,C4=$CD$1,C5=$CD$1,C6=$CD$1),0,1)))</f>
        <v>1</v>
      </c>
      <c r="CE4" s="3">
        <f>IF($A4&gt;='576way_Regular Symbol(2wild)'!F$16,"",IF(D4=0,"",IF(OR(D4=$BW$1,D5=$BW$1,D6=$BW$1,D4=$CD$1,D5=$CD$1,D6=$CD$1,D7=$BW$1,D7=$CD$1),0,1)))</f>
        <v>1</v>
      </c>
      <c r="CF4" s="3">
        <f>IF($A4&gt;='576way_Regular Symbol(2wild)'!G$16,"",IF(E4=0,"",IF(OR(E4=$BW$1,E5=$BW$1,E6=$BW$1,E4=$CD$1,E5=$CD$1,E6=$CD$1,E7=$BW$1,E7=$CD$1),0,1)))</f>
        <v>0</v>
      </c>
      <c r="CG4" s="3">
        <f>IF($A4&gt;='576way_Regular Symbol(2wild)'!H$16,"",IF(F4=0,"",IF(OR(F4=$BW$1,F5=$BW$1,F6=$BW$1,F4=$CD$1,F5=$CD$1,F6=$CD$1,F7=$BW$1,F7=$CD$1),0,1)))</f>
        <v>0</v>
      </c>
      <c r="CI4" s="3">
        <f>IF($A4&gt;='576way_Regular Symbol(2wild)'!D$16,"",IF(B4=0,"",IF(OR(B4=$BW$1,B5=$BW$1,B6=$BW$1,B4=$CJ$1,B5=$CJ$1,B6=$CJ$1),0,1)))</f>
        <v>1</v>
      </c>
      <c r="CJ4" s="3">
        <f>IF($A4&gt;='576way_Regular Symbol(2wild)'!E$16,"",IF(C4=0,"",IF(OR(C4=$BW$1,C5=$BW$1,C6=$BW$1,C4=$CJ$1,C5=$CJ$1,C6=$CJ$1),0,1)))</f>
        <v>0</v>
      </c>
      <c r="CK4" s="3">
        <f>IF($A4&gt;='576way_Regular Symbol(2wild)'!F$16,"",IF(D4=0,"",IF(OR(D4=$BW$1,D5=$BW$1,D6=$BW$1,D4=$CJ$1,D5=$CJ$1,D6=$CJ$1,D7=$BW$1,D7=$CJ$1),0,1)))</f>
        <v>1</v>
      </c>
      <c r="CL4" s="3">
        <f>IF($A4&gt;='576way_Regular Symbol(2wild)'!G$16,"",IF(E4=0,"",IF(OR(E4=$BW$1,E5=$BW$1,E6=$BW$1,E4=$CJ$1,E5=$CJ$1,E6=$CJ$1,E7=$BW$1,E7=$CJ$1),0,1)))</f>
        <v>1</v>
      </c>
      <c r="CM4" s="3">
        <f>IF($A4&gt;='576way_Regular Symbol(2wild)'!H$16,"",IF(F4=0,"",IF(OR(F4=$BW$1,F5=$BW$1,F6=$BW$1,F4=$CJ$1,F5=$CJ$1,F6=$CJ$1,F7=$BW$1,F7=$CJ$1),0,1)))</f>
        <v>1</v>
      </c>
      <c r="CO4" s="3">
        <f>IF($A4&gt;='576way_Regular Symbol(2wild)'!D$16,"",IF(B4=0,"",IF(OR(B4=$BW$1,B5=$BW$1,B6=$BW$1,B4=$CP$1,B5=$CP$1,B6=$CP$1),0,1)))</f>
        <v>1</v>
      </c>
      <c r="CP4" s="3">
        <f>IF($A4&gt;='576way_Regular Symbol(2wild)'!E$16,"",IF(C4=0,"",IF(OR(C4=$BW$1,C5=$BW$1,C6=$BW$1,C4=$CP$1,C5=$CP$1,C6=$CP$1),0,1)))</f>
        <v>1</v>
      </c>
      <c r="CQ4" s="3">
        <f>IF($A4&gt;='576way_Regular Symbol(2wild)'!F$16,"",IF(D4=0,"",IF(OR(D4=$BW$1,D5=$BW$1,D6=$BW$1,D4=$CP$1,D5=$CP$1,D6=$CP$1,D7=$BW$1,D7=$CP$1),0,1)))</f>
        <v>0</v>
      </c>
      <c r="CR4" s="3">
        <f>IF($A4&gt;='576way_Regular Symbol(2wild)'!G$16,"",IF(E4=0,"",IF(OR(E4=$BW$1,E5=$BW$1,E6=$BW$1,E4=$CP$1,E5=$CP$1,E6=$CP$1,E7=$BW$1,E7=$CP$1),0,1)))</f>
        <v>1</v>
      </c>
      <c r="CS4" s="3">
        <f>IF($A4&gt;='576way_Regular Symbol(2wild)'!H$16,"",IF(F4=0,"",IF(OR(F4=$BW$1,F5=$BW$1,F6=$BW$1,F4=$CP$1,F5=$CP$1,F6=$CP$1,F7=$BW$1,F7=$CP$1),0,1)))</f>
        <v>0</v>
      </c>
      <c r="CU4" s="3">
        <f>IF($A4&gt;='576way_Regular Symbol(2wild)'!D$16,"",IF(B4=0,"",IF(OR(B4=$BW$1,B5=$BW$1,B6=$BW$1,B4=$CV$1,B5=$CV$1,B6=$CV$1),0,1)))</f>
        <v>1</v>
      </c>
      <c r="CV4" s="3">
        <f>IF($A4&gt;='576way_Regular Symbol(2wild)'!E$16,"",IF(C4=0,"",IF(OR(C4=$BW$1,C5=$BW$1,C6=$BW$1,C4=$CV$1,C5=$CV$1,C6=$CV$1),0,1)))</f>
        <v>1</v>
      </c>
      <c r="CW4" s="3">
        <f>IF($A4&gt;='576way_Regular Symbol(2wild)'!F$16,"",IF(D4=0,"",IF(OR(D4=$BW$1,D5=$BW$1,D6=$BW$1,D4=$CV$1,D5=$CV$1,D6=$CV$1,D7=$BW$1,D7=$CV$1),0,1)))</f>
        <v>1</v>
      </c>
      <c r="CX4" s="3">
        <f>IF($A4&gt;='576way_Regular Symbol(2wild)'!G$16,"",IF(E4=0,"",IF(OR(E4=$BW$1,E5=$BW$1,E6=$BW$1,E4=$CV$1,E5=$CV$1,E6=$CV$1,E7=$BW$1,E7=$CV$1),0,1)))</f>
        <v>1</v>
      </c>
      <c r="CY4" s="3">
        <f>IF($A4&gt;='576way_Regular Symbol(2wild)'!H$16,"",IF(F4=0,"",IF(OR(F4=$BW$1,F5=$BW$1,F6=$BW$1,F4=$CV$1,F5=$CV$1,F6=$CV$1,F7=$BW$1,F7=$CV$1),0,1)))</f>
        <v>1</v>
      </c>
    </row>
    <row r="5" spans="1:103">
      <c r="A5" s="337">
        <f>IF('243way_Regular Symbol'!L4="","",'243way_Regular Symbol'!L4)</f>
        <v>1</v>
      </c>
      <c r="B5" s="191" t="str">
        <f>IF('576way_Regular Symbol(2wild)'!Q4="",
IF($A5-'576way_Regular Symbol(2wild)'!D$16&gt;='576way_RegularＸ_W()'!B$2-1,"",VLOOKUP($A5-'576way_Regular Symbol(2wild)'!D$16,'576way_Regular Symbol(2wild)'!$P$3:$U$99,'576way_RegularＸ_W()'!B$3+1,FALSE)),
'576way_Regular Symbol(2wild)'!Q4)</f>
        <v>M5</v>
      </c>
      <c r="C5" s="191" t="str">
        <f>IF('576way_Regular Symbol(2wild)'!R4="",
IF($A5-'576way_Regular Symbol(2wild)'!E$16&gt;='576way_RegularＸ_W()'!C$2-1,"",VLOOKUP($A5-'576way_Regular Symbol(2wild)'!E$16,'576way_Regular Symbol(2wild)'!$P$3:$U$99,'576way_RegularＸ_W()'!C$3+1,FALSE)),
'576way_Regular Symbol(2wild)'!R4)</f>
        <v>K</v>
      </c>
      <c r="D5" s="191" t="str">
        <f>IF('576way_Regular Symbol(2wild)'!S4="",
IF($A5-'576way_Regular Symbol(2wild)'!F$16&gt;='576way_RegularＸ_W()'!D$2-1,"",VLOOKUP($A5-'576way_Regular Symbol(2wild)'!F$16,'576way_Regular Symbol(2wild)'!$P$3:$U$99,'576way_RegularＸ_W()'!D$3+1,FALSE)),
'576way_Regular Symbol(2wild)'!S4)</f>
        <v>M2</v>
      </c>
      <c r="E5" s="191" t="str">
        <f>IF('576way_Regular Symbol(2wild)'!T4="",
IF($A5-'576way_Regular Symbol(2wild)'!G$16&gt;='576way_RegularＸ_W()'!E$2-1,"",VLOOKUP($A5-'576way_Regular Symbol(2wild)'!G$16,'576way_Regular Symbol(2wild)'!$P$3:$U$99,'576way_RegularＸ_W()'!E$3+1,FALSE)),
'576way_Regular Symbol(2wild)'!T4)</f>
        <v>M2</v>
      </c>
      <c r="F5" s="191" t="str">
        <f>IF('576way_Regular Symbol(2wild)'!U4="",
IF($A5-'576way_Regular Symbol(2wild)'!H$16&gt;='576way_RegularＸ_W()'!F$2-1,"",VLOOKUP($A5-'576way_Regular Symbol(2wild)'!H$16,'576way_Regular Symbol(2wild)'!$P$3:$U$99,'576way_RegularＸ_W()'!F$3+1,FALSE)),
'576way_Regular Symbol(2wild)'!U4)</f>
        <v>TE</v>
      </c>
      <c r="H5" s="352" t="s">
        <v>83</v>
      </c>
      <c r="I5" s="3">
        <f>SUM(AA4:AA100)</f>
        <v>46</v>
      </c>
      <c r="J5" s="3">
        <f t="shared" ref="J5:M5" si="65">SUM(AB4:AB100)</f>
        <v>67</v>
      </c>
      <c r="K5" s="3">
        <f t="shared" si="65"/>
        <v>48</v>
      </c>
      <c r="L5" s="3">
        <f t="shared" si="65"/>
        <v>52</v>
      </c>
      <c r="M5" s="3">
        <f t="shared" si="65"/>
        <v>40</v>
      </c>
      <c r="N5" s="363">
        <f t="shared" ref="N5:N68" si="66">IF($A5="","",$A5)</f>
        <v>1</v>
      </c>
      <c r="O5" s="344">
        <f>IF($A5&gt;='576way_Regular Symbol(2wild)'!D$16,"",IF(B5="","",IF(OR(B5=$O$1,B5=$P$1,B6=$O$1,B6=$P$1,B7=$O$1,B7=$P$1),0,1)))</f>
        <v>0</v>
      </c>
      <c r="P5" s="344">
        <f>IF($A5&gt;='576way_Regular Symbol(2wild)'!E$16,"",IF(C5="","",IF(OR(C5=$O$1,C5=$P$1,C6=$O$1,C6=$P$1,C7=$O$1,C7=$P$1),0,1)))</f>
        <v>1</v>
      </c>
      <c r="Q5" s="344">
        <f>IF($A5&gt;='576way_Regular Symbol(2wild)'!F$16,"",IF(D5="","",IF(OR(D5=$O$1,D5=$P$1,D6=$O$1,D6=$P$1,D7=$O$1,D7=$P$1,D8=$O$1,D8=$P$1),0,1)))</f>
        <v>1</v>
      </c>
      <c r="R5" s="344">
        <f>IF($A5&gt;='576way_Regular Symbol(2wild)'!G$16,"",IF(E5="","",IF(OR(E5=$O$1,E5=$P$1,E6=$O$1,E6=$P$1,E7=$O$1,E7=$P$1,E8=$O$1,E8=$P$1),0,1)))</f>
        <v>1</v>
      </c>
      <c r="S5" s="344">
        <f>IF($A5&gt;='576way_Regular Symbol(2wild)'!H$16,"",IF(F5="","",IF(OR(F5=$O$1,F5=$P$1,F6=$O$1,F6=$P$1,F7=$O$1,F7=$P$1,F8=$O$1,F8=$P$1),0,1)))</f>
        <v>0</v>
      </c>
      <c r="U5" s="344">
        <f>IF($A5&gt;='576way_Regular Symbol(2wild)'!D$16,"",IF(B5=0,"",IF(OR(B5=$U$1,B5=$V$1,B6=$U$1,B6=$V$1,B7=$U$1,B7=$V$1),0,1)))</f>
        <v>0</v>
      </c>
      <c r="V5" s="344">
        <f>IF($A5&gt;='576way_Regular Symbol(2wild)'!E$16,"",IF(C5=0,"",IF(OR(C5=$U$1,C5=$V$1,C6=$U$1,C6=$V$1,C7=$U$1,C7=$V$1),0,1)))</f>
        <v>1</v>
      </c>
      <c r="W5" s="3">
        <f>IF($A5&gt;='576way_Regular Symbol(2wild)'!F$16,"",IF(D5=0,"",IF(OR(D5=$U$1,D5=$V$1,D6=$U$1,D6=$V$1,D7=$U$1,D7=$V$1,D8=$U$1,D8=$V$1),0,1)))</f>
        <v>0</v>
      </c>
      <c r="X5" s="3">
        <f>IF($A5&gt;='576way_Regular Symbol(2wild)'!G$16,"",IF(E5=0,"",IF(OR(E5=$U$1,E5=$V$1,E6=$U$1,E6=$V$1,E7=$U$1,E7=$V$1,E8=$U$1,E8=$V$1),0,1)))</f>
        <v>0</v>
      </c>
      <c r="Y5" s="3">
        <f>IF($A5&gt;='576way_Regular Symbol(2wild)'!H$16,"",IF(F5=0,"",IF(OR(F5=$U$1,F5=$V$1,F6=$U$1,F6=$V$1,F7=$U$1,F7=$V$1,F8=$U$1,F8=$V$1),0,1)))</f>
        <v>1</v>
      </c>
      <c r="AA5" s="344">
        <f>IF($A5&gt;='576way_Regular Symbol(2wild)'!D$16,"",IF(B5=0,"",IF(OR(B5=$AA$1,B5=$AB$1,B6=$AA$1,B6=$AB$1,B7=$AA$1,,B7=$AB$1),0,1)))</f>
        <v>0</v>
      </c>
      <c r="AB5" s="344">
        <f>IF($A5&gt;='576way_Regular Symbol(2wild)'!E$16,"",IF(C5=0,"",IF(OR(C5=$AA$1,C5=$AB$1,C6=$AA$1,C6=$AB$1,C7=$AA$1,,C7=$AB$1),0,1)))</f>
        <v>1</v>
      </c>
      <c r="AC5" s="3">
        <f>IF($A5&gt;='576way_Regular Symbol(2wild)'!F$16,"",IF(D5=0,"",IF(OR(D5=$AA$1,D5=$AB$1,D6=$AA$1,D6=$AB$1,D7=$AA$1,D7=$AB$1,D8=$AA$1,D8=$AB$1),0,1)))</f>
        <v>1</v>
      </c>
      <c r="AD5" s="3">
        <f>IF($A5&gt;='576way_Regular Symbol(2wild)'!G$16,"",IF(E5=0,"",IF(OR(E5=$AA$1,E5=$AB$1,E6=$AA$1,E6=$AB$1,E7=$AA$1,E7=$AB$1,E8=$AA$1,E8=$AB$1),0,1)))</f>
        <v>1</v>
      </c>
      <c r="AE5" s="3">
        <f>IF($A5&gt;='576way_Regular Symbol(2wild)'!H$16,"",IF(F5=0,"",IF(OR(F5=$AA$1,F5=$AB$1,F6=$AA$1,F6=$AB$1,F7=$AA$1,F7=$AB$1,F8=$AA$1,F8=$AB$1),0,1)))</f>
        <v>1</v>
      </c>
      <c r="AG5" s="344">
        <f>IF($A5&gt;='576way_Regular Symbol(2wild)'!D$16,"",IF(B5=0,"",IF(OR(B5=$AG$1,B5=$AH$1,B6=$AG$1,B6=$AH$1,B7=$AG$1,B7=$AH$1),0,1)))</f>
        <v>0</v>
      </c>
      <c r="AH5" s="344">
        <f>IF($A5&gt;='576way_Regular Symbol(2wild)'!E$16,"",IF(C5=0,"",IF(OR(C5=$AG$1,C5=$AH$1,C6=$AG$1,C6=$AH$1,C7=$AG$1,C7=$AH$1),0,1)))</f>
        <v>1</v>
      </c>
      <c r="AI5" s="3">
        <f>IF($A5&gt;='576way_Regular Symbol(2wild)'!F$16,"",IF(D5=0,"",IF(OR(D5=$AG$1,D5=$AH$1,D6=$AG$1,D6=$AH$1,D7=$AG$1,D7=$AH$1,D8=$AG$1,D8=$AH$1),0,1)))</f>
        <v>1</v>
      </c>
      <c r="AJ5" s="3">
        <f>IF($A5&gt;='576way_Regular Symbol(2wild)'!G$16,"",IF(E5=0,"",IF(OR(E5=$AG$1,E5=$AH$1,E6=$AG$1,E6=$AH$1,E7=$AG$1,E7=$AH$1,E8=$AG$1,E8=$AH$1),0,1)))</f>
        <v>1</v>
      </c>
      <c r="AK5" s="3">
        <f>IF($A5&gt;='576way_Regular Symbol(2wild)'!H$16,"",IF(F5=0,"",IF(OR(F5=$AG$1,F5=$AH$1,F6=$AG$1,F6=$AH$1,F7=$AG$1,F7=$AH$1,F8=$AG$1,F8=$AH$1),0,1)))</f>
        <v>1</v>
      </c>
      <c r="AM5" s="344">
        <f>IF($A5&gt;='576way_Regular Symbol(2wild)'!D$16,"",IF(B5=0,"",IF(OR(B5=$AM$1,B5=$AN$1,B6=$AM$1,B6=$AN$1,B7=$AM$1,B7=$AN$1),0,1)))</f>
        <v>0</v>
      </c>
      <c r="AN5" s="344">
        <f>IF($A5&gt;='576way_Regular Symbol(2wild)'!E$16,"",IF(C5=0,"",IF(OR(C5=$AM$1,C5=$AN$1,C6=$AM$1,C6=$AN$1,C7=$AM$1,C7=$AN$1),0,1)))</f>
        <v>0</v>
      </c>
      <c r="AO5" s="3">
        <f>IF($A5&gt;='576way_Regular Symbol(2wild)'!F$16,"",IF(D5=0,"",IF(OR(D5=$AM$1,D5=$AN$1,D6=$AM$1,D6=$AN$1,D7=$AM$1,D7=$AN$1,D8=$AM$1,D8=$AN$1),0,1)))</f>
        <v>0</v>
      </c>
      <c r="AP5" s="3">
        <f>IF($A5&gt;='576way_Regular Symbol(2wild)'!G$16,"",IF(E5=0,"",IF(OR(E5=$AM$1,E5=$AN$1,E6=$AM$1,E6=$AN$1,E7=$AM$1,E7=$AN$1,E8=$AM$1,E8=$AN$1),0,1)))</f>
        <v>1</v>
      </c>
      <c r="AQ5" s="3">
        <f>IF($A5&gt;='576way_Regular Symbol(2wild)'!H$16,"",IF(F5=0,"",IF(OR(F5=$AM$1,F5=$AN$1,F6=$AM$1,F6=$AN$1,F7=$AM$1,F7=$AN$1,F8=$AM$1,F8=$AN$1),0,1)))</f>
        <v>1</v>
      </c>
      <c r="AS5" s="344">
        <f>IF($A5&gt;='576way_Regular Symbol(2wild)'!D$16,"",IF(B5=0,"",IF(OR(B5=$AM$1,B5=$AT$1,B6=$AM$1,B6=$AT$1,B7=$AM$1,B7=$AT$1),0,1)))</f>
        <v>0</v>
      </c>
      <c r="AT5" s="344">
        <f>IF($A5&gt;='576way_Regular Symbol(2wild)'!E$16,"",IF(C5=0,"",IF(OR(C5=$AM$1,C5=$AT$1,C6=$AM$1,C6=$AT$1,C7=$AM$1,C7=$AT$1),0,1)))</f>
        <v>1</v>
      </c>
      <c r="AU5" s="3">
        <f>IF($A5&gt;='576way_Regular Symbol(2wild)'!F$16,"",IF(D5=0,"",IF(OR(D5=$AM$1,D5=$AT$1,D6=$AM$1,D6=$AT$1,D7=$AM$1,D7=$AT$1,D8=$AM$1,D8=$AT$1),0,1)))</f>
        <v>1</v>
      </c>
      <c r="AV5" s="3">
        <f>IF($A5&gt;='576way_Regular Symbol(2wild)'!G$16,"",IF(E5=0,"",IF(OR(E5=$AM$1,E5=$AT$1,E6=$AM$1,E6=$AT$1,E7=$AM$1,E7=$AT$1,E8=$AM$1,E8=$AT$1),0,1)))</f>
        <v>1</v>
      </c>
      <c r="AW5" s="3">
        <f>IF($A5&gt;='576way_Regular Symbol(2wild)'!H$16,"",IF(F5=0,"",IF(OR(F5=$AM$1,F5=$AT$1,F6=$AM$1,F6=$AT$1,F7=$AM$1,F7=$AT$1,F8=$AM$1,F8=$AT$1),0,1)))</f>
        <v>1</v>
      </c>
      <c r="AY5" s="344">
        <f>IF($A5&gt;='576way_Regular Symbol(2wild)'!D$16,"",IF(B5=0,"",IF(OR(B5=$AM$1,B5=$AZ$1,B6=$AM$1,B6=$AZ$1,B7=$AM$1,B7=$AZ$1),0,1)))</f>
        <v>0</v>
      </c>
      <c r="AZ5" s="344">
        <f>IF($A5&gt;='576way_Regular Symbol(2wild)'!E$16,"",IF(C5=0,"",IF(OR(C5=$AM$1,C5=$AZ$1,C6=$AM$1,C6=$AZ$1,C7=$AM$1,C7=$AZ$1),0,1)))</f>
        <v>1</v>
      </c>
      <c r="BA5" s="3">
        <f>IF($A5&gt;='576way_Regular Symbol(2wild)'!F$16,"",IF(D5=0,"",IF(OR(D5=$AM$1,D5=$AZ$1,D6=$AM$1,D6=$AZ$1,D7=$AM$1,D7=$AZ$1,D8=$AM$1,D8=$AZ$1),0,1)))</f>
        <v>1</v>
      </c>
      <c r="BB5" s="3">
        <f>IF($A5&gt;='576way_Regular Symbol(2wild)'!G$16,"",IF(E5=0,"",IF(OR(E5=$AM$1,E5=$AZ$1,E6=$AM$1,E6=$AZ$1,E7=$AM$1,E7=$AZ$1,E8=$AM$1,E8=$AZ$1),0,1)))</f>
        <v>1</v>
      </c>
      <c r="BC5" s="3">
        <f>IF($A5&gt;='576way_Regular Symbol(2wild)'!H$16,"",IF(F5=0,"",IF(OR(F5=$AM$1,F5=$AZ$1,F6=$AM$1,F6=$AZ$1,F7=$AM$1,F7=$AZ$1,F8=$AM$1,F8=$AZ$1),0,1)))</f>
        <v>1</v>
      </c>
      <c r="BE5" s="344">
        <f>IF($A5&gt;='576way_Regular Symbol(2wild)'!D$16,"",IF(B5=0,"",IF(OR(B5=$AM$1,B5=$BF$1,B6=$AM$1,B6=$BF$1,B7=$AM$1,B7=$BF$1),0,1)))</f>
        <v>0</v>
      </c>
      <c r="BF5" s="344">
        <f>IF($A5&gt;='576way_Regular Symbol(2wild)'!E$16,"",IF(C5=0,"",IF(OR(C5=$AM$1,C5=$BF$1,C6=$AM$1,C6=$BF$1,C7=$AM$1,C7=$BF$1),0,1)))</f>
        <v>1</v>
      </c>
      <c r="BG5" s="3">
        <f>IF($A5&gt;='576way_Regular Symbol(2wild)'!F$16,"",IF(D5=0,"",COUNTIF(D5:D8,$BF$1)))</f>
        <v>0</v>
      </c>
      <c r="BH5" s="3">
        <f>IF($A5&gt;='576way_Regular Symbol(2wild)'!G$16,"",IF(E5=0,"",COUNTIF(E5:E8,$BF$1)))</f>
        <v>0</v>
      </c>
      <c r="BI5" s="3">
        <f>IF($A5&gt;='576way_Regular Symbol(2wild)'!H$16,"",IF(F5=0,"",COUNTIF(F5:F8,$BF$1)))</f>
        <v>0</v>
      </c>
      <c r="BK5" s="344">
        <f>IF($A5&gt;='576way_Regular Symbol(2wild)'!D$16,"",IF(B5=0,"",IF(OR(B5=$AM$1,B5=$BL$1,B6=$AM$1,B6=$BL$1,B7=$AM$1,B7=$BL$1),0,1)))</f>
        <v>0</v>
      </c>
      <c r="BL5" s="344">
        <f>IF($A5&gt;='576way_Regular Symbol(2wild)'!E$16,"",IF(C5=0,"",IF(OR(C5=$AM$1,C5=$BL$1,C6=$AM$1,C6=$BL$1,C7=$AM$1,C7=$BL$1),0,1)))</f>
        <v>1</v>
      </c>
      <c r="BM5" s="3">
        <f>IF($A5&gt;='576way_Regular Symbol(2wild)'!F$16,"",IF(D5=0,"",IF(OR(D5=$AM$1,D5=$BL$1,D6=$AM$1,D6=$BL$1,D7=$AM$1,D7=$BL$1,D8=$AM$1,D8=$BL$1),0,1)))</f>
        <v>1</v>
      </c>
      <c r="BN5" s="3">
        <f>IF($A5&gt;='576way_Regular Symbol(2wild)'!G$16,"",IF(E5=0,"",IF(OR(E5=$AM$1,E5=$BL$1,E6=$AM$1,E6=$BL$1,E7=$AM$1,E7=$BL$1,E8=$AM$1,E8=$BL$1),0,1)))</f>
        <v>1</v>
      </c>
      <c r="BO5" s="3">
        <f>IF($A5&gt;='576way_Regular Symbol(2wild)'!H$16,"",IF(F5=0,"",IF(OR(F5=$AM$1,F5=$BL$1,F6=$AM$1,F6=$BL$1,F7=$AM$1,F7=$BL$1,F8=$AM$1,F8=$BL$1),0,1)))</f>
        <v>1</v>
      </c>
      <c r="BQ5" s="3">
        <f>IF($A5&gt;='576way_Regular Symbol(2wild)'!D$16,"",IF(B5=0,"",IF(OR(B5=$BQ$1,B5=$BR$1,B6=$BQ$1,B6=$BR$1,B7=$BQ$1,B7=$BR$1),0,1)))</f>
        <v>0</v>
      </c>
      <c r="BR5" s="3">
        <f>IF($A5&gt;='576way_Regular Symbol(2wild)'!E$16,"",IF(C5=0,"",IF(OR(C5=$BQ$1,C5=$BR$1,C6=$BQ$1,C6=$BR$1,C7=$BQ$1,C7=$BR$1),0,1)))</f>
        <v>1</v>
      </c>
      <c r="BS5" s="3">
        <f>IF($A5&gt;='576way_Regular Symbol(2wild)'!F$16,"",IF(D5=0,"",IF(OR(D5=$BQ$1,D5=$BR$1,D6=$BQ$1,D6=$BR$1,D7=$BQ$1,D7=$BR$1,D8=$BQ$1,D8=$BR$1),0,1)))</f>
        <v>1</v>
      </c>
      <c r="BT5" s="3">
        <f>IF($A5&gt;='576way_Regular Symbol(2wild)'!G$16,"",IF(E5=0,"",IF(OR(E5=$BQ$1,E5=$BR$1,E6=$BQ$1,E6=$BR$1,E7=$BQ$1,E7=$BR$1,E8=$BQ$1,E8=$BR$1),0,1)))</f>
        <v>1</v>
      </c>
      <c r="BU5" s="3">
        <f>IF($A5&gt;='576way_Regular Symbol(2wild)'!H$16,"",IF(F5=0,"",IF(OR(F5=$BQ$1,F5=$BR$1,F6=$BQ$1,F6=$BR$1,F7=$BQ$1,F7=$BR$1,F8=$BQ$1,F8=$BR$1),0,1)))</f>
        <v>1</v>
      </c>
      <c r="BW5" s="3">
        <f>IF($A5&gt;='576way_Regular Symbol(2wild)'!D$16,"",IF(B5=0,"",IF(OR(B5=$BW$1,B6=$BW$1,B7=$BW$1,B5=$BX$1,B6=$BX$1,B7=$BX$1),0,1)))</f>
        <v>0</v>
      </c>
      <c r="BX5" s="3">
        <f>IF($A5&gt;='576way_Regular Symbol(2wild)'!E$16,"",IF(C5=0,"",IF(OR(C5=$BW$1,C6=$BW$1,C7=$BW$1,C5=$BX$1,C6=$BX$1,C7=$BX$1),0,1)))</f>
        <v>0</v>
      </c>
      <c r="BY5" s="3">
        <f>IF($A5&gt;='576way_Regular Symbol(2wild)'!F$16,"",IF(D5=0,"",IF(OR(D5=$BW$1,D6=$BW$1,D7=$BW$1,D5=$BX$1,D6=$BX$1,D7=$BX$1,D8=$BW$1,D8=$BX$1),0,1)))</f>
        <v>1</v>
      </c>
      <c r="BZ5" s="3">
        <f>IF($A5&gt;='576way_Regular Symbol(2wild)'!G$16,"",IF(E5=0,"",IF(OR(E5=$BW$1,E6=$BW$1,E7=$BW$1,E5=$BX$1,E6=$BX$1,E7=$BX$1,E8=$BW$1,E8=$BX$1),0,1)))</f>
        <v>0</v>
      </c>
      <c r="CA5" s="3">
        <f>IF($A5&gt;='576way_Regular Symbol(2wild)'!H$16,"",IF(F5=0,"",IF(OR(F5=$BW$1,F6=$BW$1,F7=$BW$1,F5=$BX$1,F6=$BX$1,F7=$BX$1,F8=$BW$1,F8=$BX$1),0,1)))</f>
        <v>1</v>
      </c>
      <c r="CC5" s="3">
        <f>IF($A5&gt;='576way_Regular Symbol(2wild)'!D$16,"",IF(B5=0,"",IF(OR(B5=$BW$1,B6=$BW$1,B7=$BW$1,B5=$CD$1,B6=$CD$1,B7=$CD$1),0,1)))</f>
        <v>0</v>
      </c>
      <c r="CD5" s="3">
        <f>IF($A5&gt;='576way_Regular Symbol(2wild)'!E$16,"",IF(C5=0,"",IF(OR(C5=$BW$1,C6=$BW$1,C7=$BW$1,C5=$CD$1,C6=$CD$1,C7=$CD$1),0,1)))</f>
        <v>1</v>
      </c>
      <c r="CE5" s="3">
        <f>IF($A5&gt;='576way_Regular Symbol(2wild)'!F$16,"",IF(D5=0,"",IF(OR(D5=$BW$1,D6=$BW$1,D7=$BW$1,D5=$CD$1,D6=$CD$1,D7=$CD$1,D8=$BW$1,D8=$CD$1),0,1)))</f>
        <v>1</v>
      </c>
      <c r="CF5" s="3">
        <f>IF($A5&gt;='576way_Regular Symbol(2wild)'!G$16,"",IF(E5=0,"",IF(OR(E5=$BW$1,E6=$BW$1,E7=$BW$1,E5=$CD$1,E6=$CD$1,E7=$CD$1,E8=$BW$1,E8=$CD$1),0,1)))</f>
        <v>0</v>
      </c>
      <c r="CG5" s="3">
        <f>IF($A5&gt;='576way_Regular Symbol(2wild)'!H$16,"",IF(F5=0,"",IF(OR(F5=$BW$1,F6=$BW$1,F7=$BW$1,F5=$CD$1,F6=$CD$1,F7=$CD$1,F8=$BW$1,F8=$CD$1),0,1)))</f>
        <v>0</v>
      </c>
      <c r="CI5" s="3">
        <f>IF($A5&gt;='576way_Regular Symbol(2wild)'!D$16,"",IF(B5=0,"",IF(OR(B5=$BW$1,B6=$BW$1,B7=$BW$1,B5=$CJ$1,B6=$CJ$1,B7=$CJ$1),0,1)))</f>
        <v>0</v>
      </c>
      <c r="CJ5" s="3">
        <f>IF($A5&gt;='576way_Regular Symbol(2wild)'!E$16,"",IF(C5=0,"",IF(OR(C5=$BW$1,C6=$BW$1,C7=$BW$1,C5=$CJ$1,C6=$CJ$1,C7=$CJ$1),0,1)))</f>
        <v>0</v>
      </c>
      <c r="CK5" s="3">
        <f>IF($A5&gt;='576way_Regular Symbol(2wild)'!F$16,"",IF(D5=0,"",IF(OR(D5=$BW$1,D6=$BW$1,D7=$BW$1,D5=$CJ$1,D6=$CJ$1,D7=$CJ$1,D8=$BW$1,D8=$CJ$1),0,1)))</f>
        <v>1</v>
      </c>
      <c r="CL5" s="3">
        <f>IF($A5&gt;='576way_Regular Symbol(2wild)'!G$16,"",IF(E5=0,"",IF(OR(E5=$BW$1,E6=$BW$1,E7=$BW$1,E5=$CJ$1,E6=$CJ$1,E7=$CJ$1,E8=$BW$1,E8=$CJ$1),0,1)))</f>
        <v>1</v>
      </c>
      <c r="CM5" s="3">
        <f>IF($A5&gt;='576way_Regular Symbol(2wild)'!H$16,"",IF(F5=0,"",IF(OR(F5=$BW$1,F6=$BW$1,F7=$BW$1,F5=$CJ$1,F6=$CJ$1,F7=$CJ$1,F8=$BW$1,F8=$CJ$1),0,1)))</f>
        <v>1</v>
      </c>
      <c r="CO5" s="3">
        <f>IF($A5&gt;='576way_Regular Symbol(2wild)'!D$16,"",IF(B5=0,"",IF(OR(B5=$BW$1,B6=$BW$1,B7=$BW$1,B5=$CP$1,B6=$CP$1,B7=$CP$1),0,1)))</f>
        <v>0</v>
      </c>
      <c r="CP5" s="3">
        <f>IF($A5&gt;='576way_Regular Symbol(2wild)'!E$16,"",IF(C5=0,"",IF(OR(C5=$BW$1,C6=$BW$1,C7=$BW$1,C5=$CP$1,C6=$CP$1,C7=$CP$1),0,1)))</f>
        <v>1</v>
      </c>
      <c r="CQ5" s="3">
        <f>IF($A5&gt;='576way_Regular Symbol(2wild)'!F$16,"",IF(D5=0,"",IF(OR(D5=$BW$1,D6=$BW$1,D7=$BW$1,D5=$CP$1,D6=$CP$1,D7=$CP$1,D8=$BW$1,D8=$CP$1),0,1)))</f>
        <v>0</v>
      </c>
      <c r="CR5" s="3">
        <f>IF($A5&gt;='576way_Regular Symbol(2wild)'!G$16,"",IF(E5=0,"",IF(OR(E5=$BW$1,E6=$BW$1,E7=$BW$1,E5=$CP$1,E6=$CP$1,E7=$CP$1,E8=$BW$1,E8=$CP$1),0,1)))</f>
        <v>1</v>
      </c>
      <c r="CS5" s="3">
        <f>IF($A5&gt;='576way_Regular Symbol(2wild)'!H$16,"",IF(F5=0,"",IF(OR(F5=$BW$1,F6=$BW$1,F7=$BW$1,F5=$CP$1,F6=$CP$1,F7=$CP$1,F8=$BW$1,F8=$CP$1),0,1)))</f>
        <v>0</v>
      </c>
      <c r="CU5" s="3">
        <f>IF($A5&gt;='576way_Regular Symbol(2wild)'!D$16,"",IF(B5=0,"",IF(OR(B5=$BW$1,B6=$BW$1,B7=$BW$1,B5=$CV$1,B6=$CV$1,B7=$CV$1),0,1)))</f>
        <v>0</v>
      </c>
      <c r="CV5" s="3">
        <f>IF($A5&gt;='576way_Regular Symbol(2wild)'!E$16,"",IF(C5=0,"",IF(OR(C5=$BW$1,C6=$BW$1,C7=$BW$1,C5=$CV$1,C6=$CV$1,C7=$CV$1),0,1)))</f>
        <v>1</v>
      </c>
      <c r="CW5" s="3">
        <f>IF($A5&gt;='576way_Regular Symbol(2wild)'!F$16,"",IF(D5=0,"",IF(OR(D5=$BW$1,D6=$BW$1,D7=$BW$1,D5=$CV$1,D6=$CV$1,D7=$CV$1,D8=$BW$1,D8=$CV$1),0,1)))</f>
        <v>1</v>
      </c>
      <c r="CX5" s="3">
        <f>IF($A5&gt;='576way_Regular Symbol(2wild)'!G$16,"",IF(E5=0,"",IF(OR(E5=$BW$1,E6=$BW$1,E7=$BW$1,E5=$CV$1,E6=$CV$1,E7=$CV$1,E8=$BW$1,E8=$CV$1),0,1)))</f>
        <v>1</v>
      </c>
      <c r="CY5" s="3">
        <f>IF($A5&gt;='576way_Regular Symbol(2wild)'!H$16,"",IF(F5=0,"",IF(OR(F5=$BW$1,F6=$BW$1,F7=$BW$1,F5=$CV$1,F6=$CV$1,F7=$CV$1,F8=$BW$1,F8=$CV$1),0,1)))</f>
        <v>1</v>
      </c>
    </row>
    <row r="6" spans="1:103">
      <c r="A6" s="337">
        <f>IF('243way_Regular Symbol'!L5="","",'243way_Regular Symbol'!L5)</f>
        <v>2</v>
      </c>
      <c r="B6" s="191" t="str">
        <f>IF('576way_Regular Symbol(2wild)'!Q5="",
IF($A6-'576way_Regular Symbol(2wild)'!D$16&gt;='576way_RegularＸ_W()'!B$2-1,"",VLOOKUP($A6-'576way_Regular Symbol(2wild)'!D$16,'576way_Regular Symbol(2wild)'!$P$3:$U$99,'576way_RegularＸ_W()'!B$3+1,FALSE)),
'576way_Regular Symbol(2wild)'!Q5)</f>
        <v>M5</v>
      </c>
      <c r="C6" s="191" t="str">
        <f>IF('576way_Regular Symbol(2wild)'!R5="",
IF($A6-'576way_Regular Symbol(2wild)'!E$16&gt;='576way_RegularＸ_W()'!C$2-1,"",VLOOKUP($A6-'576way_Regular Symbol(2wild)'!E$16,'576way_Regular Symbol(2wild)'!$P$3:$U$99,'576way_RegularＸ_W()'!C$3+1,FALSE)),
'576way_Regular Symbol(2wild)'!R5)</f>
        <v>J</v>
      </c>
      <c r="D6" s="191" t="str">
        <f>IF('576way_Regular Symbol(2wild)'!S5="",
IF($A6-'576way_Regular Symbol(2wild)'!F$16&gt;='576way_RegularＸ_W()'!D$2-1,"",VLOOKUP($A6-'576way_Regular Symbol(2wild)'!F$16,'576way_Regular Symbol(2wild)'!$P$3:$U$99,'576way_RegularＸ_W()'!D$3+1,FALSE)),
'576way_Regular Symbol(2wild)'!S5)</f>
        <v>M2</v>
      </c>
      <c r="E6" s="191" t="str">
        <f>IF('576way_Regular Symbol(2wild)'!T5="",
IF($A6-'576way_Regular Symbol(2wild)'!G$16&gt;='576way_RegularＸ_W()'!E$2-1,"",VLOOKUP($A6-'576way_Regular Symbol(2wild)'!G$16,'576way_Regular Symbol(2wild)'!$P$3:$U$99,'576way_RegularＸ_W()'!E$3+1,FALSE)),
'576way_Regular Symbol(2wild)'!T5)</f>
        <v>Q</v>
      </c>
      <c r="F6" s="191" t="str">
        <f>IF('576way_Regular Symbol(2wild)'!U5="",
IF($A6-'576way_Regular Symbol(2wild)'!H$16&gt;='576way_RegularＸ_W()'!F$2-1,"",VLOOKUP($A6-'576way_Regular Symbol(2wild)'!H$16,'576way_Regular Symbol(2wild)'!$P$3:$U$99,'576way_RegularＸ_W()'!F$3+1,FALSE)),
'576way_Regular Symbol(2wild)'!U5)</f>
        <v>TE</v>
      </c>
      <c r="H6" s="352" t="s">
        <v>84</v>
      </c>
      <c r="I6" s="3">
        <f>SUM(AG4:AG100)</f>
        <v>47</v>
      </c>
      <c r="J6" s="3">
        <f t="shared" ref="J6:M6" si="67">SUM(AH4:AH100)</f>
        <v>54</v>
      </c>
      <c r="K6" s="3">
        <f t="shared" si="67"/>
        <v>48</v>
      </c>
      <c r="L6" s="3">
        <f t="shared" si="67"/>
        <v>48</v>
      </c>
      <c r="M6" s="3">
        <f t="shared" si="67"/>
        <v>60</v>
      </c>
      <c r="N6" s="363">
        <f t="shared" si="66"/>
        <v>2</v>
      </c>
      <c r="O6" s="344">
        <f>IF($A6&gt;='576way_Regular Symbol(2wild)'!D$16,"",IF(B6="","",IF(OR(B6=$O$1,B6=$P$1,B7=$O$1,B7=$P$1,B8=$O$1,B8=$P$1),0,1)))</f>
        <v>0</v>
      </c>
      <c r="P6" s="344">
        <f>IF($A6&gt;='576way_Regular Symbol(2wild)'!E$16,"",IF(C6="","",IF(OR(C6=$O$1,C6=$P$1,C7=$O$1,C7=$P$1,C8=$O$1,C8=$P$1),0,1)))</f>
        <v>0</v>
      </c>
      <c r="Q6" s="344">
        <f>IF($A6&gt;='576way_Regular Symbol(2wild)'!F$16,"",IF(D6="","",IF(OR(D6=$O$1,D6=$P$1,D7=$O$1,D7=$P$1,D8=$O$1,D8=$P$1,D9=$O$1,D9=$P$1),0,1)))</f>
        <v>1</v>
      </c>
      <c r="R6" s="344">
        <f>IF($A6&gt;='576way_Regular Symbol(2wild)'!G$16,"",IF(E6="","",IF(OR(E6=$O$1,E6=$P$1,E7=$O$1,E7=$P$1,E8=$O$1,E8=$P$1,E9=$O$1,E9=$P$1),0,1)))</f>
        <v>0</v>
      </c>
      <c r="S6" s="344">
        <f>IF($A6&gt;='576way_Regular Symbol(2wild)'!H$16,"",IF(F6="","",IF(OR(F6=$O$1,F6=$P$1,F7=$O$1,F7=$P$1,F8=$O$1,F8=$P$1,F9=$O$1,F9=$P$1),0,1)))</f>
        <v>0</v>
      </c>
      <c r="U6" s="344">
        <f>IF($A6&gt;='576way_Regular Symbol(2wild)'!D$16,"",IF(B6=0,"",IF(OR(B6=$U$1,B6=$V$1,B7=$U$1,B7=$V$1,B8=$U$1,B8=$V$1),0,1)))</f>
        <v>0</v>
      </c>
      <c r="V6" s="344">
        <f>IF($A6&gt;='576way_Regular Symbol(2wild)'!E$16,"",IF(C6=0,"",IF(OR(C6=$U$1,C6=$V$1,C7=$U$1,C7=$V$1,C8=$U$1,C8=$V$1),0,1)))</f>
        <v>1</v>
      </c>
      <c r="W6" s="3">
        <f>IF($A6&gt;='576way_Regular Symbol(2wild)'!F$16,"",IF(D6=0,"",IF(OR(D6=$U$1,D6=$V$1,D7=$U$1,D7=$V$1,D8=$U$1,D8=$V$1,D9=$U$1,D9=$V$1),0,1)))</f>
        <v>0</v>
      </c>
      <c r="X6" s="3">
        <f>IF($A6&gt;='576way_Regular Symbol(2wild)'!G$16,"",IF(E6=0,"",IF(OR(E6=$U$1,E6=$V$1,E7=$U$1,E7=$V$1,E8=$U$1,E8=$V$1,E9=$U$1,E9=$V$1),0,1)))</f>
        <v>0</v>
      </c>
      <c r="Y6" s="3">
        <f>IF($A6&gt;='576way_Regular Symbol(2wild)'!H$16,"",IF(F6=0,"",IF(OR(F6=$U$1,F6=$V$1,F7=$U$1,F7=$V$1,F8=$U$1,F8=$V$1,F9=$U$1,F9=$V$1),0,1)))</f>
        <v>1</v>
      </c>
      <c r="AA6" s="344">
        <f>IF($A6&gt;='576way_Regular Symbol(2wild)'!D$16,"",IF(B6=0,"",IF(OR(B6=$AA$1,B6=$AB$1,B7=$AA$1,B7=$AB$1,B8=$AA$1,,B8=$AB$1),0,1)))</f>
        <v>0</v>
      </c>
      <c r="AB6" s="344">
        <f>IF($A6&gt;='576way_Regular Symbol(2wild)'!E$16,"",IF(C6=0,"",IF(OR(C6=$AA$1,C6=$AB$1,C7=$AA$1,C7=$AB$1,C8=$AA$1,,C8=$AB$1),0,1)))</f>
        <v>1</v>
      </c>
      <c r="AC6" s="3">
        <f>IF($A6&gt;='576way_Regular Symbol(2wild)'!F$16,"",IF(D6=0,"",IF(OR(D6=$AA$1,D6=$AB$1,D7=$AA$1,D7=$AB$1,D8=$AA$1,D8=$AB$1,D9=$AA$1,D9=$AB$1),0,1)))</f>
        <v>1</v>
      </c>
      <c r="AD6" s="3">
        <f>IF($A6&gt;='576way_Regular Symbol(2wild)'!G$16,"",IF(E6=0,"",IF(OR(E6=$AA$1,E6=$AB$1,E7=$AA$1,E7=$AB$1,E8=$AA$1,E8=$AB$1,E9=$AA$1,E9=$AB$1),0,1)))</f>
        <v>1</v>
      </c>
      <c r="AE6" s="3">
        <f>IF($A6&gt;='576way_Regular Symbol(2wild)'!H$16,"",IF(F6=0,"",IF(OR(F6=$AA$1,F6=$AB$1,F7=$AA$1,F7=$AB$1,F8=$AA$1,F8=$AB$1,F9=$AA$1,F9=$AB$1),0,1)))</f>
        <v>0</v>
      </c>
      <c r="AG6" s="344">
        <f>IF($A6&gt;='576way_Regular Symbol(2wild)'!D$16,"",IF(B6=0,"",IF(OR(B6=$AG$1,B6=$AH$1,B7=$AG$1,B7=$AH$1,B8=$AG$1,B8=$AH$1),0,1)))</f>
        <v>0</v>
      </c>
      <c r="AH6" s="344">
        <f>IF($A6&gt;='576way_Regular Symbol(2wild)'!E$16,"",IF(C6=0,"",IF(OR(C6=$AG$1,C6=$AH$1,C7=$AG$1,C7=$AH$1,C8=$AG$1,C8=$AH$1),0,1)))</f>
        <v>1</v>
      </c>
      <c r="AI6" s="3">
        <f>IF($A6&gt;='576way_Regular Symbol(2wild)'!F$16,"",IF(D6=0,"",IF(OR(D6=$AG$1,D6=$AH$1,D7=$AG$1,D7=$AH$1,D8=$AG$1,D8=$AH$1,D9=$AG$1,D9=$AH$1),0,1)))</f>
        <v>1</v>
      </c>
      <c r="AJ6" s="3">
        <f>IF($A6&gt;='576way_Regular Symbol(2wild)'!G$16,"",IF(E6=0,"",IF(OR(E6=$AG$1,E6=$AH$1,E7=$AG$1,E7=$AH$1,E8=$AG$1,E8=$AH$1,E9=$AG$1,E9=$AH$1),0,1)))</f>
        <v>1</v>
      </c>
      <c r="AK6" s="3">
        <f>IF($A6&gt;='576way_Regular Symbol(2wild)'!H$16,"",IF(F6=0,"",IF(OR(F6=$AG$1,F6=$AH$1,F7=$AG$1,F7=$AH$1,F8=$AG$1,F8=$AH$1,F9=$AG$1,F9=$AH$1),0,1)))</f>
        <v>1</v>
      </c>
      <c r="AM6" s="344">
        <f>IF($A6&gt;='576way_Regular Symbol(2wild)'!D$16,"",IF(B6=0,"",IF(OR(B6=$AM$1,B6=$AN$1,B7=$AM$1,B7=$AN$1,B8=$AM$1,B8=$AN$1),0,1)))</f>
        <v>0</v>
      </c>
      <c r="AN6" s="344">
        <f>IF($A6&gt;='576way_Regular Symbol(2wild)'!E$16,"",IF(C6=0,"",IF(OR(C6=$AM$1,C6=$AN$1,C7=$AM$1,C7=$AN$1,C8=$AM$1,C8=$AN$1),0,1)))</f>
        <v>0</v>
      </c>
      <c r="AO6" s="3">
        <f>IF($A6&gt;='576way_Regular Symbol(2wild)'!F$16,"",IF(D6=0,"",IF(OR(D6=$AM$1,D6=$AN$1,D7=$AM$1,D7=$AN$1,D8=$AM$1,D8=$AN$1,D9=$AM$1,D9=$AN$1),0,1)))</f>
        <v>0</v>
      </c>
      <c r="AP6" s="3">
        <f>IF($A6&gt;='576way_Regular Symbol(2wild)'!G$16,"",IF(E6=0,"",IF(OR(E6=$AM$1,E6=$AN$1,E7=$AM$1,E7=$AN$1,E8=$AM$1,E8=$AN$1,E9=$AM$1,E9=$AN$1),0,1)))</f>
        <v>1</v>
      </c>
      <c r="AQ6" s="3">
        <f>IF($A6&gt;='576way_Regular Symbol(2wild)'!H$16,"",IF(F6=0,"",IF(OR(F6=$AM$1,F6=$AN$1,F7=$AM$1,F7=$AN$1,F8=$AM$1,F8=$AN$1,F9=$AM$1,F9=$AN$1),0,1)))</f>
        <v>1</v>
      </c>
      <c r="AS6" s="344">
        <f>IF($A6&gt;='576way_Regular Symbol(2wild)'!D$16,"",IF(B6=0,"",IF(OR(B6=$AM$1,B6=$AT$1,B7=$AM$1,B7=$AT$1,B8=$AM$1,B8=$AT$1),0,1)))</f>
        <v>0</v>
      </c>
      <c r="AT6" s="344">
        <f>IF($A6&gt;='576way_Regular Symbol(2wild)'!E$16,"",IF(C6=0,"",IF(OR(C6=$AM$1,C6=$AT$1,C7=$AM$1,C7=$AT$1,C8=$AM$1,C8=$AT$1),0,1)))</f>
        <v>1</v>
      </c>
      <c r="AU6" s="3">
        <f>IF($A6&gt;='576way_Regular Symbol(2wild)'!F$16,"",IF(D6=0,"",IF(OR(D6=$AM$1,D6=$AT$1,D7=$AM$1,D7=$AT$1,D8=$AM$1,D8=$AT$1,D9=$AM$1,D9=$AT$1),0,1)))</f>
        <v>1</v>
      </c>
      <c r="AV6" s="3">
        <f>IF($A6&gt;='576way_Regular Symbol(2wild)'!G$16,"",IF(E6=0,"",IF(OR(E6=$AM$1,E6=$AT$1,E7=$AM$1,E7=$AT$1,E8=$AM$1,E8=$AT$1,E9=$AM$1,E9=$AT$1),0,1)))</f>
        <v>1</v>
      </c>
      <c r="AW6" s="3">
        <f>IF($A6&gt;='576way_Regular Symbol(2wild)'!H$16,"",IF(F6=0,"",IF(OR(F6=$AM$1,F6=$AT$1,F7=$AM$1,F7=$AT$1,F8=$AM$1,F8=$AT$1,F9=$AM$1,F9=$AT$1),0,1)))</f>
        <v>1</v>
      </c>
      <c r="AY6" s="344">
        <f>IF($A6&gt;='576way_Regular Symbol(2wild)'!D$16,"",IF(B6=0,"",IF(OR(B6=$AM$1,B6=$AZ$1,B7=$AM$1,B7=$AZ$1,B8=$AM$1,B8=$AZ$1),0,1)))</f>
        <v>0</v>
      </c>
      <c r="AZ6" s="344">
        <f>IF($A6&gt;='576way_Regular Symbol(2wild)'!E$16,"",IF(C6=0,"",IF(OR(C6=$AM$1,C6=$AZ$1,C7=$AM$1,C7=$AZ$1,C8=$AM$1,C8=$AZ$1),0,1)))</f>
        <v>1</v>
      </c>
      <c r="BA6" s="3">
        <f>IF($A6&gt;='576way_Regular Symbol(2wild)'!F$16,"",IF(D6=0,"",IF(OR(D6=$AM$1,D6=$AZ$1,D7=$AM$1,D7=$AZ$1,D8=$AM$1,D8=$AZ$1,D9=$AM$1,D9=$AZ$1),0,1)))</f>
        <v>1</v>
      </c>
      <c r="BB6" s="3">
        <f>IF($A6&gt;='576way_Regular Symbol(2wild)'!G$16,"",IF(E6=0,"",IF(OR(E6=$AM$1,E6=$AZ$1,E7=$AM$1,E7=$AZ$1,E8=$AM$1,E8=$AZ$1,E9=$AM$1,E9=$AZ$1),0,1)))</f>
        <v>1</v>
      </c>
      <c r="BC6" s="3">
        <f>IF($A6&gt;='576way_Regular Symbol(2wild)'!H$16,"",IF(F6=0,"",IF(OR(F6=$AM$1,F6=$AZ$1,F7=$AM$1,F7=$AZ$1,F8=$AM$1,F8=$AZ$1,F9=$AM$1,F9=$AZ$1),0,1)))</f>
        <v>1</v>
      </c>
      <c r="BE6" s="344">
        <f>IF($A6&gt;='576way_Regular Symbol(2wild)'!D$16,"",IF(B6=0,"",IF(OR(B6=$AM$1,B6=$BF$1,B7=$AM$1,B7=$BF$1,B8=$AM$1,B8=$BF$1),0,1)))</f>
        <v>0</v>
      </c>
      <c r="BF6" s="344">
        <f>IF($A6&gt;='576way_Regular Symbol(2wild)'!E$16,"",IF(C6=0,"",IF(OR(C6=$AM$1,C6=$BF$1,C7=$AM$1,C7=$BF$1,C8=$AM$1,C8=$BF$1),0,1)))</f>
        <v>1</v>
      </c>
      <c r="BG6" s="3">
        <f>IF($A6&gt;='576way_Regular Symbol(2wild)'!F$16,"",IF(D6=0,"",COUNTIF(D6:D9,$BF$1)))</f>
        <v>0</v>
      </c>
      <c r="BH6" s="3">
        <f>IF($A6&gt;='576way_Regular Symbol(2wild)'!G$16,"",IF(E6=0,"",COUNTIF(E6:E9,$BF$1)))</f>
        <v>0</v>
      </c>
      <c r="BI6" s="3">
        <f>IF($A6&gt;='576way_Regular Symbol(2wild)'!H$16,"",IF(F6=0,"",COUNTIF(F6:F9,$BF$1)))</f>
        <v>0</v>
      </c>
      <c r="BK6" s="344">
        <f>IF($A6&gt;='576way_Regular Symbol(2wild)'!D$16,"",IF(B6=0,"",IF(OR(B6=$AM$1,B6=$BL$1,B7=$AM$1,B7=$BL$1,B8=$AM$1,B8=$BL$1),0,1)))</f>
        <v>0</v>
      </c>
      <c r="BL6" s="344">
        <f>IF($A6&gt;='576way_Regular Symbol(2wild)'!E$16,"",IF(C6=0,"",IF(OR(C6=$AM$1,C6=$BL$1,C7=$AM$1,C7=$BL$1,C8=$AM$1,C8=$BL$1),0,1)))</f>
        <v>1</v>
      </c>
      <c r="BM6" s="3">
        <f>IF($A6&gt;='576way_Regular Symbol(2wild)'!F$16,"",IF(D6=0,"",IF(OR(D6=$AM$1,D6=$BL$1,D7=$AM$1,D7=$BL$1,D8=$AM$1,D8=$BL$1,D9=$AM$1,D9=$BL$1),0,1)))</f>
        <v>1</v>
      </c>
      <c r="BN6" s="3">
        <f>IF($A6&gt;='576way_Regular Symbol(2wild)'!G$16,"",IF(E6=0,"",IF(OR(E6=$AM$1,E6=$BL$1,E7=$AM$1,E7=$BL$1,E8=$AM$1,E8=$BL$1,E9=$AM$1,E9=$BL$1),0,1)))</f>
        <v>1</v>
      </c>
      <c r="BO6" s="3">
        <f>IF($A6&gt;='576way_Regular Symbol(2wild)'!H$16,"",IF(F6=0,"",IF(OR(F6=$AM$1,F6=$BL$1,F7=$AM$1,F7=$BL$1,F8=$AM$1,F8=$BL$1,F9=$AM$1,F9=$BL$1),0,1)))</f>
        <v>1</v>
      </c>
      <c r="BQ6" s="3">
        <f>IF($A6&gt;='576way_Regular Symbol(2wild)'!D$16,"",IF(B6=0,"",IF(OR(B6=$BQ$1,B6=$BR$1,B7=$BQ$1,B7=$BR$1,B8=$BQ$1,B8=$BR$1),0,1)))</f>
        <v>0</v>
      </c>
      <c r="BR6" s="3">
        <f>IF($A6&gt;='576way_Regular Symbol(2wild)'!E$16,"",IF(C6=0,"",IF(OR(C6=$BQ$1,C6=$BR$1,C7=$BQ$1,C7=$BR$1,C8=$BQ$1,C8=$BR$1),0,1)))</f>
        <v>1</v>
      </c>
      <c r="BS6" s="3">
        <f>IF($A6&gt;='576way_Regular Symbol(2wild)'!F$16,"",IF(D6=0,"",IF(OR(D6=$BQ$1,D6=$BR$1,D7=$BQ$1,D7=$BR$1,D8=$BQ$1,D8=$BR$1,D9=$BQ$1,D9=$BR$1),0,1)))</f>
        <v>1</v>
      </c>
      <c r="BT6" s="3">
        <f>IF($A6&gt;='576way_Regular Symbol(2wild)'!G$16,"",IF(E6=0,"",IF(OR(E6=$BQ$1,E6=$BR$1,E7=$BQ$1,E7=$BR$1,E8=$BQ$1,E8=$BR$1,E9=$BQ$1,E9=$BR$1),0,1)))</f>
        <v>1</v>
      </c>
      <c r="BU6" s="3">
        <f>IF($A6&gt;='576way_Regular Symbol(2wild)'!H$16,"",IF(F6=0,"",IF(OR(F6=$BQ$1,F6=$BR$1,F7=$BQ$1,F7=$BR$1,F8=$BQ$1,F8=$BR$1,F9=$BQ$1,F9=$BR$1),0,1)))</f>
        <v>1</v>
      </c>
      <c r="BW6" s="3">
        <f>IF($A6&gt;='576way_Regular Symbol(2wild)'!D$16,"",IF(B6=0,"",IF(OR(B6=$BW$1,B7=$BW$1,B8=$BW$1,B6=$BX$1,B7=$BX$1,B8=$BX$1),0,1)))</f>
        <v>0</v>
      </c>
      <c r="BX6" s="3">
        <f>IF($A6&gt;='576way_Regular Symbol(2wild)'!E$16,"",IF(C6=0,"",IF(OR(C6=$BW$1,C7=$BW$1,C8=$BW$1,C6=$BX$1,C7=$BX$1,C8=$BX$1),0,1)))</f>
        <v>1</v>
      </c>
      <c r="BY6" s="3">
        <f>IF($A6&gt;='576way_Regular Symbol(2wild)'!F$16,"",IF(D6=0,"",IF(OR(D6=$BW$1,D7=$BW$1,D8=$BW$1,D6=$BX$1,D7=$BX$1,D8=$BX$1,D9=$BW$1,D9=$BX$1),0,1)))</f>
        <v>1</v>
      </c>
      <c r="BZ6" s="3">
        <f>IF($A6&gt;='576way_Regular Symbol(2wild)'!G$16,"",IF(E6=0,"",IF(OR(E6=$BW$1,E7=$BW$1,E8=$BW$1,E6=$BX$1,E7=$BX$1,E8=$BX$1,E9=$BW$1,E9=$BX$1),0,1)))</f>
        <v>0</v>
      </c>
      <c r="CA6" s="3">
        <f>IF($A6&gt;='576way_Regular Symbol(2wild)'!H$16,"",IF(F6=0,"",IF(OR(F6=$BW$1,F7=$BW$1,F8=$BW$1,F6=$BX$1,F7=$BX$1,F8=$BX$1,F9=$BW$1,F9=$BX$1),0,1)))</f>
        <v>1</v>
      </c>
      <c r="CC6" s="3">
        <f>IF($A6&gt;='576way_Regular Symbol(2wild)'!D$16,"",IF(B6=0,"",IF(OR(B6=$BW$1,B7=$BW$1,B8=$BW$1,B6=$CD$1,B7=$CD$1,B8=$CD$1),0,1)))</f>
        <v>0</v>
      </c>
      <c r="CD6" s="3">
        <f>IF($A6&gt;='576way_Regular Symbol(2wild)'!E$16,"",IF(C6=0,"",IF(OR(C6=$BW$1,C7=$BW$1,C8=$BW$1,C6=$CD$1,C7=$CD$1,C8=$CD$1),0,1)))</f>
        <v>1</v>
      </c>
      <c r="CE6" s="3">
        <f>IF($A6&gt;='576way_Regular Symbol(2wild)'!F$16,"",IF(D6=0,"",IF(OR(D6=$BW$1,D7=$BW$1,D8=$BW$1,D6=$CD$1,D7=$CD$1,D8=$CD$1,D9=$BW$1,D9=$CD$1),0,1)))</f>
        <v>1</v>
      </c>
      <c r="CF6" s="3">
        <f>IF($A6&gt;='576way_Regular Symbol(2wild)'!G$16,"",IF(E6=0,"",IF(OR(E6=$BW$1,E7=$BW$1,E8=$BW$1,E6=$CD$1,E7=$CD$1,E8=$CD$1,E9=$BW$1,E9=$CD$1),0,1)))</f>
        <v>0</v>
      </c>
      <c r="CG6" s="3">
        <f>IF($A6&gt;='576way_Regular Symbol(2wild)'!H$16,"",IF(F6=0,"",IF(OR(F6=$BW$1,F7=$BW$1,F8=$BW$1,F6=$CD$1,F7=$CD$1,F8=$CD$1,F9=$BW$1,F9=$CD$1),0,1)))</f>
        <v>0</v>
      </c>
      <c r="CI6" s="3">
        <f>IF($A6&gt;='576way_Regular Symbol(2wild)'!D$16,"",IF(B6=0,"",IF(OR(B6=$BW$1,B7=$BW$1,B8=$BW$1,B6=$CJ$1,B7=$CJ$1,B8=$CJ$1),0,1)))</f>
        <v>0</v>
      </c>
      <c r="CJ6" s="3">
        <f>IF($A6&gt;='576way_Regular Symbol(2wild)'!E$16,"",IF(C6=0,"",IF(OR(C6=$BW$1,C7=$BW$1,C8=$BW$1,C6=$CJ$1,C7=$CJ$1,C8=$CJ$1),0,1)))</f>
        <v>0</v>
      </c>
      <c r="CK6" s="3">
        <f>IF($A6&gt;='576way_Regular Symbol(2wild)'!F$16,"",IF(D6=0,"",IF(OR(D6=$BW$1,D7=$BW$1,D8=$BW$1,D6=$CJ$1,D7=$CJ$1,D8=$CJ$1,D9=$BW$1,D9=$CJ$1),0,1)))</f>
        <v>1</v>
      </c>
      <c r="CL6" s="3">
        <f>IF($A6&gt;='576way_Regular Symbol(2wild)'!G$16,"",IF(E6=0,"",IF(OR(E6=$BW$1,E7=$BW$1,E8=$BW$1,E6=$CJ$1,E7=$CJ$1,E8=$CJ$1,E9=$BW$1,E9=$CJ$1),0,1)))</f>
        <v>1</v>
      </c>
      <c r="CM6" s="3">
        <f>IF($A6&gt;='576way_Regular Symbol(2wild)'!H$16,"",IF(F6=0,"",IF(OR(F6=$BW$1,F7=$BW$1,F8=$BW$1,F6=$CJ$1,F7=$CJ$1,F8=$CJ$1,F9=$BW$1,F9=$CJ$1),0,1)))</f>
        <v>1</v>
      </c>
      <c r="CO6" s="3">
        <f>IF($A6&gt;='576way_Regular Symbol(2wild)'!D$16,"",IF(B6=0,"",IF(OR(B6=$BW$1,B7=$BW$1,B8=$BW$1,B6=$CP$1,B7=$CP$1,B8=$CP$1),0,1)))</f>
        <v>0</v>
      </c>
      <c r="CP6" s="3">
        <f>IF($A6&gt;='576way_Regular Symbol(2wild)'!E$16,"",IF(C6=0,"",IF(OR(C6=$BW$1,C7=$BW$1,C8=$BW$1,C6=$CP$1,C7=$CP$1,C8=$CP$1),0,1)))</f>
        <v>1</v>
      </c>
      <c r="CQ6" s="3">
        <f>IF($A6&gt;='576way_Regular Symbol(2wild)'!F$16,"",IF(D6=0,"",IF(OR(D6=$BW$1,D7=$BW$1,D8=$BW$1,D6=$CP$1,D7=$CP$1,D8=$CP$1,D9=$BW$1,D9=$CP$1),0,1)))</f>
        <v>0</v>
      </c>
      <c r="CR6" s="3">
        <f>IF($A6&gt;='576way_Regular Symbol(2wild)'!G$16,"",IF(E6=0,"",IF(OR(E6=$BW$1,E7=$BW$1,E8=$BW$1,E6=$CP$1,E7=$CP$1,E8=$CP$1,E9=$BW$1,E9=$CP$1),0,1)))</f>
        <v>1</v>
      </c>
      <c r="CS6" s="3">
        <f>IF($A6&gt;='576way_Regular Symbol(2wild)'!H$16,"",IF(F6=0,"",IF(OR(F6=$BW$1,F7=$BW$1,F8=$BW$1,F6=$CP$1,F7=$CP$1,F8=$CP$1,F9=$BW$1,F9=$CP$1),0,1)))</f>
        <v>0</v>
      </c>
      <c r="CU6" s="3">
        <f>IF($A6&gt;='576way_Regular Symbol(2wild)'!D$16,"",IF(B6=0,"",IF(OR(B6=$BW$1,B7=$BW$1,B8=$BW$1,B6=$CV$1,B7=$CV$1,B8=$CV$1),0,1)))</f>
        <v>0</v>
      </c>
      <c r="CV6" s="3">
        <f>IF($A6&gt;='576way_Regular Symbol(2wild)'!E$16,"",IF(C6=0,"",IF(OR(C6=$BW$1,C7=$BW$1,C8=$BW$1,C6=$CV$1,C7=$CV$1,C8=$CV$1),0,1)))</f>
        <v>1</v>
      </c>
      <c r="CW6" s="3">
        <f>IF($A6&gt;='576way_Regular Symbol(2wild)'!F$16,"",IF(D6=0,"",IF(OR(D6=$BW$1,D7=$BW$1,D8=$BW$1,D6=$CV$1,D7=$CV$1,D8=$CV$1,D9=$BW$1,D9=$CV$1),0,1)))</f>
        <v>1</v>
      </c>
      <c r="CX6" s="3">
        <f>IF($A6&gt;='576way_Regular Symbol(2wild)'!G$16,"",IF(E6=0,"",IF(OR(E6=$BW$1,E7=$BW$1,E8=$BW$1,E6=$CV$1,E7=$CV$1,E8=$CV$1,E9=$BW$1,E9=$CV$1),0,1)))</f>
        <v>1</v>
      </c>
      <c r="CY6" s="3">
        <f>IF($A6&gt;='576way_Regular Symbol(2wild)'!H$16,"",IF(F6=0,"",IF(OR(F6=$BW$1,F7=$BW$1,F8=$BW$1,F6=$CV$1,F7=$CV$1,F8=$CV$1,F9=$BW$1,F9=$CV$1),0,1)))</f>
        <v>1</v>
      </c>
    </row>
    <row r="7" spans="1:103">
      <c r="A7" s="337">
        <f>IF('243way_Regular Symbol'!L6="","",'243way_Regular Symbol'!L6)</f>
        <v>3</v>
      </c>
      <c r="B7" s="191" t="str">
        <f>IF('576way_Regular Symbol(2wild)'!Q6="",
IF($A7-'576way_Regular Symbol(2wild)'!D$16&gt;='576way_RegularＸ_W()'!B$2-1,"",VLOOKUP($A7-'576way_Regular Symbol(2wild)'!D$16,'576way_Regular Symbol(2wild)'!$P$3:$U$99,'576way_RegularＸ_W()'!B$3+1,FALSE)),
'576way_Regular Symbol(2wild)'!Q6)</f>
        <v>WW</v>
      </c>
      <c r="C7" s="191" t="str">
        <f>IF('576way_Regular Symbol(2wild)'!R6="",
IF($A7-'576way_Regular Symbol(2wild)'!E$16&gt;='576way_RegularＸ_W()'!C$2-1,"",VLOOKUP($A7-'576way_Regular Symbol(2wild)'!E$16,'576way_Regular Symbol(2wild)'!$P$3:$U$99,'576way_RegularＸ_W()'!C$3+1,FALSE)),
'576way_Regular Symbol(2wild)'!R6)</f>
        <v>M5</v>
      </c>
      <c r="D7" s="191" t="str">
        <f>IF('576way_Regular Symbol(2wild)'!S6="",
IF($A7-'576way_Regular Symbol(2wild)'!F$16&gt;='576way_RegularＸ_W()'!D$2-1,"",VLOOKUP($A7-'576way_Regular Symbol(2wild)'!F$16,'576way_Regular Symbol(2wild)'!$P$3:$U$99,'576way_RegularＸ_W()'!D$3+1,FALSE)),
'576way_Regular Symbol(2wild)'!S6)</f>
        <v>TE</v>
      </c>
      <c r="E7" s="191" t="str">
        <f>IF('576way_Regular Symbol(2wild)'!T6="",
IF($A7-'576way_Regular Symbol(2wild)'!G$16&gt;='576way_RegularＸ_W()'!E$2-1,"",VLOOKUP($A7-'576way_Regular Symbol(2wild)'!G$16,'576way_Regular Symbol(2wild)'!$P$3:$U$99,'576way_RegularＸ_W()'!E$3+1,FALSE)),
'576way_Regular Symbol(2wild)'!T6)</f>
        <v>K</v>
      </c>
      <c r="F7" s="191" t="str">
        <f>IF('576way_Regular Symbol(2wild)'!U6="",
IF($A7-'576way_Regular Symbol(2wild)'!H$16&gt;='576way_RegularＸ_W()'!F$2-1,"",VLOOKUP($A7-'576way_Regular Symbol(2wild)'!H$16,'576way_Regular Symbol(2wild)'!$P$3:$U$99,'576way_RegularＸ_W()'!F$3+1,FALSE)),
'576way_Regular Symbol(2wild)'!U6)</f>
        <v>Q</v>
      </c>
      <c r="H7" s="352" t="s">
        <v>147</v>
      </c>
      <c r="I7" s="3">
        <f>SUM(AM4:AM100)</f>
        <v>43</v>
      </c>
      <c r="J7" s="3">
        <f t="shared" ref="J7:M7" si="68">SUM(AN4:AN100)</f>
        <v>49</v>
      </c>
      <c r="K7" s="3">
        <f t="shared" si="68"/>
        <v>17</v>
      </c>
      <c r="L7" s="3">
        <f t="shared" si="68"/>
        <v>31</v>
      </c>
      <c r="M7" s="3">
        <f t="shared" si="68"/>
        <v>58</v>
      </c>
      <c r="N7" s="363">
        <f t="shared" si="66"/>
        <v>3</v>
      </c>
      <c r="O7" s="344">
        <f>IF($A7&gt;='576way_Regular Symbol(2wild)'!D$16,"",IF(B7="","",IF(OR(B7=$O$1,B7=$P$1,B8=$O$1,B8=$P$1,B9=$O$1,B9=$P$1),0,1)))</f>
        <v>0</v>
      </c>
      <c r="P7" s="344">
        <f>IF($A7&gt;='576way_Regular Symbol(2wild)'!E$16,"",IF(C7="","",IF(OR(C7=$O$1,C7=$P$1,C8=$O$1,C8=$P$1,C9=$O$1,C9=$P$1),0,1)))</f>
        <v>0</v>
      </c>
      <c r="Q7" s="344">
        <f>IF($A7&gt;='576way_Regular Symbol(2wild)'!F$16,"",IF(D7="","",IF(OR(D7=$O$1,D7=$P$1,D8=$O$1,D8=$P$1,D9=$O$1,D9=$P$1,D10=$O$1,D10=$P$1),0,1)))</f>
        <v>0</v>
      </c>
      <c r="R7" s="344">
        <f>IF($A7&gt;='576way_Regular Symbol(2wild)'!G$16,"",IF(E7="","",IF(OR(E7=$O$1,E7=$P$1,E8=$O$1,E8=$P$1,E9=$O$1,E9=$P$1,E10=$O$1,E10=$P$1),0,1)))</f>
        <v>0</v>
      </c>
      <c r="S7" s="344">
        <f>IF($A7&gt;='576way_Regular Symbol(2wild)'!H$16,"",IF(F7="","",IF(OR(F7=$O$1,F7=$P$1,F8=$O$1,F8=$P$1,F9=$O$1,F9=$P$1,F10=$O$1,F10=$P$1),0,1)))</f>
        <v>0</v>
      </c>
      <c r="U7" s="344">
        <f>IF($A7&gt;='576way_Regular Symbol(2wild)'!D$16,"",IF(B7=0,"",IF(OR(B7=$U$1,B7=$V$1,B8=$U$1,B8=$V$1,B9=$U$1,B9=$V$1),0,1)))</f>
        <v>0</v>
      </c>
      <c r="V7" s="344">
        <f>IF($A7&gt;='576way_Regular Symbol(2wild)'!E$16,"",IF(C7=0,"",IF(OR(C7=$U$1,C7=$V$1,C8=$U$1,C8=$V$1,C9=$U$1,C9=$V$1),0,1)))</f>
        <v>1</v>
      </c>
      <c r="W7" s="3">
        <f>IF($A7&gt;='576way_Regular Symbol(2wild)'!F$16,"",IF(D7=0,"",IF(OR(D7=$U$1,D7=$V$1,D8=$U$1,D8=$V$1,D9=$U$1,D9=$V$1,D10=$U$1,D10=$V$1),0,1)))</f>
        <v>1</v>
      </c>
      <c r="X7" s="3">
        <f>IF($A7&gt;='576way_Regular Symbol(2wild)'!G$16,"",IF(E7=0,"",IF(OR(E7=$U$1,E7=$V$1,E8=$U$1,E8=$V$1,E9=$U$1,E9=$V$1,E10=$U$1,E10=$V$1),0,1)))</f>
        <v>0</v>
      </c>
      <c r="Y7" s="3">
        <f>IF($A7&gt;='576way_Regular Symbol(2wild)'!H$16,"",IF(F7=0,"",IF(OR(F7=$U$1,F7=$V$1,F8=$U$1,F8=$V$1,F9=$U$1,F9=$V$1,F10=$U$1,F10=$V$1),0,1)))</f>
        <v>1</v>
      </c>
      <c r="AA7" s="344">
        <f>IF($A7&gt;='576way_Regular Symbol(2wild)'!D$16,"",IF(B7=0,"",IF(OR(B7=$AA$1,B7=$AB$1,B8=$AA$1,B8=$AB$1,B9=$AA$1,,B9=$AB$1),0,1)))</f>
        <v>0</v>
      </c>
      <c r="AB7" s="344">
        <f>IF($A7&gt;='576way_Regular Symbol(2wild)'!E$16,"",IF(C7=0,"",IF(OR(C7=$AA$1,C7=$AB$1,C8=$AA$1,C8=$AB$1,C9=$AA$1,,C9=$AB$1),0,1)))</f>
        <v>1</v>
      </c>
      <c r="AC7" s="3">
        <f>IF($A7&gt;='576way_Regular Symbol(2wild)'!F$16,"",IF(D7=0,"",IF(OR(D7=$AA$1,D7=$AB$1,D8=$AA$1,D8=$AB$1,D9=$AA$1,D9=$AB$1,D10=$AA$1,D10=$AB$1),0,1)))</f>
        <v>1</v>
      </c>
      <c r="AD7" s="3">
        <f>IF($A7&gt;='576way_Regular Symbol(2wild)'!G$16,"",IF(E7=0,"",IF(OR(E7=$AA$1,E7=$AB$1,E8=$AA$1,E8=$AB$1,E9=$AA$1,E9=$AB$1,E10=$AA$1,E10=$AB$1),0,1)))</f>
        <v>1</v>
      </c>
      <c r="AE7" s="3">
        <f>IF($A7&gt;='576way_Regular Symbol(2wild)'!H$16,"",IF(F7=0,"",IF(OR(F7=$AA$1,F7=$AB$1,F8=$AA$1,F8=$AB$1,F9=$AA$1,F9=$AB$1,F10=$AA$1,F10=$AB$1),0,1)))</f>
        <v>0</v>
      </c>
      <c r="AG7" s="344">
        <f>IF($A7&gt;='576way_Regular Symbol(2wild)'!D$16,"",IF(B7=0,"",IF(OR(B7=$AG$1,B7=$AH$1,B8=$AG$1,B8=$AH$1,B9=$AG$1,B9=$AH$1),0,1)))</f>
        <v>0</v>
      </c>
      <c r="AH7" s="344">
        <f>IF($A7&gt;='576way_Regular Symbol(2wild)'!E$16,"",IF(C7=0,"",IF(OR(C7=$AG$1,C7=$AH$1,C8=$AG$1,C8=$AH$1,C9=$AG$1,C9=$AH$1),0,1)))</f>
        <v>1</v>
      </c>
      <c r="AI7" s="3">
        <f>IF($A7&gt;='576way_Regular Symbol(2wild)'!F$16,"",IF(D7=0,"",IF(OR(D7=$AG$1,D7=$AH$1,D8=$AG$1,D8=$AH$1,D9=$AG$1,D9=$AH$1,D10=$AG$1,D10=$AH$1),0,1)))</f>
        <v>1</v>
      </c>
      <c r="AJ7" s="3">
        <f>IF($A7&gt;='576way_Regular Symbol(2wild)'!G$16,"",IF(E7=0,"",IF(OR(E7=$AG$1,E7=$AH$1,E8=$AG$1,E8=$AH$1,E9=$AG$1,E9=$AH$1,E10=$AG$1,E10=$AH$1),0,1)))</f>
        <v>1</v>
      </c>
      <c r="AK7" s="3">
        <f>IF($A7&gt;='576way_Regular Symbol(2wild)'!H$16,"",IF(F7=0,"",IF(OR(F7=$AG$1,F7=$AH$1,F8=$AG$1,F8=$AH$1,F9=$AG$1,F9=$AH$1,F10=$AG$1,F10=$AH$1),0,1)))</f>
        <v>1</v>
      </c>
      <c r="AM7" s="344">
        <f>IF($A7&gt;='576way_Regular Symbol(2wild)'!D$16,"",IF(B7=0,"",IF(OR(B7=$AM$1,B7=$AN$1,B8=$AM$1,B8=$AN$1,B9=$AM$1,B9=$AN$1),0,1)))</f>
        <v>0</v>
      </c>
      <c r="AN7" s="344">
        <f>IF($A7&gt;='576way_Regular Symbol(2wild)'!E$16,"",IF(C7=0,"",IF(OR(C7=$AM$1,C7=$AN$1,C8=$AM$1,C8=$AN$1,C9=$AM$1,C9=$AN$1),0,1)))</f>
        <v>0</v>
      </c>
      <c r="AO7" s="3">
        <f>IF($A7&gt;='576way_Regular Symbol(2wild)'!F$16,"",IF(D7=0,"",IF(OR(D7=$AM$1,D7=$AN$1,D8=$AM$1,D8=$AN$1,D9=$AM$1,D9=$AN$1,D10=$AM$1,D10=$AN$1),0,1)))</f>
        <v>0</v>
      </c>
      <c r="AP7" s="3">
        <f>IF($A7&gt;='576way_Regular Symbol(2wild)'!G$16,"",IF(E7=0,"",IF(OR(E7=$AM$1,E7=$AN$1,E8=$AM$1,E8=$AN$1,E9=$AM$1,E9=$AN$1,E10=$AM$1,E10=$AN$1),0,1)))</f>
        <v>1</v>
      </c>
      <c r="AQ7" s="3">
        <f>IF($A7&gt;='576way_Regular Symbol(2wild)'!H$16,"",IF(F7=0,"",IF(OR(F7=$AM$1,F7=$AN$1,F8=$AM$1,F8=$AN$1,F9=$AM$1,F9=$AN$1,F10=$AM$1,F10=$AN$1),0,1)))</f>
        <v>1</v>
      </c>
      <c r="AS7" s="344">
        <f>IF($A7&gt;='576way_Regular Symbol(2wild)'!D$16,"",IF(B7=0,"",IF(OR(B7=$AM$1,B7=$AT$1,B8=$AM$1,B8=$AT$1,B9=$AM$1,B9=$AT$1),0,1)))</f>
        <v>0</v>
      </c>
      <c r="AT7" s="344">
        <f>IF($A7&gt;='576way_Regular Symbol(2wild)'!E$16,"",IF(C7=0,"",IF(OR(C7=$AM$1,C7=$AT$1,C8=$AM$1,C8=$AT$1,C9=$AM$1,C9=$AT$1),0,1)))</f>
        <v>1</v>
      </c>
      <c r="AU7" s="3">
        <f>IF($A7&gt;='576way_Regular Symbol(2wild)'!F$16,"",IF(D7=0,"",IF(OR(D7=$AM$1,D7=$AT$1,D8=$AM$1,D8=$AT$1,D9=$AM$1,D9=$AT$1,D10=$AM$1,D10=$AT$1),0,1)))</f>
        <v>1</v>
      </c>
      <c r="AV7" s="3">
        <f>IF($A7&gt;='576way_Regular Symbol(2wild)'!G$16,"",IF(E7=0,"",IF(OR(E7=$AM$1,E7=$AT$1,E8=$AM$1,E8=$AT$1,E9=$AM$1,E9=$AT$1,E10=$AM$1,E10=$AT$1),0,1)))</f>
        <v>1</v>
      </c>
      <c r="AW7" s="3">
        <f>IF($A7&gt;='576way_Regular Symbol(2wild)'!H$16,"",IF(F7=0,"",IF(OR(F7=$AM$1,F7=$AT$1,F8=$AM$1,F8=$AT$1,F9=$AM$1,F9=$AT$1,F10=$AM$1,F10=$AT$1),0,1)))</f>
        <v>1</v>
      </c>
      <c r="AY7" s="344">
        <f>IF($A7&gt;='576way_Regular Symbol(2wild)'!D$16,"",IF(B7=0,"",IF(OR(B7=$AM$1,B7=$AZ$1,B8=$AM$1,B8=$AZ$1,B9=$AM$1,B9=$AZ$1),0,1)))</f>
        <v>0</v>
      </c>
      <c r="AZ7" s="344">
        <f>IF($A7&gt;='576way_Regular Symbol(2wild)'!E$16,"",IF(C7=0,"",IF(OR(C7=$AM$1,C7=$AZ$1,C8=$AM$1,C8=$AZ$1,C9=$AM$1,C9=$AZ$1),0,1)))</f>
        <v>1</v>
      </c>
      <c r="BA7" s="3">
        <f>IF($A7&gt;='576way_Regular Symbol(2wild)'!F$16,"",IF(D7=0,"",IF(OR(D7=$AM$1,D7=$AZ$1,D8=$AM$1,D8=$AZ$1,D9=$AM$1,D9=$AZ$1,D10=$AM$1,D10=$AZ$1),0,1)))</f>
        <v>1</v>
      </c>
      <c r="BB7" s="3">
        <f>IF($A7&gt;='576way_Regular Symbol(2wild)'!G$16,"",IF(E7=0,"",IF(OR(E7=$AM$1,E7=$AZ$1,E8=$AM$1,E8=$AZ$1,E9=$AM$1,E9=$AZ$1,E10=$AM$1,E10=$AZ$1),0,1)))</f>
        <v>1</v>
      </c>
      <c r="BC7" s="3">
        <f>IF($A7&gt;='576way_Regular Symbol(2wild)'!H$16,"",IF(F7=0,"",IF(OR(F7=$AM$1,F7=$AZ$1,F8=$AM$1,F8=$AZ$1,F9=$AM$1,F9=$AZ$1,F10=$AM$1,F10=$AZ$1),0,1)))</f>
        <v>1</v>
      </c>
      <c r="BE7" s="344">
        <f>IF($A7&gt;='576way_Regular Symbol(2wild)'!D$16,"",IF(B7=0,"",IF(OR(B7=$AM$1,B7=$BF$1,B8=$AM$1,B8=$BF$1,B9=$AM$1,B9=$BF$1),0,1)))</f>
        <v>0</v>
      </c>
      <c r="BF7" s="344">
        <f>IF($A7&gt;='576way_Regular Symbol(2wild)'!E$16,"",IF(C7=0,"",IF(OR(C7=$AM$1,C7=$BF$1,C8=$AM$1,C8=$BF$1,C9=$AM$1,C9=$BF$1),0,1)))</f>
        <v>1</v>
      </c>
      <c r="BG7" s="3">
        <f>IF($A7&gt;='576way_Regular Symbol(2wild)'!F$16,"",IF(D7=0,"",COUNTIF(D7:D10,$BF$1)))</f>
        <v>0</v>
      </c>
      <c r="BH7" s="3">
        <f>IF($A7&gt;='576way_Regular Symbol(2wild)'!G$16,"",IF(E7=0,"",COUNTIF(E7:E10,$BF$1)))</f>
        <v>0</v>
      </c>
      <c r="BI7" s="3">
        <f>IF($A7&gt;='576way_Regular Symbol(2wild)'!H$16,"",IF(F7=0,"",COUNTIF(F7:F10,$BF$1)))</f>
        <v>0</v>
      </c>
      <c r="BK7" s="344">
        <f>IF($A7&gt;='576way_Regular Symbol(2wild)'!D$16,"",IF(B7=0,"",IF(OR(B7=$AM$1,B7=$BL$1,B8=$AM$1,B8=$BL$1,B9=$AM$1,B9=$BL$1),0,1)))</f>
        <v>0</v>
      </c>
      <c r="BL7" s="344">
        <f>IF($A7&gt;='576way_Regular Symbol(2wild)'!E$16,"",IF(C7=0,"",IF(OR(C7=$AM$1,C7=$BL$1,C8=$AM$1,C8=$BL$1,C9=$AM$1,C9=$BL$1),0,1)))</f>
        <v>1</v>
      </c>
      <c r="BM7" s="3">
        <f>IF($A7&gt;='576way_Regular Symbol(2wild)'!F$16,"",IF(D7=0,"",IF(OR(D7=$AM$1,D7=$BL$1,D8=$AM$1,D8=$BL$1,D9=$AM$1,D9=$BL$1,D10=$AM$1,D10=$BL$1),0,1)))</f>
        <v>1</v>
      </c>
      <c r="BN7" s="3">
        <f>IF($A7&gt;='576way_Regular Symbol(2wild)'!G$16,"",IF(E7=0,"",IF(OR(E7=$AM$1,E7=$BL$1,E8=$AM$1,E8=$BL$1,E9=$AM$1,E9=$BL$1,E10=$AM$1,E10=$BL$1),0,1)))</f>
        <v>1</v>
      </c>
      <c r="BO7" s="3">
        <f>IF($A7&gt;='576way_Regular Symbol(2wild)'!H$16,"",IF(F7=0,"",IF(OR(F7=$AM$1,F7=$BL$1,F8=$AM$1,F8=$BL$1,F9=$AM$1,F9=$BL$1,F10=$AM$1,F10=$BL$1),0,1)))</f>
        <v>1</v>
      </c>
      <c r="BQ7" s="3">
        <f>IF($A7&gt;='576way_Regular Symbol(2wild)'!D$16,"",IF(B7=0,"",IF(OR(B7=$BQ$1,B7=$BR$1,B8=$BQ$1,B8=$BR$1,B9=$BQ$1,B9=$BR$1),0,1)))</f>
        <v>0</v>
      </c>
      <c r="BR7" s="3">
        <f>IF($A7&gt;='576way_Regular Symbol(2wild)'!E$16,"",IF(C7=0,"",IF(OR(C7=$BQ$1,C7=$BR$1,C8=$BQ$1,C8=$BR$1,C9=$BQ$1,C9=$BR$1),0,1)))</f>
        <v>1</v>
      </c>
      <c r="BS7" s="3">
        <f>IF($A7&gt;='576way_Regular Symbol(2wild)'!F$16,"",IF(D7=0,"",IF(OR(D7=$BQ$1,D7=$BR$1,D8=$BQ$1,D8=$BR$1,D9=$BQ$1,D9=$BR$1,D10=$BQ$1,D10=$BR$1),0,1)))</f>
        <v>1</v>
      </c>
      <c r="BT7" s="3">
        <f>IF($A7&gt;='576way_Regular Symbol(2wild)'!G$16,"",IF(E7=0,"",IF(OR(E7=$BQ$1,E7=$BR$1,E8=$BQ$1,E8=$BR$1,E9=$BQ$1,E9=$BR$1,E10=$BQ$1,E10=$BR$1),0,1)))</f>
        <v>1</v>
      </c>
      <c r="BU7" s="3">
        <f>IF($A7&gt;='576way_Regular Symbol(2wild)'!H$16,"",IF(F7=0,"",IF(OR(F7=$BQ$1,F7=$BR$1,F8=$BQ$1,F8=$BR$1,F9=$BQ$1,F9=$BR$1,F10=$BQ$1,F10=$BR$1),0,1)))</f>
        <v>1</v>
      </c>
      <c r="BW7" s="3">
        <f>IF($A7&gt;='576way_Regular Symbol(2wild)'!D$16,"",IF(B7=0,"",IF(OR(B7=$BW$1,B8=$BW$1,B9=$BW$1,B7=$BX$1,B8=$BX$1,B9=$BX$1),0,1)))</f>
        <v>0</v>
      </c>
      <c r="BX7" s="3">
        <f>IF($A7&gt;='576way_Regular Symbol(2wild)'!E$16,"",IF(C7=0,"",IF(OR(C7=$BW$1,C8=$BW$1,C9=$BW$1,C7=$BX$1,C8=$BX$1,C9=$BX$1),0,1)))</f>
        <v>1</v>
      </c>
      <c r="BY7" s="3">
        <f>IF($A7&gt;='576way_Regular Symbol(2wild)'!F$16,"",IF(D7=0,"",IF(OR(D7=$BW$1,D8=$BW$1,D9=$BW$1,D7=$BX$1,D8=$BX$1,D9=$BX$1,D10=$BW$1,D10=$BX$1),0,1)))</f>
        <v>1</v>
      </c>
      <c r="BZ7" s="3">
        <f>IF($A7&gt;='576way_Regular Symbol(2wild)'!G$16,"",IF(E7=0,"",IF(OR(E7=$BW$1,E8=$BW$1,E9=$BW$1,E7=$BX$1,E8=$BX$1,E9=$BX$1,E10=$BW$1,E10=$BX$1),0,1)))</f>
        <v>0</v>
      </c>
      <c r="CA7" s="3">
        <f>IF($A7&gt;='576way_Regular Symbol(2wild)'!H$16,"",IF(F7=0,"",IF(OR(F7=$BW$1,F8=$BW$1,F9=$BW$1,F7=$BX$1,F8=$BX$1,F9=$BX$1,F10=$BW$1,F10=$BX$1),0,1)))</f>
        <v>1</v>
      </c>
      <c r="CC7" s="3">
        <f>IF($A7&gt;='576way_Regular Symbol(2wild)'!D$16,"",IF(B7=0,"",IF(OR(B7=$BW$1,B8=$BW$1,B9=$BW$1,B7=$CD$1,B8=$CD$1,B9=$CD$1),0,1)))</f>
        <v>0</v>
      </c>
      <c r="CD7" s="3">
        <f>IF($A7&gt;='576way_Regular Symbol(2wild)'!E$16,"",IF(C7=0,"",IF(OR(C7=$BW$1,C8=$BW$1,C9=$BW$1,C7=$CD$1,C8=$CD$1,C9=$CD$1),0,1)))</f>
        <v>1</v>
      </c>
      <c r="CE7" s="3">
        <f>IF($A7&gt;='576way_Regular Symbol(2wild)'!F$16,"",IF(D7=0,"",IF(OR(D7=$BW$1,D8=$BW$1,D9=$BW$1,D7=$CD$1,D8=$CD$1,D9=$CD$1,D10=$BW$1,D10=$CD$1),0,1)))</f>
        <v>1</v>
      </c>
      <c r="CF7" s="3">
        <f>IF($A7&gt;='576way_Regular Symbol(2wild)'!G$16,"",IF(E7=0,"",IF(OR(E7=$BW$1,E8=$BW$1,E9=$BW$1,E7=$CD$1,E8=$CD$1,E9=$CD$1,E10=$BW$1,E10=$CD$1),0,1)))</f>
        <v>1</v>
      </c>
      <c r="CG7" s="3">
        <f>IF($A7&gt;='576way_Regular Symbol(2wild)'!H$16,"",IF(F7=0,"",IF(OR(F7=$BW$1,F8=$BW$1,F9=$BW$1,F7=$CD$1,F8=$CD$1,F9=$CD$1,F10=$BW$1,F10=$CD$1),0,1)))</f>
        <v>0</v>
      </c>
      <c r="CI7" s="3">
        <f>IF($A7&gt;='576way_Regular Symbol(2wild)'!D$16,"",IF(B7=0,"",IF(OR(B7=$BW$1,B8=$BW$1,B9=$BW$1,B7=$CJ$1,B8=$CJ$1,B9=$CJ$1),0,1)))</f>
        <v>0</v>
      </c>
      <c r="CJ7" s="3">
        <f>IF($A7&gt;='576way_Regular Symbol(2wild)'!E$16,"",IF(C7=0,"",IF(OR(C7=$BW$1,C8=$BW$1,C9=$BW$1,C7=$CJ$1,C8=$CJ$1,C9=$CJ$1),0,1)))</f>
        <v>1</v>
      </c>
      <c r="CK7" s="3">
        <f>IF($A7&gt;='576way_Regular Symbol(2wild)'!F$16,"",IF(D7=0,"",IF(OR(D7=$BW$1,D8=$BW$1,D9=$BW$1,D7=$CJ$1,D8=$CJ$1,D9=$CJ$1,D10=$BW$1,D10=$CJ$1),0,1)))</f>
        <v>1</v>
      </c>
      <c r="CL7" s="3">
        <f>IF($A7&gt;='576way_Regular Symbol(2wild)'!G$16,"",IF(E7=0,"",IF(OR(E7=$BW$1,E8=$BW$1,E9=$BW$1,E7=$CJ$1,E8=$CJ$1,E9=$CJ$1,E10=$BW$1,E10=$CJ$1),0,1)))</f>
        <v>1</v>
      </c>
      <c r="CM7" s="3">
        <f>IF($A7&gt;='576way_Regular Symbol(2wild)'!H$16,"",IF(F7=0,"",IF(OR(F7=$BW$1,F8=$BW$1,F9=$BW$1,F7=$CJ$1,F8=$CJ$1,F9=$CJ$1,F10=$BW$1,F10=$CJ$1),0,1)))</f>
        <v>1</v>
      </c>
      <c r="CO7" s="3">
        <f>IF($A7&gt;='576way_Regular Symbol(2wild)'!D$16,"",IF(B7=0,"",IF(OR(B7=$BW$1,B8=$BW$1,B9=$BW$1,B7=$CP$1,B8=$CP$1,B9=$CP$1),0,1)))</f>
        <v>0</v>
      </c>
      <c r="CP7" s="3">
        <f>IF($A7&gt;='576way_Regular Symbol(2wild)'!E$16,"",IF(C7=0,"",IF(OR(C7=$BW$1,C8=$BW$1,C9=$BW$1,C7=$CP$1,C8=$CP$1,C9=$CP$1),0,1)))</f>
        <v>1</v>
      </c>
      <c r="CQ7" s="3">
        <f>IF($A7&gt;='576way_Regular Symbol(2wild)'!F$16,"",IF(D7=0,"",IF(OR(D7=$BW$1,D8=$BW$1,D9=$BW$1,D7=$CP$1,D8=$CP$1,D9=$CP$1,D10=$BW$1,D10=$CP$1),0,1)))</f>
        <v>0</v>
      </c>
      <c r="CR7" s="3">
        <f>IF($A7&gt;='576way_Regular Symbol(2wild)'!G$16,"",IF(E7=0,"",IF(OR(E7=$BW$1,E8=$BW$1,E9=$BW$1,E7=$CP$1,E8=$CP$1,E9=$CP$1,E10=$BW$1,E10=$CP$1),0,1)))</f>
        <v>1</v>
      </c>
      <c r="CS7" s="3">
        <f>IF($A7&gt;='576way_Regular Symbol(2wild)'!H$16,"",IF(F7=0,"",IF(OR(F7=$BW$1,F8=$BW$1,F9=$BW$1,F7=$CP$1,F8=$CP$1,F9=$CP$1,F10=$BW$1,F10=$CP$1),0,1)))</f>
        <v>1</v>
      </c>
      <c r="CU7" s="3">
        <f>IF($A7&gt;='576way_Regular Symbol(2wild)'!D$16,"",IF(B7=0,"",IF(OR(B7=$BW$1,B8=$BW$1,B9=$BW$1,B7=$CV$1,B8=$CV$1,B9=$CV$1),0,1)))</f>
        <v>0</v>
      </c>
      <c r="CV7" s="3">
        <f>IF($A7&gt;='576way_Regular Symbol(2wild)'!E$16,"",IF(C7=0,"",IF(OR(C7=$BW$1,C8=$BW$1,C9=$BW$1,C7=$CV$1,C8=$CV$1,C9=$CV$1),0,1)))</f>
        <v>1</v>
      </c>
      <c r="CW7" s="3">
        <f>IF($A7&gt;='576way_Regular Symbol(2wild)'!F$16,"",IF(D7=0,"",IF(OR(D7=$BW$1,D8=$BW$1,D9=$BW$1,D7=$CV$1,D8=$CV$1,D9=$CV$1,D10=$BW$1,D10=$CV$1),0,1)))</f>
        <v>1</v>
      </c>
      <c r="CX7" s="3">
        <f>IF($A7&gt;='576way_Regular Symbol(2wild)'!G$16,"",IF(E7=0,"",IF(OR(E7=$BW$1,E8=$BW$1,E9=$BW$1,E7=$CV$1,E8=$CV$1,E9=$CV$1,E10=$BW$1,E10=$CV$1),0,1)))</f>
        <v>1</v>
      </c>
      <c r="CY7" s="3">
        <f>IF($A7&gt;='576way_Regular Symbol(2wild)'!H$16,"",IF(F7=0,"",IF(OR(F7=$BW$1,F8=$BW$1,F9=$BW$1,F7=$CV$1,F8=$CV$1,F9=$CV$1,F10=$BW$1,F10=$CV$1),0,1)))</f>
        <v>1</v>
      </c>
    </row>
    <row r="8" spans="1:103">
      <c r="A8" s="337">
        <f>IF('243way_Regular Symbol'!L7="","",'243way_Regular Symbol'!L7)</f>
        <v>4</v>
      </c>
      <c r="B8" s="191" t="str">
        <f>IF('576way_Regular Symbol(2wild)'!Q7="",
IF($A8-'576way_Regular Symbol(2wild)'!D$16&gt;='576way_RegularＸ_W()'!B$2-1,"",VLOOKUP($A8-'576way_Regular Symbol(2wild)'!D$16,'576way_Regular Symbol(2wild)'!$P$3:$U$99,'576way_RegularＸ_W()'!B$3+1,FALSE)),
'576way_Regular Symbol(2wild)'!Q7)</f>
        <v>TE</v>
      </c>
      <c r="C8" s="191" t="str">
        <f>IF('576way_Regular Symbol(2wild)'!R7="",
IF($A8-'576way_Regular Symbol(2wild)'!E$16&gt;='576way_RegularＸ_W()'!C$2-1,"",VLOOKUP($A8-'576way_Regular Symbol(2wild)'!E$16,'576way_Regular Symbol(2wild)'!$P$3:$U$99,'576way_RegularＸ_W()'!C$3+1,FALSE)),
'576way_Regular Symbol(2wild)'!R7)</f>
        <v>M1</v>
      </c>
      <c r="D8" s="191" t="str">
        <f>IF('576way_Regular Symbol(2wild)'!S7="",
IF($A8-'576way_Regular Symbol(2wild)'!F$16&gt;='576way_RegularＸ_W()'!D$2-1,"",VLOOKUP($A8-'576way_Regular Symbol(2wild)'!F$16,'576way_Regular Symbol(2wild)'!$P$3:$U$99,'576way_RegularＸ_W()'!D$3+1,FALSE)),
'576way_Regular Symbol(2wild)'!S7)</f>
        <v>M5</v>
      </c>
      <c r="E8" s="191" t="str">
        <f>IF('576way_Regular Symbol(2wild)'!T7="",
IF($A8-'576way_Regular Symbol(2wild)'!G$16&gt;='576way_RegularＸ_W()'!E$2-1,"",VLOOKUP($A8-'576way_Regular Symbol(2wild)'!G$16,'576way_Regular Symbol(2wild)'!$P$3:$U$99,'576way_RegularＸ_W()'!E$3+1,FALSE)),
'576way_Regular Symbol(2wild)'!T7)</f>
        <v>M2</v>
      </c>
      <c r="F8" s="191" t="str">
        <f>IF('576way_Regular Symbol(2wild)'!U7="",
IF($A8-'576way_Regular Symbol(2wild)'!H$16&gt;='576way_RegularＸ_W()'!F$2-1,"",VLOOKUP($A8-'576way_Regular Symbol(2wild)'!H$16,'576way_Regular Symbol(2wild)'!$P$3:$U$99,'576way_RegularＸ_W()'!F$3+1,FALSE)),
'576way_Regular Symbol(2wild)'!U7)</f>
        <v>M1</v>
      </c>
      <c r="H8" s="352" t="s">
        <v>316</v>
      </c>
      <c r="I8" s="3">
        <f>SUM(AS4:AS100)</f>
        <v>55</v>
      </c>
      <c r="J8" s="3">
        <f t="shared" ref="J8:M8" si="69">SUM(AT4:AT100)</f>
        <v>76</v>
      </c>
      <c r="K8" s="3">
        <f t="shared" si="69"/>
        <v>60</v>
      </c>
      <c r="L8" s="3">
        <f t="shared" si="69"/>
        <v>56</v>
      </c>
      <c r="M8" s="3">
        <f t="shared" si="69"/>
        <v>68</v>
      </c>
      <c r="N8" s="363">
        <f t="shared" si="66"/>
        <v>4</v>
      </c>
      <c r="O8" s="344">
        <f>IF($A8&gt;='576way_Regular Symbol(2wild)'!D$16,"",IF(B8="","",IF(OR(B8=$O$1,B8=$P$1,B9=$O$1,B9=$P$1,B10=$O$1,B10=$P$1),0,1)))</f>
        <v>1</v>
      </c>
      <c r="P8" s="344">
        <f>IF($A8&gt;='576way_Regular Symbol(2wild)'!E$16,"",IF(C8="","",IF(OR(C8=$O$1,C8=$P$1,C9=$O$1,C9=$P$1,C10=$O$1,C10=$P$1),0,1)))</f>
        <v>0</v>
      </c>
      <c r="Q8" s="344">
        <f>IF($A8&gt;='576way_Regular Symbol(2wild)'!F$16,"",IF(D8="","",IF(OR(D8=$O$1,D8=$P$1,D9=$O$1,D9=$P$1,D10=$O$1,D10=$P$1,D11=$O$1,D11=$P$1),0,1)))</f>
        <v>0</v>
      </c>
      <c r="R8" s="344">
        <f>IF($A8&gt;='576way_Regular Symbol(2wild)'!G$16,"",IF(E8="","",IF(OR(E8=$O$1,E8=$P$1,E9=$O$1,E9=$P$1,E10=$O$1,E10=$P$1,E11=$O$1,E11=$P$1),0,1)))</f>
        <v>0</v>
      </c>
      <c r="S8" s="344">
        <f>IF($A8&gt;='576way_Regular Symbol(2wild)'!H$16,"",IF(F8="","",IF(OR(F8=$O$1,F8=$P$1,F9=$O$1,F9=$P$1,F10=$O$1,F10=$P$1,F11=$O$1,F11=$P$1),0,1)))</f>
        <v>0</v>
      </c>
      <c r="U8" s="344">
        <f>IF($A8&gt;='576way_Regular Symbol(2wild)'!D$16,"",IF(B8=0,"",IF(OR(B8=$U$1,B8=$V$1,B9=$U$1,B9=$V$1,B10=$U$1,B10=$V$1),0,1)))</f>
        <v>1</v>
      </c>
      <c r="V8" s="344">
        <f>IF($A8&gt;='576way_Regular Symbol(2wild)'!E$16,"",IF(C8=0,"",IF(OR(C8=$U$1,C8=$V$1,C9=$U$1,C9=$V$1,C10=$U$1,C10=$V$1),0,1)))</f>
        <v>1</v>
      </c>
      <c r="W8" s="3">
        <f>IF($A8&gt;='576way_Regular Symbol(2wild)'!F$16,"",IF(D8=0,"",IF(OR(D8=$U$1,D8=$V$1,D9=$U$1,D9=$V$1,D10=$U$1,D10=$V$1,D11=$U$1,D11=$V$1),0,1)))</f>
        <v>1</v>
      </c>
      <c r="X8" s="3">
        <f>IF($A8&gt;='576way_Regular Symbol(2wild)'!G$16,"",IF(E8=0,"",IF(OR(E8=$U$1,E8=$V$1,E9=$U$1,E9=$V$1,E10=$U$1,E10=$V$1,E11=$U$1,E11=$V$1),0,1)))</f>
        <v>0</v>
      </c>
      <c r="Y8" s="3">
        <f>IF($A8&gt;='576way_Regular Symbol(2wild)'!H$16,"",IF(F8=0,"",IF(OR(F8=$U$1,F8=$V$1,F9=$U$1,F9=$V$1,F10=$U$1,F10=$V$1,F11=$U$1,F11=$V$1),0,1)))</f>
        <v>1</v>
      </c>
      <c r="AA8" s="344">
        <f>IF($A8&gt;='576way_Regular Symbol(2wild)'!D$16,"",IF(B8=0,"",IF(OR(B8=$AA$1,B8=$AB$1,B9=$AA$1,B9=$AB$1,B10=$AA$1,,B10=$AB$1),0,1)))</f>
        <v>1</v>
      </c>
      <c r="AB8" s="344">
        <f>IF($A8&gt;='576way_Regular Symbol(2wild)'!E$16,"",IF(C8=0,"",IF(OR(C8=$AA$1,C8=$AB$1,C9=$AA$1,C9=$AB$1,C10=$AA$1,,C10=$AB$1),0,1)))</f>
        <v>1</v>
      </c>
      <c r="AC8" s="3">
        <f>IF($A8&gt;='576way_Regular Symbol(2wild)'!F$16,"",IF(D8=0,"",IF(OR(D8=$AA$1,D8=$AB$1,D9=$AA$1,D9=$AB$1,D10=$AA$1,D10=$AB$1,D11=$AA$1,D11=$AB$1),0,1)))</f>
        <v>1</v>
      </c>
      <c r="AD8" s="3">
        <f>IF($A8&gt;='576way_Regular Symbol(2wild)'!G$16,"",IF(E8=0,"",IF(OR(E8=$AA$1,E8=$AB$1,E9=$AA$1,E9=$AB$1,E10=$AA$1,E10=$AB$1,E11=$AA$1,E11=$AB$1),0,1)))</f>
        <v>1</v>
      </c>
      <c r="AE8" s="3">
        <f>IF($A8&gt;='576way_Regular Symbol(2wild)'!H$16,"",IF(F8=0,"",IF(OR(F8=$AA$1,F8=$AB$1,F9=$AA$1,F9=$AB$1,F10=$AA$1,F10=$AB$1,F11=$AA$1,F11=$AB$1),0,1)))</f>
        <v>0</v>
      </c>
      <c r="AG8" s="344">
        <f>IF($A8&gt;='576way_Regular Symbol(2wild)'!D$16,"",IF(B8=0,"",IF(OR(B8=$AG$1,B8=$AH$1,B9=$AG$1,B9=$AH$1,B10=$AG$1,B10=$AH$1),0,1)))</f>
        <v>1</v>
      </c>
      <c r="AH8" s="344">
        <f>IF($A8&gt;='576way_Regular Symbol(2wild)'!E$16,"",IF(C8=0,"",IF(OR(C8=$AG$1,C8=$AH$1,C9=$AG$1,C9=$AH$1,C10=$AG$1,C10=$AH$1),0,1)))</f>
        <v>1</v>
      </c>
      <c r="AI8" s="3">
        <f>IF($A8&gt;='576way_Regular Symbol(2wild)'!F$16,"",IF(D8=0,"",IF(OR(D8=$AG$1,D8=$AH$1,D9=$AG$1,D9=$AH$1,D10=$AG$1,D10=$AH$1,D11=$AG$1,D11=$AH$1),0,1)))</f>
        <v>1</v>
      </c>
      <c r="AJ8" s="3">
        <f>IF($A8&gt;='576way_Regular Symbol(2wild)'!G$16,"",IF(E8=0,"",IF(OR(E8=$AG$1,E8=$AH$1,E9=$AG$1,E9=$AH$1,E10=$AG$1,E10=$AH$1,E11=$AG$1,E11=$AH$1),0,1)))</f>
        <v>1</v>
      </c>
      <c r="AK8" s="3">
        <f>IF($A8&gt;='576way_Regular Symbol(2wild)'!H$16,"",IF(F8=0,"",IF(OR(F8=$AG$1,F8=$AH$1,F9=$AG$1,F9=$AH$1,F10=$AG$1,F10=$AH$1,F11=$AG$1,F11=$AH$1),0,1)))</f>
        <v>1</v>
      </c>
      <c r="AM8" s="344">
        <f>IF($A8&gt;='576way_Regular Symbol(2wild)'!D$16,"",IF(B8=0,"",IF(OR(B8=$AM$1,B8=$AN$1,B9=$AM$1,B9=$AN$1,B10=$AM$1,B10=$AN$1),0,1)))</f>
        <v>1</v>
      </c>
      <c r="AN8" s="344">
        <f>IF($A8&gt;='576way_Regular Symbol(2wild)'!E$16,"",IF(C8=0,"",IF(OR(C8=$AM$1,C8=$AN$1,C9=$AM$1,C9=$AN$1,C10=$AM$1,C10=$AN$1),0,1)))</f>
        <v>0</v>
      </c>
      <c r="AO8" s="3">
        <f>IF($A8&gt;='576way_Regular Symbol(2wild)'!F$16,"",IF(D8=0,"",IF(OR(D8=$AM$1,D8=$AN$1,D9=$AM$1,D9=$AN$1,D10=$AM$1,D10=$AN$1,D11=$AM$1,D11=$AN$1),0,1)))</f>
        <v>0</v>
      </c>
      <c r="AP8" s="3">
        <f>IF($A8&gt;='576way_Regular Symbol(2wild)'!G$16,"",IF(E8=0,"",IF(OR(E8=$AM$1,E8=$AN$1,E9=$AM$1,E9=$AN$1,E10=$AM$1,E10=$AN$1,E11=$AM$1,E11=$AN$1),0,1)))</f>
        <v>1</v>
      </c>
      <c r="AQ8" s="3">
        <f>IF($A8&gt;='576way_Regular Symbol(2wild)'!H$16,"",IF(F8=0,"",IF(OR(F8=$AM$1,F8=$AN$1,F9=$AM$1,F9=$AN$1,F10=$AM$1,F10=$AN$1,F11=$AM$1,F11=$AN$1),0,1)))</f>
        <v>1</v>
      </c>
      <c r="AS8" s="344">
        <f>IF($A8&gt;='576way_Regular Symbol(2wild)'!D$16,"",IF(B8=0,"",IF(OR(B8=$AM$1,B8=$AT$1,B9=$AM$1,B9=$AT$1,B10=$AM$1,B10=$AT$1),0,1)))</f>
        <v>1</v>
      </c>
      <c r="AT8" s="344">
        <f>IF($A8&gt;='576way_Regular Symbol(2wild)'!E$16,"",IF(C8=0,"",IF(OR(C8=$AM$1,C8=$AT$1,C9=$AM$1,C9=$AT$1,C10=$AM$1,C10=$AT$1),0,1)))</f>
        <v>1</v>
      </c>
      <c r="AU8" s="3">
        <f>IF($A8&gt;='576way_Regular Symbol(2wild)'!F$16,"",IF(D8=0,"",IF(OR(D8=$AM$1,D8=$AT$1,D9=$AM$1,D9=$AT$1,D10=$AM$1,D10=$AT$1,D11=$AM$1,D11=$AT$1),0,1)))</f>
        <v>1</v>
      </c>
      <c r="AV8" s="3">
        <f>IF($A8&gt;='576way_Regular Symbol(2wild)'!G$16,"",IF(E8=0,"",IF(OR(E8=$AM$1,E8=$AT$1,E9=$AM$1,E9=$AT$1,E10=$AM$1,E10=$AT$1,E11=$AM$1,E11=$AT$1),0,1)))</f>
        <v>1</v>
      </c>
      <c r="AW8" s="3">
        <f>IF($A8&gt;='576way_Regular Symbol(2wild)'!H$16,"",IF(F8=0,"",IF(OR(F8=$AM$1,F8=$AT$1,F9=$AM$1,F9=$AT$1,F10=$AM$1,F10=$AT$1,F11=$AM$1,F11=$AT$1),0,1)))</f>
        <v>1</v>
      </c>
      <c r="AY8" s="344">
        <f>IF($A8&gt;='576way_Regular Symbol(2wild)'!D$16,"",IF(B8=0,"",IF(OR(B8=$AM$1,B8=$AZ$1,B9=$AM$1,B9=$AZ$1,B10=$AM$1,B10=$AZ$1),0,1)))</f>
        <v>1</v>
      </c>
      <c r="AZ8" s="344">
        <f>IF($A8&gt;='576way_Regular Symbol(2wild)'!E$16,"",IF(C8=0,"",IF(OR(C8=$AM$1,C8=$AZ$1,C9=$AM$1,C9=$AZ$1,C10=$AM$1,C10=$AZ$1),0,1)))</f>
        <v>1</v>
      </c>
      <c r="BA8" s="3">
        <f>IF($A8&gt;='576way_Regular Symbol(2wild)'!F$16,"",IF(D8=0,"",IF(OR(D8=$AM$1,D8=$AZ$1,D9=$AM$1,D9=$AZ$1,D10=$AM$1,D10=$AZ$1,D11=$AM$1,D11=$AZ$1),0,1)))</f>
        <v>1</v>
      </c>
      <c r="BB8" s="3">
        <f>IF($A8&gt;='576way_Regular Symbol(2wild)'!G$16,"",IF(E8=0,"",IF(OR(E8=$AM$1,E8=$AZ$1,E9=$AM$1,E9=$AZ$1,E10=$AM$1,E10=$AZ$1,E11=$AM$1,E11=$AZ$1),0,1)))</f>
        <v>1</v>
      </c>
      <c r="BC8" s="3">
        <f>IF($A8&gt;='576way_Regular Symbol(2wild)'!H$16,"",IF(F8=0,"",IF(OR(F8=$AM$1,F8=$AZ$1,F9=$AM$1,F9=$AZ$1,F10=$AM$1,F10=$AZ$1,F11=$AM$1,F11=$AZ$1),0,1)))</f>
        <v>1</v>
      </c>
      <c r="BE8" s="344">
        <f>IF($A8&gt;='576way_Regular Symbol(2wild)'!D$16,"",IF(B8=0,"",IF(OR(B8=$AM$1,B8=$BF$1,B9=$AM$1,B9=$BF$1,B10=$AM$1,B10=$BF$1),0,1)))</f>
        <v>1</v>
      </c>
      <c r="BF8" s="344">
        <f>IF($A8&gt;='576way_Regular Symbol(2wild)'!E$16,"",IF(C8=0,"",IF(OR(C8=$AM$1,C8=$BF$1,C9=$AM$1,C9=$BF$1,C10=$AM$1,C10=$BF$1),0,1)))</f>
        <v>1</v>
      </c>
      <c r="BG8" s="3">
        <f>IF($A8&gt;='576way_Regular Symbol(2wild)'!F$16,"",IF(D8=0,"",COUNTIF(D8:D11,$BF$1)))</f>
        <v>0</v>
      </c>
      <c r="BH8" s="3">
        <f>IF($A8&gt;='576way_Regular Symbol(2wild)'!G$16,"",IF(E8=0,"",COUNTIF(E8:E11,$BF$1)))</f>
        <v>0</v>
      </c>
      <c r="BI8" s="3">
        <f>IF($A8&gt;='576way_Regular Symbol(2wild)'!H$16,"",IF(F8=0,"",COUNTIF(F8:F11,$BF$1)))</f>
        <v>0</v>
      </c>
      <c r="BK8" s="344">
        <f>IF($A8&gt;='576way_Regular Symbol(2wild)'!D$16,"",IF(B8=0,"",IF(OR(B8=$AM$1,B8=$BL$1,B9=$AM$1,B9=$BL$1,B10=$AM$1,B10=$BL$1),0,1)))</f>
        <v>1</v>
      </c>
      <c r="BL8" s="344">
        <f>IF($A8&gt;='576way_Regular Symbol(2wild)'!E$16,"",IF(C8=0,"",IF(OR(C8=$AM$1,C8=$BL$1,C9=$AM$1,C9=$BL$1,C10=$AM$1,C10=$BL$1),0,1)))</f>
        <v>1</v>
      </c>
      <c r="BM8" s="3">
        <f>IF($A8&gt;='576way_Regular Symbol(2wild)'!F$16,"",IF(D8=0,"",IF(OR(D8=$AM$1,D8=$BL$1,D9=$AM$1,D9=$BL$1,D10=$AM$1,D10=$BL$1,D11=$AM$1,D11=$BL$1),0,1)))</f>
        <v>1</v>
      </c>
      <c r="BN8" s="3">
        <f>IF($A8&gt;='576way_Regular Symbol(2wild)'!G$16,"",IF(E8=0,"",IF(OR(E8=$AM$1,E8=$BL$1,E9=$AM$1,E9=$BL$1,E10=$AM$1,E10=$BL$1,E11=$AM$1,E11=$BL$1),0,1)))</f>
        <v>1</v>
      </c>
      <c r="BO8" s="3">
        <f>IF($A8&gt;='576way_Regular Symbol(2wild)'!H$16,"",IF(F8=0,"",IF(OR(F8=$AM$1,F8=$BL$1,F9=$AM$1,F9=$BL$1,F10=$AM$1,F10=$BL$1,F11=$AM$1,F11=$BL$1),0,1)))</f>
        <v>1</v>
      </c>
      <c r="BQ8" s="3">
        <f>IF($A8&gt;='576way_Regular Symbol(2wild)'!D$16,"",IF(B8=0,"",IF(OR(B8=$BQ$1,B8=$BR$1,B9=$BQ$1,B9=$BR$1,B10=$BQ$1,B10=$BR$1),0,1)))</f>
        <v>1</v>
      </c>
      <c r="BR8" s="3">
        <f>IF($A8&gt;='576way_Regular Symbol(2wild)'!E$16,"",IF(C8=0,"",IF(OR(C8=$BQ$1,C8=$BR$1,C9=$BQ$1,C9=$BR$1,C10=$BQ$1,C10=$BR$1),0,1)))</f>
        <v>1</v>
      </c>
      <c r="BS8" s="3">
        <f>IF($A8&gt;='576way_Regular Symbol(2wild)'!F$16,"",IF(D8=0,"",IF(OR(D8=$BQ$1,D8=$BR$1,D9=$BQ$1,D9=$BR$1,D10=$BQ$1,D10=$BR$1,D11=$BQ$1,D11=$BR$1),0,1)))</f>
        <v>1</v>
      </c>
      <c r="BT8" s="3">
        <f>IF($A8&gt;='576way_Regular Symbol(2wild)'!G$16,"",IF(E8=0,"",IF(OR(E8=$BQ$1,E8=$BR$1,E9=$BQ$1,E9=$BR$1,E10=$BQ$1,E10=$BR$1,E11=$BQ$1,E11=$BR$1),0,1)))</f>
        <v>1</v>
      </c>
      <c r="BU8" s="3">
        <f>IF($A8&gt;='576way_Regular Symbol(2wild)'!H$16,"",IF(F8=0,"",IF(OR(F8=$BQ$1,F8=$BR$1,F9=$BQ$1,F9=$BR$1,F10=$BQ$1,F10=$BR$1,F11=$BQ$1,F11=$BR$1),0,1)))</f>
        <v>1</v>
      </c>
      <c r="BW8" s="3">
        <f>IF($A8&gt;='576way_Regular Symbol(2wild)'!D$16,"",IF(B8=0,"",IF(OR(B8=$BW$1,B9=$BW$1,B10=$BW$1,B8=$BX$1,B9=$BX$1,B10=$BX$1),0,1)))</f>
        <v>1</v>
      </c>
      <c r="BX8" s="3">
        <f>IF($A8&gt;='576way_Regular Symbol(2wild)'!E$16,"",IF(C8=0,"",IF(OR(C8=$BW$1,C9=$BW$1,C10=$BW$1,C8=$BX$1,C9=$BX$1,C10=$BX$1),0,1)))</f>
        <v>1</v>
      </c>
      <c r="BY8" s="3">
        <f>IF($A8&gt;='576way_Regular Symbol(2wild)'!F$16,"",IF(D8=0,"",IF(OR(D8=$BW$1,D9=$BW$1,D10=$BW$1,D8=$BX$1,D9=$BX$1,D10=$BX$1,D11=$BW$1,D11=$BX$1),0,1)))</f>
        <v>1</v>
      </c>
      <c r="BZ8" s="3">
        <f>IF($A8&gt;='576way_Regular Symbol(2wild)'!G$16,"",IF(E8=0,"",IF(OR(E8=$BW$1,E9=$BW$1,E10=$BW$1,E8=$BX$1,E9=$BX$1,E10=$BX$1,E11=$BW$1,E11=$BX$1),0,1)))</f>
        <v>1</v>
      </c>
      <c r="CA8" s="3">
        <f>IF($A8&gt;='576way_Regular Symbol(2wild)'!H$16,"",IF(F8=0,"",IF(OR(F8=$BW$1,F9=$BW$1,F10=$BW$1,F8=$BX$1,F9=$BX$1,F10=$BX$1,F11=$BW$1,F11=$BX$1),0,1)))</f>
        <v>1</v>
      </c>
      <c r="CC8" s="3">
        <f>IF($A8&gt;='576way_Regular Symbol(2wild)'!D$16,"",IF(B8=0,"",IF(OR(B8=$BW$1,B9=$BW$1,B10=$BW$1,B8=$CD$1,B9=$CD$1,B10=$CD$1),0,1)))</f>
        <v>0</v>
      </c>
      <c r="CD8" s="3">
        <f>IF($A8&gt;='576way_Regular Symbol(2wild)'!E$16,"",IF(C8=0,"",IF(OR(C8=$BW$1,C9=$BW$1,C10=$BW$1,C8=$CD$1,C9=$CD$1,C10=$CD$1),0,1)))</f>
        <v>1</v>
      </c>
      <c r="CE8" s="3">
        <f>IF($A8&gt;='576way_Regular Symbol(2wild)'!F$16,"",IF(D8=0,"",IF(OR(D8=$BW$1,D9=$BW$1,D10=$BW$1,D8=$CD$1,D9=$CD$1,D10=$CD$1,D11=$BW$1,D11=$CD$1),0,1)))</f>
        <v>1</v>
      </c>
      <c r="CF8" s="3">
        <f>IF($A8&gt;='576way_Regular Symbol(2wild)'!G$16,"",IF(E8=0,"",IF(OR(E8=$BW$1,E9=$BW$1,E10=$BW$1,E8=$CD$1,E9=$CD$1,E10=$CD$1,E11=$BW$1,E11=$CD$1),0,1)))</f>
        <v>0</v>
      </c>
      <c r="CG8" s="3">
        <f>IF($A8&gt;='576way_Regular Symbol(2wild)'!H$16,"",IF(F8=0,"",IF(OR(F8=$BW$1,F9=$BW$1,F10=$BW$1,F8=$CD$1,F9=$CD$1,F10=$CD$1,F11=$BW$1,F11=$CD$1),0,1)))</f>
        <v>0</v>
      </c>
      <c r="CI8" s="3">
        <f>IF($A8&gt;='576way_Regular Symbol(2wild)'!D$16,"",IF(B8=0,"",IF(OR(B8=$BW$1,B9=$BW$1,B10=$BW$1,B8=$CJ$1,B9=$CJ$1,B10=$CJ$1),0,1)))</f>
        <v>1</v>
      </c>
      <c r="CJ8" s="3">
        <f>IF($A8&gt;='576way_Regular Symbol(2wild)'!E$16,"",IF(C8=0,"",IF(OR(C8=$BW$1,C9=$BW$1,C10=$BW$1,C8=$CJ$1,C9=$CJ$1,C10=$CJ$1),0,1)))</f>
        <v>1</v>
      </c>
      <c r="CK8" s="3">
        <f>IF($A8&gt;='576way_Regular Symbol(2wild)'!F$16,"",IF(D8=0,"",IF(OR(D8=$BW$1,D9=$BW$1,D10=$BW$1,D8=$CJ$1,D9=$CJ$1,D10=$CJ$1,D11=$BW$1,D11=$CJ$1),0,1)))</f>
        <v>1</v>
      </c>
      <c r="CL8" s="3">
        <f>IF($A8&gt;='576way_Regular Symbol(2wild)'!G$16,"",IF(E8=0,"",IF(OR(E8=$BW$1,E9=$BW$1,E10=$BW$1,E8=$CJ$1,E9=$CJ$1,E10=$CJ$1,E11=$BW$1,E11=$CJ$1),0,1)))</f>
        <v>1</v>
      </c>
      <c r="CM8" s="3">
        <f>IF($A8&gt;='576way_Regular Symbol(2wild)'!H$16,"",IF(F8=0,"",IF(OR(F8=$BW$1,F9=$BW$1,F10=$BW$1,F8=$CJ$1,F9=$CJ$1,F10=$CJ$1,F11=$BW$1,F11=$CJ$1),0,1)))</f>
        <v>1</v>
      </c>
      <c r="CO8" s="3">
        <f>IF($A8&gt;='576way_Regular Symbol(2wild)'!D$16,"",IF(B8=0,"",IF(OR(B8=$BW$1,B9=$BW$1,B10=$BW$1,B8=$CP$1,B9=$CP$1,B10=$CP$1),0,1)))</f>
        <v>0</v>
      </c>
      <c r="CP8" s="3">
        <f>IF($A8&gt;='576way_Regular Symbol(2wild)'!E$16,"",IF(C8=0,"",IF(OR(C8=$BW$1,C9=$BW$1,C10=$BW$1,C8=$CP$1,C9=$CP$1,C10=$CP$1),0,1)))</f>
        <v>1</v>
      </c>
      <c r="CQ8" s="3">
        <f>IF($A8&gt;='576way_Regular Symbol(2wild)'!F$16,"",IF(D8=0,"",IF(OR(D8=$BW$1,D9=$BW$1,D10=$BW$1,D8=$CP$1,D9=$CP$1,D10=$CP$1,D11=$BW$1,D11=$CP$1),0,1)))</f>
        <v>0</v>
      </c>
      <c r="CR8" s="3">
        <f>IF($A8&gt;='576way_Regular Symbol(2wild)'!G$16,"",IF(E8=0,"",IF(OR(E8=$BW$1,E9=$BW$1,E10=$BW$1,E8=$CP$1,E9=$CP$1,E10=$CP$1,E11=$BW$1,E11=$CP$1),0,1)))</f>
        <v>1</v>
      </c>
      <c r="CS8" s="3">
        <f>IF($A8&gt;='576way_Regular Symbol(2wild)'!H$16,"",IF(F8=0,"",IF(OR(F8=$BW$1,F9=$BW$1,F10=$BW$1,F8=$CP$1,F9=$CP$1,F10=$CP$1,F11=$BW$1,F11=$CP$1),0,1)))</f>
        <v>1</v>
      </c>
      <c r="CU8" s="3">
        <f>IF($A8&gt;='576way_Regular Symbol(2wild)'!D$16,"",IF(B8=0,"",IF(OR(B8=$BW$1,B9=$BW$1,B10=$BW$1,B8=$CV$1,B9=$CV$1,B10=$CV$1),0,1)))</f>
        <v>1</v>
      </c>
      <c r="CV8" s="3">
        <f>IF($A8&gt;='576way_Regular Symbol(2wild)'!E$16,"",IF(C8=0,"",IF(OR(C8=$BW$1,C9=$BW$1,C10=$BW$1,C8=$CV$1,C9=$CV$1,C10=$CV$1),0,1)))</f>
        <v>1</v>
      </c>
      <c r="CW8" s="3">
        <f>IF($A8&gt;='576way_Regular Symbol(2wild)'!F$16,"",IF(D8=0,"",IF(OR(D8=$BW$1,D9=$BW$1,D10=$BW$1,D8=$CV$1,D9=$CV$1,D10=$CV$1,D11=$BW$1,D11=$CV$1),0,1)))</f>
        <v>1</v>
      </c>
      <c r="CX8" s="3">
        <f>IF($A8&gt;='576way_Regular Symbol(2wild)'!G$16,"",IF(E8=0,"",IF(OR(E8=$BW$1,E9=$BW$1,E10=$BW$1,E8=$CV$1,E9=$CV$1,E10=$CV$1,E11=$BW$1,E11=$CV$1),0,1)))</f>
        <v>1</v>
      </c>
      <c r="CY8" s="3">
        <f>IF($A8&gt;='576way_Regular Symbol(2wild)'!H$16,"",IF(F8=0,"",IF(OR(F8=$BW$1,F9=$BW$1,F10=$BW$1,F8=$CV$1,F9=$CV$1,F10=$CV$1,F11=$BW$1,F11=$CV$1),0,1)))</f>
        <v>1</v>
      </c>
    </row>
    <row r="9" spans="1:103">
      <c r="A9" s="337">
        <f>IF('243way_Regular Symbol'!L8="","",'243way_Regular Symbol'!L8)</f>
        <v>5</v>
      </c>
      <c r="B9" s="191" t="str">
        <f>IF('576way_Regular Symbol(2wild)'!Q8="",
IF($A9-'576way_Regular Symbol(2wild)'!D$16&gt;='576way_RegularＸ_W()'!B$2-1,"",VLOOKUP($A9-'576way_Regular Symbol(2wild)'!D$16,'576way_Regular Symbol(2wild)'!$P$3:$U$99,'576way_RegularＸ_W()'!B$3+1,FALSE)),
'576way_Regular Symbol(2wild)'!Q8)</f>
        <v>TE</v>
      </c>
      <c r="C9" s="191" t="str">
        <f>IF('576way_Regular Symbol(2wild)'!R8="",
IF($A9-'576way_Regular Symbol(2wild)'!E$16&gt;='576way_RegularＸ_W()'!C$2-1,"",VLOOKUP($A9-'576way_Regular Symbol(2wild)'!E$16,'576way_Regular Symbol(2wild)'!$P$3:$U$99,'576way_RegularＸ_W()'!C$3+1,FALSE)),
'576way_Regular Symbol(2wild)'!R8)</f>
        <v>S1</v>
      </c>
      <c r="D9" s="191" t="str">
        <f>IF('576way_Regular Symbol(2wild)'!S8="",
IF($A9-'576way_Regular Symbol(2wild)'!F$16&gt;='576way_RegularＸ_W()'!D$2-1,"",VLOOKUP($A9-'576way_Regular Symbol(2wild)'!F$16,'576way_Regular Symbol(2wild)'!$P$3:$U$99,'576way_RegularＸ_W()'!D$3+1,FALSE)),
'576way_Regular Symbol(2wild)'!S8)</f>
        <v>M5</v>
      </c>
      <c r="E9" s="191" t="str">
        <f>IF('576way_Regular Symbol(2wild)'!T8="",
IF($A9-'576way_Regular Symbol(2wild)'!G$16&gt;='576way_RegularＸ_W()'!E$2-1,"",VLOOKUP($A9-'576way_Regular Symbol(2wild)'!G$16,'576way_Regular Symbol(2wild)'!$P$3:$U$99,'576way_RegularＸ_W()'!E$3+1,FALSE)),
'576way_Regular Symbol(2wild)'!T8)</f>
        <v>M1</v>
      </c>
      <c r="F9" s="191" t="str">
        <f>IF('576way_Regular Symbol(2wild)'!U8="",
IF($A9-'576way_Regular Symbol(2wild)'!H$16&gt;='576way_RegularＸ_W()'!F$2-1,"",VLOOKUP($A9-'576way_Regular Symbol(2wild)'!H$16,'576way_Regular Symbol(2wild)'!$P$3:$U$99,'576way_RegularＸ_W()'!F$3+1,FALSE)),
'576way_Regular Symbol(2wild)'!U8)</f>
        <v>M3</v>
      </c>
      <c r="H9" s="352" t="s">
        <v>69</v>
      </c>
      <c r="I9" s="3">
        <f>SUM(BQ4:BQ100)</f>
        <v>46</v>
      </c>
      <c r="J9" s="3">
        <f t="shared" ref="J9:M9" si="70">SUM(BR4:BR100)</f>
        <v>69</v>
      </c>
      <c r="K9" s="3">
        <f t="shared" si="70"/>
        <v>52</v>
      </c>
      <c r="L9" s="3">
        <f t="shared" si="70"/>
        <v>41</v>
      </c>
      <c r="M9" s="3">
        <f t="shared" si="70"/>
        <v>60</v>
      </c>
      <c r="N9" s="363">
        <f t="shared" si="66"/>
        <v>5</v>
      </c>
      <c r="O9" s="344">
        <f>IF($A9&gt;='576way_Regular Symbol(2wild)'!D$16,"",IF(B9="","",IF(OR(B9=$O$1,B9=$P$1,B10=$O$1,B10=$P$1,B11=$O$1,B11=$P$1),0,1)))</f>
        <v>1</v>
      </c>
      <c r="P9" s="344">
        <f>IF($A9&gt;='576way_Regular Symbol(2wild)'!E$16,"",IF(C9="","",IF(OR(C9=$O$1,C9=$P$1,C10=$O$1,C10=$P$1,C11=$O$1,C11=$P$1),0,1)))</f>
        <v>1</v>
      </c>
      <c r="Q9" s="344">
        <f>IF($A9&gt;='576way_Regular Symbol(2wild)'!F$16,"",IF(D9="","",IF(OR(D9=$O$1,D9=$P$1,D10=$O$1,D10=$P$1,D11=$O$1,D11=$P$1,D12=$O$1,D12=$P$1),0,1)))</f>
        <v>0</v>
      </c>
      <c r="R9" s="344">
        <f>IF($A9&gt;='576way_Regular Symbol(2wild)'!G$16,"",IF(E9="","",IF(OR(E9=$O$1,E9=$P$1,E10=$O$1,E10=$P$1,E11=$O$1,E11=$P$1,E12=$O$1,E12=$P$1),0,1)))</f>
        <v>0</v>
      </c>
      <c r="S9" s="344">
        <f>IF($A9&gt;='576way_Regular Symbol(2wild)'!H$16,"",IF(F9="","",IF(OR(F9=$O$1,F9=$P$1,F10=$O$1,F10=$P$1,F11=$O$1,F11=$P$1,F12=$O$1,F12=$P$1),0,1)))</f>
        <v>1</v>
      </c>
      <c r="U9" s="344">
        <f>IF($A9&gt;='576way_Regular Symbol(2wild)'!D$16,"",IF(B9=0,"",IF(OR(B9=$U$1,B9=$V$1,B10=$U$1,B10=$V$1,B11=$U$1,B11=$V$1),0,1)))</f>
        <v>1</v>
      </c>
      <c r="V9" s="344">
        <f>IF($A9&gt;='576way_Regular Symbol(2wild)'!E$16,"",IF(C9=0,"",IF(OR(C9=$U$1,C9=$V$1,C10=$U$1,C10=$V$1,C11=$U$1,C11=$V$1),0,1)))</f>
        <v>1</v>
      </c>
      <c r="W9" s="3">
        <f>IF($A9&gt;='576way_Regular Symbol(2wild)'!F$16,"",IF(D9=0,"",IF(OR(D9=$U$1,D9=$V$1,D10=$U$1,D10=$V$1,D11=$U$1,D11=$V$1,D12=$U$1,D12=$V$1),0,1)))</f>
        <v>1</v>
      </c>
      <c r="X9" s="3">
        <f>IF($A9&gt;='576way_Regular Symbol(2wild)'!G$16,"",IF(E9=0,"",IF(OR(E9=$U$1,E9=$V$1,E10=$U$1,E10=$V$1,E11=$U$1,E11=$V$1,E12=$U$1,E12=$V$1),0,1)))</f>
        <v>0</v>
      </c>
      <c r="Y9" s="3">
        <f>IF($A9&gt;='576way_Regular Symbol(2wild)'!H$16,"",IF(F9=0,"",IF(OR(F9=$U$1,F9=$V$1,F10=$U$1,F10=$V$1,F11=$U$1,F11=$V$1,F12=$U$1,F12=$V$1),0,1)))</f>
        <v>1</v>
      </c>
      <c r="AA9" s="344">
        <f>IF($A9&gt;='576way_Regular Symbol(2wild)'!D$16,"",IF(B9=0,"",IF(OR(B9=$AA$1,B9=$AB$1,B10=$AA$1,B10=$AB$1,B11=$AA$1,,B11=$AB$1),0,1)))</f>
        <v>1</v>
      </c>
      <c r="AB9" s="344">
        <f>IF($A9&gt;='576way_Regular Symbol(2wild)'!E$16,"",IF(C9=0,"",IF(OR(C9=$AA$1,C9=$AB$1,C10=$AA$1,C10=$AB$1,C11=$AA$1,,C11=$AB$1),0,1)))</f>
        <v>1</v>
      </c>
      <c r="AC9" s="3">
        <f>IF($A9&gt;='576way_Regular Symbol(2wild)'!F$16,"",IF(D9=0,"",IF(OR(D9=$AA$1,D9=$AB$1,D10=$AA$1,D10=$AB$1,D11=$AA$1,D11=$AB$1,D12=$AA$1,D12=$AB$1),0,1)))</f>
        <v>1</v>
      </c>
      <c r="AD9" s="3">
        <f>IF($A9&gt;='576way_Regular Symbol(2wild)'!G$16,"",IF(E9=0,"",IF(OR(E9=$AA$1,E9=$AB$1,E10=$AA$1,E10=$AB$1,E11=$AA$1,E11=$AB$1,E12=$AA$1,E12=$AB$1),0,1)))</f>
        <v>1</v>
      </c>
      <c r="AE9" s="3">
        <f>IF($A9&gt;='576way_Regular Symbol(2wild)'!H$16,"",IF(F9=0,"",IF(OR(F9=$AA$1,F9=$AB$1,F10=$AA$1,F10=$AB$1,F11=$AA$1,F11=$AB$1,F12=$AA$1,F12=$AB$1),0,1)))</f>
        <v>0</v>
      </c>
      <c r="AG9" s="344">
        <f>IF($A9&gt;='576way_Regular Symbol(2wild)'!D$16,"",IF(B9=0,"",IF(OR(B9=$AG$1,B9=$AH$1,B10=$AG$1,B10=$AH$1,B11=$AG$1,B11=$AH$1),0,1)))</f>
        <v>1</v>
      </c>
      <c r="AH9" s="344">
        <f>IF($A9&gt;='576way_Regular Symbol(2wild)'!E$16,"",IF(C9=0,"",IF(OR(C9=$AG$1,C9=$AH$1,C10=$AG$1,C10=$AH$1,C11=$AG$1,C11=$AH$1),0,1)))</f>
        <v>1</v>
      </c>
      <c r="AI9" s="3">
        <f>IF($A9&gt;='576way_Regular Symbol(2wild)'!F$16,"",IF(D9=0,"",IF(OR(D9=$AG$1,D9=$AH$1,D10=$AG$1,D10=$AH$1,D11=$AG$1,D11=$AH$1,D12=$AG$1,D12=$AH$1),0,1)))</f>
        <v>1</v>
      </c>
      <c r="AJ9" s="3">
        <f>IF($A9&gt;='576way_Regular Symbol(2wild)'!G$16,"",IF(E9=0,"",IF(OR(E9=$AG$1,E9=$AH$1,E10=$AG$1,E10=$AH$1,E11=$AG$1,E11=$AH$1,E12=$AG$1,E12=$AH$1),0,1)))</f>
        <v>1</v>
      </c>
      <c r="AK9" s="3">
        <f>IF($A9&gt;='576way_Regular Symbol(2wild)'!H$16,"",IF(F9=0,"",IF(OR(F9=$AG$1,F9=$AH$1,F10=$AG$1,F10=$AH$1,F11=$AG$1,F11=$AH$1,F12=$AG$1,F12=$AH$1),0,1)))</f>
        <v>1</v>
      </c>
      <c r="AM9" s="344">
        <f>IF($A9&gt;='576way_Regular Symbol(2wild)'!D$16,"",IF(B9=0,"",IF(OR(B9=$AM$1,B9=$AN$1,B10=$AM$1,B10=$AN$1,B11=$AM$1,B11=$AN$1),0,1)))</f>
        <v>1</v>
      </c>
      <c r="AN9" s="344">
        <f>IF($A9&gt;='576way_Regular Symbol(2wild)'!E$16,"",IF(C9=0,"",IF(OR(C9=$AM$1,C9=$AN$1,C10=$AM$1,C10=$AN$1,C11=$AM$1,C11=$AN$1),0,1)))</f>
        <v>0</v>
      </c>
      <c r="AO9" s="3">
        <f>IF($A9&gt;='576way_Regular Symbol(2wild)'!F$16,"",IF(D9=0,"",IF(OR(D9=$AM$1,D9=$AN$1,D10=$AM$1,D10=$AN$1,D11=$AM$1,D11=$AN$1,D12=$AM$1,D12=$AN$1),0,1)))</f>
        <v>0</v>
      </c>
      <c r="AP9" s="3">
        <f>IF($A9&gt;='576way_Regular Symbol(2wild)'!G$16,"",IF(E9=0,"",IF(OR(E9=$AM$1,E9=$AN$1,E10=$AM$1,E10=$AN$1,E11=$AM$1,E11=$AN$1,E12=$AM$1,E12=$AN$1),0,1)))</f>
        <v>1</v>
      </c>
      <c r="AQ9" s="3">
        <f>IF($A9&gt;='576way_Regular Symbol(2wild)'!H$16,"",IF(F9=0,"",IF(OR(F9=$AM$1,F9=$AN$1,F10=$AM$1,F10=$AN$1,F11=$AM$1,F11=$AN$1,F12=$AM$1,F12=$AN$1),0,1)))</f>
        <v>1</v>
      </c>
      <c r="AS9" s="344">
        <f>IF($A9&gt;='576way_Regular Symbol(2wild)'!D$16,"",IF(B9=0,"",IF(OR(B9=$AM$1,B9=$AT$1,B10=$AM$1,B10=$AT$1,B11=$AM$1,B11=$AT$1),0,1)))</f>
        <v>1</v>
      </c>
      <c r="AT9" s="344">
        <f>IF($A9&gt;='576way_Regular Symbol(2wild)'!E$16,"",IF(C9=0,"",IF(OR(C9=$AM$1,C9=$AT$1,C10=$AM$1,C10=$AT$1,C11=$AM$1,C11=$AT$1),0,1)))</f>
        <v>1</v>
      </c>
      <c r="AU9" s="3">
        <f>IF($A9&gt;='576way_Regular Symbol(2wild)'!F$16,"",IF(D9=0,"",IF(OR(D9=$AM$1,D9=$AT$1,D10=$AM$1,D10=$AT$1,D11=$AM$1,D11=$AT$1,D12=$AM$1,D12=$AT$1),0,1)))</f>
        <v>1</v>
      </c>
      <c r="AV9" s="3">
        <f>IF($A9&gt;='576way_Regular Symbol(2wild)'!G$16,"",IF(E9=0,"",IF(OR(E9=$AM$1,E9=$AT$1,E10=$AM$1,E10=$AT$1,E11=$AM$1,E11=$AT$1,E12=$AM$1,E12=$AT$1),0,1)))</f>
        <v>1</v>
      </c>
      <c r="AW9" s="3">
        <f>IF($A9&gt;='576way_Regular Symbol(2wild)'!H$16,"",IF(F9=0,"",IF(OR(F9=$AM$1,F9=$AT$1,F10=$AM$1,F10=$AT$1,F11=$AM$1,F11=$AT$1,F12=$AM$1,F12=$AT$1),0,1)))</f>
        <v>1</v>
      </c>
      <c r="AY9" s="344">
        <f>IF($A9&gt;='576way_Regular Symbol(2wild)'!D$16,"",IF(B9=0,"",IF(OR(B9=$AM$1,B9=$AZ$1,B10=$AM$1,B10=$AZ$1,B11=$AM$1,B11=$AZ$1),0,1)))</f>
        <v>1</v>
      </c>
      <c r="AZ9" s="344">
        <f>IF($A9&gt;='576way_Regular Symbol(2wild)'!E$16,"",IF(C9=0,"",IF(OR(C9=$AM$1,C9=$AZ$1,C10=$AM$1,C10=$AZ$1,C11=$AM$1,C11=$AZ$1),0,1)))</f>
        <v>1</v>
      </c>
      <c r="BA9" s="3">
        <f>IF($A9&gt;='576way_Regular Symbol(2wild)'!F$16,"",IF(D9=0,"",IF(OR(D9=$AM$1,D9=$AZ$1,D10=$AM$1,D10=$AZ$1,D11=$AM$1,D11=$AZ$1,D12=$AM$1,D12=$AZ$1),0,1)))</f>
        <v>1</v>
      </c>
      <c r="BB9" s="3">
        <f>IF($A9&gt;='576way_Regular Symbol(2wild)'!G$16,"",IF(E9=0,"",IF(OR(E9=$AM$1,E9=$AZ$1,E10=$AM$1,E10=$AZ$1,E11=$AM$1,E11=$AZ$1,E12=$AM$1,E12=$AZ$1),0,1)))</f>
        <v>1</v>
      </c>
      <c r="BC9" s="3">
        <f>IF($A9&gt;='576way_Regular Symbol(2wild)'!H$16,"",IF(F9=0,"",IF(OR(F9=$AM$1,F9=$AZ$1,F10=$AM$1,F10=$AZ$1,F11=$AM$1,F11=$AZ$1,F12=$AM$1,F12=$AZ$1),0,1)))</f>
        <v>1</v>
      </c>
      <c r="BE9" s="344">
        <f>IF($A9&gt;='576way_Regular Symbol(2wild)'!D$16,"",IF(B9=0,"",IF(OR(B9=$AM$1,B9=$BF$1,B10=$AM$1,B10=$BF$1,B11=$AM$1,B11=$BF$1),0,1)))</f>
        <v>1</v>
      </c>
      <c r="BF9" s="344">
        <f>IF($A9&gt;='576way_Regular Symbol(2wild)'!E$16,"",IF(C9=0,"",IF(OR(C9=$AM$1,C9=$BF$1,C10=$AM$1,C10=$BF$1,C11=$AM$1,C11=$BF$1),0,1)))</f>
        <v>1</v>
      </c>
      <c r="BG9" s="3">
        <f>IF($A9&gt;='576way_Regular Symbol(2wild)'!F$16,"",IF(D9=0,"",COUNTIF(D9:D12,$BF$1)))</f>
        <v>0</v>
      </c>
      <c r="BH9" s="3">
        <f>IF($A9&gt;='576way_Regular Symbol(2wild)'!G$16,"",IF(E9=0,"",COUNTIF(E9:E12,$BF$1)))</f>
        <v>0</v>
      </c>
      <c r="BI9" s="3">
        <f>IF($A9&gt;='576way_Regular Symbol(2wild)'!H$16,"",IF(F9=0,"",COUNTIF(F9:F12,$BF$1)))</f>
        <v>0</v>
      </c>
      <c r="BK9" s="344">
        <f>IF($A9&gt;='576way_Regular Symbol(2wild)'!D$16,"",IF(B9=0,"",IF(OR(B9=$AM$1,B9=$BL$1,B10=$AM$1,B10=$BL$1,B11=$AM$1,B11=$BL$1),0,1)))</f>
        <v>1</v>
      </c>
      <c r="BL9" s="344">
        <f>IF($A9&gt;='576way_Regular Symbol(2wild)'!E$16,"",IF(C9=0,"",IF(OR(C9=$AM$1,C9=$BL$1,C10=$AM$1,C10=$BL$1,C11=$AM$1,C11=$BL$1),0,1)))</f>
        <v>1</v>
      </c>
      <c r="BM9" s="3">
        <f>IF($A9&gt;='576way_Regular Symbol(2wild)'!F$16,"",IF(D9=0,"",IF(OR(D9=$AM$1,D9=$BL$1,D10=$AM$1,D10=$BL$1,D11=$AM$1,D11=$BL$1,D12=$AM$1,D12=$BL$1),0,1)))</f>
        <v>1</v>
      </c>
      <c r="BN9" s="3">
        <f>IF($A9&gt;='576way_Regular Symbol(2wild)'!G$16,"",IF(E9=0,"",IF(OR(E9=$AM$1,E9=$BL$1,E10=$AM$1,E10=$BL$1,E11=$AM$1,E11=$BL$1,E12=$AM$1,E12=$BL$1),0,1)))</f>
        <v>1</v>
      </c>
      <c r="BO9" s="3">
        <f>IF($A9&gt;='576way_Regular Symbol(2wild)'!H$16,"",IF(F9=0,"",IF(OR(F9=$AM$1,F9=$BL$1,F10=$AM$1,F10=$BL$1,F11=$AM$1,F11=$BL$1,F12=$AM$1,F12=$BL$1),0,1)))</f>
        <v>1</v>
      </c>
      <c r="BQ9" s="3">
        <f>IF($A9&gt;='576way_Regular Symbol(2wild)'!D$16,"",IF(B9=0,"",IF(OR(B9=$BQ$1,B9=$BR$1,B10=$BQ$1,B10=$BR$1,B11=$BQ$1,B11=$BR$1),0,1)))</f>
        <v>1</v>
      </c>
      <c r="BR9" s="3">
        <f>IF($A9&gt;='576way_Regular Symbol(2wild)'!E$16,"",IF(C9=0,"",IF(OR(C9=$BQ$1,C9=$BR$1,C10=$BQ$1,C10=$BR$1,C11=$BQ$1,C11=$BR$1),0,1)))</f>
        <v>1</v>
      </c>
      <c r="BS9" s="3">
        <f>IF($A9&gt;='576way_Regular Symbol(2wild)'!F$16,"",IF(D9=0,"",IF(OR(D9=$BQ$1,D9=$BR$1,D10=$BQ$1,D10=$BR$1,D11=$BQ$1,D11=$BR$1,D12=$BQ$1,D12=$BR$1),0,1)))</f>
        <v>1</v>
      </c>
      <c r="BT9" s="3">
        <f>IF($A9&gt;='576way_Regular Symbol(2wild)'!G$16,"",IF(E9=0,"",IF(OR(E9=$BQ$1,E9=$BR$1,E10=$BQ$1,E10=$BR$1,E11=$BQ$1,E11=$BR$1,E12=$BQ$1,E12=$BR$1),0,1)))</f>
        <v>1</v>
      </c>
      <c r="BU9" s="3">
        <f>IF($A9&gt;='576way_Regular Symbol(2wild)'!H$16,"",IF(F9=0,"",IF(OR(F9=$BQ$1,F9=$BR$1,F10=$BQ$1,F10=$BR$1,F11=$BQ$1,F11=$BR$1,F12=$BQ$1,F12=$BR$1),0,1)))</f>
        <v>1</v>
      </c>
      <c r="BW9" s="3">
        <f>IF($A9&gt;='576way_Regular Symbol(2wild)'!D$16,"",IF(B9=0,"",IF(OR(B9=$BW$1,B10=$BW$1,B11=$BW$1,B9=$BX$1,B10=$BX$1,B11=$BX$1),0,1)))</f>
        <v>1</v>
      </c>
      <c r="BX9" s="3">
        <f>IF($A9&gt;='576way_Regular Symbol(2wild)'!E$16,"",IF(C9=0,"",IF(OR(C9=$BW$1,C10=$BW$1,C11=$BW$1,C9=$BX$1,C10=$BX$1,C11=$BX$1),0,1)))</f>
        <v>0</v>
      </c>
      <c r="BY9" s="3">
        <f>IF($A9&gt;='576way_Regular Symbol(2wild)'!F$16,"",IF(D9=0,"",IF(OR(D9=$BW$1,D10=$BW$1,D11=$BW$1,D9=$BX$1,D10=$BX$1,D11=$BX$1,D12=$BW$1,D12=$BX$1),0,1)))</f>
        <v>1</v>
      </c>
      <c r="BZ9" s="3">
        <f>IF($A9&gt;='576way_Regular Symbol(2wild)'!G$16,"",IF(E9=0,"",IF(OR(E9=$BW$1,E10=$BW$1,E11=$BW$1,E9=$BX$1,E10=$BX$1,E11=$BX$1,E12=$BW$1,E12=$BX$1),0,1)))</f>
        <v>1</v>
      </c>
      <c r="CA9" s="3">
        <f>IF($A9&gt;='576way_Regular Symbol(2wild)'!H$16,"",IF(F9=0,"",IF(OR(F9=$BW$1,F10=$BW$1,F11=$BW$1,F9=$BX$1,F10=$BX$1,F11=$BX$1,F12=$BW$1,F12=$BX$1),0,1)))</f>
        <v>1</v>
      </c>
      <c r="CC9" s="3">
        <f>IF($A9&gt;='576way_Regular Symbol(2wild)'!D$16,"",IF(B9=0,"",IF(OR(B9=$BW$1,B10=$BW$1,B11=$BW$1,B9=$CD$1,B10=$CD$1,B11=$CD$1),0,1)))</f>
        <v>0</v>
      </c>
      <c r="CD9" s="3">
        <f>IF($A9&gt;='576way_Regular Symbol(2wild)'!E$16,"",IF(C9=0,"",IF(OR(C9=$BW$1,C10=$BW$1,C11=$BW$1,C9=$CD$1,C10=$CD$1,C11=$CD$1),0,1)))</f>
        <v>1</v>
      </c>
      <c r="CE9" s="3">
        <f>IF($A9&gt;='576way_Regular Symbol(2wild)'!F$16,"",IF(D9=0,"",IF(OR(D9=$BW$1,D10=$BW$1,D11=$BW$1,D9=$CD$1,D10=$CD$1,D11=$CD$1,D12=$BW$1,D12=$CD$1),0,1)))</f>
        <v>1</v>
      </c>
      <c r="CF9" s="3">
        <f>IF($A9&gt;='576way_Regular Symbol(2wild)'!G$16,"",IF(E9=0,"",IF(OR(E9=$BW$1,E10=$BW$1,E11=$BW$1,E9=$CD$1,E10=$CD$1,E11=$CD$1,E12=$BW$1,E12=$CD$1),0,1)))</f>
        <v>0</v>
      </c>
      <c r="CG9" s="3">
        <f>IF($A9&gt;='576way_Regular Symbol(2wild)'!H$16,"",IF(F9=0,"",IF(OR(F9=$BW$1,F10=$BW$1,F11=$BW$1,F9=$CD$1,F10=$CD$1,F11=$CD$1,F12=$BW$1,F12=$CD$1),0,1)))</f>
        <v>0</v>
      </c>
      <c r="CI9" s="3">
        <f>IF($A9&gt;='576way_Regular Symbol(2wild)'!D$16,"",IF(B9=0,"",IF(OR(B9=$BW$1,B10=$BW$1,B11=$BW$1,B9=$CJ$1,B10=$CJ$1,B11=$CJ$1),0,1)))</f>
        <v>1</v>
      </c>
      <c r="CJ9" s="3">
        <f>IF($A9&gt;='576way_Regular Symbol(2wild)'!E$16,"",IF(C9=0,"",IF(OR(C9=$BW$1,C10=$BW$1,C11=$BW$1,C9=$CJ$1,C10=$CJ$1,C11=$CJ$1),0,1)))</f>
        <v>1</v>
      </c>
      <c r="CK9" s="3">
        <f>IF($A9&gt;='576way_Regular Symbol(2wild)'!F$16,"",IF(D9=0,"",IF(OR(D9=$BW$1,D10=$BW$1,D11=$BW$1,D9=$CJ$1,D10=$CJ$1,D11=$CJ$1,D12=$BW$1,D12=$CJ$1),0,1)))</f>
        <v>1</v>
      </c>
      <c r="CL9" s="3">
        <f>IF($A9&gt;='576way_Regular Symbol(2wild)'!G$16,"",IF(E9=0,"",IF(OR(E9=$BW$1,E10=$BW$1,E11=$BW$1,E9=$CJ$1,E10=$CJ$1,E11=$CJ$1,E12=$BW$1,E12=$CJ$1),0,1)))</f>
        <v>1</v>
      </c>
      <c r="CM9" s="3">
        <f>IF($A9&gt;='576way_Regular Symbol(2wild)'!H$16,"",IF(F9=0,"",IF(OR(F9=$BW$1,F10=$BW$1,F11=$BW$1,F9=$CJ$1,F10=$CJ$1,F11=$CJ$1,F12=$BW$1,F12=$CJ$1),0,1)))</f>
        <v>1</v>
      </c>
      <c r="CO9" s="3">
        <f>IF($A9&gt;='576way_Regular Symbol(2wild)'!D$16,"",IF(B9=0,"",IF(OR(B9=$BW$1,B10=$BW$1,B11=$BW$1,B9=$CP$1,B10=$CP$1,B11=$CP$1),0,1)))</f>
        <v>0</v>
      </c>
      <c r="CP9" s="3">
        <f>IF($A9&gt;='576way_Regular Symbol(2wild)'!E$16,"",IF(C9=0,"",IF(OR(C9=$BW$1,C10=$BW$1,C11=$BW$1,C9=$CP$1,C10=$CP$1,C11=$CP$1),0,1)))</f>
        <v>1</v>
      </c>
      <c r="CQ9" s="3">
        <f>IF($A9&gt;='576way_Regular Symbol(2wild)'!F$16,"",IF(D9=0,"",IF(OR(D9=$BW$1,D10=$BW$1,D11=$BW$1,D9=$CP$1,D10=$CP$1,D11=$CP$1,D12=$BW$1,D12=$CP$1),0,1)))</f>
        <v>0</v>
      </c>
      <c r="CR9" s="3">
        <f>IF($A9&gt;='576way_Regular Symbol(2wild)'!G$16,"",IF(E9=0,"",IF(OR(E9=$BW$1,E10=$BW$1,E11=$BW$1,E9=$CP$1,E10=$CP$1,E11=$CP$1,E12=$BW$1,E12=$CP$1),0,1)))</f>
        <v>1</v>
      </c>
      <c r="CS9" s="3">
        <f>IF($A9&gt;='576way_Regular Symbol(2wild)'!H$16,"",IF(F9=0,"",IF(OR(F9=$BW$1,F10=$BW$1,F11=$BW$1,F9=$CP$1,F10=$CP$1,F11=$CP$1,F12=$BW$1,F12=$CP$1),0,1)))</f>
        <v>1</v>
      </c>
      <c r="CU9" s="3">
        <f>IF($A9&gt;='576way_Regular Symbol(2wild)'!D$16,"",IF(B9=0,"",IF(OR(B9=$BW$1,B10=$BW$1,B11=$BW$1,B9=$CV$1,B10=$CV$1,B11=$CV$1),0,1)))</f>
        <v>1</v>
      </c>
      <c r="CV9" s="3">
        <f>IF($A9&gt;='576way_Regular Symbol(2wild)'!E$16,"",IF(C9=0,"",IF(OR(C9=$BW$1,C10=$BW$1,C11=$BW$1,C9=$CV$1,C10=$CV$1,C11=$CV$1),0,1)))</f>
        <v>1</v>
      </c>
      <c r="CW9" s="3">
        <f>IF($A9&gt;='576way_Regular Symbol(2wild)'!F$16,"",IF(D9=0,"",IF(OR(D9=$BW$1,D10=$BW$1,D11=$BW$1,D9=$CV$1,D10=$CV$1,D11=$CV$1,D12=$BW$1,D12=$CV$1),0,1)))</f>
        <v>1</v>
      </c>
      <c r="CX9" s="3">
        <f>IF($A9&gt;='576way_Regular Symbol(2wild)'!G$16,"",IF(E9=0,"",IF(OR(E9=$BW$1,E10=$BW$1,E11=$BW$1,E9=$CV$1,E10=$CV$1,E11=$CV$1,E12=$BW$1,E12=$CV$1),0,1)))</f>
        <v>1</v>
      </c>
      <c r="CY9" s="3">
        <f>IF($A9&gt;='576way_Regular Symbol(2wild)'!H$16,"",IF(F9=0,"",IF(OR(F9=$BW$1,F10=$BW$1,F11=$BW$1,F9=$CV$1,F10=$CV$1,F11=$CV$1,F12=$BW$1,F12=$CV$1),0,1)))</f>
        <v>1</v>
      </c>
    </row>
    <row r="10" spans="1:103">
      <c r="A10" s="337">
        <f>IF('243way_Regular Symbol'!L9="","",'243way_Regular Symbol'!L9)</f>
        <v>6</v>
      </c>
      <c r="B10" s="191" t="str">
        <f>IF('576way_Regular Symbol(2wild)'!Q9="",
IF($A10-'576way_Regular Symbol(2wild)'!D$16&gt;='576way_RegularＸ_W()'!B$2-1,"",VLOOKUP($A10-'576way_Regular Symbol(2wild)'!D$16,'576way_Regular Symbol(2wild)'!$P$3:$U$99,'576way_RegularＸ_W()'!B$3+1,FALSE)),
'576way_Regular Symbol(2wild)'!Q9)</f>
        <v>Q</v>
      </c>
      <c r="C10" s="191" t="str">
        <f>IF('576way_Regular Symbol(2wild)'!R9="",
IF($A10-'576way_Regular Symbol(2wild)'!E$16&gt;='576way_RegularＸ_W()'!C$2-1,"",VLOOKUP($A10-'576way_Regular Symbol(2wild)'!E$16,'576way_Regular Symbol(2wild)'!$P$3:$U$99,'576way_RegularＸ_W()'!C$3+1,FALSE)),
'576way_Regular Symbol(2wild)'!R9)</f>
        <v>M5</v>
      </c>
      <c r="D10" s="191" t="str">
        <f>IF('576way_Regular Symbol(2wild)'!S9="",
IF($A10-'576way_Regular Symbol(2wild)'!F$16&gt;='576way_RegularＸ_W()'!D$2-1,"",VLOOKUP($A10-'576way_Regular Symbol(2wild)'!F$16,'576way_Regular Symbol(2wild)'!$P$3:$U$99,'576way_RegularＸ_W()'!D$3+1,FALSE)),
'576way_Regular Symbol(2wild)'!S9)</f>
        <v>M1</v>
      </c>
      <c r="E10" s="191" t="str">
        <f>IF('576way_Regular Symbol(2wild)'!T9="",
IF($A10-'576way_Regular Symbol(2wild)'!G$16&gt;='576way_RegularＸ_W()'!E$2-1,"",VLOOKUP($A10-'576way_Regular Symbol(2wild)'!G$16,'576way_Regular Symbol(2wild)'!$P$3:$U$99,'576way_RegularＸ_W()'!E$3+1,FALSE)),
'576way_Regular Symbol(2wild)'!T9)</f>
        <v>M2</v>
      </c>
      <c r="F10" s="191" t="str">
        <f>IF('576way_Regular Symbol(2wild)'!U9="",
IF($A10-'576way_Regular Symbol(2wild)'!H$16&gt;='576way_RegularＸ_W()'!F$2-1,"",VLOOKUP($A10-'576way_Regular Symbol(2wild)'!H$16,'576way_Regular Symbol(2wild)'!$P$3:$U$99,'576way_RegularＸ_W()'!F$3+1,FALSE)),
'576way_Regular Symbol(2wild)'!U9)</f>
        <v>Q</v>
      </c>
      <c r="H10" s="352" t="s">
        <v>188</v>
      </c>
      <c r="I10" s="3">
        <f>SUM(BW4:BW100)</f>
        <v>36</v>
      </c>
      <c r="J10" s="3">
        <f t="shared" ref="J10:M10" si="71">SUM(BX4:BX100)</f>
        <v>52</v>
      </c>
      <c r="K10" s="3">
        <f t="shared" si="71"/>
        <v>49</v>
      </c>
      <c r="L10" s="3">
        <f t="shared" si="71"/>
        <v>27</v>
      </c>
      <c r="M10" s="3">
        <f t="shared" si="71"/>
        <v>39</v>
      </c>
      <c r="N10" s="363">
        <f t="shared" si="66"/>
        <v>6</v>
      </c>
      <c r="O10" s="344">
        <f>IF($A10&gt;='576way_Regular Symbol(2wild)'!D$16,"",IF(B10="","",IF(OR(B10=$O$1,B10=$P$1,B11=$O$1,B11=$P$1,B12=$O$1,B12=$P$1),0,1)))</f>
        <v>1</v>
      </c>
      <c r="P10" s="344">
        <f>IF($A10&gt;='576way_Regular Symbol(2wild)'!E$16,"",IF(C10="","",IF(OR(C10=$O$1,C10=$P$1,C11=$O$1,C11=$P$1,C12=$O$1,C12=$P$1),0,1)))</f>
        <v>0</v>
      </c>
      <c r="Q10" s="344">
        <f>IF($A10&gt;='576way_Regular Symbol(2wild)'!F$16,"",IF(D10="","",IF(OR(D10=$O$1,D10=$P$1,D11=$O$1,D11=$P$1,D12=$O$1,D12=$P$1,D13=$O$1,D13=$P$1),0,1)))</f>
        <v>0</v>
      </c>
      <c r="R10" s="344">
        <f>IF($A10&gt;='576way_Regular Symbol(2wild)'!G$16,"",IF(E10="","",IF(OR(E10=$O$1,E10=$P$1,E11=$O$1,E11=$P$1,E12=$O$1,E12=$P$1,E13=$O$1,E13=$P$1),0,1)))</f>
        <v>1</v>
      </c>
      <c r="S10" s="344">
        <f>IF($A10&gt;='576way_Regular Symbol(2wild)'!H$16,"",IF(F10="","",IF(OR(F10=$O$1,F10=$P$1,F11=$O$1,F11=$P$1,F12=$O$1,F12=$P$1,F13=$O$1,F13=$P$1),0,1)))</f>
        <v>1</v>
      </c>
      <c r="U10" s="344">
        <f>IF($A10&gt;='576way_Regular Symbol(2wild)'!D$16,"",IF(B10=0,"",IF(OR(B10=$U$1,B10=$V$1,B11=$U$1,B11=$V$1,B12=$U$1,B12=$V$1),0,1)))</f>
        <v>1</v>
      </c>
      <c r="V10" s="344">
        <f>IF($A10&gt;='576way_Regular Symbol(2wild)'!E$16,"",IF(C10=0,"",IF(OR(C10=$U$1,C10=$V$1,C11=$U$1,C11=$V$1,C12=$U$1,C12=$V$1),0,1)))</f>
        <v>0</v>
      </c>
      <c r="W10" s="3">
        <f>IF($A10&gt;='576way_Regular Symbol(2wild)'!F$16,"",IF(D10=0,"",IF(OR(D10=$U$1,D10=$V$1,D11=$U$1,D11=$V$1,D12=$U$1,D12=$V$1,D13=$U$1,D13=$V$1),0,1)))</f>
        <v>1</v>
      </c>
      <c r="X10" s="3">
        <f>IF($A10&gt;='576way_Regular Symbol(2wild)'!G$16,"",IF(E10=0,"",IF(OR(E10=$U$1,E10=$V$1,E11=$U$1,E11=$V$1,E12=$U$1,E12=$V$1,E13=$U$1,E13=$V$1),0,1)))</f>
        <v>0</v>
      </c>
      <c r="Y10" s="3">
        <f>IF($A10&gt;='576way_Regular Symbol(2wild)'!H$16,"",IF(F10=0,"",IF(OR(F10=$U$1,F10=$V$1,F11=$U$1,F11=$V$1,F12=$U$1,F12=$V$1,F13=$U$1,F13=$V$1),0,1)))</f>
        <v>1</v>
      </c>
      <c r="AA10" s="344">
        <f>IF($A10&gt;='576way_Regular Symbol(2wild)'!D$16,"",IF(B10=0,"",IF(OR(B10=$AA$1,B10=$AB$1,B11=$AA$1,B11=$AB$1,B12=$AA$1,,B12=$AB$1),0,1)))</f>
        <v>1</v>
      </c>
      <c r="AB10" s="344">
        <f>IF($A10&gt;='576way_Regular Symbol(2wild)'!E$16,"",IF(C10=0,"",IF(OR(C10=$AA$1,C10=$AB$1,C11=$AA$1,C11=$AB$1,C12=$AA$1,,C12=$AB$1),0,1)))</f>
        <v>0</v>
      </c>
      <c r="AC10" s="3">
        <f>IF($A10&gt;='576way_Regular Symbol(2wild)'!F$16,"",IF(D10=0,"",IF(OR(D10=$AA$1,D10=$AB$1,D11=$AA$1,D11=$AB$1,D12=$AA$1,D12=$AB$1,D13=$AA$1,D13=$AB$1),0,1)))</f>
        <v>1</v>
      </c>
      <c r="AD10" s="3">
        <f>IF($A10&gt;='576way_Regular Symbol(2wild)'!G$16,"",IF(E10=0,"",IF(OR(E10=$AA$1,E10=$AB$1,E11=$AA$1,E11=$AB$1,E12=$AA$1,E12=$AB$1,E13=$AA$1,E13=$AB$1),0,1)))</f>
        <v>1</v>
      </c>
      <c r="AE10" s="3">
        <f>IF($A10&gt;='576way_Regular Symbol(2wild)'!H$16,"",IF(F10=0,"",IF(OR(F10=$AA$1,F10=$AB$1,F11=$AA$1,F11=$AB$1,F12=$AA$1,F12=$AB$1,F13=$AA$1,F13=$AB$1),0,1)))</f>
        <v>1</v>
      </c>
      <c r="AG10" s="344">
        <f>IF($A10&gt;='576way_Regular Symbol(2wild)'!D$16,"",IF(B10=0,"",IF(OR(B10=$AG$1,B10=$AH$1,B11=$AG$1,B11=$AH$1,B12=$AG$1,B12=$AH$1),0,1)))</f>
        <v>1</v>
      </c>
      <c r="AH10" s="344">
        <f>IF($A10&gt;='576way_Regular Symbol(2wild)'!E$16,"",IF(C10=0,"",IF(OR(C10=$AG$1,C10=$AH$1,C11=$AG$1,C11=$AH$1,C12=$AG$1,C12=$AH$1),0,1)))</f>
        <v>0</v>
      </c>
      <c r="AI10" s="3">
        <f>IF($A10&gt;='576way_Regular Symbol(2wild)'!F$16,"",IF(D10=0,"",IF(OR(D10=$AG$1,D10=$AH$1,D11=$AG$1,D11=$AH$1,D12=$AG$1,D12=$AH$1,D13=$AG$1,D13=$AH$1),0,1)))</f>
        <v>1</v>
      </c>
      <c r="AJ10" s="3">
        <f>IF($A10&gt;='576way_Regular Symbol(2wild)'!G$16,"",IF(E10=0,"",IF(OR(E10=$AG$1,E10=$AH$1,E11=$AG$1,E11=$AH$1,E12=$AG$1,E12=$AH$1,E13=$AG$1,E13=$AH$1),0,1)))</f>
        <v>1</v>
      </c>
      <c r="AK10" s="3">
        <f>IF($A10&gt;='576way_Regular Symbol(2wild)'!H$16,"",IF(F10=0,"",IF(OR(F10=$AG$1,F10=$AH$1,F11=$AG$1,F11=$AH$1,F12=$AG$1,F12=$AH$1,F13=$AG$1,F13=$AH$1),0,1)))</f>
        <v>1</v>
      </c>
      <c r="AM10" s="344">
        <f>IF($A10&gt;='576way_Regular Symbol(2wild)'!D$16,"",IF(B10=0,"",IF(OR(B10=$AM$1,B10=$AN$1,B11=$AM$1,B11=$AN$1,B12=$AM$1,B12=$AN$1),0,1)))</f>
        <v>1</v>
      </c>
      <c r="AN10" s="344">
        <f>IF($A10&gt;='576way_Regular Symbol(2wild)'!E$16,"",IF(C10=0,"",IF(OR(C10=$AM$1,C10=$AN$1,C11=$AM$1,C11=$AN$1,C12=$AM$1,C12=$AN$1),0,1)))</f>
        <v>0</v>
      </c>
      <c r="AO10" s="3">
        <f>IF($A10&gt;='576way_Regular Symbol(2wild)'!F$16,"",IF(D10=0,"",IF(OR(D10=$AM$1,D10=$AN$1,D11=$AM$1,D11=$AN$1,D12=$AM$1,D12=$AN$1,D13=$AM$1,D13=$AN$1),0,1)))</f>
        <v>1</v>
      </c>
      <c r="AP10" s="3">
        <f>IF($A10&gt;='576way_Regular Symbol(2wild)'!G$16,"",IF(E10=0,"",IF(OR(E10=$AM$1,E10=$AN$1,E11=$AM$1,E11=$AN$1,E12=$AM$1,E12=$AN$1,E13=$AM$1,E13=$AN$1),0,1)))</f>
        <v>0</v>
      </c>
      <c r="AQ10" s="3">
        <f>IF($A10&gt;='576way_Regular Symbol(2wild)'!H$16,"",IF(F10=0,"",IF(OR(F10=$AM$1,F10=$AN$1,F11=$AM$1,F11=$AN$1,F12=$AM$1,F12=$AN$1,F13=$AM$1,F13=$AN$1),0,1)))</f>
        <v>1</v>
      </c>
      <c r="AS10" s="344">
        <f>IF($A10&gt;='576way_Regular Symbol(2wild)'!D$16,"",IF(B10=0,"",IF(OR(B10=$AM$1,B10=$AT$1,B11=$AM$1,B11=$AT$1,B12=$AM$1,B12=$AT$1),0,1)))</f>
        <v>1</v>
      </c>
      <c r="AT10" s="344">
        <f>IF($A10&gt;='576way_Regular Symbol(2wild)'!E$16,"",IF(C10=0,"",IF(OR(C10=$AM$1,C10=$AT$1,C11=$AM$1,C11=$AT$1,C12=$AM$1,C12=$AT$1),0,1)))</f>
        <v>0</v>
      </c>
      <c r="AU10" s="3">
        <f>IF($A10&gt;='576way_Regular Symbol(2wild)'!F$16,"",IF(D10=0,"",IF(OR(D10=$AM$1,D10=$AT$1,D11=$AM$1,D11=$AT$1,D12=$AM$1,D12=$AT$1,D13=$AM$1,D13=$AT$1),0,1)))</f>
        <v>1</v>
      </c>
      <c r="AV10" s="3">
        <f>IF($A10&gt;='576way_Regular Symbol(2wild)'!G$16,"",IF(E10=0,"",IF(OR(E10=$AM$1,E10=$AT$1,E11=$AM$1,E11=$AT$1,E12=$AM$1,E12=$AT$1,E13=$AM$1,E13=$AT$1),0,1)))</f>
        <v>1</v>
      </c>
      <c r="AW10" s="3">
        <f>IF($A10&gt;='576way_Regular Symbol(2wild)'!H$16,"",IF(F10=0,"",IF(OR(F10=$AM$1,F10=$AT$1,F11=$AM$1,F11=$AT$1,F12=$AM$1,F12=$AT$1,F13=$AM$1,F13=$AT$1),0,1)))</f>
        <v>1</v>
      </c>
      <c r="AY10" s="344">
        <f>IF($A10&gt;='576way_Regular Symbol(2wild)'!D$16,"",IF(B10=0,"",IF(OR(B10=$AM$1,B10=$AZ$1,B11=$AM$1,B11=$AZ$1,B12=$AM$1,B12=$AZ$1),0,1)))</f>
        <v>1</v>
      </c>
      <c r="AZ10" s="344">
        <f>IF($A10&gt;='576way_Regular Symbol(2wild)'!E$16,"",IF(C10=0,"",IF(OR(C10=$AM$1,C10=$AZ$1,C11=$AM$1,C11=$AZ$1,C12=$AM$1,C12=$AZ$1),0,1)))</f>
        <v>0</v>
      </c>
      <c r="BA10" s="3">
        <f>IF($A10&gt;='576way_Regular Symbol(2wild)'!F$16,"",IF(D10=0,"",IF(OR(D10=$AM$1,D10=$AZ$1,D11=$AM$1,D11=$AZ$1,D12=$AM$1,D12=$AZ$1,D13=$AM$1,D13=$AZ$1),0,1)))</f>
        <v>1</v>
      </c>
      <c r="BB10" s="3">
        <f>IF($A10&gt;='576way_Regular Symbol(2wild)'!G$16,"",IF(E10=0,"",IF(OR(E10=$AM$1,E10=$AZ$1,E11=$AM$1,E11=$AZ$1,E12=$AM$1,E12=$AZ$1,E13=$AM$1,E13=$AZ$1),0,1)))</f>
        <v>1</v>
      </c>
      <c r="BC10" s="3">
        <f>IF($A10&gt;='576way_Regular Symbol(2wild)'!H$16,"",IF(F10=0,"",IF(OR(F10=$AM$1,F10=$AZ$1,F11=$AM$1,F11=$AZ$1,F12=$AM$1,F12=$AZ$1,F13=$AM$1,F13=$AZ$1),0,1)))</f>
        <v>1</v>
      </c>
      <c r="BE10" s="344">
        <f>IF($A10&gt;='576way_Regular Symbol(2wild)'!D$16,"",IF(B10=0,"",IF(OR(B10=$AM$1,B10=$BF$1,B11=$AM$1,B11=$BF$1,B12=$AM$1,B12=$BF$1),0,1)))</f>
        <v>1</v>
      </c>
      <c r="BF10" s="344">
        <f>IF($A10&gt;='576way_Regular Symbol(2wild)'!E$16,"",IF(C10=0,"",IF(OR(C10=$AM$1,C10=$BF$1,C11=$AM$1,C11=$BF$1,C12=$AM$1,C12=$BF$1),0,1)))</f>
        <v>0</v>
      </c>
      <c r="BG10" s="3">
        <f>IF($A10&gt;='576way_Regular Symbol(2wild)'!F$16,"",IF(D10=0,"",COUNTIF(D10:D13,$BF$1)))</f>
        <v>0</v>
      </c>
      <c r="BH10" s="3">
        <f>IF($A10&gt;='576way_Regular Symbol(2wild)'!G$16,"",IF(E10=0,"",COUNTIF(E10:E13,$BF$1)))</f>
        <v>0</v>
      </c>
      <c r="BI10" s="3">
        <f>IF($A10&gt;='576way_Regular Symbol(2wild)'!H$16,"",IF(F10=0,"",COUNTIF(F10:F13,$BF$1)))</f>
        <v>0</v>
      </c>
      <c r="BK10" s="344">
        <f>IF($A10&gt;='576way_Regular Symbol(2wild)'!D$16,"",IF(B10=0,"",IF(OR(B10=$AM$1,B10=$BL$1,B11=$AM$1,B11=$BL$1,B12=$AM$1,B12=$BL$1),0,1)))</f>
        <v>1</v>
      </c>
      <c r="BL10" s="344">
        <f>IF($A10&gt;='576way_Regular Symbol(2wild)'!E$16,"",IF(C10=0,"",IF(OR(C10=$AM$1,C10=$BL$1,C11=$AM$1,C11=$BL$1,C12=$AM$1,C12=$BL$1),0,1)))</f>
        <v>0</v>
      </c>
      <c r="BM10" s="3">
        <f>IF($A10&gt;='576way_Regular Symbol(2wild)'!F$16,"",IF(D10=0,"",IF(OR(D10=$AM$1,D10=$BL$1,D11=$AM$1,D11=$BL$1,D12=$AM$1,D12=$BL$1,D13=$AM$1,D13=$BL$1),0,1)))</f>
        <v>1</v>
      </c>
      <c r="BN10" s="3">
        <f>IF($A10&gt;='576way_Regular Symbol(2wild)'!G$16,"",IF(E10=0,"",IF(OR(E10=$AM$1,E10=$BL$1,E11=$AM$1,E11=$BL$1,E12=$AM$1,E12=$BL$1,E13=$AM$1,E13=$BL$1),0,1)))</f>
        <v>1</v>
      </c>
      <c r="BO10" s="3">
        <f>IF($A10&gt;='576way_Regular Symbol(2wild)'!H$16,"",IF(F10=0,"",IF(OR(F10=$AM$1,F10=$BL$1,F11=$AM$1,F11=$BL$1,F12=$AM$1,F12=$BL$1,F13=$AM$1,F13=$BL$1),0,1)))</f>
        <v>1</v>
      </c>
      <c r="BQ10" s="3">
        <f>IF($A10&gt;='576way_Regular Symbol(2wild)'!D$16,"",IF(B10=0,"",IF(OR(B10=$BQ$1,B10=$BR$1,B11=$BQ$1,B11=$BR$1,B12=$BQ$1,B12=$BR$1),0,1)))</f>
        <v>1</v>
      </c>
      <c r="BR10" s="3">
        <f>IF($A10&gt;='576way_Regular Symbol(2wild)'!E$16,"",IF(C10=0,"",IF(OR(C10=$BQ$1,C10=$BR$1,C11=$BQ$1,C11=$BR$1,C12=$BQ$1,C12=$BR$1),0,1)))</f>
        <v>0</v>
      </c>
      <c r="BS10" s="3">
        <f>IF($A10&gt;='576way_Regular Symbol(2wild)'!F$16,"",IF(D10=0,"",IF(OR(D10=$BQ$1,D10=$BR$1,D11=$BQ$1,D11=$BR$1,D12=$BQ$1,D12=$BR$1,D13=$BQ$1,D13=$BR$1),0,1)))</f>
        <v>1</v>
      </c>
      <c r="BT10" s="3">
        <f>IF($A10&gt;='576way_Regular Symbol(2wild)'!G$16,"",IF(E10=0,"",IF(OR(E10=$BQ$1,E10=$BR$1,E11=$BQ$1,E11=$BR$1,E12=$BQ$1,E12=$BR$1,E13=$BQ$1,E13=$BR$1),0,1)))</f>
        <v>1</v>
      </c>
      <c r="BU10" s="3">
        <f>IF($A10&gt;='576way_Regular Symbol(2wild)'!H$16,"",IF(F10=0,"",IF(OR(F10=$BQ$1,F10=$BR$1,F11=$BQ$1,F11=$BR$1,F12=$BQ$1,F12=$BR$1,F13=$BQ$1,F13=$BR$1),0,1)))</f>
        <v>1</v>
      </c>
      <c r="BW10" s="3">
        <f>IF($A10&gt;='576way_Regular Symbol(2wild)'!D$16,"",IF(B10=0,"",IF(OR(B10=$BW$1,B11=$BW$1,B12=$BW$1,B10=$BX$1,B11=$BX$1,B12=$BX$1),0,1)))</f>
        <v>1</v>
      </c>
      <c r="BX10" s="3">
        <f>IF($A10&gt;='576way_Regular Symbol(2wild)'!E$16,"",IF(C10=0,"",IF(OR(C10=$BW$1,C11=$BW$1,C12=$BW$1,C10=$BX$1,C11=$BX$1,C12=$BX$1),0,1)))</f>
        <v>0</v>
      </c>
      <c r="BY10" s="3">
        <f>IF($A10&gt;='576way_Regular Symbol(2wild)'!F$16,"",IF(D10=0,"",IF(OR(D10=$BW$1,D11=$BW$1,D12=$BW$1,D10=$BX$1,D11=$BX$1,D12=$BX$1,D13=$BW$1,D13=$BX$1),0,1)))</f>
        <v>1</v>
      </c>
      <c r="BZ10" s="3">
        <f>IF($A10&gt;='576way_Regular Symbol(2wild)'!G$16,"",IF(E10=0,"",IF(OR(E10=$BW$1,E11=$BW$1,E12=$BW$1,E10=$BX$1,E11=$BX$1,E12=$BX$1,E13=$BW$1,E13=$BX$1),0,1)))</f>
        <v>1</v>
      </c>
      <c r="CA10" s="3">
        <f>IF($A10&gt;='576way_Regular Symbol(2wild)'!H$16,"",IF(F10=0,"",IF(OR(F10=$BW$1,F11=$BW$1,F12=$BW$1,F10=$BX$1,F11=$BX$1,F12=$BX$1,F13=$BW$1,F13=$BX$1),0,1)))</f>
        <v>1</v>
      </c>
      <c r="CC10" s="3">
        <f>IF($A10&gt;='576way_Regular Symbol(2wild)'!D$16,"",IF(B10=0,"",IF(OR(B10=$BW$1,B11=$BW$1,B12=$BW$1,B10=$CD$1,B11=$CD$1,B12=$CD$1),0,1)))</f>
        <v>0</v>
      </c>
      <c r="CD10" s="3">
        <f>IF($A10&gt;='576way_Regular Symbol(2wild)'!E$16,"",IF(C10=0,"",IF(OR(C10=$BW$1,C11=$BW$1,C12=$BW$1,C10=$CD$1,C11=$CD$1,C12=$CD$1),0,1)))</f>
        <v>0</v>
      </c>
      <c r="CE10" s="3">
        <f>IF($A10&gt;='576way_Regular Symbol(2wild)'!F$16,"",IF(D10=0,"",IF(OR(D10=$BW$1,D11=$BW$1,D12=$BW$1,D10=$CD$1,D11=$CD$1,D12=$CD$1,D13=$BW$1,D13=$CD$1),0,1)))</f>
        <v>1</v>
      </c>
      <c r="CF10" s="3">
        <f>IF($A10&gt;='576way_Regular Symbol(2wild)'!G$16,"",IF(E10=0,"",IF(OR(E10=$BW$1,E11=$BW$1,E12=$BW$1,E10=$CD$1,E11=$CD$1,E12=$CD$1,E13=$BW$1,E13=$CD$1),0,1)))</f>
        <v>0</v>
      </c>
      <c r="CG10" s="3">
        <f>IF($A10&gt;='576way_Regular Symbol(2wild)'!H$16,"",IF(F10=0,"",IF(OR(F10=$BW$1,F11=$BW$1,F12=$BW$1,F10=$CD$1,F11=$CD$1,F12=$CD$1,F13=$BW$1,F13=$CD$1),0,1)))</f>
        <v>0</v>
      </c>
      <c r="CI10" s="3">
        <f>IF($A10&gt;='576way_Regular Symbol(2wild)'!D$16,"",IF(B10=0,"",IF(OR(B10=$BW$1,B11=$BW$1,B12=$BW$1,B10=$CJ$1,B11=$CJ$1,B12=$CJ$1),0,1)))</f>
        <v>0</v>
      </c>
      <c r="CJ10" s="3">
        <f>IF($A10&gt;='576way_Regular Symbol(2wild)'!E$16,"",IF(C10=0,"",IF(OR(C10=$BW$1,C11=$BW$1,C12=$BW$1,C10=$CJ$1,C11=$CJ$1,C12=$CJ$1),0,1)))</f>
        <v>0</v>
      </c>
      <c r="CK10" s="3">
        <f>IF($A10&gt;='576way_Regular Symbol(2wild)'!F$16,"",IF(D10=0,"",IF(OR(D10=$BW$1,D11=$BW$1,D12=$BW$1,D10=$CJ$1,D11=$CJ$1,D12=$CJ$1,D13=$BW$1,D13=$CJ$1),0,1)))</f>
        <v>1</v>
      </c>
      <c r="CL10" s="3">
        <f>IF($A10&gt;='576way_Regular Symbol(2wild)'!G$16,"",IF(E10=0,"",IF(OR(E10=$BW$1,E11=$BW$1,E12=$BW$1,E10=$CJ$1,E11=$CJ$1,E12=$CJ$1,E13=$BW$1,E13=$CJ$1),0,1)))</f>
        <v>1</v>
      </c>
      <c r="CM10" s="3">
        <f>IF($A10&gt;='576way_Regular Symbol(2wild)'!H$16,"",IF(F10=0,"",IF(OR(F10=$BW$1,F11=$BW$1,F12=$BW$1,F10=$CJ$1,F11=$CJ$1,F12=$CJ$1,F13=$BW$1,F13=$CJ$1),0,1)))</f>
        <v>1</v>
      </c>
      <c r="CO10" s="3">
        <f>IF($A10&gt;='576way_Regular Symbol(2wild)'!D$16,"",IF(B10=0,"",IF(OR(B10=$BW$1,B11=$BW$1,B12=$BW$1,B10=$CP$1,B11=$CP$1,B12=$CP$1),0,1)))</f>
        <v>1</v>
      </c>
      <c r="CP10" s="3">
        <f>IF($A10&gt;='576way_Regular Symbol(2wild)'!E$16,"",IF(C10=0,"",IF(OR(C10=$BW$1,C11=$BW$1,C12=$BW$1,C10=$CP$1,C11=$CP$1,C12=$CP$1),0,1)))</f>
        <v>0</v>
      </c>
      <c r="CQ10" s="3">
        <f>IF($A10&gt;='576way_Regular Symbol(2wild)'!F$16,"",IF(D10=0,"",IF(OR(D10=$BW$1,D11=$BW$1,D12=$BW$1,D10=$CP$1,D11=$CP$1,D12=$CP$1,D13=$BW$1,D13=$CP$1),0,1)))</f>
        <v>0</v>
      </c>
      <c r="CR10" s="3">
        <f>IF($A10&gt;='576way_Regular Symbol(2wild)'!G$16,"",IF(E10=0,"",IF(OR(E10=$BW$1,E11=$BW$1,E12=$BW$1,E10=$CP$1,E11=$CP$1,E12=$CP$1,E13=$BW$1,E13=$CP$1),0,1)))</f>
        <v>1</v>
      </c>
      <c r="CS10" s="3">
        <f>IF($A10&gt;='576way_Regular Symbol(2wild)'!H$16,"",IF(F10=0,"",IF(OR(F10=$BW$1,F11=$BW$1,F12=$BW$1,F10=$CP$1,F11=$CP$1,F12=$CP$1,F13=$BW$1,F13=$CP$1),0,1)))</f>
        <v>0</v>
      </c>
      <c r="CU10" s="3">
        <f>IF($A10&gt;='576way_Regular Symbol(2wild)'!D$16,"",IF(B10=0,"",IF(OR(B10=$BW$1,B11=$BW$1,B12=$BW$1,B10=$CV$1,B11=$CV$1,B12=$CV$1),0,1)))</f>
        <v>1</v>
      </c>
      <c r="CV10" s="3">
        <f>IF($A10&gt;='576way_Regular Symbol(2wild)'!E$16,"",IF(C10=0,"",IF(OR(C10=$BW$1,C11=$BW$1,C12=$BW$1,C10=$CV$1,C11=$CV$1,C12=$CV$1),0,1)))</f>
        <v>0</v>
      </c>
      <c r="CW10" s="3">
        <f>IF($A10&gt;='576way_Regular Symbol(2wild)'!F$16,"",IF(D10=0,"",IF(OR(D10=$BW$1,D11=$BW$1,D12=$BW$1,D10=$CV$1,D11=$CV$1,D12=$CV$1,D13=$BW$1,D13=$CV$1),0,1)))</f>
        <v>1</v>
      </c>
      <c r="CX10" s="3">
        <f>IF($A10&gt;='576way_Regular Symbol(2wild)'!G$16,"",IF(E10=0,"",IF(OR(E10=$BW$1,E11=$BW$1,E12=$BW$1,E10=$CV$1,E11=$CV$1,E12=$CV$1,E13=$BW$1,E13=$CV$1),0,1)))</f>
        <v>1</v>
      </c>
      <c r="CY10" s="3">
        <f>IF($A10&gt;='576way_Regular Symbol(2wild)'!H$16,"",IF(F10=0,"",IF(OR(F10=$BW$1,F11=$BW$1,F12=$BW$1,F10=$CV$1,F11=$CV$1,F12=$CV$1,F13=$BW$1,F13=$CV$1),0,1)))</f>
        <v>1</v>
      </c>
    </row>
    <row r="11" spans="1:103">
      <c r="A11" s="337">
        <f>IF('243way_Regular Symbol'!L10="","",'243way_Regular Symbol'!L10)</f>
        <v>7</v>
      </c>
      <c r="B11" s="191" t="str">
        <f>IF('576way_Regular Symbol(2wild)'!Q10="",
IF($A11-'576way_Regular Symbol(2wild)'!D$16&gt;='576way_RegularＸ_W()'!B$2-1,"",VLOOKUP($A11-'576way_Regular Symbol(2wild)'!D$16,'576way_Regular Symbol(2wild)'!$P$3:$U$99,'576way_RegularＸ_W()'!B$3+1,FALSE)),
'576way_Regular Symbol(2wild)'!Q10)</f>
        <v>Q</v>
      </c>
      <c r="C11" s="191" t="str">
        <f>IF('576way_Regular Symbol(2wild)'!R10="",
IF($A11-'576way_Regular Symbol(2wild)'!E$16&gt;='576way_RegularＸ_W()'!C$2-1,"",VLOOKUP($A11-'576way_Regular Symbol(2wild)'!E$16,'576way_Regular Symbol(2wild)'!$P$3:$U$99,'576way_RegularＸ_W()'!C$3+1,FALSE)),
'576way_Regular Symbol(2wild)'!R10)</f>
        <v>K</v>
      </c>
      <c r="D11" s="191" t="str">
        <f>IF('576way_Regular Symbol(2wild)'!S10="",
IF($A11-'576way_Regular Symbol(2wild)'!F$16&gt;='576way_RegularＸ_W()'!D$2-1,"",VLOOKUP($A11-'576way_Regular Symbol(2wild)'!F$16,'576way_Regular Symbol(2wild)'!$P$3:$U$99,'576way_RegularＸ_W()'!D$3+1,FALSE)),
'576way_Regular Symbol(2wild)'!S10)</f>
        <v>TE</v>
      </c>
      <c r="E11" s="191" t="str">
        <f>IF('576way_Regular Symbol(2wild)'!T10="",
IF($A11-'576way_Regular Symbol(2wild)'!G$16&gt;='576way_RegularＸ_W()'!E$2-1,"",VLOOKUP($A11-'576way_Regular Symbol(2wild)'!G$16,'576way_Regular Symbol(2wild)'!$P$3:$U$99,'576way_RegularＸ_W()'!E$3+1,FALSE)),
'576way_Regular Symbol(2wild)'!T10)</f>
        <v>Q</v>
      </c>
      <c r="F11" s="191" t="str">
        <f>IF('576way_Regular Symbol(2wild)'!U10="",
IF($A11-'576way_Regular Symbol(2wild)'!H$16&gt;='576way_RegularＸ_W()'!F$2-1,"",VLOOKUP($A11-'576way_Regular Symbol(2wild)'!H$16,'576way_Regular Symbol(2wild)'!$P$3:$U$99,'576way_RegularＸ_W()'!F$3+1,FALSE)),
'576way_Regular Symbol(2wild)'!U10)</f>
        <v>Q</v>
      </c>
      <c r="H11" s="352" t="s">
        <v>189</v>
      </c>
      <c r="I11" s="3">
        <f>SUM(CC4:CC100)</f>
        <v>30</v>
      </c>
      <c r="J11" s="3">
        <f t="shared" ref="J11:M11" si="72">SUM(CD4:CD100)</f>
        <v>54</v>
      </c>
      <c r="K11" s="3">
        <f t="shared" si="72"/>
        <v>49</v>
      </c>
      <c r="L11" s="3">
        <f t="shared" si="72"/>
        <v>32</v>
      </c>
      <c r="M11" s="3">
        <f t="shared" si="72"/>
        <v>38</v>
      </c>
      <c r="N11" s="363">
        <f t="shared" si="66"/>
        <v>7</v>
      </c>
      <c r="O11" s="344">
        <f>IF($A11&gt;='576way_Regular Symbol(2wild)'!D$16,"",IF(B11="","",IF(OR(B11=$O$1,B11=$P$1,B12=$O$1,B12=$P$1,B13=$O$1,B13=$P$1),0,1)))</f>
        <v>0</v>
      </c>
      <c r="P11" s="344">
        <f>IF($A11&gt;='576way_Regular Symbol(2wild)'!E$16,"",IF(C11="","",IF(OR(C11=$O$1,C11=$P$1,C12=$O$1,C12=$P$1,C13=$O$1,C13=$P$1),0,1)))</f>
        <v>0</v>
      </c>
      <c r="Q11" s="344">
        <f>IF($A11&gt;='576way_Regular Symbol(2wild)'!F$16,"",IF(D11="","",IF(OR(D11=$O$1,D11=$P$1,D12=$O$1,D12=$P$1,D13=$O$1,D13=$P$1,D14=$O$1,D14=$P$1),0,1)))</f>
        <v>0</v>
      </c>
      <c r="R11" s="344">
        <f>IF($A11&gt;='576way_Regular Symbol(2wild)'!G$16,"",IF(E11="","",IF(OR(E11=$O$1,E11=$P$1,E12=$O$1,E12=$P$1,E13=$O$1,E13=$P$1,E14=$O$1,E14=$P$1),0,1)))</f>
        <v>1</v>
      </c>
      <c r="S11" s="344">
        <f>IF($A11&gt;='576way_Regular Symbol(2wild)'!H$16,"",IF(F11="","",IF(OR(F11=$O$1,F11=$P$1,F12=$O$1,F12=$P$1,F13=$O$1,F13=$P$1,F14=$O$1,F14=$P$1),0,1)))</f>
        <v>1</v>
      </c>
      <c r="U11" s="344">
        <f>IF($A11&gt;='576way_Regular Symbol(2wild)'!D$16,"",IF(B11=0,"",IF(OR(B11=$U$1,B11=$V$1,B12=$U$1,B12=$V$1,B13=$U$1,B13=$V$1),0,1)))</f>
        <v>1</v>
      </c>
      <c r="V11" s="344">
        <f>IF($A11&gt;='576way_Regular Symbol(2wild)'!E$16,"",IF(C11=0,"",IF(OR(C11=$U$1,C11=$V$1,C12=$U$1,C12=$V$1,C13=$U$1,C13=$V$1),0,1)))</f>
        <v>0</v>
      </c>
      <c r="W11" s="3">
        <f>IF($A11&gt;='576way_Regular Symbol(2wild)'!F$16,"",IF(D11=0,"",IF(OR(D11=$U$1,D11=$V$1,D12=$U$1,D12=$V$1,D13=$U$1,D13=$V$1,D14=$U$1,D14=$V$1),0,1)))</f>
        <v>1</v>
      </c>
      <c r="X11" s="3">
        <f>IF($A11&gt;='576way_Regular Symbol(2wild)'!G$16,"",IF(E11=0,"",IF(OR(E11=$U$1,E11=$V$1,E12=$U$1,E12=$V$1,E13=$U$1,E13=$V$1,E14=$U$1,E14=$V$1),0,1)))</f>
        <v>1</v>
      </c>
      <c r="Y11" s="3">
        <f>IF($A11&gt;='576way_Regular Symbol(2wild)'!H$16,"",IF(F11=0,"",IF(OR(F11=$U$1,F11=$V$1,F12=$U$1,F12=$V$1,F13=$U$1,F13=$V$1,F14=$U$1,F14=$V$1),0,1)))</f>
        <v>1</v>
      </c>
      <c r="AA11" s="344">
        <f>IF($A11&gt;='576way_Regular Symbol(2wild)'!D$16,"",IF(B11=0,"",IF(OR(B11=$AA$1,B11=$AB$1,B12=$AA$1,B12=$AB$1,B13=$AA$1,,B13=$AB$1),0,1)))</f>
        <v>1</v>
      </c>
      <c r="AB11" s="344">
        <f>IF($A11&gt;='576way_Regular Symbol(2wild)'!E$16,"",IF(C11=0,"",IF(OR(C11=$AA$1,C11=$AB$1,C12=$AA$1,C12=$AB$1,C13=$AA$1,,C13=$AB$1),0,1)))</f>
        <v>0</v>
      </c>
      <c r="AC11" s="3">
        <f>IF($A11&gt;='576way_Regular Symbol(2wild)'!F$16,"",IF(D11=0,"",IF(OR(D11=$AA$1,D11=$AB$1,D12=$AA$1,D12=$AB$1,D13=$AA$1,D13=$AB$1,D14=$AA$1,D14=$AB$1),0,1)))</f>
        <v>1</v>
      </c>
      <c r="AD11" s="3">
        <f>IF($A11&gt;='576way_Regular Symbol(2wild)'!G$16,"",IF(E11=0,"",IF(OR(E11=$AA$1,E11=$AB$1,E12=$AA$1,E12=$AB$1,E13=$AA$1,E13=$AB$1,E14=$AA$1,E14=$AB$1),0,1)))</f>
        <v>1</v>
      </c>
      <c r="AE11" s="3">
        <f>IF($A11&gt;='576way_Regular Symbol(2wild)'!H$16,"",IF(F11=0,"",IF(OR(F11=$AA$1,F11=$AB$1,F12=$AA$1,F12=$AB$1,F13=$AA$1,F13=$AB$1,F14=$AA$1,F14=$AB$1),0,1)))</f>
        <v>1</v>
      </c>
      <c r="AG11" s="344">
        <f>IF($A11&gt;='576way_Regular Symbol(2wild)'!D$16,"",IF(B11=0,"",IF(OR(B11=$AG$1,B11=$AH$1,B12=$AG$1,B12=$AH$1,B13=$AG$1,B13=$AH$1),0,1)))</f>
        <v>1</v>
      </c>
      <c r="AH11" s="344">
        <f>IF($A11&gt;='576way_Regular Symbol(2wild)'!E$16,"",IF(C11=0,"",IF(OR(C11=$AG$1,C11=$AH$1,C12=$AG$1,C12=$AH$1,C13=$AG$1,C13=$AH$1),0,1)))</f>
        <v>0</v>
      </c>
      <c r="AI11" s="3">
        <f>IF($A11&gt;='576way_Regular Symbol(2wild)'!F$16,"",IF(D11=0,"",IF(OR(D11=$AG$1,D11=$AH$1,D12=$AG$1,D12=$AH$1,D13=$AG$1,D13=$AH$1,D14=$AG$1,D14=$AH$1),0,1)))</f>
        <v>1</v>
      </c>
      <c r="AJ11" s="3">
        <f>IF($A11&gt;='576way_Regular Symbol(2wild)'!G$16,"",IF(E11=0,"",IF(OR(E11=$AG$1,E11=$AH$1,E12=$AG$1,E12=$AH$1,E13=$AG$1,E13=$AH$1,E14=$AG$1,E14=$AH$1),0,1)))</f>
        <v>1</v>
      </c>
      <c r="AK11" s="3">
        <f>IF($A11&gt;='576way_Regular Symbol(2wild)'!H$16,"",IF(F11=0,"",IF(OR(F11=$AG$1,F11=$AH$1,F12=$AG$1,F12=$AH$1,F13=$AG$1,F13=$AH$1,F14=$AG$1,F14=$AH$1),0,1)))</f>
        <v>1</v>
      </c>
      <c r="AM11" s="344">
        <f>IF($A11&gt;='576way_Regular Symbol(2wild)'!D$16,"",IF(B11=0,"",IF(OR(B11=$AM$1,B11=$AN$1,B12=$AM$1,B12=$AN$1,B13=$AM$1,B13=$AN$1),0,1)))</f>
        <v>1</v>
      </c>
      <c r="AN11" s="344">
        <f>IF($A11&gt;='576way_Regular Symbol(2wild)'!E$16,"",IF(C11=0,"",IF(OR(C11=$AM$1,C11=$AN$1,C12=$AM$1,C12=$AN$1,C13=$AM$1,C13=$AN$1),0,1)))</f>
        <v>0</v>
      </c>
      <c r="AO11" s="3">
        <f>IF($A11&gt;='576way_Regular Symbol(2wild)'!F$16,"",IF(D11=0,"",IF(OR(D11=$AM$1,D11=$AN$1,D12=$AM$1,D12=$AN$1,D13=$AM$1,D13=$AN$1,D14=$AM$1,D14=$AN$1),0,1)))</f>
        <v>1</v>
      </c>
      <c r="AP11" s="3">
        <f>IF($A11&gt;='576way_Regular Symbol(2wild)'!G$16,"",IF(E11=0,"",IF(OR(E11=$AM$1,E11=$AN$1,E12=$AM$1,E12=$AN$1,E13=$AM$1,E13=$AN$1,E14=$AM$1,E14=$AN$1),0,1)))</f>
        <v>0</v>
      </c>
      <c r="AQ11" s="3">
        <f>IF($A11&gt;='576way_Regular Symbol(2wild)'!H$16,"",IF(F11=0,"",IF(OR(F11=$AM$1,F11=$AN$1,F12=$AM$1,F12=$AN$1,F13=$AM$1,F13=$AN$1,F14=$AM$1,F14=$AN$1),0,1)))</f>
        <v>1</v>
      </c>
      <c r="AS11" s="344">
        <f>IF($A11&gt;='576way_Regular Symbol(2wild)'!D$16,"",IF(B11=0,"",IF(OR(B11=$AM$1,B11=$AT$1,B12=$AM$1,B12=$AT$1,B13=$AM$1,B13=$AT$1),0,1)))</f>
        <v>1</v>
      </c>
      <c r="AT11" s="344">
        <f>IF($A11&gt;='576way_Regular Symbol(2wild)'!E$16,"",IF(C11=0,"",IF(OR(C11=$AM$1,C11=$AT$1,C12=$AM$1,C12=$AT$1,C13=$AM$1,C13=$AT$1),0,1)))</f>
        <v>0</v>
      </c>
      <c r="AU11" s="3">
        <f>IF($A11&gt;='576way_Regular Symbol(2wild)'!F$16,"",IF(D11=0,"",IF(OR(D11=$AM$1,D11=$AT$1,D12=$AM$1,D12=$AT$1,D13=$AM$1,D13=$AT$1,D14=$AM$1,D14=$AT$1),0,1)))</f>
        <v>1</v>
      </c>
      <c r="AV11" s="3">
        <f>IF($A11&gt;='576way_Regular Symbol(2wild)'!G$16,"",IF(E11=0,"",IF(OR(E11=$AM$1,E11=$AT$1,E12=$AM$1,E12=$AT$1,E13=$AM$1,E13=$AT$1,E14=$AM$1,E14=$AT$1),0,1)))</f>
        <v>1</v>
      </c>
      <c r="AW11" s="3">
        <f>IF($A11&gt;='576way_Regular Symbol(2wild)'!H$16,"",IF(F11=0,"",IF(OR(F11=$AM$1,F11=$AT$1,F12=$AM$1,F12=$AT$1,F13=$AM$1,F13=$AT$1,F14=$AM$1,F14=$AT$1),0,1)))</f>
        <v>1</v>
      </c>
      <c r="AY11" s="344">
        <f>IF($A11&gt;='576way_Regular Symbol(2wild)'!D$16,"",IF(B11=0,"",IF(OR(B11=$AM$1,B11=$AZ$1,B12=$AM$1,B12=$AZ$1,B13=$AM$1,B13=$AZ$1),0,1)))</f>
        <v>1</v>
      </c>
      <c r="AZ11" s="344">
        <f>IF($A11&gt;='576way_Regular Symbol(2wild)'!E$16,"",IF(C11=0,"",IF(OR(C11=$AM$1,C11=$AZ$1,C12=$AM$1,C12=$AZ$1,C13=$AM$1,C13=$AZ$1),0,1)))</f>
        <v>0</v>
      </c>
      <c r="BA11" s="3">
        <f>IF($A11&gt;='576way_Regular Symbol(2wild)'!F$16,"",IF(D11=0,"",IF(OR(D11=$AM$1,D11=$AZ$1,D12=$AM$1,D12=$AZ$1,D13=$AM$1,D13=$AZ$1,D14=$AM$1,D14=$AZ$1),0,1)))</f>
        <v>1</v>
      </c>
      <c r="BB11" s="3">
        <f>IF($A11&gt;='576way_Regular Symbol(2wild)'!G$16,"",IF(E11=0,"",IF(OR(E11=$AM$1,E11=$AZ$1,E12=$AM$1,E12=$AZ$1,E13=$AM$1,E13=$AZ$1,E14=$AM$1,E14=$AZ$1),0,1)))</f>
        <v>0</v>
      </c>
      <c r="BC11" s="3">
        <f>IF($A11&gt;='576way_Regular Symbol(2wild)'!H$16,"",IF(F11=0,"",IF(OR(F11=$AM$1,F11=$AZ$1,F12=$AM$1,F12=$AZ$1,F13=$AM$1,F13=$AZ$1,F14=$AM$1,F14=$AZ$1),0,1)))</f>
        <v>1</v>
      </c>
      <c r="BE11" s="344">
        <f>IF($A11&gt;='576way_Regular Symbol(2wild)'!D$16,"",IF(B11=0,"",IF(OR(B11=$AM$1,B11=$BF$1,B12=$AM$1,B12=$BF$1,B13=$AM$1,B13=$BF$1),0,1)))</f>
        <v>1</v>
      </c>
      <c r="BF11" s="344">
        <f>IF($A11&gt;='576way_Regular Symbol(2wild)'!E$16,"",IF(C11=0,"",IF(OR(C11=$AM$1,C11=$BF$1,C12=$AM$1,C12=$BF$1,C13=$AM$1,C13=$BF$1),0,1)))</f>
        <v>0</v>
      </c>
      <c r="BG11" s="3">
        <f>IF($A11&gt;='576way_Regular Symbol(2wild)'!F$16,"",IF(D11=0,"",COUNTIF(D11:D14,$BF$1)))</f>
        <v>0</v>
      </c>
      <c r="BH11" s="3">
        <f>IF($A11&gt;='576way_Regular Symbol(2wild)'!G$16,"",IF(E11=0,"",COUNTIF(E11:E14,$BF$1)))</f>
        <v>1</v>
      </c>
      <c r="BI11" s="3">
        <f>IF($A11&gt;='576way_Regular Symbol(2wild)'!H$16,"",IF(F11=0,"",COUNTIF(F11:F14,$BF$1)))</f>
        <v>0</v>
      </c>
      <c r="BK11" s="344">
        <f>IF($A11&gt;='576way_Regular Symbol(2wild)'!D$16,"",IF(B11=0,"",IF(OR(B11=$AM$1,B11=$BL$1,B12=$AM$1,B12=$BL$1,B13=$AM$1,B13=$BL$1),0,1)))</f>
        <v>1</v>
      </c>
      <c r="BL11" s="344">
        <f>IF($A11&gt;='576way_Regular Symbol(2wild)'!E$16,"",IF(C11=0,"",IF(OR(C11=$AM$1,C11=$BL$1,C12=$AM$1,C12=$BL$1,C13=$AM$1,C13=$BL$1),0,1)))</f>
        <v>0</v>
      </c>
      <c r="BM11" s="3">
        <f>IF($A11&gt;='576way_Regular Symbol(2wild)'!F$16,"",IF(D11=0,"",IF(OR(D11=$AM$1,D11=$BL$1,D12=$AM$1,D12=$BL$1,D13=$AM$1,D13=$BL$1,D14=$AM$1,D14=$BL$1),0,1)))</f>
        <v>1</v>
      </c>
      <c r="BN11" s="3">
        <f>IF($A11&gt;='576way_Regular Symbol(2wild)'!G$16,"",IF(E11=0,"",IF(OR(E11=$AM$1,E11=$BL$1,E12=$AM$1,E12=$BL$1,E13=$AM$1,E13=$BL$1,E14=$AM$1,E14=$BL$1),0,1)))</f>
        <v>1</v>
      </c>
      <c r="BO11" s="3">
        <f>IF($A11&gt;='576way_Regular Symbol(2wild)'!H$16,"",IF(F11=0,"",IF(OR(F11=$AM$1,F11=$BL$1,F12=$AM$1,F12=$BL$1,F13=$AM$1,F13=$BL$1,F14=$AM$1,F14=$BL$1),0,1)))</f>
        <v>1</v>
      </c>
      <c r="BQ11" s="3">
        <f>IF($A11&gt;='576way_Regular Symbol(2wild)'!D$16,"",IF(B11=0,"",IF(OR(B11=$BQ$1,B11=$BR$1,B12=$BQ$1,B12=$BR$1,B13=$BQ$1,B13=$BR$1),0,1)))</f>
        <v>1</v>
      </c>
      <c r="BR11" s="3">
        <f>IF($A11&gt;='576way_Regular Symbol(2wild)'!E$16,"",IF(C11=0,"",IF(OR(C11=$BQ$1,C11=$BR$1,C12=$BQ$1,C12=$BR$1,C13=$BQ$1,C13=$BR$1),0,1)))</f>
        <v>0</v>
      </c>
      <c r="BS11" s="3">
        <f>IF($A11&gt;='576way_Regular Symbol(2wild)'!F$16,"",IF(D11=0,"",IF(OR(D11=$BQ$1,D11=$BR$1,D12=$BQ$1,D12=$BR$1,D13=$BQ$1,D13=$BR$1,D14=$BQ$1,D14=$BR$1),0,1)))</f>
        <v>1</v>
      </c>
      <c r="BT11" s="3">
        <f>IF($A11&gt;='576way_Regular Symbol(2wild)'!G$16,"",IF(E11=0,"",IF(OR(E11=$BQ$1,E11=$BR$1,E12=$BQ$1,E12=$BR$1,E13=$BQ$1,E13=$BR$1,E14=$BQ$1,E14=$BR$1),0,1)))</f>
        <v>1</v>
      </c>
      <c r="BU11" s="3">
        <f>IF($A11&gt;='576way_Regular Symbol(2wild)'!H$16,"",IF(F11=0,"",IF(OR(F11=$BQ$1,F11=$BR$1,F12=$BQ$1,F12=$BR$1,F13=$BQ$1,F13=$BR$1,F14=$BQ$1,F14=$BR$1),0,1)))</f>
        <v>1</v>
      </c>
      <c r="BW11" s="3">
        <f>IF($A11&gt;='576way_Regular Symbol(2wild)'!D$16,"",IF(B11=0,"",IF(OR(B11=$BW$1,B12=$BW$1,B13=$BW$1,B11=$BX$1,B12=$BX$1,B13=$BX$1),0,1)))</f>
        <v>1</v>
      </c>
      <c r="BX11" s="3">
        <f>IF($A11&gt;='576way_Regular Symbol(2wild)'!E$16,"",IF(C11=0,"",IF(OR(C11=$BW$1,C12=$BW$1,C13=$BW$1,C11=$BX$1,C12=$BX$1,C13=$BX$1),0,1)))</f>
        <v>0</v>
      </c>
      <c r="BY11" s="3">
        <f>IF($A11&gt;='576way_Regular Symbol(2wild)'!F$16,"",IF(D11=0,"",IF(OR(D11=$BW$1,D12=$BW$1,D13=$BW$1,D11=$BX$1,D12=$BX$1,D13=$BX$1,D14=$BW$1,D14=$BX$1),0,1)))</f>
        <v>1</v>
      </c>
      <c r="BZ11" s="3">
        <f>IF($A11&gt;='576way_Regular Symbol(2wild)'!G$16,"",IF(E11=0,"",IF(OR(E11=$BW$1,E12=$BW$1,E13=$BW$1,E11=$BX$1,E12=$BX$1,E13=$BX$1,E14=$BW$1,E14=$BX$1),0,1)))</f>
        <v>1</v>
      </c>
      <c r="CA11" s="3">
        <f>IF($A11&gt;='576way_Regular Symbol(2wild)'!H$16,"",IF(F11=0,"",IF(OR(F11=$BW$1,F12=$BW$1,F13=$BW$1,F11=$BX$1,F12=$BX$1,F13=$BX$1,F14=$BW$1,F14=$BX$1),0,1)))</f>
        <v>1</v>
      </c>
      <c r="CC11" s="3">
        <f>IF($A11&gt;='576way_Regular Symbol(2wild)'!D$16,"",IF(B11=0,"",IF(OR(B11=$BW$1,B12=$BW$1,B13=$BW$1,B11=$CD$1,B12=$CD$1,B13=$CD$1),0,1)))</f>
        <v>0</v>
      </c>
      <c r="CD11" s="3">
        <f>IF($A11&gt;='576way_Regular Symbol(2wild)'!E$16,"",IF(C11=0,"",IF(OR(C11=$BW$1,C12=$BW$1,C13=$BW$1,C11=$CD$1,C12=$CD$1,C13=$CD$1),0,1)))</f>
        <v>0</v>
      </c>
      <c r="CE11" s="3">
        <f>IF($A11&gt;='576way_Regular Symbol(2wild)'!F$16,"",IF(D11=0,"",IF(OR(D11=$BW$1,D12=$BW$1,D13=$BW$1,D11=$CD$1,D12=$CD$1,D13=$CD$1,D14=$BW$1,D14=$CD$1),0,1)))</f>
        <v>1</v>
      </c>
      <c r="CF11" s="3">
        <f>IF($A11&gt;='576way_Regular Symbol(2wild)'!G$16,"",IF(E11=0,"",IF(OR(E11=$BW$1,E12=$BW$1,E13=$BW$1,E11=$CD$1,E12=$CD$1,E13=$CD$1,E14=$BW$1,E14=$CD$1),0,1)))</f>
        <v>0</v>
      </c>
      <c r="CG11" s="3">
        <f>IF($A11&gt;='576way_Regular Symbol(2wild)'!H$16,"",IF(F11=0,"",IF(OR(F11=$BW$1,F12=$BW$1,F13=$BW$1,F11=$CD$1,F12=$CD$1,F13=$CD$1,F14=$BW$1,F14=$CD$1),0,1)))</f>
        <v>0</v>
      </c>
      <c r="CI11" s="3">
        <f>IF($A11&gt;='576way_Regular Symbol(2wild)'!D$16,"",IF(B11=0,"",IF(OR(B11=$BW$1,B12=$BW$1,B13=$BW$1,B11=$CJ$1,B12=$CJ$1,B13=$CJ$1),0,1)))</f>
        <v>0</v>
      </c>
      <c r="CJ11" s="3">
        <f>IF($A11&gt;='576way_Regular Symbol(2wild)'!E$16,"",IF(C11=0,"",IF(OR(C11=$BW$1,C12=$BW$1,C13=$BW$1,C11=$CJ$1,C12=$CJ$1,C13=$CJ$1),0,1)))</f>
        <v>0</v>
      </c>
      <c r="CK11" s="3">
        <f>IF($A11&gt;='576way_Regular Symbol(2wild)'!F$16,"",IF(D11=0,"",IF(OR(D11=$BW$1,D12=$BW$1,D13=$BW$1,D11=$CJ$1,D12=$CJ$1,D13=$CJ$1,D14=$BW$1,D14=$CJ$1),0,1)))</f>
        <v>1</v>
      </c>
      <c r="CL11" s="3">
        <f>IF($A11&gt;='576way_Regular Symbol(2wild)'!G$16,"",IF(E11=0,"",IF(OR(E11=$BW$1,E12=$BW$1,E13=$BW$1,E11=$CJ$1,E12=$CJ$1,E13=$CJ$1,E14=$BW$1,E14=$CJ$1),0,1)))</f>
        <v>1</v>
      </c>
      <c r="CM11" s="3">
        <f>IF($A11&gt;='576way_Regular Symbol(2wild)'!H$16,"",IF(F11=0,"",IF(OR(F11=$BW$1,F12=$BW$1,F13=$BW$1,F11=$CJ$1,F12=$CJ$1,F13=$CJ$1,F14=$BW$1,F14=$CJ$1),0,1)))</f>
        <v>1</v>
      </c>
      <c r="CO11" s="3">
        <f>IF($A11&gt;='576way_Regular Symbol(2wild)'!D$16,"",IF(B11=0,"",IF(OR(B11=$BW$1,B12=$BW$1,B13=$BW$1,B11=$CP$1,B12=$CP$1,B13=$CP$1),0,1)))</f>
        <v>1</v>
      </c>
      <c r="CP11" s="3">
        <f>IF($A11&gt;='576way_Regular Symbol(2wild)'!E$16,"",IF(C11=0,"",IF(OR(C11=$BW$1,C12=$BW$1,C13=$BW$1,C11=$CP$1,C12=$CP$1,C13=$CP$1),0,1)))</f>
        <v>0</v>
      </c>
      <c r="CQ11" s="3">
        <f>IF($A11&gt;='576way_Regular Symbol(2wild)'!F$16,"",IF(D11=0,"",IF(OR(D11=$BW$1,D12=$BW$1,D13=$BW$1,D11=$CP$1,D12=$CP$1,D13=$CP$1,D14=$BW$1,D14=$CP$1),0,1)))</f>
        <v>0</v>
      </c>
      <c r="CR11" s="3">
        <f>IF($A11&gt;='576way_Regular Symbol(2wild)'!G$16,"",IF(E11=0,"",IF(OR(E11=$BW$1,E12=$BW$1,E13=$BW$1,E11=$CP$1,E12=$CP$1,E13=$CP$1,E14=$BW$1,E14=$CP$1),0,1)))</f>
        <v>1</v>
      </c>
      <c r="CS11" s="3">
        <f>IF($A11&gt;='576way_Regular Symbol(2wild)'!H$16,"",IF(F11=0,"",IF(OR(F11=$BW$1,F12=$BW$1,F13=$BW$1,F11=$CP$1,F12=$CP$1,F13=$CP$1,F14=$BW$1,F14=$CP$1),0,1)))</f>
        <v>0</v>
      </c>
      <c r="CU11" s="3">
        <f>IF($A11&gt;='576way_Regular Symbol(2wild)'!D$16,"",IF(B11=0,"",IF(OR(B11=$BW$1,B12=$BW$1,B13=$BW$1,B11=$CV$1,B12=$CV$1,B13=$CV$1),0,1)))</f>
        <v>1</v>
      </c>
      <c r="CV11" s="3">
        <f>IF($A11&gt;='576way_Regular Symbol(2wild)'!E$16,"",IF(C11=0,"",IF(OR(C11=$BW$1,C12=$BW$1,C13=$BW$1,C11=$CV$1,C12=$CV$1,C13=$CV$1),0,1)))</f>
        <v>0</v>
      </c>
      <c r="CW11" s="3">
        <f>IF($A11&gt;='576way_Regular Symbol(2wild)'!F$16,"",IF(D11=0,"",IF(OR(D11=$BW$1,D12=$BW$1,D13=$BW$1,D11=$CV$1,D12=$CV$1,D13=$CV$1,D14=$BW$1,D14=$CV$1),0,1)))</f>
        <v>1</v>
      </c>
      <c r="CX11" s="3">
        <f>IF($A11&gt;='576way_Regular Symbol(2wild)'!G$16,"",IF(E11=0,"",IF(OR(E11=$BW$1,E12=$BW$1,E13=$BW$1,E11=$CV$1,E12=$CV$1,E13=$CV$1,E14=$BW$1,E14=$CV$1),0,1)))</f>
        <v>1</v>
      </c>
      <c r="CY11" s="3">
        <f>IF($A11&gt;='576way_Regular Symbol(2wild)'!H$16,"",IF(F11=0,"",IF(OR(F11=$BW$1,F12=$BW$1,F13=$BW$1,F11=$CV$1,F12=$CV$1,F13=$CV$1,F14=$BW$1,F14=$CV$1),0,1)))</f>
        <v>1</v>
      </c>
    </row>
    <row r="12" spans="1:103">
      <c r="A12" s="337">
        <f>IF('243way_Regular Symbol'!L11="","",'243way_Regular Symbol'!L11)</f>
        <v>8</v>
      </c>
      <c r="B12" s="191" t="str">
        <f>IF('576way_Regular Symbol(2wild)'!Q11="",
IF($A12-'576way_Regular Symbol(2wild)'!D$16&gt;='576way_RegularＸ_W()'!B$2-1,"",VLOOKUP($A12-'576way_Regular Symbol(2wild)'!D$16,'576way_Regular Symbol(2wild)'!$P$3:$U$99,'576way_RegularＸ_W()'!B$3+1,FALSE)),
'576way_Regular Symbol(2wild)'!Q11)</f>
        <v>J</v>
      </c>
      <c r="C12" s="191" t="str">
        <f>IF('576way_Regular Symbol(2wild)'!R11="",
IF($A12-'576way_Regular Symbol(2wild)'!E$16&gt;='576way_RegularＸ_W()'!C$2-1,"",VLOOKUP($A12-'576way_Regular Symbol(2wild)'!E$16,'576way_Regular Symbol(2wild)'!$P$3:$U$99,'576way_RegularＸ_W()'!C$3+1,FALSE)),
'576way_Regular Symbol(2wild)'!R11)</f>
        <v>WW</v>
      </c>
      <c r="D12" s="191" t="str">
        <f>IF('576way_Regular Symbol(2wild)'!S11="",
IF($A12-'576way_Regular Symbol(2wild)'!F$16&gt;='576way_RegularＸ_W()'!D$2-1,"",VLOOKUP($A12-'576way_Regular Symbol(2wild)'!F$16,'576way_Regular Symbol(2wild)'!$P$3:$U$99,'576way_RegularＸ_W()'!D$3+1,FALSE)),
'576way_Regular Symbol(2wild)'!S11)</f>
        <v>TE</v>
      </c>
      <c r="E12" s="191" t="str">
        <f>IF('576way_Regular Symbol(2wild)'!T11="",
IF($A12-'576way_Regular Symbol(2wild)'!G$16&gt;='576way_RegularＸ_W()'!E$2-1,"",VLOOKUP($A12-'576way_Regular Symbol(2wild)'!G$16,'576way_Regular Symbol(2wild)'!$P$3:$U$99,'576way_RegularＸ_W()'!E$3+1,FALSE)),
'576way_Regular Symbol(2wild)'!T11)</f>
        <v>Q</v>
      </c>
      <c r="F12" s="191" t="str">
        <f>IF('576way_Regular Symbol(2wild)'!U11="",
IF($A12-'576way_Regular Symbol(2wild)'!H$16&gt;='576way_RegularＸ_W()'!F$2-1,"",VLOOKUP($A12-'576way_Regular Symbol(2wild)'!H$16,'576way_Regular Symbol(2wild)'!$P$3:$U$99,'576way_RegularＸ_W()'!F$3+1,FALSE)),
'576way_Regular Symbol(2wild)'!U11)</f>
        <v>S1</v>
      </c>
      <c r="H12" s="352" t="s">
        <v>190</v>
      </c>
      <c r="I12" s="3">
        <f>SUM(CI4:CI100)</f>
        <v>37</v>
      </c>
      <c r="J12" s="3">
        <f t="shared" ref="J12:M12" si="73">SUM(CJ4:CJ100)</f>
        <v>48</v>
      </c>
      <c r="K12" s="3">
        <f t="shared" si="73"/>
        <v>44</v>
      </c>
      <c r="L12" s="3">
        <f t="shared" si="73"/>
        <v>51</v>
      </c>
      <c r="M12" s="3">
        <f t="shared" si="73"/>
        <v>30</v>
      </c>
      <c r="N12" s="363">
        <f t="shared" si="66"/>
        <v>8</v>
      </c>
      <c r="O12" s="344">
        <f>IF($A12&gt;='576way_Regular Symbol(2wild)'!D$16,"",IF(B12="","",IF(OR(B12=$O$1,B12=$P$1,B13=$O$1,B13=$P$1,B14=$O$1,B14=$P$1),0,1)))</f>
        <v>0</v>
      </c>
      <c r="P12" s="344">
        <f>IF($A12&gt;='576way_Regular Symbol(2wild)'!E$16,"",IF(C12="","",IF(OR(C12=$O$1,C12=$P$1,C13=$O$1,C13=$P$1,C14=$O$1,C14=$P$1),0,1)))</f>
        <v>0</v>
      </c>
      <c r="Q12" s="344">
        <f>IF($A12&gt;='576way_Regular Symbol(2wild)'!F$16,"",IF(D12="","",IF(OR(D12=$O$1,D12=$P$1,D13=$O$1,D13=$P$1,D14=$O$1,D14=$P$1,D15=$O$1,D15=$P$1),0,1)))</f>
        <v>0</v>
      </c>
      <c r="R12" s="344">
        <f>IF($A12&gt;='576way_Regular Symbol(2wild)'!G$16,"",IF(E12="","",IF(OR(E12=$O$1,E12=$P$1,E13=$O$1,E13=$P$1,E14=$O$1,E14=$P$1,E15=$O$1,E15=$P$1),0,1)))</f>
        <v>0</v>
      </c>
      <c r="S12" s="344">
        <f>IF($A12&gt;='576way_Regular Symbol(2wild)'!H$16,"",IF(F12="","",IF(OR(F12=$O$1,F12=$P$1,F13=$O$1,F13=$P$1,F14=$O$1,F14=$P$1,F15=$O$1,F15=$P$1),0,1)))</f>
        <v>1</v>
      </c>
      <c r="U12" s="344">
        <f>IF($A12&gt;='576way_Regular Symbol(2wild)'!D$16,"",IF(B12=0,"",IF(OR(B12=$U$1,B12=$V$1,B13=$U$1,B13=$V$1,B14=$U$1,B14=$V$1),0,1)))</f>
        <v>1</v>
      </c>
      <c r="V12" s="344">
        <f>IF($A12&gt;='576way_Regular Symbol(2wild)'!E$16,"",IF(C12=0,"",IF(OR(C12=$U$1,C12=$V$1,C13=$U$1,C13=$V$1,C14=$U$1,C14=$V$1),0,1)))</f>
        <v>0</v>
      </c>
      <c r="W12" s="3">
        <f>IF($A12&gt;='576way_Regular Symbol(2wild)'!F$16,"",IF(D12=0,"",IF(OR(D12=$U$1,D12=$V$1,D13=$U$1,D13=$V$1,D14=$U$1,D14=$V$1,D15=$U$1,D15=$V$1),0,1)))</f>
        <v>1</v>
      </c>
      <c r="X12" s="3">
        <f>IF($A12&gt;='576way_Regular Symbol(2wild)'!G$16,"",IF(E12=0,"",IF(OR(E12=$U$1,E12=$V$1,E13=$U$1,E13=$V$1,E14=$U$1,E14=$V$1,E15=$U$1,E15=$V$1),0,1)))</f>
        <v>1</v>
      </c>
      <c r="Y12" s="3">
        <f>IF($A12&gt;='576way_Regular Symbol(2wild)'!H$16,"",IF(F12=0,"",IF(OR(F12=$U$1,F12=$V$1,F13=$U$1,F13=$V$1,F14=$U$1,F14=$V$1,F15=$U$1,F15=$V$1),0,1)))</f>
        <v>1</v>
      </c>
      <c r="AA12" s="344">
        <f>IF($A12&gt;='576way_Regular Symbol(2wild)'!D$16,"",IF(B12=0,"",IF(OR(B12=$AA$1,B12=$AB$1,B13=$AA$1,B13=$AB$1,B14=$AA$1,,B14=$AB$1),0,1)))</f>
        <v>1</v>
      </c>
      <c r="AB12" s="344">
        <f>IF($A12&gt;='576way_Regular Symbol(2wild)'!E$16,"",IF(C12=0,"",IF(OR(C12=$AA$1,C12=$AB$1,C13=$AA$1,C13=$AB$1,C14=$AA$1,,C14=$AB$1),0,1)))</f>
        <v>0</v>
      </c>
      <c r="AC12" s="3">
        <f>IF($A12&gt;='576way_Regular Symbol(2wild)'!F$16,"",IF(D12=0,"",IF(OR(D12=$AA$1,D12=$AB$1,D13=$AA$1,D13=$AB$1,D14=$AA$1,D14=$AB$1,D15=$AA$1,D15=$AB$1),0,1)))</f>
        <v>1</v>
      </c>
      <c r="AD12" s="3">
        <f>IF($A12&gt;='576way_Regular Symbol(2wild)'!G$16,"",IF(E12=0,"",IF(OR(E12=$AA$1,E12=$AB$1,E13=$AA$1,E13=$AB$1,E14=$AA$1,E14=$AB$1,E15=$AA$1,E15=$AB$1),0,1)))</f>
        <v>1</v>
      </c>
      <c r="AE12" s="3">
        <f>IF($A12&gt;='576way_Regular Symbol(2wild)'!H$16,"",IF(F12=0,"",IF(OR(F12=$AA$1,F12=$AB$1,F13=$AA$1,F13=$AB$1,F14=$AA$1,F14=$AB$1,F15=$AA$1,F15=$AB$1),0,1)))</f>
        <v>1</v>
      </c>
      <c r="AG12" s="344">
        <f>IF($A12&gt;='576way_Regular Symbol(2wild)'!D$16,"",IF(B12=0,"",IF(OR(B12=$AG$1,B12=$AH$1,B13=$AG$1,B13=$AH$1,B14=$AG$1,B14=$AH$1),0,1)))</f>
        <v>1</v>
      </c>
      <c r="AH12" s="344">
        <f>IF($A12&gt;='576way_Regular Symbol(2wild)'!E$16,"",IF(C12=0,"",IF(OR(C12=$AG$1,C12=$AH$1,C13=$AG$1,C13=$AH$1,C14=$AG$1,C14=$AH$1),0,1)))</f>
        <v>0</v>
      </c>
      <c r="AI12" s="3">
        <f>IF($A12&gt;='576way_Regular Symbol(2wild)'!F$16,"",IF(D12=0,"",IF(OR(D12=$AG$1,D12=$AH$1,D13=$AG$1,D13=$AH$1,D14=$AG$1,D14=$AH$1,D15=$AG$1,D15=$AH$1),0,1)))</f>
        <v>1</v>
      </c>
      <c r="AJ12" s="3">
        <f>IF($A12&gt;='576way_Regular Symbol(2wild)'!G$16,"",IF(E12=0,"",IF(OR(E12=$AG$1,E12=$AH$1,E13=$AG$1,E13=$AH$1,E14=$AG$1,E14=$AH$1,E15=$AG$1,E15=$AH$1),0,1)))</f>
        <v>1</v>
      </c>
      <c r="AK12" s="3">
        <f>IF($A12&gt;='576way_Regular Symbol(2wild)'!H$16,"",IF(F12=0,"",IF(OR(F12=$AG$1,F12=$AH$1,F13=$AG$1,F13=$AH$1,F14=$AG$1,F14=$AH$1,F15=$AG$1,F15=$AH$1),0,1)))</f>
        <v>1</v>
      </c>
      <c r="AM12" s="344">
        <f>IF($A12&gt;='576way_Regular Symbol(2wild)'!D$16,"",IF(B12=0,"",IF(OR(B12=$AM$1,B12=$AN$1,B13=$AM$1,B13=$AN$1,B14=$AM$1,B14=$AN$1),0,1)))</f>
        <v>0</v>
      </c>
      <c r="AN12" s="344">
        <f>IF($A12&gt;='576way_Regular Symbol(2wild)'!E$16,"",IF(C12=0,"",IF(OR(C12=$AM$1,C12=$AN$1,C13=$AM$1,C13=$AN$1,C14=$AM$1,C14=$AN$1),0,1)))</f>
        <v>0</v>
      </c>
      <c r="AO12" s="3">
        <f>IF($A12&gt;='576way_Regular Symbol(2wild)'!F$16,"",IF(D12=0,"",IF(OR(D12=$AM$1,D12=$AN$1,D13=$AM$1,D13=$AN$1,D14=$AM$1,D14=$AN$1,D15=$AM$1,D15=$AN$1),0,1)))</f>
        <v>0</v>
      </c>
      <c r="AP12" s="3">
        <f>IF($A12&gt;='576way_Regular Symbol(2wild)'!G$16,"",IF(E12=0,"",IF(OR(E12=$AM$1,E12=$AN$1,E13=$AM$1,E13=$AN$1,E14=$AM$1,E14=$AN$1,E15=$AM$1,E15=$AN$1),0,1)))</f>
        <v>0</v>
      </c>
      <c r="AQ12" s="3">
        <f>IF($A12&gt;='576way_Regular Symbol(2wild)'!H$16,"",IF(F12=0,"",IF(OR(F12=$AM$1,F12=$AN$1,F13=$AM$1,F13=$AN$1,F14=$AM$1,F14=$AN$1,F15=$AM$1,F15=$AN$1),0,1)))</f>
        <v>1</v>
      </c>
      <c r="AS12" s="344">
        <f>IF($A12&gt;='576way_Regular Symbol(2wild)'!D$16,"",IF(B12=0,"",IF(OR(B12=$AM$1,B12=$AT$1,B13=$AM$1,B13=$AT$1,B14=$AM$1,B14=$AT$1),0,1)))</f>
        <v>1</v>
      </c>
      <c r="AT12" s="344">
        <f>IF($A12&gt;='576way_Regular Symbol(2wild)'!E$16,"",IF(C12=0,"",IF(OR(C12=$AM$1,C12=$AT$1,C13=$AM$1,C13=$AT$1,C14=$AM$1,C14=$AT$1),0,1)))</f>
        <v>0</v>
      </c>
      <c r="AU12" s="3">
        <f>IF($A12&gt;='576way_Regular Symbol(2wild)'!F$16,"",IF(D12=0,"",IF(OR(D12=$AM$1,D12=$AT$1,D13=$AM$1,D13=$AT$1,D14=$AM$1,D14=$AT$1,D15=$AM$1,D15=$AT$1),0,1)))</f>
        <v>1</v>
      </c>
      <c r="AV12" s="3">
        <f>IF($A12&gt;='576way_Regular Symbol(2wild)'!G$16,"",IF(E12=0,"",IF(OR(E12=$AM$1,E12=$AT$1,E13=$AM$1,E13=$AT$1,E14=$AM$1,E14=$AT$1,E15=$AM$1,E15=$AT$1),0,1)))</f>
        <v>1</v>
      </c>
      <c r="AW12" s="3">
        <f>IF($A12&gt;='576way_Regular Symbol(2wild)'!H$16,"",IF(F12=0,"",IF(OR(F12=$AM$1,F12=$AT$1,F13=$AM$1,F13=$AT$1,F14=$AM$1,F14=$AT$1,F15=$AM$1,F15=$AT$1),0,1)))</f>
        <v>1</v>
      </c>
      <c r="AY12" s="344">
        <f>IF($A12&gt;='576way_Regular Symbol(2wild)'!D$16,"",IF(B12=0,"",IF(OR(B12=$AM$1,B12=$AZ$1,B13=$AM$1,B13=$AZ$1,B14=$AM$1,B14=$AZ$1),0,1)))</f>
        <v>1</v>
      </c>
      <c r="AZ12" s="344">
        <f>IF($A12&gt;='576way_Regular Symbol(2wild)'!E$16,"",IF(C12=0,"",IF(OR(C12=$AM$1,C12=$AZ$1,C13=$AM$1,C13=$AZ$1,C14=$AM$1,C14=$AZ$1),0,1)))</f>
        <v>0</v>
      </c>
      <c r="BA12" s="3">
        <f>IF($A12&gt;='576way_Regular Symbol(2wild)'!F$16,"",IF(D12=0,"",IF(OR(D12=$AM$1,D12=$AZ$1,D13=$AM$1,D13=$AZ$1,D14=$AM$1,D14=$AZ$1,D15=$AM$1,D15=$AZ$1),0,1)))</f>
        <v>1</v>
      </c>
      <c r="BB12" s="3">
        <f>IF($A12&gt;='576way_Regular Symbol(2wild)'!G$16,"",IF(E12=0,"",IF(OR(E12=$AM$1,E12=$AZ$1,E13=$AM$1,E13=$AZ$1,E14=$AM$1,E14=$AZ$1,E15=$AM$1,E15=$AZ$1),0,1)))</f>
        <v>0</v>
      </c>
      <c r="BC12" s="3">
        <f>IF($A12&gt;='576way_Regular Symbol(2wild)'!H$16,"",IF(F12=0,"",IF(OR(F12=$AM$1,F12=$AZ$1,F13=$AM$1,F13=$AZ$1,F14=$AM$1,F14=$AZ$1,F15=$AM$1,F15=$AZ$1),0,1)))</f>
        <v>1</v>
      </c>
      <c r="BE12" s="344">
        <f>IF($A12&gt;='576way_Regular Symbol(2wild)'!D$16,"",IF(B12=0,"",IF(OR(B12=$AM$1,B12=$BF$1,B13=$AM$1,B13=$BF$1,B14=$AM$1,B14=$BF$1),0,1)))</f>
        <v>1</v>
      </c>
      <c r="BF12" s="344">
        <f>IF($A12&gt;='576way_Regular Symbol(2wild)'!E$16,"",IF(C12=0,"",IF(OR(C12=$AM$1,C12=$BF$1,C13=$AM$1,C13=$BF$1,C14=$AM$1,C14=$BF$1),0,1)))</f>
        <v>0</v>
      </c>
      <c r="BG12" s="3">
        <f>IF($A12&gt;='576way_Regular Symbol(2wild)'!F$16,"",IF(D12=0,"",COUNTIF(D12:D15,$BF$1)))</f>
        <v>0</v>
      </c>
      <c r="BH12" s="3">
        <f>IF($A12&gt;='576way_Regular Symbol(2wild)'!G$16,"",IF(E12=0,"",COUNTIF(E12:E15,$BF$1)))</f>
        <v>1</v>
      </c>
      <c r="BI12" s="3">
        <f>IF($A12&gt;='576way_Regular Symbol(2wild)'!H$16,"",IF(F12=0,"",COUNTIF(F12:F15,$BF$1)))</f>
        <v>0</v>
      </c>
      <c r="BK12" s="344">
        <f>IF($A12&gt;='576way_Regular Symbol(2wild)'!D$16,"",IF(B12=0,"",IF(OR(B12=$AM$1,B12=$BL$1,B13=$AM$1,B13=$BL$1,B14=$AM$1,B14=$BL$1),0,1)))</f>
        <v>1</v>
      </c>
      <c r="BL12" s="344">
        <f>IF($A12&gt;='576way_Regular Symbol(2wild)'!E$16,"",IF(C12=0,"",IF(OR(C12=$AM$1,C12=$BL$1,C13=$AM$1,C13=$BL$1,C14=$AM$1,C14=$BL$1),0,1)))</f>
        <v>0</v>
      </c>
      <c r="BM12" s="3">
        <f>IF($A12&gt;='576way_Regular Symbol(2wild)'!F$16,"",IF(D12=0,"",IF(OR(D12=$AM$1,D12=$BL$1,D13=$AM$1,D13=$BL$1,D14=$AM$1,D14=$BL$1,D15=$AM$1,D15=$BL$1),0,1)))</f>
        <v>1</v>
      </c>
      <c r="BN12" s="3">
        <f>IF($A12&gt;='576way_Regular Symbol(2wild)'!G$16,"",IF(E12=0,"",IF(OR(E12=$AM$1,E12=$BL$1,E13=$AM$1,E13=$BL$1,E14=$AM$1,E14=$BL$1,E15=$AM$1,E15=$BL$1),0,1)))</f>
        <v>1</v>
      </c>
      <c r="BO12" s="3">
        <f>IF($A12&gt;='576way_Regular Symbol(2wild)'!H$16,"",IF(F12=0,"",IF(OR(F12=$AM$1,F12=$BL$1,F13=$AM$1,F13=$BL$1,F14=$AM$1,F14=$BL$1,F15=$AM$1,F15=$BL$1),0,1)))</f>
        <v>1</v>
      </c>
      <c r="BQ12" s="3">
        <f>IF($A12&gt;='576way_Regular Symbol(2wild)'!D$16,"",IF(B12=0,"",IF(OR(B12=$BQ$1,B12=$BR$1,B13=$BQ$1,B13=$BR$1,B14=$BQ$1,B14=$BR$1),0,1)))</f>
        <v>1</v>
      </c>
      <c r="BR12" s="3">
        <f>IF($A12&gt;='576way_Regular Symbol(2wild)'!E$16,"",IF(C12=0,"",IF(OR(C12=$BQ$1,C12=$BR$1,C13=$BQ$1,C13=$BR$1,C14=$BQ$1,C14=$BR$1),0,1)))</f>
        <v>0</v>
      </c>
      <c r="BS12" s="3">
        <f>IF($A12&gt;='576way_Regular Symbol(2wild)'!F$16,"",IF(D12=0,"",IF(OR(D12=$BQ$1,D12=$BR$1,D13=$BQ$1,D13=$BR$1,D14=$BQ$1,D14=$BR$1,D15=$BQ$1,D15=$BR$1),0,1)))</f>
        <v>1</v>
      </c>
      <c r="BT12" s="3">
        <f>IF($A12&gt;='576way_Regular Symbol(2wild)'!G$16,"",IF(E12=0,"",IF(OR(E12=$BQ$1,E12=$BR$1,E13=$BQ$1,E13=$BR$1,E14=$BQ$1,E14=$BR$1,E15=$BQ$1,E15=$BR$1),0,1)))</f>
        <v>1</v>
      </c>
      <c r="BU12" s="3">
        <f>IF($A12&gt;='576way_Regular Symbol(2wild)'!H$16,"",IF(F12=0,"",IF(OR(F12=$BQ$1,F12=$BR$1,F13=$BQ$1,F13=$BR$1,F14=$BQ$1,F14=$BR$1,F15=$BQ$1,F15=$BR$1),0,1)))</f>
        <v>1</v>
      </c>
      <c r="BW12" s="3">
        <f>IF($A12&gt;='576way_Regular Symbol(2wild)'!D$16,"",IF(B12=0,"",IF(OR(B12=$BW$1,B13=$BW$1,B14=$BW$1,B12=$BX$1,B13=$BX$1,B14=$BX$1),0,1)))</f>
        <v>1</v>
      </c>
      <c r="BX12" s="3">
        <f>IF($A12&gt;='576way_Regular Symbol(2wild)'!E$16,"",IF(C12=0,"",IF(OR(C12=$BW$1,C13=$BW$1,C14=$BW$1,C12=$BX$1,C13=$BX$1,C14=$BX$1),0,1)))</f>
        <v>0</v>
      </c>
      <c r="BY12" s="3">
        <f>IF($A12&gt;='576way_Regular Symbol(2wild)'!F$16,"",IF(D12=0,"",IF(OR(D12=$BW$1,D13=$BW$1,D14=$BW$1,D12=$BX$1,D13=$BX$1,D14=$BX$1,D15=$BW$1,D15=$BX$1),0,1)))</f>
        <v>1</v>
      </c>
      <c r="BZ12" s="3">
        <f>IF($A12&gt;='576way_Regular Symbol(2wild)'!G$16,"",IF(E12=0,"",IF(OR(E12=$BW$1,E13=$BW$1,E14=$BW$1,E12=$BX$1,E13=$BX$1,E14=$BX$1,E15=$BW$1,E15=$BX$1),0,1)))</f>
        <v>1</v>
      </c>
      <c r="CA12" s="3">
        <f>IF($A12&gt;='576way_Regular Symbol(2wild)'!H$16,"",IF(F12=0,"",IF(OR(F12=$BW$1,F13=$BW$1,F14=$BW$1,F12=$BX$1,F13=$BX$1,F14=$BX$1,F15=$BW$1,F15=$BX$1),0,1)))</f>
        <v>1</v>
      </c>
      <c r="CC12" s="3">
        <f>IF($A12&gt;='576way_Regular Symbol(2wild)'!D$16,"",IF(B12=0,"",IF(OR(B12=$BW$1,B13=$BW$1,B14=$BW$1,B12=$CD$1,B13=$CD$1,B14=$CD$1),0,1)))</f>
        <v>1</v>
      </c>
      <c r="CD12" s="3">
        <f>IF($A12&gt;='576way_Regular Symbol(2wild)'!E$16,"",IF(C12=0,"",IF(OR(C12=$BW$1,C13=$BW$1,C14=$BW$1,C12=$CD$1,C13=$CD$1,C14=$CD$1),0,1)))</f>
        <v>0</v>
      </c>
      <c r="CE12" s="3">
        <f>IF($A12&gt;='576way_Regular Symbol(2wild)'!F$16,"",IF(D12=0,"",IF(OR(D12=$BW$1,D13=$BW$1,D14=$BW$1,D12=$CD$1,D13=$CD$1,D14=$CD$1,D15=$BW$1,D15=$CD$1),0,1)))</f>
        <v>1</v>
      </c>
      <c r="CF12" s="3">
        <f>IF($A12&gt;='576way_Regular Symbol(2wild)'!G$16,"",IF(E12=0,"",IF(OR(E12=$BW$1,E13=$BW$1,E14=$BW$1,E12=$CD$1,E13=$CD$1,E14=$CD$1,E15=$BW$1,E15=$CD$1),0,1)))</f>
        <v>0</v>
      </c>
      <c r="CG12" s="3">
        <f>IF($A12&gt;='576way_Regular Symbol(2wild)'!H$16,"",IF(F12=0,"",IF(OR(F12=$BW$1,F13=$BW$1,F14=$BW$1,F12=$CD$1,F13=$CD$1,F14=$CD$1,F15=$BW$1,F15=$CD$1),0,1)))</f>
        <v>0</v>
      </c>
      <c r="CI12" s="3">
        <f>IF($A12&gt;='576way_Regular Symbol(2wild)'!D$16,"",IF(B12=0,"",IF(OR(B12=$BW$1,B13=$BW$1,B14=$BW$1,B12=$CJ$1,B13=$CJ$1,B14=$CJ$1),0,1)))</f>
        <v>0</v>
      </c>
      <c r="CJ12" s="3">
        <f>IF($A12&gt;='576way_Regular Symbol(2wild)'!E$16,"",IF(C12=0,"",IF(OR(C12=$BW$1,C13=$BW$1,C14=$BW$1,C12=$CJ$1,C13=$CJ$1,C14=$CJ$1),0,1)))</f>
        <v>0</v>
      </c>
      <c r="CK12" s="3">
        <f>IF($A12&gt;='576way_Regular Symbol(2wild)'!F$16,"",IF(D12=0,"",IF(OR(D12=$BW$1,D13=$BW$1,D14=$BW$1,D12=$CJ$1,D13=$CJ$1,D14=$CJ$1,D15=$BW$1,D15=$CJ$1),0,1)))</f>
        <v>1</v>
      </c>
      <c r="CL12" s="3">
        <f>IF($A12&gt;='576way_Regular Symbol(2wild)'!G$16,"",IF(E12=0,"",IF(OR(E12=$BW$1,E13=$BW$1,E14=$BW$1,E12=$CJ$1,E13=$CJ$1,E14=$CJ$1,E15=$BW$1,E15=$CJ$1),0,1)))</f>
        <v>1</v>
      </c>
      <c r="CM12" s="3">
        <f>IF($A12&gt;='576way_Regular Symbol(2wild)'!H$16,"",IF(F12=0,"",IF(OR(F12=$BW$1,F13=$BW$1,F14=$BW$1,F12=$CJ$1,F13=$CJ$1,F14=$CJ$1,F15=$BW$1,F15=$CJ$1),0,1)))</f>
        <v>0</v>
      </c>
      <c r="CO12" s="3">
        <f>IF($A12&gt;='576way_Regular Symbol(2wild)'!D$16,"",IF(B12=0,"",IF(OR(B12=$BW$1,B13=$BW$1,B14=$BW$1,B12=$CP$1,B13=$CP$1,B14=$CP$1),0,1)))</f>
        <v>1</v>
      </c>
      <c r="CP12" s="3">
        <f>IF($A12&gt;='576way_Regular Symbol(2wild)'!E$16,"",IF(C12=0,"",IF(OR(C12=$BW$1,C13=$BW$1,C14=$BW$1,C12=$CP$1,C13=$CP$1,C14=$CP$1),0,1)))</f>
        <v>0</v>
      </c>
      <c r="CQ12" s="3">
        <f>IF($A12&gt;='576way_Regular Symbol(2wild)'!F$16,"",IF(D12=0,"",IF(OR(D12=$BW$1,D13=$BW$1,D14=$BW$1,D12=$CP$1,D13=$CP$1,D14=$CP$1,D15=$BW$1,D15=$CP$1),0,1)))</f>
        <v>0</v>
      </c>
      <c r="CR12" s="3">
        <f>IF($A12&gt;='576way_Regular Symbol(2wild)'!G$16,"",IF(E12=0,"",IF(OR(E12=$BW$1,E13=$BW$1,E14=$BW$1,E12=$CP$1,E13=$CP$1,E14=$CP$1,E15=$BW$1,E15=$CP$1),0,1)))</f>
        <v>1</v>
      </c>
      <c r="CS12" s="3">
        <f>IF($A12&gt;='576way_Regular Symbol(2wild)'!H$16,"",IF(F12=0,"",IF(OR(F12=$BW$1,F13=$BW$1,F14=$BW$1,F12=$CP$1,F13=$CP$1,F14=$CP$1,F15=$BW$1,F15=$CP$1),0,1)))</f>
        <v>0</v>
      </c>
      <c r="CU12" s="3">
        <f>IF($A12&gt;='576way_Regular Symbol(2wild)'!D$16,"",IF(B12=0,"",IF(OR(B12=$BW$1,B13=$BW$1,B14=$BW$1,B12=$CV$1,B13=$CV$1,B14=$CV$1),0,1)))</f>
        <v>1</v>
      </c>
      <c r="CV12" s="3">
        <f>IF($A12&gt;='576way_Regular Symbol(2wild)'!E$16,"",IF(C12=0,"",IF(OR(C12=$BW$1,C13=$BW$1,C14=$BW$1,C12=$CV$1,C13=$CV$1,C14=$CV$1),0,1)))</f>
        <v>0</v>
      </c>
      <c r="CW12" s="3">
        <f>IF($A12&gt;='576way_Regular Symbol(2wild)'!F$16,"",IF(D12=0,"",IF(OR(D12=$BW$1,D13=$BW$1,D14=$BW$1,D12=$CV$1,D13=$CV$1,D14=$CV$1,D15=$BW$1,D15=$CV$1),0,1)))</f>
        <v>1</v>
      </c>
      <c r="CX12" s="3">
        <f>IF($A12&gt;='576way_Regular Symbol(2wild)'!G$16,"",IF(E12=0,"",IF(OR(E12=$BW$1,E13=$BW$1,E14=$BW$1,E12=$CV$1,E13=$CV$1,E14=$CV$1,E15=$BW$1,E15=$CV$1),0,1)))</f>
        <v>1</v>
      </c>
      <c r="CY12" s="3">
        <f>IF($A12&gt;='576way_Regular Symbol(2wild)'!H$16,"",IF(F12=0,"",IF(OR(F12=$BW$1,F13=$BW$1,F14=$BW$1,F12=$CV$1,F13=$CV$1,F14=$CV$1,F15=$BW$1,F15=$CV$1),0,1)))</f>
        <v>1</v>
      </c>
    </row>
    <row r="13" spans="1:103">
      <c r="A13" s="337">
        <f>IF('243way_Regular Symbol'!L12="","",'243way_Regular Symbol'!L12)</f>
        <v>9</v>
      </c>
      <c r="B13" s="191" t="str">
        <f>IF('576way_Regular Symbol(2wild)'!Q12="",
IF($A13-'576way_Regular Symbol(2wild)'!D$16&gt;='576way_RegularＸ_W()'!B$2-1,"",VLOOKUP($A13-'576way_Regular Symbol(2wild)'!D$16,'576way_Regular Symbol(2wild)'!$P$3:$U$99,'576way_RegularＸ_W()'!B$3+1,FALSE)),
'576way_Regular Symbol(2wild)'!Q12)</f>
        <v>M1</v>
      </c>
      <c r="C13" s="191" t="str">
        <f>IF('576way_Regular Symbol(2wild)'!R12="",
IF($A13-'576way_Regular Symbol(2wild)'!E$16&gt;='576way_RegularＸ_W()'!C$2-1,"",VLOOKUP($A13-'576way_Regular Symbol(2wild)'!E$16,'576way_Regular Symbol(2wild)'!$P$3:$U$99,'576way_RegularＸ_W()'!C$3+1,FALSE)),
'576way_Regular Symbol(2wild)'!R12)</f>
        <v>TE</v>
      </c>
      <c r="D13" s="191" t="str">
        <f>IF('576way_Regular Symbol(2wild)'!S12="",
IF($A13-'576way_Regular Symbol(2wild)'!F$16&gt;='576way_RegularＸ_W()'!D$2-1,"",VLOOKUP($A13-'576way_Regular Symbol(2wild)'!F$16,'576way_Regular Symbol(2wild)'!$P$3:$U$99,'576way_RegularＸ_W()'!D$3+1,FALSE)),
'576way_Regular Symbol(2wild)'!S12)</f>
        <v>S1</v>
      </c>
      <c r="E13" s="191" t="str">
        <f>IF('576way_Regular Symbol(2wild)'!T12="",
IF($A13-'576way_Regular Symbol(2wild)'!G$16&gt;='576way_RegularＸ_W()'!E$2-1,"",VLOOKUP($A13-'576way_Regular Symbol(2wild)'!G$16,'576way_Regular Symbol(2wild)'!$P$3:$U$99,'576way_RegularＸ_W()'!E$3+1,FALSE)),
'576way_Regular Symbol(2wild)'!T12)</f>
        <v>M5</v>
      </c>
      <c r="F13" s="191" t="str">
        <f>IF('576way_Regular Symbol(2wild)'!U12="",
IF($A13-'576way_Regular Symbol(2wild)'!H$16&gt;='576way_RegularＸ_W()'!F$2-1,"",VLOOKUP($A13-'576way_Regular Symbol(2wild)'!H$16,'576way_Regular Symbol(2wild)'!$P$3:$U$99,'576way_RegularＸ_W()'!F$3+1,FALSE)),
'576way_Regular Symbol(2wild)'!U12)</f>
        <v>TE</v>
      </c>
      <c r="H13" s="352" t="s">
        <v>186</v>
      </c>
      <c r="I13" s="3">
        <f>SUM(CO4:CO100)</f>
        <v>46</v>
      </c>
      <c r="J13" s="3">
        <f t="shared" ref="J13:M13" si="74">SUM(CP4:CP100)</f>
        <v>62</v>
      </c>
      <c r="K13" s="3">
        <f t="shared" si="74"/>
        <v>38</v>
      </c>
      <c r="L13" s="3">
        <f t="shared" si="74"/>
        <v>48</v>
      </c>
      <c r="M13" s="3">
        <f t="shared" si="74"/>
        <v>43</v>
      </c>
      <c r="N13" s="363">
        <f t="shared" si="66"/>
        <v>9</v>
      </c>
      <c r="O13" s="344">
        <f>IF($A13&gt;='576way_Regular Symbol(2wild)'!D$16,"",IF(B13="","",IF(OR(B13=$O$1,B13=$P$1,B14=$O$1,B14=$P$1,B15=$O$1,B15=$P$1),0,1)))</f>
        <v>0</v>
      </c>
      <c r="P13" s="344">
        <f>IF($A13&gt;='576way_Regular Symbol(2wild)'!E$16,"",IF(C13="","",IF(OR(C13=$O$1,C13=$P$1,C14=$O$1,C14=$P$1,C15=$O$1,C15=$P$1),0,1)))</f>
        <v>1</v>
      </c>
      <c r="Q13" s="344">
        <f>IF($A13&gt;='576way_Regular Symbol(2wild)'!F$16,"",IF(D13="","",IF(OR(D13=$O$1,D13=$P$1,D14=$O$1,D14=$P$1,D15=$O$1,D15=$P$1,D16=$O$1,D16=$P$1),0,1)))</f>
        <v>0</v>
      </c>
      <c r="R13" s="344">
        <f>IF($A13&gt;='576way_Regular Symbol(2wild)'!G$16,"",IF(E13="","",IF(OR(E13=$O$1,E13=$P$1,E14=$O$1,E14=$P$1,E15=$O$1,E15=$P$1,E16=$O$1,E16=$P$1),0,1)))</f>
        <v>0</v>
      </c>
      <c r="S13" s="344">
        <f>IF($A13&gt;='576way_Regular Symbol(2wild)'!H$16,"",IF(F13="","",IF(OR(F13=$O$1,F13=$P$1,F14=$O$1,F14=$P$1,F15=$O$1,F15=$P$1,F16=$O$1,F16=$P$1),0,1)))</f>
        <v>1</v>
      </c>
      <c r="U13" s="344">
        <f>IF($A13&gt;='576way_Regular Symbol(2wild)'!D$16,"",IF(B13=0,"",IF(OR(B13=$U$1,B13=$V$1,B14=$U$1,B14=$V$1,B15=$U$1,B15=$V$1),0,1)))</f>
        <v>1</v>
      </c>
      <c r="V13" s="344">
        <f>IF($A13&gt;='576way_Regular Symbol(2wild)'!E$16,"",IF(C13=0,"",IF(OR(C13=$U$1,C13=$V$1,C14=$U$1,C14=$V$1,C15=$U$1,C15=$V$1),0,1)))</f>
        <v>1</v>
      </c>
      <c r="W13" s="3">
        <f>IF($A13&gt;='576way_Regular Symbol(2wild)'!F$16,"",IF(D13=0,"",IF(OR(D13=$U$1,D13=$V$1,D14=$U$1,D14=$V$1,D15=$U$1,D15=$V$1,D16=$U$1,D16=$V$1),0,1)))</f>
        <v>1</v>
      </c>
      <c r="X13" s="3">
        <f>IF($A13&gt;='576way_Regular Symbol(2wild)'!G$16,"",IF(E13=0,"",IF(OR(E13=$U$1,E13=$V$1,E14=$U$1,E14=$V$1,E15=$U$1,E15=$V$1,E16=$U$1,E16=$V$1),0,1)))</f>
        <v>1</v>
      </c>
      <c r="Y13" s="3">
        <f>IF($A13&gt;='576way_Regular Symbol(2wild)'!H$16,"",IF(F13=0,"",IF(OR(F13=$U$1,F13=$V$1,F14=$U$1,F14=$V$1,F15=$U$1,F15=$V$1,F16=$U$1,F16=$V$1),0,1)))</f>
        <v>1</v>
      </c>
      <c r="AA13" s="344">
        <f>IF($A13&gt;='576way_Regular Symbol(2wild)'!D$16,"",IF(B13=0,"",IF(OR(B13=$AA$1,B13=$AB$1,B14=$AA$1,B14=$AB$1,B15=$AA$1,,B15=$AB$1),0,1)))</f>
        <v>1</v>
      </c>
      <c r="AB13" s="344">
        <f>IF($A13&gt;='576way_Regular Symbol(2wild)'!E$16,"",IF(C13=0,"",IF(OR(C13=$AA$1,C13=$AB$1,C14=$AA$1,C14=$AB$1,C15=$AA$1,,C15=$AB$1),0,1)))</f>
        <v>1</v>
      </c>
      <c r="AC13" s="3">
        <f>IF($A13&gt;='576way_Regular Symbol(2wild)'!F$16,"",IF(D13=0,"",IF(OR(D13=$AA$1,D13=$AB$1,D14=$AA$1,D14=$AB$1,D15=$AA$1,D15=$AB$1,D16=$AA$1,D16=$AB$1),0,1)))</f>
        <v>1</v>
      </c>
      <c r="AD13" s="3">
        <f>IF($A13&gt;='576way_Regular Symbol(2wild)'!G$16,"",IF(E13=0,"",IF(OR(E13=$AA$1,E13=$AB$1,E14=$AA$1,E14=$AB$1,E15=$AA$1,E15=$AB$1,E16=$AA$1,E16=$AB$1),0,1)))</f>
        <v>1</v>
      </c>
      <c r="AE13" s="3">
        <f>IF($A13&gt;='576way_Regular Symbol(2wild)'!H$16,"",IF(F13=0,"",IF(OR(F13=$AA$1,F13=$AB$1,F14=$AA$1,F14=$AB$1,F15=$AA$1,F15=$AB$1,F16=$AA$1,F16=$AB$1),0,1)))</f>
        <v>1</v>
      </c>
      <c r="AG13" s="344">
        <f>IF($A13&gt;='576way_Regular Symbol(2wild)'!D$16,"",IF(B13=0,"",IF(OR(B13=$AG$1,B13=$AH$1,B14=$AG$1,B14=$AH$1,B15=$AG$1,B15=$AH$1),0,1)))</f>
        <v>1</v>
      </c>
      <c r="AH13" s="344">
        <f>IF($A13&gt;='576way_Regular Symbol(2wild)'!E$16,"",IF(C13=0,"",IF(OR(C13=$AG$1,C13=$AH$1,C14=$AG$1,C14=$AH$1,C15=$AG$1,C15=$AH$1),0,1)))</f>
        <v>1</v>
      </c>
      <c r="AI13" s="3">
        <f>IF($A13&gt;='576way_Regular Symbol(2wild)'!F$16,"",IF(D13=0,"",IF(OR(D13=$AG$1,D13=$AH$1,D14=$AG$1,D14=$AH$1,D15=$AG$1,D15=$AH$1,D16=$AG$1,D16=$AH$1),0,1)))</f>
        <v>1</v>
      </c>
      <c r="AJ13" s="3">
        <f>IF($A13&gt;='576way_Regular Symbol(2wild)'!G$16,"",IF(E13=0,"",IF(OR(E13=$AG$1,E13=$AH$1,E14=$AG$1,E14=$AH$1,E15=$AG$1,E15=$AH$1,E16=$AG$1,E16=$AH$1),0,1)))</f>
        <v>1</v>
      </c>
      <c r="AK13" s="3">
        <f>IF($A13&gt;='576way_Regular Symbol(2wild)'!H$16,"",IF(F13=0,"",IF(OR(F13=$AG$1,F13=$AH$1,F14=$AG$1,F14=$AH$1,F15=$AG$1,F15=$AH$1,F16=$AG$1,F16=$AH$1),0,1)))</f>
        <v>1</v>
      </c>
      <c r="AM13" s="344">
        <f>IF($A13&gt;='576way_Regular Symbol(2wild)'!D$16,"",IF(B13=0,"",IF(OR(B13=$AM$1,B13=$AN$1,B14=$AM$1,B14=$AN$1,B15=$AM$1,B15=$AN$1),0,1)))</f>
        <v>0</v>
      </c>
      <c r="AN13" s="344">
        <f>IF($A13&gt;='576way_Regular Symbol(2wild)'!E$16,"",IF(C13=0,"",IF(OR(C13=$AM$1,C13=$AN$1,C14=$AM$1,C14=$AN$1,C15=$AM$1,C15=$AN$1),0,1)))</f>
        <v>1</v>
      </c>
      <c r="AO13" s="3">
        <f>IF($A13&gt;='576way_Regular Symbol(2wild)'!F$16,"",IF(D13=0,"",IF(OR(D13=$AM$1,D13=$AN$1,D14=$AM$1,D14=$AN$1,D15=$AM$1,D15=$AN$1,D16=$AM$1,D16=$AN$1),0,1)))</f>
        <v>0</v>
      </c>
      <c r="AP13" s="3">
        <f>IF($A13&gt;='576way_Regular Symbol(2wild)'!G$16,"",IF(E13=0,"",IF(OR(E13=$AM$1,E13=$AN$1,E14=$AM$1,E14=$AN$1,E15=$AM$1,E15=$AN$1,E16=$AM$1,E16=$AN$1),0,1)))</f>
        <v>0</v>
      </c>
      <c r="AQ13" s="3">
        <f>IF($A13&gt;='576way_Regular Symbol(2wild)'!H$16,"",IF(F13=0,"",IF(OR(F13=$AM$1,F13=$AN$1,F14=$AM$1,F14=$AN$1,F15=$AM$1,F15=$AN$1,F16=$AM$1,F16=$AN$1),0,1)))</f>
        <v>1</v>
      </c>
      <c r="AS13" s="344">
        <f>IF($A13&gt;='576way_Regular Symbol(2wild)'!D$16,"",IF(B13=0,"",IF(OR(B13=$AM$1,B13=$AT$1,B14=$AM$1,B14=$AT$1,B15=$AM$1,B15=$AT$1),0,1)))</f>
        <v>1</v>
      </c>
      <c r="AT13" s="344">
        <f>IF($A13&gt;='576way_Regular Symbol(2wild)'!E$16,"",IF(C13=0,"",IF(OR(C13=$AM$1,C13=$AT$1,C14=$AM$1,C14=$AT$1,C15=$AM$1,C15=$AT$1),0,1)))</f>
        <v>1</v>
      </c>
      <c r="AU13" s="3">
        <f>IF($A13&gt;='576way_Regular Symbol(2wild)'!F$16,"",IF(D13=0,"",IF(OR(D13=$AM$1,D13=$AT$1,D14=$AM$1,D14=$AT$1,D15=$AM$1,D15=$AT$1,D16=$AM$1,D16=$AT$1),0,1)))</f>
        <v>1</v>
      </c>
      <c r="AV13" s="3">
        <f>IF($A13&gt;='576way_Regular Symbol(2wild)'!G$16,"",IF(E13=0,"",IF(OR(E13=$AM$1,E13=$AT$1,E14=$AM$1,E14=$AT$1,E15=$AM$1,E15=$AT$1,E16=$AM$1,E16=$AT$1),0,1)))</f>
        <v>1</v>
      </c>
      <c r="AW13" s="3">
        <f>IF($A13&gt;='576way_Regular Symbol(2wild)'!H$16,"",IF(F13=0,"",IF(OR(F13=$AM$1,F13=$AT$1,F14=$AM$1,F14=$AT$1,F15=$AM$1,F15=$AT$1,F16=$AM$1,F16=$AT$1),0,1)))</f>
        <v>1</v>
      </c>
      <c r="AY13" s="344">
        <f>IF($A13&gt;='576way_Regular Symbol(2wild)'!D$16,"",IF(B13=0,"",IF(OR(B13=$AM$1,B13=$AZ$1,B14=$AM$1,B14=$AZ$1,B15=$AM$1,B15=$AZ$1),0,1)))</f>
        <v>1</v>
      </c>
      <c r="AZ13" s="344">
        <f>IF($A13&gt;='576way_Regular Symbol(2wild)'!E$16,"",IF(C13=0,"",IF(OR(C13=$AM$1,C13=$AZ$1,C14=$AM$1,C14=$AZ$1,C15=$AM$1,C15=$AZ$1),0,1)))</f>
        <v>1</v>
      </c>
      <c r="BA13" s="3">
        <f>IF($A13&gt;='576way_Regular Symbol(2wild)'!F$16,"",IF(D13=0,"",IF(OR(D13=$AM$1,D13=$AZ$1,D14=$AM$1,D14=$AZ$1,D15=$AM$1,D15=$AZ$1,D16=$AM$1,D16=$AZ$1),0,1)))</f>
        <v>1</v>
      </c>
      <c r="BB13" s="3">
        <f>IF($A13&gt;='576way_Regular Symbol(2wild)'!G$16,"",IF(E13=0,"",IF(OR(E13=$AM$1,E13=$AZ$1,E14=$AM$1,E14=$AZ$1,E15=$AM$1,E15=$AZ$1,E16=$AM$1,E16=$AZ$1),0,1)))</f>
        <v>0</v>
      </c>
      <c r="BC13" s="3">
        <f>IF($A13&gt;='576way_Regular Symbol(2wild)'!H$16,"",IF(F13=0,"",IF(OR(F13=$AM$1,F13=$AZ$1,F14=$AM$1,F14=$AZ$1,F15=$AM$1,F15=$AZ$1,F16=$AM$1,F16=$AZ$1),0,1)))</f>
        <v>1</v>
      </c>
      <c r="BE13" s="344">
        <f>IF($A13&gt;='576way_Regular Symbol(2wild)'!D$16,"",IF(B13=0,"",IF(OR(B13=$AM$1,B13=$BF$1,B14=$AM$1,B14=$BF$1,B15=$AM$1,B15=$BF$1),0,1)))</f>
        <v>1</v>
      </c>
      <c r="BF13" s="344">
        <f>IF($A13&gt;='576way_Regular Symbol(2wild)'!E$16,"",IF(C13=0,"",IF(OR(C13=$AM$1,C13=$BF$1,C14=$AM$1,C14=$BF$1,C15=$AM$1,C15=$BF$1),0,1)))</f>
        <v>1</v>
      </c>
      <c r="BG13" s="3">
        <f>IF($A13&gt;='576way_Regular Symbol(2wild)'!F$16,"",IF(D13=0,"",COUNTIF(D13:D16,$BF$1)))</f>
        <v>0</v>
      </c>
      <c r="BH13" s="3">
        <f>IF($A13&gt;='576way_Regular Symbol(2wild)'!G$16,"",IF(E13=0,"",COUNTIF(E13:E16,$BF$1)))</f>
        <v>1</v>
      </c>
      <c r="BI13" s="3">
        <f>IF($A13&gt;='576way_Regular Symbol(2wild)'!H$16,"",IF(F13=0,"",COUNTIF(F13:F16,$BF$1)))</f>
        <v>0</v>
      </c>
      <c r="BK13" s="344">
        <f>IF($A13&gt;='576way_Regular Symbol(2wild)'!D$16,"",IF(B13=0,"",IF(OR(B13=$AM$1,B13=$BL$1,B14=$AM$1,B14=$BL$1,B15=$AM$1,B15=$BL$1),0,1)))</f>
        <v>1</v>
      </c>
      <c r="BL13" s="344">
        <f>IF($A13&gt;='576way_Regular Symbol(2wild)'!E$16,"",IF(C13=0,"",IF(OR(C13=$AM$1,C13=$BL$1,C14=$AM$1,C14=$BL$1,C15=$AM$1,C15=$BL$1),0,1)))</f>
        <v>1</v>
      </c>
      <c r="BM13" s="3">
        <f>IF($A13&gt;='576way_Regular Symbol(2wild)'!F$16,"",IF(D13=0,"",IF(OR(D13=$AM$1,D13=$BL$1,D14=$AM$1,D14=$BL$1,D15=$AM$1,D15=$BL$1,D16=$AM$1,D16=$BL$1),0,1)))</f>
        <v>1</v>
      </c>
      <c r="BN13" s="3">
        <f>IF($A13&gt;='576way_Regular Symbol(2wild)'!G$16,"",IF(E13=0,"",IF(OR(E13=$AM$1,E13=$BL$1,E14=$AM$1,E14=$BL$1,E15=$AM$1,E15=$BL$1,E16=$AM$1,E16=$BL$1),0,1)))</f>
        <v>1</v>
      </c>
      <c r="BO13" s="3">
        <f>IF($A13&gt;='576way_Regular Symbol(2wild)'!H$16,"",IF(F13=0,"",IF(OR(F13=$AM$1,F13=$BL$1,F14=$AM$1,F14=$BL$1,F15=$AM$1,F15=$BL$1,F16=$AM$1,F16=$BL$1),0,1)))</f>
        <v>1</v>
      </c>
      <c r="BQ13" s="3">
        <f>IF($A13&gt;='576way_Regular Symbol(2wild)'!D$16,"",IF(B13=0,"",IF(OR(B13=$BQ$1,B13=$BR$1,B14=$BQ$1,B14=$BR$1,B15=$BQ$1,B15=$BR$1),0,1)))</f>
        <v>1</v>
      </c>
      <c r="BR13" s="3">
        <f>IF($A13&gt;='576way_Regular Symbol(2wild)'!E$16,"",IF(C13=0,"",IF(OR(C13=$BQ$1,C13=$BR$1,C14=$BQ$1,C14=$BR$1,C15=$BQ$1,C15=$BR$1),0,1)))</f>
        <v>1</v>
      </c>
      <c r="BS13" s="3">
        <f>IF($A13&gt;='576way_Regular Symbol(2wild)'!F$16,"",IF(D13=0,"",IF(OR(D13=$BQ$1,D13=$BR$1,D14=$BQ$1,D14=$BR$1,D15=$BQ$1,D15=$BR$1,D16=$BQ$1,D16=$BR$1),0,1)))</f>
        <v>1</v>
      </c>
      <c r="BT13" s="3">
        <f>IF($A13&gt;='576way_Regular Symbol(2wild)'!G$16,"",IF(E13=0,"",IF(OR(E13=$BQ$1,E13=$BR$1,E14=$BQ$1,E14=$BR$1,E15=$BQ$1,E15=$BR$1,E16=$BQ$1,E16=$BR$1),0,1)))</f>
        <v>1</v>
      </c>
      <c r="BU13" s="3">
        <f>IF($A13&gt;='576way_Regular Symbol(2wild)'!H$16,"",IF(F13=0,"",IF(OR(F13=$BQ$1,F13=$BR$1,F14=$BQ$1,F14=$BR$1,F15=$BQ$1,F15=$BR$1,F16=$BQ$1,F16=$BR$1),0,1)))</f>
        <v>1</v>
      </c>
      <c r="BW13" s="3">
        <f>IF($A13&gt;='576way_Regular Symbol(2wild)'!D$16,"",IF(B13=0,"",IF(OR(B13=$BW$1,B14=$BW$1,B15=$BW$1,B13=$BX$1,B14=$BX$1,B15=$BX$1),0,1)))</f>
        <v>1</v>
      </c>
      <c r="BX13" s="3">
        <f>IF($A13&gt;='576way_Regular Symbol(2wild)'!E$16,"",IF(C13=0,"",IF(OR(C13=$BW$1,C14=$BW$1,C15=$BW$1,C13=$BX$1,C14=$BX$1,C15=$BX$1),0,1)))</f>
        <v>0</v>
      </c>
      <c r="BY13" s="3">
        <f>IF($A13&gt;='576way_Regular Symbol(2wild)'!F$16,"",IF(D13=0,"",IF(OR(D13=$BW$1,D14=$BW$1,D15=$BW$1,D13=$BX$1,D14=$BX$1,D15=$BX$1,D16=$BW$1,D16=$BX$1),0,1)))</f>
        <v>1</v>
      </c>
      <c r="BZ13" s="3">
        <f>IF($A13&gt;='576way_Regular Symbol(2wild)'!G$16,"",IF(E13=0,"",IF(OR(E13=$BW$1,E14=$BW$1,E15=$BW$1,E13=$BX$1,E14=$BX$1,E15=$BX$1,E16=$BW$1,E16=$BX$1),0,1)))</f>
        <v>1</v>
      </c>
      <c r="CA13" s="3">
        <f>IF($A13&gt;='576way_Regular Symbol(2wild)'!H$16,"",IF(F13=0,"",IF(OR(F13=$BW$1,F14=$BW$1,F15=$BW$1,F13=$BX$1,F14=$BX$1,F15=$BX$1,F16=$BW$1,F16=$BX$1),0,1)))</f>
        <v>1</v>
      </c>
      <c r="CC13" s="3">
        <f>IF($A13&gt;='576way_Regular Symbol(2wild)'!D$16,"",IF(B13=0,"",IF(OR(B13=$BW$1,B14=$BW$1,B15=$BW$1,B13=$CD$1,B14=$CD$1,B15=$CD$1),0,1)))</f>
        <v>0</v>
      </c>
      <c r="CD13" s="3">
        <f>IF($A13&gt;='576way_Regular Symbol(2wild)'!E$16,"",IF(C13=0,"",IF(OR(C13=$BW$1,C14=$BW$1,C15=$BW$1,C13=$CD$1,C14=$CD$1,C15=$CD$1),0,1)))</f>
        <v>1</v>
      </c>
      <c r="CE13" s="3">
        <f>IF($A13&gt;='576way_Regular Symbol(2wild)'!F$16,"",IF(D13=0,"",IF(OR(D13=$BW$1,D14=$BW$1,D15=$BW$1,D13=$CD$1,D14=$CD$1,D15=$CD$1,D16=$BW$1,D16=$CD$1),0,1)))</f>
        <v>1</v>
      </c>
      <c r="CF13" s="3">
        <f>IF($A13&gt;='576way_Regular Symbol(2wild)'!G$16,"",IF(E13=0,"",IF(OR(E13=$BW$1,E14=$BW$1,E15=$BW$1,E13=$CD$1,E14=$CD$1,E15=$CD$1,E16=$BW$1,E16=$CD$1),0,1)))</f>
        <v>1</v>
      </c>
      <c r="CG13" s="3">
        <f>IF($A13&gt;='576way_Regular Symbol(2wild)'!H$16,"",IF(F13=0,"",IF(OR(F13=$BW$1,F14=$BW$1,F15=$BW$1,F13=$CD$1,F14=$CD$1,F15=$CD$1,F16=$BW$1,F16=$CD$1),0,1)))</f>
        <v>0</v>
      </c>
      <c r="CI13" s="3">
        <f>IF($A13&gt;='576way_Regular Symbol(2wild)'!D$16,"",IF(B13=0,"",IF(OR(B13=$BW$1,B14=$BW$1,B15=$BW$1,B13=$CJ$1,B14=$CJ$1,B15=$CJ$1),0,1)))</f>
        <v>1</v>
      </c>
      <c r="CJ13" s="3">
        <f>IF($A13&gt;='576way_Regular Symbol(2wild)'!E$16,"",IF(C13=0,"",IF(OR(C13=$BW$1,C14=$BW$1,C15=$BW$1,C13=$CJ$1,C14=$CJ$1,C15=$CJ$1),0,1)))</f>
        <v>0</v>
      </c>
      <c r="CK13" s="3">
        <f>IF($A13&gt;='576way_Regular Symbol(2wild)'!F$16,"",IF(D13=0,"",IF(OR(D13=$BW$1,D14=$BW$1,D15=$BW$1,D13=$CJ$1,D14=$CJ$1,D15=$CJ$1,D16=$BW$1,D16=$CJ$1),0,1)))</f>
        <v>1</v>
      </c>
      <c r="CL13" s="3">
        <f>IF($A13&gt;='576way_Regular Symbol(2wild)'!G$16,"",IF(E13=0,"",IF(OR(E13=$BW$1,E14=$BW$1,E15=$BW$1,E13=$CJ$1,E14=$CJ$1,E15=$CJ$1,E16=$BW$1,E16=$CJ$1),0,1)))</f>
        <v>1</v>
      </c>
      <c r="CM13" s="3">
        <f>IF($A13&gt;='576way_Regular Symbol(2wild)'!H$16,"",IF(F13=0,"",IF(OR(F13=$BW$1,F14=$BW$1,F15=$BW$1,F13=$CJ$1,F14=$CJ$1,F15=$CJ$1,F16=$BW$1,F16=$CJ$1),0,1)))</f>
        <v>0</v>
      </c>
      <c r="CO13" s="3">
        <f>IF($A13&gt;='576way_Regular Symbol(2wild)'!D$16,"",IF(B13=0,"",IF(OR(B13=$BW$1,B14=$BW$1,B15=$BW$1,B13=$CP$1,B14=$CP$1,B15=$CP$1),0,1)))</f>
        <v>1</v>
      </c>
      <c r="CP13" s="3">
        <f>IF($A13&gt;='576way_Regular Symbol(2wild)'!E$16,"",IF(C13=0,"",IF(OR(C13=$BW$1,C14=$BW$1,C15=$BW$1,C13=$CP$1,C14=$CP$1,C15=$CP$1),0,1)))</f>
        <v>0</v>
      </c>
      <c r="CQ13" s="3">
        <f>IF($A13&gt;='576way_Regular Symbol(2wild)'!F$16,"",IF(D13=0,"",IF(OR(D13=$BW$1,D14=$BW$1,D15=$BW$1,D13=$CP$1,D14=$CP$1,D15=$CP$1,D16=$BW$1,D16=$CP$1),0,1)))</f>
        <v>1</v>
      </c>
      <c r="CR13" s="3">
        <f>IF($A13&gt;='576way_Regular Symbol(2wild)'!G$16,"",IF(E13=0,"",IF(OR(E13=$BW$1,E14=$BW$1,E15=$BW$1,E13=$CP$1,E14=$CP$1,E15=$CP$1,E16=$BW$1,E16=$CP$1),0,1)))</f>
        <v>1</v>
      </c>
      <c r="CS13" s="3">
        <f>IF($A13&gt;='576way_Regular Symbol(2wild)'!H$16,"",IF(F13=0,"",IF(OR(F13=$BW$1,F14=$BW$1,F15=$BW$1,F13=$CP$1,F14=$CP$1,F15=$CP$1,F16=$BW$1,F16=$CP$1),0,1)))</f>
        <v>0</v>
      </c>
      <c r="CU13" s="3">
        <f>IF($A13&gt;='576way_Regular Symbol(2wild)'!D$16,"",IF(B13=0,"",IF(OR(B13=$BW$1,B14=$BW$1,B15=$BW$1,B13=$CV$1,B14=$CV$1,B15=$CV$1),0,1)))</f>
        <v>1</v>
      </c>
      <c r="CV13" s="3">
        <f>IF($A13&gt;='576way_Regular Symbol(2wild)'!E$16,"",IF(C13=0,"",IF(OR(C13=$BW$1,C14=$BW$1,C15=$BW$1,C13=$CV$1,C14=$CV$1,C15=$CV$1),0,1)))</f>
        <v>1</v>
      </c>
      <c r="CW13" s="3">
        <f>IF($A13&gt;='576way_Regular Symbol(2wild)'!F$16,"",IF(D13=0,"",IF(OR(D13=$BW$1,D14=$BW$1,D15=$BW$1,D13=$CV$1,D14=$CV$1,D15=$CV$1,D16=$BW$1,D16=$CV$1),0,1)))</f>
        <v>1</v>
      </c>
      <c r="CX13" s="3">
        <f>IF($A13&gt;='576way_Regular Symbol(2wild)'!G$16,"",IF(E13=0,"",IF(OR(E13=$BW$1,E14=$BW$1,E15=$BW$1,E13=$CV$1,E14=$CV$1,E15=$CV$1,E16=$BW$1,E16=$CV$1),0,1)))</f>
        <v>1</v>
      </c>
      <c r="CY13" s="3">
        <f>IF($A13&gt;='576way_Regular Symbol(2wild)'!H$16,"",IF(F13=0,"",IF(OR(F13=$BW$1,F14=$BW$1,F15=$BW$1,F13=$CV$1,F14=$CV$1,F15=$CV$1,F16=$BW$1,F16=$CV$1),0,1)))</f>
        <v>1</v>
      </c>
    </row>
    <row r="14" spans="1:103" ht="16" thickBot="1">
      <c r="A14" s="337">
        <f>IF('243way_Regular Symbol'!L13="","",'243way_Regular Symbol'!L13)</f>
        <v>10</v>
      </c>
      <c r="B14" s="191" t="str">
        <f>IF('576way_Regular Symbol(2wild)'!Q13="",
IF($A14-'576way_Regular Symbol(2wild)'!D$16&gt;='576way_RegularＸ_W()'!B$2-1,"",VLOOKUP($A14-'576way_Regular Symbol(2wild)'!D$16,'576way_Regular Symbol(2wild)'!$P$3:$U$99,'576way_RegularＸ_W()'!B$3+1,FALSE)),
'576way_Regular Symbol(2wild)'!Q13)</f>
        <v>M5</v>
      </c>
      <c r="C14" s="191" t="str">
        <f>IF('576way_Regular Symbol(2wild)'!R13="",
IF($A14-'576way_Regular Symbol(2wild)'!E$16&gt;='576way_RegularＸ_W()'!C$2-1,"",VLOOKUP($A14-'576way_Regular Symbol(2wild)'!E$16,'576way_Regular Symbol(2wild)'!$P$3:$U$99,'576way_RegularＸ_W()'!C$3+1,FALSE)),
'576way_Regular Symbol(2wild)'!R13)</f>
        <v>K</v>
      </c>
      <c r="D14" s="191" t="str">
        <f>IF('576way_Regular Symbol(2wild)'!S13="",
IF($A14-'576way_Regular Symbol(2wild)'!F$16&gt;='576way_RegularＸ_W()'!D$2-1,"",VLOOKUP($A14-'576way_Regular Symbol(2wild)'!F$16,'576way_Regular Symbol(2wild)'!$P$3:$U$99,'576way_RegularＸ_W()'!D$3+1,FALSE)),
'576way_Regular Symbol(2wild)'!S13)</f>
        <v>M1</v>
      </c>
      <c r="E14" s="191" t="str">
        <f>IF('576way_Regular Symbol(2wild)'!T13="",
IF($A14-'576way_Regular Symbol(2wild)'!G$16&gt;='576way_RegularＸ_W()'!E$2-1,"",VLOOKUP($A14-'576way_Regular Symbol(2wild)'!G$16,'576way_Regular Symbol(2wild)'!$P$3:$U$99,'576way_RegularＸ_W()'!E$3+1,FALSE)),
'576way_Regular Symbol(2wild)'!T13)</f>
        <v>BN</v>
      </c>
      <c r="F14" s="191" t="str">
        <f>IF('576way_Regular Symbol(2wild)'!U13="",
IF($A14-'576way_Regular Symbol(2wild)'!H$16&gt;='576way_RegularＸ_W()'!F$2-1,"",VLOOKUP($A14-'576way_Regular Symbol(2wild)'!H$16,'576way_Regular Symbol(2wild)'!$P$3:$U$99,'576way_RegularＸ_W()'!F$3+1,FALSE)),
'576way_Regular Symbol(2wild)'!U13)</f>
        <v>Q</v>
      </c>
      <c r="H14" s="353" t="s">
        <v>187</v>
      </c>
      <c r="I14" s="154">
        <f>SUM(CU4:CU100)</f>
        <v>55</v>
      </c>
      <c r="J14" s="154">
        <f t="shared" ref="J14:M14" si="75">SUM(CV4:CV100)</f>
        <v>76</v>
      </c>
      <c r="K14" s="154">
        <f t="shared" si="75"/>
        <v>60</v>
      </c>
      <c r="L14" s="154">
        <f t="shared" si="75"/>
        <v>56</v>
      </c>
      <c r="M14" s="154">
        <f t="shared" si="75"/>
        <v>68</v>
      </c>
      <c r="N14" s="363">
        <f t="shared" si="66"/>
        <v>10</v>
      </c>
      <c r="O14" s="344">
        <f>IF($A14&gt;='576way_Regular Symbol(2wild)'!D$16,"",IF(B14="","",IF(OR(B14=$O$1,B14=$P$1,B15=$O$1,B15=$P$1,B16=$O$1,B16=$P$1),0,1)))</f>
        <v>1</v>
      </c>
      <c r="P14" s="344">
        <f>IF($A14&gt;='576way_Regular Symbol(2wild)'!E$16,"",IF(C14="","",IF(OR(C14=$O$1,C14=$P$1,C15=$O$1,C15=$P$1,C16=$O$1,C16=$P$1),0,1)))</f>
        <v>0</v>
      </c>
      <c r="Q14" s="344">
        <f>IF($A14&gt;='576way_Regular Symbol(2wild)'!F$16,"",IF(D14="","",IF(OR(D14=$O$1,D14=$P$1,D15=$O$1,D15=$P$1,D16=$O$1,D16=$P$1,D17=$O$1,D17=$P$1),0,1)))</f>
        <v>0</v>
      </c>
      <c r="R14" s="344">
        <f>IF($A14&gt;='576way_Regular Symbol(2wild)'!G$16,"",IF(E14="","",IF(OR(E14=$O$1,E14=$P$1,E15=$O$1,E15=$P$1,E16=$O$1,E16=$P$1,E17=$O$1,E17=$P$1),0,1)))</f>
        <v>0</v>
      </c>
      <c r="S14" s="344">
        <f>IF($A14&gt;='576way_Regular Symbol(2wild)'!H$16,"",IF(F14="","",IF(OR(F14=$O$1,F14=$P$1,F15=$O$1,F15=$P$1,F16=$O$1,F16=$P$1,F17=$O$1,F17=$P$1),0,1)))</f>
        <v>1</v>
      </c>
      <c r="U14" s="344">
        <f>IF($A14&gt;='576way_Regular Symbol(2wild)'!D$16,"",IF(B14=0,"",IF(OR(B14=$U$1,B14=$V$1,B15=$U$1,B15=$V$1,B16=$U$1,B16=$V$1),0,1)))</f>
        <v>0</v>
      </c>
      <c r="V14" s="344">
        <f>IF($A14&gt;='576way_Regular Symbol(2wild)'!E$16,"",IF(C14=0,"",IF(OR(C14=$U$1,C14=$V$1,C15=$U$1,C15=$V$1,C16=$U$1,C16=$V$1),0,1)))</f>
        <v>1</v>
      </c>
      <c r="W14" s="3">
        <f>IF($A14&gt;='576way_Regular Symbol(2wild)'!F$16,"",IF(D14=0,"",IF(OR(D14=$U$1,D14=$V$1,D15=$U$1,D15=$V$1,D16=$U$1,D16=$V$1,D17=$U$1,D17=$V$1),0,1)))</f>
        <v>1</v>
      </c>
      <c r="X14" s="3">
        <f>IF($A14&gt;='576way_Regular Symbol(2wild)'!G$16,"",IF(E14=0,"",IF(OR(E14=$U$1,E14=$V$1,E15=$U$1,E15=$V$1,E16=$U$1,E16=$V$1,E17=$U$1,E17=$V$1),0,1)))</f>
        <v>1</v>
      </c>
      <c r="Y14" s="3">
        <f>IF($A14&gt;='576way_Regular Symbol(2wild)'!H$16,"",IF(F14=0,"",IF(OR(F14=$U$1,F14=$V$1,F15=$U$1,F15=$V$1,F16=$U$1,F16=$V$1,F17=$U$1,F17=$V$1),0,1)))</f>
        <v>1</v>
      </c>
      <c r="AA14" s="344">
        <f>IF($A14&gt;='576way_Regular Symbol(2wild)'!D$16,"",IF(B14=0,"",IF(OR(B14=$AA$1,B14=$AB$1,B15=$AA$1,B15=$AB$1,B16=$AA$1,,B16=$AB$1),0,1)))</f>
        <v>1</v>
      </c>
      <c r="AB14" s="344">
        <f>IF($A14&gt;='576way_Regular Symbol(2wild)'!E$16,"",IF(C14=0,"",IF(OR(C14=$AA$1,C14=$AB$1,C15=$AA$1,C15=$AB$1,C16=$AA$1,,C16=$AB$1),0,1)))</f>
        <v>1</v>
      </c>
      <c r="AC14" s="3">
        <f>IF($A14&gt;='576way_Regular Symbol(2wild)'!F$16,"",IF(D14=0,"",IF(OR(D14=$AA$1,D14=$AB$1,D15=$AA$1,D15=$AB$1,D16=$AA$1,D16=$AB$1,D17=$AA$1,D17=$AB$1),0,1)))</f>
        <v>0</v>
      </c>
      <c r="AD14" s="3">
        <f>IF($A14&gt;='576way_Regular Symbol(2wild)'!G$16,"",IF(E14=0,"",IF(OR(E14=$AA$1,E14=$AB$1,E15=$AA$1,E15=$AB$1,E16=$AA$1,E16=$AB$1,E17=$AA$1,E17=$AB$1),0,1)))</f>
        <v>1</v>
      </c>
      <c r="AE14" s="3">
        <f>IF($A14&gt;='576way_Regular Symbol(2wild)'!H$16,"",IF(F14=0,"",IF(OR(F14=$AA$1,F14=$AB$1,F15=$AA$1,F15=$AB$1,F16=$AA$1,F16=$AB$1,F17=$AA$1,F17=$AB$1),0,1)))</f>
        <v>1</v>
      </c>
      <c r="AG14" s="344">
        <f>IF($A14&gt;='576way_Regular Symbol(2wild)'!D$16,"",IF(B14=0,"",IF(OR(B14=$AG$1,B14=$AH$1,B15=$AG$1,B15=$AH$1,B16=$AG$1,B16=$AH$1),0,1)))</f>
        <v>1</v>
      </c>
      <c r="AH14" s="344">
        <f>IF($A14&gt;='576way_Regular Symbol(2wild)'!E$16,"",IF(C14=0,"",IF(OR(C14=$AG$1,C14=$AH$1,C15=$AG$1,C15=$AH$1,C16=$AG$1,C16=$AH$1),0,1)))</f>
        <v>1</v>
      </c>
      <c r="AI14" s="3">
        <f>IF($A14&gt;='576way_Regular Symbol(2wild)'!F$16,"",IF(D14=0,"",IF(OR(D14=$AG$1,D14=$AH$1,D15=$AG$1,D15=$AH$1,D16=$AG$1,D16=$AH$1,D17=$AG$1,D17=$AH$1),0,1)))</f>
        <v>1</v>
      </c>
      <c r="AJ14" s="3">
        <f>IF($A14&gt;='576way_Regular Symbol(2wild)'!G$16,"",IF(E14=0,"",IF(OR(E14=$AG$1,E14=$AH$1,E15=$AG$1,E15=$AH$1,E16=$AG$1,E16=$AH$1,E17=$AG$1,E17=$AH$1),0,1)))</f>
        <v>1</v>
      </c>
      <c r="AK14" s="3">
        <f>IF($A14&gt;='576way_Regular Symbol(2wild)'!H$16,"",IF(F14=0,"",IF(OR(F14=$AG$1,F14=$AH$1,F15=$AG$1,F15=$AH$1,F16=$AG$1,F16=$AH$1,F17=$AG$1,F17=$AH$1),0,1)))</f>
        <v>1</v>
      </c>
      <c r="AM14" s="344">
        <f>IF($A14&gt;='576way_Regular Symbol(2wild)'!D$16,"",IF(B14=0,"",IF(OR(B14=$AM$1,B14=$AN$1,B15=$AM$1,B15=$AN$1,B16=$AM$1,B16=$AN$1),0,1)))</f>
        <v>0</v>
      </c>
      <c r="AN14" s="344">
        <f>IF($A14&gt;='576way_Regular Symbol(2wild)'!E$16,"",IF(C14=0,"",IF(OR(C14=$AM$1,C14=$AN$1,C15=$AM$1,C15=$AN$1,C16=$AM$1,C16=$AN$1),0,1)))</f>
        <v>1</v>
      </c>
      <c r="AO14" s="3">
        <f>IF($A14&gt;='576way_Regular Symbol(2wild)'!F$16,"",IF(D14=0,"",IF(OR(D14=$AM$1,D14=$AN$1,D15=$AM$1,D15=$AN$1,D16=$AM$1,D16=$AN$1,D17=$AM$1,D17=$AN$1),0,1)))</f>
        <v>0</v>
      </c>
      <c r="AP14" s="3">
        <f>IF($A14&gt;='576way_Regular Symbol(2wild)'!G$16,"",IF(E14=0,"",IF(OR(E14=$AM$1,E14=$AN$1,E15=$AM$1,E15=$AN$1,E16=$AM$1,E16=$AN$1,E17=$AM$1,E17=$AN$1),0,1)))</f>
        <v>1</v>
      </c>
      <c r="AQ14" s="3">
        <f>IF($A14&gt;='576way_Regular Symbol(2wild)'!H$16,"",IF(F14=0,"",IF(OR(F14=$AM$1,F14=$AN$1,F15=$AM$1,F15=$AN$1,F16=$AM$1,F16=$AN$1,F17=$AM$1,F17=$AN$1),0,1)))</f>
        <v>1</v>
      </c>
      <c r="AS14" s="344">
        <f>IF($A14&gt;='576way_Regular Symbol(2wild)'!D$16,"",IF(B14=0,"",IF(OR(B14=$AM$1,B14=$AT$1,B15=$AM$1,B15=$AT$1,B16=$AM$1,B16=$AT$1),0,1)))</f>
        <v>1</v>
      </c>
      <c r="AT14" s="344">
        <f>IF($A14&gt;='576way_Regular Symbol(2wild)'!E$16,"",IF(C14=0,"",IF(OR(C14=$AM$1,C14=$AT$1,C15=$AM$1,C15=$AT$1,C16=$AM$1,C16=$AT$1),0,1)))</f>
        <v>1</v>
      </c>
      <c r="AU14" s="3">
        <f>IF($A14&gt;='576way_Regular Symbol(2wild)'!F$16,"",IF(D14=0,"",IF(OR(D14=$AM$1,D14=$AT$1,D15=$AM$1,D15=$AT$1,D16=$AM$1,D16=$AT$1,D17=$AM$1,D17=$AT$1),0,1)))</f>
        <v>1</v>
      </c>
      <c r="AV14" s="3">
        <f>IF($A14&gt;='576way_Regular Symbol(2wild)'!G$16,"",IF(E14=0,"",IF(OR(E14=$AM$1,E14=$AT$1,E15=$AM$1,E15=$AT$1,E16=$AM$1,E16=$AT$1,E17=$AM$1,E17=$AT$1),0,1)))</f>
        <v>1</v>
      </c>
      <c r="AW14" s="3">
        <f>IF($A14&gt;='576way_Regular Symbol(2wild)'!H$16,"",IF(F14=0,"",IF(OR(F14=$AM$1,F14=$AT$1,F15=$AM$1,F15=$AT$1,F16=$AM$1,F16=$AT$1,F17=$AM$1,F17=$AT$1),0,1)))</f>
        <v>1</v>
      </c>
      <c r="AY14" s="344">
        <f>IF($A14&gt;='576way_Regular Symbol(2wild)'!D$16,"",IF(B14=0,"",IF(OR(B14=$AM$1,B14=$AZ$1,B15=$AM$1,B15=$AZ$1,B16=$AM$1,B16=$AZ$1),0,1)))</f>
        <v>1</v>
      </c>
      <c r="AZ14" s="344">
        <f>IF($A14&gt;='576way_Regular Symbol(2wild)'!E$16,"",IF(C14=0,"",IF(OR(C14=$AM$1,C14=$AZ$1,C15=$AM$1,C15=$AZ$1,C16=$AM$1,C16=$AZ$1),0,1)))</f>
        <v>1</v>
      </c>
      <c r="BA14" s="3">
        <f>IF($A14&gt;='576way_Regular Symbol(2wild)'!F$16,"",IF(D14=0,"",IF(OR(D14=$AM$1,D14=$AZ$1,D15=$AM$1,D15=$AZ$1,D16=$AM$1,D16=$AZ$1,D17=$AM$1,D17=$AZ$1),0,1)))</f>
        <v>1</v>
      </c>
      <c r="BB14" s="3">
        <f>IF($A14&gt;='576way_Regular Symbol(2wild)'!G$16,"",IF(E14=0,"",IF(OR(E14=$AM$1,E14=$AZ$1,E15=$AM$1,E15=$AZ$1,E16=$AM$1,E16=$AZ$1,E17=$AM$1,E17=$AZ$1),0,1)))</f>
        <v>0</v>
      </c>
      <c r="BC14" s="3">
        <f>IF($A14&gt;='576way_Regular Symbol(2wild)'!H$16,"",IF(F14=0,"",IF(OR(F14=$AM$1,F14=$AZ$1,F15=$AM$1,F15=$AZ$1,F16=$AM$1,F16=$AZ$1,F17=$AM$1,F17=$AZ$1),0,1)))</f>
        <v>1</v>
      </c>
      <c r="BE14" s="344">
        <f>IF($A14&gt;='576way_Regular Symbol(2wild)'!D$16,"",IF(B14=0,"",IF(OR(B14=$AM$1,B14=$BF$1,B15=$AM$1,B15=$BF$1,B16=$AM$1,B16=$BF$1),0,1)))</f>
        <v>1</v>
      </c>
      <c r="BF14" s="344">
        <f>IF($A14&gt;='576way_Regular Symbol(2wild)'!E$16,"",IF(C14=0,"",IF(OR(C14=$AM$1,C14=$BF$1,C15=$AM$1,C15=$BF$1,C16=$AM$1,C16=$BF$1),0,1)))</f>
        <v>1</v>
      </c>
      <c r="BG14" s="3">
        <f>IF($A14&gt;='576way_Regular Symbol(2wild)'!F$16,"",IF(D14=0,"",COUNTIF(D14:D17,$BF$1)))</f>
        <v>0</v>
      </c>
      <c r="BH14" s="3">
        <f>IF($A14&gt;='576way_Regular Symbol(2wild)'!G$16,"",IF(E14=0,"",COUNTIF(E14:E17,$BF$1)))</f>
        <v>1</v>
      </c>
      <c r="BI14" s="3">
        <f>IF($A14&gt;='576way_Regular Symbol(2wild)'!H$16,"",IF(F14=0,"",COUNTIF(F14:F17,$BF$1)))</f>
        <v>0</v>
      </c>
      <c r="BK14" s="344">
        <f>IF($A14&gt;='576way_Regular Symbol(2wild)'!D$16,"",IF(B14=0,"",IF(OR(B14=$AM$1,B14=$BL$1,B15=$AM$1,B15=$BL$1,B16=$AM$1,B16=$BL$1),0,1)))</f>
        <v>1</v>
      </c>
      <c r="BL14" s="344">
        <f>IF($A14&gt;='576way_Regular Symbol(2wild)'!E$16,"",IF(C14=0,"",IF(OR(C14=$AM$1,C14=$BL$1,C15=$AM$1,C15=$BL$1,C16=$AM$1,C16=$BL$1),0,1)))</f>
        <v>1</v>
      </c>
      <c r="BM14" s="3">
        <f>IF($A14&gt;='576way_Regular Symbol(2wild)'!F$16,"",IF(D14=0,"",IF(OR(D14=$AM$1,D14=$BL$1,D15=$AM$1,D15=$BL$1,D16=$AM$1,D16=$BL$1,D17=$AM$1,D17=$BL$1),0,1)))</f>
        <v>1</v>
      </c>
      <c r="BN14" s="3">
        <f>IF($A14&gt;='576way_Regular Symbol(2wild)'!G$16,"",IF(E14=0,"",IF(OR(E14=$AM$1,E14=$BL$1,E15=$AM$1,E15=$BL$1,E16=$AM$1,E16=$BL$1,E17=$AM$1,E17=$BL$1),0,1)))</f>
        <v>1</v>
      </c>
      <c r="BO14" s="3">
        <f>IF($A14&gt;='576way_Regular Symbol(2wild)'!H$16,"",IF(F14=0,"",IF(OR(F14=$AM$1,F14=$BL$1,F15=$AM$1,F15=$BL$1,F16=$AM$1,F16=$BL$1,F17=$AM$1,F17=$BL$1),0,1)))</f>
        <v>1</v>
      </c>
      <c r="BQ14" s="3">
        <f>IF($A14&gt;='576way_Regular Symbol(2wild)'!D$16,"",IF(B14=0,"",IF(OR(B14=$BQ$1,B14=$BR$1,B15=$BQ$1,B15=$BR$1,B16=$BQ$1,B16=$BR$1),0,1)))</f>
        <v>1</v>
      </c>
      <c r="BR14" s="3">
        <f>IF($A14&gt;='576way_Regular Symbol(2wild)'!E$16,"",IF(C14=0,"",IF(OR(C14=$BQ$1,C14=$BR$1,C15=$BQ$1,C15=$BR$1,C16=$BQ$1,C16=$BR$1),0,1)))</f>
        <v>1</v>
      </c>
      <c r="BS14" s="3">
        <f>IF($A14&gt;='576way_Regular Symbol(2wild)'!F$16,"",IF(D14=0,"",IF(OR(D14=$BQ$1,D14=$BR$1,D15=$BQ$1,D15=$BR$1,D16=$BQ$1,D16=$BR$1,D17=$BQ$1,D17=$BR$1),0,1)))</f>
        <v>1</v>
      </c>
      <c r="BT14" s="3">
        <f>IF($A14&gt;='576way_Regular Symbol(2wild)'!G$16,"",IF(E14=0,"",IF(OR(E14=$BQ$1,E14=$BR$1,E15=$BQ$1,E15=$BR$1,E16=$BQ$1,E16=$BR$1,E17=$BQ$1,E17=$BR$1),0,1)))</f>
        <v>1</v>
      </c>
      <c r="BU14" s="3">
        <f>IF($A14&gt;='576way_Regular Symbol(2wild)'!H$16,"",IF(F14=0,"",IF(OR(F14=$BQ$1,F14=$BR$1,F15=$BQ$1,F15=$BR$1,F16=$BQ$1,F16=$BR$1,F17=$BQ$1,F17=$BR$1),0,1)))</f>
        <v>1</v>
      </c>
      <c r="BW14" s="3">
        <f>IF($A14&gt;='576way_Regular Symbol(2wild)'!D$16,"",IF(B14=0,"",IF(OR(B14=$BW$1,B15=$BW$1,B16=$BW$1,B14=$BX$1,B15=$BX$1,B16=$BX$1),0,1)))</f>
        <v>1</v>
      </c>
      <c r="BX14" s="3">
        <f>IF($A14&gt;='576way_Regular Symbol(2wild)'!E$16,"",IF(C14=0,"",IF(OR(C14=$BW$1,C15=$BW$1,C16=$BW$1,C14=$BX$1,C15=$BX$1,C16=$BX$1),0,1)))</f>
        <v>0</v>
      </c>
      <c r="BY14" s="3">
        <f>IF($A14&gt;='576way_Regular Symbol(2wild)'!F$16,"",IF(D14=0,"",IF(OR(D14=$BW$1,D15=$BW$1,D16=$BW$1,D14=$BX$1,D15=$BX$1,D16=$BX$1,D17=$BW$1,D17=$BX$1),0,1)))</f>
        <v>1</v>
      </c>
      <c r="BZ14" s="3">
        <f>IF($A14&gt;='576way_Regular Symbol(2wild)'!G$16,"",IF(E14=0,"",IF(OR(E14=$BW$1,E15=$BW$1,E16=$BW$1,E14=$BX$1,E15=$BX$1,E16=$BX$1,E17=$BW$1,E17=$BX$1),0,1)))</f>
        <v>1</v>
      </c>
      <c r="CA14" s="3">
        <f>IF($A14&gt;='576way_Regular Symbol(2wild)'!H$16,"",IF(F14=0,"",IF(OR(F14=$BW$1,F15=$BW$1,F16=$BW$1,F14=$BX$1,F15=$BX$1,F16=$BX$1,F17=$BW$1,F17=$BX$1),0,1)))</f>
        <v>1</v>
      </c>
      <c r="CC14" s="3">
        <f>IF($A14&gt;='576way_Regular Symbol(2wild)'!D$16,"",IF(B14=0,"",IF(OR(B14=$BW$1,B15=$BW$1,B16=$BW$1,B14=$CD$1,B15=$CD$1,B16=$CD$1),0,1)))</f>
        <v>0</v>
      </c>
      <c r="CD14" s="3">
        <f>IF($A14&gt;='576way_Regular Symbol(2wild)'!E$16,"",IF(C14=0,"",IF(OR(C14=$BW$1,C15=$BW$1,C16=$BW$1,C14=$CD$1,C15=$CD$1,C16=$CD$1),0,1)))</f>
        <v>1</v>
      </c>
      <c r="CE14" s="3">
        <f>IF($A14&gt;='576way_Regular Symbol(2wild)'!F$16,"",IF(D14=0,"",IF(OR(D14=$BW$1,D15=$BW$1,D16=$BW$1,D14=$CD$1,D15=$CD$1,D16=$CD$1,D17=$BW$1,D17=$CD$1),0,1)))</f>
        <v>1</v>
      </c>
      <c r="CF14" s="3">
        <f>IF($A14&gt;='576way_Regular Symbol(2wild)'!G$16,"",IF(E14=0,"",IF(OR(E14=$BW$1,E15=$BW$1,E16=$BW$1,E14=$CD$1,E15=$CD$1,E16=$CD$1,E17=$BW$1,E17=$CD$1),0,1)))</f>
        <v>1</v>
      </c>
      <c r="CG14" s="3">
        <f>IF($A14&gt;='576way_Regular Symbol(2wild)'!H$16,"",IF(F14=0,"",IF(OR(F14=$BW$1,F15=$BW$1,F16=$BW$1,F14=$CD$1,F15=$CD$1,F16=$CD$1,F17=$BW$1,F17=$CD$1),0,1)))</f>
        <v>0</v>
      </c>
      <c r="CI14" s="3">
        <f>IF($A14&gt;='576way_Regular Symbol(2wild)'!D$16,"",IF(B14=0,"",IF(OR(B14=$BW$1,B15=$BW$1,B16=$BW$1,B14=$CJ$1,B15=$CJ$1,B16=$CJ$1),0,1)))</f>
        <v>1</v>
      </c>
      <c r="CJ14" s="3">
        <f>IF($A14&gt;='576way_Regular Symbol(2wild)'!E$16,"",IF(C14=0,"",IF(OR(C14=$BW$1,C15=$BW$1,C16=$BW$1,C14=$CJ$1,C15=$CJ$1,C16=$CJ$1),0,1)))</f>
        <v>0</v>
      </c>
      <c r="CK14" s="3">
        <f>IF($A14&gt;='576way_Regular Symbol(2wild)'!F$16,"",IF(D14=0,"",IF(OR(D14=$BW$1,D15=$BW$1,D16=$BW$1,D14=$CJ$1,D15=$CJ$1,D16=$CJ$1,D17=$BW$1,D17=$CJ$1),0,1)))</f>
        <v>1</v>
      </c>
      <c r="CL14" s="3">
        <f>IF($A14&gt;='576way_Regular Symbol(2wild)'!G$16,"",IF(E14=0,"",IF(OR(E14=$BW$1,E15=$BW$1,E16=$BW$1,E14=$CJ$1,E15=$CJ$1,E16=$CJ$1,E17=$BW$1,E17=$CJ$1),0,1)))</f>
        <v>1</v>
      </c>
      <c r="CM14" s="3">
        <f>IF($A14&gt;='576way_Regular Symbol(2wild)'!H$16,"",IF(F14=0,"",IF(OR(F14=$BW$1,F15=$BW$1,F16=$BW$1,F14=$CJ$1,F15=$CJ$1,F16=$CJ$1,F17=$BW$1,F17=$CJ$1),0,1)))</f>
        <v>0</v>
      </c>
      <c r="CO14" s="3">
        <f>IF($A14&gt;='576way_Regular Symbol(2wild)'!D$16,"",IF(B14=0,"",IF(OR(B14=$BW$1,B15=$BW$1,B16=$BW$1,B14=$CP$1,B15=$CP$1,B16=$CP$1),0,1)))</f>
        <v>1</v>
      </c>
      <c r="CP14" s="3">
        <f>IF($A14&gt;='576way_Regular Symbol(2wild)'!E$16,"",IF(C14=0,"",IF(OR(C14=$BW$1,C15=$BW$1,C16=$BW$1,C14=$CP$1,C15=$CP$1,C16=$CP$1),0,1)))</f>
        <v>1</v>
      </c>
      <c r="CQ14" s="3">
        <f>IF($A14&gt;='576way_Regular Symbol(2wild)'!F$16,"",IF(D14=0,"",IF(OR(D14=$BW$1,D15=$BW$1,D16=$BW$1,D14=$CP$1,D15=$CP$1,D16=$CP$1,D17=$BW$1,D17=$CP$1),0,1)))</f>
        <v>1</v>
      </c>
      <c r="CR14" s="3">
        <f>IF($A14&gt;='576way_Regular Symbol(2wild)'!G$16,"",IF(E14=0,"",IF(OR(E14=$BW$1,E15=$BW$1,E16=$BW$1,E14=$CP$1,E15=$CP$1,E16=$CP$1,E17=$BW$1,E17=$CP$1),0,1)))</f>
        <v>1</v>
      </c>
      <c r="CS14" s="3">
        <f>IF($A14&gt;='576way_Regular Symbol(2wild)'!H$16,"",IF(F14=0,"",IF(OR(F14=$BW$1,F15=$BW$1,F16=$BW$1,F14=$CP$1,F15=$CP$1,F16=$CP$1,F17=$BW$1,F17=$CP$1),0,1)))</f>
        <v>0</v>
      </c>
      <c r="CU14" s="3">
        <f>IF($A14&gt;='576way_Regular Symbol(2wild)'!D$16,"",IF(B14=0,"",IF(OR(B14=$BW$1,B15=$BW$1,B16=$BW$1,B14=$CV$1,B15=$CV$1,B16=$CV$1),0,1)))</f>
        <v>1</v>
      </c>
      <c r="CV14" s="3">
        <f>IF($A14&gt;='576way_Regular Symbol(2wild)'!E$16,"",IF(C14=0,"",IF(OR(C14=$BW$1,C15=$BW$1,C16=$BW$1,C14=$CV$1,C15=$CV$1,C16=$CV$1),0,1)))</f>
        <v>1</v>
      </c>
      <c r="CW14" s="3">
        <f>IF($A14&gt;='576way_Regular Symbol(2wild)'!F$16,"",IF(D14=0,"",IF(OR(D14=$BW$1,D15=$BW$1,D16=$BW$1,D14=$CV$1,D15=$CV$1,D16=$CV$1,D17=$BW$1,D17=$CV$1),0,1)))</f>
        <v>1</v>
      </c>
      <c r="CX14" s="3">
        <f>IF($A14&gt;='576way_Regular Symbol(2wild)'!G$16,"",IF(E14=0,"",IF(OR(E14=$BW$1,E15=$BW$1,E16=$BW$1,E14=$CV$1,E15=$CV$1,E16=$CV$1,E17=$BW$1,E17=$CV$1),0,1)))</f>
        <v>1</v>
      </c>
      <c r="CY14" s="3">
        <f>IF($A14&gt;='576way_Regular Symbol(2wild)'!H$16,"",IF(F14=0,"",IF(OR(F14=$BW$1,F15=$BW$1,F16=$BW$1,F14=$CV$1,F15=$CV$1,F16=$CV$1,F17=$BW$1,F17=$CV$1),0,1)))</f>
        <v>1</v>
      </c>
    </row>
    <row r="15" spans="1:103">
      <c r="A15" s="337">
        <f>IF('243way_Regular Symbol'!L14="","",'243way_Regular Symbol'!L14)</f>
        <v>11</v>
      </c>
      <c r="B15" s="191" t="str">
        <f>IF('576way_Regular Symbol(2wild)'!Q14="",
IF($A15-'576way_Regular Symbol(2wild)'!D$16&gt;='576way_RegularＸ_W()'!B$2-1,"",VLOOKUP($A15-'576way_Regular Symbol(2wild)'!D$16,'576way_Regular Symbol(2wild)'!$P$3:$U$99,'576way_RegularＸ_W()'!B$3+1,FALSE)),
'576way_Regular Symbol(2wild)'!Q14)</f>
        <v>Q</v>
      </c>
      <c r="C15" s="191" t="str">
        <f>IF('576way_Regular Symbol(2wild)'!R14="",
IF($A15-'576way_Regular Symbol(2wild)'!E$16&gt;='576way_RegularＸ_W()'!C$2-1,"",VLOOKUP($A15-'576way_Regular Symbol(2wild)'!E$16,'576way_Regular Symbol(2wild)'!$P$3:$U$99,'576way_RegularＸ_W()'!C$3+1,FALSE)),
'576way_Regular Symbol(2wild)'!R14)</f>
        <v>J</v>
      </c>
      <c r="D15" s="191" t="str">
        <f>IF('576way_Regular Symbol(2wild)'!S14="",
IF($A15-'576way_Regular Symbol(2wild)'!F$16&gt;='576way_RegularＸ_W()'!D$2-1,"",VLOOKUP($A15-'576way_Regular Symbol(2wild)'!F$16,'576way_Regular Symbol(2wild)'!$P$3:$U$99,'576way_RegularＸ_W()'!D$3+1,FALSE)),
'576way_Regular Symbol(2wild)'!S14)</f>
        <v>M5</v>
      </c>
      <c r="E15" s="191" t="str">
        <f>IF('576way_Regular Symbol(2wild)'!T14="",
IF($A15-'576way_Regular Symbol(2wild)'!G$16&gt;='576way_RegularＸ_W()'!E$2-1,"",VLOOKUP($A15-'576way_Regular Symbol(2wild)'!G$16,'576way_Regular Symbol(2wild)'!$P$3:$U$99,'576way_RegularＸ_W()'!E$3+1,FALSE)),
'576way_Regular Symbol(2wild)'!T14)</f>
        <v>M1</v>
      </c>
      <c r="F15" s="191" t="str">
        <f>IF('576way_Regular Symbol(2wild)'!U14="",
IF($A15-'576way_Regular Symbol(2wild)'!H$16&gt;='576way_RegularＸ_W()'!F$2-1,"",VLOOKUP($A15-'576way_Regular Symbol(2wild)'!H$16,'576way_Regular Symbol(2wild)'!$P$3:$U$99,'576way_RegularＸ_W()'!F$3+1,FALSE)),
'576way_Regular Symbol(2wild)'!U14)</f>
        <v>J</v>
      </c>
      <c r="H15" s="354" t="s">
        <v>318</v>
      </c>
      <c r="I15" s="224">
        <f>SUM(AY4:AY100)</f>
        <v>55</v>
      </c>
      <c r="J15" s="224">
        <f t="shared" ref="J15:M15" si="76">SUM(AZ4:AZ100)</f>
        <v>76</v>
      </c>
      <c r="K15" s="224">
        <f t="shared" si="76"/>
        <v>55</v>
      </c>
      <c r="L15" s="224">
        <f t="shared" si="76"/>
        <v>44</v>
      </c>
      <c r="M15" s="224">
        <f t="shared" si="76"/>
        <v>52</v>
      </c>
      <c r="N15" s="363">
        <f t="shared" si="66"/>
        <v>11</v>
      </c>
      <c r="O15" s="344">
        <f>IF($A15&gt;='576way_Regular Symbol(2wild)'!D$16,"",IF(B15="","",IF(OR(B15=$O$1,B15=$P$1,B16=$O$1,B16=$P$1,B17=$O$1,B17=$P$1),0,1)))</f>
        <v>1</v>
      </c>
      <c r="P15" s="344">
        <f>IF($A15&gt;='576way_Regular Symbol(2wild)'!E$16,"",IF(C15="","",IF(OR(C15=$O$1,C15=$P$1,C16=$O$1,C16=$P$1,C17=$O$1,C17=$P$1),0,1)))</f>
        <v>0</v>
      </c>
      <c r="Q15" s="344">
        <f>IF($A15&gt;='576way_Regular Symbol(2wild)'!F$16,"",IF(D15="","",IF(OR(D15=$O$1,D15=$P$1,D16=$O$1,D16=$P$1,D17=$O$1,D17=$P$1,D18=$O$1,D18=$P$1),0,1)))</f>
        <v>0</v>
      </c>
      <c r="R15" s="344">
        <f>IF($A15&gt;='576way_Regular Symbol(2wild)'!G$16,"",IF(E15="","",IF(OR(E15=$O$1,E15=$P$1,E16=$O$1,E16=$P$1,E17=$O$1,E17=$P$1,E18=$O$1,E18=$P$1),0,1)))</f>
        <v>0</v>
      </c>
      <c r="S15" s="344">
        <f>IF($A15&gt;='576way_Regular Symbol(2wild)'!H$16,"",IF(F15="","",IF(OR(F15=$O$1,F15=$P$1,F16=$O$1,F16=$P$1,F17=$O$1,F17=$P$1,F18=$O$1,F18=$P$1),0,1)))</f>
        <v>1</v>
      </c>
      <c r="U15" s="344">
        <f>IF($A15&gt;='576way_Regular Symbol(2wild)'!D$16,"",IF(B15=0,"",IF(OR(B15=$U$1,B15=$V$1,B16=$U$1,B16=$V$1,B17=$U$1,B17=$V$1),0,1)))</f>
        <v>0</v>
      </c>
      <c r="V15" s="344">
        <f>IF($A15&gt;='576way_Regular Symbol(2wild)'!E$16,"",IF(C15=0,"",IF(OR(C15=$U$1,C15=$V$1,C16=$U$1,C16=$V$1,C17=$U$1,C17=$V$1),0,1)))</f>
        <v>1</v>
      </c>
      <c r="W15" s="3">
        <f>IF($A15&gt;='576way_Regular Symbol(2wild)'!F$16,"",IF(D15=0,"",IF(OR(D15=$U$1,D15=$V$1,D16=$U$1,D16=$V$1,D17=$U$1,D17=$V$1,D18=$U$1,D18=$V$1),0,1)))</f>
        <v>1</v>
      </c>
      <c r="X15" s="3">
        <f>IF($A15&gt;='576way_Regular Symbol(2wild)'!G$16,"",IF(E15=0,"",IF(OR(E15=$U$1,E15=$V$1,E16=$U$1,E16=$V$1,E17=$U$1,E17=$V$1,E18=$U$1,E18=$V$1),0,1)))</f>
        <v>0</v>
      </c>
      <c r="Y15" s="3">
        <f>IF($A15&gt;='576way_Regular Symbol(2wild)'!H$16,"",IF(F15=0,"",IF(OR(F15=$U$1,F15=$V$1,F16=$U$1,F16=$V$1,F17=$U$1,F17=$V$1,F18=$U$1,F18=$V$1),0,1)))</f>
        <v>1</v>
      </c>
      <c r="AA15" s="344">
        <f>IF($A15&gt;='576way_Regular Symbol(2wild)'!D$16,"",IF(B15=0,"",IF(OR(B15=$AA$1,B15=$AB$1,B16=$AA$1,B16=$AB$1,B17=$AA$1,,B17=$AB$1),0,1)))</f>
        <v>1</v>
      </c>
      <c r="AB15" s="344">
        <f>IF($A15&gt;='576way_Regular Symbol(2wild)'!E$16,"",IF(C15=0,"",IF(OR(C15=$AA$1,C15=$AB$1,C16=$AA$1,C16=$AB$1,C17=$AA$1,,C17=$AB$1),0,1)))</f>
        <v>1</v>
      </c>
      <c r="AC15" s="3">
        <f>IF($A15&gt;='576way_Regular Symbol(2wild)'!F$16,"",IF(D15=0,"",IF(OR(D15=$AA$1,D15=$AB$1,D16=$AA$1,D16=$AB$1,D17=$AA$1,D17=$AB$1,D18=$AA$1,D18=$AB$1),0,1)))</f>
        <v>0</v>
      </c>
      <c r="AD15" s="3">
        <f>IF($A15&gt;='576way_Regular Symbol(2wild)'!G$16,"",IF(E15=0,"",IF(OR(E15=$AA$1,E15=$AB$1,E16=$AA$1,E16=$AB$1,E17=$AA$1,E17=$AB$1,E18=$AA$1,E18=$AB$1),0,1)))</f>
        <v>1</v>
      </c>
      <c r="AE15" s="3">
        <f>IF($A15&gt;='576way_Regular Symbol(2wild)'!H$16,"",IF(F15=0,"",IF(OR(F15=$AA$1,F15=$AB$1,F16=$AA$1,F16=$AB$1,F17=$AA$1,F17=$AB$1,F18=$AA$1,F18=$AB$1),0,1)))</f>
        <v>1</v>
      </c>
      <c r="AG15" s="344">
        <f>IF($A15&gt;='576way_Regular Symbol(2wild)'!D$16,"",IF(B15=0,"",IF(OR(B15=$AG$1,B15=$AH$1,B16=$AG$1,B16=$AH$1,B17=$AG$1,B17=$AH$1),0,1)))</f>
        <v>1</v>
      </c>
      <c r="AH15" s="344">
        <f>IF($A15&gt;='576way_Regular Symbol(2wild)'!E$16,"",IF(C15=0,"",IF(OR(C15=$AG$1,C15=$AH$1,C16=$AG$1,C16=$AH$1,C17=$AG$1,C17=$AH$1),0,1)))</f>
        <v>1</v>
      </c>
      <c r="AI15" s="3">
        <f>IF($A15&gt;='576way_Regular Symbol(2wild)'!F$16,"",IF(D15=0,"",IF(OR(D15=$AG$1,D15=$AH$1,D16=$AG$1,D16=$AH$1,D17=$AG$1,D17=$AH$1,D18=$AG$1,D18=$AH$1),0,1)))</f>
        <v>1</v>
      </c>
      <c r="AJ15" s="3">
        <f>IF($A15&gt;='576way_Regular Symbol(2wild)'!G$16,"",IF(E15=0,"",IF(OR(E15=$AG$1,E15=$AH$1,E16=$AG$1,E16=$AH$1,E17=$AG$1,E17=$AH$1,E18=$AG$1,E18=$AH$1),0,1)))</f>
        <v>1</v>
      </c>
      <c r="AK15" s="3">
        <f>IF($A15&gt;='576way_Regular Symbol(2wild)'!H$16,"",IF(F15=0,"",IF(OR(F15=$AG$1,F15=$AH$1,F16=$AG$1,F16=$AH$1,F17=$AG$1,F17=$AH$1,F18=$AG$1,F18=$AH$1),0,1)))</f>
        <v>1</v>
      </c>
      <c r="AM15" s="344">
        <f>IF($A15&gt;='576way_Regular Symbol(2wild)'!D$16,"",IF(B15=0,"",IF(OR(B15=$AM$1,B15=$AN$1,B16=$AM$1,B16=$AN$1,B17=$AM$1,B17=$AN$1),0,1)))</f>
        <v>1</v>
      </c>
      <c r="AN15" s="344">
        <f>IF($A15&gt;='576way_Regular Symbol(2wild)'!E$16,"",IF(C15=0,"",IF(OR(C15=$AM$1,C15=$AN$1,C16=$AM$1,C16=$AN$1,C17=$AM$1,C17=$AN$1),0,1)))</f>
        <v>1</v>
      </c>
      <c r="AO15" s="3">
        <f>IF($A15&gt;='576way_Regular Symbol(2wild)'!F$16,"",IF(D15=0,"",IF(OR(D15=$AM$1,D15=$AN$1,D16=$AM$1,D16=$AN$1,D17=$AM$1,D17=$AN$1,D18=$AM$1,D18=$AN$1),0,1)))</f>
        <v>0</v>
      </c>
      <c r="AP15" s="3">
        <f>IF($A15&gt;='576way_Regular Symbol(2wild)'!G$16,"",IF(E15=0,"",IF(OR(E15=$AM$1,E15=$AN$1,E16=$AM$1,E16=$AN$1,E17=$AM$1,E17=$AN$1,E18=$AM$1,E18=$AN$1),0,1)))</f>
        <v>1</v>
      </c>
      <c r="AQ15" s="3">
        <f>IF($A15&gt;='576way_Regular Symbol(2wild)'!H$16,"",IF(F15=0,"",IF(OR(F15=$AM$1,F15=$AN$1,F16=$AM$1,F16=$AN$1,F17=$AM$1,F17=$AN$1,F18=$AM$1,F18=$AN$1),0,1)))</f>
        <v>1</v>
      </c>
      <c r="AS15" s="344">
        <f>IF($A15&gt;='576way_Regular Symbol(2wild)'!D$16,"",IF(B15=0,"",IF(OR(B15=$AM$1,B15=$AT$1,B16=$AM$1,B16=$AT$1,B17=$AM$1,B17=$AT$1),0,1)))</f>
        <v>1</v>
      </c>
      <c r="AT15" s="344">
        <f>IF($A15&gt;='576way_Regular Symbol(2wild)'!E$16,"",IF(C15=0,"",IF(OR(C15=$AM$1,C15=$AT$1,C16=$AM$1,C16=$AT$1,C17=$AM$1,C17=$AT$1),0,1)))</f>
        <v>1</v>
      </c>
      <c r="AU15" s="3">
        <f>IF($A15&gt;='576way_Regular Symbol(2wild)'!F$16,"",IF(D15=0,"",IF(OR(D15=$AM$1,D15=$AT$1,D16=$AM$1,D16=$AT$1,D17=$AM$1,D17=$AT$1,D18=$AM$1,D18=$AT$1),0,1)))</f>
        <v>1</v>
      </c>
      <c r="AV15" s="3">
        <f>IF($A15&gt;='576way_Regular Symbol(2wild)'!G$16,"",IF(E15=0,"",IF(OR(E15=$AM$1,E15=$AT$1,E16=$AM$1,E16=$AT$1,E17=$AM$1,E17=$AT$1,E18=$AM$1,E18=$AT$1),0,1)))</f>
        <v>1</v>
      </c>
      <c r="AW15" s="3">
        <f>IF($A15&gt;='576way_Regular Symbol(2wild)'!H$16,"",IF(F15=0,"",IF(OR(F15=$AM$1,F15=$AT$1,F16=$AM$1,F16=$AT$1,F17=$AM$1,F17=$AT$1,F18=$AM$1,F18=$AT$1),0,1)))</f>
        <v>1</v>
      </c>
      <c r="AY15" s="344">
        <f>IF($A15&gt;='576way_Regular Symbol(2wild)'!D$16,"",IF(B15=0,"",IF(OR(B15=$AM$1,B15=$AZ$1,B16=$AM$1,B16=$AZ$1,B17=$AM$1,B17=$AZ$1),0,1)))</f>
        <v>1</v>
      </c>
      <c r="AZ15" s="344">
        <f>IF($A15&gt;='576way_Regular Symbol(2wild)'!E$16,"",IF(C15=0,"",IF(OR(C15=$AM$1,C15=$AZ$1,C16=$AM$1,C16=$AZ$1,C17=$AM$1,C17=$AZ$1),0,1)))</f>
        <v>1</v>
      </c>
      <c r="BA15" s="3">
        <f>IF($A15&gt;='576way_Regular Symbol(2wild)'!F$16,"",IF(D15=0,"",IF(OR(D15=$AM$1,D15=$AZ$1,D16=$AM$1,D16=$AZ$1,D17=$AM$1,D17=$AZ$1,D18=$AM$1,D18=$AZ$1),0,1)))</f>
        <v>1</v>
      </c>
      <c r="BB15" s="3">
        <f>IF($A15&gt;='576way_Regular Symbol(2wild)'!G$16,"",IF(E15=0,"",IF(OR(E15=$AM$1,E15=$AZ$1,E16=$AM$1,E16=$AZ$1,E17=$AM$1,E17=$AZ$1,E18=$AM$1,E18=$AZ$1),0,1)))</f>
        <v>1</v>
      </c>
      <c r="BC15" s="3">
        <f>IF($A15&gt;='576way_Regular Symbol(2wild)'!H$16,"",IF(F15=0,"",IF(OR(F15=$AM$1,F15=$AZ$1,F16=$AM$1,F16=$AZ$1,F17=$AM$1,F17=$AZ$1,F18=$AM$1,F18=$AZ$1),0,1)))</f>
        <v>1</v>
      </c>
      <c r="BE15" s="344">
        <f>IF($A15&gt;='576way_Regular Symbol(2wild)'!D$16,"",IF(B15=0,"",IF(OR(B15=$AM$1,B15=$BF$1,B16=$AM$1,B16=$BF$1,B17=$AM$1,B17=$BF$1),0,1)))</f>
        <v>1</v>
      </c>
      <c r="BF15" s="344">
        <f>IF($A15&gt;='576way_Regular Symbol(2wild)'!E$16,"",IF(C15=0,"",IF(OR(C15=$AM$1,C15=$BF$1,C16=$AM$1,C16=$BF$1,C17=$AM$1,C17=$BF$1),0,1)))</f>
        <v>1</v>
      </c>
      <c r="BG15" s="3">
        <f>IF($A15&gt;='576way_Regular Symbol(2wild)'!F$16,"",IF(D15=0,"",COUNTIF(D15:D18,$BF$1)))</f>
        <v>0</v>
      </c>
      <c r="BH15" s="3">
        <f>IF($A15&gt;='576way_Regular Symbol(2wild)'!G$16,"",IF(E15=0,"",COUNTIF(E15:E18,$BF$1)))</f>
        <v>0</v>
      </c>
      <c r="BI15" s="3">
        <f>IF($A15&gt;='576way_Regular Symbol(2wild)'!H$16,"",IF(F15=0,"",COUNTIF(F15:F18,$BF$1)))</f>
        <v>0</v>
      </c>
      <c r="BK15" s="344">
        <f>IF($A15&gt;='576way_Regular Symbol(2wild)'!D$16,"",IF(B15=0,"",IF(OR(B15=$AM$1,B15=$BL$1,B16=$AM$1,B16=$BL$1,B17=$AM$1,B17=$BL$1),0,1)))</f>
        <v>1</v>
      </c>
      <c r="BL15" s="344">
        <f>IF($A15&gt;='576way_Regular Symbol(2wild)'!E$16,"",IF(C15=0,"",IF(OR(C15=$AM$1,C15=$BL$1,C16=$AM$1,C16=$BL$1,C17=$AM$1,C17=$BL$1),0,1)))</f>
        <v>1</v>
      </c>
      <c r="BM15" s="3">
        <f>IF($A15&gt;='576way_Regular Symbol(2wild)'!F$16,"",IF(D15=0,"",IF(OR(D15=$AM$1,D15=$BL$1,D16=$AM$1,D16=$BL$1,D17=$AM$1,D17=$BL$1,D18=$AM$1,D18=$BL$1),0,1)))</f>
        <v>1</v>
      </c>
      <c r="BN15" s="3">
        <f>IF($A15&gt;='576way_Regular Symbol(2wild)'!G$16,"",IF(E15=0,"",IF(OR(E15=$AM$1,E15=$BL$1,E16=$AM$1,E16=$BL$1,E17=$AM$1,E17=$BL$1,E18=$AM$1,E18=$BL$1),0,1)))</f>
        <v>1</v>
      </c>
      <c r="BO15" s="3">
        <f>IF($A15&gt;='576way_Regular Symbol(2wild)'!H$16,"",IF(F15=0,"",IF(OR(F15=$AM$1,F15=$BL$1,F16=$AM$1,F16=$BL$1,F17=$AM$1,F17=$BL$1,F18=$AM$1,F18=$BL$1),0,1)))</f>
        <v>1</v>
      </c>
      <c r="BQ15" s="3">
        <f>IF($A15&gt;='576way_Regular Symbol(2wild)'!D$16,"",IF(B15=0,"",IF(OR(B15=$BQ$1,B15=$BR$1,B16=$BQ$1,B16=$BR$1,B17=$BQ$1,B17=$BR$1),0,1)))</f>
        <v>1</v>
      </c>
      <c r="BR15" s="3">
        <f>IF($A15&gt;='576way_Regular Symbol(2wild)'!E$16,"",IF(C15=0,"",IF(OR(C15=$BQ$1,C15=$BR$1,C16=$BQ$1,C16=$BR$1,C17=$BQ$1,C17=$BR$1),0,1)))</f>
        <v>1</v>
      </c>
      <c r="BS15" s="3">
        <f>IF($A15&gt;='576way_Regular Symbol(2wild)'!F$16,"",IF(D15=0,"",IF(OR(D15=$BQ$1,D15=$BR$1,D16=$BQ$1,D16=$BR$1,D17=$BQ$1,D17=$BR$1,D18=$BQ$1,D18=$BR$1),0,1)))</f>
        <v>1</v>
      </c>
      <c r="BT15" s="3">
        <f>IF($A15&gt;='576way_Regular Symbol(2wild)'!G$16,"",IF(E15=0,"",IF(OR(E15=$BQ$1,E15=$BR$1,E16=$BQ$1,E16=$BR$1,E17=$BQ$1,E17=$BR$1,E18=$BQ$1,E18=$BR$1),0,1)))</f>
        <v>1</v>
      </c>
      <c r="BU15" s="3">
        <f>IF($A15&gt;='576way_Regular Symbol(2wild)'!H$16,"",IF(F15=0,"",IF(OR(F15=$BQ$1,F15=$BR$1,F16=$BQ$1,F16=$BR$1,F17=$BQ$1,F17=$BR$1,F18=$BQ$1,F18=$BR$1),0,1)))</f>
        <v>1</v>
      </c>
      <c r="BW15" s="3">
        <f>IF($A15&gt;='576way_Regular Symbol(2wild)'!D$16,"",IF(B15=0,"",IF(OR(B15=$BW$1,B16=$BW$1,B17=$BW$1,B15=$BX$1,B16=$BX$1,B17=$BX$1),0,1)))</f>
        <v>1</v>
      </c>
      <c r="BX15" s="3">
        <f>IF($A15&gt;='576way_Regular Symbol(2wild)'!E$16,"",IF(C15=0,"",IF(OR(C15=$BW$1,C16=$BW$1,C17=$BW$1,C15=$BX$1,C16=$BX$1,C17=$BX$1),0,1)))</f>
        <v>1</v>
      </c>
      <c r="BY15" s="3">
        <f>IF($A15&gt;='576way_Regular Symbol(2wild)'!F$16,"",IF(D15=0,"",IF(OR(D15=$BW$1,D16=$BW$1,D17=$BW$1,D15=$BX$1,D16=$BX$1,D17=$BX$1,D18=$BW$1,D18=$BX$1),0,1)))</f>
        <v>1</v>
      </c>
      <c r="BZ15" s="3">
        <f>IF($A15&gt;='576way_Regular Symbol(2wild)'!G$16,"",IF(E15=0,"",IF(OR(E15=$BW$1,E16=$BW$1,E17=$BW$1,E15=$BX$1,E16=$BX$1,E17=$BX$1,E18=$BW$1,E18=$BX$1),0,1)))</f>
        <v>1</v>
      </c>
      <c r="CA15" s="3">
        <f>IF($A15&gt;='576way_Regular Symbol(2wild)'!H$16,"",IF(F15=0,"",IF(OR(F15=$BW$1,F16=$BW$1,F17=$BW$1,F15=$BX$1,F16=$BX$1,F17=$BX$1,F18=$BW$1,F18=$BX$1),0,1)))</f>
        <v>1</v>
      </c>
      <c r="CC15" s="3">
        <f>IF($A15&gt;='576way_Regular Symbol(2wild)'!D$16,"",IF(B15=0,"",IF(OR(B15=$BW$1,B16=$BW$1,B17=$BW$1,B15=$CD$1,B16=$CD$1,B17=$CD$1),0,1)))</f>
        <v>0</v>
      </c>
      <c r="CD15" s="3">
        <f>IF($A15&gt;='576way_Regular Symbol(2wild)'!E$16,"",IF(C15=0,"",IF(OR(C15=$BW$1,C16=$BW$1,C17=$BW$1,C15=$CD$1,C16=$CD$1,C17=$CD$1),0,1)))</f>
        <v>1</v>
      </c>
      <c r="CE15" s="3">
        <f>IF($A15&gt;='576way_Regular Symbol(2wild)'!F$16,"",IF(D15=0,"",IF(OR(D15=$BW$1,D16=$BW$1,D17=$BW$1,D15=$CD$1,D16=$CD$1,D17=$CD$1,D18=$BW$1,D18=$CD$1),0,1)))</f>
        <v>0</v>
      </c>
      <c r="CF15" s="3">
        <f>IF($A15&gt;='576way_Regular Symbol(2wild)'!G$16,"",IF(E15=0,"",IF(OR(E15=$BW$1,E16=$BW$1,E17=$BW$1,E15=$CD$1,E16=$CD$1,E17=$CD$1,E18=$BW$1,E18=$CD$1),0,1)))</f>
        <v>1</v>
      </c>
      <c r="CG15" s="3">
        <f>IF($A15&gt;='576way_Regular Symbol(2wild)'!H$16,"",IF(F15=0,"",IF(OR(F15=$BW$1,F16=$BW$1,F17=$BW$1,F15=$CD$1,F16=$CD$1,F17=$CD$1,F18=$BW$1,F18=$CD$1),0,1)))</f>
        <v>0</v>
      </c>
      <c r="CI15" s="3">
        <f>IF($A15&gt;='576way_Regular Symbol(2wild)'!D$16,"",IF(B15=0,"",IF(OR(B15=$BW$1,B16=$BW$1,B17=$BW$1,B15=$CJ$1,B16=$CJ$1,B17=$CJ$1),0,1)))</f>
        <v>1</v>
      </c>
      <c r="CJ15" s="3">
        <f>IF($A15&gt;='576way_Regular Symbol(2wild)'!E$16,"",IF(C15=0,"",IF(OR(C15=$BW$1,C16=$BW$1,C17=$BW$1,C15=$CJ$1,C16=$CJ$1,C17=$CJ$1),0,1)))</f>
        <v>0</v>
      </c>
      <c r="CK15" s="3">
        <f>IF($A15&gt;='576way_Regular Symbol(2wild)'!F$16,"",IF(D15=0,"",IF(OR(D15=$BW$1,D16=$BW$1,D17=$BW$1,D15=$CJ$1,D16=$CJ$1,D17=$CJ$1,D18=$BW$1,D18=$CJ$1),0,1)))</f>
        <v>1</v>
      </c>
      <c r="CL15" s="3">
        <f>IF($A15&gt;='576way_Regular Symbol(2wild)'!G$16,"",IF(E15=0,"",IF(OR(E15=$BW$1,E16=$BW$1,E17=$BW$1,E15=$CJ$1,E16=$CJ$1,E17=$CJ$1,E18=$BW$1,E18=$CJ$1),0,1)))</f>
        <v>1</v>
      </c>
      <c r="CM15" s="3">
        <f>IF($A15&gt;='576way_Regular Symbol(2wild)'!H$16,"",IF(F15=0,"",IF(OR(F15=$BW$1,F16=$BW$1,F17=$BW$1,F15=$CJ$1,F16=$CJ$1,F17=$CJ$1,F18=$BW$1,F18=$CJ$1),0,1)))</f>
        <v>0</v>
      </c>
      <c r="CO15" s="3">
        <f>IF($A15&gt;='576way_Regular Symbol(2wild)'!D$16,"",IF(B15=0,"",IF(OR(B15=$BW$1,B16=$BW$1,B17=$BW$1,B15=$CP$1,B16=$CP$1,B17=$CP$1),0,1)))</f>
        <v>1</v>
      </c>
      <c r="CP15" s="3">
        <f>IF($A15&gt;='576way_Regular Symbol(2wild)'!E$16,"",IF(C15=0,"",IF(OR(C15=$BW$1,C16=$BW$1,C17=$BW$1,C15=$CP$1,C16=$CP$1,C17=$CP$1),0,1)))</f>
        <v>1</v>
      </c>
      <c r="CQ15" s="3">
        <f>IF($A15&gt;='576way_Regular Symbol(2wild)'!F$16,"",IF(D15=0,"",IF(OR(D15=$BW$1,D16=$BW$1,D17=$BW$1,D15=$CP$1,D16=$CP$1,D17=$CP$1,D18=$BW$1,D18=$CP$1),0,1)))</f>
        <v>1</v>
      </c>
      <c r="CR15" s="3">
        <f>IF($A15&gt;='576way_Regular Symbol(2wild)'!G$16,"",IF(E15=0,"",IF(OR(E15=$BW$1,E16=$BW$1,E17=$BW$1,E15=$CP$1,E16=$CP$1,E17=$CP$1,E18=$BW$1,E18=$CP$1),0,1)))</f>
        <v>1</v>
      </c>
      <c r="CS15" s="3">
        <f>IF($A15&gt;='576way_Regular Symbol(2wild)'!H$16,"",IF(F15=0,"",IF(OR(F15=$BW$1,F16=$BW$1,F17=$BW$1,F15=$CP$1,F16=$CP$1,F17=$CP$1,F18=$BW$1,F18=$CP$1),0,1)))</f>
        <v>0</v>
      </c>
      <c r="CU15" s="3">
        <f>IF($A15&gt;='576way_Regular Symbol(2wild)'!D$16,"",IF(B15=0,"",IF(OR(B15=$BW$1,B16=$BW$1,B17=$BW$1,B15=$CV$1,B16=$CV$1,B17=$CV$1),0,1)))</f>
        <v>1</v>
      </c>
      <c r="CV15" s="3">
        <f>IF($A15&gt;='576way_Regular Symbol(2wild)'!E$16,"",IF(C15=0,"",IF(OR(C15=$BW$1,C16=$BW$1,C17=$BW$1,C15=$CV$1,C16=$CV$1,C17=$CV$1),0,1)))</f>
        <v>1</v>
      </c>
      <c r="CW15" s="3">
        <f>IF($A15&gt;='576way_Regular Symbol(2wild)'!F$16,"",IF(D15=0,"",IF(OR(D15=$BW$1,D16=$BW$1,D17=$BW$1,D15=$CV$1,D16=$CV$1,D17=$CV$1,D18=$BW$1,D18=$CV$1),0,1)))</f>
        <v>1</v>
      </c>
      <c r="CX15" s="3">
        <f>IF($A15&gt;='576way_Regular Symbol(2wild)'!G$16,"",IF(E15=0,"",IF(OR(E15=$BW$1,E16=$BW$1,E17=$BW$1,E15=$CV$1,E16=$CV$1,E17=$CV$1,E18=$BW$1,E18=$CV$1),0,1)))</f>
        <v>1</v>
      </c>
      <c r="CY15" s="3">
        <f>IF($A15&gt;='576way_Regular Symbol(2wild)'!H$16,"",IF(F15=0,"",IF(OR(F15=$BW$1,F16=$BW$1,F17=$BW$1,F15=$CV$1,F16=$CV$1,F17=$CV$1,F18=$BW$1,F18=$CV$1),0,1)))</f>
        <v>1</v>
      </c>
    </row>
    <row r="16" spans="1:103">
      <c r="A16" s="337">
        <f>IF('243way_Regular Symbol'!L15="","",'243way_Regular Symbol'!L15)</f>
        <v>12</v>
      </c>
      <c r="B16" s="191" t="str">
        <f>IF('576way_Regular Symbol(2wild)'!Q15="",
IF($A16-'576way_Regular Symbol(2wild)'!D$16&gt;='576way_RegularＸ_W()'!B$2-1,"",VLOOKUP($A16-'576way_Regular Symbol(2wild)'!D$16,'576way_Regular Symbol(2wild)'!$P$3:$U$99,'576way_RegularＸ_W()'!B$3+1,FALSE)),
'576way_Regular Symbol(2wild)'!Q15)</f>
        <v>M2</v>
      </c>
      <c r="C16" s="191" t="str">
        <f>IF('576way_Regular Symbol(2wild)'!R15="",
IF($A16-'576way_Regular Symbol(2wild)'!E$16&gt;='576way_RegularＸ_W()'!C$2-1,"",VLOOKUP($A16-'576way_Regular Symbol(2wild)'!E$16,'576way_Regular Symbol(2wild)'!$P$3:$U$99,'576way_RegularＸ_W()'!C$3+1,FALSE)),
'576way_Regular Symbol(2wild)'!R15)</f>
        <v>M1</v>
      </c>
      <c r="D16" s="191" t="str">
        <f>IF('576way_Regular Symbol(2wild)'!S15="",
IF($A16-'576way_Regular Symbol(2wild)'!F$16&gt;='576way_RegularＸ_W()'!D$2-1,"",VLOOKUP($A16-'576way_Regular Symbol(2wild)'!F$16,'576way_Regular Symbol(2wild)'!$P$3:$U$99,'576way_RegularＸ_W()'!D$3+1,FALSE)),
'576way_Regular Symbol(2wild)'!S15)</f>
        <v>M1</v>
      </c>
      <c r="E16" s="191" t="str">
        <f>IF('576way_Regular Symbol(2wild)'!T15="",
IF($A16-'576way_Regular Symbol(2wild)'!G$16&gt;='576way_RegularＸ_W()'!E$2-1,"",VLOOKUP($A16-'576way_Regular Symbol(2wild)'!G$16,'576way_Regular Symbol(2wild)'!$P$3:$U$99,'576way_RegularＸ_W()'!E$3+1,FALSE)),
'576way_Regular Symbol(2wild)'!T15)</f>
        <v>M1</v>
      </c>
      <c r="F16" s="191" t="str">
        <f>IF('576way_Regular Symbol(2wild)'!U15="",
IF($A16-'576way_Regular Symbol(2wild)'!H$16&gt;='576way_RegularＸ_W()'!F$2-1,"",VLOOKUP($A16-'576way_Regular Symbol(2wild)'!H$16,'576way_Regular Symbol(2wild)'!$P$3:$U$99,'576way_RegularＸ_W()'!F$3+1,FALSE)),
'576way_Regular Symbol(2wild)'!U15)</f>
        <v>TE</v>
      </c>
      <c r="N16" s="363">
        <f t="shared" si="66"/>
        <v>12</v>
      </c>
      <c r="O16" s="344">
        <f>IF($A16&gt;='576way_Regular Symbol(2wild)'!D$16,"",IF(B16="","",IF(OR(B16=$O$1,B16=$P$1,B17=$O$1,B17=$P$1,B18=$O$1,B18=$P$1),0,1)))</f>
        <v>1</v>
      </c>
      <c r="P16" s="344">
        <f>IF($A16&gt;='576way_Regular Symbol(2wild)'!E$16,"",IF(C16="","",IF(OR(C16=$O$1,C16=$P$1,C17=$O$1,C17=$P$1,C18=$O$1,C18=$P$1),0,1)))</f>
        <v>0</v>
      </c>
      <c r="Q16" s="344">
        <f>IF($A16&gt;='576way_Regular Symbol(2wild)'!F$16,"",IF(D16="","",IF(OR(D16=$O$1,D16=$P$1,D17=$O$1,D17=$P$1,D18=$O$1,D18=$P$1,D19=$O$1,D19=$P$1),0,1)))</f>
        <v>0</v>
      </c>
      <c r="R16" s="344">
        <f>IF($A16&gt;='576way_Regular Symbol(2wild)'!G$16,"",IF(E16="","",IF(OR(E16=$O$1,E16=$P$1,E17=$O$1,E17=$P$1,E18=$O$1,E18=$P$1,E19=$O$1,E19=$P$1),0,1)))</f>
        <v>0</v>
      </c>
      <c r="S16" s="344">
        <f>IF($A16&gt;='576way_Regular Symbol(2wild)'!H$16,"",IF(F16="","",IF(OR(F16=$O$1,F16=$P$1,F17=$O$1,F17=$P$1,F18=$O$1,F18=$P$1,F19=$O$1,F19=$P$1),0,1)))</f>
        <v>1</v>
      </c>
      <c r="U16" s="344">
        <f>IF($A16&gt;='576way_Regular Symbol(2wild)'!D$16,"",IF(B16=0,"",IF(OR(B16=$U$1,B16=$V$1,B17=$U$1,B17=$V$1,B18=$U$1,B18=$V$1),0,1)))</f>
        <v>0</v>
      </c>
      <c r="V16" s="344">
        <f>IF($A16&gt;='576way_Regular Symbol(2wild)'!E$16,"",IF(C16=0,"",IF(OR(C16=$U$1,C16=$V$1,C17=$U$1,C17=$V$1,C18=$U$1,C18=$V$1),0,1)))</f>
        <v>1</v>
      </c>
      <c r="W16" s="3">
        <f>IF($A16&gt;='576way_Regular Symbol(2wild)'!F$16,"",IF(D16=0,"",IF(OR(D16=$U$1,D16=$V$1,D17=$U$1,D17=$V$1,D18=$U$1,D18=$V$1,D19=$U$1,D19=$V$1),0,1)))</f>
        <v>1</v>
      </c>
      <c r="X16" s="3">
        <f>IF($A16&gt;='576way_Regular Symbol(2wild)'!G$16,"",IF(E16=0,"",IF(OR(E16=$U$1,E16=$V$1,E17=$U$1,E17=$V$1,E18=$U$1,E18=$V$1,E19=$U$1,E19=$V$1),0,1)))</f>
        <v>0</v>
      </c>
      <c r="Y16" s="3">
        <f>IF($A16&gt;='576way_Regular Symbol(2wild)'!H$16,"",IF(F16=0,"",IF(OR(F16=$U$1,F16=$V$1,F17=$U$1,F17=$V$1,F18=$U$1,F18=$V$1,F19=$U$1,F19=$V$1),0,1)))</f>
        <v>1</v>
      </c>
      <c r="AA16" s="344">
        <f>IF($A16&gt;='576way_Regular Symbol(2wild)'!D$16,"",IF(B16=0,"",IF(OR(B16=$AA$1,B16=$AB$1,B17=$AA$1,B17=$AB$1,B18=$AA$1,,B18=$AB$1),0,1)))</f>
        <v>1</v>
      </c>
      <c r="AB16" s="344">
        <f>IF($A16&gt;='576way_Regular Symbol(2wild)'!E$16,"",IF(C16=0,"",IF(OR(C16=$AA$1,C16=$AB$1,C17=$AA$1,C17=$AB$1,C18=$AA$1,,C18=$AB$1),0,1)))</f>
        <v>1</v>
      </c>
      <c r="AC16" s="3">
        <f>IF($A16&gt;='576way_Regular Symbol(2wild)'!F$16,"",IF(D16=0,"",IF(OR(D16=$AA$1,D16=$AB$1,D17=$AA$1,D17=$AB$1,D18=$AA$1,D18=$AB$1,D19=$AA$1,D19=$AB$1),0,1)))</f>
        <v>0</v>
      </c>
      <c r="AD16" s="3">
        <f>IF($A16&gt;='576way_Regular Symbol(2wild)'!G$16,"",IF(E16=0,"",IF(OR(E16=$AA$1,E16=$AB$1,E17=$AA$1,E17=$AB$1,E18=$AA$1,E18=$AB$1,E19=$AA$1,E19=$AB$1),0,1)))</f>
        <v>1</v>
      </c>
      <c r="AE16" s="3">
        <f>IF($A16&gt;='576way_Regular Symbol(2wild)'!H$16,"",IF(F16=0,"",IF(OR(F16=$AA$1,F16=$AB$1,F17=$AA$1,F17=$AB$1,F18=$AA$1,F18=$AB$1,F19=$AA$1,F19=$AB$1),0,1)))</f>
        <v>0</v>
      </c>
      <c r="AG16" s="344">
        <f>IF($A16&gt;='576way_Regular Symbol(2wild)'!D$16,"",IF(B16=0,"",IF(OR(B16=$AG$1,B16=$AH$1,B17=$AG$1,B17=$AH$1,B18=$AG$1,B18=$AH$1),0,1)))</f>
        <v>1</v>
      </c>
      <c r="AH16" s="344">
        <f>IF($A16&gt;='576way_Regular Symbol(2wild)'!E$16,"",IF(C16=0,"",IF(OR(C16=$AG$1,C16=$AH$1,C17=$AG$1,C17=$AH$1,C18=$AG$1,C18=$AH$1),0,1)))</f>
        <v>1</v>
      </c>
      <c r="AI16" s="3">
        <f>IF($A16&gt;='576way_Regular Symbol(2wild)'!F$16,"",IF(D16=0,"",IF(OR(D16=$AG$1,D16=$AH$1,D17=$AG$1,D17=$AH$1,D18=$AG$1,D18=$AH$1,D19=$AG$1,D19=$AH$1),0,1)))</f>
        <v>1</v>
      </c>
      <c r="AJ16" s="3">
        <f>IF($A16&gt;='576way_Regular Symbol(2wild)'!G$16,"",IF(E16=0,"",IF(OR(E16=$AG$1,E16=$AH$1,E17=$AG$1,E17=$AH$1,E18=$AG$1,E18=$AH$1,E19=$AG$1,E19=$AH$1),0,1)))</f>
        <v>1</v>
      </c>
      <c r="AK16" s="3">
        <f>IF($A16&gt;='576way_Regular Symbol(2wild)'!H$16,"",IF(F16=0,"",IF(OR(F16=$AG$1,F16=$AH$1,F17=$AG$1,F17=$AH$1,F18=$AG$1,F18=$AH$1,F19=$AG$1,F19=$AH$1),0,1)))</f>
        <v>1</v>
      </c>
      <c r="AM16" s="344">
        <f>IF($A16&gt;='576way_Regular Symbol(2wild)'!D$16,"",IF(B16=0,"",IF(OR(B16=$AM$1,B16=$AN$1,B17=$AM$1,B17=$AN$1,B18=$AM$1,B18=$AN$1),0,1)))</f>
        <v>1</v>
      </c>
      <c r="AN16" s="344">
        <f>IF($A16&gt;='576way_Regular Symbol(2wild)'!E$16,"",IF(C16=0,"",IF(OR(C16=$AM$1,C16=$AN$1,C17=$AM$1,C17=$AN$1,C18=$AM$1,C18=$AN$1),0,1)))</f>
        <v>1</v>
      </c>
      <c r="AO16" s="3">
        <f>IF($A16&gt;='576way_Regular Symbol(2wild)'!F$16,"",IF(D16=0,"",IF(OR(D16=$AM$1,D16=$AN$1,D17=$AM$1,D17=$AN$1,D18=$AM$1,D18=$AN$1,D19=$AM$1,D19=$AN$1),0,1)))</f>
        <v>1</v>
      </c>
      <c r="AP16" s="3">
        <f>IF($A16&gt;='576way_Regular Symbol(2wild)'!G$16,"",IF(E16=0,"",IF(OR(E16=$AM$1,E16=$AN$1,E17=$AM$1,E17=$AN$1,E18=$AM$1,E18=$AN$1,E19=$AM$1,E19=$AN$1),0,1)))</f>
        <v>1</v>
      </c>
      <c r="AQ16" s="3">
        <f>IF($A16&gt;='576way_Regular Symbol(2wild)'!H$16,"",IF(F16=0,"",IF(OR(F16=$AM$1,F16=$AN$1,F17=$AM$1,F17=$AN$1,F18=$AM$1,F18=$AN$1,F19=$AM$1,F19=$AN$1),0,1)))</f>
        <v>1</v>
      </c>
      <c r="AS16" s="344">
        <f>IF($A16&gt;='576way_Regular Symbol(2wild)'!D$16,"",IF(B16=0,"",IF(OR(B16=$AM$1,B16=$AT$1,B17=$AM$1,B17=$AT$1,B18=$AM$1,B18=$AT$1),0,1)))</f>
        <v>1</v>
      </c>
      <c r="AT16" s="344">
        <f>IF($A16&gt;='576way_Regular Symbol(2wild)'!E$16,"",IF(C16=0,"",IF(OR(C16=$AM$1,C16=$AT$1,C17=$AM$1,C17=$AT$1,C18=$AM$1,C18=$AT$1),0,1)))</f>
        <v>1</v>
      </c>
      <c r="AU16" s="3">
        <f>IF($A16&gt;='576way_Regular Symbol(2wild)'!F$16,"",IF(D16=0,"",IF(OR(D16=$AM$1,D16=$AT$1,D17=$AM$1,D17=$AT$1,D18=$AM$1,D18=$AT$1,D19=$AM$1,D19=$AT$1),0,1)))</f>
        <v>1</v>
      </c>
      <c r="AV16" s="3">
        <f>IF($A16&gt;='576way_Regular Symbol(2wild)'!G$16,"",IF(E16=0,"",IF(OR(E16=$AM$1,E16=$AT$1,E17=$AM$1,E17=$AT$1,E18=$AM$1,E18=$AT$1,E19=$AM$1,E19=$AT$1),0,1)))</f>
        <v>1</v>
      </c>
      <c r="AW16" s="3">
        <f>IF($A16&gt;='576way_Regular Symbol(2wild)'!H$16,"",IF(F16=0,"",IF(OR(F16=$AM$1,F16=$AT$1,F17=$AM$1,F17=$AT$1,F18=$AM$1,F18=$AT$1,F19=$AM$1,F19=$AT$1),0,1)))</f>
        <v>1</v>
      </c>
      <c r="AY16" s="344">
        <f>IF($A16&gt;='576way_Regular Symbol(2wild)'!D$16,"",IF(B16=0,"",IF(OR(B16=$AM$1,B16=$AZ$1,B17=$AM$1,B17=$AZ$1,B18=$AM$1,B18=$AZ$1),0,1)))</f>
        <v>1</v>
      </c>
      <c r="AZ16" s="344">
        <f>IF($A16&gt;='576way_Regular Symbol(2wild)'!E$16,"",IF(C16=0,"",IF(OR(C16=$AM$1,C16=$AZ$1,C17=$AM$1,C17=$AZ$1,C18=$AM$1,C18=$AZ$1),0,1)))</f>
        <v>1</v>
      </c>
      <c r="BA16" s="3">
        <f>IF($A16&gt;='576way_Regular Symbol(2wild)'!F$16,"",IF(D16=0,"",IF(OR(D16=$AM$1,D16=$AZ$1,D17=$AM$1,D17=$AZ$1,D18=$AM$1,D18=$AZ$1,D19=$AM$1,D19=$AZ$1),0,1)))</f>
        <v>1</v>
      </c>
      <c r="BB16" s="3">
        <f>IF($A16&gt;='576way_Regular Symbol(2wild)'!G$16,"",IF(E16=0,"",IF(OR(E16=$AM$1,E16=$AZ$1,E17=$AM$1,E17=$AZ$1,E18=$AM$1,E18=$AZ$1,E19=$AM$1,E19=$AZ$1),0,1)))</f>
        <v>1</v>
      </c>
      <c r="BC16" s="3">
        <f>IF($A16&gt;='576way_Regular Symbol(2wild)'!H$16,"",IF(F16=0,"",IF(OR(F16=$AM$1,F16=$AZ$1,F17=$AM$1,F17=$AZ$1,F18=$AM$1,F18=$AZ$1,F19=$AM$1,F19=$AZ$1),0,1)))</f>
        <v>1</v>
      </c>
      <c r="BE16" s="344">
        <f>IF($A16&gt;='576way_Regular Symbol(2wild)'!D$16,"",IF(B16=0,"",IF(OR(B16=$AM$1,B16=$BF$1,B17=$AM$1,B17=$BF$1,B18=$AM$1,B18=$BF$1),0,1)))</f>
        <v>1</v>
      </c>
      <c r="BF16" s="344">
        <f>IF($A16&gt;='576way_Regular Symbol(2wild)'!E$16,"",IF(C16=0,"",IF(OR(C16=$AM$1,C16=$BF$1,C17=$AM$1,C17=$BF$1,C18=$AM$1,C18=$BF$1),0,1)))</f>
        <v>1</v>
      </c>
      <c r="BG16" s="3">
        <f>IF($A16&gt;='576way_Regular Symbol(2wild)'!F$16,"",IF(D16=0,"",COUNTIF(D16:D19,$BF$1)))</f>
        <v>0</v>
      </c>
      <c r="BH16" s="3">
        <f>IF($A16&gt;='576way_Regular Symbol(2wild)'!G$16,"",IF(E16=0,"",COUNTIF(E16:E19,$BF$1)))</f>
        <v>0</v>
      </c>
      <c r="BI16" s="3">
        <f>IF($A16&gt;='576way_Regular Symbol(2wild)'!H$16,"",IF(F16=0,"",COUNTIF(F16:F19,$BF$1)))</f>
        <v>0</v>
      </c>
      <c r="BK16" s="344">
        <f>IF($A16&gt;='576way_Regular Symbol(2wild)'!D$16,"",IF(B16=0,"",IF(OR(B16=$AM$1,B16=$BL$1,B17=$AM$1,B17=$BL$1,B18=$AM$1,B18=$BL$1),0,1)))</f>
        <v>1</v>
      </c>
      <c r="BL16" s="344">
        <f>IF($A16&gt;='576way_Regular Symbol(2wild)'!E$16,"",IF(C16=0,"",IF(OR(C16=$AM$1,C16=$BL$1,C17=$AM$1,C17=$BL$1,C18=$AM$1,C18=$BL$1),0,1)))</f>
        <v>1</v>
      </c>
      <c r="BM16" s="3">
        <f>IF($A16&gt;='576way_Regular Symbol(2wild)'!F$16,"",IF(D16=0,"",IF(OR(D16=$AM$1,D16=$BL$1,D17=$AM$1,D17=$BL$1,D18=$AM$1,D18=$BL$1,D19=$AM$1,D19=$BL$1),0,1)))</f>
        <v>1</v>
      </c>
      <c r="BN16" s="3">
        <f>IF($A16&gt;='576way_Regular Symbol(2wild)'!G$16,"",IF(E16=0,"",IF(OR(E16=$AM$1,E16=$BL$1,E17=$AM$1,E17=$BL$1,E18=$AM$1,E18=$BL$1,E19=$AM$1,E19=$BL$1),0,1)))</f>
        <v>1</v>
      </c>
      <c r="BO16" s="3">
        <f>IF($A16&gt;='576way_Regular Symbol(2wild)'!H$16,"",IF(F16=0,"",IF(OR(F16=$AM$1,F16=$BL$1,F17=$AM$1,F17=$BL$1,F18=$AM$1,F18=$BL$1,F19=$AM$1,F19=$BL$1),0,1)))</f>
        <v>1</v>
      </c>
      <c r="BQ16" s="3">
        <f>IF($A16&gt;='576way_Regular Symbol(2wild)'!D$16,"",IF(B16=0,"",IF(OR(B16=$BQ$1,B16=$BR$1,B17=$BQ$1,B17=$BR$1,B18=$BQ$1,B18=$BR$1),0,1)))</f>
        <v>1</v>
      </c>
      <c r="BR16" s="3">
        <f>IF($A16&gt;='576way_Regular Symbol(2wild)'!E$16,"",IF(C16=0,"",IF(OR(C16=$BQ$1,C16=$BR$1,C17=$BQ$1,C17=$BR$1,C18=$BQ$1,C18=$BR$1),0,1)))</f>
        <v>1</v>
      </c>
      <c r="BS16" s="3">
        <f>IF($A16&gt;='576way_Regular Symbol(2wild)'!F$16,"",IF(D16=0,"",IF(OR(D16=$BQ$1,D16=$BR$1,D17=$BQ$1,D17=$BR$1,D18=$BQ$1,D18=$BR$1,D19=$BQ$1,D19=$BR$1),0,1)))</f>
        <v>1</v>
      </c>
      <c r="BT16" s="3">
        <f>IF($A16&gt;='576way_Regular Symbol(2wild)'!G$16,"",IF(E16=0,"",IF(OR(E16=$BQ$1,E16=$BR$1,E17=$BQ$1,E17=$BR$1,E18=$BQ$1,E18=$BR$1,E19=$BQ$1,E19=$BR$1),0,1)))</f>
        <v>1</v>
      </c>
      <c r="BU16" s="3">
        <f>IF($A16&gt;='576way_Regular Symbol(2wild)'!H$16,"",IF(F16=0,"",IF(OR(F16=$BQ$1,F16=$BR$1,F17=$BQ$1,F17=$BR$1,F18=$BQ$1,F18=$BR$1,F19=$BQ$1,F19=$BR$1),0,1)))</f>
        <v>1</v>
      </c>
      <c r="BW16" s="3">
        <f>IF($A16&gt;='576way_Regular Symbol(2wild)'!D$16,"",IF(B16=0,"",IF(OR(B16=$BW$1,B17=$BW$1,B18=$BW$1,B16=$BX$1,B17=$BX$1,B18=$BX$1),0,1)))</f>
        <v>1</v>
      </c>
      <c r="BX16" s="3">
        <f>IF($A16&gt;='576way_Regular Symbol(2wild)'!E$16,"",IF(C16=0,"",IF(OR(C16=$BW$1,C17=$BW$1,C18=$BW$1,C16=$BX$1,C17=$BX$1,C18=$BX$1),0,1)))</f>
        <v>1</v>
      </c>
      <c r="BY16" s="3">
        <f>IF($A16&gt;='576way_Regular Symbol(2wild)'!F$16,"",IF(D16=0,"",IF(OR(D16=$BW$1,D17=$BW$1,D18=$BW$1,D16=$BX$1,D17=$BX$1,D18=$BX$1,D19=$BW$1,D19=$BX$1),0,1)))</f>
        <v>1</v>
      </c>
      <c r="BZ16" s="3">
        <f>IF($A16&gt;='576way_Regular Symbol(2wild)'!G$16,"",IF(E16=0,"",IF(OR(E16=$BW$1,E17=$BW$1,E18=$BW$1,E16=$BX$1,E17=$BX$1,E18=$BX$1,E19=$BW$1,E19=$BX$1),0,1)))</f>
        <v>1</v>
      </c>
      <c r="CA16" s="3">
        <f>IF($A16&gt;='576way_Regular Symbol(2wild)'!H$16,"",IF(F16=0,"",IF(OR(F16=$BW$1,F17=$BW$1,F18=$BW$1,F16=$BX$1,F17=$BX$1,F18=$BX$1,F19=$BW$1,F19=$BX$1),0,1)))</f>
        <v>1</v>
      </c>
      <c r="CC16" s="3">
        <f>IF($A16&gt;='576way_Regular Symbol(2wild)'!D$16,"",IF(B16=0,"",IF(OR(B16=$BW$1,B17=$BW$1,B18=$BW$1,B16=$CD$1,B17=$CD$1,B18=$CD$1),0,1)))</f>
        <v>0</v>
      </c>
      <c r="CD16" s="3">
        <f>IF($A16&gt;='576way_Regular Symbol(2wild)'!E$16,"",IF(C16=0,"",IF(OR(C16=$BW$1,C17=$BW$1,C18=$BW$1,C16=$CD$1,C17=$CD$1,C18=$CD$1),0,1)))</f>
        <v>1</v>
      </c>
      <c r="CE16" s="3">
        <f>IF($A16&gt;='576way_Regular Symbol(2wild)'!F$16,"",IF(D16=0,"",IF(OR(D16=$BW$1,D17=$BW$1,D18=$BW$1,D16=$CD$1,D17=$CD$1,D18=$CD$1,D19=$BW$1,D19=$CD$1),0,1)))</f>
        <v>0</v>
      </c>
      <c r="CF16" s="3">
        <f>IF($A16&gt;='576way_Regular Symbol(2wild)'!G$16,"",IF(E16=0,"",IF(OR(E16=$BW$1,E17=$BW$1,E18=$BW$1,E16=$CD$1,E17=$CD$1,E18=$CD$1,E19=$BW$1,E19=$CD$1),0,1)))</f>
        <v>1</v>
      </c>
      <c r="CG16" s="3">
        <f>IF($A16&gt;='576way_Regular Symbol(2wild)'!H$16,"",IF(F16=0,"",IF(OR(F16=$BW$1,F17=$BW$1,F18=$BW$1,F16=$CD$1,F17=$CD$1,F18=$CD$1,F19=$BW$1,F19=$CD$1),0,1)))</f>
        <v>0</v>
      </c>
      <c r="CI16" s="3">
        <f>IF($A16&gt;='576way_Regular Symbol(2wild)'!D$16,"",IF(B16=0,"",IF(OR(B16=$BW$1,B17=$BW$1,B18=$BW$1,B16=$CJ$1,B17=$CJ$1,B18=$CJ$1),0,1)))</f>
        <v>1</v>
      </c>
      <c r="CJ16" s="3">
        <f>IF($A16&gt;='576way_Regular Symbol(2wild)'!E$16,"",IF(C16=0,"",IF(OR(C16=$BW$1,C17=$BW$1,C18=$BW$1,C16=$CJ$1,C17=$CJ$1,C18=$CJ$1),0,1)))</f>
        <v>1</v>
      </c>
      <c r="CK16" s="3">
        <f>IF($A16&gt;='576way_Regular Symbol(2wild)'!F$16,"",IF(D16=0,"",IF(OR(D16=$BW$1,D17=$BW$1,D18=$BW$1,D16=$CJ$1,D17=$CJ$1,D18=$CJ$1,D19=$BW$1,D19=$CJ$1),0,1)))</f>
        <v>1</v>
      </c>
      <c r="CL16" s="3">
        <f>IF($A16&gt;='576way_Regular Symbol(2wild)'!G$16,"",IF(E16=0,"",IF(OR(E16=$BW$1,E17=$BW$1,E18=$BW$1,E16=$CJ$1,E17=$CJ$1,E18=$CJ$1,E19=$BW$1,E19=$CJ$1),0,1)))</f>
        <v>1</v>
      </c>
      <c r="CM16" s="3">
        <f>IF($A16&gt;='576way_Regular Symbol(2wild)'!H$16,"",IF(F16=0,"",IF(OR(F16=$BW$1,F17=$BW$1,F18=$BW$1,F16=$CJ$1,F17=$CJ$1,F18=$CJ$1,F19=$BW$1,F19=$CJ$1),0,1)))</f>
        <v>1</v>
      </c>
      <c r="CO16" s="3">
        <f>IF($A16&gt;='576way_Regular Symbol(2wild)'!D$16,"",IF(B16=0,"",IF(OR(B16=$BW$1,B17=$BW$1,B18=$BW$1,B16=$CP$1,B17=$CP$1,B18=$CP$1),0,1)))</f>
        <v>0</v>
      </c>
      <c r="CP16" s="3">
        <f>IF($A16&gt;='576way_Regular Symbol(2wild)'!E$16,"",IF(C16=0,"",IF(OR(C16=$BW$1,C17=$BW$1,C18=$BW$1,C16=$CP$1,C17=$CP$1,C18=$CP$1),0,1)))</f>
        <v>1</v>
      </c>
      <c r="CQ16" s="3">
        <f>IF($A16&gt;='576way_Regular Symbol(2wild)'!F$16,"",IF(D16=0,"",IF(OR(D16=$BW$1,D17=$BW$1,D18=$BW$1,D16=$CP$1,D17=$CP$1,D18=$CP$1,D19=$BW$1,D19=$CP$1),0,1)))</f>
        <v>1</v>
      </c>
      <c r="CR16" s="3">
        <f>IF($A16&gt;='576way_Regular Symbol(2wild)'!G$16,"",IF(E16=0,"",IF(OR(E16=$BW$1,E17=$BW$1,E18=$BW$1,E16=$CP$1,E17=$CP$1,E18=$CP$1,E19=$BW$1,E19=$CP$1),0,1)))</f>
        <v>1</v>
      </c>
      <c r="CS16" s="3">
        <f>IF($A16&gt;='576way_Regular Symbol(2wild)'!H$16,"",IF(F16=0,"",IF(OR(F16=$BW$1,F17=$BW$1,F18=$BW$1,F16=$CP$1,F17=$CP$1,F18=$CP$1,F19=$BW$1,F19=$CP$1),0,1)))</f>
        <v>0</v>
      </c>
      <c r="CU16" s="3">
        <f>IF($A16&gt;='576way_Regular Symbol(2wild)'!D$16,"",IF(B16=0,"",IF(OR(B16=$BW$1,B17=$BW$1,B18=$BW$1,B16=$CV$1,B17=$CV$1,B18=$CV$1),0,1)))</f>
        <v>1</v>
      </c>
      <c r="CV16" s="3">
        <f>IF($A16&gt;='576way_Regular Symbol(2wild)'!E$16,"",IF(C16=0,"",IF(OR(C16=$BW$1,C17=$BW$1,C18=$BW$1,C16=$CV$1,C17=$CV$1,C18=$CV$1),0,1)))</f>
        <v>1</v>
      </c>
      <c r="CW16" s="3">
        <f>IF($A16&gt;='576way_Regular Symbol(2wild)'!F$16,"",IF(D16=0,"",IF(OR(D16=$BW$1,D17=$BW$1,D18=$BW$1,D16=$CV$1,D17=$CV$1,D18=$CV$1,D19=$BW$1,D19=$CV$1),0,1)))</f>
        <v>1</v>
      </c>
      <c r="CX16" s="3">
        <f>IF($A16&gt;='576way_Regular Symbol(2wild)'!G$16,"",IF(E16=0,"",IF(OR(E16=$BW$1,E17=$BW$1,E18=$BW$1,E16=$CV$1,E17=$CV$1,E18=$CV$1,E19=$BW$1,E19=$CV$1),0,1)))</f>
        <v>1</v>
      </c>
      <c r="CY16" s="3">
        <f>IF($A16&gt;='576way_Regular Symbol(2wild)'!H$16,"",IF(F16=0,"",IF(OR(F16=$BW$1,F17=$BW$1,F18=$BW$1,F16=$CV$1,F17=$CV$1,F18=$CV$1,F19=$BW$1,F19=$CV$1),0,1)))</f>
        <v>1</v>
      </c>
    </row>
    <row r="17" spans="1:103">
      <c r="A17" s="337">
        <f>IF('243way_Regular Symbol'!L16="","",'243way_Regular Symbol'!L16)</f>
        <v>13</v>
      </c>
      <c r="B17" s="191" t="str">
        <f>IF('576way_Regular Symbol(2wild)'!Q16="",
IF($A17-'576way_Regular Symbol(2wild)'!D$16&gt;='576way_RegularＸ_W()'!B$2-1,"",VLOOKUP($A17-'576way_Regular Symbol(2wild)'!D$16,'576way_Regular Symbol(2wild)'!$P$3:$U$99,'576way_RegularＸ_W()'!B$3+1,FALSE)),
'576way_Regular Symbol(2wild)'!Q16)</f>
        <v>Q</v>
      </c>
      <c r="C17" s="191" t="str">
        <f>IF('576way_Regular Symbol(2wild)'!R16="",
IF($A17-'576way_Regular Symbol(2wild)'!E$16&gt;='576way_RegularＸ_W()'!C$2-1,"",VLOOKUP($A17-'576way_Regular Symbol(2wild)'!E$16,'576way_Regular Symbol(2wild)'!$P$3:$U$99,'576way_RegularＸ_W()'!C$3+1,FALSE)),
'576way_Regular Symbol(2wild)'!R16)</f>
        <v>S1</v>
      </c>
      <c r="D17" s="191" t="str">
        <f>IF('576way_Regular Symbol(2wild)'!S16="",
IF($A17-'576way_Regular Symbol(2wild)'!F$16&gt;='576way_RegularＸ_W()'!D$2-1,"",VLOOKUP($A17-'576way_Regular Symbol(2wild)'!F$16,'576way_Regular Symbol(2wild)'!$P$3:$U$99,'576way_RegularＸ_W()'!D$3+1,FALSE)),
'576way_Regular Symbol(2wild)'!S16)</f>
        <v>M3</v>
      </c>
      <c r="E17" s="191" t="str">
        <f>IF('576way_Regular Symbol(2wild)'!T16="",
IF($A17-'576way_Regular Symbol(2wild)'!G$16&gt;='576way_RegularＸ_W()'!E$2-1,"",VLOOKUP($A17-'576way_Regular Symbol(2wild)'!G$16,'576way_Regular Symbol(2wild)'!$P$3:$U$99,'576way_RegularＸ_W()'!E$3+1,FALSE)),
'576way_Regular Symbol(2wild)'!T16)</f>
        <v>S1</v>
      </c>
      <c r="F17" s="191" t="str">
        <f>IF('576way_Regular Symbol(2wild)'!U16="",
IF($A17-'576way_Regular Symbol(2wild)'!H$16&gt;='576way_RegularＸ_W()'!F$2-1,"",VLOOKUP($A17-'576way_Regular Symbol(2wild)'!H$16,'576way_Regular Symbol(2wild)'!$P$3:$U$99,'576way_RegularＸ_W()'!F$3+1,FALSE)),
'576way_Regular Symbol(2wild)'!U16)</f>
        <v>TE</v>
      </c>
      <c r="N17" s="363">
        <f t="shared" si="66"/>
        <v>13</v>
      </c>
      <c r="O17" s="344">
        <f>IF($A17&gt;='576way_Regular Symbol(2wild)'!D$16,"",IF(B17="","",IF(OR(B17=$O$1,B17=$P$1,B18=$O$1,B18=$P$1,B19=$O$1,B19=$P$1),0,1)))</f>
        <v>1</v>
      </c>
      <c r="P17" s="344">
        <f>IF($A17&gt;='576way_Regular Symbol(2wild)'!E$16,"",IF(C17="","",IF(OR(C17=$O$1,C17=$P$1,C18=$O$1,C18=$P$1,C19=$O$1,C19=$P$1),0,1)))</f>
        <v>0</v>
      </c>
      <c r="Q17" s="344">
        <f>IF($A17&gt;='576way_Regular Symbol(2wild)'!F$16,"",IF(D17="","",IF(OR(D17=$O$1,D17=$P$1,D18=$O$1,D18=$P$1,D19=$O$1,D19=$P$1,D20=$O$1,D20=$P$1),0,1)))</f>
        <v>1</v>
      </c>
      <c r="R17" s="344">
        <f>IF($A17&gt;='576way_Regular Symbol(2wild)'!G$16,"",IF(E17="","",IF(OR(E17=$O$1,E17=$P$1,E18=$O$1,E18=$P$1,E19=$O$1,E19=$P$1,E20=$O$1,E20=$P$1),0,1)))</f>
        <v>1</v>
      </c>
      <c r="S17" s="344">
        <f>IF($A17&gt;='576way_Regular Symbol(2wild)'!H$16,"",IF(F17="","",IF(OR(F17=$O$1,F17=$P$1,F18=$O$1,F18=$P$1,F19=$O$1,F19=$P$1,F20=$O$1,F20=$P$1),0,1)))</f>
        <v>1</v>
      </c>
      <c r="U17" s="344">
        <f>IF($A17&gt;='576way_Regular Symbol(2wild)'!D$16,"",IF(B17=0,"",IF(OR(B17=$U$1,B17=$V$1,B18=$U$1,B18=$V$1,B19=$U$1,B19=$V$1),0,1)))</f>
        <v>1</v>
      </c>
      <c r="V17" s="344">
        <f>IF($A17&gt;='576way_Regular Symbol(2wild)'!E$16,"",IF(C17=0,"",IF(OR(C17=$U$1,C17=$V$1,C18=$U$1,C18=$V$1,C19=$U$1,C19=$V$1),0,1)))</f>
        <v>1</v>
      </c>
      <c r="W17" s="3">
        <f>IF($A17&gt;='576way_Regular Symbol(2wild)'!F$16,"",IF(D17=0,"",IF(OR(D17=$U$1,D17=$V$1,D18=$U$1,D18=$V$1,D19=$U$1,D19=$V$1,D20=$U$1,D20=$V$1),0,1)))</f>
        <v>1</v>
      </c>
      <c r="X17" s="3">
        <f>IF($A17&gt;='576way_Regular Symbol(2wild)'!G$16,"",IF(E17=0,"",IF(OR(E17=$U$1,E17=$V$1,E18=$U$1,E18=$V$1,E19=$U$1,E19=$V$1,E20=$U$1,E20=$V$1),0,1)))</f>
        <v>0</v>
      </c>
      <c r="Y17" s="3">
        <f>IF($A17&gt;='576way_Regular Symbol(2wild)'!H$16,"",IF(F17=0,"",IF(OR(F17=$U$1,F17=$V$1,F18=$U$1,F18=$V$1,F19=$U$1,F19=$V$1,F20=$U$1,F20=$V$1),0,1)))</f>
        <v>1</v>
      </c>
      <c r="AA17" s="344">
        <f>IF($A17&gt;='576way_Regular Symbol(2wild)'!D$16,"",IF(B17=0,"",IF(OR(B17=$AA$1,B17=$AB$1,B18=$AA$1,B18=$AB$1,B19=$AA$1,,B19=$AB$1),0,1)))</f>
        <v>1</v>
      </c>
      <c r="AB17" s="344">
        <f>IF($A17&gt;='576way_Regular Symbol(2wild)'!E$16,"",IF(C17=0,"",IF(OR(C17=$AA$1,C17=$AB$1,C18=$AA$1,C18=$AB$1,C19=$AA$1,,C19=$AB$1),0,1)))</f>
        <v>1</v>
      </c>
      <c r="AC17" s="3">
        <f>IF($A17&gt;='576way_Regular Symbol(2wild)'!F$16,"",IF(D17=0,"",IF(OR(D17=$AA$1,D17=$AB$1,D18=$AA$1,D18=$AB$1,D19=$AA$1,D19=$AB$1,D20=$AA$1,D20=$AB$1),0,1)))</f>
        <v>0</v>
      </c>
      <c r="AD17" s="3">
        <f>IF($A17&gt;='576way_Regular Symbol(2wild)'!G$16,"",IF(E17=0,"",IF(OR(E17=$AA$1,E17=$AB$1,E18=$AA$1,E18=$AB$1,E19=$AA$1,E19=$AB$1,E20=$AA$1,E20=$AB$1),0,1)))</f>
        <v>1</v>
      </c>
      <c r="AE17" s="3">
        <f>IF($A17&gt;='576way_Regular Symbol(2wild)'!H$16,"",IF(F17=0,"",IF(OR(F17=$AA$1,F17=$AB$1,F18=$AA$1,F18=$AB$1,F19=$AA$1,F19=$AB$1,F20=$AA$1,F20=$AB$1),0,1)))</f>
        <v>0</v>
      </c>
      <c r="AG17" s="344">
        <f>IF($A17&gt;='576way_Regular Symbol(2wild)'!D$16,"",IF(B17=0,"",IF(OR(B17=$AG$1,B17=$AH$1,B18=$AG$1,B18=$AH$1,B19=$AG$1,B19=$AH$1),0,1)))</f>
        <v>1</v>
      </c>
      <c r="AH17" s="344">
        <f>IF($A17&gt;='576way_Regular Symbol(2wild)'!E$16,"",IF(C17=0,"",IF(OR(C17=$AG$1,C17=$AH$1,C18=$AG$1,C18=$AH$1,C19=$AG$1,C19=$AH$1),0,1)))</f>
        <v>1</v>
      </c>
      <c r="AI17" s="3">
        <f>IF($A17&gt;='576way_Regular Symbol(2wild)'!F$16,"",IF(D17=0,"",IF(OR(D17=$AG$1,D17=$AH$1,D18=$AG$1,D18=$AH$1,D19=$AG$1,D19=$AH$1,D20=$AG$1,D20=$AH$1),0,1)))</f>
        <v>1</v>
      </c>
      <c r="AJ17" s="3">
        <f>IF($A17&gt;='576way_Regular Symbol(2wild)'!G$16,"",IF(E17=0,"",IF(OR(E17=$AG$1,E17=$AH$1,E18=$AG$1,E18=$AH$1,E19=$AG$1,E19=$AH$1,E20=$AG$1,E20=$AH$1),0,1)))</f>
        <v>0</v>
      </c>
      <c r="AK17" s="3">
        <f>IF($A17&gt;='576way_Regular Symbol(2wild)'!H$16,"",IF(F17=0,"",IF(OR(F17=$AG$1,F17=$AH$1,F18=$AG$1,F18=$AH$1,F19=$AG$1,F19=$AH$1,F20=$AG$1,F20=$AH$1),0,1)))</f>
        <v>0</v>
      </c>
      <c r="AM17" s="344">
        <f>IF($A17&gt;='576way_Regular Symbol(2wild)'!D$16,"",IF(B17=0,"",IF(OR(B17=$AM$1,B17=$AN$1,B18=$AM$1,B18=$AN$1,B19=$AM$1,B19=$AN$1),0,1)))</f>
        <v>1</v>
      </c>
      <c r="AN17" s="344">
        <f>IF($A17&gt;='576way_Regular Symbol(2wild)'!E$16,"",IF(C17=0,"",IF(OR(C17=$AM$1,C17=$AN$1,C18=$AM$1,C18=$AN$1,C19=$AM$1,C19=$AN$1),0,1)))</f>
        <v>0</v>
      </c>
      <c r="AO17" s="3">
        <f>IF($A17&gt;='576way_Regular Symbol(2wild)'!F$16,"",IF(D17=0,"",IF(OR(D17=$AM$1,D17=$AN$1,D18=$AM$1,D18=$AN$1,D19=$AM$1,D19=$AN$1,D20=$AM$1,D20=$AN$1),0,1)))</f>
        <v>0</v>
      </c>
      <c r="AP17" s="3">
        <f>IF($A17&gt;='576way_Regular Symbol(2wild)'!G$16,"",IF(E17=0,"",IF(OR(E17=$AM$1,E17=$AN$1,E18=$AM$1,E18=$AN$1,E19=$AM$1,E19=$AN$1,E20=$AM$1,E20=$AN$1),0,1)))</f>
        <v>1</v>
      </c>
      <c r="AQ17" s="3">
        <f>IF($A17&gt;='576way_Regular Symbol(2wild)'!H$16,"",IF(F17=0,"",IF(OR(F17=$AM$1,F17=$AN$1,F18=$AM$1,F18=$AN$1,F19=$AM$1,F19=$AN$1,F20=$AM$1,F20=$AN$1),0,1)))</f>
        <v>1</v>
      </c>
      <c r="AS17" s="344">
        <f>IF($A17&gt;='576way_Regular Symbol(2wild)'!D$16,"",IF(B17=0,"",IF(OR(B17=$AM$1,B17=$AT$1,B18=$AM$1,B18=$AT$1,B19=$AM$1,B19=$AT$1),0,1)))</f>
        <v>1</v>
      </c>
      <c r="AT17" s="344">
        <f>IF($A17&gt;='576way_Regular Symbol(2wild)'!E$16,"",IF(C17=0,"",IF(OR(C17=$AM$1,C17=$AT$1,C18=$AM$1,C18=$AT$1,C19=$AM$1,C19=$AT$1),0,1)))</f>
        <v>1</v>
      </c>
      <c r="AU17" s="3">
        <f>IF($A17&gt;='576way_Regular Symbol(2wild)'!F$16,"",IF(D17=0,"",IF(OR(D17=$AM$1,D17=$AT$1,D18=$AM$1,D18=$AT$1,D19=$AM$1,D19=$AT$1,D20=$AM$1,D20=$AT$1),0,1)))</f>
        <v>1</v>
      </c>
      <c r="AV17" s="3">
        <f>IF($A17&gt;='576way_Regular Symbol(2wild)'!G$16,"",IF(E17=0,"",IF(OR(E17=$AM$1,E17=$AT$1,E18=$AM$1,E18=$AT$1,E19=$AM$1,E19=$AT$1,E20=$AM$1,E20=$AT$1),0,1)))</f>
        <v>1</v>
      </c>
      <c r="AW17" s="3">
        <f>IF($A17&gt;='576way_Regular Symbol(2wild)'!H$16,"",IF(F17=0,"",IF(OR(F17=$AM$1,F17=$AT$1,F18=$AM$1,F18=$AT$1,F19=$AM$1,F19=$AT$1,F20=$AM$1,F20=$AT$1),0,1)))</f>
        <v>1</v>
      </c>
      <c r="AY17" s="344">
        <f>IF($A17&gt;='576way_Regular Symbol(2wild)'!D$16,"",IF(B17=0,"",IF(OR(B17=$AM$1,B17=$AZ$1,B18=$AM$1,B18=$AZ$1,B19=$AM$1,B19=$AZ$1),0,1)))</f>
        <v>1</v>
      </c>
      <c r="AZ17" s="344">
        <f>IF($A17&gt;='576way_Regular Symbol(2wild)'!E$16,"",IF(C17=0,"",IF(OR(C17=$AM$1,C17=$AZ$1,C18=$AM$1,C18=$AZ$1,C19=$AM$1,C19=$AZ$1),0,1)))</f>
        <v>1</v>
      </c>
      <c r="BA17" s="3">
        <f>IF($A17&gt;='576way_Regular Symbol(2wild)'!F$16,"",IF(D17=0,"",IF(OR(D17=$AM$1,D17=$AZ$1,D18=$AM$1,D18=$AZ$1,D19=$AM$1,D19=$AZ$1,D20=$AM$1,D20=$AZ$1),0,1)))</f>
        <v>1</v>
      </c>
      <c r="BB17" s="3">
        <f>IF($A17&gt;='576way_Regular Symbol(2wild)'!G$16,"",IF(E17=0,"",IF(OR(E17=$AM$1,E17=$AZ$1,E18=$AM$1,E18=$AZ$1,E19=$AM$1,E19=$AZ$1,E20=$AM$1,E20=$AZ$1),0,1)))</f>
        <v>1</v>
      </c>
      <c r="BC17" s="3">
        <f>IF($A17&gt;='576way_Regular Symbol(2wild)'!H$16,"",IF(F17=0,"",IF(OR(F17=$AM$1,F17=$AZ$1,F18=$AM$1,F18=$AZ$1,F19=$AM$1,F19=$AZ$1,F20=$AM$1,F20=$AZ$1),0,1)))</f>
        <v>1</v>
      </c>
      <c r="BE17" s="344">
        <f>IF($A17&gt;='576way_Regular Symbol(2wild)'!D$16,"",IF(B17=0,"",IF(OR(B17=$AM$1,B17=$BF$1,B18=$AM$1,B18=$BF$1,B19=$AM$1,B19=$BF$1),0,1)))</f>
        <v>1</v>
      </c>
      <c r="BF17" s="344">
        <f>IF($A17&gt;='576way_Regular Symbol(2wild)'!E$16,"",IF(C17=0,"",IF(OR(C17=$AM$1,C17=$BF$1,C18=$AM$1,C18=$BF$1,C19=$AM$1,C19=$BF$1),0,1)))</f>
        <v>1</v>
      </c>
      <c r="BG17" s="3">
        <f>IF($A17&gt;='576way_Regular Symbol(2wild)'!F$16,"",IF(D17=0,"",COUNTIF(D17:D20,$BF$1)))</f>
        <v>0</v>
      </c>
      <c r="BH17" s="3">
        <f>IF($A17&gt;='576way_Regular Symbol(2wild)'!G$16,"",IF(E17=0,"",COUNTIF(E17:E20,$BF$1)))</f>
        <v>0</v>
      </c>
      <c r="BI17" s="3">
        <f>IF($A17&gt;='576way_Regular Symbol(2wild)'!H$16,"",IF(F17=0,"",COUNTIF(F17:F20,$BF$1)))</f>
        <v>0</v>
      </c>
      <c r="BK17" s="344">
        <f>IF($A17&gt;='576way_Regular Symbol(2wild)'!D$16,"",IF(B17=0,"",IF(OR(B17=$AM$1,B17=$BL$1,B18=$AM$1,B18=$BL$1,B19=$AM$1,B19=$BL$1),0,1)))</f>
        <v>1</v>
      </c>
      <c r="BL17" s="344">
        <f>IF($A17&gt;='576way_Regular Symbol(2wild)'!E$16,"",IF(C17=0,"",IF(OR(C17=$AM$1,C17=$BL$1,C18=$AM$1,C18=$BL$1,C19=$AM$1,C19=$BL$1),0,1)))</f>
        <v>1</v>
      </c>
      <c r="BM17" s="3">
        <f>IF($A17&gt;='576way_Regular Symbol(2wild)'!F$16,"",IF(D17=0,"",IF(OR(D17=$AM$1,D17=$BL$1,D18=$AM$1,D18=$BL$1,D19=$AM$1,D19=$BL$1,D20=$AM$1,D20=$BL$1),0,1)))</f>
        <v>1</v>
      </c>
      <c r="BN17" s="3">
        <f>IF($A17&gt;='576way_Regular Symbol(2wild)'!G$16,"",IF(E17=0,"",IF(OR(E17=$AM$1,E17=$BL$1,E18=$AM$1,E18=$BL$1,E19=$AM$1,E19=$BL$1,E20=$AM$1,E20=$BL$1),0,1)))</f>
        <v>1</v>
      </c>
      <c r="BO17" s="3">
        <f>IF($A17&gt;='576way_Regular Symbol(2wild)'!H$16,"",IF(F17=0,"",IF(OR(F17=$AM$1,F17=$BL$1,F18=$AM$1,F18=$BL$1,F19=$AM$1,F19=$BL$1,F20=$AM$1,F20=$BL$1),0,1)))</f>
        <v>1</v>
      </c>
      <c r="BQ17" s="3">
        <f>IF($A17&gt;='576way_Regular Symbol(2wild)'!D$16,"",IF(B17=0,"",IF(OR(B17=$BQ$1,B17=$BR$1,B18=$BQ$1,B18=$BR$1,B19=$BQ$1,B19=$BR$1),0,1)))</f>
        <v>1</v>
      </c>
      <c r="BR17" s="3">
        <f>IF($A17&gt;='576way_Regular Symbol(2wild)'!E$16,"",IF(C17=0,"",IF(OR(C17=$BQ$1,C17=$BR$1,C18=$BQ$1,C18=$BR$1,C19=$BQ$1,C19=$BR$1),0,1)))</f>
        <v>1</v>
      </c>
      <c r="BS17" s="3">
        <f>IF($A17&gt;='576way_Regular Symbol(2wild)'!F$16,"",IF(D17=0,"",IF(OR(D17=$BQ$1,D17=$BR$1,D18=$BQ$1,D18=$BR$1,D19=$BQ$1,D19=$BR$1,D20=$BQ$1,D20=$BR$1),0,1)))</f>
        <v>1</v>
      </c>
      <c r="BT17" s="3">
        <f>IF($A17&gt;='576way_Regular Symbol(2wild)'!G$16,"",IF(E17=0,"",IF(OR(E17=$BQ$1,E17=$BR$1,E18=$BQ$1,E18=$BR$1,E19=$BQ$1,E19=$BR$1,E20=$BQ$1,E20=$BR$1),0,1)))</f>
        <v>1</v>
      </c>
      <c r="BU17" s="3">
        <f>IF($A17&gt;='576way_Regular Symbol(2wild)'!H$16,"",IF(F17=0,"",IF(OR(F17=$BQ$1,F17=$BR$1,F18=$BQ$1,F18=$BR$1,F19=$BQ$1,F19=$BR$1,F20=$BQ$1,F20=$BR$1),0,1)))</f>
        <v>1</v>
      </c>
      <c r="BW17" s="3">
        <f>IF($A17&gt;='576way_Regular Symbol(2wild)'!D$16,"",IF(B17=0,"",IF(OR(B17=$BW$1,B18=$BW$1,B19=$BW$1,B17=$BX$1,B18=$BX$1,B19=$BX$1),0,1)))</f>
        <v>1</v>
      </c>
      <c r="BX17" s="3">
        <f>IF($A17&gt;='576way_Regular Symbol(2wild)'!E$16,"",IF(C17=0,"",IF(OR(C17=$BW$1,C18=$BW$1,C19=$BW$1,C17=$BX$1,C18=$BX$1,C19=$BX$1),0,1)))</f>
        <v>1</v>
      </c>
      <c r="BY17" s="3">
        <f>IF($A17&gt;='576way_Regular Symbol(2wild)'!F$16,"",IF(D17=0,"",IF(OR(D17=$BW$1,D18=$BW$1,D19=$BW$1,D17=$BX$1,D18=$BX$1,D19=$BX$1,D20=$BW$1,D20=$BX$1),0,1)))</f>
        <v>1</v>
      </c>
      <c r="BZ17" s="3">
        <f>IF($A17&gt;='576way_Regular Symbol(2wild)'!G$16,"",IF(E17=0,"",IF(OR(E17=$BW$1,E18=$BW$1,E19=$BW$1,E17=$BX$1,E18=$BX$1,E19=$BX$1,E20=$BW$1,E20=$BX$1),0,1)))</f>
        <v>1</v>
      </c>
      <c r="CA17" s="3">
        <f>IF($A17&gt;='576way_Regular Symbol(2wild)'!H$16,"",IF(F17=0,"",IF(OR(F17=$BW$1,F18=$BW$1,F19=$BW$1,F17=$BX$1,F18=$BX$1,F19=$BX$1,F20=$BW$1,F20=$BX$1),0,1)))</f>
        <v>1</v>
      </c>
      <c r="CC17" s="3">
        <f>IF($A17&gt;='576way_Regular Symbol(2wild)'!D$16,"",IF(B17=0,"",IF(OR(B17=$BW$1,B18=$BW$1,B19=$BW$1,B17=$CD$1,B18=$CD$1,B19=$CD$1),0,1)))</f>
        <v>0</v>
      </c>
      <c r="CD17" s="3">
        <f>IF($A17&gt;='576way_Regular Symbol(2wild)'!E$16,"",IF(C17=0,"",IF(OR(C17=$BW$1,C18=$BW$1,C19=$BW$1,C17=$CD$1,C18=$CD$1,C19=$CD$1),0,1)))</f>
        <v>1</v>
      </c>
      <c r="CE17" s="3">
        <f>IF($A17&gt;='576way_Regular Symbol(2wild)'!F$16,"",IF(D17=0,"",IF(OR(D17=$BW$1,D18=$BW$1,D19=$BW$1,D17=$CD$1,D18=$CD$1,D19=$CD$1,D20=$BW$1,D20=$CD$1),0,1)))</f>
        <v>0</v>
      </c>
      <c r="CF17" s="3">
        <f>IF($A17&gt;='576way_Regular Symbol(2wild)'!G$16,"",IF(E17=0,"",IF(OR(E17=$BW$1,E18=$BW$1,E19=$BW$1,E17=$CD$1,E18=$CD$1,E19=$CD$1,E20=$BW$1,E20=$CD$1),0,1)))</f>
        <v>1</v>
      </c>
      <c r="CG17" s="3">
        <f>IF($A17&gt;='576way_Regular Symbol(2wild)'!H$16,"",IF(F17=0,"",IF(OR(F17=$BW$1,F18=$BW$1,F19=$BW$1,F17=$CD$1,F18=$CD$1,F19=$CD$1,F20=$BW$1,F20=$CD$1),0,1)))</f>
        <v>0</v>
      </c>
      <c r="CI17" s="3">
        <f>IF($A17&gt;='576way_Regular Symbol(2wild)'!D$16,"",IF(B17=0,"",IF(OR(B17=$BW$1,B18=$BW$1,B19=$BW$1,B17=$CJ$1,B18=$CJ$1,B19=$CJ$1),0,1)))</f>
        <v>1</v>
      </c>
      <c r="CJ17" s="3">
        <f>IF($A17&gt;='576way_Regular Symbol(2wild)'!E$16,"",IF(C17=0,"",IF(OR(C17=$BW$1,C18=$BW$1,C19=$BW$1,C17=$CJ$1,C18=$CJ$1,C19=$CJ$1),0,1)))</f>
        <v>1</v>
      </c>
      <c r="CK17" s="3">
        <f>IF($A17&gt;='576way_Regular Symbol(2wild)'!F$16,"",IF(D17=0,"",IF(OR(D17=$BW$1,D18=$BW$1,D19=$BW$1,D17=$CJ$1,D18=$CJ$1,D19=$CJ$1,D20=$BW$1,D20=$CJ$1),0,1)))</f>
        <v>1</v>
      </c>
      <c r="CL17" s="3">
        <f>IF($A17&gt;='576way_Regular Symbol(2wild)'!G$16,"",IF(E17=0,"",IF(OR(E17=$BW$1,E18=$BW$1,E19=$BW$1,E17=$CJ$1,E18=$CJ$1,E19=$CJ$1,E20=$BW$1,E20=$CJ$1),0,1)))</f>
        <v>1</v>
      </c>
      <c r="CM17" s="3">
        <f>IF($A17&gt;='576way_Regular Symbol(2wild)'!H$16,"",IF(F17=0,"",IF(OR(F17=$BW$1,F18=$BW$1,F19=$BW$1,F17=$CJ$1,F18=$CJ$1,F19=$CJ$1,F20=$BW$1,F20=$CJ$1),0,1)))</f>
        <v>1</v>
      </c>
      <c r="CO17" s="3">
        <f>IF($A17&gt;='576way_Regular Symbol(2wild)'!D$16,"",IF(B17=0,"",IF(OR(B17=$BW$1,B18=$BW$1,B19=$BW$1,B17=$CP$1,B18=$CP$1,B19=$CP$1),0,1)))</f>
        <v>0</v>
      </c>
      <c r="CP17" s="3">
        <f>IF($A17&gt;='576way_Regular Symbol(2wild)'!E$16,"",IF(C17=0,"",IF(OR(C17=$BW$1,C18=$BW$1,C19=$BW$1,C17=$CP$1,C18=$CP$1,C19=$CP$1),0,1)))</f>
        <v>1</v>
      </c>
      <c r="CQ17" s="3">
        <f>IF($A17&gt;='576way_Regular Symbol(2wild)'!F$16,"",IF(D17=0,"",IF(OR(D17=$BW$1,D18=$BW$1,D19=$BW$1,D17=$CP$1,D18=$CP$1,D19=$CP$1,D20=$BW$1,D20=$CP$1),0,1)))</f>
        <v>1</v>
      </c>
      <c r="CR17" s="3">
        <f>IF($A17&gt;='576way_Regular Symbol(2wild)'!G$16,"",IF(E17=0,"",IF(OR(E17=$BW$1,E18=$BW$1,E19=$BW$1,E17=$CP$1,E18=$CP$1,E19=$CP$1,E20=$BW$1,E20=$CP$1),0,1)))</f>
        <v>1</v>
      </c>
      <c r="CS17" s="3">
        <f>IF($A17&gt;='576way_Regular Symbol(2wild)'!H$16,"",IF(F17=0,"",IF(OR(F17=$BW$1,F18=$BW$1,F19=$BW$1,F17=$CP$1,F18=$CP$1,F19=$CP$1,F20=$BW$1,F20=$CP$1),0,1)))</f>
        <v>0</v>
      </c>
      <c r="CU17" s="3">
        <f>IF($A17&gt;='576way_Regular Symbol(2wild)'!D$16,"",IF(B17=0,"",IF(OR(B17=$BW$1,B18=$BW$1,B19=$BW$1,B17=$CV$1,B18=$CV$1,B19=$CV$1),0,1)))</f>
        <v>1</v>
      </c>
      <c r="CV17" s="3">
        <f>IF($A17&gt;='576way_Regular Symbol(2wild)'!E$16,"",IF(C17=0,"",IF(OR(C17=$BW$1,C18=$BW$1,C19=$BW$1,C17=$CV$1,C18=$CV$1,C19=$CV$1),0,1)))</f>
        <v>1</v>
      </c>
      <c r="CW17" s="3">
        <f>IF($A17&gt;='576way_Regular Symbol(2wild)'!F$16,"",IF(D17=0,"",IF(OR(D17=$BW$1,D18=$BW$1,D19=$BW$1,D17=$CV$1,D18=$CV$1,D19=$CV$1,D20=$BW$1,D20=$CV$1),0,1)))</f>
        <v>1</v>
      </c>
      <c r="CX17" s="3">
        <f>IF($A17&gt;='576way_Regular Symbol(2wild)'!G$16,"",IF(E17=0,"",IF(OR(E17=$BW$1,E18=$BW$1,E19=$BW$1,E17=$CV$1,E18=$CV$1,E19=$CV$1,E20=$BW$1,E20=$CV$1),0,1)))</f>
        <v>1</v>
      </c>
      <c r="CY17" s="3">
        <f>IF($A17&gt;='576way_Regular Symbol(2wild)'!H$16,"",IF(F17=0,"",IF(OR(F17=$BW$1,F18=$BW$1,F19=$BW$1,F17=$CV$1,F18=$CV$1,F19=$CV$1,F20=$BW$1,F20=$CV$1),0,1)))</f>
        <v>1</v>
      </c>
    </row>
    <row r="18" spans="1:103">
      <c r="A18" s="337">
        <f>IF('243way_Regular Symbol'!L17="","",'243way_Regular Symbol'!L17)</f>
        <v>14</v>
      </c>
      <c r="B18" s="191" t="str">
        <f>IF('576way_Regular Symbol(2wild)'!Q17="",
IF($A18-'576way_Regular Symbol(2wild)'!D$16&gt;='576way_RegularＸ_W()'!B$2-1,"",VLOOKUP($A18-'576way_Regular Symbol(2wild)'!D$16,'576way_Regular Symbol(2wild)'!$P$3:$U$99,'576way_RegularＸ_W()'!B$3+1,FALSE)),
'576way_Regular Symbol(2wild)'!Q17)</f>
        <v>TE</v>
      </c>
      <c r="C18" s="191" t="str">
        <f>IF('576way_Regular Symbol(2wild)'!R17="",
IF($A18-'576way_Regular Symbol(2wild)'!E$16&gt;='576way_RegularＸ_W()'!C$2-1,"",VLOOKUP($A18-'576way_Regular Symbol(2wild)'!E$16,'576way_Regular Symbol(2wild)'!$P$3:$U$99,'576way_RegularＸ_W()'!C$3+1,FALSE)),
'576way_Regular Symbol(2wild)'!R17)</f>
        <v>M1</v>
      </c>
      <c r="D18" s="191" t="str">
        <f>IF('576way_Regular Symbol(2wild)'!S17="",
IF($A18-'576way_Regular Symbol(2wild)'!F$16&gt;='576way_RegularＸ_W()'!D$2-1,"",VLOOKUP($A18-'576way_Regular Symbol(2wild)'!F$16,'576way_Regular Symbol(2wild)'!$P$3:$U$99,'576way_RegularＸ_W()'!D$3+1,FALSE)),
'576way_Regular Symbol(2wild)'!S17)</f>
        <v>Q</v>
      </c>
      <c r="E18" s="191" t="str">
        <f>IF('576way_Regular Symbol(2wild)'!T17="",
IF($A18-'576way_Regular Symbol(2wild)'!G$16&gt;='576way_RegularＸ_W()'!E$2-1,"",VLOOKUP($A18-'576way_Regular Symbol(2wild)'!G$16,'576way_Regular Symbol(2wild)'!$P$3:$U$99,'576way_RegularＸ_W()'!E$3+1,FALSE)),
'576way_Regular Symbol(2wild)'!T17)</f>
        <v>M2</v>
      </c>
      <c r="F18" s="191" t="str">
        <f>IF('576way_Regular Symbol(2wild)'!U17="",
IF($A18-'576way_Regular Symbol(2wild)'!H$16&gt;='576way_RegularＸ_W()'!F$2-1,"",VLOOKUP($A18-'576way_Regular Symbol(2wild)'!H$16,'576way_Regular Symbol(2wild)'!$P$3:$U$99,'576way_RegularＸ_W()'!F$3+1,FALSE)),
'576way_Regular Symbol(2wild)'!U17)</f>
        <v>Q</v>
      </c>
      <c r="N18" s="363">
        <f t="shared" si="66"/>
        <v>14</v>
      </c>
      <c r="O18" s="344">
        <f>IF($A18&gt;='576way_Regular Symbol(2wild)'!D$16,"",IF(B18="","",IF(OR(B18=$O$1,B18=$P$1,B19=$O$1,B19=$P$1,B20=$O$1,B20=$P$1),0,1)))</f>
        <v>1</v>
      </c>
      <c r="P18" s="344">
        <f>IF($A18&gt;='576way_Regular Symbol(2wild)'!E$16,"",IF(C18="","",IF(OR(C18=$O$1,C18=$P$1,C19=$O$1,C19=$P$1,C20=$O$1,C20=$P$1),0,1)))</f>
        <v>0</v>
      </c>
      <c r="Q18" s="344">
        <f>IF($A18&gt;='576way_Regular Symbol(2wild)'!F$16,"",IF(D18="","",IF(OR(D18=$O$1,D18=$P$1,D19=$O$1,D19=$P$1,D20=$O$1,D20=$P$1,D21=$O$1,D21=$P$1),0,1)))</f>
        <v>1</v>
      </c>
      <c r="R18" s="344">
        <f>IF($A18&gt;='576way_Regular Symbol(2wild)'!G$16,"",IF(E18="","",IF(OR(E18=$O$1,E18=$P$1,E19=$O$1,E19=$P$1,E20=$O$1,E20=$P$1,E21=$O$1,E21=$P$1),0,1)))</f>
        <v>1</v>
      </c>
      <c r="S18" s="344">
        <f>IF($A18&gt;='576way_Regular Symbol(2wild)'!H$16,"",IF(F18="","",IF(OR(F18=$O$1,F18=$P$1,F19=$O$1,F19=$P$1,F20=$O$1,F20=$P$1,F21=$O$1,F21=$P$1),0,1)))</f>
        <v>1</v>
      </c>
      <c r="U18" s="344">
        <f>IF($A18&gt;='576way_Regular Symbol(2wild)'!D$16,"",IF(B18=0,"",IF(OR(B18=$U$1,B18=$V$1,B19=$U$1,B19=$V$1,B20=$U$1,B20=$V$1),0,1)))</f>
        <v>1</v>
      </c>
      <c r="V18" s="344">
        <f>IF($A18&gt;='576way_Regular Symbol(2wild)'!E$16,"",IF(C18=0,"",IF(OR(C18=$U$1,C18=$V$1,C19=$U$1,C19=$V$1,C20=$U$1,C20=$V$1),0,1)))</f>
        <v>1</v>
      </c>
      <c r="W18" s="3">
        <f>IF($A18&gt;='576way_Regular Symbol(2wild)'!F$16,"",IF(D18=0,"",IF(OR(D18=$U$1,D18=$V$1,D19=$U$1,D19=$V$1,D20=$U$1,D20=$V$1,D21=$U$1,D21=$V$1),0,1)))</f>
        <v>1</v>
      </c>
      <c r="X18" s="3">
        <f>IF($A18&gt;='576way_Regular Symbol(2wild)'!G$16,"",IF(E18=0,"",IF(OR(E18=$U$1,E18=$V$1,E19=$U$1,E19=$V$1,E20=$U$1,E20=$V$1,E21=$U$1,E21=$V$1),0,1)))</f>
        <v>0</v>
      </c>
      <c r="Y18" s="3">
        <f>IF($A18&gt;='576way_Regular Symbol(2wild)'!H$16,"",IF(F18=0,"",IF(OR(F18=$U$1,F18=$V$1,F19=$U$1,F19=$V$1,F20=$U$1,F20=$V$1,F21=$U$1,F21=$V$1),0,1)))</f>
        <v>1</v>
      </c>
      <c r="AA18" s="344">
        <f>IF($A18&gt;='576way_Regular Symbol(2wild)'!D$16,"",IF(B18=0,"",IF(OR(B18=$AA$1,B18=$AB$1,B19=$AA$1,B19=$AB$1,B20=$AA$1,,B20=$AB$1),0,1)))</f>
        <v>1</v>
      </c>
      <c r="AB18" s="344">
        <f>IF($A18&gt;='576way_Regular Symbol(2wild)'!E$16,"",IF(C18=0,"",IF(OR(C18=$AA$1,C18=$AB$1,C19=$AA$1,C19=$AB$1,C20=$AA$1,,C20=$AB$1),0,1)))</f>
        <v>1</v>
      </c>
      <c r="AC18" s="3">
        <f>IF($A18&gt;='576way_Regular Symbol(2wild)'!F$16,"",IF(D18=0,"",IF(OR(D18=$AA$1,D18=$AB$1,D19=$AA$1,D19=$AB$1,D20=$AA$1,D20=$AB$1,D21=$AA$1,D21=$AB$1),0,1)))</f>
        <v>1</v>
      </c>
      <c r="AD18" s="3">
        <f>IF($A18&gt;='576way_Regular Symbol(2wild)'!G$16,"",IF(E18=0,"",IF(OR(E18=$AA$1,E18=$AB$1,E19=$AA$1,E19=$AB$1,E20=$AA$1,E20=$AB$1,E21=$AA$1,E21=$AB$1),0,1)))</f>
        <v>1</v>
      </c>
      <c r="AE18" s="3">
        <f>IF($A18&gt;='576way_Regular Symbol(2wild)'!H$16,"",IF(F18=0,"",IF(OR(F18=$AA$1,F18=$AB$1,F19=$AA$1,F19=$AB$1,F20=$AA$1,F20=$AB$1,F21=$AA$1,F21=$AB$1),0,1)))</f>
        <v>0</v>
      </c>
      <c r="AG18" s="344">
        <f>IF($A18&gt;='576way_Regular Symbol(2wild)'!D$16,"",IF(B18=0,"",IF(OR(B18=$AG$1,B18=$AH$1,B19=$AG$1,B19=$AH$1,B20=$AG$1,B20=$AH$1),0,1)))</f>
        <v>1</v>
      </c>
      <c r="AH18" s="344">
        <f>IF($A18&gt;='576way_Regular Symbol(2wild)'!E$16,"",IF(C18=0,"",IF(OR(C18=$AG$1,C18=$AH$1,C19=$AG$1,C19=$AH$1,C20=$AG$1,C20=$AH$1),0,1)))</f>
        <v>1</v>
      </c>
      <c r="AI18" s="3">
        <f>IF($A18&gt;='576way_Regular Symbol(2wild)'!F$16,"",IF(D18=0,"",IF(OR(D18=$AG$1,D18=$AH$1,D19=$AG$1,D19=$AH$1,D20=$AG$1,D20=$AH$1,D21=$AG$1,D21=$AH$1),0,1)))</f>
        <v>1</v>
      </c>
      <c r="AJ18" s="3">
        <f>IF($A18&gt;='576way_Regular Symbol(2wild)'!G$16,"",IF(E18=0,"",IF(OR(E18=$AG$1,E18=$AH$1,E19=$AG$1,E19=$AH$1,E20=$AG$1,E20=$AH$1,E21=$AG$1,E21=$AH$1),0,1)))</f>
        <v>0</v>
      </c>
      <c r="AK18" s="3">
        <f>IF($A18&gt;='576way_Regular Symbol(2wild)'!H$16,"",IF(F18=0,"",IF(OR(F18=$AG$1,F18=$AH$1,F19=$AG$1,F19=$AH$1,F20=$AG$1,F20=$AH$1,F21=$AG$1,F21=$AH$1),0,1)))</f>
        <v>0</v>
      </c>
      <c r="AM18" s="344">
        <f>IF($A18&gt;='576way_Regular Symbol(2wild)'!D$16,"",IF(B18=0,"",IF(OR(B18=$AM$1,B18=$AN$1,B19=$AM$1,B19=$AN$1,B20=$AM$1,B20=$AN$1),0,1)))</f>
        <v>1</v>
      </c>
      <c r="AN18" s="344">
        <f>IF($A18&gt;='576way_Regular Symbol(2wild)'!E$16,"",IF(C18=0,"",IF(OR(C18=$AM$1,C18=$AN$1,C19=$AM$1,C19=$AN$1,C20=$AM$1,C20=$AN$1),0,1)))</f>
        <v>0</v>
      </c>
      <c r="AO18" s="3">
        <f>IF($A18&gt;='576way_Regular Symbol(2wild)'!F$16,"",IF(D18=0,"",IF(OR(D18=$AM$1,D18=$AN$1,D19=$AM$1,D19=$AN$1,D20=$AM$1,D20=$AN$1,D21=$AM$1,D21=$AN$1),0,1)))</f>
        <v>0</v>
      </c>
      <c r="AP18" s="3">
        <f>IF($A18&gt;='576way_Regular Symbol(2wild)'!G$16,"",IF(E18=0,"",IF(OR(E18=$AM$1,E18=$AN$1,E19=$AM$1,E19=$AN$1,E20=$AM$1,E20=$AN$1,E21=$AM$1,E21=$AN$1),0,1)))</f>
        <v>1</v>
      </c>
      <c r="AQ18" s="3">
        <f>IF($A18&gt;='576way_Regular Symbol(2wild)'!H$16,"",IF(F18=0,"",IF(OR(F18=$AM$1,F18=$AN$1,F19=$AM$1,F19=$AN$1,F20=$AM$1,F20=$AN$1,F21=$AM$1,F21=$AN$1),0,1)))</f>
        <v>1</v>
      </c>
      <c r="AS18" s="344">
        <f>IF($A18&gt;='576way_Regular Symbol(2wild)'!D$16,"",IF(B18=0,"",IF(OR(B18=$AM$1,B18=$AT$1,B19=$AM$1,B19=$AT$1,B20=$AM$1,B20=$AT$1),0,1)))</f>
        <v>1</v>
      </c>
      <c r="AT18" s="344">
        <f>IF($A18&gt;='576way_Regular Symbol(2wild)'!E$16,"",IF(C18=0,"",IF(OR(C18=$AM$1,C18=$AT$1,C19=$AM$1,C19=$AT$1,C20=$AM$1,C20=$AT$1),0,1)))</f>
        <v>1</v>
      </c>
      <c r="AU18" s="3">
        <f>IF($A18&gt;='576way_Regular Symbol(2wild)'!F$16,"",IF(D18=0,"",IF(OR(D18=$AM$1,D18=$AT$1,D19=$AM$1,D19=$AT$1,D20=$AM$1,D20=$AT$1,D21=$AM$1,D21=$AT$1),0,1)))</f>
        <v>1</v>
      </c>
      <c r="AV18" s="3">
        <f>IF($A18&gt;='576way_Regular Symbol(2wild)'!G$16,"",IF(E18=0,"",IF(OR(E18=$AM$1,E18=$AT$1,E19=$AM$1,E19=$AT$1,E20=$AM$1,E20=$AT$1,E21=$AM$1,E21=$AT$1),0,1)))</f>
        <v>1</v>
      </c>
      <c r="AW18" s="3">
        <f>IF($A18&gt;='576way_Regular Symbol(2wild)'!H$16,"",IF(F18=0,"",IF(OR(F18=$AM$1,F18=$AT$1,F19=$AM$1,F19=$AT$1,F20=$AM$1,F20=$AT$1,F21=$AM$1,F21=$AT$1),0,1)))</f>
        <v>1</v>
      </c>
      <c r="AY18" s="344">
        <f>IF($A18&gt;='576way_Regular Symbol(2wild)'!D$16,"",IF(B18=0,"",IF(OR(B18=$AM$1,B18=$AZ$1,B19=$AM$1,B19=$AZ$1,B20=$AM$1,B20=$AZ$1),0,1)))</f>
        <v>1</v>
      </c>
      <c r="AZ18" s="344">
        <f>IF($A18&gt;='576way_Regular Symbol(2wild)'!E$16,"",IF(C18=0,"",IF(OR(C18=$AM$1,C18=$AZ$1,C19=$AM$1,C19=$AZ$1,C20=$AM$1,C20=$AZ$1),0,1)))</f>
        <v>1</v>
      </c>
      <c r="BA18" s="3">
        <f>IF($A18&gt;='576way_Regular Symbol(2wild)'!F$16,"",IF(D18=0,"",IF(OR(D18=$AM$1,D18=$AZ$1,D19=$AM$1,D19=$AZ$1,D20=$AM$1,D20=$AZ$1,D21=$AM$1,D21=$AZ$1),0,1)))</f>
        <v>1</v>
      </c>
      <c r="BB18" s="3">
        <f>IF($A18&gt;='576way_Regular Symbol(2wild)'!G$16,"",IF(E18=0,"",IF(OR(E18=$AM$1,E18=$AZ$1,E19=$AM$1,E19=$AZ$1,E20=$AM$1,E20=$AZ$1,E21=$AM$1,E21=$AZ$1),0,1)))</f>
        <v>1</v>
      </c>
      <c r="BC18" s="3">
        <f>IF($A18&gt;='576way_Regular Symbol(2wild)'!H$16,"",IF(F18=0,"",IF(OR(F18=$AM$1,F18=$AZ$1,F19=$AM$1,F19=$AZ$1,F20=$AM$1,F20=$AZ$1,F21=$AM$1,F21=$AZ$1),0,1)))</f>
        <v>1</v>
      </c>
      <c r="BE18" s="344">
        <f>IF($A18&gt;='576way_Regular Symbol(2wild)'!D$16,"",IF(B18=0,"",IF(OR(B18=$AM$1,B18=$BF$1,B19=$AM$1,B19=$BF$1,B20=$AM$1,B20=$BF$1),0,1)))</f>
        <v>1</v>
      </c>
      <c r="BF18" s="344">
        <f>IF($A18&gt;='576way_Regular Symbol(2wild)'!E$16,"",IF(C18=0,"",IF(OR(C18=$AM$1,C18=$BF$1,C19=$AM$1,C19=$BF$1,C20=$AM$1,C20=$BF$1),0,1)))</f>
        <v>1</v>
      </c>
      <c r="BG18" s="3">
        <f>IF($A18&gt;='576way_Regular Symbol(2wild)'!F$16,"",IF(D18=0,"",COUNTIF(D18:D21,$BF$1)))</f>
        <v>0</v>
      </c>
      <c r="BH18" s="3">
        <f>IF($A18&gt;='576way_Regular Symbol(2wild)'!G$16,"",IF(E18=0,"",COUNTIF(E18:E21,$BF$1)))</f>
        <v>0</v>
      </c>
      <c r="BI18" s="3">
        <f>IF($A18&gt;='576way_Regular Symbol(2wild)'!H$16,"",IF(F18=0,"",COUNTIF(F18:F21,$BF$1)))</f>
        <v>0</v>
      </c>
      <c r="BK18" s="344">
        <f>IF($A18&gt;='576way_Regular Symbol(2wild)'!D$16,"",IF(B18=0,"",IF(OR(B18=$AM$1,B18=$BL$1,B19=$AM$1,B19=$BL$1,B20=$AM$1,B20=$BL$1),0,1)))</f>
        <v>1</v>
      </c>
      <c r="BL18" s="344">
        <f>IF($A18&gt;='576way_Regular Symbol(2wild)'!E$16,"",IF(C18=0,"",IF(OR(C18=$AM$1,C18=$BL$1,C19=$AM$1,C19=$BL$1,C20=$AM$1,C20=$BL$1),0,1)))</f>
        <v>1</v>
      </c>
      <c r="BM18" s="3">
        <f>IF($A18&gt;='576way_Regular Symbol(2wild)'!F$16,"",IF(D18=0,"",IF(OR(D18=$AM$1,D18=$BL$1,D19=$AM$1,D19=$BL$1,D20=$AM$1,D20=$BL$1,D21=$AM$1,D21=$BL$1),0,1)))</f>
        <v>1</v>
      </c>
      <c r="BN18" s="3">
        <f>IF($A18&gt;='576way_Regular Symbol(2wild)'!G$16,"",IF(E18=0,"",IF(OR(E18=$AM$1,E18=$BL$1,E19=$AM$1,E19=$BL$1,E20=$AM$1,E20=$BL$1,E21=$AM$1,E21=$BL$1),0,1)))</f>
        <v>1</v>
      </c>
      <c r="BO18" s="3">
        <f>IF($A18&gt;='576way_Regular Symbol(2wild)'!H$16,"",IF(F18=0,"",IF(OR(F18=$AM$1,F18=$BL$1,F19=$AM$1,F19=$BL$1,F20=$AM$1,F20=$BL$1,F21=$AM$1,F21=$BL$1),0,1)))</f>
        <v>1</v>
      </c>
      <c r="BQ18" s="3">
        <f>IF($A18&gt;='576way_Regular Symbol(2wild)'!D$16,"",IF(B18=0,"",IF(OR(B18=$BQ$1,B18=$BR$1,B19=$BQ$1,B19=$BR$1,B20=$BQ$1,B20=$BR$1),0,1)))</f>
        <v>1</v>
      </c>
      <c r="BR18" s="3">
        <f>IF($A18&gt;='576way_Regular Symbol(2wild)'!E$16,"",IF(C18=0,"",IF(OR(C18=$BQ$1,C18=$BR$1,C19=$BQ$1,C19=$BR$1,C20=$BQ$1,C20=$BR$1),0,1)))</f>
        <v>1</v>
      </c>
      <c r="BS18" s="3">
        <f>IF($A18&gt;='576way_Regular Symbol(2wild)'!F$16,"",IF(D18=0,"",IF(OR(D18=$BQ$1,D18=$BR$1,D19=$BQ$1,D19=$BR$1,D20=$BQ$1,D20=$BR$1,D21=$BQ$1,D21=$BR$1),0,1)))</f>
        <v>1</v>
      </c>
      <c r="BT18" s="3">
        <f>IF($A18&gt;='576way_Regular Symbol(2wild)'!G$16,"",IF(E18=0,"",IF(OR(E18=$BQ$1,E18=$BR$1,E19=$BQ$1,E19=$BR$1,E20=$BQ$1,E20=$BR$1,E21=$BQ$1,E21=$BR$1),0,1)))</f>
        <v>1</v>
      </c>
      <c r="BU18" s="3">
        <f>IF($A18&gt;='576way_Regular Symbol(2wild)'!H$16,"",IF(F18=0,"",IF(OR(F18=$BQ$1,F18=$BR$1,F19=$BQ$1,F19=$BR$1,F20=$BQ$1,F20=$BR$1,F21=$BQ$1,F21=$BR$1),0,1)))</f>
        <v>1</v>
      </c>
      <c r="BW18" s="3">
        <f>IF($A18&gt;='576way_Regular Symbol(2wild)'!D$16,"",IF(B18=0,"",IF(OR(B18=$BW$1,B19=$BW$1,B20=$BW$1,B18=$BX$1,B19=$BX$1,B20=$BX$1),0,1)))</f>
        <v>1</v>
      </c>
      <c r="BX18" s="3">
        <f>IF($A18&gt;='576way_Regular Symbol(2wild)'!E$16,"",IF(C18=0,"",IF(OR(C18=$BW$1,C19=$BW$1,C20=$BW$1,C18=$BX$1,C19=$BX$1,C20=$BX$1),0,1)))</f>
        <v>1</v>
      </c>
      <c r="BY18" s="3">
        <f>IF($A18&gt;='576way_Regular Symbol(2wild)'!F$16,"",IF(D18=0,"",IF(OR(D18=$BW$1,D19=$BW$1,D20=$BW$1,D18=$BX$1,D19=$BX$1,D20=$BX$1,D21=$BW$1,D21=$BX$1),0,1)))</f>
        <v>1</v>
      </c>
      <c r="BZ18" s="3">
        <f>IF($A18&gt;='576way_Regular Symbol(2wild)'!G$16,"",IF(E18=0,"",IF(OR(E18=$BW$1,E19=$BW$1,E20=$BW$1,E18=$BX$1,E19=$BX$1,E20=$BX$1,E21=$BW$1,E21=$BX$1),0,1)))</f>
        <v>0</v>
      </c>
      <c r="CA18" s="3">
        <f>IF($A18&gt;='576way_Regular Symbol(2wild)'!H$16,"",IF(F18=0,"",IF(OR(F18=$BW$1,F19=$BW$1,F20=$BW$1,F18=$BX$1,F19=$BX$1,F20=$BX$1,F21=$BW$1,F21=$BX$1),0,1)))</f>
        <v>1</v>
      </c>
      <c r="CC18" s="3">
        <f>IF($A18&gt;='576way_Regular Symbol(2wild)'!D$16,"",IF(B18=0,"",IF(OR(B18=$BW$1,B19=$BW$1,B20=$BW$1,B18=$CD$1,B19=$CD$1,B20=$CD$1),0,1)))</f>
        <v>1</v>
      </c>
      <c r="CD18" s="3">
        <f>IF($A18&gt;='576way_Regular Symbol(2wild)'!E$16,"",IF(C18=0,"",IF(OR(C18=$BW$1,C19=$BW$1,C20=$BW$1,C18=$CD$1,C19=$CD$1,C20=$CD$1),0,1)))</f>
        <v>0</v>
      </c>
      <c r="CE18" s="3">
        <f>IF($A18&gt;='576way_Regular Symbol(2wild)'!F$16,"",IF(D18=0,"",IF(OR(D18=$BW$1,D19=$BW$1,D20=$BW$1,D18=$CD$1,D19=$CD$1,D20=$CD$1,D21=$BW$1,D21=$CD$1),0,1)))</f>
        <v>0</v>
      </c>
      <c r="CF18" s="3">
        <f>IF($A18&gt;='576way_Regular Symbol(2wild)'!G$16,"",IF(E18=0,"",IF(OR(E18=$BW$1,E19=$BW$1,E20=$BW$1,E18=$CD$1,E19=$CD$1,E20=$CD$1,E21=$BW$1,E21=$CD$1),0,1)))</f>
        <v>1</v>
      </c>
      <c r="CG18" s="3">
        <f>IF($A18&gt;='576way_Regular Symbol(2wild)'!H$16,"",IF(F18=0,"",IF(OR(F18=$BW$1,F19=$BW$1,F20=$BW$1,F18=$CD$1,F19=$CD$1,F20=$CD$1,F21=$BW$1,F21=$CD$1),0,1)))</f>
        <v>0</v>
      </c>
      <c r="CI18" s="3">
        <f>IF($A18&gt;='576way_Regular Symbol(2wild)'!D$16,"",IF(B18=0,"",IF(OR(B18=$BW$1,B19=$BW$1,B20=$BW$1,B18=$CJ$1,B19=$CJ$1,B20=$CJ$1),0,1)))</f>
        <v>0</v>
      </c>
      <c r="CJ18" s="3">
        <f>IF($A18&gt;='576way_Regular Symbol(2wild)'!E$16,"",IF(C18=0,"",IF(OR(C18=$BW$1,C19=$BW$1,C20=$BW$1,C18=$CJ$1,C19=$CJ$1,C20=$CJ$1),0,1)))</f>
        <v>1</v>
      </c>
      <c r="CK18" s="3">
        <f>IF($A18&gt;='576way_Regular Symbol(2wild)'!F$16,"",IF(D18=0,"",IF(OR(D18=$BW$1,D19=$BW$1,D20=$BW$1,D18=$CJ$1,D19=$CJ$1,D20=$CJ$1,D21=$BW$1,D21=$CJ$1),0,1)))</f>
        <v>1</v>
      </c>
      <c r="CL18" s="3">
        <f>IF($A18&gt;='576way_Regular Symbol(2wild)'!G$16,"",IF(E18=0,"",IF(OR(E18=$BW$1,E19=$BW$1,E20=$BW$1,E18=$CJ$1,E19=$CJ$1,E20=$CJ$1,E21=$BW$1,E21=$CJ$1),0,1)))</f>
        <v>1</v>
      </c>
      <c r="CM18" s="3">
        <f>IF($A18&gt;='576way_Regular Symbol(2wild)'!H$16,"",IF(F18=0,"",IF(OR(F18=$BW$1,F19=$BW$1,F20=$BW$1,F18=$CJ$1,F19=$CJ$1,F20=$CJ$1,F21=$BW$1,F21=$CJ$1),0,1)))</f>
        <v>0</v>
      </c>
      <c r="CO18" s="3">
        <f>IF($A18&gt;='576way_Regular Symbol(2wild)'!D$16,"",IF(B18=0,"",IF(OR(B18=$BW$1,B19=$BW$1,B20=$BW$1,B18=$CP$1,B19=$CP$1,B20=$CP$1),0,1)))</f>
        <v>0</v>
      </c>
      <c r="CP18" s="3">
        <f>IF($A18&gt;='576way_Regular Symbol(2wild)'!E$16,"",IF(C18=0,"",IF(OR(C18=$BW$1,C19=$BW$1,C20=$BW$1,C18=$CP$1,C19=$CP$1,C20=$CP$1),0,1)))</f>
        <v>1</v>
      </c>
      <c r="CQ18" s="3">
        <f>IF($A18&gt;='576way_Regular Symbol(2wild)'!F$16,"",IF(D18=0,"",IF(OR(D18=$BW$1,D19=$BW$1,D20=$BW$1,D18=$CP$1,D19=$CP$1,D20=$CP$1,D21=$BW$1,D21=$CP$1),0,1)))</f>
        <v>1</v>
      </c>
      <c r="CR18" s="3">
        <f>IF($A18&gt;='576way_Regular Symbol(2wild)'!G$16,"",IF(E18=0,"",IF(OR(E18=$BW$1,E19=$BW$1,E20=$BW$1,E18=$CP$1,E19=$CP$1,E20=$CP$1,E21=$BW$1,E21=$CP$1),0,1)))</f>
        <v>1</v>
      </c>
      <c r="CS18" s="3">
        <f>IF($A18&gt;='576way_Regular Symbol(2wild)'!H$16,"",IF(F18=0,"",IF(OR(F18=$BW$1,F19=$BW$1,F20=$BW$1,F18=$CP$1,F19=$CP$1,F20=$CP$1,F21=$BW$1,F21=$CP$1),0,1)))</f>
        <v>1</v>
      </c>
      <c r="CU18" s="3">
        <f>IF($A18&gt;='576way_Regular Symbol(2wild)'!D$16,"",IF(B18=0,"",IF(OR(B18=$BW$1,B19=$BW$1,B20=$BW$1,B18=$CV$1,B19=$CV$1,B20=$CV$1),0,1)))</f>
        <v>1</v>
      </c>
      <c r="CV18" s="3">
        <f>IF($A18&gt;='576way_Regular Symbol(2wild)'!E$16,"",IF(C18=0,"",IF(OR(C18=$BW$1,C19=$BW$1,C20=$BW$1,C18=$CV$1,C19=$CV$1,C20=$CV$1),0,1)))</f>
        <v>1</v>
      </c>
      <c r="CW18" s="3">
        <f>IF($A18&gt;='576way_Regular Symbol(2wild)'!F$16,"",IF(D18=0,"",IF(OR(D18=$BW$1,D19=$BW$1,D20=$BW$1,D18=$CV$1,D19=$CV$1,D20=$CV$1,D21=$BW$1,D21=$CV$1),0,1)))</f>
        <v>1</v>
      </c>
      <c r="CX18" s="3">
        <f>IF($A18&gt;='576way_Regular Symbol(2wild)'!G$16,"",IF(E18=0,"",IF(OR(E18=$BW$1,E19=$BW$1,E20=$BW$1,E18=$CV$1,E19=$CV$1,E20=$CV$1,E21=$BW$1,E21=$CV$1),0,1)))</f>
        <v>1</v>
      </c>
      <c r="CY18" s="3">
        <f>IF($A18&gt;='576way_Regular Symbol(2wild)'!H$16,"",IF(F18=0,"",IF(OR(F18=$BW$1,F19=$BW$1,F20=$BW$1,F18=$CV$1,F19=$CV$1,F20=$CV$1,F21=$BW$1,F21=$CV$1),0,1)))</f>
        <v>1</v>
      </c>
    </row>
    <row r="19" spans="1:103">
      <c r="A19" s="337">
        <f>IF('243way_Regular Symbol'!L18="","",'243way_Regular Symbol'!L18)</f>
        <v>15</v>
      </c>
      <c r="B19" s="191" t="str">
        <f>IF('576way_Regular Symbol(2wild)'!Q18="",
IF($A19-'576way_Regular Symbol(2wild)'!D$16&gt;='576way_RegularＸ_W()'!B$2-1,"",VLOOKUP($A19-'576way_Regular Symbol(2wild)'!D$16,'576way_Regular Symbol(2wild)'!$P$3:$U$99,'576way_RegularＸ_W()'!B$3+1,FALSE)),
'576way_Regular Symbol(2wild)'!Q18)</f>
        <v>S1</v>
      </c>
      <c r="C19" s="191" t="str">
        <f>IF('576way_Regular Symbol(2wild)'!R18="",
IF($A19-'576way_Regular Symbol(2wild)'!E$16&gt;='576way_RegularＸ_W()'!C$2-1,"",VLOOKUP($A19-'576way_Regular Symbol(2wild)'!E$16,'576way_Regular Symbol(2wild)'!$P$3:$U$99,'576way_RegularＸ_W()'!C$3+1,FALSE)),
'576way_Regular Symbol(2wild)'!R18)</f>
        <v>M5</v>
      </c>
      <c r="D19" s="191" t="str">
        <f>IF('576way_Regular Symbol(2wild)'!S18="",
IF($A19-'576way_Regular Symbol(2wild)'!F$16&gt;='576way_RegularＸ_W()'!D$2-1,"",VLOOKUP($A19-'576way_Regular Symbol(2wild)'!F$16,'576way_Regular Symbol(2wild)'!$P$3:$U$99,'576way_RegularＸ_W()'!D$3+1,FALSE)),
'576way_Regular Symbol(2wild)'!S18)</f>
        <v>Q</v>
      </c>
      <c r="E19" s="191" t="str">
        <f>IF('576way_Regular Symbol(2wild)'!T18="",
IF($A19-'576way_Regular Symbol(2wild)'!G$16&gt;='576way_RegularＸ_W()'!E$2-1,"",VLOOKUP($A19-'576way_Regular Symbol(2wild)'!G$16,'576way_Regular Symbol(2wild)'!$P$3:$U$99,'576way_RegularＸ_W()'!E$3+1,FALSE)),
'576way_Regular Symbol(2wild)'!T18)</f>
        <v>M2</v>
      </c>
      <c r="F19" s="191" t="str">
        <f>IF('576way_Regular Symbol(2wild)'!U18="",
IF($A19-'576way_Regular Symbol(2wild)'!H$16&gt;='576way_RegularＸ_W()'!F$2-1,"",VLOOKUP($A19-'576way_Regular Symbol(2wild)'!H$16,'576way_Regular Symbol(2wild)'!$P$3:$U$99,'576way_RegularＸ_W()'!F$3+1,FALSE)),
'576way_Regular Symbol(2wild)'!U18)</f>
        <v>M3</v>
      </c>
      <c r="N19" s="363">
        <f t="shared" si="66"/>
        <v>15</v>
      </c>
      <c r="O19" s="344">
        <f>IF($A19&gt;='576way_Regular Symbol(2wild)'!D$16,"",IF(B19="","",IF(OR(B19=$O$1,B19=$P$1,B20=$O$1,B20=$P$1,B21=$O$1,B21=$P$1),0,1)))</f>
        <v>1</v>
      </c>
      <c r="P19" s="344">
        <f>IF($A19&gt;='576way_Regular Symbol(2wild)'!E$16,"",IF(C19="","",IF(OR(C19=$O$1,C19=$P$1,C20=$O$1,C20=$P$1,C21=$O$1,C21=$P$1),0,1)))</f>
        <v>1</v>
      </c>
      <c r="Q19" s="344">
        <f>IF($A19&gt;='576way_Regular Symbol(2wild)'!F$16,"",IF(D19="","",IF(OR(D19=$O$1,D19=$P$1,D20=$O$1,D20=$P$1,D21=$O$1,D21=$P$1,D22=$O$1,D22=$P$1),0,1)))</f>
        <v>1</v>
      </c>
      <c r="R19" s="344">
        <f>IF($A19&gt;='576way_Regular Symbol(2wild)'!G$16,"",IF(E19="","",IF(OR(E19=$O$1,E19=$P$1,E20=$O$1,E20=$P$1,E21=$O$1,E21=$P$1,E22=$O$1,E22=$P$1),0,1)))</f>
        <v>1</v>
      </c>
      <c r="S19" s="344">
        <f>IF($A19&gt;='576way_Regular Symbol(2wild)'!H$16,"",IF(F19="","",IF(OR(F19=$O$1,F19=$P$1,F20=$O$1,F20=$P$1,F21=$O$1,F21=$P$1,F22=$O$1,F22=$P$1),0,1)))</f>
        <v>1</v>
      </c>
      <c r="U19" s="344">
        <f>IF($A19&gt;='576way_Regular Symbol(2wild)'!D$16,"",IF(B19=0,"",IF(OR(B19=$U$1,B19=$V$1,B20=$U$1,B20=$V$1,B21=$U$1,B21=$V$1),0,1)))</f>
        <v>1</v>
      </c>
      <c r="V19" s="344">
        <f>IF($A19&gt;='576way_Regular Symbol(2wild)'!E$16,"",IF(C19=0,"",IF(OR(C19=$U$1,C19=$V$1,C20=$U$1,C20=$V$1,C21=$U$1,C21=$V$1),0,1)))</f>
        <v>1</v>
      </c>
      <c r="W19" s="3">
        <f>IF($A19&gt;='576way_Regular Symbol(2wild)'!F$16,"",IF(D19=0,"",IF(OR(D19=$U$1,D19=$V$1,D20=$U$1,D20=$V$1,D21=$U$1,D21=$V$1,D22=$U$1,D22=$V$1),0,1)))</f>
        <v>1</v>
      </c>
      <c r="X19" s="3">
        <f>IF($A19&gt;='576way_Regular Symbol(2wild)'!G$16,"",IF(E19=0,"",IF(OR(E19=$U$1,E19=$V$1,E20=$U$1,E20=$V$1,E21=$U$1,E21=$V$1,E22=$U$1,E22=$V$1),0,1)))</f>
        <v>0</v>
      </c>
      <c r="Y19" s="3">
        <f>IF($A19&gt;='576way_Regular Symbol(2wild)'!H$16,"",IF(F19=0,"",IF(OR(F19=$U$1,F19=$V$1,F20=$U$1,F20=$V$1,F21=$U$1,F21=$V$1,F22=$U$1,F22=$V$1),0,1)))</f>
        <v>1</v>
      </c>
      <c r="AA19" s="344">
        <f>IF($A19&gt;='576way_Regular Symbol(2wild)'!D$16,"",IF(B19=0,"",IF(OR(B19=$AA$1,B19=$AB$1,B20=$AA$1,B20=$AB$1,B21=$AA$1,,B21=$AB$1),0,1)))</f>
        <v>1</v>
      </c>
      <c r="AB19" s="344">
        <f>IF($A19&gt;='576way_Regular Symbol(2wild)'!E$16,"",IF(C19=0,"",IF(OR(C19=$AA$1,C19=$AB$1,C20=$AA$1,C20=$AB$1,C21=$AA$1,,C21=$AB$1),0,1)))</f>
        <v>1</v>
      </c>
      <c r="AC19" s="3">
        <f>IF($A19&gt;='576way_Regular Symbol(2wild)'!F$16,"",IF(D19=0,"",IF(OR(D19=$AA$1,D19=$AB$1,D20=$AA$1,D20=$AB$1,D21=$AA$1,D21=$AB$1,D22=$AA$1,D22=$AB$1),0,1)))</f>
        <v>1</v>
      </c>
      <c r="AD19" s="3">
        <f>IF($A19&gt;='576way_Regular Symbol(2wild)'!G$16,"",IF(E19=0,"",IF(OR(E19=$AA$1,E19=$AB$1,E20=$AA$1,E20=$AB$1,E21=$AA$1,E21=$AB$1,E22=$AA$1,E22=$AB$1),0,1)))</f>
        <v>1</v>
      </c>
      <c r="AE19" s="3">
        <f>IF($A19&gt;='576way_Regular Symbol(2wild)'!H$16,"",IF(F19=0,"",IF(OR(F19=$AA$1,F19=$AB$1,F20=$AA$1,F20=$AB$1,F21=$AA$1,F21=$AB$1,F22=$AA$1,F22=$AB$1),0,1)))</f>
        <v>0</v>
      </c>
      <c r="AG19" s="344">
        <f>IF($A19&gt;='576way_Regular Symbol(2wild)'!D$16,"",IF(B19=0,"",IF(OR(B19=$AG$1,B19=$AH$1,B20=$AG$1,B20=$AH$1,B21=$AG$1,B21=$AH$1),0,1)))</f>
        <v>1</v>
      </c>
      <c r="AH19" s="344">
        <f>IF($A19&gt;='576way_Regular Symbol(2wild)'!E$16,"",IF(C19=0,"",IF(OR(C19=$AG$1,C19=$AH$1,C20=$AG$1,C20=$AH$1,C21=$AG$1,C21=$AH$1),0,1)))</f>
        <v>1</v>
      </c>
      <c r="AI19" s="3">
        <f>IF($A19&gt;='576way_Regular Symbol(2wild)'!F$16,"",IF(D19=0,"",IF(OR(D19=$AG$1,D19=$AH$1,D20=$AG$1,D20=$AH$1,D21=$AG$1,D21=$AH$1,D22=$AG$1,D22=$AH$1),0,1)))</f>
        <v>1</v>
      </c>
      <c r="AJ19" s="3">
        <f>IF($A19&gt;='576way_Regular Symbol(2wild)'!G$16,"",IF(E19=0,"",IF(OR(E19=$AG$1,E19=$AH$1,E20=$AG$1,E20=$AH$1,E21=$AG$1,E21=$AH$1,E22=$AG$1,E22=$AH$1),0,1)))</f>
        <v>0</v>
      </c>
      <c r="AK19" s="3">
        <f>IF($A19&gt;='576way_Regular Symbol(2wild)'!H$16,"",IF(F19=0,"",IF(OR(F19=$AG$1,F19=$AH$1,F20=$AG$1,F20=$AH$1,F21=$AG$1,F21=$AH$1,F22=$AG$1,F22=$AH$1),0,1)))</f>
        <v>0</v>
      </c>
      <c r="AM19" s="344">
        <f>IF($A19&gt;='576way_Regular Symbol(2wild)'!D$16,"",IF(B19=0,"",IF(OR(B19=$AM$1,B19=$AN$1,B20=$AM$1,B20=$AN$1,B21=$AM$1,B21=$AN$1),0,1)))</f>
        <v>1</v>
      </c>
      <c r="AN19" s="344">
        <f>IF($A19&gt;='576way_Regular Symbol(2wild)'!E$16,"",IF(C19=0,"",IF(OR(C19=$AM$1,C19=$AN$1,C20=$AM$1,C20=$AN$1,C21=$AM$1,C21=$AN$1),0,1)))</f>
        <v>0</v>
      </c>
      <c r="AO19" s="3">
        <f>IF($A19&gt;='576way_Regular Symbol(2wild)'!F$16,"",IF(D19=0,"",IF(OR(D19=$AM$1,D19=$AN$1,D20=$AM$1,D20=$AN$1,D21=$AM$1,D21=$AN$1,D22=$AM$1,D22=$AN$1),0,1)))</f>
        <v>0</v>
      </c>
      <c r="AP19" s="3">
        <f>IF($A19&gt;='576way_Regular Symbol(2wild)'!G$16,"",IF(E19=0,"",IF(OR(E19=$AM$1,E19=$AN$1,E20=$AM$1,E20=$AN$1,E21=$AM$1,E21=$AN$1,E22=$AM$1,E22=$AN$1),0,1)))</f>
        <v>1</v>
      </c>
      <c r="AQ19" s="3">
        <f>IF($A19&gt;='576way_Regular Symbol(2wild)'!H$16,"",IF(F19=0,"",IF(OR(F19=$AM$1,F19=$AN$1,F20=$AM$1,F20=$AN$1,F21=$AM$1,F21=$AN$1,F22=$AM$1,F22=$AN$1),0,1)))</f>
        <v>1</v>
      </c>
      <c r="AS19" s="344">
        <f>IF($A19&gt;='576way_Regular Symbol(2wild)'!D$16,"",IF(B19=0,"",IF(OR(B19=$AM$1,B19=$AT$1,B20=$AM$1,B20=$AT$1,B21=$AM$1,B21=$AT$1),0,1)))</f>
        <v>1</v>
      </c>
      <c r="AT19" s="344">
        <f>IF($A19&gt;='576way_Regular Symbol(2wild)'!E$16,"",IF(C19=0,"",IF(OR(C19=$AM$1,C19=$AT$1,C20=$AM$1,C20=$AT$1,C21=$AM$1,C21=$AT$1),0,1)))</f>
        <v>1</v>
      </c>
      <c r="AU19" s="3">
        <f>IF($A19&gt;='576way_Regular Symbol(2wild)'!F$16,"",IF(D19=0,"",IF(OR(D19=$AM$1,D19=$AT$1,D20=$AM$1,D20=$AT$1,D21=$AM$1,D21=$AT$1,D22=$AM$1,D22=$AT$1),0,1)))</f>
        <v>1</v>
      </c>
      <c r="AV19" s="3">
        <f>IF($A19&gt;='576way_Regular Symbol(2wild)'!G$16,"",IF(E19=0,"",IF(OR(E19=$AM$1,E19=$AT$1,E20=$AM$1,E20=$AT$1,E21=$AM$1,E21=$AT$1,E22=$AM$1,E22=$AT$1),0,1)))</f>
        <v>1</v>
      </c>
      <c r="AW19" s="3">
        <f>IF($A19&gt;='576way_Regular Symbol(2wild)'!H$16,"",IF(F19=0,"",IF(OR(F19=$AM$1,F19=$AT$1,F20=$AM$1,F20=$AT$1,F21=$AM$1,F21=$AT$1,F22=$AM$1,F22=$AT$1),0,1)))</f>
        <v>1</v>
      </c>
      <c r="AY19" s="344">
        <f>IF($A19&gt;='576way_Regular Symbol(2wild)'!D$16,"",IF(B19=0,"",IF(OR(B19=$AM$1,B19=$AZ$1,B20=$AM$1,B20=$AZ$1,B21=$AM$1,B21=$AZ$1),0,1)))</f>
        <v>1</v>
      </c>
      <c r="AZ19" s="344">
        <f>IF($A19&gt;='576way_Regular Symbol(2wild)'!E$16,"",IF(C19=0,"",IF(OR(C19=$AM$1,C19=$AZ$1,C20=$AM$1,C20=$AZ$1,C21=$AM$1,C21=$AZ$1),0,1)))</f>
        <v>1</v>
      </c>
      <c r="BA19" s="3">
        <f>IF($A19&gt;='576way_Regular Symbol(2wild)'!F$16,"",IF(D19=0,"",IF(OR(D19=$AM$1,D19=$AZ$1,D20=$AM$1,D20=$AZ$1,D21=$AM$1,D21=$AZ$1,D22=$AM$1,D22=$AZ$1),0,1)))</f>
        <v>1</v>
      </c>
      <c r="BB19" s="3">
        <f>IF($A19&gt;='576way_Regular Symbol(2wild)'!G$16,"",IF(E19=0,"",IF(OR(E19=$AM$1,E19=$AZ$1,E20=$AM$1,E20=$AZ$1,E21=$AM$1,E21=$AZ$1,E22=$AM$1,E22=$AZ$1),0,1)))</f>
        <v>1</v>
      </c>
      <c r="BC19" s="3">
        <f>IF($A19&gt;='576way_Regular Symbol(2wild)'!H$16,"",IF(F19=0,"",IF(OR(F19=$AM$1,F19=$AZ$1,F20=$AM$1,F20=$AZ$1,F21=$AM$1,F21=$AZ$1,F22=$AM$1,F22=$AZ$1),0,1)))</f>
        <v>1</v>
      </c>
      <c r="BE19" s="344">
        <f>IF($A19&gt;='576way_Regular Symbol(2wild)'!D$16,"",IF(B19=0,"",IF(OR(B19=$AM$1,B19=$BF$1,B20=$AM$1,B20=$BF$1,B21=$AM$1,B21=$BF$1),0,1)))</f>
        <v>1</v>
      </c>
      <c r="BF19" s="344">
        <f>IF($A19&gt;='576way_Regular Symbol(2wild)'!E$16,"",IF(C19=0,"",IF(OR(C19=$AM$1,C19=$BF$1,C20=$AM$1,C20=$BF$1,C21=$AM$1,C21=$BF$1),0,1)))</f>
        <v>1</v>
      </c>
      <c r="BG19" s="3">
        <f>IF($A19&gt;='576way_Regular Symbol(2wild)'!F$16,"",IF(D19=0,"",COUNTIF(D19:D22,$BF$1)))</f>
        <v>0</v>
      </c>
      <c r="BH19" s="3">
        <f>IF($A19&gt;='576way_Regular Symbol(2wild)'!G$16,"",IF(E19=0,"",COUNTIF(E19:E22,$BF$1)))</f>
        <v>0</v>
      </c>
      <c r="BI19" s="3">
        <f>IF($A19&gt;='576way_Regular Symbol(2wild)'!H$16,"",IF(F19=0,"",COUNTIF(F19:F22,$BF$1)))</f>
        <v>0</v>
      </c>
      <c r="BK19" s="344">
        <f>IF($A19&gt;='576way_Regular Symbol(2wild)'!D$16,"",IF(B19=0,"",IF(OR(B19=$AM$1,B19=$BL$1,B20=$AM$1,B20=$BL$1,B21=$AM$1,B21=$BL$1),0,1)))</f>
        <v>1</v>
      </c>
      <c r="BL19" s="344">
        <f>IF($A19&gt;='576way_Regular Symbol(2wild)'!E$16,"",IF(C19=0,"",IF(OR(C19=$AM$1,C19=$BL$1,C20=$AM$1,C20=$BL$1,C21=$AM$1,C21=$BL$1),0,1)))</f>
        <v>1</v>
      </c>
      <c r="BM19" s="3">
        <f>IF($A19&gt;='576way_Regular Symbol(2wild)'!F$16,"",IF(D19=0,"",IF(OR(D19=$AM$1,D19=$BL$1,D20=$AM$1,D20=$BL$1,D21=$AM$1,D21=$BL$1,D22=$AM$1,D22=$BL$1),0,1)))</f>
        <v>1</v>
      </c>
      <c r="BN19" s="3">
        <f>IF($A19&gt;='576way_Regular Symbol(2wild)'!G$16,"",IF(E19=0,"",IF(OR(E19=$AM$1,E19=$BL$1,E20=$AM$1,E20=$BL$1,E21=$AM$1,E21=$BL$1,E22=$AM$1,E22=$BL$1),0,1)))</f>
        <v>1</v>
      </c>
      <c r="BO19" s="3">
        <f>IF($A19&gt;='576way_Regular Symbol(2wild)'!H$16,"",IF(F19=0,"",IF(OR(F19=$AM$1,F19=$BL$1,F20=$AM$1,F20=$BL$1,F21=$AM$1,F21=$BL$1,F22=$AM$1,F22=$BL$1),0,1)))</f>
        <v>1</v>
      </c>
      <c r="BQ19" s="3">
        <f>IF($A19&gt;='576way_Regular Symbol(2wild)'!D$16,"",IF(B19=0,"",IF(OR(B19=$BQ$1,B19=$BR$1,B20=$BQ$1,B20=$BR$1,B21=$BQ$1,B21=$BR$1),0,1)))</f>
        <v>1</v>
      </c>
      <c r="BR19" s="3">
        <f>IF($A19&gt;='576way_Regular Symbol(2wild)'!E$16,"",IF(C19=0,"",IF(OR(C19=$BQ$1,C19=$BR$1,C20=$BQ$1,C20=$BR$1,C21=$BQ$1,C21=$BR$1),0,1)))</f>
        <v>1</v>
      </c>
      <c r="BS19" s="3">
        <f>IF($A19&gt;='576way_Regular Symbol(2wild)'!F$16,"",IF(D19=0,"",IF(OR(D19=$BQ$1,D19=$BR$1,D20=$BQ$1,D20=$BR$1,D21=$BQ$1,D21=$BR$1,D22=$BQ$1,D22=$BR$1),0,1)))</f>
        <v>1</v>
      </c>
      <c r="BT19" s="3">
        <f>IF($A19&gt;='576way_Regular Symbol(2wild)'!G$16,"",IF(E19=0,"",IF(OR(E19=$BQ$1,E19=$BR$1,E20=$BQ$1,E20=$BR$1,E21=$BQ$1,E21=$BR$1,E22=$BQ$1,E22=$BR$1),0,1)))</f>
        <v>1</v>
      </c>
      <c r="BU19" s="3">
        <f>IF($A19&gt;='576way_Regular Symbol(2wild)'!H$16,"",IF(F19=0,"",IF(OR(F19=$BQ$1,F19=$BR$1,F20=$BQ$1,F20=$BR$1,F21=$BQ$1,F21=$BR$1,F22=$BQ$1,F22=$BR$1),0,1)))</f>
        <v>1</v>
      </c>
      <c r="BW19" s="3">
        <f>IF($A19&gt;='576way_Regular Symbol(2wild)'!D$16,"",IF(B19=0,"",IF(OR(B19=$BW$1,B20=$BW$1,B21=$BW$1,B19=$BX$1,B20=$BX$1,B21=$BX$1),0,1)))</f>
        <v>1</v>
      </c>
      <c r="BX19" s="3">
        <f>IF($A19&gt;='576way_Regular Symbol(2wild)'!E$16,"",IF(C19=0,"",IF(OR(C19=$BW$1,C20=$BW$1,C21=$BW$1,C19=$BX$1,C20=$BX$1,C21=$BX$1),0,1)))</f>
        <v>1</v>
      </c>
      <c r="BY19" s="3">
        <f>IF($A19&gt;='576way_Regular Symbol(2wild)'!F$16,"",IF(D19=0,"",IF(OR(D19=$BW$1,D20=$BW$1,D21=$BW$1,D19=$BX$1,D20=$BX$1,D21=$BX$1,D22=$BW$1,D22=$BX$1),0,1)))</f>
        <v>1</v>
      </c>
      <c r="BZ19" s="3">
        <f>IF($A19&gt;='576way_Regular Symbol(2wild)'!G$16,"",IF(E19=0,"",IF(OR(E19=$BW$1,E20=$BW$1,E21=$BW$1,E19=$BX$1,E20=$BX$1,E21=$BX$1,E22=$BW$1,E22=$BX$1),0,1)))</f>
        <v>0</v>
      </c>
      <c r="CA19" s="3">
        <f>IF($A19&gt;='576way_Regular Symbol(2wild)'!H$16,"",IF(F19=0,"",IF(OR(F19=$BW$1,F20=$BW$1,F21=$BW$1,F19=$BX$1,F20=$BX$1,F21=$BX$1,F22=$BW$1,F22=$BX$1),0,1)))</f>
        <v>1</v>
      </c>
      <c r="CC19" s="3">
        <f>IF($A19&gt;='576way_Regular Symbol(2wild)'!D$16,"",IF(B19=0,"",IF(OR(B19=$BW$1,B20=$BW$1,B21=$BW$1,B19=$CD$1,B20=$CD$1,B21=$CD$1),0,1)))</f>
        <v>1</v>
      </c>
      <c r="CD19" s="3">
        <f>IF($A19&gt;='576way_Regular Symbol(2wild)'!E$16,"",IF(C19=0,"",IF(OR(C19=$BW$1,C20=$BW$1,C21=$BW$1,C19=$CD$1,C20=$CD$1,C21=$CD$1),0,1)))</f>
        <v>0</v>
      </c>
      <c r="CE19" s="3">
        <f>IF($A19&gt;='576way_Regular Symbol(2wild)'!F$16,"",IF(D19=0,"",IF(OR(D19=$BW$1,D20=$BW$1,D21=$BW$1,D19=$CD$1,D20=$CD$1,D21=$CD$1,D22=$BW$1,D22=$CD$1),0,1)))</f>
        <v>0</v>
      </c>
      <c r="CF19" s="3">
        <f>IF($A19&gt;='576way_Regular Symbol(2wild)'!G$16,"",IF(E19=0,"",IF(OR(E19=$BW$1,E20=$BW$1,E21=$BW$1,E19=$CD$1,E20=$CD$1,E21=$CD$1,E22=$BW$1,E22=$CD$1),0,1)))</f>
        <v>1</v>
      </c>
      <c r="CG19" s="3">
        <f>IF($A19&gt;='576way_Regular Symbol(2wild)'!H$16,"",IF(F19=0,"",IF(OR(F19=$BW$1,F20=$BW$1,F21=$BW$1,F19=$CD$1,F20=$CD$1,F21=$CD$1,F22=$BW$1,F22=$CD$1),0,1)))</f>
        <v>1</v>
      </c>
      <c r="CI19" s="3">
        <f>IF($A19&gt;='576way_Regular Symbol(2wild)'!D$16,"",IF(B19=0,"",IF(OR(B19=$BW$1,B20=$BW$1,B21=$BW$1,B19=$CJ$1,B20=$CJ$1,B21=$CJ$1),0,1)))</f>
        <v>0</v>
      </c>
      <c r="CJ19" s="3">
        <f>IF($A19&gt;='576way_Regular Symbol(2wild)'!E$16,"",IF(C19=0,"",IF(OR(C19=$BW$1,C20=$BW$1,C21=$BW$1,C19=$CJ$1,C20=$CJ$1,C21=$CJ$1),0,1)))</f>
        <v>0</v>
      </c>
      <c r="CK19" s="3">
        <f>IF($A19&gt;='576way_Regular Symbol(2wild)'!F$16,"",IF(D19=0,"",IF(OR(D19=$BW$1,D20=$BW$1,D21=$BW$1,D19=$CJ$1,D20=$CJ$1,D21=$CJ$1,D22=$BW$1,D22=$CJ$1),0,1)))</f>
        <v>1</v>
      </c>
      <c r="CL19" s="3">
        <f>IF($A19&gt;='576way_Regular Symbol(2wild)'!G$16,"",IF(E19=0,"",IF(OR(E19=$BW$1,E20=$BW$1,E21=$BW$1,E19=$CJ$1,E20=$CJ$1,E21=$CJ$1,E22=$BW$1,E22=$CJ$1),0,1)))</f>
        <v>1</v>
      </c>
      <c r="CM19" s="3">
        <f>IF($A19&gt;='576way_Regular Symbol(2wild)'!H$16,"",IF(F19=0,"",IF(OR(F19=$BW$1,F20=$BW$1,F21=$BW$1,F19=$CJ$1,F20=$CJ$1,F21=$CJ$1,F22=$BW$1,F22=$CJ$1),0,1)))</f>
        <v>0</v>
      </c>
      <c r="CO19" s="3">
        <f>IF($A19&gt;='576way_Regular Symbol(2wild)'!D$16,"",IF(B19=0,"",IF(OR(B19=$BW$1,B20=$BW$1,B21=$BW$1,B19=$CP$1,B20=$CP$1,B21=$CP$1),0,1)))</f>
        <v>1</v>
      </c>
      <c r="CP19" s="3">
        <f>IF($A19&gt;='576way_Regular Symbol(2wild)'!E$16,"",IF(C19=0,"",IF(OR(C19=$BW$1,C20=$BW$1,C21=$BW$1,C19=$CP$1,C20=$CP$1,C21=$CP$1),0,1)))</f>
        <v>1</v>
      </c>
      <c r="CQ19" s="3">
        <f>IF($A19&gt;='576way_Regular Symbol(2wild)'!F$16,"",IF(D19=0,"",IF(OR(D19=$BW$1,D20=$BW$1,D21=$BW$1,D19=$CP$1,D20=$CP$1,D21=$CP$1,D22=$BW$1,D22=$CP$1),0,1)))</f>
        <v>0</v>
      </c>
      <c r="CR19" s="3">
        <f>IF($A19&gt;='576way_Regular Symbol(2wild)'!G$16,"",IF(E19=0,"",IF(OR(E19=$BW$1,E20=$BW$1,E21=$BW$1,E19=$CP$1,E20=$CP$1,E21=$CP$1,E22=$BW$1,E22=$CP$1),0,1)))</f>
        <v>0</v>
      </c>
      <c r="CS19" s="3">
        <f>IF($A19&gt;='576way_Regular Symbol(2wild)'!H$16,"",IF(F19=0,"",IF(OR(F19=$BW$1,F20=$BW$1,F21=$BW$1,F19=$CP$1,F20=$CP$1,F21=$CP$1,F22=$BW$1,F22=$CP$1),0,1)))</f>
        <v>1</v>
      </c>
      <c r="CU19" s="3">
        <f>IF($A19&gt;='576way_Regular Symbol(2wild)'!D$16,"",IF(B19=0,"",IF(OR(B19=$BW$1,B20=$BW$1,B21=$BW$1,B19=$CV$1,B20=$CV$1,B21=$CV$1),0,1)))</f>
        <v>1</v>
      </c>
      <c r="CV19" s="3">
        <f>IF($A19&gt;='576way_Regular Symbol(2wild)'!E$16,"",IF(C19=0,"",IF(OR(C19=$BW$1,C20=$BW$1,C21=$BW$1,C19=$CV$1,C20=$CV$1,C21=$CV$1),0,1)))</f>
        <v>1</v>
      </c>
      <c r="CW19" s="3">
        <f>IF($A19&gt;='576way_Regular Symbol(2wild)'!F$16,"",IF(D19=0,"",IF(OR(D19=$BW$1,D20=$BW$1,D21=$BW$1,D19=$CV$1,D20=$CV$1,D21=$CV$1,D22=$BW$1,D22=$CV$1),0,1)))</f>
        <v>1</v>
      </c>
      <c r="CX19" s="3">
        <f>IF($A19&gt;='576way_Regular Symbol(2wild)'!G$16,"",IF(E19=0,"",IF(OR(E19=$BW$1,E20=$BW$1,E21=$BW$1,E19=$CV$1,E20=$CV$1,E21=$CV$1,E22=$BW$1,E22=$CV$1),0,1)))</f>
        <v>1</v>
      </c>
      <c r="CY19" s="3">
        <f>IF($A19&gt;='576way_Regular Symbol(2wild)'!H$16,"",IF(F19=0,"",IF(OR(F19=$BW$1,F20=$BW$1,F21=$BW$1,F19=$CV$1,F20=$CV$1,F21=$CV$1,F22=$BW$1,F22=$CV$1),0,1)))</f>
        <v>1</v>
      </c>
    </row>
    <row r="20" spans="1:103">
      <c r="A20" s="337">
        <f>IF('243way_Regular Symbol'!L19="","",'243way_Regular Symbol'!L19)</f>
        <v>16</v>
      </c>
      <c r="B20" s="191" t="str">
        <f>IF('576way_Regular Symbol(2wild)'!Q19="",
IF($A20-'576way_Regular Symbol(2wild)'!D$16&gt;='576way_RegularＸ_W()'!B$2-1,"",VLOOKUP($A20-'576way_Regular Symbol(2wild)'!D$16,'576way_Regular Symbol(2wild)'!$P$3:$U$99,'576way_RegularＸ_W()'!B$3+1,FALSE)),
'576way_Regular Symbol(2wild)'!Q19)</f>
        <v>J</v>
      </c>
      <c r="C20" s="191" t="str">
        <f>IF('576way_Regular Symbol(2wild)'!R19="",
IF($A20-'576way_Regular Symbol(2wild)'!E$16&gt;='576way_RegularＸ_W()'!C$2-1,"",VLOOKUP($A20-'576way_Regular Symbol(2wild)'!E$16,'576way_Regular Symbol(2wild)'!$P$3:$U$99,'576way_RegularＸ_W()'!C$3+1,FALSE)),
'576way_Regular Symbol(2wild)'!R19)</f>
        <v>Q</v>
      </c>
      <c r="D20" s="191" t="str">
        <f>IF('576way_Regular Symbol(2wild)'!S19="",
IF($A20-'576way_Regular Symbol(2wild)'!F$16&gt;='576way_RegularＸ_W()'!D$2-1,"",VLOOKUP($A20-'576way_Regular Symbol(2wild)'!F$16,'576way_Regular Symbol(2wild)'!$P$3:$U$99,'576way_RegularＸ_W()'!D$3+1,FALSE)),
'576way_Regular Symbol(2wild)'!S19)</f>
        <v>M5</v>
      </c>
      <c r="E20" s="191" t="str">
        <f>IF('576way_Regular Symbol(2wild)'!T19="",
IF($A20-'576way_Regular Symbol(2wild)'!G$16&gt;='576way_RegularＸ_W()'!E$2-1,"",VLOOKUP($A20-'576way_Regular Symbol(2wild)'!G$16,'576way_Regular Symbol(2wild)'!$P$3:$U$99,'576way_RegularＸ_W()'!E$3+1,FALSE)),
'576way_Regular Symbol(2wild)'!T19)</f>
        <v>M4</v>
      </c>
      <c r="F20" s="191" t="str">
        <f>IF('576way_Regular Symbol(2wild)'!U19="",
IF($A20-'576way_Regular Symbol(2wild)'!H$16&gt;='576way_RegularＸ_W()'!F$2-1,"",VLOOKUP($A20-'576way_Regular Symbol(2wild)'!H$16,'576way_Regular Symbol(2wild)'!$P$3:$U$99,'576way_RegularＸ_W()'!F$3+1,FALSE)),
'576way_Regular Symbol(2wild)'!U19)</f>
        <v>M4</v>
      </c>
      <c r="N20" s="363">
        <f t="shared" si="66"/>
        <v>16</v>
      </c>
      <c r="O20" s="344">
        <f>IF($A20&gt;='576way_Regular Symbol(2wild)'!D$16,"",IF(B20="","",IF(OR(B20=$O$1,B20=$P$1,B21=$O$1,B21=$P$1,B22=$O$1,B22=$P$1),0,1)))</f>
        <v>1</v>
      </c>
      <c r="P20" s="344">
        <f>IF($A20&gt;='576way_Regular Symbol(2wild)'!E$16,"",IF(C20="","",IF(OR(C20=$O$1,C20=$P$1,C21=$O$1,C21=$P$1,C22=$O$1,C22=$P$1),0,1)))</f>
        <v>1</v>
      </c>
      <c r="Q20" s="344">
        <f>IF($A20&gt;='576way_Regular Symbol(2wild)'!F$16,"",IF(D20="","",IF(OR(D20=$O$1,D20=$P$1,D21=$O$1,D21=$P$1,D22=$O$1,D22=$P$1,D23=$O$1,D23=$P$1),0,1)))</f>
        <v>1</v>
      </c>
      <c r="R20" s="344">
        <f>IF($A20&gt;='576way_Regular Symbol(2wild)'!G$16,"",IF(E20="","",IF(OR(E20=$O$1,E20=$P$1,E21=$O$1,E21=$P$1,E22=$O$1,E22=$P$1,E23=$O$1,E23=$P$1),0,1)))</f>
        <v>1</v>
      </c>
      <c r="S20" s="344">
        <f>IF($A20&gt;='576way_Regular Symbol(2wild)'!H$16,"",IF(F20="","",IF(OR(F20=$O$1,F20=$P$1,F21=$O$1,F21=$P$1,F22=$O$1,F22=$P$1,F23=$O$1,F23=$P$1),0,1)))</f>
        <v>1</v>
      </c>
      <c r="U20" s="344">
        <f>IF($A20&gt;='576way_Regular Symbol(2wild)'!D$16,"",IF(B20=0,"",IF(OR(B20=$U$1,B20=$V$1,B21=$U$1,B21=$V$1,B22=$U$1,B22=$V$1),0,1)))</f>
        <v>1</v>
      </c>
      <c r="V20" s="344">
        <f>IF($A20&gt;='576way_Regular Symbol(2wild)'!E$16,"",IF(C20=0,"",IF(OR(C20=$U$1,C20=$V$1,C21=$U$1,C21=$V$1,C22=$U$1,C22=$V$1),0,1)))</f>
        <v>1</v>
      </c>
      <c r="W20" s="3">
        <f>IF($A20&gt;='576way_Regular Symbol(2wild)'!F$16,"",IF(D20=0,"",IF(OR(D20=$U$1,D20=$V$1,D21=$U$1,D21=$V$1,D22=$U$1,D22=$V$1,D23=$U$1,D23=$V$1),0,1)))</f>
        <v>0</v>
      </c>
      <c r="X20" s="3">
        <f>IF($A20&gt;='576way_Regular Symbol(2wild)'!G$16,"",IF(E20=0,"",IF(OR(E20=$U$1,E20=$V$1,E21=$U$1,E21=$V$1,E22=$U$1,E22=$V$1,E23=$U$1,E23=$V$1),0,1)))</f>
        <v>1</v>
      </c>
      <c r="Y20" s="3">
        <f>IF($A20&gt;='576way_Regular Symbol(2wild)'!H$16,"",IF(F20=0,"",IF(OR(F20=$U$1,F20=$V$1,F21=$U$1,F21=$V$1,F22=$U$1,F22=$V$1,F23=$U$1,F23=$V$1),0,1)))</f>
        <v>1</v>
      </c>
      <c r="AA20" s="344">
        <f>IF($A20&gt;='576way_Regular Symbol(2wild)'!D$16,"",IF(B20=0,"",IF(OR(B20=$AA$1,B20=$AB$1,B21=$AA$1,B21=$AB$1,B22=$AA$1,,B22=$AB$1),0,1)))</f>
        <v>1</v>
      </c>
      <c r="AB20" s="344">
        <f>IF($A20&gt;='576way_Regular Symbol(2wild)'!E$16,"",IF(C20=0,"",IF(OR(C20=$AA$1,C20=$AB$1,C21=$AA$1,C21=$AB$1,C22=$AA$1,,C22=$AB$1),0,1)))</f>
        <v>1</v>
      </c>
      <c r="AC20" s="3">
        <f>IF($A20&gt;='576way_Regular Symbol(2wild)'!F$16,"",IF(D20=0,"",IF(OR(D20=$AA$1,D20=$AB$1,D21=$AA$1,D21=$AB$1,D22=$AA$1,D22=$AB$1,D23=$AA$1,D23=$AB$1),0,1)))</f>
        <v>1</v>
      </c>
      <c r="AD20" s="3">
        <f>IF($A20&gt;='576way_Regular Symbol(2wild)'!G$16,"",IF(E20=0,"",IF(OR(E20=$AA$1,E20=$AB$1,E21=$AA$1,E21=$AB$1,E22=$AA$1,E22=$AB$1,E23=$AA$1,E23=$AB$1),0,1)))</f>
        <v>1</v>
      </c>
      <c r="AE20" s="3">
        <f>IF($A20&gt;='576way_Regular Symbol(2wild)'!H$16,"",IF(F20=0,"",IF(OR(F20=$AA$1,F20=$AB$1,F21=$AA$1,F21=$AB$1,F22=$AA$1,F22=$AB$1,F23=$AA$1,F23=$AB$1),0,1)))</f>
        <v>0</v>
      </c>
      <c r="AG20" s="344">
        <f>IF($A20&gt;='576way_Regular Symbol(2wild)'!D$16,"",IF(B20=0,"",IF(OR(B20=$AG$1,B20=$AH$1,B21=$AG$1,B21=$AH$1,B22=$AG$1,B22=$AH$1),0,1)))</f>
        <v>1</v>
      </c>
      <c r="AH20" s="344">
        <f>IF($A20&gt;='576way_Regular Symbol(2wild)'!E$16,"",IF(C20=0,"",IF(OR(C20=$AG$1,C20=$AH$1,C21=$AG$1,C21=$AH$1,C22=$AG$1,C22=$AH$1),0,1)))</f>
        <v>1</v>
      </c>
      <c r="AI20" s="3">
        <f>IF($A20&gt;='576way_Regular Symbol(2wild)'!F$16,"",IF(D20=0,"",IF(OR(D20=$AG$1,D20=$AH$1,D21=$AG$1,D21=$AH$1,D22=$AG$1,D22=$AH$1,D23=$AG$1,D23=$AH$1),0,1)))</f>
        <v>1</v>
      </c>
      <c r="AJ20" s="3">
        <f>IF($A20&gt;='576way_Regular Symbol(2wild)'!G$16,"",IF(E20=0,"",IF(OR(E20=$AG$1,E20=$AH$1,E21=$AG$1,E21=$AH$1,E22=$AG$1,E22=$AH$1,E23=$AG$1,E23=$AH$1),0,1)))</f>
        <v>0</v>
      </c>
      <c r="AK20" s="3">
        <f>IF($A20&gt;='576way_Regular Symbol(2wild)'!H$16,"",IF(F20=0,"",IF(OR(F20=$AG$1,F20=$AH$1,F21=$AG$1,F21=$AH$1,F22=$AG$1,F22=$AH$1,F23=$AG$1,F23=$AH$1),0,1)))</f>
        <v>0</v>
      </c>
      <c r="AM20" s="344">
        <f>IF($A20&gt;='576way_Regular Symbol(2wild)'!D$16,"",IF(B20=0,"",IF(OR(B20=$AM$1,B20=$AN$1,B21=$AM$1,B21=$AN$1,B22=$AM$1,B22=$AN$1),0,1)))</f>
        <v>1</v>
      </c>
      <c r="AN20" s="344">
        <f>IF($A20&gt;='576way_Regular Symbol(2wild)'!E$16,"",IF(C20=0,"",IF(OR(C20=$AM$1,C20=$AN$1,C21=$AM$1,C21=$AN$1,C22=$AM$1,C22=$AN$1),0,1)))</f>
        <v>1</v>
      </c>
      <c r="AO20" s="3">
        <f>IF($A20&gt;='576way_Regular Symbol(2wild)'!F$16,"",IF(D20=0,"",IF(OR(D20=$AM$1,D20=$AN$1,D21=$AM$1,D21=$AN$1,D22=$AM$1,D22=$AN$1,D23=$AM$1,D23=$AN$1),0,1)))</f>
        <v>0</v>
      </c>
      <c r="AP20" s="3">
        <f>IF($A20&gt;='576way_Regular Symbol(2wild)'!G$16,"",IF(E20=0,"",IF(OR(E20=$AM$1,E20=$AN$1,E21=$AM$1,E21=$AN$1,E22=$AM$1,E22=$AN$1,E23=$AM$1,E23=$AN$1),0,1)))</f>
        <v>1</v>
      </c>
      <c r="AQ20" s="3">
        <f>IF($A20&gt;='576way_Regular Symbol(2wild)'!H$16,"",IF(F20=0,"",IF(OR(F20=$AM$1,F20=$AN$1,F21=$AM$1,F21=$AN$1,F22=$AM$1,F22=$AN$1,F23=$AM$1,F23=$AN$1),0,1)))</f>
        <v>1</v>
      </c>
      <c r="AS20" s="344">
        <f>IF($A20&gt;='576way_Regular Symbol(2wild)'!D$16,"",IF(B20=0,"",IF(OR(B20=$AM$1,B20=$AT$1,B21=$AM$1,B21=$AT$1,B22=$AM$1,B22=$AT$1),0,1)))</f>
        <v>1</v>
      </c>
      <c r="AT20" s="344">
        <f>IF($A20&gt;='576way_Regular Symbol(2wild)'!E$16,"",IF(C20=0,"",IF(OR(C20=$AM$1,C20=$AT$1,C21=$AM$1,C21=$AT$1,C22=$AM$1,C22=$AT$1),0,1)))</f>
        <v>1</v>
      </c>
      <c r="AU20" s="3">
        <f>IF($A20&gt;='576way_Regular Symbol(2wild)'!F$16,"",IF(D20=0,"",IF(OR(D20=$AM$1,D20=$AT$1,D21=$AM$1,D21=$AT$1,D22=$AM$1,D22=$AT$1,D23=$AM$1,D23=$AT$1),0,1)))</f>
        <v>1</v>
      </c>
      <c r="AV20" s="3">
        <f>IF($A20&gt;='576way_Regular Symbol(2wild)'!G$16,"",IF(E20=0,"",IF(OR(E20=$AM$1,E20=$AT$1,E21=$AM$1,E21=$AT$1,E22=$AM$1,E22=$AT$1,E23=$AM$1,E23=$AT$1),0,1)))</f>
        <v>1</v>
      </c>
      <c r="AW20" s="3">
        <f>IF($A20&gt;='576way_Regular Symbol(2wild)'!H$16,"",IF(F20=0,"",IF(OR(F20=$AM$1,F20=$AT$1,F21=$AM$1,F21=$AT$1,F22=$AM$1,F22=$AT$1,F23=$AM$1,F23=$AT$1),0,1)))</f>
        <v>1</v>
      </c>
      <c r="AY20" s="344">
        <f>IF($A20&gt;='576way_Regular Symbol(2wild)'!D$16,"",IF(B20=0,"",IF(OR(B20=$AM$1,B20=$AZ$1,B21=$AM$1,B21=$AZ$1,B22=$AM$1,B22=$AZ$1),0,1)))</f>
        <v>1</v>
      </c>
      <c r="AZ20" s="344">
        <f>IF($A20&gt;='576way_Regular Symbol(2wild)'!E$16,"",IF(C20=0,"",IF(OR(C20=$AM$1,C20=$AZ$1,C21=$AM$1,C21=$AZ$1,C22=$AM$1,C22=$AZ$1),0,1)))</f>
        <v>1</v>
      </c>
      <c r="BA20" s="3">
        <f>IF($A20&gt;='576way_Regular Symbol(2wild)'!F$16,"",IF(D20=0,"",IF(OR(D20=$AM$1,D20=$AZ$1,D21=$AM$1,D21=$AZ$1,D22=$AM$1,D22=$AZ$1,D23=$AM$1,D23=$AZ$1),0,1)))</f>
        <v>1</v>
      </c>
      <c r="BB20" s="3">
        <f>IF($A20&gt;='576way_Regular Symbol(2wild)'!G$16,"",IF(E20=0,"",IF(OR(E20=$AM$1,E20=$AZ$1,E21=$AM$1,E21=$AZ$1,E22=$AM$1,E22=$AZ$1,E23=$AM$1,E23=$AZ$1),0,1)))</f>
        <v>0</v>
      </c>
      <c r="BC20" s="3">
        <f>IF($A20&gt;='576way_Regular Symbol(2wild)'!H$16,"",IF(F20=0,"",IF(OR(F20=$AM$1,F20=$AZ$1,F21=$AM$1,F21=$AZ$1,F22=$AM$1,F22=$AZ$1,F23=$AM$1,F23=$AZ$1),0,1)))</f>
        <v>1</v>
      </c>
      <c r="BE20" s="344">
        <f>IF($A20&gt;='576way_Regular Symbol(2wild)'!D$16,"",IF(B20=0,"",IF(OR(B20=$AM$1,B20=$BF$1,B21=$AM$1,B21=$BF$1,B22=$AM$1,B22=$BF$1),0,1)))</f>
        <v>1</v>
      </c>
      <c r="BF20" s="344">
        <f>IF($A20&gt;='576way_Regular Symbol(2wild)'!E$16,"",IF(C20=0,"",IF(OR(C20=$AM$1,C20=$BF$1,C21=$AM$1,C21=$BF$1,C22=$AM$1,C22=$BF$1),0,1)))</f>
        <v>1</v>
      </c>
      <c r="BG20" s="3">
        <f>IF($A20&gt;='576way_Regular Symbol(2wild)'!F$16,"",IF(D20=0,"",COUNTIF(D20:D23,$BF$1)))</f>
        <v>0</v>
      </c>
      <c r="BH20" s="3">
        <f>IF($A20&gt;='576way_Regular Symbol(2wild)'!G$16,"",IF(E20=0,"",COUNTIF(E20:E23,$BF$1)))</f>
        <v>1</v>
      </c>
      <c r="BI20" s="3">
        <f>IF($A20&gt;='576way_Regular Symbol(2wild)'!H$16,"",IF(F20=0,"",COUNTIF(F20:F23,$BF$1)))</f>
        <v>0</v>
      </c>
      <c r="BK20" s="344">
        <f>IF($A20&gt;='576way_Regular Symbol(2wild)'!D$16,"",IF(B20=0,"",IF(OR(B20=$AM$1,B20=$BL$1,B21=$AM$1,B21=$BL$1,B22=$AM$1,B22=$BL$1),0,1)))</f>
        <v>1</v>
      </c>
      <c r="BL20" s="344">
        <f>IF($A20&gt;='576way_Regular Symbol(2wild)'!E$16,"",IF(C20=0,"",IF(OR(C20=$AM$1,C20=$BL$1,C21=$AM$1,C21=$BL$1,C22=$AM$1,C22=$BL$1),0,1)))</f>
        <v>1</v>
      </c>
      <c r="BM20" s="3">
        <f>IF($A20&gt;='576way_Regular Symbol(2wild)'!F$16,"",IF(D20=0,"",IF(OR(D20=$AM$1,D20=$BL$1,D21=$AM$1,D21=$BL$1,D22=$AM$1,D22=$BL$1,D23=$AM$1,D23=$BL$1),0,1)))</f>
        <v>1</v>
      </c>
      <c r="BN20" s="3">
        <f>IF($A20&gt;='576way_Regular Symbol(2wild)'!G$16,"",IF(E20=0,"",IF(OR(E20=$AM$1,E20=$BL$1,E21=$AM$1,E21=$BL$1,E22=$AM$1,E22=$BL$1,E23=$AM$1,E23=$BL$1),0,1)))</f>
        <v>1</v>
      </c>
      <c r="BO20" s="3">
        <f>IF($A20&gt;='576way_Regular Symbol(2wild)'!H$16,"",IF(F20=0,"",IF(OR(F20=$AM$1,F20=$BL$1,F21=$AM$1,F21=$BL$1,F22=$AM$1,F22=$BL$1,F23=$AM$1,F23=$BL$1),0,1)))</f>
        <v>1</v>
      </c>
      <c r="BQ20" s="3">
        <f>IF($A20&gt;='576way_Regular Symbol(2wild)'!D$16,"",IF(B20=0,"",IF(OR(B20=$BQ$1,B20=$BR$1,B21=$BQ$1,B21=$BR$1,B22=$BQ$1,B22=$BR$1),0,1)))</f>
        <v>1</v>
      </c>
      <c r="BR20" s="3">
        <f>IF($A20&gt;='576way_Regular Symbol(2wild)'!E$16,"",IF(C20=0,"",IF(OR(C20=$BQ$1,C20=$BR$1,C21=$BQ$1,C21=$BR$1,C22=$BQ$1,C22=$BR$1),0,1)))</f>
        <v>1</v>
      </c>
      <c r="BS20" s="3">
        <f>IF($A20&gt;='576way_Regular Symbol(2wild)'!F$16,"",IF(D20=0,"",IF(OR(D20=$BQ$1,D20=$BR$1,D21=$BQ$1,D21=$BR$1,D22=$BQ$1,D22=$BR$1,D23=$BQ$1,D23=$BR$1),0,1)))</f>
        <v>1</v>
      </c>
      <c r="BT20" s="3">
        <f>IF($A20&gt;='576way_Regular Symbol(2wild)'!G$16,"",IF(E20=0,"",IF(OR(E20=$BQ$1,E20=$BR$1,E21=$BQ$1,E21=$BR$1,E22=$BQ$1,E22=$BR$1,E23=$BQ$1,E23=$BR$1),0,1)))</f>
        <v>1</v>
      </c>
      <c r="BU20" s="3">
        <f>IF($A20&gt;='576way_Regular Symbol(2wild)'!H$16,"",IF(F20=0,"",IF(OR(F20=$BQ$1,F20=$BR$1,F21=$BQ$1,F21=$BR$1,F22=$BQ$1,F22=$BR$1,F23=$BQ$1,F23=$BR$1),0,1)))</f>
        <v>1</v>
      </c>
      <c r="BW20" s="3">
        <f>IF($A20&gt;='576way_Regular Symbol(2wild)'!D$16,"",IF(B20=0,"",IF(OR(B20=$BW$1,B21=$BW$1,B22=$BW$1,B20=$BX$1,B21=$BX$1,B22=$BX$1),0,1)))</f>
        <v>1</v>
      </c>
      <c r="BX20" s="3">
        <f>IF($A20&gt;='576way_Regular Symbol(2wild)'!E$16,"",IF(C20=0,"",IF(OR(C20=$BW$1,C21=$BW$1,C22=$BW$1,C20=$BX$1,C21=$BX$1,C22=$BX$1),0,1)))</f>
        <v>0</v>
      </c>
      <c r="BY20" s="3">
        <f>IF($A20&gt;='576way_Regular Symbol(2wild)'!F$16,"",IF(D20=0,"",IF(OR(D20=$BW$1,D21=$BW$1,D22=$BW$1,D20=$BX$1,D21=$BX$1,D22=$BX$1,D23=$BW$1,D23=$BX$1),0,1)))</f>
        <v>1</v>
      </c>
      <c r="BZ20" s="3">
        <f>IF($A20&gt;='576way_Regular Symbol(2wild)'!G$16,"",IF(E20=0,"",IF(OR(E20=$BW$1,E21=$BW$1,E22=$BW$1,E20=$BX$1,E21=$BX$1,E22=$BX$1,E23=$BW$1,E23=$BX$1),0,1)))</f>
        <v>0</v>
      </c>
      <c r="CA20" s="3">
        <f>IF($A20&gt;='576way_Regular Symbol(2wild)'!H$16,"",IF(F20=0,"",IF(OR(F20=$BW$1,F21=$BW$1,F22=$BW$1,F20=$BX$1,F21=$BX$1,F22=$BX$1,F23=$BW$1,F23=$BX$1),0,1)))</f>
        <v>1</v>
      </c>
      <c r="CC20" s="3">
        <f>IF($A20&gt;='576way_Regular Symbol(2wild)'!D$16,"",IF(B20=0,"",IF(OR(B20=$BW$1,B21=$BW$1,B22=$BW$1,B20=$CD$1,B21=$CD$1,B22=$CD$1),0,1)))</f>
        <v>1</v>
      </c>
      <c r="CD20" s="3">
        <f>IF($A20&gt;='576way_Regular Symbol(2wild)'!E$16,"",IF(C20=0,"",IF(OR(C20=$BW$1,C21=$BW$1,C22=$BW$1,C20=$CD$1,C21=$CD$1,C22=$CD$1),0,1)))</f>
        <v>0</v>
      </c>
      <c r="CE20" s="3">
        <f>IF($A20&gt;='576way_Regular Symbol(2wild)'!F$16,"",IF(D20=0,"",IF(OR(D20=$BW$1,D21=$BW$1,D22=$BW$1,D20=$CD$1,D21=$CD$1,D22=$CD$1,D23=$BW$1,D23=$CD$1),0,1)))</f>
        <v>1</v>
      </c>
      <c r="CF20" s="3">
        <f>IF($A20&gt;='576way_Regular Symbol(2wild)'!G$16,"",IF(E20=0,"",IF(OR(E20=$BW$1,E21=$BW$1,E22=$BW$1,E20=$CD$1,E21=$CD$1,E22=$CD$1,E23=$BW$1,E23=$CD$1),0,1)))</f>
        <v>1</v>
      </c>
      <c r="CG20" s="3">
        <f>IF($A20&gt;='576way_Regular Symbol(2wild)'!H$16,"",IF(F20=0,"",IF(OR(F20=$BW$1,F21=$BW$1,F22=$BW$1,F20=$CD$1,F21=$CD$1,F22=$CD$1,F23=$BW$1,F23=$CD$1),0,1)))</f>
        <v>1</v>
      </c>
      <c r="CI20" s="3">
        <f>IF($A20&gt;='576way_Regular Symbol(2wild)'!D$16,"",IF(B20=0,"",IF(OR(B20=$BW$1,B21=$BW$1,B22=$BW$1,B20=$CJ$1,B21=$CJ$1,B22=$CJ$1),0,1)))</f>
        <v>0</v>
      </c>
      <c r="CJ20" s="3">
        <f>IF($A20&gt;='576way_Regular Symbol(2wild)'!E$16,"",IF(C20=0,"",IF(OR(C20=$BW$1,C21=$BW$1,C22=$BW$1,C20=$CJ$1,C21=$CJ$1,C22=$CJ$1),0,1)))</f>
        <v>0</v>
      </c>
      <c r="CK20" s="3">
        <f>IF($A20&gt;='576way_Regular Symbol(2wild)'!F$16,"",IF(D20=0,"",IF(OR(D20=$BW$1,D21=$BW$1,D22=$BW$1,D20=$CJ$1,D21=$CJ$1,D22=$CJ$1,D23=$BW$1,D23=$CJ$1),0,1)))</f>
        <v>1</v>
      </c>
      <c r="CL20" s="3">
        <f>IF($A20&gt;='576way_Regular Symbol(2wild)'!G$16,"",IF(E20=0,"",IF(OR(E20=$BW$1,E21=$BW$1,E22=$BW$1,E20=$CJ$1,E21=$CJ$1,E22=$CJ$1,E23=$BW$1,E23=$CJ$1),0,1)))</f>
        <v>1</v>
      </c>
      <c r="CM20" s="3">
        <f>IF($A20&gt;='576way_Regular Symbol(2wild)'!H$16,"",IF(F20=0,"",IF(OR(F20=$BW$1,F21=$BW$1,F22=$BW$1,F20=$CJ$1,F21=$CJ$1,F22=$CJ$1,F23=$BW$1,F23=$CJ$1),0,1)))</f>
        <v>0</v>
      </c>
      <c r="CO20" s="3">
        <f>IF($A20&gt;='576way_Regular Symbol(2wild)'!D$16,"",IF(B20=0,"",IF(OR(B20=$BW$1,B21=$BW$1,B22=$BW$1,B20=$CP$1,B21=$CP$1,B22=$CP$1),0,1)))</f>
        <v>0</v>
      </c>
      <c r="CP20" s="3">
        <f>IF($A20&gt;='576way_Regular Symbol(2wild)'!E$16,"",IF(C20=0,"",IF(OR(C20=$BW$1,C21=$BW$1,C22=$BW$1,C20=$CP$1,C21=$CP$1,C22=$CP$1),0,1)))</f>
        <v>1</v>
      </c>
      <c r="CQ20" s="3">
        <f>IF($A20&gt;='576way_Regular Symbol(2wild)'!F$16,"",IF(D20=0,"",IF(OR(D20=$BW$1,D21=$BW$1,D22=$BW$1,D20=$CP$1,D21=$CP$1,D22=$CP$1,D23=$BW$1,D23=$CP$1),0,1)))</f>
        <v>0</v>
      </c>
      <c r="CR20" s="3">
        <f>IF($A20&gt;='576way_Regular Symbol(2wild)'!G$16,"",IF(E20=0,"",IF(OR(E20=$BW$1,E21=$BW$1,E22=$BW$1,E20=$CP$1,E21=$CP$1,E22=$CP$1,E23=$BW$1,E23=$CP$1),0,1)))</f>
        <v>0</v>
      </c>
      <c r="CS20" s="3">
        <f>IF($A20&gt;='576way_Regular Symbol(2wild)'!H$16,"",IF(F20=0,"",IF(OR(F20=$BW$1,F21=$BW$1,F22=$BW$1,F20=$CP$1,F21=$CP$1,F22=$CP$1,F23=$BW$1,F23=$CP$1),0,1)))</f>
        <v>0</v>
      </c>
      <c r="CU20" s="3">
        <f>IF($A20&gt;='576way_Regular Symbol(2wild)'!D$16,"",IF(B20=0,"",IF(OR(B20=$BW$1,B21=$BW$1,B22=$BW$1,B20=$CV$1,B21=$CV$1,B22=$CV$1),0,1)))</f>
        <v>1</v>
      </c>
      <c r="CV20" s="3">
        <f>IF($A20&gt;='576way_Regular Symbol(2wild)'!E$16,"",IF(C20=0,"",IF(OR(C20=$BW$1,C21=$BW$1,C22=$BW$1,C20=$CV$1,C21=$CV$1,C22=$CV$1),0,1)))</f>
        <v>1</v>
      </c>
      <c r="CW20" s="3">
        <f>IF($A20&gt;='576way_Regular Symbol(2wild)'!F$16,"",IF(D20=0,"",IF(OR(D20=$BW$1,D21=$BW$1,D22=$BW$1,D20=$CV$1,D21=$CV$1,D22=$CV$1,D23=$BW$1,D23=$CV$1),0,1)))</f>
        <v>1</v>
      </c>
      <c r="CX20" s="3">
        <f>IF($A20&gt;='576way_Regular Symbol(2wild)'!G$16,"",IF(E20=0,"",IF(OR(E20=$BW$1,E21=$BW$1,E22=$BW$1,E20=$CV$1,E21=$CV$1,E22=$CV$1,E23=$BW$1,E23=$CV$1),0,1)))</f>
        <v>1</v>
      </c>
      <c r="CY20" s="3">
        <f>IF($A20&gt;='576way_Regular Symbol(2wild)'!H$16,"",IF(F20=0,"",IF(OR(F20=$BW$1,F21=$BW$1,F22=$BW$1,F20=$CV$1,F21=$CV$1,F22=$CV$1,F23=$BW$1,F23=$CV$1),0,1)))</f>
        <v>1</v>
      </c>
    </row>
    <row r="21" spans="1:103">
      <c r="A21" s="337">
        <f>IF('243way_Regular Symbol'!L20="","",'243way_Regular Symbol'!L20)</f>
        <v>17</v>
      </c>
      <c r="B21" s="191" t="str">
        <f>IF('576way_Regular Symbol(2wild)'!Q20="",
IF($A21-'576way_Regular Symbol(2wild)'!D$16&gt;='576way_RegularＸ_W()'!B$2-1,"",VLOOKUP($A21-'576way_Regular Symbol(2wild)'!D$16,'576way_Regular Symbol(2wild)'!$P$3:$U$99,'576way_RegularＸ_W()'!B$3+1,FALSE)),
'576way_Regular Symbol(2wild)'!Q20)</f>
        <v>J</v>
      </c>
      <c r="C21" s="191" t="str">
        <f>IF('576way_Regular Symbol(2wild)'!R20="",
IF($A21-'576way_Regular Symbol(2wild)'!E$16&gt;='576way_RegularＸ_W()'!C$2-1,"",VLOOKUP($A21-'576way_Regular Symbol(2wild)'!E$16,'576way_Regular Symbol(2wild)'!$P$3:$U$99,'576way_RegularＸ_W()'!C$3+1,FALSE)),
'576way_Regular Symbol(2wild)'!R20)</f>
        <v>J</v>
      </c>
      <c r="D21" s="191" t="str">
        <f>IF('576way_Regular Symbol(2wild)'!S20="",
IF($A21-'576way_Regular Symbol(2wild)'!F$16&gt;='576way_RegularＸ_W()'!D$2-1,"",VLOOKUP($A21-'576way_Regular Symbol(2wild)'!F$16,'576way_Regular Symbol(2wild)'!$P$3:$U$99,'576way_RegularＸ_W()'!D$3+1,FALSE)),
'576way_Regular Symbol(2wild)'!S20)</f>
        <v>M5</v>
      </c>
      <c r="E21" s="191" t="str">
        <f>IF('576way_Regular Symbol(2wild)'!T20="",
IF($A21-'576way_Regular Symbol(2wild)'!G$16&gt;='576way_RegularＸ_W()'!E$2-1,"",VLOOKUP($A21-'576way_Regular Symbol(2wild)'!G$16,'576way_Regular Symbol(2wild)'!$P$3:$U$99,'576way_RegularＸ_W()'!E$3+1,FALSE)),
'576way_Regular Symbol(2wild)'!T20)</f>
        <v>K</v>
      </c>
      <c r="F21" s="191" t="str">
        <f>IF('576way_Regular Symbol(2wild)'!U20="",
IF($A21-'576way_Regular Symbol(2wild)'!H$16&gt;='576way_RegularＸ_W()'!F$2-1,"",VLOOKUP($A21-'576way_Regular Symbol(2wild)'!H$16,'576way_Regular Symbol(2wild)'!$P$3:$U$99,'576way_RegularＸ_W()'!F$3+1,FALSE)),
'576way_Regular Symbol(2wild)'!U20)</f>
        <v>J</v>
      </c>
      <c r="I21" s="224">
        <v>39</v>
      </c>
      <c r="J21" s="224">
        <v>49</v>
      </c>
      <c r="K21" s="224">
        <v>43</v>
      </c>
      <c r="L21" s="224">
        <v>42</v>
      </c>
      <c r="M21" s="224">
        <v>62</v>
      </c>
      <c r="N21" s="363">
        <f t="shared" si="66"/>
        <v>17</v>
      </c>
      <c r="O21" s="344">
        <f>IF($A21&gt;='576way_Regular Symbol(2wild)'!D$16,"",IF(B21="","",IF(OR(B21=$O$1,B21=$P$1,B22=$O$1,B22=$P$1,B23=$O$1,B23=$P$1),0,1)))</f>
        <v>0</v>
      </c>
      <c r="P21" s="344">
        <f>IF($A21&gt;='576way_Regular Symbol(2wild)'!E$16,"",IF(C21="","",IF(OR(C21=$O$1,C21=$P$1,C22=$O$1,C22=$P$1,C23=$O$1,C23=$P$1),0,1)))</f>
        <v>0</v>
      </c>
      <c r="Q21" s="344">
        <f>IF($A21&gt;='576way_Regular Symbol(2wild)'!F$16,"",IF(D21="","",IF(OR(D21=$O$1,D21=$P$1,D22=$O$1,D22=$P$1,D23=$O$1,D23=$P$1,D24=$O$1,D24=$P$1),0,1)))</f>
        <v>1</v>
      </c>
      <c r="R21" s="344">
        <f>IF($A21&gt;='576way_Regular Symbol(2wild)'!G$16,"",IF(E21="","",IF(OR(E21=$O$1,E21=$P$1,E22=$O$1,E22=$P$1,E23=$O$1,E23=$P$1,E24=$O$1,E24=$P$1),0,1)))</f>
        <v>0</v>
      </c>
      <c r="S21" s="344">
        <f>IF($A21&gt;='576way_Regular Symbol(2wild)'!H$16,"",IF(F21="","",IF(OR(F21=$O$1,F21=$P$1,F22=$O$1,F22=$P$1,F23=$O$1,F23=$P$1,F24=$O$1,F24=$P$1),0,1)))</f>
        <v>1</v>
      </c>
      <c r="U21" s="344">
        <f>IF($A21&gt;='576way_Regular Symbol(2wild)'!D$16,"",IF(B21=0,"",IF(OR(B21=$U$1,B21=$V$1,B22=$U$1,B22=$V$1,B23=$U$1,B23=$V$1),0,1)))</f>
        <v>0</v>
      </c>
      <c r="V21" s="344">
        <f>IF($A21&gt;='576way_Regular Symbol(2wild)'!E$16,"",IF(C21=0,"",IF(OR(C21=$U$1,C21=$V$1,C22=$U$1,C22=$V$1,C23=$U$1,C23=$V$1),0,1)))</f>
        <v>1</v>
      </c>
      <c r="W21" s="3">
        <f>IF($A21&gt;='576way_Regular Symbol(2wild)'!F$16,"",IF(D21=0,"",IF(OR(D21=$U$1,D21=$V$1,D22=$U$1,D22=$V$1,D23=$U$1,D23=$V$1,D24=$U$1,D24=$V$1),0,1)))</f>
        <v>0</v>
      </c>
      <c r="X21" s="3">
        <f>IF($A21&gt;='576way_Regular Symbol(2wild)'!G$16,"",IF(E21=0,"",IF(OR(E21=$U$1,E21=$V$1,E22=$U$1,E22=$V$1,E23=$U$1,E23=$V$1,E24=$U$1,E24=$V$1),0,1)))</f>
        <v>1</v>
      </c>
      <c r="Y21" s="3">
        <f>IF($A21&gt;='576way_Regular Symbol(2wild)'!H$16,"",IF(F21=0,"",IF(OR(F21=$U$1,F21=$V$1,F22=$U$1,F22=$V$1,F23=$U$1,F23=$V$1,F24=$U$1,F24=$V$1),0,1)))</f>
        <v>1</v>
      </c>
      <c r="AA21" s="344">
        <f>IF($A21&gt;='576way_Regular Symbol(2wild)'!D$16,"",IF(B21=0,"",IF(OR(B21=$AA$1,B21=$AB$1,B22=$AA$1,B22=$AB$1,B23=$AA$1,,B23=$AB$1),0,1)))</f>
        <v>0</v>
      </c>
      <c r="AB21" s="344">
        <f>IF($A21&gt;='576way_Regular Symbol(2wild)'!E$16,"",IF(C21=0,"",IF(OR(C21=$AA$1,C21=$AB$1,C22=$AA$1,C22=$AB$1,C23=$AA$1,,C23=$AB$1),0,1)))</f>
        <v>1</v>
      </c>
      <c r="AC21" s="3">
        <f>IF($A21&gt;='576way_Regular Symbol(2wild)'!F$16,"",IF(D21=0,"",IF(OR(D21=$AA$1,D21=$AB$1,D22=$AA$1,D22=$AB$1,D23=$AA$1,D23=$AB$1,D24=$AA$1,D24=$AB$1),0,1)))</f>
        <v>1</v>
      </c>
      <c r="AD21" s="3">
        <f>IF($A21&gt;='576way_Regular Symbol(2wild)'!G$16,"",IF(E21=0,"",IF(OR(E21=$AA$1,E21=$AB$1,E22=$AA$1,E22=$AB$1,E23=$AA$1,E23=$AB$1,E24=$AA$1,E24=$AB$1),0,1)))</f>
        <v>1</v>
      </c>
      <c r="AE21" s="3">
        <f>IF($A21&gt;='576way_Regular Symbol(2wild)'!H$16,"",IF(F21=0,"",IF(OR(F21=$AA$1,F21=$AB$1,F22=$AA$1,F22=$AB$1,F23=$AA$1,F23=$AB$1,F24=$AA$1,F24=$AB$1),0,1)))</f>
        <v>0</v>
      </c>
      <c r="AG21" s="344">
        <f>IF($A21&gt;='576way_Regular Symbol(2wild)'!D$16,"",IF(B21=0,"",IF(OR(B21=$AG$1,B21=$AH$1,B22=$AG$1,B22=$AH$1,B23=$AG$1,B23=$AH$1),0,1)))</f>
        <v>0</v>
      </c>
      <c r="AH21" s="344">
        <f>IF($A21&gt;='576way_Regular Symbol(2wild)'!E$16,"",IF(C21=0,"",IF(OR(C21=$AG$1,C21=$AH$1,C22=$AG$1,C22=$AH$1,C23=$AG$1,C23=$AH$1),0,1)))</f>
        <v>1</v>
      </c>
      <c r="AI21" s="3">
        <f>IF($A21&gt;='576way_Regular Symbol(2wild)'!F$16,"",IF(D21=0,"",IF(OR(D21=$AG$1,D21=$AH$1,D22=$AG$1,D22=$AH$1,D23=$AG$1,D23=$AH$1,D24=$AG$1,D24=$AH$1),0,1)))</f>
        <v>1</v>
      </c>
      <c r="AJ21" s="3">
        <f>IF($A21&gt;='576way_Regular Symbol(2wild)'!G$16,"",IF(E21=0,"",IF(OR(E21=$AG$1,E21=$AH$1,E22=$AG$1,E22=$AH$1,E23=$AG$1,E23=$AH$1,E24=$AG$1,E24=$AH$1),0,1)))</f>
        <v>1</v>
      </c>
      <c r="AK21" s="3">
        <f>IF($A21&gt;='576way_Regular Symbol(2wild)'!H$16,"",IF(F21=0,"",IF(OR(F21=$AG$1,F21=$AH$1,F22=$AG$1,F22=$AH$1,F23=$AG$1,F23=$AH$1,F24=$AG$1,F24=$AH$1),0,1)))</f>
        <v>1</v>
      </c>
      <c r="AM21" s="344">
        <f>IF($A21&gt;='576way_Regular Symbol(2wild)'!D$16,"",IF(B21=0,"",IF(OR(B21=$AM$1,B21=$AN$1,B22=$AM$1,B22=$AN$1,B23=$AM$1,B23=$AN$1),0,1)))</f>
        <v>0</v>
      </c>
      <c r="AN21" s="344">
        <f>IF($A21&gt;='576way_Regular Symbol(2wild)'!E$16,"",IF(C21=0,"",IF(OR(C21=$AM$1,C21=$AN$1,C22=$AM$1,C22=$AN$1,C23=$AM$1,C23=$AN$1),0,1)))</f>
        <v>1</v>
      </c>
      <c r="AO21" s="3">
        <f>IF($A21&gt;='576way_Regular Symbol(2wild)'!F$16,"",IF(D21=0,"",IF(OR(D21=$AM$1,D21=$AN$1,D22=$AM$1,D22=$AN$1,D23=$AM$1,D23=$AN$1,D24=$AM$1,D24=$AN$1),0,1)))</f>
        <v>0</v>
      </c>
      <c r="AP21" s="3">
        <f>IF($A21&gt;='576way_Regular Symbol(2wild)'!G$16,"",IF(E21=0,"",IF(OR(E21=$AM$1,E21=$AN$1,E22=$AM$1,E22=$AN$1,E23=$AM$1,E23=$AN$1,E24=$AM$1,E24=$AN$1),0,1)))</f>
        <v>1</v>
      </c>
      <c r="AQ21" s="3">
        <f>IF($A21&gt;='576way_Regular Symbol(2wild)'!H$16,"",IF(F21=0,"",IF(OR(F21=$AM$1,F21=$AN$1,F22=$AM$1,F22=$AN$1,F23=$AM$1,F23=$AN$1,F24=$AM$1,F24=$AN$1),0,1)))</f>
        <v>1</v>
      </c>
      <c r="AS21" s="344">
        <f>IF($A21&gt;='576way_Regular Symbol(2wild)'!D$16,"",IF(B21=0,"",IF(OR(B21=$AM$1,B21=$AT$1,B22=$AM$1,B22=$AT$1,B23=$AM$1,B23=$AT$1),0,1)))</f>
        <v>0</v>
      </c>
      <c r="AT21" s="344">
        <f>IF($A21&gt;='576way_Regular Symbol(2wild)'!E$16,"",IF(C21=0,"",IF(OR(C21=$AM$1,C21=$AT$1,C22=$AM$1,C22=$AT$1,C23=$AM$1,C23=$AT$1),0,1)))</f>
        <v>1</v>
      </c>
      <c r="AU21" s="3">
        <f>IF($A21&gt;='576way_Regular Symbol(2wild)'!F$16,"",IF(D21=0,"",IF(OR(D21=$AM$1,D21=$AT$1,D22=$AM$1,D22=$AT$1,D23=$AM$1,D23=$AT$1,D24=$AM$1,D24=$AT$1),0,1)))</f>
        <v>1</v>
      </c>
      <c r="AV21" s="3">
        <f>IF($A21&gt;='576way_Regular Symbol(2wild)'!G$16,"",IF(E21=0,"",IF(OR(E21=$AM$1,E21=$AT$1,E22=$AM$1,E22=$AT$1,E23=$AM$1,E23=$AT$1,E24=$AM$1,E24=$AT$1),0,1)))</f>
        <v>1</v>
      </c>
      <c r="AW21" s="3">
        <f>IF($A21&gt;='576way_Regular Symbol(2wild)'!H$16,"",IF(F21=0,"",IF(OR(F21=$AM$1,F21=$AT$1,F22=$AM$1,F22=$AT$1,F23=$AM$1,F23=$AT$1,F24=$AM$1,F24=$AT$1),0,1)))</f>
        <v>1</v>
      </c>
      <c r="AY21" s="344">
        <f>IF($A21&gt;='576way_Regular Symbol(2wild)'!D$16,"",IF(B21=0,"",IF(OR(B21=$AM$1,B21=$AZ$1,B22=$AM$1,B22=$AZ$1,B23=$AM$1,B23=$AZ$1),0,1)))</f>
        <v>0</v>
      </c>
      <c r="AZ21" s="344">
        <f>IF($A21&gt;='576way_Regular Symbol(2wild)'!E$16,"",IF(C21=0,"",IF(OR(C21=$AM$1,C21=$AZ$1,C22=$AM$1,C22=$AZ$1,C23=$AM$1,C23=$AZ$1),0,1)))</f>
        <v>1</v>
      </c>
      <c r="BA21" s="3">
        <f>IF($A21&gt;='576way_Regular Symbol(2wild)'!F$16,"",IF(D21=0,"",IF(OR(D21=$AM$1,D21=$AZ$1,D22=$AM$1,D22=$AZ$1,D23=$AM$1,D23=$AZ$1,D24=$AM$1,D24=$AZ$1),0,1)))</f>
        <v>0</v>
      </c>
      <c r="BB21" s="3">
        <f>IF($A21&gt;='576way_Regular Symbol(2wild)'!G$16,"",IF(E21=0,"",IF(OR(E21=$AM$1,E21=$AZ$1,E22=$AM$1,E22=$AZ$1,E23=$AM$1,E23=$AZ$1,E24=$AM$1,E24=$AZ$1),0,1)))</f>
        <v>0</v>
      </c>
      <c r="BC21" s="3">
        <f>IF($A21&gt;='576way_Regular Symbol(2wild)'!H$16,"",IF(F21=0,"",IF(OR(F21=$AM$1,F21=$AZ$1,F22=$AM$1,F22=$AZ$1,F23=$AM$1,F23=$AZ$1,F24=$AM$1,F24=$AZ$1),0,1)))</f>
        <v>1</v>
      </c>
      <c r="BE21" s="344">
        <f>IF($A21&gt;='576way_Regular Symbol(2wild)'!D$16,"",IF(B21=0,"",IF(OR(B21=$AM$1,B21=$BF$1,B22=$AM$1,B22=$BF$1,B23=$AM$1,B23=$BF$1),0,1)))</f>
        <v>0</v>
      </c>
      <c r="BF21" s="344">
        <f>IF($A21&gt;='576way_Regular Symbol(2wild)'!E$16,"",IF(C21=0,"",IF(OR(C21=$AM$1,C21=$BF$1,C22=$AM$1,C22=$BF$1,C23=$AM$1,C23=$BF$1),0,1)))</f>
        <v>1</v>
      </c>
      <c r="BG21" s="3">
        <f>IF($A21&gt;='576way_Regular Symbol(2wild)'!F$16,"",IF(D21=0,"",COUNTIF(D21:D24,$BF$1)))</f>
        <v>1</v>
      </c>
      <c r="BH21" s="3">
        <f>IF($A21&gt;='576way_Regular Symbol(2wild)'!G$16,"",IF(E21=0,"",COUNTIF(E21:E24,$BF$1)))</f>
        <v>1</v>
      </c>
      <c r="BI21" s="3">
        <f>IF($A21&gt;='576way_Regular Symbol(2wild)'!H$16,"",IF(F21=0,"",COUNTIF(F21:F24,$BF$1)))</f>
        <v>0</v>
      </c>
      <c r="BK21" s="344">
        <f>IF($A21&gt;='576way_Regular Symbol(2wild)'!D$16,"",IF(B21=0,"",IF(OR(B21=$AM$1,B21=$BL$1,B22=$AM$1,B22=$BL$1,B23=$AM$1,B23=$BL$1),0,1)))</f>
        <v>0</v>
      </c>
      <c r="BL21" s="344">
        <f>IF($A21&gt;='576way_Regular Symbol(2wild)'!E$16,"",IF(C21=0,"",IF(OR(C21=$AM$1,C21=$BL$1,C22=$AM$1,C22=$BL$1,C23=$AM$1,C23=$BL$1),0,1)))</f>
        <v>1</v>
      </c>
      <c r="BM21" s="3">
        <f>IF($A21&gt;='576way_Regular Symbol(2wild)'!F$16,"",IF(D21=0,"",IF(OR(D21=$AM$1,D21=$BL$1,D22=$AM$1,D22=$BL$1,D23=$AM$1,D23=$BL$1,D24=$AM$1,D24=$BL$1),0,1)))</f>
        <v>1</v>
      </c>
      <c r="BN21" s="3">
        <f>IF($A21&gt;='576way_Regular Symbol(2wild)'!G$16,"",IF(E21=0,"",IF(OR(E21=$AM$1,E21=$BL$1,E22=$AM$1,E22=$BL$1,E23=$AM$1,E23=$BL$1,E24=$AM$1,E24=$BL$1),0,1)))</f>
        <v>1</v>
      </c>
      <c r="BO21" s="3">
        <f>IF($A21&gt;='576way_Regular Symbol(2wild)'!H$16,"",IF(F21=0,"",IF(OR(F21=$AM$1,F21=$BL$1,F22=$AM$1,F22=$BL$1,F23=$AM$1,F23=$BL$1,F24=$AM$1,F24=$BL$1),0,1)))</f>
        <v>1</v>
      </c>
      <c r="BQ21" s="3">
        <f>IF($A21&gt;='576way_Regular Symbol(2wild)'!D$16,"",IF(B21=0,"",IF(OR(B21=$BQ$1,B21=$BR$1,B22=$BQ$1,B22=$BR$1,B23=$BQ$1,B23=$BR$1),0,1)))</f>
        <v>0</v>
      </c>
      <c r="BR21" s="3">
        <f>IF($A21&gt;='576way_Regular Symbol(2wild)'!E$16,"",IF(C21=0,"",IF(OR(C21=$BQ$1,C21=$BR$1,C22=$BQ$1,C22=$BR$1,C23=$BQ$1,C23=$BR$1),0,1)))</f>
        <v>1</v>
      </c>
      <c r="BS21" s="3">
        <f>IF($A21&gt;='576way_Regular Symbol(2wild)'!F$16,"",IF(D21=0,"",IF(OR(D21=$BQ$1,D21=$BR$1,D22=$BQ$1,D22=$BR$1,D23=$BQ$1,D23=$BR$1,D24=$BQ$1,D24=$BR$1),0,1)))</f>
        <v>1</v>
      </c>
      <c r="BT21" s="3">
        <f>IF($A21&gt;='576way_Regular Symbol(2wild)'!G$16,"",IF(E21=0,"",IF(OR(E21=$BQ$1,E21=$BR$1,E22=$BQ$1,E22=$BR$1,E23=$BQ$1,E23=$BR$1,E24=$BQ$1,E24=$BR$1),0,1)))</f>
        <v>1</v>
      </c>
      <c r="BU21" s="3">
        <f>IF($A21&gt;='576way_Regular Symbol(2wild)'!H$16,"",IF(F21=0,"",IF(OR(F21=$BQ$1,F21=$BR$1,F22=$BQ$1,F22=$BR$1,F23=$BQ$1,F23=$BR$1,F24=$BQ$1,F24=$BR$1),0,1)))</f>
        <v>1</v>
      </c>
      <c r="BW21" s="3">
        <f>IF($A21&gt;='576way_Regular Symbol(2wild)'!D$16,"",IF(B21=0,"",IF(OR(B21=$BW$1,B22=$BW$1,B23=$BW$1,B21=$BX$1,B22=$BX$1,B23=$BX$1),0,1)))</f>
        <v>0</v>
      </c>
      <c r="BX21" s="3">
        <f>IF($A21&gt;='576way_Regular Symbol(2wild)'!E$16,"",IF(C21=0,"",IF(OR(C21=$BW$1,C22=$BW$1,C23=$BW$1,C21=$BX$1,C22=$BX$1,C23=$BX$1),0,1)))</f>
        <v>0</v>
      </c>
      <c r="BY21" s="3">
        <f>IF($A21&gt;='576way_Regular Symbol(2wild)'!F$16,"",IF(D21=0,"",IF(OR(D21=$BW$1,D22=$BW$1,D23=$BW$1,D21=$BX$1,D22=$BX$1,D23=$BX$1,D24=$BW$1,D24=$BX$1),0,1)))</f>
        <v>1</v>
      </c>
      <c r="BZ21" s="3">
        <f>IF($A21&gt;='576way_Regular Symbol(2wild)'!G$16,"",IF(E21=0,"",IF(OR(E21=$BW$1,E22=$BW$1,E23=$BW$1,E21=$BX$1,E22=$BX$1,E23=$BX$1,E24=$BW$1,E24=$BX$1),0,1)))</f>
        <v>0</v>
      </c>
      <c r="CA21" s="3">
        <f>IF($A21&gt;='576way_Regular Symbol(2wild)'!H$16,"",IF(F21=0,"",IF(OR(F21=$BW$1,F22=$BW$1,F23=$BW$1,F21=$BX$1,F22=$BX$1,F23=$BX$1,F24=$BW$1,F24=$BX$1),0,1)))</f>
        <v>1</v>
      </c>
      <c r="CC21" s="3">
        <f>IF($A21&gt;='576way_Regular Symbol(2wild)'!D$16,"",IF(B21=0,"",IF(OR(B21=$BW$1,B22=$BW$1,B23=$BW$1,B21=$CD$1,B22=$CD$1,B23=$CD$1),0,1)))</f>
        <v>0</v>
      </c>
      <c r="CD21" s="3">
        <f>IF($A21&gt;='576way_Regular Symbol(2wild)'!E$16,"",IF(C21=0,"",IF(OR(C21=$BW$1,C22=$BW$1,C23=$BW$1,C21=$CD$1,C22=$CD$1,C23=$CD$1),0,1)))</f>
        <v>1</v>
      </c>
      <c r="CE21" s="3">
        <f>IF($A21&gt;='576way_Regular Symbol(2wild)'!F$16,"",IF(D21=0,"",IF(OR(D21=$BW$1,D22=$BW$1,D23=$BW$1,D21=$CD$1,D22=$CD$1,D23=$CD$1,D24=$BW$1,D24=$CD$1),0,1)))</f>
        <v>1</v>
      </c>
      <c r="CF21" s="3">
        <f>IF($A21&gt;='576way_Regular Symbol(2wild)'!G$16,"",IF(E21=0,"",IF(OR(E21=$BW$1,E22=$BW$1,E23=$BW$1,E21=$CD$1,E22=$CD$1,E23=$CD$1,E24=$BW$1,E24=$CD$1),0,1)))</f>
        <v>1</v>
      </c>
      <c r="CG21" s="3">
        <f>IF($A21&gt;='576way_Regular Symbol(2wild)'!H$16,"",IF(F21=0,"",IF(OR(F21=$BW$1,F22=$BW$1,F23=$BW$1,F21=$CD$1,F22=$CD$1,F23=$CD$1,F24=$BW$1,F24=$CD$1),0,1)))</f>
        <v>1</v>
      </c>
      <c r="CI21" s="3">
        <f>IF($A21&gt;='576way_Regular Symbol(2wild)'!D$16,"",IF(B21=0,"",IF(OR(B21=$BW$1,B22=$BW$1,B23=$BW$1,B21=$CJ$1,B22=$CJ$1,B23=$CJ$1),0,1)))</f>
        <v>0</v>
      </c>
      <c r="CJ21" s="3">
        <f>IF($A21&gt;='576way_Regular Symbol(2wild)'!E$16,"",IF(C21=0,"",IF(OR(C21=$BW$1,C22=$BW$1,C23=$BW$1,C21=$CJ$1,C22=$CJ$1,C23=$CJ$1),0,1)))</f>
        <v>0</v>
      </c>
      <c r="CK21" s="3">
        <f>IF($A21&gt;='576way_Regular Symbol(2wild)'!F$16,"",IF(D21=0,"",IF(OR(D21=$BW$1,D22=$BW$1,D23=$BW$1,D21=$CJ$1,D22=$CJ$1,D23=$CJ$1,D24=$BW$1,D24=$CJ$1),0,1)))</f>
        <v>1</v>
      </c>
      <c r="CL21" s="3">
        <f>IF($A21&gt;='576way_Regular Symbol(2wild)'!G$16,"",IF(E21=0,"",IF(OR(E21=$BW$1,E22=$BW$1,E23=$BW$1,E21=$CJ$1,E22=$CJ$1,E23=$CJ$1,E24=$BW$1,E24=$CJ$1),0,1)))</f>
        <v>1</v>
      </c>
      <c r="CM21" s="3">
        <f>IF($A21&gt;='576way_Regular Symbol(2wild)'!H$16,"",IF(F21=0,"",IF(OR(F21=$BW$1,F22=$BW$1,F23=$BW$1,F21=$CJ$1,F22=$CJ$1,F23=$CJ$1,F24=$BW$1,F24=$CJ$1),0,1)))</f>
        <v>0</v>
      </c>
      <c r="CO21" s="3">
        <f>IF($A21&gt;='576way_Regular Symbol(2wild)'!D$16,"",IF(B21=0,"",IF(OR(B21=$BW$1,B22=$BW$1,B23=$BW$1,B21=$CP$1,B22=$CP$1,B23=$CP$1),0,1)))</f>
        <v>0</v>
      </c>
      <c r="CP21" s="3">
        <f>IF($A21&gt;='576way_Regular Symbol(2wild)'!E$16,"",IF(C21=0,"",IF(OR(C21=$BW$1,C22=$BW$1,C23=$BW$1,C21=$CP$1,C22=$CP$1,C23=$CP$1),0,1)))</f>
        <v>1</v>
      </c>
      <c r="CQ21" s="3">
        <f>IF($A21&gt;='576way_Regular Symbol(2wild)'!F$16,"",IF(D21=0,"",IF(OR(D21=$BW$1,D22=$BW$1,D23=$BW$1,D21=$CP$1,D22=$CP$1,D23=$CP$1,D24=$BW$1,D24=$CP$1),0,1)))</f>
        <v>0</v>
      </c>
      <c r="CR21" s="3">
        <f>IF($A21&gt;='576way_Regular Symbol(2wild)'!G$16,"",IF(E21=0,"",IF(OR(E21=$BW$1,E22=$BW$1,E23=$BW$1,E21=$CP$1,E22=$CP$1,E23=$CP$1,E24=$BW$1,E24=$CP$1),0,1)))</f>
        <v>0</v>
      </c>
      <c r="CS21" s="3">
        <f>IF($A21&gt;='576way_Regular Symbol(2wild)'!H$16,"",IF(F21=0,"",IF(OR(F21=$BW$1,F22=$BW$1,F23=$BW$1,F21=$CP$1,F22=$CP$1,F23=$CP$1,F24=$BW$1,F24=$CP$1),0,1)))</f>
        <v>0</v>
      </c>
      <c r="CU21" s="3">
        <f>IF($A21&gt;='576way_Regular Symbol(2wild)'!D$16,"",IF(B21=0,"",IF(OR(B21=$BW$1,B22=$BW$1,B23=$BW$1,B21=$CV$1,B22=$CV$1,B23=$CV$1),0,1)))</f>
        <v>0</v>
      </c>
      <c r="CV21" s="3">
        <f>IF($A21&gt;='576way_Regular Symbol(2wild)'!E$16,"",IF(C21=0,"",IF(OR(C21=$BW$1,C22=$BW$1,C23=$BW$1,C21=$CV$1,C22=$CV$1,C23=$CV$1),0,1)))</f>
        <v>1</v>
      </c>
      <c r="CW21" s="3">
        <f>IF($A21&gt;='576way_Regular Symbol(2wild)'!F$16,"",IF(D21=0,"",IF(OR(D21=$BW$1,D22=$BW$1,D23=$BW$1,D21=$CV$1,D22=$CV$1,D23=$CV$1,D24=$BW$1,D24=$CV$1),0,1)))</f>
        <v>1</v>
      </c>
      <c r="CX21" s="3">
        <f>IF($A21&gt;='576way_Regular Symbol(2wild)'!G$16,"",IF(E21=0,"",IF(OR(E21=$BW$1,E22=$BW$1,E23=$BW$1,E21=$CV$1,E22=$CV$1,E23=$CV$1,E24=$BW$1,E24=$CV$1),0,1)))</f>
        <v>1</v>
      </c>
      <c r="CY21" s="3">
        <f>IF($A21&gt;='576way_Regular Symbol(2wild)'!H$16,"",IF(F21=0,"",IF(OR(F21=$BW$1,F22=$BW$1,F23=$BW$1,F21=$CV$1,F22=$CV$1,F23=$CV$1,F24=$BW$1,F24=$CV$1),0,1)))</f>
        <v>1</v>
      </c>
    </row>
    <row r="22" spans="1:103">
      <c r="A22" s="337">
        <f>IF('243way_Regular Symbol'!L21="","",'243way_Regular Symbol'!L21)</f>
        <v>18</v>
      </c>
      <c r="B22" s="191" t="str">
        <f>IF('576way_Regular Symbol(2wild)'!Q21="",
IF($A22-'576way_Regular Symbol(2wild)'!D$16&gt;='576way_RegularＸ_W()'!B$2-1,"",VLOOKUP($A22-'576way_Regular Symbol(2wild)'!D$16,'576way_Regular Symbol(2wild)'!$P$3:$U$99,'576way_RegularＸ_W()'!B$3+1,FALSE)),
'576way_Regular Symbol(2wild)'!Q21)</f>
        <v>TE</v>
      </c>
      <c r="C22" s="191" t="str">
        <f>IF('576way_Regular Symbol(2wild)'!R21="",
IF($A22-'576way_Regular Symbol(2wild)'!E$16&gt;='576way_RegularＸ_W()'!C$2-1,"",VLOOKUP($A22-'576way_Regular Symbol(2wild)'!E$16,'576way_Regular Symbol(2wild)'!$P$3:$U$99,'576way_RegularＸ_W()'!C$3+1,FALSE)),
'576way_Regular Symbol(2wild)'!R21)</f>
        <v>K</v>
      </c>
      <c r="D22" s="191" t="str">
        <f>IF('576way_Regular Symbol(2wild)'!S21="",
IF($A22-'576way_Regular Symbol(2wild)'!F$16&gt;='576way_RegularＸ_W()'!D$2-1,"",VLOOKUP($A22-'576way_Regular Symbol(2wild)'!F$16,'576way_Regular Symbol(2wild)'!$P$3:$U$99,'576way_RegularＸ_W()'!D$3+1,FALSE)),
'576way_Regular Symbol(2wild)'!S21)</f>
        <v>TE</v>
      </c>
      <c r="E22" s="191" t="str">
        <f>IF('576way_Regular Symbol(2wild)'!T21="",
IF($A22-'576way_Regular Symbol(2wild)'!G$16&gt;='576way_RegularＸ_W()'!E$2-1,"",VLOOKUP($A22-'576way_Regular Symbol(2wild)'!G$16,'576way_Regular Symbol(2wild)'!$P$3:$U$99,'576way_RegularＸ_W()'!E$3+1,FALSE)),
'576way_Regular Symbol(2wild)'!T21)</f>
        <v>TE</v>
      </c>
      <c r="F22" s="191" t="str">
        <f>IF('576way_Regular Symbol(2wild)'!U21="",
IF($A22-'576way_Regular Symbol(2wild)'!H$16&gt;='576way_RegularＸ_W()'!F$2-1,"",VLOOKUP($A22-'576way_Regular Symbol(2wild)'!H$16,'576way_Regular Symbol(2wild)'!$P$3:$U$99,'576way_RegularＸ_W()'!F$3+1,FALSE)),
'576way_Regular Symbol(2wild)'!U21)</f>
        <v>M3</v>
      </c>
      <c r="N22" s="363">
        <f t="shared" si="66"/>
        <v>18</v>
      </c>
      <c r="O22" s="344">
        <f>IF($A22&gt;='576way_Regular Symbol(2wild)'!D$16,"",IF(B22="","",IF(OR(B22=$O$1,B22=$P$1,B23=$O$1,B23=$P$1,B24=$O$1,B24=$P$1),0,1)))</f>
        <v>0</v>
      </c>
      <c r="P22" s="344">
        <f>IF($A22&gt;='576way_Regular Symbol(2wild)'!E$16,"",IF(C22="","",IF(OR(C22=$O$1,C22=$P$1,C23=$O$1,C23=$P$1,C24=$O$1,C24=$P$1),0,1)))</f>
        <v>0</v>
      </c>
      <c r="Q22" s="344">
        <f>IF($A22&gt;='576way_Regular Symbol(2wild)'!F$16,"",IF(D22="","",IF(OR(D22=$O$1,D22=$P$1,D23=$O$1,D23=$P$1,D24=$O$1,D24=$P$1,D25=$O$1,D25=$P$1),0,1)))</f>
        <v>1</v>
      </c>
      <c r="R22" s="344">
        <f>IF($A22&gt;='576way_Regular Symbol(2wild)'!G$16,"",IF(E22="","",IF(OR(E22=$O$1,E22=$P$1,E23=$O$1,E23=$P$1,E24=$O$1,E24=$P$1,E25=$O$1,E25=$P$1),0,1)))</f>
        <v>0</v>
      </c>
      <c r="S22" s="344">
        <f>IF($A22&gt;='576way_Regular Symbol(2wild)'!H$16,"",IF(F22="","",IF(OR(F22=$O$1,F22=$P$1,F23=$O$1,F23=$P$1,F24=$O$1,F24=$P$1,F25=$O$1,F25=$P$1),0,1)))</f>
        <v>1</v>
      </c>
      <c r="U22" s="344">
        <f>IF($A22&gt;='576way_Regular Symbol(2wild)'!D$16,"",IF(B22=0,"",IF(OR(B22=$U$1,B22=$V$1,B23=$U$1,B23=$V$1,B24=$U$1,B24=$V$1),0,1)))</f>
        <v>0</v>
      </c>
      <c r="V22" s="344">
        <f>IF($A22&gt;='576way_Regular Symbol(2wild)'!E$16,"",IF(C22=0,"",IF(OR(C22=$U$1,C22=$V$1,C23=$U$1,C23=$V$1,C24=$U$1,C24=$V$1),0,1)))</f>
        <v>1</v>
      </c>
      <c r="W22" s="3">
        <f>IF($A22&gt;='576way_Regular Symbol(2wild)'!F$16,"",IF(D22=0,"",IF(OR(D22=$U$1,D22=$V$1,D23=$U$1,D23=$V$1,D24=$U$1,D24=$V$1,D25=$U$1,D25=$V$1),0,1)))</f>
        <v>0</v>
      </c>
      <c r="X22" s="3">
        <f>IF($A22&gt;='576way_Regular Symbol(2wild)'!G$16,"",IF(E22=0,"",IF(OR(E22=$U$1,E22=$V$1,E23=$U$1,E23=$V$1,E24=$U$1,E24=$V$1,E25=$U$1,E25=$V$1),0,1)))</f>
        <v>1</v>
      </c>
      <c r="Y22" s="3">
        <f>IF($A22&gt;='576way_Regular Symbol(2wild)'!H$16,"",IF(F22=0,"",IF(OR(F22=$U$1,F22=$V$1,F23=$U$1,F23=$V$1,F24=$U$1,F24=$V$1,F25=$U$1,F25=$V$1),0,1)))</f>
        <v>1</v>
      </c>
      <c r="AA22" s="344">
        <f>IF($A22&gt;='576way_Regular Symbol(2wild)'!D$16,"",IF(B22=0,"",IF(OR(B22=$AA$1,B22=$AB$1,B23=$AA$1,B23=$AB$1,B24=$AA$1,,B24=$AB$1),0,1)))</f>
        <v>0</v>
      </c>
      <c r="AB22" s="344">
        <f>IF($A22&gt;='576way_Regular Symbol(2wild)'!E$16,"",IF(C22=0,"",IF(OR(C22=$AA$1,C22=$AB$1,C23=$AA$1,C23=$AB$1,C24=$AA$1,,C24=$AB$1),0,1)))</f>
        <v>1</v>
      </c>
      <c r="AC22" s="3">
        <f>IF($A22&gt;='576way_Regular Symbol(2wild)'!F$16,"",IF(D22=0,"",IF(OR(D22=$AA$1,D22=$AB$1,D23=$AA$1,D23=$AB$1,D24=$AA$1,D24=$AB$1,D25=$AA$1,D25=$AB$1),0,1)))</f>
        <v>1</v>
      </c>
      <c r="AD22" s="3">
        <f>IF($A22&gt;='576way_Regular Symbol(2wild)'!G$16,"",IF(E22=0,"",IF(OR(E22=$AA$1,E22=$AB$1,E23=$AA$1,E23=$AB$1,E24=$AA$1,E24=$AB$1,E25=$AA$1,E25=$AB$1),0,1)))</f>
        <v>1</v>
      </c>
      <c r="AE22" s="3">
        <f>IF($A22&gt;='576way_Regular Symbol(2wild)'!H$16,"",IF(F22=0,"",IF(OR(F22=$AA$1,F22=$AB$1,F23=$AA$1,F23=$AB$1,F24=$AA$1,F24=$AB$1,F25=$AA$1,F25=$AB$1),0,1)))</f>
        <v>0</v>
      </c>
      <c r="AG22" s="344">
        <f>IF($A22&gt;='576way_Regular Symbol(2wild)'!D$16,"",IF(B22=0,"",IF(OR(B22=$AG$1,B22=$AH$1,B23=$AG$1,B23=$AH$1,B24=$AG$1,B24=$AH$1),0,1)))</f>
        <v>0</v>
      </c>
      <c r="AH22" s="344">
        <f>IF($A22&gt;='576way_Regular Symbol(2wild)'!E$16,"",IF(C22=0,"",IF(OR(C22=$AG$1,C22=$AH$1,C23=$AG$1,C23=$AH$1,C24=$AG$1,C24=$AH$1),0,1)))</f>
        <v>1</v>
      </c>
      <c r="AI22" s="3">
        <f>IF($A22&gt;='576way_Regular Symbol(2wild)'!F$16,"",IF(D22=0,"",IF(OR(D22=$AG$1,D22=$AH$1,D23=$AG$1,D23=$AH$1,D24=$AG$1,D24=$AH$1,D25=$AG$1,D25=$AH$1),0,1)))</f>
        <v>1</v>
      </c>
      <c r="AJ22" s="3">
        <f>IF($A22&gt;='576way_Regular Symbol(2wild)'!G$16,"",IF(E22=0,"",IF(OR(E22=$AG$1,E22=$AH$1,E23=$AG$1,E23=$AH$1,E24=$AG$1,E24=$AH$1,E25=$AG$1,E25=$AH$1),0,1)))</f>
        <v>1</v>
      </c>
      <c r="AK22" s="3">
        <f>IF($A22&gt;='576way_Regular Symbol(2wild)'!H$16,"",IF(F22=0,"",IF(OR(F22=$AG$1,F22=$AH$1,F23=$AG$1,F23=$AH$1,F24=$AG$1,F24=$AH$1,F25=$AG$1,F25=$AH$1),0,1)))</f>
        <v>1</v>
      </c>
      <c r="AM22" s="344">
        <f>IF($A22&gt;='576way_Regular Symbol(2wild)'!D$16,"",IF(B22=0,"",IF(OR(B22=$AM$1,B22=$AN$1,B23=$AM$1,B23=$AN$1,B24=$AM$1,B24=$AN$1),0,1)))</f>
        <v>0</v>
      </c>
      <c r="AN22" s="344">
        <f>IF($A22&gt;='576way_Regular Symbol(2wild)'!E$16,"",IF(C22=0,"",IF(OR(C22=$AM$1,C22=$AN$1,C23=$AM$1,C23=$AN$1,C24=$AM$1,C24=$AN$1),0,1)))</f>
        <v>1</v>
      </c>
      <c r="AO22" s="3">
        <f>IF($A22&gt;='576way_Regular Symbol(2wild)'!F$16,"",IF(D22=0,"",IF(OR(D22=$AM$1,D22=$AN$1,D23=$AM$1,D23=$AN$1,D24=$AM$1,D24=$AN$1,D25=$AM$1,D25=$AN$1),0,1)))</f>
        <v>1</v>
      </c>
      <c r="AP22" s="3">
        <f>IF($A22&gt;='576way_Regular Symbol(2wild)'!G$16,"",IF(E22=0,"",IF(OR(E22=$AM$1,E22=$AN$1,E23=$AM$1,E23=$AN$1,E24=$AM$1,E24=$AN$1,E25=$AM$1,E25=$AN$1),0,1)))</f>
        <v>1</v>
      </c>
      <c r="AQ22" s="3">
        <f>IF($A22&gt;='576way_Regular Symbol(2wild)'!H$16,"",IF(F22=0,"",IF(OR(F22=$AM$1,F22=$AN$1,F23=$AM$1,F23=$AN$1,F24=$AM$1,F24=$AN$1,F25=$AM$1,F25=$AN$1),0,1)))</f>
        <v>1</v>
      </c>
      <c r="AS22" s="344">
        <f>IF($A22&gt;='576way_Regular Symbol(2wild)'!D$16,"",IF(B22=0,"",IF(OR(B22=$AM$1,B22=$AT$1,B23=$AM$1,B23=$AT$1,B24=$AM$1,B24=$AT$1),0,1)))</f>
        <v>0</v>
      </c>
      <c r="AT22" s="344">
        <f>IF($A22&gt;='576way_Regular Symbol(2wild)'!E$16,"",IF(C22=0,"",IF(OR(C22=$AM$1,C22=$AT$1,C23=$AM$1,C23=$AT$1,C24=$AM$1,C24=$AT$1),0,1)))</f>
        <v>1</v>
      </c>
      <c r="AU22" s="3">
        <f>IF($A22&gt;='576way_Regular Symbol(2wild)'!F$16,"",IF(D22=0,"",IF(OR(D22=$AM$1,D22=$AT$1,D23=$AM$1,D23=$AT$1,D24=$AM$1,D24=$AT$1,D25=$AM$1,D25=$AT$1),0,1)))</f>
        <v>1</v>
      </c>
      <c r="AV22" s="3">
        <f>IF($A22&gt;='576way_Regular Symbol(2wild)'!G$16,"",IF(E22=0,"",IF(OR(E22=$AM$1,E22=$AT$1,E23=$AM$1,E23=$AT$1,E24=$AM$1,E24=$AT$1,E25=$AM$1,E25=$AT$1),0,1)))</f>
        <v>1</v>
      </c>
      <c r="AW22" s="3">
        <f>IF($A22&gt;='576way_Regular Symbol(2wild)'!H$16,"",IF(F22=0,"",IF(OR(F22=$AM$1,F22=$AT$1,F23=$AM$1,F23=$AT$1,F24=$AM$1,F24=$AT$1,F25=$AM$1,F25=$AT$1),0,1)))</f>
        <v>1</v>
      </c>
      <c r="AY22" s="344">
        <f>IF($A22&gt;='576way_Regular Symbol(2wild)'!D$16,"",IF(B22=0,"",IF(OR(B22=$AM$1,B22=$AZ$1,B23=$AM$1,B23=$AZ$1,B24=$AM$1,B24=$AZ$1),0,1)))</f>
        <v>0</v>
      </c>
      <c r="AZ22" s="344">
        <f>IF($A22&gt;='576way_Regular Symbol(2wild)'!E$16,"",IF(C22=0,"",IF(OR(C22=$AM$1,C22=$AZ$1,C23=$AM$1,C23=$AZ$1,C24=$AM$1,C24=$AZ$1),0,1)))</f>
        <v>1</v>
      </c>
      <c r="BA22" s="3">
        <f>IF($A22&gt;='576way_Regular Symbol(2wild)'!F$16,"",IF(D22=0,"",IF(OR(D22=$AM$1,D22=$AZ$1,D23=$AM$1,D23=$AZ$1,D24=$AM$1,D24=$AZ$1,D25=$AM$1,D25=$AZ$1),0,1)))</f>
        <v>0</v>
      </c>
      <c r="BB22" s="3">
        <f>IF($A22&gt;='576way_Regular Symbol(2wild)'!G$16,"",IF(E22=0,"",IF(OR(E22=$AM$1,E22=$AZ$1,E23=$AM$1,E23=$AZ$1,E24=$AM$1,E24=$AZ$1,E25=$AM$1,E25=$AZ$1),0,1)))</f>
        <v>0</v>
      </c>
      <c r="BC22" s="3">
        <f>IF($A22&gt;='576way_Regular Symbol(2wild)'!H$16,"",IF(F22=0,"",IF(OR(F22=$AM$1,F22=$AZ$1,F23=$AM$1,F23=$AZ$1,F24=$AM$1,F24=$AZ$1,F25=$AM$1,F25=$AZ$1),0,1)))</f>
        <v>1</v>
      </c>
      <c r="BE22" s="344">
        <f>IF($A22&gt;='576way_Regular Symbol(2wild)'!D$16,"",IF(B22=0,"",IF(OR(B22=$AM$1,B22=$BF$1,B23=$AM$1,B23=$BF$1,B24=$AM$1,B24=$BF$1),0,1)))</f>
        <v>0</v>
      </c>
      <c r="BF22" s="344">
        <f>IF($A22&gt;='576way_Regular Symbol(2wild)'!E$16,"",IF(C22=0,"",IF(OR(C22=$AM$1,C22=$BF$1,C23=$AM$1,C23=$BF$1,C24=$AM$1,C24=$BF$1),0,1)))</f>
        <v>1</v>
      </c>
      <c r="BG22" s="3">
        <f>IF($A22&gt;='576way_Regular Symbol(2wild)'!F$16,"",IF(D22=0,"",COUNTIF(D22:D25,$BF$1)))</f>
        <v>2</v>
      </c>
      <c r="BH22" s="3">
        <f>IF($A22&gt;='576way_Regular Symbol(2wild)'!G$16,"",IF(E22=0,"",COUNTIF(E22:E25,$BF$1)))</f>
        <v>1</v>
      </c>
      <c r="BI22" s="3">
        <f>IF($A22&gt;='576way_Regular Symbol(2wild)'!H$16,"",IF(F22=0,"",COUNTIF(F22:F25,$BF$1)))</f>
        <v>0</v>
      </c>
      <c r="BK22" s="344">
        <f>IF($A22&gt;='576way_Regular Symbol(2wild)'!D$16,"",IF(B22=0,"",IF(OR(B22=$AM$1,B22=$BL$1,B23=$AM$1,B23=$BL$1,B24=$AM$1,B24=$BL$1),0,1)))</f>
        <v>0</v>
      </c>
      <c r="BL22" s="344">
        <f>IF($A22&gt;='576way_Regular Symbol(2wild)'!E$16,"",IF(C22=0,"",IF(OR(C22=$AM$1,C22=$BL$1,C23=$AM$1,C23=$BL$1,C24=$AM$1,C24=$BL$1),0,1)))</f>
        <v>1</v>
      </c>
      <c r="BM22" s="3">
        <f>IF($A22&gt;='576way_Regular Symbol(2wild)'!F$16,"",IF(D22=0,"",IF(OR(D22=$AM$1,D22=$BL$1,D23=$AM$1,D23=$BL$1,D24=$AM$1,D24=$BL$1,D25=$AM$1,D25=$BL$1),0,1)))</f>
        <v>1</v>
      </c>
      <c r="BN22" s="3">
        <f>IF($A22&gt;='576way_Regular Symbol(2wild)'!G$16,"",IF(E22=0,"",IF(OR(E22=$AM$1,E22=$BL$1,E23=$AM$1,E23=$BL$1,E24=$AM$1,E24=$BL$1,E25=$AM$1,E25=$BL$1),0,1)))</f>
        <v>1</v>
      </c>
      <c r="BO22" s="3">
        <f>IF($A22&gt;='576way_Regular Symbol(2wild)'!H$16,"",IF(F22=0,"",IF(OR(F22=$AM$1,F22=$BL$1,F23=$AM$1,F23=$BL$1,F24=$AM$1,F24=$BL$1,F25=$AM$1,F25=$BL$1),0,1)))</f>
        <v>1</v>
      </c>
      <c r="BQ22" s="3">
        <f>IF($A22&gt;='576way_Regular Symbol(2wild)'!D$16,"",IF(B22=0,"",IF(OR(B22=$BQ$1,B22=$BR$1,B23=$BQ$1,B23=$BR$1,B24=$BQ$1,B24=$BR$1),0,1)))</f>
        <v>0</v>
      </c>
      <c r="BR22" s="3">
        <f>IF($A22&gt;='576way_Regular Symbol(2wild)'!E$16,"",IF(C22=0,"",IF(OR(C22=$BQ$1,C22=$BR$1,C23=$BQ$1,C23=$BR$1,C24=$BQ$1,C24=$BR$1),0,1)))</f>
        <v>1</v>
      </c>
      <c r="BS22" s="3">
        <f>IF($A22&gt;='576way_Regular Symbol(2wild)'!F$16,"",IF(D22=0,"",IF(OR(D22=$BQ$1,D22=$BR$1,D23=$BQ$1,D23=$BR$1,D24=$BQ$1,D24=$BR$1,D25=$BQ$1,D25=$BR$1),0,1)))</f>
        <v>1</v>
      </c>
      <c r="BT22" s="3">
        <f>IF($A22&gt;='576way_Regular Symbol(2wild)'!G$16,"",IF(E22=0,"",IF(OR(E22=$BQ$1,E22=$BR$1,E23=$BQ$1,E23=$BR$1,E24=$BQ$1,E24=$BR$1,E25=$BQ$1,E25=$BR$1),0,1)))</f>
        <v>1</v>
      </c>
      <c r="BU22" s="3">
        <f>IF($A22&gt;='576way_Regular Symbol(2wild)'!H$16,"",IF(F22=0,"",IF(OR(F22=$BQ$1,F22=$BR$1,F23=$BQ$1,F23=$BR$1,F24=$BQ$1,F24=$BR$1,F25=$BQ$1,F25=$BR$1),0,1)))</f>
        <v>1</v>
      </c>
      <c r="BW22" s="3">
        <f>IF($A22&gt;='576way_Regular Symbol(2wild)'!D$16,"",IF(B22=0,"",IF(OR(B22=$BW$1,B23=$BW$1,B24=$BW$1,B22=$BX$1,B23=$BX$1,B24=$BX$1),0,1)))</f>
        <v>0</v>
      </c>
      <c r="BX22" s="3">
        <f>IF($A22&gt;='576way_Regular Symbol(2wild)'!E$16,"",IF(C22=0,"",IF(OR(C22=$BW$1,C23=$BW$1,C24=$BW$1,C22=$BX$1,C23=$BX$1,C24=$BX$1),0,1)))</f>
        <v>0</v>
      </c>
      <c r="BY22" s="3">
        <f>IF($A22&gt;='576way_Regular Symbol(2wild)'!F$16,"",IF(D22=0,"",IF(OR(D22=$BW$1,D23=$BW$1,D24=$BW$1,D22=$BX$1,D23=$BX$1,D24=$BX$1,D25=$BW$1,D25=$BX$1),0,1)))</f>
        <v>1</v>
      </c>
      <c r="BZ22" s="3">
        <f>IF($A22&gt;='576way_Regular Symbol(2wild)'!G$16,"",IF(E22=0,"",IF(OR(E22=$BW$1,E23=$BW$1,E24=$BW$1,E22=$BX$1,E23=$BX$1,E24=$BX$1,E25=$BW$1,E25=$BX$1),0,1)))</f>
        <v>1</v>
      </c>
      <c r="CA22" s="3">
        <f>IF($A22&gt;='576way_Regular Symbol(2wild)'!H$16,"",IF(F22=0,"",IF(OR(F22=$BW$1,F23=$BW$1,F24=$BW$1,F22=$BX$1,F23=$BX$1,F24=$BX$1,F25=$BW$1,F25=$BX$1),0,1)))</f>
        <v>1</v>
      </c>
      <c r="CC22" s="3">
        <f>IF($A22&gt;='576way_Regular Symbol(2wild)'!D$16,"",IF(B22=0,"",IF(OR(B22=$BW$1,B23=$BW$1,B24=$BW$1,B22=$CD$1,B23=$CD$1,B24=$CD$1),0,1)))</f>
        <v>0</v>
      </c>
      <c r="CD22" s="3">
        <f>IF($A22&gt;='576way_Regular Symbol(2wild)'!E$16,"",IF(C22=0,"",IF(OR(C22=$BW$1,C23=$BW$1,C24=$BW$1,C22=$CD$1,C23=$CD$1,C24=$CD$1),0,1)))</f>
        <v>0</v>
      </c>
      <c r="CE22" s="3">
        <f>IF($A22&gt;='576way_Regular Symbol(2wild)'!F$16,"",IF(D22=0,"",IF(OR(D22=$BW$1,D23=$BW$1,D24=$BW$1,D22=$CD$1,D23=$CD$1,D24=$CD$1,D25=$BW$1,D25=$CD$1),0,1)))</f>
        <v>1</v>
      </c>
      <c r="CF22" s="3">
        <f>IF($A22&gt;='576way_Regular Symbol(2wild)'!G$16,"",IF(E22=0,"",IF(OR(E22=$BW$1,E23=$BW$1,E24=$BW$1,E22=$CD$1,E23=$CD$1,E24=$CD$1,E25=$BW$1,E25=$CD$1),0,1)))</f>
        <v>1</v>
      </c>
      <c r="CG22" s="3">
        <f>IF($A22&gt;='576way_Regular Symbol(2wild)'!H$16,"",IF(F22=0,"",IF(OR(F22=$BW$1,F23=$BW$1,F24=$BW$1,F22=$CD$1,F23=$CD$1,F24=$CD$1,F25=$BW$1,F25=$CD$1),0,1)))</f>
        <v>1</v>
      </c>
      <c r="CI22" s="3">
        <f>IF($A22&gt;='576way_Regular Symbol(2wild)'!D$16,"",IF(B22=0,"",IF(OR(B22=$BW$1,B23=$BW$1,B24=$BW$1,B22=$CJ$1,B23=$CJ$1,B24=$CJ$1),0,1)))</f>
        <v>0</v>
      </c>
      <c r="CJ22" s="3">
        <f>IF($A22&gt;='576way_Regular Symbol(2wild)'!E$16,"",IF(C22=0,"",IF(OR(C22=$BW$1,C23=$BW$1,C24=$BW$1,C22=$CJ$1,C23=$CJ$1,C24=$CJ$1),0,1)))</f>
        <v>1</v>
      </c>
      <c r="CK22" s="3">
        <f>IF($A22&gt;='576way_Regular Symbol(2wild)'!F$16,"",IF(D22=0,"",IF(OR(D22=$BW$1,D23=$BW$1,D24=$BW$1,D22=$CJ$1,D23=$CJ$1,D24=$CJ$1,D25=$BW$1,D25=$CJ$1),0,1)))</f>
        <v>1</v>
      </c>
      <c r="CL22" s="3">
        <f>IF($A22&gt;='576way_Regular Symbol(2wild)'!G$16,"",IF(E22=0,"",IF(OR(E22=$BW$1,E23=$BW$1,E24=$BW$1,E22=$CJ$1,E23=$CJ$1,E24=$CJ$1,E25=$BW$1,E25=$CJ$1),0,1)))</f>
        <v>1</v>
      </c>
      <c r="CM22" s="3">
        <f>IF($A22&gt;='576way_Regular Symbol(2wild)'!H$16,"",IF(F22=0,"",IF(OR(F22=$BW$1,F23=$BW$1,F24=$BW$1,F22=$CJ$1,F23=$CJ$1,F24=$CJ$1,F25=$BW$1,F25=$CJ$1),0,1)))</f>
        <v>0</v>
      </c>
      <c r="CO22" s="3">
        <f>IF($A22&gt;='576way_Regular Symbol(2wild)'!D$16,"",IF(B22=0,"",IF(OR(B22=$BW$1,B23=$BW$1,B24=$BW$1,B22=$CP$1,B23=$CP$1,B24=$CP$1),0,1)))</f>
        <v>0</v>
      </c>
      <c r="CP22" s="3">
        <f>IF($A22&gt;='576way_Regular Symbol(2wild)'!E$16,"",IF(C22=0,"",IF(OR(C22=$BW$1,C23=$BW$1,C24=$BW$1,C22=$CP$1,C23=$CP$1,C24=$CP$1),0,1)))</f>
        <v>1</v>
      </c>
      <c r="CQ22" s="3">
        <f>IF($A22&gt;='576way_Regular Symbol(2wild)'!F$16,"",IF(D22=0,"",IF(OR(D22=$BW$1,D23=$BW$1,D24=$BW$1,D22=$CP$1,D23=$CP$1,D24=$CP$1,D25=$BW$1,D25=$CP$1),0,1)))</f>
        <v>0</v>
      </c>
      <c r="CR22" s="3">
        <f>IF($A22&gt;='576way_Regular Symbol(2wild)'!G$16,"",IF(E22=0,"",IF(OR(E22=$BW$1,E23=$BW$1,E24=$BW$1,E22=$CP$1,E23=$CP$1,E24=$CP$1,E25=$BW$1,E25=$CP$1),0,1)))</f>
        <v>0</v>
      </c>
      <c r="CS22" s="3">
        <f>IF($A22&gt;='576way_Regular Symbol(2wild)'!H$16,"",IF(F22=0,"",IF(OR(F22=$BW$1,F23=$BW$1,F24=$BW$1,F22=$CP$1,F23=$CP$1,F24=$CP$1,F25=$BW$1,F25=$CP$1),0,1)))</f>
        <v>0</v>
      </c>
      <c r="CU22" s="3">
        <f>IF($A22&gt;='576way_Regular Symbol(2wild)'!D$16,"",IF(B22=0,"",IF(OR(B22=$BW$1,B23=$BW$1,B24=$BW$1,B22=$CV$1,B23=$CV$1,B24=$CV$1),0,1)))</f>
        <v>0</v>
      </c>
      <c r="CV22" s="3">
        <f>IF($A22&gt;='576way_Regular Symbol(2wild)'!E$16,"",IF(C22=0,"",IF(OR(C22=$BW$1,C23=$BW$1,C24=$BW$1,C22=$CV$1,C23=$CV$1,C24=$CV$1),0,1)))</f>
        <v>1</v>
      </c>
      <c r="CW22" s="3">
        <f>IF($A22&gt;='576way_Regular Symbol(2wild)'!F$16,"",IF(D22=0,"",IF(OR(D22=$BW$1,D23=$BW$1,D24=$BW$1,D22=$CV$1,D23=$CV$1,D24=$CV$1,D25=$BW$1,D25=$CV$1),0,1)))</f>
        <v>1</v>
      </c>
      <c r="CX22" s="3">
        <f>IF($A22&gt;='576way_Regular Symbol(2wild)'!G$16,"",IF(E22=0,"",IF(OR(E22=$BW$1,E23=$BW$1,E24=$BW$1,E22=$CV$1,E23=$CV$1,E24=$CV$1,E25=$BW$1,E25=$CV$1),0,1)))</f>
        <v>1</v>
      </c>
      <c r="CY22" s="3">
        <f>IF($A22&gt;='576way_Regular Symbol(2wild)'!H$16,"",IF(F22=0,"",IF(OR(F22=$BW$1,F23=$BW$1,F24=$BW$1,F22=$CV$1,F23=$CV$1,F24=$CV$1,F25=$BW$1,F25=$CV$1),0,1)))</f>
        <v>1</v>
      </c>
    </row>
    <row r="23" spans="1:103">
      <c r="A23" s="337">
        <f>IF('243way_Regular Symbol'!L22="","",'243way_Regular Symbol'!L22)</f>
        <v>19</v>
      </c>
      <c r="B23" s="191" t="str">
        <f>IF('576way_Regular Symbol(2wild)'!Q22="",
IF($A23-'576way_Regular Symbol(2wild)'!D$16&gt;='576way_RegularＸ_W()'!B$2-1,"",VLOOKUP($A23-'576way_Regular Symbol(2wild)'!D$16,'576way_Regular Symbol(2wild)'!$P$3:$U$99,'576way_RegularＸ_W()'!B$3+1,FALSE)),
'576way_Regular Symbol(2wild)'!Q22)</f>
        <v>WW</v>
      </c>
      <c r="C23" s="191" t="str">
        <f>IF('576way_Regular Symbol(2wild)'!R22="",
IF($A23-'576way_Regular Symbol(2wild)'!E$16&gt;='576way_RegularＸ_W()'!C$2-1,"",VLOOKUP($A23-'576way_Regular Symbol(2wild)'!E$16,'576way_Regular Symbol(2wild)'!$P$3:$U$99,'576way_RegularＸ_W()'!C$3+1,FALSE)),
'576way_Regular Symbol(2wild)'!R22)</f>
        <v>M1</v>
      </c>
      <c r="D23" s="191" t="str">
        <f>IF('576way_Regular Symbol(2wild)'!S22="",
IF($A23-'576way_Regular Symbol(2wild)'!F$16&gt;='576way_RegularＸ_W()'!D$2-1,"",VLOOKUP($A23-'576way_Regular Symbol(2wild)'!F$16,'576way_Regular Symbol(2wild)'!$P$3:$U$99,'576way_RegularＸ_W()'!D$3+1,FALSE)),
'576way_Regular Symbol(2wild)'!S22)</f>
        <v>M2</v>
      </c>
      <c r="E23" s="191" t="str">
        <f>IF('576way_Regular Symbol(2wild)'!T22="",
IF($A23-'576way_Regular Symbol(2wild)'!G$16&gt;='576way_RegularＸ_W()'!E$2-1,"",VLOOKUP($A23-'576way_Regular Symbol(2wild)'!G$16,'576way_Regular Symbol(2wild)'!$P$3:$U$99,'576way_RegularＸ_W()'!E$3+1,FALSE)),
'576way_Regular Symbol(2wild)'!T22)</f>
        <v>BN</v>
      </c>
      <c r="F23" s="191" t="str">
        <f>IF('576way_Regular Symbol(2wild)'!U22="",
IF($A23-'576way_Regular Symbol(2wild)'!H$16&gt;='576way_RegularＸ_W()'!F$2-1,"",VLOOKUP($A23-'576way_Regular Symbol(2wild)'!H$16,'576way_Regular Symbol(2wild)'!$P$3:$U$99,'576way_RegularＸ_W()'!F$3+1,FALSE)),
'576way_Regular Symbol(2wild)'!U22)</f>
        <v>TE</v>
      </c>
      <c r="N23" s="363">
        <f t="shared" si="66"/>
        <v>19</v>
      </c>
      <c r="O23" s="344">
        <f>IF($A23&gt;='576way_Regular Symbol(2wild)'!D$16,"",IF(B23="","",IF(OR(B23=$O$1,B23=$P$1,B24=$O$1,B24=$P$1,B25=$O$1,B25=$P$1),0,1)))</f>
        <v>0</v>
      </c>
      <c r="P23" s="344">
        <f>IF($A23&gt;='576way_Regular Symbol(2wild)'!E$16,"",IF(C23="","",IF(OR(C23=$O$1,C23=$P$1,C24=$O$1,C24=$P$1,C25=$O$1,C25=$P$1),0,1)))</f>
        <v>0</v>
      </c>
      <c r="Q23" s="344">
        <f>IF($A23&gt;='576way_Regular Symbol(2wild)'!F$16,"",IF(D23="","",IF(OR(D23=$O$1,D23=$P$1,D24=$O$1,D24=$P$1,D25=$O$1,D25=$P$1,D26=$O$1,D26=$P$1),0,1)))</f>
        <v>1</v>
      </c>
      <c r="R23" s="344">
        <f>IF($A23&gt;='576way_Regular Symbol(2wild)'!G$16,"",IF(E23="","",IF(OR(E23=$O$1,E23=$P$1,E24=$O$1,E24=$P$1,E25=$O$1,E25=$P$1,E26=$O$1,E26=$P$1),0,1)))</f>
        <v>0</v>
      </c>
      <c r="S23" s="344">
        <f>IF($A23&gt;='576way_Regular Symbol(2wild)'!H$16,"",IF(F23="","",IF(OR(F23=$O$1,F23=$P$1,F24=$O$1,F24=$P$1,F25=$O$1,F25=$P$1,F26=$O$1,F26=$P$1),0,1)))</f>
        <v>1</v>
      </c>
      <c r="U23" s="344">
        <f>IF($A23&gt;='576way_Regular Symbol(2wild)'!D$16,"",IF(B23=0,"",IF(OR(B23=$U$1,B23=$V$1,B24=$U$1,B24=$V$1,B25=$U$1,B25=$V$1),0,1)))</f>
        <v>0</v>
      </c>
      <c r="V23" s="344">
        <f>IF($A23&gt;='576way_Regular Symbol(2wild)'!E$16,"",IF(C23=0,"",IF(OR(C23=$U$1,C23=$V$1,C24=$U$1,C24=$V$1,C25=$U$1,C25=$V$1),0,1)))</f>
        <v>1</v>
      </c>
      <c r="W23" s="3">
        <f>IF($A23&gt;='576way_Regular Symbol(2wild)'!F$16,"",IF(D23=0,"",IF(OR(D23=$U$1,D23=$V$1,D24=$U$1,D24=$V$1,D25=$U$1,D25=$V$1,D26=$U$1,D26=$V$1),0,1)))</f>
        <v>0</v>
      </c>
      <c r="X23" s="3">
        <f>IF($A23&gt;='576way_Regular Symbol(2wild)'!G$16,"",IF(E23=0,"",IF(OR(E23=$U$1,E23=$V$1,E24=$U$1,E24=$V$1,E25=$U$1,E25=$V$1,E26=$U$1,E26=$V$1),0,1)))</f>
        <v>1</v>
      </c>
      <c r="Y23" s="3">
        <f>IF($A23&gt;='576way_Regular Symbol(2wild)'!H$16,"",IF(F23=0,"",IF(OR(F23=$U$1,F23=$V$1,F24=$U$1,F24=$V$1,F25=$U$1,F25=$V$1,F26=$U$1,F26=$V$1),0,1)))</f>
        <v>1</v>
      </c>
      <c r="AA23" s="344">
        <f>IF($A23&gt;='576way_Regular Symbol(2wild)'!D$16,"",IF(B23=0,"",IF(OR(B23=$AA$1,B23=$AB$1,B24=$AA$1,B24=$AB$1,B25=$AA$1,,B25=$AB$1),0,1)))</f>
        <v>0</v>
      </c>
      <c r="AB23" s="344">
        <f>IF($A23&gt;='576way_Regular Symbol(2wild)'!E$16,"",IF(C23=0,"",IF(OR(C23=$AA$1,C23=$AB$1,C24=$AA$1,C24=$AB$1,C25=$AA$1,,C25=$AB$1),0,1)))</f>
        <v>1</v>
      </c>
      <c r="AC23" s="3">
        <f>IF($A23&gt;='576way_Regular Symbol(2wild)'!F$16,"",IF(D23=0,"",IF(OR(D23=$AA$1,D23=$AB$1,D24=$AA$1,D24=$AB$1,D25=$AA$1,D25=$AB$1,D26=$AA$1,D26=$AB$1),0,1)))</f>
        <v>1</v>
      </c>
      <c r="AD23" s="3">
        <f>IF($A23&gt;='576way_Regular Symbol(2wild)'!G$16,"",IF(E23=0,"",IF(OR(E23=$AA$1,E23=$AB$1,E24=$AA$1,E24=$AB$1,E25=$AA$1,E25=$AB$1,E26=$AA$1,E26=$AB$1),0,1)))</f>
        <v>1</v>
      </c>
      <c r="AE23" s="3">
        <f>IF($A23&gt;='576way_Regular Symbol(2wild)'!H$16,"",IF(F23=0,"",IF(OR(F23=$AA$1,F23=$AB$1,F24=$AA$1,F24=$AB$1,F25=$AA$1,F25=$AB$1,F26=$AA$1,F26=$AB$1),0,1)))</f>
        <v>1</v>
      </c>
      <c r="AG23" s="344">
        <f>IF($A23&gt;='576way_Regular Symbol(2wild)'!D$16,"",IF(B23=0,"",IF(OR(B23=$AG$1,B23=$AH$1,B24=$AG$1,B24=$AH$1,B25=$AG$1,B25=$AH$1),0,1)))</f>
        <v>0</v>
      </c>
      <c r="AH23" s="344">
        <f>IF($A23&gt;='576way_Regular Symbol(2wild)'!E$16,"",IF(C23=0,"",IF(OR(C23=$AG$1,C23=$AH$1,C24=$AG$1,C24=$AH$1,C25=$AG$1,C25=$AH$1),0,1)))</f>
        <v>0</v>
      </c>
      <c r="AI23" s="3">
        <f>IF($A23&gt;='576way_Regular Symbol(2wild)'!F$16,"",IF(D23=0,"",IF(OR(D23=$AG$1,D23=$AH$1,D24=$AG$1,D24=$AH$1,D25=$AG$1,D25=$AH$1,D26=$AG$1,D26=$AH$1),0,1)))</f>
        <v>1</v>
      </c>
      <c r="AJ23" s="3">
        <f>IF($A23&gt;='576way_Regular Symbol(2wild)'!G$16,"",IF(E23=0,"",IF(OR(E23=$AG$1,E23=$AH$1,E24=$AG$1,E24=$AH$1,E25=$AG$1,E25=$AH$1,E26=$AG$1,E26=$AH$1),0,1)))</f>
        <v>1</v>
      </c>
      <c r="AK23" s="3">
        <f>IF($A23&gt;='576way_Regular Symbol(2wild)'!H$16,"",IF(F23=0,"",IF(OR(F23=$AG$1,F23=$AH$1,F24=$AG$1,F24=$AH$1,F25=$AG$1,F25=$AH$1,F26=$AG$1,F26=$AH$1),0,1)))</f>
        <v>1</v>
      </c>
      <c r="AM23" s="344">
        <f>IF($A23&gt;='576way_Regular Symbol(2wild)'!D$16,"",IF(B23=0,"",IF(OR(B23=$AM$1,B23=$AN$1,B24=$AM$1,B24=$AN$1,B25=$AM$1,B25=$AN$1),0,1)))</f>
        <v>0</v>
      </c>
      <c r="AN23" s="344">
        <f>IF($A23&gt;='576way_Regular Symbol(2wild)'!E$16,"",IF(C23=0,"",IF(OR(C23=$AM$1,C23=$AN$1,C24=$AM$1,C24=$AN$1,C25=$AM$1,C25=$AN$1),0,1)))</f>
        <v>1</v>
      </c>
      <c r="AO23" s="3">
        <f>IF($A23&gt;='576way_Regular Symbol(2wild)'!F$16,"",IF(D23=0,"",IF(OR(D23=$AM$1,D23=$AN$1,D24=$AM$1,D24=$AN$1,D25=$AM$1,D25=$AN$1,D26=$AM$1,D26=$AN$1),0,1)))</f>
        <v>0</v>
      </c>
      <c r="AP23" s="3">
        <f>IF($A23&gt;='576way_Regular Symbol(2wild)'!G$16,"",IF(E23=0,"",IF(OR(E23=$AM$1,E23=$AN$1,E24=$AM$1,E24=$AN$1,E25=$AM$1,E25=$AN$1,E26=$AM$1,E26=$AN$1),0,1)))</f>
        <v>1</v>
      </c>
      <c r="AQ23" s="3">
        <f>IF($A23&gt;='576way_Regular Symbol(2wild)'!H$16,"",IF(F23=0,"",IF(OR(F23=$AM$1,F23=$AN$1,F24=$AM$1,F24=$AN$1,F25=$AM$1,F25=$AN$1,F26=$AM$1,F26=$AN$1),0,1)))</f>
        <v>1</v>
      </c>
      <c r="AS23" s="344">
        <f>IF($A23&gt;='576way_Regular Symbol(2wild)'!D$16,"",IF(B23=0,"",IF(OR(B23=$AM$1,B23=$AT$1,B24=$AM$1,B24=$AT$1,B25=$AM$1,B25=$AT$1),0,1)))</f>
        <v>0</v>
      </c>
      <c r="AT23" s="344">
        <f>IF($A23&gt;='576way_Regular Symbol(2wild)'!E$16,"",IF(C23=0,"",IF(OR(C23=$AM$1,C23=$AT$1,C24=$AM$1,C24=$AT$1,C25=$AM$1,C25=$AT$1),0,1)))</f>
        <v>1</v>
      </c>
      <c r="AU23" s="3">
        <f>IF($A23&gt;='576way_Regular Symbol(2wild)'!F$16,"",IF(D23=0,"",IF(OR(D23=$AM$1,D23=$AT$1,D24=$AM$1,D24=$AT$1,D25=$AM$1,D25=$AT$1,D26=$AM$1,D26=$AT$1),0,1)))</f>
        <v>1</v>
      </c>
      <c r="AV23" s="3">
        <f>IF($A23&gt;='576way_Regular Symbol(2wild)'!G$16,"",IF(E23=0,"",IF(OR(E23=$AM$1,E23=$AT$1,E24=$AM$1,E24=$AT$1,E25=$AM$1,E25=$AT$1,E26=$AM$1,E26=$AT$1),0,1)))</f>
        <v>1</v>
      </c>
      <c r="AW23" s="3">
        <f>IF($A23&gt;='576way_Regular Symbol(2wild)'!H$16,"",IF(F23=0,"",IF(OR(F23=$AM$1,F23=$AT$1,F24=$AM$1,F24=$AT$1,F25=$AM$1,F25=$AT$1,F26=$AM$1,F26=$AT$1),0,1)))</f>
        <v>1</v>
      </c>
      <c r="AY23" s="344">
        <f>IF($A23&gt;='576way_Regular Symbol(2wild)'!D$16,"",IF(B23=0,"",IF(OR(B23=$AM$1,B23=$AZ$1,B24=$AM$1,B24=$AZ$1,B25=$AM$1,B25=$AZ$1),0,1)))</f>
        <v>0</v>
      </c>
      <c r="AZ23" s="344">
        <f>IF($A23&gt;='576way_Regular Symbol(2wild)'!E$16,"",IF(C23=0,"",IF(OR(C23=$AM$1,C23=$AZ$1,C24=$AM$1,C24=$AZ$1,C25=$AM$1,C25=$AZ$1),0,1)))</f>
        <v>1</v>
      </c>
      <c r="BA23" s="3">
        <f>IF($A23&gt;='576way_Regular Symbol(2wild)'!F$16,"",IF(D23=0,"",IF(OR(D23=$AM$1,D23=$AZ$1,D24=$AM$1,D24=$AZ$1,D25=$AM$1,D25=$AZ$1,D26=$AM$1,D26=$AZ$1),0,1)))</f>
        <v>0</v>
      </c>
      <c r="BB23" s="3">
        <f>IF($A23&gt;='576way_Regular Symbol(2wild)'!G$16,"",IF(E23=0,"",IF(OR(E23=$AM$1,E23=$AZ$1,E24=$AM$1,E24=$AZ$1,E25=$AM$1,E25=$AZ$1,E26=$AM$1,E26=$AZ$1),0,1)))</f>
        <v>0</v>
      </c>
      <c r="BC23" s="3">
        <f>IF($A23&gt;='576way_Regular Symbol(2wild)'!H$16,"",IF(F23=0,"",IF(OR(F23=$AM$1,F23=$AZ$1,F24=$AM$1,F24=$AZ$1,F25=$AM$1,F25=$AZ$1,F26=$AM$1,F26=$AZ$1),0,1)))</f>
        <v>1</v>
      </c>
      <c r="BE23" s="344">
        <f>IF($A23&gt;='576way_Regular Symbol(2wild)'!D$16,"",IF(B23=0,"",IF(OR(B23=$AM$1,B23=$BF$1,B24=$AM$1,B24=$BF$1,B25=$AM$1,B25=$BF$1),0,1)))</f>
        <v>0</v>
      </c>
      <c r="BF23" s="344">
        <f>IF($A23&gt;='576way_Regular Symbol(2wild)'!E$16,"",IF(C23=0,"",IF(OR(C23=$AM$1,C23=$BF$1,C24=$AM$1,C24=$BF$1,C25=$AM$1,C25=$BF$1),0,1)))</f>
        <v>1</v>
      </c>
      <c r="BG23" s="3">
        <f>IF($A23&gt;='576way_Regular Symbol(2wild)'!F$16,"",IF(D23=0,"",COUNTIF(D23:D26,$BF$1)))</f>
        <v>2</v>
      </c>
      <c r="BH23" s="3">
        <f>IF($A23&gt;='576way_Regular Symbol(2wild)'!G$16,"",IF(E23=0,"",COUNTIF(E23:E26,$BF$1)))</f>
        <v>1</v>
      </c>
      <c r="BI23" s="3">
        <f>IF($A23&gt;='576way_Regular Symbol(2wild)'!H$16,"",IF(F23=0,"",COUNTIF(F23:F26,$BF$1)))</f>
        <v>0</v>
      </c>
      <c r="BK23" s="344">
        <f>IF($A23&gt;='576way_Regular Symbol(2wild)'!D$16,"",IF(B23=0,"",IF(OR(B23=$AM$1,B23=$BL$1,B24=$AM$1,B24=$BL$1,B25=$AM$1,B25=$BL$1),0,1)))</f>
        <v>0</v>
      </c>
      <c r="BL23" s="344">
        <f>IF($A23&gt;='576way_Regular Symbol(2wild)'!E$16,"",IF(C23=0,"",IF(OR(C23=$AM$1,C23=$BL$1,C24=$AM$1,C24=$BL$1,C25=$AM$1,C25=$BL$1),0,1)))</f>
        <v>1</v>
      </c>
      <c r="BM23" s="3">
        <f>IF($A23&gt;='576way_Regular Symbol(2wild)'!F$16,"",IF(D23=0,"",IF(OR(D23=$AM$1,D23=$BL$1,D24=$AM$1,D24=$BL$1,D25=$AM$1,D25=$BL$1,D26=$AM$1,D26=$BL$1),0,1)))</f>
        <v>1</v>
      </c>
      <c r="BN23" s="3">
        <f>IF($A23&gt;='576way_Regular Symbol(2wild)'!G$16,"",IF(E23=0,"",IF(OR(E23=$AM$1,E23=$BL$1,E24=$AM$1,E24=$BL$1,E25=$AM$1,E25=$BL$1,E26=$AM$1,E26=$BL$1),0,1)))</f>
        <v>1</v>
      </c>
      <c r="BO23" s="3">
        <f>IF($A23&gt;='576way_Regular Symbol(2wild)'!H$16,"",IF(F23=0,"",IF(OR(F23=$AM$1,F23=$BL$1,F24=$AM$1,F24=$BL$1,F25=$AM$1,F25=$BL$1,F26=$AM$1,F26=$BL$1),0,1)))</f>
        <v>1</v>
      </c>
      <c r="BQ23" s="3">
        <f>IF($A23&gt;='576way_Regular Symbol(2wild)'!D$16,"",IF(B23=0,"",IF(OR(B23=$BQ$1,B23=$BR$1,B24=$BQ$1,B24=$BR$1,B25=$BQ$1,B25=$BR$1),0,1)))</f>
        <v>0</v>
      </c>
      <c r="BR23" s="3">
        <f>IF($A23&gt;='576way_Regular Symbol(2wild)'!E$16,"",IF(C23=0,"",IF(OR(C23=$BQ$1,C23=$BR$1,C24=$BQ$1,C24=$BR$1,C25=$BQ$1,C25=$BR$1),0,1)))</f>
        <v>1</v>
      </c>
      <c r="BS23" s="3">
        <f>IF($A23&gt;='576way_Regular Symbol(2wild)'!F$16,"",IF(D23=0,"",IF(OR(D23=$BQ$1,D23=$BR$1,D24=$BQ$1,D24=$BR$1,D25=$BQ$1,D25=$BR$1,D26=$BQ$1,D26=$BR$1),0,1)))</f>
        <v>1</v>
      </c>
      <c r="BT23" s="3">
        <f>IF($A23&gt;='576way_Regular Symbol(2wild)'!G$16,"",IF(E23=0,"",IF(OR(E23=$BQ$1,E23=$BR$1,E24=$BQ$1,E24=$BR$1,E25=$BQ$1,E25=$BR$1,E26=$BQ$1,E26=$BR$1),0,1)))</f>
        <v>1</v>
      </c>
      <c r="BU23" s="3">
        <f>IF($A23&gt;='576way_Regular Symbol(2wild)'!H$16,"",IF(F23=0,"",IF(OR(F23=$BQ$1,F23=$BR$1,F24=$BQ$1,F24=$BR$1,F25=$BQ$1,F25=$BR$1,F26=$BQ$1,F26=$BR$1),0,1)))</f>
        <v>1</v>
      </c>
      <c r="BW23" s="3">
        <f>IF($A23&gt;='576way_Regular Symbol(2wild)'!D$16,"",IF(B23=0,"",IF(OR(B23=$BW$1,B24=$BW$1,B25=$BW$1,B23=$BX$1,B24=$BX$1,B25=$BX$1),0,1)))</f>
        <v>0</v>
      </c>
      <c r="BX23" s="3">
        <f>IF($A23&gt;='576way_Regular Symbol(2wild)'!E$16,"",IF(C23=0,"",IF(OR(C23=$BW$1,C24=$BW$1,C25=$BW$1,C23=$BX$1,C24=$BX$1,C25=$BX$1),0,1)))</f>
        <v>1</v>
      </c>
      <c r="BY23" s="3">
        <f>IF($A23&gt;='576way_Regular Symbol(2wild)'!F$16,"",IF(D23=0,"",IF(OR(D23=$BW$1,D24=$BW$1,D25=$BW$1,D23=$BX$1,D24=$BX$1,D25=$BX$1,D26=$BW$1,D26=$BX$1),0,1)))</f>
        <v>1</v>
      </c>
      <c r="BZ23" s="3">
        <f>IF($A23&gt;='576way_Regular Symbol(2wild)'!G$16,"",IF(E23=0,"",IF(OR(E23=$BW$1,E24=$BW$1,E25=$BW$1,E23=$BX$1,E24=$BX$1,E25=$BX$1,E26=$BW$1,E26=$BX$1),0,1)))</f>
        <v>0</v>
      </c>
      <c r="CA23" s="3">
        <f>IF($A23&gt;='576way_Regular Symbol(2wild)'!H$16,"",IF(F23=0,"",IF(OR(F23=$BW$1,F24=$BW$1,F25=$BW$1,F23=$BX$1,F24=$BX$1,F25=$BX$1,F26=$BW$1,F26=$BX$1),0,1)))</f>
        <v>1</v>
      </c>
      <c r="CC23" s="3">
        <f>IF($A23&gt;='576way_Regular Symbol(2wild)'!D$16,"",IF(B23=0,"",IF(OR(B23=$BW$1,B24=$BW$1,B25=$BW$1,B23=$CD$1,B24=$CD$1,B25=$CD$1),0,1)))</f>
        <v>0</v>
      </c>
      <c r="CD23" s="3">
        <f>IF($A23&gt;='576way_Regular Symbol(2wild)'!E$16,"",IF(C23=0,"",IF(OR(C23=$BW$1,C24=$BW$1,C25=$BW$1,C23=$CD$1,C24=$CD$1,C25=$CD$1),0,1)))</f>
        <v>0</v>
      </c>
      <c r="CE23" s="3">
        <f>IF($A23&gt;='576way_Regular Symbol(2wild)'!F$16,"",IF(D23=0,"",IF(OR(D23=$BW$1,D24=$BW$1,D25=$BW$1,D23=$CD$1,D24=$CD$1,D25=$CD$1,D26=$BW$1,D26=$CD$1),0,1)))</f>
        <v>1</v>
      </c>
      <c r="CF23" s="3">
        <f>IF($A23&gt;='576way_Regular Symbol(2wild)'!G$16,"",IF(E23=0,"",IF(OR(E23=$BW$1,E24=$BW$1,E25=$BW$1,E23=$CD$1,E24=$CD$1,E25=$CD$1,E26=$BW$1,E26=$CD$1),0,1)))</f>
        <v>1</v>
      </c>
      <c r="CG23" s="3">
        <f>IF($A23&gt;='576way_Regular Symbol(2wild)'!H$16,"",IF(F23=0,"",IF(OR(F23=$BW$1,F24=$BW$1,F25=$BW$1,F23=$CD$1,F24=$CD$1,F25=$CD$1,F26=$BW$1,F26=$CD$1),0,1)))</f>
        <v>1</v>
      </c>
      <c r="CI23" s="3">
        <f>IF($A23&gt;='576way_Regular Symbol(2wild)'!D$16,"",IF(B23=0,"",IF(OR(B23=$BW$1,B24=$BW$1,B25=$BW$1,B23=$CJ$1,B24=$CJ$1,B25=$CJ$1),0,1)))</f>
        <v>0</v>
      </c>
      <c r="CJ23" s="3">
        <f>IF($A23&gt;='576way_Regular Symbol(2wild)'!E$16,"",IF(C23=0,"",IF(OR(C23=$BW$1,C24=$BW$1,C25=$BW$1,C23=$CJ$1,C24=$CJ$1,C25=$CJ$1),0,1)))</f>
        <v>1</v>
      </c>
      <c r="CK23" s="3">
        <f>IF($A23&gt;='576way_Regular Symbol(2wild)'!F$16,"",IF(D23=0,"",IF(OR(D23=$BW$1,D24=$BW$1,D25=$BW$1,D23=$CJ$1,D24=$CJ$1,D25=$CJ$1,D26=$BW$1,D26=$CJ$1),0,1)))</f>
        <v>1</v>
      </c>
      <c r="CL23" s="3">
        <f>IF($A23&gt;='576way_Regular Symbol(2wild)'!G$16,"",IF(E23=0,"",IF(OR(E23=$BW$1,E24=$BW$1,E25=$BW$1,E23=$CJ$1,E24=$CJ$1,E25=$CJ$1,E26=$BW$1,E26=$CJ$1),0,1)))</f>
        <v>1</v>
      </c>
      <c r="CM23" s="3">
        <f>IF($A23&gt;='576way_Regular Symbol(2wild)'!H$16,"",IF(F23=0,"",IF(OR(F23=$BW$1,F24=$BW$1,F25=$BW$1,F23=$CJ$1,F24=$CJ$1,F25=$CJ$1,F26=$BW$1,F26=$CJ$1),0,1)))</f>
        <v>0</v>
      </c>
      <c r="CO23" s="3">
        <f>IF($A23&gt;='576way_Regular Symbol(2wild)'!D$16,"",IF(B23=0,"",IF(OR(B23=$BW$1,B24=$BW$1,B25=$BW$1,B23=$CP$1,B24=$CP$1,B25=$CP$1),0,1)))</f>
        <v>0</v>
      </c>
      <c r="CP23" s="3">
        <f>IF($A23&gt;='576way_Regular Symbol(2wild)'!E$16,"",IF(C23=0,"",IF(OR(C23=$BW$1,C24=$BW$1,C25=$BW$1,C23=$CP$1,C24=$CP$1,C25=$CP$1),0,1)))</f>
        <v>1</v>
      </c>
      <c r="CQ23" s="3">
        <f>IF($A23&gt;='576way_Regular Symbol(2wild)'!F$16,"",IF(D23=0,"",IF(OR(D23=$BW$1,D24=$BW$1,D25=$BW$1,D23=$CP$1,D24=$CP$1,D25=$CP$1,D26=$BW$1,D26=$CP$1),0,1)))</f>
        <v>1</v>
      </c>
      <c r="CR23" s="3">
        <f>IF($A23&gt;='576way_Regular Symbol(2wild)'!G$16,"",IF(E23=0,"",IF(OR(E23=$BW$1,E24=$BW$1,E25=$BW$1,E23=$CP$1,E24=$CP$1,E25=$CP$1,E26=$BW$1,E26=$CP$1),0,1)))</f>
        <v>1</v>
      </c>
      <c r="CS23" s="3">
        <f>IF($A23&gt;='576way_Regular Symbol(2wild)'!H$16,"",IF(F23=0,"",IF(OR(F23=$BW$1,F24=$BW$1,F25=$BW$1,F23=$CP$1,F24=$CP$1,F25=$CP$1,F26=$BW$1,F26=$CP$1),0,1)))</f>
        <v>0</v>
      </c>
      <c r="CU23" s="3">
        <f>IF($A23&gt;='576way_Regular Symbol(2wild)'!D$16,"",IF(B23=0,"",IF(OR(B23=$BW$1,B24=$BW$1,B25=$BW$1,B23=$CV$1,B24=$CV$1,B25=$CV$1),0,1)))</f>
        <v>0</v>
      </c>
      <c r="CV23" s="3">
        <f>IF($A23&gt;='576way_Regular Symbol(2wild)'!E$16,"",IF(C23=0,"",IF(OR(C23=$BW$1,C24=$BW$1,C25=$BW$1,C23=$CV$1,C24=$CV$1,C25=$CV$1),0,1)))</f>
        <v>1</v>
      </c>
      <c r="CW23" s="3">
        <f>IF($A23&gt;='576way_Regular Symbol(2wild)'!F$16,"",IF(D23=0,"",IF(OR(D23=$BW$1,D24=$BW$1,D25=$BW$1,D23=$CV$1,D24=$CV$1,D25=$CV$1,D26=$BW$1,D26=$CV$1),0,1)))</f>
        <v>1</v>
      </c>
      <c r="CX23" s="3">
        <f>IF($A23&gt;='576way_Regular Symbol(2wild)'!G$16,"",IF(E23=0,"",IF(OR(E23=$BW$1,E24=$BW$1,E25=$BW$1,E23=$CV$1,E24=$CV$1,E25=$CV$1,E26=$BW$1,E26=$CV$1),0,1)))</f>
        <v>1</v>
      </c>
      <c r="CY23" s="3">
        <f>IF($A23&gt;='576way_Regular Symbol(2wild)'!H$16,"",IF(F23=0,"",IF(OR(F23=$BW$1,F24=$BW$1,F25=$BW$1,F23=$CV$1,F24=$CV$1,F25=$CV$1,F26=$BW$1,F26=$CV$1),0,1)))</f>
        <v>1</v>
      </c>
    </row>
    <row r="24" spans="1:103">
      <c r="A24" s="337">
        <f>IF('243way_Regular Symbol'!L23="","",'243way_Regular Symbol'!L23)</f>
        <v>20</v>
      </c>
      <c r="B24" s="191" t="str">
        <f>IF('576way_Regular Symbol(2wild)'!Q23="",
IF($A24-'576way_Regular Symbol(2wild)'!D$16&gt;='576way_RegularＸ_W()'!B$2-1,"",VLOOKUP($A24-'576way_Regular Symbol(2wild)'!D$16,'576way_Regular Symbol(2wild)'!$P$3:$U$99,'576way_RegularＸ_W()'!B$3+1,FALSE)),
'576way_Regular Symbol(2wild)'!Q23)</f>
        <v>K</v>
      </c>
      <c r="C24" s="191" t="str">
        <f>IF('576way_Regular Symbol(2wild)'!R23="",
IF($A24-'576way_Regular Symbol(2wild)'!E$16&gt;='576way_RegularＸ_W()'!C$2-1,"",VLOOKUP($A24-'576way_Regular Symbol(2wild)'!E$16,'576way_Regular Symbol(2wild)'!$P$3:$U$99,'576way_RegularＸ_W()'!C$3+1,FALSE)),
'576way_Regular Symbol(2wild)'!R23)</f>
        <v>Q</v>
      </c>
      <c r="D24" s="191" t="str">
        <f>IF('576way_Regular Symbol(2wild)'!S23="",
IF($A24-'576way_Regular Symbol(2wild)'!F$16&gt;='576way_RegularＸ_W()'!D$2-1,"",VLOOKUP($A24-'576way_Regular Symbol(2wild)'!F$16,'576way_Regular Symbol(2wild)'!$P$3:$U$99,'576way_RegularＸ_W()'!D$3+1,FALSE)),
'576way_Regular Symbol(2wild)'!S23)</f>
        <v>BN</v>
      </c>
      <c r="E24" s="191" t="str">
        <f>IF('576way_Regular Symbol(2wild)'!T23="",
IF($A24-'576way_Regular Symbol(2wild)'!G$16&gt;='576way_RegularＸ_W()'!E$2-1,"",VLOOKUP($A24-'576way_Regular Symbol(2wild)'!G$16,'576way_Regular Symbol(2wild)'!$P$3:$U$99,'576way_RegularＸ_W()'!E$3+1,FALSE)),
'576way_Regular Symbol(2wild)'!T23)</f>
        <v>M1</v>
      </c>
      <c r="F24" s="191" t="str">
        <f>IF('576way_Regular Symbol(2wild)'!U23="",
IF($A24-'576way_Regular Symbol(2wild)'!H$16&gt;='576way_RegularＸ_W()'!F$2-1,"",VLOOKUP($A24-'576way_Regular Symbol(2wild)'!H$16,'576way_Regular Symbol(2wild)'!$P$3:$U$99,'576way_RegularＸ_W()'!F$3+1,FALSE)),
'576way_Regular Symbol(2wild)'!U23)</f>
        <v>J</v>
      </c>
      <c r="N24" s="363">
        <f t="shared" si="66"/>
        <v>20</v>
      </c>
      <c r="O24" s="344">
        <f>IF($A24&gt;='576way_Regular Symbol(2wild)'!D$16,"",IF(B24="","",IF(OR(B24=$O$1,B24=$P$1,B25=$O$1,B25=$P$1,B26=$O$1,B26=$P$1),0,1)))</f>
        <v>1</v>
      </c>
      <c r="P24" s="344">
        <f>IF($A24&gt;='576way_Regular Symbol(2wild)'!E$16,"",IF(C24="","",IF(OR(C24=$O$1,C24=$P$1,C25=$O$1,C25=$P$1,C26=$O$1,C26=$P$1),0,1)))</f>
        <v>1</v>
      </c>
      <c r="Q24" s="344">
        <f>IF($A24&gt;='576way_Regular Symbol(2wild)'!F$16,"",IF(D24="","",IF(OR(D24=$O$1,D24=$P$1,D25=$O$1,D25=$P$1,D26=$O$1,D26=$P$1,D27=$O$1,D27=$P$1),0,1)))</f>
        <v>1</v>
      </c>
      <c r="R24" s="344">
        <f>IF($A24&gt;='576way_Regular Symbol(2wild)'!G$16,"",IF(E24="","",IF(OR(E24=$O$1,E24=$P$1,E25=$O$1,E25=$P$1,E26=$O$1,E26=$P$1,E27=$O$1,E27=$P$1),0,1)))</f>
        <v>0</v>
      </c>
      <c r="S24" s="344">
        <f>IF($A24&gt;='576way_Regular Symbol(2wild)'!H$16,"",IF(F24="","",IF(OR(F24=$O$1,F24=$P$1,F25=$O$1,F25=$P$1,F26=$O$1,F26=$P$1,F27=$O$1,F27=$P$1),0,1)))</f>
        <v>1</v>
      </c>
      <c r="U24" s="344">
        <f>IF($A24&gt;='576way_Regular Symbol(2wild)'!D$16,"",IF(B24=0,"",IF(OR(B24=$U$1,B24=$V$1,B25=$U$1,B25=$V$1,B26=$U$1,B26=$V$1),0,1)))</f>
        <v>1</v>
      </c>
      <c r="V24" s="344">
        <f>IF($A24&gt;='576way_Regular Symbol(2wild)'!E$16,"",IF(C24=0,"",IF(OR(C24=$U$1,C24=$V$1,C25=$U$1,C25=$V$1,C26=$U$1,C26=$V$1),0,1)))</f>
        <v>1</v>
      </c>
      <c r="W24" s="3">
        <f>IF($A24&gt;='576way_Regular Symbol(2wild)'!F$16,"",IF(D24=0,"",IF(OR(D24=$U$1,D24=$V$1,D25=$U$1,D25=$V$1,D26=$U$1,D26=$V$1,D27=$U$1,D27=$V$1),0,1)))</f>
        <v>1</v>
      </c>
      <c r="X24" s="3">
        <f>IF($A24&gt;='576way_Regular Symbol(2wild)'!G$16,"",IF(E24=0,"",IF(OR(E24=$U$1,E24=$V$1,E25=$U$1,E25=$V$1,E26=$U$1,E26=$V$1,E27=$U$1,E27=$V$1),0,1)))</f>
        <v>1</v>
      </c>
      <c r="Y24" s="3">
        <f>IF($A24&gt;='576way_Regular Symbol(2wild)'!H$16,"",IF(F24=0,"",IF(OR(F24=$U$1,F24=$V$1,F25=$U$1,F25=$V$1,F26=$U$1,F26=$V$1,F27=$U$1,F27=$V$1),0,1)))</f>
        <v>1</v>
      </c>
      <c r="AA24" s="344">
        <f>IF($A24&gt;='576way_Regular Symbol(2wild)'!D$16,"",IF(B24=0,"",IF(OR(B24=$AA$1,B24=$AB$1,B25=$AA$1,B25=$AB$1,B26=$AA$1,,B26=$AB$1),0,1)))</f>
        <v>1</v>
      </c>
      <c r="AB24" s="344">
        <f>IF($A24&gt;='576way_Regular Symbol(2wild)'!E$16,"",IF(C24=0,"",IF(OR(C24=$AA$1,C24=$AB$1,C25=$AA$1,C25=$AB$1,C26=$AA$1,,C26=$AB$1),0,1)))</f>
        <v>1</v>
      </c>
      <c r="AC24" s="3">
        <f>IF($A24&gt;='576way_Regular Symbol(2wild)'!F$16,"",IF(D24=0,"",IF(OR(D24=$AA$1,D24=$AB$1,D25=$AA$1,D25=$AB$1,D26=$AA$1,D26=$AB$1,D27=$AA$1,D27=$AB$1),0,1)))</f>
        <v>1</v>
      </c>
      <c r="AD24" s="3">
        <f>IF($A24&gt;='576way_Regular Symbol(2wild)'!G$16,"",IF(E24=0,"",IF(OR(E24=$AA$1,E24=$AB$1,E25=$AA$1,E25=$AB$1,E26=$AA$1,E26=$AB$1,E27=$AA$1,E27=$AB$1),0,1)))</f>
        <v>1</v>
      </c>
      <c r="AE24" s="3">
        <f>IF($A24&gt;='576way_Regular Symbol(2wild)'!H$16,"",IF(F24=0,"",IF(OR(F24=$AA$1,F24=$AB$1,F25=$AA$1,F25=$AB$1,F26=$AA$1,F26=$AB$1,F27=$AA$1,F27=$AB$1),0,1)))</f>
        <v>1</v>
      </c>
      <c r="AG24" s="344">
        <f>IF($A24&gt;='576way_Regular Symbol(2wild)'!D$16,"",IF(B24=0,"",IF(OR(B24=$AG$1,B24=$AH$1,B25=$AG$1,B25=$AH$1,B26=$AG$1,B26=$AH$1),0,1)))</f>
        <v>1</v>
      </c>
      <c r="AH24" s="344">
        <f>IF($A24&gt;='576way_Regular Symbol(2wild)'!E$16,"",IF(C24=0,"",IF(OR(C24=$AG$1,C24=$AH$1,C25=$AG$1,C25=$AH$1,C26=$AG$1,C26=$AH$1),0,1)))</f>
        <v>0</v>
      </c>
      <c r="AI24" s="3">
        <f>IF($A24&gt;='576way_Regular Symbol(2wild)'!F$16,"",IF(D24=0,"",IF(OR(D24=$AG$1,D24=$AH$1,D25=$AG$1,D25=$AH$1,D26=$AG$1,D26=$AH$1,D27=$AG$1,D27=$AH$1),0,1)))</f>
        <v>1</v>
      </c>
      <c r="AJ24" s="3">
        <f>IF($A24&gt;='576way_Regular Symbol(2wild)'!G$16,"",IF(E24=0,"",IF(OR(E24=$AG$1,E24=$AH$1,E25=$AG$1,E25=$AH$1,E26=$AG$1,E26=$AH$1,E27=$AG$1,E27=$AH$1),0,1)))</f>
        <v>1</v>
      </c>
      <c r="AK24" s="3">
        <f>IF($A24&gt;='576way_Regular Symbol(2wild)'!H$16,"",IF(F24=0,"",IF(OR(F24=$AG$1,F24=$AH$1,F25=$AG$1,F25=$AH$1,F26=$AG$1,F26=$AH$1,F27=$AG$1,F27=$AH$1),0,1)))</f>
        <v>1</v>
      </c>
      <c r="AM24" s="344">
        <f>IF($A24&gt;='576way_Regular Symbol(2wild)'!D$16,"",IF(B24=0,"",IF(OR(B24=$AM$1,B24=$AN$1,B25=$AM$1,B25=$AN$1,B26=$AM$1,B26=$AN$1),0,1)))</f>
        <v>0</v>
      </c>
      <c r="AN24" s="344">
        <f>IF($A24&gt;='576way_Regular Symbol(2wild)'!E$16,"",IF(C24=0,"",IF(OR(C24=$AM$1,C24=$AN$1,C25=$AM$1,C25=$AN$1,C26=$AM$1,C26=$AN$1),0,1)))</f>
        <v>1</v>
      </c>
      <c r="AO24" s="3">
        <f>IF($A24&gt;='576way_Regular Symbol(2wild)'!F$16,"",IF(D24=0,"",IF(OR(D24=$AM$1,D24=$AN$1,D25=$AM$1,D25=$AN$1,D26=$AM$1,D26=$AN$1,D27=$AM$1,D27=$AN$1),0,1)))</f>
        <v>0</v>
      </c>
      <c r="AP24" s="3">
        <f>IF($A24&gt;='576way_Regular Symbol(2wild)'!G$16,"",IF(E24=0,"",IF(OR(E24=$AM$1,E24=$AN$1,E25=$AM$1,E25=$AN$1,E26=$AM$1,E26=$AN$1,E27=$AM$1,E27=$AN$1),0,1)))</f>
        <v>0</v>
      </c>
      <c r="AQ24" s="3">
        <f>IF($A24&gt;='576way_Regular Symbol(2wild)'!H$16,"",IF(F24=0,"",IF(OR(F24=$AM$1,F24=$AN$1,F25=$AM$1,F25=$AN$1,F26=$AM$1,F26=$AN$1,F27=$AM$1,F27=$AN$1),0,1)))</f>
        <v>1</v>
      </c>
      <c r="AS24" s="344">
        <f>IF($A24&gt;='576way_Regular Symbol(2wild)'!D$16,"",IF(B24=0,"",IF(OR(B24=$AM$1,B24=$AT$1,B25=$AM$1,B25=$AT$1,B26=$AM$1,B26=$AT$1),0,1)))</f>
        <v>1</v>
      </c>
      <c r="AT24" s="344">
        <f>IF($A24&gt;='576way_Regular Symbol(2wild)'!E$16,"",IF(C24=0,"",IF(OR(C24=$AM$1,C24=$AT$1,C25=$AM$1,C25=$AT$1,C26=$AM$1,C26=$AT$1),0,1)))</f>
        <v>1</v>
      </c>
      <c r="AU24" s="3">
        <f>IF($A24&gt;='576way_Regular Symbol(2wild)'!F$16,"",IF(D24=0,"",IF(OR(D24=$AM$1,D24=$AT$1,D25=$AM$1,D25=$AT$1,D26=$AM$1,D26=$AT$1,D27=$AM$1,D27=$AT$1),0,1)))</f>
        <v>1</v>
      </c>
      <c r="AV24" s="3">
        <f>IF($A24&gt;='576way_Regular Symbol(2wild)'!G$16,"",IF(E24=0,"",IF(OR(E24=$AM$1,E24=$AT$1,E25=$AM$1,E25=$AT$1,E26=$AM$1,E26=$AT$1,E27=$AM$1,E27=$AT$1),0,1)))</f>
        <v>1</v>
      </c>
      <c r="AW24" s="3">
        <f>IF($A24&gt;='576way_Regular Symbol(2wild)'!H$16,"",IF(F24=0,"",IF(OR(F24=$AM$1,F24=$AT$1,F25=$AM$1,F25=$AT$1,F26=$AM$1,F26=$AT$1,F27=$AM$1,F27=$AT$1),0,1)))</f>
        <v>1</v>
      </c>
      <c r="AY24" s="344">
        <f>IF($A24&gt;='576way_Regular Symbol(2wild)'!D$16,"",IF(B24=0,"",IF(OR(B24=$AM$1,B24=$AZ$1,B25=$AM$1,B25=$AZ$1,B26=$AM$1,B26=$AZ$1),0,1)))</f>
        <v>1</v>
      </c>
      <c r="AZ24" s="344">
        <f>IF($A24&gt;='576way_Regular Symbol(2wild)'!E$16,"",IF(C24=0,"",IF(OR(C24=$AM$1,C24=$AZ$1,C25=$AM$1,C25=$AZ$1,C26=$AM$1,C26=$AZ$1),0,1)))</f>
        <v>1</v>
      </c>
      <c r="BA24" s="3">
        <f>IF($A24&gt;='576way_Regular Symbol(2wild)'!F$16,"",IF(D24=0,"",IF(OR(D24=$AM$1,D24=$AZ$1,D25=$AM$1,D25=$AZ$1,D26=$AM$1,D26=$AZ$1,D27=$AM$1,D27=$AZ$1),0,1)))</f>
        <v>0</v>
      </c>
      <c r="BB24" s="3">
        <f>IF($A24&gt;='576way_Regular Symbol(2wild)'!G$16,"",IF(E24=0,"",IF(OR(E24=$AM$1,E24=$AZ$1,E25=$AM$1,E25=$AZ$1,E26=$AM$1,E26=$AZ$1,E27=$AM$1,E27=$AZ$1),0,1)))</f>
        <v>1</v>
      </c>
      <c r="BC24" s="3">
        <f>IF($A24&gt;='576way_Regular Symbol(2wild)'!H$16,"",IF(F24=0,"",IF(OR(F24=$AM$1,F24=$AZ$1,F25=$AM$1,F25=$AZ$1,F26=$AM$1,F26=$AZ$1,F27=$AM$1,F27=$AZ$1),0,1)))</f>
        <v>1</v>
      </c>
      <c r="BE24" s="344">
        <f>IF($A24&gt;='576way_Regular Symbol(2wild)'!D$16,"",IF(B24=0,"",IF(OR(B24=$AM$1,B24=$BF$1,B25=$AM$1,B25=$BF$1,B26=$AM$1,B26=$BF$1),0,1)))</f>
        <v>1</v>
      </c>
      <c r="BF24" s="344">
        <f>IF($A24&gt;='576way_Regular Symbol(2wild)'!E$16,"",IF(C24=0,"",IF(OR(C24=$AM$1,C24=$BF$1,C25=$AM$1,C25=$BF$1,C26=$AM$1,C26=$BF$1),0,1)))</f>
        <v>1</v>
      </c>
      <c r="BG24" s="3">
        <f>IF($A24&gt;='576way_Regular Symbol(2wild)'!F$16,"",IF(D24=0,"",COUNTIF(D24:D27,$BF$1)))</f>
        <v>2</v>
      </c>
      <c r="BH24" s="3">
        <f>IF($A24&gt;='576way_Regular Symbol(2wild)'!G$16,"",IF(E24=0,"",COUNTIF(E24:E27,$BF$1)))</f>
        <v>0</v>
      </c>
      <c r="BI24" s="3">
        <f>IF($A24&gt;='576way_Regular Symbol(2wild)'!H$16,"",IF(F24=0,"",COUNTIF(F24:F27,$BF$1)))</f>
        <v>0</v>
      </c>
      <c r="BK24" s="344">
        <f>IF($A24&gt;='576way_Regular Symbol(2wild)'!D$16,"",IF(B24=0,"",IF(OR(B24=$AM$1,B24=$BL$1,B25=$AM$1,B25=$BL$1,B26=$AM$1,B26=$BL$1),0,1)))</f>
        <v>1</v>
      </c>
      <c r="BL24" s="344">
        <f>IF($A24&gt;='576way_Regular Symbol(2wild)'!E$16,"",IF(C24=0,"",IF(OR(C24=$AM$1,C24=$BL$1,C25=$AM$1,C25=$BL$1,C26=$AM$1,C26=$BL$1),0,1)))</f>
        <v>1</v>
      </c>
      <c r="BM24" s="3">
        <f>IF($A24&gt;='576way_Regular Symbol(2wild)'!F$16,"",IF(D24=0,"",IF(OR(D24=$AM$1,D24=$BL$1,D25=$AM$1,D25=$BL$1,D26=$AM$1,D26=$BL$1,D27=$AM$1,D27=$BL$1),0,1)))</f>
        <v>1</v>
      </c>
      <c r="BN24" s="3">
        <f>IF($A24&gt;='576way_Regular Symbol(2wild)'!G$16,"",IF(E24=0,"",IF(OR(E24=$AM$1,E24=$BL$1,E25=$AM$1,E25=$BL$1,E26=$AM$1,E26=$BL$1,E27=$AM$1,E27=$BL$1),0,1)))</f>
        <v>1</v>
      </c>
      <c r="BO24" s="3">
        <f>IF($A24&gt;='576way_Regular Symbol(2wild)'!H$16,"",IF(F24=0,"",IF(OR(F24=$AM$1,F24=$BL$1,F25=$AM$1,F25=$BL$1,F26=$AM$1,F26=$BL$1,F27=$AM$1,F27=$BL$1),0,1)))</f>
        <v>1</v>
      </c>
      <c r="BQ24" s="3">
        <f>IF($A24&gt;='576way_Regular Symbol(2wild)'!D$16,"",IF(B24=0,"",IF(OR(B24=$BQ$1,B24=$BR$1,B25=$BQ$1,B25=$BR$1,B26=$BQ$1,B26=$BR$1),0,1)))</f>
        <v>1</v>
      </c>
      <c r="BR24" s="3">
        <f>IF($A24&gt;='576way_Regular Symbol(2wild)'!E$16,"",IF(C24=0,"",IF(OR(C24=$BQ$1,C24=$BR$1,C25=$BQ$1,C25=$BR$1,C26=$BQ$1,C26=$BR$1),0,1)))</f>
        <v>1</v>
      </c>
      <c r="BS24" s="3">
        <f>IF($A24&gt;='576way_Regular Symbol(2wild)'!F$16,"",IF(D24=0,"",IF(OR(D24=$BQ$1,D24=$BR$1,D25=$BQ$1,D25=$BR$1,D26=$BQ$1,D26=$BR$1,D27=$BQ$1,D27=$BR$1),0,1)))</f>
        <v>1</v>
      </c>
      <c r="BT24" s="3">
        <f>IF($A24&gt;='576way_Regular Symbol(2wild)'!G$16,"",IF(E24=0,"",IF(OR(E24=$BQ$1,E24=$BR$1,E25=$BQ$1,E25=$BR$1,E26=$BQ$1,E26=$BR$1,E27=$BQ$1,E27=$BR$1),0,1)))</f>
        <v>1</v>
      </c>
      <c r="BU24" s="3">
        <f>IF($A24&gt;='576way_Regular Symbol(2wild)'!H$16,"",IF(F24=0,"",IF(OR(F24=$BQ$1,F24=$BR$1,F25=$BQ$1,F25=$BR$1,F26=$BQ$1,F26=$BR$1,F27=$BQ$1,F27=$BR$1),0,1)))</f>
        <v>1</v>
      </c>
      <c r="BW24" s="3">
        <f>IF($A24&gt;='576way_Regular Symbol(2wild)'!D$16,"",IF(B24=0,"",IF(OR(B24=$BW$1,B25=$BW$1,B26=$BW$1,B24=$BX$1,B25=$BX$1,B26=$BX$1),0,1)))</f>
        <v>0</v>
      </c>
      <c r="BX24" s="3">
        <f>IF($A24&gt;='576way_Regular Symbol(2wild)'!E$16,"",IF(C24=0,"",IF(OR(C24=$BW$1,C25=$BW$1,C26=$BW$1,C24=$BX$1,C25=$BX$1,C26=$BX$1),0,1)))</f>
        <v>1</v>
      </c>
      <c r="BY24" s="3">
        <f>IF($A24&gt;='576way_Regular Symbol(2wild)'!F$16,"",IF(D24=0,"",IF(OR(D24=$BW$1,D25=$BW$1,D26=$BW$1,D24=$BX$1,D25=$BX$1,D26=$BX$1,D27=$BW$1,D27=$BX$1),0,1)))</f>
        <v>1</v>
      </c>
      <c r="BZ24" s="3">
        <f>IF($A24&gt;='576way_Regular Symbol(2wild)'!G$16,"",IF(E24=0,"",IF(OR(E24=$BW$1,E25=$BW$1,E26=$BW$1,E24=$BX$1,E25=$BX$1,E26=$BX$1,E27=$BW$1,E27=$BX$1),0,1)))</f>
        <v>0</v>
      </c>
      <c r="CA24" s="3">
        <f>IF($A24&gt;='576way_Regular Symbol(2wild)'!H$16,"",IF(F24=0,"",IF(OR(F24=$BW$1,F25=$BW$1,F26=$BW$1,F24=$BX$1,F25=$BX$1,F26=$BX$1,F27=$BW$1,F27=$BX$1),0,1)))</f>
        <v>0</v>
      </c>
      <c r="CC24" s="3">
        <f>IF($A24&gt;='576way_Regular Symbol(2wild)'!D$16,"",IF(B24=0,"",IF(OR(B24=$BW$1,B25=$BW$1,B26=$BW$1,B24=$CD$1,B25=$CD$1,B26=$CD$1),0,1)))</f>
        <v>0</v>
      </c>
      <c r="CD24" s="3">
        <f>IF($A24&gt;='576way_Regular Symbol(2wild)'!E$16,"",IF(C24=0,"",IF(OR(C24=$BW$1,C25=$BW$1,C26=$BW$1,C24=$CD$1,C25=$CD$1,C26=$CD$1),0,1)))</f>
        <v>0</v>
      </c>
      <c r="CE24" s="3">
        <f>IF($A24&gt;='576way_Regular Symbol(2wild)'!F$16,"",IF(D24=0,"",IF(OR(D24=$BW$1,D25=$BW$1,D26=$BW$1,D24=$CD$1,D25=$CD$1,D26=$CD$1,D27=$BW$1,D27=$CD$1),0,1)))</f>
        <v>1</v>
      </c>
      <c r="CF24" s="3">
        <f>IF($A24&gt;='576way_Regular Symbol(2wild)'!G$16,"",IF(E24=0,"",IF(OR(E24=$BW$1,E25=$BW$1,E26=$BW$1,E24=$CD$1,E25=$CD$1,E26=$CD$1,E27=$BW$1,E27=$CD$1),0,1)))</f>
        <v>1</v>
      </c>
      <c r="CG24" s="3">
        <f>IF($A24&gt;='576way_Regular Symbol(2wild)'!H$16,"",IF(F24=0,"",IF(OR(F24=$BW$1,F25=$BW$1,F26=$BW$1,F24=$CD$1,F25=$CD$1,F26=$CD$1,F27=$BW$1,F27=$CD$1),0,1)))</f>
        <v>1</v>
      </c>
      <c r="CI24" s="3">
        <f>IF($A24&gt;='576way_Regular Symbol(2wild)'!D$16,"",IF(B24=0,"",IF(OR(B24=$BW$1,B25=$BW$1,B26=$BW$1,B24=$CJ$1,B25=$CJ$1,B26=$CJ$1),0,1)))</f>
        <v>1</v>
      </c>
      <c r="CJ24" s="3">
        <f>IF($A24&gt;='576way_Regular Symbol(2wild)'!E$16,"",IF(C24=0,"",IF(OR(C24=$BW$1,C25=$BW$1,C26=$BW$1,C24=$CJ$1,C25=$CJ$1,C26=$CJ$1),0,1)))</f>
        <v>1</v>
      </c>
      <c r="CK24" s="3">
        <f>IF($A24&gt;='576way_Regular Symbol(2wild)'!F$16,"",IF(D24=0,"",IF(OR(D24=$BW$1,D25=$BW$1,D26=$BW$1,D24=$CJ$1,D25=$CJ$1,D26=$CJ$1,D27=$BW$1,D27=$CJ$1),0,1)))</f>
        <v>1</v>
      </c>
      <c r="CL24" s="3">
        <f>IF($A24&gt;='576way_Regular Symbol(2wild)'!G$16,"",IF(E24=0,"",IF(OR(E24=$BW$1,E25=$BW$1,E26=$BW$1,E24=$CJ$1,E25=$CJ$1,E26=$CJ$1,E27=$BW$1,E27=$CJ$1),0,1)))</f>
        <v>1</v>
      </c>
      <c r="CM24" s="3">
        <f>IF($A24&gt;='576way_Regular Symbol(2wild)'!H$16,"",IF(F24=0,"",IF(OR(F24=$BW$1,F25=$BW$1,F26=$BW$1,F24=$CJ$1,F25=$CJ$1,F26=$CJ$1,F27=$BW$1,F27=$CJ$1),0,1)))</f>
        <v>0</v>
      </c>
      <c r="CO24" s="3">
        <f>IF($A24&gt;='576way_Regular Symbol(2wild)'!D$16,"",IF(B24=0,"",IF(OR(B24=$BW$1,B25=$BW$1,B26=$BW$1,B24=$CP$1,B25=$CP$1,B26=$CP$1),0,1)))</f>
        <v>1</v>
      </c>
      <c r="CP24" s="3">
        <f>IF($A24&gt;='576way_Regular Symbol(2wild)'!E$16,"",IF(C24=0,"",IF(OR(C24=$BW$1,C25=$BW$1,C26=$BW$1,C24=$CP$1,C25=$CP$1,C26=$CP$1),0,1)))</f>
        <v>1</v>
      </c>
      <c r="CQ24" s="3">
        <f>IF($A24&gt;='576way_Regular Symbol(2wild)'!F$16,"",IF(D24=0,"",IF(OR(D24=$BW$1,D25=$BW$1,D26=$BW$1,D24=$CP$1,D25=$CP$1,D26=$CP$1,D27=$BW$1,D27=$CP$1),0,1)))</f>
        <v>1</v>
      </c>
      <c r="CR24" s="3">
        <f>IF($A24&gt;='576way_Regular Symbol(2wild)'!G$16,"",IF(E24=0,"",IF(OR(E24=$BW$1,E25=$BW$1,E26=$BW$1,E24=$CP$1,E25=$CP$1,E26=$CP$1,E27=$BW$1,E27=$CP$1),0,1)))</f>
        <v>1</v>
      </c>
      <c r="CS24" s="3">
        <f>IF($A24&gt;='576way_Regular Symbol(2wild)'!H$16,"",IF(F24=0,"",IF(OR(F24=$BW$1,F25=$BW$1,F26=$BW$1,F24=$CP$1,F25=$CP$1,F26=$CP$1,F27=$BW$1,F27=$CP$1),0,1)))</f>
        <v>1</v>
      </c>
      <c r="CU24" s="3">
        <f>IF($A24&gt;='576way_Regular Symbol(2wild)'!D$16,"",IF(B24=0,"",IF(OR(B24=$BW$1,B25=$BW$1,B26=$BW$1,B24=$CV$1,B25=$CV$1,B26=$CV$1),0,1)))</f>
        <v>1</v>
      </c>
      <c r="CV24" s="3">
        <f>IF($A24&gt;='576way_Regular Symbol(2wild)'!E$16,"",IF(C24=0,"",IF(OR(C24=$BW$1,C25=$BW$1,C26=$BW$1,C24=$CV$1,C25=$CV$1,C26=$CV$1),0,1)))</f>
        <v>1</v>
      </c>
      <c r="CW24" s="3">
        <f>IF($A24&gt;='576way_Regular Symbol(2wild)'!F$16,"",IF(D24=0,"",IF(OR(D24=$BW$1,D25=$BW$1,D26=$BW$1,D24=$CV$1,D25=$CV$1,D26=$CV$1,D27=$BW$1,D27=$CV$1),0,1)))</f>
        <v>1</v>
      </c>
      <c r="CX24" s="3">
        <f>IF($A24&gt;='576way_Regular Symbol(2wild)'!G$16,"",IF(E24=0,"",IF(OR(E24=$BW$1,E25=$BW$1,E26=$BW$1,E24=$CV$1,E25=$CV$1,E26=$CV$1,E27=$BW$1,E27=$CV$1),0,1)))</f>
        <v>1</v>
      </c>
      <c r="CY24" s="3">
        <f>IF($A24&gt;='576way_Regular Symbol(2wild)'!H$16,"",IF(F24=0,"",IF(OR(F24=$BW$1,F25=$BW$1,F26=$BW$1,F24=$CV$1,F25=$CV$1,F26=$CV$1,F27=$BW$1,F27=$CV$1),0,1)))</f>
        <v>1</v>
      </c>
    </row>
    <row r="25" spans="1:103">
      <c r="A25" s="337">
        <f>IF('243way_Regular Symbol'!L24="","",'243way_Regular Symbol'!L24)</f>
        <v>21</v>
      </c>
      <c r="B25" s="191" t="str">
        <f>IF('576way_Regular Symbol(2wild)'!Q24="",
IF($A25-'576way_Regular Symbol(2wild)'!D$16&gt;='576way_RegularＸ_W()'!B$2-1,"",VLOOKUP($A25-'576way_Regular Symbol(2wild)'!D$16,'576way_Regular Symbol(2wild)'!$P$3:$U$99,'576way_RegularＸ_W()'!B$3+1,FALSE)),
'576way_Regular Symbol(2wild)'!Q24)</f>
        <v>Q</v>
      </c>
      <c r="C25" s="191" t="str">
        <f>IF('576way_Regular Symbol(2wild)'!R24="",
IF($A25-'576way_Regular Symbol(2wild)'!E$16&gt;='576way_RegularＸ_W()'!C$2-1,"",VLOOKUP($A25-'576way_Regular Symbol(2wild)'!E$16,'576way_Regular Symbol(2wild)'!$P$3:$U$99,'576way_RegularＸ_W()'!C$3+1,FALSE)),
'576way_Regular Symbol(2wild)'!R24)</f>
        <v>M4</v>
      </c>
      <c r="D25" s="191" t="str">
        <f>IF('576way_Regular Symbol(2wild)'!S24="",
IF($A25-'576way_Regular Symbol(2wild)'!F$16&gt;='576way_RegularＸ_W()'!D$2-1,"",VLOOKUP($A25-'576way_Regular Symbol(2wild)'!F$16,'576way_Regular Symbol(2wild)'!$P$3:$U$99,'576way_RegularＸ_W()'!D$3+1,FALSE)),
'576way_Regular Symbol(2wild)'!S24)</f>
        <v>BN</v>
      </c>
      <c r="E25" s="191" t="str">
        <f>IF('576way_Regular Symbol(2wild)'!T24="",
IF($A25-'576way_Regular Symbol(2wild)'!G$16&gt;='576way_RegularＸ_W()'!E$2-1,"",VLOOKUP($A25-'576way_Regular Symbol(2wild)'!G$16,'576way_Regular Symbol(2wild)'!$P$3:$U$99,'576way_RegularＸ_W()'!E$3+1,FALSE)),
'576way_Regular Symbol(2wild)'!T24)</f>
        <v>M1</v>
      </c>
      <c r="F25" s="191" t="str">
        <f>IF('576way_Regular Symbol(2wild)'!U24="",
IF($A25-'576way_Regular Symbol(2wild)'!H$16&gt;='576way_RegularＸ_W()'!F$2-1,"",VLOOKUP($A25-'576way_Regular Symbol(2wild)'!H$16,'576way_Regular Symbol(2wild)'!$P$3:$U$99,'576way_RegularＸ_W()'!F$3+1,FALSE)),
'576way_Regular Symbol(2wild)'!U24)</f>
        <v>J</v>
      </c>
      <c r="N25" s="363">
        <f t="shared" si="66"/>
        <v>21</v>
      </c>
      <c r="O25" s="344">
        <f>IF($A25&gt;='576way_Regular Symbol(2wild)'!D$16,"",IF(B25="","",IF(OR(B25=$O$1,B25=$P$1,B26=$O$1,B26=$P$1,B27=$O$1,B27=$P$1),0,1)))</f>
        <v>1</v>
      </c>
      <c r="P25" s="344">
        <f>IF($A25&gt;='576way_Regular Symbol(2wild)'!E$16,"",IF(C25="","",IF(OR(C25=$O$1,C25=$P$1,C26=$O$1,C26=$P$1,C27=$O$1,C27=$P$1),0,1)))</f>
        <v>0</v>
      </c>
      <c r="Q25" s="344">
        <f>IF($A25&gt;='576way_Regular Symbol(2wild)'!F$16,"",IF(D25="","",IF(OR(D25=$O$1,D25=$P$1,D26=$O$1,D26=$P$1,D27=$O$1,D27=$P$1,D28=$O$1,D28=$P$1),0,1)))</f>
        <v>1</v>
      </c>
      <c r="R25" s="344">
        <f>IF($A25&gt;='576way_Regular Symbol(2wild)'!G$16,"",IF(E25="","",IF(OR(E25=$O$1,E25=$P$1,E26=$O$1,E26=$P$1,E27=$O$1,E27=$P$1,E28=$O$1,E28=$P$1),0,1)))</f>
        <v>0</v>
      </c>
      <c r="S25" s="344">
        <f>IF($A25&gt;='576way_Regular Symbol(2wild)'!H$16,"",IF(F25="","",IF(OR(F25=$O$1,F25=$P$1,F26=$O$1,F26=$P$1,F27=$O$1,F27=$P$1,F28=$O$1,F28=$P$1),0,1)))</f>
        <v>1</v>
      </c>
      <c r="U25" s="344">
        <f>IF($A25&gt;='576way_Regular Symbol(2wild)'!D$16,"",IF(B25=0,"",IF(OR(B25=$U$1,B25=$V$1,B26=$U$1,B26=$V$1,B27=$U$1,B27=$V$1),0,1)))</f>
        <v>1</v>
      </c>
      <c r="V25" s="344">
        <f>IF($A25&gt;='576way_Regular Symbol(2wild)'!E$16,"",IF(C25=0,"",IF(OR(C25=$U$1,C25=$V$1,C26=$U$1,C26=$V$1,C27=$U$1,C27=$V$1),0,1)))</f>
        <v>1</v>
      </c>
      <c r="W25" s="3">
        <f>IF($A25&gt;='576way_Regular Symbol(2wild)'!F$16,"",IF(D25=0,"",IF(OR(D25=$U$1,D25=$V$1,D26=$U$1,D26=$V$1,D27=$U$1,D27=$V$1,D28=$U$1,D28=$V$1),0,1)))</f>
        <v>1</v>
      </c>
      <c r="X25" s="3">
        <f>IF($A25&gt;='576way_Regular Symbol(2wild)'!G$16,"",IF(E25=0,"",IF(OR(E25=$U$1,E25=$V$1,E26=$U$1,E26=$V$1,E27=$U$1,E27=$V$1,E28=$U$1,E28=$V$1),0,1)))</f>
        <v>1</v>
      </c>
      <c r="Y25" s="3">
        <f>IF($A25&gt;='576way_Regular Symbol(2wild)'!H$16,"",IF(F25=0,"",IF(OR(F25=$U$1,F25=$V$1,F26=$U$1,F26=$V$1,F27=$U$1,F27=$V$1,F28=$U$1,F28=$V$1),0,1)))</f>
        <v>1</v>
      </c>
      <c r="AA25" s="344">
        <f>IF($A25&gt;='576way_Regular Symbol(2wild)'!D$16,"",IF(B25=0,"",IF(OR(B25=$AA$1,B25=$AB$1,B26=$AA$1,B26=$AB$1,B27=$AA$1,,B27=$AB$1),0,1)))</f>
        <v>1</v>
      </c>
      <c r="AB25" s="344">
        <f>IF($A25&gt;='576way_Regular Symbol(2wild)'!E$16,"",IF(C25=0,"",IF(OR(C25=$AA$1,C25=$AB$1,C26=$AA$1,C26=$AB$1,C27=$AA$1,,C27=$AB$1),0,1)))</f>
        <v>1</v>
      </c>
      <c r="AC25" s="3">
        <f>IF($A25&gt;='576way_Regular Symbol(2wild)'!F$16,"",IF(D25=0,"",IF(OR(D25=$AA$1,D25=$AB$1,D26=$AA$1,D26=$AB$1,D27=$AA$1,D27=$AB$1,D28=$AA$1,D28=$AB$1),0,1)))</f>
        <v>1</v>
      </c>
      <c r="AD25" s="3">
        <f>IF($A25&gt;='576way_Regular Symbol(2wild)'!G$16,"",IF(E25=0,"",IF(OR(E25=$AA$1,E25=$AB$1,E26=$AA$1,E26=$AB$1,E27=$AA$1,E27=$AB$1,E28=$AA$1,E28=$AB$1),0,1)))</f>
        <v>1</v>
      </c>
      <c r="AE25" s="3">
        <f>IF($A25&gt;='576way_Regular Symbol(2wild)'!H$16,"",IF(F25=0,"",IF(OR(F25=$AA$1,F25=$AB$1,F26=$AA$1,F26=$AB$1,F27=$AA$1,F27=$AB$1,F28=$AA$1,F28=$AB$1),0,1)))</f>
        <v>1</v>
      </c>
      <c r="AG25" s="344">
        <f>IF($A25&gt;='576way_Regular Symbol(2wild)'!D$16,"",IF(B25=0,"",IF(OR(B25=$AG$1,B25=$AH$1,B26=$AG$1,B26=$AH$1,B27=$AG$1,B27=$AH$1),0,1)))</f>
        <v>1</v>
      </c>
      <c r="AH25" s="344">
        <f>IF($A25&gt;='576way_Regular Symbol(2wild)'!E$16,"",IF(C25=0,"",IF(OR(C25=$AG$1,C25=$AH$1,C26=$AG$1,C26=$AH$1,C27=$AG$1,C27=$AH$1),0,1)))</f>
        <v>0</v>
      </c>
      <c r="AI25" s="3">
        <f>IF($A25&gt;='576way_Regular Symbol(2wild)'!F$16,"",IF(D25=0,"",IF(OR(D25=$AG$1,D25=$AH$1,D26=$AG$1,D26=$AH$1,D27=$AG$1,D27=$AH$1,D28=$AG$1,D28=$AH$1),0,1)))</f>
        <v>1</v>
      </c>
      <c r="AJ25" s="3">
        <f>IF($A25&gt;='576way_Regular Symbol(2wild)'!G$16,"",IF(E25=0,"",IF(OR(E25=$AG$1,E25=$AH$1,E26=$AG$1,E26=$AH$1,E27=$AG$1,E27=$AH$1,E28=$AG$1,E28=$AH$1),0,1)))</f>
        <v>1</v>
      </c>
      <c r="AK25" s="3">
        <f>IF($A25&gt;='576way_Regular Symbol(2wild)'!H$16,"",IF(F25=0,"",IF(OR(F25=$AG$1,F25=$AH$1,F26=$AG$1,F26=$AH$1,F27=$AG$1,F27=$AH$1,F28=$AG$1,F28=$AH$1),0,1)))</f>
        <v>1</v>
      </c>
      <c r="AM25" s="344">
        <f>IF($A25&gt;='576way_Regular Symbol(2wild)'!D$16,"",IF(B25=0,"",IF(OR(B25=$AM$1,B25=$AN$1,B26=$AM$1,B26=$AN$1,B27=$AM$1,B27=$AN$1),0,1)))</f>
        <v>0</v>
      </c>
      <c r="AN25" s="344">
        <f>IF($A25&gt;='576way_Regular Symbol(2wild)'!E$16,"",IF(C25=0,"",IF(OR(C25=$AM$1,C25=$AN$1,C26=$AM$1,C26=$AN$1,C27=$AM$1,C27=$AN$1),0,1)))</f>
        <v>1</v>
      </c>
      <c r="AO25" s="3">
        <f>IF($A25&gt;='576way_Regular Symbol(2wild)'!F$16,"",IF(D25=0,"",IF(OR(D25=$AM$1,D25=$AN$1,D26=$AM$1,D26=$AN$1,D27=$AM$1,D27=$AN$1,D28=$AM$1,D28=$AN$1),0,1)))</f>
        <v>0</v>
      </c>
      <c r="AP25" s="3">
        <f>IF($A25&gt;='576way_Regular Symbol(2wild)'!G$16,"",IF(E25=0,"",IF(OR(E25=$AM$1,E25=$AN$1,E26=$AM$1,E26=$AN$1,E27=$AM$1,E27=$AN$1,E28=$AM$1,E28=$AN$1),0,1)))</f>
        <v>0</v>
      </c>
      <c r="AQ25" s="3">
        <f>IF($A25&gt;='576way_Regular Symbol(2wild)'!H$16,"",IF(F25=0,"",IF(OR(F25=$AM$1,F25=$AN$1,F26=$AM$1,F26=$AN$1,F27=$AM$1,F27=$AN$1,F28=$AM$1,F28=$AN$1),0,1)))</f>
        <v>1</v>
      </c>
      <c r="AS25" s="344">
        <f>IF($A25&gt;='576way_Regular Symbol(2wild)'!D$16,"",IF(B25=0,"",IF(OR(B25=$AM$1,B25=$AT$1,B26=$AM$1,B26=$AT$1,B27=$AM$1,B27=$AT$1),0,1)))</f>
        <v>1</v>
      </c>
      <c r="AT25" s="344">
        <f>IF($A25&gt;='576way_Regular Symbol(2wild)'!E$16,"",IF(C25=0,"",IF(OR(C25=$AM$1,C25=$AT$1,C26=$AM$1,C26=$AT$1,C27=$AM$1,C27=$AT$1),0,1)))</f>
        <v>1</v>
      </c>
      <c r="AU25" s="3">
        <f>IF($A25&gt;='576way_Regular Symbol(2wild)'!F$16,"",IF(D25=0,"",IF(OR(D25=$AM$1,D25=$AT$1,D26=$AM$1,D26=$AT$1,D27=$AM$1,D27=$AT$1,D28=$AM$1,D28=$AT$1),0,1)))</f>
        <v>1</v>
      </c>
      <c r="AV25" s="3">
        <f>IF($A25&gt;='576way_Regular Symbol(2wild)'!G$16,"",IF(E25=0,"",IF(OR(E25=$AM$1,E25=$AT$1,E26=$AM$1,E26=$AT$1,E27=$AM$1,E27=$AT$1,E28=$AM$1,E28=$AT$1),0,1)))</f>
        <v>1</v>
      </c>
      <c r="AW25" s="3">
        <f>IF($A25&gt;='576way_Regular Symbol(2wild)'!H$16,"",IF(F25=0,"",IF(OR(F25=$AM$1,F25=$AT$1,F26=$AM$1,F26=$AT$1,F27=$AM$1,F27=$AT$1,F28=$AM$1,F28=$AT$1),0,1)))</f>
        <v>1</v>
      </c>
      <c r="AY25" s="344">
        <f>IF($A25&gt;='576way_Regular Symbol(2wild)'!D$16,"",IF(B25=0,"",IF(OR(B25=$AM$1,B25=$AZ$1,B26=$AM$1,B26=$AZ$1,B27=$AM$1,B27=$AZ$1),0,1)))</f>
        <v>1</v>
      </c>
      <c r="AZ25" s="344">
        <f>IF($A25&gt;='576way_Regular Symbol(2wild)'!E$16,"",IF(C25=0,"",IF(OR(C25=$AM$1,C25=$AZ$1,C26=$AM$1,C26=$AZ$1,C27=$AM$1,C27=$AZ$1),0,1)))</f>
        <v>1</v>
      </c>
      <c r="BA25" s="3">
        <f>IF($A25&gt;='576way_Regular Symbol(2wild)'!F$16,"",IF(D25=0,"",IF(OR(D25=$AM$1,D25=$AZ$1,D26=$AM$1,D26=$AZ$1,D27=$AM$1,D27=$AZ$1,D28=$AM$1,D28=$AZ$1),0,1)))</f>
        <v>0</v>
      </c>
      <c r="BB25" s="3">
        <f>IF($A25&gt;='576way_Regular Symbol(2wild)'!G$16,"",IF(E25=0,"",IF(OR(E25=$AM$1,E25=$AZ$1,E26=$AM$1,E26=$AZ$1,E27=$AM$1,E27=$AZ$1,E28=$AM$1,E28=$AZ$1),0,1)))</f>
        <v>1</v>
      </c>
      <c r="BC25" s="3">
        <f>IF($A25&gt;='576way_Regular Symbol(2wild)'!H$16,"",IF(F25=0,"",IF(OR(F25=$AM$1,F25=$AZ$1,F26=$AM$1,F26=$AZ$1,F27=$AM$1,F27=$AZ$1,F28=$AM$1,F28=$AZ$1),0,1)))</f>
        <v>1</v>
      </c>
      <c r="BE25" s="344">
        <f>IF($A25&gt;='576way_Regular Symbol(2wild)'!D$16,"",IF(B25=0,"",IF(OR(B25=$AM$1,B25=$BF$1,B26=$AM$1,B26=$BF$1,B27=$AM$1,B27=$BF$1),0,1)))</f>
        <v>1</v>
      </c>
      <c r="BF25" s="344">
        <f>IF($A25&gt;='576way_Regular Symbol(2wild)'!E$16,"",IF(C25=0,"",IF(OR(C25=$AM$1,C25=$BF$1,C26=$AM$1,C26=$BF$1,C27=$AM$1,C27=$BF$1),0,1)))</f>
        <v>1</v>
      </c>
      <c r="BG25" s="3">
        <f>IF($A25&gt;='576way_Regular Symbol(2wild)'!F$16,"",IF(D25=0,"",COUNTIF(D25:D28,$BF$1)))</f>
        <v>1</v>
      </c>
      <c r="BH25" s="3">
        <f>IF($A25&gt;='576way_Regular Symbol(2wild)'!G$16,"",IF(E25=0,"",COUNTIF(E25:E28,$BF$1)))</f>
        <v>0</v>
      </c>
      <c r="BI25" s="3">
        <f>IF($A25&gt;='576way_Regular Symbol(2wild)'!H$16,"",IF(F25=0,"",COUNTIF(F25:F28,$BF$1)))</f>
        <v>0</v>
      </c>
      <c r="BK25" s="344">
        <f>IF($A25&gt;='576way_Regular Symbol(2wild)'!D$16,"",IF(B25=0,"",IF(OR(B25=$AM$1,B25=$BL$1,B26=$AM$1,B26=$BL$1,B27=$AM$1,B27=$BL$1),0,1)))</f>
        <v>1</v>
      </c>
      <c r="BL25" s="344">
        <f>IF($A25&gt;='576way_Regular Symbol(2wild)'!E$16,"",IF(C25=0,"",IF(OR(C25=$AM$1,C25=$BL$1,C26=$AM$1,C26=$BL$1,C27=$AM$1,C27=$BL$1),0,1)))</f>
        <v>1</v>
      </c>
      <c r="BM25" s="3">
        <f>IF($A25&gt;='576way_Regular Symbol(2wild)'!F$16,"",IF(D25=0,"",IF(OR(D25=$AM$1,D25=$BL$1,D26=$AM$1,D26=$BL$1,D27=$AM$1,D27=$BL$1,D28=$AM$1,D28=$BL$1),0,1)))</f>
        <v>1</v>
      </c>
      <c r="BN25" s="3">
        <f>IF($A25&gt;='576way_Regular Symbol(2wild)'!G$16,"",IF(E25=0,"",IF(OR(E25=$AM$1,E25=$BL$1,E26=$AM$1,E26=$BL$1,E27=$AM$1,E27=$BL$1,E28=$AM$1,E28=$BL$1),0,1)))</f>
        <v>1</v>
      </c>
      <c r="BO25" s="3">
        <f>IF($A25&gt;='576way_Regular Symbol(2wild)'!H$16,"",IF(F25=0,"",IF(OR(F25=$AM$1,F25=$BL$1,F26=$AM$1,F26=$BL$1,F27=$AM$1,F27=$BL$1,F28=$AM$1,F28=$BL$1),0,1)))</f>
        <v>1</v>
      </c>
      <c r="BQ25" s="3">
        <f>IF($A25&gt;='576way_Regular Symbol(2wild)'!D$16,"",IF(B25=0,"",IF(OR(B25=$BQ$1,B25=$BR$1,B26=$BQ$1,B26=$BR$1,B27=$BQ$1,B27=$BR$1),0,1)))</f>
        <v>1</v>
      </c>
      <c r="BR25" s="3">
        <f>IF($A25&gt;='576way_Regular Symbol(2wild)'!E$16,"",IF(C25=0,"",IF(OR(C25=$BQ$1,C25=$BR$1,C26=$BQ$1,C26=$BR$1,C27=$BQ$1,C27=$BR$1),0,1)))</f>
        <v>1</v>
      </c>
      <c r="BS25" s="3">
        <f>IF($A25&gt;='576way_Regular Symbol(2wild)'!F$16,"",IF(D25=0,"",IF(OR(D25=$BQ$1,D25=$BR$1,D26=$BQ$1,D26=$BR$1,D27=$BQ$1,D27=$BR$1,D28=$BQ$1,D28=$BR$1),0,1)))</f>
        <v>1</v>
      </c>
      <c r="BT25" s="3">
        <f>IF($A25&gt;='576way_Regular Symbol(2wild)'!G$16,"",IF(E25=0,"",IF(OR(E25=$BQ$1,E25=$BR$1,E26=$BQ$1,E26=$BR$1,E27=$BQ$1,E27=$BR$1,E28=$BQ$1,E28=$BR$1),0,1)))</f>
        <v>1</v>
      </c>
      <c r="BU25" s="3">
        <f>IF($A25&gt;='576way_Regular Symbol(2wild)'!H$16,"",IF(F25=0,"",IF(OR(F25=$BQ$1,F25=$BR$1,F26=$BQ$1,F26=$BR$1,F27=$BQ$1,F27=$BR$1,F28=$BQ$1,F28=$BR$1),0,1)))</f>
        <v>1</v>
      </c>
      <c r="BW25" s="3">
        <f>IF($A25&gt;='576way_Regular Symbol(2wild)'!D$16,"",IF(B25=0,"",IF(OR(B25=$BW$1,B26=$BW$1,B27=$BW$1,B25=$BX$1,B26=$BX$1,B27=$BX$1),0,1)))</f>
        <v>1</v>
      </c>
      <c r="BX25" s="3">
        <f>IF($A25&gt;='576way_Regular Symbol(2wild)'!E$16,"",IF(C25=0,"",IF(OR(C25=$BW$1,C26=$BW$1,C27=$BW$1,C25=$BX$1,C26=$BX$1,C27=$BX$1),0,1)))</f>
        <v>1</v>
      </c>
      <c r="BY25" s="3">
        <f>IF($A25&gt;='576way_Regular Symbol(2wild)'!F$16,"",IF(D25=0,"",IF(OR(D25=$BW$1,D26=$BW$1,D27=$BW$1,D25=$BX$1,D26=$BX$1,D27=$BX$1,D28=$BW$1,D28=$BX$1),0,1)))</f>
        <v>1</v>
      </c>
      <c r="BZ25" s="3">
        <f>IF($A25&gt;='576way_Regular Symbol(2wild)'!G$16,"",IF(E25=0,"",IF(OR(E25=$BW$1,E26=$BW$1,E27=$BW$1,E25=$BX$1,E26=$BX$1,E27=$BX$1,E28=$BW$1,E28=$BX$1),0,1)))</f>
        <v>0</v>
      </c>
      <c r="CA25" s="3">
        <f>IF($A25&gt;='576way_Regular Symbol(2wild)'!H$16,"",IF(F25=0,"",IF(OR(F25=$BW$1,F26=$BW$1,F27=$BW$1,F25=$BX$1,F26=$BX$1,F27=$BX$1,F28=$BW$1,F28=$BX$1),0,1)))</f>
        <v>0</v>
      </c>
      <c r="CC25" s="3">
        <f>IF($A25&gt;='576way_Regular Symbol(2wild)'!D$16,"",IF(B25=0,"",IF(OR(B25=$BW$1,B26=$BW$1,B27=$BW$1,B25=$CD$1,B26=$CD$1,B27=$CD$1),0,1)))</f>
        <v>0</v>
      </c>
      <c r="CD25" s="3">
        <f>IF($A25&gt;='576way_Regular Symbol(2wild)'!E$16,"",IF(C25=0,"",IF(OR(C25=$BW$1,C26=$BW$1,C27=$BW$1,C25=$CD$1,C26=$CD$1,C27=$CD$1),0,1)))</f>
        <v>1</v>
      </c>
      <c r="CE25" s="3">
        <f>IF($A25&gt;='576way_Regular Symbol(2wild)'!F$16,"",IF(D25=0,"",IF(OR(D25=$BW$1,D26=$BW$1,D27=$BW$1,D25=$CD$1,D26=$CD$1,D27=$CD$1,D28=$BW$1,D28=$CD$1),0,1)))</f>
        <v>1</v>
      </c>
      <c r="CF25" s="3">
        <f>IF($A25&gt;='576way_Regular Symbol(2wild)'!G$16,"",IF(E25=0,"",IF(OR(E25=$BW$1,E26=$BW$1,E27=$BW$1,E25=$CD$1,E26=$CD$1,E27=$CD$1,E28=$BW$1,E28=$CD$1),0,1)))</f>
        <v>1</v>
      </c>
      <c r="CG25" s="3">
        <f>IF($A25&gt;='576way_Regular Symbol(2wild)'!H$16,"",IF(F25=0,"",IF(OR(F25=$BW$1,F26=$BW$1,F27=$BW$1,F25=$CD$1,F26=$CD$1,F27=$CD$1,F28=$BW$1,F28=$CD$1),0,1)))</f>
        <v>1</v>
      </c>
      <c r="CI25" s="3">
        <f>IF($A25&gt;='576way_Regular Symbol(2wild)'!D$16,"",IF(B25=0,"",IF(OR(B25=$BW$1,B26=$BW$1,B27=$BW$1,B25=$CJ$1,B26=$CJ$1,B27=$CJ$1),0,1)))</f>
        <v>1</v>
      </c>
      <c r="CJ25" s="3">
        <f>IF($A25&gt;='576way_Regular Symbol(2wild)'!E$16,"",IF(C25=0,"",IF(OR(C25=$BW$1,C26=$BW$1,C27=$BW$1,C25=$CJ$1,C26=$CJ$1,C27=$CJ$1),0,1)))</f>
        <v>1</v>
      </c>
      <c r="CK25" s="3">
        <f>IF($A25&gt;='576way_Regular Symbol(2wild)'!F$16,"",IF(D25=0,"",IF(OR(D25=$BW$1,D26=$BW$1,D27=$BW$1,D25=$CJ$1,D26=$CJ$1,D27=$CJ$1,D28=$BW$1,D28=$CJ$1),0,1)))</f>
        <v>0</v>
      </c>
      <c r="CL25" s="3">
        <f>IF($A25&gt;='576way_Regular Symbol(2wild)'!G$16,"",IF(E25=0,"",IF(OR(E25=$BW$1,E26=$BW$1,E27=$BW$1,E25=$CJ$1,E26=$CJ$1,E27=$CJ$1,E28=$BW$1,E28=$CJ$1),0,1)))</f>
        <v>1</v>
      </c>
      <c r="CM25" s="3">
        <f>IF($A25&gt;='576way_Regular Symbol(2wild)'!H$16,"",IF(F25=0,"",IF(OR(F25=$BW$1,F26=$BW$1,F27=$BW$1,F25=$CJ$1,F26=$CJ$1,F27=$CJ$1,F28=$BW$1,F28=$CJ$1),0,1)))</f>
        <v>0</v>
      </c>
      <c r="CO25" s="3">
        <f>IF($A25&gt;='576way_Regular Symbol(2wild)'!D$16,"",IF(B25=0,"",IF(OR(B25=$BW$1,B26=$BW$1,B27=$BW$1,B25=$CP$1,B26=$CP$1,B27=$CP$1),0,1)))</f>
        <v>1</v>
      </c>
      <c r="CP25" s="3">
        <f>IF($A25&gt;='576way_Regular Symbol(2wild)'!E$16,"",IF(C25=0,"",IF(OR(C25=$BW$1,C26=$BW$1,C27=$BW$1,C25=$CP$1,C26=$CP$1,C27=$CP$1),0,1)))</f>
        <v>1</v>
      </c>
      <c r="CQ25" s="3">
        <f>IF($A25&gt;='576way_Regular Symbol(2wild)'!F$16,"",IF(D25=0,"",IF(OR(D25=$BW$1,D26=$BW$1,D27=$BW$1,D25=$CP$1,D26=$CP$1,D27=$CP$1,D28=$BW$1,D28=$CP$1),0,1)))</f>
        <v>1</v>
      </c>
      <c r="CR25" s="3">
        <f>IF($A25&gt;='576way_Regular Symbol(2wild)'!G$16,"",IF(E25=0,"",IF(OR(E25=$BW$1,E26=$BW$1,E27=$BW$1,E25=$CP$1,E26=$CP$1,E27=$CP$1,E28=$BW$1,E28=$CP$1),0,1)))</f>
        <v>1</v>
      </c>
      <c r="CS25" s="3">
        <f>IF($A25&gt;='576way_Regular Symbol(2wild)'!H$16,"",IF(F25=0,"",IF(OR(F25=$BW$1,F26=$BW$1,F27=$BW$1,F25=$CP$1,F26=$CP$1,F27=$CP$1,F28=$BW$1,F28=$CP$1),0,1)))</f>
        <v>1</v>
      </c>
      <c r="CU25" s="3">
        <f>IF($A25&gt;='576way_Regular Symbol(2wild)'!D$16,"",IF(B25=0,"",IF(OR(B25=$BW$1,B26=$BW$1,B27=$BW$1,B25=$CV$1,B26=$CV$1,B27=$CV$1),0,1)))</f>
        <v>1</v>
      </c>
      <c r="CV25" s="3">
        <f>IF($A25&gt;='576way_Regular Symbol(2wild)'!E$16,"",IF(C25=0,"",IF(OR(C25=$BW$1,C26=$BW$1,C27=$BW$1,C25=$CV$1,C26=$CV$1,C27=$CV$1),0,1)))</f>
        <v>1</v>
      </c>
      <c r="CW25" s="3">
        <f>IF($A25&gt;='576way_Regular Symbol(2wild)'!F$16,"",IF(D25=0,"",IF(OR(D25=$BW$1,D26=$BW$1,D27=$BW$1,D25=$CV$1,D26=$CV$1,D27=$CV$1,D28=$BW$1,D28=$CV$1),0,1)))</f>
        <v>1</v>
      </c>
      <c r="CX25" s="3">
        <f>IF($A25&gt;='576way_Regular Symbol(2wild)'!G$16,"",IF(E25=0,"",IF(OR(E25=$BW$1,E26=$BW$1,E27=$BW$1,E25=$CV$1,E26=$CV$1,E27=$CV$1,E28=$BW$1,E28=$CV$1),0,1)))</f>
        <v>1</v>
      </c>
      <c r="CY25" s="3">
        <f>IF($A25&gt;='576way_Regular Symbol(2wild)'!H$16,"",IF(F25=0,"",IF(OR(F25=$BW$1,F26=$BW$1,F27=$BW$1,F25=$CV$1,F26=$CV$1,F27=$CV$1,F28=$BW$1,F28=$CV$1),0,1)))</f>
        <v>1</v>
      </c>
    </row>
    <row r="26" spans="1:103">
      <c r="A26" s="337">
        <f>IF('243way_Regular Symbol'!L25="","",'243way_Regular Symbol'!L25)</f>
        <v>22</v>
      </c>
      <c r="B26" s="191" t="str">
        <f>IF('576way_Regular Symbol(2wild)'!Q25="",
IF($A26-'576way_Regular Symbol(2wild)'!D$16&gt;='576way_RegularＸ_W()'!B$2-1,"",VLOOKUP($A26-'576way_Regular Symbol(2wild)'!D$16,'576way_Regular Symbol(2wild)'!$P$3:$U$99,'576way_RegularＸ_W()'!B$3+1,FALSE)),
'576way_Regular Symbol(2wild)'!Q25)</f>
        <v>M5</v>
      </c>
      <c r="C26" s="191" t="str">
        <f>IF('576way_Regular Symbol(2wild)'!R25="",
IF($A26-'576way_Regular Symbol(2wild)'!E$16&gt;='576way_RegularＸ_W()'!C$2-1,"",VLOOKUP($A26-'576way_Regular Symbol(2wild)'!E$16,'576way_Regular Symbol(2wild)'!$P$3:$U$99,'576way_RegularＸ_W()'!C$3+1,FALSE)),
'576way_Regular Symbol(2wild)'!R25)</f>
        <v>S1</v>
      </c>
      <c r="D26" s="191" t="str">
        <f>IF('576way_Regular Symbol(2wild)'!S25="",
IF($A26-'576way_Regular Symbol(2wild)'!F$16&gt;='576way_RegularＸ_W()'!D$2-1,"",VLOOKUP($A26-'576way_Regular Symbol(2wild)'!F$16,'576way_Regular Symbol(2wild)'!$P$3:$U$99,'576way_RegularＸ_W()'!D$3+1,FALSE)),
'576way_Regular Symbol(2wild)'!S25)</f>
        <v>M5</v>
      </c>
      <c r="E26" s="191" t="str">
        <f>IF('576way_Regular Symbol(2wild)'!T25="",
IF($A26-'576way_Regular Symbol(2wild)'!G$16&gt;='576way_RegularＸ_W()'!E$2-1,"",VLOOKUP($A26-'576way_Regular Symbol(2wild)'!G$16,'576way_Regular Symbol(2wild)'!$P$3:$U$99,'576way_RegularＸ_W()'!E$3+1,FALSE)),
'576way_Regular Symbol(2wild)'!T25)</f>
        <v>K</v>
      </c>
      <c r="F26" s="191" t="str">
        <f>IF('576way_Regular Symbol(2wild)'!U25="",
IF($A26-'576way_Regular Symbol(2wild)'!H$16&gt;='576way_RegularＸ_W()'!F$2-1,"",VLOOKUP($A26-'576way_Regular Symbol(2wild)'!H$16,'576way_Regular Symbol(2wild)'!$P$3:$U$99,'576way_RegularＸ_W()'!F$3+1,FALSE)),
'576way_Regular Symbol(2wild)'!U25)</f>
        <v>J</v>
      </c>
      <c r="N26" s="363">
        <f t="shared" si="66"/>
        <v>22</v>
      </c>
      <c r="O26" s="344">
        <f>IF($A26&gt;='576way_Regular Symbol(2wild)'!D$16,"",IF(B26="","",IF(OR(B26=$O$1,B26=$P$1,B27=$O$1,B27=$P$1,B28=$O$1,B28=$P$1),0,1)))</f>
        <v>0</v>
      </c>
      <c r="P26" s="344">
        <f>IF($A26&gt;='576way_Regular Symbol(2wild)'!E$16,"",IF(C26="","",IF(OR(C26=$O$1,C26=$P$1,C27=$O$1,C27=$P$1,C28=$O$1,C28=$P$1),0,1)))</f>
        <v>0</v>
      </c>
      <c r="Q26" s="344">
        <f>IF($A26&gt;='576way_Regular Symbol(2wild)'!F$16,"",IF(D26="","",IF(OR(D26=$O$1,D26=$P$1,D27=$O$1,D27=$P$1,D28=$O$1,D28=$P$1,D29=$O$1,D29=$P$1),0,1)))</f>
        <v>1</v>
      </c>
      <c r="R26" s="344">
        <f>IF($A26&gt;='576way_Regular Symbol(2wild)'!G$16,"",IF(E26="","",IF(OR(E26=$O$1,E26=$P$1,E27=$O$1,E27=$P$1,E28=$O$1,E28=$P$1,E29=$O$1,E29=$P$1),0,1)))</f>
        <v>1</v>
      </c>
      <c r="S26" s="344">
        <f>IF($A26&gt;='576way_Regular Symbol(2wild)'!H$16,"",IF(F26="","",IF(OR(F26=$O$1,F26=$P$1,F27=$O$1,F27=$P$1,F28=$O$1,F28=$P$1,F29=$O$1,F29=$P$1),0,1)))</f>
        <v>1</v>
      </c>
      <c r="U26" s="344">
        <f>IF($A26&gt;='576way_Regular Symbol(2wild)'!D$16,"",IF(B26=0,"",IF(OR(B26=$U$1,B26=$V$1,B27=$U$1,B27=$V$1,B28=$U$1,B28=$V$1),0,1)))</f>
        <v>1</v>
      </c>
      <c r="V26" s="344">
        <f>IF($A26&gt;='576way_Regular Symbol(2wild)'!E$16,"",IF(C26=0,"",IF(OR(C26=$U$1,C26=$V$1,C27=$U$1,C27=$V$1,C28=$U$1,C28=$V$1),0,1)))</f>
        <v>1</v>
      </c>
      <c r="W26" s="3">
        <f>IF($A26&gt;='576way_Regular Symbol(2wild)'!F$16,"",IF(D26=0,"",IF(OR(D26=$U$1,D26=$V$1,D27=$U$1,D27=$V$1,D28=$U$1,D28=$V$1,D29=$U$1,D29=$V$1),0,1)))</f>
        <v>1</v>
      </c>
      <c r="X26" s="3">
        <f>IF($A26&gt;='576way_Regular Symbol(2wild)'!G$16,"",IF(E26=0,"",IF(OR(E26=$U$1,E26=$V$1,E27=$U$1,E27=$V$1,E28=$U$1,E28=$V$1,E29=$U$1,E29=$V$1),0,1)))</f>
        <v>1</v>
      </c>
      <c r="Y26" s="3">
        <f>IF($A26&gt;='576way_Regular Symbol(2wild)'!H$16,"",IF(F26=0,"",IF(OR(F26=$U$1,F26=$V$1,F27=$U$1,F27=$V$1,F28=$U$1,F28=$V$1,F29=$U$1,F29=$V$1),0,1)))</f>
        <v>1</v>
      </c>
      <c r="AA26" s="344">
        <f>IF($A26&gt;='576way_Regular Symbol(2wild)'!D$16,"",IF(B26=0,"",IF(OR(B26=$AA$1,B26=$AB$1,B27=$AA$1,B27=$AB$1,B28=$AA$1,,B28=$AB$1),0,1)))</f>
        <v>1</v>
      </c>
      <c r="AB26" s="344">
        <f>IF($A26&gt;='576way_Regular Symbol(2wild)'!E$16,"",IF(C26=0,"",IF(OR(C26=$AA$1,C26=$AB$1,C27=$AA$1,C27=$AB$1,C28=$AA$1,,C28=$AB$1),0,1)))</f>
        <v>1</v>
      </c>
      <c r="AC26" s="3">
        <f>IF($A26&gt;='576way_Regular Symbol(2wild)'!F$16,"",IF(D26=0,"",IF(OR(D26=$AA$1,D26=$AB$1,D27=$AA$1,D27=$AB$1,D28=$AA$1,D28=$AB$1,D29=$AA$1,D29=$AB$1),0,1)))</f>
        <v>1</v>
      </c>
      <c r="AD26" s="3">
        <f>IF($A26&gt;='576way_Regular Symbol(2wild)'!G$16,"",IF(E26=0,"",IF(OR(E26=$AA$1,E26=$AB$1,E27=$AA$1,E27=$AB$1,E28=$AA$1,E28=$AB$1,E29=$AA$1,E29=$AB$1),0,1)))</f>
        <v>1</v>
      </c>
      <c r="AE26" s="3">
        <f>IF($A26&gt;='576way_Regular Symbol(2wild)'!H$16,"",IF(F26=0,"",IF(OR(F26=$AA$1,F26=$AB$1,F27=$AA$1,F27=$AB$1,F28=$AA$1,F28=$AB$1,F29=$AA$1,F29=$AB$1),0,1)))</f>
        <v>1</v>
      </c>
      <c r="AG26" s="344">
        <f>IF($A26&gt;='576way_Regular Symbol(2wild)'!D$16,"",IF(B26=0,"",IF(OR(B26=$AG$1,B26=$AH$1,B27=$AG$1,B27=$AH$1,B28=$AG$1,B28=$AH$1),0,1)))</f>
        <v>1</v>
      </c>
      <c r="AH26" s="344">
        <f>IF($A26&gt;='576way_Regular Symbol(2wild)'!E$16,"",IF(C26=0,"",IF(OR(C26=$AG$1,C26=$AH$1,C27=$AG$1,C27=$AH$1,C28=$AG$1,C28=$AH$1),0,1)))</f>
        <v>1</v>
      </c>
      <c r="AI26" s="3">
        <f>IF($A26&gt;='576way_Regular Symbol(2wild)'!F$16,"",IF(D26=0,"",IF(OR(D26=$AG$1,D26=$AH$1,D27=$AG$1,D27=$AH$1,D28=$AG$1,D28=$AH$1,D29=$AG$1,D29=$AH$1),0,1)))</f>
        <v>1</v>
      </c>
      <c r="AJ26" s="3">
        <f>IF($A26&gt;='576way_Regular Symbol(2wild)'!G$16,"",IF(E26=0,"",IF(OR(E26=$AG$1,E26=$AH$1,E27=$AG$1,E27=$AH$1,E28=$AG$1,E28=$AH$1,E29=$AG$1,E29=$AH$1),0,1)))</f>
        <v>1</v>
      </c>
      <c r="AK26" s="3">
        <f>IF($A26&gt;='576way_Regular Symbol(2wild)'!H$16,"",IF(F26=0,"",IF(OR(F26=$AG$1,F26=$AH$1,F27=$AG$1,F27=$AH$1,F28=$AG$1,F28=$AH$1,F29=$AG$1,F29=$AH$1),0,1)))</f>
        <v>1</v>
      </c>
      <c r="AM26" s="344">
        <f>IF($A26&gt;='576way_Regular Symbol(2wild)'!D$16,"",IF(B26=0,"",IF(OR(B26=$AM$1,B26=$AN$1,B27=$AM$1,B27=$AN$1,B28=$AM$1,B28=$AN$1),0,1)))</f>
        <v>0</v>
      </c>
      <c r="AN26" s="344">
        <f>IF($A26&gt;='576way_Regular Symbol(2wild)'!E$16,"",IF(C26=0,"",IF(OR(C26=$AM$1,C26=$AN$1,C27=$AM$1,C27=$AN$1,C28=$AM$1,C28=$AN$1),0,1)))</f>
        <v>1</v>
      </c>
      <c r="AO26" s="3">
        <f>IF($A26&gt;='576way_Regular Symbol(2wild)'!F$16,"",IF(D26=0,"",IF(OR(D26=$AM$1,D26=$AN$1,D27=$AM$1,D27=$AN$1,D28=$AM$1,D28=$AN$1,D29=$AM$1,D29=$AN$1),0,1)))</f>
        <v>0</v>
      </c>
      <c r="AP26" s="3">
        <f>IF($A26&gt;='576way_Regular Symbol(2wild)'!G$16,"",IF(E26=0,"",IF(OR(E26=$AM$1,E26=$AN$1,E27=$AM$1,E27=$AN$1,E28=$AM$1,E28=$AN$1,E29=$AM$1,E29=$AN$1),0,1)))</f>
        <v>0</v>
      </c>
      <c r="AQ26" s="3">
        <f>IF($A26&gt;='576way_Regular Symbol(2wild)'!H$16,"",IF(F26=0,"",IF(OR(F26=$AM$1,F26=$AN$1,F27=$AM$1,F27=$AN$1,F28=$AM$1,F28=$AN$1,F29=$AM$1,F29=$AN$1),0,1)))</f>
        <v>1</v>
      </c>
      <c r="AS26" s="344">
        <f>IF($A26&gt;='576way_Regular Symbol(2wild)'!D$16,"",IF(B26=0,"",IF(OR(B26=$AM$1,B26=$AT$1,B27=$AM$1,B27=$AT$1,B28=$AM$1,B28=$AT$1),0,1)))</f>
        <v>1</v>
      </c>
      <c r="AT26" s="344">
        <f>IF($A26&gt;='576way_Regular Symbol(2wild)'!E$16,"",IF(C26=0,"",IF(OR(C26=$AM$1,C26=$AT$1,C27=$AM$1,C27=$AT$1,C28=$AM$1,C28=$AT$1),0,1)))</f>
        <v>1</v>
      </c>
      <c r="AU26" s="3">
        <f>IF($A26&gt;='576way_Regular Symbol(2wild)'!F$16,"",IF(D26=0,"",IF(OR(D26=$AM$1,D26=$AT$1,D27=$AM$1,D27=$AT$1,D28=$AM$1,D28=$AT$1,D29=$AM$1,D29=$AT$1),0,1)))</f>
        <v>1</v>
      </c>
      <c r="AV26" s="3">
        <f>IF($A26&gt;='576way_Regular Symbol(2wild)'!G$16,"",IF(E26=0,"",IF(OR(E26=$AM$1,E26=$AT$1,E27=$AM$1,E27=$AT$1,E28=$AM$1,E28=$AT$1,E29=$AM$1,E29=$AT$1),0,1)))</f>
        <v>1</v>
      </c>
      <c r="AW26" s="3">
        <f>IF($A26&gt;='576way_Regular Symbol(2wild)'!H$16,"",IF(F26=0,"",IF(OR(F26=$AM$1,F26=$AT$1,F27=$AM$1,F27=$AT$1,F28=$AM$1,F28=$AT$1,F29=$AM$1,F29=$AT$1),0,1)))</f>
        <v>1</v>
      </c>
      <c r="AY26" s="344">
        <f>IF($A26&gt;='576way_Regular Symbol(2wild)'!D$16,"",IF(B26=0,"",IF(OR(B26=$AM$1,B26=$AZ$1,B27=$AM$1,B27=$AZ$1,B28=$AM$1,B28=$AZ$1),0,1)))</f>
        <v>1</v>
      </c>
      <c r="AZ26" s="344">
        <f>IF($A26&gt;='576way_Regular Symbol(2wild)'!E$16,"",IF(C26=0,"",IF(OR(C26=$AM$1,C26=$AZ$1,C27=$AM$1,C27=$AZ$1,C28=$AM$1,C28=$AZ$1),0,1)))</f>
        <v>1</v>
      </c>
      <c r="BA26" s="3">
        <f>IF($A26&gt;='576way_Regular Symbol(2wild)'!F$16,"",IF(D26=0,"",IF(OR(D26=$AM$1,D26=$AZ$1,D27=$AM$1,D27=$AZ$1,D28=$AM$1,D28=$AZ$1,D29=$AM$1,D29=$AZ$1),0,1)))</f>
        <v>1</v>
      </c>
      <c r="BB26" s="3">
        <f>IF($A26&gt;='576way_Regular Symbol(2wild)'!G$16,"",IF(E26=0,"",IF(OR(E26=$AM$1,E26=$AZ$1,E27=$AM$1,E27=$AZ$1,E28=$AM$1,E28=$AZ$1,E29=$AM$1,E29=$AZ$1),0,1)))</f>
        <v>1</v>
      </c>
      <c r="BC26" s="3">
        <f>IF($A26&gt;='576way_Regular Symbol(2wild)'!H$16,"",IF(F26=0,"",IF(OR(F26=$AM$1,F26=$AZ$1,F27=$AM$1,F27=$AZ$1,F28=$AM$1,F28=$AZ$1,F29=$AM$1,F29=$AZ$1),0,1)))</f>
        <v>1</v>
      </c>
      <c r="BE26" s="344">
        <f>IF($A26&gt;='576way_Regular Symbol(2wild)'!D$16,"",IF(B26=0,"",IF(OR(B26=$AM$1,B26=$BF$1,B27=$AM$1,B27=$BF$1,B28=$AM$1,B28=$BF$1),0,1)))</f>
        <v>1</v>
      </c>
      <c r="BF26" s="344">
        <f>IF($A26&gt;='576way_Regular Symbol(2wild)'!E$16,"",IF(C26=0,"",IF(OR(C26=$AM$1,C26=$BF$1,C27=$AM$1,C27=$BF$1,C28=$AM$1,C28=$BF$1),0,1)))</f>
        <v>1</v>
      </c>
      <c r="BG26" s="3">
        <f>IF($A26&gt;='576way_Regular Symbol(2wild)'!F$16,"",IF(D26=0,"",COUNTIF(D26:D29,$BF$1)))</f>
        <v>0</v>
      </c>
      <c r="BH26" s="3">
        <f>IF($A26&gt;='576way_Regular Symbol(2wild)'!G$16,"",IF(E26=0,"",COUNTIF(E26:E29,$BF$1)))</f>
        <v>0</v>
      </c>
      <c r="BI26" s="3">
        <f>IF($A26&gt;='576way_Regular Symbol(2wild)'!H$16,"",IF(F26=0,"",COUNTIF(F26:F29,$BF$1)))</f>
        <v>0</v>
      </c>
      <c r="BK26" s="344">
        <f>IF($A26&gt;='576way_Regular Symbol(2wild)'!D$16,"",IF(B26=0,"",IF(OR(B26=$AM$1,B26=$BL$1,B27=$AM$1,B27=$BL$1,B28=$AM$1,B28=$BL$1),0,1)))</f>
        <v>1</v>
      </c>
      <c r="BL26" s="344">
        <f>IF($A26&gt;='576way_Regular Symbol(2wild)'!E$16,"",IF(C26=0,"",IF(OR(C26=$AM$1,C26=$BL$1,C27=$AM$1,C27=$BL$1,C28=$AM$1,C28=$BL$1),0,1)))</f>
        <v>1</v>
      </c>
      <c r="BM26" s="3">
        <f>IF($A26&gt;='576way_Regular Symbol(2wild)'!F$16,"",IF(D26=0,"",IF(OR(D26=$AM$1,D26=$BL$1,D27=$AM$1,D27=$BL$1,D28=$AM$1,D28=$BL$1,D29=$AM$1,D29=$BL$1),0,1)))</f>
        <v>1</v>
      </c>
      <c r="BN26" s="3">
        <f>IF($A26&gt;='576way_Regular Symbol(2wild)'!G$16,"",IF(E26=0,"",IF(OR(E26=$AM$1,E26=$BL$1,E27=$AM$1,E27=$BL$1,E28=$AM$1,E28=$BL$1,E29=$AM$1,E29=$BL$1),0,1)))</f>
        <v>1</v>
      </c>
      <c r="BO26" s="3">
        <f>IF($A26&gt;='576way_Regular Symbol(2wild)'!H$16,"",IF(F26=0,"",IF(OR(F26=$AM$1,F26=$BL$1,F27=$AM$1,F27=$BL$1,F28=$AM$1,F28=$BL$1,F29=$AM$1,F29=$BL$1),0,1)))</f>
        <v>1</v>
      </c>
      <c r="BQ26" s="3">
        <f>IF($A26&gt;='576way_Regular Symbol(2wild)'!D$16,"",IF(B26=0,"",IF(OR(B26=$BQ$1,B26=$BR$1,B27=$BQ$1,B27=$BR$1,B28=$BQ$1,B28=$BR$1),0,1)))</f>
        <v>1</v>
      </c>
      <c r="BR26" s="3">
        <f>IF($A26&gt;='576way_Regular Symbol(2wild)'!E$16,"",IF(C26=0,"",IF(OR(C26=$BQ$1,C26=$BR$1,C27=$BQ$1,C27=$BR$1,C28=$BQ$1,C28=$BR$1),0,1)))</f>
        <v>1</v>
      </c>
      <c r="BS26" s="3">
        <f>IF($A26&gt;='576way_Regular Symbol(2wild)'!F$16,"",IF(D26=0,"",IF(OR(D26=$BQ$1,D26=$BR$1,D27=$BQ$1,D27=$BR$1,D28=$BQ$1,D28=$BR$1,D29=$BQ$1,D29=$BR$1),0,1)))</f>
        <v>1</v>
      </c>
      <c r="BT26" s="3">
        <f>IF($A26&gt;='576way_Regular Symbol(2wild)'!G$16,"",IF(E26=0,"",IF(OR(E26=$BQ$1,E26=$BR$1,E27=$BQ$1,E27=$BR$1,E28=$BQ$1,E28=$BR$1,E29=$BQ$1,E29=$BR$1),0,1)))</f>
        <v>1</v>
      </c>
      <c r="BU26" s="3">
        <f>IF($A26&gt;='576way_Regular Symbol(2wild)'!H$16,"",IF(F26=0,"",IF(OR(F26=$BQ$1,F26=$BR$1,F27=$BQ$1,F27=$BR$1,F28=$BQ$1,F28=$BR$1,F29=$BQ$1,F29=$BR$1),0,1)))</f>
        <v>1</v>
      </c>
      <c r="BW26" s="3">
        <f>IF($A26&gt;='576way_Regular Symbol(2wild)'!D$16,"",IF(B26=0,"",IF(OR(B26=$BW$1,B27=$BW$1,B28=$BW$1,B26=$BX$1,B27=$BX$1,B28=$BX$1),0,1)))</f>
        <v>1</v>
      </c>
      <c r="BX26" s="3">
        <f>IF($A26&gt;='576way_Regular Symbol(2wild)'!E$16,"",IF(C26=0,"",IF(OR(C26=$BW$1,C27=$BW$1,C28=$BW$1,C26=$BX$1,C27=$BX$1,C28=$BX$1),0,1)))</f>
        <v>1</v>
      </c>
      <c r="BY26" s="3">
        <f>IF($A26&gt;='576way_Regular Symbol(2wild)'!F$16,"",IF(D26=0,"",IF(OR(D26=$BW$1,D27=$BW$1,D28=$BW$1,D26=$BX$1,D27=$BX$1,D28=$BX$1,D29=$BW$1,D29=$BX$1),0,1)))</f>
        <v>1</v>
      </c>
      <c r="BZ26" s="3">
        <f>IF($A26&gt;='576way_Regular Symbol(2wild)'!G$16,"",IF(E26=0,"",IF(OR(E26=$BW$1,E27=$BW$1,E28=$BW$1,E26=$BX$1,E27=$BX$1,E28=$BX$1,E29=$BW$1,E29=$BX$1),0,1)))</f>
        <v>0</v>
      </c>
      <c r="CA26" s="3">
        <f>IF($A26&gt;='576way_Regular Symbol(2wild)'!H$16,"",IF(F26=0,"",IF(OR(F26=$BW$1,F27=$BW$1,F28=$BW$1,F26=$BX$1,F27=$BX$1,F28=$BX$1,F29=$BW$1,F29=$BX$1),0,1)))</f>
        <v>0</v>
      </c>
      <c r="CC26" s="3">
        <f>IF($A26&gt;='576way_Regular Symbol(2wild)'!D$16,"",IF(B26=0,"",IF(OR(B26=$BW$1,B27=$BW$1,B28=$BW$1,B26=$CD$1,B27=$CD$1,B28=$CD$1),0,1)))</f>
        <v>1</v>
      </c>
      <c r="CD26" s="3">
        <f>IF($A26&gt;='576way_Regular Symbol(2wild)'!E$16,"",IF(C26=0,"",IF(OR(C26=$BW$1,C27=$BW$1,C28=$BW$1,C26=$CD$1,C27=$CD$1,C28=$CD$1),0,1)))</f>
        <v>1</v>
      </c>
      <c r="CE26" s="3">
        <f>IF($A26&gt;='576way_Regular Symbol(2wild)'!F$16,"",IF(D26=0,"",IF(OR(D26=$BW$1,D27=$BW$1,D28=$BW$1,D26=$CD$1,D27=$CD$1,D28=$CD$1,D29=$BW$1,D29=$CD$1),0,1)))</f>
        <v>1</v>
      </c>
      <c r="CF26" s="3">
        <f>IF($A26&gt;='576way_Regular Symbol(2wild)'!G$16,"",IF(E26=0,"",IF(OR(E26=$BW$1,E27=$BW$1,E28=$BW$1,E26=$CD$1,E27=$CD$1,E28=$CD$1,E29=$BW$1,E29=$CD$1),0,1)))</f>
        <v>0</v>
      </c>
      <c r="CG26" s="3">
        <f>IF($A26&gt;='576way_Regular Symbol(2wild)'!H$16,"",IF(F26=0,"",IF(OR(F26=$BW$1,F27=$BW$1,F28=$BW$1,F26=$CD$1,F27=$CD$1,F28=$CD$1,F29=$BW$1,F29=$CD$1),0,1)))</f>
        <v>1</v>
      </c>
      <c r="CI26" s="3">
        <f>IF($A26&gt;='576way_Regular Symbol(2wild)'!D$16,"",IF(B26=0,"",IF(OR(B26=$BW$1,B27=$BW$1,B28=$BW$1,B26=$CJ$1,B27=$CJ$1,B28=$CJ$1),0,1)))</f>
        <v>1</v>
      </c>
      <c r="CJ26" s="3">
        <f>IF($A26&gt;='576way_Regular Symbol(2wild)'!E$16,"",IF(C26=0,"",IF(OR(C26=$BW$1,C27=$BW$1,C28=$BW$1,C26=$CJ$1,C27=$CJ$1,C28=$CJ$1),0,1)))</f>
        <v>0</v>
      </c>
      <c r="CK26" s="3">
        <f>IF($A26&gt;='576way_Regular Symbol(2wild)'!F$16,"",IF(D26=0,"",IF(OR(D26=$BW$1,D27=$BW$1,D28=$BW$1,D26=$CJ$1,D27=$CJ$1,D28=$CJ$1,D29=$BW$1,D29=$CJ$1),0,1)))</f>
        <v>0</v>
      </c>
      <c r="CL26" s="3">
        <f>IF($A26&gt;='576way_Regular Symbol(2wild)'!G$16,"",IF(E26=0,"",IF(OR(E26=$BW$1,E27=$BW$1,E28=$BW$1,E26=$CJ$1,E27=$CJ$1,E28=$CJ$1,E29=$BW$1,E29=$CJ$1),0,1)))</f>
        <v>1</v>
      </c>
      <c r="CM26" s="3">
        <f>IF($A26&gt;='576way_Regular Symbol(2wild)'!H$16,"",IF(F26=0,"",IF(OR(F26=$BW$1,F27=$BW$1,F28=$BW$1,F26=$CJ$1,F27=$CJ$1,F28=$CJ$1,F29=$BW$1,F29=$CJ$1),0,1)))</f>
        <v>0</v>
      </c>
      <c r="CO26" s="3">
        <f>IF($A26&gt;='576way_Regular Symbol(2wild)'!D$16,"",IF(B26=0,"",IF(OR(B26=$BW$1,B27=$BW$1,B28=$BW$1,B26=$CP$1,B27=$CP$1,B28=$CP$1),0,1)))</f>
        <v>1</v>
      </c>
      <c r="CP26" s="3">
        <f>IF($A26&gt;='576way_Regular Symbol(2wild)'!E$16,"",IF(C26=0,"",IF(OR(C26=$BW$1,C27=$BW$1,C28=$BW$1,C26=$CP$1,C27=$CP$1,C28=$CP$1),0,1)))</f>
        <v>1</v>
      </c>
      <c r="CQ26" s="3">
        <f>IF($A26&gt;='576way_Regular Symbol(2wild)'!F$16,"",IF(D26=0,"",IF(OR(D26=$BW$1,D27=$BW$1,D28=$BW$1,D26=$CP$1,D27=$CP$1,D28=$CP$1,D29=$BW$1,D29=$CP$1),0,1)))</f>
        <v>0</v>
      </c>
      <c r="CR26" s="3">
        <f>IF($A26&gt;='576way_Regular Symbol(2wild)'!G$16,"",IF(E26=0,"",IF(OR(E26=$BW$1,E27=$BW$1,E28=$BW$1,E26=$CP$1,E27=$CP$1,E28=$CP$1,E29=$BW$1,E29=$CP$1),0,1)))</f>
        <v>1</v>
      </c>
      <c r="CS26" s="3">
        <f>IF($A26&gt;='576way_Regular Symbol(2wild)'!H$16,"",IF(F26=0,"",IF(OR(F26=$BW$1,F27=$BW$1,F28=$BW$1,F26=$CP$1,F27=$CP$1,F28=$CP$1,F29=$BW$1,F29=$CP$1),0,1)))</f>
        <v>1</v>
      </c>
      <c r="CU26" s="3">
        <f>IF($A26&gt;='576way_Regular Symbol(2wild)'!D$16,"",IF(B26=0,"",IF(OR(B26=$BW$1,B27=$BW$1,B28=$BW$1,B26=$CV$1,B27=$CV$1,B28=$CV$1),0,1)))</f>
        <v>1</v>
      </c>
      <c r="CV26" s="3">
        <f>IF($A26&gt;='576way_Regular Symbol(2wild)'!E$16,"",IF(C26=0,"",IF(OR(C26=$BW$1,C27=$BW$1,C28=$BW$1,C26=$CV$1,C27=$CV$1,C28=$CV$1),0,1)))</f>
        <v>1</v>
      </c>
      <c r="CW26" s="3">
        <f>IF($A26&gt;='576way_Regular Symbol(2wild)'!F$16,"",IF(D26=0,"",IF(OR(D26=$BW$1,D27=$BW$1,D28=$BW$1,D26=$CV$1,D27=$CV$1,D28=$CV$1,D29=$BW$1,D29=$CV$1),0,1)))</f>
        <v>1</v>
      </c>
      <c r="CX26" s="3">
        <f>IF($A26&gt;='576way_Regular Symbol(2wild)'!G$16,"",IF(E26=0,"",IF(OR(E26=$BW$1,E27=$BW$1,E28=$BW$1,E26=$CV$1,E27=$CV$1,E28=$CV$1,E29=$BW$1,E29=$CV$1),0,1)))</f>
        <v>1</v>
      </c>
      <c r="CY26" s="3">
        <f>IF($A26&gt;='576way_Regular Symbol(2wild)'!H$16,"",IF(F26=0,"",IF(OR(F26=$BW$1,F27=$BW$1,F28=$BW$1,F26=$CV$1,F27=$CV$1,F28=$CV$1,F29=$BW$1,F29=$CV$1),0,1)))</f>
        <v>1</v>
      </c>
    </row>
    <row r="27" spans="1:103">
      <c r="A27" s="337">
        <f>IF('243way_Regular Symbol'!L26="","",'243way_Regular Symbol'!L26)</f>
        <v>23</v>
      </c>
      <c r="B27" s="191" t="str">
        <f>IF('576way_Regular Symbol(2wild)'!Q26="",
IF($A27-'576way_Regular Symbol(2wild)'!D$16&gt;='576way_RegularＸ_W()'!B$2-1,"",VLOOKUP($A27-'576way_Regular Symbol(2wild)'!D$16,'576way_Regular Symbol(2wild)'!$P$3:$U$99,'576way_RegularＸ_W()'!B$3+1,FALSE)),
'576way_Regular Symbol(2wild)'!Q26)</f>
        <v>M5</v>
      </c>
      <c r="C27" s="191" t="str">
        <f>IF('576way_Regular Symbol(2wild)'!R26="",
IF($A27-'576way_Regular Symbol(2wild)'!E$16&gt;='576way_RegularＸ_W()'!C$2-1,"",VLOOKUP($A27-'576way_Regular Symbol(2wild)'!E$16,'576way_Regular Symbol(2wild)'!$P$3:$U$99,'576way_RegularＸ_W()'!C$3+1,FALSE)),
'576way_Regular Symbol(2wild)'!R26)</f>
        <v>M1</v>
      </c>
      <c r="D27" s="191" t="str">
        <f>IF('576way_Regular Symbol(2wild)'!S26="",
IF($A27-'576way_Regular Symbol(2wild)'!F$16&gt;='576way_RegularＸ_W()'!D$2-1,"",VLOOKUP($A27-'576way_Regular Symbol(2wild)'!F$16,'576way_Regular Symbol(2wild)'!$P$3:$U$99,'576way_RegularＸ_W()'!D$3+1,FALSE)),
'576way_Regular Symbol(2wild)'!S26)</f>
        <v>M5</v>
      </c>
      <c r="E27" s="191" t="str">
        <f>IF('576way_Regular Symbol(2wild)'!T26="",
IF($A27-'576way_Regular Symbol(2wild)'!G$16&gt;='576way_RegularＸ_W()'!E$2-1,"",VLOOKUP($A27-'576way_Regular Symbol(2wild)'!G$16,'576way_Regular Symbol(2wild)'!$P$3:$U$99,'576way_RegularＸ_W()'!E$3+1,FALSE)),
'576way_Regular Symbol(2wild)'!T26)</f>
        <v>M5</v>
      </c>
      <c r="F27" s="191" t="str">
        <f>IF('576way_Regular Symbol(2wild)'!U26="",
IF($A27-'576way_Regular Symbol(2wild)'!H$16&gt;='576way_RegularＸ_W()'!F$2-1,"",VLOOKUP($A27-'576way_Regular Symbol(2wild)'!H$16,'576way_Regular Symbol(2wild)'!$P$3:$U$99,'576way_RegularＸ_W()'!F$3+1,FALSE)),
'576way_Regular Symbol(2wild)'!U26)</f>
        <v>K</v>
      </c>
      <c r="N27" s="363">
        <f t="shared" si="66"/>
        <v>23</v>
      </c>
      <c r="O27" s="344">
        <f>IF($A27&gt;='576way_Regular Symbol(2wild)'!D$16,"",IF(B27="","",IF(OR(B27=$O$1,B27=$P$1,B28=$O$1,B28=$P$1,B29=$O$1,B29=$P$1),0,1)))</f>
        <v>0</v>
      </c>
      <c r="P27" s="344">
        <f>IF($A27&gt;='576way_Regular Symbol(2wild)'!E$16,"",IF(C27="","",IF(OR(C27=$O$1,C27=$P$1,C28=$O$1,C28=$P$1,C29=$O$1,C29=$P$1),0,1)))</f>
        <v>0</v>
      </c>
      <c r="Q27" s="344">
        <f>IF($A27&gt;='576way_Regular Symbol(2wild)'!F$16,"",IF(D27="","",IF(OR(D27=$O$1,D27=$P$1,D28=$O$1,D28=$P$1,D29=$O$1,D29=$P$1,D30=$O$1,D30=$P$1),0,1)))</f>
        <v>0</v>
      </c>
      <c r="R27" s="344">
        <f>IF($A27&gt;='576way_Regular Symbol(2wild)'!G$16,"",IF(E27="","",IF(OR(E27=$O$1,E27=$P$1,E28=$O$1,E28=$P$1,E29=$O$1,E29=$P$1,E30=$O$1,E30=$P$1),0,1)))</f>
        <v>1</v>
      </c>
      <c r="S27" s="344">
        <f>IF($A27&gt;='576way_Regular Symbol(2wild)'!H$16,"",IF(F27="","",IF(OR(F27=$O$1,F27=$P$1,F28=$O$1,F28=$P$1,F29=$O$1,F29=$P$1,F30=$O$1,F30=$P$1),0,1)))</f>
        <v>1</v>
      </c>
      <c r="U27" s="344">
        <f>IF($A27&gt;='576way_Regular Symbol(2wild)'!D$16,"",IF(B27=0,"",IF(OR(B27=$U$1,B27=$V$1,B28=$U$1,B28=$V$1,B29=$U$1,B29=$V$1),0,1)))</f>
        <v>1</v>
      </c>
      <c r="V27" s="344">
        <f>IF($A27&gt;='576way_Regular Symbol(2wild)'!E$16,"",IF(C27=0,"",IF(OR(C27=$U$1,C27=$V$1,C28=$U$1,C28=$V$1,C29=$U$1,C29=$V$1),0,1)))</f>
        <v>1</v>
      </c>
      <c r="W27" s="3">
        <f>IF($A27&gt;='576way_Regular Symbol(2wild)'!F$16,"",IF(D27=0,"",IF(OR(D27=$U$1,D27=$V$1,D28=$U$1,D28=$V$1,D29=$U$1,D29=$V$1,D30=$U$1,D30=$V$1),0,1)))</f>
        <v>1</v>
      </c>
      <c r="X27" s="3">
        <f>IF($A27&gt;='576way_Regular Symbol(2wild)'!G$16,"",IF(E27=0,"",IF(OR(E27=$U$1,E27=$V$1,E28=$U$1,E28=$V$1,E29=$U$1,E29=$V$1,E30=$U$1,E30=$V$1),0,1)))</f>
        <v>0</v>
      </c>
      <c r="Y27" s="3">
        <f>IF($A27&gt;='576way_Regular Symbol(2wild)'!H$16,"",IF(F27=0,"",IF(OR(F27=$U$1,F27=$V$1,F28=$U$1,F28=$V$1,F29=$U$1,F29=$V$1,F30=$U$1,F30=$V$1),0,1)))</f>
        <v>1</v>
      </c>
      <c r="AA27" s="344">
        <f>IF($A27&gt;='576way_Regular Symbol(2wild)'!D$16,"",IF(B27=0,"",IF(OR(B27=$AA$1,B27=$AB$1,B28=$AA$1,B28=$AB$1,B29=$AA$1,,B29=$AB$1),0,1)))</f>
        <v>1</v>
      </c>
      <c r="AB27" s="344">
        <f>IF($A27&gt;='576way_Regular Symbol(2wild)'!E$16,"",IF(C27=0,"",IF(OR(C27=$AA$1,C27=$AB$1,C28=$AA$1,C28=$AB$1,C29=$AA$1,,C29=$AB$1),0,1)))</f>
        <v>1</v>
      </c>
      <c r="AC27" s="3">
        <f>IF($A27&gt;='576way_Regular Symbol(2wild)'!F$16,"",IF(D27=0,"",IF(OR(D27=$AA$1,D27=$AB$1,D28=$AA$1,D28=$AB$1,D29=$AA$1,D29=$AB$1,D30=$AA$1,D30=$AB$1),0,1)))</f>
        <v>1</v>
      </c>
      <c r="AD27" s="3">
        <f>IF($A27&gt;='576way_Regular Symbol(2wild)'!G$16,"",IF(E27=0,"",IF(OR(E27=$AA$1,E27=$AB$1,E28=$AA$1,E28=$AB$1,E29=$AA$1,E29=$AB$1,E30=$AA$1,E30=$AB$1),0,1)))</f>
        <v>1</v>
      </c>
      <c r="AE27" s="3">
        <f>IF($A27&gt;='576way_Regular Symbol(2wild)'!H$16,"",IF(F27=0,"",IF(OR(F27=$AA$1,F27=$AB$1,F28=$AA$1,F28=$AB$1,F29=$AA$1,F29=$AB$1,F30=$AA$1,F30=$AB$1),0,1)))</f>
        <v>1</v>
      </c>
      <c r="AG27" s="344">
        <f>IF($A27&gt;='576way_Regular Symbol(2wild)'!D$16,"",IF(B27=0,"",IF(OR(B27=$AG$1,B27=$AH$1,B28=$AG$1,B28=$AH$1,B29=$AG$1,B29=$AH$1),0,1)))</f>
        <v>1</v>
      </c>
      <c r="AH27" s="344">
        <f>IF($A27&gt;='576way_Regular Symbol(2wild)'!E$16,"",IF(C27=0,"",IF(OR(C27=$AG$1,C27=$AH$1,C28=$AG$1,C28=$AH$1,C29=$AG$1,C29=$AH$1),0,1)))</f>
        <v>0</v>
      </c>
      <c r="AI27" s="3">
        <f>IF($A27&gt;='576way_Regular Symbol(2wild)'!F$16,"",IF(D27=0,"",IF(OR(D27=$AG$1,D27=$AH$1,D28=$AG$1,D28=$AH$1,D29=$AG$1,D29=$AH$1,D30=$AG$1,D30=$AH$1),0,1)))</f>
        <v>1</v>
      </c>
      <c r="AJ27" s="3">
        <f>IF($A27&gt;='576way_Regular Symbol(2wild)'!G$16,"",IF(E27=0,"",IF(OR(E27=$AG$1,E27=$AH$1,E28=$AG$1,E28=$AH$1,E29=$AG$1,E29=$AH$1,E30=$AG$1,E30=$AH$1),0,1)))</f>
        <v>1</v>
      </c>
      <c r="AK27" s="3">
        <f>IF($A27&gt;='576way_Regular Symbol(2wild)'!H$16,"",IF(F27=0,"",IF(OR(F27=$AG$1,F27=$AH$1,F28=$AG$1,F28=$AH$1,F29=$AG$1,F29=$AH$1,F30=$AG$1,F30=$AH$1),0,1)))</f>
        <v>1</v>
      </c>
      <c r="AM27" s="344">
        <f>IF($A27&gt;='576way_Regular Symbol(2wild)'!D$16,"",IF(B27=0,"",IF(OR(B27=$AM$1,B27=$AN$1,B28=$AM$1,B28=$AN$1,B29=$AM$1,B29=$AN$1),0,1)))</f>
        <v>0</v>
      </c>
      <c r="AN27" s="344">
        <f>IF($A27&gt;='576way_Regular Symbol(2wild)'!E$16,"",IF(C27=0,"",IF(OR(C27=$AM$1,C27=$AN$1,C28=$AM$1,C28=$AN$1,C29=$AM$1,C29=$AN$1),0,1)))</f>
        <v>1</v>
      </c>
      <c r="AO27" s="3">
        <f>IF($A27&gt;='576way_Regular Symbol(2wild)'!F$16,"",IF(D27=0,"",IF(OR(D27=$AM$1,D27=$AN$1,D28=$AM$1,D28=$AN$1,D29=$AM$1,D29=$AN$1,D30=$AM$1,D30=$AN$1),0,1)))</f>
        <v>0</v>
      </c>
      <c r="AP27" s="3">
        <f>IF($A27&gt;='576way_Regular Symbol(2wild)'!G$16,"",IF(E27=0,"",IF(OR(E27=$AM$1,E27=$AN$1,E28=$AM$1,E28=$AN$1,E29=$AM$1,E29=$AN$1,E30=$AM$1,E30=$AN$1),0,1)))</f>
        <v>0</v>
      </c>
      <c r="AQ27" s="3">
        <f>IF($A27&gt;='576way_Regular Symbol(2wild)'!H$16,"",IF(F27=0,"",IF(OR(F27=$AM$1,F27=$AN$1,F28=$AM$1,F28=$AN$1,F29=$AM$1,F29=$AN$1,F30=$AM$1,F30=$AN$1),0,1)))</f>
        <v>1</v>
      </c>
      <c r="AS27" s="344">
        <f>IF($A27&gt;='576way_Regular Symbol(2wild)'!D$16,"",IF(B27=0,"",IF(OR(B27=$AM$1,B27=$AT$1,B28=$AM$1,B28=$AT$1,B29=$AM$1,B29=$AT$1),0,1)))</f>
        <v>1</v>
      </c>
      <c r="AT27" s="344">
        <f>IF($A27&gt;='576way_Regular Symbol(2wild)'!E$16,"",IF(C27=0,"",IF(OR(C27=$AM$1,C27=$AT$1,C28=$AM$1,C28=$AT$1,C29=$AM$1,C29=$AT$1),0,1)))</f>
        <v>1</v>
      </c>
      <c r="AU27" s="3">
        <f>IF($A27&gt;='576way_Regular Symbol(2wild)'!F$16,"",IF(D27=0,"",IF(OR(D27=$AM$1,D27=$AT$1,D28=$AM$1,D28=$AT$1,D29=$AM$1,D29=$AT$1,D30=$AM$1,D30=$AT$1),0,1)))</f>
        <v>1</v>
      </c>
      <c r="AV27" s="3">
        <f>IF($A27&gt;='576way_Regular Symbol(2wild)'!G$16,"",IF(E27=0,"",IF(OR(E27=$AM$1,E27=$AT$1,E28=$AM$1,E28=$AT$1,E29=$AM$1,E29=$AT$1,E30=$AM$1,E30=$AT$1),0,1)))</f>
        <v>1</v>
      </c>
      <c r="AW27" s="3">
        <f>IF($A27&gt;='576way_Regular Symbol(2wild)'!H$16,"",IF(F27=0,"",IF(OR(F27=$AM$1,F27=$AT$1,F28=$AM$1,F28=$AT$1,F29=$AM$1,F29=$AT$1,F30=$AM$1,F30=$AT$1),0,1)))</f>
        <v>1</v>
      </c>
      <c r="AY27" s="344">
        <f>IF($A27&gt;='576way_Regular Symbol(2wild)'!D$16,"",IF(B27=0,"",IF(OR(B27=$AM$1,B27=$AZ$1,B28=$AM$1,B28=$AZ$1,B29=$AM$1,B29=$AZ$1),0,1)))</f>
        <v>1</v>
      </c>
      <c r="AZ27" s="344">
        <f>IF($A27&gt;='576way_Regular Symbol(2wild)'!E$16,"",IF(C27=0,"",IF(OR(C27=$AM$1,C27=$AZ$1,C28=$AM$1,C28=$AZ$1,C29=$AM$1,C29=$AZ$1),0,1)))</f>
        <v>1</v>
      </c>
      <c r="BA27" s="3">
        <f>IF($A27&gt;='576way_Regular Symbol(2wild)'!F$16,"",IF(D27=0,"",IF(OR(D27=$AM$1,D27=$AZ$1,D28=$AM$1,D28=$AZ$1,D29=$AM$1,D29=$AZ$1,D30=$AM$1,D30=$AZ$1),0,1)))</f>
        <v>1</v>
      </c>
      <c r="BB27" s="3">
        <f>IF($A27&gt;='576way_Regular Symbol(2wild)'!G$16,"",IF(E27=0,"",IF(OR(E27=$AM$1,E27=$AZ$1,E28=$AM$1,E28=$AZ$1,E29=$AM$1,E29=$AZ$1,E30=$AM$1,E30=$AZ$1),0,1)))</f>
        <v>1</v>
      </c>
      <c r="BC27" s="3">
        <f>IF($A27&gt;='576way_Regular Symbol(2wild)'!H$16,"",IF(F27=0,"",IF(OR(F27=$AM$1,F27=$AZ$1,F28=$AM$1,F28=$AZ$1,F29=$AM$1,F29=$AZ$1,F30=$AM$1,F30=$AZ$1),0,1)))</f>
        <v>1</v>
      </c>
      <c r="BE27" s="344">
        <f>IF($A27&gt;='576way_Regular Symbol(2wild)'!D$16,"",IF(B27=0,"",IF(OR(B27=$AM$1,B27=$BF$1,B28=$AM$1,B28=$BF$1,B29=$AM$1,B29=$BF$1),0,1)))</f>
        <v>1</v>
      </c>
      <c r="BF27" s="344">
        <f>IF($A27&gt;='576way_Regular Symbol(2wild)'!E$16,"",IF(C27=0,"",IF(OR(C27=$AM$1,C27=$BF$1,C28=$AM$1,C28=$BF$1,C29=$AM$1,C29=$BF$1),0,1)))</f>
        <v>1</v>
      </c>
      <c r="BG27" s="3">
        <f>IF($A27&gt;='576way_Regular Symbol(2wild)'!F$16,"",IF(D27=0,"",COUNTIF(D27:D30,$BF$1)))</f>
        <v>0</v>
      </c>
      <c r="BH27" s="3">
        <f>IF($A27&gt;='576way_Regular Symbol(2wild)'!G$16,"",IF(E27=0,"",COUNTIF(E27:E30,$BF$1)))</f>
        <v>0</v>
      </c>
      <c r="BI27" s="3">
        <f>IF($A27&gt;='576way_Regular Symbol(2wild)'!H$16,"",IF(F27=0,"",COUNTIF(F27:F30,$BF$1)))</f>
        <v>0</v>
      </c>
      <c r="BK27" s="344">
        <f>IF($A27&gt;='576way_Regular Symbol(2wild)'!D$16,"",IF(B27=0,"",IF(OR(B27=$AM$1,B27=$BL$1,B28=$AM$1,B28=$BL$1,B29=$AM$1,B29=$BL$1),0,1)))</f>
        <v>1</v>
      </c>
      <c r="BL27" s="344">
        <f>IF($A27&gt;='576way_Regular Symbol(2wild)'!E$16,"",IF(C27=0,"",IF(OR(C27=$AM$1,C27=$BL$1,C28=$AM$1,C28=$BL$1,C29=$AM$1,C29=$BL$1),0,1)))</f>
        <v>1</v>
      </c>
      <c r="BM27" s="3">
        <f>IF($A27&gt;='576way_Regular Symbol(2wild)'!F$16,"",IF(D27=0,"",IF(OR(D27=$AM$1,D27=$BL$1,D28=$AM$1,D28=$BL$1,D29=$AM$1,D29=$BL$1,D30=$AM$1,D30=$BL$1),0,1)))</f>
        <v>1</v>
      </c>
      <c r="BN27" s="3">
        <f>IF($A27&gt;='576way_Regular Symbol(2wild)'!G$16,"",IF(E27=0,"",IF(OR(E27=$AM$1,E27=$BL$1,E28=$AM$1,E28=$BL$1,E29=$AM$1,E29=$BL$1,E30=$AM$1,E30=$BL$1),0,1)))</f>
        <v>1</v>
      </c>
      <c r="BO27" s="3">
        <f>IF($A27&gt;='576way_Regular Symbol(2wild)'!H$16,"",IF(F27=0,"",IF(OR(F27=$AM$1,F27=$BL$1,F28=$AM$1,F28=$BL$1,F29=$AM$1,F29=$BL$1,F30=$AM$1,F30=$BL$1),0,1)))</f>
        <v>1</v>
      </c>
      <c r="BQ27" s="3">
        <f>IF($A27&gt;='576way_Regular Symbol(2wild)'!D$16,"",IF(B27=0,"",IF(OR(B27=$BQ$1,B27=$BR$1,B28=$BQ$1,B28=$BR$1,B29=$BQ$1,B29=$BR$1),0,1)))</f>
        <v>1</v>
      </c>
      <c r="BR27" s="3">
        <f>IF($A27&gt;='576way_Regular Symbol(2wild)'!E$16,"",IF(C27=0,"",IF(OR(C27=$BQ$1,C27=$BR$1,C28=$BQ$1,C28=$BR$1,C29=$BQ$1,C29=$BR$1),0,1)))</f>
        <v>1</v>
      </c>
      <c r="BS27" s="3">
        <f>IF($A27&gt;='576way_Regular Symbol(2wild)'!F$16,"",IF(D27=0,"",IF(OR(D27=$BQ$1,D27=$BR$1,D28=$BQ$1,D28=$BR$1,D29=$BQ$1,D29=$BR$1,D30=$BQ$1,D30=$BR$1),0,1)))</f>
        <v>1</v>
      </c>
      <c r="BT27" s="3">
        <f>IF($A27&gt;='576way_Regular Symbol(2wild)'!G$16,"",IF(E27=0,"",IF(OR(E27=$BQ$1,E27=$BR$1,E28=$BQ$1,E28=$BR$1,E29=$BQ$1,E29=$BR$1,E30=$BQ$1,E30=$BR$1),0,1)))</f>
        <v>1</v>
      </c>
      <c r="BU27" s="3">
        <f>IF($A27&gt;='576way_Regular Symbol(2wild)'!H$16,"",IF(F27=0,"",IF(OR(F27=$BQ$1,F27=$BR$1,F28=$BQ$1,F28=$BR$1,F29=$BQ$1,F29=$BR$1,F30=$BQ$1,F30=$BR$1),0,1)))</f>
        <v>1</v>
      </c>
      <c r="BW27" s="3">
        <f>IF($A27&gt;='576way_Regular Symbol(2wild)'!D$16,"",IF(B27=0,"",IF(OR(B27=$BW$1,B28=$BW$1,B29=$BW$1,B27=$BX$1,B28=$BX$1,B29=$BX$1),0,1)))</f>
        <v>1</v>
      </c>
      <c r="BX27" s="3">
        <f>IF($A27&gt;='576way_Regular Symbol(2wild)'!E$16,"",IF(C27=0,"",IF(OR(C27=$BW$1,C28=$BW$1,C29=$BW$1,C27=$BX$1,C28=$BX$1,C29=$BX$1),0,1)))</f>
        <v>1</v>
      </c>
      <c r="BY27" s="3">
        <f>IF($A27&gt;='576way_Regular Symbol(2wild)'!F$16,"",IF(D27=0,"",IF(OR(D27=$BW$1,D28=$BW$1,D29=$BW$1,D27=$BX$1,D28=$BX$1,D29=$BX$1,D30=$BW$1,D30=$BX$1),0,1)))</f>
        <v>1</v>
      </c>
      <c r="BZ27" s="3">
        <f>IF($A27&gt;='576way_Regular Symbol(2wild)'!G$16,"",IF(E27=0,"",IF(OR(E27=$BW$1,E28=$BW$1,E29=$BW$1,E27=$BX$1,E28=$BX$1,E29=$BX$1,E30=$BW$1,E30=$BX$1),0,1)))</f>
        <v>1</v>
      </c>
      <c r="CA27" s="3">
        <f>IF($A27&gt;='576way_Regular Symbol(2wild)'!H$16,"",IF(F27=0,"",IF(OR(F27=$BW$1,F28=$BW$1,F29=$BW$1,F27=$BX$1,F28=$BX$1,F29=$BX$1,F30=$BW$1,F30=$BX$1),0,1)))</f>
        <v>0</v>
      </c>
      <c r="CC27" s="3">
        <f>IF($A27&gt;='576way_Regular Symbol(2wild)'!D$16,"",IF(B27=0,"",IF(OR(B27=$BW$1,B28=$BW$1,B29=$BW$1,B27=$CD$1,B28=$CD$1,B29=$CD$1),0,1)))</f>
        <v>1</v>
      </c>
      <c r="CD27" s="3">
        <f>IF($A27&gt;='576way_Regular Symbol(2wild)'!E$16,"",IF(C27=0,"",IF(OR(C27=$BW$1,C28=$BW$1,C29=$BW$1,C27=$CD$1,C28=$CD$1,C29=$CD$1),0,1)))</f>
        <v>1</v>
      </c>
      <c r="CE27" s="3">
        <f>IF($A27&gt;='576way_Regular Symbol(2wild)'!F$16,"",IF(D27=0,"",IF(OR(D27=$BW$1,D28=$BW$1,D29=$BW$1,D27=$CD$1,D28=$CD$1,D29=$CD$1,D30=$BW$1,D30=$CD$1),0,1)))</f>
        <v>1</v>
      </c>
      <c r="CF27" s="3">
        <f>IF($A27&gt;='576way_Regular Symbol(2wild)'!G$16,"",IF(E27=0,"",IF(OR(E27=$BW$1,E28=$BW$1,E29=$BW$1,E27=$CD$1,E28=$CD$1,E29=$CD$1,E30=$BW$1,E30=$CD$1),0,1)))</f>
        <v>0</v>
      </c>
      <c r="CG27" s="3">
        <f>IF($A27&gt;='576way_Regular Symbol(2wild)'!H$16,"",IF(F27=0,"",IF(OR(F27=$BW$1,F28=$BW$1,F29=$BW$1,F27=$CD$1,F28=$CD$1,F29=$CD$1,F30=$BW$1,F30=$CD$1),0,1)))</f>
        <v>1</v>
      </c>
      <c r="CI27" s="3">
        <f>IF($A27&gt;='576way_Regular Symbol(2wild)'!D$16,"",IF(B27=0,"",IF(OR(B27=$BW$1,B28=$BW$1,B29=$BW$1,B27=$CJ$1,B28=$CJ$1,B29=$CJ$1),0,1)))</f>
        <v>0</v>
      </c>
      <c r="CJ27" s="3">
        <f>IF($A27&gt;='576way_Regular Symbol(2wild)'!E$16,"",IF(C27=0,"",IF(OR(C27=$BW$1,C28=$BW$1,C29=$BW$1,C27=$CJ$1,C28=$CJ$1,C29=$CJ$1),0,1)))</f>
        <v>0</v>
      </c>
      <c r="CK27" s="3">
        <f>IF($A27&gt;='576way_Regular Symbol(2wild)'!F$16,"",IF(D27=0,"",IF(OR(D27=$BW$1,D28=$BW$1,D29=$BW$1,D27=$CJ$1,D28=$CJ$1,D29=$CJ$1,D30=$BW$1,D30=$CJ$1),0,1)))</f>
        <v>0</v>
      </c>
      <c r="CL27" s="3">
        <f>IF($A27&gt;='576way_Regular Symbol(2wild)'!G$16,"",IF(E27=0,"",IF(OR(E27=$BW$1,E28=$BW$1,E29=$BW$1,E27=$CJ$1,E28=$CJ$1,E29=$CJ$1,E30=$BW$1,E30=$CJ$1),0,1)))</f>
        <v>1</v>
      </c>
      <c r="CM27" s="3">
        <f>IF($A27&gt;='576way_Regular Symbol(2wild)'!H$16,"",IF(F27=0,"",IF(OR(F27=$BW$1,F28=$BW$1,F29=$BW$1,F27=$CJ$1,F28=$CJ$1,F29=$CJ$1,F30=$BW$1,F30=$CJ$1),0,1)))</f>
        <v>1</v>
      </c>
      <c r="CO27" s="3">
        <f>IF($A27&gt;='576way_Regular Symbol(2wild)'!D$16,"",IF(B27=0,"",IF(OR(B27=$BW$1,B28=$BW$1,B29=$BW$1,B27=$CP$1,B28=$CP$1,B29=$CP$1),0,1)))</f>
        <v>1</v>
      </c>
      <c r="CP27" s="3">
        <f>IF($A27&gt;='576way_Regular Symbol(2wild)'!E$16,"",IF(C27=0,"",IF(OR(C27=$BW$1,C28=$BW$1,C29=$BW$1,C27=$CP$1,C28=$CP$1,C29=$CP$1),0,1)))</f>
        <v>1</v>
      </c>
      <c r="CQ27" s="3">
        <f>IF($A27&gt;='576way_Regular Symbol(2wild)'!F$16,"",IF(D27=0,"",IF(OR(D27=$BW$1,D28=$BW$1,D29=$BW$1,D27=$CP$1,D28=$CP$1,D29=$CP$1,D30=$BW$1,D30=$CP$1),0,1)))</f>
        <v>0</v>
      </c>
      <c r="CR27" s="3">
        <f>IF($A27&gt;='576way_Regular Symbol(2wild)'!G$16,"",IF(E27=0,"",IF(OR(E27=$BW$1,E28=$BW$1,E29=$BW$1,E27=$CP$1,E28=$CP$1,E29=$CP$1,E30=$BW$1,E30=$CP$1),0,1)))</f>
        <v>1</v>
      </c>
      <c r="CS27" s="3">
        <f>IF($A27&gt;='576way_Regular Symbol(2wild)'!H$16,"",IF(F27=0,"",IF(OR(F27=$BW$1,F28=$BW$1,F29=$BW$1,F27=$CP$1,F28=$CP$1,F29=$CP$1,F30=$BW$1,F30=$CP$1),0,1)))</f>
        <v>1</v>
      </c>
      <c r="CU27" s="3">
        <f>IF($A27&gt;='576way_Regular Symbol(2wild)'!D$16,"",IF(B27=0,"",IF(OR(B27=$BW$1,B28=$BW$1,B29=$BW$1,B27=$CV$1,B28=$CV$1,B29=$CV$1),0,1)))</f>
        <v>1</v>
      </c>
      <c r="CV27" s="3">
        <f>IF($A27&gt;='576way_Regular Symbol(2wild)'!E$16,"",IF(C27=0,"",IF(OR(C27=$BW$1,C28=$BW$1,C29=$BW$1,C27=$CV$1,C28=$CV$1,C29=$CV$1),0,1)))</f>
        <v>1</v>
      </c>
      <c r="CW27" s="3">
        <f>IF($A27&gt;='576way_Regular Symbol(2wild)'!F$16,"",IF(D27=0,"",IF(OR(D27=$BW$1,D28=$BW$1,D29=$BW$1,D27=$CV$1,D28=$CV$1,D29=$CV$1,D30=$BW$1,D30=$CV$1),0,1)))</f>
        <v>1</v>
      </c>
      <c r="CX27" s="3">
        <f>IF($A27&gt;='576way_Regular Symbol(2wild)'!G$16,"",IF(E27=0,"",IF(OR(E27=$BW$1,E28=$BW$1,E29=$BW$1,E27=$CV$1,E28=$CV$1,E29=$CV$1,E30=$BW$1,E30=$CV$1),0,1)))</f>
        <v>1</v>
      </c>
      <c r="CY27" s="3">
        <f>IF($A27&gt;='576way_Regular Symbol(2wild)'!H$16,"",IF(F27=0,"",IF(OR(F27=$BW$1,F28=$BW$1,F29=$BW$1,F27=$CV$1,F28=$CV$1,F29=$CV$1,F30=$BW$1,F30=$CV$1),0,1)))</f>
        <v>1</v>
      </c>
    </row>
    <row r="28" spans="1:103">
      <c r="A28" s="337">
        <f>IF('243way_Regular Symbol'!L27="","",'243way_Regular Symbol'!L27)</f>
        <v>24</v>
      </c>
      <c r="B28" s="191" t="str">
        <f>IF('576way_Regular Symbol(2wild)'!Q27="",
IF($A28-'576way_Regular Symbol(2wild)'!D$16&gt;='576way_RegularＸ_W()'!B$2-1,"",VLOOKUP($A28-'576way_Regular Symbol(2wild)'!D$16,'576way_Regular Symbol(2wild)'!$P$3:$U$99,'576way_RegularＸ_W()'!B$3+1,FALSE)),
'576way_Regular Symbol(2wild)'!Q27)</f>
        <v>M1</v>
      </c>
      <c r="C28" s="191" t="str">
        <f>IF('576way_Regular Symbol(2wild)'!R27="",
IF($A28-'576way_Regular Symbol(2wild)'!E$16&gt;='576way_RegularＸ_W()'!C$2-1,"",VLOOKUP($A28-'576way_Regular Symbol(2wild)'!E$16,'576way_Regular Symbol(2wild)'!$P$3:$U$99,'576way_RegularＸ_W()'!C$3+1,FALSE)),
'576way_Regular Symbol(2wild)'!R27)</f>
        <v>J</v>
      </c>
      <c r="D28" s="191" t="str">
        <f>IF('576way_Regular Symbol(2wild)'!S27="",
IF($A28-'576way_Regular Symbol(2wild)'!F$16&gt;='576way_RegularＸ_W()'!D$2-1,"",VLOOKUP($A28-'576way_Regular Symbol(2wild)'!F$16,'576way_Regular Symbol(2wild)'!$P$3:$U$99,'576way_RegularＸ_W()'!D$3+1,FALSE)),
'576way_Regular Symbol(2wild)'!S27)</f>
        <v>J</v>
      </c>
      <c r="E28" s="191" t="str">
        <f>IF('576way_Regular Symbol(2wild)'!T27="",
IF($A28-'576way_Regular Symbol(2wild)'!G$16&gt;='576way_RegularＸ_W()'!E$2-1,"",VLOOKUP($A28-'576way_Regular Symbol(2wild)'!G$16,'576way_Regular Symbol(2wild)'!$P$3:$U$99,'576way_RegularＸ_W()'!E$3+1,FALSE)),
'576way_Regular Symbol(2wild)'!T27)</f>
        <v>M5</v>
      </c>
      <c r="F28" s="191" t="str">
        <f>IF('576way_Regular Symbol(2wild)'!U27="",
IF($A28-'576way_Regular Symbol(2wild)'!H$16&gt;='576way_RegularＸ_W()'!F$2-1,"",VLOOKUP($A28-'576way_Regular Symbol(2wild)'!H$16,'576way_Regular Symbol(2wild)'!$P$3:$U$99,'576way_RegularＸ_W()'!F$3+1,FALSE)),
'576way_Regular Symbol(2wild)'!U27)</f>
        <v>K</v>
      </c>
      <c r="N28" s="363">
        <f t="shared" si="66"/>
        <v>24</v>
      </c>
      <c r="O28" s="344">
        <f>IF($A28&gt;='576way_Regular Symbol(2wild)'!D$16,"",IF(B28="","",IF(OR(B28=$O$1,B28=$P$1,B29=$O$1,B29=$P$1,B30=$O$1,B30=$P$1),0,1)))</f>
        <v>0</v>
      </c>
      <c r="P28" s="344">
        <f>IF($A28&gt;='576way_Regular Symbol(2wild)'!E$16,"",IF(C28="","",IF(OR(C28=$O$1,C28=$P$1,C29=$O$1,C29=$P$1,C30=$O$1,C30=$P$1),0,1)))</f>
        <v>1</v>
      </c>
      <c r="Q28" s="344">
        <f>IF($A28&gt;='576way_Regular Symbol(2wild)'!F$16,"",IF(D28="","",IF(OR(D28=$O$1,D28=$P$1,D29=$O$1,D29=$P$1,D30=$O$1,D30=$P$1,D31=$O$1,D31=$P$1),0,1)))</f>
        <v>0</v>
      </c>
      <c r="R28" s="344">
        <f>IF($A28&gt;='576way_Regular Symbol(2wild)'!G$16,"",IF(E28="","",IF(OR(E28=$O$1,E28=$P$1,E29=$O$1,E29=$P$1,E30=$O$1,E30=$P$1,E31=$O$1,E31=$P$1),0,1)))</f>
        <v>1</v>
      </c>
      <c r="S28" s="344">
        <f>IF($A28&gt;='576way_Regular Symbol(2wild)'!H$16,"",IF(F28="","",IF(OR(F28=$O$1,F28=$P$1,F29=$O$1,F29=$P$1,F30=$O$1,F30=$P$1,F31=$O$1,F31=$P$1),0,1)))</f>
        <v>1</v>
      </c>
      <c r="U28" s="344">
        <f>IF($A28&gt;='576way_Regular Symbol(2wild)'!D$16,"",IF(B28=0,"",IF(OR(B28=$U$1,B28=$V$1,B29=$U$1,B29=$V$1,B30=$U$1,B30=$V$1),0,1)))</f>
        <v>1</v>
      </c>
      <c r="V28" s="344">
        <f>IF($A28&gt;='576way_Regular Symbol(2wild)'!E$16,"",IF(C28=0,"",IF(OR(C28=$U$1,C28=$V$1,C29=$U$1,C29=$V$1,C30=$U$1,C30=$V$1),0,1)))</f>
        <v>1</v>
      </c>
      <c r="W28" s="3">
        <f>IF($A28&gt;='576way_Regular Symbol(2wild)'!F$16,"",IF(D28=0,"",IF(OR(D28=$U$1,D28=$V$1,D29=$U$1,D29=$V$1,D30=$U$1,D30=$V$1,D31=$U$1,D31=$V$1),0,1)))</f>
        <v>1</v>
      </c>
      <c r="X28" s="3">
        <f>IF($A28&gt;='576way_Regular Symbol(2wild)'!G$16,"",IF(E28=0,"",IF(OR(E28=$U$1,E28=$V$1,E29=$U$1,E29=$V$1,E30=$U$1,E30=$V$1,E31=$U$1,E31=$V$1),0,1)))</f>
        <v>0</v>
      </c>
      <c r="Y28" s="3">
        <f>IF($A28&gt;='576way_Regular Symbol(2wild)'!H$16,"",IF(F28=0,"",IF(OR(F28=$U$1,F28=$V$1,F29=$U$1,F29=$V$1,F30=$U$1,F30=$V$1,F31=$U$1,F31=$V$1),0,1)))</f>
        <v>1</v>
      </c>
      <c r="AA28" s="344">
        <f>IF($A28&gt;='576way_Regular Symbol(2wild)'!D$16,"",IF(B28=0,"",IF(OR(B28=$AA$1,B28=$AB$1,B29=$AA$1,B29=$AB$1,B30=$AA$1,,B30=$AB$1),0,1)))</f>
        <v>1</v>
      </c>
      <c r="AB28" s="344">
        <f>IF($A28&gt;='576way_Regular Symbol(2wild)'!E$16,"",IF(C28=0,"",IF(OR(C28=$AA$1,C28=$AB$1,C29=$AA$1,C29=$AB$1,C30=$AA$1,,C30=$AB$1),0,1)))</f>
        <v>1</v>
      </c>
      <c r="AC28" s="3">
        <f>IF($A28&gt;='576way_Regular Symbol(2wild)'!F$16,"",IF(D28=0,"",IF(OR(D28=$AA$1,D28=$AB$1,D29=$AA$1,D29=$AB$1,D30=$AA$1,D30=$AB$1,D31=$AA$1,D31=$AB$1),0,1)))</f>
        <v>1</v>
      </c>
      <c r="AD28" s="3">
        <f>IF($A28&gt;='576way_Regular Symbol(2wild)'!G$16,"",IF(E28=0,"",IF(OR(E28=$AA$1,E28=$AB$1,E29=$AA$1,E29=$AB$1,E30=$AA$1,E30=$AB$1,E31=$AA$1,E31=$AB$1),0,1)))</f>
        <v>1</v>
      </c>
      <c r="AE28" s="3">
        <f>IF($A28&gt;='576way_Regular Symbol(2wild)'!H$16,"",IF(F28=0,"",IF(OR(F28=$AA$1,F28=$AB$1,F29=$AA$1,F29=$AB$1,F30=$AA$1,F30=$AB$1,F31=$AA$1,F31=$AB$1),0,1)))</f>
        <v>1</v>
      </c>
      <c r="AG28" s="344">
        <f>IF($A28&gt;='576way_Regular Symbol(2wild)'!D$16,"",IF(B28=0,"",IF(OR(B28=$AG$1,B28=$AH$1,B29=$AG$1,B29=$AH$1,B30=$AG$1,B30=$AH$1),0,1)))</f>
        <v>1</v>
      </c>
      <c r="AH28" s="344">
        <f>IF($A28&gt;='576way_Regular Symbol(2wild)'!E$16,"",IF(C28=0,"",IF(OR(C28=$AG$1,C28=$AH$1,C29=$AG$1,C29=$AH$1,C30=$AG$1,C30=$AH$1),0,1)))</f>
        <v>0</v>
      </c>
      <c r="AI28" s="3">
        <f>IF($A28&gt;='576way_Regular Symbol(2wild)'!F$16,"",IF(D28=0,"",IF(OR(D28=$AG$1,D28=$AH$1,D29=$AG$1,D29=$AH$1,D30=$AG$1,D30=$AH$1,D31=$AG$1,D31=$AH$1),0,1)))</f>
        <v>1</v>
      </c>
      <c r="AJ28" s="3">
        <f>IF($A28&gt;='576way_Regular Symbol(2wild)'!G$16,"",IF(E28=0,"",IF(OR(E28=$AG$1,E28=$AH$1,E29=$AG$1,E29=$AH$1,E30=$AG$1,E30=$AH$1,E31=$AG$1,E31=$AH$1),0,1)))</f>
        <v>1</v>
      </c>
      <c r="AK28" s="3">
        <f>IF($A28&gt;='576way_Regular Symbol(2wild)'!H$16,"",IF(F28=0,"",IF(OR(F28=$AG$1,F28=$AH$1,F29=$AG$1,F29=$AH$1,F30=$AG$1,F30=$AH$1,F31=$AG$1,F31=$AH$1),0,1)))</f>
        <v>1</v>
      </c>
      <c r="AM28" s="344">
        <f>IF($A28&gt;='576way_Regular Symbol(2wild)'!D$16,"",IF(B28=0,"",IF(OR(B28=$AM$1,B28=$AN$1,B29=$AM$1,B29=$AN$1,B30=$AM$1,B30=$AN$1),0,1)))</f>
        <v>1</v>
      </c>
      <c r="AN28" s="344">
        <f>IF($A28&gt;='576way_Regular Symbol(2wild)'!E$16,"",IF(C28=0,"",IF(OR(C28=$AM$1,C28=$AN$1,C29=$AM$1,C29=$AN$1,C30=$AM$1,C30=$AN$1),0,1)))</f>
        <v>1</v>
      </c>
      <c r="AO28" s="3">
        <f>IF($A28&gt;='576way_Regular Symbol(2wild)'!F$16,"",IF(D28=0,"",IF(OR(D28=$AM$1,D28=$AN$1,D29=$AM$1,D29=$AN$1,D30=$AM$1,D30=$AN$1,D31=$AM$1,D31=$AN$1),0,1)))</f>
        <v>1</v>
      </c>
      <c r="AP28" s="3">
        <f>IF($A28&gt;='576way_Regular Symbol(2wild)'!G$16,"",IF(E28=0,"",IF(OR(E28=$AM$1,E28=$AN$1,E29=$AM$1,E29=$AN$1,E30=$AM$1,E30=$AN$1,E31=$AM$1,E31=$AN$1),0,1)))</f>
        <v>0</v>
      </c>
      <c r="AQ28" s="3">
        <f>IF($A28&gt;='576way_Regular Symbol(2wild)'!H$16,"",IF(F28=0,"",IF(OR(F28=$AM$1,F28=$AN$1,F29=$AM$1,F29=$AN$1,F30=$AM$1,F30=$AN$1,F31=$AM$1,F31=$AN$1),0,1)))</f>
        <v>1</v>
      </c>
      <c r="AS28" s="344">
        <f>IF($A28&gt;='576way_Regular Symbol(2wild)'!D$16,"",IF(B28=0,"",IF(OR(B28=$AM$1,B28=$AT$1,B29=$AM$1,B29=$AT$1,B30=$AM$1,B30=$AT$1),0,1)))</f>
        <v>1</v>
      </c>
      <c r="AT28" s="344">
        <f>IF($A28&gt;='576way_Regular Symbol(2wild)'!E$16,"",IF(C28=0,"",IF(OR(C28=$AM$1,C28=$AT$1,C29=$AM$1,C29=$AT$1,C30=$AM$1,C30=$AT$1),0,1)))</f>
        <v>1</v>
      </c>
      <c r="AU28" s="3">
        <f>IF($A28&gt;='576way_Regular Symbol(2wild)'!F$16,"",IF(D28=0,"",IF(OR(D28=$AM$1,D28=$AT$1,D29=$AM$1,D29=$AT$1,D30=$AM$1,D30=$AT$1,D31=$AM$1,D31=$AT$1),0,1)))</f>
        <v>1</v>
      </c>
      <c r="AV28" s="3">
        <f>IF($A28&gt;='576way_Regular Symbol(2wild)'!G$16,"",IF(E28=0,"",IF(OR(E28=$AM$1,E28=$AT$1,E29=$AM$1,E29=$AT$1,E30=$AM$1,E30=$AT$1,E31=$AM$1,E31=$AT$1),0,1)))</f>
        <v>1</v>
      </c>
      <c r="AW28" s="3">
        <f>IF($A28&gt;='576way_Regular Symbol(2wild)'!H$16,"",IF(F28=0,"",IF(OR(F28=$AM$1,F28=$AT$1,F29=$AM$1,F29=$AT$1,F30=$AM$1,F30=$AT$1,F31=$AM$1,F31=$AT$1),0,1)))</f>
        <v>1</v>
      </c>
      <c r="AY28" s="344">
        <f>IF($A28&gt;='576way_Regular Symbol(2wild)'!D$16,"",IF(B28=0,"",IF(OR(B28=$AM$1,B28=$AZ$1,B29=$AM$1,B29=$AZ$1,B30=$AM$1,B30=$AZ$1),0,1)))</f>
        <v>1</v>
      </c>
      <c r="AZ28" s="344">
        <f>IF($A28&gt;='576way_Regular Symbol(2wild)'!E$16,"",IF(C28=0,"",IF(OR(C28=$AM$1,C28=$AZ$1,C29=$AM$1,C29=$AZ$1,C30=$AM$1,C30=$AZ$1),0,1)))</f>
        <v>1</v>
      </c>
      <c r="BA28" s="3">
        <f>IF($A28&gt;='576way_Regular Symbol(2wild)'!F$16,"",IF(D28=0,"",IF(OR(D28=$AM$1,D28=$AZ$1,D29=$AM$1,D29=$AZ$1,D30=$AM$1,D30=$AZ$1,D31=$AM$1,D31=$AZ$1),0,1)))</f>
        <v>1</v>
      </c>
      <c r="BB28" s="3">
        <f>IF($A28&gt;='576way_Regular Symbol(2wild)'!G$16,"",IF(E28=0,"",IF(OR(E28=$AM$1,E28=$AZ$1,E29=$AM$1,E29=$AZ$1,E30=$AM$1,E30=$AZ$1,E31=$AM$1,E31=$AZ$1),0,1)))</f>
        <v>1</v>
      </c>
      <c r="BC28" s="3">
        <f>IF($A28&gt;='576way_Regular Symbol(2wild)'!H$16,"",IF(F28=0,"",IF(OR(F28=$AM$1,F28=$AZ$1,F29=$AM$1,F29=$AZ$1,F30=$AM$1,F30=$AZ$1,F31=$AM$1,F31=$AZ$1),0,1)))</f>
        <v>0</v>
      </c>
      <c r="BE28" s="344">
        <f>IF($A28&gt;='576way_Regular Symbol(2wild)'!D$16,"",IF(B28=0,"",IF(OR(B28=$AM$1,B28=$BF$1,B29=$AM$1,B29=$BF$1,B30=$AM$1,B30=$BF$1),0,1)))</f>
        <v>1</v>
      </c>
      <c r="BF28" s="344">
        <f>IF($A28&gt;='576way_Regular Symbol(2wild)'!E$16,"",IF(C28=0,"",IF(OR(C28=$AM$1,C28=$BF$1,C29=$AM$1,C29=$BF$1,C30=$AM$1,C30=$BF$1),0,1)))</f>
        <v>1</v>
      </c>
      <c r="BG28" s="3">
        <f>IF($A28&gt;='576way_Regular Symbol(2wild)'!F$16,"",IF(D28=0,"",COUNTIF(D28:D31,$BF$1)))</f>
        <v>0</v>
      </c>
      <c r="BH28" s="3">
        <f>IF($A28&gt;='576way_Regular Symbol(2wild)'!G$16,"",IF(E28=0,"",COUNTIF(E28:E31,$BF$1)))</f>
        <v>0</v>
      </c>
      <c r="BI28" s="3">
        <f>IF($A28&gt;='576way_Regular Symbol(2wild)'!H$16,"",IF(F28=0,"",COUNTIF(F28:F31,$BF$1)))</f>
        <v>1</v>
      </c>
      <c r="BK28" s="344">
        <f>IF($A28&gt;='576way_Regular Symbol(2wild)'!D$16,"",IF(B28=0,"",IF(OR(B28=$AM$1,B28=$BL$1,B29=$AM$1,B29=$BL$1,B30=$AM$1,B30=$BL$1),0,1)))</f>
        <v>1</v>
      </c>
      <c r="BL28" s="344">
        <f>IF($A28&gt;='576way_Regular Symbol(2wild)'!E$16,"",IF(C28=0,"",IF(OR(C28=$AM$1,C28=$BL$1,C29=$AM$1,C29=$BL$1,C30=$AM$1,C30=$BL$1),0,1)))</f>
        <v>1</v>
      </c>
      <c r="BM28" s="3">
        <f>IF($A28&gt;='576way_Regular Symbol(2wild)'!F$16,"",IF(D28=0,"",IF(OR(D28=$AM$1,D28=$BL$1,D29=$AM$1,D29=$BL$1,D30=$AM$1,D30=$BL$1,D31=$AM$1,D31=$BL$1),0,1)))</f>
        <v>1</v>
      </c>
      <c r="BN28" s="3">
        <f>IF($A28&gt;='576way_Regular Symbol(2wild)'!G$16,"",IF(E28=0,"",IF(OR(E28=$AM$1,E28=$BL$1,E29=$AM$1,E29=$BL$1,E30=$AM$1,E30=$BL$1,E31=$AM$1,E31=$BL$1),0,1)))</f>
        <v>1</v>
      </c>
      <c r="BO28" s="3">
        <f>IF($A28&gt;='576way_Regular Symbol(2wild)'!H$16,"",IF(F28=0,"",IF(OR(F28=$AM$1,F28=$BL$1,F29=$AM$1,F29=$BL$1,F30=$AM$1,F30=$BL$1,F31=$AM$1,F31=$BL$1),0,1)))</f>
        <v>1</v>
      </c>
      <c r="BQ28" s="3">
        <f>IF($A28&gt;='576way_Regular Symbol(2wild)'!D$16,"",IF(B28=0,"",IF(OR(B28=$BQ$1,B28=$BR$1,B29=$BQ$1,B29=$BR$1,B30=$BQ$1,B30=$BR$1),0,1)))</f>
        <v>1</v>
      </c>
      <c r="BR28" s="3">
        <f>IF($A28&gt;='576way_Regular Symbol(2wild)'!E$16,"",IF(C28=0,"",IF(OR(C28=$BQ$1,C28=$BR$1,C29=$BQ$1,C29=$BR$1,C30=$BQ$1,C30=$BR$1),0,1)))</f>
        <v>1</v>
      </c>
      <c r="BS28" s="3">
        <f>IF($A28&gt;='576way_Regular Symbol(2wild)'!F$16,"",IF(D28=0,"",IF(OR(D28=$BQ$1,D28=$BR$1,D29=$BQ$1,D29=$BR$1,D30=$BQ$1,D30=$BR$1,D31=$BQ$1,D31=$BR$1),0,1)))</f>
        <v>1</v>
      </c>
      <c r="BT28" s="3">
        <f>IF($A28&gt;='576way_Regular Symbol(2wild)'!G$16,"",IF(E28=0,"",IF(OR(E28=$BQ$1,E28=$BR$1,E29=$BQ$1,E29=$BR$1,E30=$BQ$1,E30=$BR$1,E31=$BQ$1,E31=$BR$1),0,1)))</f>
        <v>1</v>
      </c>
      <c r="BU28" s="3">
        <f>IF($A28&gt;='576way_Regular Symbol(2wild)'!H$16,"",IF(F28=0,"",IF(OR(F28=$BQ$1,F28=$BR$1,F29=$BQ$1,F29=$BR$1,F30=$BQ$1,F30=$BR$1,F31=$BQ$1,F31=$BR$1),0,1)))</f>
        <v>1</v>
      </c>
      <c r="BW28" s="3">
        <f>IF($A28&gt;='576way_Regular Symbol(2wild)'!D$16,"",IF(B28=0,"",IF(OR(B28=$BW$1,B29=$BW$1,B30=$BW$1,B28=$BX$1,B29=$BX$1,B30=$BX$1),0,1)))</f>
        <v>1</v>
      </c>
      <c r="BX28" s="3">
        <f>IF($A28&gt;='576way_Regular Symbol(2wild)'!E$16,"",IF(C28=0,"",IF(OR(C28=$BW$1,C29=$BW$1,C30=$BW$1,C28=$BX$1,C29=$BX$1,C30=$BX$1),0,1)))</f>
        <v>1</v>
      </c>
      <c r="BY28" s="3">
        <f>IF($A28&gt;='576way_Regular Symbol(2wild)'!F$16,"",IF(D28=0,"",IF(OR(D28=$BW$1,D29=$BW$1,D30=$BW$1,D28=$BX$1,D29=$BX$1,D30=$BX$1,D31=$BW$1,D31=$BX$1),0,1)))</f>
        <v>1</v>
      </c>
      <c r="BZ28" s="3">
        <f>IF($A28&gt;='576way_Regular Symbol(2wild)'!G$16,"",IF(E28=0,"",IF(OR(E28=$BW$1,E29=$BW$1,E30=$BW$1,E28=$BX$1,E29=$BX$1,E30=$BX$1,E31=$BW$1,E31=$BX$1),0,1)))</f>
        <v>0</v>
      </c>
      <c r="CA28" s="3">
        <f>IF($A28&gt;='576way_Regular Symbol(2wild)'!H$16,"",IF(F28=0,"",IF(OR(F28=$BW$1,F29=$BW$1,F30=$BW$1,F28=$BX$1,F29=$BX$1,F30=$BX$1,F31=$BW$1,F31=$BX$1),0,1)))</f>
        <v>0</v>
      </c>
      <c r="CC28" s="3">
        <f>IF($A28&gt;='576way_Regular Symbol(2wild)'!D$16,"",IF(B28=0,"",IF(OR(B28=$BW$1,B29=$BW$1,B30=$BW$1,B28=$CD$1,B29=$CD$1,B30=$CD$1),0,1)))</f>
        <v>0</v>
      </c>
      <c r="CD28" s="3">
        <f>IF($A28&gt;='576way_Regular Symbol(2wild)'!E$16,"",IF(C28=0,"",IF(OR(C28=$BW$1,C29=$BW$1,C30=$BW$1,C28=$CD$1,C29=$CD$1,C30=$CD$1),0,1)))</f>
        <v>1</v>
      </c>
      <c r="CE28" s="3">
        <f>IF($A28&gt;='576way_Regular Symbol(2wild)'!F$16,"",IF(D28=0,"",IF(OR(D28=$BW$1,D29=$BW$1,D30=$BW$1,D28=$CD$1,D29=$CD$1,D30=$CD$1,D31=$BW$1,D31=$CD$1),0,1)))</f>
        <v>1</v>
      </c>
      <c r="CF28" s="3">
        <f>IF($A28&gt;='576way_Regular Symbol(2wild)'!G$16,"",IF(E28=0,"",IF(OR(E28=$BW$1,E29=$BW$1,E30=$BW$1,E28=$CD$1,E29=$CD$1,E30=$CD$1,E31=$BW$1,E31=$CD$1),0,1)))</f>
        <v>0</v>
      </c>
      <c r="CG28" s="3">
        <f>IF($A28&gt;='576way_Regular Symbol(2wild)'!H$16,"",IF(F28=0,"",IF(OR(F28=$BW$1,F29=$BW$1,F30=$BW$1,F28=$CD$1,F29=$CD$1,F30=$CD$1,F31=$BW$1,F31=$CD$1),0,1)))</f>
        <v>1</v>
      </c>
      <c r="CI28" s="3">
        <f>IF($A28&gt;='576way_Regular Symbol(2wild)'!D$16,"",IF(B28=0,"",IF(OR(B28=$BW$1,B29=$BW$1,B30=$BW$1,B28=$CJ$1,B29=$CJ$1,B30=$CJ$1),0,1)))</f>
        <v>0</v>
      </c>
      <c r="CJ28" s="3">
        <f>IF($A28&gt;='576way_Regular Symbol(2wild)'!E$16,"",IF(C28=0,"",IF(OR(C28=$BW$1,C29=$BW$1,C30=$BW$1,C28=$CJ$1,C29=$CJ$1,C30=$CJ$1),0,1)))</f>
        <v>0</v>
      </c>
      <c r="CK28" s="3">
        <f>IF($A28&gt;='576way_Regular Symbol(2wild)'!F$16,"",IF(D28=0,"",IF(OR(D28=$BW$1,D29=$BW$1,D30=$BW$1,D28=$CJ$1,D29=$CJ$1,D30=$CJ$1,D31=$BW$1,D31=$CJ$1),0,1)))</f>
        <v>0</v>
      </c>
      <c r="CL28" s="3">
        <f>IF($A28&gt;='576way_Regular Symbol(2wild)'!G$16,"",IF(E28=0,"",IF(OR(E28=$BW$1,E29=$BW$1,E30=$BW$1,E28=$CJ$1,E29=$CJ$1,E30=$CJ$1,E31=$BW$1,E31=$CJ$1),0,1)))</f>
        <v>1</v>
      </c>
      <c r="CM28" s="3">
        <f>IF($A28&gt;='576way_Regular Symbol(2wild)'!H$16,"",IF(F28=0,"",IF(OR(F28=$BW$1,F29=$BW$1,F30=$BW$1,F28=$CJ$1,F29=$CJ$1,F30=$CJ$1,F31=$BW$1,F31=$CJ$1),0,1)))</f>
        <v>1</v>
      </c>
      <c r="CO28" s="3">
        <f>IF($A28&gt;='576way_Regular Symbol(2wild)'!D$16,"",IF(B28=0,"",IF(OR(B28=$BW$1,B29=$BW$1,B30=$BW$1,B28=$CP$1,B29=$CP$1,B30=$CP$1),0,1)))</f>
        <v>1</v>
      </c>
      <c r="CP28" s="3">
        <f>IF($A28&gt;='576way_Regular Symbol(2wild)'!E$16,"",IF(C28=0,"",IF(OR(C28=$BW$1,C29=$BW$1,C30=$BW$1,C28=$CP$1,C29=$CP$1,C30=$CP$1),0,1)))</f>
        <v>0</v>
      </c>
      <c r="CQ28" s="3">
        <f>IF($A28&gt;='576way_Regular Symbol(2wild)'!F$16,"",IF(D28=0,"",IF(OR(D28=$BW$1,D29=$BW$1,D30=$BW$1,D28=$CP$1,D29=$CP$1,D30=$CP$1,D31=$BW$1,D31=$CP$1),0,1)))</f>
        <v>0</v>
      </c>
      <c r="CR28" s="3">
        <f>IF($A28&gt;='576way_Regular Symbol(2wild)'!G$16,"",IF(E28=0,"",IF(OR(E28=$BW$1,E29=$BW$1,E30=$BW$1,E28=$CP$1,E29=$CP$1,E30=$CP$1,E31=$BW$1,E31=$CP$1),0,1)))</f>
        <v>1</v>
      </c>
      <c r="CS28" s="3">
        <f>IF($A28&gt;='576way_Regular Symbol(2wild)'!H$16,"",IF(F28=0,"",IF(OR(F28=$BW$1,F29=$BW$1,F30=$BW$1,F28=$CP$1,F29=$CP$1,F30=$CP$1,F31=$BW$1,F31=$CP$1),0,1)))</f>
        <v>1</v>
      </c>
      <c r="CU28" s="3">
        <f>IF($A28&gt;='576way_Regular Symbol(2wild)'!D$16,"",IF(B28=0,"",IF(OR(B28=$BW$1,B29=$BW$1,B30=$BW$1,B28=$CV$1,B29=$CV$1,B30=$CV$1),0,1)))</f>
        <v>1</v>
      </c>
      <c r="CV28" s="3">
        <f>IF($A28&gt;='576way_Regular Symbol(2wild)'!E$16,"",IF(C28=0,"",IF(OR(C28=$BW$1,C29=$BW$1,C30=$BW$1,C28=$CV$1,C29=$CV$1,C30=$CV$1),0,1)))</f>
        <v>1</v>
      </c>
      <c r="CW28" s="3">
        <f>IF($A28&gt;='576way_Regular Symbol(2wild)'!F$16,"",IF(D28=0,"",IF(OR(D28=$BW$1,D29=$BW$1,D30=$BW$1,D28=$CV$1,D29=$CV$1,D30=$CV$1,D31=$BW$1,D31=$CV$1),0,1)))</f>
        <v>1</v>
      </c>
      <c r="CX28" s="3">
        <f>IF($A28&gt;='576way_Regular Symbol(2wild)'!G$16,"",IF(E28=0,"",IF(OR(E28=$BW$1,E29=$BW$1,E30=$BW$1,E28=$CV$1,E29=$CV$1,E30=$CV$1,E31=$BW$1,E31=$CV$1),0,1)))</f>
        <v>1</v>
      </c>
      <c r="CY28" s="3">
        <f>IF($A28&gt;='576way_Regular Symbol(2wild)'!H$16,"",IF(F28=0,"",IF(OR(F28=$BW$1,F29=$BW$1,F30=$BW$1,F28=$CV$1,F29=$CV$1,F30=$CV$1,F31=$BW$1,F31=$CV$1),0,1)))</f>
        <v>1</v>
      </c>
    </row>
    <row r="29" spans="1:103">
      <c r="A29" s="337">
        <f>IF('243way_Regular Symbol'!L28="","",'243way_Regular Symbol'!L28)</f>
        <v>25</v>
      </c>
      <c r="B29" s="191" t="str">
        <f>IF('576way_Regular Symbol(2wild)'!Q28="",
IF($A29-'576way_Regular Symbol(2wild)'!D$16&gt;='576way_RegularＸ_W()'!B$2-1,"",VLOOKUP($A29-'576way_Regular Symbol(2wild)'!D$16,'576way_Regular Symbol(2wild)'!$P$3:$U$99,'576way_RegularＸ_W()'!B$3+1,FALSE)),
'576way_Regular Symbol(2wild)'!Q28)</f>
        <v>J</v>
      </c>
      <c r="C29" s="191" t="str">
        <f>IF('576way_Regular Symbol(2wild)'!R28="",
IF($A29-'576way_Regular Symbol(2wild)'!E$16&gt;='576way_RegularＸ_W()'!C$2-1,"",VLOOKUP($A29-'576way_Regular Symbol(2wild)'!E$16,'576way_Regular Symbol(2wild)'!$P$3:$U$99,'576way_RegularＸ_W()'!C$3+1,FALSE)),
'576way_Regular Symbol(2wild)'!R28)</f>
        <v>M4</v>
      </c>
      <c r="D29" s="191" t="str">
        <f>IF('576way_Regular Symbol(2wild)'!S28="",
IF($A29-'576way_Regular Symbol(2wild)'!F$16&gt;='576way_RegularＸ_W()'!D$2-1,"",VLOOKUP($A29-'576way_Regular Symbol(2wild)'!F$16,'576way_Regular Symbol(2wild)'!$P$3:$U$99,'576way_RegularＸ_W()'!D$3+1,FALSE)),
'576way_Regular Symbol(2wild)'!S28)</f>
        <v>TE</v>
      </c>
      <c r="E29" s="191" t="str">
        <f>IF('576way_Regular Symbol(2wild)'!T28="",
IF($A29-'576way_Regular Symbol(2wild)'!G$16&gt;='576way_RegularＸ_W()'!E$2-1,"",VLOOKUP($A29-'576way_Regular Symbol(2wild)'!G$16,'576way_Regular Symbol(2wild)'!$P$3:$U$99,'576way_RegularＸ_W()'!E$3+1,FALSE)),
'576way_Regular Symbol(2wild)'!T28)</f>
        <v>Q</v>
      </c>
      <c r="F29" s="191" t="str">
        <f>IF('576way_Regular Symbol(2wild)'!U28="",
IF($A29-'576way_Regular Symbol(2wild)'!H$16&gt;='576way_RegularＸ_W()'!F$2-1,"",VLOOKUP($A29-'576way_Regular Symbol(2wild)'!H$16,'576way_Regular Symbol(2wild)'!$P$3:$U$99,'576way_RegularＸ_W()'!F$3+1,FALSE)),
'576way_Regular Symbol(2wild)'!U28)</f>
        <v>K</v>
      </c>
      <c r="N29" s="363">
        <f t="shared" si="66"/>
        <v>25</v>
      </c>
      <c r="O29" s="344">
        <f>IF($A29&gt;='576way_Regular Symbol(2wild)'!D$16,"",IF(B29="","",IF(OR(B29=$O$1,B29=$P$1,B30=$O$1,B30=$P$1,B31=$O$1,B31=$P$1),0,1)))</f>
        <v>1</v>
      </c>
      <c r="P29" s="344">
        <f>IF($A29&gt;='576way_Regular Symbol(2wild)'!E$16,"",IF(C29="","",IF(OR(C29=$O$1,C29=$P$1,C30=$O$1,C30=$P$1,C31=$O$1,C31=$P$1),0,1)))</f>
        <v>1</v>
      </c>
      <c r="Q29" s="344">
        <f>IF($A29&gt;='576way_Regular Symbol(2wild)'!F$16,"",IF(D29="","",IF(OR(D29=$O$1,D29=$P$1,D30=$O$1,D30=$P$1,D31=$O$1,D31=$P$1,D32=$O$1,D32=$P$1),0,1)))</f>
        <v>0</v>
      </c>
      <c r="R29" s="344">
        <f>IF($A29&gt;='576way_Regular Symbol(2wild)'!G$16,"",IF(E29="","",IF(OR(E29=$O$1,E29=$P$1,E30=$O$1,E30=$P$1,E31=$O$1,E31=$P$1,E32=$O$1,E32=$P$1),0,1)))</f>
        <v>1</v>
      </c>
      <c r="S29" s="344">
        <f>IF($A29&gt;='576way_Regular Symbol(2wild)'!H$16,"",IF(F29="","",IF(OR(F29=$O$1,F29=$P$1,F30=$O$1,F30=$P$1,F31=$O$1,F31=$P$1,F32=$O$1,F32=$P$1),0,1)))</f>
        <v>1</v>
      </c>
      <c r="U29" s="344">
        <f>IF($A29&gt;='576way_Regular Symbol(2wild)'!D$16,"",IF(B29=0,"",IF(OR(B29=$U$1,B29=$V$1,B30=$U$1,B30=$V$1,B31=$U$1,B31=$V$1),0,1)))</f>
        <v>1</v>
      </c>
      <c r="V29" s="344">
        <f>IF($A29&gt;='576way_Regular Symbol(2wild)'!E$16,"",IF(C29=0,"",IF(OR(C29=$U$1,C29=$V$1,C30=$U$1,C30=$V$1,C31=$U$1,C31=$V$1),0,1)))</f>
        <v>1</v>
      </c>
      <c r="W29" s="3">
        <f>IF($A29&gt;='576way_Regular Symbol(2wild)'!F$16,"",IF(D29=0,"",IF(OR(D29=$U$1,D29=$V$1,D30=$U$1,D30=$V$1,D31=$U$1,D31=$V$1,D32=$U$1,D32=$V$1),0,1)))</f>
        <v>1</v>
      </c>
      <c r="X29" s="3">
        <f>IF($A29&gt;='576way_Regular Symbol(2wild)'!G$16,"",IF(E29=0,"",IF(OR(E29=$U$1,E29=$V$1,E30=$U$1,E30=$V$1,E31=$U$1,E31=$V$1,E32=$U$1,E32=$V$1),0,1)))</f>
        <v>0</v>
      </c>
      <c r="Y29" s="3">
        <f>IF($A29&gt;='576way_Regular Symbol(2wild)'!H$16,"",IF(F29=0,"",IF(OR(F29=$U$1,F29=$V$1,F30=$U$1,F30=$V$1,F31=$U$1,F31=$V$1,F32=$U$1,F32=$V$1),0,1)))</f>
        <v>1</v>
      </c>
      <c r="AA29" s="344">
        <f>IF($A29&gt;='576way_Regular Symbol(2wild)'!D$16,"",IF(B29=0,"",IF(OR(B29=$AA$1,B29=$AB$1,B30=$AA$1,B30=$AB$1,B31=$AA$1,,B31=$AB$1),0,1)))</f>
        <v>1</v>
      </c>
      <c r="AB29" s="344">
        <f>IF($A29&gt;='576way_Regular Symbol(2wild)'!E$16,"",IF(C29=0,"",IF(OR(C29=$AA$1,C29=$AB$1,C30=$AA$1,C30=$AB$1,C31=$AA$1,,C31=$AB$1),0,1)))</f>
        <v>1</v>
      </c>
      <c r="AC29" s="3">
        <f>IF($A29&gt;='576way_Regular Symbol(2wild)'!F$16,"",IF(D29=0,"",IF(OR(D29=$AA$1,D29=$AB$1,D30=$AA$1,D30=$AB$1,D31=$AA$1,D31=$AB$1,D32=$AA$1,D32=$AB$1),0,1)))</f>
        <v>1</v>
      </c>
      <c r="AD29" s="3">
        <f>IF($A29&gt;='576way_Regular Symbol(2wild)'!G$16,"",IF(E29=0,"",IF(OR(E29=$AA$1,E29=$AB$1,E30=$AA$1,E30=$AB$1,E31=$AA$1,E31=$AB$1,E32=$AA$1,E32=$AB$1),0,1)))</f>
        <v>1</v>
      </c>
      <c r="AE29" s="3">
        <f>IF($A29&gt;='576way_Regular Symbol(2wild)'!H$16,"",IF(F29=0,"",IF(OR(F29=$AA$1,F29=$AB$1,F30=$AA$1,F30=$AB$1,F31=$AA$1,F31=$AB$1,F32=$AA$1,F32=$AB$1),0,1)))</f>
        <v>1</v>
      </c>
      <c r="AG29" s="344">
        <f>IF($A29&gt;='576way_Regular Symbol(2wild)'!D$16,"",IF(B29=0,"",IF(OR(B29=$AG$1,B29=$AH$1,B30=$AG$1,B30=$AH$1,B31=$AG$1,B31=$AH$1),0,1)))</f>
        <v>1</v>
      </c>
      <c r="AH29" s="344">
        <f>IF($A29&gt;='576way_Regular Symbol(2wild)'!E$16,"",IF(C29=0,"",IF(OR(C29=$AG$1,C29=$AH$1,C30=$AG$1,C30=$AH$1,C31=$AG$1,C31=$AH$1),0,1)))</f>
        <v>0</v>
      </c>
      <c r="AI29" s="3">
        <f>IF($A29&gt;='576way_Regular Symbol(2wild)'!F$16,"",IF(D29=0,"",IF(OR(D29=$AG$1,D29=$AH$1,D30=$AG$1,D30=$AH$1,D31=$AG$1,D31=$AH$1,D32=$AG$1,D32=$AH$1),0,1)))</f>
        <v>1</v>
      </c>
      <c r="AJ29" s="3">
        <f>IF($A29&gt;='576way_Regular Symbol(2wild)'!G$16,"",IF(E29=0,"",IF(OR(E29=$AG$1,E29=$AH$1,E30=$AG$1,E30=$AH$1,E31=$AG$1,E31=$AH$1,E32=$AG$1,E32=$AH$1),0,1)))</f>
        <v>1</v>
      </c>
      <c r="AK29" s="3">
        <f>IF($A29&gt;='576way_Regular Symbol(2wild)'!H$16,"",IF(F29=0,"",IF(OR(F29=$AG$1,F29=$AH$1,F30=$AG$1,F30=$AH$1,F31=$AG$1,F31=$AH$1,F32=$AG$1,F32=$AH$1),0,1)))</f>
        <v>1</v>
      </c>
      <c r="AM29" s="344">
        <f>IF($A29&gt;='576way_Regular Symbol(2wild)'!D$16,"",IF(B29=0,"",IF(OR(B29=$AM$1,B29=$AN$1,B30=$AM$1,B30=$AN$1,B31=$AM$1,B31=$AN$1),0,1)))</f>
        <v>1</v>
      </c>
      <c r="AN29" s="344">
        <f>IF($A29&gt;='576way_Regular Symbol(2wild)'!E$16,"",IF(C29=0,"",IF(OR(C29=$AM$1,C29=$AN$1,C30=$AM$1,C30=$AN$1,C31=$AM$1,C31=$AN$1),0,1)))</f>
        <v>1</v>
      </c>
      <c r="AO29" s="3">
        <f>IF($A29&gt;='576way_Regular Symbol(2wild)'!F$16,"",IF(D29=0,"",IF(OR(D29=$AM$1,D29=$AN$1,D30=$AM$1,D30=$AN$1,D31=$AM$1,D31=$AN$1,D32=$AM$1,D32=$AN$1),0,1)))</f>
        <v>0</v>
      </c>
      <c r="AP29" s="3">
        <f>IF($A29&gt;='576way_Regular Symbol(2wild)'!G$16,"",IF(E29=0,"",IF(OR(E29=$AM$1,E29=$AN$1,E30=$AM$1,E30=$AN$1,E31=$AM$1,E31=$AN$1,E32=$AM$1,E32=$AN$1),0,1)))</f>
        <v>1</v>
      </c>
      <c r="AQ29" s="3">
        <f>IF($A29&gt;='576way_Regular Symbol(2wild)'!H$16,"",IF(F29=0,"",IF(OR(F29=$AM$1,F29=$AN$1,F30=$AM$1,F30=$AN$1,F31=$AM$1,F31=$AN$1,F32=$AM$1,F32=$AN$1),0,1)))</f>
        <v>1</v>
      </c>
      <c r="AS29" s="344">
        <f>IF($A29&gt;='576way_Regular Symbol(2wild)'!D$16,"",IF(B29=0,"",IF(OR(B29=$AM$1,B29=$AT$1,B30=$AM$1,B30=$AT$1,B31=$AM$1,B31=$AT$1),0,1)))</f>
        <v>1</v>
      </c>
      <c r="AT29" s="344">
        <f>IF($A29&gt;='576way_Regular Symbol(2wild)'!E$16,"",IF(C29=0,"",IF(OR(C29=$AM$1,C29=$AT$1,C30=$AM$1,C30=$AT$1,C31=$AM$1,C31=$AT$1),0,1)))</f>
        <v>1</v>
      </c>
      <c r="AU29" s="3">
        <f>IF($A29&gt;='576way_Regular Symbol(2wild)'!F$16,"",IF(D29=0,"",IF(OR(D29=$AM$1,D29=$AT$1,D30=$AM$1,D30=$AT$1,D31=$AM$1,D31=$AT$1,D32=$AM$1,D32=$AT$1),0,1)))</f>
        <v>1</v>
      </c>
      <c r="AV29" s="3">
        <f>IF($A29&gt;='576way_Regular Symbol(2wild)'!G$16,"",IF(E29=0,"",IF(OR(E29=$AM$1,E29=$AT$1,E30=$AM$1,E30=$AT$1,E31=$AM$1,E31=$AT$1,E32=$AM$1,E32=$AT$1),0,1)))</f>
        <v>1</v>
      </c>
      <c r="AW29" s="3">
        <f>IF($A29&gt;='576way_Regular Symbol(2wild)'!H$16,"",IF(F29=0,"",IF(OR(F29=$AM$1,F29=$AT$1,F30=$AM$1,F30=$AT$1,F31=$AM$1,F31=$AT$1,F32=$AM$1,F32=$AT$1),0,1)))</f>
        <v>1</v>
      </c>
      <c r="AY29" s="344">
        <f>IF($A29&gt;='576way_Regular Symbol(2wild)'!D$16,"",IF(B29=0,"",IF(OR(B29=$AM$1,B29=$AZ$1,B30=$AM$1,B30=$AZ$1,B31=$AM$1,B31=$AZ$1),0,1)))</f>
        <v>1</v>
      </c>
      <c r="AZ29" s="344">
        <f>IF($A29&gt;='576way_Regular Symbol(2wild)'!E$16,"",IF(C29=0,"",IF(OR(C29=$AM$1,C29=$AZ$1,C30=$AM$1,C30=$AZ$1,C31=$AM$1,C31=$AZ$1),0,1)))</f>
        <v>1</v>
      </c>
      <c r="BA29" s="3">
        <f>IF($A29&gt;='576way_Regular Symbol(2wild)'!F$16,"",IF(D29=0,"",IF(OR(D29=$AM$1,D29=$AZ$1,D30=$AM$1,D30=$AZ$1,D31=$AM$1,D31=$AZ$1,D32=$AM$1,D32=$AZ$1),0,1)))</f>
        <v>1</v>
      </c>
      <c r="BB29" s="3">
        <f>IF($A29&gt;='576way_Regular Symbol(2wild)'!G$16,"",IF(E29=0,"",IF(OR(E29=$AM$1,E29=$AZ$1,E30=$AM$1,E30=$AZ$1,E31=$AM$1,E31=$AZ$1,E32=$AM$1,E32=$AZ$1),0,1)))</f>
        <v>1</v>
      </c>
      <c r="BC29" s="3">
        <f>IF($A29&gt;='576way_Regular Symbol(2wild)'!H$16,"",IF(F29=0,"",IF(OR(F29=$AM$1,F29=$AZ$1,F30=$AM$1,F30=$AZ$1,F31=$AM$1,F31=$AZ$1,F32=$AM$1,F32=$AZ$1),0,1)))</f>
        <v>0</v>
      </c>
      <c r="BE29" s="344">
        <f>IF($A29&gt;='576way_Regular Symbol(2wild)'!D$16,"",IF(B29=0,"",IF(OR(B29=$AM$1,B29=$BF$1,B30=$AM$1,B30=$BF$1,B31=$AM$1,B31=$BF$1),0,1)))</f>
        <v>1</v>
      </c>
      <c r="BF29" s="344">
        <f>IF($A29&gt;='576way_Regular Symbol(2wild)'!E$16,"",IF(C29=0,"",IF(OR(C29=$AM$1,C29=$BF$1,C30=$AM$1,C30=$BF$1,C31=$AM$1,C31=$BF$1),0,1)))</f>
        <v>1</v>
      </c>
      <c r="BG29" s="3">
        <f>IF($A29&gt;='576way_Regular Symbol(2wild)'!F$16,"",IF(D29=0,"",COUNTIF(D29:D32,$BF$1)))</f>
        <v>0</v>
      </c>
      <c r="BH29" s="3">
        <f>IF($A29&gt;='576way_Regular Symbol(2wild)'!G$16,"",IF(E29=0,"",COUNTIF(E29:E32,$BF$1)))</f>
        <v>0</v>
      </c>
      <c r="BI29" s="3">
        <f>IF($A29&gt;='576way_Regular Symbol(2wild)'!H$16,"",IF(F29=0,"",COUNTIF(F29:F32,$BF$1)))</f>
        <v>1</v>
      </c>
      <c r="BK29" s="344">
        <f>IF($A29&gt;='576way_Regular Symbol(2wild)'!D$16,"",IF(B29=0,"",IF(OR(B29=$AM$1,B29=$BL$1,B30=$AM$1,B30=$BL$1,B31=$AM$1,B31=$BL$1),0,1)))</f>
        <v>1</v>
      </c>
      <c r="BL29" s="344">
        <f>IF($A29&gt;='576way_Regular Symbol(2wild)'!E$16,"",IF(C29=0,"",IF(OR(C29=$AM$1,C29=$BL$1,C30=$AM$1,C30=$BL$1,C31=$AM$1,C31=$BL$1),0,1)))</f>
        <v>1</v>
      </c>
      <c r="BM29" s="3">
        <f>IF($A29&gt;='576way_Regular Symbol(2wild)'!F$16,"",IF(D29=0,"",IF(OR(D29=$AM$1,D29=$BL$1,D30=$AM$1,D30=$BL$1,D31=$AM$1,D31=$BL$1,D32=$AM$1,D32=$BL$1),0,1)))</f>
        <v>1</v>
      </c>
      <c r="BN29" s="3">
        <f>IF($A29&gt;='576way_Regular Symbol(2wild)'!G$16,"",IF(E29=0,"",IF(OR(E29=$AM$1,E29=$BL$1,E30=$AM$1,E30=$BL$1,E31=$AM$1,E31=$BL$1,E32=$AM$1,E32=$BL$1),0,1)))</f>
        <v>1</v>
      </c>
      <c r="BO29" s="3">
        <f>IF($A29&gt;='576way_Regular Symbol(2wild)'!H$16,"",IF(F29=0,"",IF(OR(F29=$AM$1,F29=$BL$1,F30=$AM$1,F30=$BL$1,F31=$AM$1,F31=$BL$1,F32=$AM$1,F32=$BL$1),0,1)))</f>
        <v>1</v>
      </c>
      <c r="BQ29" s="3">
        <f>IF($A29&gt;='576way_Regular Symbol(2wild)'!D$16,"",IF(B29=0,"",IF(OR(B29=$BQ$1,B29=$BR$1,B30=$BQ$1,B30=$BR$1,B31=$BQ$1,B31=$BR$1),0,1)))</f>
        <v>1</v>
      </c>
      <c r="BR29" s="3">
        <f>IF($A29&gt;='576way_Regular Symbol(2wild)'!E$16,"",IF(C29=0,"",IF(OR(C29=$BQ$1,C29=$BR$1,C30=$BQ$1,C30=$BR$1,C31=$BQ$1,C31=$BR$1),0,1)))</f>
        <v>1</v>
      </c>
      <c r="BS29" s="3">
        <f>IF($A29&gt;='576way_Regular Symbol(2wild)'!F$16,"",IF(D29=0,"",IF(OR(D29=$BQ$1,D29=$BR$1,D30=$BQ$1,D30=$BR$1,D31=$BQ$1,D31=$BR$1,D32=$BQ$1,D32=$BR$1),0,1)))</f>
        <v>1</v>
      </c>
      <c r="BT29" s="3">
        <f>IF($A29&gt;='576way_Regular Symbol(2wild)'!G$16,"",IF(E29=0,"",IF(OR(E29=$BQ$1,E29=$BR$1,E30=$BQ$1,E30=$BR$1,E31=$BQ$1,E31=$BR$1,E32=$BQ$1,E32=$BR$1),0,1)))</f>
        <v>1</v>
      </c>
      <c r="BU29" s="3">
        <f>IF($A29&gt;='576way_Regular Symbol(2wild)'!H$16,"",IF(F29=0,"",IF(OR(F29=$BQ$1,F29=$BR$1,F30=$BQ$1,F30=$BR$1,F31=$BQ$1,F31=$BR$1,F32=$BQ$1,F32=$BR$1),0,1)))</f>
        <v>1</v>
      </c>
      <c r="BW29" s="3">
        <f>IF($A29&gt;='576way_Regular Symbol(2wild)'!D$16,"",IF(B29=0,"",IF(OR(B29=$BW$1,B30=$BW$1,B31=$BW$1,B29=$BX$1,B30=$BX$1,B31=$BX$1),0,1)))</f>
        <v>1</v>
      </c>
      <c r="BX29" s="3">
        <f>IF($A29&gt;='576way_Regular Symbol(2wild)'!E$16,"",IF(C29=0,"",IF(OR(C29=$BW$1,C30=$BW$1,C31=$BW$1,C29=$BX$1,C30=$BX$1,C31=$BX$1),0,1)))</f>
        <v>1</v>
      </c>
      <c r="BY29" s="3">
        <f>IF($A29&gt;='576way_Regular Symbol(2wild)'!F$16,"",IF(D29=0,"",IF(OR(D29=$BW$1,D30=$BW$1,D31=$BW$1,D29=$BX$1,D30=$BX$1,D31=$BX$1,D32=$BW$1,D32=$BX$1),0,1)))</f>
        <v>1</v>
      </c>
      <c r="BZ29" s="3">
        <f>IF($A29&gt;='576way_Regular Symbol(2wild)'!G$16,"",IF(E29=0,"",IF(OR(E29=$BW$1,E30=$BW$1,E31=$BW$1,E29=$BX$1,E30=$BX$1,E31=$BX$1,E32=$BW$1,E32=$BX$1),0,1)))</f>
        <v>0</v>
      </c>
      <c r="CA29" s="3">
        <f>IF($A29&gt;='576way_Regular Symbol(2wild)'!H$16,"",IF(F29=0,"",IF(OR(F29=$BW$1,F30=$BW$1,F31=$BW$1,F29=$BX$1,F30=$BX$1,F31=$BX$1,F32=$BW$1,F32=$BX$1),0,1)))</f>
        <v>0</v>
      </c>
      <c r="CC29" s="3">
        <f>IF($A29&gt;='576way_Regular Symbol(2wild)'!D$16,"",IF(B29=0,"",IF(OR(B29=$BW$1,B30=$BW$1,B31=$BW$1,B29=$CD$1,B30=$CD$1,B31=$CD$1),0,1)))</f>
        <v>0</v>
      </c>
      <c r="CD29" s="3">
        <f>IF($A29&gt;='576way_Regular Symbol(2wild)'!E$16,"",IF(C29=0,"",IF(OR(C29=$BW$1,C30=$BW$1,C31=$BW$1,C29=$CD$1,C30=$CD$1,C31=$CD$1),0,1)))</f>
        <v>0</v>
      </c>
      <c r="CE29" s="3">
        <f>IF($A29&gt;='576way_Regular Symbol(2wild)'!F$16,"",IF(D29=0,"",IF(OR(D29=$BW$1,D30=$BW$1,D31=$BW$1,D29=$CD$1,D30=$CD$1,D31=$CD$1,D32=$BW$1,D32=$CD$1),0,1)))</f>
        <v>1</v>
      </c>
      <c r="CF29" s="3">
        <f>IF($A29&gt;='576way_Regular Symbol(2wild)'!G$16,"",IF(E29=0,"",IF(OR(E29=$BW$1,E30=$BW$1,E31=$BW$1,E29=$CD$1,E30=$CD$1,E31=$CD$1,E32=$BW$1,E32=$CD$1),0,1)))</f>
        <v>0</v>
      </c>
      <c r="CG29" s="3">
        <f>IF($A29&gt;='576way_Regular Symbol(2wild)'!H$16,"",IF(F29=0,"",IF(OR(F29=$BW$1,F30=$BW$1,F31=$BW$1,F29=$CD$1,F30=$CD$1,F31=$CD$1,F32=$BW$1,F32=$CD$1),0,1)))</f>
        <v>0</v>
      </c>
      <c r="CI29" s="3">
        <f>IF($A29&gt;='576way_Regular Symbol(2wild)'!D$16,"",IF(B29=0,"",IF(OR(B29=$BW$1,B30=$BW$1,B31=$BW$1,B29=$CJ$1,B30=$CJ$1,B31=$CJ$1),0,1)))</f>
        <v>0</v>
      </c>
      <c r="CJ29" s="3">
        <f>IF($A29&gt;='576way_Regular Symbol(2wild)'!E$16,"",IF(C29=0,"",IF(OR(C29=$BW$1,C30=$BW$1,C31=$BW$1,C29=$CJ$1,C30=$CJ$1,C31=$CJ$1),0,1)))</f>
        <v>1</v>
      </c>
      <c r="CK29" s="3">
        <f>IF($A29&gt;='576way_Regular Symbol(2wild)'!F$16,"",IF(D29=0,"",IF(OR(D29=$BW$1,D30=$BW$1,D31=$BW$1,D29=$CJ$1,D30=$CJ$1,D31=$CJ$1,D32=$BW$1,D32=$CJ$1),0,1)))</f>
        <v>1</v>
      </c>
      <c r="CL29" s="3">
        <f>IF($A29&gt;='576way_Regular Symbol(2wild)'!G$16,"",IF(E29=0,"",IF(OR(E29=$BW$1,E30=$BW$1,E31=$BW$1,E29=$CJ$1,E30=$CJ$1,E31=$CJ$1,E32=$BW$1,E32=$CJ$1),0,1)))</f>
        <v>1</v>
      </c>
      <c r="CM29" s="3">
        <f>IF($A29&gt;='576way_Regular Symbol(2wild)'!H$16,"",IF(F29=0,"",IF(OR(F29=$BW$1,F30=$BW$1,F31=$BW$1,F29=$CJ$1,F30=$CJ$1,F31=$CJ$1,F32=$BW$1,F32=$CJ$1),0,1)))</f>
        <v>1</v>
      </c>
      <c r="CO29" s="3">
        <f>IF($A29&gt;='576way_Regular Symbol(2wild)'!D$16,"",IF(B29=0,"",IF(OR(B29=$BW$1,B30=$BW$1,B31=$BW$1,B29=$CP$1,B30=$CP$1,B31=$CP$1),0,1)))</f>
        <v>1</v>
      </c>
      <c r="CP29" s="3">
        <f>IF($A29&gt;='576way_Regular Symbol(2wild)'!E$16,"",IF(C29=0,"",IF(OR(C29=$BW$1,C30=$BW$1,C31=$BW$1,C29=$CP$1,C30=$CP$1,C31=$CP$1),0,1)))</f>
        <v>0</v>
      </c>
      <c r="CQ29" s="3">
        <f>IF($A29&gt;='576way_Regular Symbol(2wild)'!F$16,"",IF(D29=0,"",IF(OR(D29=$BW$1,D30=$BW$1,D31=$BW$1,D29=$CP$1,D30=$CP$1,D31=$CP$1,D32=$BW$1,D32=$CP$1),0,1)))</f>
        <v>0</v>
      </c>
      <c r="CR29" s="3">
        <f>IF($A29&gt;='576way_Regular Symbol(2wild)'!G$16,"",IF(E29=0,"",IF(OR(E29=$BW$1,E30=$BW$1,E31=$BW$1,E29=$CP$1,E30=$CP$1,E31=$CP$1,E32=$BW$1,E32=$CP$1),0,1)))</f>
        <v>1</v>
      </c>
      <c r="CS29" s="3">
        <f>IF($A29&gt;='576way_Regular Symbol(2wild)'!H$16,"",IF(F29=0,"",IF(OR(F29=$BW$1,F30=$BW$1,F31=$BW$1,F29=$CP$1,F30=$CP$1,F31=$CP$1,F32=$BW$1,F32=$CP$1),0,1)))</f>
        <v>1</v>
      </c>
      <c r="CU29" s="3">
        <f>IF($A29&gt;='576way_Regular Symbol(2wild)'!D$16,"",IF(B29=0,"",IF(OR(B29=$BW$1,B30=$BW$1,B31=$BW$1,B29=$CV$1,B30=$CV$1,B31=$CV$1),0,1)))</f>
        <v>1</v>
      </c>
      <c r="CV29" s="3">
        <f>IF($A29&gt;='576way_Regular Symbol(2wild)'!E$16,"",IF(C29=0,"",IF(OR(C29=$BW$1,C30=$BW$1,C31=$BW$1,C29=$CV$1,C30=$CV$1,C31=$CV$1),0,1)))</f>
        <v>1</v>
      </c>
      <c r="CW29" s="3">
        <f>IF($A29&gt;='576way_Regular Symbol(2wild)'!F$16,"",IF(D29=0,"",IF(OR(D29=$BW$1,D30=$BW$1,D31=$BW$1,D29=$CV$1,D30=$CV$1,D31=$CV$1,D32=$BW$1,D32=$CV$1),0,1)))</f>
        <v>1</v>
      </c>
      <c r="CX29" s="3">
        <f>IF($A29&gt;='576way_Regular Symbol(2wild)'!G$16,"",IF(E29=0,"",IF(OR(E29=$BW$1,E30=$BW$1,E31=$BW$1,E29=$CV$1,E30=$CV$1,E31=$CV$1,E32=$BW$1,E32=$CV$1),0,1)))</f>
        <v>1</v>
      </c>
      <c r="CY29" s="3">
        <f>IF($A29&gt;='576way_Regular Symbol(2wild)'!H$16,"",IF(F29=0,"",IF(OR(F29=$BW$1,F30=$BW$1,F31=$BW$1,F29=$CV$1,F30=$CV$1,F31=$CV$1,F32=$BW$1,F32=$CV$1),0,1)))</f>
        <v>1</v>
      </c>
    </row>
    <row r="30" spans="1:103">
      <c r="A30" s="337">
        <f>IF('243way_Regular Symbol'!L29="","",'243way_Regular Symbol'!L29)</f>
        <v>26</v>
      </c>
      <c r="B30" s="191" t="str">
        <f>IF('576way_Regular Symbol(2wild)'!Q29="",
IF($A30-'576way_Regular Symbol(2wild)'!D$16&gt;='576way_RegularＸ_W()'!B$2-1,"",VLOOKUP($A30-'576way_Regular Symbol(2wild)'!D$16,'576way_Regular Symbol(2wild)'!$P$3:$U$99,'576way_RegularＸ_W()'!B$3+1,FALSE)),
'576way_Regular Symbol(2wild)'!Q29)</f>
        <v>Q</v>
      </c>
      <c r="C30" s="191" t="str">
        <f>IF('576way_Regular Symbol(2wild)'!R29="",
IF($A30-'576way_Regular Symbol(2wild)'!E$16&gt;='576way_RegularＸ_W()'!C$2-1,"",VLOOKUP($A30-'576way_Regular Symbol(2wild)'!E$16,'576way_Regular Symbol(2wild)'!$P$3:$U$99,'576way_RegularＸ_W()'!C$3+1,FALSE)),
'576way_Regular Symbol(2wild)'!R29)</f>
        <v>TE</v>
      </c>
      <c r="D30" s="191" t="str">
        <f>IF('576way_Regular Symbol(2wild)'!S29="",
IF($A30-'576way_Regular Symbol(2wild)'!F$16&gt;='576way_RegularＸ_W()'!D$2-1,"",VLOOKUP($A30-'576way_Regular Symbol(2wild)'!F$16,'576way_Regular Symbol(2wild)'!$P$3:$U$99,'576way_RegularＸ_W()'!D$3+1,FALSE)),
'576way_Regular Symbol(2wild)'!S29)</f>
        <v>M1</v>
      </c>
      <c r="E30" s="191" t="str">
        <f>IF('576way_Regular Symbol(2wild)'!T29="",
IF($A30-'576way_Regular Symbol(2wild)'!G$16&gt;='576way_RegularＸ_W()'!E$2-1,"",VLOOKUP($A30-'576way_Regular Symbol(2wild)'!G$16,'576way_Regular Symbol(2wild)'!$P$3:$U$99,'576way_RegularＸ_W()'!E$3+1,FALSE)),
'576way_Regular Symbol(2wild)'!T29)</f>
        <v>M2</v>
      </c>
      <c r="F30" s="191" t="str">
        <f>IF('576way_Regular Symbol(2wild)'!U29="",
IF($A30-'576way_Regular Symbol(2wild)'!H$16&gt;='576way_RegularＸ_W()'!F$2-1,"",VLOOKUP($A30-'576way_Regular Symbol(2wild)'!H$16,'576way_Regular Symbol(2wild)'!$P$3:$U$99,'576way_RegularＸ_W()'!F$3+1,FALSE)),
'576way_Regular Symbol(2wild)'!U29)</f>
        <v>K</v>
      </c>
      <c r="N30" s="363">
        <f t="shared" si="66"/>
        <v>26</v>
      </c>
      <c r="O30" s="344">
        <f>IF($A30&gt;='576way_Regular Symbol(2wild)'!D$16,"",IF(B30="","",IF(OR(B30=$O$1,B30=$P$1,B31=$O$1,B31=$P$1,B32=$O$1,B32=$P$1),0,1)))</f>
        <v>1</v>
      </c>
      <c r="P30" s="344">
        <f>IF($A30&gt;='576way_Regular Symbol(2wild)'!E$16,"",IF(C30="","",IF(OR(C30=$O$1,C30=$P$1,C31=$O$1,C31=$P$1,C32=$O$1,C32=$P$1),0,1)))</f>
        <v>1</v>
      </c>
      <c r="Q30" s="344">
        <f>IF($A30&gt;='576way_Regular Symbol(2wild)'!F$16,"",IF(D30="","",IF(OR(D30=$O$1,D30=$P$1,D31=$O$1,D31=$P$1,D32=$O$1,D32=$P$1,D33=$O$1,D33=$P$1),0,1)))</f>
        <v>0</v>
      </c>
      <c r="R30" s="344">
        <f>IF($A30&gt;='576way_Regular Symbol(2wild)'!G$16,"",IF(E30="","",IF(OR(E30=$O$1,E30=$P$1,E31=$O$1,E31=$P$1,E32=$O$1,E32=$P$1,E33=$O$1,E33=$P$1),0,1)))</f>
        <v>1</v>
      </c>
      <c r="S30" s="344">
        <f>IF($A30&gt;='576way_Regular Symbol(2wild)'!H$16,"",IF(F30="","",IF(OR(F30=$O$1,F30=$P$1,F31=$O$1,F31=$P$1,F32=$O$1,F32=$P$1,F33=$O$1,F33=$P$1),0,1)))</f>
        <v>1</v>
      </c>
      <c r="U30" s="344">
        <f>IF($A30&gt;='576way_Regular Symbol(2wild)'!D$16,"",IF(B30=0,"",IF(OR(B30=$U$1,B30=$V$1,B31=$U$1,B31=$V$1,B32=$U$1,B32=$V$1),0,1)))</f>
        <v>1</v>
      </c>
      <c r="V30" s="344">
        <f>IF($A30&gt;='576way_Regular Symbol(2wild)'!E$16,"",IF(C30=0,"",IF(OR(C30=$U$1,C30=$V$1,C31=$U$1,C31=$V$1,C32=$U$1,C32=$V$1),0,1)))</f>
        <v>1</v>
      </c>
      <c r="W30" s="3">
        <f>IF($A30&gt;='576way_Regular Symbol(2wild)'!F$16,"",IF(D30=0,"",IF(OR(D30=$U$1,D30=$V$1,D31=$U$1,D31=$V$1,D32=$U$1,D32=$V$1,D33=$U$1,D33=$V$1),0,1)))</f>
        <v>1</v>
      </c>
      <c r="X30" s="3">
        <f>IF($A30&gt;='576way_Regular Symbol(2wild)'!G$16,"",IF(E30=0,"",IF(OR(E30=$U$1,E30=$V$1,E31=$U$1,E31=$V$1,E32=$U$1,E32=$V$1,E33=$U$1,E33=$V$1),0,1)))</f>
        <v>0</v>
      </c>
      <c r="Y30" s="3">
        <f>IF($A30&gt;='576way_Regular Symbol(2wild)'!H$16,"",IF(F30=0,"",IF(OR(F30=$U$1,F30=$V$1,F31=$U$1,F31=$V$1,F32=$U$1,F32=$V$1,F33=$U$1,F33=$V$1),0,1)))</f>
        <v>1</v>
      </c>
      <c r="AA30" s="344">
        <f>IF($A30&gt;='576way_Regular Symbol(2wild)'!D$16,"",IF(B30=0,"",IF(OR(B30=$AA$1,B30=$AB$1,B31=$AA$1,B31=$AB$1,B32=$AA$1,,B32=$AB$1),0,1)))</f>
        <v>1</v>
      </c>
      <c r="AB30" s="344">
        <f>IF($A30&gt;='576way_Regular Symbol(2wild)'!E$16,"",IF(C30=0,"",IF(OR(C30=$AA$1,C30=$AB$1,C31=$AA$1,C31=$AB$1,C32=$AA$1,,C32=$AB$1),0,1)))</f>
        <v>1</v>
      </c>
      <c r="AC30" s="3">
        <f>IF($A30&gt;='576way_Regular Symbol(2wild)'!F$16,"",IF(D30=0,"",IF(OR(D30=$AA$1,D30=$AB$1,D31=$AA$1,D31=$AB$1,D32=$AA$1,D32=$AB$1,D33=$AA$1,D33=$AB$1),0,1)))</f>
        <v>1</v>
      </c>
      <c r="AD30" s="3">
        <f>IF($A30&gt;='576way_Regular Symbol(2wild)'!G$16,"",IF(E30=0,"",IF(OR(E30=$AA$1,E30=$AB$1,E31=$AA$1,E31=$AB$1,E32=$AA$1,E32=$AB$1,E33=$AA$1,E33=$AB$1),0,1)))</f>
        <v>1</v>
      </c>
      <c r="AE30" s="3">
        <f>IF($A30&gt;='576way_Regular Symbol(2wild)'!H$16,"",IF(F30=0,"",IF(OR(F30=$AA$1,F30=$AB$1,F31=$AA$1,F31=$AB$1,F32=$AA$1,F32=$AB$1,F33=$AA$1,F33=$AB$1),0,1)))</f>
        <v>1</v>
      </c>
      <c r="AG30" s="344">
        <f>IF($A30&gt;='576way_Regular Symbol(2wild)'!D$16,"",IF(B30=0,"",IF(OR(B30=$AG$1,B30=$AH$1,B31=$AG$1,B31=$AH$1,B32=$AG$1,B32=$AH$1),0,1)))</f>
        <v>1</v>
      </c>
      <c r="AH30" s="344">
        <f>IF($A30&gt;='576way_Regular Symbol(2wild)'!E$16,"",IF(C30=0,"",IF(OR(C30=$AG$1,C30=$AH$1,C31=$AG$1,C31=$AH$1,C32=$AG$1,C32=$AH$1),0,1)))</f>
        <v>1</v>
      </c>
      <c r="AI30" s="3">
        <f>IF($A30&gt;='576way_Regular Symbol(2wild)'!F$16,"",IF(D30=0,"",IF(OR(D30=$AG$1,D30=$AH$1,D31=$AG$1,D31=$AH$1,D32=$AG$1,D32=$AH$1,D33=$AG$1,D33=$AH$1),0,1)))</f>
        <v>1</v>
      </c>
      <c r="AJ30" s="3">
        <f>IF($A30&gt;='576way_Regular Symbol(2wild)'!G$16,"",IF(E30=0,"",IF(OR(E30=$AG$1,E30=$AH$1,E31=$AG$1,E31=$AH$1,E32=$AG$1,E32=$AH$1,E33=$AG$1,E33=$AH$1),0,1)))</f>
        <v>1</v>
      </c>
      <c r="AK30" s="3">
        <f>IF($A30&gt;='576way_Regular Symbol(2wild)'!H$16,"",IF(F30=0,"",IF(OR(F30=$AG$1,F30=$AH$1,F31=$AG$1,F31=$AH$1,F32=$AG$1,F32=$AH$1,F33=$AG$1,F33=$AH$1),0,1)))</f>
        <v>1</v>
      </c>
      <c r="AM30" s="344">
        <f>IF($A30&gt;='576way_Regular Symbol(2wild)'!D$16,"",IF(B30=0,"",IF(OR(B30=$AM$1,B30=$AN$1,B31=$AM$1,B31=$AN$1,B32=$AM$1,B32=$AN$1),0,1)))</f>
        <v>1</v>
      </c>
      <c r="AN30" s="344">
        <f>IF($A30&gt;='576way_Regular Symbol(2wild)'!E$16,"",IF(C30=0,"",IF(OR(C30=$AM$1,C30=$AN$1,C31=$AM$1,C31=$AN$1,C32=$AM$1,C32=$AN$1),0,1)))</f>
        <v>0</v>
      </c>
      <c r="AO30" s="3">
        <f>IF($A30&gt;='576way_Regular Symbol(2wild)'!F$16,"",IF(D30=0,"",IF(OR(D30=$AM$1,D30=$AN$1,D31=$AM$1,D31=$AN$1,D32=$AM$1,D32=$AN$1,D33=$AM$1,D33=$AN$1),0,1)))</f>
        <v>0</v>
      </c>
      <c r="AP30" s="3">
        <f>IF($A30&gt;='576way_Regular Symbol(2wild)'!G$16,"",IF(E30=0,"",IF(OR(E30=$AM$1,E30=$AN$1,E31=$AM$1,E31=$AN$1,E32=$AM$1,E32=$AN$1,E33=$AM$1,E33=$AN$1),0,1)))</f>
        <v>0</v>
      </c>
      <c r="AQ30" s="3">
        <f>IF($A30&gt;='576way_Regular Symbol(2wild)'!H$16,"",IF(F30=0,"",IF(OR(F30=$AM$1,F30=$AN$1,F31=$AM$1,F31=$AN$1,F32=$AM$1,F32=$AN$1,F33=$AM$1,F33=$AN$1),0,1)))</f>
        <v>1</v>
      </c>
      <c r="AS30" s="344">
        <f>IF($A30&gt;='576way_Regular Symbol(2wild)'!D$16,"",IF(B30=0,"",IF(OR(B30=$AM$1,B30=$AT$1,B31=$AM$1,B31=$AT$1,B32=$AM$1,B32=$AT$1),0,1)))</f>
        <v>1</v>
      </c>
      <c r="AT30" s="344">
        <f>IF($A30&gt;='576way_Regular Symbol(2wild)'!E$16,"",IF(C30=0,"",IF(OR(C30=$AM$1,C30=$AT$1,C31=$AM$1,C31=$AT$1,C32=$AM$1,C32=$AT$1),0,1)))</f>
        <v>1</v>
      </c>
      <c r="AU30" s="3">
        <f>IF($A30&gt;='576way_Regular Symbol(2wild)'!F$16,"",IF(D30=0,"",IF(OR(D30=$AM$1,D30=$AT$1,D31=$AM$1,D31=$AT$1,D32=$AM$1,D32=$AT$1,D33=$AM$1,D33=$AT$1),0,1)))</f>
        <v>1</v>
      </c>
      <c r="AV30" s="3">
        <f>IF($A30&gt;='576way_Regular Symbol(2wild)'!G$16,"",IF(E30=0,"",IF(OR(E30=$AM$1,E30=$AT$1,E31=$AM$1,E31=$AT$1,E32=$AM$1,E32=$AT$1,E33=$AM$1,E33=$AT$1),0,1)))</f>
        <v>1</v>
      </c>
      <c r="AW30" s="3">
        <f>IF($A30&gt;='576way_Regular Symbol(2wild)'!H$16,"",IF(F30=0,"",IF(OR(F30=$AM$1,F30=$AT$1,F31=$AM$1,F31=$AT$1,F32=$AM$1,F32=$AT$1,F33=$AM$1,F33=$AT$1),0,1)))</f>
        <v>1</v>
      </c>
      <c r="AY30" s="344">
        <f>IF($A30&gt;='576way_Regular Symbol(2wild)'!D$16,"",IF(B30=0,"",IF(OR(B30=$AM$1,B30=$AZ$1,B31=$AM$1,B31=$AZ$1,B32=$AM$1,B32=$AZ$1),0,1)))</f>
        <v>1</v>
      </c>
      <c r="AZ30" s="344">
        <f>IF($A30&gt;='576way_Regular Symbol(2wild)'!E$16,"",IF(C30=0,"",IF(OR(C30=$AM$1,C30=$AZ$1,C31=$AM$1,C31=$AZ$1,C32=$AM$1,C32=$AZ$1),0,1)))</f>
        <v>1</v>
      </c>
      <c r="BA30" s="3">
        <f>IF($A30&gt;='576way_Regular Symbol(2wild)'!F$16,"",IF(D30=0,"",IF(OR(D30=$AM$1,D30=$AZ$1,D31=$AM$1,D31=$AZ$1,D32=$AM$1,D32=$AZ$1,D33=$AM$1,D33=$AZ$1),0,1)))</f>
        <v>1</v>
      </c>
      <c r="BB30" s="3">
        <f>IF($A30&gt;='576way_Regular Symbol(2wild)'!G$16,"",IF(E30=0,"",IF(OR(E30=$AM$1,E30=$AZ$1,E31=$AM$1,E31=$AZ$1,E32=$AM$1,E32=$AZ$1,E33=$AM$1,E33=$AZ$1),0,1)))</f>
        <v>1</v>
      </c>
      <c r="BC30" s="3">
        <f>IF($A30&gt;='576way_Regular Symbol(2wild)'!H$16,"",IF(F30=0,"",IF(OR(F30=$AM$1,F30=$AZ$1,F31=$AM$1,F31=$AZ$1,F32=$AM$1,F32=$AZ$1,F33=$AM$1,F33=$AZ$1),0,1)))</f>
        <v>0</v>
      </c>
      <c r="BE30" s="344">
        <f>IF($A30&gt;='576way_Regular Symbol(2wild)'!D$16,"",IF(B30=0,"",IF(OR(B30=$AM$1,B30=$BF$1,B31=$AM$1,B31=$BF$1,B32=$AM$1,B32=$BF$1),0,1)))</f>
        <v>1</v>
      </c>
      <c r="BF30" s="344">
        <f>IF($A30&gt;='576way_Regular Symbol(2wild)'!E$16,"",IF(C30=0,"",IF(OR(C30=$AM$1,C30=$BF$1,C31=$AM$1,C31=$BF$1,C32=$AM$1,C32=$BF$1),0,1)))</f>
        <v>1</v>
      </c>
      <c r="BG30" s="3">
        <f>IF($A30&gt;='576way_Regular Symbol(2wild)'!F$16,"",IF(D30=0,"",COUNTIF(D30:D33,$BF$1)))</f>
        <v>0</v>
      </c>
      <c r="BH30" s="3">
        <f>IF($A30&gt;='576way_Regular Symbol(2wild)'!G$16,"",IF(E30=0,"",COUNTIF(E30:E33,$BF$1)))</f>
        <v>0</v>
      </c>
      <c r="BI30" s="3">
        <f>IF($A30&gt;='576way_Regular Symbol(2wild)'!H$16,"",IF(F30=0,"",COUNTIF(F30:F33,$BF$1)))</f>
        <v>1</v>
      </c>
      <c r="BK30" s="344">
        <f>IF($A30&gt;='576way_Regular Symbol(2wild)'!D$16,"",IF(B30=0,"",IF(OR(B30=$AM$1,B30=$BL$1,B31=$AM$1,B31=$BL$1,B32=$AM$1,B32=$BL$1),0,1)))</f>
        <v>1</v>
      </c>
      <c r="BL30" s="344">
        <f>IF($A30&gt;='576way_Regular Symbol(2wild)'!E$16,"",IF(C30=0,"",IF(OR(C30=$AM$1,C30=$BL$1,C31=$AM$1,C31=$BL$1,C32=$AM$1,C32=$BL$1),0,1)))</f>
        <v>1</v>
      </c>
      <c r="BM30" s="3">
        <f>IF($A30&gt;='576way_Regular Symbol(2wild)'!F$16,"",IF(D30=0,"",IF(OR(D30=$AM$1,D30=$BL$1,D31=$AM$1,D31=$BL$1,D32=$AM$1,D32=$BL$1,D33=$AM$1,D33=$BL$1),0,1)))</f>
        <v>1</v>
      </c>
      <c r="BN30" s="3">
        <f>IF($A30&gt;='576way_Regular Symbol(2wild)'!G$16,"",IF(E30=0,"",IF(OR(E30=$AM$1,E30=$BL$1,E31=$AM$1,E31=$BL$1,E32=$AM$1,E32=$BL$1,E33=$AM$1,E33=$BL$1),0,1)))</f>
        <v>1</v>
      </c>
      <c r="BO30" s="3">
        <f>IF($A30&gt;='576way_Regular Symbol(2wild)'!H$16,"",IF(F30=0,"",IF(OR(F30=$AM$1,F30=$BL$1,F31=$AM$1,F31=$BL$1,F32=$AM$1,F32=$BL$1,F33=$AM$1,F33=$BL$1),0,1)))</f>
        <v>1</v>
      </c>
      <c r="BQ30" s="3">
        <f>IF($A30&gt;='576way_Regular Symbol(2wild)'!D$16,"",IF(B30=0,"",IF(OR(B30=$BQ$1,B30=$BR$1,B31=$BQ$1,B31=$BR$1,B32=$BQ$1,B32=$BR$1),0,1)))</f>
        <v>1</v>
      </c>
      <c r="BR30" s="3">
        <f>IF($A30&gt;='576way_Regular Symbol(2wild)'!E$16,"",IF(C30=0,"",IF(OR(C30=$BQ$1,C30=$BR$1,C31=$BQ$1,C31=$BR$1,C32=$BQ$1,C32=$BR$1),0,1)))</f>
        <v>1</v>
      </c>
      <c r="BS30" s="3">
        <f>IF($A30&gt;='576way_Regular Symbol(2wild)'!F$16,"",IF(D30=0,"",IF(OR(D30=$BQ$1,D30=$BR$1,D31=$BQ$1,D31=$BR$1,D32=$BQ$1,D32=$BR$1,D33=$BQ$1,D33=$BR$1),0,1)))</f>
        <v>1</v>
      </c>
      <c r="BT30" s="3">
        <f>IF($A30&gt;='576way_Regular Symbol(2wild)'!G$16,"",IF(E30=0,"",IF(OR(E30=$BQ$1,E30=$BR$1,E31=$BQ$1,E31=$BR$1,E32=$BQ$1,E32=$BR$1,E33=$BQ$1,E33=$BR$1),0,1)))</f>
        <v>1</v>
      </c>
      <c r="BU30" s="3">
        <f>IF($A30&gt;='576way_Regular Symbol(2wild)'!H$16,"",IF(F30=0,"",IF(OR(F30=$BQ$1,F30=$BR$1,F31=$BQ$1,F31=$BR$1,F32=$BQ$1,F32=$BR$1,F33=$BQ$1,F33=$BR$1),0,1)))</f>
        <v>1</v>
      </c>
      <c r="BW30" s="3">
        <f>IF($A30&gt;='576way_Regular Symbol(2wild)'!D$16,"",IF(B30=0,"",IF(OR(B30=$BW$1,B31=$BW$1,B32=$BW$1,B30=$BX$1,B31=$BX$1,B32=$BX$1),0,1)))</f>
        <v>1</v>
      </c>
      <c r="BX30" s="3">
        <f>IF($A30&gt;='576way_Regular Symbol(2wild)'!E$16,"",IF(C30=0,"",IF(OR(C30=$BW$1,C31=$BW$1,C32=$BW$1,C30=$BX$1,C31=$BX$1,C32=$BX$1),0,1)))</f>
        <v>1</v>
      </c>
      <c r="BY30" s="3">
        <f>IF($A30&gt;='576way_Regular Symbol(2wild)'!F$16,"",IF(D30=0,"",IF(OR(D30=$BW$1,D31=$BW$1,D32=$BW$1,D30=$BX$1,D31=$BX$1,D32=$BX$1,D33=$BW$1,D33=$BX$1),0,1)))</f>
        <v>1</v>
      </c>
      <c r="BZ30" s="3">
        <f>IF($A30&gt;='576way_Regular Symbol(2wild)'!G$16,"",IF(E30=0,"",IF(OR(E30=$BW$1,E31=$BW$1,E32=$BW$1,E30=$BX$1,E31=$BX$1,E32=$BX$1,E33=$BW$1,E33=$BX$1),0,1)))</f>
        <v>0</v>
      </c>
      <c r="CA30" s="3">
        <f>IF($A30&gt;='576way_Regular Symbol(2wild)'!H$16,"",IF(F30=0,"",IF(OR(F30=$BW$1,F31=$BW$1,F32=$BW$1,F30=$BX$1,F31=$BX$1,F32=$BX$1,F33=$BW$1,F33=$BX$1),0,1)))</f>
        <v>0</v>
      </c>
      <c r="CC30" s="3">
        <f>IF($A30&gt;='576way_Regular Symbol(2wild)'!D$16,"",IF(B30=0,"",IF(OR(B30=$BW$1,B31=$BW$1,B32=$BW$1,B30=$CD$1,B31=$CD$1,B32=$CD$1),0,1)))</f>
        <v>0</v>
      </c>
      <c r="CD30" s="3">
        <f>IF($A30&gt;='576way_Regular Symbol(2wild)'!E$16,"",IF(C30=0,"",IF(OR(C30=$BW$1,C31=$BW$1,C32=$BW$1,C30=$CD$1,C31=$CD$1,C32=$CD$1),0,1)))</f>
        <v>0</v>
      </c>
      <c r="CE30" s="3">
        <f>IF($A30&gt;='576way_Regular Symbol(2wild)'!F$16,"",IF(D30=0,"",IF(OR(D30=$BW$1,D31=$BW$1,D32=$BW$1,D30=$CD$1,D31=$CD$1,D32=$CD$1,D33=$BW$1,D33=$CD$1),0,1)))</f>
        <v>0</v>
      </c>
      <c r="CF30" s="3">
        <f>IF($A30&gt;='576way_Regular Symbol(2wild)'!G$16,"",IF(E30=0,"",IF(OR(E30=$BW$1,E31=$BW$1,E32=$BW$1,E30=$CD$1,E31=$CD$1,E32=$CD$1,E33=$BW$1,E33=$CD$1),0,1)))</f>
        <v>1</v>
      </c>
      <c r="CG30" s="3">
        <f>IF($A30&gt;='576way_Regular Symbol(2wild)'!H$16,"",IF(F30=0,"",IF(OR(F30=$BW$1,F31=$BW$1,F32=$BW$1,F30=$CD$1,F31=$CD$1,F32=$CD$1,F33=$BW$1,F33=$CD$1),0,1)))</f>
        <v>0</v>
      </c>
      <c r="CI30" s="3">
        <f>IF($A30&gt;='576way_Regular Symbol(2wild)'!D$16,"",IF(B30=0,"",IF(OR(B30=$BW$1,B31=$BW$1,B32=$BW$1,B30=$CJ$1,B31=$CJ$1,B32=$CJ$1),0,1)))</f>
        <v>0</v>
      </c>
      <c r="CJ30" s="3">
        <f>IF($A30&gt;='576way_Regular Symbol(2wild)'!E$16,"",IF(C30=0,"",IF(OR(C30=$BW$1,C31=$BW$1,C32=$BW$1,C30=$CJ$1,C31=$CJ$1,C32=$CJ$1),0,1)))</f>
        <v>1</v>
      </c>
      <c r="CK30" s="3">
        <f>IF($A30&gt;='576way_Regular Symbol(2wild)'!F$16,"",IF(D30=0,"",IF(OR(D30=$BW$1,D31=$BW$1,D32=$BW$1,D30=$CJ$1,D31=$CJ$1,D32=$CJ$1,D33=$BW$1,D33=$CJ$1),0,1)))</f>
        <v>1</v>
      </c>
      <c r="CL30" s="3">
        <f>IF($A30&gt;='576way_Regular Symbol(2wild)'!G$16,"",IF(E30=0,"",IF(OR(E30=$BW$1,E31=$BW$1,E32=$BW$1,E30=$CJ$1,E31=$CJ$1,E32=$CJ$1,E33=$BW$1,E33=$CJ$1),0,1)))</f>
        <v>1</v>
      </c>
      <c r="CM30" s="3">
        <f>IF($A30&gt;='576way_Regular Symbol(2wild)'!H$16,"",IF(F30=0,"",IF(OR(F30=$BW$1,F31=$BW$1,F32=$BW$1,F30=$CJ$1,F31=$CJ$1,F32=$CJ$1,F33=$BW$1,F33=$CJ$1),0,1)))</f>
        <v>1</v>
      </c>
      <c r="CO30" s="3">
        <f>IF($A30&gt;='576way_Regular Symbol(2wild)'!D$16,"",IF(B30=0,"",IF(OR(B30=$BW$1,B31=$BW$1,B32=$BW$1,B30=$CP$1,B31=$CP$1,B32=$CP$1),0,1)))</f>
        <v>1</v>
      </c>
      <c r="CP30" s="3">
        <f>IF($A30&gt;='576way_Regular Symbol(2wild)'!E$16,"",IF(C30=0,"",IF(OR(C30=$BW$1,C31=$BW$1,C32=$BW$1,C30=$CP$1,C31=$CP$1,C32=$CP$1),0,1)))</f>
        <v>0</v>
      </c>
      <c r="CQ30" s="3">
        <f>IF($A30&gt;='576way_Regular Symbol(2wild)'!F$16,"",IF(D30=0,"",IF(OR(D30=$BW$1,D31=$BW$1,D32=$BW$1,D30=$CP$1,D31=$CP$1,D32=$CP$1,D33=$BW$1,D33=$CP$1),0,1)))</f>
        <v>1</v>
      </c>
      <c r="CR30" s="3">
        <f>IF($A30&gt;='576way_Regular Symbol(2wild)'!G$16,"",IF(E30=0,"",IF(OR(E30=$BW$1,E31=$BW$1,E32=$BW$1,E30=$CP$1,E31=$CP$1,E32=$CP$1,E33=$BW$1,E33=$CP$1),0,1)))</f>
        <v>1</v>
      </c>
      <c r="CS30" s="3">
        <f>IF($A30&gt;='576way_Regular Symbol(2wild)'!H$16,"",IF(F30=0,"",IF(OR(F30=$BW$1,F31=$BW$1,F32=$BW$1,F30=$CP$1,F31=$CP$1,F32=$CP$1,F33=$BW$1,F33=$CP$1),0,1)))</f>
        <v>1</v>
      </c>
      <c r="CU30" s="3">
        <f>IF($A30&gt;='576way_Regular Symbol(2wild)'!D$16,"",IF(B30=0,"",IF(OR(B30=$BW$1,B31=$BW$1,B32=$BW$1,B30=$CV$1,B31=$CV$1,B32=$CV$1),0,1)))</f>
        <v>1</v>
      </c>
      <c r="CV30" s="3">
        <f>IF($A30&gt;='576way_Regular Symbol(2wild)'!E$16,"",IF(C30=0,"",IF(OR(C30=$BW$1,C31=$BW$1,C32=$BW$1,C30=$CV$1,C31=$CV$1,C32=$CV$1),0,1)))</f>
        <v>1</v>
      </c>
      <c r="CW30" s="3">
        <f>IF($A30&gt;='576way_Regular Symbol(2wild)'!F$16,"",IF(D30=0,"",IF(OR(D30=$BW$1,D31=$BW$1,D32=$BW$1,D30=$CV$1,D31=$CV$1,D32=$CV$1,D33=$BW$1,D33=$CV$1),0,1)))</f>
        <v>1</v>
      </c>
      <c r="CX30" s="3">
        <f>IF($A30&gt;='576way_Regular Symbol(2wild)'!G$16,"",IF(E30=0,"",IF(OR(E30=$BW$1,E31=$BW$1,E32=$BW$1,E30=$CV$1,E31=$CV$1,E32=$CV$1,E33=$BW$1,E33=$CV$1),0,1)))</f>
        <v>1</v>
      </c>
      <c r="CY30" s="3">
        <f>IF($A30&gt;='576way_Regular Symbol(2wild)'!H$16,"",IF(F30=0,"",IF(OR(F30=$BW$1,F31=$BW$1,F32=$BW$1,F30=$CV$1,F31=$CV$1,F32=$CV$1,F33=$BW$1,F33=$CV$1),0,1)))</f>
        <v>1</v>
      </c>
    </row>
    <row r="31" spans="1:103">
      <c r="A31" s="337">
        <f>IF('243way_Regular Symbol'!L30="","",'243way_Regular Symbol'!L30)</f>
        <v>27</v>
      </c>
      <c r="B31" s="191" t="str">
        <f>IF('576way_Regular Symbol(2wild)'!Q30="",
IF($A31-'576way_Regular Symbol(2wild)'!D$16&gt;='576way_RegularＸ_W()'!B$2-1,"",VLOOKUP($A31-'576way_Regular Symbol(2wild)'!D$16,'576way_Regular Symbol(2wild)'!$P$3:$U$99,'576way_RegularＸ_W()'!B$3+1,FALSE)),
'576way_Regular Symbol(2wild)'!Q30)</f>
        <v>Q</v>
      </c>
      <c r="C31" s="191" t="str">
        <f>IF('576way_Regular Symbol(2wild)'!R30="",
IF($A31-'576way_Regular Symbol(2wild)'!E$16&gt;='576way_RegularＸ_W()'!C$2-1,"",VLOOKUP($A31-'576way_Regular Symbol(2wild)'!E$16,'576way_Regular Symbol(2wild)'!$P$3:$U$99,'576way_RegularＸ_W()'!C$3+1,FALSE)),
'576way_Regular Symbol(2wild)'!R30)</f>
        <v>Q</v>
      </c>
      <c r="D31" s="191" t="str">
        <f>IF('576way_Regular Symbol(2wild)'!S30="",
IF($A31-'576way_Regular Symbol(2wild)'!F$16&gt;='576way_RegularＸ_W()'!D$2-1,"",VLOOKUP($A31-'576way_Regular Symbol(2wild)'!F$16,'576way_Regular Symbol(2wild)'!$P$3:$U$99,'576way_RegularＸ_W()'!D$3+1,FALSE)),
'576way_Regular Symbol(2wild)'!S30)</f>
        <v>S1</v>
      </c>
      <c r="E31" s="191" t="str">
        <f>IF('576way_Regular Symbol(2wild)'!T30="",
IF($A31-'576way_Regular Symbol(2wild)'!G$16&gt;='576way_RegularＸ_W()'!E$2-1,"",VLOOKUP($A31-'576way_Regular Symbol(2wild)'!G$16,'576way_Regular Symbol(2wild)'!$P$3:$U$99,'576way_RegularＸ_W()'!E$3+1,FALSE)),
'576way_Regular Symbol(2wild)'!T30)</f>
        <v>K</v>
      </c>
      <c r="F31" s="191" t="str">
        <f>IF('576way_Regular Symbol(2wild)'!U30="",
IF($A31-'576way_Regular Symbol(2wild)'!H$16&gt;='576way_RegularＸ_W()'!F$2-1,"",VLOOKUP($A31-'576way_Regular Symbol(2wild)'!H$16,'576way_Regular Symbol(2wild)'!$P$3:$U$99,'576way_RegularＸ_W()'!F$3+1,FALSE)),
'576way_Regular Symbol(2wild)'!U30)</f>
        <v>BN</v>
      </c>
      <c r="N31" s="363">
        <f t="shared" si="66"/>
        <v>27</v>
      </c>
      <c r="O31" s="344">
        <f>IF($A31&gt;='576way_Regular Symbol(2wild)'!D$16,"",IF(B31="","",IF(OR(B31=$O$1,B31=$P$1,B32=$O$1,B32=$P$1,B33=$O$1,B33=$P$1),0,1)))</f>
        <v>1</v>
      </c>
      <c r="P31" s="344">
        <f>IF($A31&gt;='576way_Regular Symbol(2wild)'!E$16,"",IF(C31="","",IF(OR(C31=$O$1,C31=$P$1,C32=$O$1,C32=$P$1,C33=$O$1,C33=$P$1),0,1)))</f>
        <v>0</v>
      </c>
      <c r="Q31" s="344">
        <f>IF($A31&gt;='576way_Regular Symbol(2wild)'!F$16,"",IF(D31="","",IF(OR(D31=$O$1,D31=$P$1,D32=$O$1,D32=$P$1,D33=$O$1,D33=$P$1,D34=$O$1,D34=$P$1),0,1)))</f>
        <v>1</v>
      </c>
      <c r="R31" s="344">
        <f>IF($A31&gt;='576way_Regular Symbol(2wild)'!G$16,"",IF(E31="","",IF(OR(E31=$O$1,E31=$P$1,E32=$O$1,E32=$P$1,E33=$O$1,E33=$P$1,E34=$O$1,E34=$P$1),0,1)))</f>
        <v>1</v>
      </c>
      <c r="S31" s="344">
        <f>IF($A31&gt;='576way_Regular Symbol(2wild)'!H$16,"",IF(F31="","",IF(OR(F31=$O$1,F31=$P$1,F32=$O$1,F32=$P$1,F33=$O$1,F33=$P$1,F34=$O$1,F34=$P$1),0,1)))</f>
        <v>1</v>
      </c>
      <c r="U31" s="344">
        <f>IF($A31&gt;='576way_Regular Symbol(2wild)'!D$16,"",IF(B31=0,"",IF(OR(B31=$U$1,B31=$V$1,B32=$U$1,B32=$V$1,B33=$U$1,B33=$V$1),0,1)))</f>
        <v>1</v>
      </c>
      <c r="V31" s="344">
        <f>IF($A31&gt;='576way_Regular Symbol(2wild)'!E$16,"",IF(C31=0,"",IF(OR(C31=$U$1,C31=$V$1,C32=$U$1,C32=$V$1,C33=$U$1,C33=$V$1),0,1)))</f>
        <v>1</v>
      </c>
      <c r="W31" s="3">
        <f>IF($A31&gt;='576way_Regular Symbol(2wild)'!F$16,"",IF(D31=0,"",IF(OR(D31=$U$1,D31=$V$1,D32=$U$1,D32=$V$1,D33=$U$1,D33=$V$1,D34=$U$1,D34=$V$1),0,1)))</f>
        <v>1</v>
      </c>
      <c r="X31" s="3">
        <f>IF($A31&gt;='576way_Regular Symbol(2wild)'!G$16,"",IF(E31=0,"",IF(OR(E31=$U$1,E31=$V$1,E32=$U$1,E32=$V$1,E33=$U$1,E33=$V$1,E34=$U$1,E34=$V$1),0,1)))</f>
        <v>0</v>
      </c>
      <c r="Y31" s="3">
        <f>IF($A31&gt;='576way_Regular Symbol(2wild)'!H$16,"",IF(F31=0,"",IF(OR(F31=$U$1,F31=$V$1,F32=$U$1,F32=$V$1,F33=$U$1,F33=$V$1,F34=$U$1,F34=$V$1),0,1)))</f>
        <v>1</v>
      </c>
      <c r="AA31" s="344">
        <f>IF($A31&gt;='576way_Regular Symbol(2wild)'!D$16,"",IF(B31=0,"",IF(OR(B31=$AA$1,B31=$AB$1,B32=$AA$1,B32=$AB$1,B33=$AA$1,,B33=$AB$1),0,1)))</f>
        <v>0</v>
      </c>
      <c r="AB31" s="344">
        <f>IF($A31&gt;='576way_Regular Symbol(2wild)'!E$16,"",IF(C31=0,"",IF(OR(C31=$AA$1,C31=$AB$1,C32=$AA$1,C32=$AB$1,C33=$AA$1,,C33=$AB$1),0,1)))</f>
        <v>1</v>
      </c>
      <c r="AC31" s="3">
        <f>IF($A31&gt;='576way_Regular Symbol(2wild)'!F$16,"",IF(D31=0,"",IF(OR(D31=$AA$1,D31=$AB$1,D32=$AA$1,D32=$AB$1,D33=$AA$1,D33=$AB$1,D34=$AA$1,D34=$AB$1),0,1)))</f>
        <v>1</v>
      </c>
      <c r="AD31" s="3">
        <f>IF($A31&gt;='576way_Regular Symbol(2wild)'!G$16,"",IF(E31=0,"",IF(OR(E31=$AA$1,E31=$AB$1,E32=$AA$1,E32=$AB$1,E33=$AA$1,E33=$AB$1,E34=$AA$1,E34=$AB$1),0,1)))</f>
        <v>1</v>
      </c>
      <c r="AE31" s="3">
        <f>IF($A31&gt;='576way_Regular Symbol(2wild)'!H$16,"",IF(F31=0,"",IF(OR(F31=$AA$1,F31=$AB$1,F32=$AA$1,F32=$AB$1,F33=$AA$1,F33=$AB$1,F34=$AA$1,F34=$AB$1),0,1)))</f>
        <v>1</v>
      </c>
      <c r="AG31" s="344">
        <f>IF($A31&gt;='576way_Regular Symbol(2wild)'!D$16,"",IF(B31=0,"",IF(OR(B31=$AG$1,B31=$AH$1,B32=$AG$1,B32=$AH$1,B33=$AG$1,B33=$AH$1),0,1)))</f>
        <v>1</v>
      </c>
      <c r="AH31" s="344">
        <f>IF($A31&gt;='576way_Regular Symbol(2wild)'!E$16,"",IF(C31=0,"",IF(OR(C31=$AG$1,C31=$AH$1,C32=$AG$1,C32=$AH$1,C33=$AG$1,C33=$AH$1),0,1)))</f>
        <v>1</v>
      </c>
      <c r="AI31" s="3">
        <f>IF($A31&gt;='576way_Regular Symbol(2wild)'!F$16,"",IF(D31=0,"",IF(OR(D31=$AG$1,D31=$AH$1,D32=$AG$1,D32=$AH$1,D33=$AG$1,D33=$AH$1,D34=$AG$1,D34=$AH$1),0,1)))</f>
        <v>1</v>
      </c>
      <c r="AJ31" s="3">
        <f>IF($A31&gt;='576way_Regular Symbol(2wild)'!G$16,"",IF(E31=0,"",IF(OR(E31=$AG$1,E31=$AH$1,E32=$AG$1,E32=$AH$1,E33=$AG$1,E33=$AH$1,E34=$AG$1,E34=$AH$1),0,1)))</f>
        <v>1</v>
      </c>
      <c r="AK31" s="3">
        <f>IF($A31&gt;='576way_Regular Symbol(2wild)'!H$16,"",IF(F31=0,"",IF(OR(F31=$AG$1,F31=$AH$1,F32=$AG$1,F32=$AH$1,F33=$AG$1,F33=$AH$1,F34=$AG$1,F34=$AH$1),0,1)))</f>
        <v>1</v>
      </c>
      <c r="AM31" s="344">
        <f>IF($A31&gt;='576way_Regular Symbol(2wild)'!D$16,"",IF(B31=0,"",IF(OR(B31=$AM$1,B31=$AN$1,B32=$AM$1,B32=$AN$1,B33=$AM$1,B33=$AN$1),0,1)))</f>
        <v>1</v>
      </c>
      <c r="AN31" s="344">
        <f>IF($A31&gt;='576way_Regular Symbol(2wild)'!E$16,"",IF(C31=0,"",IF(OR(C31=$AM$1,C31=$AN$1,C32=$AM$1,C32=$AN$1,C33=$AM$1,C33=$AN$1),0,1)))</f>
        <v>0</v>
      </c>
      <c r="AO31" s="3">
        <f>IF($A31&gt;='576way_Regular Symbol(2wild)'!F$16,"",IF(D31=0,"",IF(OR(D31=$AM$1,D31=$AN$1,D32=$AM$1,D32=$AN$1,D33=$AM$1,D33=$AN$1,D34=$AM$1,D34=$AN$1),0,1)))</f>
        <v>0</v>
      </c>
      <c r="AP31" s="3">
        <f>IF($A31&gt;='576way_Regular Symbol(2wild)'!G$16,"",IF(E31=0,"",IF(OR(E31=$AM$1,E31=$AN$1,E32=$AM$1,E32=$AN$1,E33=$AM$1,E33=$AN$1,E34=$AM$1,E34=$AN$1),0,1)))</f>
        <v>0</v>
      </c>
      <c r="AQ31" s="3">
        <f>IF($A31&gt;='576way_Regular Symbol(2wild)'!H$16,"",IF(F31=0,"",IF(OR(F31=$AM$1,F31=$AN$1,F32=$AM$1,F32=$AN$1,F33=$AM$1,F33=$AN$1,F34=$AM$1,F34=$AN$1),0,1)))</f>
        <v>1</v>
      </c>
      <c r="AS31" s="344">
        <f>IF($A31&gt;='576way_Regular Symbol(2wild)'!D$16,"",IF(B31=0,"",IF(OR(B31=$AM$1,B31=$AT$1,B32=$AM$1,B32=$AT$1,B33=$AM$1,B33=$AT$1),0,1)))</f>
        <v>1</v>
      </c>
      <c r="AT31" s="344">
        <f>IF($A31&gt;='576way_Regular Symbol(2wild)'!E$16,"",IF(C31=0,"",IF(OR(C31=$AM$1,C31=$AT$1,C32=$AM$1,C32=$AT$1,C33=$AM$1,C33=$AT$1),0,1)))</f>
        <v>1</v>
      </c>
      <c r="AU31" s="3">
        <f>IF($A31&gt;='576way_Regular Symbol(2wild)'!F$16,"",IF(D31=0,"",IF(OR(D31=$AM$1,D31=$AT$1,D32=$AM$1,D32=$AT$1,D33=$AM$1,D33=$AT$1,D34=$AM$1,D34=$AT$1),0,1)))</f>
        <v>1</v>
      </c>
      <c r="AV31" s="3">
        <f>IF($A31&gt;='576way_Regular Symbol(2wild)'!G$16,"",IF(E31=0,"",IF(OR(E31=$AM$1,E31=$AT$1,E32=$AM$1,E32=$AT$1,E33=$AM$1,E33=$AT$1,E34=$AM$1,E34=$AT$1),0,1)))</f>
        <v>1</v>
      </c>
      <c r="AW31" s="3">
        <f>IF($A31&gt;='576way_Regular Symbol(2wild)'!H$16,"",IF(F31=0,"",IF(OR(F31=$AM$1,F31=$AT$1,F32=$AM$1,F32=$AT$1,F33=$AM$1,F33=$AT$1,F34=$AM$1,F34=$AT$1),0,1)))</f>
        <v>1</v>
      </c>
      <c r="AY31" s="344">
        <f>IF($A31&gt;='576way_Regular Symbol(2wild)'!D$16,"",IF(B31=0,"",IF(OR(B31=$AM$1,B31=$AZ$1,B32=$AM$1,B32=$AZ$1,B33=$AM$1,B33=$AZ$1),0,1)))</f>
        <v>1</v>
      </c>
      <c r="AZ31" s="344">
        <f>IF($A31&gt;='576way_Regular Symbol(2wild)'!E$16,"",IF(C31=0,"",IF(OR(C31=$AM$1,C31=$AZ$1,C32=$AM$1,C32=$AZ$1,C33=$AM$1,C33=$AZ$1),0,1)))</f>
        <v>1</v>
      </c>
      <c r="BA31" s="3">
        <f>IF($A31&gt;='576way_Regular Symbol(2wild)'!F$16,"",IF(D31=0,"",IF(OR(D31=$AM$1,D31=$AZ$1,D32=$AM$1,D32=$AZ$1,D33=$AM$1,D33=$AZ$1,D34=$AM$1,D34=$AZ$1),0,1)))</f>
        <v>1</v>
      </c>
      <c r="BB31" s="3">
        <f>IF($A31&gt;='576way_Regular Symbol(2wild)'!G$16,"",IF(E31=0,"",IF(OR(E31=$AM$1,E31=$AZ$1,E32=$AM$1,E32=$AZ$1,E33=$AM$1,E33=$AZ$1,E34=$AM$1,E34=$AZ$1),0,1)))</f>
        <v>1</v>
      </c>
      <c r="BC31" s="3">
        <f>IF($A31&gt;='576way_Regular Symbol(2wild)'!H$16,"",IF(F31=0,"",IF(OR(F31=$AM$1,F31=$AZ$1,F32=$AM$1,F32=$AZ$1,F33=$AM$1,F33=$AZ$1,F34=$AM$1,F34=$AZ$1),0,1)))</f>
        <v>0</v>
      </c>
      <c r="BE31" s="344">
        <f>IF($A31&gt;='576way_Regular Symbol(2wild)'!D$16,"",IF(B31=0,"",IF(OR(B31=$AM$1,B31=$BF$1,B32=$AM$1,B32=$BF$1,B33=$AM$1,B33=$BF$1),0,1)))</f>
        <v>1</v>
      </c>
      <c r="BF31" s="344">
        <f>IF($A31&gt;='576way_Regular Symbol(2wild)'!E$16,"",IF(C31=0,"",IF(OR(C31=$AM$1,C31=$BF$1,C32=$AM$1,C32=$BF$1,C33=$AM$1,C33=$BF$1),0,1)))</f>
        <v>1</v>
      </c>
      <c r="BG31" s="3">
        <f>IF($A31&gt;='576way_Regular Symbol(2wild)'!F$16,"",IF(D31=0,"",COUNTIF(D31:D34,$BF$1)))</f>
        <v>0</v>
      </c>
      <c r="BH31" s="3">
        <f>IF($A31&gt;='576way_Regular Symbol(2wild)'!G$16,"",IF(E31=0,"",COUNTIF(E31:E34,$BF$1)))</f>
        <v>0</v>
      </c>
      <c r="BI31" s="3">
        <f>IF($A31&gt;='576way_Regular Symbol(2wild)'!H$16,"",IF(F31=0,"",COUNTIF(F31:F34,$BF$1)))</f>
        <v>1</v>
      </c>
      <c r="BK31" s="344">
        <f>IF($A31&gt;='576way_Regular Symbol(2wild)'!D$16,"",IF(B31=0,"",IF(OR(B31=$AM$1,B31=$BL$1,B32=$AM$1,B32=$BL$1,B33=$AM$1,B33=$BL$1),0,1)))</f>
        <v>1</v>
      </c>
      <c r="BL31" s="344">
        <f>IF($A31&gt;='576way_Regular Symbol(2wild)'!E$16,"",IF(C31=0,"",IF(OR(C31=$AM$1,C31=$BL$1,C32=$AM$1,C32=$BL$1,C33=$AM$1,C33=$BL$1),0,1)))</f>
        <v>1</v>
      </c>
      <c r="BM31" s="3">
        <f>IF($A31&gt;='576way_Regular Symbol(2wild)'!F$16,"",IF(D31=0,"",IF(OR(D31=$AM$1,D31=$BL$1,D32=$AM$1,D32=$BL$1,D33=$AM$1,D33=$BL$1,D34=$AM$1,D34=$BL$1),0,1)))</f>
        <v>1</v>
      </c>
      <c r="BN31" s="3">
        <f>IF($A31&gt;='576way_Regular Symbol(2wild)'!G$16,"",IF(E31=0,"",IF(OR(E31=$AM$1,E31=$BL$1,E32=$AM$1,E32=$BL$1,E33=$AM$1,E33=$BL$1,E34=$AM$1,E34=$BL$1),0,1)))</f>
        <v>1</v>
      </c>
      <c r="BO31" s="3">
        <f>IF($A31&gt;='576way_Regular Symbol(2wild)'!H$16,"",IF(F31=0,"",IF(OR(F31=$AM$1,F31=$BL$1,F32=$AM$1,F32=$BL$1,F33=$AM$1,F33=$BL$1,F34=$AM$1,F34=$BL$1),0,1)))</f>
        <v>1</v>
      </c>
      <c r="BQ31" s="3">
        <f>IF($A31&gt;='576way_Regular Symbol(2wild)'!D$16,"",IF(B31=0,"",IF(OR(B31=$BQ$1,B31=$BR$1,B32=$BQ$1,B32=$BR$1,B33=$BQ$1,B33=$BR$1),0,1)))</f>
        <v>1</v>
      </c>
      <c r="BR31" s="3">
        <f>IF($A31&gt;='576way_Regular Symbol(2wild)'!E$16,"",IF(C31=0,"",IF(OR(C31=$BQ$1,C31=$BR$1,C32=$BQ$1,C32=$BR$1,C33=$BQ$1,C33=$BR$1),0,1)))</f>
        <v>1</v>
      </c>
      <c r="BS31" s="3">
        <f>IF($A31&gt;='576way_Regular Symbol(2wild)'!F$16,"",IF(D31=0,"",IF(OR(D31=$BQ$1,D31=$BR$1,D32=$BQ$1,D32=$BR$1,D33=$BQ$1,D33=$BR$1,D34=$BQ$1,D34=$BR$1),0,1)))</f>
        <v>1</v>
      </c>
      <c r="BT31" s="3">
        <f>IF($A31&gt;='576way_Regular Symbol(2wild)'!G$16,"",IF(E31=0,"",IF(OR(E31=$BQ$1,E31=$BR$1,E32=$BQ$1,E32=$BR$1,E33=$BQ$1,E33=$BR$1,E34=$BQ$1,E34=$BR$1),0,1)))</f>
        <v>1</v>
      </c>
      <c r="BU31" s="3">
        <f>IF($A31&gt;='576way_Regular Symbol(2wild)'!H$16,"",IF(F31=0,"",IF(OR(F31=$BQ$1,F31=$BR$1,F32=$BQ$1,F32=$BR$1,F33=$BQ$1,F33=$BR$1,F34=$BQ$1,F34=$BR$1),0,1)))</f>
        <v>1</v>
      </c>
      <c r="BW31" s="3">
        <f>IF($A31&gt;='576way_Regular Symbol(2wild)'!D$16,"",IF(B31=0,"",IF(OR(B31=$BW$1,B32=$BW$1,B33=$BW$1,B31=$BX$1,B32=$BX$1,B33=$BX$1),0,1)))</f>
        <v>1</v>
      </c>
      <c r="BX31" s="3">
        <f>IF($A31&gt;='576way_Regular Symbol(2wild)'!E$16,"",IF(C31=0,"",IF(OR(C31=$BW$1,C32=$BW$1,C33=$BW$1,C31=$BX$1,C32=$BX$1,C33=$BX$1),0,1)))</f>
        <v>1</v>
      </c>
      <c r="BY31" s="3">
        <f>IF($A31&gt;='576way_Regular Symbol(2wild)'!F$16,"",IF(D31=0,"",IF(OR(D31=$BW$1,D32=$BW$1,D33=$BW$1,D31=$BX$1,D32=$BX$1,D33=$BX$1,D34=$BW$1,D34=$BX$1),0,1)))</f>
        <v>1</v>
      </c>
      <c r="BZ31" s="3">
        <f>IF($A31&gt;='576way_Regular Symbol(2wild)'!G$16,"",IF(E31=0,"",IF(OR(E31=$BW$1,E32=$BW$1,E33=$BW$1,E31=$BX$1,E32=$BX$1,E33=$BX$1,E34=$BW$1,E34=$BX$1),0,1)))</f>
        <v>0</v>
      </c>
      <c r="CA31" s="3">
        <f>IF($A31&gt;='576way_Regular Symbol(2wild)'!H$16,"",IF(F31=0,"",IF(OR(F31=$BW$1,F32=$BW$1,F33=$BW$1,F31=$BX$1,F32=$BX$1,F33=$BX$1,F34=$BW$1,F34=$BX$1),0,1)))</f>
        <v>1</v>
      </c>
      <c r="CC31" s="3">
        <f>IF($A31&gt;='576way_Regular Symbol(2wild)'!D$16,"",IF(B31=0,"",IF(OR(B31=$BW$1,B32=$BW$1,B33=$BW$1,B31=$CD$1,B32=$CD$1,B33=$CD$1),0,1)))</f>
        <v>0</v>
      </c>
      <c r="CD31" s="3">
        <f>IF($A31&gt;='576way_Regular Symbol(2wild)'!E$16,"",IF(C31=0,"",IF(OR(C31=$BW$1,C32=$BW$1,C33=$BW$1,C31=$CD$1,C32=$CD$1,C33=$CD$1),0,1)))</f>
        <v>0</v>
      </c>
      <c r="CE31" s="3">
        <f>IF($A31&gt;='576way_Regular Symbol(2wild)'!F$16,"",IF(D31=0,"",IF(OR(D31=$BW$1,D32=$BW$1,D33=$BW$1,D31=$CD$1,D32=$CD$1,D33=$CD$1,D34=$BW$1,D34=$CD$1),0,1)))</f>
        <v>0</v>
      </c>
      <c r="CF31" s="3">
        <f>IF($A31&gt;='576way_Regular Symbol(2wild)'!G$16,"",IF(E31=0,"",IF(OR(E31=$BW$1,E32=$BW$1,E33=$BW$1,E31=$CD$1,E32=$CD$1,E33=$CD$1,E34=$BW$1,E34=$CD$1),0,1)))</f>
        <v>1</v>
      </c>
      <c r="CG31" s="3">
        <f>IF($A31&gt;='576way_Regular Symbol(2wild)'!H$16,"",IF(F31=0,"",IF(OR(F31=$BW$1,F32=$BW$1,F33=$BW$1,F31=$CD$1,F32=$CD$1,F33=$CD$1,F34=$BW$1,F34=$CD$1),0,1)))</f>
        <v>0</v>
      </c>
      <c r="CI31" s="3">
        <f>IF($A31&gt;='576way_Regular Symbol(2wild)'!D$16,"",IF(B31=0,"",IF(OR(B31=$BW$1,B32=$BW$1,B33=$BW$1,B31=$CJ$1,B32=$CJ$1,B33=$CJ$1),0,1)))</f>
        <v>0</v>
      </c>
      <c r="CJ31" s="3">
        <f>IF($A31&gt;='576way_Regular Symbol(2wild)'!E$16,"",IF(C31=0,"",IF(OR(C31=$BW$1,C32=$BW$1,C33=$BW$1,C31=$CJ$1,C32=$CJ$1,C33=$CJ$1),0,1)))</f>
        <v>1</v>
      </c>
      <c r="CK31" s="3">
        <f>IF($A31&gt;='576way_Regular Symbol(2wild)'!F$16,"",IF(D31=0,"",IF(OR(D31=$BW$1,D32=$BW$1,D33=$BW$1,D31=$CJ$1,D32=$CJ$1,D33=$CJ$1,D34=$BW$1,D34=$CJ$1),0,1)))</f>
        <v>1</v>
      </c>
      <c r="CL31" s="3">
        <f>IF($A31&gt;='576way_Regular Symbol(2wild)'!G$16,"",IF(E31=0,"",IF(OR(E31=$BW$1,E32=$BW$1,E33=$BW$1,E31=$CJ$1,E32=$CJ$1,E33=$CJ$1,E34=$BW$1,E34=$CJ$1),0,1)))</f>
        <v>1</v>
      </c>
      <c r="CM31" s="3">
        <f>IF($A31&gt;='576way_Regular Symbol(2wild)'!H$16,"",IF(F31=0,"",IF(OR(F31=$BW$1,F32=$BW$1,F33=$BW$1,F31=$CJ$1,F32=$CJ$1,F33=$CJ$1,F34=$BW$1,F34=$CJ$1),0,1)))</f>
        <v>0</v>
      </c>
      <c r="CO31" s="3">
        <f>IF($A31&gt;='576way_Regular Symbol(2wild)'!D$16,"",IF(B31=0,"",IF(OR(B31=$BW$1,B32=$BW$1,B33=$BW$1,B31=$CP$1,B32=$CP$1,B33=$CP$1),0,1)))</f>
        <v>1</v>
      </c>
      <c r="CP31" s="3">
        <f>IF($A31&gt;='576way_Regular Symbol(2wild)'!E$16,"",IF(C31=0,"",IF(OR(C31=$BW$1,C32=$BW$1,C33=$BW$1,C31=$CP$1,C32=$CP$1,C33=$CP$1),0,1)))</f>
        <v>1</v>
      </c>
      <c r="CQ31" s="3">
        <f>IF($A31&gt;='576way_Regular Symbol(2wild)'!F$16,"",IF(D31=0,"",IF(OR(D31=$BW$1,D32=$BW$1,D33=$BW$1,D31=$CP$1,D32=$CP$1,D33=$CP$1,D34=$BW$1,D34=$CP$1),0,1)))</f>
        <v>1</v>
      </c>
      <c r="CR31" s="3">
        <f>IF($A31&gt;='576way_Regular Symbol(2wild)'!G$16,"",IF(E31=0,"",IF(OR(E31=$BW$1,E32=$BW$1,E33=$BW$1,E31=$CP$1,E32=$CP$1,E33=$CP$1,E34=$BW$1,E34=$CP$1),0,1)))</f>
        <v>1</v>
      </c>
      <c r="CS31" s="3">
        <f>IF($A31&gt;='576way_Regular Symbol(2wild)'!H$16,"",IF(F31=0,"",IF(OR(F31=$BW$1,F32=$BW$1,F33=$BW$1,F31=$CP$1,F32=$CP$1,F33=$CP$1,F34=$BW$1,F34=$CP$1),0,1)))</f>
        <v>1</v>
      </c>
      <c r="CU31" s="3">
        <f>IF($A31&gt;='576way_Regular Symbol(2wild)'!D$16,"",IF(B31=0,"",IF(OR(B31=$BW$1,B32=$BW$1,B33=$BW$1,B31=$CV$1,B32=$CV$1,B33=$CV$1),0,1)))</f>
        <v>1</v>
      </c>
      <c r="CV31" s="3">
        <f>IF($A31&gt;='576way_Regular Symbol(2wild)'!E$16,"",IF(C31=0,"",IF(OR(C31=$BW$1,C32=$BW$1,C33=$BW$1,C31=$CV$1,C32=$CV$1,C33=$CV$1),0,1)))</f>
        <v>1</v>
      </c>
      <c r="CW31" s="3">
        <f>IF($A31&gt;='576way_Regular Symbol(2wild)'!F$16,"",IF(D31=0,"",IF(OR(D31=$BW$1,D32=$BW$1,D33=$BW$1,D31=$CV$1,D32=$CV$1,D33=$CV$1,D34=$BW$1,D34=$CV$1),0,1)))</f>
        <v>1</v>
      </c>
      <c r="CX31" s="3">
        <f>IF($A31&gt;='576way_Regular Symbol(2wild)'!G$16,"",IF(E31=0,"",IF(OR(E31=$BW$1,E32=$BW$1,E33=$BW$1,E31=$CV$1,E32=$CV$1,E33=$CV$1,E34=$BW$1,E34=$CV$1),0,1)))</f>
        <v>1</v>
      </c>
      <c r="CY31" s="3">
        <f>IF($A31&gt;='576way_Regular Symbol(2wild)'!H$16,"",IF(F31=0,"",IF(OR(F31=$BW$1,F32=$BW$1,F33=$BW$1,F31=$CV$1,F32=$CV$1,F33=$CV$1,F34=$BW$1,F34=$CV$1),0,1)))</f>
        <v>1</v>
      </c>
    </row>
    <row r="32" spans="1:103">
      <c r="A32" s="337">
        <f>IF('243way_Regular Symbol'!L31="","",'243way_Regular Symbol'!L31)</f>
        <v>28</v>
      </c>
      <c r="B32" s="191" t="str">
        <f>IF('576way_Regular Symbol(2wild)'!Q31="",
IF($A32-'576way_Regular Symbol(2wild)'!D$16&gt;='576way_RegularＸ_W()'!B$2-1,"",VLOOKUP($A32-'576way_Regular Symbol(2wild)'!D$16,'576way_Regular Symbol(2wild)'!$P$3:$U$99,'576way_RegularＸ_W()'!B$3+1,FALSE)),
'576way_Regular Symbol(2wild)'!Q31)</f>
        <v>J</v>
      </c>
      <c r="C32" s="191" t="str">
        <f>IF('576way_Regular Symbol(2wild)'!R31="",
IF($A32-'576way_Regular Symbol(2wild)'!E$16&gt;='576way_RegularＸ_W()'!C$2-1,"",VLOOKUP($A32-'576way_Regular Symbol(2wild)'!E$16,'576way_Regular Symbol(2wild)'!$P$3:$U$99,'576way_RegularＸ_W()'!C$3+1,FALSE)),
'576way_Regular Symbol(2wild)'!R31)</f>
        <v>M5</v>
      </c>
      <c r="D32" s="191" t="str">
        <f>IF('576way_Regular Symbol(2wild)'!S31="",
IF($A32-'576way_Regular Symbol(2wild)'!F$16&gt;='576way_RegularＸ_W()'!D$2-1,"",VLOOKUP($A32-'576way_Regular Symbol(2wild)'!F$16,'576way_Regular Symbol(2wild)'!$P$3:$U$99,'576way_RegularＸ_W()'!D$3+1,FALSE)),
'576way_Regular Symbol(2wild)'!S31)</f>
        <v>M5</v>
      </c>
      <c r="E32" s="191" t="str">
        <f>IF('576way_Regular Symbol(2wild)'!T31="",
IF($A32-'576way_Regular Symbol(2wild)'!G$16&gt;='576way_RegularＸ_W()'!E$2-1,"",VLOOKUP($A32-'576way_Regular Symbol(2wild)'!G$16,'576way_Regular Symbol(2wild)'!$P$3:$U$99,'576way_RegularＸ_W()'!E$3+1,FALSE)),
'576way_Regular Symbol(2wild)'!T31)</f>
        <v>M2</v>
      </c>
      <c r="F32" s="191" t="str">
        <f>IF('576way_Regular Symbol(2wild)'!U31="",
IF($A32-'576way_Regular Symbol(2wild)'!H$16&gt;='576way_RegularＸ_W()'!F$2-1,"",VLOOKUP($A32-'576way_Regular Symbol(2wild)'!H$16,'576way_Regular Symbol(2wild)'!$P$3:$U$99,'576way_RegularＸ_W()'!F$3+1,FALSE)),
'576way_Regular Symbol(2wild)'!U31)</f>
        <v>Q</v>
      </c>
      <c r="N32" s="363">
        <f t="shared" si="66"/>
        <v>28</v>
      </c>
      <c r="O32" s="344">
        <f>IF($A32&gt;='576way_Regular Symbol(2wild)'!D$16,"",IF(B32="","",IF(OR(B32=$O$1,B32=$P$1,B33=$O$1,B33=$P$1,B34=$O$1,B34=$P$1),0,1)))</f>
        <v>1</v>
      </c>
      <c r="P32" s="344">
        <f>IF($A32&gt;='576way_Regular Symbol(2wild)'!E$16,"",IF(C32="","",IF(OR(C32=$O$1,C32=$P$1,C33=$O$1,C33=$P$1,C34=$O$1,C34=$P$1),0,1)))</f>
        <v>0</v>
      </c>
      <c r="Q32" s="344">
        <f>IF($A32&gt;='576way_Regular Symbol(2wild)'!F$16,"",IF(D32="","",IF(OR(D32=$O$1,D32=$P$1,D33=$O$1,D33=$P$1,D34=$O$1,D34=$P$1,D35=$O$1,D35=$P$1),0,1)))</f>
        <v>1</v>
      </c>
      <c r="R32" s="344">
        <f>IF($A32&gt;='576way_Regular Symbol(2wild)'!G$16,"",IF(E32="","",IF(OR(E32=$O$1,E32=$P$1,E33=$O$1,E33=$P$1,E34=$O$1,E34=$P$1,E35=$O$1,E35=$P$1),0,1)))</f>
        <v>1</v>
      </c>
      <c r="S32" s="344">
        <f>IF($A32&gt;='576way_Regular Symbol(2wild)'!H$16,"",IF(F32="","",IF(OR(F32=$O$1,F32=$P$1,F33=$O$1,F33=$P$1,F34=$O$1,F34=$P$1,F35=$O$1,F35=$P$1),0,1)))</f>
        <v>1</v>
      </c>
      <c r="U32" s="344">
        <f>IF($A32&gt;='576way_Regular Symbol(2wild)'!D$16,"",IF(B32=0,"",IF(OR(B32=$U$1,B32=$V$1,B33=$U$1,B33=$V$1,B34=$U$1,B34=$V$1),0,1)))</f>
        <v>1</v>
      </c>
      <c r="V32" s="344">
        <f>IF($A32&gt;='576way_Regular Symbol(2wild)'!E$16,"",IF(C32=0,"",IF(OR(C32=$U$1,C32=$V$1,C33=$U$1,C33=$V$1,C34=$U$1,C34=$V$1),0,1)))</f>
        <v>1</v>
      </c>
      <c r="W32" s="3">
        <f>IF($A32&gt;='576way_Regular Symbol(2wild)'!F$16,"",IF(D32=0,"",IF(OR(D32=$U$1,D32=$V$1,D33=$U$1,D33=$V$1,D34=$U$1,D34=$V$1,D35=$U$1,D35=$V$1),0,1)))</f>
        <v>1</v>
      </c>
      <c r="X32" s="3">
        <f>IF($A32&gt;='576way_Regular Symbol(2wild)'!G$16,"",IF(E32=0,"",IF(OR(E32=$U$1,E32=$V$1,E33=$U$1,E33=$V$1,E34=$U$1,E34=$V$1,E35=$U$1,E35=$V$1),0,1)))</f>
        <v>0</v>
      </c>
      <c r="Y32" s="3">
        <f>IF($A32&gt;='576way_Regular Symbol(2wild)'!H$16,"",IF(F32=0,"",IF(OR(F32=$U$1,F32=$V$1,F33=$U$1,F33=$V$1,F34=$U$1,F34=$V$1,F35=$U$1,F35=$V$1),0,1)))</f>
        <v>1</v>
      </c>
      <c r="AA32" s="344">
        <f>IF($A32&gt;='576way_Regular Symbol(2wild)'!D$16,"",IF(B32=0,"",IF(OR(B32=$AA$1,B32=$AB$1,B33=$AA$1,B33=$AB$1,B34=$AA$1,,B34=$AB$1),0,1)))</f>
        <v>0</v>
      </c>
      <c r="AB32" s="344">
        <f>IF($A32&gt;='576way_Regular Symbol(2wild)'!E$16,"",IF(C32=0,"",IF(OR(C32=$AA$1,C32=$AB$1,C33=$AA$1,C33=$AB$1,C34=$AA$1,,C34=$AB$1),0,1)))</f>
        <v>1</v>
      </c>
      <c r="AC32" s="3">
        <f>IF($A32&gt;='576way_Regular Symbol(2wild)'!F$16,"",IF(D32=0,"",IF(OR(D32=$AA$1,D32=$AB$1,D33=$AA$1,D33=$AB$1,D34=$AA$1,D34=$AB$1,D35=$AA$1,D35=$AB$1),0,1)))</f>
        <v>1</v>
      </c>
      <c r="AD32" s="3">
        <f>IF($A32&gt;='576way_Regular Symbol(2wild)'!G$16,"",IF(E32=0,"",IF(OR(E32=$AA$1,E32=$AB$1,E33=$AA$1,E33=$AB$1,E34=$AA$1,E34=$AB$1,E35=$AA$1,E35=$AB$1),0,1)))</f>
        <v>1</v>
      </c>
      <c r="AE32" s="3">
        <f>IF($A32&gt;='576way_Regular Symbol(2wild)'!H$16,"",IF(F32=0,"",IF(OR(F32=$AA$1,F32=$AB$1,F33=$AA$1,F33=$AB$1,F34=$AA$1,F34=$AB$1,F35=$AA$1,F35=$AB$1),0,1)))</f>
        <v>1</v>
      </c>
      <c r="AG32" s="344">
        <f>IF($A32&gt;='576way_Regular Symbol(2wild)'!D$16,"",IF(B32=0,"",IF(OR(B32=$AG$1,B32=$AH$1,B33=$AG$1,B33=$AH$1,B34=$AG$1,B34=$AH$1),0,1)))</f>
        <v>1</v>
      </c>
      <c r="AH32" s="344">
        <f>IF($A32&gt;='576way_Regular Symbol(2wild)'!E$16,"",IF(C32=0,"",IF(OR(C32=$AG$1,C32=$AH$1,C33=$AG$1,C33=$AH$1,C34=$AG$1,C34=$AH$1),0,1)))</f>
        <v>1</v>
      </c>
      <c r="AI32" s="3">
        <f>IF($A32&gt;='576way_Regular Symbol(2wild)'!F$16,"",IF(D32=0,"",IF(OR(D32=$AG$1,D32=$AH$1,D33=$AG$1,D33=$AH$1,D34=$AG$1,D34=$AH$1,D35=$AG$1,D35=$AH$1),0,1)))</f>
        <v>1</v>
      </c>
      <c r="AJ32" s="3">
        <f>IF($A32&gt;='576way_Regular Symbol(2wild)'!G$16,"",IF(E32=0,"",IF(OR(E32=$AG$1,E32=$AH$1,E33=$AG$1,E33=$AH$1,E34=$AG$1,E34=$AH$1,E35=$AG$1,E35=$AH$1),0,1)))</f>
        <v>1</v>
      </c>
      <c r="AK32" s="3">
        <f>IF($A32&gt;='576way_Regular Symbol(2wild)'!H$16,"",IF(F32=0,"",IF(OR(F32=$AG$1,F32=$AH$1,F33=$AG$1,F33=$AH$1,F34=$AG$1,F34=$AH$1,F35=$AG$1,F35=$AH$1),0,1)))</f>
        <v>1</v>
      </c>
      <c r="AM32" s="344">
        <f>IF($A32&gt;='576way_Regular Symbol(2wild)'!D$16,"",IF(B32=0,"",IF(OR(B32=$AM$1,B32=$AN$1,B33=$AM$1,B33=$AN$1,B34=$AM$1,B34=$AN$1),0,1)))</f>
        <v>1</v>
      </c>
      <c r="AN32" s="344">
        <f>IF($A32&gt;='576way_Regular Symbol(2wild)'!E$16,"",IF(C32=0,"",IF(OR(C32=$AM$1,C32=$AN$1,C33=$AM$1,C33=$AN$1,C34=$AM$1,C34=$AN$1),0,1)))</f>
        <v>0</v>
      </c>
      <c r="AO32" s="3">
        <f>IF($A32&gt;='576way_Regular Symbol(2wild)'!F$16,"",IF(D32=0,"",IF(OR(D32=$AM$1,D32=$AN$1,D33=$AM$1,D33=$AN$1,D34=$AM$1,D34=$AN$1,D35=$AM$1,D35=$AN$1),0,1)))</f>
        <v>0</v>
      </c>
      <c r="AP32" s="3">
        <f>IF($A32&gt;='576way_Regular Symbol(2wild)'!G$16,"",IF(E32=0,"",IF(OR(E32=$AM$1,E32=$AN$1,E33=$AM$1,E33=$AN$1,E34=$AM$1,E34=$AN$1,E35=$AM$1,E35=$AN$1),0,1)))</f>
        <v>0</v>
      </c>
      <c r="AQ32" s="3">
        <f>IF($A32&gt;='576way_Regular Symbol(2wild)'!H$16,"",IF(F32=0,"",IF(OR(F32=$AM$1,F32=$AN$1,F33=$AM$1,F33=$AN$1,F34=$AM$1,F34=$AN$1,F35=$AM$1,F35=$AN$1),0,1)))</f>
        <v>0</v>
      </c>
      <c r="AS32" s="344">
        <f>IF($A32&gt;='576way_Regular Symbol(2wild)'!D$16,"",IF(B32=0,"",IF(OR(B32=$AM$1,B32=$AT$1,B33=$AM$1,B33=$AT$1,B34=$AM$1,B34=$AT$1),0,1)))</f>
        <v>1</v>
      </c>
      <c r="AT32" s="344">
        <f>IF($A32&gt;='576way_Regular Symbol(2wild)'!E$16,"",IF(C32=0,"",IF(OR(C32=$AM$1,C32=$AT$1,C33=$AM$1,C33=$AT$1,C34=$AM$1,C34=$AT$1),0,1)))</f>
        <v>1</v>
      </c>
      <c r="AU32" s="3">
        <f>IF($A32&gt;='576way_Regular Symbol(2wild)'!F$16,"",IF(D32=0,"",IF(OR(D32=$AM$1,D32=$AT$1,D33=$AM$1,D33=$AT$1,D34=$AM$1,D34=$AT$1,D35=$AM$1,D35=$AT$1),0,1)))</f>
        <v>1</v>
      </c>
      <c r="AV32" s="3">
        <f>IF($A32&gt;='576way_Regular Symbol(2wild)'!G$16,"",IF(E32=0,"",IF(OR(E32=$AM$1,E32=$AT$1,E33=$AM$1,E33=$AT$1,E34=$AM$1,E34=$AT$1,E35=$AM$1,E35=$AT$1),0,1)))</f>
        <v>1</v>
      </c>
      <c r="AW32" s="3">
        <f>IF($A32&gt;='576way_Regular Symbol(2wild)'!H$16,"",IF(F32=0,"",IF(OR(F32=$AM$1,F32=$AT$1,F33=$AM$1,F33=$AT$1,F34=$AM$1,F34=$AT$1,F35=$AM$1,F35=$AT$1),0,1)))</f>
        <v>1</v>
      </c>
      <c r="AY32" s="344">
        <f>IF($A32&gt;='576way_Regular Symbol(2wild)'!D$16,"",IF(B32=0,"",IF(OR(B32=$AM$1,B32=$AZ$1,B33=$AM$1,B33=$AZ$1,B34=$AM$1,B34=$AZ$1),0,1)))</f>
        <v>1</v>
      </c>
      <c r="AZ32" s="344">
        <f>IF($A32&gt;='576way_Regular Symbol(2wild)'!E$16,"",IF(C32=0,"",IF(OR(C32=$AM$1,C32=$AZ$1,C33=$AM$1,C33=$AZ$1,C34=$AM$1,C34=$AZ$1),0,1)))</f>
        <v>1</v>
      </c>
      <c r="BA32" s="3">
        <f>IF($A32&gt;='576way_Regular Symbol(2wild)'!F$16,"",IF(D32=0,"",IF(OR(D32=$AM$1,D32=$AZ$1,D33=$AM$1,D33=$AZ$1,D34=$AM$1,D34=$AZ$1,D35=$AM$1,D35=$AZ$1),0,1)))</f>
        <v>1</v>
      </c>
      <c r="BB32" s="3">
        <f>IF($A32&gt;='576way_Regular Symbol(2wild)'!G$16,"",IF(E32=0,"",IF(OR(E32=$AM$1,E32=$AZ$1,E33=$AM$1,E33=$AZ$1,E34=$AM$1,E34=$AZ$1,E35=$AM$1,E35=$AZ$1),0,1)))</f>
        <v>1</v>
      </c>
      <c r="BC32" s="3">
        <f>IF($A32&gt;='576way_Regular Symbol(2wild)'!H$16,"",IF(F32=0,"",IF(OR(F32=$AM$1,F32=$AZ$1,F33=$AM$1,F33=$AZ$1,F34=$AM$1,F34=$AZ$1,F35=$AM$1,F35=$AZ$1),0,1)))</f>
        <v>1</v>
      </c>
      <c r="BE32" s="344">
        <f>IF($A32&gt;='576way_Regular Symbol(2wild)'!D$16,"",IF(B32=0,"",IF(OR(B32=$AM$1,B32=$BF$1,B33=$AM$1,B33=$BF$1,B34=$AM$1,B34=$BF$1),0,1)))</f>
        <v>1</v>
      </c>
      <c r="BF32" s="344">
        <f>IF($A32&gt;='576way_Regular Symbol(2wild)'!E$16,"",IF(C32=0,"",IF(OR(C32=$AM$1,C32=$BF$1,C33=$AM$1,C33=$BF$1,C34=$AM$1,C34=$BF$1),0,1)))</f>
        <v>1</v>
      </c>
      <c r="BG32" s="3">
        <f>IF($A32&gt;='576way_Regular Symbol(2wild)'!F$16,"",IF(D32=0,"",COUNTIF(D32:D35,$BF$1)))</f>
        <v>0</v>
      </c>
      <c r="BH32" s="3">
        <f>IF($A32&gt;='576way_Regular Symbol(2wild)'!G$16,"",IF(E32=0,"",COUNTIF(E32:E35,$BF$1)))</f>
        <v>0</v>
      </c>
      <c r="BI32" s="3">
        <f>IF($A32&gt;='576way_Regular Symbol(2wild)'!H$16,"",IF(F32=0,"",COUNTIF(F32:F35,$BF$1)))</f>
        <v>0</v>
      </c>
      <c r="BK32" s="344">
        <f>IF($A32&gt;='576way_Regular Symbol(2wild)'!D$16,"",IF(B32=0,"",IF(OR(B32=$AM$1,B32=$BL$1,B33=$AM$1,B33=$BL$1,B34=$AM$1,B34=$BL$1),0,1)))</f>
        <v>1</v>
      </c>
      <c r="BL32" s="344">
        <f>IF($A32&gt;='576way_Regular Symbol(2wild)'!E$16,"",IF(C32=0,"",IF(OR(C32=$AM$1,C32=$BL$1,C33=$AM$1,C33=$BL$1,C34=$AM$1,C34=$BL$1),0,1)))</f>
        <v>1</v>
      </c>
      <c r="BM32" s="3">
        <f>IF($A32&gt;='576way_Regular Symbol(2wild)'!F$16,"",IF(D32=0,"",IF(OR(D32=$AM$1,D32=$BL$1,D33=$AM$1,D33=$BL$1,D34=$AM$1,D34=$BL$1,D35=$AM$1,D35=$BL$1),0,1)))</f>
        <v>1</v>
      </c>
      <c r="BN32" s="3">
        <f>IF($A32&gt;='576way_Regular Symbol(2wild)'!G$16,"",IF(E32=0,"",IF(OR(E32=$AM$1,E32=$BL$1,E33=$AM$1,E33=$BL$1,E34=$AM$1,E34=$BL$1,E35=$AM$1,E35=$BL$1),0,1)))</f>
        <v>1</v>
      </c>
      <c r="BO32" s="3">
        <f>IF($A32&gt;='576way_Regular Symbol(2wild)'!H$16,"",IF(F32=0,"",IF(OR(F32=$AM$1,F32=$BL$1,F33=$AM$1,F33=$BL$1,F34=$AM$1,F34=$BL$1,F35=$AM$1,F35=$BL$1),0,1)))</f>
        <v>1</v>
      </c>
      <c r="BQ32" s="3">
        <f>IF($A32&gt;='576way_Regular Symbol(2wild)'!D$16,"",IF(B32=0,"",IF(OR(B32=$BQ$1,B32=$BR$1,B33=$BQ$1,B33=$BR$1,B34=$BQ$1,B34=$BR$1),0,1)))</f>
        <v>1</v>
      </c>
      <c r="BR32" s="3">
        <f>IF($A32&gt;='576way_Regular Symbol(2wild)'!E$16,"",IF(C32=0,"",IF(OR(C32=$BQ$1,C32=$BR$1,C33=$BQ$1,C33=$BR$1,C34=$BQ$1,C34=$BR$1),0,1)))</f>
        <v>1</v>
      </c>
      <c r="BS32" s="3">
        <f>IF($A32&gt;='576way_Regular Symbol(2wild)'!F$16,"",IF(D32=0,"",IF(OR(D32=$BQ$1,D32=$BR$1,D33=$BQ$1,D33=$BR$1,D34=$BQ$1,D34=$BR$1,D35=$BQ$1,D35=$BR$1),0,1)))</f>
        <v>1</v>
      </c>
      <c r="BT32" s="3">
        <f>IF($A32&gt;='576way_Regular Symbol(2wild)'!G$16,"",IF(E32=0,"",IF(OR(E32=$BQ$1,E32=$BR$1,E33=$BQ$1,E33=$BR$1,E34=$BQ$1,E34=$BR$1,E35=$BQ$1,E35=$BR$1),0,1)))</f>
        <v>1</v>
      </c>
      <c r="BU32" s="3">
        <f>IF($A32&gt;='576way_Regular Symbol(2wild)'!H$16,"",IF(F32=0,"",IF(OR(F32=$BQ$1,F32=$BR$1,F33=$BQ$1,F33=$BR$1,F34=$BQ$1,F34=$BR$1,F35=$BQ$1,F35=$BR$1),0,1)))</f>
        <v>1</v>
      </c>
      <c r="BW32" s="3">
        <f>IF($A32&gt;='576way_Regular Symbol(2wild)'!D$16,"",IF(B32=0,"",IF(OR(B32=$BW$1,B33=$BW$1,B34=$BW$1,B32=$BX$1,B33=$BX$1,B34=$BX$1),0,1)))</f>
        <v>0</v>
      </c>
      <c r="BX32" s="3">
        <f>IF($A32&gt;='576way_Regular Symbol(2wild)'!E$16,"",IF(C32=0,"",IF(OR(C32=$BW$1,C33=$BW$1,C34=$BW$1,C32=$BX$1,C33=$BX$1,C34=$BX$1),0,1)))</f>
        <v>1</v>
      </c>
      <c r="BY32" s="3">
        <f>IF($A32&gt;='576way_Regular Symbol(2wild)'!F$16,"",IF(D32=0,"",IF(OR(D32=$BW$1,D33=$BW$1,D34=$BW$1,D32=$BX$1,D33=$BX$1,D34=$BX$1,D35=$BW$1,D35=$BX$1),0,1)))</f>
        <v>1</v>
      </c>
      <c r="BZ32" s="3">
        <f>IF($A32&gt;='576way_Regular Symbol(2wild)'!G$16,"",IF(E32=0,"",IF(OR(E32=$BW$1,E33=$BW$1,E34=$BW$1,E32=$BX$1,E33=$BX$1,E34=$BX$1,E35=$BW$1,E35=$BX$1),0,1)))</f>
        <v>1</v>
      </c>
      <c r="CA32" s="3">
        <f>IF($A32&gt;='576way_Regular Symbol(2wild)'!H$16,"",IF(F32=0,"",IF(OR(F32=$BW$1,F33=$BW$1,F34=$BW$1,F32=$BX$1,F33=$BX$1,F34=$BX$1,F35=$BW$1,F35=$BX$1),0,1)))</f>
        <v>1</v>
      </c>
      <c r="CC32" s="3">
        <f>IF($A32&gt;='576way_Regular Symbol(2wild)'!D$16,"",IF(B32=0,"",IF(OR(B32=$BW$1,B33=$BW$1,B34=$BW$1,B32=$CD$1,B33=$CD$1,B34=$CD$1),0,1)))</f>
        <v>1</v>
      </c>
      <c r="CD32" s="3">
        <f>IF($A32&gt;='576way_Regular Symbol(2wild)'!E$16,"",IF(C32=0,"",IF(OR(C32=$BW$1,C33=$BW$1,C34=$BW$1,C32=$CD$1,C33=$CD$1,C34=$CD$1),0,1)))</f>
        <v>1</v>
      </c>
      <c r="CE32" s="3">
        <f>IF($A32&gt;='576way_Regular Symbol(2wild)'!F$16,"",IF(D32=0,"",IF(OR(D32=$BW$1,D33=$BW$1,D34=$BW$1,D32=$CD$1,D33=$CD$1,D34=$CD$1,D35=$BW$1,D35=$CD$1),0,1)))</f>
        <v>0</v>
      </c>
      <c r="CF32" s="3">
        <f>IF($A32&gt;='576way_Regular Symbol(2wild)'!G$16,"",IF(E32=0,"",IF(OR(E32=$BW$1,E33=$BW$1,E34=$BW$1,E32=$CD$1,E33=$CD$1,E34=$CD$1,E35=$BW$1,E35=$CD$1),0,1)))</f>
        <v>1</v>
      </c>
      <c r="CG32" s="3">
        <f>IF($A32&gt;='576way_Regular Symbol(2wild)'!H$16,"",IF(F32=0,"",IF(OR(F32=$BW$1,F33=$BW$1,F34=$BW$1,F32=$CD$1,F33=$CD$1,F34=$CD$1,F35=$BW$1,F35=$CD$1),0,1)))</f>
        <v>0</v>
      </c>
      <c r="CI32" s="3">
        <f>IF($A32&gt;='576way_Regular Symbol(2wild)'!D$16,"",IF(B32=0,"",IF(OR(B32=$BW$1,B33=$BW$1,B34=$BW$1,B32=$CJ$1,B33=$CJ$1,B34=$CJ$1),0,1)))</f>
        <v>0</v>
      </c>
      <c r="CJ32" s="3">
        <f>IF($A32&gt;='576way_Regular Symbol(2wild)'!E$16,"",IF(C32=0,"",IF(OR(C32=$BW$1,C33=$BW$1,C34=$BW$1,C32=$CJ$1,C33=$CJ$1,C34=$CJ$1),0,1)))</f>
        <v>1</v>
      </c>
      <c r="CK32" s="3">
        <f>IF($A32&gt;='576way_Regular Symbol(2wild)'!F$16,"",IF(D32=0,"",IF(OR(D32=$BW$1,D33=$BW$1,D34=$BW$1,D32=$CJ$1,D33=$CJ$1,D34=$CJ$1,D35=$BW$1,D35=$CJ$1),0,1)))</f>
        <v>1</v>
      </c>
      <c r="CL32" s="3">
        <f>IF($A32&gt;='576way_Regular Symbol(2wild)'!G$16,"",IF(E32=0,"",IF(OR(E32=$BW$1,E33=$BW$1,E34=$BW$1,E32=$CJ$1,E33=$CJ$1,E34=$CJ$1,E35=$BW$1,E35=$CJ$1),0,1)))</f>
        <v>1</v>
      </c>
      <c r="CM32" s="3">
        <f>IF($A32&gt;='576way_Regular Symbol(2wild)'!H$16,"",IF(F32=0,"",IF(OR(F32=$BW$1,F33=$BW$1,F34=$BW$1,F32=$CJ$1,F33=$CJ$1,F34=$CJ$1,F35=$BW$1,F35=$CJ$1),0,1)))</f>
        <v>0</v>
      </c>
      <c r="CO32" s="3">
        <f>IF($A32&gt;='576way_Regular Symbol(2wild)'!D$16,"",IF(B32=0,"",IF(OR(B32=$BW$1,B33=$BW$1,B34=$BW$1,B32=$CP$1,B33=$CP$1,B34=$CP$1),0,1)))</f>
        <v>1</v>
      </c>
      <c r="CP32" s="3">
        <f>IF($A32&gt;='576way_Regular Symbol(2wild)'!E$16,"",IF(C32=0,"",IF(OR(C32=$BW$1,C33=$BW$1,C34=$BW$1,C32=$CP$1,C33=$CP$1,C34=$CP$1),0,1)))</f>
        <v>1</v>
      </c>
      <c r="CQ32" s="3">
        <f>IF($A32&gt;='576way_Regular Symbol(2wild)'!F$16,"",IF(D32=0,"",IF(OR(D32=$BW$1,D33=$BW$1,D34=$BW$1,D32=$CP$1,D33=$CP$1,D34=$CP$1,D35=$BW$1,D35=$CP$1),0,1)))</f>
        <v>1</v>
      </c>
      <c r="CR32" s="3">
        <f>IF($A32&gt;='576way_Regular Symbol(2wild)'!G$16,"",IF(E32=0,"",IF(OR(E32=$BW$1,E33=$BW$1,E34=$BW$1,E32=$CP$1,E33=$CP$1,E34=$CP$1,E35=$BW$1,E35=$CP$1),0,1)))</f>
        <v>1</v>
      </c>
      <c r="CS32" s="3">
        <f>IF($A32&gt;='576way_Regular Symbol(2wild)'!H$16,"",IF(F32=0,"",IF(OR(F32=$BW$1,F33=$BW$1,F34=$BW$1,F32=$CP$1,F33=$CP$1,F34=$CP$1,F35=$BW$1,F35=$CP$1),0,1)))</f>
        <v>1</v>
      </c>
      <c r="CU32" s="3">
        <f>IF($A32&gt;='576way_Regular Symbol(2wild)'!D$16,"",IF(B32=0,"",IF(OR(B32=$BW$1,B33=$BW$1,B34=$BW$1,B32=$CV$1,B33=$CV$1,B34=$CV$1),0,1)))</f>
        <v>1</v>
      </c>
      <c r="CV32" s="3">
        <f>IF($A32&gt;='576way_Regular Symbol(2wild)'!E$16,"",IF(C32=0,"",IF(OR(C32=$BW$1,C33=$BW$1,C34=$BW$1,C32=$CV$1,C33=$CV$1,C34=$CV$1),0,1)))</f>
        <v>1</v>
      </c>
      <c r="CW32" s="3">
        <f>IF($A32&gt;='576way_Regular Symbol(2wild)'!F$16,"",IF(D32=0,"",IF(OR(D32=$BW$1,D33=$BW$1,D34=$BW$1,D32=$CV$1,D33=$CV$1,D34=$CV$1,D35=$BW$1,D35=$CV$1),0,1)))</f>
        <v>1</v>
      </c>
      <c r="CX32" s="3">
        <f>IF($A32&gt;='576way_Regular Symbol(2wild)'!G$16,"",IF(E32=0,"",IF(OR(E32=$BW$1,E33=$BW$1,E34=$BW$1,E32=$CV$1,E33=$CV$1,E34=$CV$1,E35=$BW$1,E35=$CV$1),0,1)))</f>
        <v>1</v>
      </c>
      <c r="CY32" s="3">
        <f>IF($A32&gt;='576way_Regular Symbol(2wild)'!H$16,"",IF(F32=0,"",IF(OR(F32=$BW$1,F33=$BW$1,F34=$BW$1,F32=$CV$1,F33=$CV$1,F34=$CV$1,F35=$BW$1,F35=$CV$1),0,1)))</f>
        <v>1</v>
      </c>
    </row>
    <row r="33" spans="1:103">
      <c r="A33" s="337">
        <f>IF('243way_Regular Symbol'!L32="","",'243way_Regular Symbol'!L32)</f>
        <v>29</v>
      </c>
      <c r="B33" s="191" t="str">
        <f>IF('576way_Regular Symbol(2wild)'!Q32="",
IF($A33-'576way_Regular Symbol(2wild)'!D$16&gt;='576way_RegularＸ_W()'!B$2-1,"",VLOOKUP($A33-'576way_Regular Symbol(2wild)'!D$16,'576way_Regular Symbol(2wild)'!$P$3:$U$99,'576way_RegularＸ_W()'!B$3+1,FALSE)),
'576way_Regular Symbol(2wild)'!Q32)</f>
        <v>M3</v>
      </c>
      <c r="C33" s="191" t="str">
        <f>IF('576way_Regular Symbol(2wild)'!R32="",
IF($A33-'576way_Regular Symbol(2wild)'!E$16&gt;='576way_RegularＸ_W()'!C$2-1,"",VLOOKUP($A33-'576way_Regular Symbol(2wild)'!E$16,'576way_Regular Symbol(2wild)'!$P$3:$U$99,'576way_RegularＸ_W()'!C$3+1,FALSE)),
'576way_Regular Symbol(2wild)'!R32)</f>
        <v>M1</v>
      </c>
      <c r="D33" s="191" t="str">
        <f>IF('576way_Regular Symbol(2wild)'!S32="",
IF($A33-'576way_Regular Symbol(2wild)'!F$16&gt;='576way_RegularＸ_W()'!D$2-1,"",VLOOKUP($A33-'576way_Regular Symbol(2wild)'!F$16,'576way_Regular Symbol(2wild)'!$P$3:$U$99,'576way_RegularＸ_W()'!D$3+1,FALSE)),
'576way_Regular Symbol(2wild)'!S32)</f>
        <v>Q</v>
      </c>
      <c r="E33" s="191" t="str">
        <f>IF('576way_Regular Symbol(2wild)'!T32="",
IF($A33-'576way_Regular Symbol(2wild)'!G$16&gt;='576way_RegularＸ_W()'!E$2-1,"",VLOOKUP($A33-'576way_Regular Symbol(2wild)'!G$16,'576way_Regular Symbol(2wild)'!$P$3:$U$99,'576way_RegularＸ_W()'!E$3+1,FALSE)),
'576way_Regular Symbol(2wild)'!T32)</f>
        <v>M5</v>
      </c>
      <c r="F33" s="191" t="str">
        <f>IF('576way_Regular Symbol(2wild)'!U32="",
IF($A33-'576way_Regular Symbol(2wild)'!H$16&gt;='576way_RegularＸ_W()'!F$2-1,"",VLOOKUP($A33-'576way_Regular Symbol(2wild)'!H$16,'576way_Regular Symbol(2wild)'!$P$3:$U$99,'576way_RegularＸ_W()'!F$3+1,FALSE)),
'576way_Regular Symbol(2wild)'!U32)</f>
        <v>Q</v>
      </c>
      <c r="N33" s="363">
        <f t="shared" si="66"/>
        <v>29</v>
      </c>
      <c r="O33" s="344">
        <f>IF($A33&gt;='576way_Regular Symbol(2wild)'!D$16,"",IF(B33="","",IF(OR(B33=$O$1,B33=$P$1,B34=$O$1,B34=$P$1,B35=$O$1,B35=$P$1),0,1)))</f>
        <v>1</v>
      </c>
      <c r="P33" s="344">
        <f>IF($A33&gt;='576way_Regular Symbol(2wild)'!E$16,"",IF(C33="","",IF(OR(C33=$O$1,C33=$P$1,C34=$O$1,C34=$P$1,C35=$O$1,C35=$P$1),0,1)))</f>
        <v>0</v>
      </c>
      <c r="Q33" s="344">
        <f>IF($A33&gt;='576way_Regular Symbol(2wild)'!F$16,"",IF(D33="","",IF(OR(D33=$O$1,D33=$P$1,D34=$O$1,D34=$P$1,D35=$O$1,D35=$P$1,D36=$O$1,D36=$P$1),0,1)))</f>
        <v>1</v>
      </c>
      <c r="R33" s="344">
        <f>IF($A33&gt;='576way_Regular Symbol(2wild)'!G$16,"",IF(E33="","",IF(OR(E33=$O$1,E33=$P$1,E34=$O$1,E34=$P$1,E35=$O$1,E35=$P$1,E36=$O$1,E36=$P$1),0,1)))</f>
        <v>1</v>
      </c>
      <c r="S33" s="344">
        <f>IF($A33&gt;='576way_Regular Symbol(2wild)'!H$16,"",IF(F33="","",IF(OR(F33=$O$1,F33=$P$1,F34=$O$1,F34=$P$1,F35=$O$1,F35=$P$1,F36=$O$1,F36=$P$1),0,1)))</f>
        <v>1</v>
      </c>
      <c r="U33" s="344">
        <f>IF($A33&gt;='576way_Regular Symbol(2wild)'!D$16,"",IF(B33=0,"",IF(OR(B33=$U$1,B33=$V$1,B34=$U$1,B34=$V$1,B35=$U$1,B35=$V$1),0,1)))</f>
        <v>1</v>
      </c>
      <c r="V33" s="344">
        <f>IF($A33&gt;='576way_Regular Symbol(2wild)'!E$16,"",IF(C33=0,"",IF(OR(C33=$U$1,C33=$V$1,C34=$U$1,C34=$V$1,C35=$U$1,C35=$V$1),0,1)))</f>
        <v>1</v>
      </c>
      <c r="W33" s="3">
        <f>IF($A33&gt;='576way_Regular Symbol(2wild)'!F$16,"",IF(D33=0,"",IF(OR(D33=$U$1,D33=$V$1,D34=$U$1,D34=$V$1,D35=$U$1,D35=$V$1,D36=$U$1,D36=$V$1),0,1)))</f>
        <v>0</v>
      </c>
      <c r="X33" s="3">
        <f>IF($A33&gt;='576way_Regular Symbol(2wild)'!G$16,"",IF(E33=0,"",IF(OR(E33=$U$1,E33=$V$1,E34=$U$1,E34=$V$1,E35=$U$1,E35=$V$1,E36=$U$1,E36=$V$1),0,1)))</f>
        <v>1</v>
      </c>
      <c r="Y33" s="3">
        <f>IF($A33&gt;='576way_Regular Symbol(2wild)'!H$16,"",IF(F33=0,"",IF(OR(F33=$U$1,F33=$V$1,F34=$U$1,F34=$V$1,F35=$U$1,F35=$V$1,F36=$U$1,F36=$V$1),0,1)))</f>
        <v>1</v>
      </c>
      <c r="AA33" s="344">
        <f>IF($A33&gt;='576way_Regular Symbol(2wild)'!D$16,"",IF(B33=0,"",IF(OR(B33=$AA$1,B33=$AB$1,B34=$AA$1,B34=$AB$1,B35=$AA$1,,B35=$AB$1),0,1)))</f>
        <v>0</v>
      </c>
      <c r="AB33" s="344">
        <f>IF($A33&gt;='576way_Regular Symbol(2wild)'!E$16,"",IF(C33=0,"",IF(OR(C33=$AA$1,C33=$AB$1,C34=$AA$1,C34=$AB$1,C35=$AA$1,,C35=$AB$1),0,1)))</f>
        <v>1</v>
      </c>
      <c r="AC33" s="3">
        <f>IF($A33&gt;='576way_Regular Symbol(2wild)'!F$16,"",IF(D33=0,"",IF(OR(D33=$AA$1,D33=$AB$1,D34=$AA$1,D34=$AB$1,D35=$AA$1,D35=$AB$1,D36=$AA$1,D36=$AB$1),0,1)))</f>
        <v>1</v>
      </c>
      <c r="AD33" s="3">
        <f>IF($A33&gt;='576way_Regular Symbol(2wild)'!G$16,"",IF(E33=0,"",IF(OR(E33=$AA$1,E33=$AB$1,E34=$AA$1,E34=$AB$1,E35=$AA$1,E35=$AB$1,E36=$AA$1,E36=$AB$1),0,1)))</f>
        <v>1</v>
      </c>
      <c r="AE33" s="3">
        <f>IF($A33&gt;='576way_Regular Symbol(2wild)'!H$16,"",IF(F33=0,"",IF(OR(F33=$AA$1,F33=$AB$1,F34=$AA$1,F34=$AB$1,F35=$AA$1,F35=$AB$1,F36=$AA$1,F36=$AB$1),0,1)))</f>
        <v>1</v>
      </c>
      <c r="AG33" s="344">
        <f>IF($A33&gt;='576way_Regular Symbol(2wild)'!D$16,"",IF(B33=0,"",IF(OR(B33=$AG$1,B33=$AH$1,B34=$AG$1,B34=$AH$1,B35=$AG$1,B35=$AH$1),0,1)))</f>
        <v>1</v>
      </c>
      <c r="AH33" s="344">
        <f>IF($A33&gt;='576way_Regular Symbol(2wild)'!E$16,"",IF(C33=0,"",IF(OR(C33=$AG$1,C33=$AH$1,C34=$AG$1,C34=$AH$1,C35=$AG$1,C35=$AH$1),0,1)))</f>
        <v>1</v>
      </c>
      <c r="AI33" s="3">
        <f>IF($A33&gt;='576way_Regular Symbol(2wild)'!F$16,"",IF(D33=0,"",IF(OR(D33=$AG$1,D33=$AH$1,D34=$AG$1,D34=$AH$1,D35=$AG$1,D35=$AH$1,D36=$AG$1,D36=$AH$1),0,1)))</f>
        <v>1</v>
      </c>
      <c r="AJ33" s="3">
        <f>IF($A33&gt;='576way_Regular Symbol(2wild)'!G$16,"",IF(E33=0,"",IF(OR(E33=$AG$1,E33=$AH$1,E34=$AG$1,E34=$AH$1,E35=$AG$1,E35=$AH$1,E36=$AG$1,E36=$AH$1),0,1)))</f>
        <v>1</v>
      </c>
      <c r="AK33" s="3">
        <f>IF($A33&gt;='576way_Regular Symbol(2wild)'!H$16,"",IF(F33=0,"",IF(OR(F33=$AG$1,F33=$AH$1,F34=$AG$1,F34=$AH$1,F35=$AG$1,F35=$AH$1,F36=$AG$1,F36=$AH$1),0,1)))</f>
        <v>1</v>
      </c>
      <c r="AM33" s="344">
        <f>IF($A33&gt;='576way_Regular Symbol(2wild)'!D$16,"",IF(B33=0,"",IF(OR(B33=$AM$1,B33=$AN$1,B34=$AM$1,B34=$AN$1,B35=$AM$1,B35=$AN$1),0,1)))</f>
        <v>1</v>
      </c>
      <c r="AN33" s="344">
        <f>IF($A33&gt;='576way_Regular Symbol(2wild)'!E$16,"",IF(C33=0,"",IF(OR(C33=$AM$1,C33=$AN$1,C34=$AM$1,C34=$AN$1,C35=$AM$1,C35=$AN$1),0,1)))</f>
        <v>0</v>
      </c>
      <c r="AO33" s="3">
        <f>IF($A33&gt;='576way_Regular Symbol(2wild)'!F$16,"",IF(D33=0,"",IF(OR(D33=$AM$1,D33=$AN$1,D34=$AM$1,D34=$AN$1,D35=$AM$1,D35=$AN$1,D36=$AM$1,D36=$AN$1),0,1)))</f>
        <v>1</v>
      </c>
      <c r="AP33" s="3">
        <f>IF($A33&gt;='576way_Regular Symbol(2wild)'!G$16,"",IF(E33=0,"",IF(OR(E33=$AM$1,E33=$AN$1,E34=$AM$1,E34=$AN$1,E35=$AM$1,E35=$AN$1,E36=$AM$1,E36=$AN$1),0,1)))</f>
        <v>0</v>
      </c>
      <c r="AQ33" s="3">
        <f>IF($A33&gt;='576way_Regular Symbol(2wild)'!H$16,"",IF(F33=0,"",IF(OR(F33=$AM$1,F33=$AN$1,F34=$AM$1,F34=$AN$1,F35=$AM$1,F35=$AN$1,F36=$AM$1,F36=$AN$1),0,1)))</f>
        <v>0</v>
      </c>
      <c r="AS33" s="344">
        <f>IF($A33&gt;='576way_Regular Symbol(2wild)'!D$16,"",IF(B33=0,"",IF(OR(B33=$AM$1,B33=$AT$1,B34=$AM$1,B34=$AT$1,B35=$AM$1,B35=$AT$1),0,1)))</f>
        <v>1</v>
      </c>
      <c r="AT33" s="344">
        <f>IF($A33&gt;='576way_Regular Symbol(2wild)'!E$16,"",IF(C33=0,"",IF(OR(C33=$AM$1,C33=$AT$1,C34=$AM$1,C34=$AT$1,C35=$AM$1,C35=$AT$1),0,1)))</f>
        <v>1</v>
      </c>
      <c r="AU33" s="3">
        <f>IF($A33&gt;='576way_Regular Symbol(2wild)'!F$16,"",IF(D33=0,"",IF(OR(D33=$AM$1,D33=$AT$1,D34=$AM$1,D34=$AT$1,D35=$AM$1,D35=$AT$1,D36=$AM$1,D36=$AT$1),0,1)))</f>
        <v>1</v>
      </c>
      <c r="AV33" s="3">
        <f>IF($A33&gt;='576way_Regular Symbol(2wild)'!G$16,"",IF(E33=0,"",IF(OR(E33=$AM$1,E33=$AT$1,E34=$AM$1,E34=$AT$1,E35=$AM$1,E35=$AT$1,E36=$AM$1,E36=$AT$1),0,1)))</f>
        <v>1</v>
      </c>
      <c r="AW33" s="3">
        <f>IF($A33&gt;='576way_Regular Symbol(2wild)'!H$16,"",IF(F33=0,"",IF(OR(F33=$AM$1,F33=$AT$1,F34=$AM$1,F34=$AT$1,F35=$AM$1,F35=$AT$1,F36=$AM$1,F36=$AT$1),0,1)))</f>
        <v>1</v>
      </c>
      <c r="AY33" s="344">
        <f>IF($A33&gt;='576way_Regular Symbol(2wild)'!D$16,"",IF(B33=0,"",IF(OR(B33=$AM$1,B33=$AZ$1,B34=$AM$1,B34=$AZ$1,B35=$AM$1,B35=$AZ$1),0,1)))</f>
        <v>1</v>
      </c>
      <c r="AZ33" s="344">
        <f>IF($A33&gt;='576way_Regular Symbol(2wild)'!E$16,"",IF(C33=0,"",IF(OR(C33=$AM$1,C33=$AZ$1,C34=$AM$1,C34=$AZ$1,C35=$AM$1,C35=$AZ$1),0,1)))</f>
        <v>1</v>
      </c>
      <c r="BA33" s="3">
        <f>IF($A33&gt;='576way_Regular Symbol(2wild)'!F$16,"",IF(D33=0,"",IF(OR(D33=$AM$1,D33=$AZ$1,D34=$AM$1,D34=$AZ$1,D35=$AM$1,D35=$AZ$1,D36=$AM$1,D36=$AZ$1),0,1)))</f>
        <v>1</v>
      </c>
      <c r="BB33" s="3">
        <f>IF($A33&gt;='576way_Regular Symbol(2wild)'!G$16,"",IF(E33=0,"",IF(OR(E33=$AM$1,E33=$AZ$1,E34=$AM$1,E34=$AZ$1,E35=$AM$1,E35=$AZ$1,E36=$AM$1,E36=$AZ$1),0,1)))</f>
        <v>1</v>
      </c>
      <c r="BC33" s="3">
        <f>IF($A33&gt;='576way_Regular Symbol(2wild)'!H$16,"",IF(F33=0,"",IF(OR(F33=$AM$1,F33=$AZ$1,F34=$AM$1,F34=$AZ$1,F35=$AM$1,F35=$AZ$1,F36=$AM$1,F36=$AZ$1),0,1)))</f>
        <v>1</v>
      </c>
      <c r="BE33" s="344">
        <f>IF($A33&gt;='576way_Regular Symbol(2wild)'!D$16,"",IF(B33=0,"",IF(OR(B33=$AM$1,B33=$BF$1,B34=$AM$1,B34=$BF$1,B35=$AM$1,B35=$BF$1),0,1)))</f>
        <v>1</v>
      </c>
      <c r="BF33" s="344">
        <f>IF($A33&gt;='576way_Regular Symbol(2wild)'!E$16,"",IF(C33=0,"",IF(OR(C33=$AM$1,C33=$BF$1,C34=$AM$1,C34=$BF$1,C35=$AM$1,C35=$BF$1),0,1)))</f>
        <v>1</v>
      </c>
      <c r="BG33" s="3">
        <f>IF($A33&gt;='576way_Regular Symbol(2wild)'!F$16,"",IF(D33=0,"",COUNTIF(D33:D36,$BF$1)))</f>
        <v>0</v>
      </c>
      <c r="BH33" s="3">
        <f>IF($A33&gt;='576way_Regular Symbol(2wild)'!G$16,"",IF(E33=0,"",COUNTIF(E33:E36,$BF$1)))</f>
        <v>0</v>
      </c>
      <c r="BI33" s="3">
        <f>IF($A33&gt;='576way_Regular Symbol(2wild)'!H$16,"",IF(F33=0,"",COUNTIF(F33:F36,$BF$1)))</f>
        <v>0</v>
      </c>
      <c r="BK33" s="344">
        <f>IF($A33&gt;='576way_Regular Symbol(2wild)'!D$16,"",IF(B33=0,"",IF(OR(B33=$AM$1,B33=$BL$1,B34=$AM$1,B34=$BL$1,B35=$AM$1,B35=$BL$1),0,1)))</f>
        <v>1</v>
      </c>
      <c r="BL33" s="344">
        <f>IF($A33&gt;='576way_Regular Symbol(2wild)'!E$16,"",IF(C33=0,"",IF(OR(C33=$AM$1,C33=$BL$1,C34=$AM$1,C34=$BL$1,C35=$AM$1,C35=$BL$1),0,1)))</f>
        <v>1</v>
      </c>
      <c r="BM33" s="3">
        <f>IF($A33&gt;='576way_Regular Symbol(2wild)'!F$16,"",IF(D33=0,"",IF(OR(D33=$AM$1,D33=$BL$1,D34=$AM$1,D34=$BL$1,D35=$AM$1,D35=$BL$1,D36=$AM$1,D36=$BL$1),0,1)))</f>
        <v>1</v>
      </c>
      <c r="BN33" s="3">
        <f>IF($A33&gt;='576way_Regular Symbol(2wild)'!G$16,"",IF(E33=0,"",IF(OR(E33=$AM$1,E33=$BL$1,E34=$AM$1,E34=$BL$1,E35=$AM$1,E35=$BL$1,E36=$AM$1,E36=$BL$1),0,1)))</f>
        <v>1</v>
      </c>
      <c r="BO33" s="3">
        <f>IF($A33&gt;='576way_Regular Symbol(2wild)'!H$16,"",IF(F33=0,"",IF(OR(F33=$AM$1,F33=$BL$1,F34=$AM$1,F34=$BL$1,F35=$AM$1,F35=$BL$1,F36=$AM$1,F36=$BL$1),0,1)))</f>
        <v>1</v>
      </c>
      <c r="BQ33" s="3">
        <f>IF($A33&gt;='576way_Regular Symbol(2wild)'!D$16,"",IF(B33=0,"",IF(OR(B33=$BQ$1,B33=$BR$1,B34=$BQ$1,B34=$BR$1,B35=$BQ$1,B35=$BR$1),0,1)))</f>
        <v>1</v>
      </c>
      <c r="BR33" s="3">
        <f>IF($A33&gt;='576way_Regular Symbol(2wild)'!E$16,"",IF(C33=0,"",IF(OR(C33=$BQ$1,C33=$BR$1,C34=$BQ$1,C34=$BR$1,C35=$BQ$1,C35=$BR$1),0,1)))</f>
        <v>1</v>
      </c>
      <c r="BS33" s="3">
        <f>IF($A33&gt;='576way_Regular Symbol(2wild)'!F$16,"",IF(D33=0,"",IF(OR(D33=$BQ$1,D33=$BR$1,D34=$BQ$1,D34=$BR$1,D35=$BQ$1,D35=$BR$1,D36=$BQ$1,D36=$BR$1),0,1)))</f>
        <v>1</v>
      </c>
      <c r="BT33" s="3">
        <f>IF($A33&gt;='576way_Regular Symbol(2wild)'!G$16,"",IF(E33=0,"",IF(OR(E33=$BQ$1,E33=$BR$1,E34=$BQ$1,E34=$BR$1,E35=$BQ$1,E35=$BR$1,E36=$BQ$1,E36=$BR$1),0,1)))</f>
        <v>1</v>
      </c>
      <c r="BU33" s="3">
        <f>IF($A33&gt;='576way_Regular Symbol(2wild)'!H$16,"",IF(F33=0,"",IF(OR(F33=$BQ$1,F33=$BR$1,F34=$BQ$1,F34=$BR$1,F35=$BQ$1,F35=$BR$1,F36=$BQ$1,F36=$BR$1),0,1)))</f>
        <v>1</v>
      </c>
      <c r="BW33" s="3">
        <f>IF($A33&gt;='576way_Regular Symbol(2wild)'!D$16,"",IF(B33=0,"",IF(OR(B33=$BW$1,B34=$BW$1,B35=$BW$1,B33=$BX$1,B34=$BX$1,B35=$BX$1),0,1)))</f>
        <v>0</v>
      </c>
      <c r="BX33" s="3">
        <f>IF($A33&gt;='576way_Regular Symbol(2wild)'!E$16,"",IF(C33=0,"",IF(OR(C33=$BW$1,C34=$BW$1,C35=$BW$1,C33=$BX$1,C34=$BX$1,C35=$BX$1),0,1)))</f>
        <v>1</v>
      </c>
      <c r="BY33" s="3">
        <f>IF($A33&gt;='576way_Regular Symbol(2wild)'!F$16,"",IF(D33=0,"",IF(OR(D33=$BW$1,D34=$BW$1,D35=$BW$1,D33=$BX$1,D34=$BX$1,D35=$BX$1,D36=$BW$1,D36=$BX$1),0,1)))</f>
        <v>1</v>
      </c>
      <c r="BZ33" s="3">
        <f>IF($A33&gt;='576way_Regular Symbol(2wild)'!G$16,"",IF(E33=0,"",IF(OR(E33=$BW$1,E34=$BW$1,E35=$BW$1,E33=$BX$1,E34=$BX$1,E35=$BX$1,E36=$BW$1,E36=$BX$1),0,1)))</f>
        <v>0</v>
      </c>
      <c r="CA33" s="3">
        <f>IF($A33&gt;='576way_Regular Symbol(2wild)'!H$16,"",IF(F33=0,"",IF(OR(F33=$BW$1,F34=$BW$1,F35=$BW$1,F33=$BX$1,F34=$BX$1,F35=$BX$1,F36=$BW$1,F36=$BX$1),0,1)))</f>
        <v>1</v>
      </c>
      <c r="CC33" s="3">
        <f>IF($A33&gt;='576way_Regular Symbol(2wild)'!D$16,"",IF(B33=0,"",IF(OR(B33=$BW$1,B34=$BW$1,B35=$BW$1,B33=$CD$1,B34=$CD$1,B35=$CD$1),0,1)))</f>
        <v>1</v>
      </c>
      <c r="CD33" s="3">
        <f>IF($A33&gt;='576way_Regular Symbol(2wild)'!E$16,"",IF(C33=0,"",IF(OR(C33=$BW$1,C34=$BW$1,C35=$BW$1,C33=$CD$1,C34=$CD$1,C35=$CD$1),0,1)))</f>
        <v>1</v>
      </c>
      <c r="CE33" s="3">
        <f>IF($A33&gt;='576way_Regular Symbol(2wild)'!F$16,"",IF(D33=0,"",IF(OR(D33=$BW$1,D34=$BW$1,D35=$BW$1,D33=$CD$1,D34=$CD$1,D35=$CD$1,D36=$BW$1,D36=$CD$1),0,1)))</f>
        <v>0</v>
      </c>
      <c r="CF33" s="3">
        <f>IF($A33&gt;='576way_Regular Symbol(2wild)'!G$16,"",IF(E33=0,"",IF(OR(E33=$BW$1,E34=$BW$1,E35=$BW$1,E33=$CD$1,E34=$CD$1,E35=$CD$1,E36=$BW$1,E36=$CD$1),0,1)))</f>
        <v>1</v>
      </c>
      <c r="CG33" s="3">
        <f>IF($A33&gt;='576way_Regular Symbol(2wild)'!H$16,"",IF(F33=0,"",IF(OR(F33=$BW$1,F34=$BW$1,F35=$BW$1,F33=$CD$1,F34=$CD$1,F35=$CD$1,F36=$BW$1,F36=$CD$1),0,1)))</f>
        <v>0</v>
      </c>
      <c r="CI33" s="3">
        <f>IF($A33&gt;='576way_Regular Symbol(2wild)'!D$16,"",IF(B33=0,"",IF(OR(B33=$BW$1,B34=$BW$1,B35=$BW$1,B33=$CJ$1,B34=$CJ$1,B35=$CJ$1),0,1)))</f>
        <v>1</v>
      </c>
      <c r="CJ33" s="3">
        <f>IF($A33&gt;='576way_Regular Symbol(2wild)'!E$16,"",IF(C33=0,"",IF(OR(C33=$BW$1,C34=$BW$1,C35=$BW$1,C33=$CJ$1,C34=$CJ$1,C35=$CJ$1),0,1)))</f>
        <v>1</v>
      </c>
      <c r="CK33" s="3">
        <f>IF($A33&gt;='576way_Regular Symbol(2wild)'!F$16,"",IF(D33=0,"",IF(OR(D33=$BW$1,D34=$BW$1,D35=$BW$1,D33=$CJ$1,D34=$CJ$1,D35=$CJ$1,D36=$BW$1,D36=$CJ$1),0,1)))</f>
        <v>1</v>
      </c>
      <c r="CL33" s="3">
        <f>IF($A33&gt;='576way_Regular Symbol(2wild)'!G$16,"",IF(E33=0,"",IF(OR(E33=$BW$1,E34=$BW$1,E35=$BW$1,E33=$CJ$1,E34=$CJ$1,E35=$CJ$1,E36=$BW$1,E36=$CJ$1),0,1)))</f>
        <v>1</v>
      </c>
      <c r="CM33" s="3">
        <f>IF($A33&gt;='576way_Regular Symbol(2wild)'!H$16,"",IF(F33=0,"",IF(OR(F33=$BW$1,F34=$BW$1,F35=$BW$1,F33=$CJ$1,F34=$CJ$1,F35=$CJ$1,F36=$BW$1,F36=$CJ$1),0,1)))</f>
        <v>0</v>
      </c>
      <c r="CO33" s="3">
        <f>IF($A33&gt;='576way_Regular Symbol(2wild)'!D$16,"",IF(B33=0,"",IF(OR(B33=$BW$1,B34=$BW$1,B35=$BW$1,B33=$CP$1,B34=$CP$1,B35=$CP$1),0,1)))</f>
        <v>1</v>
      </c>
      <c r="CP33" s="3">
        <f>IF($A33&gt;='576way_Regular Symbol(2wild)'!E$16,"",IF(C33=0,"",IF(OR(C33=$BW$1,C34=$BW$1,C35=$BW$1,C33=$CP$1,C34=$CP$1,C35=$CP$1),0,1)))</f>
        <v>1</v>
      </c>
      <c r="CQ33" s="3">
        <f>IF($A33&gt;='576way_Regular Symbol(2wild)'!F$16,"",IF(D33=0,"",IF(OR(D33=$BW$1,D34=$BW$1,D35=$BW$1,D33=$CP$1,D34=$CP$1,D35=$CP$1,D36=$BW$1,D36=$CP$1),0,1)))</f>
        <v>1</v>
      </c>
      <c r="CR33" s="3">
        <f>IF($A33&gt;='576way_Regular Symbol(2wild)'!G$16,"",IF(E33=0,"",IF(OR(E33=$BW$1,E34=$BW$1,E35=$BW$1,E33=$CP$1,E34=$CP$1,E35=$CP$1,E36=$BW$1,E36=$CP$1),0,1)))</f>
        <v>1</v>
      </c>
      <c r="CS33" s="3">
        <f>IF($A33&gt;='576way_Regular Symbol(2wild)'!H$16,"",IF(F33=0,"",IF(OR(F33=$BW$1,F34=$BW$1,F35=$BW$1,F33=$CP$1,F34=$CP$1,F35=$CP$1,F36=$BW$1,F36=$CP$1),0,1)))</f>
        <v>1</v>
      </c>
      <c r="CU33" s="3">
        <f>IF($A33&gt;='576way_Regular Symbol(2wild)'!D$16,"",IF(B33=0,"",IF(OR(B33=$BW$1,B34=$BW$1,B35=$BW$1,B33=$CV$1,B34=$CV$1,B35=$CV$1),0,1)))</f>
        <v>1</v>
      </c>
      <c r="CV33" s="3">
        <f>IF($A33&gt;='576way_Regular Symbol(2wild)'!E$16,"",IF(C33=0,"",IF(OR(C33=$BW$1,C34=$BW$1,C35=$BW$1,C33=$CV$1,C34=$CV$1,C35=$CV$1),0,1)))</f>
        <v>1</v>
      </c>
      <c r="CW33" s="3">
        <f>IF($A33&gt;='576way_Regular Symbol(2wild)'!F$16,"",IF(D33=0,"",IF(OR(D33=$BW$1,D34=$BW$1,D35=$BW$1,D33=$CV$1,D34=$CV$1,D35=$CV$1,D36=$BW$1,D36=$CV$1),0,1)))</f>
        <v>1</v>
      </c>
      <c r="CX33" s="3">
        <f>IF($A33&gt;='576way_Regular Symbol(2wild)'!G$16,"",IF(E33=0,"",IF(OR(E33=$BW$1,E34=$BW$1,E35=$BW$1,E33=$CV$1,E34=$CV$1,E35=$CV$1,E36=$BW$1,E36=$CV$1),0,1)))</f>
        <v>1</v>
      </c>
      <c r="CY33" s="3">
        <f>IF($A33&gt;='576way_Regular Symbol(2wild)'!H$16,"",IF(F33=0,"",IF(OR(F33=$BW$1,F34=$BW$1,F35=$BW$1,F33=$CV$1,F34=$CV$1,F35=$CV$1,F36=$BW$1,F36=$CV$1),0,1)))</f>
        <v>1</v>
      </c>
    </row>
    <row r="34" spans="1:103">
      <c r="A34" s="337">
        <f>IF('243way_Regular Symbol'!L33="","",'243way_Regular Symbol'!L33)</f>
        <v>30</v>
      </c>
      <c r="B34" s="191" t="str">
        <f>IF('576way_Regular Symbol(2wild)'!Q33="",
IF($A34-'576way_Regular Symbol(2wild)'!D$16&gt;='576way_RegularＸ_W()'!B$2-1,"",VLOOKUP($A34-'576way_Regular Symbol(2wild)'!D$16,'576way_Regular Symbol(2wild)'!$P$3:$U$99,'576way_RegularＸ_W()'!B$3+1,FALSE)),
'576way_Regular Symbol(2wild)'!Q33)</f>
        <v>K</v>
      </c>
      <c r="C34" s="191" t="str">
        <f>IF('576way_Regular Symbol(2wild)'!R33="",
IF($A34-'576way_Regular Symbol(2wild)'!E$16&gt;='576way_RegularＸ_W()'!C$2-1,"",VLOOKUP($A34-'576way_Regular Symbol(2wild)'!E$16,'576way_Regular Symbol(2wild)'!$P$3:$U$99,'576way_RegularＸ_W()'!C$3+1,FALSE)),
'576way_Regular Symbol(2wild)'!R33)</f>
        <v>S1</v>
      </c>
      <c r="D34" s="191" t="str">
        <f>IF('576way_Regular Symbol(2wild)'!S33="",
IF($A34-'576way_Regular Symbol(2wild)'!F$16&gt;='576way_RegularＸ_W()'!D$2-1,"",VLOOKUP($A34-'576way_Regular Symbol(2wild)'!F$16,'576way_Regular Symbol(2wild)'!$P$3:$U$99,'576way_RegularＸ_W()'!D$3+1,FALSE)),
'576way_Regular Symbol(2wild)'!S33)</f>
        <v>Q</v>
      </c>
      <c r="E34" s="191" t="str">
        <f>IF('576way_Regular Symbol(2wild)'!T33="",
IF($A34-'576way_Regular Symbol(2wild)'!G$16&gt;='576way_RegularＸ_W()'!E$2-1,"",VLOOKUP($A34-'576way_Regular Symbol(2wild)'!G$16,'576way_Regular Symbol(2wild)'!$P$3:$U$99,'576way_RegularＸ_W()'!E$3+1,FALSE)),
'576way_Regular Symbol(2wild)'!T33)</f>
        <v>M5</v>
      </c>
      <c r="F34" s="191" t="str">
        <f>IF('576way_Regular Symbol(2wild)'!U33="",
IF($A34-'576way_Regular Symbol(2wild)'!H$16&gt;='576way_RegularＸ_W()'!F$2-1,"",VLOOKUP($A34-'576way_Regular Symbol(2wild)'!H$16,'576way_Regular Symbol(2wild)'!$P$3:$U$99,'576way_RegularＸ_W()'!F$3+1,FALSE)),
'576way_Regular Symbol(2wild)'!U33)</f>
        <v>J</v>
      </c>
      <c r="N34" s="363">
        <f t="shared" si="66"/>
        <v>30</v>
      </c>
      <c r="O34" s="344">
        <f>IF($A34&gt;='576way_Regular Symbol(2wild)'!D$16,"",IF(B34="","",IF(OR(B34=$O$1,B34=$P$1,B35=$O$1,B35=$P$1,B36=$O$1,B36=$P$1),0,1)))</f>
        <v>1</v>
      </c>
      <c r="P34" s="344">
        <f>IF($A34&gt;='576way_Regular Symbol(2wild)'!E$16,"",IF(C34="","",IF(OR(C34=$O$1,C34=$P$1,C35=$O$1,C35=$P$1,C36=$O$1,C36=$P$1),0,1)))</f>
        <v>0</v>
      </c>
      <c r="Q34" s="344">
        <f>IF($A34&gt;='576way_Regular Symbol(2wild)'!F$16,"",IF(D34="","",IF(OR(D34=$O$1,D34=$P$1,D35=$O$1,D35=$P$1,D36=$O$1,D36=$P$1,D37=$O$1,D37=$P$1),0,1)))</f>
        <v>1</v>
      </c>
      <c r="R34" s="344">
        <f>IF($A34&gt;='576way_Regular Symbol(2wild)'!G$16,"",IF(E34="","",IF(OR(E34=$O$1,E34=$P$1,E35=$O$1,E35=$P$1,E36=$O$1,E36=$P$1,E37=$O$1,E37=$P$1),0,1)))</f>
        <v>1</v>
      </c>
      <c r="S34" s="344">
        <f>IF($A34&gt;='576way_Regular Symbol(2wild)'!H$16,"",IF(F34="","",IF(OR(F34=$O$1,F34=$P$1,F35=$O$1,F35=$P$1,F36=$O$1,F36=$P$1,F37=$O$1,F37=$P$1),0,1)))</f>
        <v>1</v>
      </c>
      <c r="U34" s="344">
        <f>IF($A34&gt;='576way_Regular Symbol(2wild)'!D$16,"",IF(B34=0,"",IF(OR(B34=$U$1,B34=$V$1,B35=$U$1,B35=$V$1,B36=$U$1,B36=$V$1),0,1)))</f>
        <v>0</v>
      </c>
      <c r="V34" s="344">
        <f>IF($A34&gt;='576way_Regular Symbol(2wild)'!E$16,"",IF(C34=0,"",IF(OR(C34=$U$1,C34=$V$1,C35=$U$1,C35=$V$1,C36=$U$1,C36=$V$1),0,1)))</f>
        <v>1</v>
      </c>
      <c r="W34" s="3">
        <f>IF($A34&gt;='576way_Regular Symbol(2wild)'!F$16,"",IF(D34=0,"",IF(OR(D34=$U$1,D34=$V$1,D35=$U$1,D35=$V$1,D36=$U$1,D36=$V$1,D37=$U$1,D37=$V$1),0,1)))</f>
        <v>0</v>
      </c>
      <c r="X34" s="3">
        <f>IF($A34&gt;='576way_Regular Symbol(2wild)'!G$16,"",IF(E34=0,"",IF(OR(E34=$U$1,E34=$V$1,E35=$U$1,E35=$V$1,E36=$U$1,E36=$V$1,E37=$U$1,E37=$V$1),0,1)))</f>
        <v>1</v>
      </c>
      <c r="Y34" s="3">
        <f>IF($A34&gt;='576way_Regular Symbol(2wild)'!H$16,"",IF(F34=0,"",IF(OR(F34=$U$1,F34=$V$1,F35=$U$1,F35=$V$1,F36=$U$1,F36=$V$1,F37=$U$1,F37=$V$1),0,1)))</f>
        <v>1</v>
      </c>
      <c r="AA34" s="344">
        <f>IF($A34&gt;='576way_Regular Symbol(2wild)'!D$16,"",IF(B34=0,"",IF(OR(B34=$AA$1,B34=$AB$1,B35=$AA$1,B35=$AB$1,B36=$AA$1,,B36=$AB$1),0,1)))</f>
        <v>1</v>
      </c>
      <c r="AB34" s="344">
        <f>IF($A34&gt;='576way_Regular Symbol(2wild)'!E$16,"",IF(C34=0,"",IF(OR(C34=$AA$1,C34=$AB$1,C35=$AA$1,C35=$AB$1,C36=$AA$1,,C36=$AB$1),0,1)))</f>
        <v>1</v>
      </c>
      <c r="AC34" s="3">
        <f>IF($A34&gt;='576way_Regular Symbol(2wild)'!F$16,"",IF(D34=0,"",IF(OR(D34=$AA$1,D34=$AB$1,D35=$AA$1,D35=$AB$1,D36=$AA$1,D36=$AB$1,D37=$AA$1,D37=$AB$1),0,1)))</f>
        <v>1</v>
      </c>
      <c r="AD34" s="3">
        <f>IF($A34&gt;='576way_Regular Symbol(2wild)'!G$16,"",IF(E34=0,"",IF(OR(E34=$AA$1,E34=$AB$1,E35=$AA$1,E35=$AB$1,E36=$AA$1,E36=$AB$1,E37=$AA$1,E37=$AB$1),0,1)))</f>
        <v>1</v>
      </c>
      <c r="AE34" s="3">
        <f>IF($A34&gt;='576way_Regular Symbol(2wild)'!H$16,"",IF(F34=0,"",IF(OR(F34=$AA$1,F34=$AB$1,F35=$AA$1,F35=$AB$1,F36=$AA$1,F36=$AB$1,F37=$AA$1,F37=$AB$1),0,1)))</f>
        <v>1</v>
      </c>
      <c r="AG34" s="344">
        <f>IF($A34&gt;='576way_Regular Symbol(2wild)'!D$16,"",IF(B34=0,"",IF(OR(B34=$AG$1,B34=$AH$1,B35=$AG$1,B35=$AH$1,B36=$AG$1,B36=$AH$1),0,1)))</f>
        <v>1</v>
      </c>
      <c r="AH34" s="344">
        <f>IF($A34&gt;='576way_Regular Symbol(2wild)'!E$16,"",IF(C34=0,"",IF(OR(C34=$AG$1,C34=$AH$1,C35=$AG$1,C35=$AH$1,C36=$AG$1,C36=$AH$1),0,1)))</f>
        <v>1</v>
      </c>
      <c r="AI34" s="3">
        <f>IF($A34&gt;='576way_Regular Symbol(2wild)'!F$16,"",IF(D34=0,"",IF(OR(D34=$AG$1,D34=$AH$1,D35=$AG$1,D35=$AH$1,D36=$AG$1,D36=$AH$1,D37=$AG$1,D37=$AH$1),0,1)))</f>
        <v>1</v>
      </c>
      <c r="AJ34" s="3">
        <f>IF($A34&gt;='576way_Regular Symbol(2wild)'!G$16,"",IF(E34=0,"",IF(OR(E34=$AG$1,E34=$AH$1,E35=$AG$1,E35=$AH$1,E36=$AG$1,E36=$AH$1,E37=$AG$1,E37=$AH$1),0,1)))</f>
        <v>1</v>
      </c>
      <c r="AK34" s="3">
        <f>IF($A34&gt;='576way_Regular Symbol(2wild)'!H$16,"",IF(F34=0,"",IF(OR(F34=$AG$1,F34=$AH$1,F35=$AG$1,F35=$AH$1,F36=$AG$1,F36=$AH$1,F37=$AG$1,F37=$AH$1),0,1)))</f>
        <v>1</v>
      </c>
      <c r="AM34" s="344">
        <f>IF($A34&gt;='576way_Regular Symbol(2wild)'!D$16,"",IF(B34=0,"",IF(OR(B34=$AM$1,B34=$AN$1,B35=$AM$1,B35=$AN$1,B36=$AM$1,B36=$AN$1),0,1)))</f>
        <v>1</v>
      </c>
      <c r="AN34" s="344">
        <f>IF($A34&gt;='576way_Regular Symbol(2wild)'!E$16,"",IF(C34=0,"",IF(OR(C34=$AM$1,C34=$AN$1,C35=$AM$1,C35=$AN$1,C36=$AM$1,C36=$AN$1),0,1)))</f>
        <v>0</v>
      </c>
      <c r="AO34" s="3">
        <f>IF($A34&gt;='576way_Regular Symbol(2wild)'!F$16,"",IF(D34=0,"",IF(OR(D34=$AM$1,D34=$AN$1,D35=$AM$1,D35=$AN$1,D36=$AM$1,D36=$AN$1,D37=$AM$1,D37=$AN$1),0,1)))</f>
        <v>1</v>
      </c>
      <c r="AP34" s="3">
        <f>IF($A34&gt;='576way_Regular Symbol(2wild)'!G$16,"",IF(E34=0,"",IF(OR(E34=$AM$1,E34=$AN$1,E35=$AM$1,E35=$AN$1,E36=$AM$1,E36=$AN$1,E37=$AM$1,E37=$AN$1),0,1)))</f>
        <v>0</v>
      </c>
      <c r="AQ34" s="3">
        <f>IF($A34&gt;='576way_Regular Symbol(2wild)'!H$16,"",IF(F34=0,"",IF(OR(F34=$AM$1,F34=$AN$1,F35=$AM$1,F35=$AN$1,F36=$AM$1,F36=$AN$1,F37=$AM$1,F37=$AN$1),0,1)))</f>
        <v>0</v>
      </c>
      <c r="AS34" s="344">
        <f>IF($A34&gt;='576way_Regular Symbol(2wild)'!D$16,"",IF(B34=0,"",IF(OR(B34=$AM$1,B34=$AT$1,B35=$AM$1,B35=$AT$1,B36=$AM$1,B36=$AT$1),0,1)))</f>
        <v>1</v>
      </c>
      <c r="AT34" s="344">
        <f>IF($A34&gt;='576way_Regular Symbol(2wild)'!E$16,"",IF(C34=0,"",IF(OR(C34=$AM$1,C34=$AT$1,C35=$AM$1,C35=$AT$1,C36=$AM$1,C36=$AT$1),0,1)))</f>
        <v>1</v>
      </c>
      <c r="AU34" s="3">
        <f>IF($A34&gt;='576way_Regular Symbol(2wild)'!F$16,"",IF(D34=0,"",IF(OR(D34=$AM$1,D34=$AT$1,D35=$AM$1,D35=$AT$1,D36=$AM$1,D36=$AT$1,D37=$AM$1,D37=$AT$1),0,1)))</f>
        <v>1</v>
      </c>
      <c r="AV34" s="3">
        <f>IF($A34&gt;='576way_Regular Symbol(2wild)'!G$16,"",IF(E34=0,"",IF(OR(E34=$AM$1,E34=$AT$1,E35=$AM$1,E35=$AT$1,E36=$AM$1,E36=$AT$1,E37=$AM$1,E37=$AT$1),0,1)))</f>
        <v>1</v>
      </c>
      <c r="AW34" s="3">
        <f>IF($A34&gt;='576way_Regular Symbol(2wild)'!H$16,"",IF(F34=0,"",IF(OR(F34=$AM$1,F34=$AT$1,F35=$AM$1,F35=$AT$1,F36=$AM$1,F36=$AT$1,F37=$AM$1,F37=$AT$1),0,1)))</f>
        <v>1</v>
      </c>
      <c r="AY34" s="344">
        <f>IF($A34&gt;='576way_Regular Symbol(2wild)'!D$16,"",IF(B34=0,"",IF(OR(B34=$AM$1,B34=$AZ$1,B35=$AM$1,B35=$AZ$1,B36=$AM$1,B36=$AZ$1),0,1)))</f>
        <v>1</v>
      </c>
      <c r="AZ34" s="344">
        <f>IF($A34&gt;='576way_Regular Symbol(2wild)'!E$16,"",IF(C34=0,"",IF(OR(C34=$AM$1,C34=$AZ$1,C35=$AM$1,C35=$AZ$1,C36=$AM$1,C36=$AZ$1),0,1)))</f>
        <v>1</v>
      </c>
      <c r="BA34" s="3">
        <f>IF($A34&gt;='576way_Regular Symbol(2wild)'!F$16,"",IF(D34=0,"",IF(OR(D34=$AM$1,D34=$AZ$1,D35=$AM$1,D35=$AZ$1,D36=$AM$1,D36=$AZ$1,D37=$AM$1,D37=$AZ$1),0,1)))</f>
        <v>1</v>
      </c>
      <c r="BB34" s="3">
        <f>IF($A34&gt;='576way_Regular Symbol(2wild)'!G$16,"",IF(E34=0,"",IF(OR(E34=$AM$1,E34=$AZ$1,E35=$AM$1,E35=$AZ$1,E36=$AM$1,E36=$AZ$1,E37=$AM$1,E37=$AZ$1),0,1)))</f>
        <v>1</v>
      </c>
      <c r="BC34" s="3">
        <f>IF($A34&gt;='576way_Regular Symbol(2wild)'!H$16,"",IF(F34=0,"",IF(OR(F34=$AM$1,F34=$AZ$1,F35=$AM$1,F35=$AZ$1,F36=$AM$1,F36=$AZ$1,F37=$AM$1,F37=$AZ$1),0,1)))</f>
        <v>1</v>
      </c>
      <c r="BE34" s="344">
        <f>IF($A34&gt;='576way_Regular Symbol(2wild)'!D$16,"",IF(B34=0,"",IF(OR(B34=$AM$1,B34=$BF$1,B35=$AM$1,B35=$BF$1,B36=$AM$1,B36=$BF$1),0,1)))</f>
        <v>1</v>
      </c>
      <c r="BF34" s="344">
        <f>IF($A34&gt;='576way_Regular Symbol(2wild)'!E$16,"",IF(C34=0,"",IF(OR(C34=$AM$1,C34=$BF$1,C35=$AM$1,C35=$BF$1,C36=$AM$1,C36=$BF$1),0,1)))</f>
        <v>1</v>
      </c>
      <c r="BG34" s="3">
        <f>IF($A34&gt;='576way_Regular Symbol(2wild)'!F$16,"",IF(D34=0,"",COUNTIF(D34:D37,$BF$1)))</f>
        <v>0</v>
      </c>
      <c r="BH34" s="3">
        <f>IF($A34&gt;='576way_Regular Symbol(2wild)'!G$16,"",IF(E34=0,"",COUNTIF(E34:E37,$BF$1)))</f>
        <v>0</v>
      </c>
      <c r="BI34" s="3">
        <f>IF($A34&gt;='576way_Regular Symbol(2wild)'!H$16,"",IF(F34=0,"",COUNTIF(F34:F37,$BF$1)))</f>
        <v>0</v>
      </c>
      <c r="BK34" s="344">
        <f>IF($A34&gt;='576way_Regular Symbol(2wild)'!D$16,"",IF(B34=0,"",IF(OR(B34=$AM$1,B34=$BL$1,B35=$AM$1,B35=$BL$1,B36=$AM$1,B36=$BL$1),0,1)))</f>
        <v>1</v>
      </c>
      <c r="BL34" s="344">
        <f>IF($A34&gt;='576way_Regular Symbol(2wild)'!E$16,"",IF(C34=0,"",IF(OR(C34=$AM$1,C34=$BL$1,C35=$AM$1,C35=$BL$1,C36=$AM$1,C36=$BL$1),0,1)))</f>
        <v>1</v>
      </c>
      <c r="BM34" s="3">
        <f>IF($A34&gt;='576way_Regular Symbol(2wild)'!F$16,"",IF(D34=0,"",IF(OR(D34=$AM$1,D34=$BL$1,D35=$AM$1,D35=$BL$1,D36=$AM$1,D36=$BL$1,D37=$AM$1,D37=$BL$1),0,1)))</f>
        <v>1</v>
      </c>
      <c r="BN34" s="3">
        <f>IF($A34&gt;='576way_Regular Symbol(2wild)'!G$16,"",IF(E34=0,"",IF(OR(E34=$AM$1,E34=$BL$1,E35=$AM$1,E35=$BL$1,E36=$AM$1,E36=$BL$1,E37=$AM$1,E37=$BL$1),0,1)))</f>
        <v>1</v>
      </c>
      <c r="BO34" s="3">
        <f>IF($A34&gt;='576way_Regular Symbol(2wild)'!H$16,"",IF(F34=0,"",IF(OR(F34=$AM$1,F34=$BL$1,F35=$AM$1,F35=$BL$1,F36=$AM$1,F36=$BL$1,F37=$AM$1,F37=$BL$1),0,1)))</f>
        <v>1</v>
      </c>
      <c r="BQ34" s="3">
        <f>IF($A34&gt;='576way_Regular Symbol(2wild)'!D$16,"",IF(B34=0,"",IF(OR(B34=$BQ$1,B34=$BR$1,B35=$BQ$1,B35=$BR$1,B36=$BQ$1,B36=$BR$1),0,1)))</f>
        <v>1</v>
      </c>
      <c r="BR34" s="3">
        <f>IF($A34&gt;='576way_Regular Symbol(2wild)'!E$16,"",IF(C34=0,"",IF(OR(C34=$BQ$1,C34=$BR$1,C35=$BQ$1,C35=$BR$1,C36=$BQ$1,C36=$BR$1),0,1)))</f>
        <v>1</v>
      </c>
      <c r="BS34" s="3">
        <f>IF($A34&gt;='576way_Regular Symbol(2wild)'!F$16,"",IF(D34=0,"",IF(OR(D34=$BQ$1,D34=$BR$1,D35=$BQ$1,D35=$BR$1,D36=$BQ$1,D36=$BR$1,D37=$BQ$1,D37=$BR$1),0,1)))</f>
        <v>1</v>
      </c>
      <c r="BT34" s="3">
        <f>IF($A34&gt;='576way_Regular Symbol(2wild)'!G$16,"",IF(E34=0,"",IF(OR(E34=$BQ$1,E34=$BR$1,E35=$BQ$1,E35=$BR$1,E36=$BQ$1,E36=$BR$1,E37=$BQ$1,E37=$BR$1),0,1)))</f>
        <v>1</v>
      </c>
      <c r="BU34" s="3">
        <f>IF($A34&gt;='576way_Regular Symbol(2wild)'!H$16,"",IF(F34=0,"",IF(OR(F34=$BQ$1,F34=$BR$1,F35=$BQ$1,F35=$BR$1,F36=$BQ$1,F36=$BR$1,F37=$BQ$1,F37=$BR$1),0,1)))</f>
        <v>1</v>
      </c>
      <c r="BW34" s="3">
        <f>IF($A34&gt;='576way_Regular Symbol(2wild)'!D$16,"",IF(B34=0,"",IF(OR(B34=$BW$1,B35=$BW$1,B36=$BW$1,B34=$BX$1,B35=$BX$1,B36=$BX$1),0,1)))</f>
        <v>0</v>
      </c>
      <c r="BX34" s="3">
        <f>IF($A34&gt;='576way_Regular Symbol(2wild)'!E$16,"",IF(C34=0,"",IF(OR(C34=$BW$1,C35=$BW$1,C36=$BW$1,C34=$BX$1,C35=$BX$1,C36=$BX$1),0,1)))</f>
        <v>1</v>
      </c>
      <c r="BY34" s="3">
        <f>IF($A34&gt;='576way_Regular Symbol(2wild)'!F$16,"",IF(D34=0,"",IF(OR(D34=$BW$1,D35=$BW$1,D36=$BW$1,D34=$BX$1,D35=$BX$1,D36=$BX$1,D37=$BW$1,D37=$BX$1),0,1)))</f>
        <v>1</v>
      </c>
      <c r="BZ34" s="3">
        <f>IF($A34&gt;='576way_Regular Symbol(2wild)'!G$16,"",IF(E34=0,"",IF(OR(E34=$BW$1,E35=$BW$1,E36=$BW$1,E34=$BX$1,E35=$BX$1,E36=$BX$1,E37=$BW$1,E37=$BX$1),0,1)))</f>
        <v>0</v>
      </c>
      <c r="CA34" s="3">
        <f>IF($A34&gt;='576way_Regular Symbol(2wild)'!H$16,"",IF(F34=0,"",IF(OR(F34=$BW$1,F35=$BW$1,F36=$BW$1,F34=$BX$1,F35=$BX$1,F36=$BX$1,F37=$BW$1,F37=$BX$1),0,1)))</f>
        <v>1</v>
      </c>
      <c r="CC34" s="3">
        <f>IF($A34&gt;='576way_Regular Symbol(2wild)'!D$16,"",IF(B34=0,"",IF(OR(B34=$BW$1,B35=$BW$1,B36=$BW$1,B34=$CD$1,B35=$CD$1,B36=$CD$1),0,1)))</f>
        <v>1</v>
      </c>
      <c r="CD34" s="3">
        <f>IF($A34&gt;='576way_Regular Symbol(2wild)'!E$16,"",IF(C34=0,"",IF(OR(C34=$BW$1,C35=$BW$1,C36=$BW$1,C34=$CD$1,C35=$CD$1,C36=$CD$1),0,1)))</f>
        <v>1</v>
      </c>
      <c r="CE34" s="3">
        <f>IF($A34&gt;='576way_Regular Symbol(2wild)'!F$16,"",IF(D34=0,"",IF(OR(D34=$BW$1,D35=$BW$1,D36=$BW$1,D34=$CD$1,D35=$CD$1,D36=$CD$1,D37=$BW$1,D37=$CD$1),0,1)))</f>
        <v>0</v>
      </c>
      <c r="CF34" s="3">
        <f>IF($A34&gt;='576way_Regular Symbol(2wild)'!G$16,"",IF(E34=0,"",IF(OR(E34=$BW$1,E35=$BW$1,E36=$BW$1,E34=$CD$1,E35=$CD$1,E36=$CD$1,E37=$BW$1,E37=$CD$1),0,1)))</f>
        <v>1</v>
      </c>
      <c r="CG34" s="3">
        <f>IF($A34&gt;='576way_Regular Symbol(2wild)'!H$16,"",IF(F34=0,"",IF(OR(F34=$BW$1,F35=$BW$1,F36=$BW$1,F34=$CD$1,F35=$CD$1,F36=$CD$1,F37=$BW$1,F37=$CD$1),0,1)))</f>
        <v>1</v>
      </c>
      <c r="CI34" s="3">
        <f>IF($A34&gt;='576way_Regular Symbol(2wild)'!D$16,"",IF(B34=0,"",IF(OR(B34=$BW$1,B35=$BW$1,B36=$BW$1,B34=$CJ$1,B35=$CJ$1,B36=$CJ$1),0,1)))</f>
        <v>1</v>
      </c>
      <c r="CJ34" s="3">
        <f>IF($A34&gt;='576way_Regular Symbol(2wild)'!E$16,"",IF(C34=0,"",IF(OR(C34=$BW$1,C35=$BW$1,C36=$BW$1,C34=$CJ$1,C35=$CJ$1,C36=$CJ$1),0,1)))</f>
        <v>1</v>
      </c>
      <c r="CK34" s="3">
        <f>IF($A34&gt;='576way_Regular Symbol(2wild)'!F$16,"",IF(D34=0,"",IF(OR(D34=$BW$1,D35=$BW$1,D36=$BW$1,D34=$CJ$1,D35=$CJ$1,D36=$CJ$1,D37=$BW$1,D37=$CJ$1),0,1)))</f>
        <v>1</v>
      </c>
      <c r="CL34" s="3">
        <f>IF($A34&gt;='576way_Regular Symbol(2wild)'!G$16,"",IF(E34=0,"",IF(OR(E34=$BW$1,E35=$BW$1,E36=$BW$1,E34=$CJ$1,E35=$CJ$1,E36=$CJ$1,E37=$BW$1,E37=$CJ$1),0,1)))</f>
        <v>1</v>
      </c>
      <c r="CM34" s="3">
        <f>IF($A34&gt;='576way_Regular Symbol(2wild)'!H$16,"",IF(F34=0,"",IF(OR(F34=$BW$1,F35=$BW$1,F36=$BW$1,F34=$CJ$1,F35=$CJ$1,F36=$CJ$1,F37=$BW$1,F37=$CJ$1),0,1)))</f>
        <v>0</v>
      </c>
      <c r="CO34" s="3">
        <f>IF($A34&gt;='576way_Regular Symbol(2wild)'!D$16,"",IF(B34=0,"",IF(OR(B34=$BW$1,B35=$BW$1,B36=$BW$1,B34=$CP$1,B35=$CP$1,B36=$CP$1),0,1)))</f>
        <v>1</v>
      </c>
      <c r="CP34" s="3">
        <f>IF($A34&gt;='576way_Regular Symbol(2wild)'!E$16,"",IF(C34=0,"",IF(OR(C34=$BW$1,C35=$BW$1,C36=$BW$1,C34=$CP$1,C35=$CP$1,C36=$CP$1),0,1)))</f>
        <v>1</v>
      </c>
      <c r="CQ34" s="3">
        <f>IF($A34&gt;='576way_Regular Symbol(2wild)'!F$16,"",IF(D34=0,"",IF(OR(D34=$BW$1,D35=$BW$1,D36=$BW$1,D34=$CP$1,D35=$CP$1,D36=$CP$1,D37=$BW$1,D37=$CP$1),0,1)))</f>
        <v>1</v>
      </c>
      <c r="CR34" s="3">
        <f>IF($A34&gt;='576way_Regular Symbol(2wild)'!G$16,"",IF(E34=0,"",IF(OR(E34=$BW$1,E35=$BW$1,E36=$BW$1,E34=$CP$1,E35=$CP$1,E36=$CP$1,E37=$BW$1,E37=$CP$1),0,1)))</f>
        <v>1</v>
      </c>
      <c r="CS34" s="3">
        <f>IF($A34&gt;='576way_Regular Symbol(2wild)'!H$16,"",IF(F34=0,"",IF(OR(F34=$BW$1,F35=$BW$1,F36=$BW$1,F34=$CP$1,F35=$CP$1,F36=$CP$1,F37=$BW$1,F37=$CP$1),0,1)))</f>
        <v>1</v>
      </c>
      <c r="CU34" s="3">
        <f>IF($A34&gt;='576way_Regular Symbol(2wild)'!D$16,"",IF(B34=0,"",IF(OR(B34=$BW$1,B35=$BW$1,B36=$BW$1,B34=$CV$1,B35=$CV$1,B36=$CV$1),0,1)))</f>
        <v>1</v>
      </c>
      <c r="CV34" s="3">
        <f>IF($A34&gt;='576way_Regular Symbol(2wild)'!E$16,"",IF(C34=0,"",IF(OR(C34=$BW$1,C35=$BW$1,C36=$BW$1,C34=$CV$1,C35=$CV$1,C36=$CV$1),0,1)))</f>
        <v>1</v>
      </c>
      <c r="CW34" s="3">
        <f>IF($A34&gt;='576way_Regular Symbol(2wild)'!F$16,"",IF(D34=0,"",IF(OR(D34=$BW$1,D35=$BW$1,D36=$BW$1,D34=$CV$1,D35=$CV$1,D36=$CV$1,D37=$BW$1,D37=$CV$1),0,1)))</f>
        <v>1</v>
      </c>
      <c r="CX34" s="3">
        <f>IF($A34&gt;='576way_Regular Symbol(2wild)'!G$16,"",IF(E34=0,"",IF(OR(E34=$BW$1,E35=$BW$1,E36=$BW$1,E34=$CV$1,E35=$CV$1,E36=$CV$1,E37=$BW$1,E37=$CV$1),0,1)))</f>
        <v>1</v>
      </c>
      <c r="CY34" s="3">
        <f>IF($A34&gt;='576way_Regular Symbol(2wild)'!H$16,"",IF(F34=0,"",IF(OR(F34=$BW$1,F35=$BW$1,F36=$BW$1,F34=$CV$1,F35=$CV$1,F36=$CV$1,F37=$BW$1,F37=$CV$1),0,1)))</f>
        <v>1</v>
      </c>
    </row>
    <row r="35" spans="1:103">
      <c r="A35" s="337">
        <f>IF('243way_Regular Symbol'!L34="","",'243way_Regular Symbol'!L34)</f>
        <v>31</v>
      </c>
      <c r="B35" s="191" t="str">
        <f>IF('576way_Regular Symbol(2wild)'!Q34="",
IF($A35-'576way_Regular Symbol(2wild)'!D$16&gt;='576way_RegularＸ_W()'!B$2-1,"",VLOOKUP($A35-'576way_Regular Symbol(2wild)'!D$16,'576way_Regular Symbol(2wild)'!$P$3:$U$99,'576way_RegularＸ_W()'!B$3+1,FALSE)),
'576way_Regular Symbol(2wild)'!Q34)</f>
        <v>K</v>
      </c>
      <c r="C35" s="191" t="str">
        <f>IF('576way_Regular Symbol(2wild)'!R34="",
IF($A35-'576way_Regular Symbol(2wild)'!E$16&gt;='576way_RegularＸ_W()'!C$2-1,"",VLOOKUP($A35-'576way_Regular Symbol(2wild)'!E$16,'576way_Regular Symbol(2wild)'!$P$3:$U$99,'576way_RegularＸ_W()'!C$3+1,FALSE)),
'576way_Regular Symbol(2wild)'!R34)</f>
        <v>M5</v>
      </c>
      <c r="D35" s="191" t="str">
        <f>IF('576way_Regular Symbol(2wild)'!S34="",
IF($A35-'576way_Regular Symbol(2wild)'!F$16&gt;='576way_RegularＸ_W()'!D$2-1,"",VLOOKUP($A35-'576way_Regular Symbol(2wild)'!F$16,'576way_Regular Symbol(2wild)'!$P$3:$U$99,'576way_RegularＸ_W()'!D$3+1,FALSE)),
'576way_Regular Symbol(2wild)'!S34)</f>
        <v>Q</v>
      </c>
      <c r="E35" s="191" t="str">
        <f>IF('576way_Regular Symbol(2wild)'!T34="",
IF($A35-'576way_Regular Symbol(2wild)'!G$16&gt;='576way_RegularＸ_W()'!E$2-1,"",VLOOKUP($A35-'576way_Regular Symbol(2wild)'!G$16,'576way_Regular Symbol(2wild)'!$P$3:$U$99,'576way_RegularＸ_W()'!E$3+1,FALSE)),
'576way_Regular Symbol(2wild)'!T34)</f>
        <v>M5</v>
      </c>
      <c r="F35" s="191" t="str">
        <f>IF('576way_Regular Symbol(2wild)'!U34="",
IF($A35-'576way_Regular Symbol(2wild)'!H$16&gt;='576way_RegularＸ_W()'!F$2-1,"",VLOOKUP($A35-'576way_Regular Symbol(2wild)'!H$16,'576way_Regular Symbol(2wild)'!$P$3:$U$99,'576way_RegularＸ_W()'!F$3+1,FALSE)),
'576way_Regular Symbol(2wild)'!U34)</f>
        <v>M5</v>
      </c>
      <c r="N35" s="363">
        <f t="shared" si="66"/>
        <v>31</v>
      </c>
      <c r="O35" s="344">
        <f>IF($A35&gt;='576way_Regular Symbol(2wild)'!D$16,"",IF(B35="","",IF(OR(B35=$O$1,B35=$P$1,B36=$O$1,B36=$P$1,B37=$O$1,B37=$P$1),0,1)))</f>
        <v>1</v>
      </c>
      <c r="P35" s="344">
        <f>IF($A35&gt;='576way_Regular Symbol(2wild)'!E$16,"",IF(C35="","",IF(OR(C35=$O$1,C35=$P$1,C36=$O$1,C36=$P$1,C37=$O$1,C37=$P$1),0,1)))</f>
        <v>0</v>
      </c>
      <c r="Q35" s="344">
        <f>IF($A35&gt;='576way_Regular Symbol(2wild)'!F$16,"",IF(D35="","",IF(OR(D35=$O$1,D35=$P$1,D36=$O$1,D36=$P$1,D37=$O$1,D37=$P$1,D38=$O$1,D38=$P$1),0,1)))</f>
        <v>1</v>
      </c>
      <c r="R35" s="344">
        <f>IF($A35&gt;='576way_Regular Symbol(2wild)'!G$16,"",IF(E35="","",IF(OR(E35=$O$1,E35=$P$1,E36=$O$1,E36=$P$1,E37=$O$1,E37=$P$1,E38=$O$1,E38=$P$1),0,1)))</f>
        <v>1</v>
      </c>
      <c r="S35" s="344">
        <f>IF($A35&gt;='576way_Regular Symbol(2wild)'!H$16,"",IF(F35="","",IF(OR(F35=$O$1,F35=$P$1,F36=$O$1,F36=$P$1,F37=$O$1,F37=$P$1,F38=$O$1,F38=$P$1),0,1)))</f>
        <v>1</v>
      </c>
      <c r="U35" s="344">
        <f>IF($A35&gt;='576way_Regular Symbol(2wild)'!D$16,"",IF(B35=0,"",IF(OR(B35=$U$1,B35=$V$1,B36=$U$1,B36=$V$1,B37=$U$1,B37=$V$1),0,1)))</f>
        <v>0</v>
      </c>
      <c r="V35" s="344">
        <f>IF($A35&gt;='576way_Regular Symbol(2wild)'!E$16,"",IF(C35=0,"",IF(OR(C35=$U$1,C35=$V$1,C36=$U$1,C36=$V$1,C37=$U$1,C37=$V$1),0,1)))</f>
        <v>1</v>
      </c>
      <c r="W35" s="3">
        <f>IF($A35&gt;='576way_Regular Symbol(2wild)'!F$16,"",IF(D35=0,"",IF(OR(D35=$U$1,D35=$V$1,D36=$U$1,D36=$V$1,D37=$U$1,D37=$V$1,D38=$U$1,D38=$V$1),0,1)))</f>
        <v>0</v>
      </c>
      <c r="X35" s="3">
        <f>IF($A35&gt;='576way_Regular Symbol(2wild)'!G$16,"",IF(E35=0,"",IF(OR(E35=$U$1,E35=$V$1,E36=$U$1,E36=$V$1,E37=$U$1,E37=$V$1,E38=$U$1,E38=$V$1),0,1)))</f>
        <v>1</v>
      </c>
      <c r="Y35" s="3">
        <f>IF($A35&gt;='576way_Regular Symbol(2wild)'!H$16,"",IF(F35=0,"",IF(OR(F35=$U$1,F35=$V$1,F36=$U$1,F36=$V$1,F37=$U$1,F37=$V$1,F38=$U$1,F38=$V$1),0,1)))</f>
        <v>1</v>
      </c>
      <c r="AA35" s="344">
        <f>IF($A35&gt;='576way_Regular Symbol(2wild)'!D$16,"",IF(B35=0,"",IF(OR(B35=$AA$1,B35=$AB$1,B36=$AA$1,B36=$AB$1,B37=$AA$1,,B37=$AB$1),0,1)))</f>
        <v>1</v>
      </c>
      <c r="AB35" s="344">
        <f>IF($A35&gt;='576way_Regular Symbol(2wild)'!E$16,"",IF(C35=0,"",IF(OR(C35=$AA$1,C35=$AB$1,C36=$AA$1,C36=$AB$1,C37=$AA$1,,C37=$AB$1),0,1)))</f>
        <v>1</v>
      </c>
      <c r="AC35" s="3">
        <f>IF($A35&gt;='576way_Regular Symbol(2wild)'!F$16,"",IF(D35=0,"",IF(OR(D35=$AA$1,D35=$AB$1,D36=$AA$1,D36=$AB$1,D37=$AA$1,D37=$AB$1,D38=$AA$1,D38=$AB$1),0,1)))</f>
        <v>0</v>
      </c>
      <c r="AD35" s="3">
        <f>IF($A35&gt;='576way_Regular Symbol(2wild)'!G$16,"",IF(E35=0,"",IF(OR(E35=$AA$1,E35=$AB$1,E36=$AA$1,E36=$AB$1,E37=$AA$1,E37=$AB$1,E38=$AA$1,E38=$AB$1),0,1)))</f>
        <v>1</v>
      </c>
      <c r="AE35" s="3">
        <f>IF($A35&gt;='576way_Regular Symbol(2wild)'!H$16,"",IF(F35=0,"",IF(OR(F35=$AA$1,F35=$AB$1,F36=$AA$1,F36=$AB$1,F37=$AA$1,F37=$AB$1,F38=$AA$1,F38=$AB$1),0,1)))</f>
        <v>1</v>
      </c>
      <c r="AG35" s="344">
        <f>IF($A35&gt;='576way_Regular Symbol(2wild)'!D$16,"",IF(B35=0,"",IF(OR(B35=$AG$1,B35=$AH$1,B36=$AG$1,B36=$AH$1,B37=$AG$1,B37=$AH$1),0,1)))</f>
        <v>1</v>
      </c>
      <c r="AH35" s="344">
        <f>IF($A35&gt;='576way_Regular Symbol(2wild)'!E$16,"",IF(C35=0,"",IF(OR(C35=$AG$1,C35=$AH$1,C36=$AG$1,C36=$AH$1,C37=$AG$1,C37=$AH$1),0,1)))</f>
        <v>1</v>
      </c>
      <c r="AI35" s="3">
        <f>IF($A35&gt;='576way_Regular Symbol(2wild)'!F$16,"",IF(D35=0,"",IF(OR(D35=$AG$1,D35=$AH$1,D36=$AG$1,D36=$AH$1,D37=$AG$1,D37=$AH$1,D38=$AG$1,D38=$AH$1),0,1)))</f>
        <v>1</v>
      </c>
      <c r="AJ35" s="3">
        <f>IF($A35&gt;='576way_Regular Symbol(2wild)'!G$16,"",IF(E35=0,"",IF(OR(E35=$AG$1,E35=$AH$1,E36=$AG$1,E36=$AH$1,E37=$AG$1,E37=$AH$1,E38=$AG$1,E38=$AH$1),0,1)))</f>
        <v>1</v>
      </c>
      <c r="AK35" s="3">
        <f>IF($A35&gt;='576way_Regular Symbol(2wild)'!H$16,"",IF(F35=0,"",IF(OR(F35=$AG$1,F35=$AH$1,F36=$AG$1,F36=$AH$1,F37=$AG$1,F37=$AH$1,F38=$AG$1,F38=$AH$1),0,1)))</f>
        <v>1</v>
      </c>
      <c r="AM35" s="344">
        <f>IF($A35&gt;='576way_Regular Symbol(2wild)'!D$16,"",IF(B35=0,"",IF(OR(B35=$AM$1,B35=$AN$1,B36=$AM$1,B36=$AN$1,B37=$AM$1,B37=$AN$1),0,1)))</f>
        <v>1</v>
      </c>
      <c r="AN35" s="344">
        <f>IF($A35&gt;='576way_Regular Symbol(2wild)'!E$16,"",IF(C35=0,"",IF(OR(C35=$AM$1,C35=$AN$1,C36=$AM$1,C36=$AN$1,C37=$AM$1,C37=$AN$1),0,1)))</f>
        <v>0</v>
      </c>
      <c r="AO35" s="3">
        <f>IF($A35&gt;='576way_Regular Symbol(2wild)'!F$16,"",IF(D35=0,"",IF(OR(D35=$AM$1,D35=$AN$1,D36=$AM$1,D36=$AN$1,D37=$AM$1,D37=$AN$1,D38=$AM$1,D38=$AN$1),0,1)))</f>
        <v>1</v>
      </c>
      <c r="AP35" s="3">
        <f>IF($A35&gt;='576way_Regular Symbol(2wild)'!G$16,"",IF(E35=0,"",IF(OR(E35=$AM$1,E35=$AN$1,E36=$AM$1,E36=$AN$1,E37=$AM$1,E37=$AN$1,E38=$AM$1,E38=$AN$1),0,1)))</f>
        <v>0</v>
      </c>
      <c r="AQ35" s="3">
        <f>IF($A35&gt;='576way_Regular Symbol(2wild)'!H$16,"",IF(F35=0,"",IF(OR(F35=$AM$1,F35=$AN$1,F36=$AM$1,F36=$AN$1,F37=$AM$1,F37=$AN$1,F38=$AM$1,F38=$AN$1),0,1)))</f>
        <v>0</v>
      </c>
      <c r="AS35" s="344">
        <f>IF($A35&gt;='576way_Regular Symbol(2wild)'!D$16,"",IF(B35=0,"",IF(OR(B35=$AM$1,B35=$AT$1,B36=$AM$1,B36=$AT$1,B37=$AM$1,B37=$AT$1),0,1)))</f>
        <v>1</v>
      </c>
      <c r="AT35" s="344">
        <f>IF($A35&gt;='576way_Regular Symbol(2wild)'!E$16,"",IF(C35=0,"",IF(OR(C35=$AM$1,C35=$AT$1,C36=$AM$1,C36=$AT$1,C37=$AM$1,C37=$AT$1),0,1)))</f>
        <v>1</v>
      </c>
      <c r="AU35" s="3">
        <f>IF($A35&gt;='576way_Regular Symbol(2wild)'!F$16,"",IF(D35=0,"",IF(OR(D35=$AM$1,D35=$AT$1,D36=$AM$1,D36=$AT$1,D37=$AM$1,D37=$AT$1,D38=$AM$1,D38=$AT$1),0,1)))</f>
        <v>1</v>
      </c>
      <c r="AV35" s="3">
        <f>IF($A35&gt;='576way_Regular Symbol(2wild)'!G$16,"",IF(E35=0,"",IF(OR(E35=$AM$1,E35=$AT$1,E36=$AM$1,E36=$AT$1,E37=$AM$1,E37=$AT$1,E38=$AM$1,E38=$AT$1),0,1)))</f>
        <v>1</v>
      </c>
      <c r="AW35" s="3">
        <f>IF($A35&gt;='576way_Regular Symbol(2wild)'!H$16,"",IF(F35=0,"",IF(OR(F35=$AM$1,F35=$AT$1,F36=$AM$1,F36=$AT$1,F37=$AM$1,F37=$AT$1,F38=$AM$1,F38=$AT$1),0,1)))</f>
        <v>1</v>
      </c>
      <c r="AY35" s="344">
        <f>IF($A35&gt;='576way_Regular Symbol(2wild)'!D$16,"",IF(B35=0,"",IF(OR(B35=$AM$1,B35=$AZ$1,B36=$AM$1,B36=$AZ$1,B37=$AM$1,B37=$AZ$1),0,1)))</f>
        <v>1</v>
      </c>
      <c r="AZ35" s="344">
        <f>IF($A35&gt;='576way_Regular Symbol(2wild)'!E$16,"",IF(C35=0,"",IF(OR(C35=$AM$1,C35=$AZ$1,C36=$AM$1,C36=$AZ$1,C37=$AM$1,C37=$AZ$1),0,1)))</f>
        <v>1</v>
      </c>
      <c r="BA35" s="3">
        <f>IF($A35&gt;='576way_Regular Symbol(2wild)'!F$16,"",IF(D35=0,"",IF(OR(D35=$AM$1,D35=$AZ$1,D36=$AM$1,D36=$AZ$1,D37=$AM$1,D37=$AZ$1,D38=$AM$1,D38=$AZ$1),0,1)))</f>
        <v>1</v>
      </c>
      <c r="BB35" s="3">
        <f>IF($A35&gt;='576way_Regular Symbol(2wild)'!G$16,"",IF(E35=0,"",IF(OR(E35=$AM$1,E35=$AZ$1,E36=$AM$1,E36=$AZ$1,E37=$AM$1,E37=$AZ$1,E38=$AM$1,E38=$AZ$1),0,1)))</f>
        <v>1</v>
      </c>
      <c r="BC35" s="3">
        <f>IF($A35&gt;='576way_Regular Symbol(2wild)'!H$16,"",IF(F35=0,"",IF(OR(F35=$AM$1,F35=$AZ$1,F36=$AM$1,F36=$AZ$1,F37=$AM$1,F37=$AZ$1,F38=$AM$1,F38=$AZ$1),0,1)))</f>
        <v>1</v>
      </c>
      <c r="BE35" s="344">
        <f>IF($A35&gt;='576way_Regular Symbol(2wild)'!D$16,"",IF(B35=0,"",IF(OR(B35=$AM$1,B35=$BF$1,B36=$AM$1,B36=$BF$1,B37=$AM$1,B37=$BF$1),0,1)))</f>
        <v>1</v>
      </c>
      <c r="BF35" s="344">
        <f>IF($A35&gt;='576way_Regular Symbol(2wild)'!E$16,"",IF(C35=0,"",IF(OR(C35=$AM$1,C35=$BF$1,C36=$AM$1,C36=$BF$1,C37=$AM$1,C37=$BF$1),0,1)))</f>
        <v>1</v>
      </c>
      <c r="BG35" s="3">
        <f>IF($A35&gt;='576way_Regular Symbol(2wild)'!F$16,"",IF(D35=0,"",COUNTIF(D35:D38,$BF$1)))</f>
        <v>0</v>
      </c>
      <c r="BH35" s="3">
        <f>IF($A35&gt;='576way_Regular Symbol(2wild)'!G$16,"",IF(E35=0,"",COUNTIF(E35:E38,$BF$1)))</f>
        <v>0</v>
      </c>
      <c r="BI35" s="3">
        <f>IF($A35&gt;='576way_Regular Symbol(2wild)'!H$16,"",IF(F35=0,"",COUNTIF(F35:F38,$BF$1)))</f>
        <v>0</v>
      </c>
      <c r="BK35" s="344">
        <f>IF($A35&gt;='576way_Regular Symbol(2wild)'!D$16,"",IF(B35=0,"",IF(OR(B35=$AM$1,B35=$BL$1,B36=$AM$1,B36=$BL$1,B37=$AM$1,B37=$BL$1),0,1)))</f>
        <v>1</v>
      </c>
      <c r="BL35" s="344">
        <f>IF($A35&gt;='576way_Regular Symbol(2wild)'!E$16,"",IF(C35=0,"",IF(OR(C35=$AM$1,C35=$BL$1,C36=$AM$1,C36=$BL$1,C37=$AM$1,C37=$BL$1),0,1)))</f>
        <v>1</v>
      </c>
      <c r="BM35" s="3">
        <f>IF($A35&gt;='576way_Regular Symbol(2wild)'!F$16,"",IF(D35=0,"",IF(OR(D35=$AM$1,D35=$BL$1,D36=$AM$1,D36=$BL$1,D37=$AM$1,D37=$BL$1,D38=$AM$1,D38=$BL$1),0,1)))</f>
        <v>1</v>
      </c>
      <c r="BN35" s="3">
        <f>IF($A35&gt;='576way_Regular Symbol(2wild)'!G$16,"",IF(E35=0,"",IF(OR(E35=$AM$1,E35=$BL$1,E36=$AM$1,E36=$BL$1,E37=$AM$1,E37=$BL$1,E38=$AM$1,E38=$BL$1),0,1)))</f>
        <v>1</v>
      </c>
      <c r="BO35" s="3">
        <f>IF($A35&gt;='576way_Regular Symbol(2wild)'!H$16,"",IF(F35=0,"",IF(OR(F35=$AM$1,F35=$BL$1,F36=$AM$1,F36=$BL$1,F37=$AM$1,F37=$BL$1,F38=$AM$1,F38=$BL$1),0,1)))</f>
        <v>1</v>
      </c>
      <c r="BQ35" s="3">
        <f>IF($A35&gt;='576way_Regular Symbol(2wild)'!D$16,"",IF(B35=0,"",IF(OR(B35=$BQ$1,B35=$BR$1,B36=$BQ$1,B36=$BR$1,B37=$BQ$1,B37=$BR$1),0,1)))</f>
        <v>1</v>
      </c>
      <c r="BR35" s="3">
        <f>IF($A35&gt;='576way_Regular Symbol(2wild)'!E$16,"",IF(C35=0,"",IF(OR(C35=$BQ$1,C35=$BR$1,C36=$BQ$1,C36=$BR$1,C37=$BQ$1,C37=$BR$1),0,1)))</f>
        <v>1</v>
      </c>
      <c r="BS35" s="3">
        <f>IF($A35&gt;='576way_Regular Symbol(2wild)'!F$16,"",IF(D35=0,"",IF(OR(D35=$BQ$1,D35=$BR$1,D36=$BQ$1,D36=$BR$1,D37=$BQ$1,D37=$BR$1,D38=$BQ$1,D38=$BR$1),0,1)))</f>
        <v>1</v>
      </c>
      <c r="BT35" s="3">
        <f>IF($A35&gt;='576way_Regular Symbol(2wild)'!G$16,"",IF(E35=0,"",IF(OR(E35=$BQ$1,E35=$BR$1,E36=$BQ$1,E36=$BR$1,E37=$BQ$1,E37=$BR$1,E38=$BQ$1,E38=$BR$1),0,1)))</f>
        <v>1</v>
      </c>
      <c r="BU35" s="3">
        <f>IF($A35&gt;='576way_Regular Symbol(2wild)'!H$16,"",IF(F35=0,"",IF(OR(F35=$BQ$1,F35=$BR$1,F36=$BQ$1,F36=$BR$1,F37=$BQ$1,F37=$BR$1,F38=$BQ$1,F38=$BR$1),0,1)))</f>
        <v>1</v>
      </c>
      <c r="BW35" s="3">
        <f>IF($A35&gt;='576way_Regular Symbol(2wild)'!D$16,"",IF(B35=0,"",IF(OR(B35=$BW$1,B36=$BW$1,B37=$BW$1,B35=$BX$1,B36=$BX$1,B37=$BX$1),0,1)))</f>
        <v>0</v>
      </c>
      <c r="BX35" s="3">
        <f>IF($A35&gt;='576way_Regular Symbol(2wild)'!E$16,"",IF(C35=0,"",IF(OR(C35=$BW$1,C36=$BW$1,C37=$BW$1,C35=$BX$1,C36=$BX$1,C37=$BX$1),0,1)))</f>
        <v>1</v>
      </c>
      <c r="BY35" s="3">
        <f>IF($A35&gt;='576way_Regular Symbol(2wild)'!F$16,"",IF(D35=0,"",IF(OR(D35=$BW$1,D36=$BW$1,D37=$BW$1,D35=$BX$1,D36=$BX$1,D37=$BX$1,D38=$BW$1,D38=$BX$1),0,1)))</f>
        <v>1</v>
      </c>
      <c r="BZ35" s="3">
        <f>IF($A35&gt;='576way_Regular Symbol(2wild)'!G$16,"",IF(E35=0,"",IF(OR(E35=$BW$1,E36=$BW$1,E37=$BW$1,E35=$BX$1,E36=$BX$1,E37=$BX$1,E38=$BW$1,E38=$BX$1),0,1)))</f>
        <v>0</v>
      </c>
      <c r="CA35" s="3">
        <f>IF($A35&gt;='576way_Regular Symbol(2wild)'!H$16,"",IF(F35=0,"",IF(OR(F35=$BW$1,F36=$BW$1,F37=$BW$1,F35=$BX$1,F36=$BX$1,F37=$BX$1,F38=$BW$1,F38=$BX$1),0,1)))</f>
        <v>0</v>
      </c>
      <c r="CC35" s="3">
        <f>IF($A35&gt;='576way_Regular Symbol(2wild)'!D$16,"",IF(B35=0,"",IF(OR(B35=$BW$1,B36=$BW$1,B37=$BW$1,B35=$CD$1,B36=$CD$1,B37=$CD$1),0,1)))</f>
        <v>1</v>
      </c>
      <c r="CD35" s="3">
        <f>IF($A35&gt;='576way_Regular Symbol(2wild)'!E$16,"",IF(C35=0,"",IF(OR(C35=$BW$1,C36=$BW$1,C37=$BW$1,C35=$CD$1,C36=$CD$1,C37=$CD$1),0,1)))</f>
        <v>1</v>
      </c>
      <c r="CE35" s="3">
        <f>IF($A35&gt;='576way_Regular Symbol(2wild)'!F$16,"",IF(D35=0,"",IF(OR(D35=$BW$1,D36=$BW$1,D37=$BW$1,D35=$CD$1,D36=$CD$1,D37=$CD$1,D38=$BW$1,D38=$CD$1),0,1)))</f>
        <v>0</v>
      </c>
      <c r="CF35" s="3">
        <f>IF($A35&gt;='576way_Regular Symbol(2wild)'!G$16,"",IF(E35=0,"",IF(OR(E35=$BW$1,E36=$BW$1,E37=$BW$1,E35=$CD$1,E36=$CD$1,E37=$CD$1,E38=$BW$1,E38=$CD$1),0,1)))</f>
        <v>1</v>
      </c>
      <c r="CG35" s="3">
        <f>IF($A35&gt;='576way_Regular Symbol(2wild)'!H$16,"",IF(F35=0,"",IF(OR(F35=$BW$1,F36=$BW$1,F37=$BW$1,F35=$CD$1,F36=$CD$1,F37=$CD$1,F38=$BW$1,F38=$CD$1),0,1)))</f>
        <v>1</v>
      </c>
      <c r="CI35" s="3">
        <f>IF($A35&gt;='576way_Regular Symbol(2wild)'!D$16,"",IF(B35=0,"",IF(OR(B35=$BW$1,B36=$BW$1,B37=$BW$1,B35=$CJ$1,B36=$CJ$1,B37=$CJ$1),0,1)))</f>
        <v>1</v>
      </c>
      <c r="CJ35" s="3">
        <f>IF($A35&gt;='576way_Regular Symbol(2wild)'!E$16,"",IF(C35=0,"",IF(OR(C35=$BW$1,C36=$BW$1,C37=$BW$1,C35=$CJ$1,C36=$CJ$1,C37=$CJ$1),0,1)))</f>
        <v>1</v>
      </c>
      <c r="CK35" s="3">
        <f>IF($A35&gt;='576way_Regular Symbol(2wild)'!F$16,"",IF(D35=0,"",IF(OR(D35=$BW$1,D36=$BW$1,D37=$BW$1,D35=$CJ$1,D36=$CJ$1,D37=$CJ$1,D38=$BW$1,D38=$CJ$1),0,1)))</f>
        <v>1</v>
      </c>
      <c r="CL35" s="3">
        <f>IF($A35&gt;='576way_Regular Symbol(2wild)'!G$16,"",IF(E35=0,"",IF(OR(E35=$BW$1,E36=$BW$1,E37=$BW$1,E35=$CJ$1,E36=$CJ$1,E37=$CJ$1,E38=$BW$1,E38=$CJ$1),0,1)))</f>
        <v>1</v>
      </c>
      <c r="CM35" s="3">
        <f>IF($A35&gt;='576way_Regular Symbol(2wild)'!H$16,"",IF(F35=0,"",IF(OR(F35=$BW$1,F36=$BW$1,F37=$BW$1,F35=$CJ$1,F36=$CJ$1,F37=$CJ$1,F38=$BW$1,F38=$CJ$1),0,1)))</f>
        <v>1</v>
      </c>
      <c r="CO35" s="3">
        <f>IF($A35&gt;='576way_Regular Symbol(2wild)'!D$16,"",IF(B35=0,"",IF(OR(B35=$BW$1,B36=$BW$1,B37=$BW$1,B35=$CP$1,B36=$CP$1,B37=$CP$1),0,1)))</f>
        <v>1</v>
      </c>
      <c r="CP35" s="3">
        <f>IF($A35&gt;='576way_Regular Symbol(2wild)'!E$16,"",IF(C35=0,"",IF(OR(C35=$BW$1,C36=$BW$1,C37=$BW$1,C35=$CP$1,C36=$CP$1,C37=$CP$1),0,1)))</f>
        <v>0</v>
      </c>
      <c r="CQ35" s="3">
        <f>IF($A35&gt;='576way_Regular Symbol(2wild)'!F$16,"",IF(D35=0,"",IF(OR(D35=$BW$1,D36=$BW$1,D37=$BW$1,D35=$CP$1,D36=$CP$1,D37=$CP$1,D38=$BW$1,D38=$CP$1),0,1)))</f>
        <v>1</v>
      </c>
      <c r="CR35" s="3">
        <f>IF($A35&gt;='576way_Regular Symbol(2wild)'!G$16,"",IF(E35=0,"",IF(OR(E35=$BW$1,E36=$BW$1,E37=$BW$1,E35=$CP$1,E36=$CP$1,E37=$CP$1,E38=$BW$1,E38=$CP$1),0,1)))</f>
        <v>0</v>
      </c>
      <c r="CS35" s="3">
        <f>IF($A35&gt;='576way_Regular Symbol(2wild)'!H$16,"",IF(F35=0,"",IF(OR(F35=$BW$1,F36=$BW$1,F37=$BW$1,F35=$CP$1,F36=$CP$1,F37=$CP$1,F38=$BW$1,F38=$CP$1),0,1)))</f>
        <v>1</v>
      </c>
      <c r="CU35" s="3">
        <f>IF($A35&gt;='576way_Regular Symbol(2wild)'!D$16,"",IF(B35=0,"",IF(OR(B35=$BW$1,B36=$BW$1,B37=$BW$1,B35=$CV$1,B36=$CV$1,B37=$CV$1),0,1)))</f>
        <v>1</v>
      </c>
      <c r="CV35" s="3">
        <f>IF($A35&gt;='576way_Regular Symbol(2wild)'!E$16,"",IF(C35=0,"",IF(OR(C35=$BW$1,C36=$BW$1,C37=$BW$1,C35=$CV$1,C36=$CV$1,C37=$CV$1),0,1)))</f>
        <v>1</v>
      </c>
      <c r="CW35" s="3">
        <f>IF($A35&gt;='576way_Regular Symbol(2wild)'!F$16,"",IF(D35=0,"",IF(OR(D35=$BW$1,D36=$BW$1,D37=$BW$1,D35=$CV$1,D36=$CV$1,D37=$CV$1,D38=$BW$1,D38=$CV$1),0,1)))</f>
        <v>1</v>
      </c>
      <c r="CX35" s="3">
        <f>IF($A35&gt;='576way_Regular Symbol(2wild)'!G$16,"",IF(E35=0,"",IF(OR(E35=$BW$1,E36=$BW$1,E37=$BW$1,E35=$CV$1,E36=$CV$1,E37=$CV$1,E38=$BW$1,E38=$CV$1),0,1)))</f>
        <v>1</v>
      </c>
      <c r="CY35" s="3">
        <f>IF($A35&gt;='576way_Regular Symbol(2wild)'!H$16,"",IF(F35=0,"",IF(OR(F35=$BW$1,F36=$BW$1,F37=$BW$1,F35=$CV$1,F36=$CV$1,F37=$CV$1,F38=$BW$1,F38=$CV$1),0,1)))</f>
        <v>1</v>
      </c>
    </row>
    <row r="36" spans="1:103">
      <c r="A36" s="337">
        <f>IF('243way_Regular Symbol'!L35="","",'243way_Regular Symbol'!L35)</f>
        <v>32</v>
      </c>
      <c r="B36" s="191" t="str">
        <f>IF('576way_Regular Symbol(2wild)'!Q35="",
IF($A36-'576way_Regular Symbol(2wild)'!D$16&gt;='576way_RegularＸ_W()'!B$2-1,"",VLOOKUP($A36-'576way_Regular Symbol(2wild)'!D$16,'576way_Regular Symbol(2wild)'!$P$3:$U$99,'576way_RegularＸ_W()'!B$3+1,FALSE)),
'576way_Regular Symbol(2wild)'!Q35)</f>
        <v>M2</v>
      </c>
      <c r="C36" s="191" t="str">
        <f>IF('576way_Regular Symbol(2wild)'!R35="",
IF($A36-'576way_Regular Symbol(2wild)'!E$16&gt;='576way_RegularＸ_W()'!C$2-1,"",VLOOKUP($A36-'576way_Regular Symbol(2wild)'!E$16,'576way_Regular Symbol(2wild)'!$P$3:$U$99,'576way_RegularＸ_W()'!C$3+1,FALSE)),
'576way_Regular Symbol(2wild)'!R35)</f>
        <v>M1</v>
      </c>
      <c r="D36" s="191" t="str">
        <f>IF('576way_Regular Symbol(2wild)'!S35="",
IF($A36-'576way_Regular Symbol(2wild)'!F$16&gt;='576way_RegularＸ_W()'!D$2-1,"",VLOOKUP($A36-'576way_Regular Symbol(2wild)'!F$16,'576way_Regular Symbol(2wild)'!$P$3:$U$99,'576way_RegularＸ_W()'!D$3+1,FALSE)),
'576way_Regular Symbol(2wild)'!S35)</f>
        <v>M2</v>
      </c>
      <c r="E36" s="191" t="str">
        <f>IF('576way_Regular Symbol(2wild)'!T35="",
IF($A36-'576way_Regular Symbol(2wild)'!G$16&gt;='576way_RegularＸ_W()'!E$2-1,"",VLOOKUP($A36-'576way_Regular Symbol(2wild)'!G$16,'576way_Regular Symbol(2wild)'!$P$3:$U$99,'576way_RegularＸ_W()'!E$3+1,FALSE)),
'576way_Regular Symbol(2wild)'!T35)</f>
        <v>K</v>
      </c>
      <c r="F36" s="191" t="str">
        <f>IF('576way_Regular Symbol(2wild)'!U35="",
IF($A36-'576way_Regular Symbol(2wild)'!H$16&gt;='576way_RegularＸ_W()'!F$2-1,"",VLOOKUP($A36-'576way_Regular Symbol(2wild)'!H$16,'576way_Regular Symbol(2wild)'!$P$3:$U$99,'576way_RegularＸ_W()'!F$3+1,FALSE)),
'576way_Regular Symbol(2wild)'!U35)</f>
        <v>M5</v>
      </c>
      <c r="N36" s="363">
        <f t="shared" si="66"/>
        <v>32</v>
      </c>
      <c r="O36" s="344">
        <f>IF($A36&gt;='576way_Regular Symbol(2wild)'!D$16,"",IF(B36="","",IF(OR(B36=$O$1,B36=$P$1,B37=$O$1,B37=$P$1,B38=$O$1,B38=$P$1),0,1)))</f>
        <v>1</v>
      </c>
      <c r="P36" s="344">
        <f>IF($A36&gt;='576way_Regular Symbol(2wild)'!E$16,"",IF(C36="","",IF(OR(C36=$O$1,C36=$P$1,C37=$O$1,C37=$P$1,C38=$O$1,C38=$P$1),0,1)))</f>
        <v>0</v>
      </c>
      <c r="Q36" s="344">
        <f>IF($A36&gt;='576way_Regular Symbol(2wild)'!F$16,"",IF(D36="","",IF(OR(D36=$O$1,D36=$P$1,D37=$O$1,D37=$P$1,D38=$O$1,D38=$P$1,D39=$O$1,D39=$P$1),0,1)))</f>
        <v>1</v>
      </c>
      <c r="R36" s="344">
        <f>IF($A36&gt;='576way_Regular Symbol(2wild)'!G$16,"",IF(E36="","",IF(OR(E36=$O$1,E36=$P$1,E37=$O$1,E37=$P$1,E38=$O$1,E38=$P$1,E39=$O$1,E39=$P$1),0,1)))</f>
        <v>1</v>
      </c>
      <c r="S36" s="344">
        <f>IF($A36&gt;='576way_Regular Symbol(2wild)'!H$16,"",IF(F36="","",IF(OR(F36=$O$1,F36=$P$1,F37=$O$1,F37=$P$1,F38=$O$1,F38=$P$1,F39=$O$1,F39=$P$1),0,1)))</f>
        <v>1</v>
      </c>
      <c r="U36" s="344">
        <f>IF($A36&gt;='576way_Regular Symbol(2wild)'!D$16,"",IF(B36=0,"",IF(OR(B36=$U$1,B36=$V$1,B37=$U$1,B37=$V$1,B38=$U$1,B38=$V$1),0,1)))</f>
        <v>0</v>
      </c>
      <c r="V36" s="344">
        <f>IF($A36&gt;='576way_Regular Symbol(2wild)'!E$16,"",IF(C36=0,"",IF(OR(C36=$U$1,C36=$V$1,C37=$U$1,C37=$V$1,C38=$U$1,C38=$V$1),0,1)))</f>
        <v>1</v>
      </c>
      <c r="W36" s="3">
        <f>IF($A36&gt;='576way_Regular Symbol(2wild)'!F$16,"",IF(D36=0,"",IF(OR(D36=$U$1,D36=$V$1,D37=$U$1,D37=$V$1,D38=$U$1,D38=$V$1,D39=$U$1,D39=$V$1),0,1)))</f>
        <v>0</v>
      </c>
      <c r="X36" s="3">
        <f>IF($A36&gt;='576way_Regular Symbol(2wild)'!G$16,"",IF(E36=0,"",IF(OR(E36=$U$1,E36=$V$1,E37=$U$1,E37=$V$1,E38=$U$1,E38=$V$1,E39=$U$1,E39=$V$1),0,1)))</f>
        <v>1</v>
      </c>
      <c r="Y36" s="3">
        <f>IF($A36&gt;='576way_Regular Symbol(2wild)'!H$16,"",IF(F36=0,"",IF(OR(F36=$U$1,F36=$V$1,F37=$U$1,F37=$V$1,F38=$U$1,F38=$V$1,F39=$U$1,F39=$V$1),0,1)))</f>
        <v>1</v>
      </c>
      <c r="AA36" s="344">
        <f>IF($A36&gt;='576way_Regular Symbol(2wild)'!D$16,"",IF(B36=0,"",IF(OR(B36=$AA$1,B36=$AB$1,B37=$AA$1,B37=$AB$1,B38=$AA$1,,B38=$AB$1),0,1)))</f>
        <v>1</v>
      </c>
      <c r="AB36" s="344">
        <f>IF($A36&gt;='576way_Regular Symbol(2wild)'!E$16,"",IF(C36=0,"",IF(OR(C36=$AA$1,C36=$AB$1,C37=$AA$1,C37=$AB$1,C38=$AA$1,,C38=$AB$1),0,1)))</f>
        <v>1</v>
      </c>
      <c r="AC36" s="3">
        <f>IF($A36&gt;='576way_Regular Symbol(2wild)'!F$16,"",IF(D36=0,"",IF(OR(D36=$AA$1,D36=$AB$1,D37=$AA$1,D37=$AB$1,D38=$AA$1,D38=$AB$1,D39=$AA$1,D39=$AB$1),0,1)))</f>
        <v>0</v>
      </c>
      <c r="AD36" s="3">
        <f>IF($A36&gt;='576way_Regular Symbol(2wild)'!G$16,"",IF(E36=0,"",IF(OR(E36=$AA$1,E36=$AB$1,E37=$AA$1,E37=$AB$1,E38=$AA$1,E38=$AB$1,E39=$AA$1,E39=$AB$1),0,1)))</f>
        <v>1</v>
      </c>
      <c r="AE36" s="3">
        <f>IF($A36&gt;='576way_Regular Symbol(2wild)'!H$16,"",IF(F36=0,"",IF(OR(F36=$AA$1,F36=$AB$1,F37=$AA$1,F37=$AB$1,F38=$AA$1,F38=$AB$1,F39=$AA$1,F39=$AB$1),0,1)))</f>
        <v>1</v>
      </c>
      <c r="AG36" s="344">
        <f>IF($A36&gt;='576way_Regular Symbol(2wild)'!D$16,"",IF(B36=0,"",IF(OR(B36=$AG$1,B36=$AH$1,B37=$AG$1,B37=$AH$1,B38=$AG$1,B38=$AH$1),0,1)))</f>
        <v>1</v>
      </c>
      <c r="AH36" s="344">
        <f>IF($A36&gt;='576way_Regular Symbol(2wild)'!E$16,"",IF(C36=0,"",IF(OR(C36=$AG$1,C36=$AH$1,C37=$AG$1,C37=$AH$1,C38=$AG$1,C38=$AH$1),0,1)))</f>
        <v>0</v>
      </c>
      <c r="AI36" s="3">
        <f>IF($A36&gt;='576way_Regular Symbol(2wild)'!F$16,"",IF(D36=0,"",IF(OR(D36=$AG$1,D36=$AH$1,D37=$AG$1,D37=$AH$1,D38=$AG$1,D38=$AH$1,D39=$AG$1,D39=$AH$1),0,1)))</f>
        <v>1</v>
      </c>
      <c r="AJ36" s="3">
        <f>IF($A36&gt;='576way_Regular Symbol(2wild)'!G$16,"",IF(E36=0,"",IF(OR(E36=$AG$1,E36=$AH$1,E37=$AG$1,E37=$AH$1,E38=$AG$1,E38=$AH$1,E39=$AG$1,E39=$AH$1),0,1)))</f>
        <v>1</v>
      </c>
      <c r="AK36" s="3">
        <f>IF($A36&gt;='576way_Regular Symbol(2wild)'!H$16,"",IF(F36=0,"",IF(OR(F36=$AG$1,F36=$AH$1,F37=$AG$1,F37=$AH$1,F38=$AG$1,F38=$AH$1,F39=$AG$1,F39=$AH$1),0,1)))</f>
        <v>1</v>
      </c>
      <c r="AM36" s="344">
        <f>IF($A36&gt;='576way_Regular Symbol(2wild)'!D$16,"",IF(B36=0,"",IF(OR(B36=$AM$1,B36=$AN$1,B37=$AM$1,B37=$AN$1,B38=$AM$1,B38=$AN$1),0,1)))</f>
        <v>1</v>
      </c>
      <c r="AN36" s="344">
        <f>IF($A36&gt;='576way_Regular Symbol(2wild)'!E$16,"",IF(C36=0,"",IF(OR(C36=$AM$1,C36=$AN$1,C37=$AM$1,C37=$AN$1,C38=$AM$1,C38=$AN$1),0,1)))</f>
        <v>1</v>
      </c>
      <c r="AO36" s="3">
        <f>IF($A36&gt;='576way_Regular Symbol(2wild)'!F$16,"",IF(D36=0,"",IF(OR(D36=$AM$1,D36=$AN$1,D37=$AM$1,D37=$AN$1,D38=$AM$1,D38=$AN$1,D39=$AM$1,D39=$AN$1),0,1)))</f>
        <v>0</v>
      </c>
      <c r="AP36" s="3">
        <f>IF($A36&gt;='576way_Regular Symbol(2wild)'!G$16,"",IF(E36=0,"",IF(OR(E36=$AM$1,E36=$AN$1,E37=$AM$1,E37=$AN$1,E38=$AM$1,E38=$AN$1,E39=$AM$1,E39=$AN$1),0,1)))</f>
        <v>0</v>
      </c>
      <c r="AQ36" s="3">
        <f>IF($A36&gt;='576way_Regular Symbol(2wild)'!H$16,"",IF(F36=0,"",IF(OR(F36=$AM$1,F36=$AN$1,F37=$AM$1,F37=$AN$1,F38=$AM$1,F38=$AN$1,F39=$AM$1,F39=$AN$1),0,1)))</f>
        <v>0</v>
      </c>
      <c r="AS36" s="344">
        <f>IF($A36&gt;='576way_Regular Symbol(2wild)'!D$16,"",IF(B36=0,"",IF(OR(B36=$AM$1,B36=$AT$1,B37=$AM$1,B37=$AT$1,B38=$AM$1,B38=$AT$1),0,1)))</f>
        <v>1</v>
      </c>
      <c r="AT36" s="344">
        <f>IF($A36&gt;='576way_Regular Symbol(2wild)'!E$16,"",IF(C36=0,"",IF(OR(C36=$AM$1,C36=$AT$1,C37=$AM$1,C37=$AT$1,C38=$AM$1,C38=$AT$1),0,1)))</f>
        <v>1</v>
      </c>
      <c r="AU36" s="3">
        <f>IF($A36&gt;='576way_Regular Symbol(2wild)'!F$16,"",IF(D36=0,"",IF(OR(D36=$AM$1,D36=$AT$1,D37=$AM$1,D37=$AT$1,D38=$AM$1,D38=$AT$1,D39=$AM$1,D39=$AT$1),0,1)))</f>
        <v>1</v>
      </c>
      <c r="AV36" s="3">
        <f>IF($A36&gt;='576way_Regular Symbol(2wild)'!G$16,"",IF(E36=0,"",IF(OR(E36=$AM$1,E36=$AT$1,E37=$AM$1,E37=$AT$1,E38=$AM$1,E38=$AT$1,E39=$AM$1,E39=$AT$1),0,1)))</f>
        <v>1</v>
      </c>
      <c r="AW36" s="3">
        <f>IF($A36&gt;='576way_Regular Symbol(2wild)'!H$16,"",IF(F36=0,"",IF(OR(F36=$AM$1,F36=$AT$1,F37=$AM$1,F37=$AT$1,F38=$AM$1,F38=$AT$1,F39=$AM$1,F39=$AT$1),0,1)))</f>
        <v>1</v>
      </c>
      <c r="AY36" s="344">
        <f>IF($A36&gt;='576way_Regular Symbol(2wild)'!D$16,"",IF(B36=0,"",IF(OR(B36=$AM$1,B36=$AZ$1,B37=$AM$1,B37=$AZ$1,B38=$AM$1,B38=$AZ$1),0,1)))</f>
        <v>1</v>
      </c>
      <c r="AZ36" s="344">
        <f>IF($A36&gt;='576way_Regular Symbol(2wild)'!E$16,"",IF(C36=0,"",IF(OR(C36=$AM$1,C36=$AZ$1,C37=$AM$1,C37=$AZ$1,C38=$AM$1,C38=$AZ$1),0,1)))</f>
        <v>1</v>
      </c>
      <c r="BA36" s="3">
        <f>IF($A36&gt;='576way_Regular Symbol(2wild)'!F$16,"",IF(D36=0,"",IF(OR(D36=$AM$1,D36=$AZ$1,D37=$AM$1,D37=$AZ$1,D38=$AM$1,D38=$AZ$1,D39=$AM$1,D39=$AZ$1),0,1)))</f>
        <v>1</v>
      </c>
      <c r="BB36" s="3">
        <f>IF($A36&gt;='576way_Regular Symbol(2wild)'!G$16,"",IF(E36=0,"",IF(OR(E36=$AM$1,E36=$AZ$1,E37=$AM$1,E37=$AZ$1,E38=$AM$1,E38=$AZ$1,E39=$AM$1,E39=$AZ$1),0,1)))</f>
        <v>1</v>
      </c>
      <c r="BC36" s="3">
        <f>IF($A36&gt;='576way_Regular Symbol(2wild)'!H$16,"",IF(F36=0,"",IF(OR(F36=$AM$1,F36=$AZ$1,F37=$AM$1,F37=$AZ$1,F38=$AM$1,F38=$AZ$1,F39=$AM$1,F39=$AZ$1),0,1)))</f>
        <v>1</v>
      </c>
      <c r="BE36" s="344">
        <f>IF($A36&gt;='576way_Regular Symbol(2wild)'!D$16,"",IF(B36=0,"",IF(OR(B36=$AM$1,B36=$BF$1,B37=$AM$1,B37=$BF$1,B38=$AM$1,B38=$BF$1),0,1)))</f>
        <v>1</v>
      </c>
      <c r="BF36" s="344">
        <f>IF($A36&gt;='576way_Regular Symbol(2wild)'!E$16,"",IF(C36=0,"",IF(OR(C36=$AM$1,C36=$BF$1,C37=$AM$1,C37=$BF$1,C38=$AM$1,C38=$BF$1),0,1)))</f>
        <v>1</v>
      </c>
      <c r="BG36" s="3">
        <f>IF($A36&gt;='576way_Regular Symbol(2wild)'!F$16,"",IF(D36=0,"",COUNTIF(D36:D39,$BF$1)))</f>
        <v>0</v>
      </c>
      <c r="BH36" s="3">
        <f>IF($A36&gt;='576way_Regular Symbol(2wild)'!G$16,"",IF(E36=0,"",COUNTIF(E36:E39,$BF$1)))</f>
        <v>0</v>
      </c>
      <c r="BI36" s="3">
        <f>IF($A36&gt;='576way_Regular Symbol(2wild)'!H$16,"",IF(F36=0,"",COUNTIF(F36:F39,$BF$1)))</f>
        <v>0</v>
      </c>
      <c r="BK36" s="344">
        <f>IF($A36&gt;='576way_Regular Symbol(2wild)'!D$16,"",IF(B36=0,"",IF(OR(B36=$AM$1,B36=$BL$1,B37=$AM$1,B37=$BL$1,B38=$AM$1,B38=$BL$1),0,1)))</f>
        <v>1</v>
      </c>
      <c r="BL36" s="344">
        <f>IF($A36&gt;='576way_Regular Symbol(2wild)'!E$16,"",IF(C36=0,"",IF(OR(C36=$AM$1,C36=$BL$1,C37=$AM$1,C37=$BL$1,C38=$AM$1,C38=$BL$1),0,1)))</f>
        <v>1</v>
      </c>
      <c r="BM36" s="3">
        <f>IF($A36&gt;='576way_Regular Symbol(2wild)'!F$16,"",IF(D36=0,"",IF(OR(D36=$AM$1,D36=$BL$1,D37=$AM$1,D37=$BL$1,D38=$AM$1,D38=$BL$1,D39=$AM$1,D39=$BL$1),0,1)))</f>
        <v>1</v>
      </c>
      <c r="BN36" s="3">
        <f>IF($A36&gt;='576way_Regular Symbol(2wild)'!G$16,"",IF(E36=0,"",IF(OR(E36=$AM$1,E36=$BL$1,E37=$AM$1,E37=$BL$1,E38=$AM$1,E38=$BL$1,E39=$AM$1,E39=$BL$1),0,1)))</f>
        <v>1</v>
      </c>
      <c r="BO36" s="3">
        <f>IF($A36&gt;='576way_Regular Symbol(2wild)'!H$16,"",IF(F36=0,"",IF(OR(F36=$AM$1,F36=$BL$1,F37=$AM$1,F37=$BL$1,F38=$AM$1,F38=$BL$1,F39=$AM$1,F39=$BL$1),0,1)))</f>
        <v>1</v>
      </c>
      <c r="BQ36" s="3">
        <f>IF($A36&gt;='576way_Regular Symbol(2wild)'!D$16,"",IF(B36=0,"",IF(OR(B36=$BQ$1,B36=$BR$1,B37=$BQ$1,B37=$BR$1,B38=$BQ$1,B38=$BR$1),0,1)))</f>
        <v>1</v>
      </c>
      <c r="BR36" s="3">
        <f>IF($A36&gt;='576way_Regular Symbol(2wild)'!E$16,"",IF(C36=0,"",IF(OR(C36=$BQ$1,C36=$BR$1,C37=$BQ$1,C37=$BR$1,C38=$BQ$1,C38=$BR$1),0,1)))</f>
        <v>1</v>
      </c>
      <c r="BS36" s="3">
        <f>IF($A36&gt;='576way_Regular Symbol(2wild)'!F$16,"",IF(D36=0,"",IF(OR(D36=$BQ$1,D36=$BR$1,D37=$BQ$1,D37=$BR$1,D38=$BQ$1,D38=$BR$1,D39=$BQ$1,D39=$BR$1),0,1)))</f>
        <v>1</v>
      </c>
      <c r="BT36" s="3">
        <f>IF($A36&gt;='576way_Regular Symbol(2wild)'!G$16,"",IF(E36=0,"",IF(OR(E36=$BQ$1,E36=$BR$1,E37=$BQ$1,E37=$BR$1,E38=$BQ$1,E38=$BR$1,E39=$BQ$1,E39=$BR$1),0,1)))</f>
        <v>1</v>
      </c>
      <c r="BU36" s="3">
        <f>IF($A36&gt;='576way_Regular Symbol(2wild)'!H$16,"",IF(F36=0,"",IF(OR(F36=$BQ$1,F36=$BR$1,F37=$BQ$1,F37=$BR$1,F38=$BQ$1,F38=$BR$1,F39=$BQ$1,F39=$BR$1),0,1)))</f>
        <v>1</v>
      </c>
      <c r="BW36" s="3">
        <f>IF($A36&gt;='576way_Regular Symbol(2wild)'!D$16,"",IF(B36=0,"",IF(OR(B36=$BW$1,B37=$BW$1,B38=$BW$1,B36=$BX$1,B37=$BX$1,B38=$BX$1),0,1)))</f>
        <v>0</v>
      </c>
      <c r="BX36" s="3">
        <f>IF($A36&gt;='576way_Regular Symbol(2wild)'!E$16,"",IF(C36=0,"",IF(OR(C36=$BW$1,C37=$BW$1,C38=$BW$1,C36=$BX$1,C37=$BX$1,C38=$BX$1),0,1)))</f>
        <v>1</v>
      </c>
      <c r="BY36" s="3">
        <f>IF($A36&gt;='576way_Regular Symbol(2wild)'!F$16,"",IF(D36=0,"",IF(OR(D36=$BW$1,D37=$BW$1,D38=$BW$1,D36=$BX$1,D37=$BX$1,D38=$BX$1,D39=$BW$1,D39=$BX$1),0,1)))</f>
        <v>1</v>
      </c>
      <c r="BZ36" s="3">
        <f>IF($A36&gt;='576way_Regular Symbol(2wild)'!G$16,"",IF(E36=0,"",IF(OR(E36=$BW$1,E37=$BW$1,E38=$BW$1,E36=$BX$1,E37=$BX$1,E38=$BX$1,E39=$BW$1,E39=$BX$1),0,1)))</f>
        <v>0</v>
      </c>
      <c r="CA36" s="3">
        <f>IF($A36&gt;='576way_Regular Symbol(2wild)'!H$16,"",IF(F36=0,"",IF(OR(F36=$BW$1,F37=$BW$1,F38=$BW$1,F36=$BX$1,F37=$BX$1,F38=$BX$1,F39=$BW$1,F39=$BX$1),0,1)))</f>
        <v>0</v>
      </c>
      <c r="CC36" s="3">
        <f>IF($A36&gt;='576way_Regular Symbol(2wild)'!D$16,"",IF(B36=0,"",IF(OR(B36=$BW$1,B37=$BW$1,B38=$BW$1,B36=$CD$1,B37=$CD$1,B38=$CD$1),0,1)))</f>
        <v>1</v>
      </c>
      <c r="CD36" s="3">
        <f>IF($A36&gt;='576way_Regular Symbol(2wild)'!E$16,"",IF(C36=0,"",IF(OR(C36=$BW$1,C37=$BW$1,C38=$BW$1,C36=$CD$1,C37=$CD$1,C38=$CD$1),0,1)))</f>
        <v>1</v>
      </c>
      <c r="CE36" s="3">
        <f>IF($A36&gt;='576way_Regular Symbol(2wild)'!F$16,"",IF(D36=0,"",IF(OR(D36=$BW$1,D37=$BW$1,D38=$BW$1,D36=$CD$1,D37=$CD$1,D38=$CD$1,D39=$BW$1,D39=$CD$1),0,1)))</f>
        <v>1</v>
      </c>
      <c r="CF36" s="3">
        <f>IF($A36&gt;='576way_Regular Symbol(2wild)'!G$16,"",IF(E36=0,"",IF(OR(E36=$BW$1,E37=$BW$1,E38=$BW$1,E36=$CD$1,E37=$CD$1,E38=$CD$1,E39=$BW$1,E39=$CD$1),0,1)))</f>
        <v>1</v>
      </c>
      <c r="CG36" s="3">
        <f>IF($A36&gt;='576way_Regular Symbol(2wild)'!H$16,"",IF(F36=0,"",IF(OR(F36=$BW$1,F37=$BW$1,F38=$BW$1,F36=$CD$1,F37=$CD$1,F38=$CD$1,F39=$BW$1,F39=$CD$1),0,1)))</f>
        <v>1</v>
      </c>
      <c r="CI36" s="3">
        <f>IF($A36&gt;='576way_Regular Symbol(2wild)'!D$16,"",IF(B36=0,"",IF(OR(B36=$BW$1,B37=$BW$1,B38=$BW$1,B36=$CJ$1,B37=$CJ$1,B38=$CJ$1),0,1)))</f>
        <v>1</v>
      </c>
      <c r="CJ36" s="3">
        <f>IF($A36&gt;='576way_Regular Symbol(2wild)'!E$16,"",IF(C36=0,"",IF(OR(C36=$BW$1,C37=$BW$1,C38=$BW$1,C36=$CJ$1,C37=$CJ$1,C38=$CJ$1),0,1)))</f>
        <v>1</v>
      </c>
      <c r="CK36" s="3">
        <f>IF($A36&gt;='576way_Regular Symbol(2wild)'!F$16,"",IF(D36=0,"",IF(OR(D36=$BW$1,D37=$BW$1,D38=$BW$1,D36=$CJ$1,D37=$CJ$1,D38=$CJ$1,D39=$BW$1,D39=$CJ$1),0,1)))</f>
        <v>1</v>
      </c>
      <c r="CL36" s="3">
        <f>IF($A36&gt;='576way_Regular Symbol(2wild)'!G$16,"",IF(E36=0,"",IF(OR(E36=$BW$1,E37=$BW$1,E38=$BW$1,E36=$CJ$1,E37=$CJ$1,E38=$CJ$1,E39=$BW$1,E39=$CJ$1),0,1)))</f>
        <v>1</v>
      </c>
      <c r="CM36" s="3">
        <f>IF($A36&gt;='576way_Regular Symbol(2wild)'!H$16,"",IF(F36=0,"",IF(OR(F36=$BW$1,F37=$BW$1,F38=$BW$1,F36=$CJ$1,F37=$CJ$1,F38=$CJ$1,F39=$BW$1,F39=$CJ$1),0,1)))</f>
        <v>0</v>
      </c>
      <c r="CO36" s="3">
        <f>IF($A36&gt;='576way_Regular Symbol(2wild)'!D$16,"",IF(B36=0,"",IF(OR(B36=$BW$1,B37=$BW$1,B38=$BW$1,B36=$CP$1,B37=$CP$1,B38=$CP$1),0,1)))</f>
        <v>1</v>
      </c>
      <c r="CP36" s="3">
        <f>IF($A36&gt;='576way_Regular Symbol(2wild)'!E$16,"",IF(C36=0,"",IF(OR(C36=$BW$1,C37=$BW$1,C38=$BW$1,C36=$CP$1,C37=$CP$1,C38=$CP$1),0,1)))</f>
        <v>0</v>
      </c>
      <c r="CQ36" s="3">
        <f>IF($A36&gt;='576way_Regular Symbol(2wild)'!F$16,"",IF(D36=0,"",IF(OR(D36=$BW$1,D37=$BW$1,D38=$BW$1,D36=$CP$1,D37=$CP$1,D38=$CP$1,D39=$BW$1,D39=$CP$1),0,1)))</f>
        <v>1</v>
      </c>
      <c r="CR36" s="3">
        <f>IF($A36&gt;='576way_Regular Symbol(2wild)'!G$16,"",IF(E36=0,"",IF(OR(E36=$BW$1,E37=$BW$1,E38=$BW$1,E36=$CP$1,E37=$CP$1,E38=$CP$1,E39=$BW$1,E39=$CP$1),0,1)))</f>
        <v>0</v>
      </c>
      <c r="CS36" s="3">
        <f>IF($A36&gt;='576way_Regular Symbol(2wild)'!H$16,"",IF(F36=0,"",IF(OR(F36=$BW$1,F37=$BW$1,F38=$BW$1,F36=$CP$1,F37=$CP$1,F38=$CP$1,F39=$BW$1,F39=$CP$1),0,1)))</f>
        <v>1</v>
      </c>
      <c r="CU36" s="3">
        <f>IF($A36&gt;='576way_Regular Symbol(2wild)'!D$16,"",IF(B36=0,"",IF(OR(B36=$BW$1,B37=$BW$1,B38=$BW$1,B36=$CV$1,B37=$CV$1,B38=$CV$1),0,1)))</f>
        <v>1</v>
      </c>
      <c r="CV36" s="3">
        <f>IF($A36&gt;='576way_Regular Symbol(2wild)'!E$16,"",IF(C36=0,"",IF(OR(C36=$BW$1,C37=$BW$1,C38=$BW$1,C36=$CV$1,C37=$CV$1,C38=$CV$1),0,1)))</f>
        <v>1</v>
      </c>
      <c r="CW36" s="3">
        <f>IF($A36&gt;='576way_Regular Symbol(2wild)'!F$16,"",IF(D36=0,"",IF(OR(D36=$BW$1,D37=$BW$1,D38=$BW$1,D36=$CV$1,D37=$CV$1,D38=$CV$1,D39=$BW$1,D39=$CV$1),0,1)))</f>
        <v>1</v>
      </c>
      <c r="CX36" s="3">
        <f>IF($A36&gt;='576way_Regular Symbol(2wild)'!G$16,"",IF(E36=0,"",IF(OR(E36=$BW$1,E37=$BW$1,E38=$BW$1,E36=$CV$1,E37=$CV$1,E38=$CV$1,E39=$BW$1,E39=$CV$1),0,1)))</f>
        <v>1</v>
      </c>
      <c r="CY36" s="3">
        <f>IF($A36&gt;='576way_Regular Symbol(2wild)'!H$16,"",IF(F36=0,"",IF(OR(F36=$BW$1,F37=$BW$1,F38=$BW$1,F36=$CV$1,F37=$CV$1,F38=$CV$1,F39=$BW$1,F39=$CV$1),0,1)))</f>
        <v>1</v>
      </c>
    </row>
    <row r="37" spans="1:103">
      <c r="A37" s="337">
        <f>IF('243way_Regular Symbol'!L36="","",'243way_Regular Symbol'!L36)</f>
        <v>33</v>
      </c>
      <c r="B37" s="191" t="str">
        <f>IF('576way_Regular Symbol(2wild)'!Q36="",
IF($A37-'576way_Regular Symbol(2wild)'!D$16&gt;='576way_RegularＸ_W()'!B$2-1,"",VLOOKUP($A37-'576way_Regular Symbol(2wild)'!D$16,'576way_Regular Symbol(2wild)'!$P$3:$U$99,'576way_RegularＸ_W()'!B$3+1,FALSE)),
'576way_Regular Symbol(2wild)'!Q36)</f>
        <v>M2</v>
      </c>
      <c r="C37" s="191" t="str">
        <f>IF('576way_Regular Symbol(2wild)'!R36="",
IF($A37-'576way_Regular Symbol(2wild)'!E$16&gt;='576way_RegularＸ_W()'!C$2-1,"",VLOOKUP($A37-'576way_Regular Symbol(2wild)'!E$16,'576way_Regular Symbol(2wild)'!$P$3:$U$99,'576way_RegularＸ_W()'!C$3+1,FALSE)),
'576way_Regular Symbol(2wild)'!R36)</f>
        <v>TE</v>
      </c>
      <c r="D37" s="191" t="str">
        <f>IF('576way_Regular Symbol(2wild)'!S36="",
IF($A37-'576way_Regular Symbol(2wild)'!F$16&gt;='576way_RegularＸ_W()'!D$2-1,"",VLOOKUP($A37-'576way_Regular Symbol(2wild)'!F$16,'576way_Regular Symbol(2wild)'!$P$3:$U$99,'576way_RegularＸ_W()'!D$3+1,FALSE)),
'576way_Regular Symbol(2wild)'!S36)</f>
        <v>S1</v>
      </c>
      <c r="E37" s="191" t="str">
        <f>IF('576way_Regular Symbol(2wild)'!T36="",
IF($A37-'576way_Regular Symbol(2wild)'!G$16&gt;='576way_RegularＸ_W()'!E$2-1,"",VLOOKUP($A37-'576way_Regular Symbol(2wild)'!G$16,'576way_Regular Symbol(2wild)'!$P$3:$U$99,'576way_RegularＸ_W()'!E$3+1,FALSE)),
'576way_Regular Symbol(2wild)'!T36)</f>
        <v>M5</v>
      </c>
      <c r="F37" s="191" t="str">
        <f>IF('576way_Regular Symbol(2wild)'!U36="",
IF($A37-'576way_Regular Symbol(2wild)'!H$16&gt;='576way_RegularＸ_W()'!F$2-1,"",VLOOKUP($A37-'576way_Regular Symbol(2wild)'!H$16,'576way_Regular Symbol(2wild)'!$P$3:$U$99,'576way_RegularＸ_W()'!F$3+1,FALSE)),
'576way_Regular Symbol(2wild)'!U36)</f>
        <v>M5</v>
      </c>
      <c r="N37" s="363">
        <f t="shared" si="66"/>
        <v>33</v>
      </c>
      <c r="O37" s="344">
        <f>IF($A37&gt;='576way_Regular Symbol(2wild)'!D$16,"",IF(B37="","",IF(OR(B37=$O$1,B37=$P$1,B38=$O$1,B38=$P$1,B39=$O$1,B39=$P$1),0,1)))</f>
        <v>1</v>
      </c>
      <c r="P37" s="344">
        <f>IF($A37&gt;='576way_Regular Symbol(2wild)'!E$16,"",IF(C37="","",IF(OR(C37=$O$1,C37=$P$1,C38=$O$1,C38=$P$1,C39=$O$1,C39=$P$1),0,1)))</f>
        <v>1</v>
      </c>
      <c r="Q37" s="344">
        <f>IF($A37&gt;='576way_Regular Symbol(2wild)'!F$16,"",IF(D37="","",IF(OR(D37=$O$1,D37=$P$1,D38=$O$1,D38=$P$1,D39=$O$1,D39=$P$1,D40=$O$1,D40=$P$1),0,1)))</f>
        <v>1</v>
      </c>
      <c r="R37" s="344">
        <f>IF($A37&gt;='576way_Regular Symbol(2wild)'!G$16,"",IF(E37="","",IF(OR(E37=$O$1,E37=$P$1,E38=$O$1,E38=$P$1,E39=$O$1,E39=$P$1,E40=$O$1,E40=$P$1),0,1)))</f>
        <v>1</v>
      </c>
      <c r="S37" s="344">
        <f>IF($A37&gt;='576way_Regular Symbol(2wild)'!H$16,"",IF(F37="","",IF(OR(F37=$O$1,F37=$P$1,F38=$O$1,F38=$P$1,F39=$O$1,F39=$P$1,F40=$O$1,F40=$P$1),0,1)))</f>
        <v>1</v>
      </c>
      <c r="U37" s="344">
        <f>IF($A37&gt;='576way_Regular Symbol(2wild)'!D$16,"",IF(B37=0,"",IF(OR(B37=$U$1,B37=$V$1,B38=$U$1,B38=$V$1,B39=$U$1,B39=$V$1),0,1)))</f>
        <v>0</v>
      </c>
      <c r="V37" s="344">
        <f>IF($A37&gt;='576way_Regular Symbol(2wild)'!E$16,"",IF(C37=0,"",IF(OR(C37=$U$1,C37=$V$1,C38=$U$1,C38=$V$1,C39=$U$1,C39=$V$1),0,1)))</f>
        <v>1</v>
      </c>
      <c r="W37" s="3">
        <f>IF($A37&gt;='576way_Regular Symbol(2wild)'!F$16,"",IF(D37=0,"",IF(OR(D37=$U$1,D37=$V$1,D38=$U$1,D38=$V$1,D39=$U$1,D39=$V$1,D40=$U$1,D40=$V$1),0,1)))</f>
        <v>1</v>
      </c>
      <c r="X37" s="3">
        <f>IF($A37&gt;='576way_Regular Symbol(2wild)'!G$16,"",IF(E37=0,"",IF(OR(E37=$U$1,E37=$V$1,E38=$U$1,E38=$V$1,E39=$U$1,E39=$V$1,E40=$U$1,E40=$V$1),0,1)))</f>
        <v>1</v>
      </c>
      <c r="Y37" s="3">
        <f>IF($A37&gt;='576way_Regular Symbol(2wild)'!H$16,"",IF(F37=0,"",IF(OR(F37=$U$1,F37=$V$1,F38=$U$1,F38=$V$1,F39=$U$1,F39=$V$1,F40=$U$1,F40=$V$1),0,1)))</f>
        <v>1</v>
      </c>
      <c r="AA37" s="344">
        <f>IF($A37&gt;='576way_Regular Symbol(2wild)'!D$16,"",IF(B37=0,"",IF(OR(B37=$AA$1,B37=$AB$1,B38=$AA$1,B38=$AB$1,B39=$AA$1,,B39=$AB$1),0,1)))</f>
        <v>0</v>
      </c>
      <c r="AB37" s="344">
        <f>IF($A37&gt;='576way_Regular Symbol(2wild)'!E$16,"",IF(C37=0,"",IF(OR(C37=$AA$1,C37=$AB$1,C38=$AA$1,C38=$AB$1,C39=$AA$1,,C39=$AB$1),0,1)))</f>
        <v>1</v>
      </c>
      <c r="AC37" s="3">
        <f>IF($A37&gt;='576way_Regular Symbol(2wild)'!F$16,"",IF(D37=0,"",IF(OR(D37=$AA$1,D37=$AB$1,D38=$AA$1,D38=$AB$1,D39=$AA$1,D39=$AB$1,D40=$AA$1,D40=$AB$1),0,1)))</f>
        <v>0</v>
      </c>
      <c r="AD37" s="3">
        <f>IF($A37&gt;='576way_Regular Symbol(2wild)'!G$16,"",IF(E37=0,"",IF(OR(E37=$AA$1,E37=$AB$1,E38=$AA$1,E38=$AB$1,E39=$AA$1,E39=$AB$1,E40=$AA$1,E40=$AB$1),0,1)))</f>
        <v>1</v>
      </c>
      <c r="AE37" s="3">
        <f>IF($A37&gt;='576way_Regular Symbol(2wild)'!H$16,"",IF(F37=0,"",IF(OR(F37=$AA$1,F37=$AB$1,F38=$AA$1,F38=$AB$1,F39=$AA$1,F39=$AB$1,F40=$AA$1,F40=$AB$1),0,1)))</f>
        <v>0</v>
      </c>
      <c r="AG37" s="344">
        <f>IF($A37&gt;='576way_Regular Symbol(2wild)'!D$16,"",IF(B37=0,"",IF(OR(B37=$AG$1,B37=$AH$1,B38=$AG$1,B38=$AH$1,B39=$AG$1,B39=$AH$1),0,1)))</f>
        <v>1</v>
      </c>
      <c r="AH37" s="344">
        <f>IF($A37&gt;='576way_Regular Symbol(2wild)'!E$16,"",IF(C37=0,"",IF(OR(C37=$AG$1,C37=$AH$1,C38=$AG$1,C38=$AH$1,C39=$AG$1,C39=$AH$1),0,1)))</f>
        <v>0</v>
      </c>
      <c r="AI37" s="3">
        <f>IF($A37&gt;='576way_Regular Symbol(2wild)'!F$16,"",IF(D37=0,"",IF(OR(D37=$AG$1,D37=$AH$1,D38=$AG$1,D38=$AH$1,D39=$AG$1,D39=$AH$1,D40=$AG$1,D40=$AH$1),0,1)))</f>
        <v>0</v>
      </c>
      <c r="AJ37" s="3">
        <f>IF($A37&gt;='576way_Regular Symbol(2wild)'!G$16,"",IF(E37=0,"",IF(OR(E37=$AG$1,E37=$AH$1,E38=$AG$1,E38=$AH$1,E39=$AG$1,E39=$AH$1,E40=$AG$1,E40=$AH$1),0,1)))</f>
        <v>1</v>
      </c>
      <c r="AK37" s="3">
        <f>IF($A37&gt;='576way_Regular Symbol(2wild)'!H$16,"",IF(F37=0,"",IF(OR(F37=$AG$1,F37=$AH$1,F38=$AG$1,F38=$AH$1,F39=$AG$1,F39=$AH$1,F40=$AG$1,F40=$AH$1),0,1)))</f>
        <v>1</v>
      </c>
      <c r="AM37" s="344">
        <f>IF($A37&gt;='576way_Regular Symbol(2wild)'!D$16,"",IF(B37=0,"",IF(OR(B37=$AM$1,B37=$AN$1,B38=$AM$1,B38=$AN$1,B39=$AM$1,B39=$AN$1),0,1)))</f>
        <v>1</v>
      </c>
      <c r="AN37" s="344">
        <f>IF($A37&gt;='576way_Regular Symbol(2wild)'!E$16,"",IF(C37=0,"",IF(OR(C37=$AM$1,C37=$AN$1,C38=$AM$1,C38=$AN$1,C39=$AM$1,C39=$AN$1),0,1)))</f>
        <v>1</v>
      </c>
      <c r="AO37" s="3">
        <f>IF($A37&gt;='576way_Regular Symbol(2wild)'!F$16,"",IF(D37=0,"",IF(OR(D37=$AM$1,D37=$AN$1,D38=$AM$1,D38=$AN$1,D39=$AM$1,D39=$AN$1,D40=$AM$1,D40=$AN$1),0,1)))</f>
        <v>0</v>
      </c>
      <c r="AP37" s="3">
        <f>IF($A37&gt;='576way_Regular Symbol(2wild)'!G$16,"",IF(E37=0,"",IF(OR(E37=$AM$1,E37=$AN$1,E38=$AM$1,E38=$AN$1,E39=$AM$1,E39=$AN$1,E40=$AM$1,E40=$AN$1),0,1)))</f>
        <v>0</v>
      </c>
      <c r="AQ37" s="3">
        <f>IF($A37&gt;='576way_Regular Symbol(2wild)'!H$16,"",IF(F37=0,"",IF(OR(F37=$AM$1,F37=$AN$1,F38=$AM$1,F38=$AN$1,F39=$AM$1,F39=$AN$1,F40=$AM$1,F40=$AN$1),0,1)))</f>
        <v>0</v>
      </c>
      <c r="AS37" s="344">
        <f>IF($A37&gt;='576way_Regular Symbol(2wild)'!D$16,"",IF(B37=0,"",IF(OR(B37=$AM$1,B37=$AT$1,B38=$AM$1,B38=$AT$1,B39=$AM$1,B39=$AT$1),0,1)))</f>
        <v>1</v>
      </c>
      <c r="AT37" s="344">
        <f>IF($A37&gt;='576way_Regular Symbol(2wild)'!E$16,"",IF(C37=0,"",IF(OR(C37=$AM$1,C37=$AT$1,C38=$AM$1,C38=$AT$1,C39=$AM$1,C39=$AT$1),0,1)))</f>
        <v>1</v>
      </c>
      <c r="AU37" s="3">
        <f>IF($A37&gt;='576way_Regular Symbol(2wild)'!F$16,"",IF(D37=0,"",IF(OR(D37=$AM$1,D37=$AT$1,D38=$AM$1,D38=$AT$1,D39=$AM$1,D39=$AT$1,D40=$AM$1,D40=$AT$1),0,1)))</f>
        <v>1</v>
      </c>
      <c r="AV37" s="3">
        <f>IF($A37&gt;='576way_Regular Symbol(2wild)'!G$16,"",IF(E37=0,"",IF(OR(E37=$AM$1,E37=$AT$1,E38=$AM$1,E38=$AT$1,E39=$AM$1,E39=$AT$1,E40=$AM$1,E40=$AT$1),0,1)))</f>
        <v>1</v>
      </c>
      <c r="AW37" s="3">
        <f>IF($A37&gt;='576way_Regular Symbol(2wild)'!H$16,"",IF(F37=0,"",IF(OR(F37=$AM$1,F37=$AT$1,F38=$AM$1,F38=$AT$1,F39=$AM$1,F39=$AT$1,F40=$AM$1,F40=$AT$1),0,1)))</f>
        <v>1</v>
      </c>
      <c r="AY37" s="344">
        <f>IF($A37&gt;='576way_Regular Symbol(2wild)'!D$16,"",IF(B37=0,"",IF(OR(B37=$AM$1,B37=$AZ$1,B38=$AM$1,B38=$AZ$1,B39=$AM$1,B39=$AZ$1),0,1)))</f>
        <v>1</v>
      </c>
      <c r="AZ37" s="344">
        <f>IF($A37&gt;='576way_Regular Symbol(2wild)'!E$16,"",IF(C37=0,"",IF(OR(C37=$AM$1,C37=$AZ$1,C38=$AM$1,C38=$AZ$1,C39=$AM$1,C39=$AZ$1),0,1)))</f>
        <v>1</v>
      </c>
      <c r="BA37" s="3">
        <f>IF($A37&gt;='576way_Regular Symbol(2wild)'!F$16,"",IF(D37=0,"",IF(OR(D37=$AM$1,D37=$AZ$1,D38=$AM$1,D38=$AZ$1,D39=$AM$1,D39=$AZ$1,D40=$AM$1,D40=$AZ$1),0,1)))</f>
        <v>1</v>
      </c>
      <c r="BB37" s="3">
        <f>IF($A37&gt;='576way_Regular Symbol(2wild)'!G$16,"",IF(E37=0,"",IF(OR(E37=$AM$1,E37=$AZ$1,E38=$AM$1,E38=$AZ$1,E39=$AM$1,E39=$AZ$1,E40=$AM$1,E40=$AZ$1),0,1)))</f>
        <v>1</v>
      </c>
      <c r="BC37" s="3">
        <f>IF($A37&gt;='576way_Regular Symbol(2wild)'!H$16,"",IF(F37=0,"",IF(OR(F37=$AM$1,F37=$AZ$1,F38=$AM$1,F38=$AZ$1,F39=$AM$1,F39=$AZ$1,F40=$AM$1,F40=$AZ$1),0,1)))</f>
        <v>1</v>
      </c>
      <c r="BE37" s="344">
        <f>IF($A37&gt;='576way_Regular Symbol(2wild)'!D$16,"",IF(B37=0,"",IF(OR(B37=$AM$1,B37=$BF$1,B38=$AM$1,B38=$BF$1,B39=$AM$1,B39=$BF$1),0,1)))</f>
        <v>1</v>
      </c>
      <c r="BF37" s="344">
        <f>IF($A37&gt;='576way_Regular Symbol(2wild)'!E$16,"",IF(C37=0,"",IF(OR(C37=$AM$1,C37=$BF$1,C38=$AM$1,C38=$BF$1,C39=$AM$1,C39=$BF$1),0,1)))</f>
        <v>1</v>
      </c>
      <c r="BG37" s="3">
        <f>IF($A37&gt;='576way_Regular Symbol(2wild)'!F$16,"",IF(D37=0,"",COUNTIF(D37:D40,$BF$1)))</f>
        <v>0</v>
      </c>
      <c r="BH37" s="3">
        <f>IF($A37&gt;='576way_Regular Symbol(2wild)'!G$16,"",IF(E37=0,"",COUNTIF(E37:E40,$BF$1)))</f>
        <v>0</v>
      </c>
      <c r="BI37" s="3">
        <f>IF($A37&gt;='576way_Regular Symbol(2wild)'!H$16,"",IF(F37=0,"",COUNTIF(F37:F40,$BF$1)))</f>
        <v>0</v>
      </c>
      <c r="BK37" s="344">
        <f>IF($A37&gt;='576way_Regular Symbol(2wild)'!D$16,"",IF(B37=0,"",IF(OR(B37=$AM$1,B37=$BL$1,B38=$AM$1,B38=$BL$1,B39=$AM$1,B39=$BL$1),0,1)))</f>
        <v>1</v>
      </c>
      <c r="BL37" s="344">
        <f>IF($A37&gt;='576way_Regular Symbol(2wild)'!E$16,"",IF(C37=0,"",IF(OR(C37=$AM$1,C37=$BL$1,C38=$AM$1,C38=$BL$1,C39=$AM$1,C39=$BL$1),0,1)))</f>
        <v>1</v>
      </c>
      <c r="BM37" s="3">
        <f>IF($A37&gt;='576way_Regular Symbol(2wild)'!F$16,"",IF(D37=0,"",IF(OR(D37=$AM$1,D37=$BL$1,D38=$AM$1,D38=$BL$1,D39=$AM$1,D39=$BL$1,D40=$AM$1,D40=$BL$1),0,1)))</f>
        <v>1</v>
      </c>
      <c r="BN37" s="3">
        <f>IF($A37&gt;='576way_Regular Symbol(2wild)'!G$16,"",IF(E37=0,"",IF(OR(E37=$AM$1,E37=$BL$1,E38=$AM$1,E38=$BL$1,E39=$AM$1,E39=$BL$1,E40=$AM$1,E40=$BL$1),0,1)))</f>
        <v>1</v>
      </c>
      <c r="BO37" s="3">
        <f>IF($A37&gt;='576way_Regular Symbol(2wild)'!H$16,"",IF(F37=0,"",IF(OR(F37=$AM$1,F37=$BL$1,F38=$AM$1,F38=$BL$1,F39=$AM$1,F39=$BL$1,F40=$AM$1,F40=$BL$1),0,1)))</f>
        <v>1</v>
      </c>
      <c r="BQ37" s="3">
        <f>IF($A37&gt;='576way_Regular Symbol(2wild)'!D$16,"",IF(B37=0,"",IF(OR(B37=$BQ$1,B37=$BR$1,B38=$BQ$1,B38=$BR$1,B39=$BQ$1,B39=$BR$1),0,1)))</f>
        <v>1</v>
      </c>
      <c r="BR37" s="3">
        <f>IF($A37&gt;='576way_Regular Symbol(2wild)'!E$16,"",IF(C37=0,"",IF(OR(C37=$BQ$1,C37=$BR$1,C38=$BQ$1,C38=$BR$1,C39=$BQ$1,C39=$BR$1),0,1)))</f>
        <v>1</v>
      </c>
      <c r="BS37" s="3">
        <f>IF($A37&gt;='576way_Regular Symbol(2wild)'!F$16,"",IF(D37=0,"",IF(OR(D37=$BQ$1,D37=$BR$1,D38=$BQ$1,D38=$BR$1,D39=$BQ$1,D39=$BR$1,D40=$BQ$1,D40=$BR$1),0,1)))</f>
        <v>1</v>
      </c>
      <c r="BT37" s="3">
        <f>IF($A37&gt;='576way_Regular Symbol(2wild)'!G$16,"",IF(E37=0,"",IF(OR(E37=$BQ$1,E37=$BR$1,E38=$BQ$1,E38=$BR$1,E39=$BQ$1,E39=$BR$1,E40=$BQ$1,E40=$BR$1),0,1)))</f>
        <v>1</v>
      </c>
      <c r="BU37" s="3">
        <f>IF($A37&gt;='576way_Regular Symbol(2wild)'!H$16,"",IF(F37=0,"",IF(OR(F37=$BQ$1,F37=$BR$1,F38=$BQ$1,F38=$BR$1,F39=$BQ$1,F39=$BR$1,F40=$BQ$1,F40=$BR$1),0,1)))</f>
        <v>1</v>
      </c>
      <c r="BW37" s="3">
        <f>IF($A37&gt;='576way_Regular Symbol(2wild)'!D$16,"",IF(B37=0,"",IF(OR(B37=$BW$1,B38=$BW$1,B39=$BW$1,B37=$BX$1,B38=$BX$1,B39=$BX$1),0,1)))</f>
        <v>0</v>
      </c>
      <c r="BX37" s="3">
        <f>IF($A37&gt;='576way_Regular Symbol(2wild)'!E$16,"",IF(C37=0,"",IF(OR(C37=$BW$1,C38=$BW$1,C39=$BW$1,C37=$BX$1,C38=$BX$1,C39=$BX$1),0,1)))</f>
        <v>1</v>
      </c>
      <c r="BY37" s="3">
        <f>IF($A37&gt;='576way_Regular Symbol(2wild)'!F$16,"",IF(D37=0,"",IF(OR(D37=$BW$1,D38=$BW$1,D39=$BW$1,D37=$BX$1,D38=$BX$1,D39=$BX$1,D40=$BW$1,D40=$BX$1),0,1)))</f>
        <v>1</v>
      </c>
      <c r="BZ37" s="3">
        <f>IF($A37&gt;='576way_Regular Symbol(2wild)'!G$16,"",IF(E37=0,"",IF(OR(E37=$BW$1,E38=$BW$1,E39=$BW$1,E37=$BX$1,E38=$BX$1,E39=$BX$1,E40=$BW$1,E40=$BX$1),0,1)))</f>
        <v>1</v>
      </c>
      <c r="CA37" s="3">
        <f>IF($A37&gt;='576way_Regular Symbol(2wild)'!H$16,"",IF(F37=0,"",IF(OR(F37=$BW$1,F38=$BW$1,F39=$BW$1,F37=$BX$1,F38=$BX$1,F39=$BX$1,F40=$BW$1,F40=$BX$1),0,1)))</f>
        <v>0</v>
      </c>
      <c r="CC37" s="3">
        <f>IF($A37&gt;='576way_Regular Symbol(2wild)'!D$16,"",IF(B37=0,"",IF(OR(B37=$BW$1,B38=$BW$1,B39=$BW$1,B37=$CD$1,B38=$CD$1,B39=$CD$1),0,1)))</f>
        <v>1</v>
      </c>
      <c r="CD37" s="3">
        <f>IF($A37&gt;='576way_Regular Symbol(2wild)'!E$16,"",IF(C37=0,"",IF(OR(C37=$BW$1,C38=$BW$1,C39=$BW$1,C37=$CD$1,C38=$CD$1,C39=$CD$1),0,1)))</f>
        <v>1</v>
      </c>
      <c r="CE37" s="3">
        <f>IF($A37&gt;='576way_Regular Symbol(2wild)'!F$16,"",IF(D37=0,"",IF(OR(D37=$BW$1,D38=$BW$1,D39=$BW$1,D37=$CD$1,D38=$CD$1,D39=$CD$1,D40=$BW$1,D40=$CD$1),0,1)))</f>
        <v>1</v>
      </c>
      <c r="CF37" s="3">
        <f>IF($A37&gt;='576way_Regular Symbol(2wild)'!G$16,"",IF(E37=0,"",IF(OR(E37=$BW$1,E38=$BW$1,E39=$BW$1,E37=$CD$1,E38=$CD$1,E39=$CD$1,E40=$BW$1,E40=$CD$1),0,1)))</f>
        <v>1</v>
      </c>
      <c r="CG37" s="3">
        <f>IF($A37&gt;='576way_Regular Symbol(2wild)'!H$16,"",IF(F37=0,"",IF(OR(F37=$BW$1,F38=$BW$1,F39=$BW$1,F37=$CD$1,F38=$CD$1,F39=$CD$1,F40=$BW$1,F40=$CD$1),0,1)))</f>
        <v>1</v>
      </c>
      <c r="CI37" s="3">
        <f>IF($A37&gt;='576way_Regular Symbol(2wild)'!D$16,"",IF(B37=0,"",IF(OR(B37=$BW$1,B38=$BW$1,B39=$BW$1,B37=$CJ$1,B38=$CJ$1,B39=$CJ$1),0,1)))</f>
        <v>1</v>
      </c>
      <c r="CJ37" s="3">
        <f>IF($A37&gt;='576way_Regular Symbol(2wild)'!E$16,"",IF(C37=0,"",IF(OR(C37=$BW$1,C38=$BW$1,C39=$BW$1,C37=$CJ$1,C38=$CJ$1,C39=$CJ$1),0,1)))</f>
        <v>1</v>
      </c>
      <c r="CK37" s="3">
        <f>IF($A37&gt;='576way_Regular Symbol(2wild)'!F$16,"",IF(D37=0,"",IF(OR(D37=$BW$1,D38=$BW$1,D39=$BW$1,D37=$CJ$1,D38=$CJ$1,D39=$CJ$1,D40=$BW$1,D40=$CJ$1),0,1)))</f>
        <v>1</v>
      </c>
      <c r="CL37" s="3">
        <f>IF($A37&gt;='576way_Regular Symbol(2wild)'!G$16,"",IF(E37=0,"",IF(OR(E37=$BW$1,E38=$BW$1,E39=$BW$1,E37=$CJ$1,E38=$CJ$1,E39=$CJ$1,E40=$BW$1,E40=$CJ$1),0,1)))</f>
        <v>1</v>
      </c>
      <c r="CM37" s="3">
        <f>IF($A37&gt;='576way_Regular Symbol(2wild)'!H$16,"",IF(F37=0,"",IF(OR(F37=$BW$1,F38=$BW$1,F39=$BW$1,F37=$CJ$1,F38=$CJ$1,F39=$CJ$1,F40=$BW$1,F40=$CJ$1),0,1)))</f>
        <v>0</v>
      </c>
      <c r="CO37" s="3">
        <f>IF($A37&gt;='576way_Regular Symbol(2wild)'!D$16,"",IF(B37=0,"",IF(OR(B37=$BW$1,B38=$BW$1,B39=$BW$1,B37=$CP$1,B38=$CP$1,B39=$CP$1),0,1)))</f>
        <v>1</v>
      </c>
      <c r="CP37" s="3">
        <f>IF($A37&gt;='576way_Regular Symbol(2wild)'!E$16,"",IF(C37=0,"",IF(OR(C37=$BW$1,C38=$BW$1,C39=$BW$1,C37=$CP$1,C38=$CP$1,C39=$CP$1),0,1)))</f>
        <v>0</v>
      </c>
      <c r="CQ37" s="3">
        <f>IF($A37&gt;='576way_Regular Symbol(2wild)'!F$16,"",IF(D37=0,"",IF(OR(D37=$BW$1,D38=$BW$1,D39=$BW$1,D37=$CP$1,D38=$CP$1,D39=$CP$1,D40=$BW$1,D40=$CP$1),0,1)))</f>
        <v>1</v>
      </c>
      <c r="CR37" s="3">
        <f>IF($A37&gt;='576way_Regular Symbol(2wild)'!G$16,"",IF(E37=0,"",IF(OR(E37=$BW$1,E38=$BW$1,E39=$BW$1,E37=$CP$1,E38=$CP$1,E39=$CP$1,E40=$BW$1,E40=$CP$1),0,1)))</f>
        <v>0</v>
      </c>
      <c r="CS37" s="3">
        <f>IF($A37&gt;='576way_Regular Symbol(2wild)'!H$16,"",IF(F37=0,"",IF(OR(F37=$BW$1,F38=$BW$1,F39=$BW$1,F37=$CP$1,F38=$CP$1,F39=$CP$1,F40=$BW$1,F40=$CP$1),0,1)))</f>
        <v>1</v>
      </c>
      <c r="CU37" s="3">
        <f>IF($A37&gt;='576way_Regular Symbol(2wild)'!D$16,"",IF(B37=0,"",IF(OR(B37=$BW$1,B38=$BW$1,B39=$BW$1,B37=$CV$1,B38=$CV$1,B39=$CV$1),0,1)))</f>
        <v>1</v>
      </c>
      <c r="CV37" s="3">
        <f>IF($A37&gt;='576way_Regular Symbol(2wild)'!E$16,"",IF(C37=0,"",IF(OR(C37=$BW$1,C38=$BW$1,C39=$BW$1,C37=$CV$1,C38=$CV$1,C39=$CV$1),0,1)))</f>
        <v>1</v>
      </c>
      <c r="CW37" s="3">
        <f>IF($A37&gt;='576way_Regular Symbol(2wild)'!F$16,"",IF(D37=0,"",IF(OR(D37=$BW$1,D38=$BW$1,D39=$BW$1,D37=$CV$1,D38=$CV$1,D39=$CV$1,D40=$BW$1,D40=$CV$1),0,1)))</f>
        <v>1</v>
      </c>
      <c r="CX37" s="3">
        <f>IF($A37&gt;='576way_Regular Symbol(2wild)'!G$16,"",IF(E37=0,"",IF(OR(E37=$BW$1,E38=$BW$1,E39=$BW$1,E37=$CV$1,E38=$CV$1,E39=$CV$1,E40=$BW$1,E40=$CV$1),0,1)))</f>
        <v>1</v>
      </c>
      <c r="CY37" s="3">
        <f>IF($A37&gt;='576way_Regular Symbol(2wild)'!H$16,"",IF(F37=0,"",IF(OR(F37=$BW$1,F38=$BW$1,F39=$BW$1,F37=$CV$1,F38=$CV$1,F39=$CV$1,F40=$BW$1,F40=$CV$1),0,1)))</f>
        <v>1</v>
      </c>
    </row>
    <row r="38" spans="1:103">
      <c r="A38" s="337">
        <f>IF('243way_Regular Symbol'!L37="","",'243way_Regular Symbol'!L37)</f>
        <v>34</v>
      </c>
      <c r="B38" s="191" t="str">
        <f>IF('576way_Regular Symbol(2wild)'!Q37="",
IF($A38-'576way_Regular Symbol(2wild)'!D$16&gt;='576way_RegularＸ_W()'!B$2-1,"",VLOOKUP($A38-'576way_Regular Symbol(2wild)'!D$16,'576way_Regular Symbol(2wild)'!$P$3:$U$99,'576way_RegularＸ_W()'!B$3+1,FALSE)),
'576way_Regular Symbol(2wild)'!Q37)</f>
        <v>K</v>
      </c>
      <c r="C38" s="191" t="str">
        <f>IF('576way_Regular Symbol(2wild)'!R37="",
IF($A38-'576way_Regular Symbol(2wild)'!E$16&gt;='576way_RegularＸ_W()'!C$2-1,"",VLOOKUP($A38-'576way_Regular Symbol(2wild)'!E$16,'576way_Regular Symbol(2wild)'!$P$3:$U$99,'576way_RegularＸ_W()'!C$3+1,FALSE)),
'576way_Regular Symbol(2wild)'!R37)</f>
        <v>M4</v>
      </c>
      <c r="D38" s="191" t="str">
        <f>IF('576way_Regular Symbol(2wild)'!S37="",
IF($A38-'576way_Regular Symbol(2wild)'!F$16&gt;='576way_RegularＸ_W()'!D$2-1,"",VLOOKUP($A38-'576way_Regular Symbol(2wild)'!F$16,'576way_Regular Symbol(2wild)'!$P$3:$U$99,'576way_RegularＸ_W()'!D$3+1,FALSE)),
'576way_Regular Symbol(2wild)'!S37)</f>
        <v>M3</v>
      </c>
      <c r="E38" s="191" t="str">
        <f>IF('576way_Regular Symbol(2wild)'!T37="",
IF($A38-'576way_Regular Symbol(2wild)'!G$16&gt;='576way_RegularＸ_W()'!E$2-1,"",VLOOKUP($A38-'576way_Regular Symbol(2wild)'!G$16,'576way_Regular Symbol(2wild)'!$P$3:$U$99,'576way_RegularＸ_W()'!E$3+1,FALSE)),
'576way_Regular Symbol(2wild)'!T37)</f>
        <v>TE</v>
      </c>
      <c r="F38" s="191" t="str">
        <f>IF('576way_Regular Symbol(2wild)'!U37="",
IF($A38-'576way_Regular Symbol(2wild)'!H$16&gt;='576way_RegularＸ_W()'!F$2-1,"",VLOOKUP($A38-'576way_Regular Symbol(2wild)'!H$16,'576way_Regular Symbol(2wild)'!$P$3:$U$99,'576way_RegularＸ_W()'!F$3+1,FALSE)),
'576way_Regular Symbol(2wild)'!U37)</f>
        <v>K</v>
      </c>
      <c r="N38" s="363">
        <f t="shared" si="66"/>
        <v>34</v>
      </c>
      <c r="O38" s="344">
        <f>IF($A38&gt;='576way_Regular Symbol(2wild)'!D$16,"",IF(B38="","",IF(OR(B38=$O$1,B38=$P$1,B39=$O$1,B39=$P$1,B40=$O$1,B40=$P$1),0,1)))</f>
        <v>1</v>
      </c>
      <c r="P38" s="344">
        <f>IF($A38&gt;='576way_Regular Symbol(2wild)'!E$16,"",IF(C38="","",IF(OR(C38=$O$1,C38=$P$1,C39=$O$1,C39=$P$1,C40=$O$1,C40=$P$1),0,1)))</f>
        <v>1</v>
      </c>
      <c r="Q38" s="344">
        <f>IF($A38&gt;='576way_Regular Symbol(2wild)'!F$16,"",IF(D38="","",IF(OR(D38=$O$1,D38=$P$1,D39=$O$1,D39=$P$1,D40=$O$1,D40=$P$1,D41=$O$1,D41=$P$1),0,1)))</f>
        <v>1</v>
      </c>
      <c r="R38" s="344">
        <f>IF($A38&gt;='576way_Regular Symbol(2wild)'!G$16,"",IF(E38="","",IF(OR(E38=$O$1,E38=$P$1,E39=$O$1,E39=$P$1,E40=$O$1,E40=$P$1,E41=$O$1,E41=$P$1),0,1)))</f>
        <v>1</v>
      </c>
      <c r="S38" s="344">
        <f>IF($A38&gt;='576way_Regular Symbol(2wild)'!H$16,"",IF(F38="","",IF(OR(F38=$O$1,F38=$P$1,F39=$O$1,F39=$P$1,F40=$O$1,F40=$P$1,F41=$O$1,F41=$P$1),0,1)))</f>
        <v>1</v>
      </c>
      <c r="U38" s="344">
        <f>IF($A38&gt;='576way_Regular Symbol(2wild)'!D$16,"",IF(B38=0,"",IF(OR(B38=$U$1,B38=$V$1,B39=$U$1,B39=$V$1,B40=$U$1,B40=$V$1),0,1)))</f>
        <v>1</v>
      </c>
      <c r="V38" s="344">
        <f>IF($A38&gt;='576way_Regular Symbol(2wild)'!E$16,"",IF(C38=0,"",IF(OR(C38=$U$1,C38=$V$1,C39=$U$1,C39=$V$1,C40=$U$1,C40=$V$1),0,1)))</f>
        <v>1</v>
      </c>
      <c r="W38" s="3">
        <f>IF($A38&gt;='576way_Regular Symbol(2wild)'!F$16,"",IF(D38=0,"",IF(OR(D38=$U$1,D38=$V$1,D39=$U$1,D39=$V$1,D40=$U$1,D40=$V$1,D41=$U$1,D41=$V$1),0,1)))</f>
        <v>1</v>
      </c>
      <c r="X38" s="3">
        <f>IF($A38&gt;='576way_Regular Symbol(2wild)'!G$16,"",IF(E38=0,"",IF(OR(E38=$U$1,E38=$V$1,E39=$U$1,E39=$V$1,E40=$U$1,E40=$V$1,E41=$U$1,E41=$V$1),0,1)))</f>
        <v>1</v>
      </c>
      <c r="Y38" s="3">
        <f>IF($A38&gt;='576way_Regular Symbol(2wild)'!H$16,"",IF(F38=0,"",IF(OR(F38=$U$1,F38=$V$1,F39=$U$1,F39=$V$1,F40=$U$1,F40=$V$1,F41=$U$1,F41=$V$1),0,1)))</f>
        <v>1</v>
      </c>
      <c r="AA38" s="344">
        <f>IF($A38&gt;='576way_Regular Symbol(2wild)'!D$16,"",IF(B38=0,"",IF(OR(B38=$AA$1,B38=$AB$1,B39=$AA$1,B39=$AB$1,B40=$AA$1,,B40=$AB$1),0,1)))</f>
        <v>0</v>
      </c>
      <c r="AB38" s="344">
        <f>IF($A38&gt;='576way_Regular Symbol(2wild)'!E$16,"",IF(C38=0,"",IF(OR(C38=$AA$1,C38=$AB$1,C39=$AA$1,C39=$AB$1,C40=$AA$1,,C40=$AB$1),0,1)))</f>
        <v>0</v>
      </c>
      <c r="AC38" s="3">
        <f>IF($A38&gt;='576way_Regular Symbol(2wild)'!F$16,"",IF(D38=0,"",IF(OR(D38=$AA$1,D38=$AB$1,D39=$AA$1,D39=$AB$1,D40=$AA$1,D40=$AB$1,D41=$AA$1,D41=$AB$1),0,1)))</f>
        <v>0</v>
      </c>
      <c r="AD38" s="3">
        <f>IF($A38&gt;='576way_Regular Symbol(2wild)'!G$16,"",IF(E38=0,"",IF(OR(E38=$AA$1,E38=$AB$1,E39=$AA$1,E39=$AB$1,E40=$AA$1,E40=$AB$1,E41=$AA$1,E41=$AB$1),0,1)))</f>
        <v>1</v>
      </c>
      <c r="AE38" s="3">
        <f>IF($A38&gt;='576way_Regular Symbol(2wild)'!H$16,"",IF(F38=0,"",IF(OR(F38=$AA$1,F38=$AB$1,F39=$AA$1,F39=$AB$1,F40=$AA$1,F40=$AB$1,F41=$AA$1,F41=$AB$1),0,1)))</f>
        <v>0</v>
      </c>
      <c r="AG38" s="344">
        <f>IF($A38&gt;='576way_Regular Symbol(2wild)'!D$16,"",IF(B38=0,"",IF(OR(B38=$AG$1,B38=$AH$1,B39=$AG$1,B39=$AH$1,B40=$AG$1,B40=$AH$1),0,1)))</f>
        <v>1</v>
      </c>
      <c r="AH38" s="344">
        <f>IF($A38&gt;='576way_Regular Symbol(2wild)'!E$16,"",IF(C38=0,"",IF(OR(C38=$AG$1,C38=$AH$1,C39=$AG$1,C39=$AH$1,C40=$AG$1,C40=$AH$1),0,1)))</f>
        <v>0</v>
      </c>
      <c r="AI38" s="3">
        <f>IF($A38&gt;='576way_Regular Symbol(2wild)'!F$16,"",IF(D38=0,"",IF(OR(D38=$AG$1,D38=$AH$1,D39=$AG$1,D39=$AH$1,D40=$AG$1,D40=$AH$1,D41=$AG$1,D41=$AH$1),0,1)))</f>
        <v>0</v>
      </c>
      <c r="AJ38" s="3">
        <f>IF($A38&gt;='576way_Regular Symbol(2wild)'!G$16,"",IF(E38=0,"",IF(OR(E38=$AG$1,E38=$AH$1,E39=$AG$1,E39=$AH$1,E40=$AG$1,E40=$AH$1,E41=$AG$1,E41=$AH$1),0,1)))</f>
        <v>1</v>
      </c>
      <c r="AK38" s="3">
        <f>IF($A38&gt;='576way_Regular Symbol(2wild)'!H$16,"",IF(F38=0,"",IF(OR(F38=$AG$1,F38=$AH$1,F39=$AG$1,F39=$AH$1,F40=$AG$1,F40=$AH$1,F41=$AG$1,F41=$AH$1),0,1)))</f>
        <v>1</v>
      </c>
      <c r="AM38" s="344">
        <f>IF($A38&gt;='576way_Regular Symbol(2wild)'!D$16,"",IF(B38=0,"",IF(OR(B38=$AM$1,B38=$AN$1,B39=$AM$1,B39=$AN$1,B40=$AM$1,B40=$AN$1),0,1)))</f>
        <v>1</v>
      </c>
      <c r="AN38" s="344">
        <f>IF($A38&gt;='576way_Regular Symbol(2wild)'!E$16,"",IF(C38=0,"",IF(OR(C38=$AM$1,C38=$AN$1,C39=$AM$1,C39=$AN$1,C40=$AM$1,C40=$AN$1),0,1)))</f>
        <v>1</v>
      </c>
      <c r="AO38" s="3">
        <f>IF($A38&gt;='576way_Regular Symbol(2wild)'!F$16,"",IF(D38=0,"",IF(OR(D38=$AM$1,D38=$AN$1,D39=$AM$1,D39=$AN$1,D40=$AM$1,D40=$AN$1,D41=$AM$1,D41=$AN$1),0,1)))</f>
        <v>0</v>
      </c>
      <c r="AP38" s="3">
        <f>IF($A38&gt;='576way_Regular Symbol(2wild)'!G$16,"",IF(E38=0,"",IF(OR(E38=$AM$1,E38=$AN$1,E39=$AM$1,E39=$AN$1,E40=$AM$1,E40=$AN$1,E41=$AM$1,E41=$AN$1),0,1)))</f>
        <v>0</v>
      </c>
      <c r="AQ38" s="3">
        <f>IF($A38&gt;='576way_Regular Symbol(2wild)'!H$16,"",IF(F38=0,"",IF(OR(F38=$AM$1,F38=$AN$1,F39=$AM$1,F39=$AN$1,F40=$AM$1,F40=$AN$1,F41=$AM$1,F41=$AN$1),0,1)))</f>
        <v>1</v>
      </c>
      <c r="AS38" s="344">
        <f>IF($A38&gt;='576way_Regular Symbol(2wild)'!D$16,"",IF(B38=0,"",IF(OR(B38=$AM$1,B38=$AT$1,B39=$AM$1,B39=$AT$1,B40=$AM$1,B40=$AT$1),0,1)))</f>
        <v>1</v>
      </c>
      <c r="AT38" s="344">
        <f>IF($A38&gt;='576way_Regular Symbol(2wild)'!E$16,"",IF(C38=0,"",IF(OR(C38=$AM$1,C38=$AT$1,C39=$AM$1,C39=$AT$1,C40=$AM$1,C40=$AT$1),0,1)))</f>
        <v>1</v>
      </c>
      <c r="AU38" s="3">
        <f>IF($A38&gt;='576way_Regular Symbol(2wild)'!F$16,"",IF(D38=0,"",IF(OR(D38=$AM$1,D38=$AT$1,D39=$AM$1,D39=$AT$1,D40=$AM$1,D40=$AT$1,D41=$AM$1,D41=$AT$1),0,1)))</f>
        <v>1</v>
      </c>
      <c r="AV38" s="3">
        <f>IF($A38&gt;='576way_Regular Symbol(2wild)'!G$16,"",IF(E38=0,"",IF(OR(E38=$AM$1,E38=$AT$1,E39=$AM$1,E39=$AT$1,E40=$AM$1,E40=$AT$1,E41=$AM$1,E41=$AT$1),0,1)))</f>
        <v>1</v>
      </c>
      <c r="AW38" s="3">
        <f>IF($A38&gt;='576way_Regular Symbol(2wild)'!H$16,"",IF(F38=0,"",IF(OR(F38=$AM$1,F38=$AT$1,F39=$AM$1,F39=$AT$1,F40=$AM$1,F40=$AT$1,F41=$AM$1,F41=$AT$1),0,1)))</f>
        <v>1</v>
      </c>
      <c r="AY38" s="344">
        <f>IF($A38&gt;='576way_Regular Symbol(2wild)'!D$16,"",IF(B38=0,"",IF(OR(B38=$AM$1,B38=$AZ$1,B39=$AM$1,B39=$AZ$1,B40=$AM$1,B40=$AZ$1),0,1)))</f>
        <v>1</v>
      </c>
      <c r="AZ38" s="344">
        <f>IF($A38&gt;='576way_Regular Symbol(2wild)'!E$16,"",IF(C38=0,"",IF(OR(C38=$AM$1,C38=$AZ$1,C39=$AM$1,C39=$AZ$1,C40=$AM$1,C40=$AZ$1),0,1)))</f>
        <v>1</v>
      </c>
      <c r="BA38" s="3">
        <f>IF($A38&gt;='576way_Regular Symbol(2wild)'!F$16,"",IF(D38=0,"",IF(OR(D38=$AM$1,D38=$AZ$1,D39=$AM$1,D39=$AZ$1,D40=$AM$1,D40=$AZ$1,D41=$AM$1,D41=$AZ$1),0,1)))</f>
        <v>1</v>
      </c>
      <c r="BB38" s="3">
        <f>IF($A38&gt;='576way_Regular Symbol(2wild)'!G$16,"",IF(E38=0,"",IF(OR(E38=$AM$1,E38=$AZ$1,E39=$AM$1,E39=$AZ$1,E40=$AM$1,E40=$AZ$1,E41=$AM$1,E41=$AZ$1),0,1)))</f>
        <v>1</v>
      </c>
      <c r="BC38" s="3">
        <f>IF($A38&gt;='576way_Regular Symbol(2wild)'!H$16,"",IF(F38=0,"",IF(OR(F38=$AM$1,F38=$AZ$1,F39=$AM$1,F39=$AZ$1,F40=$AM$1,F40=$AZ$1,F41=$AM$1,F41=$AZ$1),0,1)))</f>
        <v>1</v>
      </c>
      <c r="BE38" s="344">
        <f>IF($A38&gt;='576way_Regular Symbol(2wild)'!D$16,"",IF(B38=0,"",IF(OR(B38=$AM$1,B38=$BF$1,B39=$AM$1,B39=$BF$1,B40=$AM$1,B40=$BF$1),0,1)))</f>
        <v>1</v>
      </c>
      <c r="BF38" s="344">
        <f>IF($A38&gt;='576way_Regular Symbol(2wild)'!E$16,"",IF(C38=0,"",IF(OR(C38=$AM$1,C38=$BF$1,C39=$AM$1,C39=$BF$1,C40=$AM$1,C40=$BF$1),0,1)))</f>
        <v>1</v>
      </c>
      <c r="BG38" s="3">
        <f>IF($A38&gt;='576way_Regular Symbol(2wild)'!F$16,"",IF(D38=0,"",COUNTIF(D38:D41,$BF$1)))</f>
        <v>0</v>
      </c>
      <c r="BH38" s="3">
        <f>IF($A38&gt;='576way_Regular Symbol(2wild)'!G$16,"",IF(E38=0,"",COUNTIF(E38:E41,$BF$1)))</f>
        <v>0</v>
      </c>
      <c r="BI38" s="3">
        <f>IF($A38&gt;='576way_Regular Symbol(2wild)'!H$16,"",IF(F38=0,"",COUNTIF(F38:F41,$BF$1)))</f>
        <v>0</v>
      </c>
      <c r="BK38" s="344">
        <f>IF($A38&gt;='576way_Regular Symbol(2wild)'!D$16,"",IF(B38=0,"",IF(OR(B38=$AM$1,B38=$BL$1,B39=$AM$1,B39=$BL$1,B40=$AM$1,B40=$BL$1),0,1)))</f>
        <v>1</v>
      </c>
      <c r="BL38" s="344">
        <f>IF($A38&gt;='576way_Regular Symbol(2wild)'!E$16,"",IF(C38=0,"",IF(OR(C38=$AM$1,C38=$BL$1,C39=$AM$1,C39=$BL$1,C40=$AM$1,C40=$BL$1),0,1)))</f>
        <v>1</v>
      </c>
      <c r="BM38" s="3">
        <f>IF($A38&gt;='576way_Regular Symbol(2wild)'!F$16,"",IF(D38=0,"",IF(OR(D38=$AM$1,D38=$BL$1,D39=$AM$1,D39=$BL$1,D40=$AM$1,D40=$BL$1,D41=$AM$1,D41=$BL$1),0,1)))</f>
        <v>1</v>
      </c>
      <c r="BN38" s="3">
        <f>IF($A38&gt;='576way_Regular Symbol(2wild)'!G$16,"",IF(E38=0,"",IF(OR(E38=$AM$1,E38=$BL$1,E39=$AM$1,E39=$BL$1,E40=$AM$1,E40=$BL$1,E41=$AM$1,E41=$BL$1),0,1)))</f>
        <v>1</v>
      </c>
      <c r="BO38" s="3">
        <f>IF($A38&gt;='576way_Regular Symbol(2wild)'!H$16,"",IF(F38=0,"",IF(OR(F38=$AM$1,F38=$BL$1,F39=$AM$1,F39=$BL$1,F40=$AM$1,F40=$BL$1,F41=$AM$1,F41=$BL$1),0,1)))</f>
        <v>1</v>
      </c>
      <c r="BQ38" s="3">
        <f>IF($A38&gt;='576way_Regular Symbol(2wild)'!D$16,"",IF(B38=0,"",IF(OR(B38=$BQ$1,B38=$BR$1,B39=$BQ$1,B39=$BR$1,B40=$BQ$1,B40=$BR$1),0,1)))</f>
        <v>1</v>
      </c>
      <c r="BR38" s="3">
        <f>IF($A38&gt;='576way_Regular Symbol(2wild)'!E$16,"",IF(C38=0,"",IF(OR(C38=$BQ$1,C38=$BR$1,C39=$BQ$1,C39=$BR$1,C40=$BQ$1,C40=$BR$1),0,1)))</f>
        <v>1</v>
      </c>
      <c r="BS38" s="3">
        <f>IF($A38&gt;='576way_Regular Symbol(2wild)'!F$16,"",IF(D38=0,"",IF(OR(D38=$BQ$1,D38=$BR$1,D39=$BQ$1,D39=$BR$1,D40=$BQ$1,D40=$BR$1,D41=$BQ$1,D41=$BR$1),0,1)))</f>
        <v>1</v>
      </c>
      <c r="BT38" s="3">
        <f>IF($A38&gt;='576way_Regular Symbol(2wild)'!G$16,"",IF(E38=0,"",IF(OR(E38=$BQ$1,E38=$BR$1,E39=$BQ$1,E39=$BR$1,E40=$BQ$1,E40=$BR$1,E41=$BQ$1,E41=$BR$1),0,1)))</f>
        <v>1</v>
      </c>
      <c r="BU38" s="3">
        <f>IF($A38&gt;='576way_Regular Symbol(2wild)'!H$16,"",IF(F38=0,"",IF(OR(F38=$BQ$1,F38=$BR$1,F39=$BQ$1,F39=$BR$1,F40=$BQ$1,F40=$BR$1,F41=$BQ$1,F41=$BR$1),0,1)))</f>
        <v>1</v>
      </c>
      <c r="BW38" s="3">
        <f>IF($A38&gt;='576way_Regular Symbol(2wild)'!D$16,"",IF(B38=0,"",IF(OR(B38=$BW$1,B39=$BW$1,B40=$BW$1,B38=$BX$1,B39=$BX$1,B40=$BX$1),0,1)))</f>
        <v>0</v>
      </c>
      <c r="BX38" s="3">
        <f>IF($A38&gt;='576way_Regular Symbol(2wild)'!E$16,"",IF(C38=0,"",IF(OR(C38=$BW$1,C39=$BW$1,C40=$BW$1,C38=$BX$1,C39=$BX$1,C40=$BX$1),0,1)))</f>
        <v>1</v>
      </c>
      <c r="BY38" s="3">
        <f>IF($A38&gt;='576way_Regular Symbol(2wild)'!F$16,"",IF(D38=0,"",IF(OR(D38=$BW$1,D39=$BW$1,D40=$BW$1,D38=$BX$1,D39=$BX$1,D40=$BX$1,D41=$BW$1,D41=$BX$1),0,1)))</f>
        <v>1</v>
      </c>
      <c r="BZ38" s="3">
        <f>IF($A38&gt;='576way_Regular Symbol(2wild)'!G$16,"",IF(E38=0,"",IF(OR(E38=$BW$1,E39=$BW$1,E40=$BW$1,E38=$BX$1,E39=$BX$1,E40=$BX$1,E41=$BW$1,E41=$BX$1),0,1)))</f>
        <v>1</v>
      </c>
      <c r="CA38" s="3">
        <f>IF($A38&gt;='576way_Regular Symbol(2wild)'!H$16,"",IF(F38=0,"",IF(OR(F38=$BW$1,F39=$BW$1,F40=$BW$1,F38=$BX$1,F39=$BX$1,F40=$BX$1,F41=$BW$1,F41=$BX$1),0,1)))</f>
        <v>0</v>
      </c>
      <c r="CC38" s="3">
        <f>IF($A38&gt;='576way_Regular Symbol(2wild)'!D$16,"",IF(B38=0,"",IF(OR(B38=$BW$1,B39=$BW$1,B40=$BW$1,B38=$CD$1,B39=$CD$1,B40=$CD$1),0,1)))</f>
        <v>1</v>
      </c>
      <c r="CD38" s="3">
        <f>IF($A38&gt;='576way_Regular Symbol(2wild)'!E$16,"",IF(C38=0,"",IF(OR(C38=$BW$1,C39=$BW$1,C40=$BW$1,C38=$CD$1,C39=$CD$1,C40=$CD$1),0,1)))</f>
        <v>1</v>
      </c>
      <c r="CE38" s="3">
        <f>IF($A38&gt;='576way_Regular Symbol(2wild)'!F$16,"",IF(D38=0,"",IF(OR(D38=$BW$1,D39=$BW$1,D40=$BW$1,D38=$CD$1,D39=$CD$1,D40=$CD$1,D41=$BW$1,D41=$CD$1),0,1)))</f>
        <v>1</v>
      </c>
      <c r="CF38" s="3">
        <f>IF($A38&gt;='576way_Regular Symbol(2wild)'!G$16,"",IF(E38=0,"",IF(OR(E38=$BW$1,E39=$BW$1,E40=$BW$1,E38=$CD$1,E39=$CD$1,E40=$CD$1,E41=$BW$1,E41=$CD$1),0,1)))</f>
        <v>1</v>
      </c>
      <c r="CG38" s="3">
        <f>IF($A38&gt;='576way_Regular Symbol(2wild)'!H$16,"",IF(F38=0,"",IF(OR(F38=$BW$1,F39=$BW$1,F40=$BW$1,F38=$CD$1,F39=$CD$1,F40=$CD$1,F41=$BW$1,F41=$CD$1),0,1)))</f>
        <v>1</v>
      </c>
      <c r="CI38" s="3">
        <f>IF($A38&gt;='576way_Regular Symbol(2wild)'!D$16,"",IF(B38=0,"",IF(OR(B38=$BW$1,B39=$BW$1,B40=$BW$1,B38=$CJ$1,B39=$CJ$1,B40=$CJ$1),0,1)))</f>
        <v>1</v>
      </c>
      <c r="CJ38" s="3">
        <f>IF($A38&gt;='576way_Regular Symbol(2wild)'!E$16,"",IF(C38=0,"",IF(OR(C38=$BW$1,C39=$BW$1,C40=$BW$1,C38=$CJ$1,C39=$CJ$1,C40=$CJ$1),0,1)))</f>
        <v>1</v>
      </c>
      <c r="CK38" s="3">
        <f>IF($A38&gt;='576way_Regular Symbol(2wild)'!F$16,"",IF(D38=0,"",IF(OR(D38=$BW$1,D39=$BW$1,D40=$BW$1,D38=$CJ$1,D39=$CJ$1,D40=$CJ$1,D41=$BW$1,D41=$CJ$1),0,1)))</f>
        <v>1</v>
      </c>
      <c r="CL38" s="3">
        <f>IF($A38&gt;='576way_Regular Symbol(2wild)'!G$16,"",IF(E38=0,"",IF(OR(E38=$BW$1,E39=$BW$1,E40=$BW$1,E38=$CJ$1,E39=$CJ$1,E40=$CJ$1,E41=$BW$1,E41=$CJ$1),0,1)))</f>
        <v>1</v>
      </c>
      <c r="CM38" s="3">
        <f>IF($A38&gt;='576way_Regular Symbol(2wild)'!H$16,"",IF(F38=0,"",IF(OR(F38=$BW$1,F39=$BW$1,F40=$BW$1,F38=$CJ$1,F39=$CJ$1,F40=$CJ$1,F41=$BW$1,F41=$CJ$1),0,1)))</f>
        <v>0</v>
      </c>
      <c r="CO38" s="3">
        <f>IF($A38&gt;='576way_Regular Symbol(2wild)'!D$16,"",IF(B38=0,"",IF(OR(B38=$BW$1,B39=$BW$1,B40=$BW$1,B38=$CP$1,B39=$CP$1,B40=$CP$1),0,1)))</f>
        <v>1</v>
      </c>
      <c r="CP38" s="3">
        <f>IF($A38&gt;='576way_Regular Symbol(2wild)'!E$16,"",IF(C38=0,"",IF(OR(C38=$BW$1,C39=$BW$1,C40=$BW$1,C38=$CP$1,C39=$CP$1,C40=$CP$1),0,1)))</f>
        <v>1</v>
      </c>
      <c r="CQ38" s="3">
        <f>IF($A38&gt;='576way_Regular Symbol(2wild)'!F$16,"",IF(D38=0,"",IF(OR(D38=$BW$1,D39=$BW$1,D40=$BW$1,D38=$CP$1,D39=$CP$1,D40=$CP$1,D41=$BW$1,D41=$CP$1),0,1)))</f>
        <v>1</v>
      </c>
      <c r="CR38" s="3">
        <f>IF($A38&gt;='576way_Regular Symbol(2wild)'!G$16,"",IF(E38=0,"",IF(OR(E38=$BW$1,E39=$BW$1,E40=$BW$1,E38=$CP$1,E39=$CP$1,E40=$CP$1,E41=$BW$1,E41=$CP$1),0,1)))</f>
        <v>0</v>
      </c>
      <c r="CS38" s="3">
        <f>IF($A38&gt;='576way_Regular Symbol(2wild)'!H$16,"",IF(F38=0,"",IF(OR(F38=$BW$1,F39=$BW$1,F40=$BW$1,F38=$CP$1,F39=$CP$1,F40=$CP$1,F41=$BW$1,F41=$CP$1),0,1)))</f>
        <v>1</v>
      </c>
      <c r="CU38" s="3">
        <f>IF($A38&gt;='576way_Regular Symbol(2wild)'!D$16,"",IF(B38=0,"",IF(OR(B38=$BW$1,B39=$BW$1,B40=$BW$1,B38=$CV$1,B39=$CV$1,B40=$CV$1),0,1)))</f>
        <v>1</v>
      </c>
      <c r="CV38" s="3">
        <f>IF($A38&gt;='576way_Regular Symbol(2wild)'!E$16,"",IF(C38=0,"",IF(OR(C38=$BW$1,C39=$BW$1,C40=$BW$1,C38=$CV$1,C39=$CV$1,C40=$CV$1),0,1)))</f>
        <v>1</v>
      </c>
      <c r="CW38" s="3">
        <f>IF($A38&gt;='576way_Regular Symbol(2wild)'!F$16,"",IF(D38=0,"",IF(OR(D38=$BW$1,D39=$BW$1,D40=$BW$1,D38=$CV$1,D39=$CV$1,D40=$CV$1,D41=$BW$1,D41=$CV$1),0,1)))</f>
        <v>1</v>
      </c>
      <c r="CX38" s="3">
        <f>IF($A38&gt;='576way_Regular Symbol(2wild)'!G$16,"",IF(E38=0,"",IF(OR(E38=$BW$1,E39=$BW$1,E40=$BW$1,E38=$CV$1,E39=$CV$1,E40=$CV$1,E41=$BW$1,E41=$CV$1),0,1)))</f>
        <v>1</v>
      </c>
      <c r="CY38" s="3">
        <f>IF($A38&gt;='576way_Regular Symbol(2wild)'!H$16,"",IF(F38=0,"",IF(OR(F38=$BW$1,F39=$BW$1,F40=$BW$1,F38=$CV$1,F39=$CV$1,F40=$CV$1,F41=$BW$1,F41=$CV$1),0,1)))</f>
        <v>1</v>
      </c>
    </row>
    <row r="39" spans="1:103">
      <c r="A39" s="337">
        <f>IF('243way_Regular Symbol'!L38="","",'243way_Regular Symbol'!L38)</f>
        <v>35</v>
      </c>
      <c r="B39" s="191" t="str">
        <f>IF('576way_Regular Symbol(2wild)'!Q38="",
IF($A39-'576way_Regular Symbol(2wild)'!D$16&gt;='576way_RegularＸ_W()'!B$2-1,"",VLOOKUP($A39-'576way_Regular Symbol(2wild)'!D$16,'576way_Regular Symbol(2wild)'!$P$3:$U$99,'576way_RegularＸ_W()'!B$3+1,FALSE)),
'576way_Regular Symbol(2wild)'!Q38)</f>
        <v>M3</v>
      </c>
      <c r="C39" s="191" t="str">
        <f>IF('576way_Regular Symbol(2wild)'!R38="",
IF($A39-'576way_Regular Symbol(2wild)'!E$16&gt;='576way_RegularＸ_W()'!C$2-1,"",VLOOKUP($A39-'576way_Regular Symbol(2wild)'!E$16,'576way_Regular Symbol(2wild)'!$P$3:$U$99,'576way_RegularＸ_W()'!C$3+1,FALSE)),
'576way_Regular Symbol(2wild)'!R38)</f>
        <v>M4</v>
      </c>
      <c r="D39" s="191" t="str">
        <f>IF('576way_Regular Symbol(2wild)'!S38="",
IF($A39-'576way_Regular Symbol(2wild)'!F$16&gt;='576way_RegularＸ_W()'!D$2-1,"",VLOOKUP($A39-'576way_Regular Symbol(2wild)'!F$16,'576way_Regular Symbol(2wild)'!$P$3:$U$99,'576way_RegularＸ_W()'!D$3+1,FALSE)),
'576way_Regular Symbol(2wild)'!S38)</f>
        <v>M5</v>
      </c>
      <c r="E39" s="191" t="str">
        <f>IF('576way_Regular Symbol(2wild)'!T38="",
IF($A39-'576way_Regular Symbol(2wild)'!G$16&gt;='576way_RegularＸ_W()'!E$2-1,"",VLOOKUP($A39-'576way_Regular Symbol(2wild)'!G$16,'576way_Regular Symbol(2wild)'!$P$3:$U$99,'576way_RegularＸ_W()'!E$3+1,FALSE)),
'576way_Regular Symbol(2wild)'!T38)</f>
        <v>M5</v>
      </c>
      <c r="F39" s="191" t="str">
        <f>IF('576way_Regular Symbol(2wild)'!U38="",
IF($A39-'576way_Regular Symbol(2wild)'!H$16&gt;='576way_RegularＸ_W()'!F$2-1,"",VLOOKUP($A39-'576way_Regular Symbol(2wild)'!H$16,'576way_Regular Symbol(2wild)'!$P$3:$U$99,'576way_RegularＸ_W()'!F$3+1,FALSE)),
'576way_Regular Symbol(2wild)'!U38)</f>
        <v>J</v>
      </c>
      <c r="N39" s="363">
        <f t="shared" si="66"/>
        <v>35</v>
      </c>
      <c r="O39" s="344">
        <f>IF($A39&gt;='576way_Regular Symbol(2wild)'!D$16,"",IF(B39="","",IF(OR(B39=$O$1,B39=$P$1,B40=$O$1,B40=$P$1,B41=$O$1,B41=$P$1),0,1)))</f>
        <v>1</v>
      </c>
      <c r="P39" s="344">
        <f>IF($A39&gt;='576way_Regular Symbol(2wild)'!E$16,"",IF(C39="","",IF(OR(C39=$O$1,C39=$P$1,C40=$O$1,C40=$P$1,C41=$O$1,C41=$P$1),0,1)))</f>
        <v>1</v>
      </c>
      <c r="Q39" s="344">
        <f>IF($A39&gt;='576way_Regular Symbol(2wild)'!F$16,"",IF(D39="","",IF(OR(D39=$O$1,D39=$P$1,D40=$O$1,D40=$P$1,D41=$O$1,D41=$P$1,D42=$O$1,D42=$P$1),0,1)))</f>
        <v>1</v>
      </c>
      <c r="R39" s="344">
        <f>IF($A39&gt;='576way_Regular Symbol(2wild)'!G$16,"",IF(E39="","",IF(OR(E39=$O$1,E39=$P$1,E40=$O$1,E40=$P$1,E41=$O$1,E41=$P$1,E42=$O$1,E42=$P$1),0,1)))</f>
        <v>1</v>
      </c>
      <c r="S39" s="344">
        <f>IF($A39&gt;='576way_Regular Symbol(2wild)'!H$16,"",IF(F39="","",IF(OR(F39=$O$1,F39=$P$1,F40=$O$1,F40=$P$1,F41=$O$1,F41=$P$1,F42=$O$1,F42=$P$1),0,1)))</f>
        <v>1</v>
      </c>
      <c r="U39" s="344">
        <f>IF($A39&gt;='576way_Regular Symbol(2wild)'!D$16,"",IF(B39=0,"",IF(OR(B39=$U$1,B39=$V$1,B40=$U$1,B40=$V$1,B41=$U$1,B41=$V$1),0,1)))</f>
        <v>0</v>
      </c>
      <c r="V39" s="344">
        <f>IF($A39&gt;='576way_Regular Symbol(2wild)'!E$16,"",IF(C39=0,"",IF(OR(C39=$U$1,C39=$V$1,C40=$U$1,C40=$V$1,C41=$U$1,C41=$V$1),0,1)))</f>
        <v>1</v>
      </c>
      <c r="W39" s="3">
        <f>IF($A39&gt;='576way_Regular Symbol(2wild)'!F$16,"",IF(D39=0,"",IF(OR(D39=$U$1,D39=$V$1,D40=$U$1,D40=$V$1,D41=$U$1,D41=$V$1,D42=$U$1,D42=$V$1),0,1)))</f>
        <v>1</v>
      </c>
      <c r="X39" s="3">
        <f>IF($A39&gt;='576way_Regular Symbol(2wild)'!G$16,"",IF(E39=0,"",IF(OR(E39=$U$1,E39=$V$1,E40=$U$1,E40=$V$1,E41=$U$1,E41=$V$1,E42=$U$1,E42=$V$1),0,1)))</f>
        <v>1</v>
      </c>
      <c r="Y39" s="3">
        <f>IF($A39&gt;='576way_Regular Symbol(2wild)'!H$16,"",IF(F39=0,"",IF(OR(F39=$U$1,F39=$V$1,F40=$U$1,F40=$V$1,F41=$U$1,F41=$V$1,F42=$U$1,F42=$V$1),0,1)))</f>
        <v>1</v>
      </c>
      <c r="AA39" s="344">
        <f>IF($A39&gt;='576way_Regular Symbol(2wild)'!D$16,"",IF(B39=0,"",IF(OR(B39=$AA$1,B39=$AB$1,B40=$AA$1,B40=$AB$1,B41=$AA$1,,B41=$AB$1),0,1)))</f>
        <v>0</v>
      </c>
      <c r="AB39" s="344">
        <f>IF($A39&gt;='576way_Regular Symbol(2wild)'!E$16,"",IF(C39=0,"",IF(OR(C39=$AA$1,C39=$AB$1,C40=$AA$1,C40=$AB$1,C41=$AA$1,,C41=$AB$1),0,1)))</f>
        <v>0</v>
      </c>
      <c r="AC39" s="3">
        <f>IF($A39&gt;='576way_Regular Symbol(2wild)'!F$16,"",IF(D39=0,"",IF(OR(D39=$AA$1,D39=$AB$1,D40=$AA$1,D40=$AB$1,D41=$AA$1,D41=$AB$1,D42=$AA$1,D42=$AB$1),0,1)))</f>
        <v>1</v>
      </c>
      <c r="AD39" s="3">
        <f>IF($A39&gt;='576way_Regular Symbol(2wild)'!G$16,"",IF(E39=0,"",IF(OR(E39=$AA$1,E39=$AB$1,E40=$AA$1,E40=$AB$1,E41=$AA$1,E41=$AB$1,E42=$AA$1,E42=$AB$1),0,1)))</f>
        <v>1</v>
      </c>
      <c r="AE39" s="3">
        <f>IF($A39&gt;='576way_Regular Symbol(2wild)'!H$16,"",IF(F39=0,"",IF(OR(F39=$AA$1,F39=$AB$1,F40=$AA$1,F40=$AB$1,F41=$AA$1,F41=$AB$1,F42=$AA$1,F42=$AB$1),0,1)))</f>
        <v>0</v>
      </c>
      <c r="AG39" s="344">
        <f>IF($A39&gt;='576way_Regular Symbol(2wild)'!D$16,"",IF(B39=0,"",IF(OR(B39=$AG$1,B39=$AH$1,B40=$AG$1,B40=$AH$1,B41=$AG$1,B41=$AH$1),0,1)))</f>
        <v>1</v>
      </c>
      <c r="AH39" s="344">
        <f>IF($A39&gt;='576way_Regular Symbol(2wild)'!E$16,"",IF(C39=0,"",IF(OR(C39=$AG$1,C39=$AH$1,C40=$AG$1,C40=$AH$1,C41=$AG$1,C41=$AH$1),0,1)))</f>
        <v>0</v>
      </c>
      <c r="AI39" s="3">
        <f>IF($A39&gt;='576way_Regular Symbol(2wild)'!F$16,"",IF(D39=0,"",IF(OR(D39=$AG$1,D39=$AH$1,D40=$AG$1,D40=$AH$1,D41=$AG$1,D41=$AH$1,D42=$AG$1,D42=$AH$1),0,1)))</f>
        <v>0</v>
      </c>
      <c r="AJ39" s="3">
        <f>IF($A39&gt;='576way_Regular Symbol(2wild)'!G$16,"",IF(E39=0,"",IF(OR(E39=$AG$1,E39=$AH$1,E40=$AG$1,E40=$AH$1,E41=$AG$1,E41=$AH$1,E42=$AG$1,E42=$AH$1),0,1)))</f>
        <v>1</v>
      </c>
      <c r="AK39" s="3">
        <f>IF($A39&gt;='576way_Regular Symbol(2wild)'!H$16,"",IF(F39=0,"",IF(OR(F39=$AG$1,F39=$AH$1,F40=$AG$1,F40=$AH$1,F41=$AG$1,F41=$AH$1,F42=$AG$1,F42=$AH$1),0,1)))</f>
        <v>1</v>
      </c>
      <c r="AM39" s="344">
        <f>IF($A39&gt;='576way_Regular Symbol(2wild)'!D$16,"",IF(B39=0,"",IF(OR(B39=$AM$1,B39=$AN$1,B40=$AM$1,B40=$AN$1,B41=$AM$1,B41=$AN$1),0,1)))</f>
        <v>1</v>
      </c>
      <c r="AN39" s="344">
        <f>IF($A39&gt;='576way_Regular Symbol(2wild)'!E$16,"",IF(C39=0,"",IF(OR(C39=$AM$1,C39=$AN$1,C40=$AM$1,C40=$AN$1,C41=$AM$1,C41=$AN$1),0,1)))</f>
        <v>0</v>
      </c>
      <c r="AO39" s="3">
        <f>IF($A39&gt;='576way_Regular Symbol(2wild)'!F$16,"",IF(D39=0,"",IF(OR(D39=$AM$1,D39=$AN$1,D40=$AM$1,D40=$AN$1,D41=$AM$1,D41=$AN$1,D42=$AM$1,D42=$AN$1),0,1)))</f>
        <v>0</v>
      </c>
      <c r="AP39" s="3">
        <f>IF($A39&gt;='576way_Regular Symbol(2wild)'!G$16,"",IF(E39=0,"",IF(OR(E39=$AM$1,E39=$AN$1,E40=$AM$1,E40=$AN$1,E41=$AM$1,E41=$AN$1,E42=$AM$1,E42=$AN$1),0,1)))</f>
        <v>0</v>
      </c>
      <c r="AQ39" s="3">
        <f>IF($A39&gt;='576way_Regular Symbol(2wild)'!H$16,"",IF(F39=0,"",IF(OR(F39=$AM$1,F39=$AN$1,F40=$AM$1,F40=$AN$1,F41=$AM$1,F41=$AN$1,F42=$AM$1,F42=$AN$1),0,1)))</f>
        <v>1</v>
      </c>
      <c r="AS39" s="344">
        <f>IF($A39&gt;='576way_Regular Symbol(2wild)'!D$16,"",IF(B39=0,"",IF(OR(B39=$AM$1,B39=$AT$1,B40=$AM$1,B40=$AT$1,B41=$AM$1,B41=$AT$1),0,1)))</f>
        <v>1</v>
      </c>
      <c r="AT39" s="344">
        <f>IF($A39&gt;='576way_Regular Symbol(2wild)'!E$16,"",IF(C39=0,"",IF(OR(C39=$AM$1,C39=$AT$1,C40=$AM$1,C40=$AT$1,C41=$AM$1,C41=$AT$1),0,1)))</f>
        <v>1</v>
      </c>
      <c r="AU39" s="3">
        <f>IF($A39&gt;='576way_Regular Symbol(2wild)'!F$16,"",IF(D39=0,"",IF(OR(D39=$AM$1,D39=$AT$1,D40=$AM$1,D40=$AT$1,D41=$AM$1,D41=$AT$1,D42=$AM$1,D42=$AT$1),0,1)))</f>
        <v>1</v>
      </c>
      <c r="AV39" s="3">
        <f>IF($A39&gt;='576way_Regular Symbol(2wild)'!G$16,"",IF(E39=0,"",IF(OR(E39=$AM$1,E39=$AT$1,E40=$AM$1,E40=$AT$1,E41=$AM$1,E41=$AT$1,E42=$AM$1,E42=$AT$1),0,1)))</f>
        <v>1</v>
      </c>
      <c r="AW39" s="3">
        <f>IF($A39&gt;='576way_Regular Symbol(2wild)'!H$16,"",IF(F39=0,"",IF(OR(F39=$AM$1,F39=$AT$1,F40=$AM$1,F40=$AT$1,F41=$AM$1,F41=$AT$1,F42=$AM$1,F42=$AT$1),0,1)))</f>
        <v>1</v>
      </c>
      <c r="AY39" s="344">
        <f>IF($A39&gt;='576way_Regular Symbol(2wild)'!D$16,"",IF(B39=0,"",IF(OR(B39=$AM$1,B39=$AZ$1,B40=$AM$1,B40=$AZ$1,B41=$AM$1,B41=$AZ$1),0,1)))</f>
        <v>1</v>
      </c>
      <c r="AZ39" s="344">
        <f>IF($A39&gt;='576way_Regular Symbol(2wild)'!E$16,"",IF(C39=0,"",IF(OR(C39=$AM$1,C39=$AZ$1,C40=$AM$1,C40=$AZ$1,C41=$AM$1,C41=$AZ$1),0,1)))</f>
        <v>1</v>
      </c>
      <c r="BA39" s="3">
        <f>IF($A39&gt;='576way_Regular Symbol(2wild)'!F$16,"",IF(D39=0,"",IF(OR(D39=$AM$1,D39=$AZ$1,D40=$AM$1,D40=$AZ$1,D41=$AM$1,D41=$AZ$1,D42=$AM$1,D42=$AZ$1),0,1)))</f>
        <v>1</v>
      </c>
      <c r="BB39" s="3">
        <f>IF($A39&gt;='576way_Regular Symbol(2wild)'!G$16,"",IF(E39=0,"",IF(OR(E39=$AM$1,E39=$AZ$1,E40=$AM$1,E40=$AZ$1,E41=$AM$1,E41=$AZ$1,E42=$AM$1,E42=$AZ$1),0,1)))</f>
        <v>1</v>
      </c>
      <c r="BC39" s="3">
        <f>IF($A39&gt;='576way_Regular Symbol(2wild)'!H$16,"",IF(F39=0,"",IF(OR(F39=$AM$1,F39=$AZ$1,F40=$AM$1,F40=$AZ$1,F41=$AM$1,F41=$AZ$1,F42=$AM$1,F42=$AZ$1),0,1)))</f>
        <v>0</v>
      </c>
      <c r="BE39" s="344">
        <f>IF($A39&gt;='576way_Regular Symbol(2wild)'!D$16,"",IF(B39=0,"",IF(OR(B39=$AM$1,B39=$BF$1,B40=$AM$1,B40=$BF$1,B41=$AM$1,B41=$BF$1),0,1)))</f>
        <v>1</v>
      </c>
      <c r="BF39" s="344">
        <f>IF($A39&gt;='576way_Regular Symbol(2wild)'!E$16,"",IF(C39=0,"",IF(OR(C39=$AM$1,C39=$BF$1,C40=$AM$1,C40=$BF$1,C41=$AM$1,C41=$BF$1),0,1)))</f>
        <v>1</v>
      </c>
      <c r="BG39" s="3">
        <f>IF($A39&gt;='576way_Regular Symbol(2wild)'!F$16,"",IF(D39=0,"",COUNTIF(D39:D42,$BF$1)))</f>
        <v>0</v>
      </c>
      <c r="BH39" s="3">
        <f>IF($A39&gt;='576way_Regular Symbol(2wild)'!G$16,"",IF(E39=0,"",COUNTIF(E39:E42,$BF$1)))</f>
        <v>0</v>
      </c>
      <c r="BI39" s="3">
        <f>IF($A39&gt;='576way_Regular Symbol(2wild)'!H$16,"",IF(F39=0,"",COUNTIF(F39:F42,$BF$1)))</f>
        <v>1</v>
      </c>
      <c r="BK39" s="344">
        <f>IF($A39&gt;='576way_Regular Symbol(2wild)'!D$16,"",IF(B39=0,"",IF(OR(B39=$AM$1,B39=$BL$1,B40=$AM$1,B40=$BL$1,B41=$AM$1,B41=$BL$1),0,1)))</f>
        <v>1</v>
      </c>
      <c r="BL39" s="344">
        <f>IF($A39&gt;='576way_Regular Symbol(2wild)'!E$16,"",IF(C39=0,"",IF(OR(C39=$AM$1,C39=$BL$1,C40=$AM$1,C40=$BL$1,C41=$AM$1,C41=$BL$1),0,1)))</f>
        <v>1</v>
      </c>
      <c r="BM39" s="3">
        <f>IF($A39&gt;='576way_Regular Symbol(2wild)'!F$16,"",IF(D39=0,"",IF(OR(D39=$AM$1,D39=$BL$1,D40=$AM$1,D40=$BL$1,D41=$AM$1,D41=$BL$1,D42=$AM$1,D42=$BL$1),0,1)))</f>
        <v>1</v>
      </c>
      <c r="BN39" s="3">
        <f>IF($A39&gt;='576way_Regular Symbol(2wild)'!G$16,"",IF(E39=0,"",IF(OR(E39=$AM$1,E39=$BL$1,E40=$AM$1,E40=$BL$1,E41=$AM$1,E41=$BL$1,E42=$AM$1,E42=$BL$1),0,1)))</f>
        <v>1</v>
      </c>
      <c r="BO39" s="3">
        <f>IF($A39&gt;='576way_Regular Symbol(2wild)'!H$16,"",IF(F39=0,"",IF(OR(F39=$AM$1,F39=$BL$1,F40=$AM$1,F40=$BL$1,F41=$AM$1,F41=$BL$1,F42=$AM$1,F42=$BL$1),0,1)))</f>
        <v>1</v>
      </c>
      <c r="BQ39" s="3">
        <f>IF($A39&gt;='576way_Regular Symbol(2wild)'!D$16,"",IF(B39=0,"",IF(OR(B39=$BQ$1,B39=$BR$1,B40=$BQ$1,B40=$BR$1,B41=$BQ$1,B41=$BR$1),0,1)))</f>
        <v>1</v>
      </c>
      <c r="BR39" s="3">
        <f>IF($A39&gt;='576way_Regular Symbol(2wild)'!E$16,"",IF(C39=0,"",IF(OR(C39=$BQ$1,C39=$BR$1,C40=$BQ$1,C40=$BR$1,C41=$BQ$1,C41=$BR$1),0,1)))</f>
        <v>1</v>
      </c>
      <c r="BS39" s="3">
        <f>IF($A39&gt;='576way_Regular Symbol(2wild)'!F$16,"",IF(D39=0,"",IF(OR(D39=$BQ$1,D39=$BR$1,D40=$BQ$1,D40=$BR$1,D41=$BQ$1,D41=$BR$1,D42=$BQ$1,D42=$BR$1),0,1)))</f>
        <v>1</v>
      </c>
      <c r="BT39" s="3">
        <f>IF($A39&gt;='576way_Regular Symbol(2wild)'!G$16,"",IF(E39=0,"",IF(OR(E39=$BQ$1,E39=$BR$1,E40=$BQ$1,E40=$BR$1,E41=$BQ$1,E41=$BR$1,E42=$BQ$1,E42=$BR$1),0,1)))</f>
        <v>1</v>
      </c>
      <c r="BU39" s="3">
        <f>IF($A39&gt;='576way_Regular Symbol(2wild)'!H$16,"",IF(F39=0,"",IF(OR(F39=$BQ$1,F39=$BR$1,F40=$BQ$1,F40=$BR$1,F41=$BQ$1,F41=$BR$1,F42=$BQ$1,F42=$BR$1),0,1)))</f>
        <v>1</v>
      </c>
      <c r="BW39" s="3">
        <f>IF($A39&gt;='576way_Regular Symbol(2wild)'!D$16,"",IF(B39=0,"",IF(OR(B39=$BW$1,B40=$BW$1,B41=$BW$1,B39=$BX$1,B40=$BX$1,B41=$BX$1),0,1)))</f>
        <v>0</v>
      </c>
      <c r="BX39" s="3">
        <f>IF($A39&gt;='576way_Regular Symbol(2wild)'!E$16,"",IF(C39=0,"",IF(OR(C39=$BW$1,C40=$BW$1,C41=$BW$1,C39=$BX$1,C40=$BX$1,C41=$BX$1),0,1)))</f>
        <v>1</v>
      </c>
      <c r="BY39" s="3">
        <f>IF($A39&gt;='576way_Regular Symbol(2wild)'!F$16,"",IF(D39=0,"",IF(OR(D39=$BW$1,D40=$BW$1,D41=$BW$1,D39=$BX$1,D40=$BX$1,D41=$BX$1,D42=$BW$1,D42=$BX$1),0,1)))</f>
        <v>1</v>
      </c>
      <c r="BZ39" s="3">
        <f>IF($A39&gt;='576way_Regular Symbol(2wild)'!G$16,"",IF(E39=0,"",IF(OR(E39=$BW$1,E40=$BW$1,E41=$BW$1,E39=$BX$1,E40=$BX$1,E41=$BX$1,E42=$BW$1,E42=$BX$1),0,1)))</f>
        <v>1</v>
      </c>
      <c r="CA39" s="3">
        <f>IF($A39&gt;='576way_Regular Symbol(2wild)'!H$16,"",IF(F39=0,"",IF(OR(F39=$BW$1,F40=$BW$1,F41=$BW$1,F39=$BX$1,F40=$BX$1,F41=$BX$1,F42=$BW$1,F42=$BX$1),0,1)))</f>
        <v>1</v>
      </c>
      <c r="CC39" s="3">
        <f>IF($A39&gt;='576way_Regular Symbol(2wild)'!D$16,"",IF(B39=0,"",IF(OR(B39=$BW$1,B40=$BW$1,B41=$BW$1,B39=$CD$1,B40=$CD$1,B41=$CD$1),0,1)))</f>
        <v>1</v>
      </c>
      <c r="CD39" s="3">
        <f>IF($A39&gt;='576way_Regular Symbol(2wild)'!E$16,"",IF(C39=0,"",IF(OR(C39=$BW$1,C40=$BW$1,C41=$BW$1,C39=$CD$1,C40=$CD$1,C41=$CD$1),0,1)))</f>
        <v>1</v>
      </c>
      <c r="CE39" s="3">
        <f>IF($A39&gt;='576way_Regular Symbol(2wild)'!F$16,"",IF(D39=0,"",IF(OR(D39=$BW$1,D40=$BW$1,D41=$BW$1,D39=$CD$1,D40=$CD$1,D41=$CD$1,D42=$BW$1,D42=$CD$1),0,1)))</f>
        <v>1</v>
      </c>
      <c r="CF39" s="3">
        <f>IF($A39&gt;='576way_Regular Symbol(2wild)'!G$16,"",IF(E39=0,"",IF(OR(E39=$BW$1,E40=$BW$1,E41=$BW$1,E39=$CD$1,E40=$CD$1,E41=$CD$1,E42=$BW$1,E42=$CD$1),0,1)))</f>
        <v>0</v>
      </c>
      <c r="CG39" s="3">
        <f>IF($A39&gt;='576way_Regular Symbol(2wild)'!H$16,"",IF(F39=0,"",IF(OR(F39=$BW$1,F40=$BW$1,F41=$BW$1,F39=$CD$1,F40=$CD$1,F41=$CD$1,F42=$BW$1,F42=$CD$1),0,1)))</f>
        <v>1</v>
      </c>
      <c r="CI39" s="3">
        <f>IF($A39&gt;='576way_Regular Symbol(2wild)'!D$16,"",IF(B39=0,"",IF(OR(B39=$BW$1,B40=$BW$1,B41=$BW$1,B39=$CJ$1,B40=$CJ$1,B41=$CJ$1),0,1)))</f>
        <v>1</v>
      </c>
      <c r="CJ39" s="3">
        <f>IF($A39&gt;='576way_Regular Symbol(2wild)'!E$16,"",IF(C39=0,"",IF(OR(C39=$BW$1,C40=$BW$1,C41=$BW$1,C39=$CJ$1,C40=$CJ$1,C41=$CJ$1),0,1)))</f>
        <v>1</v>
      </c>
      <c r="CK39" s="3">
        <f>IF($A39&gt;='576way_Regular Symbol(2wild)'!F$16,"",IF(D39=0,"",IF(OR(D39=$BW$1,D40=$BW$1,D41=$BW$1,D39=$CJ$1,D40=$CJ$1,D41=$CJ$1,D42=$BW$1,D42=$CJ$1),0,1)))</f>
        <v>1</v>
      </c>
      <c r="CL39" s="3">
        <f>IF($A39&gt;='576way_Regular Symbol(2wild)'!G$16,"",IF(E39=0,"",IF(OR(E39=$BW$1,E40=$BW$1,E41=$BW$1,E39=$CJ$1,E40=$CJ$1,E41=$CJ$1,E42=$BW$1,E42=$CJ$1),0,1)))</f>
        <v>1</v>
      </c>
      <c r="CM39" s="3">
        <f>IF($A39&gt;='576way_Regular Symbol(2wild)'!H$16,"",IF(F39=0,"",IF(OR(F39=$BW$1,F40=$BW$1,F41=$BW$1,F39=$CJ$1,F40=$CJ$1,F41=$CJ$1,F42=$BW$1,F42=$CJ$1),0,1)))</f>
        <v>0</v>
      </c>
      <c r="CO39" s="3">
        <f>IF($A39&gt;='576way_Regular Symbol(2wild)'!D$16,"",IF(B39=0,"",IF(OR(B39=$BW$1,B40=$BW$1,B41=$BW$1,B39=$CP$1,B40=$CP$1,B41=$CP$1),0,1)))</f>
        <v>1</v>
      </c>
      <c r="CP39" s="3">
        <f>IF($A39&gt;='576way_Regular Symbol(2wild)'!E$16,"",IF(C39=0,"",IF(OR(C39=$BW$1,C40=$BW$1,C41=$BW$1,C39=$CP$1,C40=$CP$1,C41=$CP$1),0,1)))</f>
        <v>1</v>
      </c>
      <c r="CQ39" s="3">
        <f>IF($A39&gt;='576way_Regular Symbol(2wild)'!F$16,"",IF(D39=0,"",IF(OR(D39=$BW$1,D40=$BW$1,D41=$BW$1,D39=$CP$1,D40=$CP$1,D41=$CP$1,D42=$BW$1,D42=$CP$1),0,1)))</f>
        <v>1</v>
      </c>
      <c r="CR39" s="3">
        <f>IF($A39&gt;='576way_Regular Symbol(2wild)'!G$16,"",IF(E39=0,"",IF(OR(E39=$BW$1,E40=$BW$1,E41=$BW$1,E39=$CP$1,E40=$CP$1,E41=$CP$1,E42=$BW$1,E42=$CP$1),0,1)))</f>
        <v>1</v>
      </c>
      <c r="CS39" s="3">
        <f>IF($A39&gt;='576way_Regular Symbol(2wild)'!H$16,"",IF(F39=0,"",IF(OR(F39=$BW$1,F40=$BW$1,F41=$BW$1,F39=$CP$1,F40=$CP$1,F41=$CP$1,F42=$BW$1,F42=$CP$1),0,1)))</f>
        <v>1</v>
      </c>
      <c r="CU39" s="3">
        <f>IF($A39&gt;='576way_Regular Symbol(2wild)'!D$16,"",IF(B39=0,"",IF(OR(B39=$BW$1,B40=$BW$1,B41=$BW$1,B39=$CV$1,B40=$CV$1,B41=$CV$1),0,1)))</f>
        <v>1</v>
      </c>
      <c r="CV39" s="3">
        <f>IF($A39&gt;='576way_Regular Symbol(2wild)'!E$16,"",IF(C39=0,"",IF(OR(C39=$BW$1,C40=$BW$1,C41=$BW$1,C39=$CV$1,C40=$CV$1,C41=$CV$1),0,1)))</f>
        <v>1</v>
      </c>
      <c r="CW39" s="3">
        <f>IF($A39&gt;='576way_Regular Symbol(2wild)'!F$16,"",IF(D39=0,"",IF(OR(D39=$BW$1,D40=$BW$1,D41=$BW$1,D39=$CV$1,D40=$CV$1,D41=$CV$1,D42=$BW$1,D42=$CV$1),0,1)))</f>
        <v>1</v>
      </c>
      <c r="CX39" s="3">
        <f>IF($A39&gt;='576way_Regular Symbol(2wild)'!G$16,"",IF(E39=0,"",IF(OR(E39=$BW$1,E40=$BW$1,E41=$BW$1,E39=$CV$1,E40=$CV$1,E41=$CV$1,E42=$BW$1,E42=$CV$1),0,1)))</f>
        <v>1</v>
      </c>
      <c r="CY39" s="3">
        <f>IF($A39&gt;='576way_Regular Symbol(2wild)'!H$16,"",IF(F39=0,"",IF(OR(F39=$BW$1,F40=$BW$1,F41=$BW$1,F39=$CV$1,F40=$CV$1,F41=$CV$1,F42=$BW$1,F42=$CV$1),0,1)))</f>
        <v>1</v>
      </c>
    </row>
    <row r="40" spans="1:103">
      <c r="A40" s="337">
        <f>IF('243way_Regular Symbol'!L39="","",'243way_Regular Symbol'!L39)</f>
        <v>36</v>
      </c>
      <c r="B40" s="191" t="str">
        <f>IF('576way_Regular Symbol(2wild)'!Q39="",
IF($A40-'576way_Regular Symbol(2wild)'!D$16&gt;='576way_RegularＸ_W()'!B$2-1,"",VLOOKUP($A40-'576way_Regular Symbol(2wild)'!D$16,'576way_Regular Symbol(2wild)'!$P$3:$U$99,'576way_RegularＸ_W()'!B$3+1,FALSE)),
'576way_Regular Symbol(2wild)'!Q39)</f>
        <v>K</v>
      </c>
      <c r="C40" s="191" t="str">
        <f>IF('576way_Regular Symbol(2wild)'!R39="",
IF($A40-'576way_Regular Symbol(2wild)'!E$16&gt;='576way_RegularＸ_W()'!C$2-1,"",VLOOKUP($A40-'576way_Regular Symbol(2wild)'!E$16,'576way_Regular Symbol(2wild)'!$P$3:$U$99,'576way_RegularＸ_W()'!C$3+1,FALSE)),
'576way_Regular Symbol(2wild)'!R39)</f>
        <v>M3</v>
      </c>
      <c r="D40" s="191" t="str">
        <f>IF('576way_Regular Symbol(2wild)'!S39="",
IF($A40-'576way_Regular Symbol(2wild)'!F$16&gt;='576way_RegularＸ_W()'!D$2-1,"",VLOOKUP($A40-'576way_Regular Symbol(2wild)'!F$16,'576way_Regular Symbol(2wild)'!$P$3:$U$99,'576way_RegularＸ_W()'!D$3+1,FALSE)),
'576way_Regular Symbol(2wild)'!S39)</f>
        <v>M4</v>
      </c>
      <c r="E40" s="191" t="str">
        <f>IF('576way_Regular Symbol(2wild)'!T39="",
IF($A40-'576way_Regular Symbol(2wild)'!G$16&gt;='576way_RegularＸ_W()'!E$2-1,"",VLOOKUP($A40-'576way_Regular Symbol(2wild)'!G$16,'576way_Regular Symbol(2wild)'!$P$3:$U$99,'576way_RegularＸ_W()'!E$3+1,FALSE)),
'576way_Regular Symbol(2wild)'!T39)</f>
        <v>M5</v>
      </c>
      <c r="F40" s="191" t="str">
        <f>IF('576way_Regular Symbol(2wild)'!U39="",
IF($A40-'576way_Regular Symbol(2wild)'!H$16&gt;='576way_RegularＸ_W()'!F$2-1,"",VLOOKUP($A40-'576way_Regular Symbol(2wild)'!H$16,'576way_Regular Symbol(2wild)'!$P$3:$U$99,'576way_RegularＸ_W()'!F$3+1,FALSE)),
'576way_Regular Symbol(2wild)'!U39)</f>
        <v>M3</v>
      </c>
      <c r="N40" s="363">
        <f t="shared" si="66"/>
        <v>36</v>
      </c>
      <c r="O40" s="344">
        <f>IF($A40&gt;='576way_Regular Symbol(2wild)'!D$16,"",IF(B40="","",IF(OR(B40=$O$1,B40=$P$1,B41=$O$1,B41=$P$1,B42=$O$1,B42=$P$1),0,1)))</f>
        <v>1</v>
      </c>
      <c r="P40" s="344">
        <f>IF($A40&gt;='576way_Regular Symbol(2wild)'!E$16,"",IF(C40="","",IF(OR(C40=$O$1,C40=$P$1,C41=$O$1,C41=$P$1,C42=$O$1,C42=$P$1),0,1)))</f>
        <v>1</v>
      </c>
      <c r="Q40" s="344">
        <f>IF($A40&gt;='576way_Regular Symbol(2wild)'!F$16,"",IF(D40="","",IF(OR(D40=$O$1,D40=$P$1,D41=$O$1,D41=$P$1,D42=$O$1,D42=$P$1,D43=$O$1,D43=$P$1),0,1)))</f>
        <v>1</v>
      </c>
      <c r="R40" s="344">
        <f>IF($A40&gt;='576way_Regular Symbol(2wild)'!G$16,"",IF(E40="","",IF(OR(E40=$O$1,E40=$P$1,E41=$O$1,E41=$P$1,E42=$O$1,E42=$P$1,E43=$O$1,E43=$P$1),0,1)))</f>
        <v>1</v>
      </c>
      <c r="S40" s="344">
        <f>IF($A40&gt;='576way_Regular Symbol(2wild)'!H$16,"",IF(F40="","",IF(OR(F40=$O$1,F40=$P$1,F41=$O$1,F41=$P$1,F42=$O$1,F42=$P$1,F43=$O$1,F43=$P$1),0,1)))</f>
        <v>1</v>
      </c>
      <c r="U40" s="344">
        <f>IF($A40&gt;='576way_Regular Symbol(2wild)'!D$16,"",IF(B40=0,"",IF(OR(B40=$U$1,B40=$V$1,B41=$U$1,B41=$V$1,B42=$U$1,B42=$V$1),0,1)))</f>
        <v>0</v>
      </c>
      <c r="V40" s="344">
        <f>IF($A40&gt;='576way_Regular Symbol(2wild)'!E$16,"",IF(C40=0,"",IF(OR(C40=$U$1,C40=$V$1,C41=$U$1,C41=$V$1,C42=$U$1,C42=$V$1),0,1)))</f>
        <v>1</v>
      </c>
      <c r="W40" s="3">
        <f>IF($A40&gt;='576way_Regular Symbol(2wild)'!F$16,"",IF(D40=0,"",IF(OR(D40=$U$1,D40=$V$1,D41=$U$1,D41=$V$1,D42=$U$1,D42=$V$1,D43=$U$1,D43=$V$1),0,1)))</f>
        <v>1</v>
      </c>
      <c r="X40" s="3">
        <f>IF($A40&gt;='576way_Regular Symbol(2wild)'!G$16,"",IF(E40=0,"",IF(OR(E40=$U$1,E40=$V$1,E41=$U$1,E41=$V$1,E42=$U$1,E42=$V$1,E43=$U$1,E43=$V$1),0,1)))</f>
        <v>1</v>
      </c>
      <c r="Y40" s="3">
        <f>IF($A40&gt;='576way_Regular Symbol(2wild)'!H$16,"",IF(F40=0,"",IF(OR(F40=$U$1,F40=$V$1,F41=$U$1,F41=$V$1,F42=$U$1,F42=$V$1,F43=$U$1,F43=$V$1),0,1)))</f>
        <v>1</v>
      </c>
      <c r="AA40" s="344">
        <f>IF($A40&gt;='576way_Regular Symbol(2wild)'!D$16,"",IF(B40=0,"",IF(OR(B40=$AA$1,B40=$AB$1,B41=$AA$1,B41=$AB$1,B42=$AA$1,,B42=$AB$1),0,1)))</f>
        <v>1</v>
      </c>
      <c r="AB40" s="344">
        <f>IF($A40&gt;='576way_Regular Symbol(2wild)'!E$16,"",IF(C40=0,"",IF(OR(C40=$AA$1,C40=$AB$1,C41=$AA$1,C41=$AB$1,C42=$AA$1,,C42=$AB$1),0,1)))</f>
        <v>0</v>
      </c>
      <c r="AC40" s="3">
        <f>IF($A40&gt;='576way_Regular Symbol(2wild)'!F$16,"",IF(D40=0,"",IF(OR(D40=$AA$1,D40=$AB$1,D41=$AA$1,D41=$AB$1,D42=$AA$1,D42=$AB$1,D43=$AA$1,D43=$AB$1),0,1)))</f>
        <v>1</v>
      </c>
      <c r="AD40" s="3">
        <f>IF($A40&gt;='576way_Regular Symbol(2wild)'!G$16,"",IF(E40=0,"",IF(OR(E40=$AA$1,E40=$AB$1,E41=$AA$1,E41=$AB$1,E42=$AA$1,E42=$AB$1,E43=$AA$1,E43=$AB$1),0,1)))</f>
        <v>1</v>
      </c>
      <c r="AE40" s="3">
        <f>IF($A40&gt;='576way_Regular Symbol(2wild)'!H$16,"",IF(F40=0,"",IF(OR(F40=$AA$1,F40=$AB$1,F41=$AA$1,F41=$AB$1,F42=$AA$1,F42=$AB$1,F43=$AA$1,F43=$AB$1),0,1)))</f>
        <v>0</v>
      </c>
      <c r="AG40" s="344">
        <f>IF($A40&gt;='576way_Regular Symbol(2wild)'!D$16,"",IF(B40=0,"",IF(OR(B40=$AG$1,B40=$AH$1,B41=$AG$1,B41=$AH$1,B42=$AG$1,B42=$AH$1),0,1)))</f>
        <v>1</v>
      </c>
      <c r="AH40" s="344">
        <f>IF($A40&gt;='576way_Regular Symbol(2wild)'!E$16,"",IF(C40=0,"",IF(OR(C40=$AG$1,C40=$AH$1,C41=$AG$1,C41=$AH$1,C42=$AG$1,C42=$AH$1),0,1)))</f>
        <v>0</v>
      </c>
      <c r="AI40" s="3">
        <f>IF($A40&gt;='576way_Regular Symbol(2wild)'!F$16,"",IF(D40=0,"",IF(OR(D40=$AG$1,D40=$AH$1,D41=$AG$1,D41=$AH$1,D42=$AG$1,D42=$AH$1,D43=$AG$1,D43=$AH$1),0,1)))</f>
        <v>0</v>
      </c>
      <c r="AJ40" s="3">
        <f>IF($A40&gt;='576way_Regular Symbol(2wild)'!G$16,"",IF(E40=0,"",IF(OR(E40=$AG$1,E40=$AH$1,E41=$AG$1,E41=$AH$1,E42=$AG$1,E42=$AH$1,E43=$AG$1,E43=$AH$1),0,1)))</f>
        <v>0</v>
      </c>
      <c r="AK40" s="3">
        <f>IF($A40&gt;='576way_Regular Symbol(2wild)'!H$16,"",IF(F40=0,"",IF(OR(F40=$AG$1,F40=$AH$1,F41=$AG$1,F41=$AH$1,F42=$AG$1,F42=$AH$1,F43=$AG$1,F43=$AH$1),0,1)))</f>
        <v>1</v>
      </c>
      <c r="AM40" s="344">
        <f>IF($A40&gt;='576way_Regular Symbol(2wild)'!D$16,"",IF(B40=0,"",IF(OR(B40=$AM$1,B40=$AN$1,B41=$AM$1,B41=$AN$1,B42=$AM$1,B42=$AN$1),0,1)))</f>
        <v>1</v>
      </c>
      <c r="AN40" s="344">
        <f>IF($A40&gt;='576way_Regular Symbol(2wild)'!E$16,"",IF(C40=0,"",IF(OR(C40=$AM$1,C40=$AN$1,C41=$AM$1,C41=$AN$1,C42=$AM$1,C42=$AN$1),0,1)))</f>
        <v>0</v>
      </c>
      <c r="AO40" s="3">
        <f>IF($A40&gt;='576way_Regular Symbol(2wild)'!F$16,"",IF(D40=0,"",IF(OR(D40=$AM$1,D40=$AN$1,D41=$AM$1,D41=$AN$1,D42=$AM$1,D42=$AN$1,D43=$AM$1,D43=$AN$1),0,1)))</f>
        <v>0</v>
      </c>
      <c r="AP40" s="3">
        <f>IF($A40&gt;='576way_Regular Symbol(2wild)'!G$16,"",IF(E40=0,"",IF(OR(E40=$AM$1,E40=$AN$1,E41=$AM$1,E41=$AN$1,E42=$AM$1,E42=$AN$1,E43=$AM$1,E43=$AN$1),0,1)))</f>
        <v>0</v>
      </c>
      <c r="AQ40" s="3">
        <f>IF($A40&gt;='576way_Regular Symbol(2wild)'!H$16,"",IF(F40=0,"",IF(OR(F40=$AM$1,F40=$AN$1,F41=$AM$1,F41=$AN$1,F42=$AM$1,F42=$AN$1,F43=$AM$1,F43=$AN$1),0,1)))</f>
        <v>1</v>
      </c>
      <c r="AS40" s="344">
        <f>IF($A40&gt;='576way_Regular Symbol(2wild)'!D$16,"",IF(B40=0,"",IF(OR(B40=$AM$1,B40=$AT$1,B41=$AM$1,B41=$AT$1,B42=$AM$1,B42=$AT$1),0,1)))</f>
        <v>1</v>
      </c>
      <c r="AT40" s="344">
        <f>IF($A40&gt;='576way_Regular Symbol(2wild)'!E$16,"",IF(C40=0,"",IF(OR(C40=$AM$1,C40=$AT$1,C41=$AM$1,C41=$AT$1,C42=$AM$1,C42=$AT$1),0,1)))</f>
        <v>1</v>
      </c>
      <c r="AU40" s="3">
        <f>IF($A40&gt;='576way_Regular Symbol(2wild)'!F$16,"",IF(D40=0,"",IF(OR(D40=$AM$1,D40=$AT$1,D41=$AM$1,D41=$AT$1,D42=$AM$1,D42=$AT$1,D43=$AM$1,D43=$AT$1),0,1)))</f>
        <v>1</v>
      </c>
      <c r="AV40" s="3">
        <f>IF($A40&gt;='576way_Regular Symbol(2wild)'!G$16,"",IF(E40=0,"",IF(OR(E40=$AM$1,E40=$AT$1,E41=$AM$1,E41=$AT$1,E42=$AM$1,E42=$AT$1,E43=$AM$1,E43=$AT$1),0,1)))</f>
        <v>1</v>
      </c>
      <c r="AW40" s="3">
        <f>IF($A40&gt;='576way_Regular Symbol(2wild)'!H$16,"",IF(F40=0,"",IF(OR(F40=$AM$1,F40=$AT$1,F41=$AM$1,F41=$AT$1,F42=$AM$1,F42=$AT$1,F43=$AM$1,F43=$AT$1),0,1)))</f>
        <v>1</v>
      </c>
      <c r="AY40" s="344">
        <f>IF($A40&gt;='576way_Regular Symbol(2wild)'!D$16,"",IF(B40=0,"",IF(OR(B40=$AM$1,B40=$AZ$1,B41=$AM$1,B41=$AZ$1,B42=$AM$1,B42=$AZ$1),0,1)))</f>
        <v>1</v>
      </c>
      <c r="AZ40" s="344">
        <f>IF($A40&gt;='576way_Regular Symbol(2wild)'!E$16,"",IF(C40=0,"",IF(OR(C40=$AM$1,C40=$AZ$1,C41=$AM$1,C41=$AZ$1,C42=$AM$1,C42=$AZ$1),0,1)))</f>
        <v>1</v>
      </c>
      <c r="BA40" s="3">
        <f>IF($A40&gt;='576way_Regular Symbol(2wild)'!F$16,"",IF(D40=0,"",IF(OR(D40=$AM$1,D40=$AZ$1,D41=$AM$1,D41=$AZ$1,D42=$AM$1,D42=$AZ$1,D43=$AM$1,D43=$AZ$1),0,1)))</f>
        <v>1</v>
      </c>
      <c r="BB40" s="3">
        <f>IF($A40&gt;='576way_Regular Symbol(2wild)'!G$16,"",IF(E40=0,"",IF(OR(E40=$AM$1,E40=$AZ$1,E41=$AM$1,E41=$AZ$1,E42=$AM$1,E42=$AZ$1,E43=$AM$1,E43=$AZ$1),0,1)))</f>
        <v>1</v>
      </c>
      <c r="BC40" s="3">
        <f>IF($A40&gt;='576way_Regular Symbol(2wild)'!H$16,"",IF(F40=0,"",IF(OR(F40=$AM$1,F40=$AZ$1,F41=$AM$1,F41=$AZ$1,F42=$AM$1,F42=$AZ$1,F43=$AM$1,F43=$AZ$1),0,1)))</f>
        <v>0</v>
      </c>
      <c r="BE40" s="344">
        <f>IF($A40&gt;='576way_Regular Symbol(2wild)'!D$16,"",IF(B40=0,"",IF(OR(B40=$AM$1,B40=$BF$1,B41=$AM$1,B41=$BF$1,B42=$AM$1,B42=$BF$1),0,1)))</f>
        <v>1</v>
      </c>
      <c r="BF40" s="344">
        <f>IF($A40&gt;='576way_Regular Symbol(2wild)'!E$16,"",IF(C40=0,"",IF(OR(C40=$AM$1,C40=$BF$1,C41=$AM$1,C41=$BF$1,C42=$AM$1,C42=$BF$1),0,1)))</f>
        <v>1</v>
      </c>
      <c r="BG40" s="3">
        <f>IF($A40&gt;='576way_Regular Symbol(2wild)'!F$16,"",IF(D40=0,"",COUNTIF(D40:D43,$BF$1)))</f>
        <v>0</v>
      </c>
      <c r="BH40" s="3">
        <f>IF($A40&gt;='576way_Regular Symbol(2wild)'!G$16,"",IF(E40=0,"",COUNTIF(E40:E43,$BF$1)))</f>
        <v>0</v>
      </c>
      <c r="BI40" s="3">
        <f>IF($A40&gt;='576way_Regular Symbol(2wild)'!H$16,"",IF(F40=0,"",COUNTIF(F40:F43,$BF$1)))</f>
        <v>1</v>
      </c>
      <c r="BK40" s="344">
        <f>IF($A40&gt;='576way_Regular Symbol(2wild)'!D$16,"",IF(B40=0,"",IF(OR(B40=$AM$1,B40=$BL$1,B41=$AM$1,B41=$BL$1,B42=$AM$1,B42=$BL$1),0,1)))</f>
        <v>1</v>
      </c>
      <c r="BL40" s="344">
        <f>IF($A40&gt;='576way_Regular Symbol(2wild)'!E$16,"",IF(C40=0,"",IF(OR(C40=$AM$1,C40=$BL$1,C41=$AM$1,C41=$BL$1,C42=$AM$1,C42=$BL$1),0,1)))</f>
        <v>1</v>
      </c>
      <c r="BM40" s="3">
        <f>IF($A40&gt;='576way_Regular Symbol(2wild)'!F$16,"",IF(D40=0,"",IF(OR(D40=$AM$1,D40=$BL$1,D41=$AM$1,D41=$BL$1,D42=$AM$1,D42=$BL$1,D43=$AM$1,D43=$BL$1),0,1)))</f>
        <v>1</v>
      </c>
      <c r="BN40" s="3">
        <f>IF($A40&gt;='576way_Regular Symbol(2wild)'!G$16,"",IF(E40=0,"",IF(OR(E40=$AM$1,E40=$BL$1,E41=$AM$1,E41=$BL$1,E42=$AM$1,E42=$BL$1,E43=$AM$1,E43=$BL$1),0,1)))</f>
        <v>1</v>
      </c>
      <c r="BO40" s="3">
        <f>IF($A40&gt;='576way_Regular Symbol(2wild)'!H$16,"",IF(F40=0,"",IF(OR(F40=$AM$1,F40=$BL$1,F41=$AM$1,F41=$BL$1,F42=$AM$1,F42=$BL$1,F43=$AM$1,F43=$BL$1),0,1)))</f>
        <v>1</v>
      </c>
      <c r="BQ40" s="3">
        <f>IF($A40&gt;='576way_Regular Symbol(2wild)'!D$16,"",IF(B40=0,"",IF(OR(B40=$BQ$1,B40=$BR$1,B41=$BQ$1,B41=$BR$1,B42=$BQ$1,B42=$BR$1),0,1)))</f>
        <v>1</v>
      </c>
      <c r="BR40" s="3">
        <f>IF($A40&gt;='576way_Regular Symbol(2wild)'!E$16,"",IF(C40=0,"",IF(OR(C40=$BQ$1,C40=$BR$1,C41=$BQ$1,C41=$BR$1,C42=$BQ$1,C42=$BR$1),0,1)))</f>
        <v>1</v>
      </c>
      <c r="BS40" s="3">
        <f>IF($A40&gt;='576way_Regular Symbol(2wild)'!F$16,"",IF(D40=0,"",IF(OR(D40=$BQ$1,D40=$BR$1,D41=$BQ$1,D41=$BR$1,D42=$BQ$1,D42=$BR$1,D43=$BQ$1,D43=$BR$1),0,1)))</f>
        <v>1</v>
      </c>
      <c r="BT40" s="3">
        <f>IF($A40&gt;='576way_Regular Symbol(2wild)'!G$16,"",IF(E40=0,"",IF(OR(E40=$BQ$1,E40=$BR$1,E41=$BQ$1,E41=$BR$1,E42=$BQ$1,E42=$BR$1,E43=$BQ$1,E43=$BR$1),0,1)))</f>
        <v>1</v>
      </c>
      <c r="BU40" s="3">
        <f>IF($A40&gt;='576way_Regular Symbol(2wild)'!H$16,"",IF(F40=0,"",IF(OR(F40=$BQ$1,F40=$BR$1,F41=$BQ$1,F41=$BR$1,F42=$BQ$1,F42=$BR$1,F43=$BQ$1,F43=$BR$1),0,1)))</f>
        <v>1</v>
      </c>
      <c r="BW40" s="3">
        <f>IF($A40&gt;='576way_Regular Symbol(2wild)'!D$16,"",IF(B40=0,"",IF(OR(B40=$BW$1,B41=$BW$1,B42=$BW$1,B40=$BX$1,B41=$BX$1,B42=$BX$1),0,1)))</f>
        <v>0</v>
      </c>
      <c r="BX40" s="3">
        <f>IF($A40&gt;='576way_Regular Symbol(2wild)'!E$16,"",IF(C40=0,"",IF(OR(C40=$BW$1,C41=$BW$1,C42=$BW$1,C40=$BX$1,C41=$BX$1,C42=$BX$1),0,1)))</f>
        <v>1</v>
      </c>
      <c r="BY40" s="3">
        <f>IF($A40&gt;='576way_Regular Symbol(2wild)'!F$16,"",IF(D40=0,"",IF(OR(D40=$BW$1,D41=$BW$1,D42=$BW$1,D40=$BX$1,D41=$BX$1,D42=$BX$1,D43=$BW$1,D43=$BX$1),0,1)))</f>
        <v>1</v>
      </c>
      <c r="BZ40" s="3">
        <f>IF($A40&gt;='576way_Regular Symbol(2wild)'!G$16,"",IF(E40=0,"",IF(OR(E40=$BW$1,E41=$BW$1,E42=$BW$1,E40=$BX$1,E41=$BX$1,E42=$BX$1,E43=$BW$1,E43=$BX$1),0,1)))</f>
        <v>1</v>
      </c>
      <c r="CA40" s="3">
        <f>IF($A40&gt;='576way_Regular Symbol(2wild)'!H$16,"",IF(F40=0,"",IF(OR(F40=$BW$1,F41=$BW$1,F42=$BW$1,F40=$BX$1,F41=$BX$1,F42=$BX$1,F43=$BW$1,F43=$BX$1),0,1)))</f>
        <v>1</v>
      </c>
      <c r="CC40" s="3">
        <f>IF($A40&gt;='576way_Regular Symbol(2wild)'!D$16,"",IF(B40=0,"",IF(OR(B40=$BW$1,B41=$BW$1,B42=$BW$1,B40=$CD$1,B41=$CD$1,B42=$CD$1),0,1)))</f>
        <v>0</v>
      </c>
      <c r="CD40" s="3">
        <f>IF($A40&gt;='576way_Regular Symbol(2wild)'!E$16,"",IF(C40=0,"",IF(OR(C40=$BW$1,C41=$BW$1,C42=$BW$1,C40=$CD$1,C41=$CD$1,C42=$CD$1),0,1)))</f>
        <v>1</v>
      </c>
      <c r="CE40" s="3">
        <f>IF($A40&gt;='576way_Regular Symbol(2wild)'!F$16,"",IF(D40=0,"",IF(OR(D40=$BW$1,D41=$BW$1,D42=$BW$1,D40=$CD$1,D41=$CD$1,D42=$CD$1,D43=$BW$1,D43=$CD$1),0,1)))</f>
        <v>1</v>
      </c>
      <c r="CF40" s="3">
        <f>IF($A40&gt;='576way_Regular Symbol(2wild)'!G$16,"",IF(E40=0,"",IF(OR(E40=$BW$1,E41=$BW$1,E42=$BW$1,E40=$CD$1,E41=$CD$1,E42=$CD$1,E43=$BW$1,E43=$CD$1),0,1)))</f>
        <v>0</v>
      </c>
      <c r="CG40" s="3">
        <f>IF($A40&gt;='576way_Regular Symbol(2wild)'!H$16,"",IF(F40=0,"",IF(OR(F40=$BW$1,F41=$BW$1,F42=$BW$1,F40=$CD$1,F41=$CD$1,F42=$CD$1,F43=$BW$1,F43=$CD$1),0,1)))</f>
        <v>1</v>
      </c>
      <c r="CI40" s="3">
        <f>IF($A40&gt;='576way_Regular Symbol(2wild)'!D$16,"",IF(B40=0,"",IF(OR(B40=$BW$1,B41=$BW$1,B42=$BW$1,B40=$CJ$1,B41=$CJ$1,B42=$CJ$1),0,1)))</f>
        <v>1</v>
      </c>
      <c r="CJ40" s="3">
        <f>IF($A40&gt;='576way_Regular Symbol(2wild)'!E$16,"",IF(C40=0,"",IF(OR(C40=$BW$1,C41=$BW$1,C42=$BW$1,C40=$CJ$1,C41=$CJ$1,C42=$CJ$1),0,1)))</f>
        <v>1</v>
      </c>
      <c r="CK40" s="3">
        <f>IF($A40&gt;='576way_Regular Symbol(2wild)'!F$16,"",IF(D40=0,"",IF(OR(D40=$BW$1,D41=$BW$1,D42=$BW$1,D40=$CJ$1,D41=$CJ$1,D42=$CJ$1,D43=$BW$1,D43=$CJ$1),0,1)))</f>
        <v>0</v>
      </c>
      <c r="CL40" s="3">
        <f>IF($A40&gt;='576way_Regular Symbol(2wild)'!G$16,"",IF(E40=0,"",IF(OR(E40=$BW$1,E41=$BW$1,E42=$BW$1,E40=$CJ$1,E41=$CJ$1,E42=$CJ$1,E43=$BW$1,E43=$CJ$1),0,1)))</f>
        <v>1</v>
      </c>
      <c r="CM40" s="3">
        <f>IF($A40&gt;='576way_Regular Symbol(2wild)'!H$16,"",IF(F40=0,"",IF(OR(F40=$BW$1,F41=$BW$1,F42=$BW$1,F40=$CJ$1,F41=$CJ$1,F42=$CJ$1,F43=$BW$1,F43=$CJ$1),0,1)))</f>
        <v>1</v>
      </c>
      <c r="CO40" s="3">
        <f>IF($A40&gt;='576way_Regular Symbol(2wild)'!D$16,"",IF(B40=0,"",IF(OR(B40=$BW$1,B41=$BW$1,B42=$BW$1,B40=$CP$1,B41=$CP$1,B42=$CP$1),0,1)))</f>
        <v>1</v>
      </c>
      <c r="CP40" s="3">
        <f>IF($A40&gt;='576way_Regular Symbol(2wild)'!E$16,"",IF(C40=0,"",IF(OR(C40=$BW$1,C41=$BW$1,C42=$BW$1,C40=$CP$1,C41=$CP$1,C42=$CP$1),0,1)))</f>
        <v>1</v>
      </c>
      <c r="CQ40" s="3">
        <f>IF($A40&gt;='576way_Regular Symbol(2wild)'!F$16,"",IF(D40=0,"",IF(OR(D40=$BW$1,D41=$BW$1,D42=$BW$1,D40=$CP$1,D41=$CP$1,D42=$CP$1,D43=$BW$1,D43=$CP$1),0,1)))</f>
        <v>1</v>
      </c>
      <c r="CR40" s="3">
        <f>IF($A40&gt;='576way_Regular Symbol(2wild)'!G$16,"",IF(E40=0,"",IF(OR(E40=$BW$1,E41=$BW$1,E42=$BW$1,E40=$CP$1,E41=$CP$1,E42=$CP$1,E43=$BW$1,E43=$CP$1),0,1)))</f>
        <v>1</v>
      </c>
      <c r="CS40" s="3">
        <f>IF($A40&gt;='576way_Regular Symbol(2wild)'!H$16,"",IF(F40=0,"",IF(OR(F40=$BW$1,F41=$BW$1,F42=$BW$1,F40=$CP$1,F41=$CP$1,F42=$CP$1,F43=$BW$1,F43=$CP$1),0,1)))</f>
        <v>0</v>
      </c>
      <c r="CU40" s="3">
        <f>IF($A40&gt;='576way_Regular Symbol(2wild)'!D$16,"",IF(B40=0,"",IF(OR(B40=$BW$1,B41=$BW$1,B42=$BW$1,B40=$CV$1,B41=$CV$1,B42=$CV$1),0,1)))</f>
        <v>1</v>
      </c>
      <c r="CV40" s="3">
        <f>IF($A40&gt;='576way_Regular Symbol(2wild)'!E$16,"",IF(C40=0,"",IF(OR(C40=$BW$1,C41=$BW$1,C42=$BW$1,C40=$CV$1,C41=$CV$1,C42=$CV$1),0,1)))</f>
        <v>1</v>
      </c>
      <c r="CW40" s="3">
        <f>IF($A40&gt;='576way_Regular Symbol(2wild)'!F$16,"",IF(D40=0,"",IF(OR(D40=$BW$1,D41=$BW$1,D42=$BW$1,D40=$CV$1,D41=$CV$1,D42=$CV$1,D43=$BW$1,D43=$CV$1),0,1)))</f>
        <v>1</v>
      </c>
      <c r="CX40" s="3">
        <f>IF($A40&gt;='576way_Regular Symbol(2wild)'!G$16,"",IF(E40=0,"",IF(OR(E40=$BW$1,E41=$BW$1,E42=$BW$1,E40=$CV$1,E41=$CV$1,E42=$CV$1,E43=$BW$1,E43=$CV$1),0,1)))</f>
        <v>1</v>
      </c>
      <c r="CY40" s="3">
        <f>IF($A40&gt;='576way_Regular Symbol(2wild)'!H$16,"",IF(F40=0,"",IF(OR(F40=$BW$1,F41=$BW$1,F42=$BW$1,F40=$CV$1,F41=$CV$1,F42=$CV$1,F43=$BW$1,F43=$CV$1),0,1)))</f>
        <v>1</v>
      </c>
    </row>
    <row r="41" spans="1:103">
      <c r="A41" s="337">
        <f>IF('243way_Regular Symbol'!L40="","",'243way_Regular Symbol'!L40)</f>
        <v>37</v>
      </c>
      <c r="B41" s="191" t="str">
        <f>IF('576way_Regular Symbol(2wild)'!Q40="",
IF($A41-'576way_Regular Symbol(2wild)'!D$16&gt;='576way_RegularＸ_W()'!B$2-1,"",VLOOKUP($A41-'576way_Regular Symbol(2wild)'!D$16,'576way_Regular Symbol(2wild)'!$P$3:$U$99,'576way_RegularＸ_W()'!B$3+1,FALSE)),
'576way_Regular Symbol(2wild)'!Q40)</f>
        <v>M2</v>
      </c>
      <c r="C41" s="191" t="str">
        <f>IF('576way_Regular Symbol(2wild)'!R40="",
IF($A41-'576way_Regular Symbol(2wild)'!E$16&gt;='576way_RegularＸ_W()'!C$2-1,"",VLOOKUP($A41-'576way_Regular Symbol(2wild)'!E$16,'576way_Regular Symbol(2wild)'!$P$3:$U$99,'576way_RegularＸ_W()'!C$3+1,FALSE)),
'576way_Regular Symbol(2wild)'!R40)</f>
        <v>M5</v>
      </c>
      <c r="D41" s="191" t="str">
        <f>IF('576way_Regular Symbol(2wild)'!S40="",
IF($A41-'576way_Regular Symbol(2wild)'!F$16&gt;='576way_RegularＸ_W()'!D$2-1,"",VLOOKUP($A41-'576way_Regular Symbol(2wild)'!F$16,'576way_Regular Symbol(2wild)'!$P$3:$U$99,'576way_RegularＸ_W()'!D$3+1,FALSE)),
'576way_Regular Symbol(2wild)'!S40)</f>
        <v>M4</v>
      </c>
      <c r="E41" s="191" t="str">
        <f>IF('576way_Regular Symbol(2wild)'!T40="",
IF($A41-'576way_Regular Symbol(2wild)'!G$16&gt;='576way_RegularＸ_W()'!E$2-1,"",VLOOKUP($A41-'576way_Regular Symbol(2wild)'!G$16,'576way_Regular Symbol(2wild)'!$P$3:$U$99,'576way_RegularＸ_W()'!E$3+1,FALSE)),
'576way_Regular Symbol(2wild)'!T40)</f>
        <v>M5</v>
      </c>
      <c r="F41" s="191" t="str">
        <f>IF('576way_Regular Symbol(2wild)'!U40="",
IF($A41-'576way_Regular Symbol(2wild)'!H$16&gt;='576way_RegularＸ_W()'!F$2-1,"",VLOOKUP($A41-'576way_Regular Symbol(2wild)'!H$16,'576way_Regular Symbol(2wild)'!$P$3:$U$99,'576way_RegularＸ_W()'!F$3+1,FALSE)),
'576way_Regular Symbol(2wild)'!U40)</f>
        <v>M3</v>
      </c>
      <c r="N41" s="363">
        <f t="shared" si="66"/>
        <v>37</v>
      </c>
      <c r="O41" s="344">
        <f>IF($A41&gt;='576way_Regular Symbol(2wild)'!D$16,"",IF(B41="","",IF(OR(B41=$O$1,B41=$P$1,B42=$O$1,B42=$P$1,B43=$O$1,B43=$P$1),0,1)))</f>
        <v>1</v>
      </c>
      <c r="P41" s="344">
        <f>IF($A41&gt;='576way_Regular Symbol(2wild)'!E$16,"",IF(C41="","",IF(OR(C41=$O$1,C41=$P$1,C42=$O$1,C42=$P$1,C43=$O$1,C43=$P$1),0,1)))</f>
        <v>0</v>
      </c>
      <c r="Q41" s="344">
        <f>IF($A41&gt;='576way_Regular Symbol(2wild)'!F$16,"",IF(D41="","",IF(OR(D41=$O$1,D41=$P$1,D42=$O$1,D42=$P$1,D43=$O$1,D43=$P$1,D44=$O$1,D44=$P$1),0,1)))</f>
        <v>1</v>
      </c>
      <c r="R41" s="344">
        <f>IF($A41&gt;='576way_Regular Symbol(2wild)'!G$16,"",IF(E41="","",IF(OR(E41=$O$1,E41=$P$1,E42=$O$1,E42=$P$1,E43=$O$1,E43=$P$1,E44=$O$1,E44=$P$1),0,1)))</f>
        <v>1</v>
      </c>
      <c r="S41" s="344">
        <f>IF($A41&gt;='576way_Regular Symbol(2wild)'!H$16,"",IF(F41="","",IF(OR(F41=$O$1,F41=$P$1,F42=$O$1,F42=$P$1,F43=$O$1,F43=$P$1,F44=$O$1,F44=$P$1),0,1)))</f>
        <v>1</v>
      </c>
      <c r="U41" s="344">
        <f>IF($A41&gt;='576way_Regular Symbol(2wild)'!D$16,"",IF(B41=0,"",IF(OR(B41=$U$1,B41=$V$1,B42=$U$1,B42=$V$1,B43=$U$1,B43=$V$1),0,1)))</f>
        <v>0</v>
      </c>
      <c r="V41" s="344">
        <f>IF($A41&gt;='576way_Regular Symbol(2wild)'!E$16,"",IF(C41=0,"",IF(OR(C41=$U$1,C41=$V$1,C42=$U$1,C42=$V$1,C43=$U$1,C43=$V$1),0,1)))</f>
        <v>1</v>
      </c>
      <c r="W41" s="3">
        <f>IF($A41&gt;='576way_Regular Symbol(2wild)'!F$16,"",IF(D41=0,"",IF(OR(D41=$U$1,D41=$V$1,D42=$U$1,D42=$V$1,D43=$U$1,D43=$V$1,D44=$U$1,D44=$V$1),0,1)))</f>
        <v>1</v>
      </c>
      <c r="X41" s="3">
        <f>IF($A41&gt;='576way_Regular Symbol(2wild)'!G$16,"",IF(E41=0,"",IF(OR(E41=$U$1,E41=$V$1,E42=$U$1,E42=$V$1,E43=$U$1,E43=$V$1,E44=$U$1,E44=$V$1),0,1)))</f>
        <v>1</v>
      </c>
      <c r="Y41" s="3">
        <f>IF($A41&gt;='576way_Regular Symbol(2wild)'!H$16,"",IF(F41=0,"",IF(OR(F41=$U$1,F41=$V$1,F42=$U$1,F42=$V$1,F43=$U$1,F43=$V$1,F44=$U$1,F44=$V$1),0,1)))</f>
        <v>0</v>
      </c>
      <c r="AA41" s="344">
        <f>IF($A41&gt;='576way_Regular Symbol(2wild)'!D$16,"",IF(B41=0,"",IF(OR(B41=$AA$1,B41=$AB$1,B42=$AA$1,B42=$AB$1,B43=$AA$1,,B43=$AB$1),0,1)))</f>
        <v>1</v>
      </c>
      <c r="AB41" s="344">
        <f>IF($A41&gt;='576way_Regular Symbol(2wild)'!E$16,"",IF(C41=0,"",IF(OR(C41=$AA$1,C41=$AB$1,C42=$AA$1,C42=$AB$1,C43=$AA$1,,C43=$AB$1),0,1)))</f>
        <v>1</v>
      </c>
      <c r="AC41" s="3">
        <f>IF($A41&gt;='576way_Regular Symbol(2wild)'!F$16,"",IF(D41=0,"",IF(OR(D41=$AA$1,D41=$AB$1,D42=$AA$1,D42=$AB$1,D43=$AA$1,D43=$AB$1,D44=$AA$1,D44=$AB$1),0,1)))</f>
        <v>0</v>
      </c>
      <c r="AD41" s="3">
        <f>IF($A41&gt;='576way_Regular Symbol(2wild)'!G$16,"",IF(E41=0,"",IF(OR(E41=$AA$1,E41=$AB$1,E42=$AA$1,E42=$AB$1,E43=$AA$1,E43=$AB$1,E44=$AA$1,E44=$AB$1),0,1)))</f>
        <v>1</v>
      </c>
      <c r="AE41" s="3">
        <f>IF($A41&gt;='576way_Regular Symbol(2wild)'!H$16,"",IF(F41=0,"",IF(OR(F41=$AA$1,F41=$AB$1,F42=$AA$1,F42=$AB$1,F43=$AA$1,F43=$AB$1,F44=$AA$1,F44=$AB$1),0,1)))</f>
        <v>0</v>
      </c>
      <c r="AG41" s="344">
        <f>IF($A41&gt;='576way_Regular Symbol(2wild)'!D$16,"",IF(B41=0,"",IF(OR(B41=$AG$1,B41=$AH$1,B42=$AG$1,B42=$AH$1,B43=$AG$1,B43=$AH$1),0,1)))</f>
        <v>1</v>
      </c>
      <c r="AH41" s="344">
        <f>IF($A41&gt;='576way_Regular Symbol(2wild)'!E$16,"",IF(C41=0,"",IF(OR(C41=$AG$1,C41=$AH$1,C42=$AG$1,C42=$AH$1,C43=$AG$1,C43=$AH$1),0,1)))</f>
        <v>0</v>
      </c>
      <c r="AI41" s="3">
        <f>IF($A41&gt;='576way_Regular Symbol(2wild)'!F$16,"",IF(D41=0,"",IF(OR(D41=$AG$1,D41=$AH$1,D42=$AG$1,D42=$AH$1,D43=$AG$1,D43=$AH$1,D44=$AG$1,D44=$AH$1),0,1)))</f>
        <v>0</v>
      </c>
      <c r="AJ41" s="3">
        <f>IF($A41&gt;='576way_Regular Symbol(2wild)'!G$16,"",IF(E41=0,"",IF(OR(E41=$AG$1,E41=$AH$1,E42=$AG$1,E42=$AH$1,E43=$AG$1,E43=$AH$1,E44=$AG$1,E44=$AH$1),0,1)))</f>
        <v>0</v>
      </c>
      <c r="AK41" s="3">
        <f>IF($A41&gt;='576way_Regular Symbol(2wild)'!H$16,"",IF(F41=0,"",IF(OR(F41=$AG$1,F41=$AH$1,F42=$AG$1,F42=$AH$1,F43=$AG$1,F43=$AH$1,F44=$AG$1,F44=$AH$1),0,1)))</f>
        <v>1</v>
      </c>
      <c r="AM41" s="344">
        <f>IF($A41&gt;='576way_Regular Symbol(2wild)'!D$16,"",IF(B41=0,"",IF(OR(B41=$AM$1,B41=$AN$1,B42=$AM$1,B42=$AN$1,B43=$AM$1,B43=$AN$1),0,1)))</f>
        <v>1</v>
      </c>
      <c r="AN41" s="344">
        <f>IF($A41&gt;='576way_Regular Symbol(2wild)'!E$16,"",IF(C41=0,"",IF(OR(C41=$AM$1,C41=$AN$1,C42=$AM$1,C42=$AN$1,C43=$AM$1,C43=$AN$1),0,1)))</f>
        <v>0</v>
      </c>
      <c r="AO41" s="3">
        <f>IF($A41&gt;='576way_Regular Symbol(2wild)'!F$16,"",IF(D41=0,"",IF(OR(D41=$AM$1,D41=$AN$1,D42=$AM$1,D42=$AN$1,D43=$AM$1,D43=$AN$1,D44=$AM$1,D44=$AN$1),0,1)))</f>
        <v>0</v>
      </c>
      <c r="AP41" s="3">
        <f>IF($A41&gt;='576way_Regular Symbol(2wild)'!G$16,"",IF(E41=0,"",IF(OR(E41=$AM$1,E41=$AN$1,E42=$AM$1,E42=$AN$1,E43=$AM$1,E43=$AN$1,E44=$AM$1,E44=$AN$1),0,1)))</f>
        <v>0</v>
      </c>
      <c r="AQ41" s="3">
        <f>IF($A41&gt;='576way_Regular Symbol(2wild)'!H$16,"",IF(F41=0,"",IF(OR(F41=$AM$1,F41=$AN$1,F42=$AM$1,F42=$AN$1,F43=$AM$1,F43=$AN$1,F44=$AM$1,F44=$AN$1),0,1)))</f>
        <v>1</v>
      </c>
      <c r="AS41" s="344">
        <f>IF($A41&gt;='576way_Regular Symbol(2wild)'!D$16,"",IF(B41=0,"",IF(OR(B41=$AM$1,B41=$AT$1,B42=$AM$1,B42=$AT$1,B43=$AM$1,B43=$AT$1),0,1)))</f>
        <v>1</v>
      </c>
      <c r="AT41" s="344">
        <f>IF($A41&gt;='576way_Regular Symbol(2wild)'!E$16,"",IF(C41=0,"",IF(OR(C41=$AM$1,C41=$AT$1,C42=$AM$1,C42=$AT$1,C43=$AM$1,C43=$AT$1),0,1)))</f>
        <v>1</v>
      </c>
      <c r="AU41" s="3">
        <f>IF($A41&gt;='576way_Regular Symbol(2wild)'!F$16,"",IF(D41=0,"",IF(OR(D41=$AM$1,D41=$AT$1,D42=$AM$1,D42=$AT$1,D43=$AM$1,D43=$AT$1,D44=$AM$1,D44=$AT$1),0,1)))</f>
        <v>1</v>
      </c>
      <c r="AV41" s="3">
        <f>IF($A41&gt;='576way_Regular Symbol(2wild)'!G$16,"",IF(E41=0,"",IF(OR(E41=$AM$1,E41=$AT$1,E42=$AM$1,E42=$AT$1,E43=$AM$1,E43=$AT$1,E44=$AM$1,E44=$AT$1),0,1)))</f>
        <v>1</v>
      </c>
      <c r="AW41" s="3">
        <f>IF($A41&gt;='576way_Regular Symbol(2wild)'!H$16,"",IF(F41=0,"",IF(OR(F41=$AM$1,F41=$AT$1,F42=$AM$1,F42=$AT$1,F43=$AM$1,F43=$AT$1,F44=$AM$1,F44=$AT$1),0,1)))</f>
        <v>1</v>
      </c>
      <c r="AY41" s="344">
        <f>IF($A41&gt;='576way_Regular Symbol(2wild)'!D$16,"",IF(B41=0,"",IF(OR(B41=$AM$1,B41=$AZ$1,B42=$AM$1,B42=$AZ$1,B43=$AM$1,B43=$AZ$1),0,1)))</f>
        <v>1</v>
      </c>
      <c r="AZ41" s="344">
        <f>IF($A41&gt;='576way_Regular Symbol(2wild)'!E$16,"",IF(C41=0,"",IF(OR(C41=$AM$1,C41=$AZ$1,C42=$AM$1,C42=$AZ$1,C43=$AM$1,C43=$AZ$1),0,1)))</f>
        <v>1</v>
      </c>
      <c r="BA41" s="3">
        <f>IF($A41&gt;='576way_Regular Symbol(2wild)'!F$16,"",IF(D41=0,"",IF(OR(D41=$AM$1,D41=$AZ$1,D42=$AM$1,D42=$AZ$1,D43=$AM$1,D43=$AZ$1,D44=$AM$1,D44=$AZ$1),0,1)))</f>
        <v>1</v>
      </c>
      <c r="BB41" s="3">
        <f>IF($A41&gt;='576way_Regular Symbol(2wild)'!G$16,"",IF(E41=0,"",IF(OR(E41=$AM$1,E41=$AZ$1,E42=$AM$1,E42=$AZ$1,E43=$AM$1,E43=$AZ$1,E44=$AM$1,E44=$AZ$1),0,1)))</f>
        <v>1</v>
      </c>
      <c r="BC41" s="3">
        <f>IF($A41&gt;='576way_Regular Symbol(2wild)'!H$16,"",IF(F41=0,"",IF(OR(F41=$AM$1,F41=$AZ$1,F42=$AM$1,F42=$AZ$1,F43=$AM$1,F43=$AZ$1,F44=$AM$1,F44=$AZ$1),0,1)))</f>
        <v>0</v>
      </c>
      <c r="BE41" s="344">
        <f>IF($A41&gt;='576way_Regular Symbol(2wild)'!D$16,"",IF(B41=0,"",IF(OR(B41=$AM$1,B41=$BF$1,B42=$AM$1,B42=$BF$1,B43=$AM$1,B43=$BF$1),0,1)))</f>
        <v>1</v>
      </c>
      <c r="BF41" s="344">
        <f>IF($A41&gt;='576way_Regular Symbol(2wild)'!E$16,"",IF(C41=0,"",IF(OR(C41=$AM$1,C41=$BF$1,C42=$AM$1,C42=$BF$1,C43=$AM$1,C43=$BF$1),0,1)))</f>
        <v>1</v>
      </c>
      <c r="BG41" s="3">
        <f>IF($A41&gt;='576way_Regular Symbol(2wild)'!F$16,"",IF(D41=0,"",COUNTIF(D41:D44,$BF$1)))</f>
        <v>0</v>
      </c>
      <c r="BH41" s="3">
        <f>IF($A41&gt;='576way_Regular Symbol(2wild)'!G$16,"",IF(E41=0,"",COUNTIF(E41:E44,$BF$1)))</f>
        <v>0</v>
      </c>
      <c r="BI41" s="3">
        <f>IF($A41&gt;='576way_Regular Symbol(2wild)'!H$16,"",IF(F41=0,"",COUNTIF(F41:F44,$BF$1)))</f>
        <v>1</v>
      </c>
      <c r="BK41" s="344">
        <f>IF($A41&gt;='576way_Regular Symbol(2wild)'!D$16,"",IF(B41=0,"",IF(OR(B41=$AM$1,B41=$BL$1,B42=$AM$1,B42=$BL$1,B43=$AM$1,B43=$BL$1),0,1)))</f>
        <v>1</v>
      </c>
      <c r="BL41" s="344">
        <f>IF($A41&gt;='576way_Regular Symbol(2wild)'!E$16,"",IF(C41=0,"",IF(OR(C41=$AM$1,C41=$BL$1,C42=$AM$1,C42=$BL$1,C43=$AM$1,C43=$BL$1),0,1)))</f>
        <v>1</v>
      </c>
      <c r="BM41" s="3">
        <f>IF($A41&gt;='576way_Regular Symbol(2wild)'!F$16,"",IF(D41=0,"",IF(OR(D41=$AM$1,D41=$BL$1,D42=$AM$1,D42=$BL$1,D43=$AM$1,D43=$BL$1,D44=$AM$1,D44=$BL$1),0,1)))</f>
        <v>1</v>
      </c>
      <c r="BN41" s="3">
        <f>IF($A41&gt;='576way_Regular Symbol(2wild)'!G$16,"",IF(E41=0,"",IF(OR(E41=$AM$1,E41=$BL$1,E42=$AM$1,E42=$BL$1,E43=$AM$1,E43=$BL$1,E44=$AM$1,E44=$BL$1),0,1)))</f>
        <v>1</v>
      </c>
      <c r="BO41" s="3">
        <f>IF($A41&gt;='576way_Regular Symbol(2wild)'!H$16,"",IF(F41=0,"",IF(OR(F41=$AM$1,F41=$BL$1,F42=$AM$1,F42=$BL$1,F43=$AM$1,F43=$BL$1,F44=$AM$1,F44=$BL$1),0,1)))</f>
        <v>1</v>
      </c>
      <c r="BQ41" s="3">
        <f>IF($A41&gt;='576way_Regular Symbol(2wild)'!D$16,"",IF(B41=0,"",IF(OR(B41=$BQ$1,B41=$BR$1,B42=$BQ$1,B42=$BR$1,B43=$BQ$1,B43=$BR$1),0,1)))</f>
        <v>1</v>
      </c>
      <c r="BR41" s="3">
        <f>IF($A41&gt;='576way_Regular Symbol(2wild)'!E$16,"",IF(C41=0,"",IF(OR(C41=$BQ$1,C41=$BR$1,C42=$BQ$1,C42=$BR$1,C43=$BQ$1,C43=$BR$1),0,1)))</f>
        <v>1</v>
      </c>
      <c r="BS41" s="3">
        <f>IF($A41&gt;='576way_Regular Symbol(2wild)'!F$16,"",IF(D41=0,"",IF(OR(D41=$BQ$1,D41=$BR$1,D42=$BQ$1,D42=$BR$1,D43=$BQ$1,D43=$BR$1,D44=$BQ$1,D44=$BR$1),0,1)))</f>
        <v>1</v>
      </c>
      <c r="BT41" s="3">
        <f>IF($A41&gt;='576way_Regular Symbol(2wild)'!G$16,"",IF(E41=0,"",IF(OR(E41=$BQ$1,E41=$BR$1,E42=$BQ$1,E42=$BR$1,E43=$BQ$1,E43=$BR$1,E44=$BQ$1,E44=$BR$1),0,1)))</f>
        <v>0</v>
      </c>
      <c r="BU41" s="3">
        <f>IF($A41&gt;='576way_Regular Symbol(2wild)'!H$16,"",IF(F41=0,"",IF(OR(F41=$BQ$1,F41=$BR$1,F42=$BQ$1,F42=$BR$1,F43=$BQ$1,F43=$BR$1,F44=$BQ$1,F44=$BR$1),0,1)))</f>
        <v>1</v>
      </c>
      <c r="BW41" s="3">
        <f>IF($A41&gt;='576way_Regular Symbol(2wild)'!D$16,"",IF(B41=0,"",IF(OR(B41=$BW$1,B42=$BW$1,B43=$BW$1,B41=$BX$1,B42=$BX$1,B43=$BX$1),0,1)))</f>
        <v>1</v>
      </c>
      <c r="BX41" s="3">
        <f>IF($A41&gt;='576way_Regular Symbol(2wild)'!E$16,"",IF(C41=0,"",IF(OR(C41=$BW$1,C42=$BW$1,C43=$BW$1,C41=$BX$1,C42=$BX$1,C43=$BX$1),0,1)))</f>
        <v>1</v>
      </c>
      <c r="BY41" s="3">
        <f>IF($A41&gt;='576way_Regular Symbol(2wild)'!F$16,"",IF(D41=0,"",IF(OR(D41=$BW$1,D42=$BW$1,D43=$BW$1,D41=$BX$1,D42=$BX$1,D43=$BX$1,D44=$BW$1,D44=$BX$1),0,1)))</f>
        <v>1</v>
      </c>
      <c r="BZ41" s="3">
        <f>IF($A41&gt;='576way_Regular Symbol(2wild)'!G$16,"",IF(E41=0,"",IF(OR(E41=$BW$1,E42=$BW$1,E43=$BW$1,E41=$BX$1,E42=$BX$1,E43=$BX$1,E44=$BW$1,E44=$BX$1),0,1)))</f>
        <v>1</v>
      </c>
      <c r="CA41" s="3">
        <f>IF($A41&gt;='576way_Regular Symbol(2wild)'!H$16,"",IF(F41=0,"",IF(OR(F41=$BW$1,F42=$BW$1,F43=$BW$1,F41=$BX$1,F42=$BX$1,F43=$BX$1,F44=$BW$1,F44=$BX$1),0,1)))</f>
        <v>1</v>
      </c>
      <c r="CC41" s="3">
        <f>IF($A41&gt;='576way_Regular Symbol(2wild)'!D$16,"",IF(B41=0,"",IF(OR(B41=$BW$1,B42=$BW$1,B43=$BW$1,B41=$CD$1,B42=$CD$1,B43=$CD$1),0,1)))</f>
        <v>0</v>
      </c>
      <c r="CD41" s="3">
        <f>IF($A41&gt;='576way_Regular Symbol(2wild)'!E$16,"",IF(C41=0,"",IF(OR(C41=$BW$1,C42=$BW$1,C43=$BW$1,C41=$CD$1,C42=$CD$1,C43=$CD$1),0,1)))</f>
        <v>1</v>
      </c>
      <c r="CE41" s="3">
        <f>IF($A41&gt;='576way_Regular Symbol(2wild)'!F$16,"",IF(D41=0,"",IF(OR(D41=$BW$1,D42=$BW$1,D43=$BW$1,D41=$CD$1,D42=$CD$1,D43=$CD$1,D44=$BW$1,D44=$CD$1),0,1)))</f>
        <v>1</v>
      </c>
      <c r="CF41" s="3">
        <f>IF($A41&gt;='576way_Regular Symbol(2wild)'!G$16,"",IF(E41=0,"",IF(OR(E41=$BW$1,E42=$BW$1,E43=$BW$1,E41=$CD$1,E42=$CD$1,E43=$CD$1,E44=$BW$1,E44=$CD$1),0,1)))</f>
        <v>0</v>
      </c>
      <c r="CG41" s="3">
        <f>IF($A41&gt;='576way_Regular Symbol(2wild)'!H$16,"",IF(F41=0,"",IF(OR(F41=$BW$1,F42=$BW$1,F43=$BW$1,F41=$CD$1,F42=$CD$1,F43=$CD$1,F44=$BW$1,F44=$CD$1),0,1)))</f>
        <v>1</v>
      </c>
      <c r="CI41" s="3">
        <f>IF($A41&gt;='576way_Regular Symbol(2wild)'!D$16,"",IF(B41=0,"",IF(OR(B41=$BW$1,B42=$BW$1,B43=$BW$1,B41=$CJ$1,B42=$CJ$1,B43=$CJ$1),0,1)))</f>
        <v>1</v>
      </c>
      <c r="CJ41" s="3">
        <f>IF($A41&gt;='576way_Regular Symbol(2wild)'!E$16,"",IF(C41=0,"",IF(OR(C41=$BW$1,C42=$BW$1,C43=$BW$1,C41=$CJ$1,C42=$CJ$1,C43=$CJ$1),0,1)))</f>
        <v>1</v>
      </c>
      <c r="CK41" s="3">
        <f>IF($A41&gt;='576way_Regular Symbol(2wild)'!F$16,"",IF(D41=0,"",IF(OR(D41=$BW$1,D42=$BW$1,D43=$BW$1,D41=$CJ$1,D42=$CJ$1,D43=$CJ$1,D44=$BW$1,D44=$CJ$1),0,1)))</f>
        <v>0</v>
      </c>
      <c r="CL41" s="3">
        <f>IF($A41&gt;='576way_Regular Symbol(2wild)'!G$16,"",IF(E41=0,"",IF(OR(E41=$BW$1,E42=$BW$1,E43=$BW$1,E41=$CJ$1,E42=$CJ$1,E43=$CJ$1,E44=$BW$1,E44=$CJ$1),0,1)))</f>
        <v>1</v>
      </c>
      <c r="CM41" s="3">
        <f>IF($A41&gt;='576way_Regular Symbol(2wild)'!H$16,"",IF(F41=0,"",IF(OR(F41=$BW$1,F42=$BW$1,F43=$BW$1,F41=$CJ$1,F42=$CJ$1,F43=$CJ$1,F44=$BW$1,F44=$CJ$1),0,1)))</f>
        <v>1</v>
      </c>
      <c r="CO41" s="3">
        <f>IF($A41&gt;='576way_Regular Symbol(2wild)'!D$16,"",IF(B41=0,"",IF(OR(B41=$BW$1,B42=$BW$1,B43=$BW$1,B41=$CP$1,B42=$CP$1,B43=$CP$1),0,1)))</f>
        <v>1</v>
      </c>
      <c r="CP41" s="3">
        <f>IF($A41&gt;='576way_Regular Symbol(2wild)'!E$16,"",IF(C41=0,"",IF(OR(C41=$BW$1,C42=$BW$1,C43=$BW$1,C41=$CP$1,C42=$CP$1,C43=$CP$1),0,1)))</f>
        <v>1</v>
      </c>
      <c r="CQ41" s="3">
        <f>IF($A41&gt;='576way_Regular Symbol(2wild)'!F$16,"",IF(D41=0,"",IF(OR(D41=$BW$1,D42=$BW$1,D43=$BW$1,D41=$CP$1,D42=$CP$1,D43=$CP$1,D44=$BW$1,D44=$CP$1),0,1)))</f>
        <v>1</v>
      </c>
      <c r="CR41" s="3">
        <f>IF($A41&gt;='576way_Regular Symbol(2wild)'!G$16,"",IF(E41=0,"",IF(OR(E41=$BW$1,E42=$BW$1,E43=$BW$1,E41=$CP$1,E42=$CP$1,E43=$CP$1,E44=$BW$1,E44=$CP$1),0,1)))</f>
        <v>1</v>
      </c>
      <c r="CS41" s="3">
        <f>IF($A41&gt;='576way_Regular Symbol(2wild)'!H$16,"",IF(F41=0,"",IF(OR(F41=$BW$1,F42=$BW$1,F43=$BW$1,F41=$CP$1,F42=$CP$1,F43=$CP$1,F44=$BW$1,F44=$CP$1),0,1)))</f>
        <v>0</v>
      </c>
      <c r="CU41" s="3">
        <f>IF($A41&gt;='576way_Regular Symbol(2wild)'!D$16,"",IF(B41=0,"",IF(OR(B41=$BW$1,B42=$BW$1,B43=$BW$1,B41=$CV$1,B42=$CV$1,B43=$CV$1),0,1)))</f>
        <v>1</v>
      </c>
      <c r="CV41" s="3">
        <f>IF($A41&gt;='576way_Regular Symbol(2wild)'!E$16,"",IF(C41=0,"",IF(OR(C41=$BW$1,C42=$BW$1,C43=$BW$1,C41=$CV$1,C42=$CV$1,C43=$CV$1),0,1)))</f>
        <v>1</v>
      </c>
      <c r="CW41" s="3">
        <f>IF($A41&gt;='576way_Regular Symbol(2wild)'!F$16,"",IF(D41=0,"",IF(OR(D41=$BW$1,D42=$BW$1,D43=$BW$1,D41=$CV$1,D42=$CV$1,D43=$CV$1,D44=$BW$1,D44=$CV$1),0,1)))</f>
        <v>1</v>
      </c>
      <c r="CX41" s="3">
        <f>IF($A41&gt;='576way_Regular Symbol(2wild)'!G$16,"",IF(E41=0,"",IF(OR(E41=$BW$1,E42=$BW$1,E43=$BW$1,E41=$CV$1,E42=$CV$1,E43=$CV$1,E44=$BW$1,E44=$CV$1),0,1)))</f>
        <v>1</v>
      </c>
      <c r="CY41" s="3">
        <f>IF($A41&gt;='576way_Regular Symbol(2wild)'!H$16,"",IF(F41=0,"",IF(OR(F41=$BW$1,F42=$BW$1,F43=$BW$1,F41=$CV$1,F42=$CV$1,F43=$CV$1,F44=$BW$1,F44=$CV$1),0,1)))</f>
        <v>1</v>
      </c>
    </row>
    <row r="42" spans="1:103">
      <c r="A42" s="337">
        <f>IF('243way_Regular Symbol'!L41="","",'243way_Regular Symbol'!L41)</f>
        <v>38</v>
      </c>
      <c r="B42" s="191" t="str">
        <f>IF('576way_Regular Symbol(2wild)'!Q41="",
IF($A42-'576way_Regular Symbol(2wild)'!D$16&gt;='576way_RegularＸ_W()'!B$2-1,"",VLOOKUP($A42-'576way_Regular Symbol(2wild)'!D$16,'576way_Regular Symbol(2wild)'!$P$3:$U$99,'576way_RegularＸ_W()'!B$3+1,FALSE)),
'576way_Regular Symbol(2wild)'!Q41)</f>
        <v>Q</v>
      </c>
      <c r="C42" s="191" t="str">
        <f>IF('576way_Regular Symbol(2wild)'!R41="",
IF($A42-'576way_Regular Symbol(2wild)'!E$16&gt;='576way_RegularＸ_W()'!C$2-1,"",VLOOKUP($A42-'576way_Regular Symbol(2wild)'!E$16,'576way_Regular Symbol(2wild)'!$P$3:$U$99,'576way_RegularＸ_W()'!C$3+1,FALSE)),
'576way_Regular Symbol(2wild)'!R41)</f>
        <v>M4</v>
      </c>
      <c r="D42" s="191" t="str">
        <f>IF('576way_Regular Symbol(2wild)'!S41="",
IF($A42-'576way_Regular Symbol(2wild)'!F$16&gt;='576way_RegularＸ_W()'!D$2-1,"",VLOOKUP($A42-'576way_Regular Symbol(2wild)'!F$16,'576way_Regular Symbol(2wild)'!$P$3:$U$99,'576way_RegularＸ_W()'!D$3+1,FALSE)),
'576way_Regular Symbol(2wild)'!S41)</f>
        <v>M5</v>
      </c>
      <c r="E42" s="191" t="str">
        <f>IF('576way_Regular Symbol(2wild)'!T41="",
IF($A42-'576way_Regular Symbol(2wild)'!G$16&gt;='576way_RegularＸ_W()'!E$2-1,"",VLOOKUP($A42-'576way_Regular Symbol(2wild)'!G$16,'576way_Regular Symbol(2wild)'!$P$3:$U$99,'576way_RegularＸ_W()'!E$3+1,FALSE)),
'576way_Regular Symbol(2wild)'!T41)</f>
        <v>Q</v>
      </c>
      <c r="F42" s="191" t="str">
        <f>IF('576way_Regular Symbol(2wild)'!U41="",
IF($A42-'576way_Regular Symbol(2wild)'!H$16&gt;='576way_RegularＸ_W()'!F$2-1,"",VLOOKUP($A42-'576way_Regular Symbol(2wild)'!H$16,'576way_Regular Symbol(2wild)'!$P$3:$U$99,'576way_RegularＸ_W()'!F$3+1,FALSE)),
'576way_Regular Symbol(2wild)'!U41)</f>
        <v>BN</v>
      </c>
      <c r="N42" s="363">
        <f t="shared" si="66"/>
        <v>38</v>
      </c>
      <c r="O42" s="344">
        <f>IF($A42&gt;='576way_Regular Symbol(2wild)'!D$16,"",IF(B42="","",IF(OR(B42=$O$1,B42=$P$1,B43=$O$1,B43=$P$1,B44=$O$1,B44=$P$1),0,1)))</f>
        <v>1</v>
      </c>
      <c r="P42" s="344">
        <f>IF($A42&gt;='576way_Regular Symbol(2wild)'!E$16,"",IF(C42="","",IF(OR(C42=$O$1,C42=$P$1,C43=$O$1,C43=$P$1,C44=$O$1,C44=$P$1),0,1)))</f>
        <v>0</v>
      </c>
      <c r="Q42" s="344">
        <f>IF($A42&gt;='576way_Regular Symbol(2wild)'!F$16,"",IF(D42="","",IF(OR(D42=$O$1,D42=$P$1,D43=$O$1,D43=$P$1,D44=$O$1,D44=$P$1,D45=$O$1,D45=$P$1),0,1)))</f>
        <v>1</v>
      </c>
      <c r="R42" s="344">
        <f>IF($A42&gt;='576way_Regular Symbol(2wild)'!G$16,"",IF(E42="","",IF(OR(E42=$O$1,E42=$P$1,E43=$O$1,E43=$P$1,E44=$O$1,E44=$P$1,E45=$O$1,E45=$P$1),0,1)))</f>
        <v>1</v>
      </c>
      <c r="S42" s="344">
        <f>IF($A42&gt;='576way_Regular Symbol(2wild)'!H$16,"",IF(F42="","",IF(OR(F42=$O$1,F42=$P$1,F43=$O$1,F43=$P$1,F44=$O$1,F44=$P$1,F45=$O$1,F45=$P$1),0,1)))</f>
        <v>1</v>
      </c>
      <c r="U42" s="344">
        <f>IF($A42&gt;='576way_Regular Symbol(2wild)'!D$16,"",IF(B42=0,"",IF(OR(B42=$U$1,B42=$V$1,B43=$U$1,B43=$V$1,B44=$U$1,B44=$V$1),0,1)))</f>
        <v>1</v>
      </c>
      <c r="V42" s="344">
        <f>IF($A42&gt;='576way_Regular Symbol(2wild)'!E$16,"",IF(C42=0,"",IF(OR(C42=$U$1,C42=$V$1,C43=$U$1,C43=$V$1,C44=$U$1,C44=$V$1),0,1)))</f>
        <v>1</v>
      </c>
      <c r="W42" s="3">
        <f>IF($A42&gt;='576way_Regular Symbol(2wild)'!F$16,"",IF(D42=0,"",IF(OR(D42=$U$1,D42=$V$1,D43=$U$1,D43=$V$1,D44=$U$1,D44=$V$1,D45=$U$1,D45=$V$1),0,1)))</f>
        <v>1</v>
      </c>
      <c r="X42" s="3">
        <f>IF($A42&gt;='576way_Regular Symbol(2wild)'!G$16,"",IF(E42=0,"",IF(OR(E42=$U$1,E42=$V$1,E43=$U$1,E43=$V$1,E44=$U$1,E44=$V$1,E45=$U$1,E45=$V$1),0,1)))</f>
        <v>1</v>
      </c>
      <c r="Y42" s="3">
        <f>IF($A42&gt;='576way_Regular Symbol(2wild)'!H$16,"",IF(F42=0,"",IF(OR(F42=$U$1,F42=$V$1,F43=$U$1,F43=$V$1,F44=$U$1,F44=$V$1,F45=$U$1,F45=$V$1),0,1)))</f>
        <v>0</v>
      </c>
      <c r="AA42" s="344">
        <f>IF($A42&gt;='576way_Regular Symbol(2wild)'!D$16,"",IF(B42=0,"",IF(OR(B42=$AA$1,B42=$AB$1,B43=$AA$1,B43=$AB$1,B44=$AA$1,,B44=$AB$1),0,1)))</f>
        <v>1</v>
      </c>
      <c r="AB42" s="344">
        <f>IF($A42&gt;='576way_Regular Symbol(2wild)'!E$16,"",IF(C42=0,"",IF(OR(C42=$AA$1,C42=$AB$1,C43=$AA$1,C43=$AB$1,C44=$AA$1,,C44=$AB$1),0,1)))</f>
        <v>1</v>
      </c>
      <c r="AC42" s="3">
        <f>IF($A42&gt;='576way_Regular Symbol(2wild)'!F$16,"",IF(D42=0,"",IF(OR(D42=$AA$1,D42=$AB$1,D43=$AA$1,D43=$AB$1,D44=$AA$1,D44=$AB$1,D45=$AA$1,D45=$AB$1),0,1)))</f>
        <v>0</v>
      </c>
      <c r="AD42" s="3">
        <f>IF($A42&gt;='576way_Regular Symbol(2wild)'!G$16,"",IF(E42=0,"",IF(OR(E42=$AA$1,E42=$AB$1,E43=$AA$1,E43=$AB$1,E44=$AA$1,E44=$AB$1,E45=$AA$1,E45=$AB$1),0,1)))</f>
        <v>1</v>
      </c>
      <c r="AE42" s="3">
        <f>IF($A42&gt;='576way_Regular Symbol(2wild)'!H$16,"",IF(F42=0,"",IF(OR(F42=$AA$1,F42=$AB$1,F43=$AA$1,F43=$AB$1,F44=$AA$1,F44=$AB$1,F45=$AA$1,F45=$AB$1),0,1)))</f>
        <v>1</v>
      </c>
      <c r="AG42" s="344">
        <f>IF($A42&gt;='576way_Regular Symbol(2wild)'!D$16,"",IF(B42=0,"",IF(OR(B42=$AG$1,B42=$AH$1,B43=$AG$1,B43=$AH$1,B44=$AG$1,B44=$AH$1),0,1)))</f>
        <v>1</v>
      </c>
      <c r="AH42" s="344">
        <f>IF($A42&gt;='576way_Regular Symbol(2wild)'!E$16,"",IF(C42=0,"",IF(OR(C42=$AG$1,C42=$AH$1,C43=$AG$1,C43=$AH$1,C44=$AG$1,C44=$AH$1),0,1)))</f>
        <v>0</v>
      </c>
      <c r="AI42" s="3">
        <f>IF($A42&gt;='576way_Regular Symbol(2wild)'!F$16,"",IF(D42=0,"",IF(OR(D42=$AG$1,D42=$AH$1,D43=$AG$1,D43=$AH$1,D44=$AG$1,D44=$AH$1,D45=$AG$1,D45=$AH$1),0,1)))</f>
        <v>1</v>
      </c>
      <c r="AJ42" s="3">
        <f>IF($A42&gt;='576way_Regular Symbol(2wild)'!G$16,"",IF(E42=0,"",IF(OR(E42=$AG$1,E42=$AH$1,E43=$AG$1,E43=$AH$1,E44=$AG$1,E44=$AH$1,E45=$AG$1,E45=$AH$1),0,1)))</f>
        <v>0</v>
      </c>
      <c r="AK42" s="3">
        <f>IF($A42&gt;='576way_Regular Symbol(2wild)'!H$16,"",IF(F42=0,"",IF(OR(F42=$AG$1,F42=$AH$1,F43=$AG$1,F43=$AH$1,F44=$AG$1,F44=$AH$1,F45=$AG$1,F45=$AH$1),0,1)))</f>
        <v>1</v>
      </c>
      <c r="AM42" s="344">
        <f>IF($A42&gt;='576way_Regular Symbol(2wild)'!D$16,"",IF(B42=0,"",IF(OR(B42=$AM$1,B42=$AN$1,B43=$AM$1,B43=$AN$1,B44=$AM$1,B44=$AN$1),0,1)))</f>
        <v>1</v>
      </c>
      <c r="AN42" s="344">
        <f>IF($A42&gt;='576way_Regular Symbol(2wild)'!E$16,"",IF(C42=0,"",IF(OR(C42=$AM$1,C42=$AN$1,C43=$AM$1,C43=$AN$1,C44=$AM$1,C44=$AN$1),0,1)))</f>
        <v>1</v>
      </c>
      <c r="AO42" s="3">
        <f>IF($A42&gt;='576way_Regular Symbol(2wild)'!F$16,"",IF(D42=0,"",IF(OR(D42=$AM$1,D42=$AN$1,D43=$AM$1,D43=$AN$1,D44=$AM$1,D44=$AN$1,D45=$AM$1,D45=$AN$1),0,1)))</f>
        <v>0</v>
      </c>
      <c r="AP42" s="3">
        <f>IF($A42&gt;='576way_Regular Symbol(2wild)'!G$16,"",IF(E42=0,"",IF(OR(E42=$AM$1,E42=$AN$1,E43=$AM$1,E43=$AN$1,E44=$AM$1,E44=$AN$1,E45=$AM$1,E45=$AN$1),0,1)))</f>
        <v>1</v>
      </c>
      <c r="AQ42" s="3">
        <f>IF($A42&gt;='576way_Regular Symbol(2wild)'!H$16,"",IF(F42=0,"",IF(OR(F42=$AM$1,F42=$AN$1,F43=$AM$1,F43=$AN$1,F44=$AM$1,F44=$AN$1,F45=$AM$1,F45=$AN$1),0,1)))</f>
        <v>1</v>
      </c>
      <c r="AS42" s="344">
        <f>IF($A42&gt;='576way_Regular Symbol(2wild)'!D$16,"",IF(B42=0,"",IF(OR(B42=$AM$1,B42=$AT$1,B43=$AM$1,B43=$AT$1,B44=$AM$1,B44=$AT$1),0,1)))</f>
        <v>1</v>
      </c>
      <c r="AT42" s="344">
        <f>IF($A42&gt;='576way_Regular Symbol(2wild)'!E$16,"",IF(C42=0,"",IF(OR(C42=$AM$1,C42=$AT$1,C43=$AM$1,C43=$AT$1,C44=$AM$1,C44=$AT$1),0,1)))</f>
        <v>1</v>
      </c>
      <c r="AU42" s="3">
        <f>IF($A42&gt;='576way_Regular Symbol(2wild)'!F$16,"",IF(D42=0,"",IF(OR(D42=$AM$1,D42=$AT$1,D43=$AM$1,D43=$AT$1,D44=$AM$1,D44=$AT$1,D45=$AM$1,D45=$AT$1),0,1)))</f>
        <v>1</v>
      </c>
      <c r="AV42" s="3">
        <f>IF($A42&gt;='576way_Regular Symbol(2wild)'!G$16,"",IF(E42=0,"",IF(OR(E42=$AM$1,E42=$AT$1,E43=$AM$1,E43=$AT$1,E44=$AM$1,E44=$AT$1,E45=$AM$1,E45=$AT$1),0,1)))</f>
        <v>1</v>
      </c>
      <c r="AW42" s="3">
        <f>IF($A42&gt;='576way_Regular Symbol(2wild)'!H$16,"",IF(F42=0,"",IF(OR(F42=$AM$1,F42=$AT$1,F43=$AM$1,F43=$AT$1,F44=$AM$1,F44=$AT$1,F45=$AM$1,F45=$AT$1),0,1)))</f>
        <v>1</v>
      </c>
      <c r="AY42" s="344">
        <f>IF($A42&gt;='576way_Regular Symbol(2wild)'!D$16,"",IF(B42=0,"",IF(OR(B42=$AM$1,B42=$AZ$1,B43=$AM$1,B43=$AZ$1,B44=$AM$1,B44=$AZ$1),0,1)))</f>
        <v>1</v>
      </c>
      <c r="AZ42" s="344">
        <f>IF($A42&gt;='576way_Regular Symbol(2wild)'!E$16,"",IF(C42=0,"",IF(OR(C42=$AM$1,C42=$AZ$1,C43=$AM$1,C43=$AZ$1,C44=$AM$1,C44=$AZ$1),0,1)))</f>
        <v>1</v>
      </c>
      <c r="BA42" s="3">
        <f>IF($A42&gt;='576way_Regular Symbol(2wild)'!F$16,"",IF(D42=0,"",IF(OR(D42=$AM$1,D42=$AZ$1,D43=$AM$1,D43=$AZ$1,D44=$AM$1,D44=$AZ$1,D45=$AM$1,D45=$AZ$1),0,1)))</f>
        <v>1</v>
      </c>
      <c r="BB42" s="3">
        <f>IF($A42&gt;='576way_Regular Symbol(2wild)'!G$16,"",IF(E42=0,"",IF(OR(E42=$AM$1,E42=$AZ$1,E43=$AM$1,E43=$AZ$1,E44=$AM$1,E44=$AZ$1,E45=$AM$1,E45=$AZ$1),0,1)))</f>
        <v>1</v>
      </c>
      <c r="BC42" s="3">
        <f>IF($A42&gt;='576way_Regular Symbol(2wild)'!H$16,"",IF(F42=0,"",IF(OR(F42=$AM$1,F42=$AZ$1,F43=$AM$1,F43=$AZ$1,F44=$AM$1,F44=$AZ$1,F45=$AM$1,F45=$AZ$1),0,1)))</f>
        <v>0</v>
      </c>
      <c r="BE42" s="344">
        <f>IF($A42&gt;='576way_Regular Symbol(2wild)'!D$16,"",IF(B42=0,"",IF(OR(B42=$AM$1,B42=$BF$1,B43=$AM$1,B43=$BF$1,B44=$AM$1,B44=$BF$1),0,1)))</f>
        <v>1</v>
      </c>
      <c r="BF42" s="344">
        <f>IF($A42&gt;='576way_Regular Symbol(2wild)'!E$16,"",IF(C42=0,"",IF(OR(C42=$AM$1,C42=$BF$1,C43=$AM$1,C43=$BF$1,C44=$AM$1,C44=$BF$1),0,1)))</f>
        <v>1</v>
      </c>
      <c r="BG42" s="3">
        <f>IF($A42&gt;='576way_Regular Symbol(2wild)'!F$16,"",IF(D42=0,"",COUNTIF(D42:D45,$BF$1)))</f>
        <v>0</v>
      </c>
      <c r="BH42" s="3">
        <f>IF($A42&gt;='576way_Regular Symbol(2wild)'!G$16,"",IF(E42=0,"",COUNTIF(E42:E45,$BF$1)))</f>
        <v>0</v>
      </c>
      <c r="BI42" s="3">
        <f>IF($A42&gt;='576way_Regular Symbol(2wild)'!H$16,"",IF(F42=0,"",COUNTIF(F42:F45,$BF$1)))</f>
        <v>1</v>
      </c>
      <c r="BK42" s="344">
        <f>IF($A42&gt;='576way_Regular Symbol(2wild)'!D$16,"",IF(B42=0,"",IF(OR(B42=$AM$1,B42=$BL$1,B43=$AM$1,B43=$BL$1,B44=$AM$1,B44=$BL$1),0,1)))</f>
        <v>1</v>
      </c>
      <c r="BL42" s="344">
        <f>IF($A42&gt;='576way_Regular Symbol(2wild)'!E$16,"",IF(C42=0,"",IF(OR(C42=$AM$1,C42=$BL$1,C43=$AM$1,C43=$BL$1,C44=$AM$1,C44=$BL$1),0,1)))</f>
        <v>1</v>
      </c>
      <c r="BM42" s="3">
        <f>IF($A42&gt;='576way_Regular Symbol(2wild)'!F$16,"",IF(D42=0,"",IF(OR(D42=$AM$1,D42=$BL$1,D43=$AM$1,D43=$BL$1,D44=$AM$1,D44=$BL$1,D45=$AM$1,D45=$BL$1),0,1)))</f>
        <v>1</v>
      </c>
      <c r="BN42" s="3">
        <f>IF($A42&gt;='576way_Regular Symbol(2wild)'!G$16,"",IF(E42=0,"",IF(OR(E42=$AM$1,E42=$BL$1,E43=$AM$1,E43=$BL$1,E44=$AM$1,E44=$BL$1,E45=$AM$1,E45=$BL$1),0,1)))</f>
        <v>1</v>
      </c>
      <c r="BO42" s="3">
        <f>IF($A42&gt;='576way_Regular Symbol(2wild)'!H$16,"",IF(F42=0,"",IF(OR(F42=$AM$1,F42=$BL$1,F43=$AM$1,F43=$BL$1,F44=$AM$1,F44=$BL$1,F45=$AM$1,F45=$BL$1),0,1)))</f>
        <v>1</v>
      </c>
      <c r="BQ42" s="3">
        <f>IF($A42&gt;='576way_Regular Symbol(2wild)'!D$16,"",IF(B42=0,"",IF(OR(B42=$BQ$1,B42=$BR$1,B43=$BQ$1,B43=$BR$1,B44=$BQ$1,B44=$BR$1),0,1)))</f>
        <v>0</v>
      </c>
      <c r="BR42" s="3">
        <f>IF($A42&gt;='576way_Regular Symbol(2wild)'!E$16,"",IF(C42=0,"",IF(OR(C42=$BQ$1,C42=$BR$1,C43=$BQ$1,C43=$BR$1,C44=$BQ$1,C44=$BR$1),0,1)))</f>
        <v>1</v>
      </c>
      <c r="BS42" s="3">
        <f>IF($A42&gt;='576way_Regular Symbol(2wild)'!F$16,"",IF(D42=0,"",IF(OR(D42=$BQ$1,D42=$BR$1,D43=$BQ$1,D43=$BR$1,D44=$BQ$1,D44=$BR$1,D45=$BQ$1,D45=$BR$1),0,1)))</f>
        <v>0</v>
      </c>
      <c r="BT42" s="3">
        <f>IF($A42&gt;='576way_Regular Symbol(2wild)'!G$16,"",IF(E42=0,"",IF(OR(E42=$BQ$1,E42=$BR$1,E43=$BQ$1,E43=$BR$1,E44=$BQ$1,E44=$BR$1,E45=$BQ$1,E45=$BR$1),0,1)))</f>
        <v>0</v>
      </c>
      <c r="BU42" s="3">
        <f>IF($A42&gt;='576way_Regular Symbol(2wild)'!H$16,"",IF(F42=0,"",IF(OR(F42=$BQ$1,F42=$BR$1,F43=$BQ$1,F43=$BR$1,F44=$BQ$1,F44=$BR$1,F45=$BQ$1,F45=$BR$1),0,1)))</f>
        <v>0</v>
      </c>
      <c r="BW42" s="3">
        <f>IF($A42&gt;='576way_Regular Symbol(2wild)'!D$16,"",IF(B42=0,"",IF(OR(B42=$BW$1,B43=$BW$1,B44=$BW$1,B42=$BX$1,B43=$BX$1,B44=$BX$1),0,1)))</f>
        <v>1</v>
      </c>
      <c r="BX42" s="3">
        <f>IF($A42&gt;='576way_Regular Symbol(2wild)'!E$16,"",IF(C42=0,"",IF(OR(C42=$BW$1,C43=$BW$1,C44=$BW$1,C42=$BX$1,C43=$BX$1,C44=$BX$1),0,1)))</f>
        <v>1</v>
      </c>
      <c r="BY42" s="3">
        <f>IF($A42&gt;='576way_Regular Symbol(2wild)'!F$16,"",IF(D42=0,"",IF(OR(D42=$BW$1,D43=$BW$1,D44=$BW$1,D42=$BX$1,D43=$BX$1,D44=$BX$1,D45=$BW$1,D45=$BX$1),0,1)))</f>
        <v>1</v>
      </c>
      <c r="BZ42" s="3">
        <f>IF($A42&gt;='576way_Regular Symbol(2wild)'!G$16,"",IF(E42=0,"",IF(OR(E42=$BW$1,E43=$BW$1,E44=$BW$1,E42=$BX$1,E43=$BX$1,E44=$BX$1,E45=$BW$1,E45=$BX$1),0,1)))</f>
        <v>0</v>
      </c>
      <c r="CA42" s="3">
        <f>IF($A42&gt;='576way_Regular Symbol(2wild)'!H$16,"",IF(F42=0,"",IF(OR(F42=$BW$1,F43=$BW$1,F44=$BW$1,F42=$BX$1,F43=$BX$1,F44=$BX$1,F45=$BW$1,F45=$BX$1),0,1)))</f>
        <v>1</v>
      </c>
      <c r="CC42" s="3">
        <f>IF($A42&gt;='576way_Regular Symbol(2wild)'!D$16,"",IF(B42=0,"",IF(OR(B42=$BW$1,B43=$BW$1,B44=$BW$1,B42=$CD$1,B43=$CD$1,B44=$CD$1),0,1)))</f>
        <v>0</v>
      </c>
      <c r="CD42" s="3">
        <f>IF($A42&gt;='576way_Regular Symbol(2wild)'!E$16,"",IF(C42=0,"",IF(OR(C42=$BW$1,C43=$BW$1,C44=$BW$1,C42=$CD$1,C43=$CD$1,C44=$CD$1),0,1)))</f>
        <v>1</v>
      </c>
      <c r="CE42" s="3">
        <f>IF($A42&gt;='576way_Regular Symbol(2wild)'!F$16,"",IF(D42=0,"",IF(OR(D42=$BW$1,D43=$BW$1,D44=$BW$1,D42=$CD$1,D43=$CD$1,D44=$CD$1,D45=$BW$1,D45=$CD$1),0,1)))</f>
        <v>1</v>
      </c>
      <c r="CF42" s="3">
        <f>IF($A42&gt;='576way_Regular Symbol(2wild)'!G$16,"",IF(E42=0,"",IF(OR(E42=$BW$1,E43=$BW$1,E44=$BW$1,E42=$CD$1,E43=$CD$1,E44=$CD$1,E45=$BW$1,E45=$CD$1),0,1)))</f>
        <v>0</v>
      </c>
      <c r="CG42" s="3">
        <f>IF($A42&gt;='576way_Regular Symbol(2wild)'!H$16,"",IF(F42=0,"",IF(OR(F42=$BW$1,F43=$BW$1,F44=$BW$1,F42=$CD$1,F43=$CD$1,F44=$CD$1,F45=$BW$1,F45=$CD$1),0,1)))</f>
        <v>1</v>
      </c>
      <c r="CI42" s="3">
        <f>IF($A42&gt;='576way_Regular Symbol(2wild)'!D$16,"",IF(B42=0,"",IF(OR(B42=$BW$1,B43=$BW$1,B44=$BW$1,B42=$CJ$1,B43=$CJ$1,B44=$CJ$1),0,1)))</f>
        <v>1</v>
      </c>
      <c r="CJ42" s="3">
        <f>IF($A42&gt;='576way_Regular Symbol(2wild)'!E$16,"",IF(C42=0,"",IF(OR(C42=$BW$1,C43=$BW$1,C44=$BW$1,C42=$CJ$1,C43=$CJ$1,C44=$CJ$1),0,1)))</f>
        <v>0</v>
      </c>
      <c r="CK42" s="3">
        <f>IF($A42&gt;='576way_Regular Symbol(2wild)'!F$16,"",IF(D42=0,"",IF(OR(D42=$BW$1,D43=$BW$1,D44=$BW$1,D42=$CJ$1,D43=$CJ$1,D44=$CJ$1,D45=$BW$1,D45=$CJ$1),0,1)))</f>
        <v>0</v>
      </c>
      <c r="CL42" s="3">
        <f>IF($A42&gt;='576way_Regular Symbol(2wild)'!G$16,"",IF(E42=0,"",IF(OR(E42=$BW$1,E43=$BW$1,E44=$BW$1,E42=$CJ$1,E43=$CJ$1,E44=$CJ$1,E45=$BW$1,E45=$CJ$1),0,1)))</f>
        <v>1</v>
      </c>
      <c r="CM42" s="3">
        <f>IF($A42&gt;='576way_Regular Symbol(2wild)'!H$16,"",IF(F42=0,"",IF(OR(F42=$BW$1,F43=$BW$1,F44=$BW$1,F42=$CJ$1,F43=$CJ$1,F44=$CJ$1,F45=$BW$1,F45=$CJ$1),0,1)))</f>
        <v>1</v>
      </c>
      <c r="CO42" s="3">
        <f>IF($A42&gt;='576way_Regular Symbol(2wild)'!D$16,"",IF(B42=0,"",IF(OR(B42=$BW$1,B43=$BW$1,B44=$BW$1,B42=$CP$1,B43=$CP$1,B44=$CP$1),0,1)))</f>
        <v>1</v>
      </c>
      <c r="CP42" s="3">
        <f>IF($A42&gt;='576way_Regular Symbol(2wild)'!E$16,"",IF(C42=0,"",IF(OR(C42=$BW$1,C43=$BW$1,C44=$BW$1,C42=$CP$1,C43=$CP$1,C44=$CP$1),0,1)))</f>
        <v>1</v>
      </c>
      <c r="CQ42" s="3">
        <f>IF($A42&gt;='576way_Regular Symbol(2wild)'!F$16,"",IF(D42=0,"",IF(OR(D42=$BW$1,D43=$BW$1,D44=$BW$1,D42=$CP$1,D43=$CP$1,D44=$CP$1,D45=$BW$1,D45=$CP$1),0,1)))</f>
        <v>1</v>
      </c>
      <c r="CR42" s="3">
        <f>IF($A42&gt;='576way_Regular Symbol(2wild)'!G$16,"",IF(E42=0,"",IF(OR(E42=$BW$1,E43=$BW$1,E44=$BW$1,E42=$CP$1,E43=$CP$1,E44=$CP$1,E45=$BW$1,E45=$CP$1),0,1)))</f>
        <v>1</v>
      </c>
      <c r="CS42" s="3">
        <f>IF($A42&gt;='576way_Regular Symbol(2wild)'!H$16,"",IF(F42=0,"",IF(OR(F42=$BW$1,F43=$BW$1,F44=$BW$1,F42=$CP$1,F43=$CP$1,F44=$CP$1,F45=$BW$1,F45=$CP$1),0,1)))</f>
        <v>0</v>
      </c>
      <c r="CU42" s="3">
        <f>IF($A42&gt;='576way_Regular Symbol(2wild)'!D$16,"",IF(B42=0,"",IF(OR(B42=$BW$1,B43=$BW$1,B44=$BW$1,B42=$CV$1,B43=$CV$1,B44=$CV$1),0,1)))</f>
        <v>1</v>
      </c>
      <c r="CV42" s="3">
        <f>IF($A42&gt;='576way_Regular Symbol(2wild)'!E$16,"",IF(C42=0,"",IF(OR(C42=$BW$1,C43=$BW$1,C44=$BW$1,C42=$CV$1,C43=$CV$1,C44=$CV$1),0,1)))</f>
        <v>1</v>
      </c>
      <c r="CW42" s="3">
        <f>IF($A42&gt;='576way_Regular Symbol(2wild)'!F$16,"",IF(D42=0,"",IF(OR(D42=$BW$1,D43=$BW$1,D44=$BW$1,D42=$CV$1,D43=$CV$1,D44=$CV$1,D45=$BW$1,D45=$CV$1),0,1)))</f>
        <v>1</v>
      </c>
      <c r="CX42" s="3">
        <f>IF($A42&gt;='576way_Regular Symbol(2wild)'!G$16,"",IF(E42=0,"",IF(OR(E42=$BW$1,E43=$BW$1,E44=$BW$1,E42=$CV$1,E43=$CV$1,E44=$CV$1,E45=$BW$1,E45=$CV$1),0,1)))</f>
        <v>1</v>
      </c>
      <c r="CY42" s="3">
        <f>IF($A42&gt;='576way_Regular Symbol(2wild)'!H$16,"",IF(F42=0,"",IF(OR(F42=$BW$1,F43=$BW$1,F44=$BW$1,F42=$CV$1,F43=$CV$1,F44=$CV$1,F45=$BW$1,F45=$CV$1),0,1)))</f>
        <v>1</v>
      </c>
    </row>
    <row r="43" spans="1:103">
      <c r="A43" s="337">
        <f>IF('243way_Regular Symbol'!L42="","",'243way_Regular Symbol'!L42)</f>
        <v>39</v>
      </c>
      <c r="B43" s="191" t="str">
        <f>IF('576way_Regular Symbol(2wild)'!Q42="",
IF($A43-'576way_Regular Symbol(2wild)'!D$16&gt;='576way_RegularＸ_W()'!B$2-1,"",VLOOKUP($A43-'576way_Regular Symbol(2wild)'!D$16,'576way_Regular Symbol(2wild)'!$P$3:$U$99,'576way_RegularＸ_W()'!B$3+1,FALSE)),
'576way_Regular Symbol(2wild)'!Q42)</f>
        <v>Q</v>
      </c>
      <c r="C43" s="191" t="str">
        <f>IF('576way_Regular Symbol(2wild)'!R42="",
IF($A43-'576way_Regular Symbol(2wild)'!E$16&gt;='576way_RegularＸ_W()'!C$2-1,"",VLOOKUP($A43-'576way_Regular Symbol(2wild)'!E$16,'576way_Regular Symbol(2wild)'!$P$3:$U$99,'576way_RegularＸ_W()'!C$3+1,FALSE)),
'576way_Regular Symbol(2wild)'!R42)</f>
        <v>M1</v>
      </c>
      <c r="D43" s="191" t="str">
        <f>IF('576way_Regular Symbol(2wild)'!S42="",
IF($A43-'576way_Regular Symbol(2wild)'!F$16&gt;='576way_RegularＸ_W()'!D$2-1,"",VLOOKUP($A43-'576way_Regular Symbol(2wild)'!F$16,'576way_Regular Symbol(2wild)'!$P$3:$U$99,'576way_RegularＸ_W()'!D$3+1,FALSE)),
'576way_Regular Symbol(2wild)'!S42)</f>
        <v>J</v>
      </c>
      <c r="E43" s="191" t="str">
        <f>IF('576way_Regular Symbol(2wild)'!T42="",
IF($A43-'576way_Regular Symbol(2wild)'!G$16&gt;='576way_RegularＸ_W()'!E$2-1,"",VLOOKUP($A43-'576way_Regular Symbol(2wild)'!G$16,'576way_Regular Symbol(2wild)'!$P$3:$U$99,'576way_RegularＸ_W()'!E$3+1,FALSE)),
'576way_Regular Symbol(2wild)'!T42)</f>
        <v>M4</v>
      </c>
      <c r="F43" s="191" t="str">
        <f>IF('576way_Regular Symbol(2wild)'!U42="",
IF($A43-'576way_Regular Symbol(2wild)'!H$16&gt;='576way_RegularＸ_W()'!F$2-1,"",VLOOKUP($A43-'576way_Regular Symbol(2wild)'!H$16,'576way_Regular Symbol(2wild)'!$P$3:$U$99,'576way_RegularＸ_W()'!F$3+1,FALSE)),
'576way_Regular Symbol(2wild)'!U42)</f>
        <v>TE</v>
      </c>
      <c r="N43" s="363">
        <f t="shared" si="66"/>
        <v>39</v>
      </c>
      <c r="O43" s="344">
        <f>IF($A43&gt;='576way_Regular Symbol(2wild)'!D$16,"",IF(B43="","",IF(OR(B43=$O$1,B43=$P$1,B44=$O$1,B44=$P$1,B45=$O$1,B45=$P$1),0,1)))</f>
        <v>1</v>
      </c>
      <c r="P43" s="344">
        <f>IF($A43&gt;='576way_Regular Symbol(2wild)'!E$16,"",IF(C43="","",IF(OR(C43=$O$1,C43=$P$1,C44=$O$1,C44=$P$1,C45=$O$1,C45=$P$1),0,1)))</f>
        <v>0</v>
      </c>
      <c r="Q43" s="344">
        <f>IF($A43&gt;='576way_Regular Symbol(2wild)'!F$16,"",IF(D43="","",IF(OR(D43=$O$1,D43=$P$1,D44=$O$1,D44=$P$1,D45=$O$1,D45=$P$1,D46=$O$1,D46=$P$1),0,1)))</f>
        <v>0</v>
      </c>
      <c r="R43" s="344">
        <f>IF($A43&gt;='576way_Regular Symbol(2wild)'!G$16,"",IF(E43="","",IF(OR(E43=$O$1,E43=$P$1,E44=$O$1,E44=$P$1,E45=$O$1,E45=$P$1,E46=$O$1,E46=$P$1),0,1)))</f>
        <v>1</v>
      </c>
      <c r="S43" s="344">
        <f>IF($A43&gt;='576way_Regular Symbol(2wild)'!H$16,"",IF(F43="","",IF(OR(F43=$O$1,F43=$P$1,F44=$O$1,F44=$P$1,F45=$O$1,F45=$P$1,F46=$O$1,F46=$P$1),0,1)))</f>
        <v>1</v>
      </c>
      <c r="U43" s="344">
        <f>IF($A43&gt;='576way_Regular Symbol(2wild)'!D$16,"",IF(B43=0,"",IF(OR(B43=$U$1,B43=$V$1,B44=$U$1,B44=$V$1,B45=$U$1,B45=$V$1),0,1)))</f>
        <v>1</v>
      </c>
      <c r="V43" s="344">
        <f>IF($A43&gt;='576way_Regular Symbol(2wild)'!E$16,"",IF(C43=0,"",IF(OR(C43=$U$1,C43=$V$1,C44=$U$1,C44=$V$1,C45=$U$1,C45=$V$1),0,1)))</f>
        <v>1</v>
      </c>
      <c r="W43" s="3">
        <f>IF($A43&gt;='576way_Regular Symbol(2wild)'!F$16,"",IF(D43=0,"",IF(OR(D43=$U$1,D43=$V$1,D44=$U$1,D44=$V$1,D45=$U$1,D45=$V$1,D46=$U$1,D46=$V$1),0,1)))</f>
        <v>1</v>
      </c>
      <c r="X43" s="3">
        <f>IF($A43&gt;='576way_Regular Symbol(2wild)'!G$16,"",IF(E43=0,"",IF(OR(E43=$U$1,E43=$V$1,E44=$U$1,E44=$V$1,E45=$U$1,E45=$V$1,E46=$U$1,E46=$V$1),0,1)))</f>
        <v>1</v>
      </c>
      <c r="Y43" s="3">
        <f>IF($A43&gt;='576way_Regular Symbol(2wild)'!H$16,"",IF(F43=0,"",IF(OR(F43=$U$1,F43=$V$1,F44=$U$1,F44=$V$1,F45=$U$1,F45=$V$1,F46=$U$1,F46=$V$1),0,1)))</f>
        <v>0</v>
      </c>
      <c r="AA43" s="344">
        <f>IF($A43&gt;='576way_Regular Symbol(2wild)'!D$16,"",IF(B43=0,"",IF(OR(B43=$AA$1,B43=$AB$1,B44=$AA$1,B44=$AB$1,B45=$AA$1,,B45=$AB$1),0,1)))</f>
        <v>1</v>
      </c>
      <c r="AB43" s="344">
        <f>IF($A43&gt;='576way_Regular Symbol(2wild)'!E$16,"",IF(C43=0,"",IF(OR(C43=$AA$1,C43=$AB$1,C44=$AA$1,C44=$AB$1,C45=$AA$1,,C45=$AB$1),0,1)))</f>
        <v>1</v>
      </c>
      <c r="AC43" s="3">
        <f>IF($A43&gt;='576way_Regular Symbol(2wild)'!F$16,"",IF(D43=0,"",IF(OR(D43=$AA$1,D43=$AB$1,D44=$AA$1,D44=$AB$1,D45=$AA$1,D45=$AB$1,D46=$AA$1,D46=$AB$1),0,1)))</f>
        <v>0</v>
      </c>
      <c r="AD43" s="3">
        <f>IF($A43&gt;='576way_Regular Symbol(2wild)'!G$16,"",IF(E43=0,"",IF(OR(E43=$AA$1,E43=$AB$1,E44=$AA$1,E44=$AB$1,E45=$AA$1,E45=$AB$1,E46=$AA$1,E46=$AB$1),0,1)))</f>
        <v>1</v>
      </c>
      <c r="AE43" s="3">
        <f>IF($A43&gt;='576way_Regular Symbol(2wild)'!H$16,"",IF(F43=0,"",IF(OR(F43=$AA$1,F43=$AB$1,F44=$AA$1,F44=$AB$1,F45=$AA$1,F45=$AB$1,F46=$AA$1,F46=$AB$1),0,1)))</f>
        <v>1</v>
      </c>
      <c r="AG43" s="344">
        <f>IF($A43&gt;='576way_Regular Symbol(2wild)'!D$16,"",IF(B43=0,"",IF(OR(B43=$AG$1,B43=$AH$1,B44=$AG$1,B44=$AH$1,B45=$AG$1,B45=$AH$1),0,1)))</f>
        <v>0</v>
      </c>
      <c r="AH43" s="344">
        <f>IF($A43&gt;='576way_Regular Symbol(2wild)'!E$16,"",IF(C43=0,"",IF(OR(C43=$AG$1,C43=$AH$1,C44=$AG$1,C44=$AH$1,C45=$AG$1,C45=$AH$1),0,1)))</f>
        <v>1</v>
      </c>
      <c r="AI43" s="3">
        <f>IF($A43&gt;='576way_Regular Symbol(2wild)'!F$16,"",IF(D43=0,"",IF(OR(D43=$AG$1,D43=$AH$1,D44=$AG$1,D44=$AH$1,D45=$AG$1,D45=$AH$1,D46=$AG$1,D46=$AH$1),0,1)))</f>
        <v>1</v>
      </c>
      <c r="AJ43" s="3">
        <f>IF($A43&gt;='576way_Regular Symbol(2wild)'!G$16,"",IF(E43=0,"",IF(OR(E43=$AG$1,E43=$AH$1,E44=$AG$1,E44=$AH$1,E45=$AG$1,E45=$AH$1,E46=$AG$1,E46=$AH$1),0,1)))</f>
        <v>0</v>
      </c>
      <c r="AK43" s="3">
        <f>IF($A43&gt;='576way_Regular Symbol(2wild)'!H$16,"",IF(F43=0,"",IF(OR(F43=$AG$1,F43=$AH$1,F44=$AG$1,F44=$AH$1,F45=$AG$1,F45=$AH$1,F46=$AG$1,F46=$AH$1),0,1)))</f>
        <v>1</v>
      </c>
      <c r="AM43" s="344">
        <f>IF($A43&gt;='576way_Regular Symbol(2wild)'!D$16,"",IF(B43=0,"",IF(OR(B43=$AM$1,B43=$AN$1,B44=$AM$1,B44=$AN$1,B45=$AM$1,B45=$AN$1),0,1)))</f>
        <v>1</v>
      </c>
      <c r="AN43" s="344">
        <f>IF($A43&gt;='576way_Regular Symbol(2wild)'!E$16,"",IF(C43=0,"",IF(OR(C43=$AM$1,C43=$AN$1,C44=$AM$1,C44=$AN$1,C45=$AM$1,C45=$AN$1),0,1)))</f>
        <v>1</v>
      </c>
      <c r="AO43" s="3">
        <f>IF($A43&gt;='576way_Regular Symbol(2wild)'!F$16,"",IF(D43=0,"",IF(OR(D43=$AM$1,D43=$AN$1,D44=$AM$1,D44=$AN$1,D45=$AM$1,D45=$AN$1,D46=$AM$1,D46=$AN$1),0,1)))</f>
        <v>1</v>
      </c>
      <c r="AP43" s="3">
        <f>IF($A43&gt;='576way_Regular Symbol(2wild)'!G$16,"",IF(E43=0,"",IF(OR(E43=$AM$1,E43=$AN$1,E44=$AM$1,E44=$AN$1,E45=$AM$1,E45=$AN$1,E46=$AM$1,E46=$AN$1),0,1)))</f>
        <v>1</v>
      </c>
      <c r="AQ43" s="3">
        <f>IF($A43&gt;='576way_Regular Symbol(2wild)'!H$16,"",IF(F43=0,"",IF(OR(F43=$AM$1,F43=$AN$1,F44=$AM$1,F44=$AN$1,F45=$AM$1,F45=$AN$1,F46=$AM$1,F46=$AN$1),0,1)))</f>
        <v>1</v>
      </c>
      <c r="AS43" s="344">
        <f>IF($A43&gt;='576way_Regular Symbol(2wild)'!D$16,"",IF(B43=0,"",IF(OR(B43=$AM$1,B43=$AT$1,B44=$AM$1,B44=$AT$1,B45=$AM$1,B45=$AT$1),0,1)))</f>
        <v>1</v>
      </c>
      <c r="AT43" s="344">
        <f>IF($A43&gt;='576way_Regular Symbol(2wild)'!E$16,"",IF(C43=0,"",IF(OR(C43=$AM$1,C43=$AT$1,C44=$AM$1,C44=$AT$1,C45=$AM$1,C45=$AT$1),0,1)))</f>
        <v>1</v>
      </c>
      <c r="AU43" s="3">
        <f>IF($A43&gt;='576way_Regular Symbol(2wild)'!F$16,"",IF(D43=0,"",IF(OR(D43=$AM$1,D43=$AT$1,D44=$AM$1,D44=$AT$1,D45=$AM$1,D45=$AT$1,D46=$AM$1,D46=$AT$1),0,1)))</f>
        <v>1</v>
      </c>
      <c r="AV43" s="3">
        <f>IF($A43&gt;='576way_Regular Symbol(2wild)'!G$16,"",IF(E43=0,"",IF(OR(E43=$AM$1,E43=$AT$1,E44=$AM$1,E44=$AT$1,E45=$AM$1,E45=$AT$1,E46=$AM$1,E46=$AT$1),0,1)))</f>
        <v>1</v>
      </c>
      <c r="AW43" s="3">
        <f>IF($A43&gt;='576way_Regular Symbol(2wild)'!H$16,"",IF(F43=0,"",IF(OR(F43=$AM$1,F43=$AT$1,F44=$AM$1,F44=$AT$1,F45=$AM$1,F45=$AT$1,F46=$AM$1,F46=$AT$1),0,1)))</f>
        <v>1</v>
      </c>
      <c r="AY43" s="344">
        <f>IF($A43&gt;='576way_Regular Symbol(2wild)'!D$16,"",IF(B43=0,"",IF(OR(B43=$AM$1,B43=$AZ$1,B44=$AM$1,B44=$AZ$1,B45=$AM$1,B45=$AZ$1),0,1)))</f>
        <v>1</v>
      </c>
      <c r="AZ43" s="344">
        <f>IF($A43&gt;='576way_Regular Symbol(2wild)'!E$16,"",IF(C43=0,"",IF(OR(C43=$AM$1,C43=$AZ$1,C44=$AM$1,C44=$AZ$1,C45=$AM$1,C45=$AZ$1),0,1)))</f>
        <v>1</v>
      </c>
      <c r="BA43" s="3">
        <f>IF($A43&gt;='576way_Regular Symbol(2wild)'!F$16,"",IF(D43=0,"",IF(OR(D43=$AM$1,D43=$AZ$1,D44=$AM$1,D44=$AZ$1,D45=$AM$1,D45=$AZ$1,D46=$AM$1,D46=$AZ$1),0,1)))</f>
        <v>1</v>
      </c>
      <c r="BB43" s="3">
        <f>IF($A43&gt;='576way_Regular Symbol(2wild)'!G$16,"",IF(E43=0,"",IF(OR(E43=$AM$1,E43=$AZ$1,E44=$AM$1,E44=$AZ$1,E45=$AM$1,E45=$AZ$1,E46=$AM$1,E46=$AZ$1),0,1)))</f>
        <v>1</v>
      </c>
      <c r="BC43" s="3">
        <f>IF($A43&gt;='576way_Regular Symbol(2wild)'!H$16,"",IF(F43=0,"",IF(OR(F43=$AM$1,F43=$AZ$1,F44=$AM$1,F44=$AZ$1,F45=$AM$1,F45=$AZ$1,F46=$AM$1,F46=$AZ$1),0,1)))</f>
        <v>1</v>
      </c>
      <c r="BE43" s="344">
        <f>IF($A43&gt;='576way_Regular Symbol(2wild)'!D$16,"",IF(B43=0,"",IF(OR(B43=$AM$1,B43=$BF$1,B44=$AM$1,B44=$BF$1,B45=$AM$1,B45=$BF$1),0,1)))</f>
        <v>1</v>
      </c>
      <c r="BF43" s="344">
        <f>IF($A43&gt;='576way_Regular Symbol(2wild)'!E$16,"",IF(C43=0,"",IF(OR(C43=$AM$1,C43=$BF$1,C44=$AM$1,C44=$BF$1,C45=$AM$1,C45=$BF$1),0,1)))</f>
        <v>1</v>
      </c>
      <c r="BG43" s="3">
        <f>IF($A43&gt;='576way_Regular Symbol(2wild)'!F$16,"",IF(D43=0,"",COUNTIF(D43:D46,$BF$1)))</f>
        <v>0</v>
      </c>
      <c r="BH43" s="3">
        <f>IF($A43&gt;='576way_Regular Symbol(2wild)'!G$16,"",IF(E43=0,"",COUNTIF(E43:E46,$BF$1)))</f>
        <v>0</v>
      </c>
      <c r="BI43" s="3">
        <f>IF($A43&gt;='576way_Regular Symbol(2wild)'!H$16,"",IF(F43=0,"",COUNTIF(F43:F46,$BF$1)))</f>
        <v>0</v>
      </c>
      <c r="BK43" s="344">
        <f>IF($A43&gt;='576way_Regular Symbol(2wild)'!D$16,"",IF(B43=0,"",IF(OR(B43=$AM$1,B43=$BL$1,B44=$AM$1,B44=$BL$1,B45=$AM$1,B45=$BL$1),0,1)))</f>
        <v>1</v>
      </c>
      <c r="BL43" s="344">
        <f>IF($A43&gt;='576way_Regular Symbol(2wild)'!E$16,"",IF(C43=0,"",IF(OR(C43=$AM$1,C43=$BL$1,C44=$AM$1,C44=$BL$1,C45=$AM$1,C45=$BL$1),0,1)))</f>
        <v>1</v>
      </c>
      <c r="BM43" s="3">
        <f>IF($A43&gt;='576way_Regular Symbol(2wild)'!F$16,"",IF(D43=0,"",IF(OR(D43=$AM$1,D43=$BL$1,D44=$AM$1,D44=$BL$1,D45=$AM$1,D45=$BL$1,D46=$AM$1,D46=$BL$1),0,1)))</f>
        <v>1</v>
      </c>
      <c r="BN43" s="3">
        <f>IF($A43&gt;='576way_Regular Symbol(2wild)'!G$16,"",IF(E43=0,"",IF(OR(E43=$AM$1,E43=$BL$1,E44=$AM$1,E44=$BL$1,E45=$AM$1,E45=$BL$1,E46=$AM$1,E46=$BL$1),0,1)))</f>
        <v>1</v>
      </c>
      <c r="BO43" s="3">
        <f>IF($A43&gt;='576way_Regular Symbol(2wild)'!H$16,"",IF(F43=0,"",IF(OR(F43=$AM$1,F43=$BL$1,F44=$AM$1,F44=$BL$1,F45=$AM$1,F45=$BL$1,F46=$AM$1,F46=$BL$1),0,1)))</f>
        <v>1</v>
      </c>
      <c r="BQ43" s="3">
        <f>IF($A43&gt;='576way_Regular Symbol(2wild)'!D$16,"",IF(B43=0,"",IF(OR(B43=$BQ$1,B43=$BR$1,B44=$BQ$1,B44=$BR$1,B45=$BQ$1,B45=$BR$1),0,1)))</f>
        <v>0</v>
      </c>
      <c r="BR43" s="3">
        <f>IF($A43&gt;='576way_Regular Symbol(2wild)'!E$16,"",IF(C43=0,"",IF(OR(C43=$BQ$1,C43=$BR$1,C44=$BQ$1,C44=$BR$1,C45=$BQ$1,C45=$BR$1),0,1)))</f>
        <v>1</v>
      </c>
      <c r="BS43" s="3">
        <f>IF($A43&gt;='576way_Regular Symbol(2wild)'!F$16,"",IF(D43=0,"",IF(OR(D43=$BQ$1,D43=$BR$1,D44=$BQ$1,D44=$BR$1,D45=$BQ$1,D45=$BR$1,D46=$BQ$1,D46=$BR$1),0,1)))</f>
        <v>0</v>
      </c>
      <c r="BT43" s="3">
        <f>IF($A43&gt;='576way_Regular Symbol(2wild)'!G$16,"",IF(E43=0,"",IF(OR(E43=$BQ$1,E43=$BR$1,E44=$BQ$1,E44=$BR$1,E45=$BQ$1,E45=$BR$1,E46=$BQ$1,E46=$BR$1),0,1)))</f>
        <v>0</v>
      </c>
      <c r="BU43" s="3">
        <f>IF($A43&gt;='576way_Regular Symbol(2wild)'!H$16,"",IF(F43=0,"",IF(OR(F43=$BQ$1,F43=$BR$1,F44=$BQ$1,F44=$BR$1,F45=$BQ$1,F45=$BR$1,F46=$BQ$1,F46=$BR$1),0,1)))</f>
        <v>0</v>
      </c>
      <c r="BW43" s="3">
        <f>IF($A43&gt;='576way_Regular Symbol(2wild)'!D$16,"",IF(B43=0,"",IF(OR(B43=$BW$1,B44=$BW$1,B45=$BW$1,B43=$BX$1,B44=$BX$1,B45=$BX$1),0,1)))</f>
        <v>1</v>
      </c>
      <c r="BX43" s="3">
        <f>IF($A43&gt;='576way_Regular Symbol(2wild)'!E$16,"",IF(C43=0,"",IF(OR(C43=$BW$1,C44=$BW$1,C45=$BW$1,C43=$BX$1,C44=$BX$1,C45=$BX$1),0,1)))</f>
        <v>0</v>
      </c>
      <c r="BY43" s="3">
        <f>IF($A43&gt;='576way_Regular Symbol(2wild)'!F$16,"",IF(D43=0,"",IF(OR(D43=$BW$1,D44=$BW$1,D45=$BW$1,D43=$BX$1,D44=$BX$1,D45=$BX$1,D46=$BW$1,D46=$BX$1),0,1)))</f>
        <v>1</v>
      </c>
      <c r="BZ43" s="3">
        <f>IF($A43&gt;='576way_Regular Symbol(2wild)'!G$16,"",IF(E43=0,"",IF(OR(E43=$BW$1,E44=$BW$1,E45=$BW$1,E43=$BX$1,E44=$BX$1,E45=$BX$1,E46=$BW$1,E46=$BX$1),0,1)))</f>
        <v>0</v>
      </c>
      <c r="CA43" s="3">
        <f>IF($A43&gt;='576way_Regular Symbol(2wild)'!H$16,"",IF(F43=0,"",IF(OR(F43=$BW$1,F44=$BW$1,F45=$BW$1,F43=$BX$1,F44=$BX$1,F45=$BX$1,F46=$BW$1,F46=$BX$1),0,1)))</f>
        <v>1</v>
      </c>
      <c r="CC43" s="3">
        <f>IF($A43&gt;='576way_Regular Symbol(2wild)'!D$16,"",IF(B43=0,"",IF(OR(B43=$BW$1,B44=$BW$1,B45=$BW$1,B43=$CD$1,B44=$CD$1,B45=$CD$1),0,1)))</f>
        <v>0</v>
      </c>
      <c r="CD43" s="3">
        <f>IF($A43&gt;='576way_Regular Symbol(2wild)'!E$16,"",IF(C43=0,"",IF(OR(C43=$BW$1,C44=$BW$1,C45=$BW$1,C43=$CD$1,C44=$CD$1,C45=$CD$1),0,1)))</f>
        <v>1</v>
      </c>
      <c r="CE43" s="3">
        <f>IF($A43&gt;='576way_Regular Symbol(2wild)'!F$16,"",IF(D43=0,"",IF(OR(D43=$BW$1,D44=$BW$1,D45=$BW$1,D43=$CD$1,D44=$CD$1,D45=$CD$1,D46=$BW$1,D46=$CD$1),0,1)))</f>
        <v>1</v>
      </c>
      <c r="CF43" s="3">
        <f>IF($A43&gt;='576way_Regular Symbol(2wild)'!G$16,"",IF(E43=0,"",IF(OR(E43=$BW$1,E44=$BW$1,E45=$BW$1,E43=$CD$1,E44=$CD$1,E45=$CD$1,E46=$BW$1,E46=$CD$1),0,1)))</f>
        <v>1</v>
      </c>
      <c r="CG43" s="3">
        <f>IF($A43&gt;='576way_Regular Symbol(2wild)'!H$16,"",IF(F43=0,"",IF(OR(F43=$BW$1,F44=$BW$1,F45=$BW$1,F43=$CD$1,F44=$CD$1,F45=$CD$1,F46=$BW$1,F46=$CD$1),0,1)))</f>
        <v>1</v>
      </c>
      <c r="CI43" s="3">
        <f>IF($A43&gt;='576way_Regular Symbol(2wild)'!D$16,"",IF(B43=0,"",IF(OR(B43=$BW$1,B44=$BW$1,B45=$BW$1,B43=$CJ$1,B44=$CJ$1,B45=$CJ$1),0,1)))</f>
        <v>1</v>
      </c>
      <c r="CJ43" s="3">
        <f>IF($A43&gt;='576way_Regular Symbol(2wild)'!E$16,"",IF(C43=0,"",IF(OR(C43=$BW$1,C44=$BW$1,C45=$BW$1,C43=$CJ$1,C44=$CJ$1,C45=$CJ$1),0,1)))</f>
        <v>0</v>
      </c>
      <c r="CK43" s="3">
        <f>IF($A43&gt;='576way_Regular Symbol(2wild)'!F$16,"",IF(D43=0,"",IF(OR(D43=$BW$1,D44=$BW$1,D45=$BW$1,D43=$CJ$1,D44=$CJ$1,D45=$CJ$1,D46=$BW$1,D46=$CJ$1),0,1)))</f>
        <v>0</v>
      </c>
      <c r="CL43" s="3">
        <f>IF($A43&gt;='576way_Regular Symbol(2wild)'!G$16,"",IF(E43=0,"",IF(OR(E43=$BW$1,E44=$BW$1,E45=$BW$1,E43=$CJ$1,E44=$CJ$1,E45=$CJ$1,E46=$BW$1,E46=$CJ$1),0,1)))</f>
        <v>1</v>
      </c>
      <c r="CM43" s="3">
        <f>IF($A43&gt;='576way_Regular Symbol(2wild)'!H$16,"",IF(F43=0,"",IF(OR(F43=$BW$1,F44=$BW$1,F45=$BW$1,F43=$CJ$1,F44=$CJ$1,F45=$CJ$1,F46=$BW$1,F46=$CJ$1),0,1)))</f>
        <v>0</v>
      </c>
      <c r="CO43" s="3">
        <f>IF($A43&gt;='576way_Regular Symbol(2wild)'!D$16,"",IF(B43=0,"",IF(OR(B43=$BW$1,B44=$BW$1,B45=$BW$1,B43=$CP$1,B44=$CP$1,B45=$CP$1),0,1)))</f>
        <v>1</v>
      </c>
      <c r="CP43" s="3">
        <f>IF($A43&gt;='576way_Regular Symbol(2wild)'!E$16,"",IF(C43=0,"",IF(OR(C43=$BW$1,C44=$BW$1,C45=$BW$1,C43=$CP$1,C44=$CP$1,C45=$CP$1),0,1)))</f>
        <v>1</v>
      </c>
      <c r="CQ43" s="3">
        <f>IF($A43&gt;='576way_Regular Symbol(2wild)'!F$16,"",IF(D43=0,"",IF(OR(D43=$BW$1,D44=$BW$1,D45=$BW$1,D43=$CP$1,D44=$CP$1,D45=$CP$1,D46=$BW$1,D46=$CP$1),0,1)))</f>
        <v>1</v>
      </c>
      <c r="CR43" s="3">
        <f>IF($A43&gt;='576way_Regular Symbol(2wild)'!G$16,"",IF(E43=0,"",IF(OR(E43=$BW$1,E44=$BW$1,E45=$BW$1,E43=$CP$1,E44=$CP$1,E45=$CP$1,E46=$BW$1,E46=$CP$1),0,1)))</f>
        <v>1</v>
      </c>
      <c r="CS43" s="3">
        <f>IF($A43&gt;='576way_Regular Symbol(2wild)'!H$16,"",IF(F43=0,"",IF(OR(F43=$BW$1,F44=$BW$1,F45=$BW$1,F43=$CP$1,F44=$CP$1,F45=$CP$1,F46=$BW$1,F46=$CP$1),0,1)))</f>
        <v>0</v>
      </c>
      <c r="CU43" s="3">
        <f>IF($A43&gt;='576way_Regular Symbol(2wild)'!D$16,"",IF(B43=0,"",IF(OR(B43=$BW$1,B44=$BW$1,B45=$BW$1,B43=$CV$1,B44=$CV$1,B45=$CV$1),0,1)))</f>
        <v>1</v>
      </c>
      <c r="CV43" s="3">
        <f>IF($A43&gt;='576way_Regular Symbol(2wild)'!E$16,"",IF(C43=0,"",IF(OR(C43=$BW$1,C44=$BW$1,C45=$BW$1,C43=$CV$1,C44=$CV$1,C45=$CV$1),0,1)))</f>
        <v>1</v>
      </c>
      <c r="CW43" s="3">
        <f>IF($A43&gt;='576way_Regular Symbol(2wild)'!F$16,"",IF(D43=0,"",IF(OR(D43=$BW$1,D44=$BW$1,D45=$BW$1,D43=$CV$1,D44=$CV$1,D45=$CV$1,D46=$BW$1,D46=$CV$1),0,1)))</f>
        <v>1</v>
      </c>
      <c r="CX43" s="3">
        <f>IF($A43&gt;='576way_Regular Symbol(2wild)'!G$16,"",IF(E43=0,"",IF(OR(E43=$BW$1,E44=$BW$1,E45=$BW$1,E43=$CV$1,E44=$CV$1,E45=$CV$1,E46=$BW$1,E46=$CV$1),0,1)))</f>
        <v>1</v>
      </c>
      <c r="CY43" s="3">
        <f>IF($A43&gt;='576way_Regular Symbol(2wild)'!H$16,"",IF(F43=0,"",IF(OR(F43=$BW$1,F44=$BW$1,F45=$BW$1,F43=$CV$1,F44=$CV$1,F45=$CV$1,F46=$BW$1,F46=$CV$1),0,1)))</f>
        <v>1</v>
      </c>
    </row>
    <row r="44" spans="1:103">
      <c r="A44" s="337">
        <f>IF('243way_Regular Symbol'!L43="","",'243way_Regular Symbol'!L43)</f>
        <v>40</v>
      </c>
      <c r="B44" s="191" t="str">
        <f>IF('576way_Regular Symbol(2wild)'!Q43="",
IF($A44-'576way_Regular Symbol(2wild)'!D$16&gt;='576way_RegularＸ_W()'!B$2-1,"",VLOOKUP($A44-'576way_Regular Symbol(2wild)'!D$16,'576way_Regular Symbol(2wild)'!$P$3:$U$99,'576way_RegularＸ_W()'!B$3+1,FALSE)),
'576way_Regular Symbol(2wild)'!Q43)</f>
        <v>A</v>
      </c>
      <c r="C44" s="191" t="str">
        <f>IF('576way_Regular Symbol(2wild)'!R43="",
IF($A44-'576way_Regular Symbol(2wild)'!E$16&gt;='576way_RegularＸ_W()'!C$2-1,"",VLOOKUP($A44-'576way_Regular Symbol(2wild)'!E$16,'576way_Regular Symbol(2wild)'!$P$3:$U$99,'576way_RegularＸ_W()'!C$3+1,FALSE)),
'576way_Regular Symbol(2wild)'!R43)</f>
        <v>J</v>
      </c>
      <c r="D44" s="191" t="str">
        <f>IF('576way_Regular Symbol(2wild)'!S43="",
IF($A44-'576way_Regular Symbol(2wild)'!F$16&gt;='576way_RegularＸ_W()'!D$2-1,"",VLOOKUP($A44-'576way_Regular Symbol(2wild)'!F$16,'576way_Regular Symbol(2wild)'!$P$3:$U$99,'576way_RegularＸ_W()'!D$3+1,FALSE)),
'576way_Regular Symbol(2wild)'!S43)</f>
        <v>M3</v>
      </c>
      <c r="E44" s="191" t="str">
        <f>IF('576way_Regular Symbol(2wild)'!T43="",
IF($A44-'576way_Regular Symbol(2wild)'!G$16&gt;='576way_RegularＸ_W()'!E$2-1,"",VLOOKUP($A44-'576way_Regular Symbol(2wild)'!G$16,'576way_Regular Symbol(2wild)'!$P$3:$U$99,'576way_RegularＸ_W()'!E$3+1,FALSE)),
'576way_Regular Symbol(2wild)'!T43)</f>
        <v>A</v>
      </c>
      <c r="F44" s="191" t="str">
        <f>IF('576way_Regular Symbol(2wild)'!U43="",
IF($A44-'576way_Regular Symbol(2wild)'!H$16&gt;='576way_RegularＸ_W()'!F$2-1,"",VLOOKUP($A44-'576way_Regular Symbol(2wild)'!H$16,'576way_Regular Symbol(2wild)'!$P$3:$U$99,'576way_RegularＸ_W()'!F$3+1,FALSE)),
'576way_Regular Symbol(2wild)'!U43)</f>
        <v>M2</v>
      </c>
      <c r="N44" s="363">
        <f t="shared" si="66"/>
        <v>40</v>
      </c>
      <c r="O44" s="344">
        <f>IF($A44&gt;='576way_Regular Symbol(2wild)'!D$16,"",IF(B44="","",IF(OR(B44=$O$1,B44=$P$1,B45=$O$1,B45=$P$1,B46=$O$1,B46=$P$1),0,1)))</f>
        <v>1</v>
      </c>
      <c r="P44" s="344">
        <f>IF($A44&gt;='576way_Regular Symbol(2wild)'!E$16,"",IF(C44="","",IF(OR(C44=$O$1,C44=$P$1,C45=$O$1,C45=$P$1,C46=$O$1,C46=$P$1),0,1)))</f>
        <v>1</v>
      </c>
      <c r="Q44" s="344">
        <f>IF($A44&gt;='576way_Regular Symbol(2wild)'!F$16,"",IF(D44="","",IF(OR(D44=$O$1,D44=$P$1,D45=$O$1,D45=$P$1,D46=$O$1,D46=$P$1,D47=$O$1,D47=$P$1),0,1)))</f>
        <v>0</v>
      </c>
      <c r="R44" s="344">
        <f>IF($A44&gt;='576way_Regular Symbol(2wild)'!G$16,"",IF(E44="","",IF(OR(E44=$O$1,E44=$P$1,E45=$O$1,E45=$P$1,E46=$O$1,E46=$P$1,E47=$O$1,E47=$P$1),0,1)))</f>
        <v>1</v>
      </c>
      <c r="S44" s="344">
        <f>IF($A44&gt;='576way_Regular Symbol(2wild)'!H$16,"",IF(F44="","",IF(OR(F44=$O$1,F44=$P$1,F45=$O$1,F45=$P$1,F46=$O$1,F46=$P$1,F47=$O$1,F47=$P$1),0,1)))</f>
        <v>1</v>
      </c>
      <c r="U44" s="344">
        <f>IF($A44&gt;='576way_Regular Symbol(2wild)'!D$16,"",IF(B44=0,"",IF(OR(B44=$U$1,B44=$V$1,B45=$U$1,B45=$V$1,B46=$U$1,B46=$V$1),0,1)))</f>
        <v>1</v>
      </c>
      <c r="V44" s="344">
        <f>IF($A44&gt;='576way_Regular Symbol(2wild)'!E$16,"",IF(C44=0,"",IF(OR(C44=$U$1,C44=$V$1,C45=$U$1,C45=$V$1,C46=$U$1,C46=$V$1),0,1)))</f>
        <v>1</v>
      </c>
      <c r="W44" s="3">
        <f>IF($A44&gt;='576way_Regular Symbol(2wild)'!F$16,"",IF(D44=0,"",IF(OR(D44=$U$1,D44=$V$1,D45=$U$1,D45=$V$1,D46=$U$1,D46=$V$1,D47=$U$1,D47=$V$1),0,1)))</f>
        <v>1</v>
      </c>
      <c r="X44" s="3">
        <f>IF($A44&gt;='576way_Regular Symbol(2wild)'!G$16,"",IF(E44=0,"",IF(OR(E44=$U$1,E44=$V$1,E45=$U$1,E45=$V$1,E46=$U$1,E46=$V$1,E47=$U$1,E47=$V$1),0,1)))</f>
        <v>1</v>
      </c>
      <c r="Y44" s="3">
        <f>IF($A44&gt;='576way_Regular Symbol(2wild)'!H$16,"",IF(F44=0,"",IF(OR(F44=$U$1,F44=$V$1,F45=$U$1,F45=$V$1,F46=$U$1,F46=$V$1,F47=$U$1,F47=$V$1),0,1)))</f>
        <v>0</v>
      </c>
      <c r="AA44" s="344">
        <f>IF($A44&gt;='576way_Regular Symbol(2wild)'!D$16,"",IF(B44=0,"",IF(OR(B44=$AA$1,B44=$AB$1,B45=$AA$1,B45=$AB$1,B46=$AA$1,,B46=$AB$1),0,1)))</f>
        <v>1</v>
      </c>
      <c r="AB44" s="344">
        <f>IF($A44&gt;='576way_Regular Symbol(2wild)'!E$16,"",IF(C44=0,"",IF(OR(C44=$AA$1,C44=$AB$1,C45=$AA$1,C45=$AB$1,C46=$AA$1,,C46=$AB$1),0,1)))</f>
        <v>1</v>
      </c>
      <c r="AC44" s="3">
        <f>IF($A44&gt;='576way_Regular Symbol(2wild)'!F$16,"",IF(D44=0,"",IF(OR(D44=$AA$1,D44=$AB$1,D45=$AA$1,D45=$AB$1,D46=$AA$1,D46=$AB$1,D47=$AA$1,D47=$AB$1),0,1)))</f>
        <v>0</v>
      </c>
      <c r="AD44" s="3">
        <f>IF($A44&gt;='576way_Regular Symbol(2wild)'!G$16,"",IF(E44=0,"",IF(OR(E44=$AA$1,E44=$AB$1,E45=$AA$1,E45=$AB$1,E46=$AA$1,E46=$AB$1,E47=$AA$1,E47=$AB$1),0,1)))</f>
        <v>1</v>
      </c>
      <c r="AE44" s="3">
        <f>IF($A44&gt;='576way_Regular Symbol(2wild)'!H$16,"",IF(F44=0,"",IF(OR(F44=$AA$1,F44=$AB$1,F45=$AA$1,F45=$AB$1,F46=$AA$1,F46=$AB$1,F47=$AA$1,F47=$AB$1),0,1)))</f>
        <v>1</v>
      </c>
      <c r="AG44" s="344">
        <f>IF($A44&gt;='576way_Regular Symbol(2wild)'!D$16,"",IF(B44=0,"",IF(OR(B44=$AG$1,B44=$AH$1,B45=$AG$1,B45=$AH$1,B46=$AG$1,B46=$AH$1),0,1)))</f>
        <v>0</v>
      </c>
      <c r="AH44" s="344">
        <f>IF($A44&gt;='576way_Regular Symbol(2wild)'!E$16,"",IF(C44=0,"",IF(OR(C44=$AG$1,C44=$AH$1,C45=$AG$1,C45=$AH$1,C46=$AG$1,C46=$AH$1),0,1)))</f>
        <v>0</v>
      </c>
      <c r="AI44" s="3">
        <f>IF($A44&gt;='576way_Regular Symbol(2wild)'!F$16,"",IF(D44=0,"",IF(OR(D44=$AG$1,D44=$AH$1,D45=$AG$1,D45=$AH$1,D46=$AG$1,D46=$AH$1,D47=$AG$1,D47=$AH$1),0,1)))</f>
        <v>1</v>
      </c>
      <c r="AJ44" s="3">
        <f>IF($A44&gt;='576way_Regular Symbol(2wild)'!G$16,"",IF(E44=0,"",IF(OR(E44=$AG$1,E44=$AH$1,E45=$AG$1,E45=$AH$1,E46=$AG$1,E46=$AH$1,E47=$AG$1,E47=$AH$1),0,1)))</f>
        <v>1</v>
      </c>
      <c r="AK44" s="3">
        <f>IF($A44&gt;='576way_Regular Symbol(2wild)'!H$16,"",IF(F44=0,"",IF(OR(F44=$AG$1,F44=$AH$1,F45=$AG$1,F45=$AH$1,F46=$AG$1,F46=$AH$1,F47=$AG$1,F47=$AH$1),0,1)))</f>
        <v>1</v>
      </c>
      <c r="AM44" s="344">
        <f>IF($A44&gt;='576way_Regular Symbol(2wild)'!D$16,"",IF(B44=0,"",IF(OR(B44=$AM$1,B44=$AN$1,B45=$AM$1,B45=$AN$1,B46=$AM$1,B46=$AN$1),0,1)))</f>
        <v>1</v>
      </c>
      <c r="AN44" s="344">
        <f>IF($A44&gt;='576way_Regular Symbol(2wild)'!E$16,"",IF(C44=0,"",IF(OR(C44=$AM$1,C44=$AN$1,C45=$AM$1,C45=$AN$1,C46=$AM$1,C46=$AN$1),0,1)))</f>
        <v>1</v>
      </c>
      <c r="AO44" s="3">
        <f>IF($A44&gt;='576way_Regular Symbol(2wild)'!F$16,"",IF(D44=0,"",IF(OR(D44=$AM$1,D44=$AN$1,D45=$AM$1,D45=$AN$1,D46=$AM$1,D46=$AN$1,D47=$AM$1,D47=$AN$1),0,1)))</f>
        <v>0</v>
      </c>
      <c r="AP44" s="3">
        <f>IF($A44&gt;='576way_Regular Symbol(2wild)'!G$16,"",IF(E44=0,"",IF(OR(E44=$AM$1,E44=$AN$1,E45=$AM$1,E45=$AN$1,E46=$AM$1,E46=$AN$1,E47=$AM$1,E47=$AN$1),0,1)))</f>
        <v>1</v>
      </c>
      <c r="AQ44" s="3">
        <f>IF($A44&gt;='576way_Regular Symbol(2wild)'!H$16,"",IF(F44=0,"",IF(OR(F44=$AM$1,F44=$AN$1,F45=$AM$1,F45=$AN$1,F46=$AM$1,F46=$AN$1,F47=$AM$1,F47=$AN$1),0,1)))</f>
        <v>1</v>
      </c>
      <c r="AS44" s="344">
        <f>IF($A44&gt;='576way_Regular Symbol(2wild)'!D$16,"",IF(B44=0,"",IF(OR(B44=$AM$1,B44=$AT$1,B45=$AM$1,B45=$AT$1,B46=$AM$1,B46=$AT$1),0,1)))</f>
        <v>1</v>
      </c>
      <c r="AT44" s="344">
        <f>IF($A44&gt;='576way_Regular Symbol(2wild)'!E$16,"",IF(C44=0,"",IF(OR(C44=$AM$1,C44=$AT$1,C45=$AM$1,C45=$AT$1,C46=$AM$1,C46=$AT$1),0,1)))</f>
        <v>1</v>
      </c>
      <c r="AU44" s="3">
        <f>IF($A44&gt;='576way_Regular Symbol(2wild)'!F$16,"",IF(D44=0,"",IF(OR(D44=$AM$1,D44=$AT$1,D45=$AM$1,D45=$AT$1,D46=$AM$1,D46=$AT$1,D47=$AM$1,D47=$AT$1),0,1)))</f>
        <v>1</v>
      </c>
      <c r="AV44" s="3">
        <f>IF($A44&gt;='576way_Regular Symbol(2wild)'!G$16,"",IF(E44=0,"",IF(OR(E44=$AM$1,E44=$AT$1,E45=$AM$1,E45=$AT$1,E46=$AM$1,E46=$AT$1,E47=$AM$1,E47=$AT$1),0,1)))</f>
        <v>1</v>
      </c>
      <c r="AW44" s="3">
        <f>IF($A44&gt;='576way_Regular Symbol(2wild)'!H$16,"",IF(F44=0,"",IF(OR(F44=$AM$1,F44=$AT$1,F45=$AM$1,F45=$AT$1,F46=$AM$1,F46=$AT$1,F47=$AM$1,F47=$AT$1),0,1)))</f>
        <v>1</v>
      </c>
      <c r="AY44" s="344">
        <f>IF($A44&gt;='576way_Regular Symbol(2wild)'!D$16,"",IF(B44=0,"",IF(OR(B44=$AM$1,B44=$AZ$1,B45=$AM$1,B45=$AZ$1,B46=$AM$1,B46=$AZ$1),0,1)))</f>
        <v>1</v>
      </c>
      <c r="AZ44" s="344">
        <f>IF($A44&gt;='576way_Regular Symbol(2wild)'!E$16,"",IF(C44=0,"",IF(OR(C44=$AM$1,C44=$AZ$1,C45=$AM$1,C45=$AZ$1,C46=$AM$1,C46=$AZ$1),0,1)))</f>
        <v>1</v>
      </c>
      <c r="BA44" s="3">
        <f>IF($A44&gt;='576way_Regular Symbol(2wild)'!F$16,"",IF(D44=0,"",IF(OR(D44=$AM$1,D44=$AZ$1,D45=$AM$1,D45=$AZ$1,D46=$AM$1,D46=$AZ$1,D47=$AM$1,D47=$AZ$1),0,1)))</f>
        <v>1</v>
      </c>
      <c r="BB44" s="3">
        <f>IF($A44&gt;='576way_Regular Symbol(2wild)'!G$16,"",IF(E44=0,"",IF(OR(E44=$AM$1,E44=$AZ$1,E45=$AM$1,E45=$AZ$1,E46=$AM$1,E46=$AZ$1,E47=$AM$1,E47=$AZ$1),0,1)))</f>
        <v>1</v>
      </c>
      <c r="BC44" s="3">
        <f>IF($A44&gt;='576way_Regular Symbol(2wild)'!H$16,"",IF(F44=0,"",IF(OR(F44=$AM$1,F44=$AZ$1,F45=$AM$1,F45=$AZ$1,F46=$AM$1,F46=$AZ$1,F47=$AM$1,F47=$AZ$1),0,1)))</f>
        <v>1</v>
      </c>
      <c r="BE44" s="344">
        <f>IF($A44&gt;='576way_Regular Symbol(2wild)'!D$16,"",IF(B44=0,"",IF(OR(B44=$AM$1,B44=$BF$1,B45=$AM$1,B45=$BF$1,B46=$AM$1,B46=$BF$1),0,1)))</f>
        <v>1</v>
      </c>
      <c r="BF44" s="344">
        <f>IF($A44&gt;='576way_Regular Symbol(2wild)'!E$16,"",IF(C44=0,"",IF(OR(C44=$AM$1,C44=$BF$1,C45=$AM$1,C45=$BF$1,C46=$AM$1,C46=$BF$1),0,1)))</f>
        <v>1</v>
      </c>
      <c r="BG44" s="3">
        <f>IF($A44&gt;='576way_Regular Symbol(2wild)'!F$16,"",IF(D44=0,"",COUNTIF(D44:D47,$BF$1)))</f>
        <v>0</v>
      </c>
      <c r="BH44" s="3">
        <f>IF($A44&gt;='576way_Regular Symbol(2wild)'!G$16,"",IF(E44=0,"",COUNTIF(E44:E47,$BF$1)))</f>
        <v>0</v>
      </c>
      <c r="BI44" s="3">
        <f>IF($A44&gt;='576way_Regular Symbol(2wild)'!H$16,"",IF(F44=0,"",COUNTIF(F44:F47,$BF$1)))</f>
        <v>0</v>
      </c>
      <c r="BK44" s="344">
        <f>IF($A44&gt;='576way_Regular Symbol(2wild)'!D$16,"",IF(B44=0,"",IF(OR(B44=$AM$1,B44=$BL$1,B45=$AM$1,B45=$BL$1,B46=$AM$1,B46=$BL$1),0,1)))</f>
        <v>1</v>
      </c>
      <c r="BL44" s="344">
        <f>IF($A44&gt;='576way_Regular Symbol(2wild)'!E$16,"",IF(C44=0,"",IF(OR(C44=$AM$1,C44=$BL$1,C45=$AM$1,C45=$BL$1,C46=$AM$1,C46=$BL$1),0,1)))</f>
        <v>1</v>
      </c>
      <c r="BM44" s="3">
        <f>IF($A44&gt;='576way_Regular Symbol(2wild)'!F$16,"",IF(D44=0,"",IF(OR(D44=$AM$1,D44=$BL$1,D45=$AM$1,D45=$BL$1,D46=$AM$1,D46=$BL$1,D47=$AM$1,D47=$BL$1),0,1)))</f>
        <v>1</v>
      </c>
      <c r="BN44" s="3">
        <f>IF($A44&gt;='576way_Regular Symbol(2wild)'!G$16,"",IF(E44=0,"",IF(OR(E44=$AM$1,E44=$BL$1,E45=$AM$1,E45=$BL$1,E46=$AM$1,E46=$BL$1,E47=$AM$1,E47=$BL$1),0,1)))</f>
        <v>1</v>
      </c>
      <c r="BO44" s="3">
        <f>IF($A44&gt;='576way_Regular Symbol(2wild)'!H$16,"",IF(F44=0,"",IF(OR(F44=$AM$1,F44=$BL$1,F45=$AM$1,F45=$BL$1,F46=$AM$1,F46=$BL$1,F47=$AM$1,F47=$BL$1),0,1)))</f>
        <v>1</v>
      </c>
      <c r="BQ44" s="3">
        <f>IF($A44&gt;='576way_Regular Symbol(2wild)'!D$16,"",IF(B44=0,"",IF(OR(B44=$BQ$1,B44=$BR$1,B45=$BQ$1,B45=$BR$1,B46=$BQ$1,B46=$BR$1),0,1)))</f>
        <v>0</v>
      </c>
      <c r="BR44" s="3">
        <f>IF($A44&gt;='576way_Regular Symbol(2wild)'!E$16,"",IF(C44=0,"",IF(OR(C44=$BQ$1,C44=$BR$1,C45=$BQ$1,C45=$BR$1,C46=$BQ$1,C46=$BR$1),0,1)))</f>
        <v>1</v>
      </c>
      <c r="BS44" s="3">
        <f>IF($A44&gt;='576way_Regular Symbol(2wild)'!F$16,"",IF(D44=0,"",IF(OR(D44=$BQ$1,D44=$BR$1,D45=$BQ$1,D45=$BR$1,D46=$BQ$1,D46=$BR$1,D47=$BQ$1,D47=$BR$1),0,1)))</f>
        <v>0</v>
      </c>
      <c r="BT44" s="3">
        <f>IF($A44&gt;='576way_Regular Symbol(2wild)'!G$16,"",IF(E44=0,"",IF(OR(E44=$BQ$1,E44=$BR$1,E45=$BQ$1,E45=$BR$1,E46=$BQ$1,E46=$BR$1,E47=$BQ$1,E47=$BR$1),0,1)))</f>
        <v>0</v>
      </c>
      <c r="BU44" s="3">
        <f>IF($A44&gt;='576way_Regular Symbol(2wild)'!H$16,"",IF(F44=0,"",IF(OR(F44=$BQ$1,F44=$BR$1,F45=$BQ$1,F45=$BR$1,F46=$BQ$1,F46=$BR$1,F47=$BQ$1,F47=$BR$1),0,1)))</f>
        <v>0</v>
      </c>
      <c r="BW44" s="3">
        <f>IF($A44&gt;='576way_Regular Symbol(2wild)'!D$16,"",IF(B44=0,"",IF(OR(B44=$BW$1,B45=$BW$1,B46=$BW$1,B44=$BX$1,B45=$BX$1,B46=$BX$1),0,1)))</f>
        <v>1</v>
      </c>
      <c r="BX44" s="3">
        <f>IF($A44&gt;='576way_Regular Symbol(2wild)'!E$16,"",IF(C44=0,"",IF(OR(C44=$BW$1,C45=$BW$1,C46=$BW$1,C44=$BX$1,C45=$BX$1,C46=$BX$1),0,1)))</f>
        <v>0</v>
      </c>
      <c r="BY44" s="3">
        <f>IF($A44&gt;='576way_Regular Symbol(2wild)'!F$16,"",IF(D44=0,"",IF(OR(D44=$BW$1,D45=$BW$1,D46=$BW$1,D44=$BX$1,D45=$BX$1,D46=$BX$1,D47=$BW$1,D47=$BX$1),0,1)))</f>
        <v>1</v>
      </c>
      <c r="BZ44" s="3">
        <f>IF($A44&gt;='576way_Regular Symbol(2wild)'!G$16,"",IF(E44=0,"",IF(OR(E44=$BW$1,E45=$BW$1,E46=$BW$1,E44=$BX$1,E45=$BX$1,E46=$BX$1,E47=$BW$1,E47=$BX$1),0,1)))</f>
        <v>0</v>
      </c>
      <c r="CA44" s="3">
        <f>IF($A44&gt;='576way_Regular Symbol(2wild)'!H$16,"",IF(F44=0,"",IF(OR(F44=$BW$1,F45=$BW$1,F46=$BW$1,F44=$BX$1,F45=$BX$1,F46=$BX$1,F47=$BW$1,F47=$BX$1),0,1)))</f>
        <v>1</v>
      </c>
      <c r="CC44" s="3">
        <f>IF($A44&gt;='576way_Regular Symbol(2wild)'!D$16,"",IF(B44=0,"",IF(OR(B44=$BW$1,B45=$BW$1,B46=$BW$1,B44=$CD$1,B45=$CD$1,B46=$CD$1),0,1)))</f>
        <v>1</v>
      </c>
      <c r="CD44" s="3">
        <f>IF($A44&gt;='576way_Regular Symbol(2wild)'!E$16,"",IF(C44=0,"",IF(OR(C44=$BW$1,C45=$BW$1,C46=$BW$1,C44=$CD$1,C45=$CD$1,C46=$CD$1),0,1)))</f>
        <v>1</v>
      </c>
      <c r="CE44" s="3">
        <f>IF($A44&gt;='576way_Regular Symbol(2wild)'!F$16,"",IF(D44=0,"",IF(OR(D44=$BW$1,D45=$BW$1,D46=$BW$1,D44=$CD$1,D45=$CD$1,D46=$CD$1,D47=$BW$1,D47=$CD$1),0,1)))</f>
        <v>1</v>
      </c>
      <c r="CF44" s="3">
        <f>IF($A44&gt;='576way_Regular Symbol(2wild)'!G$16,"",IF(E44=0,"",IF(OR(E44=$BW$1,E45=$BW$1,E46=$BW$1,E44=$CD$1,E45=$CD$1,E46=$CD$1,E47=$BW$1,E47=$CD$1),0,1)))</f>
        <v>1</v>
      </c>
      <c r="CG44" s="3">
        <f>IF($A44&gt;='576way_Regular Symbol(2wild)'!H$16,"",IF(F44=0,"",IF(OR(F44=$BW$1,F45=$BW$1,F46=$BW$1,F44=$CD$1,F45=$CD$1,F46=$CD$1,F47=$BW$1,F47=$CD$1),0,1)))</f>
        <v>1</v>
      </c>
      <c r="CI44" s="3">
        <f>IF($A44&gt;='576way_Regular Symbol(2wild)'!D$16,"",IF(B44=0,"",IF(OR(B44=$BW$1,B45=$BW$1,B46=$BW$1,B44=$CJ$1,B45=$CJ$1,B46=$CJ$1),0,1)))</f>
        <v>1</v>
      </c>
      <c r="CJ44" s="3">
        <f>IF($A44&gt;='576way_Regular Symbol(2wild)'!E$16,"",IF(C44=0,"",IF(OR(C44=$BW$1,C45=$BW$1,C46=$BW$1,C44=$CJ$1,C45=$CJ$1,C46=$CJ$1),0,1)))</f>
        <v>0</v>
      </c>
      <c r="CK44" s="3">
        <f>IF($A44&gt;='576way_Regular Symbol(2wild)'!F$16,"",IF(D44=0,"",IF(OR(D44=$BW$1,D45=$BW$1,D46=$BW$1,D44=$CJ$1,D45=$CJ$1,D46=$CJ$1,D47=$BW$1,D47=$CJ$1),0,1)))</f>
        <v>1</v>
      </c>
      <c r="CL44" s="3">
        <f>IF($A44&gt;='576way_Regular Symbol(2wild)'!G$16,"",IF(E44=0,"",IF(OR(E44=$BW$1,E45=$BW$1,E46=$BW$1,E44=$CJ$1,E45=$CJ$1,E46=$CJ$1,E47=$BW$1,E47=$CJ$1),0,1)))</f>
        <v>1</v>
      </c>
      <c r="CM44" s="3">
        <f>IF($A44&gt;='576way_Regular Symbol(2wild)'!H$16,"",IF(F44=0,"",IF(OR(F44=$BW$1,F45=$BW$1,F46=$BW$1,F44=$CJ$1,F45=$CJ$1,F46=$CJ$1,F47=$BW$1,F47=$CJ$1),0,1)))</f>
        <v>0</v>
      </c>
      <c r="CO44" s="3">
        <f>IF($A44&gt;='576way_Regular Symbol(2wild)'!D$16,"",IF(B44=0,"",IF(OR(B44=$BW$1,B45=$BW$1,B46=$BW$1,B44=$CP$1,B45=$CP$1,B46=$CP$1),0,1)))</f>
        <v>1</v>
      </c>
      <c r="CP44" s="3">
        <f>IF($A44&gt;='576way_Regular Symbol(2wild)'!E$16,"",IF(C44=0,"",IF(OR(C44=$BW$1,C45=$BW$1,C46=$BW$1,C44=$CP$1,C45=$CP$1,C46=$CP$1),0,1)))</f>
        <v>1</v>
      </c>
      <c r="CQ44" s="3">
        <f>IF($A44&gt;='576way_Regular Symbol(2wild)'!F$16,"",IF(D44=0,"",IF(OR(D44=$BW$1,D45=$BW$1,D46=$BW$1,D44=$CP$1,D45=$CP$1,D46=$CP$1,D47=$BW$1,D47=$CP$1),0,1)))</f>
        <v>1</v>
      </c>
      <c r="CR44" s="3">
        <f>IF($A44&gt;='576way_Regular Symbol(2wild)'!G$16,"",IF(E44=0,"",IF(OR(E44=$BW$1,E45=$BW$1,E46=$BW$1,E44=$CP$1,E45=$CP$1,E46=$CP$1,E47=$BW$1,E47=$CP$1),0,1)))</f>
        <v>1</v>
      </c>
      <c r="CS44" s="3">
        <f>IF($A44&gt;='576way_Regular Symbol(2wild)'!H$16,"",IF(F44=0,"",IF(OR(F44=$BW$1,F45=$BW$1,F46=$BW$1,F44=$CP$1,F45=$CP$1,F46=$CP$1,F47=$BW$1,F47=$CP$1),0,1)))</f>
        <v>0</v>
      </c>
      <c r="CU44" s="3">
        <f>IF($A44&gt;='576way_Regular Symbol(2wild)'!D$16,"",IF(B44=0,"",IF(OR(B44=$BW$1,B45=$BW$1,B46=$BW$1,B44=$CV$1,B45=$CV$1,B46=$CV$1),0,1)))</f>
        <v>1</v>
      </c>
      <c r="CV44" s="3">
        <f>IF($A44&gt;='576way_Regular Symbol(2wild)'!E$16,"",IF(C44=0,"",IF(OR(C44=$BW$1,C45=$BW$1,C46=$BW$1,C44=$CV$1,C45=$CV$1,C46=$CV$1),0,1)))</f>
        <v>1</v>
      </c>
      <c r="CW44" s="3">
        <f>IF($A44&gt;='576way_Regular Symbol(2wild)'!F$16,"",IF(D44=0,"",IF(OR(D44=$BW$1,D45=$BW$1,D46=$BW$1,D44=$CV$1,D45=$CV$1,D46=$CV$1,D47=$BW$1,D47=$CV$1),0,1)))</f>
        <v>1</v>
      </c>
      <c r="CX44" s="3">
        <f>IF($A44&gt;='576way_Regular Symbol(2wild)'!G$16,"",IF(E44=0,"",IF(OR(E44=$BW$1,E45=$BW$1,E46=$BW$1,E44=$CV$1,E45=$CV$1,E46=$CV$1,E47=$BW$1,E47=$CV$1),0,1)))</f>
        <v>1</v>
      </c>
      <c r="CY44" s="3">
        <f>IF($A44&gt;='576way_Regular Symbol(2wild)'!H$16,"",IF(F44=0,"",IF(OR(F44=$BW$1,F45=$BW$1,F46=$BW$1,F44=$CV$1,F45=$CV$1,F46=$CV$1,F47=$BW$1,F47=$CV$1),0,1)))</f>
        <v>1</v>
      </c>
    </row>
    <row r="45" spans="1:103">
      <c r="A45" s="337">
        <f>IF('243way_Regular Symbol'!L44="","",'243way_Regular Symbol'!L44)</f>
        <v>41</v>
      </c>
      <c r="B45" s="191" t="str">
        <f>IF('576way_Regular Symbol(2wild)'!Q44="",
IF($A45-'576way_Regular Symbol(2wild)'!D$16&gt;='576way_RegularＸ_W()'!B$2-1,"",VLOOKUP($A45-'576way_Regular Symbol(2wild)'!D$16,'576way_Regular Symbol(2wild)'!$P$3:$U$99,'576way_RegularＸ_W()'!B$3+1,FALSE)),
'576way_Regular Symbol(2wild)'!Q44)</f>
        <v>M4</v>
      </c>
      <c r="C45" s="191" t="str">
        <f>IF('576way_Regular Symbol(2wild)'!R44="",
IF($A45-'576way_Regular Symbol(2wild)'!E$16&gt;='576way_RegularＸ_W()'!C$2-1,"",VLOOKUP($A45-'576way_Regular Symbol(2wild)'!E$16,'576way_Regular Symbol(2wild)'!$P$3:$U$99,'576way_RegularＸ_W()'!C$3+1,FALSE)),
'576way_Regular Symbol(2wild)'!R44)</f>
        <v>K</v>
      </c>
      <c r="D45" s="191" t="str">
        <f>IF('576way_Regular Symbol(2wild)'!S44="",
IF($A45-'576way_Regular Symbol(2wild)'!F$16&gt;='576way_RegularＸ_W()'!D$2-1,"",VLOOKUP($A45-'576way_Regular Symbol(2wild)'!F$16,'576way_Regular Symbol(2wild)'!$P$3:$U$99,'576way_RegularＸ_W()'!D$3+1,FALSE)),
'576way_Regular Symbol(2wild)'!S44)</f>
        <v>A</v>
      </c>
      <c r="E45" s="191" t="str">
        <f>IF('576way_Regular Symbol(2wild)'!T44="",
IF($A45-'576way_Regular Symbol(2wild)'!G$16&gt;='576way_RegularＸ_W()'!E$2-1,"",VLOOKUP($A45-'576way_Regular Symbol(2wild)'!G$16,'576way_Regular Symbol(2wild)'!$P$3:$U$99,'576way_RegularＸ_W()'!E$3+1,FALSE)),
'576way_Regular Symbol(2wild)'!T44)</f>
        <v>K</v>
      </c>
      <c r="F45" s="191" t="str">
        <f>IF('576way_Regular Symbol(2wild)'!U44="",
IF($A45-'576way_Regular Symbol(2wild)'!H$16&gt;='576way_RegularＸ_W()'!F$2-1,"",VLOOKUP($A45-'576way_Regular Symbol(2wild)'!H$16,'576way_Regular Symbol(2wild)'!$P$3:$U$99,'576way_RegularＸ_W()'!F$3+1,FALSE)),
'576way_Regular Symbol(2wild)'!U44)</f>
        <v>A</v>
      </c>
      <c r="N45" s="363">
        <f t="shared" si="66"/>
        <v>41</v>
      </c>
      <c r="O45" s="344">
        <f>IF($A45&gt;='576way_Regular Symbol(2wild)'!D$16,"",IF(B45="","",IF(OR(B45=$O$1,B45=$P$1,B46=$O$1,B46=$P$1,B47=$O$1,B47=$P$1),0,1)))</f>
        <v>1</v>
      </c>
      <c r="P45" s="344">
        <f>IF($A45&gt;='576way_Regular Symbol(2wild)'!E$16,"",IF(C45="","",IF(OR(C45=$O$1,C45=$P$1,C46=$O$1,C46=$P$1,C47=$O$1,C47=$P$1),0,1)))</f>
        <v>1</v>
      </c>
      <c r="Q45" s="344">
        <f>IF($A45&gt;='576way_Regular Symbol(2wild)'!F$16,"",IF(D45="","",IF(OR(D45=$O$1,D45=$P$1,D46=$O$1,D46=$P$1,D47=$O$1,D47=$P$1,D48=$O$1,D48=$P$1),0,1)))</f>
        <v>0</v>
      </c>
      <c r="R45" s="344">
        <f>IF($A45&gt;='576way_Regular Symbol(2wild)'!G$16,"",IF(E45="","",IF(OR(E45=$O$1,E45=$P$1,E46=$O$1,E46=$P$1,E47=$O$1,E47=$P$1,E48=$O$1,E48=$P$1),0,1)))</f>
        <v>1</v>
      </c>
      <c r="S45" s="344">
        <f>IF($A45&gt;='576way_Regular Symbol(2wild)'!H$16,"",IF(F45="","",IF(OR(F45=$O$1,F45=$P$1,F46=$O$1,F46=$P$1,F47=$O$1,F47=$P$1,F48=$O$1,F48=$P$1),0,1)))</f>
        <v>1</v>
      </c>
      <c r="U45" s="344">
        <f>IF($A45&gt;='576way_Regular Symbol(2wild)'!D$16,"",IF(B45=0,"",IF(OR(B45=$U$1,B45=$V$1,B46=$U$1,B46=$V$1,B47=$U$1,B47=$V$1),0,1)))</f>
        <v>1</v>
      </c>
      <c r="V45" s="344">
        <f>IF($A45&gt;='576way_Regular Symbol(2wild)'!E$16,"",IF(C45=0,"",IF(OR(C45=$U$1,C45=$V$1,C46=$U$1,C46=$V$1,C47=$U$1,C47=$V$1),0,1)))</f>
        <v>0</v>
      </c>
      <c r="W45" s="3">
        <f>IF($A45&gt;='576way_Regular Symbol(2wild)'!F$16,"",IF(D45=0,"",IF(OR(D45=$U$1,D45=$V$1,D46=$U$1,D46=$V$1,D47=$U$1,D47=$V$1,D48=$U$1,D48=$V$1),0,1)))</f>
        <v>1</v>
      </c>
      <c r="X45" s="3">
        <f>IF($A45&gt;='576way_Regular Symbol(2wild)'!G$16,"",IF(E45=0,"",IF(OR(E45=$U$1,E45=$V$1,E46=$U$1,E46=$V$1,E47=$U$1,E47=$V$1,E48=$U$1,E48=$V$1),0,1)))</f>
        <v>1</v>
      </c>
      <c r="Y45" s="3">
        <f>IF($A45&gt;='576way_Regular Symbol(2wild)'!H$16,"",IF(F45=0,"",IF(OR(F45=$U$1,F45=$V$1,F46=$U$1,F46=$V$1,F47=$U$1,F47=$V$1,F48=$U$1,F48=$V$1),0,1)))</f>
        <v>1</v>
      </c>
      <c r="AA45" s="344">
        <f>IF($A45&gt;='576way_Regular Symbol(2wild)'!D$16,"",IF(B45=0,"",IF(OR(B45=$AA$1,B45=$AB$1,B46=$AA$1,B46=$AB$1,B47=$AA$1,,B47=$AB$1),0,1)))</f>
        <v>0</v>
      </c>
      <c r="AB45" s="344">
        <f>IF($A45&gt;='576way_Regular Symbol(2wild)'!E$16,"",IF(C45=0,"",IF(OR(C45=$AA$1,C45=$AB$1,C46=$AA$1,C46=$AB$1,C47=$AA$1,,C47=$AB$1),0,1)))</f>
        <v>1</v>
      </c>
      <c r="AC45" s="3">
        <f>IF($A45&gt;='576way_Regular Symbol(2wild)'!F$16,"",IF(D45=0,"",IF(OR(D45=$AA$1,D45=$AB$1,D46=$AA$1,D46=$AB$1,D47=$AA$1,D47=$AB$1,D48=$AA$1,D48=$AB$1),0,1)))</f>
        <v>1</v>
      </c>
      <c r="AD45" s="3">
        <f>IF($A45&gt;='576way_Regular Symbol(2wild)'!G$16,"",IF(E45=0,"",IF(OR(E45=$AA$1,E45=$AB$1,E46=$AA$1,E46=$AB$1,E47=$AA$1,E47=$AB$1,E48=$AA$1,E48=$AB$1),0,1)))</f>
        <v>1</v>
      </c>
      <c r="AE45" s="3">
        <f>IF($A45&gt;='576way_Regular Symbol(2wild)'!H$16,"",IF(F45=0,"",IF(OR(F45=$AA$1,F45=$AB$1,F46=$AA$1,F46=$AB$1,F47=$AA$1,F47=$AB$1,F48=$AA$1,F48=$AB$1),0,1)))</f>
        <v>1</v>
      </c>
      <c r="AG45" s="344">
        <f>IF($A45&gt;='576way_Regular Symbol(2wild)'!D$16,"",IF(B45=0,"",IF(OR(B45=$AG$1,B45=$AH$1,B46=$AG$1,B46=$AH$1,B47=$AG$1,B47=$AH$1),0,1)))</f>
        <v>0</v>
      </c>
      <c r="AH45" s="344">
        <f>IF($A45&gt;='576way_Regular Symbol(2wild)'!E$16,"",IF(C45=0,"",IF(OR(C45=$AG$1,C45=$AH$1,C46=$AG$1,C46=$AH$1,C47=$AG$1,C47=$AH$1),0,1)))</f>
        <v>0</v>
      </c>
      <c r="AI45" s="3">
        <f>IF($A45&gt;='576way_Regular Symbol(2wild)'!F$16,"",IF(D45=0,"",IF(OR(D45=$AG$1,D45=$AH$1,D46=$AG$1,D46=$AH$1,D47=$AG$1,D47=$AH$1,D48=$AG$1,D48=$AH$1),0,1)))</f>
        <v>1</v>
      </c>
      <c r="AJ45" s="3">
        <f>IF($A45&gt;='576way_Regular Symbol(2wild)'!G$16,"",IF(E45=0,"",IF(OR(E45=$AG$1,E45=$AH$1,E46=$AG$1,E46=$AH$1,E47=$AG$1,E47=$AH$1,E48=$AG$1,E48=$AH$1),0,1)))</f>
        <v>1</v>
      </c>
      <c r="AK45" s="3">
        <f>IF($A45&gt;='576way_Regular Symbol(2wild)'!H$16,"",IF(F45=0,"",IF(OR(F45=$AG$1,F45=$AH$1,F46=$AG$1,F46=$AH$1,F47=$AG$1,F47=$AH$1,F48=$AG$1,F48=$AH$1),0,1)))</f>
        <v>1</v>
      </c>
      <c r="AM45" s="344">
        <f>IF($A45&gt;='576way_Regular Symbol(2wild)'!D$16,"",IF(B45=0,"",IF(OR(B45=$AM$1,B45=$AN$1,B46=$AM$1,B46=$AN$1,B47=$AM$1,B47=$AN$1),0,1)))</f>
        <v>1</v>
      </c>
      <c r="AN45" s="344">
        <f>IF($A45&gt;='576way_Regular Symbol(2wild)'!E$16,"",IF(C45=0,"",IF(OR(C45=$AM$1,C45=$AN$1,C46=$AM$1,C46=$AN$1,C47=$AM$1,C47=$AN$1),0,1)))</f>
        <v>1</v>
      </c>
      <c r="AO45" s="3">
        <f>IF($A45&gt;='576way_Regular Symbol(2wild)'!F$16,"",IF(D45=0,"",IF(OR(D45=$AM$1,D45=$AN$1,D46=$AM$1,D46=$AN$1,D47=$AM$1,D47=$AN$1,D48=$AM$1,D48=$AN$1),0,1)))</f>
        <v>0</v>
      </c>
      <c r="AP45" s="3">
        <f>IF($A45&gt;='576way_Regular Symbol(2wild)'!G$16,"",IF(E45=0,"",IF(OR(E45=$AM$1,E45=$AN$1,E46=$AM$1,E46=$AN$1,E47=$AM$1,E47=$AN$1,E48=$AM$1,E48=$AN$1),0,1)))</f>
        <v>0</v>
      </c>
      <c r="AQ45" s="3">
        <f>IF($A45&gt;='576way_Regular Symbol(2wild)'!H$16,"",IF(F45=0,"",IF(OR(F45=$AM$1,F45=$AN$1,F46=$AM$1,F46=$AN$1,F47=$AM$1,F47=$AN$1,F48=$AM$1,F48=$AN$1),0,1)))</f>
        <v>1</v>
      </c>
      <c r="AS45" s="344">
        <f>IF($A45&gt;='576way_Regular Symbol(2wild)'!D$16,"",IF(B45=0,"",IF(OR(B45=$AM$1,B45=$AT$1,B46=$AM$1,B46=$AT$1,B47=$AM$1,B47=$AT$1),0,1)))</f>
        <v>1</v>
      </c>
      <c r="AT45" s="344">
        <f>IF($A45&gt;='576way_Regular Symbol(2wild)'!E$16,"",IF(C45=0,"",IF(OR(C45=$AM$1,C45=$AT$1,C46=$AM$1,C46=$AT$1,C47=$AM$1,C47=$AT$1),0,1)))</f>
        <v>1</v>
      </c>
      <c r="AU45" s="3">
        <f>IF($A45&gt;='576way_Regular Symbol(2wild)'!F$16,"",IF(D45=0,"",IF(OR(D45=$AM$1,D45=$AT$1,D46=$AM$1,D46=$AT$1,D47=$AM$1,D47=$AT$1,D48=$AM$1,D48=$AT$1),0,1)))</f>
        <v>1</v>
      </c>
      <c r="AV45" s="3">
        <f>IF($A45&gt;='576way_Regular Symbol(2wild)'!G$16,"",IF(E45=0,"",IF(OR(E45=$AM$1,E45=$AT$1,E46=$AM$1,E46=$AT$1,E47=$AM$1,E47=$AT$1,E48=$AM$1,E48=$AT$1),0,1)))</f>
        <v>1</v>
      </c>
      <c r="AW45" s="3">
        <f>IF($A45&gt;='576way_Regular Symbol(2wild)'!H$16,"",IF(F45=0,"",IF(OR(F45=$AM$1,F45=$AT$1,F46=$AM$1,F46=$AT$1,F47=$AM$1,F47=$AT$1,F48=$AM$1,F48=$AT$1),0,1)))</f>
        <v>1</v>
      </c>
      <c r="AY45" s="344">
        <f>IF($A45&gt;='576way_Regular Symbol(2wild)'!D$16,"",IF(B45=0,"",IF(OR(B45=$AM$1,B45=$AZ$1,B46=$AM$1,B46=$AZ$1,B47=$AM$1,B47=$AZ$1),0,1)))</f>
        <v>1</v>
      </c>
      <c r="AZ45" s="344">
        <f>IF($A45&gt;='576way_Regular Symbol(2wild)'!E$16,"",IF(C45=0,"",IF(OR(C45=$AM$1,C45=$AZ$1,C46=$AM$1,C46=$AZ$1,C47=$AM$1,C47=$AZ$1),0,1)))</f>
        <v>1</v>
      </c>
      <c r="BA45" s="3">
        <f>IF($A45&gt;='576way_Regular Symbol(2wild)'!F$16,"",IF(D45=0,"",IF(OR(D45=$AM$1,D45=$AZ$1,D46=$AM$1,D46=$AZ$1,D47=$AM$1,D47=$AZ$1,D48=$AM$1,D48=$AZ$1),0,1)))</f>
        <v>1</v>
      </c>
      <c r="BB45" s="3">
        <f>IF($A45&gt;='576way_Regular Symbol(2wild)'!G$16,"",IF(E45=0,"",IF(OR(E45=$AM$1,E45=$AZ$1,E46=$AM$1,E46=$AZ$1,E47=$AM$1,E47=$AZ$1,E48=$AM$1,E48=$AZ$1),0,1)))</f>
        <v>1</v>
      </c>
      <c r="BC45" s="3">
        <f>IF($A45&gt;='576way_Regular Symbol(2wild)'!H$16,"",IF(F45=0,"",IF(OR(F45=$AM$1,F45=$AZ$1,F46=$AM$1,F46=$AZ$1,F47=$AM$1,F47=$AZ$1,F48=$AM$1,F48=$AZ$1),0,1)))</f>
        <v>0</v>
      </c>
      <c r="BE45" s="344">
        <f>IF($A45&gt;='576way_Regular Symbol(2wild)'!D$16,"",IF(B45=0,"",IF(OR(B45=$AM$1,B45=$BF$1,B46=$AM$1,B46=$BF$1,B47=$AM$1,B47=$BF$1),0,1)))</f>
        <v>1</v>
      </c>
      <c r="BF45" s="344">
        <f>IF($A45&gt;='576way_Regular Symbol(2wild)'!E$16,"",IF(C45=0,"",IF(OR(C45=$AM$1,C45=$BF$1,C46=$AM$1,C46=$BF$1,C47=$AM$1,C47=$BF$1),0,1)))</f>
        <v>1</v>
      </c>
      <c r="BG45" s="3">
        <f>IF($A45&gt;='576way_Regular Symbol(2wild)'!F$16,"",IF(D45=0,"",COUNTIF(D45:D48,$BF$1)))</f>
        <v>0</v>
      </c>
      <c r="BH45" s="3">
        <f>IF($A45&gt;='576way_Regular Symbol(2wild)'!G$16,"",IF(E45=0,"",COUNTIF(E45:E48,$BF$1)))</f>
        <v>0</v>
      </c>
      <c r="BI45" s="3">
        <f>IF($A45&gt;='576way_Regular Symbol(2wild)'!H$16,"",IF(F45=0,"",COUNTIF(F45:F48,$BF$1)))</f>
        <v>1</v>
      </c>
      <c r="BK45" s="344">
        <f>IF($A45&gt;='576way_Regular Symbol(2wild)'!D$16,"",IF(B45=0,"",IF(OR(B45=$AM$1,B45=$BL$1,B46=$AM$1,B46=$BL$1,B47=$AM$1,B47=$BL$1),0,1)))</f>
        <v>1</v>
      </c>
      <c r="BL45" s="344">
        <f>IF($A45&gt;='576way_Regular Symbol(2wild)'!E$16,"",IF(C45=0,"",IF(OR(C45=$AM$1,C45=$BL$1,C46=$AM$1,C46=$BL$1,C47=$AM$1,C47=$BL$1),0,1)))</f>
        <v>1</v>
      </c>
      <c r="BM45" s="3">
        <f>IF($A45&gt;='576way_Regular Symbol(2wild)'!F$16,"",IF(D45=0,"",IF(OR(D45=$AM$1,D45=$BL$1,D46=$AM$1,D46=$BL$1,D47=$AM$1,D47=$BL$1,D48=$AM$1,D48=$BL$1),0,1)))</f>
        <v>1</v>
      </c>
      <c r="BN45" s="3">
        <f>IF($A45&gt;='576way_Regular Symbol(2wild)'!G$16,"",IF(E45=0,"",IF(OR(E45=$AM$1,E45=$BL$1,E46=$AM$1,E46=$BL$1,E47=$AM$1,E47=$BL$1,E48=$AM$1,E48=$BL$1),0,1)))</f>
        <v>1</v>
      </c>
      <c r="BO45" s="3">
        <f>IF($A45&gt;='576way_Regular Symbol(2wild)'!H$16,"",IF(F45=0,"",IF(OR(F45=$AM$1,F45=$BL$1,F46=$AM$1,F46=$BL$1,F47=$AM$1,F47=$BL$1,F48=$AM$1,F48=$BL$1),0,1)))</f>
        <v>1</v>
      </c>
      <c r="BQ45" s="3">
        <f>IF($A45&gt;='576way_Regular Symbol(2wild)'!D$16,"",IF(B45=0,"",IF(OR(B45=$BQ$1,B45=$BR$1,B46=$BQ$1,B46=$BR$1,B47=$BQ$1,B47=$BR$1),0,1)))</f>
        <v>1</v>
      </c>
      <c r="BR45" s="3">
        <f>IF($A45&gt;='576way_Regular Symbol(2wild)'!E$16,"",IF(C45=0,"",IF(OR(C45=$BQ$1,C45=$BR$1,C46=$BQ$1,C46=$BR$1,C47=$BQ$1,C47=$BR$1),0,1)))</f>
        <v>1</v>
      </c>
      <c r="BS45" s="3">
        <f>IF($A45&gt;='576way_Regular Symbol(2wild)'!F$16,"",IF(D45=0,"",IF(OR(D45=$BQ$1,D45=$BR$1,D46=$BQ$1,D46=$BR$1,D47=$BQ$1,D47=$BR$1,D48=$BQ$1,D48=$BR$1),0,1)))</f>
        <v>0</v>
      </c>
      <c r="BT45" s="3">
        <f>IF($A45&gt;='576way_Regular Symbol(2wild)'!G$16,"",IF(E45=0,"",IF(OR(E45=$BQ$1,E45=$BR$1,E46=$BQ$1,E46=$BR$1,E47=$BQ$1,E47=$BR$1,E48=$BQ$1,E48=$BR$1),0,1)))</f>
        <v>1</v>
      </c>
      <c r="BU45" s="3">
        <f>IF($A45&gt;='576way_Regular Symbol(2wild)'!H$16,"",IF(F45=0,"",IF(OR(F45=$BQ$1,F45=$BR$1,F46=$BQ$1,F46=$BR$1,F47=$BQ$1,F47=$BR$1,F48=$BQ$1,F48=$BR$1),0,1)))</f>
        <v>0</v>
      </c>
      <c r="BW45" s="3">
        <f>IF($A45&gt;='576way_Regular Symbol(2wild)'!D$16,"",IF(B45=0,"",IF(OR(B45=$BW$1,B46=$BW$1,B47=$BW$1,B45=$BX$1,B46=$BX$1,B47=$BX$1),0,1)))</f>
        <v>1</v>
      </c>
      <c r="BX45" s="3">
        <f>IF($A45&gt;='576way_Regular Symbol(2wild)'!E$16,"",IF(C45=0,"",IF(OR(C45=$BW$1,C46=$BW$1,C47=$BW$1,C45=$BX$1,C46=$BX$1,C47=$BX$1),0,1)))</f>
        <v>0</v>
      </c>
      <c r="BY45" s="3">
        <f>IF($A45&gt;='576way_Regular Symbol(2wild)'!F$16,"",IF(D45=0,"",IF(OR(D45=$BW$1,D46=$BW$1,D47=$BW$1,D45=$BX$1,D46=$BX$1,D47=$BX$1,D48=$BW$1,D48=$BX$1),0,1)))</f>
        <v>1</v>
      </c>
      <c r="BZ45" s="3">
        <f>IF($A45&gt;='576way_Regular Symbol(2wild)'!G$16,"",IF(E45=0,"",IF(OR(E45=$BW$1,E46=$BW$1,E47=$BW$1,E45=$BX$1,E46=$BX$1,E47=$BX$1,E48=$BW$1,E48=$BX$1),0,1)))</f>
        <v>0</v>
      </c>
      <c r="CA45" s="3">
        <f>IF($A45&gt;='576way_Regular Symbol(2wild)'!H$16,"",IF(F45=0,"",IF(OR(F45=$BW$1,F46=$BW$1,F47=$BW$1,F45=$BX$1,F46=$BX$1,F47=$BX$1,F48=$BW$1,F48=$BX$1),0,1)))</f>
        <v>1</v>
      </c>
      <c r="CC45" s="3">
        <f>IF($A45&gt;='576way_Regular Symbol(2wild)'!D$16,"",IF(B45=0,"",IF(OR(B45=$BW$1,B46=$BW$1,B47=$BW$1,B45=$CD$1,B46=$CD$1,B47=$CD$1),0,1)))</f>
        <v>1</v>
      </c>
      <c r="CD45" s="3">
        <f>IF($A45&gt;='576way_Regular Symbol(2wild)'!E$16,"",IF(C45=0,"",IF(OR(C45=$BW$1,C46=$BW$1,C47=$BW$1,C45=$CD$1,C46=$CD$1,C47=$CD$1),0,1)))</f>
        <v>1</v>
      </c>
      <c r="CE45" s="3">
        <f>IF($A45&gt;='576way_Regular Symbol(2wild)'!F$16,"",IF(D45=0,"",IF(OR(D45=$BW$1,D46=$BW$1,D47=$BW$1,D45=$CD$1,D46=$CD$1,D47=$CD$1,D48=$BW$1,D48=$CD$1),0,1)))</f>
        <v>1</v>
      </c>
      <c r="CF45" s="3">
        <f>IF($A45&gt;='576way_Regular Symbol(2wild)'!G$16,"",IF(E45=0,"",IF(OR(E45=$BW$1,E46=$BW$1,E47=$BW$1,E45=$CD$1,E46=$CD$1,E47=$CD$1,E48=$BW$1,E48=$CD$1),0,1)))</f>
        <v>1</v>
      </c>
      <c r="CG45" s="3">
        <f>IF($A45&gt;='576way_Regular Symbol(2wild)'!H$16,"",IF(F45=0,"",IF(OR(F45=$BW$1,F46=$BW$1,F47=$BW$1,F45=$CD$1,F46=$CD$1,F47=$CD$1,F48=$BW$1,F48=$CD$1),0,1)))</f>
        <v>1</v>
      </c>
      <c r="CI45" s="3">
        <f>IF($A45&gt;='576way_Regular Symbol(2wild)'!D$16,"",IF(B45=0,"",IF(OR(B45=$BW$1,B46=$BW$1,B47=$BW$1,B45=$CJ$1,B46=$CJ$1,B47=$CJ$1),0,1)))</f>
        <v>1</v>
      </c>
      <c r="CJ45" s="3">
        <f>IF($A45&gt;='576way_Regular Symbol(2wild)'!E$16,"",IF(C45=0,"",IF(OR(C45=$BW$1,C46=$BW$1,C47=$BW$1,C45=$CJ$1,C46=$CJ$1,C47=$CJ$1),0,1)))</f>
        <v>1</v>
      </c>
      <c r="CK45" s="3">
        <f>IF($A45&gt;='576way_Regular Symbol(2wild)'!F$16,"",IF(D45=0,"",IF(OR(D45=$BW$1,D46=$BW$1,D47=$BW$1,D45=$CJ$1,D46=$CJ$1,D47=$CJ$1,D48=$BW$1,D48=$CJ$1),0,1)))</f>
        <v>1</v>
      </c>
      <c r="CL45" s="3">
        <f>IF($A45&gt;='576way_Regular Symbol(2wild)'!G$16,"",IF(E45=0,"",IF(OR(E45=$BW$1,E46=$BW$1,E47=$BW$1,E45=$CJ$1,E46=$CJ$1,E47=$CJ$1,E48=$BW$1,E48=$CJ$1),0,1)))</f>
        <v>1</v>
      </c>
      <c r="CM45" s="3">
        <f>IF($A45&gt;='576way_Regular Symbol(2wild)'!H$16,"",IF(F45=0,"",IF(OR(F45=$BW$1,F46=$BW$1,F47=$BW$1,F45=$CJ$1,F46=$CJ$1,F47=$CJ$1,F48=$BW$1,F48=$CJ$1),0,1)))</f>
        <v>0</v>
      </c>
      <c r="CO45" s="3">
        <f>IF($A45&gt;='576way_Regular Symbol(2wild)'!D$16,"",IF(B45=0,"",IF(OR(B45=$BW$1,B46=$BW$1,B47=$BW$1,B45=$CP$1,B46=$CP$1,B47=$CP$1),0,1)))</f>
        <v>1</v>
      </c>
      <c r="CP45" s="3">
        <f>IF($A45&gt;='576way_Regular Symbol(2wild)'!E$16,"",IF(C45=0,"",IF(OR(C45=$BW$1,C46=$BW$1,C47=$BW$1,C45=$CP$1,C46=$CP$1,C47=$CP$1),0,1)))</f>
        <v>1</v>
      </c>
      <c r="CQ45" s="3">
        <f>IF($A45&gt;='576way_Regular Symbol(2wild)'!F$16,"",IF(D45=0,"",IF(OR(D45=$BW$1,D46=$BW$1,D47=$BW$1,D45=$CP$1,D46=$CP$1,D47=$CP$1,D48=$BW$1,D48=$CP$1),0,1)))</f>
        <v>1</v>
      </c>
      <c r="CR45" s="3">
        <f>IF($A45&gt;='576way_Regular Symbol(2wild)'!G$16,"",IF(E45=0,"",IF(OR(E45=$BW$1,E46=$BW$1,E47=$BW$1,E45=$CP$1,E46=$CP$1,E47=$CP$1,E48=$BW$1,E48=$CP$1),0,1)))</f>
        <v>1</v>
      </c>
      <c r="CS45" s="3">
        <f>IF($A45&gt;='576way_Regular Symbol(2wild)'!H$16,"",IF(F45=0,"",IF(OR(F45=$BW$1,F46=$BW$1,F47=$BW$1,F45=$CP$1,F46=$CP$1,F47=$CP$1,F48=$BW$1,F48=$CP$1),0,1)))</f>
        <v>0</v>
      </c>
      <c r="CU45" s="3">
        <f>IF($A45&gt;='576way_Regular Symbol(2wild)'!D$16,"",IF(B45=0,"",IF(OR(B45=$BW$1,B46=$BW$1,B47=$BW$1,B45=$CV$1,B46=$CV$1,B47=$CV$1),0,1)))</f>
        <v>1</v>
      </c>
      <c r="CV45" s="3">
        <f>IF($A45&gt;='576way_Regular Symbol(2wild)'!E$16,"",IF(C45=0,"",IF(OR(C45=$BW$1,C46=$BW$1,C47=$BW$1,C45=$CV$1,C46=$CV$1,C47=$CV$1),0,1)))</f>
        <v>1</v>
      </c>
      <c r="CW45" s="3">
        <f>IF($A45&gt;='576way_Regular Symbol(2wild)'!F$16,"",IF(D45=0,"",IF(OR(D45=$BW$1,D46=$BW$1,D47=$BW$1,D45=$CV$1,D46=$CV$1,D47=$CV$1,D48=$BW$1,D48=$CV$1),0,1)))</f>
        <v>1</v>
      </c>
      <c r="CX45" s="3">
        <f>IF($A45&gt;='576way_Regular Symbol(2wild)'!G$16,"",IF(E45=0,"",IF(OR(E45=$BW$1,E46=$BW$1,E47=$BW$1,E45=$CV$1,E46=$CV$1,E47=$CV$1,E48=$BW$1,E48=$CV$1),0,1)))</f>
        <v>1</v>
      </c>
      <c r="CY45" s="3">
        <f>IF($A45&gt;='576way_Regular Symbol(2wild)'!H$16,"",IF(F45=0,"",IF(OR(F45=$BW$1,F46=$BW$1,F47=$BW$1,F45=$CV$1,F46=$CV$1,F47=$CV$1,F48=$BW$1,F48=$CV$1),0,1)))</f>
        <v>1</v>
      </c>
    </row>
    <row r="46" spans="1:103">
      <c r="A46" s="337">
        <f>IF('243way_Regular Symbol'!L45="","",'243way_Regular Symbol'!L45)</f>
        <v>42</v>
      </c>
      <c r="B46" s="191" t="str">
        <f>IF('576way_Regular Symbol(2wild)'!Q45="",
IF($A46-'576way_Regular Symbol(2wild)'!D$16&gt;='576way_RegularＸ_W()'!B$2-1,"",VLOOKUP($A46-'576way_Regular Symbol(2wild)'!D$16,'576way_Regular Symbol(2wild)'!$P$3:$U$99,'576way_RegularＸ_W()'!B$3+1,FALSE)),
'576way_Regular Symbol(2wild)'!Q45)</f>
        <v>M4</v>
      </c>
      <c r="C46" s="191" t="str">
        <f>IF('576way_Regular Symbol(2wild)'!R45="",
IF($A46-'576way_Regular Symbol(2wild)'!E$16&gt;='576way_RegularＸ_W()'!C$2-1,"",VLOOKUP($A46-'576way_Regular Symbol(2wild)'!E$16,'576way_Regular Symbol(2wild)'!$P$3:$U$99,'576way_RegularＸ_W()'!C$3+1,FALSE)),
'576way_Regular Symbol(2wild)'!R45)</f>
        <v>M4</v>
      </c>
      <c r="D46" s="191" t="str">
        <f>IF('576way_Regular Symbol(2wild)'!S45="",
IF($A46-'576way_Regular Symbol(2wild)'!F$16&gt;='576way_RegularＸ_W()'!D$2-1,"",VLOOKUP($A46-'576way_Regular Symbol(2wild)'!F$16,'576way_Regular Symbol(2wild)'!$P$3:$U$99,'576way_RegularＸ_W()'!D$3+1,FALSE)),
'576way_Regular Symbol(2wild)'!S45)</f>
        <v>M1</v>
      </c>
      <c r="E46" s="191" t="str">
        <f>IF('576way_Regular Symbol(2wild)'!T45="",
IF($A46-'576way_Regular Symbol(2wild)'!G$16&gt;='576way_RegularＸ_W()'!E$2-1,"",VLOOKUP($A46-'576way_Regular Symbol(2wild)'!G$16,'576way_Regular Symbol(2wild)'!$P$3:$U$99,'576way_RegularＸ_W()'!E$3+1,FALSE)),
'576way_Regular Symbol(2wild)'!T45)</f>
        <v>K</v>
      </c>
      <c r="F46" s="191" t="str">
        <f>IF('576way_Regular Symbol(2wild)'!U45="",
IF($A46-'576way_Regular Symbol(2wild)'!H$16&gt;='576way_RegularＸ_W()'!F$2-1,"",VLOOKUP($A46-'576way_Regular Symbol(2wild)'!H$16,'576way_Regular Symbol(2wild)'!$P$3:$U$99,'576way_RegularＸ_W()'!F$3+1,FALSE)),
'576way_Regular Symbol(2wild)'!U45)</f>
        <v>J</v>
      </c>
      <c r="N46" s="363">
        <f t="shared" si="66"/>
        <v>42</v>
      </c>
      <c r="O46" s="344">
        <f>IF($A46&gt;='576way_Regular Symbol(2wild)'!D$16,"",IF(B46="","",IF(OR(B46=$O$1,B46=$P$1,B47=$O$1,B47=$P$1,B48=$O$1,B48=$P$1),0,1)))</f>
        <v>1</v>
      </c>
      <c r="P46" s="344">
        <f>IF($A46&gt;='576way_Regular Symbol(2wild)'!E$16,"",IF(C46="","",IF(OR(C46=$O$1,C46=$P$1,C47=$O$1,C47=$P$1,C48=$O$1,C48=$P$1),0,1)))</f>
        <v>1</v>
      </c>
      <c r="Q46" s="344">
        <f>IF($A46&gt;='576way_Regular Symbol(2wild)'!F$16,"",IF(D46="","",IF(OR(D46=$O$1,D46=$P$1,D47=$O$1,D47=$P$1,D48=$O$1,D48=$P$1,D49=$O$1,D49=$P$1),0,1)))</f>
        <v>0</v>
      </c>
      <c r="R46" s="344">
        <f>IF($A46&gt;='576way_Regular Symbol(2wild)'!G$16,"",IF(E46="","",IF(OR(E46=$O$1,E46=$P$1,E47=$O$1,E47=$P$1,E48=$O$1,E48=$P$1,E49=$O$1,E49=$P$1),0,1)))</f>
        <v>1</v>
      </c>
      <c r="S46" s="344">
        <f>IF($A46&gt;='576way_Regular Symbol(2wild)'!H$16,"",IF(F46="","",IF(OR(F46=$O$1,F46=$P$1,F47=$O$1,F47=$P$1,F48=$O$1,F48=$P$1,F49=$O$1,F49=$P$1),0,1)))</f>
        <v>1</v>
      </c>
      <c r="U46" s="344">
        <f>IF($A46&gt;='576way_Regular Symbol(2wild)'!D$16,"",IF(B46=0,"",IF(OR(B46=$U$1,B46=$V$1,B47=$U$1,B47=$V$1,B48=$U$1,B48=$V$1),0,1)))</f>
        <v>1</v>
      </c>
      <c r="V46" s="344">
        <f>IF($A46&gt;='576way_Regular Symbol(2wild)'!E$16,"",IF(C46=0,"",IF(OR(C46=$U$1,C46=$V$1,C47=$U$1,C47=$V$1,C48=$U$1,C48=$V$1),0,1)))</f>
        <v>0</v>
      </c>
      <c r="W46" s="3">
        <f>IF($A46&gt;='576way_Regular Symbol(2wild)'!F$16,"",IF(D46=0,"",IF(OR(D46=$U$1,D46=$V$1,D47=$U$1,D47=$V$1,D48=$U$1,D48=$V$1,D49=$U$1,D49=$V$1),0,1)))</f>
        <v>1</v>
      </c>
      <c r="X46" s="3">
        <f>IF($A46&gt;='576way_Regular Symbol(2wild)'!G$16,"",IF(E46=0,"",IF(OR(E46=$U$1,E46=$V$1,E47=$U$1,E47=$V$1,E48=$U$1,E48=$V$1,E49=$U$1,E49=$V$1),0,1)))</f>
        <v>1</v>
      </c>
      <c r="Y46" s="3">
        <f>IF($A46&gt;='576way_Regular Symbol(2wild)'!H$16,"",IF(F46=0,"",IF(OR(F46=$U$1,F46=$V$1,F47=$U$1,F47=$V$1,F48=$U$1,F48=$V$1,F49=$U$1,F49=$V$1),0,1)))</f>
        <v>1</v>
      </c>
      <c r="AA46" s="344">
        <f>IF($A46&gt;='576way_Regular Symbol(2wild)'!D$16,"",IF(B46=0,"",IF(OR(B46=$AA$1,B46=$AB$1,B47=$AA$1,B47=$AB$1,B48=$AA$1,,B48=$AB$1),0,1)))</f>
        <v>0</v>
      </c>
      <c r="AB46" s="344">
        <f>IF($A46&gt;='576way_Regular Symbol(2wild)'!E$16,"",IF(C46=0,"",IF(OR(C46=$AA$1,C46=$AB$1,C47=$AA$1,C47=$AB$1,C48=$AA$1,,C48=$AB$1),0,1)))</f>
        <v>1</v>
      </c>
      <c r="AC46" s="3">
        <f>IF($A46&gt;='576way_Regular Symbol(2wild)'!F$16,"",IF(D46=0,"",IF(OR(D46=$AA$1,D46=$AB$1,D47=$AA$1,D47=$AB$1,D48=$AA$1,D48=$AB$1,D49=$AA$1,D49=$AB$1),0,1)))</f>
        <v>1</v>
      </c>
      <c r="AD46" s="3">
        <f>IF($A46&gt;='576way_Regular Symbol(2wild)'!G$16,"",IF(E46=0,"",IF(OR(E46=$AA$1,E46=$AB$1,E47=$AA$1,E47=$AB$1,E48=$AA$1,E48=$AB$1,E49=$AA$1,E49=$AB$1),0,1)))</f>
        <v>1</v>
      </c>
      <c r="AE46" s="3">
        <f>IF($A46&gt;='576way_Regular Symbol(2wild)'!H$16,"",IF(F46=0,"",IF(OR(F46=$AA$1,F46=$AB$1,F47=$AA$1,F47=$AB$1,F48=$AA$1,F48=$AB$1,F49=$AA$1,F49=$AB$1),0,1)))</f>
        <v>1</v>
      </c>
      <c r="AG46" s="344">
        <f>IF($A46&gt;='576way_Regular Symbol(2wild)'!D$16,"",IF(B46=0,"",IF(OR(B46=$AG$1,B46=$AH$1,B47=$AG$1,B47=$AH$1,B48=$AG$1,B48=$AH$1),0,1)))</f>
        <v>0</v>
      </c>
      <c r="AH46" s="344">
        <f>IF($A46&gt;='576way_Regular Symbol(2wild)'!E$16,"",IF(C46=0,"",IF(OR(C46=$AG$1,C46=$AH$1,C47=$AG$1,C47=$AH$1,C48=$AG$1,C48=$AH$1),0,1)))</f>
        <v>0</v>
      </c>
      <c r="AI46" s="3">
        <f>IF($A46&gt;='576way_Regular Symbol(2wild)'!F$16,"",IF(D46=0,"",IF(OR(D46=$AG$1,D46=$AH$1,D47=$AG$1,D47=$AH$1,D48=$AG$1,D48=$AH$1,D49=$AG$1,D49=$AH$1),0,1)))</f>
        <v>1</v>
      </c>
      <c r="AJ46" s="3">
        <f>IF($A46&gt;='576way_Regular Symbol(2wild)'!G$16,"",IF(E46=0,"",IF(OR(E46=$AG$1,E46=$AH$1,E47=$AG$1,E47=$AH$1,E48=$AG$1,E48=$AH$1,E49=$AG$1,E49=$AH$1),0,1)))</f>
        <v>1</v>
      </c>
      <c r="AK46" s="3">
        <f>IF($A46&gt;='576way_Regular Symbol(2wild)'!H$16,"",IF(F46=0,"",IF(OR(F46=$AG$1,F46=$AH$1,F47=$AG$1,F47=$AH$1,F48=$AG$1,F48=$AH$1,F49=$AG$1,F49=$AH$1),0,1)))</f>
        <v>1</v>
      </c>
      <c r="AM46" s="344">
        <f>IF($A46&gt;='576way_Regular Symbol(2wild)'!D$16,"",IF(B46=0,"",IF(OR(B46=$AM$1,B46=$AN$1,B47=$AM$1,B47=$AN$1,B48=$AM$1,B48=$AN$1),0,1)))</f>
        <v>1</v>
      </c>
      <c r="AN46" s="344">
        <f>IF($A46&gt;='576way_Regular Symbol(2wild)'!E$16,"",IF(C46=0,"",IF(OR(C46=$AM$1,C46=$AN$1,C47=$AM$1,C47=$AN$1,C48=$AM$1,C48=$AN$1),0,1)))</f>
        <v>1</v>
      </c>
      <c r="AO46" s="3">
        <f>IF($A46&gt;='576way_Regular Symbol(2wild)'!F$16,"",IF(D46=0,"",IF(OR(D46=$AM$1,D46=$AN$1,D47=$AM$1,D47=$AN$1,D48=$AM$1,D48=$AN$1,D49=$AM$1,D49=$AN$1),0,1)))</f>
        <v>0</v>
      </c>
      <c r="AP46" s="3">
        <f>IF($A46&gt;='576way_Regular Symbol(2wild)'!G$16,"",IF(E46=0,"",IF(OR(E46=$AM$1,E46=$AN$1,E47=$AM$1,E47=$AN$1,E48=$AM$1,E48=$AN$1,E49=$AM$1,E49=$AN$1),0,1)))</f>
        <v>0</v>
      </c>
      <c r="AQ46" s="3">
        <f>IF($A46&gt;='576way_Regular Symbol(2wild)'!H$16,"",IF(F46=0,"",IF(OR(F46=$AM$1,F46=$AN$1,F47=$AM$1,F47=$AN$1,F48=$AM$1,F48=$AN$1,F49=$AM$1,F49=$AN$1),0,1)))</f>
        <v>1</v>
      </c>
      <c r="AS46" s="344">
        <f>IF($A46&gt;='576way_Regular Symbol(2wild)'!D$16,"",IF(B46=0,"",IF(OR(B46=$AM$1,B46=$AT$1,B47=$AM$1,B47=$AT$1,B48=$AM$1,B48=$AT$1),0,1)))</f>
        <v>1</v>
      </c>
      <c r="AT46" s="344">
        <f>IF($A46&gt;='576way_Regular Symbol(2wild)'!E$16,"",IF(C46=0,"",IF(OR(C46=$AM$1,C46=$AT$1,C47=$AM$1,C47=$AT$1,C48=$AM$1,C48=$AT$1),0,1)))</f>
        <v>1</v>
      </c>
      <c r="AU46" s="3">
        <f>IF($A46&gt;='576way_Regular Symbol(2wild)'!F$16,"",IF(D46=0,"",IF(OR(D46=$AM$1,D46=$AT$1,D47=$AM$1,D47=$AT$1,D48=$AM$1,D48=$AT$1,D49=$AM$1,D49=$AT$1),0,1)))</f>
        <v>1</v>
      </c>
      <c r="AV46" s="3">
        <f>IF($A46&gt;='576way_Regular Symbol(2wild)'!G$16,"",IF(E46=0,"",IF(OR(E46=$AM$1,E46=$AT$1,E47=$AM$1,E47=$AT$1,E48=$AM$1,E48=$AT$1,E49=$AM$1,E49=$AT$1),0,1)))</f>
        <v>1</v>
      </c>
      <c r="AW46" s="3">
        <f>IF($A46&gt;='576way_Regular Symbol(2wild)'!H$16,"",IF(F46=0,"",IF(OR(F46=$AM$1,F46=$AT$1,F47=$AM$1,F47=$AT$1,F48=$AM$1,F48=$AT$1,F49=$AM$1,F49=$AT$1),0,1)))</f>
        <v>1</v>
      </c>
      <c r="AY46" s="344">
        <f>IF($A46&gt;='576way_Regular Symbol(2wild)'!D$16,"",IF(B46=0,"",IF(OR(B46=$AM$1,B46=$AZ$1,B47=$AM$1,B47=$AZ$1,B48=$AM$1,B48=$AZ$1),0,1)))</f>
        <v>1</v>
      </c>
      <c r="AZ46" s="344">
        <f>IF($A46&gt;='576way_Regular Symbol(2wild)'!E$16,"",IF(C46=0,"",IF(OR(C46=$AM$1,C46=$AZ$1,C47=$AM$1,C47=$AZ$1,C48=$AM$1,C48=$AZ$1),0,1)))</f>
        <v>1</v>
      </c>
      <c r="BA46" s="3">
        <f>IF($A46&gt;='576way_Regular Symbol(2wild)'!F$16,"",IF(D46=0,"",IF(OR(D46=$AM$1,D46=$AZ$1,D47=$AM$1,D47=$AZ$1,D48=$AM$1,D48=$AZ$1,D49=$AM$1,D49=$AZ$1),0,1)))</f>
        <v>1</v>
      </c>
      <c r="BB46" s="3">
        <f>IF($A46&gt;='576way_Regular Symbol(2wild)'!G$16,"",IF(E46=0,"",IF(OR(E46=$AM$1,E46=$AZ$1,E47=$AM$1,E47=$AZ$1,E48=$AM$1,E48=$AZ$1,E49=$AM$1,E49=$AZ$1),0,1)))</f>
        <v>1</v>
      </c>
      <c r="BC46" s="3">
        <f>IF($A46&gt;='576way_Regular Symbol(2wild)'!H$16,"",IF(F46=0,"",IF(OR(F46=$AM$1,F46=$AZ$1,F47=$AM$1,F47=$AZ$1,F48=$AM$1,F48=$AZ$1,F49=$AM$1,F49=$AZ$1),0,1)))</f>
        <v>0</v>
      </c>
      <c r="BE46" s="344">
        <f>IF($A46&gt;='576way_Regular Symbol(2wild)'!D$16,"",IF(B46=0,"",IF(OR(B46=$AM$1,B46=$BF$1,B47=$AM$1,B47=$BF$1,B48=$AM$1,B48=$BF$1),0,1)))</f>
        <v>1</v>
      </c>
      <c r="BF46" s="344">
        <f>IF($A46&gt;='576way_Regular Symbol(2wild)'!E$16,"",IF(C46=0,"",IF(OR(C46=$AM$1,C46=$BF$1,C47=$AM$1,C47=$BF$1,C48=$AM$1,C48=$BF$1),0,1)))</f>
        <v>1</v>
      </c>
      <c r="BG46" s="3">
        <f>IF($A46&gt;='576way_Regular Symbol(2wild)'!F$16,"",IF(D46=0,"",COUNTIF(D46:D49,$BF$1)))</f>
        <v>0</v>
      </c>
      <c r="BH46" s="3">
        <f>IF($A46&gt;='576way_Regular Symbol(2wild)'!G$16,"",IF(E46=0,"",COUNTIF(E46:E49,$BF$1)))</f>
        <v>0</v>
      </c>
      <c r="BI46" s="3">
        <f>IF($A46&gt;='576way_Regular Symbol(2wild)'!H$16,"",IF(F46=0,"",COUNTIF(F46:F49,$BF$1)))</f>
        <v>1</v>
      </c>
      <c r="BK46" s="344">
        <f>IF($A46&gt;='576way_Regular Symbol(2wild)'!D$16,"",IF(B46=0,"",IF(OR(B46=$AM$1,B46=$BL$1,B47=$AM$1,B47=$BL$1,B48=$AM$1,B48=$BL$1),0,1)))</f>
        <v>1</v>
      </c>
      <c r="BL46" s="344">
        <f>IF($A46&gt;='576way_Regular Symbol(2wild)'!E$16,"",IF(C46=0,"",IF(OR(C46=$AM$1,C46=$BL$1,C47=$AM$1,C47=$BL$1,C48=$AM$1,C48=$BL$1),0,1)))</f>
        <v>1</v>
      </c>
      <c r="BM46" s="3">
        <f>IF($A46&gt;='576way_Regular Symbol(2wild)'!F$16,"",IF(D46=0,"",IF(OR(D46=$AM$1,D46=$BL$1,D47=$AM$1,D47=$BL$1,D48=$AM$1,D48=$BL$1,D49=$AM$1,D49=$BL$1),0,1)))</f>
        <v>1</v>
      </c>
      <c r="BN46" s="3">
        <f>IF($A46&gt;='576way_Regular Symbol(2wild)'!G$16,"",IF(E46=0,"",IF(OR(E46=$AM$1,E46=$BL$1,E47=$AM$1,E47=$BL$1,E48=$AM$1,E48=$BL$1,E49=$AM$1,E49=$BL$1),0,1)))</f>
        <v>1</v>
      </c>
      <c r="BO46" s="3">
        <f>IF($A46&gt;='576way_Regular Symbol(2wild)'!H$16,"",IF(F46=0,"",IF(OR(F46=$AM$1,F46=$BL$1,F47=$AM$1,F47=$BL$1,F48=$AM$1,F48=$BL$1,F49=$AM$1,F49=$BL$1),0,1)))</f>
        <v>1</v>
      </c>
      <c r="BQ46" s="3">
        <f>IF($A46&gt;='576way_Regular Symbol(2wild)'!D$16,"",IF(B46=0,"",IF(OR(B46=$BQ$1,B46=$BR$1,B47=$BQ$1,B47=$BR$1,B48=$BQ$1,B48=$BR$1),0,1)))</f>
        <v>0</v>
      </c>
      <c r="BR46" s="3">
        <f>IF($A46&gt;='576way_Regular Symbol(2wild)'!E$16,"",IF(C46=0,"",IF(OR(C46=$BQ$1,C46=$BR$1,C47=$BQ$1,C47=$BR$1,C48=$BQ$1,C48=$BR$1),0,1)))</f>
        <v>1</v>
      </c>
      <c r="BS46" s="3">
        <f>IF($A46&gt;='576way_Regular Symbol(2wild)'!F$16,"",IF(D46=0,"",IF(OR(D46=$BQ$1,D46=$BR$1,D47=$BQ$1,D47=$BR$1,D48=$BQ$1,D48=$BR$1,D49=$BQ$1,D49=$BR$1),0,1)))</f>
        <v>1</v>
      </c>
      <c r="BT46" s="3">
        <f>IF($A46&gt;='576way_Regular Symbol(2wild)'!G$16,"",IF(E46=0,"",IF(OR(E46=$BQ$1,E46=$BR$1,E47=$BQ$1,E47=$BR$1,E48=$BQ$1,E48=$BR$1,E49=$BQ$1,E49=$BR$1),0,1)))</f>
        <v>1</v>
      </c>
      <c r="BU46" s="3">
        <f>IF($A46&gt;='576way_Regular Symbol(2wild)'!H$16,"",IF(F46=0,"",IF(OR(F46=$BQ$1,F46=$BR$1,F47=$BQ$1,F47=$BR$1,F48=$BQ$1,F48=$BR$1,F49=$BQ$1,F49=$BR$1),0,1)))</f>
        <v>1</v>
      </c>
      <c r="BW46" s="3">
        <f>IF($A46&gt;='576way_Regular Symbol(2wild)'!D$16,"",IF(B46=0,"",IF(OR(B46=$BW$1,B47=$BW$1,B48=$BW$1,B46=$BX$1,B47=$BX$1,B48=$BX$1),0,1)))</f>
        <v>1</v>
      </c>
      <c r="BX46" s="3">
        <f>IF($A46&gt;='576way_Regular Symbol(2wild)'!E$16,"",IF(C46=0,"",IF(OR(C46=$BW$1,C47=$BW$1,C48=$BW$1,C46=$BX$1,C47=$BX$1,C48=$BX$1),0,1)))</f>
        <v>1</v>
      </c>
      <c r="BY46" s="3">
        <f>IF($A46&gt;='576way_Regular Symbol(2wild)'!F$16,"",IF(D46=0,"",IF(OR(D46=$BW$1,D47=$BW$1,D48=$BW$1,D46=$BX$1,D47=$BX$1,D48=$BX$1,D49=$BW$1,D49=$BX$1),0,1)))</f>
        <v>0</v>
      </c>
      <c r="BZ46" s="3">
        <f>IF($A46&gt;='576way_Regular Symbol(2wild)'!G$16,"",IF(E46=0,"",IF(OR(E46=$BW$1,E47=$BW$1,E48=$BW$1,E46=$BX$1,E47=$BX$1,E48=$BX$1,E49=$BW$1,E49=$BX$1),0,1)))</f>
        <v>0</v>
      </c>
      <c r="CA46" s="3">
        <f>IF($A46&gt;='576way_Regular Symbol(2wild)'!H$16,"",IF(F46=0,"",IF(OR(F46=$BW$1,F47=$BW$1,F48=$BW$1,F46=$BX$1,F47=$BX$1,F48=$BX$1,F49=$BW$1,F49=$BX$1),0,1)))</f>
        <v>1</v>
      </c>
      <c r="CC46" s="3">
        <f>IF($A46&gt;='576way_Regular Symbol(2wild)'!D$16,"",IF(B46=0,"",IF(OR(B46=$BW$1,B47=$BW$1,B48=$BW$1,B46=$CD$1,B47=$CD$1,B48=$CD$1),0,1)))</f>
        <v>1</v>
      </c>
      <c r="CD46" s="3">
        <f>IF($A46&gt;='576way_Regular Symbol(2wild)'!E$16,"",IF(C46=0,"",IF(OR(C46=$BW$1,C47=$BW$1,C48=$BW$1,C46=$CD$1,C47=$CD$1,C48=$CD$1),0,1)))</f>
        <v>1</v>
      </c>
      <c r="CE46" s="3">
        <f>IF($A46&gt;='576way_Regular Symbol(2wild)'!F$16,"",IF(D46=0,"",IF(OR(D46=$BW$1,D47=$BW$1,D48=$BW$1,D46=$CD$1,D47=$CD$1,D48=$CD$1,D49=$BW$1,D49=$CD$1),0,1)))</f>
        <v>1</v>
      </c>
      <c r="CF46" s="3">
        <f>IF($A46&gt;='576way_Regular Symbol(2wild)'!G$16,"",IF(E46=0,"",IF(OR(E46=$BW$1,E47=$BW$1,E48=$BW$1,E46=$CD$1,E47=$CD$1,E48=$CD$1,E49=$BW$1,E49=$CD$1),0,1)))</f>
        <v>0</v>
      </c>
      <c r="CG46" s="3">
        <f>IF($A46&gt;='576way_Regular Symbol(2wild)'!H$16,"",IF(F46=0,"",IF(OR(F46=$BW$1,F47=$BW$1,F48=$BW$1,F46=$CD$1,F47=$CD$1,F48=$CD$1,F49=$BW$1,F49=$CD$1),0,1)))</f>
        <v>1</v>
      </c>
      <c r="CI46" s="3">
        <f>IF($A46&gt;='576way_Regular Symbol(2wild)'!D$16,"",IF(B46=0,"",IF(OR(B46=$BW$1,B47=$BW$1,B48=$BW$1,B46=$CJ$1,B47=$CJ$1,B48=$CJ$1),0,1)))</f>
        <v>1</v>
      </c>
      <c r="CJ46" s="3">
        <f>IF($A46&gt;='576way_Regular Symbol(2wild)'!E$16,"",IF(C46=0,"",IF(OR(C46=$BW$1,C47=$BW$1,C48=$BW$1,C46=$CJ$1,C47=$CJ$1,C48=$CJ$1),0,1)))</f>
        <v>1</v>
      </c>
      <c r="CK46" s="3">
        <f>IF($A46&gt;='576way_Regular Symbol(2wild)'!F$16,"",IF(D46=0,"",IF(OR(D46=$BW$1,D47=$BW$1,D48=$BW$1,D46=$CJ$1,D47=$CJ$1,D48=$CJ$1,D49=$BW$1,D49=$CJ$1),0,1)))</f>
        <v>1</v>
      </c>
      <c r="CL46" s="3">
        <f>IF($A46&gt;='576way_Regular Symbol(2wild)'!G$16,"",IF(E46=0,"",IF(OR(E46=$BW$1,E47=$BW$1,E48=$BW$1,E46=$CJ$1,E47=$CJ$1,E48=$CJ$1,E49=$BW$1,E49=$CJ$1),0,1)))</f>
        <v>1</v>
      </c>
      <c r="CM46" s="3">
        <f>IF($A46&gt;='576way_Regular Symbol(2wild)'!H$16,"",IF(F46=0,"",IF(OR(F46=$BW$1,F47=$BW$1,F48=$BW$1,F46=$CJ$1,F47=$CJ$1,F48=$CJ$1,F49=$BW$1,F49=$CJ$1),0,1)))</f>
        <v>0</v>
      </c>
      <c r="CO46" s="3">
        <f>IF($A46&gt;='576way_Regular Symbol(2wild)'!D$16,"",IF(B46=0,"",IF(OR(B46=$BW$1,B47=$BW$1,B48=$BW$1,B46=$CP$1,B47=$CP$1,B48=$CP$1),0,1)))</f>
        <v>1</v>
      </c>
      <c r="CP46" s="3">
        <f>IF($A46&gt;='576way_Regular Symbol(2wild)'!E$16,"",IF(C46=0,"",IF(OR(C46=$BW$1,C47=$BW$1,C48=$BW$1,C46=$CP$1,C47=$CP$1,C48=$CP$1),0,1)))</f>
        <v>1</v>
      </c>
      <c r="CQ46" s="3">
        <f>IF($A46&gt;='576way_Regular Symbol(2wild)'!F$16,"",IF(D46=0,"",IF(OR(D46=$BW$1,D47=$BW$1,D48=$BW$1,D46=$CP$1,D47=$CP$1,D48=$CP$1,D49=$BW$1,D49=$CP$1),0,1)))</f>
        <v>1</v>
      </c>
      <c r="CR46" s="3">
        <f>IF($A46&gt;='576way_Regular Symbol(2wild)'!G$16,"",IF(E46=0,"",IF(OR(E46=$BW$1,E47=$BW$1,E48=$BW$1,E46=$CP$1,E47=$CP$1,E48=$CP$1,E49=$BW$1,E49=$CP$1),0,1)))</f>
        <v>1</v>
      </c>
      <c r="CS46" s="3">
        <f>IF($A46&gt;='576way_Regular Symbol(2wild)'!H$16,"",IF(F46=0,"",IF(OR(F46=$BW$1,F47=$BW$1,F48=$BW$1,F46=$CP$1,F47=$CP$1,F48=$CP$1,F49=$BW$1,F49=$CP$1),0,1)))</f>
        <v>0</v>
      </c>
      <c r="CU46" s="3">
        <f>IF($A46&gt;='576way_Regular Symbol(2wild)'!D$16,"",IF(B46=0,"",IF(OR(B46=$BW$1,B47=$BW$1,B48=$BW$1,B46=$CV$1,B47=$CV$1,B48=$CV$1),0,1)))</f>
        <v>1</v>
      </c>
      <c r="CV46" s="3">
        <f>IF($A46&gt;='576way_Regular Symbol(2wild)'!E$16,"",IF(C46=0,"",IF(OR(C46=$BW$1,C47=$BW$1,C48=$BW$1,C46=$CV$1,C47=$CV$1,C48=$CV$1),0,1)))</f>
        <v>1</v>
      </c>
      <c r="CW46" s="3">
        <f>IF($A46&gt;='576way_Regular Symbol(2wild)'!F$16,"",IF(D46=0,"",IF(OR(D46=$BW$1,D47=$BW$1,D48=$BW$1,D46=$CV$1,D47=$CV$1,D48=$CV$1,D49=$BW$1,D49=$CV$1),0,1)))</f>
        <v>1</v>
      </c>
      <c r="CX46" s="3">
        <f>IF($A46&gt;='576way_Regular Symbol(2wild)'!G$16,"",IF(E46=0,"",IF(OR(E46=$BW$1,E47=$BW$1,E48=$BW$1,E46=$CV$1,E47=$CV$1,E48=$CV$1,E49=$BW$1,E49=$CV$1),0,1)))</f>
        <v>1</v>
      </c>
      <c r="CY46" s="3">
        <f>IF($A46&gt;='576way_Regular Symbol(2wild)'!H$16,"",IF(F46=0,"",IF(OR(F46=$BW$1,F47=$BW$1,F48=$BW$1,F46=$CV$1,F47=$CV$1,F48=$CV$1,F49=$BW$1,F49=$CV$1),0,1)))</f>
        <v>1</v>
      </c>
    </row>
    <row r="47" spans="1:103">
      <c r="A47" s="337">
        <f>IF('243way_Regular Symbol'!L46="","",'243way_Regular Symbol'!L46)</f>
        <v>43</v>
      </c>
      <c r="B47" s="191" t="str">
        <f>IF('576way_Regular Symbol(2wild)'!Q46="",
IF($A47-'576way_Regular Symbol(2wild)'!D$16&gt;='576way_RegularＸ_W()'!B$2-1,"",VLOOKUP($A47-'576way_Regular Symbol(2wild)'!D$16,'576way_Regular Symbol(2wild)'!$P$3:$U$99,'576way_RegularＸ_W()'!B$3+1,FALSE)),
'576way_Regular Symbol(2wild)'!Q46)</f>
        <v>M3</v>
      </c>
      <c r="C47" s="191" t="str">
        <f>IF('576way_Regular Symbol(2wild)'!R46="",
IF($A47-'576way_Regular Symbol(2wild)'!E$16&gt;='576way_RegularＸ_W()'!C$2-1,"",VLOOKUP($A47-'576way_Regular Symbol(2wild)'!E$16,'576way_Regular Symbol(2wild)'!$P$3:$U$99,'576way_RegularＸ_W()'!C$3+1,FALSE)),
'576way_Regular Symbol(2wild)'!R46)</f>
        <v>M2</v>
      </c>
      <c r="D47" s="191" t="str">
        <f>IF('576way_Regular Symbol(2wild)'!S46="",
IF($A47-'576way_Regular Symbol(2wild)'!F$16&gt;='576way_RegularＸ_W()'!D$2-1,"",VLOOKUP($A47-'576way_Regular Symbol(2wild)'!F$16,'576way_Regular Symbol(2wild)'!$P$3:$U$99,'576way_RegularＸ_W()'!D$3+1,FALSE)),
'576way_Regular Symbol(2wild)'!S46)</f>
        <v>M5</v>
      </c>
      <c r="E47" s="191" t="str">
        <f>IF('576way_Regular Symbol(2wild)'!T46="",
IF($A47-'576way_Regular Symbol(2wild)'!G$16&gt;='576way_RegularＸ_W()'!E$2-1,"",VLOOKUP($A47-'576way_Regular Symbol(2wild)'!G$16,'576way_Regular Symbol(2wild)'!$P$3:$U$99,'576way_RegularＸ_W()'!E$3+1,FALSE)),
'576way_Regular Symbol(2wild)'!T46)</f>
        <v>S1</v>
      </c>
      <c r="F47" s="191" t="str">
        <f>IF('576way_Regular Symbol(2wild)'!U46="",
IF($A47-'576way_Regular Symbol(2wild)'!H$16&gt;='576way_RegularＸ_W()'!F$2-1,"",VLOOKUP($A47-'576way_Regular Symbol(2wild)'!H$16,'576way_Regular Symbol(2wild)'!$P$3:$U$99,'576way_RegularＸ_W()'!F$3+1,FALSE)),
'576way_Regular Symbol(2wild)'!U46)</f>
        <v>TE</v>
      </c>
      <c r="N47" s="363">
        <f t="shared" si="66"/>
        <v>43</v>
      </c>
      <c r="O47" s="344">
        <f>IF($A47&gt;='576way_Regular Symbol(2wild)'!D$16,"",IF(B47="","",IF(OR(B47=$O$1,B47=$P$1,B48=$O$1,B48=$P$1,B49=$O$1,B49=$P$1),0,1)))</f>
        <v>1</v>
      </c>
      <c r="P47" s="344">
        <f>IF($A47&gt;='576way_Regular Symbol(2wild)'!E$16,"",IF(C47="","",IF(OR(C47=$O$1,C47=$P$1,C48=$O$1,C48=$P$1,C49=$O$1,C49=$P$1),0,1)))</f>
        <v>1</v>
      </c>
      <c r="Q47" s="344">
        <f>IF($A47&gt;='576way_Regular Symbol(2wild)'!F$16,"",IF(D47="","",IF(OR(D47=$O$1,D47=$P$1,D48=$O$1,D48=$P$1,D49=$O$1,D49=$P$1,D50=$O$1,D50=$P$1),0,1)))</f>
        <v>1</v>
      </c>
      <c r="R47" s="344">
        <f>IF($A47&gt;='576way_Regular Symbol(2wild)'!G$16,"",IF(E47="","",IF(OR(E47=$O$1,E47=$P$1,E48=$O$1,E48=$P$1,E49=$O$1,E49=$P$1,E50=$O$1,E50=$P$1),0,1)))</f>
        <v>1</v>
      </c>
      <c r="S47" s="344">
        <f>IF($A47&gt;='576way_Regular Symbol(2wild)'!H$16,"",IF(F47="","",IF(OR(F47=$O$1,F47=$P$1,F48=$O$1,F48=$P$1,F49=$O$1,F49=$P$1,F50=$O$1,F50=$P$1),0,1)))</f>
        <v>0</v>
      </c>
      <c r="U47" s="344">
        <f>IF($A47&gt;='576way_Regular Symbol(2wild)'!D$16,"",IF(B47=0,"",IF(OR(B47=$U$1,B47=$V$1,B48=$U$1,B48=$V$1,B49=$U$1,B49=$V$1),0,1)))</f>
        <v>1</v>
      </c>
      <c r="V47" s="344">
        <f>IF($A47&gt;='576way_Regular Symbol(2wild)'!E$16,"",IF(C47=0,"",IF(OR(C47=$U$1,C47=$V$1,C48=$U$1,C48=$V$1,C49=$U$1,C49=$V$1),0,1)))</f>
        <v>0</v>
      </c>
      <c r="W47" s="3">
        <f>IF($A47&gt;='576way_Regular Symbol(2wild)'!F$16,"",IF(D47=0,"",IF(OR(D47=$U$1,D47=$V$1,D48=$U$1,D48=$V$1,D49=$U$1,D49=$V$1,D50=$U$1,D50=$V$1),0,1)))</f>
        <v>1</v>
      </c>
      <c r="X47" s="3">
        <f>IF($A47&gt;='576way_Regular Symbol(2wild)'!G$16,"",IF(E47=0,"",IF(OR(E47=$U$1,E47=$V$1,E48=$U$1,E48=$V$1,E49=$U$1,E49=$V$1,E50=$U$1,E50=$V$1),0,1)))</f>
        <v>1</v>
      </c>
      <c r="Y47" s="3">
        <f>IF($A47&gt;='576way_Regular Symbol(2wild)'!H$16,"",IF(F47=0,"",IF(OR(F47=$U$1,F47=$V$1,F48=$U$1,F48=$V$1,F49=$U$1,F49=$V$1,F50=$U$1,F50=$V$1),0,1)))</f>
        <v>1</v>
      </c>
      <c r="AA47" s="344">
        <f>IF($A47&gt;='576way_Regular Symbol(2wild)'!D$16,"",IF(B47=0,"",IF(OR(B47=$AA$1,B47=$AB$1,B48=$AA$1,B48=$AB$1,B49=$AA$1,,B49=$AB$1),0,1)))</f>
        <v>0</v>
      </c>
      <c r="AB47" s="344">
        <f>IF($A47&gt;='576way_Regular Symbol(2wild)'!E$16,"",IF(C47=0,"",IF(OR(C47=$AA$1,C47=$AB$1,C48=$AA$1,C48=$AB$1,C49=$AA$1,,C49=$AB$1),0,1)))</f>
        <v>1</v>
      </c>
      <c r="AC47" s="3">
        <f>IF($A47&gt;='576way_Regular Symbol(2wild)'!F$16,"",IF(D47=0,"",IF(OR(D47=$AA$1,D47=$AB$1,D48=$AA$1,D48=$AB$1,D49=$AA$1,D49=$AB$1,D50=$AA$1,D50=$AB$1),0,1)))</f>
        <v>1</v>
      </c>
      <c r="AD47" s="3">
        <f>IF($A47&gt;='576way_Regular Symbol(2wild)'!G$16,"",IF(E47=0,"",IF(OR(E47=$AA$1,E47=$AB$1,E48=$AA$1,E48=$AB$1,E49=$AA$1,E49=$AB$1,E50=$AA$1,E50=$AB$1),0,1)))</f>
        <v>1</v>
      </c>
      <c r="AE47" s="3">
        <f>IF($A47&gt;='576way_Regular Symbol(2wild)'!H$16,"",IF(F47=0,"",IF(OR(F47=$AA$1,F47=$AB$1,F48=$AA$1,F48=$AB$1,F49=$AA$1,F49=$AB$1,F50=$AA$1,F50=$AB$1),0,1)))</f>
        <v>1</v>
      </c>
      <c r="AG47" s="344">
        <f>IF($A47&gt;='576way_Regular Symbol(2wild)'!D$16,"",IF(B47=0,"",IF(OR(B47=$AG$1,B47=$AH$1,B48=$AG$1,B48=$AH$1,B49=$AG$1,B49=$AH$1),0,1)))</f>
        <v>1</v>
      </c>
      <c r="AH47" s="344">
        <f>IF($A47&gt;='576way_Regular Symbol(2wild)'!E$16,"",IF(C47=0,"",IF(OR(C47=$AG$1,C47=$AH$1,C48=$AG$1,C48=$AH$1,C49=$AG$1,C49=$AH$1),0,1)))</f>
        <v>1</v>
      </c>
      <c r="AI47" s="3">
        <f>IF($A47&gt;='576way_Regular Symbol(2wild)'!F$16,"",IF(D47=0,"",IF(OR(D47=$AG$1,D47=$AH$1,D48=$AG$1,D48=$AH$1,D49=$AG$1,D49=$AH$1,D50=$AG$1,D50=$AH$1),0,1)))</f>
        <v>1</v>
      </c>
      <c r="AJ47" s="3">
        <f>IF($A47&gt;='576way_Regular Symbol(2wild)'!G$16,"",IF(E47=0,"",IF(OR(E47=$AG$1,E47=$AH$1,E48=$AG$1,E48=$AH$1,E49=$AG$1,E49=$AH$1,E50=$AG$1,E50=$AH$1),0,1)))</f>
        <v>1</v>
      </c>
      <c r="AK47" s="3">
        <f>IF($A47&gt;='576way_Regular Symbol(2wild)'!H$16,"",IF(F47=0,"",IF(OR(F47=$AG$1,F47=$AH$1,F48=$AG$1,F48=$AH$1,F49=$AG$1,F49=$AH$1,F50=$AG$1,F50=$AH$1),0,1)))</f>
        <v>1</v>
      </c>
      <c r="AM47" s="344">
        <f>IF($A47&gt;='576way_Regular Symbol(2wild)'!D$16,"",IF(B47=0,"",IF(OR(B47=$AM$1,B47=$AN$1,B48=$AM$1,B48=$AN$1,B49=$AM$1,B49=$AN$1),0,1)))</f>
        <v>1</v>
      </c>
      <c r="AN47" s="344">
        <f>IF($A47&gt;='576way_Regular Symbol(2wild)'!E$16,"",IF(C47=0,"",IF(OR(C47=$AM$1,C47=$AN$1,C48=$AM$1,C48=$AN$1,C49=$AM$1,C49=$AN$1),0,1)))</f>
        <v>1</v>
      </c>
      <c r="AO47" s="3">
        <f>IF($A47&gt;='576way_Regular Symbol(2wild)'!F$16,"",IF(D47=0,"",IF(OR(D47=$AM$1,D47=$AN$1,D48=$AM$1,D48=$AN$1,D49=$AM$1,D49=$AN$1,D50=$AM$1,D50=$AN$1),0,1)))</f>
        <v>0</v>
      </c>
      <c r="AP47" s="3">
        <f>IF($A47&gt;='576way_Regular Symbol(2wild)'!G$16,"",IF(E47=0,"",IF(OR(E47=$AM$1,E47=$AN$1,E48=$AM$1,E48=$AN$1,E49=$AM$1,E49=$AN$1,E50=$AM$1,E50=$AN$1),0,1)))</f>
        <v>0</v>
      </c>
      <c r="AQ47" s="3">
        <f>IF($A47&gt;='576way_Regular Symbol(2wild)'!H$16,"",IF(F47=0,"",IF(OR(F47=$AM$1,F47=$AN$1,F48=$AM$1,F48=$AN$1,F49=$AM$1,F49=$AN$1,F50=$AM$1,F50=$AN$1),0,1)))</f>
        <v>1</v>
      </c>
      <c r="AS47" s="344">
        <f>IF($A47&gt;='576way_Regular Symbol(2wild)'!D$16,"",IF(B47=0,"",IF(OR(B47=$AM$1,B47=$AT$1,B48=$AM$1,B48=$AT$1,B49=$AM$1,B49=$AT$1),0,1)))</f>
        <v>1</v>
      </c>
      <c r="AT47" s="344">
        <f>IF($A47&gt;='576way_Regular Symbol(2wild)'!E$16,"",IF(C47=0,"",IF(OR(C47=$AM$1,C47=$AT$1,C48=$AM$1,C48=$AT$1,C49=$AM$1,C49=$AT$1),0,1)))</f>
        <v>1</v>
      </c>
      <c r="AU47" s="3">
        <f>IF($A47&gt;='576way_Regular Symbol(2wild)'!F$16,"",IF(D47=0,"",IF(OR(D47=$AM$1,D47=$AT$1,D48=$AM$1,D48=$AT$1,D49=$AM$1,D49=$AT$1,D50=$AM$1,D50=$AT$1),0,1)))</f>
        <v>1</v>
      </c>
      <c r="AV47" s="3">
        <f>IF($A47&gt;='576way_Regular Symbol(2wild)'!G$16,"",IF(E47=0,"",IF(OR(E47=$AM$1,E47=$AT$1,E48=$AM$1,E48=$AT$1,E49=$AM$1,E49=$AT$1,E50=$AM$1,E50=$AT$1),0,1)))</f>
        <v>1</v>
      </c>
      <c r="AW47" s="3">
        <f>IF($A47&gt;='576way_Regular Symbol(2wild)'!H$16,"",IF(F47=0,"",IF(OR(F47=$AM$1,F47=$AT$1,F48=$AM$1,F48=$AT$1,F49=$AM$1,F49=$AT$1,F50=$AM$1,F50=$AT$1),0,1)))</f>
        <v>1</v>
      </c>
      <c r="AY47" s="344">
        <f>IF($A47&gt;='576way_Regular Symbol(2wild)'!D$16,"",IF(B47=0,"",IF(OR(B47=$AM$1,B47=$AZ$1,B48=$AM$1,B48=$AZ$1,B49=$AM$1,B49=$AZ$1),0,1)))</f>
        <v>1</v>
      </c>
      <c r="AZ47" s="344">
        <f>IF($A47&gt;='576way_Regular Symbol(2wild)'!E$16,"",IF(C47=0,"",IF(OR(C47=$AM$1,C47=$AZ$1,C48=$AM$1,C48=$AZ$1,C49=$AM$1,C49=$AZ$1),0,1)))</f>
        <v>1</v>
      </c>
      <c r="BA47" s="3">
        <f>IF($A47&gt;='576way_Regular Symbol(2wild)'!F$16,"",IF(D47=0,"",IF(OR(D47=$AM$1,D47=$AZ$1,D48=$AM$1,D48=$AZ$1,D49=$AM$1,D49=$AZ$1,D50=$AM$1,D50=$AZ$1),0,1)))</f>
        <v>1</v>
      </c>
      <c r="BB47" s="3">
        <f>IF($A47&gt;='576way_Regular Symbol(2wild)'!G$16,"",IF(E47=0,"",IF(OR(E47=$AM$1,E47=$AZ$1,E48=$AM$1,E48=$AZ$1,E49=$AM$1,E49=$AZ$1,E50=$AM$1,E50=$AZ$1),0,1)))</f>
        <v>1</v>
      </c>
      <c r="BC47" s="3">
        <f>IF($A47&gt;='576way_Regular Symbol(2wild)'!H$16,"",IF(F47=0,"",IF(OR(F47=$AM$1,F47=$AZ$1,F48=$AM$1,F48=$AZ$1,F49=$AM$1,F49=$AZ$1,F50=$AM$1,F50=$AZ$1),0,1)))</f>
        <v>0</v>
      </c>
      <c r="BE47" s="344">
        <f>IF($A47&gt;='576way_Regular Symbol(2wild)'!D$16,"",IF(B47=0,"",IF(OR(B47=$AM$1,B47=$BF$1,B48=$AM$1,B48=$BF$1,B49=$AM$1,B49=$BF$1),0,1)))</f>
        <v>1</v>
      </c>
      <c r="BF47" s="344">
        <f>IF($A47&gt;='576way_Regular Symbol(2wild)'!E$16,"",IF(C47=0,"",IF(OR(C47=$AM$1,C47=$BF$1,C48=$AM$1,C48=$BF$1,C49=$AM$1,C49=$BF$1),0,1)))</f>
        <v>1</v>
      </c>
      <c r="BG47" s="3">
        <f>IF($A47&gt;='576way_Regular Symbol(2wild)'!F$16,"",IF(D47=0,"",COUNTIF(D47:D50,$BF$1)))</f>
        <v>0</v>
      </c>
      <c r="BH47" s="3">
        <f>IF($A47&gt;='576way_Regular Symbol(2wild)'!G$16,"",IF(E47=0,"",COUNTIF(E47:E50,$BF$1)))</f>
        <v>0</v>
      </c>
      <c r="BI47" s="3">
        <f>IF($A47&gt;='576way_Regular Symbol(2wild)'!H$16,"",IF(F47=0,"",COUNTIF(F47:F50,$BF$1)))</f>
        <v>1</v>
      </c>
      <c r="BK47" s="344">
        <f>IF($A47&gt;='576way_Regular Symbol(2wild)'!D$16,"",IF(B47=0,"",IF(OR(B47=$AM$1,B47=$BL$1,B48=$AM$1,B48=$BL$1,B49=$AM$1,B49=$BL$1),0,1)))</f>
        <v>1</v>
      </c>
      <c r="BL47" s="344">
        <f>IF($A47&gt;='576way_Regular Symbol(2wild)'!E$16,"",IF(C47=0,"",IF(OR(C47=$AM$1,C47=$BL$1,C48=$AM$1,C48=$BL$1,C49=$AM$1,C49=$BL$1),0,1)))</f>
        <v>1</v>
      </c>
      <c r="BM47" s="3">
        <f>IF($A47&gt;='576way_Regular Symbol(2wild)'!F$16,"",IF(D47=0,"",IF(OR(D47=$AM$1,D47=$BL$1,D48=$AM$1,D48=$BL$1,D49=$AM$1,D49=$BL$1,D50=$AM$1,D50=$BL$1),0,1)))</f>
        <v>1</v>
      </c>
      <c r="BN47" s="3">
        <f>IF($A47&gt;='576way_Regular Symbol(2wild)'!G$16,"",IF(E47=0,"",IF(OR(E47=$AM$1,E47=$BL$1,E48=$AM$1,E48=$BL$1,E49=$AM$1,E49=$BL$1,E50=$AM$1,E50=$BL$1),0,1)))</f>
        <v>1</v>
      </c>
      <c r="BO47" s="3">
        <f>IF($A47&gt;='576way_Regular Symbol(2wild)'!H$16,"",IF(F47=0,"",IF(OR(F47=$AM$1,F47=$BL$1,F48=$AM$1,F48=$BL$1,F49=$AM$1,F49=$BL$1,F50=$AM$1,F50=$BL$1),0,1)))</f>
        <v>1</v>
      </c>
      <c r="BQ47" s="3">
        <f>IF($A47&gt;='576way_Regular Symbol(2wild)'!D$16,"",IF(B47=0,"",IF(OR(B47=$BQ$1,B47=$BR$1,B48=$BQ$1,B48=$BR$1,B49=$BQ$1,B49=$BR$1),0,1)))</f>
        <v>0</v>
      </c>
      <c r="BR47" s="3">
        <f>IF($A47&gt;='576way_Regular Symbol(2wild)'!E$16,"",IF(C47=0,"",IF(OR(C47=$BQ$1,C47=$BR$1,C48=$BQ$1,C48=$BR$1,C49=$BQ$1,C49=$BR$1),0,1)))</f>
        <v>1</v>
      </c>
      <c r="BS47" s="3">
        <f>IF($A47&gt;='576way_Regular Symbol(2wild)'!F$16,"",IF(D47=0,"",IF(OR(D47=$BQ$1,D47=$BR$1,D48=$BQ$1,D48=$BR$1,D49=$BQ$1,D49=$BR$1,D50=$BQ$1,D50=$BR$1),0,1)))</f>
        <v>1</v>
      </c>
      <c r="BT47" s="3">
        <f>IF($A47&gt;='576way_Regular Symbol(2wild)'!G$16,"",IF(E47=0,"",IF(OR(E47=$BQ$1,E47=$BR$1,E48=$BQ$1,E48=$BR$1,E49=$BQ$1,E49=$BR$1,E50=$BQ$1,E50=$BR$1),0,1)))</f>
        <v>0</v>
      </c>
      <c r="BU47" s="3">
        <f>IF($A47&gt;='576way_Regular Symbol(2wild)'!H$16,"",IF(F47=0,"",IF(OR(F47=$BQ$1,F47=$BR$1,F48=$BQ$1,F48=$BR$1,F49=$BQ$1,F49=$BR$1,F50=$BQ$1,F50=$BR$1),0,1)))</f>
        <v>1</v>
      </c>
      <c r="BW47" s="3">
        <f>IF($A47&gt;='576way_Regular Symbol(2wild)'!D$16,"",IF(B47=0,"",IF(OR(B47=$BW$1,B48=$BW$1,B49=$BW$1,B47=$BX$1,B48=$BX$1,B49=$BX$1),0,1)))</f>
        <v>1</v>
      </c>
      <c r="BX47" s="3">
        <f>IF($A47&gt;='576way_Regular Symbol(2wild)'!E$16,"",IF(C47=0,"",IF(OR(C47=$BW$1,C48=$BW$1,C49=$BW$1,C47=$BX$1,C48=$BX$1,C49=$BX$1),0,1)))</f>
        <v>1</v>
      </c>
      <c r="BY47" s="3">
        <f>IF($A47&gt;='576way_Regular Symbol(2wild)'!F$16,"",IF(D47=0,"",IF(OR(D47=$BW$1,D48=$BW$1,D49=$BW$1,D47=$BX$1,D48=$BX$1,D49=$BX$1,D50=$BW$1,D50=$BX$1),0,1)))</f>
        <v>0</v>
      </c>
      <c r="BZ47" s="3">
        <f>IF($A47&gt;='576way_Regular Symbol(2wild)'!G$16,"",IF(E47=0,"",IF(OR(E47=$BW$1,E48=$BW$1,E49=$BW$1,E47=$BX$1,E48=$BX$1,E49=$BX$1,E50=$BW$1,E50=$BX$1),0,1)))</f>
        <v>1</v>
      </c>
      <c r="CA47" s="3">
        <f>IF($A47&gt;='576way_Regular Symbol(2wild)'!H$16,"",IF(F47=0,"",IF(OR(F47=$BW$1,F48=$BW$1,F49=$BW$1,F47=$BX$1,F48=$BX$1,F49=$BX$1,F50=$BW$1,F50=$BX$1),0,1)))</f>
        <v>1</v>
      </c>
      <c r="CC47" s="3">
        <f>IF($A47&gt;='576way_Regular Symbol(2wild)'!D$16,"",IF(B47=0,"",IF(OR(B47=$BW$1,B48=$BW$1,B49=$BW$1,B47=$CD$1,B48=$CD$1,B49=$CD$1),0,1)))</f>
        <v>1</v>
      </c>
      <c r="CD47" s="3">
        <f>IF($A47&gt;='576way_Regular Symbol(2wild)'!E$16,"",IF(C47=0,"",IF(OR(C47=$BW$1,C48=$BW$1,C49=$BW$1,C47=$CD$1,C48=$CD$1,C49=$CD$1),0,1)))</f>
        <v>1</v>
      </c>
      <c r="CE47" s="3">
        <f>IF($A47&gt;='576way_Regular Symbol(2wild)'!F$16,"",IF(D47=0,"",IF(OR(D47=$BW$1,D48=$BW$1,D49=$BW$1,D47=$CD$1,D48=$CD$1,D49=$CD$1,D50=$BW$1,D50=$CD$1),0,1)))</f>
        <v>1</v>
      </c>
      <c r="CF47" s="3">
        <f>IF($A47&gt;='576way_Regular Symbol(2wild)'!G$16,"",IF(E47=0,"",IF(OR(E47=$BW$1,E48=$BW$1,E49=$BW$1,E47=$CD$1,E48=$CD$1,E49=$CD$1,E50=$BW$1,E50=$CD$1),0,1)))</f>
        <v>0</v>
      </c>
      <c r="CG47" s="3">
        <f>IF($A47&gt;='576way_Regular Symbol(2wild)'!H$16,"",IF(F47=0,"",IF(OR(F47=$BW$1,F48=$BW$1,F49=$BW$1,F47=$CD$1,F48=$CD$1,F49=$CD$1,F50=$BW$1,F50=$CD$1),0,1)))</f>
        <v>1</v>
      </c>
      <c r="CI47" s="3">
        <f>IF($A47&gt;='576way_Regular Symbol(2wild)'!D$16,"",IF(B47=0,"",IF(OR(B47=$BW$1,B48=$BW$1,B49=$BW$1,B47=$CJ$1,B48=$CJ$1,B49=$CJ$1),0,1)))</f>
        <v>1</v>
      </c>
      <c r="CJ47" s="3">
        <f>IF($A47&gt;='576way_Regular Symbol(2wild)'!E$16,"",IF(C47=0,"",IF(OR(C47=$BW$1,C48=$BW$1,C49=$BW$1,C47=$CJ$1,C48=$CJ$1,C49=$CJ$1),0,1)))</f>
        <v>0</v>
      </c>
      <c r="CK47" s="3">
        <f>IF($A47&gt;='576way_Regular Symbol(2wild)'!F$16,"",IF(D47=0,"",IF(OR(D47=$BW$1,D48=$BW$1,D49=$BW$1,D47=$CJ$1,D48=$CJ$1,D49=$CJ$1,D50=$BW$1,D50=$CJ$1),0,1)))</f>
        <v>1</v>
      </c>
      <c r="CL47" s="3">
        <f>IF($A47&gt;='576way_Regular Symbol(2wild)'!G$16,"",IF(E47=0,"",IF(OR(E47=$BW$1,E48=$BW$1,E49=$BW$1,E47=$CJ$1,E48=$CJ$1,E49=$CJ$1,E50=$BW$1,E50=$CJ$1),0,1)))</f>
        <v>1</v>
      </c>
      <c r="CM47" s="3">
        <f>IF($A47&gt;='576way_Regular Symbol(2wild)'!H$16,"",IF(F47=0,"",IF(OR(F47=$BW$1,F48=$BW$1,F49=$BW$1,F47=$CJ$1,F48=$CJ$1,F49=$CJ$1,F50=$BW$1,F50=$CJ$1),0,1)))</f>
        <v>0</v>
      </c>
      <c r="CO47" s="3">
        <f>IF($A47&gt;='576way_Regular Symbol(2wild)'!D$16,"",IF(B47=0,"",IF(OR(B47=$BW$1,B48=$BW$1,B49=$BW$1,B47=$CP$1,B48=$CP$1,B49=$CP$1),0,1)))</f>
        <v>0</v>
      </c>
      <c r="CP47" s="3">
        <f>IF($A47&gt;='576way_Regular Symbol(2wild)'!E$16,"",IF(C47=0,"",IF(OR(C47=$BW$1,C48=$BW$1,C49=$BW$1,C47=$CP$1,C48=$CP$1,C49=$CP$1),0,1)))</f>
        <v>1</v>
      </c>
      <c r="CQ47" s="3">
        <f>IF($A47&gt;='576way_Regular Symbol(2wild)'!F$16,"",IF(D47=0,"",IF(OR(D47=$BW$1,D48=$BW$1,D49=$BW$1,D47=$CP$1,D48=$CP$1,D49=$CP$1,D50=$BW$1,D50=$CP$1),0,1)))</f>
        <v>1</v>
      </c>
      <c r="CR47" s="3">
        <f>IF($A47&gt;='576way_Regular Symbol(2wild)'!G$16,"",IF(E47=0,"",IF(OR(E47=$BW$1,E48=$BW$1,E49=$BW$1,E47=$CP$1,E48=$CP$1,E49=$CP$1,E50=$BW$1,E50=$CP$1),0,1)))</f>
        <v>1</v>
      </c>
      <c r="CS47" s="3">
        <f>IF($A47&gt;='576way_Regular Symbol(2wild)'!H$16,"",IF(F47=0,"",IF(OR(F47=$BW$1,F48=$BW$1,F49=$BW$1,F47=$CP$1,F48=$CP$1,F49=$CP$1,F50=$BW$1,F50=$CP$1),0,1)))</f>
        <v>0</v>
      </c>
      <c r="CU47" s="3">
        <f>IF($A47&gt;='576way_Regular Symbol(2wild)'!D$16,"",IF(B47=0,"",IF(OR(B47=$BW$1,B48=$BW$1,B49=$BW$1,B47=$CV$1,B48=$CV$1,B49=$CV$1),0,1)))</f>
        <v>1</v>
      </c>
      <c r="CV47" s="3">
        <f>IF($A47&gt;='576way_Regular Symbol(2wild)'!E$16,"",IF(C47=0,"",IF(OR(C47=$BW$1,C48=$BW$1,C49=$BW$1,C47=$CV$1,C48=$CV$1,C49=$CV$1),0,1)))</f>
        <v>1</v>
      </c>
      <c r="CW47" s="3">
        <f>IF($A47&gt;='576way_Regular Symbol(2wild)'!F$16,"",IF(D47=0,"",IF(OR(D47=$BW$1,D48=$BW$1,D49=$BW$1,D47=$CV$1,D48=$CV$1,D49=$CV$1,D50=$BW$1,D50=$CV$1),0,1)))</f>
        <v>1</v>
      </c>
      <c r="CX47" s="3">
        <f>IF($A47&gt;='576way_Regular Symbol(2wild)'!G$16,"",IF(E47=0,"",IF(OR(E47=$BW$1,E48=$BW$1,E49=$BW$1,E47=$CV$1,E48=$CV$1,E49=$CV$1,E50=$BW$1,E50=$CV$1),0,1)))</f>
        <v>1</v>
      </c>
      <c r="CY47" s="3">
        <f>IF($A47&gt;='576way_Regular Symbol(2wild)'!H$16,"",IF(F47=0,"",IF(OR(F47=$BW$1,F48=$BW$1,F49=$BW$1,F47=$CV$1,F48=$CV$1,F49=$CV$1,F50=$BW$1,F50=$CV$1),0,1)))</f>
        <v>1</v>
      </c>
    </row>
    <row r="48" spans="1:103">
      <c r="A48" s="337">
        <f>IF('243way_Regular Symbol'!L47="","",'243way_Regular Symbol'!L47)</f>
        <v>44</v>
      </c>
      <c r="B48" s="191" t="str">
        <f>IF('576way_Regular Symbol(2wild)'!Q47="",
IF($A48-'576way_Regular Symbol(2wild)'!D$16&gt;='576way_RegularＸ_W()'!B$2-1,"",VLOOKUP($A48-'576way_Regular Symbol(2wild)'!D$16,'576way_Regular Symbol(2wild)'!$P$3:$U$99,'576way_RegularＸ_W()'!B$3+1,FALSE)),
'576way_Regular Symbol(2wild)'!Q47)</f>
        <v>A</v>
      </c>
      <c r="C48" s="191" t="str">
        <f>IF('576way_Regular Symbol(2wild)'!R47="",
IF($A48-'576way_Regular Symbol(2wild)'!E$16&gt;='576way_RegularＸ_W()'!C$2-1,"",VLOOKUP($A48-'576way_Regular Symbol(2wild)'!E$16,'576way_Regular Symbol(2wild)'!$P$3:$U$99,'576way_RegularＸ_W()'!C$3+1,FALSE)),
'576way_Regular Symbol(2wild)'!R47)</f>
        <v>M2</v>
      </c>
      <c r="D48" s="191" t="str">
        <f>IF('576way_Regular Symbol(2wild)'!S47="",
IF($A48-'576way_Regular Symbol(2wild)'!F$16&gt;='576way_RegularＸ_W()'!D$2-1,"",VLOOKUP($A48-'576way_Regular Symbol(2wild)'!F$16,'576way_Regular Symbol(2wild)'!$P$3:$U$99,'576way_RegularＸ_W()'!D$3+1,FALSE)),
'576way_Regular Symbol(2wild)'!S47)</f>
        <v>M5</v>
      </c>
      <c r="E48" s="191" t="str">
        <f>IF('576way_Regular Symbol(2wild)'!T47="",
IF($A48-'576way_Regular Symbol(2wild)'!G$16&gt;='576way_RegularＸ_W()'!E$2-1,"",VLOOKUP($A48-'576way_Regular Symbol(2wild)'!G$16,'576way_Regular Symbol(2wild)'!$P$3:$U$99,'576way_RegularＸ_W()'!E$3+1,FALSE)),
'576way_Regular Symbol(2wild)'!T47)</f>
        <v>M5</v>
      </c>
      <c r="F48" s="191" t="str">
        <f>IF('576way_Regular Symbol(2wild)'!U47="",
IF($A48-'576way_Regular Symbol(2wild)'!H$16&gt;='576way_RegularＸ_W()'!F$2-1,"",VLOOKUP($A48-'576way_Regular Symbol(2wild)'!H$16,'576way_Regular Symbol(2wild)'!$P$3:$U$99,'576way_RegularＸ_W()'!F$3+1,FALSE)),
'576way_Regular Symbol(2wild)'!U47)</f>
        <v>BN</v>
      </c>
      <c r="N48" s="363">
        <f t="shared" si="66"/>
        <v>44</v>
      </c>
      <c r="O48" s="344">
        <f>IF($A48&gt;='576way_Regular Symbol(2wild)'!D$16,"",IF(B48="","",IF(OR(B48=$O$1,B48=$P$1,B49=$O$1,B49=$P$1,B50=$O$1,B50=$P$1),0,1)))</f>
        <v>1</v>
      </c>
      <c r="P48" s="344">
        <f>IF($A48&gt;='576way_Regular Symbol(2wild)'!E$16,"",IF(C48="","",IF(OR(C48=$O$1,C48=$P$1,C49=$O$1,C49=$P$1,C50=$O$1,C50=$P$1),0,1)))</f>
        <v>1</v>
      </c>
      <c r="Q48" s="344">
        <f>IF($A48&gt;='576way_Regular Symbol(2wild)'!F$16,"",IF(D48="","",IF(OR(D48=$O$1,D48=$P$1,D49=$O$1,D49=$P$1,D50=$O$1,D50=$P$1,D51=$O$1,D51=$P$1),0,1)))</f>
        <v>1</v>
      </c>
      <c r="R48" s="344">
        <f>IF($A48&gt;='576way_Regular Symbol(2wild)'!G$16,"",IF(E48="","",IF(OR(E48=$O$1,E48=$P$1,E49=$O$1,E49=$P$1,E50=$O$1,E50=$P$1,E51=$O$1,E51=$P$1),0,1)))</f>
        <v>1</v>
      </c>
      <c r="S48" s="344">
        <f>IF($A48&gt;='576way_Regular Symbol(2wild)'!H$16,"",IF(F48="","",IF(OR(F48=$O$1,F48=$P$1,F49=$O$1,F49=$P$1,F50=$O$1,F50=$P$1,F51=$O$1,F51=$P$1),0,1)))</f>
        <v>0</v>
      </c>
      <c r="U48" s="344">
        <f>IF($A48&gt;='576way_Regular Symbol(2wild)'!D$16,"",IF(B48=0,"",IF(OR(B48=$U$1,B48=$V$1,B49=$U$1,B49=$V$1,B50=$U$1,B50=$V$1),0,1)))</f>
        <v>1</v>
      </c>
      <c r="V48" s="344">
        <f>IF($A48&gt;='576way_Regular Symbol(2wild)'!E$16,"",IF(C48=0,"",IF(OR(C48=$U$1,C48=$V$1,C49=$U$1,C49=$V$1,C50=$U$1,C50=$V$1),0,1)))</f>
        <v>0</v>
      </c>
      <c r="W48" s="3">
        <f>IF($A48&gt;='576way_Regular Symbol(2wild)'!F$16,"",IF(D48=0,"",IF(OR(D48=$U$1,D48=$V$1,D49=$U$1,D49=$V$1,D50=$U$1,D50=$V$1,D51=$U$1,D51=$V$1),0,1)))</f>
        <v>1</v>
      </c>
      <c r="X48" s="3">
        <f>IF($A48&gt;='576way_Regular Symbol(2wild)'!G$16,"",IF(E48=0,"",IF(OR(E48=$U$1,E48=$V$1,E49=$U$1,E49=$V$1,E50=$U$1,E50=$V$1,E51=$U$1,E51=$V$1),0,1)))</f>
        <v>1</v>
      </c>
      <c r="Y48" s="3">
        <f>IF($A48&gt;='576way_Regular Symbol(2wild)'!H$16,"",IF(F48=0,"",IF(OR(F48=$U$1,F48=$V$1,F49=$U$1,F49=$V$1,F50=$U$1,F50=$V$1,F51=$U$1,F51=$V$1),0,1)))</f>
        <v>1</v>
      </c>
      <c r="AA48" s="344">
        <f>IF($A48&gt;='576way_Regular Symbol(2wild)'!D$16,"",IF(B48=0,"",IF(OR(B48=$AA$1,B48=$AB$1,B49=$AA$1,B49=$AB$1,B50=$AA$1,,B50=$AB$1),0,1)))</f>
        <v>1</v>
      </c>
      <c r="AB48" s="344">
        <f>IF($A48&gt;='576way_Regular Symbol(2wild)'!E$16,"",IF(C48=0,"",IF(OR(C48=$AA$1,C48=$AB$1,C49=$AA$1,C49=$AB$1,C50=$AA$1,,C50=$AB$1),0,1)))</f>
        <v>0</v>
      </c>
      <c r="AC48" s="3">
        <f>IF($A48&gt;='576way_Regular Symbol(2wild)'!F$16,"",IF(D48=0,"",IF(OR(D48=$AA$1,D48=$AB$1,D49=$AA$1,D49=$AB$1,D50=$AA$1,D50=$AB$1,D51=$AA$1,D51=$AB$1),0,1)))</f>
        <v>1</v>
      </c>
      <c r="AD48" s="3">
        <f>IF($A48&gt;='576way_Regular Symbol(2wild)'!G$16,"",IF(E48=0,"",IF(OR(E48=$AA$1,E48=$AB$1,E49=$AA$1,E49=$AB$1,E50=$AA$1,E50=$AB$1,E51=$AA$1,E51=$AB$1),0,1)))</f>
        <v>1</v>
      </c>
      <c r="AE48" s="3">
        <f>IF($A48&gt;='576way_Regular Symbol(2wild)'!H$16,"",IF(F48=0,"",IF(OR(F48=$AA$1,F48=$AB$1,F49=$AA$1,F49=$AB$1,F50=$AA$1,F50=$AB$1,F51=$AA$1,F51=$AB$1),0,1)))</f>
        <v>1</v>
      </c>
      <c r="AG48" s="344">
        <f>IF($A48&gt;='576way_Regular Symbol(2wild)'!D$16,"",IF(B48=0,"",IF(OR(B48=$AG$1,B48=$AH$1,B49=$AG$1,B49=$AH$1,B50=$AG$1,B50=$AH$1),0,1)))</f>
        <v>1</v>
      </c>
      <c r="AH48" s="344">
        <f>IF($A48&gt;='576way_Regular Symbol(2wild)'!E$16,"",IF(C48=0,"",IF(OR(C48=$AG$1,C48=$AH$1,C49=$AG$1,C49=$AH$1,C50=$AG$1,C50=$AH$1),0,1)))</f>
        <v>1</v>
      </c>
      <c r="AI48" s="3">
        <f>IF($A48&gt;='576way_Regular Symbol(2wild)'!F$16,"",IF(D48=0,"",IF(OR(D48=$AG$1,D48=$AH$1,D49=$AG$1,D49=$AH$1,D50=$AG$1,D50=$AH$1,D51=$AG$1,D51=$AH$1),0,1)))</f>
        <v>1</v>
      </c>
      <c r="AJ48" s="3">
        <f>IF($A48&gt;='576way_Regular Symbol(2wild)'!G$16,"",IF(E48=0,"",IF(OR(E48=$AG$1,E48=$AH$1,E49=$AG$1,E49=$AH$1,E50=$AG$1,E50=$AH$1,E51=$AG$1,E51=$AH$1),0,1)))</f>
        <v>1</v>
      </c>
      <c r="AK48" s="3">
        <f>IF($A48&gt;='576way_Regular Symbol(2wild)'!H$16,"",IF(F48=0,"",IF(OR(F48=$AG$1,F48=$AH$1,F49=$AG$1,F49=$AH$1,F50=$AG$1,F50=$AH$1,F51=$AG$1,F51=$AH$1),0,1)))</f>
        <v>1</v>
      </c>
      <c r="AM48" s="344">
        <f>IF($A48&gt;='576way_Regular Symbol(2wild)'!D$16,"",IF(B48=0,"",IF(OR(B48=$AM$1,B48=$AN$1,B49=$AM$1,B49=$AN$1,B50=$AM$1,B50=$AN$1),0,1)))</f>
        <v>1</v>
      </c>
      <c r="AN48" s="344">
        <f>IF($A48&gt;='576way_Regular Symbol(2wild)'!E$16,"",IF(C48=0,"",IF(OR(C48=$AM$1,C48=$AN$1,C49=$AM$1,C49=$AN$1,C50=$AM$1,C50=$AN$1),0,1)))</f>
        <v>1</v>
      </c>
      <c r="AO48" s="3">
        <f>IF($A48&gt;='576way_Regular Symbol(2wild)'!F$16,"",IF(D48=0,"",IF(OR(D48=$AM$1,D48=$AN$1,D49=$AM$1,D49=$AN$1,D50=$AM$1,D50=$AN$1,D51=$AM$1,D51=$AN$1),0,1)))</f>
        <v>0</v>
      </c>
      <c r="AP48" s="3">
        <f>IF($A48&gt;='576way_Regular Symbol(2wild)'!G$16,"",IF(E48=0,"",IF(OR(E48=$AM$1,E48=$AN$1,E49=$AM$1,E49=$AN$1,E50=$AM$1,E50=$AN$1,E51=$AM$1,E51=$AN$1),0,1)))</f>
        <v>0</v>
      </c>
      <c r="AQ48" s="3">
        <f>IF($A48&gt;='576way_Regular Symbol(2wild)'!H$16,"",IF(F48=0,"",IF(OR(F48=$AM$1,F48=$AN$1,F49=$AM$1,F49=$AN$1,F50=$AM$1,F50=$AN$1,F51=$AM$1,F51=$AN$1),0,1)))</f>
        <v>1</v>
      </c>
      <c r="AS48" s="344">
        <f>IF($A48&gt;='576way_Regular Symbol(2wild)'!D$16,"",IF(B48=0,"",IF(OR(B48=$AM$1,B48=$AT$1,B49=$AM$1,B49=$AT$1,B50=$AM$1,B50=$AT$1),0,1)))</f>
        <v>1</v>
      </c>
      <c r="AT48" s="344">
        <f>IF($A48&gt;='576way_Regular Symbol(2wild)'!E$16,"",IF(C48=0,"",IF(OR(C48=$AM$1,C48=$AT$1,C49=$AM$1,C49=$AT$1,C50=$AM$1,C50=$AT$1),0,1)))</f>
        <v>1</v>
      </c>
      <c r="AU48" s="3">
        <f>IF($A48&gt;='576way_Regular Symbol(2wild)'!F$16,"",IF(D48=0,"",IF(OR(D48=$AM$1,D48=$AT$1,D49=$AM$1,D49=$AT$1,D50=$AM$1,D50=$AT$1,D51=$AM$1,D51=$AT$1),0,1)))</f>
        <v>1</v>
      </c>
      <c r="AV48" s="3">
        <f>IF($A48&gt;='576way_Regular Symbol(2wild)'!G$16,"",IF(E48=0,"",IF(OR(E48=$AM$1,E48=$AT$1,E49=$AM$1,E49=$AT$1,E50=$AM$1,E50=$AT$1,E51=$AM$1,E51=$AT$1),0,1)))</f>
        <v>1</v>
      </c>
      <c r="AW48" s="3">
        <f>IF($A48&gt;='576way_Regular Symbol(2wild)'!H$16,"",IF(F48=0,"",IF(OR(F48=$AM$1,F48=$AT$1,F49=$AM$1,F49=$AT$1,F50=$AM$1,F50=$AT$1,F51=$AM$1,F51=$AT$1),0,1)))</f>
        <v>1</v>
      </c>
      <c r="AY48" s="344">
        <f>IF($A48&gt;='576way_Regular Symbol(2wild)'!D$16,"",IF(B48=0,"",IF(OR(B48=$AM$1,B48=$AZ$1,B49=$AM$1,B49=$AZ$1,B50=$AM$1,B50=$AZ$1),0,1)))</f>
        <v>1</v>
      </c>
      <c r="AZ48" s="344">
        <f>IF($A48&gt;='576way_Regular Symbol(2wild)'!E$16,"",IF(C48=0,"",IF(OR(C48=$AM$1,C48=$AZ$1,C49=$AM$1,C49=$AZ$1,C50=$AM$1,C50=$AZ$1),0,1)))</f>
        <v>1</v>
      </c>
      <c r="BA48" s="3">
        <f>IF($A48&gt;='576way_Regular Symbol(2wild)'!F$16,"",IF(D48=0,"",IF(OR(D48=$AM$1,D48=$AZ$1,D49=$AM$1,D49=$AZ$1,D50=$AM$1,D50=$AZ$1,D51=$AM$1,D51=$AZ$1),0,1)))</f>
        <v>1</v>
      </c>
      <c r="BB48" s="3">
        <f>IF($A48&gt;='576way_Regular Symbol(2wild)'!G$16,"",IF(E48=0,"",IF(OR(E48=$AM$1,E48=$AZ$1,E49=$AM$1,E49=$AZ$1,E50=$AM$1,E50=$AZ$1,E51=$AM$1,E51=$AZ$1),0,1)))</f>
        <v>1</v>
      </c>
      <c r="BC48" s="3">
        <f>IF($A48&gt;='576way_Regular Symbol(2wild)'!H$16,"",IF(F48=0,"",IF(OR(F48=$AM$1,F48=$AZ$1,F49=$AM$1,F49=$AZ$1,F50=$AM$1,F50=$AZ$1,F51=$AM$1,F51=$AZ$1),0,1)))</f>
        <v>0</v>
      </c>
      <c r="BE48" s="344">
        <f>IF($A48&gt;='576way_Regular Symbol(2wild)'!D$16,"",IF(B48=0,"",IF(OR(B48=$AM$1,B48=$BF$1,B49=$AM$1,B49=$BF$1,B50=$AM$1,B50=$BF$1),0,1)))</f>
        <v>1</v>
      </c>
      <c r="BF48" s="344">
        <f>IF($A48&gt;='576way_Regular Symbol(2wild)'!E$16,"",IF(C48=0,"",IF(OR(C48=$AM$1,C48=$BF$1,C49=$AM$1,C49=$BF$1,C50=$AM$1,C50=$BF$1),0,1)))</f>
        <v>1</v>
      </c>
      <c r="BG48" s="3">
        <f>IF($A48&gt;='576way_Regular Symbol(2wild)'!F$16,"",IF(D48=0,"",COUNTIF(D48:D51,$BF$1)))</f>
        <v>0</v>
      </c>
      <c r="BH48" s="3">
        <f>IF($A48&gt;='576way_Regular Symbol(2wild)'!G$16,"",IF(E48=0,"",COUNTIF(E48:E51,$BF$1)))</f>
        <v>0</v>
      </c>
      <c r="BI48" s="3">
        <f>IF($A48&gt;='576way_Regular Symbol(2wild)'!H$16,"",IF(F48=0,"",COUNTIF(F48:F51,$BF$1)))</f>
        <v>1</v>
      </c>
      <c r="BK48" s="344">
        <f>IF($A48&gt;='576way_Regular Symbol(2wild)'!D$16,"",IF(B48=0,"",IF(OR(B48=$AM$1,B48=$BL$1,B49=$AM$1,B49=$BL$1,B50=$AM$1,B50=$BL$1),0,1)))</f>
        <v>1</v>
      </c>
      <c r="BL48" s="344">
        <f>IF($A48&gt;='576way_Regular Symbol(2wild)'!E$16,"",IF(C48=0,"",IF(OR(C48=$AM$1,C48=$BL$1,C49=$AM$1,C49=$BL$1,C50=$AM$1,C50=$BL$1),0,1)))</f>
        <v>1</v>
      </c>
      <c r="BM48" s="3">
        <f>IF($A48&gt;='576way_Regular Symbol(2wild)'!F$16,"",IF(D48=0,"",IF(OR(D48=$AM$1,D48=$BL$1,D49=$AM$1,D49=$BL$1,D50=$AM$1,D50=$BL$1,D51=$AM$1,D51=$BL$1),0,1)))</f>
        <v>1</v>
      </c>
      <c r="BN48" s="3">
        <f>IF($A48&gt;='576way_Regular Symbol(2wild)'!G$16,"",IF(E48=0,"",IF(OR(E48=$AM$1,E48=$BL$1,E49=$AM$1,E49=$BL$1,E50=$AM$1,E50=$BL$1,E51=$AM$1,E51=$BL$1),0,1)))</f>
        <v>1</v>
      </c>
      <c r="BO48" s="3">
        <f>IF($A48&gt;='576way_Regular Symbol(2wild)'!H$16,"",IF(F48=0,"",IF(OR(F48=$AM$1,F48=$BL$1,F49=$AM$1,F49=$BL$1,F50=$AM$1,F50=$BL$1,F51=$AM$1,F51=$BL$1),0,1)))</f>
        <v>1</v>
      </c>
      <c r="BQ48" s="3">
        <f>IF($A48&gt;='576way_Regular Symbol(2wild)'!D$16,"",IF(B48=0,"",IF(OR(B48=$BQ$1,B48=$BR$1,B49=$BQ$1,B49=$BR$1,B50=$BQ$1,B50=$BR$1),0,1)))</f>
        <v>0</v>
      </c>
      <c r="BR48" s="3">
        <f>IF($A48&gt;='576way_Regular Symbol(2wild)'!E$16,"",IF(C48=0,"",IF(OR(C48=$BQ$1,C48=$BR$1,C49=$BQ$1,C49=$BR$1,C50=$BQ$1,C50=$BR$1),0,1)))</f>
        <v>1</v>
      </c>
      <c r="BS48" s="3">
        <f>IF($A48&gt;='576way_Regular Symbol(2wild)'!F$16,"",IF(D48=0,"",IF(OR(D48=$BQ$1,D48=$BR$1,D49=$BQ$1,D49=$BR$1,D50=$BQ$1,D50=$BR$1,D51=$BQ$1,D51=$BR$1),0,1)))</f>
        <v>1</v>
      </c>
      <c r="BT48" s="3">
        <f>IF($A48&gt;='576way_Regular Symbol(2wild)'!G$16,"",IF(E48=0,"",IF(OR(E48=$BQ$1,E48=$BR$1,E49=$BQ$1,E49=$BR$1,E50=$BQ$1,E50=$BR$1,E51=$BQ$1,E51=$BR$1),0,1)))</f>
        <v>0</v>
      </c>
      <c r="BU48" s="3">
        <f>IF($A48&gt;='576way_Regular Symbol(2wild)'!H$16,"",IF(F48=0,"",IF(OR(F48=$BQ$1,F48=$BR$1,F49=$BQ$1,F49=$BR$1,F50=$BQ$1,F50=$BR$1,F51=$BQ$1,F51=$BR$1),0,1)))</f>
        <v>1</v>
      </c>
      <c r="BW48" s="3">
        <f>IF($A48&gt;='576way_Regular Symbol(2wild)'!D$16,"",IF(B48=0,"",IF(OR(B48=$BW$1,B49=$BW$1,B50=$BW$1,B48=$BX$1,B49=$BX$1,B50=$BX$1),0,1)))</f>
        <v>1</v>
      </c>
      <c r="BX48" s="3">
        <f>IF($A48&gt;='576way_Regular Symbol(2wild)'!E$16,"",IF(C48=0,"",IF(OR(C48=$BW$1,C49=$BW$1,C50=$BW$1,C48=$BX$1,C49=$BX$1,C50=$BX$1),0,1)))</f>
        <v>1</v>
      </c>
      <c r="BY48" s="3">
        <f>IF($A48&gt;='576way_Regular Symbol(2wild)'!F$16,"",IF(D48=0,"",IF(OR(D48=$BW$1,D49=$BW$1,D50=$BW$1,D48=$BX$1,D49=$BX$1,D50=$BX$1,D51=$BW$1,D51=$BX$1),0,1)))</f>
        <v>0</v>
      </c>
      <c r="BZ48" s="3">
        <f>IF($A48&gt;='576way_Regular Symbol(2wild)'!G$16,"",IF(E48=0,"",IF(OR(E48=$BW$1,E49=$BW$1,E50=$BW$1,E48=$BX$1,E49=$BX$1,E50=$BX$1,E51=$BW$1,E51=$BX$1),0,1)))</f>
        <v>0</v>
      </c>
      <c r="CA48" s="3">
        <f>IF($A48&gt;='576way_Regular Symbol(2wild)'!H$16,"",IF(F48=0,"",IF(OR(F48=$BW$1,F49=$BW$1,F50=$BW$1,F48=$BX$1,F49=$BX$1,F50=$BX$1,F51=$BW$1,F51=$BX$1),0,1)))</f>
        <v>0</v>
      </c>
      <c r="CC48" s="3">
        <f>IF($A48&gt;='576way_Regular Symbol(2wild)'!D$16,"",IF(B48=0,"",IF(OR(B48=$BW$1,B49=$BW$1,B50=$BW$1,B48=$CD$1,B49=$CD$1,B50=$CD$1),0,1)))</f>
        <v>1</v>
      </c>
      <c r="CD48" s="3">
        <f>IF($A48&gt;='576way_Regular Symbol(2wild)'!E$16,"",IF(C48=0,"",IF(OR(C48=$BW$1,C49=$BW$1,C50=$BW$1,C48=$CD$1,C49=$CD$1,C50=$CD$1),0,1)))</f>
        <v>1</v>
      </c>
      <c r="CE48" s="3">
        <f>IF($A48&gt;='576way_Regular Symbol(2wild)'!F$16,"",IF(D48=0,"",IF(OR(D48=$BW$1,D49=$BW$1,D50=$BW$1,D48=$CD$1,D49=$CD$1,D50=$CD$1,D51=$BW$1,D51=$CD$1),0,1)))</f>
        <v>1</v>
      </c>
      <c r="CF48" s="3">
        <f>IF($A48&gt;='576way_Regular Symbol(2wild)'!G$16,"",IF(E48=0,"",IF(OR(E48=$BW$1,E49=$BW$1,E50=$BW$1,E48=$CD$1,E49=$CD$1,E50=$CD$1,E51=$BW$1,E51=$CD$1),0,1)))</f>
        <v>0</v>
      </c>
      <c r="CG48" s="3">
        <f>IF($A48&gt;='576way_Regular Symbol(2wild)'!H$16,"",IF(F48=0,"",IF(OR(F48=$BW$1,F49=$BW$1,F50=$BW$1,F48=$CD$1,F49=$CD$1,F50=$CD$1,F51=$BW$1,F51=$CD$1),0,1)))</f>
        <v>1</v>
      </c>
      <c r="CI48" s="3">
        <f>IF($A48&gt;='576way_Regular Symbol(2wild)'!D$16,"",IF(B48=0,"",IF(OR(B48=$BW$1,B49=$BW$1,B50=$BW$1,B48=$CJ$1,B49=$CJ$1,B50=$CJ$1),0,1)))</f>
        <v>0</v>
      </c>
      <c r="CJ48" s="3">
        <f>IF($A48&gt;='576way_Regular Symbol(2wild)'!E$16,"",IF(C48=0,"",IF(OR(C48=$BW$1,C49=$BW$1,C50=$BW$1,C48=$CJ$1,C49=$CJ$1,C50=$CJ$1),0,1)))</f>
        <v>0</v>
      </c>
      <c r="CK48" s="3">
        <f>IF($A48&gt;='576way_Regular Symbol(2wild)'!F$16,"",IF(D48=0,"",IF(OR(D48=$BW$1,D49=$BW$1,D50=$BW$1,D48=$CJ$1,D49=$CJ$1,D50=$CJ$1,D51=$BW$1,D51=$CJ$1),0,1)))</f>
        <v>1</v>
      </c>
      <c r="CL48" s="3">
        <f>IF($A48&gt;='576way_Regular Symbol(2wild)'!G$16,"",IF(E48=0,"",IF(OR(E48=$BW$1,E49=$BW$1,E50=$BW$1,E48=$CJ$1,E49=$CJ$1,E50=$CJ$1,E51=$BW$1,E51=$CJ$1),0,1)))</f>
        <v>1</v>
      </c>
      <c r="CM48" s="3">
        <f>IF($A48&gt;='576way_Regular Symbol(2wild)'!H$16,"",IF(F48=0,"",IF(OR(F48=$BW$1,F49=$BW$1,F50=$BW$1,F48=$CJ$1,F49=$CJ$1,F50=$CJ$1,F51=$BW$1,F51=$CJ$1),0,1)))</f>
        <v>0</v>
      </c>
      <c r="CO48" s="3">
        <f>IF($A48&gt;='576way_Regular Symbol(2wild)'!D$16,"",IF(B48=0,"",IF(OR(B48=$BW$1,B49=$BW$1,B50=$BW$1,B48=$CP$1,B49=$CP$1,B50=$CP$1),0,1)))</f>
        <v>0</v>
      </c>
      <c r="CP48" s="3">
        <f>IF($A48&gt;='576way_Regular Symbol(2wild)'!E$16,"",IF(C48=0,"",IF(OR(C48=$BW$1,C49=$BW$1,C50=$BW$1,C48=$CP$1,C49=$CP$1,C50=$CP$1),0,1)))</f>
        <v>1</v>
      </c>
      <c r="CQ48" s="3">
        <f>IF($A48&gt;='576way_Regular Symbol(2wild)'!F$16,"",IF(D48=0,"",IF(OR(D48=$BW$1,D49=$BW$1,D50=$BW$1,D48=$CP$1,D49=$CP$1,D50=$CP$1,D51=$BW$1,D51=$CP$1),0,1)))</f>
        <v>0</v>
      </c>
      <c r="CR48" s="3">
        <f>IF($A48&gt;='576way_Regular Symbol(2wild)'!G$16,"",IF(E48=0,"",IF(OR(E48=$BW$1,E49=$BW$1,E50=$BW$1,E48=$CP$1,E49=$CP$1,E50=$CP$1,E51=$BW$1,E51=$CP$1),0,1)))</f>
        <v>1</v>
      </c>
      <c r="CS48" s="3">
        <f>IF($A48&gt;='576way_Regular Symbol(2wild)'!H$16,"",IF(F48=0,"",IF(OR(F48=$BW$1,F49=$BW$1,F50=$BW$1,F48=$CP$1,F49=$CP$1,F50=$CP$1,F51=$BW$1,F51=$CP$1),0,1)))</f>
        <v>1</v>
      </c>
      <c r="CU48" s="3">
        <f>IF($A48&gt;='576way_Regular Symbol(2wild)'!D$16,"",IF(B48=0,"",IF(OR(B48=$BW$1,B49=$BW$1,B50=$BW$1,B48=$CV$1,B49=$CV$1,B50=$CV$1),0,1)))</f>
        <v>1</v>
      </c>
      <c r="CV48" s="3">
        <f>IF($A48&gt;='576way_Regular Symbol(2wild)'!E$16,"",IF(C48=0,"",IF(OR(C48=$BW$1,C49=$BW$1,C50=$BW$1,C48=$CV$1,C49=$CV$1,C50=$CV$1),0,1)))</f>
        <v>1</v>
      </c>
      <c r="CW48" s="3">
        <f>IF($A48&gt;='576way_Regular Symbol(2wild)'!F$16,"",IF(D48=0,"",IF(OR(D48=$BW$1,D49=$BW$1,D50=$BW$1,D48=$CV$1,D49=$CV$1,D50=$CV$1,D51=$BW$1,D51=$CV$1),0,1)))</f>
        <v>1</v>
      </c>
      <c r="CX48" s="3">
        <f>IF($A48&gt;='576way_Regular Symbol(2wild)'!G$16,"",IF(E48=0,"",IF(OR(E48=$BW$1,E49=$BW$1,E50=$BW$1,E48=$CV$1,E49=$CV$1,E50=$CV$1,E51=$BW$1,E51=$CV$1),0,1)))</f>
        <v>1</v>
      </c>
      <c r="CY48" s="3">
        <f>IF($A48&gt;='576way_Regular Symbol(2wild)'!H$16,"",IF(F48=0,"",IF(OR(F48=$BW$1,F49=$BW$1,F50=$BW$1,F48=$CV$1,F49=$CV$1,F50=$CV$1,F51=$BW$1,F51=$CV$1),0,1)))</f>
        <v>1</v>
      </c>
    </row>
    <row r="49" spans="1:103">
      <c r="A49" s="337">
        <f>IF('243way_Regular Symbol'!L48="","",'243way_Regular Symbol'!L48)</f>
        <v>45</v>
      </c>
      <c r="B49" s="191" t="str">
        <f>IF('576way_Regular Symbol(2wild)'!Q48="",
IF($A49-'576way_Regular Symbol(2wild)'!D$16&gt;='576way_RegularＸ_W()'!B$2-1,"",VLOOKUP($A49-'576way_Regular Symbol(2wild)'!D$16,'576way_Regular Symbol(2wild)'!$P$3:$U$99,'576way_RegularＸ_W()'!B$3+1,FALSE)),
'576way_Regular Symbol(2wild)'!Q48)</f>
        <v>TE</v>
      </c>
      <c r="C49" s="191" t="str">
        <f>IF('576way_Regular Symbol(2wild)'!R48="",
IF($A49-'576way_Regular Symbol(2wild)'!E$16&gt;='576way_RegularＸ_W()'!C$2-1,"",VLOOKUP($A49-'576way_Regular Symbol(2wild)'!E$16,'576way_Regular Symbol(2wild)'!$P$3:$U$99,'576way_RegularＸ_W()'!C$3+1,FALSE)),
'576way_Regular Symbol(2wild)'!R48)</f>
        <v>J</v>
      </c>
      <c r="D49" s="191" t="str">
        <f>IF('576way_Regular Symbol(2wild)'!S48="",
IF($A49-'576way_Regular Symbol(2wild)'!F$16&gt;='576way_RegularＸ_W()'!D$2-1,"",VLOOKUP($A49-'576way_Regular Symbol(2wild)'!F$16,'576way_Regular Symbol(2wild)'!$P$3:$U$99,'576way_RegularＸ_W()'!D$3+1,FALSE)),
'576way_Regular Symbol(2wild)'!S48)</f>
        <v>K</v>
      </c>
      <c r="E49" s="191" t="str">
        <f>IF('576way_Regular Symbol(2wild)'!T48="",
IF($A49-'576way_Regular Symbol(2wild)'!G$16&gt;='576way_RegularＸ_W()'!E$2-1,"",VLOOKUP($A49-'576way_Regular Symbol(2wild)'!G$16,'576way_Regular Symbol(2wild)'!$P$3:$U$99,'576way_RegularＸ_W()'!E$3+1,FALSE)),
'576way_Regular Symbol(2wild)'!T48)</f>
        <v>Q</v>
      </c>
      <c r="F49" s="191" t="str">
        <f>IF('576way_Regular Symbol(2wild)'!U48="",
IF($A49-'576way_Regular Symbol(2wild)'!H$16&gt;='576way_RegularＸ_W()'!F$2-1,"",VLOOKUP($A49-'576way_Regular Symbol(2wild)'!H$16,'576way_Regular Symbol(2wild)'!$P$3:$U$99,'576way_RegularＸ_W()'!F$3+1,FALSE)),
'576way_Regular Symbol(2wild)'!U48)</f>
        <v>J</v>
      </c>
      <c r="N49" s="363">
        <f t="shared" si="66"/>
        <v>45</v>
      </c>
      <c r="O49" s="344">
        <f>IF($A49&gt;='576way_Regular Symbol(2wild)'!D$16,"",IF(B49="","",IF(OR(B49=$O$1,B49=$P$1,B50=$O$1,B50=$P$1,B51=$O$1,B51=$P$1),0,1)))</f>
        <v>1</v>
      </c>
      <c r="P49" s="344">
        <f>IF($A49&gt;='576way_Regular Symbol(2wild)'!E$16,"",IF(C49="","",IF(OR(C49=$O$1,C49=$P$1,C50=$O$1,C50=$P$1,C51=$O$1,C51=$P$1),0,1)))</f>
        <v>1</v>
      </c>
      <c r="Q49" s="344">
        <f>IF($A49&gt;='576way_Regular Symbol(2wild)'!F$16,"",IF(D49="","",IF(OR(D49=$O$1,D49=$P$1,D50=$O$1,D50=$P$1,D51=$O$1,D51=$P$1,D52=$O$1,D52=$P$1),0,1)))</f>
        <v>1</v>
      </c>
      <c r="R49" s="344">
        <f>IF($A49&gt;='576way_Regular Symbol(2wild)'!G$16,"",IF(E49="","",IF(OR(E49=$O$1,E49=$P$1,E50=$O$1,E50=$P$1,E51=$O$1,E51=$P$1,E52=$O$1,E52=$P$1),0,1)))</f>
        <v>1</v>
      </c>
      <c r="S49" s="344">
        <f>IF($A49&gt;='576way_Regular Symbol(2wild)'!H$16,"",IF(F49="","",IF(OR(F49=$O$1,F49=$P$1,F50=$O$1,F50=$P$1,F51=$O$1,F51=$P$1,F52=$O$1,F52=$P$1),0,1)))</f>
        <v>0</v>
      </c>
      <c r="U49" s="344">
        <f>IF($A49&gt;='576way_Regular Symbol(2wild)'!D$16,"",IF(B49=0,"",IF(OR(B49=$U$1,B49=$V$1,B50=$U$1,B50=$V$1,B51=$U$1,B51=$V$1),0,1)))</f>
        <v>1</v>
      </c>
      <c r="V49" s="344">
        <f>IF($A49&gt;='576way_Regular Symbol(2wild)'!E$16,"",IF(C49=0,"",IF(OR(C49=$U$1,C49=$V$1,C50=$U$1,C50=$V$1,C51=$U$1,C51=$V$1),0,1)))</f>
        <v>1</v>
      </c>
      <c r="W49" s="3">
        <f>IF($A49&gt;='576way_Regular Symbol(2wild)'!F$16,"",IF(D49=0,"",IF(OR(D49=$U$1,D49=$V$1,D50=$U$1,D50=$V$1,D51=$U$1,D51=$V$1,D52=$U$1,D52=$V$1),0,1)))</f>
        <v>1</v>
      </c>
      <c r="X49" s="3">
        <f>IF($A49&gt;='576way_Regular Symbol(2wild)'!G$16,"",IF(E49=0,"",IF(OR(E49=$U$1,E49=$V$1,E50=$U$1,E50=$V$1,E51=$U$1,E51=$V$1,E52=$U$1,E52=$V$1),0,1)))</f>
        <v>1</v>
      </c>
      <c r="Y49" s="3">
        <f>IF($A49&gt;='576way_Regular Symbol(2wild)'!H$16,"",IF(F49=0,"",IF(OR(F49=$U$1,F49=$V$1,F50=$U$1,F50=$V$1,F51=$U$1,F51=$V$1,F52=$U$1,F52=$V$1),0,1)))</f>
        <v>1</v>
      </c>
      <c r="AA49" s="344">
        <f>IF($A49&gt;='576way_Regular Symbol(2wild)'!D$16,"",IF(B49=0,"",IF(OR(B49=$AA$1,B49=$AB$1,B50=$AA$1,B50=$AB$1,B51=$AA$1,,B51=$AB$1),0,1)))</f>
        <v>1</v>
      </c>
      <c r="AB49" s="344">
        <f>IF($A49&gt;='576way_Regular Symbol(2wild)'!E$16,"",IF(C49=0,"",IF(OR(C49=$AA$1,C49=$AB$1,C50=$AA$1,C50=$AB$1,C51=$AA$1,,C51=$AB$1),0,1)))</f>
        <v>0</v>
      </c>
      <c r="AC49" s="3">
        <f>IF($A49&gt;='576way_Regular Symbol(2wild)'!F$16,"",IF(D49=0,"",IF(OR(D49=$AA$1,D49=$AB$1,D50=$AA$1,D50=$AB$1,D51=$AA$1,D51=$AB$1,D52=$AA$1,D52=$AB$1),0,1)))</f>
        <v>1</v>
      </c>
      <c r="AD49" s="3">
        <f>IF($A49&gt;='576way_Regular Symbol(2wild)'!G$16,"",IF(E49=0,"",IF(OR(E49=$AA$1,E49=$AB$1,E50=$AA$1,E50=$AB$1,E51=$AA$1,E51=$AB$1,E52=$AA$1,E52=$AB$1),0,1)))</f>
        <v>0</v>
      </c>
      <c r="AE49" s="3">
        <f>IF($A49&gt;='576way_Regular Symbol(2wild)'!H$16,"",IF(F49=0,"",IF(OR(F49=$AA$1,F49=$AB$1,F50=$AA$1,F50=$AB$1,F51=$AA$1,F51=$AB$1,F52=$AA$1,F52=$AB$1),0,1)))</f>
        <v>1</v>
      </c>
      <c r="AG49" s="344">
        <f>IF($A49&gt;='576way_Regular Symbol(2wild)'!D$16,"",IF(B49=0,"",IF(OR(B49=$AG$1,B49=$AH$1,B50=$AG$1,B50=$AH$1,B51=$AG$1,B51=$AH$1),0,1)))</f>
        <v>1</v>
      </c>
      <c r="AH49" s="344">
        <f>IF($A49&gt;='576way_Regular Symbol(2wild)'!E$16,"",IF(C49=0,"",IF(OR(C49=$AG$1,C49=$AH$1,C50=$AG$1,C50=$AH$1,C51=$AG$1,C51=$AH$1),0,1)))</f>
        <v>1</v>
      </c>
      <c r="AI49" s="3">
        <f>IF($A49&gt;='576way_Regular Symbol(2wild)'!F$16,"",IF(D49=0,"",IF(OR(D49=$AG$1,D49=$AH$1,D50=$AG$1,D50=$AH$1,D51=$AG$1,D51=$AH$1,D52=$AG$1,D52=$AH$1),0,1)))</f>
        <v>1</v>
      </c>
      <c r="AJ49" s="3">
        <f>IF($A49&gt;='576way_Regular Symbol(2wild)'!G$16,"",IF(E49=0,"",IF(OR(E49=$AG$1,E49=$AH$1,E50=$AG$1,E50=$AH$1,E51=$AG$1,E51=$AH$1,E52=$AG$1,E52=$AH$1),0,1)))</f>
        <v>1</v>
      </c>
      <c r="AK49" s="3">
        <f>IF($A49&gt;='576way_Regular Symbol(2wild)'!H$16,"",IF(F49=0,"",IF(OR(F49=$AG$1,F49=$AH$1,F50=$AG$1,F50=$AH$1,F51=$AG$1,F51=$AH$1,F52=$AG$1,F52=$AH$1),0,1)))</f>
        <v>1</v>
      </c>
      <c r="AM49" s="344">
        <f>IF($A49&gt;='576way_Regular Symbol(2wild)'!D$16,"",IF(B49=0,"",IF(OR(B49=$AM$1,B49=$AN$1,B50=$AM$1,B50=$AN$1,B51=$AM$1,B51=$AN$1),0,1)))</f>
        <v>1</v>
      </c>
      <c r="AN49" s="344">
        <f>IF($A49&gt;='576way_Regular Symbol(2wild)'!E$16,"",IF(C49=0,"",IF(OR(C49=$AM$1,C49=$AN$1,C50=$AM$1,C50=$AN$1,C51=$AM$1,C51=$AN$1),0,1)))</f>
        <v>1</v>
      </c>
      <c r="AO49" s="3">
        <f>IF($A49&gt;='576way_Regular Symbol(2wild)'!F$16,"",IF(D49=0,"",IF(OR(D49=$AM$1,D49=$AN$1,D50=$AM$1,D50=$AN$1,D51=$AM$1,D51=$AN$1,D52=$AM$1,D52=$AN$1),0,1)))</f>
        <v>1</v>
      </c>
      <c r="AP49" s="3">
        <f>IF($A49&gt;='576way_Regular Symbol(2wild)'!G$16,"",IF(E49=0,"",IF(OR(E49=$AM$1,E49=$AN$1,E50=$AM$1,E50=$AN$1,E51=$AM$1,E51=$AN$1,E52=$AM$1,E52=$AN$1),0,1)))</f>
        <v>1</v>
      </c>
      <c r="AQ49" s="3">
        <f>IF($A49&gt;='576way_Regular Symbol(2wild)'!H$16,"",IF(F49=0,"",IF(OR(F49=$AM$1,F49=$AN$1,F50=$AM$1,F50=$AN$1,F51=$AM$1,F51=$AN$1,F52=$AM$1,F52=$AN$1),0,1)))</f>
        <v>1</v>
      </c>
      <c r="AS49" s="344">
        <f>IF($A49&gt;='576way_Regular Symbol(2wild)'!D$16,"",IF(B49=0,"",IF(OR(B49=$AM$1,B49=$AT$1,B50=$AM$1,B50=$AT$1,B51=$AM$1,B51=$AT$1),0,1)))</f>
        <v>1</v>
      </c>
      <c r="AT49" s="344">
        <f>IF($A49&gt;='576way_Regular Symbol(2wild)'!E$16,"",IF(C49=0,"",IF(OR(C49=$AM$1,C49=$AT$1,C50=$AM$1,C50=$AT$1,C51=$AM$1,C51=$AT$1),0,1)))</f>
        <v>1</v>
      </c>
      <c r="AU49" s="3">
        <f>IF($A49&gt;='576way_Regular Symbol(2wild)'!F$16,"",IF(D49=0,"",IF(OR(D49=$AM$1,D49=$AT$1,D50=$AM$1,D50=$AT$1,D51=$AM$1,D51=$AT$1,D52=$AM$1,D52=$AT$1),0,1)))</f>
        <v>1</v>
      </c>
      <c r="AV49" s="3">
        <f>IF($A49&gt;='576way_Regular Symbol(2wild)'!G$16,"",IF(E49=0,"",IF(OR(E49=$AM$1,E49=$AT$1,E50=$AM$1,E50=$AT$1,E51=$AM$1,E51=$AT$1,E52=$AM$1,E52=$AT$1),0,1)))</f>
        <v>1</v>
      </c>
      <c r="AW49" s="3">
        <f>IF($A49&gt;='576way_Regular Symbol(2wild)'!H$16,"",IF(F49=0,"",IF(OR(F49=$AM$1,F49=$AT$1,F50=$AM$1,F50=$AT$1,F51=$AM$1,F51=$AT$1,F52=$AM$1,F52=$AT$1),0,1)))</f>
        <v>1</v>
      </c>
      <c r="AY49" s="344">
        <f>IF($A49&gt;='576way_Regular Symbol(2wild)'!D$16,"",IF(B49=0,"",IF(OR(B49=$AM$1,B49=$AZ$1,B50=$AM$1,B50=$AZ$1,B51=$AM$1,B51=$AZ$1),0,1)))</f>
        <v>1</v>
      </c>
      <c r="AZ49" s="344">
        <f>IF($A49&gt;='576way_Regular Symbol(2wild)'!E$16,"",IF(C49=0,"",IF(OR(C49=$AM$1,C49=$AZ$1,C50=$AM$1,C50=$AZ$1,C51=$AM$1,C51=$AZ$1),0,1)))</f>
        <v>1</v>
      </c>
      <c r="BA49" s="3">
        <f>IF($A49&gt;='576way_Regular Symbol(2wild)'!F$16,"",IF(D49=0,"",IF(OR(D49=$AM$1,D49=$AZ$1,D50=$AM$1,D50=$AZ$1,D51=$AM$1,D51=$AZ$1,D52=$AM$1,D52=$AZ$1),0,1)))</f>
        <v>1</v>
      </c>
      <c r="BB49" s="3">
        <f>IF($A49&gt;='576way_Regular Symbol(2wild)'!G$16,"",IF(E49=0,"",IF(OR(E49=$AM$1,E49=$AZ$1,E50=$AM$1,E50=$AZ$1,E51=$AM$1,E51=$AZ$1,E52=$AM$1,E52=$AZ$1),0,1)))</f>
        <v>1</v>
      </c>
      <c r="BC49" s="3">
        <f>IF($A49&gt;='576way_Regular Symbol(2wild)'!H$16,"",IF(F49=0,"",IF(OR(F49=$AM$1,F49=$AZ$1,F50=$AM$1,F50=$AZ$1,F51=$AM$1,F51=$AZ$1,F52=$AM$1,F52=$AZ$1),0,1)))</f>
        <v>1</v>
      </c>
      <c r="BE49" s="344">
        <f>IF($A49&gt;='576way_Regular Symbol(2wild)'!D$16,"",IF(B49=0,"",IF(OR(B49=$AM$1,B49=$BF$1,B50=$AM$1,B50=$BF$1,B51=$AM$1,B51=$BF$1),0,1)))</f>
        <v>1</v>
      </c>
      <c r="BF49" s="344">
        <f>IF($A49&gt;='576way_Regular Symbol(2wild)'!E$16,"",IF(C49=0,"",IF(OR(C49=$AM$1,C49=$BF$1,C50=$AM$1,C50=$BF$1,C51=$AM$1,C51=$BF$1),0,1)))</f>
        <v>1</v>
      </c>
      <c r="BG49" s="3">
        <f>IF($A49&gt;='576way_Regular Symbol(2wild)'!F$16,"",IF(D49=0,"",COUNTIF(D49:D52,$BF$1)))</f>
        <v>0</v>
      </c>
      <c r="BH49" s="3">
        <f>IF($A49&gt;='576way_Regular Symbol(2wild)'!G$16,"",IF(E49=0,"",COUNTIF(E49:E52,$BF$1)))</f>
        <v>0</v>
      </c>
      <c r="BI49" s="3">
        <f>IF($A49&gt;='576way_Regular Symbol(2wild)'!H$16,"",IF(F49=0,"",COUNTIF(F49:F52,$BF$1)))</f>
        <v>0</v>
      </c>
      <c r="BK49" s="344">
        <f>IF($A49&gt;='576way_Regular Symbol(2wild)'!D$16,"",IF(B49=0,"",IF(OR(B49=$AM$1,B49=$BL$1,B50=$AM$1,B50=$BL$1,B51=$AM$1,B51=$BL$1),0,1)))</f>
        <v>1</v>
      </c>
      <c r="BL49" s="344">
        <f>IF($A49&gt;='576way_Regular Symbol(2wild)'!E$16,"",IF(C49=0,"",IF(OR(C49=$AM$1,C49=$BL$1,C50=$AM$1,C50=$BL$1,C51=$AM$1,C51=$BL$1),0,1)))</f>
        <v>1</v>
      </c>
      <c r="BM49" s="3">
        <f>IF($A49&gt;='576way_Regular Symbol(2wild)'!F$16,"",IF(D49=0,"",IF(OR(D49=$AM$1,D49=$BL$1,D50=$AM$1,D50=$BL$1,D51=$AM$1,D51=$BL$1,D52=$AM$1,D52=$BL$1),0,1)))</f>
        <v>1</v>
      </c>
      <c r="BN49" s="3">
        <f>IF($A49&gt;='576way_Regular Symbol(2wild)'!G$16,"",IF(E49=0,"",IF(OR(E49=$AM$1,E49=$BL$1,E50=$AM$1,E50=$BL$1,E51=$AM$1,E51=$BL$1,E52=$AM$1,E52=$BL$1),0,1)))</f>
        <v>1</v>
      </c>
      <c r="BO49" s="3">
        <f>IF($A49&gt;='576way_Regular Symbol(2wild)'!H$16,"",IF(F49=0,"",IF(OR(F49=$AM$1,F49=$BL$1,F50=$AM$1,F50=$BL$1,F51=$AM$1,F51=$BL$1,F52=$AM$1,F52=$BL$1),0,1)))</f>
        <v>1</v>
      </c>
      <c r="BQ49" s="3">
        <f>IF($A49&gt;='576way_Regular Symbol(2wild)'!D$16,"",IF(B49=0,"",IF(OR(B49=$BQ$1,B49=$BR$1,B50=$BQ$1,B50=$BR$1,B51=$BQ$1,B51=$BR$1),0,1)))</f>
        <v>1</v>
      </c>
      <c r="BR49" s="3">
        <f>IF($A49&gt;='576way_Regular Symbol(2wild)'!E$16,"",IF(C49=0,"",IF(OR(C49=$BQ$1,C49=$BR$1,C50=$BQ$1,C50=$BR$1,C51=$BQ$1,C51=$BR$1),0,1)))</f>
        <v>1</v>
      </c>
      <c r="BS49" s="3">
        <f>IF($A49&gt;='576way_Regular Symbol(2wild)'!F$16,"",IF(D49=0,"",IF(OR(D49=$BQ$1,D49=$BR$1,D50=$BQ$1,D50=$BR$1,D51=$BQ$1,D51=$BR$1,D52=$BQ$1,D52=$BR$1),0,1)))</f>
        <v>1</v>
      </c>
      <c r="BT49" s="3">
        <f>IF($A49&gt;='576way_Regular Symbol(2wild)'!G$16,"",IF(E49=0,"",IF(OR(E49=$BQ$1,E49=$BR$1,E50=$BQ$1,E50=$BR$1,E51=$BQ$1,E51=$BR$1,E52=$BQ$1,E52=$BR$1),0,1)))</f>
        <v>0</v>
      </c>
      <c r="BU49" s="3">
        <f>IF($A49&gt;='576way_Regular Symbol(2wild)'!H$16,"",IF(F49=0,"",IF(OR(F49=$BQ$1,F49=$BR$1,F50=$BQ$1,F50=$BR$1,F51=$BQ$1,F51=$BR$1,F52=$BQ$1,F52=$BR$1),0,1)))</f>
        <v>1</v>
      </c>
      <c r="BW49" s="3">
        <f>IF($A49&gt;='576way_Regular Symbol(2wild)'!D$16,"",IF(B49=0,"",IF(OR(B49=$BW$1,B50=$BW$1,B51=$BW$1,B49=$BX$1,B50=$BX$1,B51=$BX$1),0,1)))</f>
        <v>0</v>
      </c>
      <c r="BX49" s="3">
        <f>IF($A49&gt;='576way_Regular Symbol(2wild)'!E$16,"",IF(C49=0,"",IF(OR(C49=$BW$1,C50=$BW$1,C51=$BW$1,C49=$BX$1,C50=$BX$1,C51=$BX$1),0,1)))</f>
        <v>0</v>
      </c>
      <c r="BY49" s="3">
        <f>IF($A49&gt;='576way_Regular Symbol(2wild)'!F$16,"",IF(D49=0,"",IF(OR(D49=$BW$1,D50=$BW$1,D51=$BW$1,D49=$BX$1,D50=$BX$1,D51=$BX$1,D52=$BW$1,D52=$BX$1),0,1)))</f>
        <v>0</v>
      </c>
      <c r="BZ49" s="3">
        <f>IF($A49&gt;='576way_Regular Symbol(2wild)'!G$16,"",IF(E49=0,"",IF(OR(E49=$BW$1,E50=$BW$1,E51=$BW$1,E49=$BX$1,E50=$BX$1,E51=$BX$1,E52=$BW$1,E52=$BX$1),0,1)))</f>
        <v>0</v>
      </c>
      <c r="CA49" s="3">
        <f>IF($A49&gt;='576way_Regular Symbol(2wild)'!H$16,"",IF(F49=0,"",IF(OR(F49=$BW$1,F50=$BW$1,F51=$BW$1,F49=$BX$1,F50=$BX$1,F51=$BX$1,F52=$BW$1,F52=$BX$1),0,1)))</f>
        <v>0</v>
      </c>
      <c r="CC49" s="3">
        <f>IF($A49&gt;='576way_Regular Symbol(2wild)'!D$16,"",IF(B49=0,"",IF(OR(B49=$BW$1,B50=$BW$1,B51=$BW$1,B49=$CD$1,B50=$CD$1,B51=$CD$1),0,1)))</f>
        <v>1</v>
      </c>
      <c r="CD49" s="3">
        <f>IF($A49&gt;='576way_Regular Symbol(2wild)'!E$16,"",IF(C49=0,"",IF(OR(C49=$BW$1,C50=$BW$1,C51=$BW$1,C49=$CD$1,C50=$CD$1,C51=$CD$1),0,1)))</f>
        <v>1</v>
      </c>
      <c r="CE49" s="3">
        <f>IF($A49&gt;='576way_Regular Symbol(2wild)'!F$16,"",IF(D49=0,"",IF(OR(D49=$BW$1,D50=$BW$1,D51=$BW$1,D49=$CD$1,D50=$CD$1,D51=$CD$1,D52=$BW$1,D52=$CD$1),0,1)))</f>
        <v>1</v>
      </c>
      <c r="CF49" s="3">
        <f>IF($A49&gt;='576way_Regular Symbol(2wild)'!G$16,"",IF(E49=0,"",IF(OR(E49=$BW$1,E50=$BW$1,E51=$BW$1,E49=$CD$1,E50=$CD$1,E51=$CD$1,E52=$BW$1,E52=$CD$1),0,1)))</f>
        <v>0</v>
      </c>
      <c r="CG49" s="3">
        <f>IF($A49&gt;='576way_Regular Symbol(2wild)'!H$16,"",IF(F49=0,"",IF(OR(F49=$BW$1,F50=$BW$1,F51=$BW$1,F49=$CD$1,F50=$CD$1,F51=$CD$1,F52=$BW$1,F52=$CD$1),0,1)))</f>
        <v>1</v>
      </c>
      <c r="CI49" s="3">
        <f>IF($A49&gt;='576way_Regular Symbol(2wild)'!D$16,"",IF(B49=0,"",IF(OR(B49=$BW$1,B50=$BW$1,B51=$BW$1,B49=$CJ$1,B50=$CJ$1,B51=$CJ$1),0,1)))</f>
        <v>0</v>
      </c>
      <c r="CJ49" s="3">
        <f>IF($A49&gt;='576way_Regular Symbol(2wild)'!E$16,"",IF(C49=0,"",IF(OR(C49=$BW$1,C50=$BW$1,C51=$BW$1,C49=$CJ$1,C50=$CJ$1,C51=$CJ$1),0,1)))</f>
        <v>0</v>
      </c>
      <c r="CK49" s="3">
        <f>IF($A49&gt;='576way_Regular Symbol(2wild)'!F$16,"",IF(D49=0,"",IF(OR(D49=$BW$1,D50=$BW$1,D51=$BW$1,D49=$CJ$1,D50=$CJ$1,D51=$CJ$1,D52=$BW$1,D52=$CJ$1),0,1)))</f>
        <v>1</v>
      </c>
      <c r="CL49" s="3">
        <f>IF($A49&gt;='576way_Regular Symbol(2wild)'!G$16,"",IF(E49=0,"",IF(OR(E49=$BW$1,E50=$BW$1,E51=$BW$1,E49=$CJ$1,E50=$CJ$1,E51=$CJ$1,E52=$BW$1,E52=$CJ$1),0,1)))</f>
        <v>1</v>
      </c>
      <c r="CM49" s="3">
        <f>IF($A49&gt;='576way_Regular Symbol(2wild)'!H$16,"",IF(F49=0,"",IF(OR(F49=$BW$1,F50=$BW$1,F51=$BW$1,F49=$CJ$1,F50=$CJ$1,F51=$CJ$1,F52=$BW$1,F52=$CJ$1),0,1)))</f>
        <v>0</v>
      </c>
      <c r="CO49" s="3">
        <f>IF($A49&gt;='576way_Regular Symbol(2wild)'!D$16,"",IF(B49=0,"",IF(OR(B49=$BW$1,B50=$BW$1,B51=$BW$1,B49=$CP$1,B50=$CP$1,B51=$CP$1),0,1)))</f>
        <v>0</v>
      </c>
      <c r="CP49" s="3">
        <f>IF($A49&gt;='576way_Regular Symbol(2wild)'!E$16,"",IF(C49=0,"",IF(OR(C49=$BW$1,C50=$BW$1,C51=$BW$1,C49=$CP$1,C50=$CP$1,C51=$CP$1),0,1)))</f>
        <v>1</v>
      </c>
      <c r="CQ49" s="3">
        <f>IF($A49&gt;='576way_Regular Symbol(2wild)'!F$16,"",IF(D49=0,"",IF(OR(D49=$BW$1,D50=$BW$1,D51=$BW$1,D49=$CP$1,D50=$CP$1,D51=$CP$1,D52=$BW$1,D52=$CP$1),0,1)))</f>
        <v>0</v>
      </c>
      <c r="CR49" s="3">
        <f>IF($A49&gt;='576way_Regular Symbol(2wild)'!G$16,"",IF(E49=0,"",IF(OR(E49=$BW$1,E50=$BW$1,E51=$BW$1,E49=$CP$1,E50=$CP$1,E51=$CP$1,E52=$BW$1,E52=$CP$1),0,1)))</f>
        <v>1</v>
      </c>
      <c r="CS49" s="3">
        <f>IF($A49&gt;='576way_Regular Symbol(2wild)'!H$16,"",IF(F49=0,"",IF(OR(F49=$BW$1,F50=$BW$1,F51=$BW$1,F49=$CP$1,F50=$CP$1,F51=$CP$1,F52=$BW$1,F52=$CP$1),0,1)))</f>
        <v>1</v>
      </c>
      <c r="CU49" s="3">
        <f>IF($A49&gt;='576way_Regular Symbol(2wild)'!D$16,"",IF(B49=0,"",IF(OR(B49=$BW$1,B50=$BW$1,B51=$BW$1,B49=$CV$1,B50=$CV$1,B51=$CV$1),0,1)))</f>
        <v>1</v>
      </c>
      <c r="CV49" s="3">
        <f>IF($A49&gt;='576way_Regular Symbol(2wild)'!E$16,"",IF(C49=0,"",IF(OR(C49=$BW$1,C50=$BW$1,C51=$BW$1,C49=$CV$1,C50=$CV$1,C51=$CV$1),0,1)))</f>
        <v>1</v>
      </c>
      <c r="CW49" s="3">
        <f>IF($A49&gt;='576way_Regular Symbol(2wild)'!F$16,"",IF(D49=0,"",IF(OR(D49=$BW$1,D50=$BW$1,D51=$BW$1,D49=$CV$1,D50=$CV$1,D51=$CV$1,D52=$BW$1,D52=$CV$1),0,1)))</f>
        <v>1</v>
      </c>
      <c r="CX49" s="3">
        <f>IF($A49&gt;='576way_Regular Symbol(2wild)'!G$16,"",IF(E49=0,"",IF(OR(E49=$BW$1,E50=$BW$1,E51=$BW$1,E49=$CV$1,E50=$CV$1,E51=$CV$1,E52=$BW$1,E52=$CV$1),0,1)))</f>
        <v>1</v>
      </c>
      <c r="CY49" s="3">
        <f>IF($A49&gt;='576way_Regular Symbol(2wild)'!H$16,"",IF(F49=0,"",IF(OR(F49=$BW$1,F50=$BW$1,F51=$BW$1,F49=$CV$1,F50=$CV$1,F51=$CV$1,F52=$BW$1,F52=$CV$1),0,1)))</f>
        <v>1</v>
      </c>
    </row>
    <row r="50" spans="1:103">
      <c r="A50" s="337">
        <f>IF('243way_Regular Symbol'!L49="","",'243way_Regular Symbol'!L49)</f>
        <v>46</v>
      </c>
      <c r="B50" s="191" t="str">
        <f>IF('576way_Regular Symbol(2wild)'!Q49="",
IF($A50-'576way_Regular Symbol(2wild)'!D$16&gt;='576way_RegularＸ_W()'!B$2-1,"",VLOOKUP($A50-'576way_Regular Symbol(2wild)'!D$16,'576way_Regular Symbol(2wild)'!$P$3:$U$99,'576way_RegularＸ_W()'!B$3+1,FALSE)),
'576way_Regular Symbol(2wild)'!Q49)</f>
        <v>J</v>
      </c>
      <c r="C50" s="191" t="str">
        <f>IF('576way_Regular Symbol(2wild)'!R49="",
IF($A50-'576way_Regular Symbol(2wild)'!E$16&gt;='576way_RegularＸ_W()'!C$2-1,"",VLOOKUP($A50-'576way_Regular Symbol(2wild)'!E$16,'576way_Regular Symbol(2wild)'!$P$3:$U$99,'576way_RegularＸ_W()'!C$3+1,FALSE)),
'576way_Regular Symbol(2wild)'!R49)</f>
        <v>M3</v>
      </c>
      <c r="D50" s="191" t="str">
        <f>IF('576way_Regular Symbol(2wild)'!S49="",
IF($A50-'576way_Regular Symbol(2wild)'!F$16&gt;='576way_RegularＸ_W()'!D$2-1,"",VLOOKUP($A50-'576way_Regular Symbol(2wild)'!F$16,'576way_Regular Symbol(2wild)'!$P$3:$U$99,'576way_RegularＸ_W()'!D$3+1,FALSE)),
'576way_Regular Symbol(2wild)'!S49)</f>
        <v>K</v>
      </c>
      <c r="E50" s="191" t="str">
        <f>IF('576way_Regular Symbol(2wild)'!T49="",
IF($A50-'576way_Regular Symbol(2wild)'!G$16&gt;='576way_RegularＸ_W()'!E$2-1,"",VLOOKUP($A50-'576way_Regular Symbol(2wild)'!G$16,'576way_Regular Symbol(2wild)'!$P$3:$U$99,'576way_RegularＸ_W()'!E$3+1,FALSE)),
'576way_Regular Symbol(2wild)'!T49)</f>
        <v>A</v>
      </c>
      <c r="F50" s="191" t="str">
        <f>IF('576way_Regular Symbol(2wild)'!U49="",
IF($A50-'576way_Regular Symbol(2wild)'!H$16&gt;='576way_RegularＸ_W()'!F$2-1,"",VLOOKUP($A50-'576way_Regular Symbol(2wild)'!H$16,'576way_Regular Symbol(2wild)'!$P$3:$U$99,'576way_RegularＸ_W()'!F$3+1,FALSE)),
'576way_Regular Symbol(2wild)'!U49)</f>
        <v>M1</v>
      </c>
      <c r="N50" s="363">
        <f t="shared" si="66"/>
        <v>46</v>
      </c>
      <c r="O50" s="344">
        <f>IF($A50&gt;='576way_Regular Symbol(2wild)'!D$16,"",IF(B50="","",IF(OR(B50=$O$1,B50=$P$1,B51=$O$1,B51=$P$1,B52=$O$1,B52=$P$1),0,1)))</f>
        <v>1</v>
      </c>
      <c r="P50" s="344">
        <f>IF($A50&gt;='576way_Regular Symbol(2wild)'!E$16,"",IF(C50="","",IF(OR(C50=$O$1,C50=$P$1,C51=$O$1,C51=$P$1,C52=$O$1,C52=$P$1),0,1)))</f>
        <v>1</v>
      </c>
      <c r="Q50" s="344">
        <f>IF($A50&gt;='576way_Regular Symbol(2wild)'!F$16,"",IF(D50="","",IF(OR(D50=$O$1,D50=$P$1,D51=$O$1,D51=$P$1,D52=$O$1,D52=$P$1,D53=$O$1,D53=$P$1),0,1)))</f>
        <v>1</v>
      </c>
      <c r="R50" s="344">
        <f>IF($A50&gt;='576way_Regular Symbol(2wild)'!G$16,"",IF(E50="","",IF(OR(E50=$O$1,E50=$P$1,E51=$O$1,E51=$P$1,E52=$O$1,E52=$P$1,E53=$O$1,E53=$P$1),0,1)))</f>
        <v>1</v>
      </c>
      <c r="S50" s="344">
        <f>IF($A50&gt;='576way_Regular Symbol(2wild)'!H$16,"",IF(F50="","",IF(OR(F50=$O$1,F50=$P$1,F51=$O$1,F51=$P$1,F52=$O$1,F52=$P$1,F53=$O$1,F53=$P$1),0,1)))</f>
        <v>0</v>
      </c>
      <c r="U50" s="344">
        <f>IF($A50&gt;='576way_Regular Symbol(2wild)'!D$16,"",IF(B50=0,"",IF(OR(B50=$U$1,B50=$V$1,B51=$U$1,B51=$V$1,B52=$U$1,B52=$V$1),0,1)))</f>
        <v>1</v>
      </c>
      <c r="V50" s="344">
        <f>IF($A50&gt;='576way_Regular Symbol(2wild)'!E$16,"",IF(C50=0,"",IF(OR(C50=$U$1,C50=$V$1,C51=$U$1,C51=$V$1,C52=$U$1,C52=$V$1),0,1)))</f>
        <v>0</v>
      </c>
      <c r="W50" s="3">
        <f>IF($A50&gt;='576way_Regular Symbol(2wild)'!F$16,"",IF(D50=0,"",IF(OR(D50=$U$1,D50=$V$1,D51=$U$1,D51=$V$1,D52=$U$1,D52=$V$1,D53=$U$1,D53=$V$1),0,1)))</f>
        <v>1</v>
      </c>
      <c r="X50" s="3">
        <f>IF($A50&gt;='576way_Regular Symbol(2wild)'!G$16,"",IF(E50=0,"",IF(OR(E50=$U$1,E50=$V$1,E51=$U$1,E51=$V$1,E52=$U$1,E52=$V$1,E53=$U$1,E53=$V$1),0,1)))</f>
        <v>1</v>
      </c>
      <c r="Y50" s="3">
        <f>IF($A50&gt;='576way_Regular Symbol(2wild)'!H$16,"",IF(F50=0,"",IF(OR(F50=$U$1,F50=$V$1,F51=$U$1,F51=$V$1,F52=$U$1,F52=$V$1,F53=$U$1,F53=$V$1),0,1)))</f>
        <v>1</v>
      </c>
      <c r="AA50" s="344">
        <f>IF($A50&gt;='576way_Regular Symbol(2wild)'!D$16,"",IF(B50=0,"",IF(OR(B50=$AA$1,B50=$AB$1,B51=$AA$1,B51=$AB$1,B52=$AA$1,,B52=$AB$1),0,1)))</f>
        <v>1</v>
      </c>
      <c r="AB50" s="344">
        <f>IF($A50&gt;='576way_Regular Symbol(2wild)'!E$16,"",IF(C50=0,"",IF(OR(C50=$AA$1,C50=$AB$1,C51=$AA$1,C51=$AB$1,C52=$AA$1,,C52=$AB$1),0,1)))</f>
        <v>0</v>
      </c>
      <c r="AC50" s="3">
        <f>IF($A50&gt;='576way_Regular Symbol(2wild)'!F$16,"",IF(D50=0,"",IF(OR(D50=$AA$1,D50=$AB$1,D51=$AA$1,D51=$AB$1,D52=$AA$1,D52=$AB$1,D53=$AA$1,D53=$AB$1),0,1)))</f>
        <v>1</v>
      </c>
      <c r="AD50" s="3">
        <f>IF($A50&gt;='576way_Regular Symbol(2wild)'!G$16,"",IF(E50=0,"",IF(OR(E50=$AA$1,E50=$AB$1,E51=$AA$1,E51=$AB$1,E52=$AA$1,E52=$AB$1,E53=$AA$1,E53=$AB$1),0,1)))</f>
        <v>0</v>
      </c>
      <c r="AE50" s="3">
        <f>IF($A50&gt;='576way_Regular Symbol(2wild)'!H$16,"",IF(F50=0,"",IF(OR(F50=$AA$1,F50=$AB$1,F51=$AA$1,F51=$AB$1,F52=$AA$1,F52=$AB$1,F53=$AA$1,F53=$AB$1),0,1)))</f>
        <v>0</v>
      </c>
      <c r="AG50" s="344">
        <f>IF($A50&gt;='576way_Regular Symbol(2wild)'!D$16,"",IF(B50=0,"",IF(OR(B50=$AG$1,B50=$AH$1,B51=$AG$1,B51=$AH$1,B52=$AG$1,B52=$AH$1),0,1)))</f>
        <v>1</v>
      </c>
      <c r="AH50" s="344">
        <f>IF($A50&gt;='576way_Regular Symbol(2wild)'!E$16,"",IF(C50=0,"",IF(OR(C50=$AG$1,C50=$AH$1,C51=$AG$1,C51=$AH$1,C52=$AG$1,C52=$AH$1),0,1)))</f>
        <v>1</v>
      </c>
      <c r="AI50" s="3">
        <f>IF($A50&gt;='576way_Regular Symbol(2wild)'!F$16,"",IF(D50=0,"",IF(OR(D50=$AG$1,D50=$AH$1,D51=$AG$1,D51=$AH$1,D52=$AG$1,D52=$AH$1,D53=$AG$1,D53=$AH$1),0,1)))</f>
        <v>1</v>
      </c>
      <c r="AJ50" s="3">
        <f>IF($A50&gt;='576way_Regular Symbol(2wild)'!G$16,"",IF(E50=0,"",IF(OR(E50=$AG$1,E50=$AH$1,E51=$AG$1,E51=$AH$1,E52=$AG$1,E52=$AH$1,E53=$AG$1,E53=$AH$1),0,1)))</f>
        <v>1</v>
      </c>
      <c r="AK50" s="3">
        <f>IF($A50&gt;='576way_Regular Symbol(2wild)'!H$16,"",IF(F50=0,"",IF(OR(F50=$AG$1,F50=$AH$1,F51=$AG$1,F51=$AH$1,F52=$AG$1,F52=$AH$1,F53=$AG$1,F53=$AH$1),0,1)))</f>
        <v>1</v>
      </c>
      <c r="AM50" s="344">
        <f>IF($A50&gt;='576way_Regular Symbol(2wild)'!D$16,"",IF(B50=0,"",IF(OR(B50=$AM$1,B50=$AN$1,B51=$AM$1,B51=$AN$1,B52=$AM$1,B52=$AN$1),0,1)))</f>
        <v>1</v>
      </c>
      <c r="AN50" s="344">
        <f>IF($A50&gt;='576way_Regular Symbol(2wild)'!E$16,"",IF(C50=0,"",IF(OR(C50=$AM$1,C50=$AN$1,C51=$AM$1,C51=$AN$1,C52=$AM$1,C52=$AN$1),0,1)))</f>
        <v>1</v>
      </c>
      <c r="AO50" s="3">
        <f>IF($A50&gt;='576way_Regular Symbol(2wild)'!F$16,"",IF(D50=0,"",IF(OR(D50=$AM$1,D50=$AN$1,D51=$AM$1,D51=$AN$1,D52=$AM$1,D52=$AN$1,D53=$AM$1,D53=$AN$1),0,1)))</f>
        <v>1</v>
      </c>
      <c r="AP50" s="3">
        <f>IF($A50&gt;='576way_Regular Symbol(2wild)'!G$16,"",IF(E50=0,"",IF(OR(E50=$AM$1,E50=$AN$1,E51=$AM$1,E51=$AN$1,E52=$AM$1,E52=$AN$1,E53=$AM$1,E53=$AN$1),0,1)))</f>
        <v>1</v>
      </c>
      <c r="AQ50" s="3">
        <f>IF($A50&gt;='576way_Regular Symbol(2wild)'!H$16,"",IF(F50=0,"",IF(OR(F50=$AM$1,F50=$AN$1,F51=$AM$1,F51=$AN$1,F52=$AM$1,F52=$AN$1,F53=$AM$1,F53=$AN$1),0,1)))</f>
        <v>1</v>
      </c>
      <c r="AS50" s="344">
        <f>IF($A50&gt;='576way_Regular Symbol(2wild)'!D$16,"",IF(B50=0,"",IF(OR(B50=$AM$1,B50=$AT$1,B51=$AM$1,B51=$AT$1,B52=$AM$1,B52=$AT$1),0,1)))</f>
        <v>1</v>
      </c>
      <c r="AT50" s="344">
        <f>IF($A50&gt;='576way_Regular Symbol(2wild)'!E$16,"",IF(C50=0,"",IF(OR(C50=$AM$1,C50=$AT$1,C51=$AM$1,C51=$AT$1,C52=$AM$1,C52=$AT$1),0,1)))</f>
        <v>1</v>
      </c>
      <c r="AU50" s="3">
        <f>IF($A50&gt;='576way_Regular Symbol(2wild)'!F$16,"",IF(D50=0,"",IF(OR(D50=$AM$1,D50=$AT$1,D51=$AM$1,D51=$AT$1,D52=$AM$1,D52=$AT$1,D53=$AM$1,D53=$AT$1),0,1)))</f>
        <v>1</v>
      </c>
      <c r="AV50" s="3">
        <f>IF($A50&gt;='576way_Regular Symbol(2wild)'!G$16,"",IF(E50=0,"",IF(OR(E50=$AM$1,E50=$AT$1,E51=$AM$1,E51=$AT$1,E52=$AM$1,E52=$AT$1,E53=$AM$1,E53=$AT$1),0,1)))</f>
        <v>1</v>
      </c>
      <c r="AW50" s="3">
        <f>IF($A50&gt;='576way_Regular Symbol(2wild)'!H$16,"",IF(F50=0,"",IF(OR(F50=$AM$1,F50=$AT$1,F51=$AM$1,F51=$AT$1,F52=$AM$1,F52=$AT$1,F53=$AM$1,F53=$AT$1),0,1)))</f>
        <v>1</v>
      </c>
      <c r="AY50" s="344">
        <f>IF($A50&gt;='576way_Regular Symbol(2wild)'!D$16,"",IF(B50=0,"",IF(OR(B50=$AM$1,B50=$AZ$1,B51=$AM$1,B51=$AZ$1,B52=$AM$1,B52=$AZ$1),0,1)))</f>
        <v>1</v>
      </c>
      <c r="AZ50" s="344">
        <f>IF($A50&gt;='576way_Regular Symbol(2wild)'!E$16,"",IF(C50=0,"",IF(OR(C50=$AM$1,C50=$AZ$1,C51=$AM$1,C51=$AZ$1,C52=$AM$1,C52=$AZ$1),0,1)))</f>
        <v>1</v>
      </c>
      <c r="BA50" s="3">
        <f>IF($A50&gt;='576way_Regular Symbol(2wild)'!F$16,"",IF(D50=0,"",IF(OR(D50=$AM$1,D50=$AZ$1,D51=$AM$1,D51=$AZ$1,D52=$AM$1,D52=$AZ$1,D53=$AM$1,D53=$AZ$1),0,1)))</f>
        <v>1</v>
      </c>
      <c r="BB50" s="3">
        <f>IF($A50&gt;='576way_Regular Symbol(2wild)'!G$16,"",IF(E50=0,"",IF(OR(E50=$AM$1,E50=$AZ$1,E51=$AM$1,E51=$AZ$1,E52=$AM$1,E52=$AZ$1,E53=$AM$1,E53=$AZ$1),0,1)))</f>
        <v>1</v>
      </c>
      <c r="BC50" s="3">
        <f>IF($A50&gt;='576way_Regular Symbol(2wild)'!H$16,"",IF(F50=0,"",IF(OR(F50=$AM$1,F50=$AZ$1,F51=$AM$1,F51=$AZ$1,F52=$AM$1,F52=$AZ$1,F53=$AM$1,F53=$AZ$1),0,1)))</f>
        <v>1</v>
      </c>
      <c r="BE50" s="344">
        <f>IF($A50&gt;='576way_Regular Symbol(2wild)'!D$16,"",IF(B50=0,"",IF(OR(B50=$AM$1,B50=$BF$1,B51=$AM$1,B51=$BF$1,B52=$AM$1,B52=$BF$1),0,1)))</f>
        <v>1</v>
      </c>
      <c r="BF50" s="344">
        <f>IF($A50&gt;='576way_Regular Symbol(2wild)'!E$16,"",IF(C50=0,"",IF(OR(C50=$AM$1,C50=$BF$1,C51=$AM$1,C51=$BF$1,C52=$AM$1,C52=$BF$1),0,1)))</f>
        <v>1</v>
      </c>
      <c r="BG50" s="3">
        <f>IF($A50&gt;='576way_Regular Symbol(2wild)'!F$16,"",IF(D50=0,"",COUNTIF(D50:D53,$BF$1)))</f>
        <v>0</v>
      </c>
      <c r="BH50" s="3">
        <f>IF($A50&gt;='576way_Regular Symbol(2wild)'!G$16,"",IF(E50=0,"",COUNTIF(E50:E53,$BF$1)))</f>
        <v>0</v>
      </c>
      <c r="BI50" s="3">
        <f>IF($A50&gt;='576way_Regular Symbol(2wild)'!H$16,"",IF(F50=0,"",COUNTIF(F50:F53,$BF$1)))</f>
        <v>0</v>
      </c>
      <c r="BK50" s="344">
        <f>IF($A50&gt;='576way_Regular Symbol(2wild)'!D$16,"",IF(B50=0,"",IF(OR(B50=$AM$1,B50=$BL$1,B51=$AM$1,B51=$BL$1,B52=$AM$1,B52=$BL$1),0,1)))</f>
        <v>1</v>
      </c>
      <c r="BL50" s="344">
        <f>IF($A50&gt;='576way_Regular Symbol(2wild)'!E$16,"",IF(C50=0,"",IF(OR(C50=$AM$1,C50=$BL$1,C51=$AM$1,C51=$BL$1,C52=$AM$1,C52=$BL$1),0,1)))</f>
        <v>1</v>
      </c>
      <c r="BM50" s="3">
        <f>IF($A50&gt;='576way_Regular Symbol(2wild)'!F$16,"",IF(D50=0,"",IF(OR(D50=$AM$1,D50=$BL$1,D51=$AM$1,D51=$BL$1,D52=$AM$1,D52=$BL$1,D53=$AM$1,D53=$BL$1),0,1)))</f>
        <v>1</v>
      </c>
      <c r="BN50" s="3">
        <f>IF($A50&gt;='576way_Regular Symbol(2wild)'!G$16,"",IF(E50=0,"",IF(OR(E50=$AM$1,E50=$BL$1,E51=$AM$1,E51=$BL$1,E52=$AM$1,E52=$BL$1,E53=$AM$1,E53=$BL$1),0,1)))</f>
        <v>1</v>
      </c>
      <c r="BO50" s="3">
        <f>IF($A50&gt;='576way_Regular Symbol(2wild)'!H$16,"",IF(F50=0,"",IF(OR(F50=$AM$1,F50=$BL$1,F51=$AM$1,F51=$BL$1,F52=$AM$1,F52=$BL$1,F53=$AM$1,F53=$BL$1),0,1)))</f>
        <v>1</v>
      </c>
      <c r="BQ50" s="3">
        <f>IF($A50&gt;='576way_Regular Symbol(2wild)'!D$16,"",IF(B50=0,"",IF(OR(B50=$BQ$1,B50=$BR$1,B51=$BQ$1,B51=$BR$1,B52=$BQ$1,B52=$BR$1),0,1)))</f>
        <v>1</v>
      </c>
      <c r="BR50" s="3">
        <f>IF($A50&gt;='576way_Regular Symbol(2wild)'!E$16,"",IF(C50=0,"",IF(OR(C50=$BQ$1,C50=$BR$1,C51=$BQ$1,C51=$BR$1,C52=$BQ$1,C52=$BR$1),0,1)))</f>
        <v>1</v>
      </c>
      <c r="BS50" s="3">
        <f>IF($A50&gt;='576way_Regular Symbol(2wild)'!F$16,"",IF(D50=0,"",IF(OR(D50=$BQ$1,D50=$BR$1,D51=$BQ$1,D51=$BR$1,D52=$BQ$1,D52=$BR$1,D53=$BQ$1,D53=$BR$1),0,1)))</f>
        <v>1</v>
      </c>
      <c r="BT50" s="3">
        <f>IF($A50&gt;='576way_Regular Symbol(2wild)'!G$16,"",IF(E50=0,"",IF(OR(E50=$BQ$1,E50=$BR$1,E51=$BQ$1,E51=$BR$1,E52=$BQ$1,E52=$BR$1,E53=$BQ$1,E53=$BR$1),0,1)))</f>
        <v>0</v>
      </c>
      <c r="BU50" s="3">
        <f>IF($A50&gt;='576way_Regular Symbol(2wild)'!H$16,"",IF(F50=0,"",IF(OR(F50=$BQ$1,F50=$BR$1,F51=$BQ$1,F51=$BR$1,F52=$BQ$1,F52=$BR$1,F53=$BQ$1,F53=$BR$1),0,1)))</f>
        <v>1</v>
      </c>
      <c r="BW50" s="3">
        <f>IF($A50&gt;='576way_Regular Symbol(2wild)'!D$16,"",IF(B50=0,"",IF(OR(B50=$BW$1,B51=$BW$1,B52=$BW$1,B50=$BX$1,B51=$BX$1,B52=$BX$1),0,1)))</f>
        <v>0</v>
      </c>
      <c r="BX50" s="3">
        <f>IF($A50&gt;='576way_Regular Symbol(2wild)'!E$16,"",IF(C50=0,"",IF(OR(C50=$BW$1,C51=$BW$1,C52=$BW$1,C50=$BX$1,C51=$BX$1,C52=$BX$1),0,1)))</f>
        <v>0</v>
      </c>
      <c r="BY50" s="3">
        <f>IF($A50&gt;='576way_Regular Symbol(2wild)'!F$16,"",IF(D50=0,"",IF(OR(D50=$BW$1,D51=$BW$1,D52=$BW$1,D50=$BX$1,D51=$BX$1,D52=$BX$1,D53=$BW$1,D53=$BX$1),0,1)))</f>
        <v>0</v>
      </c>
      <c r="BZ50" s="3">
        <f>IF($A50&gt;='576way_Regular Symbol(2wild)'!G$16,"",IF(E50=0,"",IF(OR(E50=$BW$1,E51=$BW$1,E52=$BW$1,E50=$BX$1,E51=$BX$1,E52=$BX$1,E53=$BW$1,E53=$BX$1),0,1)))</f>
        <v>0</v>
      </c>
      <c r="CA50" s="3">
        <f>IF($A50&gt;='576way_Regular Symbol(2wild)'!H$16,"",IF(F50=0,"",IF(OR(F50=$BW$1,F51=$BW$1,F52=$BW$1,F50=$BX$1,F51=$BX$1,F52=$BX$1,F53=$BW$1,F53=$BX$1),0,1)))</f>
        <v>0</v>
      </c>
      <c r="CC50" s="3">
        <f>IF($A50&gt;='576way_Regular Symbol(2wild)'!D$16,"",IF(B50=0,"",IF(OR(B50=$BW$1,B51=$BW$1,B52=$BW$1,B50=$CD$1,B51=$CD$1,B52=$CD$1),0,1)))</f>
        <v>1</v>
      </c>
      <c r="CD50" s="3">
        <f>IF($A50&gt;='576way_Regular Symbol(2wild)'!E$16,"",IF(C50=0,"",IF(OR(C50=$BW$1,C51=$BW$1,C52=$BW$1,C50=$CD$1,C51=$CD$1,C52=$CD$1),0,1)))</f>
        <v>1</v>
      </c>
      <c r="CE50" s="3">
        <f>IF($A50&gt;='576way_Regular Symbol(2wild)'!F$16,"",IF(D50=0,"",IF(OR(D50=$BW$1,D51=$BW$1,D52=$BW$1,D50=$CD$1,D51=$CD$1,D52=$CD$1,D53=$BW$1,D53=$CD$1),0,1)))</f>
        <v>1</v>
      </c>
      <c r="CF50" s="3">
        <f>IF($A50&gt;='576way_Regular Symbol(2wild)'!G$16,"",IF(E50=0,"",IF(OR(E50=$BW$1,E51=$BW$1,E52=$BW$1,E50=$CD$1,E51=$CD$1,E52=$CD$1,E53=$BW$1,E53=$CD$1),0,1)))</f>
        <v>1</v>
      </c>
      <c r="CG50" s="3">
        <f>IF($A50&gt;='576way_Regular Symbol(2wild)'!H$16,"",IF(F50=0,"",IF(OR(F50=$BW$1,F51=$BW$1,F52=$BW$1,F50=$CD$1,F51=$CD$1,F52=$CD$1,F53=$BW$1,F53=$CD$1),0,1)))</f>
        <v>1</v>
      </c>
      <c r="CI50" s="3">
        <f>IF($A50&gt;='576way_Regular Symbol(2wild)'!D$16,"",IF(B50=0,"",IF(OR(B50=$BW$1,B51=$BW$1,B52=$BW$1,B50=$CJ$1,B51=$CJ$1,B52=$CJ$1),0,1)))</f>
        <v>0</v>
      </c>
      <c r="CJ50" s="3">
        <f>IF($A50&gt;='576way_Regular Symbol(2wild)'!E$16,"",IF(C50=0,"",IF(OR(C50=$BW$1,C51=$BW$1,C52=$BW$1,C50=$CJ$1,C51=$CJ$1,C52=$CJ$1),0,1)))</f>
        <v>1</v>
      </c>
      <c r="CK50" s="3">
        <f>IF($A50&gt;='576way_Regular Symbol(2wild)'!F$16,"",IF(D50=0,"",IF(OR(D50=$BW$1,D51=$BW$1,D52=$BW$1,D50=$CJ$1,D51=$CJ$1,D52=$CJ$1,D53=$BW$1,D53=$CJ$1),0,1)))</f>
        <v>1</v>
      </c>
      <c r="CL50" s="3">
        <f>IF($A50&gt;='576way_Regular Symbol(2wild)'!G$16,"",IF(E50=0,"",IF(OR(E50=$BW$1,E51=$BW$1,E52=$BW$1,E50=$CJ$1,E51=$CJ$1,E52=$CJ$1,E53=$BW$1,E53=$CJ$1),0,1)))</f>
        <v>1</v>
      </c>
      <c r="CM50" s="3">
        <f>IF($A50&gt;='576way_Regular Symbol(2wild)'!H$16,"",IF(F50=0,"",IF(OR(F50=$BW$1,F51=$BW$1,F52=$BW$1,F50=$CJ$1,F51=$CJ$1,F52=$CJ$1,F53=$BW$1,F53=$CJ$1),0,1)))</f>
        <v>1</v>
      </c>
      <c r="CO50" s="3">
        <f>IF($A50&gt;='576way_Regular Symbol(2wild)'!D$16,"",IF(B50=0,"",IF(OR(B50=$BW$1,B51=$BW$1,B52=$BW$1,B50=$CP$1,B51=$CP$1,B52=$CP$1),0,1)))</f>
        <v>1</v>
      </c>
      <c r="CP50" s="3">
        <f>IF($A50&gt;='576way_Regular Symbol(2wild)'!E$16,"",IF(C50=0,"",IF(OR(C50=$BW$1,C51=$BW$1,C52=$BW$1,C50=$CP$1,C51=$CP$1,C52=$CP$1),0,1)))</f>
        <v>1</v>
      </c>
      <c r="CQ50" s="3">
        <f>IF($A50&gt;='576way_Regular Symbol(2wild)'!F$16,"",IF(D50=0,"",IF(OR(D50=$BW$1,D51=$BW$1,D52=$BW$1,D50=$CP$1,D51=$CP$1,D52=$CP$1,D53=$BW$1,D53=$CP$1),0,1)))</f>
        <v>0</v>
      </c>
      <c r="CR50" s="3">
        <f>IF($A50&gt;='576way_Regular Symbol(2wild)'!G$16,"",IF(E50=0,"",IF(OR(E50=$BW$1,E51=$BW$1,E52=$BW$1,E50=$CP$1,E51=$CP$1,E52=$CP$1,E53=$BW$1,E53=$CP$1),0,1)))</f>
        <v>1</v>
      </c>
      <c r="CS50" s="3">
        <f>IF($A50&gt;='576way_Regular Symbol(2wild)'!H$16,"",IF(F50=0,"",IF(OR(F50=$BW$1,F51=$BW$1,F52=$BW$1,F50=$CP$1,F51=$CP$1,F52=$CP$1,F53=$BW$1,F53=$CP$1),0,1)))</f>
        <v>1</v>
      </c>
      <c r="CU50" s="3">
        <f>IF($A50&gt;='576way_Regular Symbol(2wild)'!D$16,"",IF(B50=0,"",IF(OR(B50=$BW$1,B51=$BW$1,B52=$BW$1,B50=$CV$1,B51=$CV$1,B52=$CV$1),0,1)))</f>
        <v>1</v>
      </c>
      <c r="CV50" s="3">
        <f>IF($A50&gt;='576way_Regular Symbol(2wild)'!E$16,"",IF(C50=0,"",IF(OR(C50=$BW$1,C51=$BW$1,C52=$BW$1,C50=$CV$1,C51=$CV$1,C52=$CV$1),0,1)))</f>
        <v>1</v>
      </c>
      <c r="CW50" s="3">
        <f>IF($A50&gt;='576way_Regular Symbol(2wild)'!F$16,"",IF(D50=0,"",IF(OR(D50=$BW$1,D51=$BW$1,D52=$BW$1,D50=$CV$1,D51=$CV$1,D52=$CV$1,D53=$BW$1,D53=$CV$1),0,1)))</f>
        <v>1</v>
      </c>
      <c r="CX50" s="3">
        <f>IF($A50&gt;='576way_Regular Symbol(2wild)'!G$16,"",IF(E50=0,"",IF(OR(E50=$BW$1,E51=$BW$1,E52=$BW$1,E50=$CV$1,E51=$CV$1,E52=$CV$1,E53=$BW$1,E53=$CV$1),0,1)))</f>
        <v>1</v>
      </c>
      <c r="CY50" s="3">
        <f>IF($A50&gt;='576way_Regular Symbol(2wild)'!H$16,"",IF(F50=0,"",IF(OR(F50=$BW$1,F51=$BW$1,F52=$BW$1,F50=$CV$1,F51=$CV$1,F52=$CV$1,F53=$BW$1,F53=$CV$1),0,1)))</f>
        <v>1</v>
      </c>
    </row>
    <row r="51" spans="1:103">
      <c r="A51" s="337">
        <f>IF('243way_Regular Symbol'!L50="","",'243way_Regular Symbol'!L50)</f>
        <v>47</v>
      </c>
      <c r="B51" s="191" t="str">
        <f>IF('576way_Regular Symbol(2wild)'!Q50="",
IF($A51-'576way_Regular Symbol(2wild)'!D$16&gt;='576way_RegularＸ_W()'!B$2-1,"",VLOOKUP($A51-'576way_Regular Symbol(2wild)'!D$16,'576way_Regular Symbol(2wild)'!$P$3:$U$99,'576way_RegularＸ_W()'!B$3+1,FALSE)),
'576way_Regular Symbol(2wild)'!Q50)</f>
        <v>K</v>
      </c>
      <c r="C51" s="191" t="str">
        <f>IF('576way_Regular Symbol(2wild)'!R50="",
IF($A51-'576way_Regular Symbol(2wild)'!E$16&gt;='576way_RegularＸ_W()'!C$2-1,"",VLOOKUP($A51-'576way_Regular Symbol(2wild)'!E$16,'576way_Regular Symbol(2wild)'!$P$3:$U$99,'576way_RegularＸ_W()'!C$3+1,FALSE)),
'576way_Regular Symbol(2wild)'!R50)</f>
        <v>K</v>
      </c>
      <c r="D51" s="191" t="str">
        <f>IF('576way_Regular Symbol(2wild)'!S50="",
IF($A51-'576way_Regular Symbol(2wild)'!F$16&gt;='576way_RegularＸ_W()'!D$2-1,"",VLOOKUP($A51-'576way_Regular Symbol(2wild)'!F$16,'576way_Regular Symbol(2wild)'!$P$3:$U$99,'576way_RegularＸ_W()'!D$3+1,FALSE)),
'576way_Regular Symbol(2wild)'!S50)</f>
        <v>TE</v>
      </c>
      <c r="E51" s="191" t="str">
        <f>IF('576way_Regular Symbol(2wild)'!T50="",
IF($A51-'576way_Regular Symbol(2wild)'!G$16&gt;='576way_RegularＸ_W()'!E$2-1,"",VLOOKUP($A51-'576way_Regular Symbol(2wild)'!G$16,'576way_Regular Symbol(2wild)'!$P$3:$U$99,'576way_RegularＸ_W()'!E$3+1,FALSE)),
'576way_Regular Symbol(2wild)'!T50)</f>
        <v>K</v>
      </c>
      <c r="F51" s="191" t="str">
        <f>IF('576way_Regular Symbol(2wild)'!U50="",
IF($A51-'576way_Regular Symbol(2wild)'!H$16&gt;='576way_RegularＸ_W()'!F$2-1,"",VLOOKUP($A51-'576way_Regular Symbol(2wild)'!H$16,'576way_Regular Symbol(2wild)'!$P$3:$U$99,'576way_RegularＸ_W()'!F$3+1,FALSE)),
'576way_Regular Symbol(2wild)'!U50)</f>
        <v>K</v>
      </c>
      <c r="N51" s="363">
        <f t="shared" si="66"/>
        <v>47</v>
      </c>
      <c r="O51" s="344">
        <f>IF($A51&gt;='576way_Regular Symbol(2wild)'!D$16,"",IF(B51="","",IF(OR(B51=$O$1,B51=$P$1,B52=$O$1,B52=$P$1,B53=$O$1,B53=$P$1),0,1)))</f>
        <v>1</v>
      </c>
      <c r="P51" s="344">
        <f>IF($A51&gt;='576way_Regular Symbol(2wild)'!E$16,"",IF(C51="","",IF(OR(C51=$O$1,C51=$P$1,C52=$O$1,C52=$P$1,C53=$O$1,C53=$P$1),0,1)))</f>
        <v>1</v>
      </c>
      <c r="Q51" s="344">
        <f>IF($A51&gt;='576way_Regular Symbol(2wild)'!F$16,"",IF(D51="","",IF(OR(D51=$O$1,D51=$P$1,D52=$O$1,D52=$P$1,D53=$O$1,D53=$P$1,D54=$O$1,D54=$P$1),0,1)))</f>
        <v>1</v>
      </c>
      <c r="R51" s="344">
        <f>IF($A51&gt;='576way_Regular Symbol(2wild)'!G$16,"",IF(E51="","",IF(OR(E51=$O$1,E51=$P$1,E52=$O$1,E52=$P$1,E53=$O$1,E53=$P$1,E54=$O$1,E54=$P$1),0,1)))</f>
        <v>1</v>
      </c>
      <c r="S51" s="344">
        <f>IF($A51&gt;='576way_Regular Symbol(2wild)'!H$16,"",IF(F51="","",IF(OR(F51=$O$1,F51=$P$1,F52=$O$1,F52=$P$1,F53=$O$1,F53=$P$1,F54=$O$1,F54=$P$1),0,1)))</f>
        <v>1</v>
      </c>
      <c r="U51" s="344">
        <f>IF($A51&gt;='576way_Regular Symbol(2wild)'!D$16,"",IF(B51=0,"",IF(OR(B51=$U$1,B51=$V$1,B52=$U$1,B52=$V$1,B53=$U$1,B53=$V$1),0,1)))</f>
        <v>1</v>
      </c>
      <c r="V51" s="344">
        <f>IF($A51&gt;='576way_Regular Symbol(2wild)'!E$16,"",IF(C51=0,"",IF(OR(C51=$U$1,C51=$V$1,C52=$U$1,C52=$V$1,C53=$U$1,C53=$V$1),0,1)))</f>
        <v>0</v>
      </c>
      <c r="W51" s="3">
        <f>IF($A51&gt;='576way_Regular Symbol(2wild)'!F$16,"",IF(D51=0,"",IF(OR(D51=$U$1,D51=$V$1,D52=$U$1,D52=$V$1,D53=$U$1,D53=$V$1,D54=$U$1,D54=$V$1),0,1)))</f>
        <v>1</v>
      </c>
      <c r="X51" s="3">
        <f>IF($A51&gt;='576way_Regular Symbol(2wild)'!G$16,"",IF(E51=0,"",IF(OR(E51=$U$1,E51=$V$1,E52=$U$1,E52=$V$1,E53=$U$1,E53=$V$1,E54=$U$1,E54=$V$1),0,1)))</f>
        <v>0</v>
      </c>
      <c r="Y51" s="3">
        <f>IF($A51&gt;='576way_Regular Symbol(2wild)'!H$16,"",IF(F51=0,"",IF(OR(F51=$U$1,F51=$V$1,F52=$U$1,F52=$V$1,F53=$U$1,F53=$V$1,F54=$U$1,F54=$V$1),0,1)))</f>
        <v>1</v>
      </c>
      <c r="AA51" s="344">
        <f>IF($A51&gt;='576way_Regular Symbol(2wild)'!D$16,"",IF(B51=0,"",IF(OR(B51=$AA$1,B51=$AB$1,B52=$AA$1,B52=$AB$1,B53=$AA$1,,B53=$AB$1),0,1)))</f>
        <v>1</v>
      </c>
      <c r="AB51" s="344">
        <f>IF($A51&gt;='576way_Regular Symbol(2wild)'!E$16,"",IF(C51=0,"",IF(OR(C51=$AA$1,C51=$AB$1,C52=$AA$1,C52=$AB$1,C53=$AA$1,,C53=$AB$1),0,1)))</f>
        <v>1</v>
      </c>
      <c r="AC51" s="3">
        <f>IF($A51&gt;='576way_Regular Symbol(2wild)'!F$16,"",IF(D51=0,"",IF(OR(D51=$AA$1,D51=$AB$1,D52=$AA$1,D52=$AB$1,D53=$AA$1,D53=$AB$1,D54=$AA$1,D54=$AB$1),0,1)))</f>
        <v>1</v>
      </c>
      <c r="AD51" s="3">
        <f>IF($A51&gt;='576way_Regular Symbol(2wild)'!G$16,"",IF(E51=0,"",IF(OR(E51=$AA$1,E51=$AB$1,E52=$AA$1,E52=$AB$1,E53=$AA$1,E53=$AB$1,E54=$AA$1,E54=$AB$1),0,1)))</f>
        <v>0</v>
      </c>
      <c r="AE51" s="3">
        <f>IF($A51&gt;='576way_Regular Symbol(2wild)'!H$16,"",IF(F51=0,"",IF(OR(F51=$AA$1,F51=$AB$1,F52=$AA$1,F52=$AB$1,F53=$AA$1,F53=$AB$1,F54=$AA$1,F54=$AB$1),0,1)))</f>
        <v>0</v>
      </c>
      <c r="AG51" s="344">
        <f>IF($A51&gt;='576way_Regular Symbol(2wild)'!D$16,"",IF(B51=0,"",IF(OR(B51=$AG$1,B51=$AH$1,B52=$AG$1,B52=$AH$1,B53=$AG$1,B53=$AH$1),0,1)))</f>
        <v>1</v>
      </c>
      <c r="AH51" s="344">
        <f>IF($A51&gt;='576way_Regular Symbol(2wild)'!E$16,"",IF(C51=0,"",IF(OR(C51=$AG$1,C51=$AH$1,C52=$AG$1,C52=$AH$1,C53=$AG$1,C53=$AH$1),0,1)))</f>
        <v>1</v>
      </c>
      <c r="AI51" s="3">
        <f>IF($A51&gt;='576way_Regular Symbol(2wild)'!F$16,"",IF(D51=0,"",IF(OR(D51=$AG$1,D51=$AH$1,D52=$AG$1,D52=$AH$1,D53=$AG$1,D53=$AH$1,D54=$AG$1,D54=$AH$1),0,1)))</f>
        <v>1</v>
      </c>
      <c r="AJ51" s="3">
        <f>IF($A51&gt;='576way_Regular Symbol(2wild)'!G$16,"",IF(E51=0,"",IF(OR(E51=$AG$1,E51=$AH$1,E52=$AG$1,E52=$AH$1,E53=$AG$1,E53=$AH$1,E54=$AG$1,E54=$AH$1),0,1)))</f>
        <v>1</v>
      </c>
      <c r="AK51" s="3">
        <f>IF($A51&gt;='576way_Regular Symbol(2wild)'!H$16,"",IF(F51=0,"",IF(OR(F51=$AG$1,F51=$AH$1,F52=$AG$1,F52=$AH$1,F53=$AG$1,F53=$AH$1,F54=$AG$1,F54=$AH$1),0,1)))</f>
        <v>1</v>
      </c>
      <c r="AM51" s="344">
        <f>IF($A51&gt;='576way_Regular Symbol(2wild)'!D$16,"",IF(B51=0,"",IF(OR(B51=$AM$1,B51=$AN$1,B52=$AM$1,B52=$AN$1,B53=$AM$1,B53=$AN$1),0,1)))</f>
        <v>1</v>
      </c>
      <c r="AN51" s="344">
        <f>IF($A51&gt;='576way_Regular Symbol(2wild)'!E$16,"",IF(C51=0,"",IF(OR(C51=$AM$1,C51=$AN$1,C52=$AM$1,C52=$AN$1,C53=$AM$1,C53=$AN$1),0,1)))</f>
        <v>1</v>
      </c>
      <c r="AO51" s="3">
        <f>IF($A51&gt;='576way_Regular Symbol(2wild)'!F$16,"",IF(D51=0,"",IF(OR(D51=$AM$1,D51=$AN$1,D52=$AM$1,D52=$AN$1,D53=$AM$1,D53=$AN$1,D54=$AM$1,D54=$AN$1),0,1)))</f>
        <v>0</v>
      </c>
      <c r="AP51" s="3">
        <f>IF($A51&gt;='576way_Regular Symbol(2wild)'!G$16,"",IF(E51=0,"",IF(OR(E51=$AM$1,E51=$AN$1,E52=$AM$1,E52=$AN$1,E53=$AM$1,E53=$AN$1,E54=$AM$1,E54=$AN$1),0,1)))</f>
        <v>1</v>
      </c>
      <c r="AQ51" s="3">
        <f>IF($A51&gt;='576way_Regular Symbol(2wild)'!H$16,"",IF(F51=0,"",IF(OR(F51=$AM$1,F51=$AN$1,F52=$AM$1,F52=$AN$1,F53=$AM$1,F53=$AN$1,F54=$AM$1,F54=$AN$1),0,1)))</f>
        <v>1</v>
      </c>
      <c r="AS51" s="344">
        <f>IF($A51&gt;='576way_Regular Symbol(2wild)'!D$16,"",IF(B51=0,"",IF(OR(B51=$AM$1,B51=$AT$1,B52=$AM$1,B52=$AT$1,B53=$AM$1,B53=$AT$1),0,1)))</f>
        <v>1</v>
      </c>
      <c r="AT51" s="344">
        <f>IF($A51&gt;='576way_Regular Symbol(2wild)'!E$16,"",IF(C51=0,"",IF(OR(C51=$AM$1,C51=$AT$1,C52=$AM$1,C52=$AT$1,C53=$AM$1,C53=$AT$1),0,1)))</f>
        <v>1</v>
      </c>
      <c r="AU51" s="3">
        <f>IF($A51&gt;='576way_Regular Symbol(2wild)'!F$16,"",IF(D51=0,"",IF(OR(D51=$AM$1,D51=$AT$1,D52=$AM$1,D52=$AT$1,D53=$AM$1,D53=$AT$1,D54=$AM$1,D54=$AT$1),0,1)))</f>
        <v>1</v>
      </c>
      <c r="AV51" s="3">
        <f>IF($A51&gt;='576way_Regular Symbol(2wild)'!G$16,"",IF(E51=0,"",IF(OR(E51=$AM$1,E51=$AT$1,E52=$AM$1,E52=$AT$1,E53=$AM$1,E53=$AT$1,E54=$AM$1,E54=$AT$1),0,1)))</f>
        <v>1</v>
      </c>
      <c r="AW51" s="3">
        <f>IF($A51&gt;='576way_Regular Symbol(2wild)'!H$16,"",IF(F51=0,"",IF(OR(F51=$AM$1,F51=$AT$1,F52=$AM$1,F52=$AT$1,F53=$AM$1,F53=$AT$1,F54=$AM$1,F54=$AT$1),0,1)))</f>
        <v>1</v>
      </c>
      <c r="AY51" s="344">
        <f>IF($A51&gt;='576way_Regular Symbol(2wild)'!D$16,"",IF(B51=0,"",IF(OR(B51=$AM$1,B51=$AZ$1,B52=$AM$1,B52=$AZ$1,B53=$AM$1,B53=$AZ$1),0,1)))</f>
        <v>1</v>
      </c>
      <c r="AZ51" s="344">
        <f>IF($A51&gt;='576way_Regular Symbol(2wild)'!E$16,"",IF(C51=0,"",IF(OR(C51=$AM$1,C51=$AZ$1,C52=$AM$1,C52=$AZ$1,C53=$AM$1,C53=$AZ$1),0,1)))</f>
        <v>1</v>
      </c>
      <c r="BA51" s="3">
        <f>IF($A51&gt;='576way_Regular Symbol(2wild)'!F$16,"",IF(D51=0,"",IF(OR(D51=$AM$1,D51=$AZ$1,D52=$AM$1,D52=$AZ$1,D53=$AM$1,D53=$AZ$1,D54=$AM$1,D54=$AZ$1),0,1)))</f>
        <v>1</v>
      </c>
      <c r="BB51" s="3">
        <f>IF($A51&gt;='576way_Regular Symbol(2wild)'!G$16,"",IF(E51=0,"",IF(OR(E51=$AM$1,E51=$AZ$1,E52=$AM$1,E52=$AZ$1,E53=$AM$1,E53=$AZ$1,E54=$AM$1,E54=$AZ$1),0,1)))</f>
        <v>1</v>
      </c>
      <c r="BC51" s="3">
        <f>IF($A51&gt;='576way_Regular Symbol(2wild)'!H$16,"",IF(F51=0,"",IF(OR(F51=$AM$1,F51=$AZ$1,F52=$AM$1,F52=$AZ$1,F53=$AM$1,F53=$AZ$1,F54=$AM$1,F54=$AZ$1),0,1)))</f>
        <v>1</v>
      </c>
      <c r="BE51" s="344">
        <f>IF($A51&gt;='576way_Regular Symbol(2wild)'!D$16,"",IF(B51=0,"",IF(OR(B51=$AM$1,B51=$BF$1,B52=$AM$1,B52=$BF$1,B53=$AM$1,B53=$BF$1),0,1)))</f>
        <v>1</v>
      </c>
      <c r="BF51" s="344">
        <f>IF($A51&gt;='576way_Regular Symbol(2wild)'!E$16,"",IF(C51=0,"",IF(OR(C51=$AM$1,C51=$BF$1,C52=$AM$1,C52=$BF$1,C53=$AM$1,C53=$BF$1),0,1)))</f>
        <v>1</v>
      </c>
      <c r="BG51" s="3">
        <f>IF($A51&gt;='576way_Regular Symbol(2wild)'!F$16,"",IF(D51=0,"",COUNTIF(D51:D54,$BF$1)))</f>
        <v>0</v>
      </c>
      <c r="BH51" s="3">
        <f>IF($A51&gt;='576way_Regular Symbol(2wild)'!G$16,"",IF(E51=0,"",COUNTIF(E51:E54,$BF$1)))</f>
        <v>0</v>
      </c>
      <c r="BI51" s="3">
        <f>IF($A51&gt;='576way_Regular Symbol(2wild)'!H$16,"",IF(F51=0,"",COUNTIF(F51:F54,$BF$1)))</f>
        <v>0</v>
      </c>
      <c r="BK51" s="344">
        <f>IF($A51&gt;='576way_Regular Symbol(2wild)'!D$16,"",IF(B51=0,"",IF(OR(B51=$AM$1,B51=$BL$1,B52=$AM$1,B52=$BL$1,B53=$AM$1,B53=$BL$1),0,1)))</f>
        <v>1</v>
      </c>
      <c r="BL51" s="344">
        <f>IF($A51&gt;='576way_Regular Symbol(2wild)'!E$16,"",IF(C51=0,"",IF(OR(C51=$AM$1,C51=$BL$1,C52=$AM$1,C52=$BL$1,C53=$AM$1,C53=$BL$1),0,1)))</f>
        <v>1</v>
      </c>
      <c r="BM51" s="3">
        <f>IF($A51&gt;='576way_Regular Symbol(2wild)'!F$16,"",IF(D51=0,"",IF(OR(D51=$AM$1,D51=$BL$1,D52=$AM$1,D52=$BL$1,D53=$AM$1,D53=$BL$1,D54=$AM$1,D54=$BL$1),0,1)))</f>
        <v>1</v>
      </c>
      <c r="BN51" s="3">
        <f>IF($A51&gt;='576way_Regular Symbol(2wild)'!G$16,"",IF(E51=0,"",IF(OR(E51=$AM$1,E51=$BL$1,E52=$AM$1,E52=$BL$1,E53=$AM$1,E53=$BL$1,E54=$AM$1,E54=$BL$1),0,1)))</f>
        <v>1</v>
      </c>
      <c r="BO51" s="3">
        <f>IF($A51&gt;='576way_Regular Symbol(2wild)'!H$16,"",IF(F51=0,"",IF(OR(F51=$AM$1,F51=$BL$1,F52=$AM$1,F52=$BL$1,F53=$AM$1,F53=$BL$1,F54=$AM$1,F54=$BL$1),0,1)))</f>
        <v>1</v>
      </c>
      <c r="BQ51" s="3">
        <f>IF($A51&gt;='576way_Regular Symbol(2wild)'!D$16,"",IF(B51=0,"",IF(OR(B51=$BQ$1,B51=$BR$1,B52=$BQ$1,B52=$BR$1,B53=$BQ$1,B53=$BR$1),0,1)))</f>
        <v>1</v>
      </c>
      <c r="BR51" s="3">
        <f>IF($A51&gt;='576way_Regular Symbol(2wild)'!E$16,"",IF(C51=0,"",IF(OR(C51=$BQ$1,C51=$BR$1,C52=$BQ$1,C52=$BR$1,C53=$BQ$1,C53=$BR$1),0,1)))</f>
        <v>1</v>
      </c>
      <c r="BS51" s="3">
        <f>IF($A51&gt;='576way_Regular Symbol(2wild)'!F$16,"",IF(D51=0,"",IF(OR(D51=$BQ$1,D51=$BR$1,D52=$BQ$1,D52=$BR$1,D53=$BQ$1,D53=$BR$1,D54=$BQ$1,D54=$BR$1),0,1)))</f>
        <v>1</v>
      </c>
      <c r="BT51" s="3">
        <f>IF($A51&gt;='576way_Regular Symbol(2wild)'!G$16,"",IF(E51=0,"",IF(OR(E51=$BQ$1,E51=$BR$1,E52=$BQ$1,E52=$BR$1,E53=$BQ$1,E53=$BR$1,E54=$BQ$1,E54=$BR$1),0,1)))</f>
        <v>0</v>
      </c>
      <c r="BU51" s="3">
        <f>IF($A51&gt;='576way_Regular Symbol(2wild)'!H$16,"",IF(F51=0,"",IF(OR(F51=$BQ$1,F51=$BR$1,F52=$BQ$1,F52=$BR$1,F53=$BQ$1,F53=$BR$1,F54=$BQ$1,F54=$BR$1),0,1)))</f>
        <v>1</v>
      </c>
      <c r="BW51" s="3">
        <f>IF($A51&gt;='576way_Regular Symbol(2wild)'!D$16,"",IF(B51=0,"",IF(OR(B51=$BW$1,B52=$BW$1,B53=$BW$1,B51=$BX$1,B52=$BX$1,B53=$BX$1),0,1)))</f>
        <v>0</v>
      </c>
      <c r="BX51" s="3">
        <f>IF($A51&gt;='576way_Regular Symbol(2wild)'!E$16,"",IF(C51=0,"",IF(OR(C51=$BW$1,C52=$BW$1,C53=$BW$1,C51=$BX$1,C52=$BX$1,C53=$BX$1),0,1)))</f>
        <v>0</v>
      </c>
      <c r="BY51" s="3">
        <f>IF($A51&gt;='576way_Regular Symbol(2wild)'!F$16,"",IF(D51=0,"",IF(OR(D51=$BW$1,D52=$BW$1,D53=$BW$1,D51=$BX$1,D52=$BX$1,D53=$BX$1,D54=$BW$1,D54=$BX$1),0,1)))</f>
        <v>0</v>
      </c>
      <c r="BZ51" s="3">
        <f>IF($A51&gt;='576way_Regular Symbol(2wild)'!G$16,"",IF(E51=0,"",IF(OR(E51=$BW$1,E52=$BW$1,E53=$BW$1,E51=$BX$1,E52=$BX$1,E53=$BX$1,E54=$BW$1,E54=$BX$1),0,1)))</f>
        <v>0</v>
      </c>
      <c r="CA51" s="3">
        <f>IF($A51&gt;='576way_Regular Symbol(2wild)'!H$16,"",IF(F51=0,"",IF(OR(F51=$BW$1,F52=$BW$1,F53=$BW$1,F51=$BX$1,F52=$BX$1,F53=$BX$1,F54=$BW$1,F54=$BX$1),0,1)))</f>
        <v>0</v>
      </c>
      <c r="CC51" s="3">
        <f>IF($A51&gt;='576way_Regular Symbol(2wild)'!D$16,"",IF(B51=0,"",IF(OR(B51=$BW$1,B52=$BW$1,B53=$BW$1,B51=$CD$1,B52=$CD$1,B53=$CD$1),0,1)))</f>
        <v>0</v>
      </c>
      <c r="CD51" s="3">
        <f>IF($A51&gt;='576way_Regular Symbol(2wild)'!E$16,"",IF(C51=0,"",IF(OR(C51=$BW$1,C52=$BW$1,C53=$BW$1,C51=$CD$1,C52=$CD$1,C53=$CD$1),0,1)))</f>
        <v>0</v>
      </c>
      <c r="CE51" s="3">
        <f>IF($A51&gt;='576way_Regular Symbol(2wild)'!F$16,"",IF(D51=0,"",IF(OR(D51=$BW$1,D52=$BW$1,D53=$BW$1,D51=$CD$1,D52=$CD$1,D53=$CD$1,D54=$BW$1,D54=$CD$1),0,1)))</f>
        <v>1</v>
      </c>
      <c r="CF51" s="3">
        <f>IF($A51&gt;='576way_Regular Symbol(2wild)'!G$16,"",IF(E51=0,"",IF(OR(E51=$BW$1,E52=$BW$1,E53=$BW$1,E51=$CD$1,E52=$CD$1,E53=$CD$1,E54=$BW$1,E54=$CD$1),0,1)))</f>
        <v>1</v>
      </c>
      <c r="CG51" s="3">
        <f>IF($A51&gt;='576way_Regular Symbol(2wild)'!H$16,"",IF(F51=0,"",IF(OR(F51=$BW$1,F52=$BW$1,F53=$BW$1,F51=$CD$1,F52=$CD$1,F53=$CD$1,F54=$BW$1,F54=$CD$1),0,1)))</f>
        <v>1</v>
      </c>
      <c r="CI51" s="3">
        <f>IF($A51&gt;='576way_Regular Symbol(2wild)'!D$16,"",IF(B51=0,"",IF(OR(B51=$BW$1,B52=$BW$1,B53=$BW$1,B51=$CJ$1,B52=$CJ$1,B53=$CJ$1),0,1)))</f>
        <v>1</v>
      </c>
      <c r="CJ51" s="3">
        <f>IF($A51&gt;='576way_Regular Symbol(2wild)'!E$16,"",IF(C51=0,"",IF(OR(C51=$BW$1,C52=$BW$1,C53=$BW$1,C51=$CJ$1,C52=$CJ$1,C53=$CJ$1),0,1)))</f>
        <v>1</v>
      </c>
      <c r="CK51" s="3">
        <f>IF($A51&gt;='576way_Regular Symbol(2wild)'!F$16,"",IF(D51=0,"",IF(OR(D51=$BW$1,D52=$BW$1,D53=$BW$1,D51=$CJ$1,D52=$CJ$1,D53=$CJ$1,D54=$BW$1,D54=$CJ$1),0,1)))</f>
        <v>1</v>
      </c>
      <c r="CL51" s="3">
        <f>IF($A51&gt;='576way_Regular Symbol(2wild)'!G$16,"",IF(E51=0,"",IF(OR(E51=$BW$1,E52=$BW$1,E53=$BW$1,E51=$CJ$1,E52=$CJ$1,E53=$CJ$1,E54=$BW$1,E54=$CJ$1),0,1)))</f>
        <v>1</v>
      </c>
      <c r="CM51" s="3">
        <f>IF($A51&gt;='576way_Regular Symbol(2wild)'!H$16,"",IF(F51=0,"",IF(OR(F51=$BW$1,F52=$BW$1,F53=$BW$1,F51=$CJ$1,F52=$CJ$1,F53=$CJ$1,F54=$BW$1,F54=$CJ$1),0,1)))</f>
        <v>0</v>
      </c>
      <c r="CO51" s="3">
        <f>IF($A51&gt;='576way_Regular Symbol(2wild)'!D$16,"",IF(B51=0,"",IF(OR(B51=$BW$1,B52=$BW$1,B53=$BW$1,B51=$CP$1,B52=$CP$1,B53=$CP$1),0,1)))</f>
        <v>1</v>
      </c>
      <c r="CP51" s="3">
        <f>IF($A51&gt;='576way_Regular Symbol(2wild)'!E$16,"",IF(C51=0,"",IF(OR(C51=$BW$1,C52=$BW$1,C53=$BW$1,C51=$CP$1,C52=$CP$1,C53=$CP$1),0,1)))</f>
        <v>1</v>
      </c>
      <c r="CQ51" s="3">
        <f>IF($A51&gt;='576way_Regular Symbol(2wild)'!F$16,"",IF(D51=0,"",IF(OR(D51=$BW$1,D52=$BW$1,D53=$BW$1,D51=$CP$1,D52=$CP$1,D53=$CP$1,D54=$BW$1,D54=$CP$1),0,1)))</f>
        <v>0</v>
      </c>
      <c r="CR51" s="3">
        <f>IF($A51&gt;='576way_Regular Symbol(2wild)'!G$16,"",IF(E51=0,"",IF(OR(E51=$BW$1,E52=$BW$1,E53=$BW$1,E51=$CP$1,E52=$CP$1,E53=$CP$1,E54=$BW$1,E54=$CP$1),0,1)))</f>
        <v>1</v>
      </c>
      <c r="CS51" s="3">
        <f>IF($A51&gt;='576way_Regular Symbol(2wild)'!H$16,"",IF(F51=0,"",IF(OR(F51=$BW$1,F52=$BW$1,F53=$BW$1,F51=$CP$1,F52=$CP$1,F53=$CP$1,F54=$BW$1,F54=$CP$1),0,1)))</f>
        <v>1</v>
      </c>
      <c r="CU51" s="3">
        <f>IF($A51&gt;='576way_Regular Symbol(2wild)'!D$16,"",IF(B51=0,"",IF(OR(B51=$BW$1,B52=$BW$1,B53=$BW$1,B51=$CV$1,B52=$CV$1,B53=$CV$1),0,1)))</f>
        <v>1</v>
      </c>
      <c r="CV51" s="3">
        <f>IF($A51&gt;='576way_Regular Symbol(2wild)'!E$16,"",IF(C51=0,"",IF(OR(C51=$BW$1,C52=$BW$1,C53=$BW$1,C51=$CV$1,C52=$CV$1,C53=$CV$1),0,1)))</f>
        <v>1</v>
      </c>
      <c r="CW51" s="3">
        <f>IF($A51&gt;='576way_Regular Symbol(2wild)'!F$16,"",IF(D51=0,"",IF(OR(D51=$BW$1,D52=$BW$1,D53=$BW$1,D51=$CV$1,D52=$CV$1,D53=$CV$1,D54=$BW$1,D54=$CV$1),0,1)))</f>
        <v>1</v>
      </c>
      <c r="CX51" s="3">
        <f>IF($A51&gt;='576way_Regular Symbol(2wild)'!G$16,"",IF(E51=0,"",IF(OR(E51=$BW$1,E52=$BW$1,E53=$BW$1,E51=$CV$1,E52=$CV$1,E53=$CV$1,E54=$BW$1,E54=$CV$1),0,1)))</f>
        <v>1</v>
      </c>
      <c r="CY51" s="3">
        <f>IF($A51&gt;='576way_Regular Symbol(2wild)'!H$16,"",IF(F51=0,"",IF(OR(F51=$BW$1,F52=$BW$1,F53=$BW$1,F51=$CV$1,F52=$CV$1,F53=$CV$1,F54=$BW$1,F54=$CV$1),0,1)))</f>
        <v>1</v>
      </c>
    </row>
    <row r="52" spans="1:103">
      <c r="A52" s="337">
        <f>IF('243way_Regular Symbol'!L51="","",'243way_Regular Symbol'!L51)</f>
        <v>48</v>
      </c>
      <c r="B52" s="191" t="str">
        <f>IF('576way_Regular Symbol(2wild)'!Q51="",
IF($A52-'576way_Regular Symbol(2wild)'!D$16&gt;='576way_RegularＸ_W()'!B$2-1,"",VLOOKUP($A52-'576way_Regular Symbol(2wild)'!D$16,'576way_Regular Symbol(2wild)'!$P$3:$U$99,'576way_RegularＸ_W()'!B$3+1,FALSE)),
'576way_Regular Symbol(2wild)'!Q51)</f>
        <v>K</v>
      </c>
      <c r="C52" s="191" t="str">
        <f>IF('576way_Regular Symbol(2wild)'!R51="",
IF($A52-'576way_Regular Symbol(2wild)'!E$16&gt;='576way_RegularＸ_W()'!C$2-1,"",VLOOKUP($A52-'576way_Regular Symbol(2wild)'!E$16,'576way_Regular Symbol(2wild)'!$P$3:$U$99,'576way_RegularＸ_W()'!C$3+1,FALSE)),
'576way_Regular Symbol(2wild)'!R51)</f>
        <v>M2</v>
      </c>
      <c r="D52" s="191" t="str">
        <f>IF('576way_Regular Symbol(2wild)'!S51="",
IF($A52-'576way_Regular Symbol(2wild)'!F$16&gt;='576way_RegularＸ_W()'!D$2-1,"",VLOOKUP($A52-'576way_Regular Symbol(2wild)'!F$16,'576way_Regular Symbol(2wild)'!$P$3:$U$99,'576way_RegularＸ_W()'!D$3+1,FALSE)),
'576way_Regular Symbol(2wild)'!S51)</f>
        <v>TE</v>
      </c>
      <c r="E52" s="191" t="str">
        <f>IF('576way_Regular Symbol(2wild)'!T51="",
IF($A52-'576way_Regular Symbol(2wild)'!G$16&gt;='576way_RegularＸ_W()'!E$2-1,"",VLOOKUP($A52-'576way_Regular Symbol(2wild)'!G$16,'576way_Regular Symbol(2wild)'!$P$3:$U$99,'576way_RegularＸ_W()'!E$3+1,FALSE)),
'576way_Regular Symbol(2wild)'!T51)</f>
        <v>M3</v>
      </c>
      <c r="F52" s="191" t="str">
        <f>IF('576way_Regular Symbol(2wild)'!U51="",
IF($A52-'576way_Regular Symbol(2wild)'!H$16&gt;='576way_RegularＸ_W()'!F$2-1,"",VLOOKUP($A52-'576way_Regular Symbol(2wild)'!H$16,'576way_Regular Symbol(2wild)'!$P$3:$U$99,'576way_RegularＸ_W()'!F$3+1,FALSE)),
'576way_Regular Symbol(2wild)'!U51)</f>
        <v>K</v>
      </c>
      <c r="N52" s="363">
        <f t="shared" si="66"/>
        <v>48</v>
      </c>
      <c r="O52" s="344">
        <f>IF($A52&gt;='576way_Regular Symbol(2wild)'!D$16,"",IF(B52="","",IF(OR(B52=$O$1,B52=$P$1,B53=$O$1,B53=$P$1,B54=$O$1,B54=$P$1),0,1)))</f>
        <v>1</v>
      </c>
      <c r="P52" s="344">
        <f>IF($A52&gt;='576way_Regular Symbol(2wild)'!E$16,"",IF(C52="","",IF(OR(C52=$O$1,C52=$P$1,C53=$O$1,C53=$P$1,C54=$O$1,C54=$P$1),0,1)))</f>
        <v>1</v>
      </c>
      <c r="Q52" s="344">
        <f>IF($A52&gt;='576way_Regular Symbol(2wild)'!F$16,"",IF(D52="","",IF(OR(D52=$O$1,D52=$P$1,D53=$O$1,D53=$P$1,D54=$O$1,D54=$P$1,D55=$O$1,D55=$P$1),0,1)))</f>
        <v>1</v>
      </c>
      <c r="R52" s="344">
        <f>IF($A52&gt;='576way_Regular Symbol(2wild)'!G$16,"",IF(E52="","",IF(OR(E52=$O$1,E52=$P$1,E53=$O$1,E53=$P$1,E54=$O$1,E54=$P$1,E55=$O$1,E55=$P$1),0,1)))</f>
        <v>1</v>
      </c>
      <c r="S52" s="344">
        <f>IF($A52&gt;='576way_Regular Symbol(2wild)'!H$16,"",IF(F52="","",IF(OR(F52=$O$1,F52=$P$1,F53=$O$1,F53=$P$1,F54=$O$1,F54=$P$1,F55=$O$1,F55=$P$1),0,1)))</f>
        <v>1</v>
      </c>
      <c r="U52" s="344">
        <f>IF($A52&gt;='576way_Regular Symbol(2wild)'!D$16,"",IF(B52=0,"",IF(OR(B52=$U$1,B52=$V$1,B53=$U$1,B53=$V$1,B54=$U$1,B54=$V$1),0,1)))</f>
        <v>1</v>
      </c>
      <c r="V52" s="344">
        <f>IF($A52&gt;='576way_Regular Symbol(2wild)'!E$16,"",IF(C52=0,"",IF(OR(C52=$U$1,C52=$V$1,C53=$U$1,C53=$V$1,C54=$U$1,C54=$V$1),0,1)))</f>
        <v>0</v>
      </c>
      <c r="W52" s="3">
        <f>IF($A52&gt;='576way_Regular Symbol(2wild)'!F$16,"",IF(D52=0,"",IF(OR(D52=$U$1,D52=$V$1,D53=$U$1,D53=$V$1,D54=$U$1,D54=$V$1,D55=$U$1,D55=$V$1),0,1)))</f>
        <v>1</v>
      </c>
      <c r="X52" s="3">
        <f>IF($A52&gt;='576way_Regular Symbol(2wild)'!G$16,"",IF(E52=0,"",IF(OR(E52=$U$1,E52=$V$1,E53=$U$1,E53=$V$1,E54=$U$1,E54=$V$1,E55=$U$1,E55=$V$1),0,1)))</f>
        <v>0</v>
      </c>
      <c r="Y52" s="3">
        <f>IF($A52&gt;='576way_Regular Symbol(2wild)'!H$16,"",IF(F52=0,"",IF(OR(F52=$U$1,F52=$V$1,F53=$U$1,F53=$V$1,F54=$U$1,F54=$V$1,F55=$U$1,F55=$V$1),0,1)))</f>
        <v>1</v>
      </c>
      <c r="AA52" s="344">
        <f>IF($A52&gt;='576way_Regular Symbol(2wild)'!D$16,"",IF(B52=0,"",IF(OR(B52=$AA$1,B52=$AB$1,B53=$AA$1,B53=$AB$1,B54=$AA$1,,B54=$AB$1),0,1)))</f>
        <v>1</v>
      </c>
      <c r="AB52" s="344">
        <f>IF($A52&gt;='576way_Regular Symbol(2wild)'!E$16,"",IF(C52=0,"",IF(OR(C52=$AA$1,C52=$AB$1,C53=$AA$1,C53=$AB$1,C54=$AA$1,,C54=$AB$1),0,1)))</f>
        <v>1</v>
      </c>
      <c r="AC52" s="3">
        <f>IF($A52&gt;='576way_Regular Symbol(2wild)'!F$16,"",IF(D52=0,"",IF(OR(D52=$AA$1,D52=$AB$1,D53=$AA$1,D53=$AB$1,D54=$AA$1,D54=$AB$1,D55=$AA$1,D55=$AB$1),0,1)))</f>
        <v>1</v>
      </c>
      <c r="AD52" s="3">
        <f>IF($A52&gt;='576way_Regular Symbol(2wild)'!G$16,"",IF(E52=0,"",IF(OR(E52=$AA$1,E52=$AB$1,E53=$AA$1,E53=$AB$1,E54=$AA$1,E54=$AB$1,E55=$AA$1,E55=$AB$1),0,1)))</f>
        <v>0</v>
      </c>
      <c r="AE52" s="3">
        <f>IF($A52&gt;='576way_Regular Symbol(2wild)'!H$16,"",IF(F52=0,"",IF(OR(F52=$AA$1,F52=$AB$1,F53=$AA$1,F53=$AB$1,F54=$AA$1,F54=$AB$1,F55=$AA$1,F55=$AB$1),0,1)))</f>
        <v>0</v>
      </c>
      <c r="AG52" s="344">
        <f>IF($A52&gt;='576way_Regular Symbol(2wild)'!D$16,"",IF(B52=0,"",IF(OR(B52=$AG$1,B52=$AH$1,B53=$AG$1,B53=$AH$1,B54=$AG$1,B54=$AH$1),0,1)))</f>
        <v>1</v>
      </c>
      <c r="AH52" s="344">
        <f>IF($A52&gt;='576way_Regular Symbol(2wild)'!E$16,"",IF(C52=0,"",IF(OR(C52=$AG$1,C52=$AH$1,C53=$AG$1,C53=$AH$1,C54=$AG$1,C54=$AH$1),0,1)))</f>
        <v>1</v>
      </c>
      <c r="AI52" s="3">
        <f>IF($A52&gt;='576way_Regular Symbol(2wild)'!F$16,"",IF(D52=0,"",IF(OR(D52=$AG$1,D52=$AH$1,D53=$AG$1,D53=$AH$1,D54=$AG$1,D54=$AH$1,D55=$AG$1,D55=$AH$1),0,1)))</f>
        <v>1</v>
      </c>
      <c r="AJ52" s="3">
        <f>IF($A52&gt;='576way_Regular Symbol(2wild)'!G$16,"",IF(E52=0,"",IF(OR(E52=$AG$1,E52=$AH$1,E53=$AG$1,E53=$AH$1,E54=$AG$1,E54=$AH$1,E55=$AG$1,E55=$AH$1),0,1)))</f>
        <v>1</v>
      </c>
      <c r="AK52" s="3">
        <f>IF($A52&gt;='576way_Regular Symbol(2wild)'!H$16,"",IF(F52=0,"",IF(OR(F52=$AG$1,F52=$AH$1,F53=$AG$1,F53=$AH$1,F54=$AG$1,F54=$AH$1,F55=$AG$1,F55=$AH$1),0,1)))</f>
        <v>1</v>
      </c>
      <c r="AM52" s="344">
        <f>IF($A52&gt;='576way_Regular Symbol(2wild)'!D$16,"",IF(B52=0,"",IF(OR(B52=$AM$1,B52=$AN$1,B53=$AM$1,B53=$AN$1,B54=$AM$1,B54=$AN$1),0,1)))</f>
        <v>1</v>
      </c>
      <c r="AN52" s="344">
        <f>IF($A52&gt;='576way_Regular Symbol(2wild)'!E$16,"",IF(C52=0,"",IF(OR(C52=$AM$1,C52=$AN$1,C53=$AM$1,C53=$AN$1,C54=$AM$1,C54=$AN$1),0,1)))</f>
        <v>1</v>
      </c>
      <c r="AO52" s="3">
        <f>IF($A52&gt;='576way_Regular Symbol(2wild)'!F$16,"",IF(D52=0,"",IF(OR(D52=$AM$1,D52=$AN$1,D53=$AM$1,D53=$AN$1,D54=$AM$1,D54=$AN$1,D55=$AM$1,D55=$AN$1),0,1)))</f>
        <v>0</v>
      </c>
      <c r="AP52" s="3">
        <f>IF($A52&gt;='576way_Regular Symbol(2wild)'!G$16,"",IF(E52=0,"",IF(OR(E52=$AM$1,E52=$AN$1,E53=$AM$1,E53=$AN$1,E54=$AM$1,E54=$AN$1,E55=$AM$1,E55=$AN$1),0,1)))</f>
        <v>1</v>
      </c>
      <c r="AQ52" s="3">
        <f>IF($A52&gt;='576way_Regular Symbol(2wild)'!H$16,"",IF(F52=0,"",IF(OR(F52=$AM$1,F52=$AN$1,F53=$AM$1,F53=$AN$1,F54=$AM$1,F54=$AN$1,F55=$AM$1,F55=$AN$1),0,1)))</f>
        <v>1</v>
      </c>
      <c r="AS52" s="344">
        <f>IF($A52&gt;='576way_Regular Symbol(2wild)'!D$16,"",IF(B52=0,"",IF(OR(B52=$AM$1,B52=$AT$1,B53=$AM$1,B53=$AT$1,B54=$AM$1,B54=$AT$1),0,1)))</f>
        <v>1</v>
      </c>
      <c r="AT52" s="344">
        <f>IF($A52&gt;='576way_Regular Symbol(2wild)'!E$16,"",IF(C52=0,"",IF(OR(C52=$AM$1,C52=$AT$1,C53=$AM$1,C53=$AT$1,C54=$AM$1,C54=$AT$1),0,1)))</f>
        <v>1</v>
      </c>
      <c r="AU52" s="3">
        <f>IF($A52&gt;='576way_Regular Symbol(2wild)'!F$16,"",IF(D52=0,"",IF(OR(D52=$AM$1,D52=$AT$1,D53=$AM$1,D53=$AT$1,D54=$AM$1,D54=$AT$1,D55=$AM$1,D55=$AT$1),0,1)))</f>
        <v>1</v>
      </c>
      <c r="AV52" s="3">
        <f>IF($A52&gt;='576way_Regular Symbol(2wild)'!G$16,"",IF(E52=0,"",IF(OR(E52=$AM$1,E52=$AT$1,E53=$AM$1,E53=$AT$1,E54=$AM$1,E54=$AT$1,E55=$AM$1,E55=$AT$1),0,1)))</f>
        <v>1</v>
      </c>
      <c r="AW52" s="3">
        <f>IF($A52&gt;='576way_Regular Symbol(2wild)'!H$16,"",IF(F52=0,"",IF(OR(F52=$AM$1,F52=$AT$1,F53=$AM$1,F53=$AT$1,F54=$AM$1,F54=$AT$1,F55=$AM$1,F55=$AT$1),0,1)))</f>
        <v>1</v>
      </c>
      <c r="AY52" s="344">
        <f>IF($A52&gt;='576way_Regular Symbol(2wild)'!D$16,"",IF(B52=0,"",IF(OR(B52=$AM$1,B52=$AZ$1,B53=$AM$1,B53=$AZ$1,B54=$AM$1,B54=$AZ$1),0,1)))</f>
        <v>1</v>
      </c>
      <c r="AZ52" s="344">
        <f>IF($A52&gt;='576way_Regular Symbol(2wild)'!E$16,"",IF(C52=0,"",IF(OR(C52=$AM$1,C52=$AZ$1,C53=$AM$1,C53=$AZ$1,C54=$AM$1,C54=$AZ$1),0,1)))</f>
        <v>1</v>
      </c>
      <c r="BA52" s="3">
        <f>IF($A52&gt;='576way_Regular Symbol(2wild)'!F$16,"",IF(D52=0,"",IF(OR(D52=$AM$1,D52=$AZ$1,D53=$AM$1,D53=$AZ$1,D54=$AM$1,D54=$AZ$1,D55=$AM$1,D55=$AZ$1),0,1)))</f>
        <v>1</v>
      </c>
      <c r="BB52" s="3">
        <f>IF($A52&gt;='576way_Regular Symbol(2wild)'!G$16,"",IF(E52=0,"",IF(OR(E52=$AM$1,E52=$AZ$1,E53=$AM$1,E53=$AZ$1,E54=$AM$1,E54=$AZ$1,E55=$AM$1,E55=$AZ$1),0,1)))</f>
        <v>0</v>
      </c>
      <c r="BC52" s="3">
        <f>IF($A52&gt;='576way_Regular Symbol(2wild)'!H$16,"",IF(F52=0,"",IF(OR(F52=$AM$1,F52=$AZ$1,F53=$AM$1,F53=$AZ$1,F54=$AM$1,F54=$AZ$1,F55=$AM$1,F55=$AZ$1),0,1)))</f>
        <v>1</v>
      </c>
      <c r="BE52" s="344">
        <f>IF($A52&gt;='576way_Regular Symbol(2wild)'!D$16,"",IF(B52=0,"",IF(OR(B52=$AM$1,B52=$BF$1,B53=$AM$1,B53=$BF$1,B54=$AM$1,B54=$BF$1),0,1)))</f>
        <v>1</v>
      </c>
      <c r="BF52" s="344">
        <f>IF($A52&gt;='576way_Regular Symbol(2wild)'!E$16,"",IF(C52=0,"",IF(OR(C52=$AM$1,C52=$BF$1,C53=$AM$1,C53=$BF$1,C54=$AM$1,C54=$BF$1),0,1)))</f>
        <v>1</v>
      </c>
      <c r="BG52" s="3">
        <f>IF($A52&gt;='576way_Regular Symbol(2wild)'!F$16,"",IF(D52=0,"",COUNTIF(D52:D55,$BF$1)))</f>
        <v>0</v>
      </c>
      <c r="BH52" s="3">
        <f>IF($A52&gt;='576way_Regular Symbol(2wild)'!G$16,"",IF(E52=0,"",COUNTIF(E52:E55,$BF$1)))</f>
        <v>1</v>
      </c>
      <c r="BI52" s="3">
        <f>IF($A52&gt;='576way_Regular Symbol(2wild)'!H$16,"",IF(F52=0,"",COUNTIF(F52:F55,$BF$1)))</f>
        <v>0</v>
      </c>
      <c r="BK52" s="344">
        <f>IF($A52&gt;='576way_Regular Symbol(2wild)'!D$16,"",IF(B52=0,"",IF(OR(B52=$AM$1,B52=$BL$1,B53=$AM$1,B53=$BL$1,B54=$AM$1,B54=$BL$1),0,1)))</f>
        <v>1</v>
      </c>
      <c r="BL52" s="344">
        <f>IF($A52&gt;='576way_Regular Symbol(2wild)'!E$16,"",IF(C52=0,"",IF(OR(C52=$AM$1,C52=$BL$1,C53=$AM$1,C53=$BL$1,C54=$AM$1,C54=$BL$1),0,1)))</f>
        <v>1</v>
      </c>
      <c r="BM52" s="3">
        <f>IF($A52&gt;='576way_Regular Symbol(2wild)'!F$16,"",IF(D52=0,"",IF(OR(D52=$AM$1,D52=$BL$1,D53=$AM$1,D53=$BL$1,D54=$AM$1,D54=$BL$1,D55=$AM$1,D55=$BL$1),0,1)))</f>
        <v>1</v>
      </c>
      <c r="BN52" s="3">
        <f>IF($A52&gt;='576way_Regular Symbol(2wild)'!G$16,"",IF(E52=0,"",IF(OR(E52=$AM$1,E52=$BL$1,E53=$AM$1,E53=$BL$1,E54=$AM$1,E54=$BL$1,E55=$AM$1,E55=$BL$1),0,1)))</f>
        <v>1</v>
      </c>
      <c r="BO52" s="3">
        <f>IF($A52&gt;='576way_Regular Symbol(2wild)'!H$16,"",IF(F52=0,"",IF(OR(F52=$AM$1,F52=$BL$1,F53=$AM$1,F53=$BL$1,F54=$AM$1,F54=$BL$1,F55=$AM$1,F55=$BL$1),0,1)))</f>
        <v>1</v>
      </c>
      <c r="BQ52" s="3">
        <f>IF($A52&gt;='576way_Regular Symbol(2wild)'!D$16,"",IF(B52=0,"",IF(OR(B52=$BQ$1,B52=$BR$1,B53=$BQ$1,B53=$BR$1,B54=$BQ$1,B54=$BR$1),0,1)))</f>
        <v>1</v>
      </c>
      <c r="BR52" s="3">
        <f>IF($A52&gt;='576way_Regular Symbol(2wild)'!E$16,"",IF(C52=0,"",IF(OR(C52=$BQ$1,C52=$BR$1,C53=$BQ$1,C53=$BR$1,C54=$BQ$1,C54=$BR$1),0,1)))</f>
        <v>1</v>
      </c>
      <c r="BS52" s="3">
        <f>IF($A52&gt;='576way_Regular Symbol(2wild)'!F$16,"",IF(D52=0,"",IF(OR(D52=$BQ$1,D52=$BR$1,D53=$BQ$1,D53=$BR$1,D54=$BQ$1,D54=$BR$1,D55=$BQ$1,D55=$BR$1),0,1)))</f>
        <v>1</v>
      </c>
      <c r="BT52" s="3">
        <f>IF($A52&gt;='576way_Regular Symbol(2wild)'!G$16,"",IF(E52=0,"",IF(OR(E52=$BQ$1,E52=$BR$1,E53=$BQ$1,E53=$BR$1,E54=$BQ$1,E54=$BR$1,E55=$BQ$1,E55=$BR$1),0,1)))</f>
        <v>0</v>
      </c>
      <c r="BU52" s="3">
        <f>IF($A52&gt;='576way_Regular Symbol(2wild)'!H$16,"",IF(F52=0,"",IF(OR(F52=$BQ$1,F52=$BR$1,F53=$BQ$1,F53=$BR$1,F54=$BQ$1,F54=$BR$1,F55=$BQ$1,F55=$BR$1),0,1)))</f>
        <v>0</v>
      </c>
      <c r="BW52" s="3">
        <f>IF($A52&gt;='576way_Regular Symbol(2wild)'!D$16,"",IF(B52=0,"",IF(OR(B52=$BW$1,B53=$BW$1,B54=$BW$1,B52=$BX$1,B53=$BX$1,B54=$BX$1),0,1)))</f>
        <v>0</v>
      </c>
      <c r="BX52" s="3">
        <f>IF($A52&gt;='576way_Regular Symbol(2wild)'!E$16,"",IF(C52=0,"",IF(OR(C52=$BW$1,C53=$BW$1,C54=$BW$1,C52=$BX$1,C53=$BX$1,C54=$BX$1),0,1)))</f>
        <v>0</v>
      </c>
      <c r="BY52" s="3">
        <f>IF($A52&gt;='576way_Regular Symbol(2wild)'!F$16,"",IF(D52=0,"",IF(OR(D52=$BW$1,D53=$BW$1,D54=$BW$1,D52=$BX$1,D53=$BX$1,D54=$BX$1,D55=$BW$1,D55=$BX$1),0,1)))</f>
        <v>0</v>
      </c>
      <c r="BZ52" s="3">
        <f>IF($A52&gt;='576way_Regular Symbol(2wild)'!G$16,"",IF(E52=0,"",IF(OR(E52=$BW$1,E53=$BW$1,E54=$BW$1,E52=$BX$1,E53=$BX$1,E54=$BX$1,E55=$BW$1,E55=$BX$1),0,1)))</f>
        <v>1</v>
      </c>
      <c r="CA52" s="3">
        <f>IF($A52&gt;='576way_Regular Symbol(2wild)'!H$16,"",IF(F52=0,"",IF(OR(F52=$BW$1,F53=$BW$1,F54=$BW$1,F52=$BX$1,F53=$BX$1,F54=$BX$1,F55=$BW$1,F55=$BX$1),0,1)))</f>
        <v>0</v>
      </c>
      <c r="CC52" s="3">
        <f>IF($A52&gt;='576way_Regular Symbol(2wild)'!D$16,"",IF(B52=0,"",IF(OR(B52=$BW$1,B53=$BW$1,B54=$BW$1,B52=$CD$1,B53=$CD$1,B54=$CD$1),0,1)))</f>
        <v>0</v>
      </c>
      <c r="CD52" s="3">
        <f>IF($A52&gt;='576way_Regular Symbol(2wild)'!E$16,"",IF(C52=0,"",IF(OR(C52=$BW$1,C53=$BW$1,C54=$BW$1,C52=$CD$1,C53=$CD$1,C54=$CD$1),0,1)))</f>
        <v>0</v>
      </c>
      <c r="CE52" s="3">
        <f>IF($A52&gt;='576way_Regular Symbol(2wild)'!F$16,"",IF(D52=0,"",IF(OR(D52=$BW$1,D53=$BW$1,D54=$BW$1,D52=$CD$1,D53=$CD$1,D54=$CD$1,D55=$BW$1,D55=$CD$1),0,1)))</f>
        <v>1</v>
      </c>
      <c r="CF52" s="3">
        <f>IF($A52&gt;='576way_Regular Symbol(2wild)'!G$16,"",IF(E52=0,"",IF(OR(E52=$BW$1,E53=$BW$1,E54=$BW$1,E52=$CD$1,E53=$CD$1,E54=$CD$1,E55=$BW$1,E55=$CD$1),0,1)))</f>
        <v>1</v>
      </c>
      <c r="CG52" s="3">
        <f>IF($A52&gt;='576way_Regular Symbol(2wild)'!H$16,"",IF(F52=0,"",IF(OR(F52=$BW$1,F53=$BW$1,F54=$BW$1,F52=$CD$1,F53=$CD$1,F54=$CD$1,F55=$BW$1,F55=$CD$1),0,1)))</f>
        <v>1</v>
      </c>
      <c r="CI52" s="3">
        <f>IF($A52&gt;='576way_Regular Symbol(2wild)'!D$16,"",IF(B52=0,"",IF(OR(B52=$BW$1,B53=$BW$1,B54=$BW$1,B52=$CJ$1,B53=$CJ$1,B54=$CJ$1),0,1)))</f>
        <v>1</v>
      </c>
      <c r="CJ52" s="3">
        <f>IF($A52&gt;='576way_Regular Symbol(2wild)'!E$16,"",IF(C52=0,"",IF(OR(C52=$BW$1,C53=$BW$1,C54=$BW$1,C52=$CJ$1,C53=$CJ$1,C54=$CJ$1),0,1)))</f>
        <v>1</v>
      </c>
      <c r="CK52" s="3">
        <f>IF($A52&gt;='576way_Regular Symbol(2wild)'!F$16,"",IF(D52=0,"",IF(OR(D52=$BW$1,D53=$BW$1,D54=$BW$1,D52=$CJ$1,D53=$CJ$1,D54=$CJ$1,D55=$BW$1,D55=$CJ$1),0,1)))</f>
        <v>0</v>
      </c>
      <c r="CL52" s="3">
        <f>IF($A52&gt;='576way_Regular Symbol(2wild)'!G$16,"",IF(E52=0,"",IF(OR(E52=$BW$1,E53=$BW$1,E54=$BW$1,E52=$CJ$1,E53=$CJ$1,E54=$CJ$1,E55=$BW$1,E55=$CJ$1),0,1)))</f>
        <v>1</v>
      </c>
      <c r="CM52" s="3">
        <f>IF($A52&gt;='576way_Regular Symbol(2wild)'!H$16,"",IF(F52=0,"",IF(OR(F52=$BW$1,F53=$BW$1,F54=$BW$1,F52=$CJ$1,F53=$CJ$1,F54=$CJ$1,F55=$BW$1,F55=$CJ$1),0,1)))</f>
        <v>0</v>
      </c>
      <c r="CO52" s="3">
        <f>IF($A52&gt;='576way_Regular Symbol(2wild)'!D$16,"",IF(B52=0,"",IF(OR(B52=$BW$1,B53=$BW$1,B54=$BW$1,B52=$CP$1,B53=$CP$1,B54=$CP$1),0,1)))</f>
        <v>1</v>
      </c>
      <c r="CP52" s="3">
        <f>IF($A52&gt;='576way_Regular Symbol(2wild)'!E$16,"",IF(C52=0,"",IF(OR(C52=$BW$1,C53=$BW$1,C54=$BW$1,C52=$CP$1,C53=$CP$1,C54=$CP$1),0,1)))</f>
        <v>1</v>
      </c>
      <c r="CQ52" s="3">
        <f>IF($A52&gt;='576way_Regular Symbol(2wild)'!F$16,"",IF(D52=0,"",IF(OR(D52=$BW$1,D53=$BW$1,D54=$BW$1,D52=$CP$1,D53=$CP$1,D54=$CP$1,D55=$BW$1,D55=$CP$1),0,1)))</f>
        <v>0</v>
      </c>
      <c r="CR52" s="3">
        <f>IF($A52&gt;='576way_Regular Symbol(2wild)'!G$16,"",IF(E52=0,"",IF(OR(E52=$BW$1,E53=$BW$1,E54=$BW$1,E52=$CP$1,E53=$CP$1,E54=$CP$1,E55=$BW$1,E55=$CP$1),0,1)))</f>
        <v>1</v>
      </c>
      <c r="CS52" s="3">
        <f>IF($A52&gt;='576way_Regular Symbol(2wild)'!H$16,"",IF(F52=0,"",IF(OR(F52=$BW$1,F53=$BW$1,F54=$BW$1,F52=$CP$1,F53=$CP$1,F54=$CP$1,F55=$BW$1,F55=$CP$1),0,1)))</f>
        <v>1</v>
      </c>
      <c r="CU52" s="3">
        <f>IF($A52&gt;='576way_Regular Symbol(2wild)'!D$16,"",IF(B52=0,"",IF(OR(B52=$BW$1,B53=$BW$1,B54=$BW$1,B52=$CV$1,B53=$CV$1,B54=$CV$1),0,1)))</f>
        <v>1</v>
      </c>
      <c r="CV52" s="3">
        <f>IF($A52&gt;='576way_Regular Symbol(2wild)'!E$16,"",IF(C52=0,"",IF(OR(C52=$BW$1,C53=$BW$1,C54=$BW$1,C52=$CV$1,C53=$CV$1,C54=$CV$1),0,1)))</f>
        <v>1</v>
      </c>
      <c r="CW52" s="3">
        <f>IF($A52&gt;='576way_Regular Symbol(2wild)'!F$16,"",IF(D52=0,"",IF(OR(D52=$BW$1,D53=$BW$1,D54=$BW$1,D52=$CV$1,D53=$CV$1,D54=$CV$1,D55=$BW$1,D55=$CV$1),0,1)))</f>
        <v>1</v>
      </c>
      <c r="CX52" s="3">
        <f>IF($A52&gt;='576way_Regular Symbol(2wild)'!G$16,"",IF(E52=0,"",IF(OR(E52=$BW$1,E53=$BW$1,E54=$BW$1,E52=$CV$1,E53=$CV$1,E54=$CV$1,E55=$BW$1,E55=$CV$1),0,1)))</f>
        <v>1</v>
      </c>
      <c r="CY52" s="3">
        <f>IF($A52&gt;='576way_Regular Symbol(2wild)'!H$16,"",IF(F52=0,"",IF(OR(F52=$BW$1,F53=$BW$1,F54=$BW$1,F52=$CV$1,F53=$CV$1,F54=$CV$1,F55=$BW$1,F55=$CV$1),0,1)))</f>
        <v>1</v>
      </c>
    </row>
    <row r="53" spans="1:103">
      <c r="A53" s="337">
        <f>IF('243way_Regular Symbol'!L52="","",'243way_Regular Symbol'!L52)</f>
        <v>49</v>
      </c>
      <c r="B53" s="191" t="str">
        <f>IF('576way_Regular Symbol(2wild)'!Q52="",
IF($A53-'576way_Regular Symbol(2wild)'!D$16&gt;='576way_RegularＸ_W()'!B$2-1,"",VLOOKUP($A53-'576way_Regular Symbol(2wild)'!D$16,'576way_Regular Symbol(2wild)'!$P$3:$U$99,'576way_RegularＸ_W()'!B$3+1,FALSE)),
'576way_Regular Symbol(2wild)'!Q52)</f>
        <v>Q</v>
      </c>
      <c r="C53" s="191" t="str">
        <f>IF('576way_Regular Symbol(2wild)'!R52="",
IF($A53-'576way_Regular Symbol(2wild)'!E$16&gt;='576way_RegularＸ_W()'!C$2-1,"",VLOOKUP($A53-'576way_Regular Symbol(2wild)'!E$16,'576way_Regular Symbol(2wild)'!$P$3:$U$99,'576way_RegularＸ_W()'!C$3+1,FALSE)),
'576way_Regular Symbol(2wild)'!R52)</f>
        <v>Q</v>
      </c>
      <c r="D53" s="191" t="str">
        <f>IF('576way_Regular Symbol(2wild)'!S52="",
IF($A53-'576way_Regular Symbol(2wild)'!F$16&gt;='576way_RegularＸ_W()'!D$2-1,"",VLOOKUP($A53-'576way_Regular Symbol(2wild)'!F$16,'576way_Regular Symbol(2wild)'!$P$3:$U$99,'576way_RegularＸ_W()'!D$3+1,FALSE)),
'576way_Regular Symbol(2wild)'!S52)</f>
        <v>K</v>
      </c>
      <c r="E53" s="191" t="str">
        <f>IF('576way_Regular Symbol(2wild)'!T52="",
IF($A53-'576way_Regular Symbol(2wild)'!G$16&gt;='576way_RegularＸ_W()'!E$2-1,"",VLOOKUP($A53-'576way_Regular Symbol(2wild)'!G$16,'576way_Regular Symbol(2wild)'!$P$3:$U$99,'576way_RegularＸ_W()'!E$3+1,FALSE)),
'576way_Regular Symbol(2wild)'!T52)</f>
        <v>A</v>
      </c>
      <c r="F53" s="191" t="str">
        <f>IF('576way_Regular Symbol(2wild)'!U52="",
IF($A53-'576way_Regular Symbol(2wild)'!H$16&gt;='576way_RegularＸ_W()'!F$2-1,"",VLOOKUP($A53-'576way_Regular Symbol(2wild)'!H$16,'576way_Regular Symbol(2wild)'!$P$3:$U$99,'576way_RegularＸ_W()'!F$3+1,FALSE)),
'576way_Regular Symbol(2wild)'!U52)</f>
        <v>M3</v>
      </c>
      <c r="N53" s="363">
        <f t="shared" si="66"/>
        <v>49</v>
      </c>
      <c r="O53" s="344">
        <f>IF($A53&gt;='576way_Regular Symbol(2wild)'!D$16,"",IF(B53="","",IF(OR(B53=$O$1,B53=$P$1,B54=$O$1,B54=$P$1,B55=$O$1,B55=$P$1),0,1)))</f>
        <v>1</v>
      </c>
      <c r="P53" s="344">
        <f>IF($A53&gt;='576way_Regular Symbol(2wild)'!E$16,"",IF(C53="","",IF(OR(C53=$O$1,C53=$P$1,C54=$O$1,C54=$P$1,C55=$O$1,C55=$P$1),0,1)))</f>
        <v>1</v>
      </c>
      <c r="Q53" s="344">
        <f>IF($A53&gt;='576way_Regular Symbol(2wild)'!F$16,"",IF(D53="","",IF(OR(D53=$O$1,D53=$P$1,D54=$O$1,D54=$P$1,D55=$O$1,D55=$P$1,D56=$O$1,D56=$P$1),0,1)))</f>
        <v>1</v>
      </c>
      <c r="R53" s="344">
        <f>IF($A53&gt;='576way_Regular Symbol(2wild)'!G$16,"",IF(E53="","",IF(OR(E53=$O$1,E53=$P$1,E54=$O$1,E54=$P$1,E55=$O$1,E55=$P$1,E56=$O$1,E56=$P$1),0,1)))</f>
        <v>1</v>
      </c>
      <c r="S53" s="344">
        <f>IF($A53&gt;='576way_Regular Symbol(2wild)'!H$16,"",IF(F53="","",IF(OR(F53=$O$1,F53=$P$1,F54=$O$1,F54=$P$1,F55=$O$1,F55=$P$1,F56=$O$1,F56=$P$1),0,1)))</f>
        <v>1</v>
      </c>
      <c r="U53" s="344">
        <f>IF($A53&gt;='576way_Regular Symbol(2wild)'!D$16,"",IF(B53=0,"",IF(OR(B53=$U$1,B53=$V$1,B54=$U$1,B54=$V$1,B55=$U$1,B55=$V$1),0,1)))</f>
        <v>1</v>
      </c>
      <c r="V53" s="344">
        <f>IF($A53&gt;='576way_Regular Symbol(2wild)'!E$16,"",IF(C53=0,"",IF(OR(C53=$U$1,C53=$V$1,C54=$U$1,C54=$V$1,C55=$U$1,C55=$V$1),0,1)))</f>
        <v>1</v>
      </c>
      <c r="W53" s="3">
        <f>IF($A53&gt;='576way_Regular Symbol(2wild)'!F$16,"",IF(D53=0,"",IF(OR(D53=$U$1,D53=$V$1,D54=$U$1,D54=$V$1,D55=$U$1,D55=$V$1,D56=$U$1,D56=$V$1),0,1)))</f>
        <v>1</v>
      </c>
      <c r="X53" s="3">
        <f>IF($A53&gt;='576way_Regular Symbol(2wild)'!G$16,"",IF(E53=0,"",IF(OR(E53=$U$1,E53=$V$1,E54=$U$1,E54=$V$1,E55=$U$1,E55=$V$1,E56=$U$1,E56=$V$1),0,1)))</f>
        <v>0</v>
      </c>
      <c r="Y53" s="3">
        <f>IF($A53&gt;='576way_Regular Symbol(2wild)'!H$16,"",IF(F53=0,"",IF(OR(F53=$U$1,F53=$V$1,F54=$U$1,F54=$V$1,F55=$U$1,F55=$V$1,F56=$U$1,F56=$V$1),0,1)))</f>
        <v>1</v>
      </c>
      <c r="AA53" s="344">
        <f>IF($A53&gt;='576way_Regular Symbol(2wild)'!D$16,"",IF(B53=0,"",IF(OR(B53=$AA$1,B53=$AB$1,B54=$AA$1,B54=$AB$1,B55=$AA$1,,B55=$AB$1),0,1)))</f>
        <v>1</v>
      </c>
      <c r="AB53" s="344">
        <f>IF($A53&gt;='576way_Regular Symbol(2wild)'!E$16,"",IF(C53=0,"",IF(OR(C53=$AA$1,C53=$AB$1,C54=$AA$1,C54=$AB$1,C55=$AA$1,,C55=$AB$1),0,1)))</f>
        <v>0</v>
      </c>
      <c r="AC53" s="3">
        <f>IF($A53&gt;='576way_Regular Symbol(2wild)'!F$16,"",IF(D53=0,"",IF(OR(D53=$AA$1,D53=$AB$1,D54=$AA$1,D54=$AB$1,D55=$AA$1,D55=$AB$1,D56=$AA$1,D56=$AB$1),0,1)))</f>
        <v>1</v>
      </c>
      <c r="AD53" s="3">
        <f>IF($A53&gt;='576way_Regular Symbol(2wild)'!G$16,"",IF(E53=0,"",IF(OR(E53=$AA$1,E53=$AB$1,E54=$AA$1,E54=$AB$1,E55=$AA$1,E55=$AB$1,E56=$AA$1,E56=$AB$1),0,1)))</f>
        <v>1</v>
      </c>
      <c r="AE53" s="3">
        <f>IF($A53&gt;='576way_Regular Symbol(2wild)'!H$16,"",IF(F53=0,"",IF(OR(F53=$AA$1,F53=$AB$1,F54=$AA$1,F54=$AB$1,F55=$AA$1,F55=$AB$1,F56=$AA$1,F56=$AB$1),0,1)))</f>
        <v>0</v>
      </c>
      <c r="AG53" s="344">
        <f>IF($A53&gt;='576way_Regular Symbol(2wild)'!D$16,"",IF(B53=0,"",IF(OR(B53=$AG$1,B53=$AH$1,B54=$AG$1,B54=$AH$1,B55=$AG$1,B55=$AH$1),0,1)))</f>
        <v>0</v>
      </c>
      <c r="AH53" s="344">
        <f>IF($A53&gt;='576way_Regular Symbol(2wild)'!E$16,"",IF(C53=0,"",IF(OR(C53=$AG$1,C53=$AH$1,C54=$AG$1,C54=$AH$1,C55=$AG$1,C55=$AH$1),0,1)))</f>
        <v>1</v>
      </c>
      <c r="AI53" s="3">
        <f>IF($A53&gt;='576way_Regular Symbol(2wild)'!F$16,"",IF(D53=0,"",IF(OR(D53=$AG$1,D53=$AH$1,D54=$AG$1,D54=$AH$1,D55=$AG$1,D55=$AH$1,D56=$AG$1,D56=$AH$1),0,1)))</f>
        <v>1</v>
      </c>
      <c r="AJ53" s="3">
        <f>IF($A53&gt;='576way_Regular Symbol(2wild)'!G$16,"",IF(E53=0,"",IF(OR(E53=$AG$1,E53=$AH$1,E54=$AG$1,E54=$AH$1,E55=$AG$1,E55=$AH$1,E56=$AG$1,E56=$AH$1),0,1)))</f>
        <v>1</v>
      </c>
      <c r="AK53" s="3">
        <f>IF($A53&gt;='576way_Regular Symbol(2wild)'!H$16,"",IF(F53=0,"",IF(OR(F53=$AG$1,F53=$AH$1,F54=$AG$1,F54=$AH$1,F55=$AG$1,F55=$AH$1,F56=$AG$1,F56=$AH$1),0,1)))</f>
        <v>0</v>
      </c>
      <c r="AM53" s="344">
        <f>IF($A53&gt;='576way_Regular Symbol(2wild)'!D$16,"",IF(B53=0,"",IF(OR(B53=$AM$1,B53=$AN$1,B54=$AM$1,B54=$AN$1,B55=$AM$1,B55=$AN$1),0,1)))</f>
        <v>1</v>
      </c>
      <c r="AN53" s="344">
        <f>IF($A53&gt;='576way_Regular Symbol(2wild)'!E$16,"",IF(C53=0,"",IF(OR(C53=$AM$1,C53=$AN$1,C54=$AM$1,C54=$AN$1,C55=$AM$1,C55=$AN$1),0,1)))</f>
        <v>1</v>
      </c>
      <c r="AO53" s="3">
        <f>IF($A53&gt;='576way_Regular Symbol(2wild)'!F$16,"",IF(D53=0,"",IF(OR(D53=$AM$1,D53=$AN$1,D54=$AM$1,D54=$AN$1,D55=$AM$1,D55=$AN$1,D56=$AM$1,D56=$AN$1),0,1)))</f>
        <v>0</v>
      </c>
      <c r="AP53" s="3">
        <f>IF($A53&gt;='576way_Regular Symbol(2wild)'!G$16,"",IF(E53=0,"",IF(OR(E53=$AM$1,E53=$AN$1,E54=$AM$1,E54=$AN$1,E55=$AM$1,E55=$AN$1,E56=$AM$1,E56=$AN$1),0,1)))</f>
        <v>1</v>
      </c>
      <c r="AQ53" s="3">
        <f>IF($A53&gt;='576way_Regular Symbol(2wild)'!H$16,"",IF(F53=0,"",IF(OR(F53=$AM$1,F53=$AN$1,F54=$AM$1,F54=$AN$1,F55=$AM$1,F55=$AN$1,F56=$AM$1,F56=$AN$1),0,1)))</f>
        <v>1</v>
      </c>
      <c r="AS53" s="344">
        <f>IF($A53&gt;='576way_Regular Symbol(2wild)'!D$16,"",IF(B53=0,"",IF(OR(B53=$AM$1,B53=$AT$1,B54=$AM$1,B54=$AT$1,B55=$AM$1,B55=$AT$1),0,1)))</f>
        <v>1</v>
      </c>
      <c r="AT53" s="344">
        <f>IF($A53&gt;='576way_Regular Symbol(2wild)'!E$16,"",IF(C53=0,"",IF(OR(C53=$AM$1,C53=$AT$1,C54=$AM$1,C54=$AT$1,C55=$AM$1,C55=$AT$1),0,1)))</f>
        <v>1</v>
      </c>
      <c r="AU53" s="3">
        <f>IF($A53&gt;='576way_Regular Symbol(2wild)'!F$16,"",IF(D53=0,"",IF(OR(D53=$AM$1,D53=$AT$1,D54=$AM$1,D54=$AT$1,D55=$AM$1,D55=$AT$1,D56=$AM$1,D56=$AT$1),0,1)))</f>
        <v>1</v>
      </c>
      <c r="AV53" s="3">
        <f>IF($A53&gt;='576way_Regular Symbol(2wild)'!G$16,"",IF(E53=0,"",IF(OR(E53=$AM$1,E53=$AT$1,E54=$AM$1,E54=$AT$1,E55=$AM$1,E55=$AT$1,E56=$AM$1,E56=$AT$1),0,1)))</f>
        <v>1</v>
      </c>
      <c r="AW53" s="3">
        <f>IF($A53&gt;='576way_Regular Symbol(2wild)'!H$16,"",IF(F53=0,"",IF(OR(F53=$AM$1,F53=$AT$1,F54=$AM$1,F54=$AT$1,F55=$AM$1,F55=$AT$1,F56=$AM$1,F56=$AT$1),0,1)))</f>
        <v>1</v>
      </c>
      <c r="AY53" s="344">
        <f>IF($A53&gt;='576way_Regular Symbol(2wild)'!D$16,"",IF(B53=0,"",IF(OR(B53=$AM$1,B53=$AZ$1,B54=$AM$1,B54=$AZ$1,B55=$AM$1,B55=$AZ$1),0,1)))</f>
        <v>1</v>
      </c>
      <c r="AZ53" s="344">
        <f>IF($A53&gt;='576way_Regular Symbol(2wild)'!E$16,"",IF(C53=0,"",IF(OR(C53=$AM$1,C53=$AZ$1,C54=$AM$1,C54=$AZ$1,C55=$AM$1,C55=$AZ$1),0,1)))</f>
        <v>1</v>
      </c>
      <c r="BA53" s="3">
        <f>IF($A53&gt;='576way_Regular Symbol(2wild)'!F$16,"",IF(D53=0,"",IF(OR(D53=$AM$1,D53=$AZ$1,D54=$AM$1,D54=$AZ$1,D55=$AM$1,D55=$AZ$1,D56=$AM$1,D56=$AZ$1),0,1)))</f>
        <v>1</v>
      </c>
      <c r="BB53" s="3">
        <f>IF($A53&gt;='576way_Regular Symbol(2wild)'!G$16,"",IF(E53=0,"",IF(OR(E53=$AM$1,E53=$AZ$1,E54=$AM$1,E54=$AZ$1,E55=$AM$1,E55=$AZ$1,E56=$AM$1,E56=$AZ$1),0,1)))</f>
        <v>0</v>
      </c>
      <c r="BC53" s="3">
        <f>IF($A53&gt;='576way_Regular Symbol(2wild)'!H$16,"",IF(F53=0,"",IF(OR(F53=$AM$1,F53=$AZ$1,F54=$AM$1,F54=$AZ$1,F55=$AM$1,F55=$AZ$1,F56=$AM$1,F56=$AZ$1),0,1)))</f>
        <v>1</v>
      </c>
      <c r="BE53" s="344">
        <f>IF($A53&gt;='576way_Regular Symbol(2wild)'!D$16,"",IF(B53=0,"",IF(OR(B53=$AM$1,B53=$BF$1,B54=$AM$1,B54=$BF$1,B55=$AM$1,B55=$BF$1),0,1)))</f>
        <v>1</v>
      </c>
      <c r="BF53" s="344">
        <f>IF($A53&gt;='576way_Regular Symbol(2wild)'!E$16,"",IF(C53=0,"",IF(OR(C53=$AM$1,C53=$BF$1,C54=$AM$1,C54=$BF$1,C55=$AM$1,C55=$BF$1),0,1)))</f>
        <v>1</v>
      </c>
      <c r="BG53" s="3">
        <f>IF($A53&gt;='576way_Regular Symbol(2wild)'!F$16,"",IF(D53=0,"",COUNTIF(D53:D56,$BF$1)))</f>
        <v>0</v>
      </c>
      <c r="BH53" s="3">
        <f>IF($A53&gt;='576way_Regular Symbol(2wild)'!G$16,"",IF(E53=0,"",COUNTIF(E53:E56,$BF$1)))</f>
        <v>1</v>
      </c>
      <c r="BI53" s="3">
        <f>IF($A53&gt;='576way_Regular Symbol(2wild)'!H$16,"",IF(F53=0,"",COUNTIF(F53:F56,$BF$1)))</f>
        <v>0</v>
      </c>
      <c r="BK53" s="344">
        <f>IF($A53&gt;='576way_Regular Symbol(2wild)'!D$16,"",IF(B53=0,"",IF(OR(B53=$AM$1,B53=$BL$1,B54=$AM$1,B54=$BL$1,B55=$AM$1,B55=$BL$1),0,1)))</f>
        <v>1</v>
      </c>
      <c r="BL53" s="344">
        <f>IF($A53&gt;='576way_Regular Symbol(2wild)'!E$16,"",IF(C53=0,"",IF(OR(C53=$AM$1,C53=$BL$1,C54=$AM$1,C54=$BL$1,C55=$AM$1,C55=$BL$1),0,1)))</f>
        <v>1</v>
      </c>
      <c r="BM53" s="3">
        <f>IF($A53&gt;='576way_Regular Symbol(2wild)'!F$16,"",IF(D53=0,"",IF(OR(D53=$AM$1,D53=$BL$1,D54=$AM$1,D54=$BL$1,D55=$AM$1,D55=$BL$1,D56=$AM$1,D56=$BL$1),0,1)))</f>
        <v>1</v>
      </c>
      <c r="BN53" s="3">
        <f>IF($A53&gt;='576way_Regular Symbol(2wild)'!G$16,"",IF(E53=0,"",IF(OR(E53=$AM$1,E53=$BL$1,E54=$AM$1,E54=$BL$1,E55=$AM$1,E55=$BL$1,E56=$AM$1,E56=$BL$1),0,1)))</f>
        <v>1</v>
      </c>
      <c r="BO53" s="3">
        <f>IF($A53&gt;='576way_Regular Symbol(2wild)'!H$16,"",IF(F53=0,"",IF(OR(F53=$AM$1,F53=$BL$1,F54=$AM$1,F54=$BL$1,F55=$AM$1,F55=$BL$1,F56=$AM$1,F56=$BL$1),0,1)))</f>
        <v>1</v>
      </c>
      <c r="BQ53" s="3">
        <f>IF($A53&gt;='576way_Regular Symbol(2wild)'!D$16,"",IF(B53=0,"",IF(OR(B53=$BQ$1,B53=$BR$1,B54=$BQ$1,B54=$BR$1,B55=$BQ$1,B55=$BR$1),0,1)))</f>
        <v>1</v>
      </c>
      <c r="BR53" s="3">
        <f>IF($A53&gt;='576way_Regular Symbol(2wild)'!E$16,"",IF(C53=0,"",IF(OR(C53=$BQ$1,C53=$BR$1,C54=$BQ$1,C54=$BR$1,C55=$BQ$1,C55=$BR$1),0,1)))</f>
        <v>1</v>
      </c>
      <c r="BS53" s="3">
        <f>IF($A53&gt;='576way_Regular Symbol(2wild)'!F$16,"",IF(D53=0,"",IF(OR(D53=$BQ$1,D53=$BR$1,D54=$BQ$1,D54=$BR$1,D55=$BQ$1,D55=$BR$1,D56=$BQ$1,D56=$BR$1),0,1)))</f>
        <v>1</v>
      </c>
      <c r="BT53" s="3">
        <f>IF($A53&gt;='576way_Regular Symbol(2wild)'!G$16,"",IF(E53=0,"",IF(OR(E53=$BQ$1,E53=$BR$1,E54=$BQ$1,E54=$BR$1,E55=$BQ$1,E55=$BR$1,E56=$BQ$1,E56=$BR$1),0,1)))</f>
        <v>0</v>
      </c>
      <c r="BU53" s="3">
        <f>IF($A53&gt;='576way_Regular Symbol(2wild)'!H$16,"",IF(F53=0,"",IF(OR(F53=$BQ$1,F53=$BR$1,F54=$BQ$1,F54=$BR$1,F55=$BQ$1,F55=$BR$1,F56=$BQ$1,F56=$BR$1),0,1)))</f>
        <v>0</v>
      </c>
      <c r="BW53" s="3">
        <f>IF($A53&gt;='576way_Regular Symbol(2wild)'!D$16,"",IF(B53=0,"",IF(OR(B53=$BW$1,B54=$BW$1,B55=$BW$1,B53=$BX$1,B54=$BX$1,B55=$BX$1),0,1)))</f>
        <v>0</v>
      </c>
      <c r="BX53" s="3">
        <f>IF($A53&gt;='576way_Regular Symbol(2wild)'!E$16,"",IF(C53=0,"",IF(OR(C53=$BW$1,C54=$BW$1,C55=$BW$1,C53=$BX$1,C54=$BX$1,C55=$BX$1),0,1)))</f>
        <v>0</v>
      </c>
      <c r="BY53" s="3">
        <f>IF($A53&gt;='576way_Regular Symbol(2wild)'!F$16,"",IF(D53=0,"",IF(OR(D53=$BW$1,D54=$BW$1,D55=$BW$1,D53=$BX$1,D54=$BX$1,D55=$BX$1,D56=$BW$1,D56=$BX$1),0,1)))</f>
        <v>0</v>
      </c>
      <c r="BZ53" s="3">
        <f>IF($A53&gt;='576way_Regular Symbol(2wild)'!G$16,"",IF(E53=0,"",IF(OR(E53=$BW$1,E54=$BW$1,E55=$BW$1,E53=$BX$1,E54=$BX$1,E55=$BX$1,E56=$BW$1,E56=$BX$1),0,1)))</f>
        <v>1</v>
      </c>
      <c r="CA53" s="3">
        <f>IF($A53&gt;='576way_Regular Symbol(2wild)'!H$16,"",IF(F53=0,"",IF(OR(F53=$BW$1,F54=$BW$1,F55=$BW$1,F53=$BX$1,F54=$BX$1,F55=$BX$1,F56=$BW$1,F56=$BX$1),0,1)))</f>
        <v>1</v>
      </c>
      <c r="CC53" s="3">
        <f>IF($A53&gt;='576way_Regular Symbol(2wild)'!D$16,"",IF(B53=0,"",IF(OR(B53=$BW$1,B54=$BW$1,B55=$BW$1,B53=$CD$1,B54=$CD$1,B55=$CD$1),0,1)))</f>
        <v>0</v>
      </c>
      <c r="CD53" s="3">
        <f>IF($A53&gt;='576way_Regular Symbol(2wild)'!E$16,"",IF(C53=0,"",IF(OR(C53=$BW$1,C54=$BW$1,C55=$BW$1,C53=$CD$1,C54=$CD$1,C55=$CD$1),0,1)))</f>
        <v>0</v>
      </c>
      <c r="CE53" s="3">
        <f>IF($A53&gt;='576way_Regular Symbol(2wild)'!F$16,"",IF(D53=0,"",IF(OR(D53=$BW$1,D54=$BW$1,D55=$BW$1,D53=$CD$1,D54=$CD$1,D55=$CD$1,D56=$BW$1,D56=$CD$1),0,1)))</f>
        <v>1</v>
      </c>
      <c r="CF53" s="3">
        <f>IF($A53&gt;='576way_Regular Symbol(2wild)'!G$16,"",IF(E53=0,"",IF(OR(E53=$BW$1,E54=$BW$1,E55=$BW$1,E53=$CD$1,E54=$CD$1,E55=$CD$1,E56=$BW$1,E56=$CD$1),0,1)))</f>
        <v>1</v>
      </c>
      <c r="CG53" s="3">
        <f>IF($A53&gt;='576way_Regular Symbol(2wild)'!H$16,"",IF(F53=0,"",IF(OR(F53=$BW$1,F54=$BW$1,F55=$BW$1,F53=$CD$1,F54=$CD$1,F55=$CD$1,F56=$BW$1,F56=$CD$1),0,1)))</f>
        <v>1</v>
      </c>
      <c r="CI53" s="3">
        <f>IF($A53&gt;='576way_Regular Symbol(2wild)'!D$16,"",IF(B53=0,"",IF(OR(B53=$BW$1,B54=$BW$1,B55=$BW$1,B53=$CJ$1,B54=$CJ$1,B55=$CJ$1),0,1)))</f>
        <v>1</v>
      </c>
      <c r="CJ53" s="3">
        <f>IF($A53&gt;='576way_Regular Symbol(2wild)'!E$16,"",IF(C53=0,"",IF(OR(C53=$BW$1,C54=$BW$1,C55=$BW$1,C53=$CJ$1,C54=$CJ$1,C55=$CJ$1),0,1)))</f>
        <v>1</v>
      </c>
      <c r="CK53" s="3">
        <f>IF($A53&gt;='576way_Regular Symbol(2wild)'!F$16,"",IF(D53=0,"",IF(OR(D53=$BW$1,D54=$BW$1,D55=$BW$1,D53=$CJ$1,D54=$CJ$1,D55=$CJ$1,D56=$BW$1,D56=$CJ$1),0,1)))</f>
        <v>0</v>
      </c>
      <c r="CL53" s="3">
        <f>IF($A53&gt;='576way_Regular Symbol(2wild)'!G$16,"",IF(E53=0,"",IF(OR(E53=$BW$1,E54=$BW$1,E55=$BW$1,E53=$CJ$1,E54=$CJ$1,E55=$CJ$1,E56=$BW$1,E56=$CJ$1),0,1)))</f>
        <v>0</v>
      </c>
      <c r="CM53" s="3">
        <f>IF($A53&gt;='576way_Regular Symbol(2wild)'!H$16,"",IF(F53=0,"",IF(OR(F53=$BW$1,F54=$BW$1,F55=$BW$1,F53=$CJ$1,F54=$CJ$1,F55=$CJ$1,F56=$BW$1,F56=$CJ$1),0,1)))</f>
        <v>0</v>
      </c>
      <c r="CO53" s="3">
        <f>IF($A53&gt;='576way_Regular Symbol(2wild)'!D$16,"",IF(B53=0,"",IF(OR(B53=$BW$1,B54=$BW$1,B55=$BW$1,B53=$CP$1,B54=$CP$1,B55=$CP$1),0,1)))</f>
        <v>1</v>
      </c>
      <c r="CP53" s="3">
        <f>IF($A53&gt;='576way_Regular Symbol(2wild)'!E$16,"",IF(C53=0,"",IF(OR(C53=$BW$1,C54=$BW$1,C55=$BW$1,C53=$CP$1,C54=$CP$1,C55=$CP$1),0,1)))</f>
        <v>1</v>
      </c>
      <c r="CQ53" s="3">
        <f>IF($A53&gt;='576way_Regular Symbol(2wild)'!F$16,"",IF(D53=0,"",IF(OR(D53=$BW$1,D54=$BW$1,D55=$BW$1,D53=$CP$1,D54=$CP$1,D55=$CP$1,D56=$BW$1,D56=$CP$1),0,1)))</f>
        <v>1</v>
      </c>
      <c r="CR53" s="3">
        <f>IF($A53&gt;='576way_Regular Symbol(2wild)'!G$16,"",IF(E53=0,"",IF(OR(E53=$BW$1,E54=$BW$1,E55=$BW$1,E53=$CP$1,E54=$CP$1,E55=$CP$1,E56=$BW$1,E56=$CP$1),0,1)))</f>
        <v>1</v>
      </c>
      <c r="CS53" s="3">
        <f>IF($A53&gt;='576way_Regular Symbol(2wild)'!H$16,"",IF(F53=0,"",IF(OR(F53=$BW$1,F54=$BW$1,F55=$BW$1,F53=$CP$1,F54=$CP$1,F55=$CP$1,F56=$BW$1,F56=$CP$1),0,1)))</f>
        <v>1</v>
      </c>
      <c r="CU53" s="3">
        <f>IF($A53&gt;='576way_Regular Symbol(2wild)'!D$16,"",IF(B53=0,"",IF(OR(B53=$BW$1,B54=$BW$1,B55=$BW$1,B53=$CV$1,B54=$CV$1,B55=$CV$1),0,1)))</f>
        <v>1</v>
      </c>
      <c r="CV53" s="3">
        <f>IF($A53&gt;='576way_Regular Symbol(2wild)'!E$16,"",IF(C53=0,"",IF(OR(C53=$BW$1,C54=$BW$1,C55=$BW$1,C53=$CV$1,C54=$CV$1,C55=$CV$1),0,1)))</f>
        <v>1</v>
      </c>
      <c r="CW53" s="3">
        <f>IF($A53&gt;='576way_Regular Symbol(2wild)'!F$16,"",IF(D53=0,"",IF(OR(D53=$BW$1,D54=$BW$1,D55=$BW$1,D53=$CV$1,D54=$CV$1,D55=$CV$1,D56=$BW$1,D56=$CV$1),0,1)))</f>
        <v>1</v>
      </c>
      <c r="CX53" s="3">
        <f>IF($A53&gt;='576way_Regular Symbol(2wild)'!G$16,"",IF(E53=0,"",IF(OR(E53=$BW$1,E54=$BW$1,E55=$BW$1,E53=$CV$1,E54=$CV$1,E55=$CV$1,E56=$BW$1,E56=$CV$1),0,1)))</f>
        <v>1</v>
      </c>
      <c r="CY53" s="3">
        <f>IF($A53&gt;='576way_Regular Symbol(2wild)'!H$16,"",IF(F53=0,"",IF(OR(F53=$BW$1,F54=$BW$1,F55=$BW$1,F53=$CV$1,F54=$CV$1,F55=$CV$1,F56=$BW$1,F56=$CV$1),0,1)))</f>
        <v>1</v>
      </c>
    </row>
    <row r="54" spans="1:103">
      <c r="A54" s="337">
        <f>IF('243way_Regular Symbol'!L53="","",'243way_Regular Symbol'!L53)</f>
        <v>50</v>
      </c>
      <c r="B54" s="191" t="str">
        <f>IF('576way_Regular Symbol(2wild)'!Q53="",
IF($A54-'576way_Regular Symbol(2wild)'!D$16&gt;='576way_RegularＸ_W()'!B$2-1,"",VLOOKUP($A54-'576way_Regular Symbol(2wild)'!D$16,'576way_Regular Symbol(2wild)'!$P$3:$U$99,'576way_RegularＸ_W()'!B$3+1,FALSE)),
'576way_Regular Symbol(2wild)'!Q53)</f>
        <v>K</v>
      </c>
      <c r="C54" s="191" t="str">
        <f>IF('576way_Regular Symbol(2wild)'!R53="",
IF($A54-'576way_Regular Symbol(2wild)'!E$16&gt;='576way_RegularＸ_W()'!C$2-1,"",VLOOKUP($A54-'576way_Regular Symbol(2wild)'!E$16,'576way_Regular Symbol(2wild)'!$P$3:$U$99,'576way_RegularＸ_W()'!C$3+1,FALSE)),
'576way_Regular Symbol(2wild)'!R53)</f>
        <v>K</v>
      </c>
      <c r="D54" s="191" t="str">
        <f>IF('576way_Regular Symbol(2wild)'!S53="",
IF($A54-'576way_Regular Symbol(2wild)'!F$16&gt;='576way_RegularＸ_W()'!D$2-1,"",VLOOKUP($A54-'576way_Regular Symbol(2wild)'!F$16,'576way_Regular Symbol(2wild)'!$P$3:$U$99,'576way_RegularＸ_W()'!D$3+1,FALSE)),
'576way_Regular Symbol(2wild)'!S53)</f>
        <v>M5</v>
      </c>
      <c r="E54" s="191" t="str">
        <f>IF('576way_Regular Symbol(2wild)'!T53="",
IF($A54-'576way_Regular Symbol(2wild)'!G$16&gt;='576way_RegularＸ_W()'!E$2-1,"",VLOOKUP($A54-'576way_Regular Symbol(2wild)'!G$16,'576way_Regular Symbol(2wild)'!$P$3:$U$99,'576way_RegularＸ_W()'!E$3+1,FALSE)),
'576way_Regular Symbol(2wild)'!T53)</f>
        <v>M2</v>
      </c>
      <c r="F54" s="191" t="str">
        <f>IF('576way_Regular Symbol(2wild)'!U53="",
IF($A54-'576way_Regular Symbol(2wild)'!H$16&gt;='576way_RegularＸ_W()'!F$2-1,"",VLOOKUP($A54-'576way_Regular Symbol(2wild)'!H$16,'576way_Regular Symbol(2wild)'!$P$3:$U$99,'576way_RegularＸ_W()'!F$3+1,FALSE)),
'576way_Regular Symbol(2wild)'!U53)</f>
        <v>J</v>
      </c>
      <c r="N54" s="363">
        <f t="shared" si="66"/>
        <v>50</v>
      </c>
      <c r="O54" s="344">
        <f>IF($A54&gt;='576way_Regular Symbol(2wild)'!D$16,"",IF(B54="","",IF(OR(B54=$O$1,B54=$P$1,B55=$O$1,B55=$P$1,B56=$O$1,B56=$P$1),0,1)))</f>
        <v>1</v>
      </c>
      <c r="P54" s="344">
        <f>IF($A54&gt;='576way_Regular Symbol(2wild)'!E$16,"",IF(C54="","",IF(OR(C54=$O$1,C54=$P$1,C55=$O$1,C55=$P$1,C56=$O$1,C56=$P$1),0,1)))</f>
        <v>1</v>
      </c>
      <c r="Q54" s="344">
        <f>IF($A54&gt;='576way_Regular Symbol(2wild)'!F$16,"",IF(D54="","",IF(OR(D54=$O$1,D54=$P$1,D55=$O$1,D55=$P$1,D56=$O$1,D56=$P$1,D57=$O$1,D57=$P$1),0,1)))</f>
        <v>1</v>
      </c>
      <c r="R54" s="344">
        <f>IF($A54&gt;='576way_Regular Symbol(2wild)'!G$16,"",IF(E54="","",IF(OR(E54=$O$1,E54=$P$1,E55=$O$1,E55=$P$1,E56=$O$1,E56=$P$1,E57=$O$1,E57=$P$1),0,1)))</f>
        <v>1</v>
      </c>
      <c r="S54" s="344">
        <f>IF($A54&gt;='576way_Regular Symbol(2wild)'!H$16,"",IF(F54="","",IF(OR(F54=$O$1,F54=$P$1,F55=$O$1,F55=$P$1,F56=$O$1,F56=$P$1,F57=$O$1,F57=$P$1),0,1)))</f>
        <v>1</v>
      </c>
      <c r="U54" s="344">
        <f>IF($A54&gt;='576way_Regular Symbol(2wild)'!D$16,"",IF(B54=0,"",IF(OR(B54=$U$1,B54=$V$1,B55=$U$1,B55=$V$1,B56=$U$1,B56=$V$1),0,1)))</f>
        <v>1</v>
      </c>
      <c r="V54" s="344">
        <f>IF($A54&gt;='576way_Regular Symbol(2wild)'!E$16,"",IF(C54=0,"",IF(OR(C54=$U$1,C54=$V$1,C55=$U$1,C55=$V$1,C56=$U$1,C56=$V$1),0,1)))</f>
        <v>1</v>
      </c>
      <c r="W54" s="3">
        <f>IF($A54&gt;='576way_Regular Symbol(2wild)'!F$16,"",IF(D54=0,"",IF(OR(D54=$U$1,D54=$V$1,D55=$U$1,D55=$V$1,D56=$U$1,D56=$V$1,D57=$U$1,D57=$V$1),0,1)))</f>
        <v>0</v>
      </c>
      <c r="X54" s="3">
        <f>IF($A54&gt;='576way_Regular Symbol(2wild)'!G$16,"",IF(E54=0,"",IF(OR(E54=$U$1,E54=$V$1,E55=$U$1,E55=$V$1,E56=$U$1,E56=$V$1,E57=$U$1,E57=$V$1),0,1)))</f>
        <v>0</v>
      </c>
      <c r="Y54" s="3">
        <f>IF($A54&gt;='576way_Regular Symbol(2wild)'!H$16,"",IF(F54=0,"",IF(OR(F54=$U$1,F54=$V$1,F55=$U$1,F55=$V$1,F56=$U$1,F56=$V$1,F57=$U$1,F57=$V$1),0,1)))</f>
        <v>1</v>
      </c>
      <c r="AA54" s="344">
        <f>IF($A54&gt;='576way_Regular Symbol(2wild)'!D$16,"",IF(B54=0,"",IF(OR(B54=$AA$1,B54=$AB$1,B55=$AA$1,B55=$AB$1,B56=$AA$1,,B56=$AB$1),0,1)))</f>
        <v>1</v>
      </c>
      <c r="AB54" s="344">
        <f>IF($A54&gt;='576way_Regular Symbol(2wild)'!E$16,"",IF(C54=0,"",IF(OR(C54=$AA$1,C54=$AB$1,C55=$AA$1,C55=$AB$1,C56=$AA$1,,C56=$AB$1),0,1)))</f>
        <v>0</v>
      </c>
      <c r="AC54" s="3">
        <f>IF($A54&gt;='576way_Regular Symbol(2wild)'!F$16,"",IF(D54=0,"",IF(OR(D54=$AA$1,D54=$AB$1,D55=$AA$1,D55=$AB$1,D56=$AA$1,D56=$AB$1,D57=$AA$1,D57=$AB$1),0,1)))</f>
        <v>1</v>
      </c>
      <c r="AD54" s="3">
        <f>IF($A54&gt;='576way_Regular Symbol(2wild)'!G$16,"",IF(E54=0,"",IF(OR(E54=$AA$1,E54=$AB$1,E55=$AA$1,E55=$AB$1,E56=$AA$1,E56=$AB$1,E57=$AA$1,E57=$AB$1),0,1)))</f>
        <v>1</v>
      </c>
      <c r="AE54" s="3">
        <f>IF($A54&gt;='576way_Regular Symbol(2wild)'!H$16,"",IF(F54=0,"",IF(OR(F54=$AA$1,F54=$AB$1,F55=$AA$1,F55=$AB$1,F56=$AA$1,F56=$AB$1,F57=$AA$1,F57=$AB$1),0,1)))</f>
        <v>1</v>
      </c>
      <c r="AG54" s="344">
        <f>IF($A54&gt;='576way_Regular Symbol(2wild)'!D$16,"",IF(B54=0,"",IF(OR(B54=$AG$1,B54=$AH$1,B55=$AG$1,B55=$AH$1,B56=$AG$1,B56=$AH$1),0,1)))</f>
        <v>0</v>
      </c>
      <c r="AH54" s="344">
        <f>IF($A54&gt;='576way_Regular Symbol(2wild)'!E$16,"",IF(C54=0,"",IF(OR(C54=$AG$1,C54=$AH$1,C55=$AG$1,C55=$AH$1,C56=$AG$1,C56=$AH$1),0,1)))</f>
        <v>1</v>
      </c>
      <c r="AI54" s="3">
        <f>IF($A54&gt;='576way_Regular Symbol(2wild)'!F$16,"",IF(D54=0,"",IF(OR(D54=$AG$1,D54=$AH$1,D55=$AG$1,D55=$AH$1,D56=$AG$1,D56=$AH$1,D57=$AG$1,D57=$AH$1),0,1)))</f>
        <v>1</v>
      </c>
      <c r="AJ54" s="3">
        <f>IF($A54&gt;='576way_Regular Symbol(2wild)'!G$16,"",IF(E54=0,"",IF(OR(E54=$AG$1,E54=$AH$1,E55=$AG$1,E55=$AH$1,E56=$AG$1,E56=$AH$1,E57=$AG$1,E57=$AH$1),0,1)))</f>
        <v>1</v>
      </c>
      <c r="AK54" s="3">
        <f>IF($A54&gt;='576way_Regular Symbol(2wild)'!H$16,"",IF(F54=0,"",IF(OR(F54=$AG$1,F54=$AH$1,F55=$AG$1,F55=$AH$1,F56=$AG$1,F56=$AH$1,F57=$AG$1,F57=$AH$1),0,1)))</f>
        <v>0</v>
      </c>
      <c r="AM54" s="344">
        <f>IF($A54&gt;='576way_Regular Symbol(2wild)'!D$16,"",IF(B54=0,"",IF(OR(B54=$AM$1,B54=$AN$1,B55=$AM$1,B55=$AN$1,B56=$AM$1,B56=$AN$1),0,1)))</f>
        <v>1</v>
      </c>
      <c r="AN54" s="344">
        <f>IF($A54&gt;='576way_Regular Symbol(2wild)'!E$16,"",IF(C54=0,"",IF(OR(C54=$AM$1,C54=$AN$1,C55=$AM$1,C55=$AN$1,C56=$AM$1,C56=$AN$1),0,1)))</f>
        <v>1</v>
      </c>
      <c r="AO54" s="3">
        <f>IF($A54&gt;='576way_Regular Symbol(2wild)'!F$16,"",IF(D54=0,"",IF(OR(D54=$AM$1,D54=$AN$1,D55=$AM$1,D55=$AN$1,D56=$AM$1,D56=$AN$1,D57=$AM$1,D57=$AN$1),0,1)))</f>
        <v>0</v>
      </c>
      <c r="AP54" s="3">
        <f>IF($A54&gt;='576way_Regular Symbol(2wild)'!G$16,"",IF(E54=0,"",IF(OR(E54=$AM$1,E54=$AN$1,E55=$AM$1,E55=$AN$1,E56=$AM$1,E56=$AN$1,E57=$AM$1,E57=$AN$1),0,1)))</f>
        <v>1</v>
      </c>
      <c r="AQ54" s="3">
        <f>IF($A54&gt;='576way_Regular Symbol(2wild)'!H$16,"",IF(F54=0,"",IF(OR(F54=$AM$1,F54=$AN$1,F55=$AM$1,F55=$AN$1,F56=$AM$1,F56=$AN$1,F57=$AM$1,F57=$AN$1),0,1)))</f>
        <v>1</v>
      </c>
      <c r="AS54" s="344">
        <f>IF($A54&gt;='576way_Regular Symbol(2wild)'!D$16,"",IF(B54=0,"",IF(OR(B54=$AM$1,B54=$AT$1,B55=$AM$1,B55=$AT$1,B56=$AM$1,B56=$AT$1),0,1)))</f>
        <v>1</v>
      </c>
      <c r="AT54" s="344">
        <f>IF($A54&gt;='576way_Regular Symbol(2wild)'!E$16,"",IF(C54=0,"",IF(OR(C54=$AM$1,C54=$AT$1,C55=$AM$1,C55=$AT$1,C56=$AM$1,C56=$AT$1),0,1)))</f>
        <v>1</v>
      </c>
      <c r="AU54" s="3">
        <f>IF($A54&gt;='576way_Regular Symbol(2wild)'!F$16,"",IF(D54=0,"",IF(OR(D54=$AM$1,D54=$AT$1,D55=$AM$1,D55=$AT$1,D56=$AM$1,D56=$AT$1,D57=$AM$1,D57=$AT$1),0,1)))</f>
        <v>1</v>
      </c>
      <c r="AV54" s="3">
        <f>IF($A54&gt;='576way_Regular Symbol(2wild)'!G$16,"",IF(E54=0,"",IF(OR(E54=$AM$1,E54=$AT$1,E55=$AM$1,E55=$AT$1,E56=$AM$1,E56=$AT$1,E57=$AM$1,E57=$AT$1),0,1)))</f>
        <v>1</v>
      </c>
      <c r="AW54" s="3">
        <f>IF($A54&gt;='576way_Regular Symbol(2wild)'!H$16,"",IF(F54=0,"",IF(OR(F54=$AM$1,F54=$AT$1,F55=$AM$1,F55=$AT$1,F56=$AM$1,F56=$AT$1,F57=$AM$1,F57=$AT$1),0,1)))</f>
        <v>1</v>
      </c>
      <c r="AY54" s="344">
        <f>IF($A54&gt;='576way_Regular Symbol(2wild)'!D$16,"",IF(B54=0,"",IF(OR(B54=$AM$1,B54=$AZ$1,B55=$AM$1,B55=$AZ$1,B56=$AM$1,B56=$AZ$1),0,1)))</f>
        <v>1</v>
      </c>
      <c r="AZ54" s="344">
        <f>IF($A54&gt;='576way_Regular Symbol(2wild)'!E$16,"",IF(C54=0,"",IF(OR(C54=$AM$1,C54=$AZ$1,C55=$AM$1,C55=$AZ$1,C56=$AM$1,C56=$AZ$1),0,1)))</f>
        <v>1</v>
      </c>
      <c r="BA54" s="3">
        <f>IF($A54&gt;='576way_Regular Symbol(2wild)'!F$16,"",IF(D54=0,"",IF(OR(D54=$AM$1,D54=$AZ$1,D55=$AM$1,D55=$AZ$1,D56=$AM$1,D56=$AZ$1,D57=$AM$1,D57=$AZ$1),0,1)))</f>
        <v>1</v>
      </c>
      <c r="BB54" s="3">
        <f>IF($A54&gt;='576way_Regular Symbol(2wild)'!G$16,"",IF(E54=0,"",IF(OR(E54=$AM$1,E54=$AZ$1,E55=$AM$1,E55=$AZ$1,E56=$AM$1,E56=$AZ$1,E57=$AM$1,E57=$AZ$1),0,1)))</f>
        <v>0</v>
      </c>
      <c r="BC54" s="3">
        <f>IF($A54&gt;='576way_Regular Symbol(2wild)'!H$16,"",IF(F54=0,"",IF(OR(F54=$AM$1,F54=$AZ$1,F55=$AM$1,F55=$AZ$1,F56=$AM$1,F56=$AZ$1,F57=$AM$1,F57=$AZ$1),0,1)))</f>
        <v>1</v>
      </c>
      <c r="BE54" s="344">
        <f>IF($A54&gt;='576way_Regular Symbol(2wild)'!D$16,"",IF(B54=0,"",IF(OR(B54=$AM$1,B54=$BF$1,B55=$AM$1,B55=$BF$1,B56=$AM$1,B56=$BF$1),0,1)))</f>
        <v>1</v>
      </c>
      <c r="BF54" s="344">
        <f>IF($A54&gt;='576way_Regular Symbol(2wild)'!E$16,"",IF(C54=0,"",IF(OR(C54=$AM$1,C54=$BF$1,C55=$AM$1,C55=$BF$1,C56=$AM$1,C56=$BF$1),0,1)))</f>
        <v>1</v>
      </c>
      <c r="BG54" s="3">
        <f>IF($A54&gt;='576way_Regular Symbol(2wild)'!F$16,"",IF(D54=0,"",COUNTIF(D54:D57,$BF$1)))</f>
        <v>0</v>
      </c>
      <c r="BH54" s="3">
        <f>IF($A54&gt;='576way_Regular Symbol(2wild)'!G$16,"",IF(E54=0,"",COUNTIF(E54:E57,$BF$1)))</f>
        <v>1</v>
      </c>
      <c r="BI54" s="3">
        <f>IF($A54&gt;='576way_Regular Symbol(2wild)'!H$16,"",IF(F54=0,"",COUNTIF(F54:F57,$BF$1)))</f>
        <v>0</v>
      </c>
      <c r="BK54" s="344">
        <f>IF($A54&gt;='576way_Regular Symbol(2wild)'!D$16,"",IF(B54=0,"",IF(OR(B54=$AM$1,B54=$BL$1,B55=$AM$1,B55=$BL$1,B56=$AM$1,B56=$BL$1),0,1)))</f>
        <v>1</v>
      </c>
      <c r="BL54" s="344">
        <f>IF($A54&gt;='576way_Regular Symbol(2wild)'!E$16,"",IF(C54=0,"",IF(OR(C54=$AM$1,C54=$BL$1,C55=$AM$1,C55=$BL$1,C56=$AM$1,C56=$BL$1),0,1)))</f>
        <v>1</v>
      </c>
      <c r="BM54" s="3">
        <f>IF($A54&gt;='576way_Regular Symbol(2wild)'!F$16,"",IF(D54=0,"",IF(OR(D54=$AM$1,D54=$BL$1,D55=$AM$1,D55=$BL$1,D56=$AM$1,D56=$BL$1,D57=$AM$1,D57=$BL$1),0,1)))</f>
        <v>1</v>
      </c>
      <c r="BN54" s="3">
        <f>IF($A54&gt;='576way_Regular Symbol(2wild)'!G$16,"",IF(E54=0,"",IF(OR(E54=$AM$1,E54=$BL$1,E55=$AM$1,E55=$BL$1,E56=$AM$1,E56=$BL$1,E57=$AM$1,E57=$BL$1),0,1)))</f>
        <v>1</v>
      </c>
      <c r="BO54" s="3">
        <f>IF($A54&gt;='576way_Regular Symbol(2wild)'!H$16,"",IF(F54=0,"",IF(OR(F54=$AM$1,F54=$BL$1,F55=$AM$1,F55=$BL$1,F56=$AM$1,F56=$BL$1,F57=$AM$1,F57=$BL$1),0,1)))</f>
        <v>1</v>
      </c>
      <c r="BQ54" s="3">
        <f>IF($A54&gt;='576way_Regular Symbol(2wild)'!D$16,"",IF(B54=0,"",IF(OR(B54=$BQ$1,B54=$BR$1,B55=$BQ$1,B55=$BR$1,B56=$BQ$1,B56=$BR$1),0,1)))</f>
        <v>1</v>
      </c>
      <c r="BR54" s="3">
        <f>IF($A54&gt;='576way_Regular Symbol(2wild)'!E$16,"",IF(C54=0,"",IF(OR(C54=$BQ$1,C54=$BR$1,C55=$BQ$1,C55=$BR$1,C56=$BQ$1,C56=$BR$1),0,1)))</f>
        <v>1</v>
      </c>
      <c r="BS54" s="3">
        <f>IF($A54&gt;='576way_Regular Symbol(2wild)'!F$16,"",IF(D54=0,"",IF(OR(D54=$BQ$1,D54=$BR$1,D55=$BQ$1,D55=$BR$1,D56=$BQ$1,D56=$BR$1,D57=$BQ$1,D57=$BR$1),0,1)))</f>
        <v>1</v>
      </c>
      <c r="BT54" s="3">
        <f>IF($A54&gt;='576way_Regular Symbol(2wild)'!G$16,"",IF(E54=0,"",IF(OR(E54=$BQ$1,E54=$BR$1,E55=$BQ$1,E55=$BR$1,E56=$BQ$1,E56=$BR$1,E57=$BQ$1,E57=$BR$1),0,1)))</f>
        <v>1</v>
      </c>
      <c r="BU54" s="3">
        <f>IF($A54&gt;='576way_Regular Symbol(2wild)'!H$16,"",IF(F54=0,"",IF(OR(F54=$BQ$1,F54=$BR$1,F55=$BQ$1,F55=$BR$1,F56=$BQ$1,F56=$BR$1,F57=$BQ$1,F57=$BR$1),0,1)))</f>
        <v>0</v>
      </c>
      <c r="BW54" s="3">
        <f>IF($A54&gt;='576way_Regular Symbol(2wild)'!D$16,"",IF(B54=0,"",IF(OR(B54=$BW$1,B55=$BW$1,B56=$BW$1,B54=$BX$1,B55=$BX$1,B56=$BX$1),0,1)))</f>
        <v>0</v>
      </c>
      <c r="BX54" s="3">
        <f>IF($A54&gt;='576way_Regular Symbol(2wild)'!E$16,"",IF(C54=0,"",IF(OR(C54=$BW$1,C55=$BW$1,C56=$BW$1,C54=$BX$1,C55=$BX$1,C56=$BX$1),0,1)))</f>
        <v>0</v>
      </c>
      <c r="BY54" s="3">
        <f>IF($A54&gt;='576way_Regular Symbol(2wild)'!F$16,"",IF(D54=0,"",IF(OR(D54=$BW$1,D55=$BW$1,D56=$BW$1,D54=$BX$1,D55=$BX$1,D56=$BX$1,D57=$BW$1,D57=$BX$1),0,1)))</f>
        <v>0</v>
      </c>
      <c r="BZ54" s="3">
        <f>IF($A54&gt;='576way_Regular Symbol(2wild)'!G$16,"",IF(E54=0,"",IF(OR(E54=$BW$1,E55=$BW$1,E56=$BW$1,E54=$BX$1,E55=$BX$1,E56=$BX$1,E57=$BW$1,E57=$BX$1),0,1)))</f>
        <v>1</v>
      </c>
      <c r="CA54" s="3">
        <f>IF($A54&gt;='576way_Regular Symbol(2wild)'!H$16,"",IF(F54=0,"",IF(OR(F54=$BW$1,F55=$BW$1,F56=$BW$1,F54=$BX$1,F55=$BX$1,F56=$BX$1,F57=$BW$1,F57=$BX$1),0,1)))</f>
        <v>1</v>
      </c>
      <c r="CC54" s="3">
        <f>IF($A54&gt;='576way_Regular Symbol(2wild)'!D$16,"",IF(B54=0,"",IF(OR(B54=$BW$1,B55=$BW$1,B56=$BW$1,B54=$CD$1,B55=$CD$1,B56=$CD$1),0,1)))</f>
        <v>1</v>
      </c>
      <c r="CD54" s="3">
        <f>IF($A54&gt;='576way_Regular Symbol(2wild)'!E$16,"",IF(C54=0,"",IF(OR(C54=$BW$1,C55=$BW$1,C56=$BW$1,C54=$CD$1,C55=$CD$1,C56=$CD$1),0,1)))</f>
        <v>1</v>
      </c>
      <c r="CE54" s="3">
        <f>IF($A54&gt;='576way_Regular Symbol(2wild)'!F$16,"",IF(D54=0,"",IF(OR(D54=$BW$1,D55=$BW$1,D56=$BW$1,D54=$CD$1,D55=$CD$1,D56=$CD$1,D57=$BW$1,D57=$CD$1),0,1)))</f>
        <v>1</v>
      </c>
      <c r="CF54" s="3">
        <f>IF($A54&gt;='576way_Regular Symbol(2wild)'!G$16,"",IF(E54=0,"",IF(OR(E54=$BW$1,E55=$BW$1,E56=$BW$1,E54=$CD$1,E55=$CD$1,E56=$CD$1,E57=$BW$1,E57=$CD$1),0,1)))</f>
        <v>1</v>
      </c>
      <c r="CG54" s="3">
        <f>IF($A54&gt;='576way_Regular Symbol(2wild)'!H$16,"",IF(F54=0,"",IF(OR(F54=$BW$1,F55=$BW$1,F56=$BW$1,F54=$CD$1,F55=$CD$1,F56=$CD$1,F57=$BW$1,F57=$CD$1),0,1)))</f>
        <v>1</v>
      </c>
      <c r="CI54" s="3">
        <f>IF($A54&gt;='576way_Regular Symbol(2wild)'!D$16,"",IF(B54=0,"",IF(OR(B54=$BW$1,B55=$BW$1,B56=$BW$1,B54=$CJ$1,B55=$CJ$1,B56=$CJ$1),0,1)))</f>
        <v>1</v>
      </c>
      <c r="CJ54" s="3">
        <f>IF($A54&gt;='576way_Regular Symbol(2wild)'!E$16,"",IF(C54=0,"",IF(OR(C54=$BW$1,C55=$BW$1,C56=$BW$1,C54=$CJ$1,C55=$CJ$1,C56=$CJ$1),0,1)))</f>
        <v>0</v>
      </c>
      <c r="CK54" s="3">
        <f>IF($A54&gt;='576way_Regular Symbol(2wild)'!F$16,"",IF(D54=0,"",IF(OR(D54=$BW$1,D55=$BW$1,D56=$BW$1,D54=$CJ$1,D55=$CJ$1,D56=$CJ$1,D57=$BW$1,D57=$CJ$1),0,1)))</f>
        <v>0</v>
      </c>
      <c r="CL54" s="3">
        <f>IF($A54&gt;='576way_Regular Symbol(2wild)'!G$16,"",IF(E54=0,"",IF(OR(E54=$BW$1,E55=$BW$1,E56=$BW$1,E54=$CJ$1,E55=$CJ$1,E56=$CJ$1,E57=$BW$1,E57=$CJ$1),0,1)))</f>
        <v>0</v>
      </c>
      <c r="CM54" s="3">
        <f>IF($A54&gt;='576way_Regular Symbol(2wild)'!H$16,"",IF(F54=0,"",IF(OR(F54=$BW$1,F55=$BW$1,F56=$BW$1,F54=$CJ$1,F55=$CJ$1,F56=$CJ$1,F57=$BW$1,F57=$CJ$1),0,1)))</f>
        <v>0</v>
      </c>
      <c r="CO54" s="3">
        <f>IF($A54&gt;='576way_Regular Symbol(2wild)'!D$16,"",IF(B54=0,"",IF(OR(B54=$BW$1,B55=$BW$1,B56=$BW$1,B54=$CP$1,B55=$CP$1,B56=$CP$1),0,1)))</f>
        <v>1</v>
      </c>
      <c r="CP54" s="3">
        <f>IF($A54&gt;='576way_Regular Symbol(2wild)'!E$16,"",IF(C54=0,"",IF(OR(C54=$BW$1,C55=$BW$1,C56=$BW$1,C54=$CP$1,C55=$CP$1,C56=$CP$1),0,1)))</f>
        <v>1</v>
      </c>
      <c r="CQ54" s="3">
        <f>IF($A54&gt;='576way_Regular Symbol(2wild)'!F$16,"",IF(D54=0,"",IF(OR(D54=$BW$1,D55=$BW$1,D56=$BW$1,D54=$CP$1,D55=$CP$1,D56=$CP$1,D57=$BW$1,D57=$CP$1),0,1)))</f>
        <v>1</v>
      </c>
      <c r="CR54" s="3">
        <f>IF($A54&gt;='576way_Regular Symbol(2wild)'!G$16,"",IF(E54=0,"",IF(OR(E54=$BW$1,E55=$BW$1,E56=$BW$1,E54=$CP$1,E55=$CP$1,E56=$CP$1,E57=$BW$1,E57=$CP$1),0,1)))</f>
        <v>1</v>
      </c>
      <c r="CS54" s="3">
        <f>IF($A54&gt;='576way_Regular Symbol(2wild)'!H$16,"",IF(F54=0,"",IF(OR(F54=$BW$1,F55=$BW$1,F56=$BW$1,F54=$CP$1,F55=$CP$1,F56=$CP$1,F57=$BW$1,F57=$CP$1),0,1)))</f>
        <v>1</v>
      </c>
      <c r="CU54" s="3">
        <f>IF($A54&gt;='576way_Regular Symbol(2wild)'!D$16,"",IF(B54=0,"",IF(OR(B54=$BW$1,B55=$BW$1,B56=$BW$1,B54=$CV$1,B55=$CV$1,B56=$CV$1),0,1)))</f>
        <v>1</v>
      </c>
      <c r="CV54" s="3">
        <f>IF($A54&gt;='576way_Regular Symbol(2wild)'!E$16,"",IF(C54=0,"",IF(OR(C54=$BW$1,C55=$BW$1,C56=$BW$1,C54=$CV$1,C55=$CV$1,C56=$CV$1),0,1)))</f>
        <v>1</v>
      </c>
      <c r="CW54" s="3">
        <f>IF($A54&gt;='576way_Regular Symbol(2wild)'!F$16,"",IF(D54=0,"",IF(OR(D54=$BW$1,D55=$BW$1,D56=$BW$1,D54=$CV$1,D55=$CV$1,D56=$CV$1,D57=$BW$1,D57=$CV$1),0,1)))</f>
        <v>1</v>
      </c>
      <c r="CX54" s="3">
        <f>IF($A54&gt;='576way_Regular Symbol(2wild)'!G$16,"",IF(E54=0,"",IF(OR(E54=$BW$1,E55=$BW$1,E56=$BW$1,E54=$CV$1,E55=$CV$1,E56=$CV$1,E57=$BW$1,E57=$CV$1),0,1)))</f>
        <v>1</v>
      </c>
      <c r="CY54" s="3">
        <f>IF($A54&gt;='576way_Regular Symbol(2wild)'!H$16,"",IF(F54=0,"",IF(OR(F54=$BW$1,F55=$BW$1,F56=$BW$1,F54=$CV$1,F55=$CV$1,F56=$CV$1,F57=$BW$1,F57=$CV$1),0,1)))</f>
        <v>1</v>
      </c>
    </row>
    <row r="55" spans="1:103">
      <c r="A55" s="337">
        <f>IF('243way_Regular Symbol'!L54="","",'243way_Regular Symbol'!L54)</f>
        <v>51</v>
      </c>
      <c r="B55" s="191" t="str">
        <f>IF('576way_Regular Symbol(2wild)'!Q54="",
IF($A55-'576way_Regular Symbol(2wild)'!D$16&gt;='576way_RegularＸ_W()'!B$2-1,"",VLOOKUP($A55-'576way_Regular Symbol(2wild)'!D$16,'576way_Regular Symbol(2wild)'!$P$3:$U$99,'576way_RegularＸ_W()'!B$3+1,FALSE)),
'576way_Regular Symbol(2wild)'!Q54)</f>
        <v>M4</v>
      </c>
      <c r="C55" s="191" t="str">
        <f>IF('576way_Regular Symbol(2wild)'!R54="",
IF($A55-'576way_Regular Symbol(2wild)'!E$16&gt;='576way_RegularＸ_W()'!C$2-1,"",VLOOKUP($A55-'576way_Regular Symbol(2wild)'!E$16,'576way_Regular Symbol(2wild)'!$P$3:$U$99,'576way_RegularＸ_W()'!C$3+1,FALSE)),
'576way_Regular Symbol(2wild)'!R54)</f>
        <v>M3</v>
      </c>
      <c r="D55" s="191" t="str">
        <f>IF('576way_Regular Symbol(2wild)'!S54="",
IF($A55-'576way_Regular Symbol(2wild)'!F$16&gt;='576way_RegularＸ_W()'!D$2-1,"",VLOOKUP($A55-'576way_Regular Symbol(2wild)'!F$16,'576way_Regular Symbol(2wild)'!$P$3:$U$99,'576way_RegularＸ_W()'!D$3+1,FALSE)),
'576way_Regular Symbol(2wild)'!S54)</f>
        <v>J</v>
      </c>
      <c r="E55" s="191" t="str">
        <f>IF('576way_Regular Symbol(2wild)'!T54="",
IF($A55-'576way_Regular Symbol(2wild)'!G$16&gt;='576way_RegularＸ_W()'!E$2-1,"",VLOOKUP($A55-'576way_Regular Symbol(2wild)'!G$16,'576way_Regular Symbol(2wild)'!$P$3:$U$99,'576way_RegularＸ_W()'!E$3+1,FALSE)),
'576way_Regular Symbol(2wild)'!T54)</f>
        <v>BN</v>
      </c>
      <c r="F55" s="191" t="str">
        <f>IF('576way_Regular Symbol(2wild)'!U54="",
IF($A55-'576way_Regular Symbol(2wild)'!H$16&gt;='576way_RegularＸ_W()'!F$2-1,"",VLOOKUP($A55-'576way_Regular Symbol(2wild)'!H$16,'576way_Regular Symbol(2wild)'!$P$3:$U$99,'576way_RegularＸ_W()'!F$3+1,FALSE)),
'576way_Regular Symbol(2wild)'!U54)</f>
        <v>A</v>
      </c>
      <c r="N55" s="363">
        <f t="shared" si="66"/>
        <v>51</v>
      </c>
      <c r="O55" s="344">
        <f>IF($A55&gt;='576way_Regular Symbol(2wild)'!D$16,"",IF(B55="","",IF(OR(B55=$O$1,B55=$P$1,B56=$O$1,B56=$P$1,B57=$O$1,B57=$P$1),0,1)))</f>
        <v>1</v>
      </c>
      <c r="P55" s="344">
        <f>IF($A55&gt;='576way_Regular Symbol(2wild)'!E$16,"",IF(C55="","",IF(OR(C55=$O$1,C55=$P$1,C56=$O$1,C56=$P$1,C57=$O$1,C57=$P$1),0,1)))</f>
        <v>1</v>
      </c>
      <c r="Q55" s="344">
        <f>IF($A55&gt;='576way_Regular Symbol(2wild)'!F$16,"",IF(D55="","",IF(OR(D55=$O$1,D55=$P$1,D56=$O$1,D56=$P$1,D57=$O$1,D57=$P$1,D58=$O$1,D58=$P$1),0,1)))</f>
        <v>1</v>
      </c>
      <c r="R55" s="344">
        <f>IF($A55&gt;='576way_Regular Symbol(2wild)'!G$16,"",IF(E55="","",IF(OR(E55=$O$1,E55=$P$1,E56=$O$1,E56=$P$1,E57=$O$1,E57=$P$1,E58=$O$1,E58=$P$1),0,1)))</f>
        <v>1</v>
      </c>
      <c r="S55" s="344">
        <f>IF($A55&gt;='576way_Regular Symbol(2wild)'!H$16,"",IF(F55="","",IF(OR(F55=$O$1,F55=$P$1,F56=$O$1,F56=$P$1,F57=$O$1,F57=$P$1,F58=$O$1,F58=$P$1),0,1)))</f>
        <v>1</v>
      </c>
      <c r="U55" s="344">
        <f>IF($A55&gt;='576way_Regular Symbol(2wild)'!D$16,"",IF(B55=0,"",IF(OR(B55=$U$1,B55=$V$1,B56=$U$1,B56=$V$1,B57=$U$1,B57=$V$1),0,1)))</f>
        <v>1</v>
      </c>
      <c r="V55" s="344">
        <f>IF($A55&gt;='576way_Regular Symbol(2wild)'!E$16,"",IF(C55=0,"",IF(OR(C55=$U$1,C55=$V$1,C56=$U$1,C56=$V$1,C57=$U$1,C57=$V$1),0,1)))</f>
        <v>1</v>
      </c>
      <c r="W55" s="3">
        <f>IF($A55&gt;='576way_Regular Symbol(2wild)'!F$16,"",IF(D55=0,"",IF(OR(D55=$U$1,D55=$V$1,D56=$U$1,D56=$V$1,D57=$U$1,D57=$V$1,D58=$U$1,D58=$V$1),0,1)))</f>
        <v>0</v>
      </c>
      <c r="X55" s="3">
        <f>IF($A55&gt;='576way_Regular Symbol(2wild)'!G$16,"",IF(E55=0,"",IF(OR(E55=$U$1,E55=$V$1,E56=$U$1,E56=$V$1,E57=$U$1,E57=$V$1,E58=$U$1,E58=$V$1),0,1)))</f>
        <v>1</v>
      </c>
      <c r="Y55" s="3">
        <f>IF($A55&gt;='576way_Regular Symbol(2wild)'!H$16,"",IF(F55=0,"",IF(OR(F55=$U$1,F55=$V$1,F56=$U$1,F56=$V$1,F57=$U$1,F57=$V$1,F58=$U$1,F58=$V$1),0,1)))</f>
        <v>1</v>
      </c>
      <c r="AA55" s="344">
        <f>IF($A55&gt;='576way_Regular Symbol(2wild)'!D$16,"",IF(B55=0,"",IF(OR(B55=$AA$1,B55=$AB$1,B56=$AA$1,B56=$AB$1,B57=$AA$1,,B57=$AB$1),0,1)))</f>
        <v>1</v>
      </c>
      <c r="AB55" s="344">
        <f>IF($A55&gt;='576way_Regular Symbol(2wild)'!E$16,"",IF(C55=0,"",IF(OR(C55=$AA$1,C55=$AB$1,C56=$AA$1,C56=$AB$1,C57=$AA$1,,C57=$AB$1),0,1)))</f>
        <v>0</v>
      </c>
      <c r="AC55" s="3">
        <f>IF($A55&gt;='576way_Regular Symbol(2wild)'!F$16,"",IF(D55=0,"",IF(OR(D55=$AA$1,D55=$AB$1,D56=$AA$1,D56=$AB$1,D57=$AA$1,D57=$AB$1,D58=$AA$1,D58=$AB$1),0,1)))</f>
        <v>1</v>
      </c>
      <c r="AD55" s="3">
        <f>IF($A55&gt;='576way_Regular Symbol(2wild)'!G$16,"",IF(E55=0,"",IF(OR(E55=$AA$1,E55=$AB$1,E56=$AA$1,E56=$AB$1,E57=$AA$1,E57=$AB$1,E58=$AA$1,E58=$AB$1),0,1)))</f>
        <v>1</v>
      </c>
      <c r="AE55" s="3">
        <f>IF($A55&gt;='576way_Regular Symbol(2wild)'!H$16,"",IF(F55=0,"",IF(OR(F55=$AA$1,F55=$AB$1,F56=$AA$1,F56=$AB$1,F57=$AA$1,F57=$AB$1,F58=$AA$1,F58=$AB$1),0,1)))</f>
        <v>1</v>
      </c>
      <c r="AG55" s="344">
        <f>IF($A55&gt;='576way_Regular Symbol(2wild)'!D$16,"",IF(B55=0,"",IF(OR(B55=$AG$1,B55=$AH$1,B56=$AG$1,B56=$AH$1,B57=$AG$1,B57=$AH$1),0,1)))</f>
        <v>0</v>
      </c>
      <c r="AH55" s="344">
        <f>IF($A55&gt;='576way_Regular Symbol(2wild)'!E$16,"",IF(C55=0,"",IF(OR(C55=$AG$1,C55=$AH$1,C56=$AG$1,C56=$AH$1,C57=$AG$1,C57=$AH$1),0,1)))</f>
        <v>0</v>
      </c>
      <c r="AI55" s="3">
        <f>IF($A55&gt;='576way_Regular Symbol(2wild)'!F$16,"",IF(D55=0,"",IF(OR(D55=$AG$1,D55=$AH$1,D56=$AG$1,D56=$AH$1,D57=$AG$1,D57=$AH$1,D58=$AG$1,D58=$AH$1),0,1)))</f>
        <v>1</v>
      </c>
      <c r="AJ55" s="3">
        <f>IF($A55&gt;='576way_Regular Symbol(2wild)'!G$16,"",IF(E55=0,"",IF(OR(E55=$AG$1,E55=$AH$1,E56=$AG$1,E56=$AH$1,E57=$AG$1,E57=$AH$1,E58=$AG$1,E58=$AH$1),0,1)))</f>
        <v>1</v>
      </c>
      <c r="AK55" s="3">
        <f>IF($A55&gt;='576way_Regular Symbol(2wild)'!H$16,"",IF(F55=0,"",IF(OR(F55=$AG$1,F55=$AH$1,F56=$AG$1,F56=$AH$1,F57=$AG$1,F57=$AH$1,F58=$AG$1,F58=$AH$1),0,1)))</f>
        <v>0</v>
      </c>
      <c r="AM55" s="344">
        <f>IF($A55&gt;='576way_Regular Symbol(2wild)'!D$16,"",IF(B55=0,"",IF(OR(B55=$AM$1,B55=$AN$1,B56=$AM$1,B56=$AN$1,B57=$AM$1,B57=$AN$1),0,1)))</f>
        <v>0</v>
      </c>
      <c r="AN55" s="344">
        <f>IF($A55&gt;='576way_Regular Symbol(2wild)'!E$16,"",IF(C55=0,"",IF(OR(C55=$AM$1,C55=$AN$1,C56=$AM$1,C56=$AN$1,C57=$AM$1,C57=$AN$1),0,1)))</f>
        <v>1</v>
      </c>
      <c r="AO55" s="3">
        <f>IF($A55&gt;='576way_Regular Symbol(2wild)'!F$16,"",IF(D55=0,"",IF(OR(D55=$AM$1,D55=$AN$1,D56=$AM$1,D56=$AN$1,D57=$AM$1,D57=$AN$1,D58=$AM$1,D58=$AN$1),0,1)))</f>
        <v>1</v>
      </c>
      <c r="AP55" s="3">
        <f>IF($A55&gt;='576way_Regular Symbol(2wild)'!G$16,"",IF(E55=0,"",IF(OR(E55=$AM$1,E55=$AN$1,E56=$AM$1,E56=$AN$1,E57=$AM$1,E57=$AN$1,E58=$AM$1,E58=$AN$1),0,1)))</f>
        <v>1</v>
      </c>
      <c r="AQ55" s="3">
        <f>IF($A55&gt;='576way_Regular Symbol(2wild)'!H$16,"",IF(F55=0,"",IF(OR(F55=$AM$1,F55=$AN$1,F56=$AM$1,F56=$AN$1,F57=$AM$1,F57=$AN$1,F58=$AM$1,F58=$AN$1),0,1)))</f>
        <v>1</v>
      </c>
      <c r="AS55" s="344">
        <f>IF($A55&gt;='576way_Regular Symbol(2wild)'!D$16,"",IF(B55=0,"",IF(OR(B55=$AM$1,B55=$AT$1,B56=$AM$1,B56=$AT$1,B57=$AM$1,B57=$AT$1),0,1)))</f>
        <v>1</v>
      </c>
      <c r="AT55" s="344">
        <f>IF($A55&gt;='576way_Regular Symbol(2wild)'!E$16,"",IF(C55=0,"",IF(OR(C55=$AM$1,C55=$AT$1,C56=$AM$1,C56=$AT$1,C57=$AM$1,C57=$AT$1),0,1)))</f>
        <v>1</v>
      </c>
      <c r="AU55" s="3">
        <f>IF($A55&gt;='576way_Regular Symbol(2wild)'!F$16,"",IF(D55=0,"",IF(OR(D55=$AM$1,D55=$AT$1,D56=$AM$1,D56=$AT$1,D57=$AM$1,D57=$AT$1,D58=$AM$1,D58=$AT$1),0,1)))</f>
        <v>1</v>
      </c>
      <c r="AV55" s="3">
        <f>IF($A55&gt;='576way_Regular Symbol(2wild)'!G$16,"",IF(E55=0,"",IF(OR(E55=$AM$1,E55=$AT$1,E56=$AM$1,E56=$AT$1,E57=$AM$1,E57=$AT$1,E58=$AM$1,E58=$AT$1),0,1)))</f>
        <v>1</v>
      </c>
      <c r="AW55" s="3">
        <f>IF($A55&gt;='576way_Regular Symbol(2wild)'!H$16,"",IF(F55=0,"",IF(OR(F55=$AM$1,F55=$AT$1,F56=$AM$1,F56=$AT$1,F57=$AM$1,F57=$AT$1,F58=$AM$1,F58=$AT$1),0,1)))</f>
        <v>1</v>
      </c>
      <c r="AY55" s="344">
        <f>IF($A55&gt;='576way_Regular Symbol(2wild)'!D$16,"",IF(B55=0,"",IF(OR(B55=$AM$1,B55=$AZ$1,B56=$AM$1,B56=$AZ$1,B57=$AM$1,B57=$AZ$1),0,1)))</f>
        <v>1</v>
      </c>
      <c r="AZ55" s="344">
        <f>IF($A55&gt;='576way_Regular Symbol(2wild)'!E$16,"",IF(C55=0,"",IF(OR(C55=$AM$1,C55=$AZ$1,C56=$AM$1,C56=$AZ$1,C57=$AM$1,C57=$AZ$1),0,1)))</f>
        <v>1</v>
      </c>
      <c r="BA55" s="3">
        <f>IF($A55&gt;='576way_Regular Symbol(2wild)'!F$16,"",IF(D55=0,"",IF(OR(D55=$AM$1,D55=$AZ$1,D56=$AM$1,D56=$AZ$1,D57=$AM$1,D57=$AZ$1,D58=$AM$1,D58=$AZ$1),0,1)))</f>
        <v>1</v>
      </c>
      <c r="BB55" s="3">
        <f>IF($A55&gt;='576way_Regular Symbol(2wild)'!G$16,"",IF(E55=0,"",IF(OR(E55=$AM$1,E55=$AZ$1,E56=$AM$1,E56=$AZ$1,E57=$AM$1,E57=$AZ$1,E58=$AM$1,E58=$AZ$1),0,1)))</f>
        <v>0</v>
      </c>
      <c r="BC55" s="3">
        <f>IF($A55&gt;='576way_Regular Symbol(2wild)'!H$16,"",IF(F55=0,"",IF(OR(F55=$AM$1,F55=$AZ$1,F56=$AM$1,F56=$AZ$1,F57=$AM$1,F57=$AZ$1,F58=$AM$1,F58=$AZ$1),0,1)))</f>
        <v>0</v>
      </c>
      <c r="BE55" s="344">
        <f>IF($A55&gt;='576way_Regular Symbol(2wild)'!D$16,"",IF(B55=0,"",IF(OR(B55=$AM$1,B55=$BF$1,B56=$AM$1,B56=$BF$1,B57=$AM$1,B57=$BF$1),0,1)))</f>
        <v>1</v>
      </c>
      <c r="BF55" s="344">
        <f>IF($A55&gt;='576way_Regular Symbol(2wild)'!E$16,"",IF(C55=0,"",IF(OR(C55=$AM$1,C55=$BF$1,C56=$AM$1,C56=$BF$1,C57=$AM$1,C57=$BF$1),0,1)))</f>
        <v>1</v>
      </c>
      <c r="BG55" s="3">
        <f>IF($A55&gt;='576way_Regular Symbol(2wild)'!F$16,"",IF(D55=0,"",COUNTIF(D55:D58,$BF$1)))</f>
        <v>0</v>
      </c>
      <c r="BH55" s="3">
        <f>IF($A55&gt;='576way_Regular Symbol(2wild)'!G$16,"",IF(E55=0,"",COUNTIF(E55:E58,$BF$1)))</f>
        <v>1</v>
      </c>
      <c r="BI55" s="3">
        <f>IF($A55&gt;='576way_Regular Symbol(2wild)'!H$16,"",IF(F55=0,"",COUNTIF(F55:F58,$BF$1)))</f>
        <v>1</v>
      </c>
      <c r="BK55" s="344">
        <f>IF($A55&gt;='576way_Regular Symbol(2wild)'!D$16,"",IF(B55=0,"",IF(OR(B55=$AM$1,B55=$BL$1,B56=$AM$1,B56=$BL$1,B57=$AM$1,B57=$BL$1),0,1)))</f>
        <v>1</v>
      </c>
      <c r="BL55" s="344">
        <f>IF($A55&gt;='576way_Regular Symbol(2wild)'!E$16,"",IF(C55=0,"",IF(OR(C55=$AM$1,C55=$BL$1,C56=$AM$1,C56=$BL$1,C57=$AM$1,C57=$BL$1),0,1)))</f>
        <v>1</v>
      </c>
      <c r="BM55" s="3">
        <f>IF($A55&gt;='576way_Regular Symbol(2wild)'!F$16,"",IF(D55=0,"",IF(OR(D55=$AM$1,D55=$BL$1,D56=$AM$1,D56=$BL$1,D57=$AM$1,D57=$BL$1,D58=$AM$1,D58=$BL$1),0,1)))</f>
        <v>1</v>
      </c>
      <c r="BN55" s="3">
        <f>IF($A55&gt;='576way_Regular Symbol(2wild)'!G$16,"",IF(E55=0,"",IF(OR(E55=$AM$1,E55=$BL$1,E56=$AM$1,E56=$BL$1,E57=$AM$1,E57=$BL$1,E58=$AM$1,E58=$BL$1),0,1)))</f>
        <v>1</v>
      </c>
      <c r="BO55" s="3">
        <f>IF($A55&gt;='576way_Regular Symbol(2wild)'!H$16,"",IF(F55=0,"",IF(OR(F55=$AM$1,F55=$BL$1,F56=$AM$1,F56=$BL$1,F57=$AM$1,F57=$BL$1,F58=$AM$1,F58=$BL$1),0,1)))</f>
        <v>1</v>
      </c>
      <c r="BQ55" s="3">
        <f>IF($A55&gt;='576way_Regular Symbol(2wild)'!D$16,"",IF(B55=0,"",IF(OR(B55=$BQ$1,B55=$BR$1,B56=$BQ$1,B56=$BR$1,B57=$BQ$1,B57=$BR$1),0,1)))</f>
        <v>1</v>
      </c>
      <c r="BR55" s="3">
        <f>IF($A55&gt;='576way_Regular Symbol(2wild)'!E$16,"",IF(C55=0,"",IF(OR(C55=$BQ$1,C55=$BR$1,C56=$BQ$1,C56=$BR$1,C57=$BQ$1,C57=$BR$1),0,1)))</f>
        <v>1</v>
      </c>
      <c r="BS55" s="3">
        <f>IF($A55&gt;='576way_Regular Symbol(2wild)'!F$16,"",IF(D55=0,"",IF(OR(D55=$BQ$1,D55=$BR$1,D56=$BQ$1,D56=$BR$1,D57=$BQ$1,D57=$BR$1,D58=$BQ$1,D58=$BR$1),0,1)))</f>
        <v>1</v>
      </c>
      <c r="BT55" s="3">
        <f>IF($A55&gt;='576way_Regular Symbol(2wild)'!G$16,"",IF(E55=0,"",IF(OR(E55=$BQ$1,E55=$BR$1,E56=$BQ$1,E56=$BR$1,E57=$BQ$1,E57=$BR$1,E58=$BQ$1,E58=$BR$1),0,1)))</f>
        <v>0</v>
      </c>
      <c r="BU55" s="3">
        <f>IF($A55&gt;='576way_Regular Symbol(2wild)'!H$16,"",IF(F55=0,"",IF(OR(F55=$BQ$1,F55=$BR$1,F56=$BQ$1,F56=$BR$1,F57=$BQ$1,F57=$BR$1,F58=$BQ$1,F58=$BR$1),0,1)))</f>
        <v>0</v>
      </c>
      <c r="BW55" s="3">
        <f>IF($A55&gt;='576way_Regular Symbol(2wild)'!D$16,"",IF(B55=0,"",IF(OR(B55=$BW$1,B56=$BW$1,B57=$BW$1,B55=$BX$1,B56=$BX$1,B57=$BX$1),0,1)))</f>
        <v>1</v>
      </c>
      <c r="BX55" s="3">
        <f>IF($A55&gt;='576way_Regular Symbol(2wild)'!E$16,"",IF(C55=0,"",IF(OR(C55=$BW$1,C56=$BW$1,C57=$BW$1,C55=$BX$1,C56=$BX$1,C57=$BX$1),0,1)))</f>
        <v>1</v>
      </c>
      <c r="BY55" s="3">
        <f>IF($A55&gt;='576way_Regular Symbol(2wild)'!F$16,"",IF(D55=0,"",IF(OR(D55=$BW$1,D56=$BW$1,D57=$BW$1,D55=$BX$1,D56=$BX$1,D57=$BX$1,D58=$BW$1,D58=$BX$1),0,1)))</f>
        <v>0</v>
      </c>
      <c r="BZ55" s="3">
        <f>IF($A55&gt;='576way_Regular Symbol(2wild)'!G$16,"",IF(E55=0,"",IF(OR(E55=$BW$1,E56=$BW$1,E57=$BW$1,E55=$BX$1,E56=$BX$1,E57=$BX$1,E58=$BW$1,E58=$BX$1),0,1)))</f>
        <v>1</v>
      </c>
      <c r="CA55" s="3">
        <f>IF($A55&gt;='576way_Regular Symbol(2wild)'!H$16,"",IF(F55=0,"",IF(OR(F55=$BW$1,F56=$BW$1,F57=$BW$1,F55=$BX$1,F56=$BX$1,F57=$BX$1,F58=$BW$1,F58=$BX$1),0,1)))</f>
        <v>1</v>
      </c>
      <c r="CC55" s="3">
        <f>IF($A55&gt;='576way_Regular Symbol(2wild)'!D$16,"",IF(B55=0,"",IF(OR(B55=$BW$1,B56=$BW$1,B57=$BW$1,B55=$CD$1,B56=$CD$1,B57=$CD$1),0,1)))</f>
        <v>1</v>
      </c>
      <c r="CD55" s="3">
        <f>IF($A55&gt;='576way_Regular Symbol(2wild)'!E$16,"",IF(C55=0,"",IF(OR(C55=$BW$1,C56=$BW$1,C57=$BW$1,C55=$CD$1,C56=$CD$1,C57=$CD$1),0,1)))</f>
        <v>1</v>
      </c>
      <c r="CE55" s="3">
        <f>IF($A55&gt;='576way_Regular Symbol(2wild)'!F$16,"",IF(D55=0,"",IF(OR(D55=$BW$1,D56=$BW$1,D57=$BW$1,D55=$CD$1,D56=$CD$1,D57=$CD$1,D58=$BW$1,D58=$CD$1),0,1)))</f>
        <v>1</v>
      </c>
      <c r="CF55" s="3">
        <f>IF($A55&gt;='576way_Regular Symbol(2wild)'!G$16,"",IF(E55=0,"",IF(OR(E55=$BW$1,E56=$BW$1,E57=$BW$1,E55=$CD$1,E56=$CD$1,E57=$CD$1,E58=$BW$1,E58=$CD$1),0,1)))</f>
        <v>1</v>
      </c>
      <c r="CG55" s="3">
        <f>IF($A55&gt;='576way_Regular Symbol(2wild)'!H$16,"",IF(F55=0,"",IF(OR(F55=$BW$1,F56=$BW$1,F57=$BW$1,F55=$CD$1,F56=$CD$1,F57=$CD$1,F58=$BW$1,F58=$CD$1),0,1)))</f>
        <v>1</v>
      </c>
      <c r="CI55" s="3">
        <f>IF($A55&gt;='576way_Regular Symbol(2wild)'!D$16,"",IF(B55=0,"",IF(OR(B55=$BW$1,B56=$BW$1,B57=$BW$1,B55=$CJ$1,B56=$CJ$1,B57=$CJ$1),0,1)))</f>
        <v>1</v>
      </c>
      <c r="CJ55" s="3">
        <f>IF($A55&gt;='576way_Regular Symbol(2wild)'!E$16,"",IF(C55=0,"",IF(OR(C55=$BW$1,C56=$BW$1,C57=$BW$1,C55=$CJ$1,C56=$CJ$1,C57=$CJ$1),0,1)))</f>
        <v>0</v>
      </c>
      <c r="CK55" s="3">
        <f>IF($A55&gt;='576way_Regular Symbol(2wild)'!F$16,"",IF(D55=0,"",IF(OR(D55=$BW$1,D56=$BW$1,D57=$BW$1,D55=$CJ$1,D56=$CJ$1,D57=$CJ$1,D58=$BW$1,D58=$CJ$1),0,1)))</f>
        <v>0</v>
      </c>
      <c r="CL55" s="3">
        <f>IF($A55&gt;='576way_Regular Symbol(2wild)'!G$16,"",IF(E55=0,"",IF(OR(E55=$BW$1,E56=$BW$1,E57=$BW$1,E55=$CJ$1,E56=$CJ$1,E57=$CJ$1,E58=$BW$1,E58=$CJ$1),0,1)))</f>
        <v>0</v>
      </c>
      <c r="CM55" s="3">
        <f>IF($A55&gt;='576way_Regular Symbol(2wild)'!H$16,"",IF(F55=0,"",IF(OR(F55=$BW$1,F56=$BW$1,F57=$BW$1,F55=$CJ$1,F56=$CJ$1,F57=$CJ$1,F58=$BW$1,F58=$CJ$1),0,1)))</f>
        <v>0</v>
      </c>
      <c r="CO55" s="3">
        <f>IF($A55&gt;='576way_Regular Symbol(2wild)'!D$16,"",IF(B55=0,"",IF(OR(B55=$BW$1,B56=$BW$1,B57=$BW$1,B55=$CP$1,B56=$CP$1,B57=$CP$1),0,1)))</f>
        <v>1</v>
      </c>
      <c r="CP55" s="3">
        <f>IF($A55&gt;='576way_Regular Symbol(2wild)'!E$16,"",IF(C55=0,"",IF(OR(C55=$BW$1,C56=$BW$1,C57=$BW$1,C55=$CP$1,C56=$CP$1,C57=$CP$1),0,1)))</f>
        <v>1</v>
      </c>
      <c r="CQ55" s="3">
        <f>IF($A55&gt;='576way_Regular Symbol(2wild)'!F$16,"",IF(D55=0,"",IF(OR(D55=$BW$1,D56=$BW$1,D57=$BW$1,D55=$CP$1,D56=$CP$1,D57=$CP$1,D58=$BW$1,D58=$CP$1),0,1)))</f>
        <v>1</v>
      </c>
      <c r="CR55" s="3">
        <f>IF($A55&gt;='576way_Regular Symbol(2wild)'!G$16,"",IF(E55=0,"",IF(OR(E55=$BW$1,E56=$BW$1,E57=$BW$1,E55=$CP$1,E56=$CP$1,E57=$CP$1,E58=$BW$1,E58=$CP$1),0,1)))</f>
        <v>1</v>
      </c>
      <c r="CS55" s="3">
        <f>IF($A55&gt;='576way_Regular Symbol(2wild)'!H$16,"",IF(F55=0,"",IF(OR(F55=$BW$1,F56=$BW$1,F57=$BW$1,F55=$CP$1,F56=$CP$1,F57=$CP$1,F58=$BW$1,F58=$CP$1),0,1)))</f>
        <v>1</v>
      </c>
      <c r="CU55" s="3">
        <f>IF($A55&gt;='576way_Regular Symbol(2wild)'!D$16,"",IF(B55=0,"",IF(OR(B55=$BW$1,B56=$BW$1,B57=$BW$1,B55=$CV$1,B56=$CV$1,B57=$CV$1),0,1)))</f>
        <v>1</v>
      </c>
      <c r="CV55" s="3">
        <f>IF($A55&gt;='576way_Regular Symbol(2wild)'!E$16,"",IF(C55=0,"",IF(OR(C55=$BW$1,C56=$BW$1,C57=$BW$1,C55=$CV$1,C56=$CV$1,C57=$CV$1),0,1)))</f>
        <v>1</v>
      </c>
      <c r="CW55" s="3">
        <f>IF($A55&gt;='576way_Regular Symbol(2wild)'!F$16,"",IF(D55=0,"",IF(OR(D55=$BW$1,D56=$BW$1,D57=$BW$1,D55=$CV$1,D56=$CV$1,D57=$CV$1,D58=$BW$1,D58=$CV$1),0,1)))</f>
        <v>1</v>
      </c>
      <c r="CX55" s="3">
        <f>IF($A55&gt;='576way_Regular Symbol(2wild)'!G$16,"",IF(E55=0,"",IF(OR(E55=$BW$1,E56=$BW$1,E57=$BW$1,E55=$CV$1,E56=$CV$1,E57=$CV$1,E58=$BW$1,E58=$CV$1),0,1)))</f>
        <v>1</v>
      </c>
      <c r="CY55" s="3">
        <f>IF($A55&gt;='576way_Regular Symbol(2wild)'!H$16,"",IF(F55=0,"",IF(OR(F55=$BW$1,F56=$BW$1,F57=$BW$1,F55=$CV$1,F56=$CV$1,F57=$CV$1,F58=$BW$1,F58=$CV$1),0,1)))</f>
        <v>1</v>
      </c>
    </row>
    <row r="56" spans="1:103">
      <c r="A56" s="337">
        <f>IF('243way_Regular Symbol'!L55="","",'243way_Regular Symbol'!L55)</f>
        <v>52</v>
      </c>
      <c r="B56" s="191" t="str">
        <f>IF('576way_Regular Symbol(2wild)'!Q55="",
IF($A56-'576way_Regular Symbol(2wild)'!D$16&gt;='576way_RegularＸ_W()'!B$2-1,"",VLOOKUP($A56-'576way_Regular Symbol(2wild)'!D$16,'576way_Regular Symbol(2wild)'!$P$3:$U$99,'576way_RegularＸ_W()'!B$3+1,FALSE)),
'576way_Regular Symbol(2wild)'!Q55)</f>
        <v>M4</v>
      </c>
      <c r="C56" s="191" t="str">
        <f>IF('576way_Regular Symbol(2wild)'!R55="",
IF($A56-'576way_Regular Symbol(2wild)'!E$16&gt;='576way_RegularＸ_W()'!C$2-1,"",VLOOKUP($A56-'576way_Regular Symbol(2wild)'!E$16,'576way_Regular Symbol(2wild)'!$P$3:$U$99,'576way_RegularＸ_W()'!C$3+1,FALSE)),
'576way_Regular Symbol(2wild)'!R55)</f>
        <v>J</v>
      </c>
      <c r="D56" s="191" t="str">
        <f>IF('576way_Regular Symbol(2wild)'!S55="",
IF($A56-'576way_Regular Symbol(2wild)'!F$16&gt;='576way_RegularＸ_W()'!D$2-1,"",VLOOKUP($A56-'576way_Regular Symbol(2wild)'!F$16,'576way_Regular Symbol(2wild)'!$P$3:$U$99,'576way_RegularＸ_W()'!D$3+1,FALSE)),
'576way_Regular Symbol(2wild)'!S55)</f>
        <v>K</v>
      </c>
      <c r="E56" s="191" t="str">
        <f>IF('576way_Regular Symbol(2wild)'!T55="",
IF($A56-'576way_Regular Symbol(2wild)'!G$16&gt;='576way_RegularＸ_W()'!E$2-1,"",VLOOKUP($A56-'576way_Regular Symbol(2wild)'!G$16,'576way_Regular Symbol(2wild)'!$P$3:$U$99,'576way_RegularＸ_W()'!E$3+1,FALSE)),
'576way_Regular Symbol(2wild)'!T55)</f>
        <v>J</v>
      </c>
      <c r="F56" s="191" t="str">
        <f>IF('576way_Regular Symbol(2wild)'!U55="",
IF($A56-'576way_Regular Symbol(2wild)'!H$16&gt;='576way_RegularＸ_W()'!F$2-1,"",VLOOKUP($A56-'576way_Regular Symbol(2wild)'!H$16,'576way_Regular Symbol(2wild)'!$P$3:$U$99,'576way_RegularＸ_W()'!F$3+1,FALSE)),
'576way_Regular Symbol(2wild)'!U55)</f>
        <v>M4</v>
      </c>
      <c r="N56" s="363">
        <f t="shared" si="66"/>
        <v>52</v>
      </c>
      <c r="O56" s="344">
        <f>IF($A56&gt;='576way_Regular Symbol(2wild)'!D$16,"",IF(B56="","",IF(OR(B56=$O$1,B56=$P$1,B57=$O$1,B57=$P$1,B58=$O$1,B58=$P$1),0,1)))</f>
        <v>0</v>
      </c>
      <c r="P56" s="344">
        <f>IF($A56&gt;='576way_Regular Symbol(2wild)'!E$16,"",IF(C56="","",IF(OR(C56=$O$1,C56=$P$1,C57=$O$1,C57=$P$1,C58=$O$1,C58=$P$1),0,1)))</f>
        <v>1</v>
      </c>
      <c r="Q56" s="344">
        <f>IF($A56&gt;='576way_Regular Symbol(2wild)'!F$16,"",IF(D56="","",IF(OR(D56=$O$1,D56=$P$1,D57=$O$1,D57=$P$1,D58=$O$1,D58=$P$1,D59=$O$1,D59=$P$1),0,1)))</f>
        <v>1</v>
      </c>
      <c r="R56" s="344">
        <f>IF($A56&gt;='576way_Regular Symbol(2wild)'!G$16,"",IF(E56="","",IF(OR(E56=$O$1,E56=$P$1,E57=$O$1,E57=$P$1,E58=$O$1,E58=$P$1,E59=$O$1,E59=$P$1),0,1)))</f>
        <v>1</v>
      </c>
      <c r="S56" s="344">
        <f>IF($A56&gt;='576way_Regular Symbol(2wild)'!H$16,"",IF(F56="","",IF(OR(F56=$O$1,F56=$P$1,F57=$O$1,F57=$P$1,F58=$O$1,F58=$P$1,F59=$O$1,F59=$P$1),0,1)))</f>
        <v>1</v>
      </c>
      <c r="U56" s="344">
        <f>IF($A56&gt;='576way_Regular Symbol(2wild)'!D$16,"",IF(B56=0,"",IF(OR(B56=$U$1,B56=$V$1,B57=$U$1,B57=$V$1,B58=$U$1,B58=$V$1),0,1)))</f>
        <v>1</v>
      </c>
      <c r="V56" s="344">
        <f>IF($A56&gt;='576way_Regular Symbol(2wild)'!E$16,"",IF(C56=0,"",IF(OR(C56=$U$1,C56=$V$1,C57=$U$1,C57=$V$1,C58=$U$1,C58=$V$1),0,1)))</f>
        <v>1</v>
      </c>
      <c r="W56" s="3">
        <f>IF($A56&gt;='576way_Regular Symbol(2wild)'!F$16,"",IF(D56=0,"",IF(OR(D56=$U$1,D56=$V$1,D57=$U$1,D57=$V$1,D58=$U$1,D58=$V$1,D59=$U$1,D59=$V$1),0,1)))</f>
        <v>0</v>
      </c>
      <c r="X56" s="3">
        <f>IF($A56&gt;='576way_Regular Symbol(2wild)'!G$16,"",IF(E56=0,"",IF(OR(E56=$U$1,E56=$V$1,E57=$U$1,E57=$V$1,E58=$U$1,E58=$V$1,E59=$U$1,E59=$V$1),0,1)))</f>
        <v>1</v>
      </c>
      <c r="Y56" s="3">
        <f>IF($A56&gt;='576way_Regular Symbol(2wild)'!H$16,"",IF(F56=0,"",IF(OR(F56=$U$1,F56=$V$1,F57=$U$1,F57=$V$1,F58=$U$1,F58=$V$1,F59=$U$1,F59=$V$1),0,1)))</f>
        <v>1</v>
      </c>
      <c r="AA56" s="344">
        <f>IF($A56&gt;='576way_Regular Symbol(2wild)'!D$16,"",IF(B56=0,"",IF(OR(B56=$AA$1,B56=$AB$1,B57=$AA$1,B57=$AB$1,B58=$AA$1,,B58=$AB$1),0,1)))</f>
        <v>1</v>
      </c>
      <c r="AB56" s="344">
        <f>IF($A56&gt;='576way_Regular Symbol(2wild)'!E$16,"",IF(C56=0,"",IF(OR(C56=$AA$1,C56=$AB$1,C57=$AA$1,C57=$AB$1,C58=$AA$1,,C58=$AB$1),0,1)))</f>
        <v>1</v>
      </c>
      <c r="AC56" s="3">
        <f>IF($A56&gt;='576way_Regular Symbol(2wild)'!F$16,"",IF(D56=0,"",IF(OR(D56=$AA$1,D56=$AB$1,D57=$AA$1,D57=$AB$1,D58=$AA$1,D58=$AB$1,D59=$AA$1,D59=$AB$1),0,1)))</f>
        <v>1</v>
      </c>
      <c r="AD56" s="3">
        <f>IF($A56&gt;='576way_Regular Symbol(2wild)'!G$16,"",IF(E56=0,"",IF(OR(E56=$AA$1,E56=$AB$1,E57=$AA$1,E57=$AB$1,E58=$AA$1,E58=$AB$1,E59=$AA$1,E59=$AB$1),0,1)))</f>
        <v>1</v>
      </c>
      <c r="AE56" s="3">
        <f>IF($A56&gt;='576way_Regular Symbol(2wild)'!H$16,"",IF(F56=0,"",IF(OR(F56=$AA$1,F56=$AB$1,F57=$AA$1,F57=$AB$1,F58=$AA$1,F58=$AB$1,F59=$AA$1,F59=$AB$1),0,1)))</f>
        <v>0</v>
      </c>
      <c r="AG56" s="344">
        <f>IF($A56&gt;='576way_Regular Symbol(2wild)'!D$16,"",IF(B56=0,"",IF(OR(B56=$AG$1,B56=$AH$1,B57=$AG$1,B57=$AH$1,B58=$AG$1,B58=$AH$1),0,1)))</f>
        <v>0</v>
      </c>
      <c r="AH56" s="344">
        <f>IF($A56&gt;='576way_Regular Symbol(2wild)'!E$16,"",IF(C56=0,"",IF(OR(C56=$AG$1,C56=$AH$1,C57=$AG$1,C57=$AH$1,C58=$AG$1,C58=$AH$1),0,1)))</f>
        <v>0</v>
      </c>
      <c r="AI56" s="3">
        <f>IF($A56&gt;='576way_Regular Symbol(2wild)'!F$16,"",IF(D56=0,"",IF(OR(D56=$AG$1,D56=$AH$1,D57=$AG$1,D57=$AH$1,D58=$AG$1,D58=$AH$1,D59=$AG$1,D59=$AH$1),0,1)))</f>
        <v>1</v>
      </c>
      <c r="AJ56" s="3">
        <f>IF($A56&gt;='576way_Regular Symbol(2wild)'!G$16,"",IF(E56=0,"",IF(OR(E56=$AG$1,E56=$AH$1,E57=$AG$1,E57=$AH$1,E58=$AG$1,E58=$AH$1,E59=$AG$1,E59=$AH$1),0,1)))</f>
        <v>1</v>
      </c>
      <c r="AK56" s="3">
        <f>IF($A56&gt;='576way_Regular Symbol(2wild)'!H$16,"",IF(F56=0,"",IF(OR(F56=$AG$1,F56=$AH$1,F57=$AG$1,F57=$AH$1,F58=$AG$1,F58=$AH$1,F59=$AG$1,F59=$AH$1),0,1)))</f>
        <v>0</v>
      </c>
      <c r="AM56" s="344">
        <f>IF($A56&gt;='576way_Regular Symbol(2wild)'!D$16,"",IF(B56=0,"",IF(OR(B56=$AM$1,B56=$AN$1,B57=$AM$1,B57=$AN$1,B58=$AM$1,B58=$AN$1),0,1)))</f>
        <v>0</v>
      </c>
      <c r="AN56" s="344">
        <f>IF($A56&gt;='576way_Regular Symbol(2wild)'!E$16,"",IF(C56=0,"",IF(OR(C56=$AM$1,C56=$AN$1,C57=$AM$1,C57=$AN$1,C58=$AM$1,C58=$AN$1),0,1)))</f>
        <v>0</v>
      </c>
      <c r="AO56" s="3">
        <f>IF($A56&gt;='576way_Regular Symbol(2wild)'!F$16,"",IF(D56=0,"",IF(OR(D56=$AM$1,D56=$AN$1,D57=$AM$1,D57=$AN$1,D58=$AM$1,D58=$AN$1,D59=$AM$1,D59=$AN$1),0,1)))</f>
        <v>0</v>
      </c>
      <c r="AP56" s="3">
        <f>IF($A56&gt;='576way_Regular Symbol(2wild)'!G$16,"",IF(E56=0,"",IF(OR(E56=$AM$1,E56=$AN$1,E57=$AM$1,E57=$AN$1,E58=$AM$1,E58=$AN$1,E59=$AM$1,E59=$AN$1),0,1)))</f>
        <v>1</v>
      </c>
      <c r="AQ56" s="3">
        <f>IF($A56&gt;='576way_Regular Symbol(2wild)'!H$16,"",IF(F56=0,"",IF(OR(F56=$AM$1,F56=$AN$1,F57=$AM$1,F57=$AN$1,F58=$AM$1,F58=$AN$1,F59=$AM$1,F59=$AN$1),0,1)))</f>
        <v>1</v>
      </c>
      <c r="AS56" s="344">
        <f>IF($A56&gt;='576way_Regular Symbol(2wild)'!D$16,"",IF(B56=0,"",IF(OR(B56=$AM$1,B56=$AT$1,B57=$AM$1,B57=$AT$1,B58=$AM$1,B58=$AT$1),0,1)))</f>
        <v>1</v>
      </c>
      <c r="AT56" s="344">
        <f>IF($A56&gt;='576way_Regular Symbol(2wild)'!E$16,"",IF(C56=0,"",IF(OR(C56=$AM$1,C56=$AT$1,C57=$AM$1,C57=$AT$1,C58=$AM$1,C58=$AT$1),0,1)))</f>
        <v>1</v>
      </c>
      <c r="AU56" s="3">
        <f>IF($A56&gt;='576way_Regular Symbol(2wild)'!F$16,"",IF(D56=0,"",IF(OR(D56=$AM$1,D56=$AT$1,D57=$AM$1,D57=$AT$1,D58=$AM$1,D58=$AT$1,D59=$AM$1,D59=$AT$1),0,1)))</f>
        <v>1</v>
      </c>
      <c r="AV56" s="3">
        <f>IF($A56&gt;='576way_Regular Symbol(2wild)'!G$16,"",IF(E56=0,"",IF(OR(E56=$AM$1,E56=$AT$1,E57=$AM$1,E57=$AT$1,E58=$AM$1,E58=$AT$1,E59=$AM$1,E59=$AT$1),0,1)))</f>
        <v>1</v>
      </c>
      <c r="AW56" s="3">
        <f>IF($A56&gt;='576way_Regular Symbol(2wild)'!H$16,"",IF(F56=0,"",IF(OR(F56=$AM$1,F56=$AT$1,F57=$AM$1,F57=$AT$1,F58=$AM$1,F58=$AT$1,F59=$AM$1,F59=$AT$1),0,1)))</f>
        <v>1</v>
      </c>
      <c r="AY56" s="344">
        <f>IF($A56&gt;='576way_Regular Symbol(2wild)'!D$16,"",IF(B56=0,"",IF(OR(B56=$AM$1,B56=$AZ$1,B57=$AM$1,B57=$AZ$1,B58=$AM$1,B58=$AZ$1),0,1)))</f>
        <v>1</v>
      </c>
      <c r="AZ56" s="344">
        <f>IF($A56&gt;='576way_Regular Symbol(2wild)'!E$16,"",IF(C56=0,"",IF(OR(C56=$AM$1,C56=$AZ$1,C57=$AM$1,C57=$AZ$1,C58=$AM$1,C58=$AZ$1),0,1)))</f>
        <v>1</v>
      </c>
      <c r="BA56" s="3">
        <f>IF($A56&gt;='576way_Regular Symbol(2wild)'!F$16,"",IF(D56=0,"",IF(OR(D56=$AM$1,D56=$AZ$1,D57=$AM$1,D57=$AZ$1,D58=$AM$1,D58=$AZ$1,D59=$AM$1,D59=$AZ$1),0,1)))</f>
        <v>1</v>
      </c>
      <c r="BB56" s="3">
        <f>IF($A56&gt;='576way_Regular Symbol(2wild)'!G$16,"",IF(E56=0,"",IF(OR(E56=$AM$1,E56=$AZ$1,E57=$AM$1,E57=$AZ$1,E58=$AM$1,E58=$AZ$1,E59=$AM$1,E59=$AZ$1),0,1)))</f>
        <v>1</v>
      </c>
      <c r="BC56" s="3">
        <f>IF($A56&gt;='576way_Regular Symbol(2wild)'!H$16,"",IF(F56=0,"",IF(OR(F56=$AM$1,F56=$AZ$1,F57=$AM$1,F57=$AZ$1,F58=$AM$1,F58=$AZ$1,F59=$AM$1,F59=$AZ$1),0,1)))</f>
        <v>0</v>
      </c>
      <c r="BE56" s="344">
        <f>IF($A56&gt;='576way_Regular Symbol(2wild)'!D$16,"",IF(B56=0,"",IF(OR(B56=$AM$1,B56=$BF$1,B57=$AM$1,B57=$BF$1,B58=$AM$1,B58=$BF$1),0,1)))</f>
        <v>1</v>
      </c>
      <c r="BF56" s="344">
        <f>IF($A56&gt;='576way_Regular Symbol(2wild)'!E$16,"",IF(C56=0,"",IF(OR(C56=$AM$1,C56=$BF$1,C57=$AM$1,C57=$BF$1,C58=$AM$1,C58=$BF$1),0,1)))</f>
        <v>1</v>
      </c>
      <c r="BG56" s="3">
        <f>IF($A56&gt;='576way_Regular Symbol(2wild)'!F$16,"",IF(D56=0,"",COUNTIF(D56:D59,$BF$1)))</f>
        <v>0</v>
      </c>
      <c r="BH56" s="3">
        <f>IF($A56&gt;='576way_Regular Symbol(2wild)'!G$16,"",IF(E56=0,"",COUNTIF(E56:E59,$BF$1)))</f>
        <v>0</v>
      </c>
      <c r="BI56" s="3">
        <f>IF($A56&gt;='576way_Regular Symbol(2wild)'!H$16,"",IF(F56=0,"",COUNTIF(F56:F59,$BF$1)))</f>
        <v>1</v>
      </c>
      <c r="BK56" s="344">
        <f>IF($A56&gt;='576way_Regular Symbol(2wild)'!D$16,"",IF(B56=0,"",IF(OR(B56=$AM$1,B56=$BL$1,B57=$AM$1,B57=$BL$1,B58=$AM$1,B58=$BL$1),0,1)))</f>
        <v>1</v>
      </c>
      <c r="BL56" s="344">
        <f>IF($A56&gt;='576way_Regular Symbol(2wild)'!E$16,"",IF(C56=0,"",IF(OR(C56=$AM$1,C56=$BL$1,C57=$AM$1,C57=$BL$1,C58=$AM$1,C58=$BL$1),0,1)))</f>
        <v>1</v>
      </c>
      <c r="BM56" s="3">
        <f>IF($A56&gt;='576way_Regular Symbol(2wild)'!F$16,"",IF(D56=0,"",IF(OR(D56=$AM$1,D56=$BL$1,D57=$AM$1,D57=$BL$1,D58=$AM$1,D58=$BL$1,D59=$AM$1,D59=$BL$1),0,1)))</f>
        <v>1</v>
      </c>
      <c r="BN56" s="3">
        <f>IF($A56&gt;='576way_Regular Symbol(2wild)'!G$16,"",IF(E56=0,"",IF(OR(E56=$AM$1,E56=$BL$1,E57=$AM$1,E57=$BL$1,E58=$AM$1,E58=$BL$1,E59=$AM$1,E59=$BL$1),0,1)))</f>
        <v>1</v>
      </c>
      <c r="BO56" s="3">
        <f>IF($A56&gt;='576way_Regular Symbol(2wild)'!H$16,"",IF(F56=0,"",IF(OR(F56=$AM$1,F56=$BL$1,F57=$AM$1,F57=$BL$1,F58=$AM$1,F58=$BL$1,F59=$AM$1,F59=$BL$1),0,1)))</f>
        <v>1</v>
      </c>
      <c r="BQ56" s="3">
        <f>IF($A56&gt;='576way_Regular Symbol(2wild)'!D$16,"",IF(B56=0,"",IF(OR(B56=$BQ$1,B56=$BR$1,B57=$BQ$1,B57=$BR$1,B58=$BQ$1,B58=$BR$1),0,1)))</f>
        <v>1</v>
      </c>
      <c r="BR56" s="3">
        <f>IF($A56&gt;='576way_Regular Symbol(2wild)'!E$16,"",IF(C56=0,"",IF(OR(C56=$BQ$1,C56=$BR$1,C57=$BQ$1,C57=$BR$1,C58=$BQ$1,C58=$BR$1),0,1)))</f>
        <v>1</v>
      </c>
      <c r="BS56" s="3">
        <f>IF($A56&gt;='576way_Regular Symbol(2wild)'!F$16,"",IF(D56=0,"",IF(OR(D56=$BQ$1,D56=$BR$1,D57=$BQ$1,D57=$BR$1,D58=$BQ$1,D58=$BR$1,D59=$BQ$1,D59=$BR$1),0,1)))</f>
        <v>1</v>
      </c>
      <c r="BT56" s="3">
        <f>IF($A56&gt;='576way_Regular Symbol(2wild)'!G$16,"",IF(E56=0,"",IF(OR(E56=$BQ$1,E56=$BR$1,E57=$BQ$1,E57=$BR$1,E58=$BQ$1,E58=$BR$1,E59=$BQ$1,E59=$BR$1),0,1)))</f>
        <v>0</v>
      </c>
      <c r="BU56" s="3">
        <f>IF($A56&gt;='576way_Regular Symbol(2wild)'!H$16,"",IF(F56=0,"",IF(OR(F56=$BQ$1,F56=$BR$1,F57=$BQ$1,F57=$BR$1,F58=$BQ$1,F58=$BR$1,F59=$BQ$1,F59=$BR$1),0,1)))</f>
        <v>1</v>
      </c>
      <c r="BW56" s="3">
        <f>IF($A56&gt;='576way_Regular Symbol(2wild)'!D$16,"",IF(B56=0,"",IF(OR(B56=$BW$1,B57=$BW$1,B58=$BW$1,B56=$BX$1,B57=$BX$1,B58=$BX$1),0,1)))</f>
        <v>1</v>
      </c>
      <c r="BX56" s="3">
        <f>IF($A56&gt;='576way_Regular Symbol(2wild)'!E$16,"",IF(C56=0,"",IF(OR(C56=$BW$1,C57=$BW$1,C58=$BW$1,C56=$BX$1,C57=$BX$1,C58=$BX$1),0,1)))</f>
        <v>1</v>
      </c>
      <c r="BY56" s="3">
        <f>IF($A56&gt;='576way_Regular Symbol(2wild)'!F$16,"",IF(D56=0,"",IF(OR(D56=$BW$1,D57=$BW$1,D58=$BW$1,D56=$BX$1,D57=$BX$1,D58=$BX$1,D59=$BW$1,D59=$BX$1),0,1)))</f>
        <v>0</v>
      </c>
      <c r="BZ56" s="3">
        <f>IF($A56&gt;='576way_Regular Symbol(2wild)'!G$16,"",IF(E56=0,"",IF(OR(E56=$BW$1,E57=$BW$1,E58=$BW$1,E56=$BX$1,E57=$BX$1,E58=$BX$1,E59=$BW$1,E59=$BX$1),0,1)))</f>
        <v>1</v>
      </c>
      <c r="CA56" s="3">
        <f>IF($A56&gt;='576way_Regular Symbol(2wild)'!H$16,"",IF(F56=0,"",IF(OR(F56=$BW$1,F57=$BW$1,F58=$BW$1,F56=$BX$1,F57=$BX$1,F58=$BX$1,F59=$BW$1,F59=$BX$1),0,1)))</f>
        <v>1</v>
      </c>
      <c r="CC56" s="3">
        <f>IF($A56&gt;='576way_Regular Symbol(2wild)'!D$16,"",IF(B56=0,"",IF(OR(B56=$BW$1,B57=$BW$1,B58=$BW$1,B56=$CD$1,B57=$CD$1,B58=$CD$1),0,1)))</f>
        <v>1</v>
      </c>
      <c r="CD56" s="3">
        <f>IF($A56&gt;='576way_Regular Symbol(2wild)'!E$16,"",IF(C56=0,"",IF(OR(C56=$BW$1,C57=$BW$1,C58=$BW$1,C56=$CD$1,C57=$CD$1,C58=$CD$1),0,1)))</f>
        <v>1</v>
      </c>
      <c r="CE56" s="3">
        <f>IF($A56&gt;='576way_Regular Symbol(2wild)'!F$16,"",IF(D56=0,"",IF(OR(D56=$BW$1,D57=$BW$1,D58=$BW$1,D56=$CD$1,D57=$CD$1,D58=$CD$1,D59=$BW$1,D59=$CD$1),0,1)))</f>
        <v>1</v>
      </c>
      <c r="CF56" s="3">
        <f>IF($A56&gt;='576way_Regular Symbol(2wild)'!G$16,"",IF(E56=0,"",IF(OR(E56=$BW$1,E57=$BW$1,E58=$BW$1,E56=$CD$1,E57=$CD$1,E58=$CD$1,E59=$BW$1,E59=$CD$1),0,1)))</f>
        <v>0</v>
      </c>
      <c r="CG56" s="3">
        <f>IF($A56&gt;='576way_Regular Symbol(2wild)'!H$16,"",IF(F56=0,"",IF(OR(F56=$BW$1,F57=$BW$1,F58=$BW$1,F56=$CD$1,F57=$CD$1,F58=$CD$1,F59=$BW$1,F59=$CD$1),0,1)))</f>
        <v>1</v>
      </c>
      <c r="CI56" s="3">
        <f>IF($A56&gt;='576way_Regular Symbol(2wild)'!D$16,"",IF(B56=0,"",IF(OR(B56=$BW$1,B57=$BW$1,B58=$BW$1,B56=$CJ$1,B57=$CJ$1,B58=$CJ$1),0,1)))</f>
        <v>1</v>
      </c>
      <c r="CJ56" s="3">
        <f>IF($A56&gt;='576way_Regular Symbol(2wild)'!E$16,"",IF(C56=0,"",IF(OR(C56=$BW$1,C57=$BW$1,C58=$BW$1,C56=$CJ$1,C57=$CJ$1,C58=$CJ$1),0,1)))</f>
        <v>0</v>
      </c>
      <c r="CK56" s="3">
        <f>IF($A56&gt;='576way_Regular Symbol(2wild)'!F$16,"",IF(D56=0,"",IF(OR(D56=$BW$1,D57=$BW$1,D58=$BW$1,D56=$CJ$1,D57=$CJ$1,D58=$CJ$1,D59=$BW$1,D59=$CJ$1),0,1)))</f>
        <v>1</v>
      </c>
      <c r="CL56" s="3">
        <f>IF($A56&gt;='576way_Regular Symbol(2wild)'!G$16,"",IF(E56=0,"",IF(OR(E56=$BW$1,E57=$BW$1,E58=$BW$1,E56=$CJ$1,E57=$CJ$1,E58=$CJ$1,E59=$BW$1,E59=$CJ$1),0,1)))</f>
        <v>0</v>
      </c>
      <c r="CM56" s="3">
        <f>IF($A56&gt;='576way_Regular Symbol(2wild)'!H$16,"",IF(F56=0,"",IF(OR(F56=$BW$1,F57=$BW$1,F58=$BW$1,F56=$CJ$1,F57=$CJ$1,F58=$CJ$1,F59=$BW$1,F59=$CJ$1),0,1)))</f>
        <v>0</v>
      </c>
      <c r="CO56" s="3">
        <f>IF($A56&gt;='576way_Regular Symbol(2wild)'!D$16,"",IF(B56=0,"",IF(OR(B56=$BW$1,B57=$BW$1,B58=$BW$1,B56=$CP$1,B57=$CP$1,B58=$CP$1),0,1)))</f>
        <v>1</v>
      </c>
      <c r="CP56" s="3">
        <f>IF($A56&gt;='576way_Regular Symbol(2wild)'!E$16,"",IF(C56=0,"",IF(OR(C56=$BW$1,C57=$BW$1,C58=$BW$1,C56=$CP$1,C57=$CP$1,C58=$CP$1),0,1)))</f>
        <v>1</v>
      </c>
      <c r="CQ56" s="3">
        <f>IF($A56&gt;='576way_Regular Symbol(2wild)'!F$16,"",IF(D56=0,"",IF(OR(D56=$BW$1,D57=$BW$1,D58=$BW$1,D56=$CP$1,D57=$CP$1,D58=$CP$1,D59=$BW$1,D59=$CP$1),0,1)))</f>
        <v>1</v>
      </c>
      <c r="CR56" s="3">
        <f>IF($A56&gt;='576way_Regular Symbol(2wild)'!G$16,"",IF(E56=0,"",IF(OR(E56=$BW$1,E57=$BW$1,E58=$BW$1,E56=$CP$1,E57=$CP$1,E58=$CP$1,E59=$BW$1,E59=$CP$1),0,1)))</f>
        <v>1</v>
      </c>
      <c r="CS56" s="3">
        <f>IF($A56&gt;='576way_Regular Symbol(2wild)'!H$16,"",IF(F56=0,"",IF(OR(F56=$BW$1,F57=$BW$1,F58=$BW$1,F56=$CP$1,F57=$CP$1,F58=$CP$1,F59=$BW$1,F59=$CP$1),0,1)))</f>
        <v>1</v>
      </c>
      <c r="CU56" s="3">
        <f>IF($A56&gt;='576way_Regular Symbol(2wild)'!D$16,"",IF(B56=0,"",IF(OR(B56=$BW$1,B57=$BW$1,B58=$BW$1,B56=$CV$1,B57=$CV$1,B58=$CV$1),0,1)))</f>
        <v>1</v>
      </c>
      <c r="CV56" s="3">
        <f>IF($A56&gt;='576way_Regular Symbol(2wild)'!E$16,"",IF(C56=0,"",IF(OR(C56=$BW$1,C57=$BW$1,C58=$BW$1,C56=$CV$1,C57=$CV$1,C58=$CV$1),0,1)))</f>
        <v>1</v>
      </c>
      <c r="CW56" s="3">
        <f>IF($A56&gt;='576way_Regular Symbol(2wild)'!F$16,"",IF(D56=0,"",IF(OR(D56=$BW$1,D57=$BW$1,D58=$BW$1,D56=$CV$1,D57=$CV$1,D58=$CV$1,D59=$BW$1,D59=$CV$1),0,1)))</f>
        <v>1</v>
      </c>
      <c r="CX56" s="3">
        <f>IF($A56&gt;='576way_Regular Symbol(2wild)'!G$16,"",IF(E56=0,"",IF(OR(E56=$BW$1,E57=$BW$1,E58=$BW$1,E56=$CV$1,E57=$CV$1,E58=$CV$1,E59=$BW$1,E59=$CV$1),0,1)))</f>
        <v>1</v>
      </c>
      <c r="CY56" s="3">
        <f>IF($A56&gt;='576way_Regular Symbol(2wild)'!H$16,"",IF(F56=0,"",IF(OR(F56=$BW$1,F57=$BW$1,F58=$BW$1,F56=$CV$1,F57=$CV$1,F58=$CV$1,F59=$BW$1,F59=$CV$1),0,1)))</f>
        <v>1</v>
      </c>
    </row>
    <row r="57" spans="1:103">
      <c r="A57" s="337">
        <f>IF('243way_Regular Symbol'!L56="","",'243way_Regular Symbol'!L56)</f>
        <v>53</v>
      </c>
      <c r="B57" s="191" t="str">
        <f>IF('576way_Regular Symbol(2wild)'!Q56="",
IF($A57-'576way_Regular Symbol(2wild)'!D$16&gt;='576way_RegularＸ_W()'!B$2-1,"",VLOOKUP($A57-'576way_Regular Symbol(2wild)'!D$16,'576way_Regular Symbol(2wild)'!$P$3:$U$99,'576way_RegularＸ_W()'!B$3+1,FALSE)),
'576way_Regular Symbol(2wild)'!Q56)</f>
        <v>M5</v>
      </c>
      <c r="C57" s="191" t="str">
        <f>IF('576way_Regular Symbol(2wild)'!R56="",
IF($A57-'576way_Regular Symbol(2wild)'!E$16&gt;='576way_RegularＸ_W()'!C$2-1,"",VLOOKUP($A57-'576way_Regular Symbol(2wild)'!E$16,'576way_Regular Symbol(2wild)'!$P$3:$U$99,'576way_RegularＸ_W()'!C$3+1,FALSE)),
'576way_Regular Symbol(2wild)'!R56)</f>
        <v>M4</v>
      </c>
      <c r="D57" s="191" t="str">
        <f>IF('576way_Regular Symbol(2wild)'!S56="",
IF($A57-'576way_Regular Symbol(2wild)'!F$16&gt;='576way_RegularＸ_W()'!D$2-1,"",VLOOKUP($A57-'576way_Regular Symbol(2wild)'!F$16,'576way_Regular Symbol(2wild)'!$P$3:$U$99,'576way_RegularＸ_W()'!D$3+1,FALSE)),
'576way_Regular Symbol(2wild)'!S56)</f>
        <v>M2</v>
      </c>
      <c r="E57" s="191" t="str">
        <f>IF('576way_Regular Symbol(2wild)'!T56="",
IF($A57-'576way_Regular Symbol(2wild)'!G$16&gt;='576way_RegularＸ_W()'!E$2-1,"",VLOOKUP($A57-'576way_Regular Symbol(2wild)'!G$16,'576way_Regular Symbol(2wild)'!$P$3:$U$99,'576way_RegularＸ_W()'!E$3+1,FALSE)),
'576way_Regular Symbol(2wild)'!T56)</f>
        <v>J</v>
      </c>
      <c r="F57" s="191" t="str">
        <f>IF('576way_Regular Symbol(2wild)'!U56="",
IF($A57-'576way_Regular Symbol(2wild)'!H$16&gt;='576way_RegularＸ_W()'!F$2-1,"",VLOOKUP($A57-'576way_Regular Symbol(2wild)'!H$16,'576way_Regular Symbol(2wild)'!$P$3:$U$99,'576way_RegularＸ_W()'!F$3+1,FALSE)),
'576way_Regular Symbol(2wild)'!U56)</f>
        <v>J</v>
      </c>
      <c r="N57" s="363">
        <f t="shared" si="66"/>
        <v>53</v>
      </c>
      <c r="O57" s="344">
        <f>IF($A57&gt;='576way_Regular Symbol(2wild)'!D$16,"",IF(B57="","",IF(OR(B57=$O$1,B57=$P$1,B58=$O$1,B58=$P$1,B59=$O$1,B59=$P$1),0,1)))</f>
        <v>0</v>
      </c>
      <c r="P57" s="344">
        <f>IF($A57&gt;='576way_Regular Symbol(2wild)'!E$16,"",IF(C57="","",IF(OR(C57=$O$1,C57=$P$1,C58=$O$1,C58=$P$1,C59=$O$1,C59=$P$1),0,1)))</f>
        <v>1</v>
      </c>
      <c r="Q57" s="344">
        <f>IF($A57&gt;='576way_Regular Symbol(2wild)'!F$16,"",IF(D57="","",IF(OR(D57=$O$1,D57=$P$1,D58=$O$1,D58=$P$1,D59=$O$1,D59=$P$1,D60=$O$1,D60=$P$1),0,1)))</f>
        <v>0</v>
      </c>
      <c r="R57" s="344">
        <f>IF($A57&gt;='576way_Regular Symbol(2wild)'!G$16,"",IF(E57="","",IF(OR(E57=$O$1,E57=$P$1,E58=$O$1,E58=$P$1,E59=$O$1,E59=$P$1,E60=$O$1,E60=$P$1),0,1)))</f>
        <v>0</v>
      </c>
      <c r="S57" s="344">
        <f>IF($A57&gt;='576way_Regular Symbol(2wild)'!H$16,"",IF(F57="","",IF(OR(F57=$O$1,F57=$P$1,F58=$O$1,F58=$P$1,F59=$O$1,F59=$P$1,F60=$O$1,F60=$P$1),0,1)))</f>
        <v>1</v>
      </c>
      <c r="U57" s="344">
        <f>IF($A57&gt;='576way_Regular Symbol(2wild)'!D$16,"",IF(B57=0,"",IF(OR(B57=$U$1,B57=$V$1,B58=$U$1,B58=$V$1,B59=$U$1,B59=$V$1),0,1)))</f>
        <v>1</v>
      </c>
      <c r="V57" s="344">
        <f>IF($A57&gt;='576way_Regular Symbol(2wild)'!E$16,"",IF(C57=0,"",IF(OR(C57=$U$1,C57=$V$1,C58=$U$1,C58=$V$1,C59=$U$1,C59=$V$1),0,1)))</f>
        <v>1</v>
      </c>
      <c r="W57" s="3">
        <f>IF($A57&gt;='576way_Regular Symbol(2wild)'!F$16,"",IF(D57=0,"",IF(OR(D57=$U$1,D57=$V$1,D58=$U$1,D58=$V$1,D59=$U$1,D59=$V$1,D60=$U$1,D60=$V$1),0,1)))</f>
        <v>0</v>
      </c>
      <c r="X57" s="3">
        <f>IF($A57&gt;='576way_Regular Symbol(2wild)'!G$16,"",IF(E57=0,"",IF(OR(E57=$U$1,E57=$V$1,E58=$U$1,E58=$V$1,E59=$U$1,E59=$V$1,E60=$U$1,E60=$V$1),0,1)))</f>
        <v>1</v>
      </c>
      <c r="Y57" s="3">
        <f>IF($A57&gt;='576way_Regular Symbol(2wild)'!H$16,"",IF(F57=0,"",IF(OR(F57=$U$1,F57=$V$1,F58=$U$1,F58=$V$1,F59=$U$1,F59=$V$1,F60=$U$1,F60=$V$1),0,1)))</f>
        <v>1</v>
      </c>
      <c r="AA57" s="344">
        <f>IF($A57&gt;='576way_Regular Symbol(2wild)'!D$16,"",IF(B57=0,"",IF(OR(B57=$AA$1,B57=$AB$1,B58=$AA$1,B58=$AB$1,B59=$AA$1,,B59=$AB$1),0,1)))</f>
        <v>1</v>
      </c>
      <c r="AB57" s="344">
        <f>IF($A57&gt;='576way_Regular Symbol(2wild)'!E$16,"",IF(C57=0,"",IF(OR(C57=$AA$1,C57=$AB$1,C58=$AA$1,C58=$AB$1,C59=$AA$1,,C59=$AB$1),0,1)))</f>
        <v>1</v>
      </c>
      <c r="AC57" s="3">
        <f>IF($A57&gt;='576way_Regular Symbol(2wild)'!F$16,"",IF(D57=0,"",IF(OR(D57=$AA$1,D57=$AB$1,D58=$AA$1,D58=$AB$1,D59=$AA$1,D59=$AB$1,D60=$AA$1,D60=$AB$1),0,1)))</f>
        <v>1</v>
      </c>
      <c r="AD57" s="3">
        <f>IF($A57&gt;='576way_Regular Symbol(2wild)'!G$16,"",IF(E57=0,"",IF(OR(E57=$AA$1,E57=$AB$1,E58=$AA$1,E58=$AB$1,E59=$AA$1,E59=$AB$1,E60=$AA$1,E60=$AB$1),0,1)))</f>
        <v>1</v>
      </c>
      <c r="AE57" s="3">
        <f>IF($A57&gt;='576way_Regular Symbol(2wild)'!H$16,"",IF(F57=0,"",IF(OR(F57=$AA$1,F57=$AB$1,F58=$AA$1,F58=$AB$1,F59=$AA$1,F59=$AB$1,F60=$AA$1,F60=$AB$1),0,1)))</f>
        <v>0</v>
      </c>
      <c r="AG57" s="344">
        <f>IF($A57&gt;='576way_Regular Symbol(2wild)'!D$16,"",IF(B57=0,"",IF(OR(B57=$AG$1,B57=$AH$1,B58=$AG$1,B58=$AH$1,B59=$AG$1,B59=$AH$1),0,1)))</f>
        <v>1</v>
      </c>
      <c r="AH57" s="344">
        <f>IF($A57&gt;='576way_Regular Symbol(2wild)'!E$16,"",IF(C57=0,"",IF(OR(C57=$AG$1,C57=$AH$1,C58=$AG$1,C58=$AH$1,C59=$AG$1,C59=$AH$1),0,1)))</f>
        <v>0</v>
      </c>
      <c r="AI57" s="3">
        <f>IF($A57&gt;='576way_Regular Symbol(2wild)'!F$16,"",IF(D57=0,"",IF(OR(D57=$AG$1,D57=$AH$1,D58=$AG$1,D58=$AH$1,D59=$AG$1,D59=$AH$1,D60=$AG$1,D60=$AH$1),0,1)))</f>
        <v>1</v>
      </c>
      <c r="AJ57" s="3">
        <f>IF($A57&gt;='576way_Regular Symbol(2wild)'!G$16,"",IF(E57=0,"",IF(OR(E57=$AG$1,E57=$AH$1,E58=$AG$1,E58=$AH$1,E59=$AG$1,E59=$AH$1,E60=$AG$1,E60=$AH$1),0,1)))</f>
        <v>1</v>
      </c>
      <c r="AK57" s="3">
        <f>IF($A57&gt;='576way_Regular Symbol(2wild)'!H$16,"",IF(F57=0,"",IF(OR(F57=$AG$1,F57=$AH$1,F58=$AG$1,F58=$AH$1,F59=$AG$1,F59=$AH$1,F60=$AG$1,F60=$AH$1),0,1)))</f>
        <v>1</v>
      </c>
      <c r="AM57" s="344">
        <f>IF($A57&gt;='576way_Regular Symbol(2wild)'!D$16,"",IF(B57=0,"",IF(OR(B57=$AM$1,B57=$AN$1,B58=$AM$1,B58=$AN$1,B59=$AM$1,B59=$AN$1),0,1)))</f>
        <v>0</v>
      </c>
      <c r="AN57" s="344">
        <f>IF($A57&gt;='576way_Regular Symbol(2wild)'!E$16,"",IF(C57=0,"",IF(OR(C57=$AM$1,C57=$AN$1,C58=$AM$1,C58=$AN$1,C59=$AM$1,C59=$AN$1),0,1)))</f>
        <v>0</v>
      </c>
      <c r="AO57" s="3">
        <f>IF($A57&gt;='576way_Regular Symbol(2wild)'!F$16,"",IF(D57=0,"",IF(OR(D57=$AM$1,D57=$AN$1,D58=$AM$1,D58=$AN$1,D59=$AM$1,D59=$AN$1,D60=$AM$1,D60=$AN$1),0,1)))</f>
        <v>0</v>
      </c>
      <c r="AP57" s="3">
        <f>IF($A57&gt;='576way_Regular Symbol(2wild)'!G$16,"",IF(E57=0,"",IF(OR(E57=$AM$1,E57=$AN$1,E58=$AM$1,E58=$AN$1,E59=$AM$1,E59=$AN$1,E60=$AM$1,E60=$AN$1),0,1)))</f>
        <v>1</v>
      </c>
      <c r="AQ57" s="3">
        <f>IF($A57&gt;='576way_Regular Symbol(2wild)'!H$16,"",IF(F57=0,"",IF(OR(F57=$AM$1,F57=$AN$1,F58=$AM$1,F58=$AN$1,F59=$AM$1,F59=$AN$1,F60=$AM$1,F60=$AN$1),0,1)))</f>
        <v>1</v>
      </c>
      <c r="AS57" s="344">
        <f>IF($A57&gt;='576way_Regular Symbol(2wild)'!D$16,"",IF(B57=0,"",IF(OR(B57=$AM$1,B57=$AT$1,B58=$AM$1,B58=$AT$1,B59=$AM$1,B59=$AT$1),0,1)))</f>
        <v>1</v>
      </c>
      <c r="AT57" s="344">
        <f>IF($A57&gt;='576way_Regular Symbol(2wild)'!E$16,"",IF(C57=0,"",IF(OR(C57=$AM$1,C57=$AT$1,C58=$AM$1,C58=$AT$1,C59=$AM$1,C59=$AT$1),0,1)))</f>
        <v>1</v>
      </c>
      <c r="AU57" s="3">
        <f>IF($A57&gt;='576way_Regular Symbol(2wild)'!F$16,"",IF(D57=0,"",IF(OR(D57=$AM$1,D57=$AT$1,D58=$AM$1,D58=$AT$1,D59=$AM$1,D59=$AT$1,D60=$AM$1,D60=$AT$1),0,1)))</f>
        <v>1</v>
      </c>
      <c r="AV57" s="3">
        <f>IF($A57&gt;='576way_Regular Symbol(2wild)'!G$16,"",IF(E57=0,"",IF(OR(E57=$AM$1,E57=$AT$1,E58=$AM$1,E58=$AT$1,E59=$AM$1,E59=$AT$1,E60=$AM$1,E60=$AT$1),0,1)))</f>
        <v>1</v>
      </c>
      <c r="AW57" s="3">
        <f>IF($A57&gt;='576way_Regular Symbol(2wild)'!H$16,"",IF(F57=0,"",IF(OR(F57=$AM$1,F57=$AT$1,F58=$AM$1,F58=$AT$1,F59=$AM$1,F59=$AT$1,F60=$AM$1,F60=$AT$1),0,1)))</f>
        <v>1</v>
      </c>
      <c r="AY57" s="344">
        <f>IF($A57&gt;='576way_Regular Symbol(2wild)'!D$16,"",IF(B57=0,"",IF(OR(B57=$AM$1,B57=$AZ$1,B58=$AM$1,B58=$AZ$1,B59=$AM$1,B59=$AZ$1),0,1)))</f>
        <v>1</v>
      </c>
      <c r="AZ57" s="344">
        <f>IF($A57&gt;='576way_Regular Symbol(2wild)'!E$16,"",IF(C57=0,"",IF(OR(C57=$AM$1,C57=$AZ$1,C58=$AM$1,C58=$AZ$1,C59=$AM$1,C59=$AZ$1),0,1)))</f>
        <v>1</v>
      </c>
      <c r="BA57" s="3">
        <f>IF($A57&gt;='576way_Regular Symbol(2wild)'!F$16,"",IF(D57=0,"",IF(OR(D57=$AM$1,D57=$AZ$1,D58=$AM$1,D58=$AZ$1,D59=$AM$1,D59=$AZ$1,D60=$AM$1,D60=$AZ$1),0,1)))</f>
        <v>1</v>
      </c>
      <c r="BB57" s="3">
        <f>IF($A57&gt;='576way_Regular Symbol(2wild)'!G$16,"",IF(E57=0,"",IF(OR(E57=$AM$1,E57=$AZ$1,E58=$AM$1,E58=$AZ$1,E59=$AM$1,E59=$AZ$1,E60=$AM$1,E60=$AZ$1),0,1)))</f>
        <v>1</v>
      </c>
      <c r="BC57" s="3">
        <f>IF($A57&gt;='576way_Regular Symbol(2wild)'!H$16,"",IF(F57=0,"",IF(OR(F57=$AM$1,F57=$AZ$1,F58=$AM$1,F58=$AZ$1,F59=$AM$1,F59=$AZ$1,F60=$AM$1,F60=$AZ$1),0,1)))</f>
        <v>0</v>
      </c>
      <c r="BE57" s="344">
        <f>IF($A57&gt;='576way_Regular Symbol(2wild)'!D$16,"",IF(B57=0,"",IF(OR(B57=$AM$1,B57=$BF$1,B58=$AM$1,B58=$BF$1,B59=$AM$1,B59=$BF$1),0,1)))</f>
        <v>1</v>
      </c>
      <c r="BF57" s="344">
        <f>IF($A57&gt;='576way_Regular Symbol(2wild)'!E$16,"",IF(C57=0,"",IF(OR(C57=$AM$1,C57=$BF$1,C58=$AM$1,C58=$BF$1,C59=$AM$1,C59=$BF$1),0,1)))</f>
        <v>1</v>
      </c>
      <c r="BG57" s="3">
        <f>IF($A57&gt;='576way_Regular Symbol(2wild)'!F$16,"",IF(D57=0,"",COUNTIF(D57:D60,$BF$1)))</f>
        <v>0</v>
      </c>
      <c r="BH57" s="3">
        <f>IF($A57&gt;='576way_Regular Symbol(2wild)'!G$16,"",IF(E57=0,"",COUNTIF(E57:E60,$BF$1)))</f>
        <v>0</v>
      </c>
      <c r="BI57" s="3">
        <f>IF($A57&gt;='576way_Regular Symbol(2wild)'!H$16,"",IF(F57=0,"",COUNTIF(F57:F60,$BF$1)))</f>
        <v>1</v>
      </c>
      <c r="BK57" s="344">
        <f>IF($A57&gt;='576way_Regular Symbol(2wild)'!D$16,"",IF(B57=0,"",IF(OR(B57=$AM$1,B57=$BL$1,B58=$AM$1,B58=$BL$1,B59=$AM$1,B59=$BL$1),0,1)))</f>
        <v>1</v>
      </c>
      <c r="BL57" s="344">
        <f>IF($A57&gt;='576way_Regular Symbol(2wild)'!E$16,"",IF(C57=0,"",IF(OR(C57=$AM$1,C57=$BL$1,C58=$AM$1,C58=$BL$1,C59=$AM$1,C59=$BL$1),0,1)))</f>
        <v>1</v>
      </c>
      <c r="BM57" s="3">
        <f>IF($A57&gt;='576way_Regular Symbol(2wild)'!F$16,"",IF(D57=0,"",IF(OR(D57=$AM$1,D57=$BL$1,D58=$AM$1,D58=$BL$1,D59=$AM$1,D59=$BL$1,D60=$AM$1,D60=$BL$1),0,1)))</f>
        <v>1</v>
      </c>
      <c r="BN57" s="3">
        <f>IF($A57&gt;='576way_Regular Symbol(2wild)'!G$16,"",IF(E57=0,"",IF(OR(E57=$AM$1,E57=$BL$1,E58=$AM$1,E58=$BL$1,E59=$AM$1,E59=$BL$1,E60=$AM$1,E60=$BL$1),0,1)))</f>
        <v>1</v>
      </c>
      <c r="BO57" s="3">
        <f>IF($A57&gt;='576way_Regular Symbol(2wild)'!H$16,"",IF(F57=0,"",IF(OR(F57=$AM$1,F57=$BL$1,F58=$AM$1,F58=$BL$1,F59=$AM$1,F59=$BL$1,F60=$AM$1,F60=$BL$1),0,1)))</f>
        <v>1</v>
      </c>
      <c r="BQ57" s="3">
        <f>IF($A57&gt;='576way_Regular Symbol(2wild)'!D$16,"",IF(B57=0,"",IF(OR(B57=$BQ$1,B57=$BR$1,B58=$BQ$1,B58=$BR$1,B59=$BQ$1,B59=$BR$1),0,1)))</f>
        <v>1</v>
      </c>
      <c r="BR57" s="3">
        <f>IF($A57&gt;='576way_Regular Symbol(2wild)'!E$16,"",IF(C57=0,"",IF(OR(C57=$BQ$1,C57=$BR$1,C58=$BQ$1,C58=$BR$1,C59=$BQ$1,C59=$BR$1),0,1)))</f>
        <v>1</v>
      </c>
      <c r="BS57" s="3">
        <f>IF($A57&gt;='576way_Regular Symbol(2wild)'!F$16,"",IF(D57=0,"",IF(OR(D57=$BQ$1,D57=$BR$1,D58=$BQ$1,D58=$BR$1,D59=$BQ$1,D59=$BR$1,D60=$BQ$1,D60=$BR$1),0,1)))</f>
        <v>1</v>
      </c>
      <c r="BT57" s="3">
        <f>IF($A57&gt;='576way_Regular Symbol(2wild)'!G$16,"",IF(E57=0,"",IF(OR(E57=$BQ$1,E57=$BR$1,E58=$BQ$1,E58=$BR$1,E59=$BQ$1,E59=$BR$1,E60=$BQ$1,E60=$BR$1),0,1)))</f>
        <v>0</v>
      </c>
      <c r="BU57" s="3">
        <f>IF($A57&gt;='576way_Regular Symbol(2wild)'!H$16,"",IF(F57=0,"",IF(OR(F57=$BQ$1,F57=$BR$1,F58=$BQ$1,F58=$BR$1,F59=$BQ$1,F59=$BR$1,F60=$BQ$1,F60=$BR$1),0,1)))</f>
        <v>1</v>
      </c>
      <c r="BW57" s="3">
        <f>IF($A57&gt;='576way_Regular Symbol(2wild)'!D$16,"",IF(B57=0,"",IF(OR(B57=$BW$1,B58=$BW$1,B59=$BW$1,B57=$BX$1,B58=$BX$1,B59=$BX$1),0,1)))</f>
        <v>1</v>
      </c>
      <c r="BX57" s="3">
        <f>IF($A57&gt;='576way_Regular Symbol(2wild)'!E$16,"",IF(C57=0,"",IF(OR(C57=$BW$1,C58=$BW$1,C59=$BW$1,C57=$BX$1,C58=$BX$1,C59=$BX$1),0,1)))</f>
        <v>1</v>
      </c>
      <c r="BY57" s="3">
        <f>IF($A57&gt;='576way_Regular Symbol(2wild)'!F$16,"",IF(D57=0,"",IF(OR(D57=$BW$1,D58=$BW$1,D59=$BW$1,D57=$BX$1,D58=$BX$1,D59=$BX$1,D60=$BW$1,D60=$BX$1),0,1)))</f>
        <v>1</v>
      </c>
      <c r="BZ57" s="3">
        <f>IF($A57&gt;='576way_Regular Symbol(2wild)'!G$16,"",IF(E57=0,"",IF(OR(E57=$BW$1,E58=$BW$1,E59=$BW$1,E57=$BX$1,E58=$BX$1,E59=$BX$1,E60=$BW$1,E60=$BX$1),0,1)))</f>
        <v>1</v>
      </c>
      <c r="CA57" s="3">
        <f>IF($A57&gt;='576way_Regular Symbol(2wild)'!H$16,"",IF(F57=0,"",IF(OR(F57=$BW$1,F58=$BW$1,F59=$BW$1,F57=$BX$1,F58=$BX$1,F59=$BX$1,F60=$BW$1,F60=$BX$1),0,1)))</f>
        <v>1</v>
      </c>
      <c r="CC57" s="3">
        <f>IF($A57&gt;='576way_Regular Symbol(2wild)'!D$16,"",IF(B57=0,"",IF(OR(B57=$BW$1,B58=$BW$1,B59=$BW$1,B57=$CD$1,B58=$CD$1,B59=$CD$1),0,1)))</f>
        <v>1</v>
      </c>
      <c r="CD57" s="3">
        <f>IF($A57&gt;='576way_Regular Symbol(2wild)'!E$16,"",IF(C57=0,"",IF(OR(C57=$BW$1,C58=$BW$1,C59=$BW$1,C57=$CD$1,C58=$CD$1,C59=$CD$1),0,1)))</f>
        <v>1</v>
      </c>
      <c r="CE57" s="3">
        <f>IF($A57&gt;='576way_Regular Symbol(2wild)'!F$16,"",IF(D57=0,"",IF(OR(D57=$BW$1,D58=$BW$1,D59=$BW$1,D57=$CD$1,D58=$CD$1,D59=$CD$1,D60=$BW$1,D60=$CD$1),0,1)))</f>
        <v>1</v>
      </c>
      <c r="CF57" s="3">
        <f>IF($A57&gt;='576way_Regular Symbol(2wild)'!G$16,"",IF(E57=0,"",IF(OR(E57=$BW$1,E58=$BW$1,E59=$BW$1,E57=$CD$1,E58=$CD$1,E59=$CD$1,E60=$BW$1,E60=$CD$1),0,1)))</f>
        <v>0</v>
      </c>
      <c r="CG57" s="3">
        <f>IF($A57&gt;='576way_Regular Symbol(2wild)'!H$16,"",IF(F57=0,"",IF(OR(F57=$BW$1,F58=$BW$1,F59=$BW$1,F57=$CD$1,F58=$CD$1,F59=$CD$1,F60=$BW$1,F60=$CD$1),0,1)))</f>
        <v>1</v>
      </c>
      <c r="CI57" s="3">
        <f>IF($A57&gt;='576way_Regular Symbol(2wild)'!D$16,"",IF(B57=0,"",IF(OR(B57=$BW$1,B58=$BW$1,B59=$BW$1,B57=$CJ$1,B58=$CJ$1,B59=$CJ$1),0,1)))</f>
        <v>1</v>
      </c>
      <c r="CJ57" s="3">
        <f>IF($A57&gt;='576way_Regular Symbol(2wild)'!E$16,"",IF(C57=0,"",IF(OR(C57=$BW$1,C58=$BW$1,C59=$BW$1,C57=$CJ$1,C58=$CJ$1,C59=$CJ$1),0,1)))</f>
        <v>1</v>
      </c>
      <c r="CK57" s="3">
        <f>IF($A57&gt;='576way_Regular Symbol(2wild)'!F$16,"",IF(D57=0,"",IF(OR(D57=$BW$1,D58=$BW$1,D59=$BW$1,D57=$CJ$1,D58=$CJ$1,D59=$CJ$1,D60=$BW$1,D60=$CJ$1),0,1)))</f>
        <v>1</v>
      </c>
      <c r="CL57" s="3">
        <f>IF($A57&gt;='576way_Regular Symbol(2wild)'!G$16,"",IF(E57=0,"",IF(OR(E57=$BW$1,E58=$BW$1,E59=$BW$1,E57=$CJ$1,E58=$CJ$1,E59=$CJ$1,E60=$BW$1,E60=$CJ$1),0,1)))</f>
        <v>0</v>
      </c>
      <c r="CM57" s="3">
        <f>IF($A57&gt;='576way_Regular Symbol(2wild)'!H$16,"",IF(F57=0,"",IF(OR(F57=$BW$1,F58=$BW$1,F59=$BW$1,F57=$CJ$1,F58=$CJ$1,F59=$CJ$1,F60=$BW$1,F60=$CJ$1),0,1)))</f>
        <v>0</v>
      </c>
      <c r="CO57" s="3">
        <f>IF($A57&gt;='576way_Regular Symbol(2wild)'!D$16,"",IF(B57=0,"",IF(OR(B57=$BW$1,B58=$BW$1,B59=$BW$1,B57=$CP$1,B58=$CP$1,B59=$CP$1),0,1)))</f>
        <v>1</v>
      </c>
      <c r="CP57" s="3">
        <f>IF($A57&gt;='576way_Regular Symbol(2wild)'!E$16,"",IF(C57=0,"",IF(OR(C57=$BW$1,C58=$BW$1,C59=$BW$1,C57=$CP$1,C58=$CP$1,C59=$CP$1),0,1)))</f>
        <v>0</v>
      </c>
      <c r="CQ57" s="3">
        <f>IF($A57&gt;='576way_Regular Symbol(2wild)'!F$16,"",IF(D57=0,"",IF(OR(D57=$BW$1,D58=$BW$1,D59=$BW$1,D57=$CP$1,D58=$CP$1,D59=$CP$1,D60=$BW$1,D60=$CP$1),0,1)))</f>
        <v>1</v>
      </c>
      <c r="CR57" s="3">
        <f>IF($A57&gt;='576way_Regular Symbol(2wild)'!G$16,"",IF(E57=0,"",IF(OR(E57=$BW$1,E58=$BW$1,E59=$BW$1,E57=$CP$1,E58=$CP$1,E59=$CP$1,E60=$BW$1,E60=$CP$1),0,1)))</f>
        <v>1</v>
      </c>
      <c r="CS57" s="3">
        <f>IF($A57&gt;='576way_Regular Symbol(2wild)'!H$16,"",IF(F57=0,"",IF(OR(F57=$BW$1,F58=$BW$1,F59=$BW$1,F57=$CP$1,F58=$CP$1,F59=$CP$1,F60=$BW$1,F60=$CP$1),0,1)))</f>
        <v>1</v>
      </c>
      <c r="CU57" s="3">
        <f>IF($A57&gt;='576way_Regular Symbol(2wild)'!D$16,"",IF(B57=0,"",IF(OR(B57=$BW$1,B58=$BW$1,B59=$BW$1,B57=$CV$1,B58=$CV$1,B59=$CV$1),0,1)))</f>
        <v>1</v>
      </c>
      <c r="CV57" s="3">
        <f>IF($A57&gt;='576way_Regular Symbol(2wild)'!E$16,"",IF(C57=0,"",IF(OR(C57=$BW$1,C58=$BW$1,C59=$BW$1,C57=$CV$1,C58=$CV$1,C59=$CV$1),0,1)))</f>
        <v>1</v>
      </c>
      <c r="CW57" s="3">
        <f>IF($A57&gt;='576way_Regular Symbol(2wild)'!F$16,"",IF(D57=0,"",IF(OR(D57=$BW$1,D58=$BW$1,D59=$BW$1,D57=$CV$1,D58=$CV$1,D59=$CV$1,D60=$BW$1,D60=$CV$1),0,1)))</f>
        <v>1</v>
      </c>
      <c r="CX57" s="3">
        <f>IF($A57&gt;='576way_Regular Symbol(2wild)'!G$16,"",IF(E57=0,"",IF(OR(E57=$BW$1,E58=$BW$1,E59=$BW$1,E57=$CV$1,E58=$CV$1,E59=$CV$1,E60=$BW$1,E60=$CV$1),0,1)))</f>
        <v>1</v>
      </c>
      <c r="CY57" s="3">
        <f>IF($A57&gt;='576way_Regular Symbol(2wild)'!H$16,"",IF(F57=0,"",IF(OR(F57=$BW$1,F58=$BW$1,F59=$BW$1,F57=$CV$1,F58=$CV$1,F59=$CV$1,F60=$BW$1,F60=$CV$1),0,1)))</f>
        <v>1</v>
      </c>
    </row>
    <row r="58" spans="1:103">
      <c r="A58" s="337">
        <f>IF('243way_Regular Symbol'!L57="","",'243way_Regular Symbol'!L57)</f>
        <v>54</v>
      </c>
      <c r="B58" s="191" t="str">
        <f>IF('576way_Regular Symbol(2wild)'!Q57="",
IF($A58-'576way_Regular Symbol(2wild)'!D$16&gt;='576way_RegularＸ_W()'!B$2-1,"",VLOOKUP($A58-'576way_Regular Symbol(2wild)'!D$16,'576way_Regular Symbol(2wild)'!$P$3:$U$99,'576way_RegularＸ_W()'!B$3+1,FALSE)),
'576way_Regular Symbol(2wild)'!Q57)</f>
        <v>M1</v>
      </c>
      <c r="C58" s="191" t="str">
        <f>IF('576way_Regular Symbol(2wild)'!R57="",
IF($A58-'576way_Regular Symbol(2wild)'!E$16&gt;='576way_RegularＸ_W()'!C$2-1,"",VLOOKUP($A58-'576way_Regular Symbol(2wild)'!E$16,'576way_Regular Symbol(2wild)'!$P$3:$U$99,'576way_RegularＸ_W()'!C$3+1,FALSE)),
'576way_Regular Symbol(2wild)'!R57)</f>
        <v>M5</v>
      </c>
      <c r="D58" s="191" t="str">
        <f>IF('576way_Regular Symbol(2wild)'!S57="",
IF($A58-'576way_Regular Symbol(2wild)'!F$16&gt;='576way_RegularＸ_W()'!D$2-1,"",VLOOKUP($A58-'576way_Regular Symbol(2wild)'!F$16,'576way_Regular Symbol(2wild)'!$P$3:$U$99,'576way_RegularＸ_W()'!D$3+1,FALSE)),
'576way_Regular Symbol(2wild)'!S57)</f>
        <v>S1</v>
      </c>
      <c r="E58" s="191" t="str">
        <f>IF('576way_Regular Symbol(2wild)'!T57="",
IF($A58-'576way_Regular Symbol(2wild)'!G$16&gt;='576way_RegularＸ_W()'!E$2-1,"",VLOOKUP($A58-'576way_Regular Symbol(2wild)'!G$16,'576way_Regular Symbol(2wild)'!$P$3:$U$99,'576way_RegularＸ_W()'!E$3+1,FALSE)),
'576way_Regular Symbol(2wild)'!T57)</f>
        <v>A</v>
      </c>
      <c r="F58" s="191" t="str">
        <f>IF('576way_Regular Symbol(2wild)'!U57="",
IF($A58-'576way_Regular Symbol(2wild)'!H$16&gt;='576way_RegularＸ_W()'!F$2-1,"",VLOOKUP($A58-'576way_Regular Symbol(2wild)'!H$16,'576way_Regular Symbol(2wild)'!$P$3:$U$99,'576way_RegularＸ_W()'!F$3+1,FALSE)),
'576way_Regular Symbol(2wild)'!U57)</f>
        <v>BN</v>
      </c>
      <c r="N58" s="363">
        <f t="shared" si="66"/>
        <v>54</v>
      </c>
      <c r="O58" s="344">
        <f>IF($A58&gt;='576way_Regular Symbol(2wild)'!D$16,"",IF(B58="","",IF(OR(B58=$O$1,B58=$P$1,B59=$O$1,B59=$P$1,B60=$O$1,B60=$P$1),0,1)))</f>
        <v>0</v>
      </c>
      <c r="P58" s="344">
        <f>IF($A58&gt;='576way_Regular Symbol(2wild)'!E$16,"",IF(C58="","",IF(OR(C58=$O$1,C58=$P$1,C59=$O$1,C59=$P$1,C60=$O$1,C60=$P$1),0,1)))</f>
        <v>1</v>
      </c>
      <c r="Q58" s="344">
        <f>IF($A58&gt;='576way_Regular Symbol(2wild)'!F$16,"",IF(D58="","",IF(OR(D58=$O$1,D58=$P$1,D59=$O$1,D59=$P$1,D60=$O$1,D60=$P$1,D61=$O$1,D61=$P$1),0,1)))</f>
        <v>0</v>
      </c>
      <c r="R58" s="344">
        <f>IF($A58&gt;='576way_Regular Symbol(2wild)'!G$16,"",IF(E58="","",IF(OR(E58=$O$1,E58=$P$1,E59=$O$1,E59=$P$1,E60=$O$1,E60=$P$1,E61=$O$1,E61=$P$1),0,1)))</f>
        <v>0</v>
      </c>
      <c r="S58" s="344">
        <f>IF($A58&gt;='576way_Regular Symbol(2wild)'!H$16,"",IF(F58="","",IF(OR(F58=$O$1,F58=$P$1,F59=$O$1,F59=$P$1,F60=$O$1,F60=$P$1,F61=$O$1,F61=$P$1),0,1)))</f>
        <v>1</v>
      </c>
      <c r="U58" s="344">
        <f>IF($A58&gt;='576way_Regular Symbol(2wild)'!D$16,"",IF(B58=0,"",IF(OR(B58=$U$1,B58=$V$1,B59=$U$1,B59=$V$1,B60=$U$1,B60=$V$1),0,1)))</f>
        <v>1</v>
      </c>
      <c r="V58" s="344">
        <f>IF($A58&gt;='576way_Regular Symbol(2wild)'!E$16,"",IF(C58=0,"",IF(OR(C58=$U$1,C58=$V$1,C59=$U$1,C59=$V$1,C60=$U$1,C60=$V$1),0,1)))</f>
        <v>0</v>
      </c>
      <c r="W58" s="3">
        <f>IF($A58&gt;='576way_Regular Symbol(2wild)'!F$16,"",IF(D58=0,"",IF(OR(D58=$U$1,D58=$V$1,D59=$U$1,D59=$V$1,D60=$U$1,D60=$V$1,D61=$U$1,D61=$V$1),0,1)))</f>
        <v>1</v>
      </c>
      <c r="X58" s="3">
        <f>IF($A58&gt;='576way_Regular Symbol(2wild)'!G$16,"",IF(E58=0,"",IF(OR(E58=$U$1,E58=$V$1,E59=$U$1,E59=$V$1,E60=$U$1,E60=$V$1,E61=$U$1,E61=$V$1),0,1)))</f>
        <v>0</v>
      </c>
      <c r="Y58" s="3">
        <f>IF($A58&gt;='576way_Regular Symbol(2wild)'!H$16,"",IF(F58=0,"",IF(OR(F58=$U$1,F58=$V$1,F59=$U$1,F59=$V$1,F60=$U$1,F60=$V$1,F61=$U$1,F61=$V$1),0,1)))</f>
        <v>1</v>
      </c>
      <c r="AA58" s="344">
        <f>IF($A58&gt;='576way_Regular Symbol(2wild)'!D$16,"",IF(B58=0,"",IF(OR(B58=$AA$1,B58=$AB$1,B59=$AA$1,B59=$AB$1,B60=$AA$1,,B60=$AB$1),0,1)))</f>
        <v>1</v>
      </c>
      <c r="AB58" s="344">
        <f>IF($A58&gt;='576way_Regular Symbol(2wild)'!E$16,"",IF(C58=0,"",IF(OR(C58=$AA$1,C58=$AB$1,C59=$AA$1,C59=$AB$1,C60=$AA$1,,C60=$AB$1),0,1)))</f>
        <v>1</v>
      </c>
      <c r="AC58" s="3">
        <f>IF($A58&gt;='576way_Regular Symbol(2wild)'!F$16,"",IF(D58=0,"",IF(OR(D58=$AA$1,D58=$AB$1,D59=$AA$1,D59=$AB$1,D60=$AA$1,D60=$AB$1,D61=$AA$1,D61=$AB$1),0,1)))</f>
        <v>1</v>
      </c>
      <c r="AD58" s="3">
        <f>IF($A58&gt;='576way_Regular Symbol(2wild)'!G$16,"",IF(E58=0,"",IF(OR(E58=$AA$1,E58=$AB$1,E59=$AA$1,E59=$AB$1,E60=$AA$1,E60=$AB$1,E61=$AA$1,E61=$AB$1),0,1)))</f>
        <v>1</v>
      </c>
      <c r="AE58" s="3">
        <f>IF($A58&gt;='576way_Regular Symbol(2wild)'!H$16,"",IF(F58=0,"",IF(OR(F58=$AA$1,F58=$AB$1,F59=$AA$1,F59=$AB$1,F60=$AA$1,F60=$AB$1,F61=$AA$1,F61=$AB$1),0,1)))</f>
        <v>0</v>
      </c>
      <c r="AG58" s="344">
        <f>IF($A58&gt;='576way_Regular Symbol(2wild)'!D$16,"",IF(B58=0,"",IF(OR(B58=$AG$1,B58=$AH$1,B59=$AG$1,B59=$AH$1,B60=$AG$1,B60=$AH$1),0,1)))</f>
        <v>1</v>
      </c>
      <c r="AH58" s="344">
        <f>IF($A58&gt;='576way_Regular Symbol(2wild)'!E$16,"",IF(C58=0,"",IF(OR(C58=$AG$1,C58=$AH$1,C59=$AG$1,C59=$AH$1,C60=$AG$1,C60=$AH$1),0,1)))</f>
        <v>1</v>
      </c>
      <c r="AI58" s="3">
        <f>IF($A58&gt;='576way_Regular Symbol(2wild)'!F$16,"",IF(D58=0,"",IF(OR(D58=$AG$1,D58=$AH$1,D59=$AG$1,D59=$AH$1,D60=$AG$1,D60=$AH$1,D61=$AG$1,D61=$AH$1),0,1)))</f>
        <v>0</v>
      </c>
      <c r="AJ58" s="3">
        <f>IF($A58&gt;='576way_Regular Symbol(2wild)'!G$16,"",IF(E58=0,"",IF(OR(E58=$AG$1,E58=$AH$1,E59=$AG$1,E59=$AH$1,E60=$AG$1,E60=$AH$1,E61=$AG$1,E61=$AH$1),0,1)))</f>
        <v>1</v>
      </c>
      <c r="AK58" s="3">
        <f>IF($A58&gt;='576way_Regular Symbol(2wild)'!H$16,"",IF(F58=0,"",IF(OR(F58=$AG$1,F58=$AH$1,F59=$AG$1,F59=$AH$1,F60=$AG$1,F60=$AH$1,F61=$AG$1,F61=$AH$1),0,1)))</f>
        <v>1</v>
      </c>
      <c r="AM58" s="344">
        <f>IF($A58&gt;='576way_Regular Symbol(2wild)'!D$16,"",IF(B58=0,"",IF(OR(B58=$AM$1,B58=$AN$1,B59=$AM$1,B59=$AN$1,B60=$AM$1,B60=$AN$1),0,1)))</f>
        <v>1</v>
      </c>
      <c r="AN58" s="344">
        <f>IF($A58&gt;='576way_Regular Symbol(2wild)'!E$16,"",IF(C58=0,"",IF(OR(C58=$AM$1,C58=$AN$1,C59=$AM$1,C59=$AN$1,C60=$AM$1,C60=$AN$1),0,1)))</f>
        <v>0</v>
      </c>
      <c r="AO58" s="3">
        <f>IF($A58&gt;='576way_Regular Symbol(2wild)'!F$16,"",IF(D58=0,"",IF(OR(D58=$AM$1,D58=$AN$1,D59=$AM$1,D59=$AN$1,D60=$AM$1,D60=$AN$1,D61=$AM$1,D61=$AN$1),0,1)))</f>
        <v>0</v>
      </c>
      <c r="AP58" s="3">
        <f>IF($A58&gt;='576way_Regular Symbol(2wild)'!G$16,"",IF(E58=0,"",IF(OR(E58=$AM$1,E58=$AN$1,E59=$AM$1,E59=$AN$1,E60=$AM$1,E60=$AN$1,E61=$AM$1,E61=$AN$1),0,1)))</f>
        <v>1</v>
      </c>
      <c r="AQ58" s="3">
        <f>IF($A58&gt;='576way_Regular Symbol(2wild)'!H$16,"",IF(F58=0,"",IF(OR(F58=$AM$1,F58=$AN$1,F59=$AM$1,F59=$AN$1,F60=$AM$1,F60=$AN$1,F61=$AM$1,F61=$AN$1),0,1)))</f>
        <v>1</v>
      </c>
      <c r="AS58" s="344">
        <f>IF($A58&gt;='576way_Regular Symbol(2wild)'!D$16,"",IF(B58=0,"",IF(OR(B58=$AM$1,B58=$AT$1,B59=$AM$1,B59=$AT$1,B60=$AM$1,B60=$AT$1),0,1)))</f>
        <v>1</v>
      </c>
      <c r="AT58" s="344">
        <f>IF($A58&gt;='576way_Regular Symbol(2wild)'!E$16,"",IF(C58=0,"",IF(OR(C58=$AM$1,C58=$AT$1,C59=$AM$1,C59=$AT$1,C60=$AM$1,C60=$AT$1),0,1)))</f>
        <v>1</v>
      </c>
      <c r="AU58" s="3">
        <f>IF($A58&gt;='576way_Regular Symbol(2wild)'!F$16,"",IF(D58=0,"",IF(OR(D58=$AM$1,D58=$AT$1,D59=$AM$1,D59=$AT$1,D60=$AM$1,D60=$AT$1,D61=$AM$1,D61=$AT$1),0,1)))</f>
        <v>1</v>
      </c>
      <c r="AV58" s="3">
        <f>IF($A58&gt;='576way_Regular Symbol(2wild)'!G$16,"",IF(E58=0,"",IF(OR(E58=$AM$1,E58=$AT$1,E59=$AM$1,E59=$AT$1,E60=$AM$1,E60=$AT$1,E61=$AM$1,E61=$AT$1),0,1)))</f>
        <v>1</v>
      </c>
      <c r="AW58" s="3">
        <f>IF($A58&gt;='576way_Regular Symbol(2wild)'!H$16,"",IF(F58=0,"",IF(OR(F58=$AM$1,F58=$AT$1,F59=$AM$1,F59=$AT$1,F60=$AM$1,F60=$AT$1,F61=$AM$1,F61=$AT$1),0,1)))</f>
        <v>1</v>
      </c>
      <c r="AY58" s="344">
        <f>IF($A58&gt;='576way_Regular Symbol(2wild)'!D$16,"",IF(B58=0,"",IF(OR(B58=$AM$1,B58=$AZ$1,B59=$AM$1,B59=$AZ$1,B60=$AM$1,B60=$AZ$1),0,1)))</f>
        <v>1</v>
      </c>
      <c r="AZ58" s="344">
        <f>IF($A58&gt;='576way_Regular Symbol(2wild)'!E$16,"",IF(C58=0,"",IF(OR(C58=$AM$1,C58=$AZ$1,C59=$AM$1,C59=$AZ$1,C60=$AM$1,C60=$AZ$1),0,1)))</f>
        <v>1</v>
      </c>
      <c r="BA58" s="3">
        <f>IF($A58&gt;='576way_Regular Symbol(2wild)'!F$16,"",IF(D58=0,"",IF(OR(D58=$AM$1,D58=$AZ$1,D59=$AM$1,D59=$AZ$1,D60=$AM$1,D60=$AZ$1,D61=$AM$1,D61=$AZ$1),0,1)))</f>
        <v>1</v>
      </c>
      <c r="BB58" s="3">
        <f>IF($A58&gt;='576way_Regular Symbol(2wild)'!G$16,"",IF(E58=0,"",IF(OR(E58=$AM$1,E58=$AZ$1,E59=$AM$1,E59=$AZ$1,E60=$AM$1,E60=$AZ$1,E61=$AM$1,E61=$AZ$1),0,1)))</f>
        <v>1</v>
      </c>
      <c r="BC58" s="3">
        <f>IF($A58&gt;='576way_Regular Symbol(2wild)'!H$16,"",IF(F58=0,"",IF(OR(F58=$AM$1,F58=$AZ$1,F59=$AM$1,F59=$AZ$1,F60=$AM$1,F60=$AZ$1,F61=$AM$1,F61=$AZ$1),0,1)))</f>
        <v>0</v>
      </c>
      <c r="BE58" s="344">
        <f>IF($A58&gt;='576way_Regular Symbol(2wild)'!D$16,"",IF(B58=0,"",IF(OR(B58=$AM$1,B58=$BF$1,B59=$AM$1,B59=$BF$1,B60=$AM$1,B60=$BF$1),0,1)))</f>
        <v>1</v>
      </c>
      <c r="BF58" s="344">
        <f>IF($A58&gt;='576way_Regular Symbol(2wild)'!E$16,"",IF(C58=0,"",IF(OR(C58=$AM$1,C58=$BF$1,C59=$AM$1,C59=$BF$1,C60=$AM$1,C60=$BF$1),0,1)))</f>
        <v>1</v>
      </c>
      <c r="BG58" s="3">
        <f>IF($A58&gt;='576way_Regular Symbol(2wild)'!F$16,"",IF(D58=0,"",COUNTIF(D58:D61,$BF$1)))</f>
        <v>0</v>
      </c>
      <c r="BH58" s="3">
        <f>IF($A58&gt;='576way_Regular Symbol(2wild)'!G$16,"",IF(E58=0,"",COUNTIF(E58:E61,$BF$1)))</f>
        <v>0</v>
      </c>
      <c r="BI58" s="3">
        <f>IF($A58&gt;='576way_Regular Symbol(2wild)'!H$16,"",IF(F58=0,"",COUNTIF(F58:F61,$BF$1)))</f>
        <v>1</v>
      </c>
      <c r="BK58" s="344">
        <f>IF($A58&gt;='576way_Regular Symbol(2wild)'!D$16,"",IF(B58=0,"",IF(OR(B58=$AM$1,B58=$BL$1,B59=$AM$1,B59=$BL$1,B60=$AM$1,B60=$BL$1),0,1)))</f>
        <v>1</v>
      </c>
      <c r="BL58" s="344">
        <f>IF($A58&gt;='576way_Regular Symbol(2wild)'!E$16,"",IF(C58=0,"",IF(OR(C58=$AM$1,C58=$BL$1,C59=$AM$1,C59=$BL$1,C60=$AM$1,C60=$BL$1),0,1)))</f>
        <v>1</v>
      </c>
      <c r="BM58" s="3">
        <f>IF($A58&gt;='576way_Regular Symbol(2wild)'!F$16,"",IF(D58=0,"",IF(OR(D58=$AM$1,D58=$BL$1,D59=$AM$1,D59=$BL$1,D60=$AM$1,D60=$BL$1,D61=$AM$1,D61=$BL$1),0,1)))</f>
        <v>1</v>
      </c>
      <c r="BN58" s="3">
        <f>IF($A58&gt;='576way_Regular Symbol(2wild)'!G$16,"",IF(E58=0,"",IF(OR(E58=$AM$1,E58=$BL$1,E59=$AM$1,E59=$BL$1,E60=$AM$1,E60=$BL$1,E61=$AM$1,E61=$BL$1),0,1)))</f>
        <v>1</v>
      </c>
      <c r="BO58" s="3">
        <f>IF($A58&gt;='576way_Regular Symbol(2wild)'!H$16,"",IF(F58=0,"",IF(OR(F58=$AM$1,F58=$BL$1,F59=$AM$1,F59=$BL$1,F60=$AM$1,F60=$BL$1,F61=$AM$1,F61=$BL$1),0,1)))</f>
        <v>1</v>
      </c>
      <c r="BQ58" s="3">
        <f>IF($A58&gt;='576way_Regular Symbol(2wild)'!D$16,"",IF(B58=0,"",IF(OR(B58=$BQ$1,B58=$BR$1,B59=$BQ$1,B59=$BR$1,B60=$BQ$1,B60=$BR$1),0,1)))</f>
        <v>1</v>
      </c>
      <c r="BR58" s="3">
        <f>IF($A58&gt;='576way_Regular Symbol(2wild)'!E$16,"",IF(C58=0,"",IF(OR(C58=$BQ$1,C58=$BR$1,C59=$BQ$1,C59=$BR$1,C60=$BQ$1,C60=$BR$1),0,1)))</f>
        <v>1</v>
      </c>
      <c r="BS58" s="3">
        <f>IF($A58&gt;='576way_Regular Symbol(2wild)'!F$16,"",IF(D58=0,"",IF(OR(D58=$BQ$1,D58=$BR$1,D59=$BQ$1,D59=$BR$1,D60=$BQ$1,D60=$BR$1,D61=$BQ$1,D61=$BR$1),0,1)))</f>
        <v>1</v>
      </c>
      <c r="BT58" s="3">
        <f>IF($A58&gt;='576way_Regular Symbol(2wild)'!G$16,"",IF(E58=0,"",IF(OR(E58=$BQ$1,E58=$BR$1,E59=$BQ$1,E59=$BR$1,E60=$BQ$1,E60=$BR$1,E61=$BQ$1,E61=$BR$1),0,1)))</f>
        <v>0</v>
      </c>
      <c r="BU58" s="3">
        <f>IF($A58&gt;='576way_Regular Symbol(2wild)'!H$16,"",IF(F58=0,"",IF(OR(F58=$BQ$1,F58=$BR$1,F59=$BQ$1,F59=$BR$1,F60=$BQ$1,F60=$BR$1,F61=$BQ$1,F61=$BR$1),0,1)))</f>
        <v>1</v>
      </c>
      <c r="BW58" s="3">
        <f>IF($A58&gt;='576way_Regular Symbol(2wild)'!D$16,"",IF(B58=0,"",IF(OR(B58=$BW$1,B59=$BW$1,B60=$BW$1,B58=$BX$1,B59=$BX$1,B60=$BX$1),0,1)))</f>
        <v>1</v>
      </c>
      <c r="BX58" s="3">
        <f>IF($A58&gt;='576way_Regular Symbol(2wild)'!E$16,"",IF(C58=0,"",IF(OR(C58=$BW$1,C59=$BW$1,C60=$BW$1,C58=$BX$1,C59=$BX$1,C60=$BX$1),0,1)))</f>
        <v>1</v>
      </c>
      <c r="BY58" s="3">
        <f>IF($A58&gt;='576way_Regular Symbol(2wild)'!F$16,"",IF(D58=0,"",IF(OR(D58=$BW$1,D59=$BW$1,D60=$BW$1,D58=$BX$1,D59=$BX$1,D60=$BX$1,D61=$BW$1,D61=$BX$1),0,1)))</f>
        <v>1</v>
      </c>
      <c r="BZ58" s="3">
        <f>IF($A58&gt;='576way_Regular Symbol(2wild)'!G$16,"",IF(E58=0,"",IF(OR(E58=$BW$1,E59=$BW$1,E60=$BW$1,E58=$BX$1,E59=$BX$1,E60=$BX$1,E61=$BW$1,E61=$BX$1),0,1)))</f>
        <v>1</v>
      </c>
      <c r="CA58" s="3">
        <f>IF($A58&gt;='576way_Regular Symbol(2wild)'!H$16,"",IF(F58=0,"",IF(OR(F58=$BW$1,F59=$BW$1,F60=$BW$1,F58=$BX$1,F59=$BX$1,F60=$BX$1,F61=$BW$1,F61=$BX$1),0,1)))</f>
        <v>0</v>
      </c>
      <c r="CC58" s="3">
        <f>IF($A58&gt;='576way_Regular Symbol(2wild)'!D$16,"",IF(B58=0,"",IF(OR(B58=$BW$1,B59=$BW$1,B60=$BW$1,B58=$CD$1,B59=$CD$1,B60=$CD$1),0,1)))</f>
        <v>0</v>
      </c>
      <c r="CD58" s="3">
        <f>IF($A58&gt;='576way_Regular Symbol(2wild)'!E$16,"",IF(C58=0,"",IF(OR(C58=$BW$1,C59=$BW$1,C60=$BW$1,C58=$CD$1,C59=$CD$1,C60=$CD$1),0,1)))</f>
        <v>1</v>
      </c>
      <c r="CE58" s="3">
        <f>IF($A58&gt;='576way_Regular Symbol(2wild)'!F$16,"",IF(D58=0,"",IF(OR(D58=$BW$1,D59=$BW$1,D60=$BW$1,D58=$CD$1,D59=$CD$1,D60=$CD$1,D61=$BW$1,D61=$CD$1),0,1)))</f>
        <v>1</v>
      </c>
      <c r="CF58" s="3">
        <f>IF($A58&gt;='576way_Regular Symbol(2wild)'!G$16,"",IF(E58=0,"",IF(OR(E58=$BW$1,E59=$BW$1,E60=$BW$1,E58=$CD$1,E59=$CD$1,E60=$CD$1,E61=$BW$1,E61=$CD$1),0,1)))</f>
        <v>0</v>
      </c>
      <c r="CG58" s="3">
        <f>IF($A58&gt;='576way_Regular Symbol(2wild)'!H$16,"",IF(F58=0,"",IF(OR(F58=$BW$1,F59=$BW$1,F60=$BW$1,F58=$CD$1,F59=$CD$1,F60=$CD$1,F61=$BW$1,F61=$CD$1),0,1)))</f>
        <v>1</v>
      </c>
      <c r="CI58" s="3">
        <f>IF($A58&gt;='576way_Regular Symbol(2wild)'!D$16,"",IF(B58=0,"",IF(OR(B58=$BW$1,B59=$BW$1,B60=$BW$1,B58=$CJ$1,B59=$CJ$1,B60=$CJ$1),0,1)))</f>
        <v>1</v>
      </c>
      <c r="CJ58" s="3">
        <f>IF($A58&gt;='576way_Regular Symbol(2wild)'!E$16,"",IF(C58=0,"",IF(OR(C58=$BW$1,C59=$BW$1,C60=$BW$1,C58=$CJ$1,C59=$CJ$1,C60=$CJ$1),0,1)))</f>
        <v>1</v>
      </c>
      <c r="CK58" s="3">
        <f>IF($A58&gt;='576way_Regular Symbol(2wild)'!F$16,"",IF(D58=0,"",IF(OR(D58=$BW$1,D59=$BW$1,D60=$BW$1,D58=$CJ$1,D59=$CJ$1,D60=$CJ$1,D61=$BW$1,D61=$CJ$1),0,1)))</f>
        <v>1</v>
      </c>
      <c r="CL58" s="3">
        <f>IF($A58&gt;='576way_Regular Symbol(2wild)'!G$16,"",IF(E58=0,"",IF(OR(E58=$BW$1,E59=$BW$1,E60=$BW$1,E58=$CJ$1,E59=$CJ$1,E60=$CJ$1,E61=$BW$1,E61=$CJ$1),0,1)))</f>
        <v>1</v>
      </c>
      <c r="CM58" s="3">
        <f>IF($A58&gt;='576way_Regular Symbol(2wild)'!H$16,"",IF(F58=0,"",IF(OR(F58=$BW$1,F59=$BW$1,F60=$BW$1,F58=$CJ$1,F59=$CJ$1,F60=$CJ$1,F61=$BW$1,F61=$CJ$1),0,1)))</f>
        <v>0</v>
      </c>
      <c r="CO58" s="3">
        <f>IF($A58&gt;='576way_Regular Symbol(2wild)'!D$16,"",IF(B58=0,"",IF(OR(B58=$BW$1,B59=$BW$1,B60=$BW$1,B58=$CP$1,B59=$CP$1,B60=$CP$1),0,1)))</f>
        <v>1</v>
      </c>
      <c r="CP58" s="3">
        <f>IF($A58&gt;='576way_Regular Symbol(2wild)'!E$16,"",IF(C58=0,"",IF(OR(C58=$BW$1,C59=$BW$1,C60=$BW$1,C58=$CP$1,C59=$CP$1,C60=$CP$1),0,1)))</f>
        <v>0</v>
      </c>
      <c r="CQ58" s="3">
        <f>IF($A58&gt;='576way_Regular Symbol(2wild)'!F$16,"",IF(D58=0,"",IF(OR(D58=$BW$1,D59=$BW$1,D60=$BW$1,D58=$CP$1,D59=$CP$1,D60=$CP$1,D61=$BW$1,D61=$CP$1),0,1)))</f>
        <v>1</v>
      </c>
      <c r="CR58" s="3">
        <f>IF($A58&gt;='576way_Regular Symbol(2wild)'!G$16,"",IF(E58=0,"",IF(OR(E58=$BW$1,E59=$BW$1,E60=$BW$1,E58=$CP$1,E59=$CP$1,E60=$CP$1,E61=$BW$1,E61=$CP$1),0,1)))</f>
        <v>1</v>
      </c>
      <c r="CS58" s="3">
        <f>IF($A58&gt;='576way_Regular Symbol(2wild)'!H$16,"",IF(F58=0,"",IF(OR(F58=$BW$1,F59=$BW$1,F60=$BW$1,F58=$CP$1,F59=$CP$1,F60=$CP$1,F61=$BW$1,F61=$CP$1),0,1)))</f>
        <v>1</v>
      </c>
      <c r="CU58" s="3">
        <f>IF($A58&gt;='576way_Regular Symbol(2wild)'!D$16,"",IF(B58=0,"",IF(OR(B58=$BW$1,B59=$BW$1,B60=$BW$1,B58=$CV$1,B59=$CV$1,B60=$CV$1),0,1)))</f>
        <v>1</v>
      </c>
      <c r="CV58" s="3">
        <f>IF($A58&gt;='576way_Regular Symbol(2wild)'!E$16,"",IF(C58=0,"",IF(OR(C58=$BW$1,C59=$BW$1,C60=$BW$1,C58=$CV$1,C59=$CV$1,C60=$CV$1),0,1)))</f>
        <v>1</v>
      </c>
      <c r="CW58" s="3">
        <f>IF($A58&gt;='576way_Regular Symbol(2wild)'!F$16,"",IF(D58=0,"",IF(OR(D58=$BW$1,D59=$BW$1,D60=$BW$1,D58=$CV$1,D59=$CV$1,D60=$CV$1,D61=$BW$1,D61=$CV$1),0,1)))</f>
        <v>1</v>
      </c>
      <c r="CX58" s="3">
        <f>IF($A58&gt;='576way_Regular Symbol(2wild)'!G$16,"",IF(E58=0,"",IF(OR(E58=$BW$1,E59=$BW$1,E60=$BW$1,E58=$CV$1,E59=$CV$1,E60=$CV$1,E61=$BW$1,E61=$CV$1),0,1)))</f>
        <v>1</v>
      </c>
      <c r="CY58" s="3">
        <f>IF($A58&gt;='576way_Regular Symbol(2wild)'!H$16,"",IF(F58=0,"",IF(OR(F58=$BW$1,F59=$BW$1,F60=$BW$1,F58=$CV$1,F59=$CV$1,F60=$CV$1,F61=$BW$1,F61=$CV$1),0,1)))</f>
        <v>1</v>
      </c>
    </row>
    <row r="59" spans="1:103">
      <c r="A59" s="337">
        <f>IF('243way_Regular Symbol'!L58="","",'243way_Regular Symbol'!L58)</f>
        <v>55</v>
      </c>
      <c r="B59" s="191" t="str">
        <f>IF('576way_Regular Symbol(2wild)'!Q58="",
IF($A59-'576way_Regular Symbol(2wild)'!D$16&gt;='576way_RegularＸ_W()'!B$2-1,"",VLOOKUP($A59-'576way_Regular Symbol(2wild)'!D$16,'576way_Regular Symbol(2wild)'!$P$3:$U$99,'576way_RegularＸ_W()'!B$3+1,FALSE)),
'576way_Regular Symbol(2wild)'!Q58)</f>
        <v>M1</v>
      </c>
      <c r="C59" s="191" t="str">
        <f>IF('576way_Regular Symbol(2wild)'!R58="",
IF($A59-'576way_Regular Symbol(2wild)'!E$16&gt;='576way_RegularＸ_W()'!C$2-1,"",VLOOKUP($A59-'576way_Regular Symbol(2wild)'!E$16,'576way_Regular Symbol(2wild)'!$P$3:$U$99,'576way_RegularＸ_W()'!C$3+1,FALSE)),
'576way_Regular Symbol(2wild)'!R58)</f>
        <v>TE</v>
      </c>
      <c r="D59" s="191" t="str">
        <f>IF('576way_Regular Symbol(2wild)'!S58="",
IF($A59-'576way_Regular Symbol(2wild)'!F$16&gt;='576way_RegularＸ_W()'!D$2-1,"",VLOOKUP($A59-'576way_Regular Symbol(2wild)'!F$16,'576way_Regular Symbol(2wild)'!$P$3:$U$99,'576way_RegularＸ_W()'!D$3+1,FALSE)),
'576way_Regular Symbol(2wild)'!S58)</f>
        <v>M5</v>
      </c>
      <c r="E59" s="191" t="str">
        <f>IF('576way_Regular Symbol(2wild)'!T58="",
IF($A59-'576way_Regular Symbol(2wild)'!G$16&gt;='576way_RegularＸ_W()'!E$2-1,"",VLOOKUP($A59-'576way_Regular Symbol(2wild)'!G$16,'576way_Regular Symbol(2wild)'!$P$3:$U$99,'576way_RegularＸ_W()'!E$3+1,FALSE)),
'576way_Regular Symbol(2wild)'!T58)</f>
        <v>Q</v>
      </c>
      <c r="F59" s="191" t="str">
        <f>IF('576way_Regular Symbol(2wild)'!U58="",
IF($A59-'576way_Regular Symbol(2wild)'!H$16&gt;='576way_RegularＸ_W()'!F$2-1,"",VLOOKUP($A59-'576way_Regular Symbol(2wild)'!H$16,'576way_Regular Symbol(2wild)'!$P$3:$U$99,'576way_RegularＸ_W()'!F$3+1,FALSE)),
'576way_Regular Symbol(2wild)'!U58)</f>
        <v>M3</v>
      </c>
      <c r="N59" s="363">
        <f t="shared" si="66"/>
        <v>55</v>
      </c>
      <c r="O59" s="344">
        <f>IF($A59&gt;='576way_Regular Symbol(2wild)'!D$16,"",IF(B59="","",IF(OR(B59=$O$1,B59=$P$1,B60=$O$1,B60=$P$1,B61=$O$1,B61=$P$1),0,1)))</f>
        <v>0</v>
      </c>
      <c r="P59" s="344">
        <f>IF($A59&gt;='576way_Regular Symbol(2wild)'!E$16,"",IF(C59="","",IF(OR(C59=$O$1,C59=$P$1,C60=$O$1,C60=$P$1,C61=$O$1,C61=$P$1),0,1)))</f>
        <v>1</v>
      </c>
      <c r="Q59" s="344">
        <f>IF($A59&gt;='576way_Regular Symbol(2wild)'!F$16,"",IF(D59="","",IF(OR(D59=$O$1,D59=$P$1,D60=$O$1,D60=$P$1,D61=$O$1,D61=$P$1,D62=$O$1,D62=$P$1),0,1)))</f>
        <v>0</v>
      </c>
      <c r="R59" s="344">
        <f>IF($A59&gt;='576way_Regular Symbol(2wild)'!G$16,"",IF(E59="","",IF(OR(E59=$O$1,E59=$P$1,E60=$O$1,E60=$P$1,E61=$O$1,E61=$P$1,E62=$O$1,E62=$P$1),0,1)))</f>
        <v>0</v>
      </c>
      <c r="S59" s="344">
        <f>IF($A59&gt;='576way_Regular Symbol(2wild)'!H$16,"",IF(F59="","",IF(OR(F59=$O$1,F59=$P$1,F60=$O$1,F60=$P$1,F61=$O$1,F61=$P$1,F62=$O$1,F62=$P$1),0,1)))</f>
        <v>1</v>
      </c>
      <c r="U59" s="344">
        <f>IF($A59&gt;='576way_Regular Symbol(2wild)'!D$16,"",IF(B59=0,"",IF(OR(B59=$U$1,B59=$V$1,B60=$U$1,B60=$V$1,B61=$U$1,B61=$V$1),0,1)))</f>
        <v>1</v>
      </c>
      <c r="V59" s="344">
        <f>IF($A59&gt;='576way_Regular Symbol(2wild)'!E$16,"",IF(C59=0,"",IF(OR(C59=$U$1,C59=$V$1,C60=$U$1,C60=$V$1,C61=$U$1,C61=$V$1),0,1)))</f>
        <v>0</v>
      </c>
      <c r="W59" s="3">
        <f>IF($A59&gt;='576way_Regular Symbol(2wild)'!F$16,"",IF(D59=0,"",IF(OR(D59=$U$1,D59=$V$1,D60=$U$1,D60=$V$1,D61=$U$1,D61=$V$1,D62=$U$1,D62=$V$1),0,1)))</f>
        <v>1</v>
      </c>
      <c r="X59" s="3">
        <f>IF($A59&gt;='576way_Regular Symbol(2wild)'!G$16,"",IF(E59=0,"",IF(OR(E59=$U$1,E59=$V$1,E60=$U$1,E60=$V$1,E61=$U$1,E61=$V$1,E62=$U$1,E62=$V$1),0,1)))</f>
        <v>0</v>
      </c>
      <c r="Y59" s="3">
        <f>IF($A59&gt;='576way_Regular Symbol(2wild)'!H$16,"",IF(F59=0,"",IF(OR(F59=$U$1,F59=$V$1,F60=$U$1,F60=$V$1,F61=$U$1,F61=$V$1,F62=$U$1,F62=$V$1),0,1)))</f>
        <v>0</v>
      </c>
      <c r="AA59" s="344">
        <f>IF($A59&gt;='576way_Regular Symbol(2wild)'!D$16,"",IF(B59=0,"",IF(OR(B59=$AA$1,B59=$AB$1,B60=$AA$1,B60=$AB$1,B61=$AA$1,,B61=$AB$1),0,1)))</f>
        <v>1</v>
      </c>
      <c r="AB59" s="344">
        <f>IF($A59&gt;='576way_Regular Symbol(2wild)'!E$16,"",IF(C59=0,"",IF(OR(C59=$AA$1,C59=$AB$1,C60=$AA$1,C60=$AB$1,C61=$AA$1,,C61=$AB$1),0,1)))</f>
        <v>1</v>
      </c>
      <c r="AC59" s="3">
        <f>IF($A59&gt;='576way_Regular Symbol(2wild)'!F$16,"",IF(D59=0,"",IF(OR(D59=$AA$1,D59=$AB$1,D60=$AA$1,D60=$AB$1,D61=$AA$1,D61=$AB$1,D62=$AA$1,D62=$AB$1),0,1)))</f>
        <v>1</v>
      </c>
      <c r="AD59" s="3">
        <f>IF($A59&gt;='576way_Regular Symbol(2wild)'!G$16,"",IF(E59=0,"",IF(OR(E59=$AA$1,E59=$AB$1,E60=$AA$1,E60=$AB$1,E61=$AA$1,E61=$AB$1,E62=$AA$1,E62=$AB$1),0,1)))</f>
        <v>1</v>
      </c>
      <c r="AE59" s="3">
        <f>IF($A59&gt;='576way_Regular Symbol(2wild)'!H$16,"",IF(F59=0,"",IF(OR(F59=$AA$1,F59=$AB$1,F60=$AA$1,F60=$AB$1,F61=$AA$1,F61=$AB$1,F62=$AA$1,F62=$AB$1),0,1)))</f>
        <v>0</v>
      </c>
      <c r="AG59" s="344">
        <f>IF($A59&gt;='576way_Regular Symbol(2wild)'!D$16,"",IF(B59=0,"",IF(OR(B59=$AG$1,B59=$AH$1,B60=$AG$1,B60=$AH$1,B61=$AG$1,B61=$AH$1),0,1)))</f>
        <v>1</v>
      </c>
      <c r="AH59" s="344">
        <f>IF($A59&gt;='576way_Regular Symbol(2wild)'!E$16,"",IF(C59=0,"",IF(OR(C59=$AG$1,C59=$AH$1,C60=$AG$1,C60=$AH$1,C61=$AG$1,C61=$AH$1),0,1)))</f>
        <v>1</v>
      </c>
      <c r="AI59" s="3">
        <f>IF($A59&gt;='576way_Regular Symbol(2wild)'!F$16,"",IF(D59=0,"",IF(OR(D59=$AG$1,D59=$AH$1,D60=$AG$1,D60=$AH$1,D61=$AG$1,D61=$AH$1,D62=$AG$1,D62=$AH$1),0,1)))</f>
        <v>0</v>
      </c>
      <c r="AJ59" s="3">
        <f>IF($A59&gt;='576way_Regular Symbol(2wild)'!G$16,"",IF(E59=0,"",IF(OR(E59=$AG$1,E59=$AH$1,E60=$AG$1,E60=$AH$1,E61=$AG$1,E61=$AH$1,E62=$AG$1,E62=$AH$1),0,1)))</f>
        <v>1</v>
      </c>
      <c r="AK59" s="3">
        <f>IF($A59&gt;='576way_Regular Symbol(2wild)'!H$16,"",IF(F59=0,"",IF(OR(F59=$AG$1,F59=$AH$1,F60=$AG$1,F60=$AH$1,F61=$AG$1,F61=$AH$1,F62=$AG$1,F62=$AH$1),0,1)))</f>
        <v>1</v>
      </c>
      <c r="AM59" s="344">
        <f>IF($A59&gt;='576way_Regular Symbol(2wild)'!D$16,"",IF(B59=0,"",IF(OR(B59=$AM$1,B59=$AN$1,B60=$AM$1,B60=$AN$1,B61=$AM$1,B61=$AN$1),0,1)))</f>
        <v>1</v>
      </c>
      <c r="AN59" s="344">
        <f>IF($A59&gt;='576way_Regular Symbol(2wild)'!E$16,"",IF(C59=0,"",IF(OR(C59=$AM$1,C59=$AN$1,C60=$AM$1,C60=$AN$1,C61=$AM$1,C61=$AN$1),0,1)))</f>
        <v>1</v>
      </c>
      <c r="AO59" s="3">
        <f>IF($A59&gt;='576way_Regular Symbol(2wild)'!F$16,"",IF(D59=0,"",IF(OR(D59=$AM$1,D59=$AN$1,D60=$AM$1,D60=$AN$1,D61=$AM$1,D61=$AN$1,D62=$AM$1,D62=$AN$1),0,1)))</f>
        <v>0</v>
      </c>
      <c r="AP59" s="3">
        <f>IF($A59&gt;='576way_Regular Symbol(2wild)'!G$16,"",IF(E59=0,"",IF(OR(E59=$AM$1,E59=$AN$1,E60=$AM$1,E60=$AN$1,E61=$AM$1,E61=$AN$1,E62=$AM$1,E62=$AN$1),0,1)))</f>
        <v>1</v>
      </c>
      <c r="AQ59" s="3">
        <f>IF($A59&gt;='576way_Regular Symbol(2wild)'!H$16,"",IF(F59=0,"",IF(OR(F59=$AM$1,F59=$AN$1,F60=$AM$1,F60=$AN$1,F61=$AM$1,F61=$AN$1,F62=$AM$1,F62=$AN$1),0,1)))</f>
        <v>1</v>
      </c>
      <c r="AS59" s="344">
        <f>IF($A59&gt;='576way_Regular Symbol(2wild)'!D$16,"",IF(B59=0,"",IF(OR(B59=$AM$1,B59=$AT$1,B60=$AM$1,B60=$AT$1,B61=$AM$1,B61=$AT$1),0,1)))</f>
        <v>1</v>
      </c>
      <c r="AT59" s="344">
        <f>IF($A59&gt;='576way_Regular Symbol(2wild)'!E$16,"",IF(C59=0,"",IF(OR(C59=$AM$1,C59=$AT$1,C60=$AM$1,C60=$AT$1,C61=$AM$1,C61=$AT$1),0,1)))</f>
        <v>1</v>
      </c>
      <c r="AU59" s="3">
        <f>IF($A59&gt;='576way_Regular Symbol(2wild)'!F$16,"",IF(D59=0,"",IF(OR(D59=$AM$1,D59=$AT$1,D60=$AM$1,D60=$AT$1,D61=$AM$1,D61=$AT$1,D62=$AM$1,D62=$AT$1),0,1)))</f>
        <v>1</v>
      </c>
      <c r="AV59" s="3">
        <f>IF($A59&gt;='576way_Regular Symbol(2wild)'!G$16,"",IF(E59=0,"",IF(OR(E59=$AM$1,E59=$AT$1,E60=$AM$1,E60=$AT$1,E61=$AM$1,E61=$AT$1,E62=$AM$1,E62=$AT$1),0,1)))</f>
        <v>1</v>
      </c>
      <c r="AW59" s="3">
        <f>IF($A59&gt;='576way_Regular Symbol(2wild)'!H$16,"",IF(F59=0,"",IF(OR(F59=$AM$1,F59=$AT$1,F60=$AM$1,F60=$AT$1,F61=$AM$1,F61=$AT$1,F62=$AM$1,F62=$AT$1),0,1)))</f>
        <v>1</v>
      </c>
      <c r="AY59" s="344">
        <f>IF($A59&gt;='576way_Regular Symbol(2wild)'!D$16,"",IF(B59=0,"",IF(OR(B59=$AM$1,B59=$AZ$1,B60=$AM$1,B60=$AZ$1,B61=$AM$1,B61=$AZ$1),0,1)))</f>
        <v>1</v>
      </c>
      <c r="AZ59" s="344">
        <f>IF($A59&gt;='576way_Regular Symbol(2wild)'!E$16,"",IF(C59=0,"",IF(OR(C59=$AM$1,C59=$AZ$1,C60=$AM$1,C60=$AZ$1,C61=$AM$1,C61=$AZ$1),0,1)))</f>
        <v>1</v>
      </c>
      <c r="BA59" s="3">
        <f>IF($A59&gt;='576way_Regular Symbol(2wild)'!F$16,"",IF(D59=0,"",IF(OR(D59=$AM$1,D59=$AZ$1,D60=$AM$1,D60=$AZ$1,D61=$AM$1,D61=$AZ$1,D62=$AM$1,D62=$AZ$1),0,1)))</f>
        <v>1</v>
      </c>
      <c r="BB59" s="3">
        <f>IF($A59&gt;='576way_Regular Symbol(2wild)'!G$16,"",IF(E59=0,"",IF(OR(E59=$AM$1,E59=$AZ$1,E60=$AM$1,E60=$AZ$1,E61=$AM$1,E61=$AZ$1,E62=$AM$1,E62=$AZ$1),0,1)))</f>
        <v>1</v>
      </c>
      <c r="BC59" s="3">
        <f>IF($A59&gt;='576way_Regular Symbol(2wild)'!H$16,"",IF(F59=0,"",IF(OR(F59=$AM$1,F59=$AZ$1,F60=$AM$1,F60=$AZ$1,F61=$AM$1,F61=$AZ$1,F62=$AM$1,F62=$AZ$1),0,1)))</f>
        <v>1</v>
      </c>
      <c r="BE59" s="344">
        <f>IF($A59&gt;='576way_Regular Symbol(2wild)'!D$16,"",IF(B59=0,"",IF(OR(B59=$AM$1,B59=$BF$1,B60=$AM$1,B60=$BF$1,B61=$AM$1,B61=$BF$1),0,1)))</f>
        <v>1</v>
      </c>
      <c r="BF59" s="344">
        <f>IF($A59&gt;='576way_Regular Symbol(2wild)'!E$16,"",IF(C59=0,"",IF(OR(C59=$AM$1,C59=$BF$1,C60=$AM$1,C60=$BF$1,C61=$AM$1,C61=$BF$1),0,1)))</f>
        <v>1</v>
      </c>
      <c r="BG59" s="3">
        <f>IF($A59&gt;='576way_Regular Symbol(2wild)'!F$16,"",IF(D59=0,"",COUNTIF(D59:D62,$BF$1)))</f>
        <v>0</v>
      </c>
      <c r="BH59" s="3">
        <f>IF($A59&gt;='576way_Regular Symbol(2wild)'!G$16,"",IF(E59=0,"",COUNTIF(E59:E62,$BF$1)))</f>
        <v>0</v>
      </c>
      <c r="BI59" s="3">
        <f>IF($A59&gt;='576way_Regular Symbol(2wild)'!H$16,"",IF(F59=0,"",COUNTIF(F59:F62,$BF$1)))</f>
        <v>0</v>
      </c>
      <c r="BK59" s="344">
        <f>IF($A59&gt;='576way_Regular Symbol(2wild)'!D$16,"",IF(B59=0,"",IF(OR(B59=$AM$1,B59=$BL$1,B60=$AM$1,B60=$BL$1,B61=$AM$1,B61=$BL$1),0,1)))</f>
        <v>1</v>
      </c>
      <c r="BL59" s="344">
        <f>IF($A59&gt;='576way_Regular Symbol(2wild)'!E$16,"",IF(C59=0,"",IF(OR(C59=$AM$1,C59=$BL$1,C60=$AM$1,C60=$BL$1,C61=$AM$1,C61=$BL$1),0,1)))</f>
        <v>1</v>
      </c>
      <c r="BM59" s="3">
        <f>IF($A59&gt;='576way_Regular Symbol(2wild)'!F$16,"",IF(D59=0,"",IF(OR(D59=$AM$1,D59=$BL$1,D60=$AM$1,D60=$BL$1,D61=$AM$1,D61=$BL$1,D62=$AM$1,D62=$BL$1),0,1)))</f>
        <v>1</v>
      </c>
      <c r="BN59" s="3">
        <f>IF($A59&gt;='576way_Regular Symbol(2wild)'!G$16,"",IF(E59=0,"",IF(OR(E59=$AM$1,E59=$BL$1,E60=$AM$1,E60=$BL$1,E61=$AM$1,E61=$BL$1,E62=$AM$1,E62=$BL$1),0,1)))</f>
        <v>1</v>
      </c>
      <c r="BO59" s="3">
        <f>IF($A59&gt;='576way_Regular Symbol(2wild)'!H$16,"",IF(F59=0,"",IF(OR(F59=$AM$1,F59=$BL$1,F60=$AM$1,F60=$BL$1,F61=$AM$1,F61=$BL$1,F62=$AM$1,F62=$BL$1),0,1)))</f>
        <v>1</v>
      </c>
      <c r="BQ59" s="3">
        <f>IF($A59&gt;='576way_Regular Symbol(2wild)'!D$16,"",IF(B59=0,"",IF(OR(B59=$BQ$1,B59=$BR$1,B60=$BQ$1,B60=$BR$1,B61=$BQ$1,B61=$BR$1),0,1)))</f>
        <v>1</v>
      </c>
      <c r="BR59" s="3">
        <f>IF($A59&gt;='576way_Regular Symbol(2wild)'!E$16,"",IF(C59=0,"",IF(OR(C59=$BQ$1,C59=$BR$1,C60=$BQ$1,C60=$BR$1,C61=$BQ$1,C61=$BR$1),0,1)))</f>
        <v>0</v>
      </c>
      <c r="BS59" s="3">
        <f>IF($A59&gt;='576way_Regular Symbol(2wild)'!F$16,"",IF(D59=0,"",IF(OR(D59=$BQ$1,D59=$BR$1,D60=$BQ$1,D60=$BR$1,D61=$BQ$1,D61=$BR$1,D62=$BQ$1,D62=$BR$1),0,1)))</f>
        <v>1</v>
      </c>
      <c r="BT59" s="3">
        <f>IF($A59&gt;='576way_Regular Symbol(2wild)'!G$16,"",IF(E59=0,"",IF(OR(E59=$BQ$1,E59=$BR$1,E60=$BQ$1,E60=$BR$1,E61=$BQ$1,E61=$BR$1,E62=$BQ$1,E62=$BR$1),0,1)))</f>
        <v>1</v>
      </c>
      <c r="BU59" s="3">
        <f>IF($A59&gt;='576way_Regular Symbol(2wild)'!H$16,"",IF(F59=0,"",IF(OR(F59=$BQ$1,F59=$BR$1,F60=$BQ$1,F60=$BR$1,F61=$BQ$1,F61=$BR$1,F62=$BQ$1,F62=$BR$1),0,1)))</f>
        <v>1</v>
      </c>
      <c r="BW59" s="3">
        <f>IF($A59&gt;='576way_Regular Symbol(2wild)'!D$16,"",IF(B59=0,"",IF(OR(B59=$BW$1,B60=$BW$1,B61=$BW$1,B59=$BX$1,B60=$BX$1,B61=$BX$1),0,1)))</f>
        <v>1</v>
      </c>
      <c r="BX59" s="3">
        <f>IF($A59&gt;='576way_Regular Symbol(2wild)'!E$16,"",IF(C59=0,"",IF(OR(C59=$BW$1,C60=$BW$1,C61=$BW$1,C59=$BX$1,C60=$BX$1,C61=$BX$1),0,1)))</f>
        <v>1</v>
      </c>
      <c r="BY59" s="3">
        <f>IF($A59&gt;='576way_Regular Symbol(2wild)'!F$16,"",IF(D59=0,"",IF(OR(D59=$BW$1,D60=$BW$1,D61=$BW$1,D59=$BX$1,D60=$BX$1,D61=$BX$1,D62=$BW$1,D62=$BX$1),0,1)))</f>
        <v>1</v>
      </c>
      <c r="BZ59" s="3">
        <f>IF($A59&gt;='576way_Regular Symbol(2wild)'!G$16,"",IF(E59=0,"",IF(OR(E59=$BW$1,E60=$BW$1,E61=$BW$1,E59=$BX$1,E60=$BX$1,E61=$BX$1,E62=$BW$1,E62=$BX$1),0,1)))</f>
        <v>1</v>
      </c>
      <c r="CA59" s="3">
        <f>IF($A59&gt;='576way_Regular Symbol(2wild)'!H$16,"",IF(F59=0,"",IF(OR(F59=$BW$1,F60=$BW$1,F61=$BW$1,F59=$BX$1,F60=$BX$1,F61=$BX$1,F62=$BW$1,F62=$BX$1),0,1)))</f>
        <v>0</v>
      </c>
      <c r="CC59" s="3">
        <f>IF($A59&gt;='576way_Regular Symbol(2wild)'!D$16,"",IF(B59=0,"",IF(OR(B59=$BW$1,B60=$BW$1,B61=$BW$1,B59=$CD$1,B60=$CD$1,B61=$CD$1),0,1)))</f>
        <v>0</v>
      </c>
      <c r="CD59" s="3">
        <f>IF($A59&gt;='576way_Regular Symbol(2wild)'!E$16,"",IF(C59=0,"",IF(OR(C59=$BW$1,C60=$BW$1,C61=$BW$1,C59=$CD$1,C60=$CD$1,C61=$CD$1),0,1)))</f>
        <v>1</v>
      </c>
      <c r="CE59" s="3">
        <f>IF($A59&gt;='576way_Regular Symbol(2wild)'!F$16,"",IF(D59=0,"",IF(OR(D59=$BW$1,D60=$BW$1,D61=$BW$1,D59=$CD$1,D60=$CD$1,D61=$CD$1,D62=$BW$1,D62=$CD$1),0,1)))</f>
        <v>1</v>
      </c>
      <c r="CF59" s="3">
        <f>IF($A59&gt;='576way_Regular Symbol(2wild)'!G$16,"",IF(E59=0,"",IF(OR(E59=$BW$1,E60=$BW$1,E61=$BW$1,E59=$CD$1,E60=$CD$1,E61=$CD$1,E62=$BW$1,E62=$CD$1),0,1)))</f>
        <v>0</v>
      </c>
      <c r="CG59" s="3">
        <f>IF($A59&gt;='576way_Regular Symbol(2wild)'!H$16,"",IF(F59=0,"",IF(OR(F59=$BW$1,F60=$BW$1,F61=$BW$1,F59=$CD$1,F60=$CD$1,F61=$CD$1,F62=$BW$1,F62=$CD$1),0,1)))</f>
        <v>1</v>
      </c>
      <c r="CI59" s="3">
        <f>IF($A59&gt;='576way_Regular Symbol(2wild)'!D$16,"",IF(B59=0,"",IF(OR(B59=$BW$1,B60=$BW$1,B61=$BW$1,B59=$CJ$1,B60=$CJ$1,B61=$CJ$1),0,1)))</f>
        <v>0</v>
      </c>
      <c r="CJ59" s="3">
        <f>IF($A59&gt;='576way_Regular Symbol(2wild)'!E$16,"",IF(C59=0,"",IF(OR(C59=$BW$1,C60=$BW$1,C61=$BW$1,C59=$CJ$1,C60=$CJ$1,C61=$CJ$1),0,1)))</f>
        <v>1</v>
      </c>
      <c r="CK59" s="3">
        <f>IF($A59&gt;='576way_Regular Symbol(2wild)'!F$16,"",IF(D59=0,"",IF(OR(D59=$BW$1,D60=$BW$1,D61=$BW$1,D59=$CJ$1,D60=$CJ$1,D61=$CJ$1,D62=$BW$1,D62=$CJ$1),0,1)))</f>
        <v>0</v>
      </c>
      <c r="CL59" s="3">
        <f>IF($A59&gt;='576way_Regular Symbol(2wild)'!G$16,"",IF(E59=0,"",IF(OR(E59=$BW$1,E60=$BW$1,E61=$BW$1,E59=$CJ$1,E60=$CJ$1,E61=$CJ$1,E62=$BW$1,E62=$CJ$1),0,1)))</f>
        <v>1</v>
      </c>
      <c r="CM59" s="3">
        <f>IF($A59&gt;='576way_Regular Symbol(2wild)'!H$16,"",IF(F59=0,"",IF(OR(F59=$BW$1,F60=$BW$1,F61=$BW$1,F59=$CJ$1,F60=$CJ$1,F61=$CJ$1,F62=$BW$1,F62=$CJ$1),0,1)))</f>
        <v>0</v>
      </c>
      <c r="CO59" s="3">
        <f>IF($A59&gt;='576way_Regular Symbol(2wild)'!D$16,"",IF(B59=0,"",IF(OR(B59=$BW$1,B60=$BW$1,B61=$BW$1,B59=$CP$1,B60=$CP$1,B61=$CP$1),0,1)))</f>
        <v>1</v>
      </c>
      <c r="CP59" s="3">
        <f>IF($A59&gt;='576way_Regular Symbol(2wild)'!E$16,"",IF(C59=0,"",IF(OR(C59=$BW$1,C60=$BW$1,C61=$BW$1,C59=$CP$1,C60=$CP$1,C61=$CP$1),0,1)))</f>
        <v>0</v>
      </c>
      <c r="CQ59" s="3">
        <f>IF($A59&gt;='576way_Regular Symbol(2wild)'!F$16,"",IF(D59=0,"",IF(OR(D59=$BW$1,D60=$BW$1,D61=$BW$1,D59=$CP$1,D60=$CP$1,D61=$CP$1,D62=$BW$1,D62=$CP$1),0,1)))</f>
        <v>1</v>
      </c>
      <c r="CR59" s="3">
        <f>IF($A59&gt;='576way_Regular Symbol(2wild)'!G$16,"",IF(E59=0,"",IF(OR(E59=$BW$1,E60=$BW$1,E61=$BW$1,E59=$CP$1,E60=$CP$1,E61=$CP$1,E62=$BW$1,E62=$CP$1),0,1)))</f>
        <v>1</v>
      </c>
      <c r="CS59" s="3">
        <f>IF($A59&gt;='576way_Regular Symbol(2wild)'!H$16,"",IF(F59=0,"",IF(OR(F59=$BW$1,F60=$BW$1,F61=$BW$1,F59=$CP$1,F60=$CP$1,F61=$CP$1,F62=$BW$1,F62=$CP$1),0,1)))</f>
        <v>1</v>
      </c>
      <c r="CU59" s="3">
        <f>IF($A59&gt;='576way_Regular Symbol(2wild)'!D$16,"",IF(B59=0,"",IF(OR(B59=$BW$1,B60=$BW$1,B61=$BW$1,B59=$CV$1,B60=$CV$1,B61=$CV$1),0,1)))</f>
        <v>1</v>
      </c>
      <c r="CV59" s="3">
        <f>IF($A59&gt;='576way_Regular Symbol(2wild)'!E$16,"",IF(C59=0,"",IF(OR(C59=$BW$1,C60=$BW$1,C61=$BW$1,C59=$CV$1,C60=$CV$1,C61=$CV$1),0,1)))</f>
        <v>1</v>
      </c>
      <c r="CW59" s="3">
        <f>IF($A59&gt;='576way_Regular Symbol(2wild)'!F$16,"",IF(D59=0,"",IF(OR(D59=$BW$1,D60=$BW$1,D61=$BW$1,D59=$CV$1,D60=$CV$1,D61=$CV$1,D62=$BW$1,D62=$CV$1),0,1)))</f>
        <v>1</v>
      </c>
      <c r="CX59" s="3">
        <f>IF($A59&gt;='576way_Regular Symbol(2wild)'!G$16,"",IF(E59=0,"",IF(OR(E59=$BW$1,E60=$BW$1,E61=$BW$1,E59=$CV$1,E60=$CV$1,E61=$CV$1,E62=$BW$1,E62=$CV$1),0,1)))</f>
        <v>1</v>
      </c>
      <c r="CY59" s="3">
        <f>IF($A59&gt;='576way_Regular Symbol(2wild)'!H$16,"",IF(F59=0,"",IF(OR(F59=$BW$1,F60=$BW$1,F61=$BW$1,F59=$CV$1,F60=$CV$1,F61=$CV$1,F62=$BW$1,F62=$CV$1),0,1)))</f>
        <v>1</v>
      </c>
    </row>
    <row r="60" spans="1:103">
      <c r="A60" s="337">
        <f>IF('243way_Regular Symbol'!L59="","",'243way_Regular Symbol'!L59)</f>
        <v>56</v>
      </c>
      <c r="B60" s="191" t="str">
        <f>IF('576way_Regular Symbol(2wild)'!Q59="",
IF($A60-'576way_Regular Symbol(2wild)'!D$16&gt;='576way_RegularＸ_W()'!B$2-1,"",VLOOKUP($A60-'576way_Regular Symbol(2wild)'!D$16,'576way_Regular Symbol(2wild)'!$P$3:$U$99,'576way_RegularＸ_W()'!B$3+1,FALSE)),
'576way_Regular Symbol(2wild)'!Q59)</f>
        <v>Q</v>
      </c>
      <c r="C60" s="191" t="str">
        <f>IF('576way_Regular Symbol(2wild)'!R59="",
IF($A60-'576way_Regular Symbol(2wild)'!E$16&gt;='576way_RegularＸ_W()'!C$2-1,"",VLOOKUP($A60-'576way_Regular Symbol(2wild)'!E$16,'576way_Regular Symbol(2wild)'!$P$3:$U$99,'576way_RegularＸ_W()'!C$3+1,FALSE)),
'576way_Regular Symbol(2wild)'!R59)</f>
        <v>M2</v>
      </c>
      <c r="D60" s="191" t="str">
        <f>IF('576way_Regular Symbol(2wild)'!S59="",
IF($A60-'576way_Regular Symbol(2wild)'!F$16&gt;='576way_RegularＸ_W()'!D$2-1,"",VLOOKUP($A60-'576way_Regular Symbol(2wild)'!F$16,'576way_Regular Symbol(2wild)'!$P$3:$U$99,'576way_RegularＸ_W()'!D$3+1,FALSE)),
'576way_Regular Symbol(2wild)'!S59)</f>
        <v>M1</v>
      </c>
      <c r="E60" s="191" t="str">
        <f>IF('576way_Regular Symbol(2wild)'!T59="",
IF($A60-'576way_Regular Symbol(2wild)'!G$16&gt;='576way_RegularＸ_W()'!E$2-1,"",VLOOKUP($A60-'576way_Regular Symbol(2wild)'!G$16,'576way_Regular Symbol(2wild)'!$P$3:$U$99,'576way_RegularＸ_W()'!E$3+1,FALSE)),
'576way_Regular Symbol(2wild)'!T59)</f>
        <v>M1</v>
      </c>
      <c r="F60" s="191" t="str">
        <f>IF('576way_Regular Symbol(2wild)'!U59="",
IF($A60-'576way_Regular Symbol(2wild)'!H$16&gt;='576way_RegularＸ_W()'!F$2-1,"",VLOOKUP($A60-'576way_Regular Symbol(2wild)'!H$16,'576way_Regular Symbol(2wild)'!$P$3:$U$99,'576way_RegularＸ_W()'!F$3+1,FALSE)),
'576way_Regular Symbol(2wild)'!U59)</f>
        <v>J</v>
      </c>
      <c r="N60" s="363">
        <f t="shared" si="66"/>
        <v>56</v>
      </c>
      <c r="O60" s="344">
        <f>IF($A60&gt;='576way_Regular Symbol(2wild)'!D$16,"",IF(B60="","",IF(OR(B60=$O$1,B60=$P$1,B61=$O$1,B61=$P$1,B62=$O$1,B62=$P$1),0,1)))</f>
        <v>1</v>
      </c>
      <c r="P60" s="344">
        <f>IF($A60&gt;='576way_Regular Symbol(2wild)'!E$16,"",IF(C60="","",IF(OR(C60=$O$1,C60=$P$1,C61=$O$1,C61=$P$1,C62=$O$1,C62=$P$1),0,1)))</f>
        <v>0</v>
      </c>
      <c r="Q60" s="344">
        <f>IF($A60&gt;='576way_Regular Symbol(2wild)'!F$16,"",IF(D60="","",IF(OR(D60=$O$1,D60=$P$1,D61=$O$1,D61=$P$1,D62=$O$1,D62=$P$1,D63=$O$1,D63=$P$1),0,1)))</f>
        <v>0</v>
      </c>
      <c r="R60" s="344" t="str">
        <f>IF($A60&gt;='576way_Regular Symbol(2wild)'!G$16,"",IF(E60="","",IF(OR(E60=$O$1,E60=$P$1,E61=$O$1,E61=$P$1,E62=$O$1,E62=$P$1,E63=$O$1,E63=$P$1),0,1)))</f>
        <v/>
      </c>
      <c r="S60" s="344">
        <f>IF($A60&gt;='576way_Regular Symbol(2wild)'!H$16,"",IF(F60="","",IF(OR(F60=$O$1,F60=$P$1,F61=$O$1,F61=$P$1,F62=$O$1,F62=$P$1,F63=$O$1,F63=$P$1),0,1)))</f>
        <v>1</v>
      </c>
      <c r="U60" s="344">
        <f>IF($A60&gt;='576way_Regular Symbol(2wild)'!D$16,"",IF(B60=0,"",IF(OR(B60=$U$1,B60=$V$1,B61=$U$1,B61=$V$1,B62=$U$1,B62=$V$1),0,1)))</f>
        <v>1</v>
      </c>
      <c r="V60" s="344">
        <f>IF($A60&gt;='576way_Regular Symbol(2wild)'!E$16,"",IF(C60=0,"",IF(OR(C60=$U$1,C60=$V$1,C61=$U$1,C61=$V$1,C62=$U$1,C62=$V$1),0,1)))</f>
        <v>0</v>
      </c>
      <c r="W60" s="3">
        <f>IF($A60&gt;='576way_Regular Symbol(2wild)'!F$16,"",IF(D60=0,"",IF(OR(D60=$U$1,D60=$V$1,D61=$U$1,D61=$V$1,D62=$U$1,D62=$V$1,D63=$U$1,D63=$V$1),0,1)))</f>
        <v>1</v>
      </c>
      <c r="X60" s="3" t="str">
        <f>IF($A60&gt;='576way_Regular Symbol(2wild)'!G$16,"",IF(E60=0,"",IF(OR(E60=$U$1,E60=$V$1,E61=$U$1,E61=$V$1,E62=$U$1,E62=$V$1,E63=$U$1,E63=$V$1),0,1)))</f>
        <v/>
      </c>
      <c r="Y60" s="3">
        <f>IF($A60&gt;='576way_Regular Symbol(2wild)'!H$16,"",IF(F60=0,"",IF(OR(F60=$U$1,F60=$V$1,F61=$U$1,F61=$V$1,F62=$U$1,F62=$V$1,F63=$U$1,F63=$V$1),0,1)))</f>
        <v>0</v>
      </c>
      <c r="AA60" s="344">
        <f>IF($A60&gt;='576way_Regular Symbol(2wild)'!D$16,"",IF(B60=0,"",IF(OR(B60=$AA$1,B60=$AB$1,B61=$AA$1,B61=$AB$1,B62=$AA$1,,B62=$AB$1),0,1)))</f>
        <v>1</v>
      </c>
      <c r="AB60" s="344">
        <f>IF($A60&gt;='576way_Regular Symbol(2wild)'!E$16,"",IF(C60=0,"",IF(OR(C60=$AA$1,C60=$AB$1,C61=$AA$1,C61=$AB$1,C62=$AA$1,,C62=$AB$1),0,1)))</f>
        <v>0</v>
      </c>
      <c r="AC60" s="3">
        <f>IF($A60&gt;='576way_Regular Symbol(2wild)'!F$16,"",IF(D60=0,"",IF(OR(D60=$AA$1,D60=$AB$1,D61=$AA$1,D61=$AB$1,D62=$AA$1,D62=$AB$1,D63=$AA$1,D63=$AB$1),0,1)))</f>
        <v>1</v>
      </c>
      <c r="AD60" s="3" t="str">
        <f>IF($A60&gt;='576way_Regular Symbol(2wild)'!G$16,"",IF(E60=0,"",IF(OR(E60=$AA$1,E60=$AB$1,E61=$AA$1,E61=$AB$1,E62=$AA$1,E62=$AB$1,E63=$AA$1,E63=$AB$1),0,1)))</f>
        <v/>
      </c>
      <c r="AE60" s="3">
        <f>IF($A60&gt;='576way_Regular Symbol(2wild)'!H$16,"",IF(F60=0,"",IF(OR(F60=$AA$1,F60=$AB$1,F61=$AA$1,F61=$AB$1,F62=$AA$1,F62=$AB$1,F63=$AA$1,F63=$AB$1),0,1)))</f>
        <v>1</v>
      </c>
      <c r="AG60" s="344">
        <f>IF($A60&gt;='576way_Regular Symbol(2wild)'!D$16,"",IF(B60=0,"",IF(OR(B60=$AG$1,B60=$AH$1,B61=$AG$1,B61=$AH$1,B62=$AG$1,B62=$AH$1),0,1)))</f>
        <v>1</v>
      </c>
      <c r="AH60" s="344">
        <f>IF($A60&gt;='576way_Regular Symbol(2wild)'!E$16,"",IF(C60=0,"",IF(OR(C60=$AG$1,C60=$AH$1,C61=$AG$1,C61=$AH$1,C62=$AG$1,C62=$AH$1),0,1)))</f>
        <v>0</v>
      </c>
      <c r="AI60" s="3">
        <f>IF($A60&gt;='576way_Regular Symbol(2wild)'!F$16,"",IF(D60=0,"",IF(OR(D60=$AG$1,D60=$AH$1,D61=$AG$1,D61=$AH$1,D62=$AG$1,D62=$AH$1,D63=$AG$1,D63=$AH$1),0,1)))</f>
        <v>0</v>
      </c>
      <c r="AJ60" s="3" t="str">
        <f>IF($A60&gt;='576way_Regular Symbol(2wild)'!G$16,"",IF(E60=0,"",IF(OR(E60=$AG$1,E60=$AH$1,E61=$AG$1,E61=$AH$1,E62=$AG$1,E62=$AH$1,E63=$AG$1,E63=$AH$1),0,1)))</f>
        <v/>
      </c>
      <c r="AK60" s="3">
        <f>IF($A60&gt;='576way_Regular Symbol(2wild)'!H$16,"",IF(F60=0,"",IF(OR(F60=$AG$1,F60=$AH$1,F61=$AG$1,F61=$AH$1,F62=$AG$1,F62=$AH$1,F63=$AG$1,F63=$AH$1),0,1)))</f>
        <v>1</v>
      </c>
      <c r="AM60" s="344">
        <f>IF($A60&gt;='576way_Regular Symbol(2wild)'!D$16,"",IF(B60=0,"",IF(OR(B60=$AM$1,B60=$AN$1,B61=$AM$1,B61=$AN$1,B62=$AM$1,B62=$AN$1),0,1)))</f>
        <v>1</v>
      </c>
      <c r="AN60" s="344">
        <f>IF($A60&gt;='576way_Regular Symbol(2wild)'!E$16,"",IF(C60=0,"",IF(OR(C60=$AM$1,C60=$AN$1,C61=$AM$1,C61=$AN$1,C62=$AM$1,C62=$AN$1),0,1)))</f>
        <v>0</v>
      </c>
      <c r="AO60" s="3">
        <f>IF($A60&gt;='576way_Regular Symbol(2wild)'!F$16,"",IF(D60=0,"",IF(OR(D60=$AM$1,D60=$AN$1,D61=$AM$1,D61=$AN$1,D62=$AM$1,D62=$AN$1,D63=$AM$1,D63=$AN$1),0,1)))</f>
        <v>1</v>
      </c>
      <c r="AP60" s="3" t="str">
        <f>IF($A60&gt;='576way_Regular Symbol(2wild)'!G$16,"",IF(E60=0,"",IF(OR(E60=$AM$1,E60=$AN$1,E61=$AM$1,E61=$AN$1,E62=$AM$1,E62=$AN$1,E63=$AM$1,E63=$AN$1),0,1)))</f>
        <v/>
      </c>
      <c r="AQ60" s="3">
        <f>IF($A60&gt;='576way_Regular Symbol(2wild)'!H$16,"",IF(F60=0,"",IF(OR(F60=$AM$1,F60=$AN$1,F61=$AM$1,F61=$AN$1,F62=$AM$1,F62=$AN$1,F63=$AM$1,F63=$AN$1),0,1)))</f>
        <v>1</v>
      </c>
      <c r="AS60" s="344">
        <f>IF($A60&gt;='576way_Regular Symbol(2wild)'!D$16,"",IF(B60=0,"",IF(OR(B60=$AM$1,B60=$AT$1,B61=$AM$1,B61=$AT$1,B62=$AM$1,B62=$AT$1),0,1)))</f>
        <v>1</v>
      </c>
      <c r="AT60" s="344">
        <f>IF($A60&gt;='576way_Regular Symbol(2wild)'!E$16,"",IF(C60=0,"",IF(OR(C60=$AM$1,C60=$AT$1,C61=$AM$1,C61=$AT$1,C62=$AM$1,C62=$AT$1),0,1)))</f>
        <v>0</v>
      </c>
      <c r="AU60" s="3">
        <f>IF($A60&gt;='576way_Regular Symbol(2wild)'!F$16,"",IF(D60=0,"",IF(OR(D60=$AM$1,D60=$AT$1,D61=$AM$1,D61=$AT$1,D62=$AM$1,D62=$AT$1,D63=$AM$1,D63=$AT$1),0,1)))</f>
        <v>1</v>
      </c>
      <c r="AV60" s="3" t="str">
        <f>IF($A60&gt;='576way_Regular Symbol(2wild)'!G$16,"",IF(E60=0,"",IF(OR(E60=$AM$1,E60=$AT$1,E61=$AM$1,E61=$AT$1,E62=$AM$1,E62=$AT$1,E63=$AM$1,E63=$AT$1),0,1)))</f>
        <v/>
      </c>
      <c r="AW60" s="3">
        <f>IF($A60&gt;='576way_Regular Symbol(2wild)'!H$16,"",IF(F60=0,"",IF(OR(F60=$AM$1,F60=$AT$1,F61=$AM$1,F61=$AT$1,F62=$AM$1,F62=$AT$1,F63=$AM$1,F63=$AT$1),0,1)))</f>
        <v>1</v>
      </c>
      <c r="AY60" s="344">
        <f>IF($A60&gt;='576way_Regular Symbol(2wild)'!D$16,"",IF(B60=0,"",IF(OR(B60=$AM$1,B60=$AZ$1,B61=$AM$1,B61=$AZ$1,B62=$AM$1,B62=$AZ$1),0,1)))</f>
        <v>1</v>
      </c>
      <c r="AZ60" s="344">
        <f>IF($A60&gt;='576way_Regular Symbol(2wild)'!E$16,"",IF(C60=0,"",IF(OR(C60=$AM$1,C60=$AZ$1,C61=$AM$1,C61=$AZ$1,C62=$AM$1,C62=$AZ$1),0,1)))</f>
        <v>0</v>
      </c>
      <c r="BA60" s="3">
        <f>IF($A60&gt;='576way_Regular Symbol(2wild)'!F$16,"",IF(D60=0,"",IF(OR(D60=$AM$1,D60=$AZ$1,D61=$AM$1,D61=$AZ$1,D62=$AM$1,D62=$AZ$1,D63=$AM$1,D63=$AZ$1),0,1)))</f>
        <v>1</v>
      </c>
      <c r="BB60" s="3" t="str">
        <f>IF($A60&gt;='576way_Regular Symbol(2wild)'!G$16,"",IF(E60=0,"",IF(OR(E60=$AM$1,E60=$AZ$1,E61=$AM$1,E61=$AZ$1,E62=$AM$1,E62=$AZ$1,E63=$AM$1,E63=$AZ$1),0,1)))</f>
        <v/>
      </c>
      <c r="BC60" s="3">
        <f>IF($A60&gt;='576way_Regular Symbol(2wild)'!H$16,"",IF(F60=0,"",IF(OR(F60=$AM$1,F60=$AZ$1,F61=$AM$1,F61=$AZ$1,F62=$AM$1,F62=$AZ$1,F63=$AM$1,F63=$AZ$1),0,1)))</f>
        <v>1</v>
      </c>
      <c r="BE60" s="344">
        <f>IF($A60&gt;='576way_Regular Symbol(2wild)'!D$16,"",IF(B60=0,"",IF(OR(B60=$AM$1,B60=$BF$1,B61=$AM$1,B61=$BF$1,B62=$AM$1,B62=$BF$1),0,1)))</f>
        <v>1</v>
      </c>
      <c r="BF60" s="344">
        <f>IF($A60&gt;='576way_Regular Symbol(2wild)'!E$16,"",IF(C60=0,"",IF(OR(C60=$AM$1,C60=$BF$1,C61=$AM$1,C61=$BF$1,C62=$AM$1,C62=$BF$1),0,1)))</f>
        <v>0</v>
      </c>
      <c r="BG60" s="3">
        <f>IF($A60&gt;='576way_Regular Symbol(2wild)'!F$16,"",IF(D60=0,"",COUNTIF(D60:D63,$BF$1)))</f>
        <v>0</v>
      </c>
      <c r="BH60" s="3" t="str">
        <f>IF($A60&gt;='576way_Regular Symbol(2wild)'!G$16,"",IF(E60=0,"",COUNTIF(E60:E63,$BF$1)))</f>
        <v/>
      </c>
      <c r="BI60" s="3">
        <f>IF($A60&gt;='576way_Regular Symbol(2wild)'!H$16,"",IF(F60=0,"",COUNTIF(F60:F63,$BF$1)))</f>
        <v>0</v>
      </c>
      <c r="BK60" s="344">
        <f>IF($A60&gt;='576way_Regular Symbol(2wild)'!D$16,"",IF(B60=0,"",IF(OR(B60=$AM$1,B60=$BL$1,B61=$AM$1,B61=$BL$1,B62=$AM$1,B62=$BL$1),0,1)))</f>
        <v>1</v>
      </c>
      <c r="BL60" s="344">
        <f>IF($A60&gt;='576way_Regular Symbol(2wild)'!E$16,"",IF(C60=0,"",IF(OR(C60=$AM$1,C60=$BL$1,C61=$AM$1,C61=$BL$1,C62=$AM$1,C62=$BL$1),0,1)))</f>
        <v>0</v>
      </c>
      <c r="BM60" s="3">
        <f>IF($A60&gt;='576way_Regular Symbol(2wild)'!F$16,"",IF(D60=0,"",IF(OR(D60=$AM$1,D60=$BL$1,D61=$AM$1,D61=$BL$1,D62=$AM$1,D62=$BL$1,D63=$AM$1,D63=$BL$1),0,1)))</f>
        <v>1</v>
      </c>
      <c r="BN60" s="3" t="str">
        <f>IF($A60&gt;='576way_Regular Symbol(2wild)'!G$16,"",IF(E60=0,"",IF(OR(E60=$AM$1,E60=$BL$1,E61=$AM$1,E61=$BL$1,E62=$AM$1,E62=$BL$1,E63=$AM$1,E63=$BL$1),0,1)))</f>
        <v/>
      </c>
      <c r="BO60" s="3">
        <f>IF($A60&gt;='576way_Regular Symbol(2wild)'!H$16,"",IF(F60=0,"",IF(OR(F60=$AM$1,F60=$BL$1,F61=$AM$1,F61=$BL$1,F62=$AM$1,F62=$BL$1,F63=$AM$1,F63=$BL$1),0,1)))</f>
        <v>1</v>
      </c>
      <c r="BQ60" s="3">
        <f>IF($A60&gt;='576way_Regular Symbol(2wild)'!D$16,"",IF(B60=0,"",IF(OR(B60=$BQ$1,B60=$BR$1,B61=$BQ$1,B61=$BR$1,B62=$BQ$1,B62=$BR$1),0,1)))</f>
        <v>0</v>
      </c>
      <c r="BR60" s="3">
        <f>IF($A60&gt;='576way_Regular Symbol(2wild)'!E$16,"",IF(C60=0,"",IF(OR(C60=$BQ$1,C60=$BR$1,C61=$BQ$1,C61=$BR$1,C62=$BQ$1,C62=$BR$1),0,1)))</f>
        <v>0</v>
      </c>
      <c r="BS60" s="3">
        <f>IF($A60&gt;='576way_Regular Symbol(2wild)'!F$16,"",IF(D60=0,"",IF(OR(D60=$BQ$1,D60=$BR$1,D61=$BQ$1,D61=$BR$1,D62=$BQ$1,D62=$BR$1,D63=$BQ$1,D63=$BR$1),0,1)))</f>
        <v>0</v>
      </c>
      <c r="BT60" s="3" t="str">
        <f>IF($A60&gt;='576way_Regular Symbol(2wild)'!G$16,"",IF(E60=0,"",IF(OR(E60=$BQ$1,E60=$BR$1,E61=$BQ$1,E61=$BR$1,E62=$BQ$1,E62=$BR$1,E63=$BQ$1,E63=$BR$1),0,1)))</f>
        <v/>
      </c>
      <c r="BU60" s="3">
        <f>IF($A60&gt;='576way_Regular Symbol(2wild)'!H$16,"",IF(F60=0,"",IF(OR(F60=$BQ$1,F60=$BR$1,F61=$BQ$1,F61=$BR$1,F62=$BQ$1,F62=$BR$1,F63=$BQ$1,F63=$BR$1),0,1)))</f>
        <v>1</v>
      </c>
      <c r="BW60" s="3">
        <f>IF($A60&gt;='576way_Regular Symbol(2wild)'!D$16,"",IF(B60=0,"",IF(OR(B60=$BW$1,B61=$BW$1,B62=$BW$1,B60=$BX$1,B61=$BX$1,B62=$BX$1),0,1)))</f>
        <v>1</v>
      </c>
      <c r="BX60" s="3">
        <f>IF($A60&gt;='576way_Regular Symbol(2wild)'!E$16,"",IF(C60=0,"",IF(OR(C60=$BW$1,C61=$BW$1,C62=$BW$1,C60=$BX$1,C61=$BX$1,C62=$BX$1),0,1)))</f>
        <v>0</v>
      </c>
      <c r="BY60" s="3">
        <f>IF($A60&gt;='576way_Regular Symbol(2wild)'!F$16,"",IF(D60=0,"",IF(OR(D60=$BW$1,D61=$BW$1,D62=$BW$1,D60=$BX$1,D61=$BX$1,D62=$BX$1,D63=$BW$1,D63=$BX$1),0,1)))</f>
        <v>1</v>
      </c>
      <c r="BZ60" s="3" t="str">
        <f>IF($A60&gt;='576way_Regular Symbol(2wild)'!G$16,"",IF(E60=0,"",IF(OR(E60=$BW$1,E61=$BW$1,E62=$BW$1,E60=$BX$1,E61=$BX$1,E62=$BX$1,E63=$BW$1,E63=$BX$1),0,1)))</f>
        <v/>
      </c>
      <c r="CA60" s="3">
        <f>IF($A60&gt;='576way_Regular Symbol(2wild)'!H$16,"",IF(F60=0,"",IF(OR(F60=$BW$1,F61=$BW$1,F62=$BW$1,F60=$BX$1,F61=$BX$1,F62=$BX$1,F63=$BW$1,F63=$BX$1),0,1)))</f>
        <v>0</v>
      </c>
      <c r="CC60" s="3">
        <f>IF($A60&gt;='576way_Regular Symbol(2wild)'!D$16,"",IF(B60=0,"",IF(OR(B60=$BW$1,B61=$BW$1,B62=$BW$1,B60=$CD$1,B61=$CD$1,B62=$CD$1),0,1)))</f>
        <v>0</v>
      </c>
      <c r="CD60" s="3">
        <f>IF($A60&gt;='576way_Regular Symbol(2wild)'!E$16,"",IF(C60=0,"",IF(OR(C60=$BW$1,C61=$BW$1,C62=$BW$1,C60=$CD$1,C61=$CD$1,C62=$CD$1),0,1)))</f>
        <v>0</v>
      </c>
      <c r="CE60" s="3">
        <f>IF($A60&gt;='576way_Regular Symbol(2wild)'!F$16,"",IF(D60=0,"",IF(OR(D60=$BW$1,D61=$BW$1,D62=$BW$1,D60=$CD$1,D61=$CD$1,D62=$CD$1,D63=$BW$1,D63=$CD$1),0,1)))</f>
        <v>1</v>
      </c>
      <c r="CF60" s="3" t="str">
        <f>IF($A60&gt;='576way_Regular Symbol(2wild)'!G$16,"",IF(E60=0,"",IF(OR(E60=$BW$1,E61=$BW$1,E62=$BW$1,E60=$CD$1,E61=$CD$1,E62=$CD$1,E63=$BW$1,E63=$CD$1),0,1)))</f>
        <v/>
      </c>
      <c r="CG60" s="3">
        <f>IF($A60&gt;='576way_Regular Symbol(2wild)'!H$16,"",IF(F60=0,"",IF(OR(F60=$BW$1,F61=$BW$1,F62=$BW$1,F60=$CD$1,F61=$CD$1,F62=$CD$1,F63=$BW$1,F63=$CD$1),0,1)))</f>
        <v>1</v>
      </c>
      <c r="CI60" s="3">
        <f>IF($A60&gt;='576way_Regular Symbol(2wild)'!D$16,"",IF(B60=0,"",IF(OR(B60=$BW$1,B61=$BW$1,B62=$BW$1,B60=$CJ$1,B61=$CJ$1,B62=$CJ$1),0,1)))</f>
        <v>0</v>
      </c>
      <c r="CJ60" s="3">
        <f>IF($A60&gt;='576way_Regular Symbol(2wild)'!E$16,"",IF(C60=0,"",IF(OR(C60=$BW$1,C61=$BW$1,C62=$BW$1,C60=$CJ$1,C61=$CJ$1,C62=$CJ$1),0,1)))</f>
        <v>0</v>
      </c>
      <c r="CK60" s="3">
        <f>IF($A60&gt;='576way_Regular Symbol(2wild)'!F$16,"",IF(D60=0,"",IF(OR(D60=$BW$1,D61=$BW$1,D62=$BW$1,D60=$CJ$1,D61=$CJ$1,D62=$CJ$1,D63=$BW$1,D63=$CJ$1),0,1)))</f>
        <v>0</v>
      </c>
      <c r="CL60" s="3" t="str">
        <f>IF($A60&gt;='576way_Regular Symbol(2wild)'!G$16,"",IF(E60=0,"",IF(OR(E60=$BW$1,E61=$BW$1,E62=$BW$1,E60=$CJ$1,E61=$CJ$1,E62=$CJ$1,E63=$BW$1,E63=$CJ$1),0,1)))</f>
        <v/>
      </c>
      <c r="CM60" s="3">
        <f>IF($A60&gt;='576way_Regular Symbol(2wild)'!H$16,"",IF(F60=0,"",IF(OR(F60=$BW$1,F61=$BW$1,F62=$BW$1,F60=$CJ$1,F61=$CJ$1,F62=$CJ$1,F63=$BW$1,F63=$CJ$1),0,1)))</f>
        <v>0</v>
      </c>
      <c r="CO60" s="3">
        <f>IF($A60&gt;='576way_Regular Symbol(2wild)'!D$16,"",IF(B60=0,"",IF(OR(B60=$BW$1,B61=$BW$1,B62=$BW$1,B60=$CP$1,B61=$CP$1,B62=$CP$1),0,1)))</f>
        <v>1</v>
      </c>
      <c r="CP60" s="3">
        <f>IF($A60&gt;='576way_Regular Symbol(2wild)'!E$16,"",IF(C60=0,"",IF(OR(C60=$BW$1,C61=$BW$1,C62=$BW$1,C60=$CP$1,C61=$CP$1,C62=$CP$1),0,1)))</f>
        <v>0</v>
      </c>
      <c r="CQ60" s="3">
        <f>IF($A60&gt;='576way_Regular Symbol(2wild)'!F$16,"",IF(D60=0,"",IF(OR(D60=$BW$1,D61=$BW$1,D62=$BW$1,D60=$CP$1,D61=$CP$1,D62=$CP$1,D63=$BW$1,D63=$CP$1),0,1)))</f>
        <v>1</v>
      </c>
      <c r="CR60" s="3" t="str">
        <f>IF($A60&gt;='576way_Regular Symbol(2wild)'!G$16,"",IF(E60=0,"",IF(OR(E60=$BW$1,E61=$BW$1,E62=$BW$1,E60=$CP$1,E61=$CP$1,E62=$CP$1,E63=$BW$1,E63=$CP$1),0,1)))</f>
        <v/>
      </c>
      <c r="CS60" s="3">
        <f>IF($A60&gt;='576way_Regular Symbol(2wild)'!H$16,"",IF(F60=0,"",IF(OR(F60=$BW$1,F61=$BW$1,F62=$BW$1,F60=$CP$1,F61=$CP$1,F62=$CP$1,F63=$BW$1,F63=$CP$1),0,1)))</f>
        <v>1</v>
      </c>
      <c r="CU60" s="3">
        <f>IF($A60&gt;='576way_Regular Symbol(2wild)'!D$16,"",IF(B60=0,"",IF(OR(B60=$BW$1,B61=$BW$1,B62=$BW$1,B60=$CV$1,B61=$CV$1,B62=$CV$1),0,1)))</f>
        <v>1</v>
      </c>
      <c r="CV60" s="3">
        <f>IF($A60&gt;='576way_Regular Symbol(2wild)'!E$16,"",IF(C60=0,"",IF(OR(C60=$BW$1,C61=$BW$1,C62=$BW$1,C60=$CV$1,C61=$CV$1,C62=$CV$1),0,1)))</f>
        <v>0</v>
      </c>
      <c r="CW60" s="3">
        <f>IF($A60&gt;='576way_Regular Symbol(2wild)'!F$16,"",IF(D60=0,"",IF(OR(D60=$BW$1,D61=$BW$1,D62=$BW$1,D60=$CV$1,D61=$CV$1,D62=$CV$1,D63=$BW$1,D63=$CV$1),0,1)))</f>
        <v>1</v>
      </c>
      <c r="CX60" s="3" t="str">
        <f>IF($A60&gt;='576way_Regular Symbol(2wild)'!G$16,"",IF(E60=0,"",IF(OR(E60=$BW$1,E61=$BW$1,E62=$BW$1,E60=$CV$1,E61=$CV$1,E62=$CV$1,E63=$BW$1,E63=$CV$1),0,1)))</f>
        <v/>
      </c>
      <c r="CY60" s="3">
        <f>IF($A60&gt;='576way_Regular Symbol(2wild)'!H$16,"",IF(F60=0,"",IF(OR(F60=$BW$1,F61=$BW$1,F62=$BW$1,F60=$CV$1,F61=$CV$1,F62=$CV$1,F63=$BW$1,F63=$CV$1),0,1)))</f>
        <v>1</v>
      </c>
    </row>
    <row r="61" spans="1:103">
      <c r="A61" s="337">
        <f>IF('243way_Regular Symbol'!L60="","",'243way_Regular Symbol'!L60)</f>
        <v>57</v>
      </c>
      <c r="B61" s="191" t="str">
        <f>IF('576way_Regular Symbol(2wild)'!Q60="",
IF($A61-'576way_Regular Symbol(2wild)'!D$16&gt;='576way_RegularＸ_W()'!B$2-1,"",VLOOKUP($A61-'576way_Regular Symbol(2wild)'!D$16,'576way_Regular Symbol(2wild)'!$P$3:$U$99,'576way_RegularＸ_W()'!B$3+1,FALSE)),
'576way_Regular Symbol(2wild)'!Q60)</f>
        <v>J</v>
      </c>
      <c r="C61" s="191" t="str">
        <f>IF('576way_Regular Symbol(2wild)'!R60="",
IF($A61-'576way_Regular Symbol(2wild)'!E$16&gt;='576way_RegularＸ_W()'!C$2-1,"",VLOOKUP($A61-'576way_Regular Symbol(2wild)'!E$16,'576way_Regular Symbol(2wild)'!$P$3:$U$99,'576way_RegularＸ_W()'!C$3+1,FALSE)),
'576way_Regular Symbol(2wild)'!R60)</f>
        <v>A</v>
      </c>
      <c r="D61" s="191" t="str">
        <f>IF('576way_Regular Symbol(2wild)'!S60="",
IF($A61-'576way_Regular Symbol(2wild)'!F$16&gt;='576way_RegularＸ_W()'!D$2-1,"",VLOOKUP($A61-'576way_Regular Symbol(2wild)'!F$16,'576way_Regular Symbol(2wild)'!$P$3:$U$99,'576way_RegularＸ_W()'!D$3+1,FALSE)),
'576way_Regular Symbol(2wild)'!S60)</f>
        <v>M4</v>
      </c>
      <c r="E61" s="191" t="str">
        <f>IF('576way_Regular Symbol(2wild)'!T60="",
IF($A61-'576way_Regular Symbol(2wild)'!G$16&gt;='576way_RegularＸ_W()'!E$2-1,"",VLOOKUP($A61-'576way_Regular Symbol(2wild)'!G$16,'576way_Regular Symbol(2wild)'!$P$3:$U$99,'576way_RegularＸ_W()'!E$3+1,FALSE)),
'576way_Regular Symbol(2wild)'!T60)</f>
        <v>M2</v>
      </c>
      <c r="F61" s="191" t="str">
        <f>IF('576way_Regular Symbol(2wild)'!U60="",
IF($A61-'576way_Regular Symbol(2wild)'!H$16&gt;='576way_RegularＸ_W()'!F$2-1,"",VLOOKUP($A61-'576way_Regular Symbol(2wild)'!H$16,'576way_Regular Symbol(2wild)'!$P$3:$U$99,'576way_RegularＸ_W()'!F$3+1,FALSE)),
'576way_Regular Symbol(2wild)'!U60)</f>
        <v>K</v>
      </c>
      <c r="N61" s="363">
        <f t="shared" si="66"/>
        <v>57</v>
      </c>
      <c r="O61" s="344">
        <f>IF($A61&gt;='576way_Regular Symbol(2wild)'!D$16,"",IF(B61="","",IF(OR(B61=$O$1,B61=$P$1,B62=$O$1,B62=$P$1,B63=$O$1,B63=$P$1),0,1)))</f>
        <v>1</v>
      </c>
      <c r="P61" s="344">
        <f>IF($A61&gt;='576way_Regular Symbol(2wild)'!E$16,"",IF(C61="","",IF(OR(C61=$O$1,C61=$P$1,C62=$O$1,C62=$P$1,C63=$O$1,C63=$P$1),0,1)))</f>
        <v>0</v>
      </c>
      <c r="Q61" s="344">
        <f>IF($A61&gt;='576way_Regular Symbol(2wild)'!F$16,"",IF(D61="","",IF(OR(D61=$O$1,D61=$P$1,D62=$O$1,D62=$P$1,D63=$O$1,D63=$P$1,D64=$O$1,D64=$P$1),0,1)))</f>
        <v>1</v>
      </c>
      <c r="R61" s="344" t="str">
        <f>IF($A61&gt;='576way_Regular Symbol(2wild)'!G$16,"",IF(E61="","",IF(OR(E61=$O$1,E61=$P$1,E62=$O$1,E62=$P$1,E63=$O$1,E63=$P$1,E64=$O$1,E64=$P$1),0,1)))</f>
        <v/>
      </c>
      <c r="S61" s="344">
        <f>IF($A61&gt;='576way_Regular Symbol(2wild)'!H$16,"",IF(F61="","",IF(OR(F61=$O$1,F61=$P$1,F62=$O$1,F62=$P$1,F63=$O$1,F63=$P$1,F64=$O$1,F64=$P$1),0,1)))</f>
        <v>1</v>
      </c>
      <c r="U61" s="344">
        <f>IF($A61&gt;='576way_Regular Symbol(2wild)'!D$16,"",IF(B61=0,"",IF(OR(B61=$U$1,B61=$V$1,B62=$U$1,B62=$V$1,B63=$U$1,B63=$V$1),0,1)))</f>
        <v>1</v>
      </c>
      <c r="V61" s="344">
        <f>IF($A61&gt;='576way_Regular Symbol(2wild)'!E$16,"",IF(C61=0,"",IF(OR(C61=$U$1,C61=$V$1,C62=$U$1,C62=$V$1,C63=$U$1,C63=$V$1),0,1)))</f>
        <v>0</v>
      </c>
      <c r="W61" s="3">
        <f>IF($A61&gt;='576way_Regular Symbol(2wild)'!F$16,"",IF(D61=0,"",IF(OR(D61=$U$1,D61=$V$1,D62=$U$1,D62=$V$1,D63=$U$1,D63=$V$1,D64=$U$1,D64=$V$1),0,1)))</f>
        <v>1</v>
      </c>
      <c r="X61" s="3" t="str">
        <f>IF($A61&gt;='576way_Regular Symbol(2wild)'!G$16,"",IF(E61=0,"",IF(OR(E61=$U$1,E61=$V$1,E62=$U$1,E62=$V$1,E63=$U$1,E63=$V$1,E64=$U$1,E64=$V$1),0,1)))</f>
        <v/>
      </c>
      <c r="Y61" s="3">
        <f>IF($A61&gt;='576way_Regular Symbol(2wild)'!H$16,"",IF(F61=0,"",IF(OR(F61=$U$1,F61=$V$1,F62=$U$1,F62=$V$1,F63=$U$1,F63=$V$1,F64=$U$1,F64=$V$1),0,1)))</f>
        <v>0</v>
      </c>
      <c r="AA61" s="344">
        <f>IF($A61&gt;='576way_Regular Symbol(2wild)'!D$16,"",IF(B61=0,"",IF(OR(B61=$AA$1,B61=$AB$1,B62=$AA$1,B62=$AB$1,B63=$AA$1,,B63=$AB$1),0,1)))</f>
        <v>1</v>
      </c>
      <c r="AB61" s="344">
        <f>IF($A61&gt;='576way_Regular Symbol(2wild)'!E$16,"",IF(C61=0,"",IF(OR(C61=$AA$1,C61=$AB$1,C62=$AA$1,C62=$AB$1,C63=$AA$1,,C63=$AB$1),0,1)))</f>
        <v>0</v>
      </c>
      <c r="AC61" s="3">
        <f>IF($A61&gt;='576way_Regular Symbol(2wild)'!F$16,"",IF(D61=0,"",IF(OR(D61=$AA$1,D61=$AB$1,D62=$AA$1,D62=$AB$1,D63=$AA$1,D63=$AB$1,D64=$AA$1,D64=$AB$1),0,1)))</f>
        <v>1</v>
      </c>
      <c r="AD61" s="3" t="str">
        <f>IF($A61&gt;='576way_Regular Symbol(2wild)'!G$16,"",IF(E61=0,"",IF(OR(E61=$AA$1,E61=$AB$1,E62=$AA$1,E62=$AB$1,E63=$AA$1,E63=$AB$1,E64=$AA$1,E64=$AB$1),0,1)))</f>
        <v/>
      </c>
      <c r="AE61" s="3">
        <f>IF($A61&gt;='576way_Regular Symbol(2wild)'!H$16,"",IF(F61=0,"",IF(OR(F61=$AA$1,F61=$AB$1,F62=$AA$1,F62=$AB$1,F63=$AA$1,F63=$AB$1,F64=$AA$1,F64=$AB$1),0,1)))</f>
        <v>1</v>
      </c>
      <c r="AG61" s="344">
        <f>IF($A61&gt;='576way_Regular Symbol(2wild)'!D$16,"",IF(B61=0,"",IF(OR(B61=$AG$1,B61=$AH$1,B62=$AG$1,B62=$AH$1,B63=$AG$1,B63=$AH$1),0,1)))</f>
        <v>1</v>
      </c>
      <c r="AH61" s="344">
        <f>IF($A61&gt;='576way_Regular Symbol(2wild)'!E$16,"",IF(C61=0,"",IF(OR(C61=$AG$1,C61=$AH$1,C62=$AG$1,C62=$AH$1,C63=$AG$1,C63=$AH$1),0,1)))</f>
        <v>0</v>
      </c>
      <c r="AI61" s="3">
        <f>IF($A61&gt;='576way_Regular Symbol(2wild)'!F$16,"",IF(D61=0,"",IF(OR(D61=$AG$1,D61=$AH$1,D62=$AG$1,D62=$AH$1,D63=$AG$1,D63=$AH$1,D64=$AG$1,D64=$AH$1),0,1)))</f>
        <v>0</v>
      </c>
      <c r="AJ61" s="3" t="str">
        <f>IF($A61&gt;='576way_Regular Symbol(2wild)'!G$16,"",IF(E61=0,"",IF(OR(E61=$AG$1,E61=$AH$1,E62=$AG$1,E62=$AH$1,E63=$AG$1,E63=$AH$1,E64=$AG$1,E64=$AH$1),0,1)))</f>
        <v/>
      </c>
      <c r="AK61" s="3">
        <f>IF($A61&gt;='576way_Regular Symbol(2wild)'!H$16,"",IF(F61=0,"",IF(OR(F61=$AG$1,F61=$AH$1,F62=$AG$1,F62=$AH$1,F63=$AG$1,F63=$AH$1,F64=$AG$1,F64=$AH$1),0,1)))</f>
        <v>1</v>
      </c>
      <c r="AM61" s="344">
        <f>IF($A61&gt;='576way_Regular Symbol(2wild)'!D$16,"",IF(B61=0,"",IF(OR(B61=$AM$1,B61=$AN$1,B62=$AM$1,B62=$AN$1,B63=$AM$1,B63=$AN$1),0,1)))</f>
        <v>1</v>
      </c>
      <c r="AN61" s="344">
        <f>IF($A61&gt;='576way_Regular Symbol(2wild)'!E$16,"",IF(C61=0,"",IF(OR(C61=$AM$1,C61=$AN$1,C62=$AM$1,C62=$AN$1,C63=$AM$1,C63=$AN$1),0,1)))</f>
        <v>0</v>
      </c>
      <c r="AO61" s="3">
        <f>IF($A61&gt;='576way_Regular Symbol(2wild)'!F$16,"",IF(D61=0,"",IF(OR(D61=$AM$1,D61=$AN$1,D62=$AM$1,D62=$AN$1,D63=$AM$1,D63=$AN$1,D64=$AM$1,D64=$AN$1),0,1)))</f>
        <v>1</v>
      </c>
      <c r="AP61" s="3" t="str">
        <f>IF($A61&gt;='576way_Regular Symbol(2wild)'!G$16,"",IF(E61=0,"",IF(OR(E61=$AM$1,E61=$AN$1,E62=$AM$1,E62=$AN$1,E63=$AM$1,E63=$AN$1,E64=$AM$1,E64=$AN$1),0,1)))</f>
        <v/>
      </c>
      <c r="AQ61" s="3">
        <f>IF($A61&gt;='576way_Regular Symbol(2wild)'!H$16,"",IF(F61=0,"",IF(OR(F61=$AM$1,F61=$AN$1,F62=$AM$1,F62=$AN$1,F63=$AM$1,F63=$AN$1,F64=$AM$1,F64=$AN$1),0,1)))</f>
        <v>1</v>
      </c>
      <c r="AS61" s="344">
        <f>IF($A61&gt;='576way_Regular Symbol(2wild)'!D$16,"",IF(B61=0,"",IF(OR(B61=$AM$1,B61=$AT$1,B62=$AM$1,B62=$AT$1,B63=$AM$1,B63=$AT$1),0,1)))</f>
        <v>1</v>
      </c>
      <c r="AT61" s="344">
        <f>IF($A61&gt;='576way_Regular Symbol(2wild)'!E$16,"",IF(C61=0,"",IF(OR(C61=$AM$1,C61=$AT$1,C62=$AM$1,C62=$AT$1,C63=$AM$1,C63=$AT$1),0,1)))</f>
        <v>0</v>
      </c>
      <c r="AU61" s="3">
        <f>IF($A61&gt;='576way_Regular Symbol(2wild)'!F$16,"",IF(D61=0,"",IF(OR(D61=$AM$1,D61=$AT$1,D62=$AM$1,D62=$AT$1,D63=$AM$1,D63=$AT$1,D64=$AM$1,D64=$AT$1),0,1)))</f>
        <v>1</v>
      </c>
      <c r="AV61" s="3" t="str">
        <f>IF($A61&gt;='576way_Regular Symbol(2wild)'!G$16,"",IF(E61=0,"",IF(OR(E61=$AM$1,E61=$AT$1,E62=$AM$1,E62=$AT$1,E63=$AM$1,E63=$AT$1,E64=$AM$1,E64=$AT$1),0,1)))</f>
        <v/>
      </c>
      <c r="AW61" s="3">
        <f>IF($A61&gt;='576way_Regular Symbol(2wild)'!H$16,"",IF(F61=0,"",IF(OR(F61=$AM$1,F61=$AT$1,F62=$AM$1,F62=$AT$1,F63=$AM$1,F63=$AT$1,F64=$AM$1,F64=$AT$1),0,1)))</f>
        <v>1</v>
      </c>
      <c r="AY61" s="344">
        <f>IF($A61&gt;='576way_Regular Symbol(2wild)'!D$16,"",IF(B61=0,"",IF(OR(B61=$AM$1,B61=$AZ$1,B62=$AM$1,B62=$AZ$1,B63=$AM$1,B63=$AZ$1),0,1)))</f>
        <v>1</v>
      </c>
      <c r="AZ61" s="344">
        <f>IF($A61&gt;='576way_Regular Symbol(2wild)'!E$16,"",IF(C61=0,"",IF(OR(C61=$AM$1,C61=$AZ$1,C62=$AM$1,C62=$AZ$1,C63=$AM$1,C63=$AZ$1),0,1)))</f>
        <v>0</v>
      </c>
      <c r="BA61" s="3">
        <f>IF($A61&gt;='576way_Regular Symbol(2wild)'!F$16,"",IF(D61=0,"",IF(OR(D61=$AM$1,D61=$AZ$1,D62=$AM$1,D62=$AZ$1,D63=$AM$1,D63=$AZ$1,D64=$AM$1,D64=$AZ$1),0,1)))</f>
        <v>1</v>
      </c>
      <c r="BB61" s="3" t="str">
        <f>IF($A61&gt;='576way_Regular Symbol(2wild)'!G$16,"",IF(E61=0,"",IF(OR(E61=$AM$1,E61=$AZ$1,E62=$AM$1,E62=$AZ$1,E63=$AM$1,E63=$AZ$1,E64=$AM$1,E64=$AZ$1),0,1)))</f>
        <v/>
      </c>
      <c r="BC61" s="3">
        <f>IF($A61&gt;='576way_Regular Symbol(2wild)'!H$16,"",IF(F61=0,"",IF(OR(F61=$AM$1,F61=$AZ$1,F62=$AM$1,F62=$AZ$1,F63=$AM$1,F63=$AZ$1,F64=$AM$1,F64=$AZ$1),0,1)))</f>
        <v>1</v>
      </c>
      <c r="BE61" s="344">
        <f>IF($A61&gt;='576way_Regular Symbol(2wild)'!D$16,"",IF(B61=0,"",IF(OR(B61=$AM$1,B61=$BF$1,B62=$AM$1,B62=$BF$1,B63=$AM$1,B63=$BF$1),0,1)))</f>
        <v>1</v>
      </c>
      <c r="BF61" s="344">
        <f>IF($A61&gt;='576way_Regular Symbol(2wild)'!E$16,"",IF(C61=0,"",IF(OR(C61=$AM$1,C61=$BF$1,C62=$AM$1,C62=$BF$1,C63=$AM$1,C63=$BF$1),0,1)))</f>
        <v>0</v>
      </c>
      <c r="BG61" s="3">
        <f>IF($A61&gt;='576way_Regular Symbol(2wild)'!F$16,"",IF(D61=0,"",COUNTIF(D61:D64,$BF$1)))</f>
        <v>0</v>
      </c>
      <c r="BH61" s="3" t="str">
        <f>IF($A61&gt;='576way_Regular Symbol(2wild)'!G$16,"",IF(E61=0,"",COUNTIF(E61:E64,$BF$1)))</f>
        <v/>
      </c>
      <c r="BI61" s="3">
        <f>IF($A61&gt;='576way_Regular Symbol(2wild)'!H$16,"",IF(F61=0,"",COUNTIF(F61:F64,$BF$1)))</f>
        <v>0</v>
      </c>
      <c r="BK61" s="344">
        <f>IF($A61&gt;='576way_Regular Symbol(2wild)'!D$16,"",IF(B61=0,"",IF(OR(B61=$AM$1,B61=$BL$1,B62=$AM$1,B62=$BL$1,B63=$AM$1,B63=$BL$1),0,1)))</f>
        <v>1</v>
      </c>
      <c r="BL61" s="344">
        <f>IF($A61&gt;='576way_Regular Symbol(2wild)'!E$16,"",IF(C61=0,"",IF(OR(C61=$AM$1,C61=$BL$1,C62=$AM$1,C62=$BL$1,C63=$AM$1,C63=$BL$1),0,1)))</f>
        <v>0</v>
      </c>
      <c r="BM61" s="3">
        <f>IF($A61&gt;='576way_Regular Symbol(2wild)'!F$16,"",IF(D61=0,"",IF(OR(D61=$AM$1,D61=$BL$1,D62=$AM$1,D62=$BL$1,D63=$AM$1,D63=$BL$1,D64=$AM$1,D64=$BL$1),0,1)))</f>
        <v>1</v>
      </c>
      <c r="BN61" s="3" t="str">
        <f>IF($A61&gt;='576way_Regular Symbol(2wild)'!G$16,"",IF(E61=0,"",IF(OR(E61=$AM$1,E61=$BL$1,E62=$AM$1,E62=$BL$1,E63=$AM$1,E63=$BL$1,E64=$AM$1,E64=$BL$1),0,1)))</f>
        <v/>
      </c>
      <c r="BO61" s="3">
        <f>IF($A61&gt;='576way_Regular Symbol(2wild)'!H$16,"",IF(F61=0,"",IF(OR(F61=$AM$1,F61=$BL$1,F62=$AM$1,F62=$BL$1,F63=$AM$1,F63=$BL$1,F64=$AM$1,F64=$BL$1),0,1)))</f>
        <v>1</v>
      </c>
      <c r="BQ61" s="3">
        <f>IF($A61&gt;='576way_Regular Symbol(2wild)'!D$16,"",IF(B61=0,"",IF(OR(B61=$BQ$1,B61=$BR$1,B62=$BQ$1,B62=$BR$1,B63=$BQ$1,B63=$BR$1),0,1)))</f>
        <v>0</v>
      </c>
      <c r="BR61" s="3">
        <f>IF($A61&gt;='576way_Regular Symbol(2wild)'!E$16,"",IF(C61=0,"",IF(OR(C61=$BQ$1,C61=$BR$1,C62=$BQ$1,C62=$BR$1,C63=$BQ$1,C63=$BR$1),0,1)))</f>
        <v>0</v>
      </c>
      <c r="BS61" s="3">
        <f>IF($A61&gt;='576way_Regular Symbol(2wild)'!F$16,"",IF(D61=0,"",IF(OR(D61=$BQ$1,D61=$BR$1,D62=$BQ$1,D62=$BR$1,D63=$BQ$1,D63=$BR$1,D64=$BQ$1,D64=$BR$1),0,1)))</f>
        <v>0</v>
      </c>
      <c r="BT61" s="3" t="str">
        <f>IF($A61&gt;='576way_Regular Symbol(2wild)'!G$16,"",IF(E61=0,"",IF(OR(E61=$BQ$1,E61=$BR$1,E62=$BQ$1,E62=$BR$1,E63=$BQ$1,E63=$BR$1,E64=$BQ$1,E64=$BR$1),0,1)))</f>
        <v/>
      </c>
      <c r="BU61" s="3">
        <f>IF($A61&gt;='576way_Regular Symbol(2wild)'!H$16,"",IF(F61=0,"",IF(OR(F61=$BQ$1,F61=$BR$1,F62=$BQ$1,F62=$BR$1,F63=$BQ$1,F63=$BR$1,F64=$BQ$1,F64=$BR$1),0,1)))</f>
        <v>1</v>
      </c>
      <c r="BW61" s="3">
        <f>IF($A61&gt;='576way_Regular Symbol(2wild)'!D$16,"",IF(B61=0,"",IF(OR(B61=$BW$1,B62=$BW$1,B63=$BW$1,B61=$BX$1,B62=$BX$1,B63=$BX$1),0,1)))</f>
        <v>0</v>
      </c>
      <c r="BX61" s="3">
        <f>IF($A61&gt;='576way_Regular Symbol(2wild)'!E$16,"",IF(C61=0,"",IF(OR(C61=$BW$1,C62=$BW$1,C63=$BW$1,C61=$BX$1,C62=$BX$1,C63=$BX$1),0,1)))</f>
        <v>0</v>
      </c>
      <c r="BY61" s="3">
        <f>IF($A61&gt;='576way_Regular Symbol(2wild)'!F$16,"",IF(D61=0,"",IF(OR(D61=$BW$1,D62=$BW$1,D63=$BW$1,D61=$BX$1,D62=$BX$1,D63=$BX$1,D64=$BW$1,D64=$BX$1),0,1)))</f>
        <v>1</v>
      </c>
      <c r="BZ61" s="3" t="str">
        <f>IF($A61&gt;='576way_Regular Symbol(2wild)'!G$16,"",IF(E61=0,"",IF(OR(E61=$BW$1,E62=$BW$1,E63=$BW$1,E61=$BX$1,E62=$BX$1,E63=$BX$1,E64=$BW$1,E64=$BX$1),0,1)))</f>
        <v/>
      </c>
      <c r="CA61" s="3">
        <f>IF($A61&gt;='576way_Regular Symbol(2wild)'!H$16,"",IF(F61=0,"",IF(OR(F61=$BW$1,F62=$BW$1,F63=$BW$1,F61=$BX$1,F62=$BX$1,F63=$BX$1,F64=$BW$1,F64=$BX$1),0,1)))</f>
        <v>0</v>
      </c>
      <c r="CC61" s="3">
        <f>IF($A61&gt;='576way_Regular Symbol(2wild)'!D$16,"",IF(B61=0,"",IF(OR(B61=$BW$1,B62=$BW$1,B63=$BW$1,B61=$CD$1,B62=$CD$1,B63=$CD$1),0,1)))</f>
        <v>1</v>
      </c>
      <c r="CD61" s="3">
        <f>IF($A61&gt;='576way_Regular Symbol(2wild)'!E$16,"",IF(C61=0,"",IF(OR(C61=$BW$1,C62=$BW$1,C63=$BW$1,C61=$CD$1,C62=$CD$1,C63=$CD$1),0,1)))</f>
        <v>0</v>
      </c>
      <c r="CE61" s="3">
        <f>IF($A61&gt;='576way_Regular Symbol(2wild)'!F$16,"",IF(D61=0,"",IF(OR(D61=$BW$1,D62=$BW$1,D63=$BW$1,D61=$CD$1,D62=$CD$1,D63=$CD$1,D64=$BW$1,D64=$CD$1),0,1)))</f>
        <v>1</v>
      </c>
      <c r="CF61" s="3" t="str">
        <f>IF($A61&gt;='576way_Regular Symbol(2wild)'!G$16,"",IF(E61=0,"",IF(OR(E61=$BW$1,E62=$BW$1,E63=$BW$1,E61=$CD$1,E62=$CD$1,E63=$CD$1,E64=$BW$1,E64=$CD$1),0,1)))</f>
        <v/>
      </c>
      <c r="CG61" s="3">
        <f>IF($A61&gt;='576way_Regular Symbol(2wild)'!H$16,"",IF(F61=0,"",IF(OR(F61=$BW$1,F62=$BW$1,F63=$BW$1,F61=$CD$1,F62=$CD$1,F63=$CD$1,F64=$BW$1,F64=$CD$1),0,1)))</f>
        <v>1</v>
      </c>
      <c r="CI61" s="3">
        <f>IF($A61&gt;='576way_Regular Symbol(2wild)'!D$16,"",IF(B61=0,"",IF(OR(B61=$BW$1,B62=$BW$1,B63=$BW$1,B61=$CJ$1,B62=$CJ$1,B63=$CJ$1),0,1)))</f>
        <v>0</v>
      </c>
      <c r="CJ61" s="3">
        <f>IF($A61&gt;='576way_Regular Symbol(2wild)'!E$16,"",IF(C61=0,"",IF(OR(C61=$BW$1,C62=$BW$1,C63=$BW$1,C61=$CJ$1,C62=$CJ$1,C63=$CJ$1),0,1)))</f>
        <v>0</v>
      </c>
      <c r="CK61" s="3">
        <f>IF($A61&gt;='576way_Regular Symbol(2wild)'!F$16,"",IF(D61=0,"",IF(OR(D61=$BW$1,D62=$BW$1,D63=$BW$1,D61=$CJ$1,D62=$CJ$1,D63=$CJ$1,D64=$BW$1,D64=$CJ$1),0,1)))</f>
        <v>0</v>
      </c>
      <c r="CL61" s="3" t="str">
        <f>IF($A61&gt;='576way_Regular Symbol(2wild)'!G$16,"",IF(E61=0,"",IF(OR(E61=$BW$1,E62=$BW$1,E63=$BW$1,E61=$CJ$1,E62=$CJ$1,E63=$CJ$1,E64=$BW$1,E64=$CJ$1),0,1)))</f>
        <v/>
      </c>
      <c r="CM61" s="3">
        <f>IF($A61&gt;='576way_Regular Symbol(2wild)'!H$16,"",IF(F61=0,"",IF(OR(F61=$BW$1,F62=$BW$1,F63=$BW$1,F61=$CJ$1,F62=$CJ$1,F63=$CJ$1,F64=$BW$1,F64=$CJ$1),0,1)))</f>
        <v>1</v>
      </c>
      <c r="CO61" s="3">
        <f>IF($A61&gt;='576way_Regular Symbol(2wild)'!D$16,"",IF(B61=0,"",IF(OR(B61=$BW$1,B62=$BW$1,B63=$BW$1,B61=$CP$1,B62=$CP$1,B63=$CP$1),0,1)))</f>
        <v>1</v>
      </c>
      <c r="CP61" s="3">
        <f>IF($A61&gt;='576way_Regular Symbol(2wild)'!E$16,"",IF(C61=0,"",IF(OR(C61=$BW$1,C62=$BW$1,C63=$BW$1,C61=$CP$1,C62=$CP$1,C63=$CP$1),0,1)))</f>
        <v>0</v>
      </c>
      <c r="CQ61" s="3">
        <f>IF($A61&gt;='576way_Regular Symbol(2wild)'!F$16,"",IF(D61=0,"",IF(OR(D61=$BW$1,D62=$BW$1,D63=$BW$1,D61=$CP$1,D62=$CP$1,D63=$CP$1,D64=$BW$1,D64=$CP$1),0,1)))</f>
        <v>1</v>
      </c>
      <c r="CR61" s="3" t="str">
        <f>IF($A61&gt;='576way_Regular Symbol(2wild)'!G$16,"",IF(E61=0,"",IF(OR(E61=$BW$1,E62=$BW$1,E63=$BW$1,E61=$CP$1,E62=$CP$1,E63=$CP$1,E64=$BW$1,E64=$CP$1),0,1)))</f>
        <v/>
      </c>
      <c r="CS61" s="3">
        <f>IF($A61&gt;='576way_Regular Symbol(2wild)'!H$16,"",IF(F61=0,"",IF(OR(F61=$BW$1,F62=$BW$1,F63=$BW$1,F61=$CP$1,F62=$CP$1,F63=$CP$1,F64=$BW$1,F64=$CP$1),0,1)))</f>
        <v>1</v>
      </c>
      <c r="CU61" s="3">
        <f>IF($A61&gt;='576way_Regular Symbol(2wild)'!D$16,"",IF(B61=0,"",IF(OR(B61=$BW$1,B62=$BW$1,B63=$BW$1,B61=$CV$1,B62=$CV$1,B63=$CV$1),0,1)))</f>
        <v>1</v>
      </c>
      <c r="CV61" s="3">
        <f>IF($A61&gt;='576way_Regular Symbol(2wild)'!E$16,"",IF(C61=0,"",IF(OR(C61=$BW$1,C62=$BW$1,C63=$BW$1,C61=$CV$1,C62=$CV$1,C63=$CV$1),0,1)))</f>
        <v>0</v>
      </c>
      <c r="CW61" s="3">
        <f>IF($A61&gt;='576way_Regular Symbol(2wild)'!F$16,"",IF(D61=0,"",IF(OR(D61=$BW$1,D62=$BW$1,D63=$BW$1,D61=$CV$1,D62=$CV$1,D63=$CV$1,D64=$BW$1,D64=$CV$1),0,1)))</f>
        <v>1</v>
      </c>
      <c r="CX61" s="3" t="str">
        <f>IF($A61&gt;='576way_Regular Symbol(2wild)'!G$16,"",IF(E61=0,"",IF(OR(E61=$BW$1,E62=$BW$1,E63=$BW$1,E61=$CV$1,E62=$CV$1,E63=$CV$1,E64=$BW$1,E64=$CV$1),0,1)))</f>
        <v/>
      </c>
      <c r="CY61" s="3">
        <f>IF($A61&gt;='576way_Regular Symbol(2wild)'!H$16,"",IF(F61=0,"",IF(OR(F61=$BW$1,F62=$BW$1,F63=$BW$1,F61=$CV$1,F62=$CV$1,F63=$CV$1,F64=$BW$1,F64=$CV$1),0,1)))</f>
        <v>1</v>
      </c>
    </row>
    <row r="62" spans="1:103">
      <c r="A62" s="337">
        <f>IF('243way_Regular Symbol'!L61="","",'243way_Regular Symbol'!L61)</f>
        <v>58</v>
      </c>
      <c r="B62" s="191" t="str">
        <f>IF('576way_Regular Symbol(2wild)'!Q61="",
IF($A62-'576way_Regular Symbol(2wild)'!D$16&gt;='576way_RegularＸ_W()'!B$2-1,"",VLOOKUP($A62-'576way_Regular Symbol(2wild)'!D$16,'576way_Regular Symbol(2wild)'!$P$3:$U$99,'576way_RegularＸ_W()'!B$3+1,FALSE)),
'576way_Regular Symbol(2wild)'!Q61)</f>
        <v>A</v>
      </c>
      <c r="C62" s="191" t="str">
        <f>IF('576way_Regular Symbol(2wild)'!R61="",
IF($A62-'576way_Regular Symbol(2wild)'!E$16&gt;='576way_RegularＸ_W()'!C$2-1,"",VLOOKUP($A62-'576way_Regular Symbol(2wild)'!E$16,'576way_Regular Symbol(2wild)'!$P$3:$U$99,'576way_RegularＸ_W()'!C$3+1,FALSE)),
'576way_Regular Symbol(2wild)'!R61)</f>
        <v>WW</v>
      </c>
      <c r="D62" s="191" t="str">
        <f>IF('576way_Regular Symbol(2wild)'!S61="",
IF($A62-'576way_Regular Symbol(2wild)'!F$16&gt;='576way_RegularＸ_W()'!D$2-1,"",VLOOKUP($A62-'576way_Regular Symbol(2wild)'!F$16,'576way_Regular Symbol(2wild)'!$P$3:$U$99,'576way_RegularＸ_W()'!D$3+1,FALSE)),
'576way_Regular Symbol(2wild)'!S61)</f>
        <v>J</v>
      </c>
      <c r="E62" s="191" t="str">
        <f>IF('576way_Regular Symbol(2wild)'!T61="",
IF($A62-'576way_Regular Symbol(2wild)'!G$16&gt;='576way_RegularＸ_W()'!E$2-1,"",VLOOKUP($A62-'576way_Regular Symbol(2wild)'!G$16,'576way_Regular Symbol(2wild)'!$P$3:$U$99,'576way_RegularＸ_W()'!E$3+1,FALSE)),
'576way_Regular Symbol(2wild)'!T61)</f>
        <v>Q</v>
      </c>
      <c r="F62" s="191" t="str">
        <f>IF('576way_Regular Symbol(2wild)'!U61="",
IF($A62-'576way_Regular Symbol(2wild)'!H$16&gt;='576way_RegularＸ_W()'!F$2-1,"",VLOOKUP($A62-'576way_Regular Symbol(2wild)'!H$16,'576way_Regular Symbol(2wild)'!$P$3:$U$99,'576way_RegularＸ_W()'!F$3+1,FALSE)),
'576way_Regular Symbol(2wild)'!U61)</f>
        <v>M2</v>
      </c>
      <c r="N62" s="363">
        <f t="shared" si="66"/>
        <v>58</v>
      </c>
      <c r="O62" s="344">
        <f>IF($A62&gt;='576way_Regular Symbol(2wild)'!D$16,"",IF(B62="","",IF(OR(B62=$O$1,B62=$P$1,B63=$O$1,B63=$P$1,B64=$O$1,B64=$P$1),0,1)))</f>
        <v>0</v>
      </c>
      <c r="P62" s="344">
        <f>IF($A62&gt;='576way_Regular Symbol(2wild)'!E$16,"",IF(C62="","",IF(OR(C62=$O$1,C62=$P$1,C63=$O$1,C63=$P$1,C64=$O$1,C64=$P$1),0,1)))</f>
        <v>0</v>
      </c>
      <c r="Q62" s="344">
        <f>IF($A62&gt;='576way_Regular Symbol(2wild)'!F$16,"",IF(D62="","",IF(OR(D62=$O$1,D62=$P$1,D63=$O$1,D63=$P$1,D64=$O$1,D64=$P$1,D65=$O$1,D65=$P$1),0,1)))</f>
        <v>1</v>
      </c>
      <c r="R62" s="344" t="str">
        <f>IF($A62&gt;='576way_Regular Symbol(2wild)'!G$16,"",IF(E62="","",IF(OR(E62=$O$1,E62=$P$1,E63=$O$1,E63=$P$1,E64=$O$1,E64=$P$1,E65=$O$1,E65=$P$1),0,1)))</f>
        <v/>
      </c>
      <c r="S62" s="344">
        <f>IF($A62&gt;='576way_Regular Symbol(2wild)'!H$16,"",IF(F62="","",IF(OR(F62=$O$1,F62=$P$1,F63=$O$1,F63=$P$1,F64=$O$1,F64=$P$1,F65=$O$1,F65=$P$1),0,1)))</f>
        <v>1</v>
      </c>
      <c r="U62" s="344">
        <f>IF($A62&gt;='576way_Regular Symbol(2wild)'!D$16,"",IF(B62=0,"",IF(OR(B62=$U$1,B62=$V$1,B63=$U$1,B63=$V$1,B64=$U$1,B64=$V$1),0,1)))</f>
        <v>1</v>
      </c>
      <c r="V62" s="344">
        <f>IF($A62&gt;='576way_Regular Symbol(2wild)'!E$16,"",IF(C62=0,"",IF(OR(C62=$U$1,C62=$V$1,C63=$U$1,C63=$V$1,C64=$U$1,C64=$V$1),0,1)))</f>
        <v>0</v>
      </c>
      <c r="W62" s="3">
        <f>IF($A62&gt;='576way_Regular Symbol(2wild)'!F$16,"",IF(D62=0,"",IF(OR(D62=$U$1,D62=$V$1,D63=$U$1,D63=$V$1,D64=$U$1,D64=$V$1,D65=$U$1,D65=$V$1),0,1)))</f>
        <v>0</v>
      </c>
      <c r="X62" s="3" t="str">
        <f>IF($A62&gt;='576way_Regular Symbol(2wild)'!G$16,"",IF(E62=0,"",IF(OR(E62=$U$1,E62=$V$1,E63=$U$1,E63=$V$1,E64=$U$1,E64=$V$1,E65=$U$1,E65=$V$1),0,1)))</f>
        <v/>
      </c>
      <c r="Y62" s="3">
        <f>IF($A62&gt;='576way_Regular Symbol(2wild)'!H$16,"",IF(F62=0,"",IF(OR(F62=$U$1,F62=$V$1,F63=$U$1,F63=$V$1,F64=$U$1,F64=$V$1,F65=$U$1,F65=$V$1),0,1)))</f>
        <v>0</v>
      </c>
      <c r="AA62" s="344">
        <f>IF($A62&gt;='576way_Regular Symbol(2wild)'!D$16,"",IF(B62=0,"",IF(OR(B62=$AA$1,B62=$AB$1,B63=$AA$1,B63=$AB$1,B64=$AA$1,,B64=$AB$1),0,1)))</f>
        <v>1</v>
      </c>
      <c r="AB62" s="344">
        <f>IF($A62&gt;='576way_Regular Symbol(2wild)'!E$16,"",IF(C62=0,"",IF(OR(C62=$AA$1,C62=$AB$1,C63=$AA$1,C63=$AB$1,C64=$AA$1,,C64=$AB$1),0,1)))</f>
        <v>0</v>
      </c>
      <c r="AC62" s="3">
        <f>IF($A62&gt;='576way_Regular Symbol(2wild)'!F$16,"",IF(D62=0,"",IF(OR(D62=$AA$1,D62=$AB$1,D63=$AA$1,D63=$AB$1,D64=$AA$1,D64=$AB$1,D65=$AA$1,D65=$AB$1),0,1)))</f>
        <v>1</v>
      </c>
      <c r="AD62" s="3" t="str">
        <f>IF($A62&gt;='576way_Regular Symbol(2wild)'!G$16,"",IF(E62=0,"",IF(OR(E62=$AA$1,E62=$AB$1,E63=$AA$1,E63=$AB$1,E64=$AA$1,E64=$AB$1,E65=$AA$1,E65=$AB$1),0,1)))</f>
        <v/>
      </c>
      <c r="AE62" s="3">
        <f>IF($A62&gt;='576way_Regular Symbol(2wild)'!H$16,"",IF(F62=0,"",IF(OR(F62=$AA$1,F62=$AB$1,F63=$AA$1,F63=$AB$1,F64=$AA$1,F64=$AB$1,F65=$AA$1,F65=$AB$1),0,1)))</f>
        <v>1</v>
      </c>
      <c r="AG62" s="344">
        <f>IF($A62&gt;='576way_Regular Symbol(2wild)'!D$16,"",IF(B62=0,"",IF(OR(B62=$AG$1,B62=$AH$1,B63=$AG$1,B63=$AH$1,B64=$AG$1,B64=$AH$1),0,1)))</f>
        <v>1</v>
      </c>
      <c r="AH62" s="344">
        <f>IF($A62&gt;='576way_Regular Symbol(2wild)'!E$16,"",IF(C62=0,"",IF(OR(C62=$AG$1,C62=$AH$1,C63=$AG$1,C63=$AH$1,C64=$AG$1,C64=$AH$1),0,1)))</f>
        <v>0</v>
      </c>
      <c r="AI62" s="3">
        <f>IF($A62&gt;='576way_Regular Symbol(2wild)'!F$16,"",IF(D62=0,"",IF(OR(D62=$AG$1,D62=$AH$1,D63=$AG$1,D63=$AH$1,D64=$AG$1,D64=$AH$1,D65=$AG$1,D65=$AH$1),0,1)))</f>
        <v>0</v>
      </c>
      <c r="AJ62" s="3" t="str">
        <f>IF($A62&gt;='576way_Regular Symbol(2wild)'!G$16,"",IF(E62=0,"",IF(OR(E62=$AG$1,E62=$AH$1,E63=$AG$1,E63=$AH$1,E64=$AG$1,E64=$AH$1,E65=$AG$1,E65=$AH$1),0,1)))</f>
        <v/>
      </c>
      <c r="AK62" s="3">
        <f>IF($A62&gt;='576way_Regular Symbol(2wild)'!H$16,"",IF(F62=0,"",IF(OR(F62=$AG$1,F62=$AH$1,F63=$AG$1,F63=$AH$1,F64=$AG$1,F64=$AH$1,F65=$AG$1,F65=$AH$1),0,1)))</f>
        <v>1</v>
      </c>
      <c r="AM62" s="344">
        <f>IF($A62&gt;='576way_Regular Symbol(2wild)'!D$16,"",IF(B62=0,"",IF(OR(B62=$AM$1,B62=$AN$1,B63=$AM$1,B63=$AN$1,B64=$AM$1,B64=$AN$1),0,1)))</f>
        <v>1</v>
      </c>
      <c r="AN62" s="344">
        <f>IF($A62&gt;='576way_Regular Symbol(2wild)'!E$16,"",IF(C62=0,"",IF(OR(C62=$AM$1,C62=$AN$1,C63=$AM$1,C63=$AN$1,C64=$AM$1,C64=$AN$1),0,1)))</f>
        <v>0</v>
      </c>
      <c r="AO62" s="3">
        <f>IF($A62&gt;='576way_Regular Symbol(2wild)'!F$16,"",IF(D62=0,"",IF(OR(D62=$AM$1,D62=$AN$1,D63=$AM$1,D63=$AN$1,D64=$AM$1,D64=$AN$1,D65=$AM$1,D65=$AN$1),0,1)))</f>
        <v>1</v>
      </c>
      <c r="AP62" s="3" t="str">
        <f>IF($A62&gt;='576way_Regular Symbol(2wild)'!G$16,"",IF(E62=0,"",IF(OR(E62=$AM$1,E62=$AN$1,E63=$AM$1,E63=$AN$1,E64=$AM$1,E64=$AN$1,E65=$AM$1,E65=$AN$1),0,1)))</f>
        <v/>
      </c>
      <c r="AQ62" s="3">
        <f>IF($A62&gt;='576way_Regular Symbol(2wild)'!H$16,"",IF(F62=0,"",IF(OR(F62=$AM$1,F62=$AN$1,F63=$AM$1,F63=$AN$1,F64=$AM$1,F64=$AN$1,F65=$AM$1,F65=$AN$1),0,1)))</f>
        <v>1</v>
      </c>
      <c r="AS62" s="344">
        <f>IF($A62&gt;='576way_Regular Symbol(2wild)'!D$16,"",IF(B62=0,"",IF(OR(B62=$AM$1,B62=$AT$1,B63=$AM$1,B63=$AT$1,B64=$AM$1,B64=$AT$1),0,1)))</f>
        <v>1</v>
      </c>
      <c r="AT62" s="344">
        <f>IF($A62&gt;='576way_Regular Symbol(2wild)'!E$16,"",IF(C62=0,"",IF(OR(C62=$AM$1,C62=$AT$1,C63=$AM$1,C63=$AT$1,C64=$AM$1,C64=$AT$1),0,1)))</f>
        <v>0</v>
      </c>
      <c r="AU62" s="3">
        <f>IF($A62&gt;='576way_Regular Symbol(2wild)'!F$16,"",IF(D62=0,"",IF(OR(D62=$AM$1,D62=$AT$1,D63=$AM$1,D63=$AT$1,D64=$AM$1,D64=$AT$1,D65=$AM$1,D65=$AT$1),0,1)))</f>
        <v>1</v>
      </c>
      <c r="AV62" s="3" t="str">
        <f>IF($A62&gt;='576way_Regular Symbol(2wild)'!G$16,"",IF(E62=0,"",IF(OR(E62=$AM$1,E62=$AT$1,E63=$AM$1,E63=$AT$1,E64=$AM$1,E64=$AT$1,E65=$AM$1,E65=$AT$1),0,1)))</f>
        <v/>
      </c>
      <c r="AW62" s="3">
        <f>IF($A62&gt;='576way_Regular Symbol(2wild)'!H$16,"",IF(F62=0,"",IF(OR(F62=$AM$1,F62=$AT$1,F63=$AM$1,F63=$AT$1,F64=$AM$1,F64=$AT$1,F65=$AM$1,F65=$AT$1),0,1)))</f>
        <v>1</v>
      </c>
      <c r="AY62" s="344">
        <f>IF($A62&gt;='576way_Regular Symbol(2wild)'!D$16,"",IF(B62=0,"",IF(OR(B62=$AM$1,B62=$AZ$1,B63=$AM$1,B63=$AZ$1,B64=$AM$1,B64=$AZ$1),0,1)))</f>
        <v>1</v>
      </c>
      <c r="AZ62" s="344">
        <f>IF($A62&gt;='576way_Regular Symbol(2wild)'!E$16,"",IF(C62=0,"",IF(OR(C62=$AM$1,C62=$AZ$1,C63=$AM$1,C63=$AZ$1,C64=$AM$1,C64=$AZ$1),0,1)))</f>
        <v>0</v>
      </c>
      <c r="BA62" s="3">
        <f>IF($A62&gt;='576way_Regular Symbol(2wild)'!F$16,"",IF(D62=0,"",IF(OR(D62=$AM$1,D62=$AZ$1,D63=$AM$1,D63=$AZ$1,D64=$AM$1,D64=$AZ$1,D65=$AM$1,D65=$AZ$1),0,1)))</f>
        <v>1</v>
      </c>
      <c r="BB62" s="3" t="str">
        <f>IF($A62&gt;='576way_Regular Symbol(2wild)'!G$16,"",IF(E62=0,"",IF(OR(E62=$AM$1,E62=$AZ$1,E63=$AM$1,E63=$AZ$1,E64=$AM$1,E64=$AZ$1,E65=$AM$1,E65=$AZ$1),0,1)))</f>
        <v/>
      </c>
      <c r="BC62" s="3">
        <f>IF($A62&gt;='576way_Regular Symbol(2wild)'!H$16,"",IF(F62=0,"",IF(OR(F62=$AM$1,F62=$AZ$1,F63=$AM$1,F63=$AZ$1,F64=$AM$1,F64=$AZ$1,F65=$AM$1,F65=$AZ$1),0,1)))</f>
        <v>1</v>
      </c>
      <c r="BE62" s="344">
        <f>IF($A62&gt;='576way_Regular Symbol(2wild)'!D$16,"",IF(B62=0,"",IF(OR(B62=$AM$1,B62=$BF$1,B63=$AM$1,B63=$BF$1,B64=$AM$1,B64=$BF$1),0,1)))</f>
        <v>1</v>
      </c>
      <c r="BF62" s="344">
        <f>IF($A62&gt;='576way_Regular Symbol(2wild)'!E$16,"",IF(C62=0,"",IF(OR(C62=$AM$1,C62=$BF$1,C63=$AM$1,C63=$BF$1,C64=$AM$1,C64=$BF$1),0,1)))</f>
        <v>0</v>
      </c>
      <c r="BG62" s="3">
        <f>IF($A62&gt;='576way_Regular Symbol(2wild)'!F$16,"",IF(D62=0,"",COUNTIF(D62:D65,$BF$1)))</f>
        <v>0</v>
      </c>
      <c r="BH62" s="3" t="str">
        <f>IF($A62&gt;='576way_Regular Symbol(2wild)'!G$16,"",IF(E62=0,"",COUNTIF(E62:E65,$BF$1)))</f>
        <v/>
      </c>
      <c r="BI62" s="3">
        <f>IF($A62&gt;='576way_Regular Symbol(2wild)'!H$16,"",IF(F62=0,"",COUNTIF(F62:F65,$BF$1)))</f>
        <v>0</v>
      </c>
      <c r="BK62" s="344">
        <f>IF($A62&gt;='576way_Regular Symbol(2wild)'!D$16,"",IF(B62=0,"",IF(OR(B62=$AM$1,B62=$BL$1,B63=$AM$1,B63=$BL$1,B64=$AM$1,B64=$BL$1),0,1)))</f>
        <v>1</v>
      </c>
      <c r="BL62" s="344">
        <f>IF($A62&gt;='576way_Regular Symbol(2wild)'!E$16,"",IF(C62=0,"",IF(OR(C62=$AM$1,C62=$BL$1,C63=$AM$1,C63=$BL$1,C64=$AM$1,C64=$BL$1),0,1)))</f>
        <v>0</v>
      </c>
      <c r="BM62" s="3">
        <f>IF($A62&gt;='576way_Regular Symbol(2wild)'!F$16,"",IF(D62=0,"",IF(OR(D62=$AM$1,D62=$BL$1,D63=$AM$1,D63=$BL$1,D64=$AM$1,D64=$BL$1,D65=$AM$1,D65=$BL$1),0,1)))</f>
        <v>1</v>
      </c>
      <c r="BN62" s="3" t="str">
        <f>IF($A62&gt;='576way_Regular Symbol(2wild)'!G$16,"",IF(E62=0,"",IF(OR(E62=$AM$1,E62=$BL$1,E63=$AM$1,E63=$BL$1,E64=$AM$1,E64=$BL$1,E65=$AM$1,E65=$BL$1),0,1)))</f>
        <v/>
      </c>
      <c r="BO62" s="3">
        <f>IF($A62&gt;='576way_Regular Symbol(2wild)'!H$16,"",IF(F62=0,"",IF(OR(F62=$AM$1,F62=$BL$1,F63=$AM$1,F63=$BL$1,F64=$AM$1,F64=$BL$1,F65=$AM$1,F65=$BL$1),0,1)))</f>
        <v>1</v>
      </c>
      <c r="BQ62" s="3">
        <f>IF($A62&gt;='576way_Regular Symbol(2wild)'!D$16,"",IF(B62=0,"",IF(OR(B62=$BQ$1,B62=$BR$1,B63=$BQ$1,B63=$BR$1,B64=$BQ$1,B64=$BR$1),0,1)))</f>
        <v>0</v>
      </c>
      <c r="BR62" s="3">
        <f>IF($A62&gt;='576way_Regular Symbol(2wild)'!E$16,"",IF(C62=0,"",IF(OR(C62=$BQ$1,C62=$BR$1,C63=$BQ$1,C63=$BR$1,C64=$BQ$1,C64=$BR$1),0,1)))</f>
        <v>0</v>
      </c>
      <c r="BS62" s="3">
        <f>IF($A62&gt;='576way_Regular Symbol(2wild)'!F$16,"",IF(D62=0,"",IF(OR(D62=$BQ$1,D62=$BR$1,D63=$BQ$1,D63=$BR$1,D64=$BQ$1,D64=$BR$1,D65=$BQ$1,D65=$BR$1),0,1)))</f>
        <v>0</v>
      </c>
      <c r="BT62" s="3" t="str">
        <f>IF($A62&gt;='576way_Regular Symbol(2wild)'!G$16,"",IF(E62=0,"",IF(OR(E62=$BQ$1,E62=$BR$1,E63=$BQ$1,E63=$BR$1,E64=$BQ$1,E64=$BR$1,E65=$BQ$1,E65=$BR$1),0,1)))</f>
        <v/>
      </c>
      <c r="BU62" s="3">
        <f>IF($A62&gt;='576way_Regular Symbol(2wild)'!H$16,"",IF(F62=0,"",IF(OR(F62=$BQ$1,F62=$BR$1,F63=$BQ$1,F63=$BR$1,F64=$BQ$1,F64=$BR$1,F65=$BQ$1,F65=$BR$1),0,1)))</f>
        <v>1</v>
      </c>
      <c r="BW62" s="3">
        <f>IF($A62&gt;='576way_Regular Symbol(2wild)'!D$16,"",IF(B62=0,"",IF(OR(B62=$BW$1,B63=$BW$1,B64=$BW$1,B62=$BX$1,B63=$BX$1,B64=$BX$1),0,1)))</f>
        <v>0</v>
      </c>
      <c r="BX62" s="3">
        <f>IF($A62&gt;='576way_Regular Symbol(2wild)'!E$16,"",IF(C62=0,"",IF(OR(C62=$BW$1,C63=$BW$1,C64=$BW$1,C62=$BX$1,C63=$BX$1,C64=$BX$1),0,1)))</f>
        <v>0</v>
      </c>
      <c r="BY62" s="3">
        <f>IF($A62&gt;='576way_Regular Symbol(2wild)'!F$16,"",IF(D62=0,"",IF(OR(D62=$BW$1,D63=$BW$1,D64=$BW$1,D62=$BX$1,D63=$BX$1,D64=$BX$1,D65=$BW$1,D65=$BX$1),0,1)))</f>
        <v>1</v>
      </c>
      <c r="BZ62" s="3" t="str">
        <f>IF($A62&gt;='576way_Regular Symbol(2wild)'!G$16,"",IF(E62=0,"",IF(OR(E62=$BW$1,E63=$BW$1,E64=$BW$1,E62=$BX$1,E63=$BX$1,E64=$BX$1,E65=$BW$1,E65=$BX$1),0,1)))</f>
        <v/>
      </c>
      <c r="CA62" s="3">
        <f>IF($A62&gt;='576way_Regular Symbol(2wild)'!H$16,"",IF(F62=0,"",IF(OR(F62=$BW$1,F63=$BW$1,F64=$BW$1,F62=$BX$1,F63=$BX$1,F64=$BX$1,F65=$BW$1,F65=$BX$1),0,1)))</f>
        <v>0</v>
      </c>
      <c r="CC62" s="3">
        <f>IF($A62&gt;='576way_Regular Symbol(2wild)'!D$16,"",IF(B62=0,"",IF(OR(B62=$BW$1,B63=$BW$1,B64=$BW$1,B62=$CD$1,B63=$CD$1,B64=$CD$1),0,1)))</f>
        <v>1</v>
      </c>
      <c r="CD62" s="3">
        <f>IF($A62&gt;='576way_Regular Symbol(2wild)'!E$16,"",IF(C62=0,"",IF(OR(C62=$BW$1,C63=$BW$1,C64=$BW$1,C62=$CD$1,C63=$CD$1,C64=$CD$1),0,1)))</f>
        <v>0</v>
      </c>
      <c r="CE62" s="3">
        <f>IF($A62&gt;='576way_Regular Symbol(2wild)'!F$16,"",IF(D62=0,"",IF(OR(D62=$BW$1,D63=$BW$1,D64=$BW$1,D62=$CD$1,D63=$CD$1,D64=$CD$1,D65=$BW$1,D65=$CD$1),0,1)))</f>
        <v>1</v>
      </c>
      <c r="CF62" s="3" t="str">
        <f>IF($A62&gt;='576way_Regular Symbol(2wild)'!G$16,"",IF(E62=0,"",IF(OR(E62=$BW$1,E63=$BW$1,E64=$BW$1,E62=$CD$1,E63=$CD$1,E64=$CD$1,E65=$BW$1,E65=$CD$1),0,1)))</f>
        <v/>
      </c>
      <c r="CG62" s="3">
        <f>IF($A62&gt;='576way_Regular Symbol(2wild)'!H$16,"",IF(F62=0,"",IF(OR(F62=$BW$1,F63=$BW$1,F64=$BW$1,F62=$CD$1,F63=$CD$1,F64=$CD$1,F65=$BW$1,F65=$CD$1),0,1)))</f>
        <v>0</v>
      </c>
      <c r="CI62" s="3">
        <f>IF($A62&gt;='576way_Regular Symbol(2wild)'!D$16,"",IF(B62=0,"",IF(OR(B62=$BW$1,B63=$BW$1,B64=$BW$1,B62=$CJ$1,B63=$CJ$1,B64=$CJ$1),0,1)))</f>
        <v>1</v>
      </c>
      <c r="CJ62" s="3">
        <f>IF($A62&gt;='576way_Regular Symbol(2wild)'!E$16,"",IF(C62=0,"",IF(OR(C62=$BW$1,C63=$BW$1,C64=$BW$1,C62=$CJ$1,C63=$CJ$1,C64=$CJ$1),0,1)))</f>
        <v>0</v>
      </c>
      <c r="CK62" s="3">
        <f>IF($A62&gt;='576way_Regular Symbol(2wild)'!F$16,"",IF(D62=0,"",IF(OR(D62=$BW$1,D63=$BW$1,D64=$BW$1,D62=$CJ$1,D63=$CJ$1,D64=$CJ$1,D65=$BW$1,D65=$CJ$1),0,1)))</f>
        <v>0</v>
      </c>
      <c r="CL62" s="3" t="str">
        <f>IF($A62&gt;='576way_Regular Symbol(2wild)'!G$16,"",IF(E62=0,"",IF(OR(E62=$BW$1,E63=$BW$1,E64=$BW$1,E62=$CJ$1,E63=$CJ$1,E64=$CJ$1,E65=$BW$1,E65=$CJ$1),0,1)))</f>
        <v/>
      </c>
      <c r="CM62" s="3">
        <f>IF($A62&gt;='576way_Regular Symbol(2wild)'!H$16,"",IF(F62=0,"",IF(OR(F62=$BW$1,F63=$BW$1,F64=$BW$1,F62=$CJ$1,F63=$CJ$1,F64=$CJ$1,F65=$BW$1,F65=$CJ$1),0,1)))</f>
        <v>1</v>
      </c>
      <c r="CO62" s="3">
        <f>IF($A62&gt;='576way_Regular Symbol(2wild)'!D$16,"",IF(B62=0,"",IF(OR(B62=$BW$1,B63=$BW$1,B64=$BW$1,B62=$CP$1,B63=$CP$1,B64=$CP$1),0,1)))</f>
        <v>1</v>
      </c>
      <c r="CP62" s="3">
        <f>IF($A62&gt;='576way_Regular Symbol(2wild)'!E$16,"",IF(C62=0,"",IF(OR(C62=$BW$1,C63=$BW$1,C64=$BW$1,C62=$CP$1,C63=$CP$1,C64=$CP$1),0,1)))</f>
        <v>0</v>
      </c>
      <c r="CQ62" s="3">
        <f>IF($A62&gt;='576way_Regular Symbol(2wild)'!F$16,"",IF(D62=0,"",IF(OR(D62=$BW$1,D63=$BW$1,D64=$BW$1,D62=$CP$1,D63=$CP$1,D64=$CP$1,D65=$BW$1,D65=$CP$1),0,1)))</f>
        <v>1</v>
      </c>
      <c r="CR62" s="3" t="str">
        <f>IF($A62&gt;='576way_Regular Symbol(2wild)'!G$16,"",IF(E62=0,"",IF(OR(E62=$BW$1,E63=$BW$1,E64=$BW$1,E62=$CP$1,E63=$CP$1,E64=$CP$1,E65=$BW$1,E65=$CP$1),0,1)))</f>
        <v/>
      </c>
      <c r="CS62" s="3">
        <f>IF($A62&gt;='576way_Regular Symbol(2wild)'!H$16,"",IF(F62=0,"",IF(OR(F62=$BW$1,F63=$BW$1,F64=$BW$1,F62=$CP$1,F63=$CP$1,F64=$CP$1,F65=$BW$1,F65=$CP$1),0,1)))</f>
        <v>1</v>
      </c>
      <c r="CU62" s="3">
        <f>IF($A62&gt;='576way_Regular Symbol(2wild)'!D$16,"",IF(B62=0,"",IF(OR(B62=$BW$1,B63=$BW$1,B64=$BW$1,B62=$CV$1,B63=$CV$1,B64=$CV$1),0,1)))</f>
        <v>1</v>
      </c>
      <c r="CV62" s="3">
        <f>IF($A62&gt;='576way_Regular Symbol(2wild)'!E$16,"",IF(C62=0,"",IF(OR(C62=$BW$1,C63=$BW$1,C64=$BW$1,C62=$CV$1,C63=$CV$1,C64=$CV$1),0,1)))</f>
        <v>0</v>
      </c>
      <c r="CW62" s="3">
        <f>IF($A62&gt;='576way_Regular Symbol(2wild)'!F$16,"",IF(D62=0,"",IF(OR(D62=$BW$1,D63=$BW$1,D64=$BW$1,D62=$CV$1,D63=$CV$1,D64=$CV$1,D65=$BW$1,D65=$CV$1),0,1)))</f>
        <v>1</v>
      </c>
      <c r="CX62" s="3" t="str">
        <f>IF($A62&gt;='576way_Regular Symbol(2wild)'!G$16,"",IF(E62=0,"",IF(OR(E62=$BW$1,E63=$BW$1,E64=$BW$1,E62=$CV$1,E63=$CV$1,E64=$CV$1,E65=$BW$1,E65=$CV$1),0,1)))</f>
        <v/>
      </c>
      <c r="CY62" s="3">
        <f>IF($A62&gt;='576way_Regular Symbol(2wild)'!H$16,"",IF(F62=0,"",IF(OR(F62=$BW$1,F63=$BW$1,F64=$BW$1,F62=$CV$1,F63=$CV$1,F64=$CV$1,F65=$BW$1,F65=$CV$1),0,1)))</f>
        <v>1</v>
      </c>
    </row>
    <row r="63" spans="1:103">
      <c r="A63" s="337">
        <f>IF('243way_Regular Symbol'!L62="","",'243way_Regular Symbol'!L62)</f>
        <v>59</v>
      </c>
      <c r="B63" s="191" t="str">
        <f>IF('576way_Regular Symbol(2wild)'!Q62="",
IF($A63-'576way_Regular Symbol(2wild)'!D$16&gt;='576way_RegularＸ_W()'!B$2-1,"",VLOOKUP($A63-'576way_Regular Symbol(2wild)'!D$16,'576way_Regular Symbol(2wild)'!$P$3:$U$99,'576way_RegularＸ_W()'!B$3+1,FALSE)),
'576way_Regular Symbol(2wild)'!Q62)</f>
        <v>K</v>
      </c>
      <c r="C63" s="191" t="str">
        <f>IF('576way_Regular Symbol(2wild)'!R62="",
IF($A63-'576way_Regular Symbol(2wild)'!E$16&gt;='576way_RegularＸ_W()'!C$2-1,"",VLOOKUP($A63-'576way_Regular Symbol(2wild)'!E$16,'576way_Regular Symbol(2wild)'!$P$3:$U$99,'576way_RegularＸ_W()'!C$3+1,FALSE)),
'576way_Regular Symbol(2wild)'!R62)</f>
        <v>J</v>
      </c>
      <c r="D63" s="191" t="str">
        <f>IF('576way_Regular Symbol(2wild)'!S62="",
IF($A63-'576way_Regular Symbol(2wild)'!F$16&gt;='576way_RegularＸ_W()'!D$2-1,"",VLOOKUP($A63-'576way_Regular Symbol(2wild)'!F$16,'576way_Regular Symbol(2wild)'!$P$3:$U$99,'576way_RegularＸ_W()'!D$3+1,FALSE)),
'576way_Regular Symbol(2wild)'!S62)</f>
        <v>A</v>
      </c>
      <c r="E63" s="191" t="str">
        <f>IF('576way_Regular Symbol(2wild)'!T62="",
IF($A63-'576way_Regular Symbol(2wild)'!G$16&gt;='576way_RegularＸ_W()'!E$2-1,"",VLOOKUP($A63-'576way_Regular Symbol(2wild)'!G$16,'576way_Regular Symbol(2wild)'!$P$3:$U$99,'576way_RegularＸ_W()'!E$3+1,FALSE)),
'576way_Regular Symbol(2wild)'!T62)</f>
        <v/>
      </c>
      <c r="F63" s="191" t="str">
        <f>IF('576way_Regular Symbol(2wild)'!U62="",
IF($A63-'576way_Regular Symbol(2wild)'!H$16&gt;='576way_RegularＸ_W()'!F$2-1,"",VLOOKUP($A63-'576way_Regular Symbol(2wild)'!H$16,'576way_Regular Symbol(2wild)'!$P$3:$U$99,'576way_RegularＸ_W()'!F$3+1,FALSE)),
'576way_Regular Symbol(2wild)'!U62)</f>
        <v>K</v>
      </c>
      <c r="N63" s="363">
        <f t="shared" si="66"/>
        <v>59</v>
      </c>
      <c r="O63" s="344">
        <f>IF($A63&gt;='576way_Regular Symbol(2wild)'!D$16,"",IF(B63="","",IF(OR(B63=$O$1,B63=$P$1,B64=$O$1,B64=$P$1,B65=$O$1,B65=$P$1),0,1)))</f>
        <v>0</v>
      </c>
      <c r="P63" s="344">
        <f>IF($A63&gt;='576way_Regular Symbol(2wild)'!E$16,"",IF(C63="","",IF(OR(C63=$O$1,C63=$P$1,C64=$O$1,C64=$P$1,C65=$O$1,C65=$P$1),0,1)))</f>
        <v>1</v>
      </c>
      <c r="Q63" s="344">
        <f>IF($A63&gt;='576way_Regular Symbol(2wild)'!F$16,"",IF(D63="","",IF(OR(D63=$O$1,D63=$P$1,D64=$O$1,D64=$P$1,D65=$O$1,D65=$P$1,D66=$O$1,D66=$P$1),0,1)))</f>
        <v>1</v>
      </c>
      <c r="R63" s="344" t="str">
        <f>IF($A63&gt;='576way_Regular Symbol(2wild)'!G$16,"",IF(E63="","",IF(OR(E63=$O$1,E63=$P$1,E64=$O$1,E64=$P$1,E65=$O$1,E65=$P$1,E66=$O$1,E66=$P$1),0,1)))</f>
        <v/>
      </c>
      <c r="S63" s="344">
        <f>IF($A63&gt;='576way_Regular Symbol(2wild)'!H$16,"",IF(F63="","",IF(OR(F63=$O$1,F63=$P$1,F64=$O$1,F64=$P$1,F65=$O$1,F65=$P$1,F66=$O$1,F66=$P$1),0,1)))</f>
        <v>1</v>
      </c>
      <c r="U63" s="344">
        <f>IF($A63&gt;='576way_Regular Symbol(2wild)'!D$16,"",IF(B63=0,"",IF(OR(B63=$U$1,B63=$V$1,B64=$U$1,B64=$V$1,B65=$U$1,B65=$V$1),0,1)))</f>
        <v>0</v>
      </c>
      <c r="V63" s="344">
        <f>IF($A63&gt;='576way_Regular Symbol(2wild)'!E$16,"",IF(C63=0,"",IF(OR(C63=$U$1,C63=$V$1,C64=$U$1,C64=$V$1,C65=$U$1,C65=$V$1),0,1)))</f>
        <v>1</v>
      </c>
      <c r="W63" s="3">
        <f>IF($A63&gt;='576way_Regular Symbol(2wild)'!F$16,"",IF(D63=0,"",IF(OR(D63=$U$1,D63=$V$1,D64=$U$1,D64=$V$1,D65=$U$1,D65=$V$1,D66=$U$1,D66=$V$1),0,1)))</f>
        <v>0</v>
      </c>
      <c r="X63" s="3" t="str">
        <f>IF($A63&gt;='576way_Regular Symbol(2wild)'!G$16,"",IF(E63=0,"",IF(OR(E63=$U$1,E63=$V$1,E64=$U$1,E64=$V$1,E65=$U$1,E65=$V$1,E66=$U$1,E66=$V$1),0,1)))</f>
        <v/>
      </c>
      <c r="Y63" s="3">
        <f>IF($A63&gt;='576way_Regular Symbol(2wild)'!H$16,"",IF(F63=0,"",IF(OR(F63=$U$1,F63=$V$1,F64=$U$1,F64=$V$1,F65=$U$1,F65=$V$1,F66=$U$1,F66=$V$1),0,1)))</f>
        <v>1</v>
      </c>
      <c r="AA63" s="344">
        <f>IF($A63&gt;='576way_Regular Symbol(2wild)'!D$16,"",IF(B63=0,"",IF(OR(B63=$AA$1,B63=$AB$1,B64=$AA$1,B64=$AB$1,B65=$AA$1,,B65=$AB$1),0,1)))</f>
        <v>1</v>
      </c>
      <c r="AB63" s="344">
        <f>IF($A63&gt;='576way_Regular Symbol(2wild)'!E$16,"",IF(C63=0,"",IF(OR(C63=$AA$1,C63=$AB$1,C64=$AA$1,C64=$AB$1,C65=$AA$1,,C65=$AB$1),0,1)))</f>
        <v>1</v>
      </c>
      <c r="AC63" s="3">
        <f>IF($A63&gt;='576way_Regular Symbol(2wild)'!F$16,"",IF(D63=0,"",IF(OR(D63=$AA$1,D63=$AB$1,D64=$AA$1,D64=$AB$1,D65=$AA$1,D65=$AB$1,D66=$AA$1,D66=$AB$1),0,1)))</f>
        <v>1</v>
      </c>
      <c r="AD63" s="3" t="str">
        <f>IF($A63&gt;='576way_Regular Symbol(2wild)'!G$16,"",IF(E63=0,"",IF(OR(E63=$AA$1,E63=$AB$1,E64=$AA$1,E64=$AB$1,E65=$AA$1,E65=$AB$1,E66=$AA$1,E66=$AB$1),0,1)))</f>
        <v/>
      </c>
      <c r="AE63" s="3">
        <f>IF($A63&gt;='576way_Regular Symbol(2wild)'!H$16,"",IF(F63=0,"",IF(OR(F63=$AA$1,F63=$AB$1,F64=$AA$1,F64=$AB$1,F65=$AA$1,F65=$AB$1,F66=$AA$1,F66=$AB$1),0,1)))</f>
        <v>1</v>
      </c>
      <c r="AG63" s="344">
        <f>IF($A63&gt;='576way_Regular Symbol(2wild)'!D$16,"",IF(B63=0,"",IF(OR(B63=$AG$1,B63=$AH$1,B64=$AG$1,B64=$AH$1,B65=$AG$1,B65=$AH$1),0,1)))</f>
        <v>1</v>
      </c>
      <c r="AH63" s="344">
        <f>IF($A63&gt;='576way_Regular Symbol(2wild)'!E$16,"",IF(C63=0,"",IF(OR(C63=$AG$1,C63=$AH$1,C64=$AG$1,C64=$AH$1,C65=$AG$1,C65=$AH$1),0,1)))</f>
        <v>1</v>
      </c>
      <c r="AI63" s="3">
        <f>IF($A63&gt;='576way_Regular Symbol(2wild)'!F$16,"",IF(D63=0,"",IF(OR(D63=$AG$1,D63=$AH$1,D64=$AG$1,D64=$AH$1,D65=$AG$1,D65=$AH$1,D66=$AG$1,D66=$AH$1),0,1)))</f>
        <v>0</v>
      </c>
      <c r="AJ63" s="3" t="str">
        <f>IF($A63&gt;='576way_Regular Symbol(2wild)'!G$16,"",IF(E63=0,"",IF(OR(E63=$AG$1,E63=$AH$1,E64=$AG$1,E64=$AH$1,E65=$AG$1,E65=$AH$1,E66=$AG$1,E66=$AH$1),0,1)))</f>
        <v/>
      </c>
      <c r="AK63" s="3">
        <f>IF($A63&gt;='576way_Regular Symbol(2wild)'!H$16,"",IF(F63=0,"",IF(OR(F63=$AG$1,F63=$AH$1,F64=$AG$1,F64=$AH$1,F65=$AG$1,F65=$AH$1,F66=$AG$1,F66=$AH$1),0,1)))</f>
        <v>1</v>
      </c>
      <c r="AM63" s="344">
        <f>IF($A63&gt;='576way_Regular Symbol(2wild)'!D$16,"",IF(B63=0,"",IF(OR(B63=$AM$1,B63=$AN$1,B64=$AM$1,B64=$AN$1,B65=$AM$1,B65=$AN$1),0,1)))</f>
        <v>1</v>
      </c>
      <c r="AN63" s="344">
        <f>IF($A63&gt;='576way_Regular Symbol(2wild)'!E$16,"",IF(C63=0,"",IF(OR(C63=$AM$1,C63=$AN$1,C64=$AM$1,C64=$AN$1,C65=$AM$1,C65=$AN$1),0,1)))</f>
        <v>1</v>
      </c>
      <c r="AO63" s="3">
        <f>IF($A63&gt;='576way_Regular Symbol(2wild)'!F$16,"",IF(D63=0,"",IF(OR(D63=$AM$1,D63=$AN$1,D64=$AM$1,D64=$AN$1,D65=$AM$1,D65=$AN$1,D66=$AM$1,D66=$AN$1),0,1)))</f>
        <v>1</v>
      </c>
      <c r="AP63" s="3" t="str">
        <f>IF($A63&gt;='576way_Regular Symbol(2wild)'!G$16,"",IF(E63=0,"",IF(OR(E63=$AM$1,E63=$AN$1,E64=$AM$1,E64=$AN$1,E65=$AM$1,E65=$AN$1,E66=$AM$1,E66=$AN$1),0,1)))</f>
        <v/>
      </c>
      <c r="AQ63" s="3">
        <f>IF($A63&gt;='576way_Regular Symbol(2wild)'!H$16,"",IF(F63=0,"",IF(OR(F63=$AM$1,F63=$AN$1,F64=$AM$1,F64=$AN$1,F65=$AM$1,F65=$AN$1,F66=$AM$1,F66=$AN$1),0,1)))</f>
        <v>1</v>
      </c>
      <c r="AS63" s="344">
        <f>IF($A63&gt;='576way_Regular Symbol(2wild)'!D$16,"",IF(B63=0,"",IF(OR(B63=$AM$1,B63=$AT$1,B64=$AM$1,B64=$AT$1,B65=$AM$1,B65=$AT$1),0,1)))</f>
        <v>1</v>
      </c>
      <c r="AT63" s="344">
        <f>IF($A63&gt;='576way_Regular Symbol(2wild)'!E$16,"",IF(C63=0,"",IF(OR(C63=$AM$1,C63=$AT$1,C64=$AM$1,C64=$AT$1,C65=$AM$1,C65=$AT$1),0,1)))</f>
        <v>1</v>
      </c>
      <c r="AU63" s="3">
        <f>IF($A63&gt;='576way_Regular Symbol(2wild)'!F$16,"",IF(D63=0,"",IF(OR(D63=$AM$1,D63=$AT$1,D64=$AM$1,D64=$AT$1,D65=$AM$1,D65=$AT$1,D66=$AM$1,D66=$AT$1),0,1)))</f>
        <v>1</v>
      </c>
      <c r="AV63" s="3" t="str">
        <f>IF($A63&gt;='576way_Regular Symbol(2wild)'!G$16,"",IF(E63=0,"",IF(OR(E63=$AM$1,E63=$AT$1,E64=$AM$1,E64=$AT$1,E65=$AM$1,E65=$AT$1,E66=$AM$1,E66=$AT$1),0,1)))</f>
        <v/>
      </c>
      <c r="AW63" s="3">
        <f>IF($A63&gt;='576way_Regular Symbol(2wild)'!H$16,"",IF(F63=0,"",IF(OR(F63=$AM$1,F63=$AT$1,F64=$AM$1,F64=$AT$1,F65=$AM$1,F65=$AT$1,F66=$AM$1,F66=$AT$1),0,1)))</f>
        <v>1</v>
      </c>
      <c r="AY63" s="344">
        <f>IF($A63&gt;='576way_Regular Symbol(2wild)'!D$16,"",IF(B63=0,"",IF(OR(B63=$AM$1,B63=$AZ$1,B64=$AM$1,B64=$AZ$1,B65=$AM$1,B65=$AZ$1),0,1)))</f>
        <v>1</v>
      </c>
      <c r="AZ63" s="344">
        <f>IF($A63&gt;='576way_Regular Symbol(2wild)'!E$16,"",IF(C63=0,"",IF(OR(C63=$AM$1,C63=$AZ$1,C64=$AM$1,C64=$AZ$1,C65=$AM$1,C65=$AZ$1),0,1)))</f>
        <v>1</v>
      </c>
      <c r="BA63" s="3">
        <f>IF($A63&gt;='576way_Regular Symbol(2wild)'!F$16,"",IF(D63=0,"",IF(OR(D63=$AM$1,D63=$AZ$1,D64=$AM$1,D64=$AZ$1,D65=$AM$1,D65=$AZ$1,D66=$AM$1,D66=$AZ$1),0,1)))</f>
        <v>1</v>
      </c>
      <c r="BB63" s="3" t="str">
        <f>IF($A63&gt;='576way_Regular Symbol(2wild)'!G$16,"",IF(E63=0,"",IF(OR(E63=$AM$1,E63=$AZ$1,E64=$AM$1,E64=$AZ$1,E65=$AM$1,E65=$AZ$1,E66=$AM$1,E66=$AZ$1),0,1)))</f>
        <v/>
      </c>
      <c r="BC63" s="3">
        <f>IF($A63&gt;='576way_Regular Symbol(2wild)'!H$16,"",IF(F63=0,"",IF(OR(F63=$AM$1,F63=$AZ$1,F64=$AM$1,F64=$AZ$1,F65=$AM$1,F65=$AZ$1,F66=$AM$1,F66=$AZ$1),0,1)))</f>
        <v>1</v>
      </c>
      <c r="BE63" s="344">
        <f>IF($A63&gt;='576way_Regular Symbol(2wild)'!D$16,"",IF(B63=0,"",IF(OR(B63=$AM$1,B63=$BF$1,B64=$AM$1,B64=$BF$1,B65=$AM$1,B65=$BF$1),0,1)))</f>
        <v>1</v>
      </c>
      <c r="BF63" s="344">
        <f>IF($A63&gt;='576way_Regular Symbol(2wild)'!E$16,"",IF(C63=0,"",IF(OR(C63=$AM$1,C63=$BF$1,C64=$AM$1,C64=$BF$1,C65=$AM$1,C65=$BF$1),0,1)))</f>
        <v>1</v>
      </c>
      <c r="BG63" s="3">
        <f>IF($A63&gt;='576way_Regular Symbol(2wild)'!F$16,"",IF(D63=0,"",COUNTIF(D63:D66,$BF$1)))</f>
        <v>0</v>
      </c>
      <c r="BH63" s="3" t="str">
        <f>IF($A63&gt;='576way_Regular Symbol(2wild)'!G$16,"",IF(E63=0,"",COUNTIF(E63:E66,$BF$1)))</f>
        <v/>
      </c>
      <c r="BI63" s="3">
        <f>IF($A63&gt;='576way_Regular Symbol(2wild)'!H$16,"",IF(F63=0,"",COUNTIF(F63:F66,$BF$1)))</f>
        <v>0</v>
      </c>
      <c r="BK63" s="344">
        <f>IF($A63&gt;='576way_Regular Symbol(2wild)'!D$16,"",IF(B63=0,"",IF(OR(B63=$AM$1,B63=$BL$1,B64=$AM$1,B64=$BL$1,B65=$AM$1,B65=$BL$1),0,1)))</f>
        <v>1</v>
      </c>
      <c r="BL63" s="344">
        <f>IF($A63&gt;='576way_Regular Symbol(2wild)'!E$16,"",IF(C63=0,"",IF(OR(C63=$AM$1,C63=$BL$1,C64=$AM$1,C64=$BL$1,C65=$AM$1,C65=$BL$1),0,1)))</f>
        <v>1</v>
      </c>
      <c r="BM63" s="3">
        <f>IF($A63&gt;='576way_Regular Symbol(2wild)'!F$16,"",IF(D63=0,"",IF(OR(D63=$AM$1,D63=$BL$1,D64=$AM$1,D64=$BL$1,D65=$AM$1,D65=$BL$1,D66=$AM$1,D66=$BL$1),0,1)))</f>
        <v>1</v>
      </c>
      <c r="BN63" s="3" t="str">
        <f>IF($A63&gt;='576way_Regular Symbol(2wild)'!G$16,"",IF(E63=0,"",IF(OR(E63=$AM$1,E63=$BL$1,E64=$AM$1,E64=$BL$1,E65=$AM$1,E65=$BL$1,E66=$AM$1,E66=$BL$1),0,1)))</f>
        <v/>
      </c>
      <c r="BO63" s="3">
        <f>IF($A63&gt;='576way_Regular Symbol(2wild)'!H$16,"",IF(F63=0,"",IF(OR(F63=$AM$1,F63=$BL$1,F64=$AM$1,F64=$BL$1,F65=$AM$1,F65=$BL$1,F66=$AM$1,F66=$BL$1),0,1)))</f>
        <v>1</v>
      </c>
      <c r="BQ63" s="3">
        <f>IF($A63&gt;='576way_Regular Symbol(2wild)'!D$16,"",IF(B63=0,"",IF(OR(B63=$BQ$1,B63=$BR$1,B64=$BQ$1,B64=$BR$1,B65=$BQ$1,B65=$BR$1),0,1)))</f>
        <v>1</v>
      </c>
      <c r="BR63" s="3">
        <f>IF($A63&gt;='576way_Regular Symbol(2wild)'!E$16,"",IF(C63=0,"",IF(OR(C63=$BQ$1,C63=$BR$1,C64=$BQ$1,C64=$BR$1,C65=$BQ$1,C65=$BR$1),0,1)))</f>
        <v>1</v>
      </c>
      <c r="BS63" s="3">
        <f>IF($A63&gt;='576way_Regular Symbol(2wild)'!F$16,"",IF(D63=0,"",IF(OR(D63=$BQ$1,D63=$BR$1,D64=$BQ$1,D64=$BR$1,D65=$BQ$1,D65=$BR$1,D66=$BQ$1,D66=$BR$1),0,1)))</f>
        <v>0</v>
      </c>
      <c r="BT63" s="3" t="str">
        <f>IF($A63&gt;='576way_Regular Symbol(2wild)'!G$16,"",IF(E63=0,"",IF(OR(E63=$BQ$1,E63=$BR$1,E64=$BQ$1,E64=$BR$1,E65=$BQ$1,E65=$BR$1,E66=$BQ$1,E66=$BR$1),0,1)))</f>
        <v/>
      </c>
      <c r="BU63" s="3">
        <f>IF($A63&gt;='576way_Regular Symbol(2wild)'!H$16,"",IF(F63=0,"",IF(OR(F63=$BQ$1,F63=$BR$1,F64=$BQ$1,F64=$BR$1,F65=$BQ$1,F65=$BR$1,F66=$BQ$1,F66=$BR$1),0,1)))</f>
        <v>1</v>
      </c>
      <c r="BW63" s="3">
        <f>IF($A63&gt;='576way_Regular Symbol(2wild)'!D$16,"",IF(B63=0,"",IF(OR(B63=$BW$1,B64=$BW$1,B65=$BW$1,B63=$BX$1,B64=$BX$1,B65=$BX$1),0,1)))</f>
        <v>0</v>
      </c>
      <c r="BX63" s="3">
        <f>IF($A63&gt;='576way_Regular Symbol(2wild)'!E$16,"",IF(C63=0,"",IF(OR(C63=$BW$1,C64=$BW$1,C65=$BW$1,C63=$BX$1,C64=$BX$1,C65=$BX$1),0,1)))</f>
        <v>0</v>
      </c>
      <c r="BY63" s="3">
        <f>IF($A63&gt;='576way_Regular Symbol(2wild)'!F$16,"",IF(D63=0,"",IF(OR(D63=$BW$1,D64=$BW$1,D65=$BW$1,D63=$BX$1,D64=$BX$1,D65=$BX$1,D66=$BW$1,D66=$BX$1),0,1)))</f>
        <v>1</v>
      </c>
      <c r="BZ63" s="3" t="str">
        <f>IF($A63&gt;='576way_Regular Symbol(2wild)'!G$16,"",IF(E63=0,"",IF(OR(E63=$BW$1,E64=$BW$1,E65=$BW$1,E63=$BX$1,E64=$BX$1,E65=$BX$1,E66=$BW$1,E66=$BX$1),0,1)))</f>
        <v/>
      </c>
      <c r="CA63" s="3">
        <f>IF($A63&gt;='576way_Regular Symbol(2wild)'!H$16,"",IF(F63=0,"",IF(OR(F63=$BW$1,F64=$BW$1,F65=$BW$1,F63=$BX$1,F64=$BX$1,F65=$BX$1,F66=$BW$1,F66=$BX$1),0,1)))</f>
        <v>0</v>
      </c>
      <c r="CC63" s="3">
        <f>IF($A63&gt;='576way_Regular Symbol(2wild)'!D$16,"",IF(B63=0,"",IF(OR(B63=$BW$1,B64=$BW$1,B65=$BW$1,B63=$CD$1,B64=$CD$1,B65=$CD$1),0,1)))</f>
        <v>1</v>
      </c>
      <c r="CD63" s="3">
        <f>IF($A63&gt;='576way_Regular Symbol(2wild)'!E$16,"",IF(C63=0,"",IF(OR(C63=$BW$1,C64=$BW$1,C65=$BW$1,C63=$CD$1,C64=$CD$1,C65=$CD$1),0,1)))</f>
        <v>1</v>
      </c>
      <c r="CE63" s="3">
        <f>IF($A63&gt;='576way_Regular Symbol(2wild)'!F$16,"",IF(D63=0,"",IF(OR(D63=$BW$1,D64=$BW$1,D65=$BW$1,D63=$CD$1,D64=$CD$1,D65=$CD$1,D66=$BW$1,D66=$CD$1),0,1)))</f>
        <v>1</v>
      </c>
      <c r="CF63" s="3" t="str">
        <f>IF($A63&gt;='576way_Regular Symbol(2wild)'!G$16,"",IF(E63=0,"",IF(OR(E63=$BW$1,E64=$BW$1,E65=$BW$1,E63=$CD$1,E64=$CD$1,E65=$CD$1,E66=$BW$1,E66=$CD$1),0,1)))</f>
        <v/>
      </c>
      <c r="CG63" s="3">
        <f>IF($A63&gt;='576way_Regular Symbol(2wild)'!H$16,"",IF(F63=0,"",IF(OR(F63=$BW$1,F64=$BW$1,F65=$BW$1,F63=$CD$1,F64=$CD$1,F65=$CD$1,F66=$BW$1,F66=$CD$1),0,1)))</f>
        <v>0</v>
      </c>
      <c r="CI63" s="3">
        <f>IF($A63&gt;='576way_Regular Symbol(2wild)'!D$16,"",IF(B63=0,"",IF(OR(B63=$BW$1,B64=$BW$1,B65=$BW$1,B63=$CJ$1,B64=$CJ$1,B65=$CJ$1),0,1)))</f>
        <v>1</v>
      </c>
      <c r="CJ63" s="3">
        <f>IF($A63&gt;='576way_Regular Symbol(2wild)'!E$16,"",IF(C63=0,"",IF(OR(C63=$BW$1,C64=$BW$1,C65=$BW$1,C63=$CJ$1,C64=$CJ$1,C65=$CJ$1),0,1)))</f>
        <v>0</v>
      </c>
      <c r="CK63" s="3">
        <f>IF($A63&gt;='576way_Regular Symbol(2wild)'!F$16,"",IF(D63=0,"",IF(OR(D63=$BW$1,D64=$BW$1,D65=$BW$1,D63=$CJ$1,D64=$CJ$1,D65=$CJ$1,D66=$BW$1,D66=$CJ$1),0,1)))</f>
        <v>1</v>
      </c>
      <c r="CL63" s="3" t="str">
        <f>IF($A63&gt;='576way_Regular Symbol(2wild)'!G$16,"",IF(E63=0,"",IF(OR(E63=$BW$1,E64=$BW$1,E65=$BW$1,E63=$CJ$1,E64=$CJ$1,E65=$CJ$1,E66=$BW$1,E66=$CJ$1),0,1)))</f>
        <v/>
      </c>
      <c r="CM63" s="3">
        <f>IF($A63&gt;='576way_Regular Symbol(2wild)'!H$16,"",IF(F63=0,"",IF(OR(F63=$BW$1,F64=$BW$1,F65=$BW$1,F63=$CJ$1,F64=$CJ$1,F65=$CJ$1,F66=$BW$1,F66=$CJ$1),0,1)))</f>
        <v>1</v>
      </c>
      <c r="CO63" s="3">
        <f>IF($A63&gt;='576way_Regular Symbol(2wild)'!D$16,"",IF(B63=0,"",IF(OR(B63=$BW$1,B64=$BW$1,B65=$BW$1,B63=$CP$1,B64=$CP$1,B65=$CP$1),0,1)))</f>
        <v>1</v>
      </c>
      <c r="CP63" s="3">
        <f>IF($A63&gt;='576way_Regular Symbol(2wild)'!E$16,"",IF(C63=0,"",IF(OR(C63=$BW$1,C64=$BW$1,C65=$BW$1,C63=$CP$1,C64=$CP$1,C65=$CP$1),0,1)))</f>
        <v>1</v>
      </c>
      <c r="CQ63" s="3">
        <f>IF($A63&gt;='576way_Regular Symbol(2wild)'!F$16,"",IF(D63=0,"",IF(OR(D63=$BW$1,D64=$BW$1,D65=$BW$1,D63=$CP$1,D64=$CP$1,D65=$CP$1,D66=$BW$1,D66=$CP$1),0,1)))</f>
        <v>1</v>
      </c>
      <c r="CR63" s="3" t="str">
        <f>IF($A63&gt;='576way_Regular Symbol(2wild)'!G$16,"",IF(E63=0,"",IF(OR(E63=$BW$1,E64=$BW$1,E65=$BW$1,E63=$CP$1,E64=$CP$1,E65=$CP$1,E66=$BW$1,E66=$CP$1),0,1)))</f>
        <v/>
      </c>
      <c r="CS63" s="3">
        <f>IF($A63&gt;='576way_Regular Symbol(2wild)'!H$16,"",IF(F63=0,"",IF(OR(F63=$BW$1,F64=$BW$1,F65=$BW$1,F63=$CP$1,F64=$CP$1,F65=$CP$1,F66=$BW$1,F66=$CP$1),0,1)))</f>
        <v>1</v>
      </c>
      <c r="CU63" s="3">
        <f>IF($A63&gt;='576way_Regular Symbol(2wild)'!D$16,"",IF(B63=0,"",IF(OR(B63=$BW$1,B64=$BW$1,B65=$BW$1,B63=$CV$1,B64=$CV$1,B65=$CV$1),0,1)))</f>
        <v>1</v>
      </c>
      <c r="CV63" s="3">
        <f>IF($A63&gt;='576way_Regular Symbol(2wild)'!E$16,"",IF(C63=0,"",IF(OR(C63=$BW$1,C64=$BW$1,C65=$BW$1,C63=$CV$1,C64=$CV$1,C65=$CV$1),0,1)))</f>
        <v>1</v>
      </c>
      <c r="CW63" s="3">
        <f>IF($A63&gt;='576way_Regular Symbol(2wild)'!F$16,"",IF(D63=0,"",IF(OR(D63=$BW$1,D64=$BW$1,D65=$BW$1,D63=$CV$1,D64=$CV$1,D65=$CV$1,D66=$BW$1,D66=$CV$1),0,1)))</f>
        <v>1</v>
      </c>
      <c r="CX63" s="3" t="str">
        <f>IF($A63&gt;='576way_Regular Symbol(2wild)'!G$16,"",IF(E63=0,"",IF(OR(E63=$BW$1,E64=$BW$1,E65=$BW$1,E63=$CV$1,E64=$CV$1,E65=$CV$1,E66=$BW$1,E66=$CV$1),0,1)))</f>
        <v/>
      </c>
      <c r="CY63" s="3">
        <f>IF($A63&gt;='576way_Regular Symbol(2wild)'!H$16,"",IF(F63=0,"",IF(OR(F63=$BW$1,F64=$BW$1,F65=$BW$1,F63=$CV$1,F64=$CV$1,F65=$CV$1,F66=$BW$1,F66=$CV$1),0,1)))</f>
        <v>1</v>
      </c>
    </row>
    <row r="64" spans="1:103">
      <c r="A64" s="337">
        <f>IF('243way_Regular Symbol'!L63="","",'243way_Regular Symbol'!L63)</f>
        <v>60</v>
      </c>
      <c r="B64" s="191" t="str">
        <f>IF('576way_Regular Symbol(2wild)'!Q63="",
IF($A64-'576way_Regular Symbol(2wild)'!D$16&gt;='576way_RegularＸ_W()'!B$2-1,"",VLOOKUP($A64-'576way_Regular Symbol(2wild)'!D$16,'576way_Regular Symbol(2wild)'!$P$3:$U$99,'576way_RegularＸ_W()'!B$3+1,FALSE)),
'576way_Regular Symbol(2wild)'!Q63)</f>
        <v>M1</v>
      </c>
      <c r="C64" s="191" t="str">
        <f>IF('576way_Regular Symbol(2wild)'!R63="",
IF($A64-'576way_Regular Symbol(2wild)'!E$16&gt;='576way_RegularＸ_W()'!C$2-1,"",VLOOKUP($A64-'576way_Regular Symbol(2wild)'!E$16,'576way_Regular Symbol(2wild)'!$P$3:$U$99,'576way_RegularＸ_W()'!C$3+1,FALSE)),
'576way_Regular Symbol(2wild)'!R63)</f>
        <v>K</v>
      </c>
      <c r="D64" s="191" t="str">
        <f>IF('576way_Regular Symbol(2wild)'!S63="",
IF($A64-'576way_Regular Symbol(2wild)'!F$16&gt;='576way_RegularＸ_W()'!D$2-1,"",VLOOKUP($A64-'576way_Regular Symbol(2wild)'!F$16,'576way_Regular Symbol(2wild)'!$P$3:$U$99,'576way_RegularＸ_W()'!D$3+1,FALSE)),
'576way_Regular Symbol(2wild)'!S63)</f>
        <v>M4</v>
      </c>
      <c r="E64" s="191" t="str">
        <f>IF('576way_Regular Symbol(2wild)'!T63="",
IF($A64-'576way_Regular Symbol(2wild)'!G$16&gt;='576way_RegularＸ_W()'!E$2-1,"",VLOOKUP($A64-'576way_Regular Symbol(2wild)'!G$16,'576way_Regular Symbol(2wild)'!$P$3:$U$99,'576way_RegularＸ_W()'!E$3+1,FALSE)),
'576way_Regular Symbol(2wild)'!T63)</f>
        <v/>
      </c>
      <c r="F64" s="191" t="str">
        <f>IF('576way_Regular Symbol(2wild)'!U63="",
IF($A64-'576way_Regular Symbol(2wild)'!H$16&gt;='576way_RegularＸ_W()'!F$2-1,"",VLOOKUP($A64-'576way_Regular Symbol(2wild)'!H$16,'576way_Regular Symbol(2wild)'!$P$3:$U$99,'576way_RegularＸ_W()'!F$3+1,FALSE)),
'576way_Regular Symbol(2wild)'!U63)</f>
        <v>K</v>
      </c>
      <c r="N64" s="363">
        <f t="shared" si="66"/>
        <v>60</v>
      </c>
      <c r="O64" s="344">
        <f>IF($A64&gt;='576way_Regular Symbol(2wild)'!D$16,"",IF(B64="","",IF(OR(B64=$O$1,B64=$P$1,B65=$O$1,B65=$P$1,B66=$O$1,B66=$P$1),0,1)))</f>
        <v>0</v>
      </c>
      <c r="P64" s="344">
        <f>IF($A64&gt;='576way_Regular Symbol(2wild)'!E$16,"",IF(C64="","",IF(OR(C64=$O$1,C64=$P$1,C65=$O$1,C65=$P$1,C66=$O$1,C66=$P$1),0,1)))</f>
        <v>1</v>
      </c>
      <c r="Q64" s="344" t="str">
        <f>IF($A64&gt;='576way_Regular Symbol(2wild)'!F$16,"",IF(D64="","",IF(OR(D64=$O$1,D64=$P$1,D65=$O$1,D65=$P$1,D66=$O$1,D66=$P$1,D67=$O$1,D67=$P$1),0,1)))</f>
        <v/>
      </c>
      <c r="R64" s="344" t="str">
        <f>IF($A64&gt;='576way_Regular Symbol(2wild)'!G$16,"",IF(E64="","",IF(OR(E64=$O$1,E64=$P$1,E65=$O$1,E65=$P$1,E66=$O$1,E66=$P$1,E67=$O$1,E67=$P$1),0,1)))</f>
        <v/>
      </c>
      <c r="S64" s="344">
        <f>IF($A64&gt;='576way_Regular Symbol(2wild)'!H$16,"",IF(F64="","",IF(OR(F64=$O$1,F64=$P$1,F65=$O$1,F65=$P$1,F66=$O$1,F66=$P$1,F67=$O$1,F67=$P$1),0,1)))</f>
        <v>1</v>
      </c>
      <c r="U64" s="344">
        <f>IF($A64&gt;='576way_Regular Symbol(2wild)'!D$16,"",IF(B64=0,"",IF(OR(B64=$U$1,B64=$V$1,B65=$U$1,B65=$V$1,B66=$U$1,B66=$V$1),0,1)))</f>
        <v>0</v>
      </c>
      <c r="V64" s="344">
        <f>IF($A64&gt;='576way_Regular Symbol(2wild)'!E$16,"",IF(C64=0,"",IF(OR(C64=$U$1,C64=$V$1,C65=$U$1,C65=$V$1,C66=$U$1,C66=$V$1),0,1)))</f>
        <v>1</v>
      </c>
      <c r="W64" s="3" t="str">
        <f>IF($A64&gt;='576way_Regular Symbol(2wild)'!F$16,"",IF(D64=0,"",IF(OR(D64=$U$1,D64=$V$1,D65=$U$1,D65=$V$1,D66=$U$1,D66=$V$1,D67=$U$1,D67=$V$1),0,1)))</f>
        <v/>
      </c>
      <c r="X64" s="3" t="str">
        <f>IF($A64&gt;='576way_Regular Symbol(2wild)'!G$16,"",IF(E64=0,"",IF(OR(E64=$U$1,E64=$V$1,E65=$U$1,E65=$V$1,E66=$U$1,E66=$V$1,E67=$U$1,E67=$V$1),0,1)))</f>
        <v/>
      </c>
      <c r="Y64" s="3">
        <f>IF($A64&gt;='576way_Regular Symbol(2wild)'!H$16,"",IF(F64=0,"",IF(OR(F64=$U$1,F64=$V$1,F65=$U$1,F65=$V$1,F66=$U$1,F66=$V$1,F67=$U$1,F67=$V$1),0,1)))</f>
        <v>1</v>
      </c>
      <c r="AA64" s="344">
        <f>IF($A64&gt;='576way_Regular Symbol(2wild)'!D$16,"",IF(B64=0,"",IF(OR(B64=$AA$1,B64=$AB$1,B65=$AA$1,B65=$AB$1,B66=$AA$1,,B66=$AB$1),0,1)))</f>
        <v>1</v>
      </c>
      <c r="AB64" s="344">
        <f>IF($A64&gt;='576way_Regular Symbol(2wild)'!E$16,"",IF(C64=0,"",IF(OR(C64=$AA$1,C64=$AB$1,C65=$AA$1,C65=$AB$1,C66=$AA$1,,C66=$AB$1),0,1)))</f>
        <v>1</v>
      </c>
      <c r="AC64" s="3" t="str">
        <f>IF($A64&gt;='576way_Regular Symbol(2wild)'!F$16,"",IF(D64=0,"",IF(OR(D64=$AA$1,D64=$AB$1,D65=$AA$1,D65=$AB$1,D66=$AA$1,D66=$AB$1,D67=$AA$1,D67=$AB$1),0,1)))</f>
        <v/>
      </c>
      <c r="AD64" s="3" t="str">
        <f>IF($A64&gt;='576way_Regular Symbol(2wild)'!G$16,"",IF(E64=0,"",IF(OR(E64=$AA$1,E64=$AB$1,E65=$AA$1,E65=$AB$1,E66=$AA$1,E66=$AB$1,E67=$AA$1,E67=$AB$1),0,1)))</f>
        <v/>
      </c>
      <c r="AE64" s="3">
        <f>IF($A64&gt;='576way_Regular Symbol(2wild)'!H$16,"",IF(F64=0,"",IF(OR(F64=$AA$1,F64=$AB$1,F65=$AA$1,F65=$AB$1,F66=$AA$1,F66=$AB$1,F67=$AA$1,F67=$AB$1),0,1)))</f>
        <v>1</v>
      </c>
      <c r="AG64" s="344">
        <f>IF($A64&gt;='576way_Regular Symbol(2wild)'!D$16,"",IF(B64=0,"",IF(OR(B64=$AG$1,B64=$AH$1,B65=$AG$1,B65=$AH$1,B66=$AG$1,B66=$AH$1),0,1)))</f>
        <v>1</v>
      </c>
      <c r="AH64" s="344">
        <f>IF($A64&gt;='576way_Regular Symbol(2wild)'!E$16,"",IF(C64=0,"",IF(OR(C64=$AG$1,C64=$AH$1,C65=$AG$1,C65=$AH$1,C66=$AG$1,C66=$AH$1),0,1)))</f>
        <v>1</v>
      </c>
      <c r="AI64" s="3" t="str">
        <f>IF($A64&gt;='576way_Regular Symbol(2wild)'!F$16,"",IF(D64=0,"",IF(OR(D64=$AG$1,D64=$AH$1,D65=$AG$1,D65=$AH$1,D66=$AG$1,D66=$AH$1,D67=$AG$1,D67=$AH$1),0,1)))</f>
        <v/>
      </c>
      <c r="AJ64" s="3" t="str">
        <f>IF($A64&gt;='576way_Regular Symbol(2wild)'!G$16,"",IF(E64=0,"",IF(OR(E64=$AG$1,E64=$AH$1,E65=$AG$1,E65=$AH$1,E66=$AG$1,E66=$AH$1,E67=$AG$1,E67=$AH$1),0,1)))</f>
        <v/>
      </c>
      <c r="AK64" s="3">
        <f>IF($A64&gt;='576way_Regular Symbol(2wild)'!H$16,"",IF(F64=0,"",IF(OR(F64=$AG$1,F64=$AH$1,F65=$AG$1,F65=$AH$1,F66=$AG$1,F66=$AH$1,F67=$AG$1,F67=$AH$1),0,1)))</f>
        <v>1</v>
      </c>
      <c r="AM64" s="344">
        <f>IF($A64&gt;='576way_Regular Symbol(2wild)'!D$16,"",IF(B64=0,"",IF(OR(B64=$AM$1,B64=$AN$1,B65=$AM$1,B65=$AN$1,B66=$AM$1,B66=$AN$1),0,1)))</f>
        <v>0</v>
      </c>
      <c r="AN64" s="344">
        <f>IF($A64&gt;='576way_Regular Symbol(2wild)'!E$16,"",IF(C64=0,"",IF(OR(C64=$AM$1,C64=$AN$1,C65=$AM$1,C65=$AN$1,C66=$AM$1,C66=$AN$1),0,1)))</f>
        <v>1</v>
      </c>
      <c r="AO64" s="3" t="str">
        <f>IF($A64&gt;='576way_Regular Symbol(2wild)'!F$16,"",IF(D64=0,"",IF(OR(D64=$AM$1,D64=$AN$1,D65=$AM$1,D65=$AN$1,D66=$AM$1,D66=$AN$1,D67=$AM$1,D67=$AN$1),0,1)))</f>
        <v/>
      </c>
      <c r="AP64" s="3" t="str">
        <f>IF($A64&gt;='576way_Regular Symbol(2wild)'!G$16,"",IF(E64=0,"",IF(OR(E64=$AM$1,E64=$AN$1,E65=$AM$1,E65=$AN$1,E66=$AM$1,E66=$AN$1,E67=$AM$1,E67=$AN$1),0,1)))</f>
        <v/>
      </c>
      <c r="AQ64" s="3">
        <f>IF($A64&gt;='576way_Regular Symbol(2wild)'!H$16,"",IF(F64=0,"",IF(OR(F64=$AM$1,F64=$AN$1,F65=$AM$1,F65=$AN$1,F66=$AM$1,F66=$AN$1,F67=$AM$1,F67=$AN$1),0,1)))</f>
        <v>1</v>
      </c>
      <c r="AS64" s="344">
        <f>IF($A64&gt;='576way_Regular Symbol(2wild)'!D$16,"",IF(B64=0,"",IF(OR(B64=$AM$1,B64=$AT$1,B65=$AM$1,B65=$AT$1,B66=$AM$1,B66=$AT$1),0,1)))</f>
        <v>1</v>
      </c>
      <c r="AT64" s="344">
        <f>IF($A64&gt;='576way_Regular Symbol(2wild)'!E$16,"",IF(C64=0,"",IF(OR(C64=$AM$1,C64=$AT$1,C65=$AM$1,C65=$AT$1,C66=$AM$1,C66=$AT$1),0,1)))</f>
        <v>1</v>
      </c>
      <c r="AU64" s="3" t="str">
        <f>IF($A64&gt;='576way_Regular Symbol(2wild)'!F$16,"",IF(D64=0,"",IF(OR(D64=$AM$1,D64=$AT$1,D65=$AM$1,D65=$AT$1,D66=$AM$1,D66=$AT$1,D67=$AM$1,D67=$AT$1),0,1)))</f>
        <v/>
      </c>
      <c r="AV64" s="3" t="str">
        <f>IF($A64&gt;='576way_Regular Symbol(2wild)'!G$16,"",IF(E64=0,"",IF(OR(E64=$AM$1,E64=$AT$1,E65=$AM$1,E65=$AT$1,E66=$AM$1,E66=$AT$1,E67=$AM$1,E67=$AT$1),0,1)))</f>
        <v/>
      </c>
      <c r="AW64" s="3">
        <f>IF($A64&gt;='576way_Regular Symbol(2wild)'!H$16,"",IF(F64=0,"",IF(OR(F64=$AM$1,F64=$AT$1,F65=$AM$1,F65=$AT$1,F66=$AM$1,F66=$AT$1,F67=$AM$1,F67=$AT$1),0,1)))</f>
        <v>1</v>
      </c>
      <c r="AY64" s="344">
        <f>IF($A64&gt;='576way_Regular Symbol(2wild)'!D$16,"",IF(B64=0,"",IF(OR(B64=$AM$1,B64=$AZ$1,B65=$AM$1,B65=$AZ$1,B66=$AM$1,B66=$AZ$1),0,1)))</f>
        <v>1</v>
      </c>
      <c r="AZ64" s="344">
        <f>IF($A64&gt;='576way_Regular Symbol(2wild)'!E$16,"",IF(C64=0,"",IF(OR(C64=$AM$1,C64=$AZ$1,C65=$AM$1,C65=$AZ$1,C66=$AM$1,C66=$AZ$1),0,1)))</f>
        <v>1</v>
      </c>
      <c r="BA64" s="3" t="str">
        <f>IF($A64&gt;='576way_Regular Symbol(2wild)'!F$16,"",IF(D64=0,"",IF(OR(D64=$AM$1,D64=$AZ$1,D65=$AM$1,D65=$AZ$1,D66=$AM$1,D66=$AZ$1,D67=$AM$1,D67=$AZ$1),0,1)))</f>
        <v/>
      </c>
      <c r="BB64" s="3" t="str">
        <f>IF($A64&gt;='576way_Regular Symbol(2wild)'!G$16,"",IF(E64=0,"",IF(OR(E64=$AM$1,E64=$AZ$1,E65=$AM$1,E65=$AZ$1,E66=$AM$1,E66=$AZ$1,E67=$AM$1,E67=$AZ$1),0,1)))</f>
        <v/>
      </c>
      <c r="BC64" s="3">
        <f>IF($A64&gt;='576way_Regular Symbol(2wild)'!H$16,"",IF(F64=0,"",IF(OR(F64=$AM$1,F64=$AZ$1,F65=$AM$1,F65=$AZ$1,F66=$AM$1,F66=$AZ$1,F67=$AM$1,F67=$AZ$1),0,1)))</f>
        <v>1</v>
      </c>
      <c r="BE64" s="344">
        <f>IF($A64&gt;='576way_Regular Symbol(2wild)'!D$16,"",IF(B64=0,"",IF(OR(B64=$AM$1,B64=$BF$1,B65=$AM$1,B65=$BF$1,B66=$AM$1,B66=$BF$1),0,1)))</f>
        <v>1</v>
      </c>
      <c r="BF64" s="344">
        <f>IF($A64&gt;='576way_Regular Symbol(2wild)'!E$16,"",IF(C64=0,"",IF(OR(C64=$AM$1,C64=$BF$1,C65=$AM$1,C65=$BF$1,C66=$AM$1,C66=$BF$1),0,1)))</f>
        <v>1</v>
      </c>
      <c r="BG64" s="3" t="str">
        <f>IF($A64&gt;='576way_Regular Symbol(2wild)'!F$16,"",IF(D64=0,"",COUNTIF(D64:D67,$BF$1)))</f>
        <v/>
      </c>
      <c r="BH64" s="3" t="str">
        <f>IF($A64&gt;='576way_Regular Symbol(2wild)'!G$16,"",IF(E64=0,"",COUNTIF(E64:E67,$BF$1)))</f>
        <v/>
      </c>
      <c r="BI64" s="3">
        <f>IF($A64&gt;='576way_Regular Symbol(2wild)'!H$16,"",IF(F64=0,"",COUNTIF(F64:F67,$BF$1)))</f>
        <v>0</v>
      </c>
      <c r="BK64" s="344">
        <f>IF($A64&gt;='576way_Regular Symbol(2wild)'!D$16,"",IF(B64=0,"",IF(OR(B64=$AM$1,B64=$BL$1,B65=$AM$1,B65=$BL$1,B66=$AM$1,B66=$BL$1),0,1)))</f>
        <v>1</v>
      </c>
      <c r="BL64" s="344">
        <f>IF($A64&gt;='576way_Regular Symbol(2wild)'!E$16,"",IF(C64=0,"",IF(OR(C64=$AM$1,C64=$BL$1,C65=$AM$1,C65=$BL$1,C66=$AM$1,C66=$BL$1),0,1)))</f>
        <v>1</v>
      </c>
      <c r="BM64" s="3" t="str">
        <f>IF($A64&gt;='576way_Regular Symbol(2wild)'!F$16,"",IF(D64=0,"",IF(OR(D64=$AM$1,D64=$BL$1,D65=$AM$1,D65=$BL$1,D66=$AM$1,D66=$BL$1,D67=$AM$1,D67=$BL$1),0,1)))</f>
        <v/>
      </c>
      <c r="BN64" s="3" t="str">
        <f>IF($A64&gt;='576way_Regular Symbol(2wild)'!G$16,"",IF(E64=0,"",IF(OR(E64=$AM$1,E64=$BL$1,E65=$AM$1,E65=$BL$1,E66=$AM$1,E66=$BL$1,E67=$AM$1,E67=$BL$1),0,1)))</f>
        <v/>
      </c>
      <c r="BO64" s="3">
        <f>IF($A64&gt;='576way_Regular Symbol(2wild)'!H$16,"",IF(F64=0,"",IF(OR(F64=$AM$1,F64=$BL$1,F65=$AM$1,F65=$BL$1,F66=$AM$1,F66=$BL$1,F67=$AM$1,F67=$BL$1),0,1)))</f>
        <v>1</v>
      </c>
      <c r="BQ64" s="3">
        <f>IF($A64&gt;='576way_Regular Symbol(2wild)'!D$16,"",IF(B64=0,"",IF(OR(B64=$BQ$1,B64=$BR$1,B65=$BQ$1,B65=$BR$1,B66=$BQ$1,B66=$BR$1),0,1)))</f>
        <v>1</v>
      </c>
      <c r="BR64" s="3">
        <f>IF($A64&gt;='576way_Regular Symbol(2wild)'!E$16,"",IF(C64=0,"",IF(OR(C64=$BQ$1,C64=$BR$1,C65=$BQ$1,C65=$BR$1,C66=$BQ$1,C66=$BR$1),0,1)))</f>
        <v>1</v>
      </c>
      <c r="BS64" s="3" t="str">
        <f>IF($A64&gt;='576way_Regular Symbol(2wild)'!F$16,"",IF(D64=0,"",IF(OR(D64=$BQ$1,D64=$BR$1,D65=$BQ$1,D65=$BR$1,D66=$BQ$1,D66=$BR$1,D67=$BQ$1,D67=$BR$1),0,1)))</f>
        <v/>
      </c>
      <c r="BT64" s="3" t="str">
        <f>IF($A64&gt;='576way_Regular Symbol(2wild)'!G$16,"",IF(E64=0,"",IF(OR(E64=$BQ$1,E64=$BR$1,E65=$BQ$1,E65=$BR$1,E66=$BQ$1,E66=$BR$1,E67=$BQ$1,E67=$BR$1),0,1)))</f>
        <v/>
      </c>
      <c r="BU64" s="3">
        <f>IF($A64&gt;='576way_Regular Symbol(2wild)'!H$16,"",IF(F64=0,"",IF(OR(F64=$BQ$1,F64=$BR$1,F65=$BQ$1,F65=$BR$1,F66=$BQ$1,F66=$BR$1,F67=$BQ$1,F67=$BR$1),0,1)))</f>
        <v>1</v>
      </c>
      <c r="BW64" s="3">
        <f>IF($A64&gt;='576way_Regular Symbol(2wild)'!D$16,"",IF(B64=0,"",IF(OR(B64=$BW$1,B65=$BW$1,B66=$BW$1,B64=$BX$1,B65=$BX$1,B66=$BX$1),0,1)))</f>
        <v>1</v>
      </c>
      <c r="BX64" s="3">
        <f>IF($A64&gt;='576way_Regular Symbol(2wild)'!E$16,"",IF(C64=0,"",IF(OR(C64=$BW$1,C65=$BW$1,C66=$BW$1,C64=$BX$1,C65=$BX$1,C66=$BX$1),0,1)))</f>
        <v>0</v>
      </c>
      <c r="BY64" s="3" t="str">
        <f>IF($A64&gt;='576way_Regular Symbol(2wild)'!F$16,"",IF(D64=0,"",IF(OR(D64=$BW$1,D65=$BW$1,D66=$BW$1,D64=$BX$1,D65=$BX$1,D66=$BX$1,D67=$BW$1,D67=$BX$1),0,1)))</f>
        <v/>
      </c>
      <c r="BZ64" s="3" t="str">
        <f>IF($A64&gt;='576way_Regular Symbol(2wild)'!G$16,"",IF(E64=0,"",IF(OR(E64=$BW$1,E65=$BW$1,E66=$BW$1,E64=$BX$1,E65=$BX$1,E66=$BX$1,E67=$BW$1,E67=$BX$1),0,1)))</f>
        <v/>
      </c>
      <c r="CA64" s="3">
        <f>IF($A64&gt;='576way_Regular Symbol(2wild)'!H$16,"",IF(F64=0,"",IF(OR(F64=$BW$1,F65=$BW$1,F66=$BW$1,F64=$BX$1,F65=$BX$1,F66=$BX$1,F67=$BW$1,F67=$BX$1),0,1)))</f>
        <v>0</v>
      </c>
      <c r="CC64" s="3">
        <f>IF($A64&gt;='576way_Regular Symbol(2wild)'!D$16,"",IF(B64=0,"",IF(OR(B64=$BW$1,B65=$BW$1,B66=$BW$1,B64=$CD$1,B65=$CD$1,B66=$CD$1),0,1)))</f>
        <v>1</v>
      </c>
      <c r="CD64" s="3">
        <f>IF($A64&gt;='576way_Regular Symbol(2wild)'!E$16,"",IF(C64=0,"",IF(OR(C64=$BW$1,C65=$BW$1,C66=$BW$1,C64=$CD$1,C65=$CD$1,C66=$CD$1),0,1)))</f>
        <v>1</v>
      </c>
      <c r="CE64" s="3" t="str">
        <f>IF($A64&gt;='576way_Regular Symbol(2wild)'!F$16,"",IF(D64=0,"",IF(OR(D64=$BW$1,D65=$BW$1,D66=$BW$1,D64=$CD$1,D65=$CD$1,D66=$CD$1,D67=$BW$1,D67=$CD$1),0,1)))</f>
        <v/>
      </c>
      <c r="CF64" s="3" t="str">
        <f>IF($A64&gt;='576way_Regular Symbol(2wild)'!G$16,"",IF(E64=0,"",IF(OR(E64=$BW$1,E65=$BW$1,E66=$BW$1,E64=$CD$1,E65=$CD$1,E66=$CD$1,E67=$BW$1,E67=$CD$1),0,1)))</f>
        <v/>
      </c>
      <c r="CG64" s="3">
        <f>IF($A64&gt;='576way_Regular Symbol(2wild)'!H$16,"",IF(F64=0,"",IF(OR(F64=$BW$1,F65=$BW$1,F66=$BW$1,F64=$CD$1,F65=$CD$1,F66=$CD$1,F67=$BW$1,F67=$CD$1),0,1)))</f>
        <v>0</v>
      </c>
      <c r="CI64" s="3">
        <f>IF($A64&gt;='576way_Regular Symbol(2wild)'!D$16,"",IF(B64=0,"",IF(OR(B64=$BW$1,B65=$BW$1,B66=$BW$1,B64=$CJ$1,B65=$CJ$1,B66=$CJ$1),0,1)))</f>
        <v>1</v>
      </c>
      <c r="CJ64" s="3">
        <f>IF($A64&gt;='576way_Regular Symbol(2wild)'!E$16,"",IF(C64=0,"",IF(OR(C64=$BW$1,C65=$BW$1,C66=$BW$1,C64=$CJ$1,C65=$CJ$1,C66=$CJ$1),0,1)))</f>
        <v>1</v>
      </c>
      <c r="CK64" s="3" t="str">
        <f>IF($A64&gt;='576way_Regular Symbol(2wild)'!F$16,"",IF(D64=0,"",IF(OR(D64=$BW$1,D65=$BW$1,D66=$BW$1,D64=$CJ$1,D65=$CJ$1,D66=$CJ$1,D67=$BW$1,D67=$CJ$1),0,1)))</f>
        <v/>
      </c>
      <c r="CL64" s="3" t="str">
        <f>IF($A64&gt;='576way_Regular Symbol(2wild)'!G$16,"",IF(E64=0,"",IF(OR(E64=$BW$1,E65=$BW$1,E66=$BW$1,E64=$CJ$1,E65=$CJ$1,E66=$CJ$1,E67=$BW$1,E67=$CJ$1),0,1)))</f>
        <v/>
      </c>
      <c r="CM64" s="3">
        <f>IF($A64&gt;='576way_Regular Symbol(2wild)'!H$16,"",IF(F64=0,"",IF(OR(F64=$BW$1,F65=$BW$1,F66=$BW$1,F64=$CJ$1,F65=$CJ$1,F66=$CJ$1,F67=$BW$1,F67=$CJ$1),0,1)))</f>
        <v>1</v>
      </c>
      <c r="CO64" s="3">
        <f>IF($A64&gt;='576way_Regular Symbol(2wild)'!D$16,"",IF(B64=0,"",IF(OR(B64=$BW$1,B65=$BW$1,B66=$BW$1,B64=$CP$1,B65=$CP$1,B66=$CP$1),0,1)))</f>
        <v>1</v>
      </c>
      <c r="CP64" s="3">
        <f>IF($A64&gt;='576way_Regular Symbol(2wild)'!E$16,"",IF(C64=0,"",IF(OR(C64=$BW$1,C65=$BW$1,C66=$BW$1,C64=$CP$1,C65=$CP$1,C66=$CP$1),0,1)))</f>
        <v>1</v>
      </c>
      <c r="CQ64" s="3" t="str">
        <f>IF($A64&gt;='576way_Regular Symbol(2wild)'!F$16,"",IF(D64=0,"",IF(OR(D64=$BW$1,D65=$BW$1,D66=$BW$1,D64=$CP$1,D65=$CP$1,D66=$CP$1,D67=$BW$1,D67=$CP$1),0,1)))</f>
        <v/>
      </c>
      <c r="CR64" s="3" t="str">
        <f>IF($A64&gt;='576way_Regular Symbol(2wild)'!G$16,"",IF(E64=0,"",IF(OR(E64=$BW$1,E65=$BW$1,E66=$BW$1,E64=$CP$1,E65=$CP$1,E66=$CP$1,E67=$BW$1,E67=$CP$1),0,1)))</f>
        <v/>
      </c>
      <c r="CS64" s="3">
        <f>IF($A64&gt;='576way_Regular Symbol(2wild)'!H$16,"",IF(F64=0,"",IF(OR(F64=$BW$1,F65=$BW$1,F66=$BW$1,F64=$CP$1,F65=$CP$1,F66=$CP$1,F67=$BW$1,F67=$CP$1),0,1)))</f>
        <v>1</v>
      </c>
      <c r="CU64" s="3">
        <f>IF($A64&gt;='576way_Regular Symbol(2wild)'!D$16,"",IF(B64=0,"",IF(OR(B64=$BW$1,B65=$BW$1,B66=$BW$1,B64=$CV$1,B65=$CV$1,B66=$CV$1),0,1)))</f>
        <v>1</v>
      </c>
      <c r="CV64" s="3">
        <f>IF($A64&gt;='576way_Regular Symbol(2wild)'!E$16,"",IF(C64=0,"",IF(OR(C64=$BW$1,C65=$BW$1,C66=$BW$1,C64=$CV$1,C65=$CV$1,C66=$CV$1),0,1)))</f>
        <v>1</v>
      </c>
      <c r="CW64" s="3" t="str">
        <f>IF($A64&gt;='576way_Regular Symbol(2wild)'!F$16,"",IF(D64=0,"",IF(OR(D64=$BW$1,D65=$BW$1,D66=$BW$1,D64=$CV$1,D65=$CV$1,D66=$CV$1,D67=$BW$1,D67=$CV$1),0,1)))</f>
        <v/>
      </c>
      <c r="CX64" s="3" t="str">
        <f>IF($A64&gt;='576way_Regular Symbol(2wild)'!G$16,"",IF(E64=0,"",IF(OR(E64=$BW$1,E65=$BW$1,E66=$BW$1,E64=$CV$1,E65=$CV$1,E66=$CV$1,E67=$BW$1,E67=$CV$1),0,1)))</f>
        <v/>
      </c>
      <c r="CY64" s="3">
        <f>IF($A64&gt;='576way_Regular Symbol(2wild)'!H$16,"",IF(F64=0,"",IF(OR(F64=$BW$1,F65=$BW$1,F66=$BW$1,F64=$CV$1,F65=$CV$1,F66=$CV$1,F67=$BW$1,F67=$CV$1),0,1)))</f>
        <v>1</v>
      </c>
    </row>
    <row r="65" spans="1:103">
      <c r="A65" s="337">
        <f>IF('243way_Regular Symbol'!L64="","",'243way_Regular Symbol'!L64)</f>
        <v>61</v>
      </c>
      <c r="B65" s="191" t="str">
        <f>IF('576way_Regular Symbol(2wild)'!Q64="",
IF($A65-'576way_Regular Symbol(2wild)'!D$16&gt;='576way_RegularＸ_W()'!B$2-1,"",VLOOKUP($A65-'576way_Regular Symbol(2wild)'!D$16,'576way_Regular Symbol(2wild)'!$P$3:$U$99,'576way_RegularＸ_W()'!B$3+1,FALSE)),
'576way_Regular Symbol(2wild)'!Q64)</f>
        <v>M2</v>
      </c>
      <c r="C65" s="191" t="str">
        <f>IF('576way_Regular Symbol(2wild)'!R64="",
IF($A65-'576way_Regular Symbol(2wild)'!E$16&gt;='576way_RegularＸ_W()'!C$2-1,"",VLOOKUP($A65-'576way_Regular Symbol(2wild)'!E$16,'576way_Regular Symbol(2wild)'!$P$3:$U$99,'576way_RegularＸ_W()'!C$3+1,FALSE)),
'576way_Regular Symbol(2wild)'!R64)</f>
        <v>K</v>
      </c>
      <c r="D65" s="191" t="str">
        <f>IF('576way_Regular Symbol(2wild)'!S64="",
IF($A65-'576way_Regular Symbol(2wild)'!F$16&gt;='576way_RegularＸ_W()'!D$2-1,"",VLOOKUP($A65-'576way_Regular Symbol(2wild)'!F$16,'576way_Regular Symbol(2wild)'!$P$3:$U$99,'576way_RegularＸ_W()'!D$3+1,FALSE)),
'576way_Regular Symbol(2wild)'!S64)</f>
        <v>M2</v>
      </c>
      <c r="E65" s="191" t="str">
        <f>IF('576way_Regular Symbol(2wild)'!T64="",
IF($A65-'576way_Regular Symbol(2wild)'!G$16&gt;='576way_RegularＸ_W()'!E$2-1,"",VLOOKUP($A65-'576way_Regular Symbol(2wild)'!G$16,'576way_Regular Symbol(2wild)'!$P$3:$U$99,'576way_RegularＸ_W()'!E$3+1,FALSE)),
'576way_Regular Symbol(2wild)'!T64)</f>
        <v/>
      </c>
      <c r="F65" s="191" t="str">
        <f>IF('576way_Regular Symbol(2wild)'!U64="",
IF($A65-'576way_Regular Symbol(2wild)'!H$16&gt;='576way_RegularＸ_W()'!F$2-1,"",VLOOKUP($A65-'576way_Regular Symbol(2wild)'!H$16,'576way_Regular Symbol(2wild)'!$P$3:$U$99,'576way_RegularＸ_W()'!F$3+1,FALSE)),
'576way_Regular Symbol(2wild)'!U64)</f>
        <v>Q</v>
      </c>
      <c r="N65" s="363">
        <f t="shared" si="66"/>
        <v>61</v>
      </c>
      <c r="O65" s="344" t="str">
        <f>IF($A65&gt;='576way_Regular Symbol(2wild)'!D$16,"",IF(B65="","",IF(OR(B65=$O$1,B65=$P$1,B66=$O$1,B66=$P$1,B67=$O$1,B67=$P$1),0,1)))</f>
        <v/>
      </c>
      <c r="P65" s="344">
        <f>IF($A65&gt;='576way_Regular Symbol(2wild)'!E$16,"",IF(C65="","",IF(OR(C65=$O$1,C65=$P$1,C66=$O$1,C66=$P$1,C67=$O$1,C67=$P$1),0,1)))</f>
        <v>1</v>
      </c>
      <c r="Q65" s="344" t="str">
        <f>IF($A65&gt;='576way_Regular Symbol(2wild)'!F$16,"",IF(D65="","",IF(OR(D65=$O$1,D65=$P$1,D66=$O$1,D66=$P$1,D67=$O$1,D67=$P$1,D68=$O$1,D68=$P$1),0,1)))</f>
        <v/>
      </c>
      <c r="R65" s="344" t="str">
        <f>IF($A65&gt;='576way_Regular Symbol(2wild)'!G$16,"",IF(E65="","",IF(OR(E65=$O$1,E65=$P$1,E66=$O$1,E66=$P$1,E67=$O$1,E67=$P$1,E68=$O$1,E68=$P$1),0,1)))</f>
        <v/>
      </c>
      <c r="S65" s="344">
        <f>IF($A65&gt;='576way_Regular Symbol(2wild)'!H$16,"",IF(F65="","",IF(OR(F65=$O$1,F65=$P$1,F66=$O$1,F66=$P$1,F67=$O$1,F67=$P$1,F68=$O$1,F68=$P$1),0,1)))</f>
        <v>1</v>
      </c>
      <c r="U65" s="344" t="str">
        <f>IF($A65&gt;='576way_Regular Symbol(2wild)'!D$16,"",IF(B65=0,"",IF(OR(B65=$U$1,B65=$V$1,B66=$U$1,B66=$V$1,B67=$U$1,B67=$V$1),0,1)))</f>
        <v/>
      </c>
      <c r="V65" s="344">
        <f>IF($A65&gt;='576way_Regular Symbol(2wild)'!E$16,"",IF(C65=0,"",IF(OR(C65=$U$1,C65=$V$1,C66=$U$1,C66=$V$1,C67=$U$1,C67=$V$1),0,1)))</f>
        <v>1</v>
      </c>
      <c r="W65" s="3" t="str">
        <f>IF($A65&gt;='576way_Regular Symbol(2wild)'!F$16,"",IF(D65=0,"",IF(OR(D65=$U$1,D65=$V$1,D66=$U$1,D66=$V$1,D67=$U$1,D67=$V$1,D68=$U$1,D68=$V$1),0,1)))</f>
        <v/>
      </c>
      <c r="X65" s="3" t="str">
        <f>IF($A65&gt;='576way_Regular Symbol(2wild)'!G$16,"",IF(E65=0,"",IF(OR(E65=$U$1,E65=$V$1,E66=$U$1,E66=$V$1,E67=$U$1,E67=$V$1,E68=$U$1,E68=$V$1),0,1)))</f>
        <v/>
      </c>
      <c r="Y65" s="3">
        <f>IF($A65&gt;='576way_Regular Symbol(2wild)'!H$16,"",IF(F65=0,"",IF(OR(F65=$U$1,F65=$V$1,F66=$U$1,F66=$V$1,F67=$U$1,F67=$V$1,F68=$U$1,F68=$V$1),0,1)))</f>
        <v>1</v>
      </c>
      <c r="AA65" s="344" t="str">
        <f>IF($A65&gt;='576way_Regular Symbol(2wild)'!D$16,"",IF(B65=0,"",IF(OR(B65=$AA$1,B65=$AB$1,B66=$AA$1,B66=$AB$1,B67=$AA$1,,B67=$AB$1),0,1)))</f>
        <v/>
      </c>
      <c r="AB65" s="344">
        <f>IF($A65&gt;='576way_Regular Symbol(2wild)'!E$16,"",IF(C65=0,"",IF(OR(C65=$AA$1,C65=$AB$1,C66=$AA$1,C66=$AB$1,C67=$AA$1,,C67=$AB$1),0,1)))</f>
        <v>1</v>
      </c>
      <c r="AC65" s="3" t="str">
        <f>IF($A65&gt;='576way_Regular Symbol(2wild)'!F$16,"",IF(D65=0,"",IF(OR(D65=$AA$1,D65=$AB$1,D66=$AA$1,D66=$AB$1,D67=$AA$1,D67=$AB$1,D68=$AA$1,D68=$AB$1),0,1)))</f>
        <v/>
      </c>
      <c r="AD65" s="3" t="str">
        <f>IF($A65&gt;='576way_Regular Symbol(2wild)'!G$16,"",IF(E65=0,"",IF(OR(E65=$AA$1,E65=$AB$1,E66=$AA$1,E66=$AB$1,E67=$AA$1,E67=$AB$1,E68=$AA$1,E68=$AB$1),0,1)))</f>
        <v/>
      </c>
      <c r="AE65" s="3">
        <f>IF($A65&gt;='576way_Regular Symbol(2wild)'!H$16,"",IF(F65=0,"",IF(OR(F65=$AA$1,F65=$AB$1,F66=$AA$1,F66=$AB$1,F67=$AA$1,F67=$AB$1,F68=$AA$1,F68=$AB$1),0,1)))</f>
        <v>1</v>
      </c>
      <c r="AG65" s="344" t="str">
        <f>IF($A65&gt;='576way_Regular Symbol(2wild)'!D$16,"",IF(B65=0,"",IF(OR(B65=$AG$1,B65=$AH$1,B66=$AG$1,B66=$AH$1,B67=$AG$1,B67=$AH$1),0,1)))</f>
        <v/>
      </c>
      <c r="AH65" s="344">
        <f>IF($A65&gt;='576way_Regular Symbol(2wild)'!E$16,"",IF(C65=0,"",IF(OR(C65=$AG$1,C65=$AH$1,C66=$AG$1,C66=$AH$1,C67=$AG$1,C67=$AH$1),0,1)))</f>
        <v>1</v>
      </c>
      <c r="AI65" s="3" t="str">
        <f>IF($A65&gt;='576way_Regular Symbol(2wild)'!F$16,"",IF(D65=0,"",IF(OR(D65=$AG$1,D65=$AH$1,D66=$AG$1,D66=$AH$1,D67=$AG$1,D67=$AH$1,D68=$AG$1,D68=$AH$1),0,1)))</f>
        <v/>
      </c>
      <c r="AJ65" s="3" t="str">
        <f>IF($A65&gt;='576way_Regular Symbol(2wild)'!G$16,"",IF(E65=0,"",IF(OR(E65=$AG$1,E65=$AH$1,E66=$AG$1,E66=$AH$1,E67=$AG$1,E67=$AH$1,E68=$AG$1,E68=$AH$1),0,1)))</f>
        <v/>
      </c>
      <c r="AK65" s="3">
        <f>IF($A65&gt;='576way_Regular Symbol(2wild)'!H$16,"",IF(F65=0,"",IF(OR(F65=$AG$1,F65=$AH$1,F66=$AG$1,F66=$AH$1,F67=$AG$1,F67=$AH$1,F68=$AG$1,F68=$AH$1),0,1)))</f>
        <v>1</v>
      </c>
      <c r="AM65" s="344" t="str">
        <f>IF($A65&gt;='576way_Regular Symbol(2wild)'!D$16,"",IF(B65=0,"",IF(OR(B65=$AM$1,B65=$AN$1,B66=$AM$1,B66=$AN$1,B67=$AM$1,B67=$AN$1),0,1)))</f>
        <v/>
      </c>
      <c r="AN65" s="344">
        <f>IF($A65&gt;='576way_Regular Symbol(2wild)'!E$16,"",IF(C65=0,"",IF(OR(C65=$AM$1,C65=$AN$1,C66=$AM$1,C66=$AN$1,C67=$AM$1,C67=$AN$1),0,1)))</f>
        <v>1</v>
      </c>
      <c r="AO65" s="3" t="str">
        <f>IF($A65&gt;='576way_Regular Symbol(2wild)'!F$16,"",IF(D65=0,"",IF(OR(D65=$AM$1,D65=$AN$1,D66=$AM$1,D66=$AN$1,D67=$AM$1,D67=$AN$1,D68=$AM$1,D68=$AN$1),0,1)))</f>
        <v/>
      </c>
      <c r="AP65" s="3" t="str">
        <f>IF($A65&gt;='576way_Regular Symbol(2wild)'!G$16,"",IF(E65=0,"",IF(OR(E65=$AM$1,E65=$AN$1,E66=$AM$1,E66=$AN$1,E67=$AM$1,E67=$AN$1,E68=$AM$1,E68=$AN$1),0,1)))</f>
        <v/>
      </c>
      <c r="AQ65" s="3">
        <f>IF($A65&gt;='576way_Regular Symbol(2wild)'!H$16,"",IF(F65=0,"",IF(OR(F65=$AM$1,F65=$AN$1,F66=$AM$1,F66=$AN$1,F67=$AM$1,F67=$AN$1,F68=$AM$1,F68=$AN$1),0,1)))</f>
        <v>0</v>
      </c>
      <c r="AS65" s="344" t="str">
        <f>IF($A65&gt;='576way_Regular Symbol(2wild)'!D$16,"",IF(B65=0,"",IF(OR(B65=$AM$1,B65=$AT$1,B66=$AM$1,B66=$AT$1,B67=$AM$1,B67=$AT$1),0,1)))</f>
        <v/>
      </c>
      <c r="AT65" s="344">
        <f>IF($A65&gt;='576way_Regular Symbol(2wild)'!E$16,"",IF(C65=0,"",IF(OR(C65=$AM$1,C65=$AT$1,C66=$AM$1,C66=$AT$1,C67=$AM$1,C67=$AT$1),0,1)))</f>
        <v>1</v>
      </c>
      <c r="AU65" s="3" t="str">
        <f>IF($A65&gt;='576way_Regular Symbol(2wild)'!F$16,"",IF(D65=0,"",IF(OR(D65=$AM$1,D65=$AT$1,D66=$AM$1,D66=$AT$1,D67=$AM$1,D67=$AT$1,D68=$AM$1,D68=$AT$1),0,1)))</f>
        <v/>
      </c>
      <c r="AV65" s="3" t="str">
        <f>IF($A65&gt;='576way_Regular Symbol(2wild)'!G$16,"",IF(E65=0,"",IF(OR(E65=$AM$1,E65=$AT$1,E66=$AM$1,E66=$AT$1,E67=$AM$1,E67=$AT$1,E68=$AM$1,E68=$AT$1),0,1)))</f>
        <v/>
      </c>
      <c r="AW65" s="3">
        <f>IF($A65&gt;='576way_Regular Symbol(2wild)'!H$16,"",IF(F65=0,"",IF(OR(F65=$AM$1,F65=$AT$1,F66=$AM$1,F66=$AT$1,F67=$AM$1,F67=$AT$1,F68=$AM$1,F68=$AT$1),0,1)))</f>
        <v>1</v>
      </c>
      <c r="AY65" s="344" t="str">
        <f>IF($A65&gt;='576way_Regular Symbol(2wild)'!D$16,"",IF(B65=0,"",IF(OR(B65=$AM$1,B65=$AZ$1,B66=$AM$1,B66=$AZ$1,B67=$AM$1,B67=$AZ$1),0,1)))</f>
        <v/>
      </c>
      <c r="AZ65" s="344">
        <f>IF($A65&gt;='576way_Regular Symbol(2wild)'!E$16,"",IF(C65=0,"",IF(OR(C65=$AM$1,C65=$AZ$1,C66=$AM$1,C66=$AZ$1,C67=$AM$1,C67=$AZ$1),0,1)))</f>
        <v>1</v>
      </c>
      <c r="BA65" s="3" t="str">
        <f>IF($A65&gt;='576way_Regular Symbol(2wild)'!F$16,"",IF(D65=0,"",IF(OR(D65=$AM$1,D65=$AZ$1,D66=$AM$1,D66=$AZ$1,D67=$AM$1,D67=$AZ$1,D68=$AM$1,D68=$AZ$1),0,1)))</f>
        <v/>
      </c>
      <c r="BB65" s="3" t="str">
        <f>IF($A65&gt;='576way_Regular Symbol(2wild)'!G$16,"",IF(E65=0,"",IF(OR(E65=$AM$1,E65=$AZ$1,E66=$AM$1,E66=$AZ$1,E67=$AM$1,E67=$AZ$1,E68=$AM$1,E68=$AZ$1),0,1)))</f>
        <v/>
      </c>
      <c r="BC65" s="3">
        <f>IF($A65&gt;='576way_Regular Symbol(2wild)'!H$16,"",IF(F65=0,"",IF(OR(F65=$AM$1,F65=$AZ$1,F66=$AM$1,F66=$AZ$1,F67=$AM$1,F67=$AZ$1,F68=$AM$1,F68=$AZ$1),0,1)))</f>
        <v>1</v>
      </c>
      <c r="BE65" s="344" t="str">
        <f>IF($A65&gt;='576way_Regular Symbol(2wild)'!D$16,"",IF(B65=0,"",IF(OR(B65=$AM$1,B65=$BF$1,B66=$AM$1,B66=$BF$1,B67=$AM$1,B67=$BF$1),0,1)))</f>
        <v/>
      </c>
      <c r="BF65" s="344">
        <f>IF($A65&gt;='576way_Regular Symbol(2wild)'!E$16,"",IF(C65=0,"",IF(OR(C65=$AM$1,C65=$BF$1,C66=$AM$1,C66=$BF$1,C67=$AM$1,C67=$BF$1),0,1)))</f>
        <v>1</v>
      </c>
      <c r="BG65" s="3" t="str">
        <f>IF($A65&gt;='576way_Regular Symbol(2wild)'!F$16,"",IF(D65=0,"",COUNTIF(D65:D68,$BF$1)))</f>
        <v/>
      </c>
      <c r="BH65" s="3" t="str">
        <f>IF($A65&gt;='576way_Regular Symbol(2wild)'!G$16,"",IF(E65=0,"",COUNTIF(E65:E68,$BF$1)))</f>
        <v/>
      </c>
      <c r="BI65" s="3">
        <f>IF($A65&gt;='576way_Regular Symbol(2wild)'!H$16,"",IF(F65=0,"",COUNTIF(F65:F68,$BF$1)))</f>
        <v>0</v>
      </c>
      <c r="BK65" s="344" t="str">
        <f>IF($A65&gt;='576way_Regular Symbol(2wild)'!D$16,"",IF(B65=0,"",IF(OR(B65=$AM$1,B65=$BL$1,B66=$AM$1,B66=$BL$1,B67=$AM$1,B67=$BL$1),0,1)))</f>
        <v/>
      </c>
      <c r="BL65" s="344">
        <f>IF($A65&gt;='576way_Regular Symbol(2wild)'!E$16,"",IF(C65=0,"",IF(OR(C65=$AM$1,C65=$BL$1,C66=$AM$1,C66=$BL$1,C67=$AM$1,C67=$BL$1),0,1)))</f>
        <v>1</v>
      </c>
      <c r="BM65" s="3" t="str">
        <f>IF($A65&gt;='576way_Regular Symbol(2wild)'!F$16,"",IF(D65=0,"",IF(OR(D65=$AM$1,D65=$BL$1,D66=$AM$1,D66=$BL$1,D67=$AM$1,D67=$BL$1,D68=$AM$1,D68=$BL$1),0,1)))</f>
        <v/>
      </c>
      <c r="BN65" s="3" t="str">
        <f>IF($A65&gt;='576way_Regular Symbol(2wild)'!G$16,"",IF(E65=0,"",IF(OR(E65=$AM$1,E65=$BL$1,E66=$AM$1,E66=$BL$1,E67=$AM$1,E67=$BL$1,E68=$AM$1,E68=$BL$1),0,1)))</f>
        <v/>
      </c>
      <c r="BO65" s="3">
        <f>IF($A65&gt;='576way_Regular Symbol(2wild)'!H$16,"",IF(F65=0,"",IF(OR(F65=$AM$1,F65=$BL$1,F66=$AM$1,F66=$BL$1,F67=$AM$1,F67=$BL$1,F68=$AM$1,F68=$BL$1),0,1)))</f>
        <v>1</v>
      </c>
      <c r="BQ65" s="3" t="str">
        <f>IF($A65&gt;='576way_Regular Symbol(2wild)'!D$16,"",IF(B65=0,"",IF(OR(B65=$BQ$1,B65=$BR$1,B66=$BQ$1,B66=$BR$1,B67=$BQ$1,B67=$BR$1),0,1)))</f>
        <v/>
      </c>
      <c r="BR65" s="3">
        <f>IF($A65&gt;='576way_Regular Symbol(2wild)'!E$16,"",IF(C65=0,"",IF(OR(C65=$BQ$1,C65=$BR$1,C66=$BQ$1,C66=$BR$1,C67=$BQ$1,C67=$BR$1),0,1)))</f>
        <v>1</v>
      </c>
      <c r="BS65" s="3" t="str">
        <f>IF($A65&gt;='576way_Regular Symbol(2wild)'!F$16,"",IF(D65=0,"",IF(OR(D65=$BQ$1,D65=$BR$1,D66=$BQ$1,D66=$BR$1,D67=$BQ$1,D67=$BR$1,D68=$BQ$1,D68=$BR$1),0,1)))</f>
        <v/>
      </c>
      <c r="BT65" s="3" t="str">
        <f>IF($A65&gt;='576way_Regular Symbol(2wild)'!G$16,"",IF(E65=0,"",IF(OR(E65=$BQ$1,E65=$BR$1,E66=$BQ$1,E66=$BR$1,E67=$BQ$1,E67=$BR$1,E68=$BQ$1,E68=$BR$1),0,1)))</f>
        <v/>
      </c>
      <c r="BU65" s="3">
        <f>IF($A65&gt;='576way_Regular Symbol(2wild)'!H$16,"",IF(F65=0,"",IF(OR(F65=$BQ$1,F65=$BR$1,F66=$BQ$1,F66=$BR$1,F67=$BQ$1,F67=$BR$1,F68=$BQ$1,F68=$BR$1),0,1)))</f>
        <v>1</v>
      </c>
      <c r="BW65" s="3" t="str">
        <f>IF($A65&gt;='576way_Regular Symbol(2wild)'!D$16,"",IF(B65=0,"",IF(OR(B65=$BW$1,B66=$BW$1,B67=$BW$1,B65=$BX$1,B66=$BX$1,B67=$BX$1),0,1)))</f>
        <v/>
      </c>
      <c r="BX65" s="3">
        <f>IF($A65&gt;='576way_Regular Symbol(2wild)'!E$16,"",IF(C65=0,"",IF(OR(C65=$BW$1,C66=$BW$1,C67=$BW$1,C65=$BX$1,C66=$BX$1,C67=$BX$1),0,1)))</f>
        <v>0</v>
      </c>
      <c r="BY65" s="3" t="str">
        <f>IF($A65&gt;='576way_Regular Symbol(2wild)'!F$16,"",IF(D65=0,"",IF(OR(D65=$BW$1,D66=$BW$1,D67=$BW$1,D65=$BX$1,D66=$BX$1,D67=$BX$1,D68=$BW$1,D68=$BX$1),0,1)))</f>
        <v/>
      </c>
      <c r="BZ65" s="3" t="str">
        <f>IF($A65&gt;='576way_Regular Symbol(2wild)'!G$16,"",IF(E65=0,"",IF(OR(E65=$BW$1,E66=$BW$1,E67=$BW$1,E65=$BX$1,E66=$BX$1,E67=$BX$1,E68=$BW$1,E68=$BX$1),0,1)))</f>
        <v/>
      </c>
      <c r="CA65" s="3">
        <f>IF($A65&gt;='576way_Regular Symbol(2wild)'!H$16,"",IF(F65=0,"",IF(OR(F65=$BW$1,F66=$BW$1,F67=$BW$1,F65=$BX$1,F66=$BX$1,F67=$BX$1,F68=$BW$1,F68=$BX$1),0,1)))</f>
        <v>0</v>
      </c>
      <c r="CC65" s="3" t="str">
        <f>IF($A65&gt;='576way_Regular Symbol(2wild)'!D$16,"",IF(B65=0,"",IF(OR(B65=$BW$1,B66=$BW$1,B67=$BW$1,B65=$CD$1,B66=$CD$1,B67=$CD$1),0,1)))</f>
        <v/>
      </c>
      <c r="CD65" s="3">
        <f>IF($A65&gt;='576way_Regular Symbol(2wild)'!E$16,"",IF(C65=0,"",IF(OR(C65=$BW$1,C66=$BW$1,C67=$BW$1,C65=$CD$1,C66=$CD$1,C67=$CD$1),0,1)))</f>
        <v>1</v>
      </c>
      <c r="CE65" s="3" t="str">
        <f>IF($A65&gt;='576way_Regular Symbol(2wild)'!F$16,"",IF(D65=0,"",IF(OR(D65=$BW$1,D66=$BW$1,D67=$BW$1,D65=$CD$1,D66=$CD$1,D67=$CD$1,D68=$BW$1,D68=$CD$1),0,1)))</f>
        <v/>
      </c>
      <c r="CF65" s="3" t="str">
        <f>IF($A65&gt;='576way_Regular Symbol(2wild)'!G$16,"",IF(E65=0,"",IF(OR(E65=$BW$1,E66=$BW$1,E67=$BW$1,E65=$CD$1,E66=$CD$1,E67=$CD$1,E68=$BW$1,E68=$CD$1),0,1)))</f>
        <v/>
      </c>
      <c r="CG65" s="3">
        <f>IF($A65&gt;='576way_Regular Symbol(2wild)'!H$16,"",IF(F65=0,"",IF(OR(F65=$BW$1,F66=$BW$1,F67=$BW$1,F65=$CD$1,F66=$CD$1,F67=$CD$1,F68=$BW$1,F68=$CD$1),0,1)))</f>
        <v>0</v>
      </c>
      <c r="CI65" s="3" t="str">
        <f>IF($A65&gt;='576way_Regular Symbol(2wild)'!D$16,"",IF(B65=0,"",IF(OR(B65=$BW$1,B66=$BW$1,B67=$BW$1,B65=$CJ$1,B66=$CJ$1,B67=$CJ$1),0,1)))</f>
        <v/>
      </c>
      <c r="CJ65" s="3">
        <f>IF($A65&gt;='576way_Regular Symbol(2wild)'!E$16,"",IF(C65=0,"",IF(OR(C65=$BW$1,C66=$BW$1,C67=$BW$1,C65=$CJ$1,C66=$CJ$1,C67=$CJ$1),0,1)))</f>
        <v>0</v>
      </c>
      <c r="CK65" s="3" t="str">
        <f>IF($A65&gt;='576way_Regular Symbol(2wild)'!F$16,"",IF(D65=0,"",IF(OR(D65=$BW$1,D66=$BW$1,D67=$BW$1,D65=$CJ$1,D66=$CJ$1,D67=$CJ$1,D68=$BW$1,D68=$CJ$1),0,1)))</f>
        <v/>
      </c>
      <c r="CL65" s="3" t="str">
        <f>IF($A65&gt;='576way_Regular Symbol(2wild)'!G$16,"",IF(E65=0,"",IF(OR(E65=$BW$1,E66=$BW$1,E67=$BW$1,E65=$CJ$1,E66=$CJ$1,E67=$CJ$1,E68=$BW$1,E68=$CJ$1),0,1)))</f>
        <v/>
      </c>
      <c r="CM65" s="3">
        <f>IF($A65&gt;='576way_Regular Symbol(2wild)'!H$16,"",IF(F65=0,"",IF(OR(F65=$BW$1,F66=$BW$1,F67=$BW$1,F65=$CJ$1,F66=$CJ$1,F67=$CJ$1,F68=$BW$1,F68=$CJ$1),0,1)))</f>
        <v>1</v>
      </c>
      <c r="CO65" s="3" t="str">
        <f>IF($A65&gt;='576way_Regular Symbol(2wild)'!D$16,"",IF(B65=0,"",IF(OR(B65=$BW$1,B66=$BW$1,B67=$BW$1,B65=$CP$1,B66=$CP$1,B67=$CP$1),0,1)))</f>
        <v/>
      </c>
      <c r="CP65" s="3">
        <f>IF($A65&gt;='576way_Regular Symbol(2wild)'!E$16,"",IF(C65=0,"",IF(OR(C65=$BW$1,C66=$BW$1,C67=$BW$1,C65=$CP$1,C66=$CP$1,C67=$CP$1),0,1)))</f>
        <v>1</v>
      </c>
      <c r="CQ65" s="3" t="str">
        <f>IF($A65&gt;='576way_Regular Symbol(2wild)'!F$16,"",IF(D65=0,"",IF(OR(D65=$BW$1,D66=$BW$1,D67=$BW$1,D65=$CP$1,D66=$CP$1,D67=$CP$1,D68=$BW$1,D68=$CP$1),0,1)))</f>
        <v/>
      </c>
      <c r="CR65" s="3" t="str">
        <f>IF($A65&gt;='576way_Regular Symbol(2wild)'!G$16,"",IF(E65=0,"",IF(OR(E65=$BW$1,E66=$BW$1,E67=$BW$1,E65=$CP$1,E66=$CP$1,E67=$CP$1,E68=$BW$1,E68=$CP$1),0,1)))</f>
        <v/>
      </c>
      <c r="CS65" s="3">
        <f>IF($A65&gt;='576way_Regular Symbol(2wild)'!H$16,"",IF(F65=0,"",IF(OR(F65=$BW$1,F66=$BW$1,F67=$BW$1,F65=$CP$1,F66=$CP$1,F67=$CP$1,F68=$BW$1,F68=$CP$1),0,1)))</f>
        <v>1</v>
      </c>
      <c r="CU65" s="3" t="str">
        <f>IF($A65&gt;='576way_Regular Symbol(2wild)'!D$16,"",IF(B65=0,"",IF(OR(B65=$BW$1,B66=$BW$1,B67=$BW$1,B65=$CV$1,B66=$CV$1,B67=$CV$1),0,1)))</f>
        <v/>
      </c>
      <c r="CV65" s="3">
        <f>IF($A65&gt;='576way_Regular Symbol(2wild)'!E$16,"",IF(C65=0,"",IF(OR(C65=$BW$1,C66=$BW$1,C67=$BW$1,C65=$CV$1,C66=$CV$1,C67=$CV$1),0,1)))</f>
        <v>1</v>
      </c>
      <c r="CW65" s="3" t="str">
        <f>IF($A65&gt;='576way_Regular Symbol(2wild)'!F$16,"",IF(D65=0,"",IF(OR(D65=$BW$1,D66=$BW$1,D67=$BW$1,D65=$CV$1,D66=$CV$1,D67=$CV$1,D68=$BW$1,D68=$CV$1),0,1)))</f>
        <v/>
      </c>
      <c r="CX65" s="3" t="str">
        <f>IF($A65&gt;='576way_Regular Symbol(2wild)'!G$16,"",IF(E65=0,"",IF(OR(E65=$BW$1,E66=$BW$1,E67=$BW$1,E65=$CV$1,E66=$CV$1,E67=$CV$1,E68=$BW$1,E68=$CV$1),0,1)))</f>
        <v/>
      </c>
      <c r="CY65" s="3">
        <f>IF($A65&gt;='576way_Regular Symbol(2wild)'!H$16,"",IF(F65=0,"",IF(OR(F65=$BW$1,F66=$BW$1,F67=$BW$1,F65=$CV$1,F66=$CV$1,F67=$CV$1,F68=$BW$1,F68=$CV$1),0,1)))</f>
        <v>1</v>
      </c>
    </row>
    <row r="66" spans="1:103">
      <c r="A66" s="337">
        <f>IF('243way_Regular Symbol'!L65="","",'243way_Regular Symbol'!L65)</f>
        <v>62</v>
      </c>
      <c r="B66" s="191" t="str">
        <f>IF('576way_Regular Symbol(2wild)'!Q65="",
IF($A66-'576way_Regular Symbol(2wild)'!D$16&gt;='576way_RegularＸ_W()'!B$2-1,"",VLOOKUP($A66-'576way_Regular Symbol(2wild)'!D$16,'576way_Regular Symbol(2wild)'!$P$3:$U$99,'576way_RegularＸ_W()'!B$3+1,FALSE)),
'576way_Regular Symbol(2wild)'!Q65)</f>
        <v>M5</v>
      </c>
      <c r="C66" s="191" t="str">
        <f>IF('576way_Regular Symbol(2wild)'!R65="",
IF($A66-'576way_Regular Symbol(2wild)'!E$16&gt;='576way_RegularＸ_W()'!C$2-1,"",VLOOKUP($A66-'576way_Regular Symbol(2wild)'!E$16,'576way_Regular Symbol(2wild)'!$P$3:$U$99,'576way_RegularＸ_W()'!C$3+1,FALSE)),
'576way_Regular Symbol(2wild)'!R65)</f>
        <v>K</v>
      </c>
      <c r="D66" s="191" t="str">
        <f>IF('576way_Regular Symbol(2wild)'!S65="",
IF($A66-'576way_Regular Symbol(2wild)'!F$16&gt;='576way_RegularＸ_W()'!D$2-1,"",VLOOKUP($A66-'576way_Regular Symbol(2wild)'!F$16,'576way_Regular Symbol(2wild)'!$P$3:$U$99,'576way_RegularＸ_W()'!D$3+1,FALSE)),
'576way_Regular Symbol(2wild)'!S65)</f>
        <v>M2</v>
      </c>
      <c r="E66" s="191" t="str">
        <f>IF('576way_Regular Symbol(2wild)'!T65="",
IF($A66-'576way_Regular Symbol(2wild)'!G$16&gt;='576way_RegularＸ_W()'!E$2-1,"",VLOOKUP($A66-'576way_Regular Symbol(2wild)'!G$16,'576way_Regular Symbol(2wild)'!$P$3:$U$99,'576way_RegularＸ_W()'!E$3+1,FALSE)),
'576way_Regular Symbol(2wild)'!T65)</f>
        <v/>
      </c>
      <c r="F66" s="191" t="str">
        <f>IF('576way_Regular Symbol(2wild)'!U65="",
IF($A66-'576way_Regular Symbol(2wild)'!H$16&gt;='576way_RegularＸ_W()'!F$2-1,"",VLOOKUP($A66-'576way_Regular Symbol(2wild)'!H$16,'576way_Regular Symbol(2wild)'!$P$3:$U$99,'576way_RegularＸ_W()'!F$3+1,FALSE)),
'576way_Regular Symbol(2wild)'!U65)</f>
        <v>K</v>
      </c>
      <c r="N66" s="363">
        <f t="shared" si="66"/>
        <v>62</v>
      </c>
      <c r="O66" s="344" t="str">
        <f>IF($A66&gt;='576way_Regular Symbol(2wild)'!D$16,"",IF(B66="","",IF(OR(B66=$O$1,B66=$P$1,B67=$O$1,B67=$P$1,B68=$O$1,B68=$P$1),0,1)))</f>
        <v/>
      </c>
      <c r="P66" s="344">
        <f>IF($A66&gt;='576way_Regular Symbol(2wild)'!E$16,"",IF(C66="","",IF(OR(C66=$O$1,C66=$P$1,C67=$O$1,C67=$P$1,C68=$O$1,C68=$P$1),0,1)))</f>
        <v>1</v>
      </c>
      <c r="Q66" s="344" t="str">
        <f>IF($A66&gt;='576way_Regular Symbol(2wild)'!F$16,"",IF(D66="","",IF(OR(D66=$O$1,D66=$P$1,D67=$O$1,D67=$P$1,D68=$O$1,D68=$P$1,D69=$O$1,D69=$P$1),0,1)))</f>
        <v/>
      </c>
      <c r="R66" s="344" t="str">
        <f>IF($A66&gt;='576way_Regular Symbol(2wild)'!G$16,"",IF(E66="","",IF(OR(E66=$O$1,E66=$P$1,E67=$O$1,E67=$P$1,E68=$O$1,E68=$P$1,E69=$O$1,E69=$P$1),0,1)))</f>
        <v/>
      </c>
      <c r="S66" s="344">
        <f>IF($A66&gt;='576way_Regular Symbol(2wild)'!H$16,"",IF(F66="","",IF(OR(F66=$O$1,F66=$P$1,F67=$O$1,F67=$P$1,F68=$O$1,F68=$P$1,F69=$O$1,F69=$P$1),0,1)))</f>
        <v>1</v>
      </c>
      <c r="U66" s="344" t="str">
        <f>IF($A66&gt;='576way_Regular Symbol(2wild)'!D$16,"",IF(B66=0,"",IF(OR(B66=$U$1,B66=$V$1,B67=$U$1,B67=$V$1,B68=$U$1,B68=$V$1),0,1)))</f>
        <v/>
      </c>
      <c r="V66" s="344">
        <f>IF($A66&gt;='576way_Regular Symbol(2wild)'!E$16,"",IF(C66=0,"",IF(OR(C66=$U$1,C66=$V$1,C67=$U$1,C67=$V$1,C68=$U$1,C68=$V$1),0,1)))</f>
        <v>1</v>
      </c>
      <c r="W66" s="3" t="str">
        <f>IF($A66&gt;='576way_Regular Symbol(2wild)'!F$16,"",IF(D66=0,"",IF(OR(D66=$U$1,D66=$V$1,D67=$U$1,D67=$V$1,D68=$U$1,D68=$V$1,D69=$U$1,D69=$V$1),0,1)))</f>
        <v/>
      </c>
      <c r="X66" s="3" t="str">
        <f>IF($A66&gt;='576way_Regular Symbol(2wild)'!G$16,"",IF(E66=0,"",IF(OR(E66=$U$1,E66=$V$1,E67=$U$1,E67=$V$1,E68=$U$1,E68=$V$1,E69=$U$1,E69=$V$1),0,1)))</f>
        <v/>
      </c>
      <c r="Y66" s="3">
        <f>IF($A66&gt;='576way_Regular Symbol(2wild)'!H$16,"",IF(F66=0,"",IF(OR(F66=$U$1,F66=$V$1,F67=$U$1,F67=$V$1,F68=$U$1,F68=$V$1,F69=$U$1,F69=$V$1),0,1)))</f>
        <v>1</v>
      </c>
      <c r="AA66" s="344" t="str">
        <f>IF($A66&gt;='576way_Regular Symbol(2wild)'!D$16,"",IF(B66=0,"",IF(OR(B66=$AA$1,B66=$AB$1,B67=$AA$1,B67=$AB$1,B68=$AA$1,,B68=$AB$1),0,1)))</f>
        <v/>
      </c>
      <c r="AB66" s="344">
        <f>IF($A66&gt;='576way_Regular Symbol(2wild)'!E$16,"",IF(C66=0,"",IF(OR(C66=$AA$1,C66=$AB$1,C67=$AA$1,C67=$AB$1,C68=$AA$1,,C68=$AB$1),0,1)))</f>
        <v>1</v>
      </c>
      <c r="AC66" s="3" t="str">
        <f>IF($A66&gt;='576way_Regular Symbol(2wild)'!F$16,"",IF(D66=0,"",IF(OR(D66=$AA$1,D66=$AB$1,D67=$AA$1,D67=$AB$1,D68=$AA$1,D68=$AB$1,D69=$AA$1,D69=$AB$1),0,1)))</f>
        <v/>
      </c>
      <c r="AD66" s="3" t="str">
        <f>IF($A66&gt;='576way_Regular Symbol(2wild)'!G$16,"",IF(E66=0,"",IF(OR(E66=$AA$1,E66=$AB$1,E67=$AA$1,E67=$AB$1,E68=$AA$1,E68=$AB$1,E69=$AA$1,E69=$AB$1),0,1)))</f>
        <v/>
      </c>
      <c r="AE66" s="3">
        <f>IF($A66&gt;='576way_Regular Symbol(2wild)'!H$16,"",IF(F66=0,"",IF(OR(F66=$AA$1,F66=$AB$1,F67=$AA$1,F67=$AB$1,F68=$AA$1,F68=$AB$1,F69=$AA$1,F69=$AB$1),0,1)))</f>
        <v>1</v>
      </c>
      <c r="AG66" s="344" t="str">
        <f>IF($A66&gt;='576way_Regular Symbol(2wild)'!D$16,"",IF(B66=0,"",IF(OR(B66=$AG$1,B66=$AH$1,B67=$AG$1,B67=$AH$1,B68=$AG$1,B68=$AH$1),0,1)))</f>
        <v/>
      </c>
      <c r="AH66" s="344">
        <f>IF($A66&gt;='576way_Regular Symbol(2wild)'!E$16,"",IF(C66=0,"",IF(OR(C66=$AG$1,C66=$AH$1,C67=$AG$1,C67=$AH$1,C68=$AG$1,C68=$AH$1),0,1)))</f>
        <v>1</v>
      </c>
      <c r="AI66" s="3" t="str">
        <f>IF($A66&gt;='576way_Regular Symbol(2wild)'!F$16,"",IF(D66=0,"",IF(OR(D66=$AG$1,D66=$AH$1,D67=$AG$1,D67=$AH$1,D68=$AG$1,D68=$AH$1,D69=$AG$1,D69=$AH$1),0,1)))</f>
        <v/>
      </c>
      <c r="AJ66" s="3" t="str">
        <f>IF($A66&gt;='576way_Regular Symbol(2wild)'!G$16,"",IF(E66=0,"",IF(OR(E66=$AG$1,E66=$AH$1,E67=$AG$1,E67=$AH$1,E68=$AG$1,E68=$AH$1,E69=$AG$1,E69=$AH$1),0,1)))</f>
        <v/>
      </c>
      <c r="AK66" s="3">
        <f>IF($A66&gt;='576way_Regular Symbol(2wild)'!H$16,"",IF(F66=0,"",IF(OR(F66=$AG$1,F66=$AH$1,F67=$AG$1,F67=$AH$1,F68=$AG$1,F68=$AH$1,F69=$AG$1,F69=$AH$1),0,1)))</f>
        <v>1</v>
      </c>
      <c r="AM66" s="344" t="str">
        <f>IF($A66&gt;='576way_Regular Symbol(2wild)'!D$16,"",IF(B66=0,"",IF(OR(B66=$AM$1,B66=$AN$1,B67=$AM$1,B67=$AN$1,B68=$AM$1,B68=$AN$1),0,1)))</f>
        <v/>
      </c>
      <c r="AN66" s="344">
        <f>IF($A66&gt;='576way_Regular Symbol(2wild)'!E$16,"",IF(C66=0,"",IF(OR(C66=$AM$1,C66=$AN$1,C67=$AM$1,C67=$AN$1,C68=$AM$1,C68=$AN$1),0,1)))</f>
        <v>1</v>
      </c>
      <c r="AO66" s="3" t="str">
        <f>IF($A66&gt;='576way_Regular Symbol(2wild)'!F$16,"",IF(D66=0,"",IF(OR(D66=$AM$1,D66=$AN$1,D67=$AM$1,D67=$AN$1,D68=$AM$1,D68=$AN$1,D69=$AM$1,D69=$AN$1),0,1)))</f>
        <v/>
      </c>
      <c r="AP66" s="3" t="str">
        <f>IF($A66&gt;='576way_Regular Symbol(2wild)'!G$16,"",IF(E66=0,"",IF(OR(E66=$AM$1,E66=$AN$1,E67=$AM$1,E67=$AN$1,E68=$AM$1,E68=$AN$1,E69=$AM$1,E69=$AN$1),0,1)))</f>
        <v/>
      </c>
      <c r="AQ66" s="3">
        <f>IF($A66&gt;='576way_Regular Symbol(2wild)'!H$16,"",IF(F66=0,"",IF(OR(F66=$AM$1,F66=$AN$1,F67=$AM$1,F67=$AN$1,F68=$AM$1,F68=$AN$1,F69=$AM$1,F69=$AN$1),0,1)))</f>
        <v>0</v>
      </c>
      <c r="AS66" s="344" t="str">
        <f>IF($A66&gt;='576way_Regular Symbol(2wild)'!D$16,"",IF(B66=0,"",IF(OR(B66=$AM$1,B66=$AT$1,B67=$AM$1,B67=$AT$1,B68=$AM$1,B68=$AT$1),0,1)))</f>
        <v/>
      </c>
      <c r="AT66" s="344">
        <f>IF($A66&gt;='576way_Regular Symbol(2wild)'!E$16,"",IF(C66=0,"",IF(OR(C66=$AM$1,C66=$AT$1,C67=$AM$1,C67=$AT$1,C68=$AM$1,C68=$AT$1),0,1)))</f>
        <v>1</v>
      </c>
      <c r="AU66" s="3" t="str">
        <f>IF($A66&gt;='576way_Regular Symbol(2wild)'!F$16,"",IF(D66=0,"",IF(OR(D66=$AM$1,D66=$AT$1,D67=$AM$1,D67=$AT$1,D68=$AM$1,D68=$AT$1,D69=$AM$1,D69=$AT$1),0,1)))</f>
        <v/>
      </c>
      <c r="AV66" s="3" t="str">
        <f>IF($A66&gt;='576way_Regular Symbol(2wild)'!G$16,"",IF(E66=0,"",IF(OR(E66=$AM$1,E66=$AT$1,E67=$AM$1,E67=$AT$1,E68=$AM$1,E68=$AT$1,E69=$AM$1,E69=$AT$1),0,1)))</f>
        <v/>
      </c>
      <c r="AW66" s="3">
        <f>IF($A66&gt;='576way_Regular Symbol(2wild)'!H$16,"",IF(F66=0,"",IF(OR(F66=$AM$1,F66=$AT$1,F67=$AM$1,F67=$AT$1,F68=$AM$1,F68=$AT$1,F69=$AM$1,F69=$AT$1),0,1)))</f>
        <v>1</v>
      </c>
      <c r="AY66" s="344" t="str">
        <f>IF($A66&gt;='576way_Regular Symbol(2wild)'!D$16,"",IF(B66=0,"",IF(OR(B66=$AM$1,B66=$AZ$1,B67=$AM$1,B67=$AZ$1,B68=$AM$1,B68=$AZ$1),0,1)))</f>
        <v/>
      </c>
      <c r="AZ66" s="344">
        <f>IF($A66&gt;='576way_Regular Symbol(2wild)'!E$16,"",IF(C66=0,"",IF(OR(C66=$AM$1,C66=$AZ$1,C67=$AM$1,C67=$AZ$1,C68=$AM$1,C68=$AZ$1),0,1)))</f>
        <v>1</v>
      </c>
      <c r="BA66" s="3" t="str">
        <f>IF($A66&gt;='576way_Regular Symbol(2wild)'!F$16,"",IF(D66=0,"",IF(OR(D66=$AM$1,D66=$AZ$1,D67=$AM$1,D67=$AZ$1,D68=$AM$1,D68=$AZ$1,D69=$AM$1,D69=$AZ$1),0,1)))</f>
        <v/>
      </c>
      <c r="BB66" s="3" t="str">
        <f>IF($A66&gt;='576way_Regular Symbol(2wild)'!G$16,"",IF(E66=0,"",IF(OR(E66=$AM$1,E66=$AZ$1,E67=$AM$1,E67=$AZ$1,E68=$AM$1,E68=$AZ$1,E69=$AM$1,E69=$AZ$1),0,1)))</f>
        <v/>
      </c>
      <c r="BC66" s="3">
        <f>IF($A66&gt;='576way_Regular Symbol(2wild)'!H$16,"",IF(F66=0,"",IF(OR(F66=$AM$1,F66=$AZ$1,F67=$AM$1,F67=$AZ$1,F68=$AM$1,F68=$AZ$1,F69=$AM$1,F69=$AZ$1),0,1)))</f>
        <v>1</v>
      </c>
      <c r="BE66" s="344" t="str">
        <f>IF($A66&gt;='576way_Regular Symbol(2wild)'!D$16,"",IF(B66=0,"",IF(OR(B66=$AM$1,B66=$BF$1,B67=$AM$1,B67=$BF$1,B68=$AM$1,B68=$BF$1),0,1)))</f>
        <v/>
      </c>
      <c r="BF66" s="344">
        <f>IF($A66&gt;='576way_Regular Symbol(2wild)'!E$16,"",IF(C66=0,"",IF(OR(C66=$AM$1,C66=$BF$1,C67=$AM$1,C67=$BF$1,C68=$AM$1,C68=$BF$1),0,1)))</f>
        <v>1</v>
      </c>
      <c r="BG66" s="3" t="str">
        <f>IF($A66&gt;='576way_Regular Symbol(2wild)'!F$16,"",IF(D66=0,"",COUNTIF(D66:D69,$BF$1)))</f>
        <v/>
      </c>
      <c r="BH66" s="3" t="str">
        <f>IF($A66&gt;='576way_Regular Symbol(2wild)'!G$16,"",IF(E66=0,"",COUNTIF(E66:E69,$BF$1)))</f>
        <v/>
      </c>
      <c r="BI66" s="3">
        <f>IF($A66&gt;='576way_Regular Symbol(2wild)'!H$16,"",IF(F66=0,"",COUNTIF(F66:F69,$BF$1)))</f>
        <v>0</v>
      </c>
      <c r="BK66" s="344" t="str">
        <f>IF($A66&gt;='576way_Regular Symbol(2wild)'!D$16,"",IF(B66=0,"",IF(OR(B66=$AM$1,B66=$BL$1,B67=$AM$1,B67=$BL$1,B68=$AM$1,B68=$BL$1),0,1)))</f>
        <v/>
      </c>
      <c r="BL66" s="344">
        <f>IF($A66&gt;='576way_Regular Symbol(2wild)'!E$16,"",IF(C66=0,"",IF(OR(C66=$AM$1,C66=$BL$1,C67=$AM$1,C67=$BL$1,C68=$AM$1,C68=$BL$1),0,1)))</f>
        <v>1</v>
      </c>
      <c r="BM66" s="3" t="str">
        <f>IF($A66&gt;='576way_Regular Symbol(2wild)'!F$16,"",IF(D66=0,"",IF(OR(D66=$AM$1,D66=$BL$1,D67=$AM$1,D67=$BL$1,D68=$AM$1,D68=$BL$1,D69=$AM$1,D69=$BL$1),0,1)))</f>
        <v/>
      </c>
      <c r="BN66" s="3" t="str">
        <f>IF($A66&gt;='576way_Regular Symbol(2wild)'!G$16,"",IF(E66=0,"",IF(OR(E66=$AM$1,E66=$BL$1,E67=$AM$1,E67=$BL$1,E68=$AM$1,E68=$BL$1,E69=$AM$1,E69=$BL$1),0,1)))</f>
        <v/>
      </c>
      <c r="BO66" s="3">
        <f>IF($A66&gt;='576way_Regular Symbol(2wild)'!H$16,"",IF(F66=0,"",IF(OR(F66=$AM$1,F66=$BL$1,F67=$AM$1,F67=$BL$1,F68=$AM$1,F68=$BL$1,F69=$AM$1,F69=$BL$1),0,1)))</f>
        <v>1</v>
      </c>
      <c r="BQ66" s="3" t="str">
        <f>IF($A66&gt;='576way_Regular Symbol(2wild)'!D$16,"",IF(B66=0,"",IF(OR(B66=$BQ$1,B66=$BR$1,B67=$BQ$1,B67=$BR$1,B68=$BQ$1,B68=$BR$1),0,1)))</f>
        <v/>
      </c>
      <c r="BR66" s="3">
        <f>IF($A66&gt;='576way_Regular Symbol(2wild)'!E$16,"",IF(C66=0,"",IF(OR(C66=$BQ$1,C66=$BR$1,C67=$BQ$1,C67=$BR$1,C68=$BQ$1,C68=$BR$1),0,1)))</f>
        <v>1</v>
      </c>
      <c r="BS66" s="3" t="str">
        <f>IF($A66&gt;='576way_Regular Symbol(2wild)'!F$16,"",IF(D66=0,"",IF(OR(D66=$BQ$1,D66=$BR$1,D67=$BQ$1,D67=$BR$1,D68=$BQ$1,D68=$BR$1,D69=$BQ$1,D69=$BR$1),0,1)))</f>
        <v/>
      </c>
      <c r="BT66" s="3" t="str">
        <f>IF($A66&gt;='576way_Regular Symbol(2wild)'!G$16,"",IF(E66=0,"",IF(OR(E66=$BQ$1,E66=$BR$1,E67=$BQ$1,E67=$BR$1,E68=$BQ$1,E68=$BR$1,E69=$BQ$1,E69=$BR$1),0,1)))</f>
        <v/>
      </c>
      <c r="BU66" s="3">
        <f>IF($A66&gt;='576way_Regular Symbol(2wild)'!H$16,"",IF(F66=0,"",IF(OR(F66=$BQ$1,F66=$BR$1,F67=$BQ$1,F67=$BR$1,F68=$BQ$1,F68=$BR$1,F69=$BQ$1,F69=$BR$1),0,1)))</f>
        <v>1</v>
      </c>
      <c r="BW66" s="3" t="str">
        <f>IF($A66&gt;='576way_Regular Symbol(2wild)'!D$16,"",IF(B66=0,"",IF(OR(B66=$BW$1,B67=$BW$1,B68=$BW$1,B66=$BX$1,B67=$BX$1,B68=$BX$1),0,1)))</f>
        <v/>
      </c>
      <c r="BX66" s="3">
        <f>IF($A66&gt;='576way_Regular Symbol(2wild)'!E$16,"",IF(C66=0,"",IF(OR(C66=$BW$1,C67=$BW$1,C68=$BW$1,C66=$BX$1,C67=$BX$1,C68=$BX$1),0,1)))</f>
        <v>0</v>
      </c>
      <c r="BY66" s="3" t="str">
        <f>IF($A66&gt;='576way_Regular Symbol(2wild)'!F$16,"",IF(D66=0,"",IF(OR(D66=$BW$1,D67=$BW$1,D68=$BW$1,D66=$BX$1,D67=$BX$1,D68=$BX$1,D69=$BW$1,D69=$BX$1),0,1)))</f>
        <v/>
      </c>
      <c r="BZ66" s="3" t="str">
        <f>IF($A66&gt;='576way_Regular Symbol(2wild)'!G$16,"",IF(E66=0,"",IF(OR(E66=$BW$1,E67=$BW$1,E68=$BW$1,E66=$BX$1,E67=$BX$1,E68=$BX$1,E69=$BW$1,E69=$BX$1),0,1)))</f>
        <v/>
      </c>
      <c r="CA66" s="3">
        <f>IF($A66&gt;='576way_Regular Symbol(2wild)'!H$16,"",IF(F66=0,"",IF(OR(F66=$BW$1,F67=$BW$1,F68=$BW$1,F66=$BX$1,F67=$BX$1,F68=$BX$1,F69=$BW$1,F69=$BX$1),0,1)))</f>
        <v>0</v>
      </c>
      <c r="CC66" s="3" t="str">
        <f>IF($A66&gt;='576way_Regular Symbol(2wild)'!D$16,"",IF(B66=0,"",IF(OR(B66=$BW$1,B67=$BW$1,B68=$BW$1,B66=$CD$1,B67=$CD$1,B68=$CD$1),0,1)))</f>
        <v/>
      </c>
      <c r="CD66" s="3">
        <f>IF($A66&gt;='576way_Regular Symbol(2wild)'!E$16,"",IF(C66=0,"",IF(OR(C66=$BW$1,C67=$BW$1,C68=$BW$1,C66=$CD$1,C67=$CD$1,C68=$CD$1),0,1)))</f>
        <v>1</v>
      </c>
      <c r="CE66" s="3" t="str">
        <f>IF($A66&gt;='576way_Regular Symbol(2wild)'!F$16,"",IF(D66=0,"",IF(OR(D66=$BW$1,D67=$BW$1,D68=$BW$1,D66=$CD$1,D67=$CD$1,D68=$CD$1,D69=$BW$1,D69=$CD$1),0,1)))</f>
        <v/>
      </c>
      <c r="CF66" s="3" t="str">
        <f>IF($A66&gt;='576way_Regular Symbol(2wild)'!G$16,"",IF(E66=0,"",IF(OR(E66=$BW$1,E67=$BW$1,E68=$BW$1,E66=$CD$1,E67=$CD$1,E68=$CD$1,E69=$BW$1,E69=$CD$1),0,1)))</f>
        <v/>
      </c>
      <c r="CG66" s="3">
        <f>IF($A66&gt;='576way_Regular Symbol(2wild)'!H$16,"",IF(F66=0,"",IF(OR(F66=$BW$1,F67=$BW$1,F68=$BW$1,F66=$CD$1,F67=$CD$1,F68=$CD$1,F69=$BW$1,F69=$CD$1),0,1)))</f>
        <v>0</v>
      </c>
      <c r="CI66" s="3" t="str">
        <f>IF($A66&gt;='576way_Regular Symbol(2wild)'!D$16,"",IF(B66=0,"",IF(OR(B66=$BW$1,B67=$BW$1,B68=$BW$1,B66=$CJ$1,B67=$CJ$1,B68=$CJ$1),0,1)))</f>
        <v/>
      </c>
      <c r="CJ66" s="3">
        <f>IF($A66&gt;='576way_Regular Symbol(2wild)'!E$16,"",IF(C66=0,"",IF(OR(C66=$BW$1,C67=$BW$1,C68=$BW$1,C66=$CJ$1,C67=$CJ$1,C68=$CJ$1),0,1)))</f>
        <v>0</v>
      </c>
      <c r="CK66" s="3" t="str">
        <f>IF($A66&gt;='576way_Regular Symbol(2wild)'!F$16,"",IF(D66=0,"",IF(OR(D66=$BW$1,D67=$BW$1,D68=$BW$1,D66=$CJ$1,D67=$CJ$1,D68=$CJ$1,D69=$BW$1,D69=$CJ$1),0,1)))</f>
        <v/>
      </c>
      <c r="CL66" s="3" t="str">
        <f>IF($A66&gt;='576way_Regular Symbol(2wild)'!G$16,"",IF(E66=0,"",IF(OR(E66=$BW$1,E67=$BW$1,E68=$BW$1,E66=$CJ$1,E67=$CJ$1,E68=$CJ$1,E69=$BW$1,E69=$CJ$1),0,1)))</f>
        <v/>
      </c>
      <c r="CM66" s="3">
        <f>IF($A66&gt;='576way_Regular Symbol(2wild)'!H$16,"",IF(F66=0,"",IF(OR(F66=$BW$1,F67=$BW$1,F68=$BW$1,F66=$CJ$1,F67=$CJ$1,F68=$CJ$1,F69=$BW$1,F69=$CJ$1),0,1)))</f>
        <v>1</v>
      </c>
      <c r="CO66" s="3" t="str">
        <f>IF($A66&gt;='576way_Regular Symbol(2wild)'!D$16,"",IF(B66=0,"",IF(OR(B66=$BW$1,B67=$BW$1,B68=$BW$1,B66=$CP$1,B67=$CP$1,B68=$CP$1),0,1)))</f>
        <v/>
      </c>
      <c r="CP66" s="3">
        <f>IF($A66&gt;='576way_Regular Symbol(2wild)'!E$16,"",IF(C66=0,"",IF(OR(C66=$BW$1,C67=$BW$1,C68=$BW$1,C66=$CP$1,C67=$CP$1,C68=$CP$1),0,1)))</f>
        <v>1</v>
      </c>
      <c r="CQ66" s="3" t="str">
        <f>IF($A66&gt;='576way_Regular Symbol(2wild)'!F$16,"",IF(D66=0,"",IF(OR(D66=$BW$1,D67=$BW$1,D68=$BW$1,D66=$CP$1,D67=$CP$1,D68=$CP$1,D69=$BW$1,D69=$CP$1),0,1)))</f>
        <v/>
      </c>
      <c r="CR66" s="3" t="str">
        <f>IF($A66&gt;='576way_Regular Symbol(2wild)'!G$16,"",IF(E66=0,"",IF(OR(E66=$BW$1,E67=$BW$1,E68=$BW$1,E66=$CP$1,E67=$CP$1,E68=$CP$1,E69=$BW$1,E69=$CP$1),0,1)))</f>
        <v/>
      </c>
      <c r="CS66" s="3">
        <f>IF($A66&gt;='576way_Regular Symbol(2wild)'!H$16,"",IF(F66=0,"",IF(OR(F66=$BW$1,F67=$BW$1,F68=$BW$1,F66=$CP$1,F67=$CP$1,F68=$CP$1,F69=$BW$1,F69=$CP$1),0,1)))</f>
        <v>1</v>
      </c>
      <c r="CU66" s="3" t="str">
        <f>IF($A66&gt;='576way_Regular Symbol(2wild)'!D$16,"",IF(B66=0,"",IF(OR(B66=$BW$1,B67=$BW$1,B68=$BW$1,B66=$CV$1,B67=$CV$1,B68=$CV$1),0,1)))</f>
        <v/>
      </c>
      <c r="CV66" s="3">
        <f>IF($A66&gt;='576way_Regular Symbol(2wild)'!E$16,"",IF(C66=0,"",IF(OR(C66=$BW$1,C67=$BW$1,C68=$BW$1,C66=$CV$1,C67=$CV$1,C68=$CV$1),0,1)))</f>
        <v>1</v>
      </c>
      <c r="CW66" s="3" t="str">
        <f>IF($A66&gt;='576way_Regular Symbol(2wild)'!F$16,"",IF(D66=0,"",IF(OR(D66=$BW$1,D67=$BW$1,D68=$BW$1,D66=$CV$1,D67=$CV$1,D68=$CV$1,D69=$BW$1,D69=$CV$1),0,1)))</f>
        <v/>
      </c>
      <c r="CX66" s="3" t="str">
        <f>IF($A66&gt;='576way_Regular Symbol(2wild)'!G$16,"",IF(E66=0,"",IF(OR(E66=$BW$1,E67=$BW$1,E68=$BW$1,E66=$CV$1,E67=$CV$1,E68=$CV$1,E69=$BW$1,E69=$CV$1),0,1)))</f>
        <v/>
      </c>
      <c r="CY66" s="3">
        <f>IF($A66&gt;='576way_Regular Symbol(2wild)'!H$16,"",IF(F66=0,"",IF(OR(F66=$BW$1,F67=$BW$1,F68=$BW$1,F66=$CV$1,F67=$CV$1,F68=$CV$1,F69=$BW$1,F69=$CV$1),0,1)))</f>
        <v>1</v>
      </c>
    </row>
    <row r="67" spans="1:103">
      <c r="A67" s="337">
        <f>IF('243way_Regular Symbol'!L66="","",'243way_Regular Symbol'!L66)</f>
        <v>63</v>
      </c>
      <c r="B67" s="191" t="str">
        <f>IF('576way_Regular Symbol(2wild)'!Q66="",
IF($A67-'576way_Regular Symbol(2wild)'!D$16&gt;='576way_RegularＸ_W()'!B$2-1,"",VLOOKUP($A67-'576way_Regular Symbol(2wild)'!D$16,'576way_Regular Symbol(2wild)'!$P$3:$U$99,'576way_RegularＸ_W()'!B$3+1,FALSE)),
'576way_Regular Symbol(2wild)'!Q66)</f>
        <v/>
      </c>
      <c r="C67" s="191" t="str">
        <f>IF('576way_Regular Symbol(2wild)'!R66="",
IF($A67-'576way_Regular Symbol(2wild)'!E$16&gt;='576way_RegularＸ_W()'!C$2-1,"",VLOOKUP($A67-'576way_Regular Symbol(2wild)'!E$16,'576way_Regular Symbol(2wild)'!$P$3:$U$99,'576way_RegularＸ_W()'!C$3+1,FALSE)),
'576way_Regular Symbol(2wild)'!R66)</f>
        <v>J</v>
      </c>
      <c r="D67" s="191" t="str">
        <f>IF('576way_Regular Symbol(2wild)'!S66="",
IF($A67-'576way_Regular Symbol(2wild)'!F$16&gt;='576way_RegularＸ_W()'!D$2-1,"",VLOOKUP($A67-'576way_Regular Symbol(2wild)'!F$16,'576way_Regular Symbol(2wild)'!$P$3:$U$99,'576way_RegularＸ_W()'!D$3+1,FALSE)),
'576way_Regular Symbol(2wild)'!S66)</f>
        <v/>
      </c>
      <c r="E67" s="191" t="str">
        <f>IF('576way_Regular Symbol(2wild)'!T66="",
IF($A67-'576way_Regular Symbol(2wild)'!G$16&gt;='576way_RegularＸ_W()'!E$2-1,"",VLOOKUP($A67-'576way_Regular Symbol(2wild)'!G$16,'576way_Regular Symbol(2wild)'!$P$3:$U$99,'576way_RegularＸ_W()'!E$3+1,FALSE)),
'576way_Regular Symbol(2wild)'!T66)</f>
        <v/>
      </c>
      <c r="F67" s="191" t="str">
        <f>IF('576way_Regular Symbol(2wild)'!U66="",
IF($A67-'576way_Regular Symbol(2wild)'!H$16&gt;='576way_RegularＸ_W()'!F$2-1,"",VLOOKUP($A67-'576way_Regular Symbol(2wild)'!H$16,'576way_Regular Symbol(2wild)'!$P$3:$U$99,'576way_RegularＸ_W()'!F$3+1,FALSE)),
'576way_Regular Symbol(2wild)'!U66)</f>
        <v>K</v>
      </c>
      <c r="N67" s="363">
        <f t="shared" si="66"/>
        <v>63</v>
      </c>
      <c r="O67" s="344" t="str">
        <f>IF($A67&gt;='576way_Regular Symbol(2wild)'!D$16,"",IF(B67="","",IF(OR(B67=$O$1,B67=$P$1,B68=$O$1,B68=$P$1,B69=$O$1,B69=$P$1),0,1)))</f>
        <v/>
      </c>
      <c r="P67" s="344">
        <f>IF($A67&gt;='576way_Regular Symbol(2wild)'!E$16,"",IF(C67="","",IF(OR(C67=$O$1,C67=$P$1,C68=$O$1,C68=$P$1,C69=$O$1,C69=$P$1),0,1)))</f>
        <v>1</v>
      </c>
      <c r="Q67" s="344" t="str">
        <f>IF($A67&gt;='576way_Regular Symbol(2wild)'!F$16,"",IF(D67="","",IF(OR(D67=$O$1,D67=$P$1,D68=$O$1,D68=$P$1,D69=$O$1,D69=$P$1,D70=$O$1,D70=$P$1),0,1)))</f>
        <v/>
      </c>
      <c r="R67" s="344" t="str">
        <f>IF($A67&gt;='576way_Regular Symbol(2wild)'!G$16,"",IF(E67="","",IF(OR(E67=$O$1,E67=$P$1,E68=$O$1,E68=$P$1,E69=$O$1,E69=$P$1,E70=$O$1,E70=$P$1),0,1)))</f>
        <v/>
      </c>
      <c r="S67" s="344">
        <f>IF($A67&gt;='576way_Regular Symbol(2wild)'!H$16,"",IF(F67="","",IF(OR(F67=$O$1,F67=$P$1,F68=$O$1,F68=$P$1,F69=$O$1,F69=$P$1,F70=$O$1,F70=$P$1),0,1)))</f>
        <v>1</v>
      </c>
      <c r="U67" s="344" t="str">
        <f>IF($A67&gt;='576way_Regular Symbol(2wild)'!D$16,"",IF(B67=0,"",IF(OR(B67=$U$1,B67=$V$1,B68=$U$1,B68=$V$1,B69=$U$1,B69=$V$1),0,1)))</f>
        <v/>
      </c>
      <c r="V67" s="344">
        <f>IF($A67&gt;='576way_Regular Symbol(2wild)'!E$16,"",IF(C67=0,"",IF(OR(C67=$U$1,C67=$V$1,C68=$U$1,C68=$V$1,C69=$U$1,C69=$V$1),0,1)))</f>
        <v>1</v>
      </c>
      <c r="W67" s="3" t="str">
        <f>IF($A67&gt;='576way_Regular Symbol(2wild)'!F$16,"",IF(D67=0,"",IF(OR(D67=$U$1,D67=$V$1,D68=$U$1,D68=$V$1,D69=$U$1,D69=$V$1,D70=$U$1,D70=$V$1),0,1)))</f>
        <v/>
      </c>
      <c r="X67" s="3" t="str">
        <f>IF($A67&gt;='576way_Regular Symbol(2wild)'!G$16,"",IF(E67=0,"",IF(OR(E67=$U$1,E67=$V$1,E68=$U$1,E68=$V$1,E69=$U$1,E69=$V$1,E70=$U$1,E70=$V$1),0,1)))</f>
        <v/>
      </c>
      <c r="Y67" s="3">
        <f>IF($A67&gt;='576way_Regular Symbol(2wild)'!H$16,"",IF(F67=0,"",IF(OR(F67=$U$1,F67=$V$1,F68=$U$1,F68=$V$1,F69=$U$1,F69=$V$1,F70=$U$1,F70=$V$1),0,1)))</f>
        <v>1</v>
      </c>
      <c r="AA67" s="344" t="str">
        <f>IF($A67&gt;='576way_Regular Symbol(2wild)'!D$16,"",IF(B67=0,"",IF(OR(B67=$AA$1,B67=$AB$1,B68=$AA$1,B68=$AB$1,B69=$AA$1,,B69=$AB$1),0,1)))</f>
        <v/>
      </c>
      <c r="AB67" s="344">
        <f>IF($A67&gt;='576way_Regular Symbol(2wild)'!E$16,"",IF(C67=0,"",IF(OR(C67=$AA$1,C67=$AB$1,C68=$AA$1,C68=$AB$1,C69=$AA$1,,C69=$AB$1),0,1)))</f>
        <v>1</v>
      </c>
      <c r="AC67" s="3" t="str">
        <f>IF($A67&gt;='576way_Regular Symbol(2wild)'!F$16,"",IF(D67=0,"",IF(OR(D67=$AA$1,D67=$AB$1,D68=$AA$1,D68=$AB$1,D69=$AA$1,D69=$AB$1,D70=$AA$1,D70=$AB$1),0,1)))</f>
        <v/>
      </c>
      <c r="AD67" s="3" t="str">
        <f>IF($A67&gt;='576way_Regular Symbol(2wild)'!G$16,"",IF(E67=0,"",IF(OR(E67=$AA$1,E67=$AB$1,E68=$AA$1,E68=$AB$1,E69=$AA$1,E69=$AB$1,E70=$AA$1,E70=$AB$1),0,1)))</f>
        <v/>
      </c>
      <c r="AE67" s="3">
        <f>IF($A67&gt;='576way_Regular Symbol(2wild)'!H$16,"",IF(F67=0,"",IF(OR(F67=$AA$1,F67=$AB$1,F68=$AA$1,F68=$AB$1,F69=$AA$1,F69=$AB$1,F70=$AA$1,F70=$AB$1),0,1)))</f>
        <v>1</v>
      </c>
      <c r="AG67" s="344" t="str">
        <f>IF($A67&gt;='576way_Regular Symbol(2wild)'!D$16,"",IF(B67=0,"",IF(OR(B67=$AG$1,B67=$AH$1,B68=$AG$1,B68=$AH$1,B69=$AG$1,B69=$AH$1),0,1)))</f>
        <v/>
      </c>
      <c r="AH67" s="344">
        <f>IF($A67&gt;='576way_Regular Symbol(2wild)'!E$16,"",IF(C67=0,"",IF(OR(C67=$AG$1,C67=$AH$1,C68=$AG$1,C68=$AH$1,C69=$AG$1,C69=$AH$1),0,1)))</f>
        <v>0</v>
      </c>
      <c r="AI67" s="3" t="str">
        <f>IF($A67&gt;='576way_Regular Symbol(2wild)'!F$16,"",IF(D67=0,"",IF(OR(D67=$AG$1,D67=$AH$1,D68=$AG$1,D68=$AH$1,D69=$AG$1,D69=$AH$1,D70=$AG$1,D70=$AH$1),0,1)))</f>
        <v/>
      </c>
      <c r="AJ67" s="3" t="str">
        <f>IF($A67&gt;='576way_Regular Symbol(2wild)'!G$16,"",IF(E67=0,"",IF(OR(E67=$AG$1,E67=$AH$1,E68=$AG$1,E68=$AH$1,E69=$AG$1,E69=$AH$1,E70=$AG$1,E70=$AH$1),0,1)))</f>
        <v/>
      </c>
      <c r="AK67" s="3">
        <f>IF($A67&gt;='576way_Regular Symbol(2wild)'!H$16,"",IF(F67=0,"",IF(OR(F67=$AG$1,F67=$AH$1,F68=$AG$1,F68=$AH$1,F69=$AG$1,F69=$AH$1,F70=$AG$1,F70=$AH$1),0,1)))</f>
        <v>1</v>
      </c>
      <c r="AM67" s="344" t="str">
        <f>IF($A67&gt;='576way_Regular Symbol(2wild)'!D$16,"",IF(B67=0,"",IF(OR(B67=$AM$1,B67=$AN$1,B68=$AM$1,B68=$AN$1,B69=$AM$1,B69=$AN$1),0,1)))</f>
        <v/>
      </c>
      <c r="AN67" s="344">
        <f>IF($A67&gt;='576way_Regular Symbol(2wild)'!E$16,"",IF(C67=0,"",IF(OR(C67=$AM$1,C67=$AN$1,C68=$AM$1,C68=$AN$1,C69=$AM$1,C69=$AN$1),0,1)))</f>
        <v>1</v>
      </c>
      <c r="AO67" s="3" t="str">
        <f>IF($A67&gt;='576way_Regular Symbol(2wild)'!F$16,"",IF(D67=0,"",IF(OR(D67=$AM$1,D67=$AN$1,D68=$AM$1,D68=$AN$1,D69=$AM$1,D69=$AN$1,D70=$AM$1,D70=$AN$1),0,1)))</f>
        <v/>
      </c>
      <c r="AP67" s="3" t="str">
        <f>IF($A67&gt;='576way_Regular Symbol(2wild)'!G$16,"",IF(E67=0,"",IF(OR(E67=$AM$1,E67=$AN$1,E68=$AM$1,E68=$AN$1,E69=$AM$1,E69=$AN$1,E70=$AM$1,E70=$AN$1),0,1)))</f>
        <v/>
      </c>
      <c r="AQ67" s="3">
        <f>IF($A67&gt;='576way_Regular Symbol(2wild)'!H$16,"",IF(F67=0,"",IF(OR(F67=$AM$1,F67=$AN$1,F68=$AM$1,F68=$AN$1,F69=$AM$1,F69=$AN$1,F70=$AM$1,F70=$AN$1),0,1)))</f>
        <v>0</v>
      </c>
      <c r="AS67" s="344" t="str">
        <f>IF($A67&gt;='576way_Regular Symbol(2wild)'!D$16,"",IF(B67=0,"",IF(OR(B67=$AM$1,B67=$AT$1,B68=$AM$1,B68=$AT$1,B69=$AM$1,B69=$AT$1),0,1)))</f>
        <v/>
      </c>
      <c r="AT67" s="344">
        <f>IF($A67&gt;='576way_Regular Symbol(2wild)'!E$16,"",IF(C67=0,"",IF(OR(C67=$AM$1,C67=$AT$1,C68=$AM$1,C68=$AT$1,C69=$AM$1,C69=$AT$1),0,1)))</f>
        <v>1</v>
      </c>
      <c r="AU67" s="3" t="str">
        <f>IF($A67&gt;='576way_Regular Symbol(2wild)'!F$16,"",IF(D67=0,"",IF(OR(D67=$AM$1,D67=$AT$1,D68=$AM$1,D68=$AT$1,D69=$AM$1,D69=$AT$1,D70=$AM$1,D70=$AT$1),0,1)))</f>
        <v/>
      </c>
      <c r="AV67" s="3" t="str">
        <f>IF($A67&gt;='576way_Regular Symbol(2wild)'!G$16,"",IF(E67=0,"",IF(OR(E67=$AM$1,E67=$AT$1,E68=$AM$1,E68=$AT$1,E69=$AM$1,E69=$AT$1,E70=$AM$1,E70=$AT$1),0,1)))</f>
        <v/>
      </c>
      <c r="AW67" s="3">
        <f>IF($A67&gt;='576way_Regular Symbol(2wild)'!H$16,"",IF(F67=0,"",IF(OR(F67=$AM$1,F67=$AT$1,F68=$AM$1,F68=$AT$1,F69=$AM$1,F69=$AT$1,F70=$AM$1,F70=$AT$1),0,1)))</f>
        <v>1</v>
      </c>
      <c r="AY67" s="344" t="str">
        <f>IF($A67&gt;='576way_Regular Symbol(2wild)'!D$16,"",IF(B67=0,"",IF(OR(B67=$AM$1,B67=$AZ$1,B68=$AM$1,B68=$AZ$1,B69=$AM$1,B69=$AZ$1),0,1)))</f>
        <v/>
      </c>
      <c r="AZ67" s="344">
        <f>IF($A67&gt;='576way_Regular Symbol(2wild)'!E$16,"",IF(C67=0,"",IF(OR(C67=$AM$1,C67=$AZ$1,C68=$AM$1,C68=$AZ$1,C69=$AM$1,C69=$AZ$1),0,1)))</f>
        <v>1</v>
      </c>
      <c r="BA67" s="3" t="str">
        <f>IF($A67&gt;='576way_Regular Symbol(2wild)'!F$16,"",IF(D67=0,"",IF(OR(D67=$AM$1,D67=$AZ$1,D68=$AM$1,D68=$AZ$1,D69=$AM$1,D69=$AZ$1,D70=$AM$1,D70=$AZ$1),0,1)))</f>
        <v/>
      </c>
      <c r="BB67" s="3" t="str">
        <f>IF($A67&gt;='576way_Regular Symbol(2wild)'!G$16,"",IF(E67=0,"",IF(OR(E67=$AM$1,E67=$AZ$1,E68=$AM$1,E68=$AZ$1,E69=$AM$1,E69=$AZ$1,E70=$AM$1,E70=$AZ$1),0,1)))</f>
        <v/>
      </c>
      <c r="BC67" s="3">
        <f>IF($A67&gt;='576way_Regular Symbol(2wild)'!H$16,"",IF(F67=0,"",IF(OR(F67=$AM$1,F67=$AZ$1,F68=$AM$1,F68=$AZ$1,F69=$AM$1,F69=$AZ$1,F70=$AM$1,F70=$AZ$1),0,1)))</f>
        <v>1</v>
      </c>
      <c r="BE67" s="344" t="str">
        <f>IF($A67&gt;='576way_Regular Symbol(2wild)'!D$16,"",IF(B67=0,"",IF(OR(B67=$AM$1,B67=$BF$1,B68=$AM$1,B68=$BF$1,B69=$AM$1,B69=$BF$1),0,1)))</f>
        <v/>
      </c>
      <c r="BF67" s="344">
        <f>IF($A67&gt;='576way_Regular Symbol(2wild)'!E$16,"",IF(C67=0,"",IF(OR(C67=$AM$1,C67=$BF$1,C68=$AM$1,C68=$BF$1,C69=$AM$1,C69=$BF$1),0,1)))</f>
        <v>1</v>
      </c>
      <c r="BG67" s="3" t="str">
        <f>IF($A67&gt;='576way_Regular Symbol(2wild)'!F$16,"",IF(D67=0,"",COUNTIF(D67:D70,$BF$1)))</f>
        <v/>
      </c>
      <c r="BH67" s="3" t="str">
        <f>IF($A67&gt;='576way_Regular Symbol(2wild)'!G$16,"",IF(E67=0,"",COUNTIF(E67:E70,$BF$1)))</f>
        <v/>
      </c>
      <c r="BI67" s="3">
        <f>IF($A67&gt;='576way_Regular Symbol(2wild)'!H$16,"",IF(F67=0,"",COUNTIF(F67:F70,$BF$1)))</f>
        <v>0</v>
      </c>
      <c r="BK67" s="344" t="str">
        <f>IF($A67&gt;='576way_Regular Symbol(2wild)'!D$16,"",IF(B67=0,"",IF(OR(B67=$AM$1,B67=$BL$1,B68=$AM$1,B68=$BL$1,B69=$AM$1,B69=$BL$1),0,1)))</f>
        <v/>
      </c>
      <c r="BL67" s="344">
        <f>IF($A67&gt;='576way_Regular Symbol(2wild)'!E$16,"",IF(C67=0,"",IF(OR(C67=$AM$1,C67=$BL$1,C68=$AM$1,C68=$BL$1,C69=$AM$1,C69=$BL$1),0,1)))</f>
        <v>1</v>
      </c>
      <c r="BM67" s="3" t="str">
        <f>IF($A67&gt;='576way_Regular Symbol(2wild)'!F$16,"",IF(D67=0,"",IF(OR(D67=$AM$1,D67=$BL$1,D68=$AM$1,D68=$BL$1,D69=$AM$1,D69=$BL$1,D70=$AM$1,D70=$BL$1),0,1)))</f>
        <v/>
      </c>
      <c r="BN67" s="3" t="str">
        <f>IF($A67&gt;='576way_Regular Symbol(2wild)'!G$16,"",IF(E67=0,"",IF(OR(E67=$AM$1,E67=$BL$1,E68=$AM$1,E68=$BL$1,E69=$AM$1,E69=$BL$1,E70=$AM$1,E70=$BL$1),0,1)))</f>
        <v/>
      </c>
      <c r="BO67" s="3">
        <f>IF($A67&gt;='576way_Regular Symbol(2wild)'!H$16,"",IF(F67=0,"",IF(OR(F67=$AM$1,F67=$BL$1,F68=$AM$1,F68=$BL$1,F69=$AM$1,F69=$BL$1,F70=$AM$1,F70=$BL$1),0,1)))</f>
        <v>1</v>
      </c>
      <c r="BQ67" s="3" t="str">
        <f>IF($A67&gt;='576way_Regular Symbol(2wild)'!D$16,"",IF(B67=0,"",IF(OR(B67=$BQ$1,B67=$BR$1,B68=$BQ$1,B68=$BR$1,B69=$BQ$1,B69=$BR$1),0,1)))</f>
        <v/>
      </c>
      <c r="BR67" s="3">
        <f>IF($A67&gt;='576way_Regular Symbol(2wild)'!E$16,"",IF(C67=0,"",IF(OR(C67=$BQ$1,C67=$BR$1,C68=$BQ$1,C68=$BR$1,C69=$BQ$1,C69=$BR$1),0,1)))</f>
        <v>1</v>
      </c>
      <c r="BS67" s="3" t="str">
        <f>IF($A67&gt;='576way_Regular Symbol(2wild)'!F$16,"",IF(D67=0,"",IF(OR(D67=$BQ$1,D67=$BR$1,D68=$BQ$1,D68=$BR$1,D69=$BQ$1,D69=$BR$1,D70=$BQ$1,D70=$BR$1),0,1)))</f>
        <v/>
      </c>
      <c r="BT67" s="3" t="str">
        <f>IF($A67&gt;='576way_Regular Symbol(2wild)'!G$16,"",IF(E67=0,"",IF(OR(E67=$BQ$1,E67=$BR$1,E68=$BQ$1,E68=$BR$1,E69=$BQ$1,E69=$BR$1,E70=$BQ$1,E70=$BR$1),0,1)))</f>
        <v/>
      </c>
      <c r="BU67" s="3">
        <f>IF($A67&gt;='576way_Regular Symbol(2wild)'!H$16,"",IF(F67=0,"",IF(OR(F67=$BQ$1,F67=$BR$1,F68=$BQ$1,F68=$BR$1,F69=$BQ$1,F69=$BR$1,F70=$BQ$1,F70=$BR$1),0,1)))</f>
        <v>1</v>
      </c>
      <c r="BW67" s="3" t="str">
        <f>IF($A67&gt;='576way_Regular Symbol(2wild)'!D$16,"",IF(B67=0,"",IF(OR(B67=$BW$1,B68=$BW$1,B69=$BW$1,B67=$BX$1,B68=$BX$1,B69=$BX$1),0,1)))</f>
        <v/>
      </c>
      <c r="BX67" s="3">
        <f>IF($A67&gt;='576way_Regular Symbol(2wild)'!E$16,"",IF(C67=0,"",IF(OR(C67=$BW$1,C68=$BW$1,C69=$BW$1,C67=$BX$1,C68=$BX$1,C69=$BX$1),0,1)))</f>
        <v>0</v>
      </c>
      <c r="BY67" s="3" t="str">
        <f>IF($A67&gt;='576way_Regular Symbol(2wild)'!F$16,"",IF(D67=0,"",IF(OR(D67=$BW$1,D68=$BW$1,D69=$BW$1,D67=$BX$1,D68=$BX$1,D69=$BX$1,D70=$BW$1,D70=$BX$1),0,1)))</f>
        <v/>
      </c>
      <c r="BZ67" s="3" t="str">
        <f>IF($A67&gt;='576way_Regular Symbol(2wild)'!G$16,"",IF(E67=0,"",IF(OR(E67=$BW$1,E68=$BW$1,E69=$BW$1,E67=$BX$1,E68=$BX$1,E69=$BX$1,E70=$BW$1,E70=$BX$1),0,1)))</f>
        <v/>
      </c>
      <c r="CA67" s="3">
        <f>IF($A67&gt;='576way_Regular Symbol(2wild)'!H$16,"",IF(F67=0,"",IF(OR(F67=$BW$1,F68=$BW$1,F69=$BW$1,F67=$BX$1,F68=$BX$1,F69=$BX$1,F70=$BW$1,F70=$BX$1),0,1)))</f>
        <v>0</v>
      </c>
      <c r="CC67" s="3" t="str">
        <f>IF($A67&gt;='576way_Regular Symbol(2wild)'!D$16,"",IF(B67=0,"",IF(OR(B67=$BW$1,B68=$BW$1,B69=$BW$1,B67=$CD$1,B68=$CD$1,B69=$CD$1),0,1)))</f>
        <v/>
      </c>
      <c r="CD67" s="3">
        <f>IF($A67&gt;='576way_Regular Symbol(2wild)'!E$16,"",IF(C67=0,"",IF(OR(C67=$BW$1,C68=$BW$1,C69=$BW$1,C67=$CD$1,C68=$CD$1,C69=$CD$1),0,1)))</f>
        <v>1</v>
      </c>
      <c r="CE67" s="3" t="str">
        <f>IF($A67&gt;='576way_Regular Symbol(2wild)'!F$16,"",IF(D67=0,"",IF(OR(D67=$BW$1,D68=$BW$1,D69=$BW$1,D67=$CD$1,D68=$CD$1,D69=$CD$1,D70=$BW$1,D70=$CD$1),0,1)))</f>
        <v/>
      </c>
      <c r="CF67" s="3" t="str">
        <f>IF($A67&gt;='576way_Regular Symbol(2wild)'!G$16,"",IF(E67=0,"",IF(OR(E67=$BW$1,E68=$BW$1,E69=$BW$1,E67=$CD$1,E68=$CD$1,E69=$CD$1,E70=$BW$1,E70=$CD$1),0,1)))</f>
        <v/>
      </c>
      <c r="CG67" s="3">
        <f>IF($A67&gt;='576way_Regular Symbol(2wild)'!H$16,"",IF(F67=0,"",IF(OR(F67=$BW$1,F68=$BW$1,F69=$BW$1,F67=$CD$1,F68=$CD$1,F69=$CD$1,F70=$BW$1,F70=$CD$1),0,1)))</f>
        <v>0</v>
      </c>
      <c r="CI67" s="3" t="str">
        <f>IF($A67&gt;='576way_Regular Symbol(2wild)'!D$16,"",IF(B67=0,"",IF(OR(B67=$BW$1,B68=$BW$1,B69=$BW$1,B67=$CJ$1,B68=$CJ$1,B69=$CJ$1),0,1)))</f>
        <v/>
      </c>
      <c r="CJ67" s="3">
        <f>IF($A67&gt;='576way_Regular Symbol(2wild)'!E$16,"",IF(C67=0,"",IF(OR(C67=$BW$1,C68=$BW$1,C69=$BW$1,C67=$CJ$1,C68=$CJ$1,C69=$CJ$1),0,1)))</f>
        <v>0</v>
      </c>
      <c r="CK67" s="3" t="str">
        <f>IF($A67&gt;='576way_Regular Symbol(2wild)'!F$16,"",IF(D67=0,"",IF(OR(D67=$BW$1,D68=$BW$1,D69=$BW$1,D67=$CJ$1,D68=$CJ$1,D69=$CJ$1,D70=$BW$1,D70=$CJ$1),0,1)))</f>
        <v/>
      </c>
      <c r="CL67" s="3" t="str">
        <f>IF($A67&gt;='576way_Regular Symbol(2wild)'!G$16,"",IF(E67=0,"",IF(OR(E67=$BW$1,E68=$BW$1,E69=$BW$1,E67=$CJ$1,E68=$CJ$1,E69=$CJ$1,E70=$BW$1,E70=$CJ$1),0,1)))</f>
        <v/>
      </c>
      <c r="CM67" s="3">
        <f>IF($A67&gt;='576way_Regular Symbol(2wild)'!H$16,"",IF(F67=0,"",IF(OR(F67=$BW$1,F68=$BW$1,F69=$BW$1,F67=$CJ$1,F68=$CJ$1,F69=$CJ$1,F70=$BW$1,F70=$CJ$1),0,1)))</f>
        <v>1</v>
      </c>
      <c r="CO67" s="3" t="str">
        <f>IF($A67&gt;='576way_Regular Symbol(2wild)'!D$16,"",IF(B67=0,"",IF(OR(B67=$BW$1,B68=$BW$1,B69=$BW$1,B67=$CP$1,B68=$CP$1,B69=$CP$1),0,1)))</f>
        <v/>
      </c>
      <c r="CP67" s="3">
        <f>IF($A67&gt;='576way_Regular Symbol(2wild)'!E$16,"",IF(C67=0,"",IF(OR(C67=$BW$1,C68=$BW$1,C69=$BW$1,C67=$CP$1,C68=$CP$1,C69=$CP$1),0,1)))</f>
        <v>1</v>
      </c>
      <c r="CQ67" s="3" t="str">
        <f>IF($A67&gt;='576way_Regular Symbol(2wild)'!F$16,"",IF(D67=0,"",IF(OR(D67=$BW$1,D68=$BW$1,D69=$BW$1,D67=$CP$1,D68=$CP$1,D69=$CP$1,D70=$BW$1,D70=$CP$1),0,1)))</f>
        <v/>
      </c>
      <c r="CR67" s="3" t="str">
        <f>IF($A67&gt;='576way_Regular Symbol(2wild)'!G$16,"",IF(E67=0,"",IF(OR(E67=$BW$1,E68=$BW$1,E69=$BW$1,E67=$CP$1,E68=$CP$1,E69=$CP$1,E70=$BW$1,E70=$CP$1),0,1)))</f>
        <v/>
      </c>
      <c r="CS67" s="3">
        <f>IF($A67&gt;='576way_Regular Symbol(2wild)'!H$16,"",IF(F67=0,"",IF(OR(F67=$BW$1,F68=$BW$1,F69=$BW$1,F67=$CP$1,F68=$CP$1,F69=$CP$1,F70=$BW$1,F70=$CP$1),0,1)))</f>
        <v>1</v>
      </c>
      <c r="CU67" s="3" t="str">
        <f>IF($A67&gt;='576way_Regular Symbol(2wild)'!D$16,"",IF(B67=0,"",IF(OR(B67=$BW$1,B68=$BW$1,B69=$BW$1,B67=$CV$1,B68=$CV$1,B69=$CV$1),0,1)))</f>
        <v/>
      </c>
      <c r="CV67" s="3">
        <f>IF($A67&gt;='576way_Regular Symbol(2wild)'!E$16,"",IF(C67=0,"",IF(OR(C67=$BW$1,C68=$BW$1,C69=$BW$1,C67=$CV$1,C68=$CV$1,C69=$CV$1),0,1)))</f>
        <v>1</v>
      </c>
      <c r="CW67" s="3" t="str">
        <f>IF($A67&gt;='576way_Regular Symbol(2wild)'!F$16,"",IF(D67=0,"",IF(OR(D67=$BW$1,D68=$BW$1,D69=$BW$1,D67=$CV$1,D68=$CV$1,D69=$CV$1,D70=$BW$1,D70=$CV$1),0,1)))</f>
        <v/>
      </c>
      <c r="CX67" s="3" t="str">
        <f>IF($A67&gt;='576way_Regular Symbol(2wild)'!G$16,"",IF(E67=0,"",IF(OR(E67=$BW$1,E68=$BW$1,E69=$BW$1,E67=$CV$1,E68=$CV$1,E69=$CV$1,E70=$BW$1,E70=$CV$1),0,1)))</f>
        <v/>
      </c>
      <c r="CY67" s="3">
        <f>IF($A67&gt;='576way_Regular Symbol(2wild)'!H$16,"",IF(F67=0,"",IF(OR(F67=$BW$1,F68=$BW$1,F69=$BW$1,F67=$CV$1,F68=$CV$1,F69=$CV$1,F70=$BW$1,F70=$CV$1),0,1)))</f>
        <v>1</v>
      </c>
    </row>
    <row r="68" spans="1:103">
      <c r="A68" s="337">
        <f>IF('243way_Regular Symbol'!L67="","",'243way_Regular Symbol'!L67)</f>
        <v>64</v>
      </c>
      <c r="B68" s="191" t="str">
        <f>IF('576way_Regular Symbol(2wild)'!Q67="",
IF($A68-'576way_Regular Symbol(2wild)'!D$16&gt;='576way_RegularＸ_W()'!B$2-1,"",VLOOKUP($A68-'576way_Regular Symbol(2wild)'!D$16,'576way_Regular Symbol(2wild)'!$P$3:$U$99,'576way_RegularＸ_W()'!B$3+1,FALSE)),
'576way_Regular Symbol(2wild)'!Q67)</f>
        <v/>
      </c>
      <c r="C68" s="191" t="str">
        <f>IF('576way_Regular Symbol(2wild)'!R67="",
IF($A68-'576way_Regular Symbol(2wild)'!E$16&gt;='576way_RegularＸ_W()'!C$2-1,"",VLOOKUP($A68-'576way_Regular Symbol(2wild)'!E$16,'576way_Regular Symbol(2wild)'!$P$3:$U$99,'576way_RegularＸ_W()'!C$3+1,FALSE)),
'576way_Regular Symbol(2wild)'!R67)</f>
        <v>K</v>
      </c>
      <c r="D68" s="191" t="str">
        <f>IF('576way_Regular Symbol(2wild)'!S67="",
IF($A68-'576way_Regular Symbol(2wild)'!F$16&gt;='576way_RegularＸ_W()'!D$2-1,"",VLOOKUP($A68-'576way_Regular Symbol(2wild)'!F$16,'576way_Regular Symbol(2wild)'!$P$3:$U$99,'576way_RegularＸ_W()'!D$3+1,FALSE)),
'576way_Regular Symbol(2wild)'!S67)</f>
        <v/>
      </c>
      <c r="E68" s="191" t="str">
        <f>IF('576way_Regular Symbol(2wild)'!T67="",
IF($A68-'576way_Regular Symbol(2wild)'!G$16&gt;='576way_RegularＸ_W()'!E$2-1,"",VLOOKUP($A68-'576way_Regular Symbol(2wild)'!G$16,'576way_Regular Symbol(2wild)'!$P$3:$U$99,'576way_RegularＸ_W()'!E$3+1,FALSE)),
'576way_Regular Symbol(2wild)'!T67)</f>
        <v/>
      </c>
      <c r="F68" s="191" t="str">
        <f>IF('576way_Regular Symbol(2wild)'!U67="",
IF($A68-'576way_Regular Symbol(2wild)'!H$16&gt;='576way_RegularＸ_W()'!F$2-1,"",VLOOKUP($A68-'576way_Regular Symbol(2wild)'!H$16,'576way_Regular Symbol(2wild)'!$P$3:$U$99,'576way_RegularＸ_W()'!F$3+1,FALSE)),
'576way_Regular Symbol(2wild)'!U67)</f>
        <v>M5</v>
      </c>
      <c r="N68" s="363">
        <f t="shared" si="66"/>
        <v>64</v>
      </c>
      <c r="O68" s="344" t="str">
        <f>IF($A68&gt;='576way_Regular Symbol(2wild)'!D$16,"",IF(B68="","",IF(OR(B68=$O$1,B68=$P$1,B69=$O$1,B69=$P$1,B70=$O$1,B70=$P$1),0,1)))</f>
        <v/>
      </c>
      <c r="P68" s="344">
        <f>IF($A68&gt;='576way_Regular Symbol(2wild)'!E$16,"",IF(C68="","",IF(OR(C68=$O$1,C68=$P$1,C69=$O$1,C69=$P$1,C70=$O$1,C70=$P$1),0,1)))</f>
        <v>1</v>
      </c>
      <c r="Q68" s="344" t="str">
        <f>IF($A68&gt;='576way_Regular Symbol(2wild)'!F$16,"",IF(D68="","",IF(OR(D68=$O$1,D68=$P$1,D69=$O$1,D69=$P$1,D70=$O$1,D70=$P$1,D71=$O$1,D71=$P$1),0,1)))</f>
        <v/>
      </c>
      <c r="R68" s="344" t="str">
        <f>IF($A68&gt;='576way_Regular Symbol(2wild)'!G$16,"",IF(E68="","",IF(OR(E68=$O$1,E68=$P$1,E69=$O$1,E69=$P$1,E70=$O$1,E70=$P$1,E71=$O$1,E71=$P$1),0,1)))</f>
        <v/>
      </c>
      <c r="S68" s="344">
        <f>IF($A68&gt;='576way_Regular Symbol(2wild)'!H$16,"",IF(F68="","",IF(OR(F68=$O$1,F68=$P$1,F69=$O$1,F69=$P$1,F70=$O$1,F70=$P$1,F71=$O$1,F71=$P$1),0,1)))</f>
        <v>1</v>
      </c>
      <c r="U68" s="344" t="str">
        <f>IF($A68&gt;='576way_Regular Symbol(2wild)'!D$16,"",IF(B68=0,"",IF(OR(B68=$U$1,B68=$V$1,B69=$U$1,B69=$V$1,B70=$U$1,B70=$V$1),0,1)))</f>
        <v/>
      </c>
      <c r="V68" s="344">
        <f>IF($A68&gt;='576way_Regular Symbol(2wild)'!E$16,"",IF(C68=0,"",IF(OR(C68=$U$1,C68=$V$1,C69=$U$1,C69=$V$1,C70=$U$1,C70=$V$1),0,1)))</f>
        <v>1</v>
      </c>
      <c r="W68" s="3" t="str">
        <f>IF($A68&gt;='576way_Regular Symbol(2wild)'!F$16,"",IF(D68=0,"",IF(OR(D68=$U$1,D68=$V$1,D69=$U$1,D69=$V$1,D70=$U$1,D70=$V$1,D71=$U$1,D71=$V$1),0,1)))</f>
        <v/>
      </c>
      <c r="X68" s="3" t="str">
        <f>IF($A68&gt;='576way_Regular Symbol(2wild)'!G$16,"",IF(E68=0,"",IF(OR(E68=$U$1,E68=$V$1,E69=$U$1,E69=$V$1,E70=$U$1,E70=$V$1,E71=$U$1,E71=$V$1),0,1)))</f>
        <v/>
      </c>
      <c r="Y68" s="3">
        <f>IF($A68&gt;='576way_Regular Symbol(2wild)'!H$16,"",IF(F68=0,"",IF(OR(F68=$U$1,F68=$V$1,F69=$U$1,F69=$V$1,F70=$U$1,F70=$V$1,F71=$U$1,F71=$V$1),0,1)))</f>
        <v>1</v>
      </c>
      <c r="AA68" s="344" t="str">
        <f>IF($A68&gt;='576way_Regular Symbol(2wild)'!D$16,"",IF(B68=0,"",IF(OR(B68=$AA$1,B68=$AB$1,B69=$AA$1,B69=$AB$1,B70=$AA$1,,B70=$AB$1),0,1)))</f>
        <v/>
      </c>
      <c r="AB68" s="344">
        <f>IF($A68&gt;='576way_Regular Symbol(2wild)'!E$16,"",IF(C68=0,"",IF(OR(C68=$AA$1,C68=$AB$1,C69=$AA$1,C69=$AB$1,C70=$AA$1,,C70=$AB$1),0,1)))</f>
        <v>1</v>
      </c>
      <c r="AC68" s="3" t="str">
        <f>IF($A68&gt;='576way_Regular Symbol(2wild)'!F$16,"",IF(D68=0,"",IF(OR(D68=$AA$1,D68=$AB$1,D69=$AA$1,D69=$AB$1,D70=$AA$1,D70=$AB$1,D71=$AA$1,D71=$AB$1),0,1)))</f>
        <v/>
      </c>
      <c r="AD68" s="3" t="str">
        <f>IF($A68&gt;='576way_Regular Symbol(2wild)'!G$16,"",IF(E68=0,"",IF(OR(E68=$AA$1,E68=$AB$1,E69=$AA$1,E69=$AB$1,E70=$AA$1,E70=$AB$1,E71=$AA$1,E71=$AB$1),0,1)))</f>
        <v/>
      </c>
      <c r="AE68" s="3">
        <f>IF($A68&gt;='576way_Regular Symbol(2wild)'!H$16,"",IF(F68=0,"",IF(OR(F68=$AA$1,F68=$AB$1,F69=$AA$1,F69=$AB$1,F70=$AA$1,F70=$AB$1,F71=$AA$1,F71=$AB$1),0,1)))</f>
        <v>0</v>
      </c>
      <c r="AG68" s="344" t="str">
        <f>IF($A68&gt;='576way_Regular Symbol(2wild)'!D$16,"",IF(B68=0,"",IF(OR(B68=$AG$1,B68=$AH$1,B69=$AG$1,B69=$AH$1,B70=$AG$1,B70=$AH$1),0,1)))</f>
        <v/>
      </c>
      <c r="AH68" s="344">
        <f>IF($A68&gt;='576way_Regular Symbol(2wild)'!E$16,"",IF(C68=0,"",IF(OR(C68=$AG$1,C68=$AH$1,C69=$AG$1,C69=$AH$1,C70=$AG$1,C70=$AH$1),0,1)))</f>
        <v>0</v>
      </c>
      <c r="AI68" s="3" t="str">
        <f>IF($A68&gt;='576way_Regular Symbol(2wild)'!F$16,"",IF(D68=0,"",IF(OR(D68=$AG$1,D68=$AH$1,D69=$AG$1,D69=$AH$1,D70=$AG$1,D70=$AH$1,D71=$AG$1,D71=$AH$1),0,1)))</f>
        <v/>
      </c>
      <c r="AJ68" s="3" t="str">
        <f>IF($A68&gt;='576way_Regular Symbol(2wild)'!G$16,"",IF(E68=0,"",IF(OR(E68=$AG$1,E68=$AH$1,E69=$AG$1,E69=$AH$1,E70=$AG$1,E70=$AH$1,E71=$AG$1,E71=$AH$1),0,1)))</f>
        <v/>
      </c>
      <c r="AK68" s="3">
        <f>IF($A68&gt;='576way_Regular Symbol(2wild)'!H$16,"",IF(F68=0,"",IF(OR(F68=$AG$1,F68=$AH$1,F69=$AG$1,F69=$AH$1,F70=$AG$1,F70=$AH$1,F71=$AG$1,F71=$AH$1),0,1)))</f>
        <v>1</v>
      </c>
      <c r="AM68" s="344" t="str">
        <f>IF($A68&gt;='576way_Regular Symbol(2wild)'!D$16,"",IF(B68=0,"",IF(OR(B68=$AM$1,B68=$AN$1,B69=$AM$1,B69=$AN$1,B70=$AM$1,B70=$AN$1),0,1)))</f>
        <v/>
      </c>
      <c r="AN68" s="344">
        <f>IF($A68&gt;='576way_Regular Symbol(2wild)'!E$16,"",IF(C68=0,"",IF(OR(C68=$AM$1,C68=$AN$1,C69=$AM$1,C69=$AN$1,C70=$AM$1,C70=$AN$1),0,1)))</f>
        <v>1</v>
      </c>
      <c r="AO68" s="3" t="str">
        <f>IF($A68&gt;='576way_Regular Symbol(2wild)'!F$16,"",IF(D68=0,"",IF(OR(D68=$AM$1,D68=$AN$1,D69=$AM$1,D69=$AN$1,D70=$AM$1,D70=$AN$1,D71=$AM$1,D71=$AN$1),0,1)))</f>
        <v/>
      </c>
      <c r="AP68" s="3" t="str">
        <f>IF($A68&gt;='576way_Regular Symbol(2wild)'!G$16,"",IF(E68=0,"",IF(OR(E68=$AM$1,E68=$AN$1,E69=$AM$1,E69=$AN$1,E70=$AM$1,E70=$AN$1,E71=$AM$1,E71=$AN$1),0,1)))</f>
        <v/>
      </c>
      <c r="AQ68" s="3">
        <f>IF($A68&gt;='576way_Regular Symbol(2wild)'!H$16,"",IF(F68=0,"",IF(OR(F68=$AM$1,F68=$AN$1,F69=$AM$1,F69=$AN$1,F70=$AM$1,F70=$AN$1,F71=$AM$1,F71=$AN$1),0,1)))</f>
        <v>0</v>
      </c>
      <c r="AS68" s="344" t="str">
        <f>IF($A68&gt;='576way_Regular Symbol(2wild)'!D$16,"",IF(B68=0,"",IF(OR(B68=$AM$1,B68=$AT$1,B69=$AM$1,B69=$AT$1,B70=$AM$1,B70=$AT$1),0,1)))</f>
        <v/>
      </c>
      <c r="AT68" s="344">
        <f>IF($A68&gt;='576way_Regular Symbol(2wild)'!E$16,"",IF(C68=0,"",IF(OR(C68=$AM$1,C68=$AT$1,C69=$AM$1,C69=$AT$1,C70=$AM$1,C70=$AT$1),0,1)))</f>
        <v>1</v>
      </c>
      <c r="AU68" s="3" t="str">
        <f>IF($A68&gt;='576way_Regular Symbol(2wild)'!F$16,"",IF(D68=0,"",IF(OR(D68=$AM$1,D68=$AT$1,D69=$AM$1,D69=$AT$1,D70=$AM$1,D70=$AT$1,D71=$AM$1,D71=$AT$1),0,1)))</f>
        <v/>
      </c>
      <c r="AV68" s="3" t="str">
        <f>IF($A68&gt;='576way_Regular Symbol(2wild)'!G$16,"",IF(E68=0,"",IF(OR(E68=$AM$1,E68=$AT$1,E69=$AM$1,E69=$AT$1,E70=$AM$1,E70=$AT$1,E71=$AM$1,E71=$AT$1),0,1)))</f>
        <v/>
      </c>
      <c r="AW68" s="3">
        <f>IF($A68&gt;='576way_Regular Symbol(2wild)'!H$16,"",IF(F68=0,"",IF(OR(F68=$AM$1,F68=$AT$1,F69=$AM$1,F69=$AT$1,F70=$AM$1,F70=$AT$1,F71=$AM$1,F71=$AT$1),0,1)))</f>
        <v>1</v>
      </c>
      <c r="AY68" s="344" t="str">
        <f>IF($A68&gt;='576way_Regular Symbol(2wild)'!D$16,"",IF(B68=0,"",IF(OR(B68=$AM$1,B68=$AZ$1,B69=$AM$1,B69=$AZ$1,B70=$AM$1,B70=$AZ$1),0,1)))</f>
        <v/>
      </c>
      <c r="AZ68" s="344">
        <f>IF($A68&gt;='576way_Regular Symbol(2wild)'!E$16,"",IF(C68=0,"",IF(OR(C68=$AM$1,C68=$AZ$1,C69=$AM$1,C69=$AZ$1,C70=$AM$1,C70=$AZ$1),0,1)))</f>
        <v>1</v>
      </c>
      <c r="BA68" s="3" t="str">
        <f>IF($A68&gt;='576way_Regular Symbol(2wild)'!F$16,"",IF(D68=0,"",IF(OR(D68=$AM$1,D68=$AZ$1,D69=$AM$1,D69=$AZ$1,D70=$AM$1,D70=$AZ$1,D71=$AM$1,D71=$AZ$1),0,1)))</f>
        <v/>
      </c>
      <c r="BB68" s="3" t="str">
        <f>IF($A68&gt;='576way_Regular Symbol(2wild)'!G$16,"",IF(E68=0,"",IF(OR(E68=$AM$1,E68=$AZ$1,E69=$AM$1,E69=$AZ$1,E70=$AM$1,E70=$AZ$1,E71=$AM$1,E71=$AZ$1),0,1)))</f>
        <v/>
      </c>
      <c r="BC68" s="3">
        <f>IF($A68&gt;='576way_Regular Symbol(2wild)'!H$16,"",IF(F68=0,"",IF(OR(F68=$AM$1,F68=$AZ$1,F69=$AM$1,F69=$AZ$1,F70=$AM$1,F70=$AZ$1,F71=$AM$1,F71=$AZ$1),0,1)))</f>
        <v>1</v>
      </c>
      <c r="BE68" s="344" t="str">
        <f>IF($A68&gt;='576way_Regular Symbol(2wild)'!D$16,"",IF(B68=0,"",IF(OR(B68=$AM$1,B68=$BF$1,B69=$AM$1,B69=$BF$1,B70=$AM$1,B70=$BF$1),0,1)))</f>
        <v/>
      </c>
      <c r="BF68" s="344">
        <f>IF($A68&gt;='576way_Regular Symbol(2wild)'!E$16,"",IF(C68=0,"",IF(OR(C68=$AM$1,C68=$BF$1,C69=$AM$1,C69=$BF$1,C70=$AM$1,C70=$BF$1),0,1)))</f>
        <v>1</v>
      </c>
      <c r="BG68" s="3" t="str">
        <f>IF($A68&gt;='576way_Regular Symbol(2wild)'!F$16,"",IF(D68=0,"",COUNTIF(D68:D71,$BF$1)))</f>
        <v/>
      </c>
      <c r="BH68" s="3" t="str">
        <f>IF($A68&gt;='576way_Regular Symbol(2wild)'!G$16,"",IF(E68=0,"",COUNTIF(E68:E71,$BF$1)))</f>
        <v/>
      </c>
      <c r="BI68" s="3">
        <f>IF($A68&gt;='576way_Regular Symbol(2wild)'!H$16,"",IF(F68=0,"",COUNTIF(F68:F71,$BF$1)))</f>
        <v>0</v>
      </c>
      <c r="BK68" s="344" t="str">
        <f>IF($A68&gt;='576way_Regular Symbol(2wild)'!D$16,"",IF(B68=0,"",IF(OR(B68=$AM$1,B68=$BL$1,B69=$AM$1,B69=$BL$1,B70=$AM$1,B70=$BL$1),0,1)))</f>
        <v/>
      </c>
      <c r="BL68" s="344">
        <f>IF($A68&gt;='576way_Regular Symbol(2wild)'!E$16,"",IF(C68=0,"",IF(OR(C68=$AM$1,C68=$BL$1,C69=$AM$1,C69=$BL$1,C70=$AM$1,C70=$BL$1),0,1)))</f>
        <v>1</v>
      </c>
      <c r="BM68" s="3" t="str">
        <f>IF($A68&gt;='576way_Regular Symbol(2wild)'!F$16,"",IF(D68=0,"",IF(OR(D68=$AM$1,D68=$BL$1,D69=$AM$1,D69=$BL$1,D70=$AM$1,D70=$BL$1,D71=$AM$1,D71=$BL$1),0,1)))</f>
        <v/>
      </c>
      <c r="BN68" s="3" t="str">
        <f>IF($A68&gt;='576way_Regular Symbol(2wild)'!G$16,"",IF(E68=0,"",IF(OR(E68=$AM$1,E68=$BL$1,E69=$AM$1,E69=$BL$1,E70=$AM$1,E70=$BL$1,E71=$AM$1,E71=$BL$1),0,1)))</f>
        <v/>
      </c>
      <c r="BO68" s="3">
        <f>IF($A68&gt;='576way_Regular Symbol(2wild)'!H$16,"",IF(F68=0,"",IF(OR(F68=$AM$1,F68=$BL$1,F69=$AM$1,F69=$BL$1,F70=$AM$1,F70=$BL$1,F71=$AM$1,F71=$BL$1),0,1)))</f>
        <v>1</v>
      </c>
      <c r="BQ68" s="3" t="str">
        <f>IF($A68&gt;='576way_Regular Symbol(2wild)'!D$16,"",IF(B68=0,"",IF(OR(B68=$BQ$1,B68=$BR$1,B69=$BQ$1,B69=$BR$1,B70=$BQ$1,B70=$BR$1),0,1)))</f>
        <v/>
      </c>
      <c r="BR68" s="3">
        <f>IF($A68&gt;='576way_Regular Symbol(2wild)'!E$16,"",IF(C68=0,"",IF(OR(C68=$BQ$1,C68=$BR$1,C69=$BQ$1,C69=$BR$1,C70=$BQ$1,C70=$BR$1),0,1)))</f>
        <v>1</v>
      </c>
      <c r="BS68" s="3" t="str">
        <f>IF($A68&gt;='576way_Regular Symbol(2wild)'!F$16,"",IF(D68=0,"",IF(OR(D68=$BQ$1,D68=$BR$1,D69=$BQ$1,D69=$BR$1,D70=$BQ$1,D70=$BR$1,D71=$BQ$1,D71=$BR$1),0,1)))</f>
        <v/>
      </c>
      <c r="BT68" s="3" t="str">
        <f>IF($A68&gt;='576way_Regular Symbol(2wild)'!G$16,"",IF(E68=0,"",IF(OR(E68=$BQ$1,E68=$BR$1,E69=$BQ$1,E69=$BR$1,E70=$BQ$1,E70=$BR$1,E71=$BQ$1,E71=$BR$1),0,1)))</f>
        <v/>
      </c>
      <c r="BU68" s="3">
        <f>IF($A68&gt;='576way_Regular Symbol(2wild)'!H$16,"",IF(F68=0,"",IF(OR(F68=$BQ$1,F68=$BR$1,F69=$BQ$1,F69=$BR$1,F70=$BQ$1,F70=$BR$1,F71=$BQ$1,F71=$BR$1),0,1)))</f>
        <v>1</v>
      </c>
      <c r="BW68" s="3" t="str">
        <f>IF($A68&gt;='576way_Regular Symbol(2wild)'!D$16,"",IF(B68=0,"",IF(OR(B68=$BW$1,B69=$BW$1,B70=$BW$1,B68=$BX$1,B69=$BX$1,B70=$BX$1),0,1)))</f>
        <v/>
      </c>
      <c r="BX68" s="3">
        <f>IF($A68&gt;='576way_Regular Symbol(2wild)'!E$16,"",IF(C68=0,"",IF(OR(C68=$BW$1,C69=$BW$1,C70=$BW$1,C68=$BX$1,C69=$BX$1,C70=$BX$1),0,1)))</f>
        <v>0</v>
      </c>
      <c r="BY68" s="3" t="str">
        <f>IF($A68&gt;='576way_Regular Symbol(2wild)'!F$16,"",IF(D68=0,"",IF(OR(D68=$BW$1,D69=$BW$1,D70=$BW$1,D68=$BX$1,D69=$BX$1,D70=$BX$1,D71=$BW$1,D71=$BX$1),0,1)))</f>
        <v/>
      </c>
      <c r="BZ68" s="3" t="str">
        <f>IF($A68&gt;='576way_Regular Symbol(2wild)'!G$16,"",IF(E68=0,"",IF(OR(E68=$BW$1,E69=$BW$1,E70=$BW$1,E68=$BX$1,E69=$BX$1,E70=$BX$1,E71=$BW$1,E71=$BX$1),0,1)))</f>
        <v/>
      </c>
      <c r="CA68" s="3">
        <f>IF($A68&gt;='576way_Regular Symbol(2wild)'!H$16,"",IF(F68=0,"",IF(OR(F68=$BW$1,F69=$BW$1,F70=$BW$1,F68=$BX$1,F69=$BX$1,F70=$BX$1,F71=$BW$1,F71=$BX$1),0,1)))</f>
        <v>0</v>
      </c>
      <c r="CC68" s="3" t="str">
        <f>IF($A68&gt;='576way_Regular Symbol(2wild)'!D$16,"",IF(B68=0,"",IF(OR(B68=$BW$1,B69=$BW$1,B70=$BW$1,B68=$CD$1,B69=$CD$1,B70=$CD$1),0,1)))</f>
        <v/>
      </c>
      <c r="CD68" s="3">
        <f>IF($A68&gt;='576way_Regular Symbol(2wild)'!E$16,"",IF(C68=0,"",IF(OR(C68=$BW$1,C69=$BW$1,C70=$BW$1,C68=$CD$1,C69=$CD$1,C70=$CD$1),0,1)))</f>
        <v>0</v>
      </c>
      <c r="CE68" s="3" t="str">
        <f>IF($A68&gt;='576way_Regular Symbol(2wild)'!F$16,"",IF(D68=0,"",IF(OR(D68=$BW$1,D69=$BW$1,D70=$BW$1,D68=$CD$1,D69=$CD$1,D70=$CD$1,D71=$BW$1,D71=$CD$1),0,1)))</f>
        <v/>
      </c>
      <c r="CF68" s="3" t="str">
        <f>IF($A68&gt;='576way_Regular Symbol(2wild)'!G$16,"",IF(E68=0,"",IF(OR(E68=$BW$1,E69=$BW$1,E70=$BW$1,E68=$CD$1,E69=$CD$1,E70=$CD$1,E71=$BW$1,E71=$CD$1),0,1)))</f>
        <v/>
      </c>
      <c r="CG68" s="3">
        <f>IF($A68&gt;='576way_Regular Symbol(2wild)'!H$16,"",IF(F68=0,"",IF(OR(F68=$BW$1,F69=$BW$1,F70=$BW$1,F68=$CD$1,F69=$CD$1,F70=$CD$1,F71=$BW$1,F71=$CD$1),0,1)))</f>
        <v>0</v>
      </c>
      <c r="CI68" s="3" t="str">
        <f>IF($A68&gt;='576way_Regular Symbol(2wild)'!D$16,"",IF(B68=0,"",IF(OR(B68=$BW$1,B69=$BW$1,B70=$BW$1,B68=$CJ$1,B69=$CJ$1,B70=$CJ$1),0,1)))</f>
        <v/>
      </c>
      <c r="CJ68" s="3">
        <f>IF($A68&gt;='576way_Regular Symbol(2wild)'!E$16,"",IF(C68=0,"",IF(OR(C68=$BW$1,C69=$BW$1,C70=$BW$1,C68=$CJ$1,C69=$CJ$1,C70=$CJ$1),0,1)))</f>
        <v>1</v>
      </c>
      <c r="CK68" s="3" t="str">
        <f>IF($A68&gt;='576way_Regular Symbol(2wild)'!F$16,"",IF(D68=0,"",IF(OR(D68=$BW$1,D69=$BW$1,D70=$BW$1,D68=$CJ$1,D69=$CJ$1,D70=$CJ$1,D71=$BW$1,D71=$CJ$1),0,1)))</f>
        <v/>
      </c>
      <c r="CL68" s="3" t="str">
        <f>IF($A68&gt;='576way_Regular Symbol(2wild)'!G$16,"",IF(E68=0,"",IF(OR(E68=$BW$1,E69=$BW$1,E70=$BW$1,E68=$CJ$1,E69=$CJ$1,E70=$CJ$1,E71=$BW$1,E71=$CJ$1),0,1)))</f>
        <v/>
      </c>
      <c r="CM68" s="3">
        <f>IF($A68&gt;='576way_Regular Symbol(2wild)'!H$16,"",IF(F68=0,"",IF(OR(F68=$BW$1,F69=$BW$1,F70=$BW$1,F68=$CJ$1,F69=$CJ$1,F70=$CJ$1,F71=$BW$1,F71=$CJ$1),0,1)))</f>
        <v>1</v>
      </c>
      <c r="CO68" s="3" t="str">
        <f>IF($A68&gt;='576way_Regular Symbol(2wild)'!D$16,"",IF(B68=0,"",IF(OR(B68=$BW$1,B69=$BW$1,B70=$BW$1,B68=$CP$1,B69=$CP$1,B70=$CP$1),0,1)))</f>
        <v/>
      </c>
      <c r="CP68" s="3">
        <f>IF($A68&gt;='576way_Regular Symbol(2wild)'!E$16,"",IF(C68=0,"",IF(OR(C68=$BW$1,C69=$BW$1,C70=$BW$1,C68=$CP$1,C69=$CP$1,C70=$CP$1),0,1)))</f>
        <v>1</v>
      </c>
      <c r="CQ68" s="3" t="str">
        <f>IF($A68&gt;='576way_Regular Symbol(2wild)'!F$16,"",IF(D68=0,"",IF(OR(D68=$BW$1,D69=$BW$1,D70=$BW$1,D68=$CP$1,D69=$CP$1,D70=$CP$1,D71=$BW$1,D71=$CP$1),0,1)))</f>
        <v/>
      </c>
      <c r="CR68" s="3" t="str">
        <f>IF($A68&gt;='576way_Regular Symbol(2wild)'!G$16,"",IF(E68=0,"",IF(OR(E68=$BW$1,E69=$BW$1,E70=$BW$1,E68=$CP$1,E69=$CP$1,E70=$CP$1,E71=$BW$1,E71=$CP$1),0,1)))</f>
        <v/>
      </c>
      <c r="CS68" s="3">
        <f>IF($A68&gt;='576way_Regular Symbol(2wild)'!H$16,"",IF(F68=0,"",IF(OR(F68=$BW$1,F69=$BW$1,F70=$BW$1,F68=$CP$1,F69=$CP$1,F70=$CP$1,F71=$BW$1,F71=$CP$1),0,1)))</f>
        <v>1</v>
      </c>
      <c r="CU68" s="3" t="str">
        <f>IF($A68&gt;='576way_Regular Symbol(2wild)'!D$16,"",IF(B68=0,"",IF(OR(B68=$BW$1,B69=$BW$1,B70=$BW$1,B68=$CV$1,B69=$CV$1,B70=$CV$1),0,1)))</f>
        <v/>
      </c>
      <c r="CV68" s="3">
        <f>IF($A68&gt;='576way_Regular Symbol(2wild)'!E$16,"",IF(C68=0,"",IF(OR(C68=$BW$1,C69=$BW$1,C70=$BW$1,C68=$CV$1,C69=$CV$1,C70=$CV$1),0,1)))</f>
        <v>1</v>
      </c>
      <c r="CW68" s="3" t="str">
        <f>IF($A68&gt;='576way_Regular Symbol(2wild)'!F$16,"",IF(D68=0,"",IF(OR(D68=$BW$1,D69=$BW$1,D70=$BW$1,D68=$CV$1,D69=$CV$1,D70=$CV$1,D71=$BW$1,D71=$CV$1),0,1)))</f>
        <v/>
      </c>
      <c r="CX68" s="3" t="str">
        <f>IF($A68&gt;='576way_Regular Symbol(2wild)'!G$16,"",IF(E68=0,"",IF(OR(E68=$BW$1,E69=$BW$1,E70=$BW$1,E68=$CV$1,E69=$CV$1,E70=$CV$1,E71=$BW$1,E71=$CV$1),0,1)))</f>
        <v/>
      </c>
      <c r="CY68" s="3">
        <f>IF($A68&gt;='576way_Regular Symbol(2wild)'!H$16,"",IF(F68=0,"",IF(OR(F68=$BW$1,F69=$BW$1,F70=$BW$1,F68=$CV$1,F69=$CV$1,F70=$CV$1,F71=$BW$1,F71=$CV$1),0,1)))</f>
        <v>1</v>
      </c>
    </row>
    <row r="69" spans="1:103">
      <c r="A69" s="337">
        <f>IF('243way_Regular Symbol'!L68="","",'243way_Regular Symbol'!L68)</f>
        <v>65</v>
      </c>
      <c r="B69" s="191" t="str">
        <f>IF('576way_Regular Symbol(2wild)'!Q68="",
IF($A69-'576way_Regular Symbol(2wild)'!D$16&gt;='576way_RegularＸ_W()'!B$2-1,"",VLOOKUP($A69-'576way_Regular Symbol(2wild)'!D$16,'576way_Regular Symbol(2wild)'!$P$3:$U$99,'576way_RegularＸ_W()'!B$3+1,FALSE)),
'576way_Regular Symbol(2wild)'!Q68)</f>
        <v/>
      </c>
      <c r="C69" s="191" t="str">
        <f>IF('576way_Regular Symbol(2wild)'!R68="",
IF($A69-'576way_Regular Symbol(2wild)'!E$16&gt;='576way_RegularＸ_W()'!C$2-1,"",VLOOKUP($A69-'576way_Regular Symbol(2wild)'!E$16,'576way_Regular Symbol(2wild)'!$P$3:$U$99,'576way_RegularＸ_W()'!C$3+1,FALSE)),
'576way_Regular Symbol(2wild)'!R68)</f>
        <v>M4</v>
      </c>
      <c r="D69" s="191" t="str">
        <f>IF('576way_Regular Symbol(2wild)'!S68="",
IF($A69-'576way_Regular Symbol(2wild)'!F$16&gt;='576way_RegularＸ_W()'!D$2-1,"",VLOOKUP($A69-'576way_Regular Symbol(2wild)'!F$16,'576way_Regular Symbol(2wild)'!$P$3:$U$99,'576way_RegularＸ_W()'!D$3+1,FALSE)),
'576way_Regular Symbol(2wild)'!S68)</f>
        <v/>
      </c>
      <c r="E69" s="191" t="str">
        <f>IF('576way_Regular Symbol(2wild)'!T68="",
IF($A69-'576way_Regular Symbol(2wild)'!G$16&gt;='576way_RegularＸ_W()'!E$2-1,"",VLOOKUP($A69-'576way_Regular Symbol(2wild)'!G$16,'576way_Regular Symbol(2wild)'!$P$3:$U$99,'576way_RegularＸ_W()'!E$3+1,FALSE)),
'576way_Regular Symbol(2wild)'!T68)</f>
        <v/>
      </c>
      <c r="F69" s="191" t="str">
        <f>IF('576way_Regular Symbol(2wild)'!U68="",
IF($A69-'576way_Regular Symbol(2wild)'!H$16&gt;='576way_RegularＸ_W()'!F$2-1,"",VLOOKUP($A69-'576way_Regular Symbol(2wild)'!H$16,'576way_Regular Symbol(2wild)'!$P$3:$U$99,'576way_RegularＸ_W()'!F$3+1,FALSE)),
'576way_Regular Symbol(2wild)'!U68)</f>
        <v>Q</v>
      </c>
      <c r="N69" s="363">
        <f t="shared" ref="N69:N89" si="77">IF($A69="","",$A69)</f>
        <v>65</v>
      </c>
      <c r="O69" s="344" t="str">
        <f>IF($A69&gt;='576way_Regular Symbol(2wild)'!D$16,"",IF(B69="","",IF(OR(B69=$O$1,B69=$P$1,B70=$O$1,B70=$P$1,B71=$O$1,B71=$P$1),0,1)))</f>
        <v/>
      </c>
      <c r="P69" s="344">
        <f>IF($A69&gt;='576way_Regular Symbol(2wild)'!E$16,"",IF(C69="","",IF(OR(C69=$O$1,C69=$P$1,C70=$O$1,C70=$P$1,C71=$O$1,C71=$P$1),0,1)))</f>
        <v>1</v>
      </c>
      <c r="Q69" s="344" t="str">
        <f>IF($A69&gt;='576way_Regular Symbol(2wild)'!F$16,"",IF(D69="","",IF(OR(D69=$O$1,D69=$P$1,D70=$O$1,D70=$P$1,D71=$O$1,D71=$P$1,D72=$O$1,D72=$P$1),0,1)))</f>
        <v/>
      </c>
      <c r="R69" s="344" t="str">
        <f>IF($A69&gt;='576way_Regular Symbol(2wild)'!G$16,"",IF(E69="","",IF(OR(E69=$O$1,E69=$P$1,E70=$O$1,E70=$P$1,E71=$O$1,E71=$P$1,E72=$O$1,E72=$P$1),0,1)))</f>
        <v/>
      </c>
      <c r="S69" s="344">
        <f>IF($A69&gt;='576way_Regular Symbol(2wild)'!H$16,"",IF(F69="","",IF(OR(F69=$O$1,F69=$P$1,F70=$O$1,F70=$P$1,F71=$O$1,F71=$P$1,F72=$O$1,F72=$P$1),0,1)))</f>
        <v>1</v>
      </c>
      <c r="U69" s="344" t="str">
        <f>IF($A69&gt;='576way_Regular Symbol(2wild)'!D$16,"",IF(B69=0,"",IF(OR(B69=$U$1,B69=$V$1,B70=$U$1,B70=$V$1,B71=$U$1,B71=$V$1),0,1)))</f>
        <v/>
      </c>
      <c r="V69" s="344">
        <f>IF($A69&gt;='576way_Regular Symbol(2wild)'!E$16,"",IF(C69=0,"",IF(OR(C69=$U$1,C69=$V$1,C70=$U$1,C70=$V$1,C71=$U$1,C71=$V$1),0,1)))</f>
        <v>1</v>
      </c>
      <c r="W69" s="3" t="str">
        <f>IF($A69&gt;='576way_Regular Symbol(2wild)'!F$16,"",IF(D69=0,"",IF(OR(D69=$U$1,D69=$V$1,D70=$U$1,D70=$V$1,D71=$U$1,D71=$V$1,D72=$U$1,D72=$V$1),0,1)))</f>
        <v/>
      </c>
      <c r="X69" s="3" t="str">
        <f>IF($A69&gt;='576way_Regular Symbol(2wild)'!G$16,"",IF(E69=0,"",IF(OR(E69=$U$1,E69=$V$1,E70=$U$1,E70=$V$1,E71=$U$1,E71=$V$1,E72=$U$1,E72=$V$1),0,1)))</f>
        <v/>
      </c>
      <c r="Y69" s="3">
        <f>IF($A69&gt;='576way_Regular Symbol(2wild)'!H$16,"",IF(F69=0,"",IF(OR(F69=$U$1,F69=$V$1,F70=$U$1,F70=$V$1,F71=$U$1,F71=$V$1,F72=$U$1,F72=$V$1),0,1)))</f>
        <v>1</v>
      </c>
      <c r="AA69" s="344" t="str">
        <f>IF($A69&gt;='576way_Regular Symbol(2wild)'!D$16,"",IF(B69=0,"",IF(OR(B69=$AA$1,B69=$AB$1,B70=$AA$1,B70=$AB$1,B71=$AA$1,,B71=$AB$1),0,1)))</f>
        <v/>
      </c>
      <c r="AB69" s="344">
        <f>IF($A69&gt;='576way_Regular Symbol(2wild)'!E$16,"",IF(C69=0,"",IF(OR(C69=$AA$1,C69=$AB$1,C70=$AA$1,C70=$AB$1,C71=$AA$1,,C71=$AB$1),0,1)))</f>
        <v>1</v>
      </c>
      <c r="AC69" s="3" t="str">
        <f>IF($A69&gt;='576way_Regular Symbol(2wild)'!F$16,"",IF(D69=0,"",IF(OR(D69=$AA$1,D69=$AB$1,D70=$AA$1,D70=$AB$1,D71=$AA$1,D71=$AB$1,D72=$AA$1,D72=$AB$1),0,1)))</f>
        <v/>
      </c>
      <c r="AD69" s="3" t="str">
        <f>IF($A69&gt;='576way_Regular Symbol(2wild)'!G$16,"",IF(E69=0,"",IF(OR(E69=$AA$1,E69=$AB$1,E70=$AA$1,E70=$AB$1,E71=$AA$1,E71=$AB$1,E72=$AA$1,E72=$AB$1),0,1)))</f>
        <v/>
      </c>
      <c r="AE69" s="3">
        <f>IF($A69&gt;='576way_Regular Symbol(2wild)'!H$16,"",IF(F69=0,"",IF(OR(F69=$AA$1,F69=$AB$1,F70=$AA$1,F70=$AB$1,F71=$AA$1,F71=$AB$1,F72=$AA$1,F72=$AB$1),0,1)))</f>
        <v>0</v>
      </c>
      <c r="AG69" s="344" t="str">
        <f>IF($A69&gt;='576way_Regular Symbol(2wild)'!D$16,"",IF(B69=0,"",IF(OR(B69=$AG$1,B69=$AH$1,B70=$AG$1,B70=$AH$1,B71=$AG$1,B71=$AH$1),0,1)))</f>
        <v/>
      </c>
      <c r="AH69" s="344">
        <f>IF($A69&gt;='576way_Regular Symbol(2wild)'!E$16,"",IF(C69=0,"",IF(OR(C69=$AG$1,C69=$AH$1,C70=$AG$1,C70=$AH$1,C71=$AG$1,C71=$AH$1),0,1)))</f>
        <v>0</v>
      </c>
      <c r="AI69" s="3" t="str">
        <f>IF($A69&gt;='576way_Regular Symbol(2wild)'!F$16,"",IF(D69=0,"",IF(OR(D69=$AG$1,D69=$AH$1,D70=$AG$1,D70=$AH$1,D71=$AG$1,D71=$AH$1,D72=$AG$1,D72=$AH$1),0,1)))</f>
        <v/>
      </c>
      <c r="AJ69" s="3" t="str">
        <f>IF($A69&gt;='576way_Regular Symbol(2wild)'!G$16,"",IF(E69=0,"",IF(OR(E69=$AG$1,E69=$AH$1,E70=$AG$1,E70=$AH$1,E71=$AG$1,E71=$AH$1,E72=$AG$1,E72=$AH$1),0,1)))</f>
        <v/>
      </c>
      <c r="AK69" s="3">
        <f>IF($A69&gt;='576way_Regular Symbol(2wild)'!H$16,"",IF(F69=0,"",IF(OR(F69=$AG$1,F69=$AH$1,F70=$AG$1,F70=$AH$1,F71=$AG$1,F71=$AH$1,F72=$AG$1,F72=$AH$1),0,1)))</f>
        <v>1</v>
      </c>
      <c r="AM69" s="344" t="str">
        <f>IF($A69&gt;='576way_Regular Symbol(2wild)'!D$16,"",IF(B69=0,"",IF(OR(B69=$AM$1,B69=$AN$1,B70=$AM$1,B70=$AN$1,B71=$AM$1,B71=$AN$1),0,1)))</f>
        <v/>
      </c>
      <c r="AN69" s="344">
        <f>IF($A69&gt;='576way_Regular Symbol(2wild)'!E$16,"",IF(C69=0,"",IF(OR(C69=$AM$1,C69=$AN$1,C70=$AM$1,C70=$AN$1,C71=$AM$1,C71=$AN$1),0,1)))</f>
        <v>1</v>
      </c>
      <c r="AO69" s="3" t="str">
        <f>IF($A69&gt;='576way_Regular Symbol(2wild)'!F$16,"",IF(D69=0,"",IF(OR(D69=$AM$1,D69=$AN$1,D70=$AM$1,D70=$AN$1,D71=$AM$1,D71=$AN$1,D72=$AM$1,D72=$AN$1),0,1)))</f>
        <v/>
      </c>
      <c r="AP69" s="3" t="str">
        <f>IF($A69&gt;='576way_Regular Symbol(2wild)'!G$16,"",IF(E69=0,"",IF(OR(E69=$AM$1,E69=$AN$1,E70=$AM$1,E70=$AN$1,E71=$AM$1,E71=$AN$1,E72=$AM$1,E72=$AN$1),0,1)))</f>
        <v/>
      </c>
      <c r="AQ69" s="3">
        <f>IF($A69&gt;='576way_Regular Symbol(2wild)'!H$16,"",IF(F69=0,"",IF(OR(F69=$AM$1,F69=$AN$1,F70=$AM$1,F70=$AN$1,F71=$AM$1,F71=$AN$1,F72=$AM$1,F72=$AN$1),0,1)))</f>
        <v>1</v>
      </c>
      <c r="AS69" s="344" t="str">
        <f>IF($A69&gt;='576way_Regular Symbol(2wild)'!D$16,"",IF(B69=0,"",IF(OR(B69=$AM$1,B69=$AT$1,B70=$AM$1,B70=$AT$1,B71=$AM$1,B71=$AT$1),0,1)))</f>
        <v/>
      </c>
      <c r="AT69" s="344">
        <f>IF($A69&gt;='576way_Regular Symbol(2wild)'!E$16,"",IF(C69=0,"",IF(OR(C69=$AM$1,C69=$AT$1,C70=$AM$1,C70=$AT$1,C71=$AM$1,C71=$AT$1),0,1)))</f>
        <v>1</v>
      </c>
      <c r="AU69" s="3" t="str">
        <f>IF($A69&gt;='576way_Regular Symbol(2wild)'!F$16,"",IF(D69=0,"",IF(OR(D69=$AM$1,D69=$AT$1,D70=$AM$1,D70=$AT$1,D71=$AM$1,D71=$AT$1,D72=$AM$1,D72=$AT$1),0,1)))</f>
        <v/>
      </c>
      <c r="AV69" s="3" t="str">
        <f>IF($A69&gt;='576way_Regular Symbol(2wild)'!G$16,"",IF(E69=0,"",IF(OR(E69=$AM$1,E69=$AT$1,E70=$AM$1,E70=$AT$1,E71=$AM$1,E71=$AT$1,E72=$AM$1,E72=$AT$1),0,1)))</f>
        <v/>
      </c>
      <c r="AW69" s="3">
        <f>IF($A69&gt;='576way_Regular Symbol(2wild)'!H$16,"",IF(F69=0,"",IF(OR(F69=$AM$1,F69=$AT$1,F70=$AM$1,F70=$AT$1,F71=$AM$1,F71=$AT$1,F72=$AM$1,F72=$AT$1),0,1)))</f>
        <v>1</v>
      </c>
      <c r="AY69" s="344" t="str">
        <f>IF($A69&gt;='576way_Regular Symbol(2wild)'!D$16,"",IF(B69=0,"",IF(OR(B69=$AM$1,B69=$AZ$1,B70=$AM$1,B70=$AZ$1,B71=$AM$1,B71=$AZ$1),0,1)))</f>
        <v/>
      </c>
      <c r="AZ69" s="344">
        <f>IF($A69&gt;='576way_Regular Symbol(2wild)'!E$16,"",IF(C69=0,"",IF(OR(C69=$AM$1,C69=$AZ$1,C70=$AM$1,C70=$AZ$1,C71=$AM$1,C71=$AZ$1),0,1)))</f>
        <v>1</v>
      </c>
      <c r="BA69" s="3" t="str">
        <f>IF($A69&gt;='576way_Regular Symbol(2wild)'!F$16,"",IF(D69=0,"",IF(OR(D69=$AM$1,D69=$AZ$1,D70=$AM$1,D70=$AZ$1,D71=$AM$1,D71=$AZ$1,D72=$AM$1,D72=$AZ$1),0,1)))</f>
        <v/>
      </c>
      <c r="BB69" s="3" t="str">
        <f>IF($A69&gt;='576way_Regular Symbol(2wild)'!G$16,"",IF(E69=0,"",IF(OR(E69=$AM$1,E69=$AZ$1,E70=$AM$1,E70=$AZ$1,E71=$AM$1,E71=$AZ$1,E72=$AM$1,E72=$AZ$1),0,1)))</f>
        <v/>
      </c>
      <c r="BC69" s="3">
        <f>IF($A69&gt;='576way_Regular Symbol(2wild)'!H$16,"",IF(F69=0,"",IF(OR(F69=$AM$1,F69=$AZ$1,F70=$AM$1,F70=$AZ$1,F71=$AM$1,F71=$AZ$1,F72=$AM$1,F72=$AZ$1),0,1)))</f>
        <v>1</v>
      </c>
      <c r="BE69" s="344" t="str">
        <f>IF($A69&gt;='576way_Regular Symbol(2wild)'!D$16,"",IF(B69=0,"",IF(OR(B69=$AM$1,B69=$BF$1,B70=$AM$1,B70=$BF$1,B71=$AM$1,B71=$BF$1),0,1)))</f>
        <v/>
      </c>
      <c r="BF69" s="344">
        <f>IF($A69&gt;='576way_Regular Symbol(2wild)'!E$16,"",IF(C69=0,"",IF(OR(C69=$AM$1,C69=$BF$1,C70=$AM$1,C70=$BF$1,C71=$AM$1,C71=$BF$1),0,1)))</f>
        <v>1</v>
      </c>
      <c r="BG69" s="3" t="str">
        <f>IF($A69&gt;='576way_Regular Symbol(2wild)'!F$16,"",IF(D69=0,"",COUNTIF(D69:D72,$BF$1)))</f>
        <v/>
      </c>
      <c r="BH69" s="3" t="str">
        <f>IF($A69&gt;='576way_Regular Symbol(2wild)'!G$16,"",IF(E69=0,"",COUNTIF(E69:E72,$BF$1)))</f>
        <v/>
      </c>
      <c r="BI69" s="3">
        <f>IF($A69&gt;='576way_Regular Symbol(2wild)'!H$16,"",IF(F69=0,"",COUNTIF(F69:F72,$BF$1)))</f>
        <v>0</v>
      </c>
      <c r="BK69" s="344" t="str">
        <f>IF($A69&gt;='576way_Regular Symbol(2wild)'!D$16,"",IF(B69=0,"",IF(OR(B69=$AM$1,B69=$BL$1,B70=$AM$1,B70=$BL$1,B71=$AM$1,B71=$BL$1),0,1)))</f>
        <v/>
      </c>
      <c r="BL69" s="344">
        <f>IF($A69&gt;='576way_Regular Symbol(2wild)'!E$16,"",IF(C69=0,"",IF(OR(C69=$AM$1,C69=$BL$1,C70=$AM$1,C70=$BL$1,C71=$AM$1,C71=$BL$1),0,1)))</f>
        <v>1</v>
      </c>
      <c r="BM69" s="3" t="str">
        <f>IF($A69&gt;='576way_Regular Symbol(2wild)'!F$16,"",IF(D69=0,"",IF(OR(D69=$AM$1,D69=$BL$1,D70=$AM$1,D70=$BL$1,D71=$AM$1,D71=$BL$1,D72=$AM$1,D72=$BL$1),0,1)))</f>
        <v/>
      </c>
      <c r="BN69" s="3" t="str">
        <f>IF($A69&gt;='576way_Regular Symbol(2wild)'!G$16,"",IF(E69=0,"",IF(OR(E69=$AM$1,E69=$BL$1,E70=$AM$1,E70=$BL$1,E71=$AM$1,E71=$BL$1,E72=$AM$1,E72=$BL$1),0,1)))</f>
        <v/>
      </c>
      <c r="BO69" s="3">
        <f>IF($A69&gt;='576way_Regular Symbol(2wild)'!H$16,"",IF(F69=0,"",IF(OR(F69=$AM$1,F69=$BL$1,F70=$AM$1,F70=$BL$1,F71=$AM$1,F71=$BL$1,F72=$AM$1,F72=$BL$1),0,1)))</f>
        <v>1</v>
      </c>
      <c r="BQ69" s="3" t="str">
        <f>IF($A69&gt;='576way_Regular Symbol(2wild)'!D$16,"",IF(B69=0,"",IF(OR(B69=$BQ$1,B69=$BR$1,B70=$BQ$1,B70=$BR$1,B71=$BQ$1,B71=$BR$1),0,1)))</f>
        <v/>
      </c>
      <c r="BR69" s="3">
        <f>IF($A69&gt;='576way_Regular Symbol(2wild)'!E$16,"",IF(C69=0,"",IF(OR(C69=$BQ$1,C69=$BR$1,C70=$BQ$1,C70=$BR$1,C71=$BQ$1,C71=$BR$1),0,1)))</f>
        <v>0</v>
      </c>
      <c r="BS69" s="3" t="str">
        <f>IF($A69&gt;='576way_Regular Symbol(2wild)'!F$16,"",IF(D69=0,"",IF(OR(D69=$BQ$1,D69=$BR$1,D70=$BQ$1,D70=$BR$1,D71=$BQ$1,D71=$BR$1,D72=$BQ$1,D72=$BR$1),0,1)))</f>
        <v/>
      </c>
      <c r="BT69" s="3" t="str">
        <f>IF($A69&gt;='576way_Regular Symbol(2wild)'!G$16,"",IF(E69=0,"",IF(OR(E69=$BQ$1,E69=$BR$1,E70=$BQ$1,E70=$BR$1,E71=$BQ$1,E71=$BR$1,E72=$BQ$1,E72=$BR$1),0,1)))</f>
        <v/>
      </c>
      <c r="BU69" s="3">
        <f>IF($A69&gt;='576way_Regular Symbol(2wild)'!H$16,"",IF(F69=0,"",IF(OR(F69=$BQ$1,F69=$BR$1,F70=$BQ$1,F70=$BR$1,F71=$BQ$1,F71=$BR$1,F72=$BQ$1,F72=$BR$1),0,1)))</f>
        <v>1</v>
      </c>
      <c r="BW69" s="3" t="str">
        <f>IF($A69&gt;='576way_Regular Symbol(2wild)'!D$16,"",IF(B69=0,"",IF(OR(B69=$BW$1,B70=$BW$1,B71=$BW$1,B69=$BX$1,B70=$BX$1,B71=$BX$1),0,1)))</f>
        <v/>
      </c>
      <c r="BX69" s="3">
        <f>IF($A69&gt;='576way_Regular Symbol(2wild)'!E$16,"",IF(C69=0,"",IF(OR(C69=$BW$1,C70=$BW$1,C71=$BW$1,C69=$BX$1,C70=$BX$1,C71=$BX$1),0,1)))</f>
        <v>1</v>
      </c>
      <c r="BY69" s="3" t="str">
        <f>IF($A69&gt;='576way_Regular Symbol(2wild)'!F$16,"",IF(D69=0,"",IF(OR(D69=$BW$1,D70=$BW$1,D71=$BW$1,D69=$BX$1,D70=$BX$1,D71=$BX$1,D72=$BW$1,D72=$BX$1),0,1)))</f>
        <v/>
      </c>
      <c r="BZ69" s="3" t="str">
        <f>IF($A69&gt;='576way_Regular Symbol(2wild)'!G$16,"",IF(E69=0,"",IF(OR(E69=$BW$1,E70=$BW$1,E71=$BW$1,E69=$BX$1,E70=$BX$1,E71=$BX$1,E72=$BW$1,E72=$BX$1),0,1)))</f>
        <v/>
      </c>
      <c r="CA69" s="3">
        <f>IF($A69&gt;='576way_Regular Symbol(2wild)'!H$16,"",IF(F69=0,"",IF(OR(F69=$BW$1,F70=$BW$1,F71=$BW$1,F69=$BX$1,F70=$BX$1,F71=$BX$1,F72=$BW$1,F72=$BX$1),0,1)))</f>
        <v>0</v>
      </c>
      <c r="CC69" s="3" t="str">
        <f>IF($A69&gt;='576way_Regular Symbol(2wild)'!D$16,"",IF(B69=0,"",IF(OR(B69=$BW$1,B70=$BW$1,B71=$BW$1,B69=$CD$1,B70=$CD$1,B71=$CD$1),0,1)))</f>
        <v/>
      </c>
      <c r="CD69" s="3">
        <f>IF($A69&gt;='576way_Regular Symbol(2wild)'!E$16,"",IF(C69=0,"",IF(OR(C69=$BW$1,C70=$BW$1,C71=$BW$1,C69=$CD$1,C70=$CD$1,C71=$CD$1),0,1)))</f>
        <v>0</v>
      </c>
      <c r="CE69" s="3" t="str">
        <f>IF($A69&gt;='576way_Regular Symbol(2wild)'!F$16,"",IF(D69=0,"",IF(OR(D69=$BW$1,D70=$BW$1,D71=$BW$1,D69=$CD$1,D70=$CD$1,D71=$CD$1,D72=$BW$1,D72=$CD$1),0,1)))</f>
        <v/>
      </c>
      <c r="CF69" s="3" t="str">
        <f>IF($A69&gt;='576way_Regular Symbol(2wild)'!G$16,"",IF(E69=0,"",IF(OR(E69=$BW$1,E70=$BW$1,E71=$BW$1,E69=$CD$1,E70=$CD$1,E71=$CD$1,E72=$BW$1,E72=$CD$1),0,1)))</f>
        <v/>
      </c>
      <c r="CG69" s="3">
        <f>IF($A69&gt;='576way_Regular Symbol(2wild)'!H$16,"",IF(F69=0,"",IF(OR(F69=$BW$1,F70=$BW$1,F71=$BW$1,F69=$CD$1,F70=$CD$1,F71=$CD$1,F72=$BW$1,F72=$CD$1),0,1)))</f>
        <v>0</v>
      </c>
      <c r="CI69" s="3" t="str">
        <f>IF($A69&gt;='576way_Regular Symbol(2wild)'!D$16,"",IF(B69=0,"",IF(OR(B69=$BW$1,B70=$BW$1,B71=$BW$1,B69=$CJ$1,B70=$CJ$1,B71=$CJ$1),0,1)))</f>
        <v/>
      </c>
      <c r="CJ69" s="3">
        <f>IF($A69&gt;='576way_Regular Symbol(2wild)'!E$16,"",IF(C69=0,"",IF(OR(C69=$BW$1,C70=$BW$1,C71=$BW$1,C69=$CJ$1,C70=$CJ$1,C71=$CJ$1),0,1)))</f>
        <v>1</v>
      </c>
      <c r="CK69" s="3" t="str">
        <f>IF($A69&gt;='576way_Regular Symbol(2wild)'!F$16,"",IF(D69=0,"",IF(OR(D69=$BW$1,D70=$BW$1,D71=$BW$1,D69=$CJ$1,D70=$CJ$1,D71=$CJ$1,D72=$BW$1,D72=$CJ$1),0,1)))</f>
        <v/>
      </c>
      <c r="CL69" s="3" t="str">
        <f>IF($A69&gt;='576way_Regular Symbol(2wild)'!G$16,"",IF(E69=0,"",IF(OR(E69=$BW$1,E70=$BW$1,E71=$BW$1,E69=$CJ$1,E70=$CJ$1,E71=$CJ$1,E72=$BW$1,E72=$CJ$1),0,1)))</f>
        <v/>
      </c>
      <c r="CM69" s="3">
        <f>IF($A69&gt;='576way_Regular Symbol(2wild)'!H$16,"",IF(F69=0,"",IF(OR(F69=$BW$1,F70=$BW$1,F71=$BW$1,F69=$CJ$1,F70=$CJ$1,F71=$CJ$1,F72=$BW$1,F72=$CJ$1),0,1)))</f>
        <v>1</v>
      </c>
      <c r="CO69" s="3" t="str">
        <f>IF($A69&gt;='576way_Regular Symbol(2wild)'!D$16,"",IF(B69=0,"",IF(OR(B69=$BW$1,B70=$BW$1,B71=$BW$1,B69=$CP$1,B70=$CP$1,B71=$CP$1),0,1)))</f>
        <v/>
      </c>
      <c r="CP69" s="3">
        <f>IF($A69&gt;='576way_Regular Symbol(2wild)'!E$16,"",IF(C69=0,"",IF(OR(C69=$BW$1,C70=$BW$1,C71=$BW$1,C69=$CP$1,C70=$CP$1,C71=$CP$1),0,1)))</f>
        <v>1</v>
      </c>
      <c r="CQ69" s="3" t="str">
        <f>IF($A69&gt;='576way_Regular Symbol(2wild)'!F$16,"",IF(D69=0,"",IF(OR(D69=$BW$1,D70=$BW$1,D71=$BW$1,D69=$CP$1,D70=$CP$1,D71=$CP$1,D72=$BW$1,D72=$CP$1),0,1)))</f>
        <v/>
      </c>
      <c r="CR69" s="3" t="str">
        <f>IF($A69&gt;='576way_Regular Symbol(2wild)'!G$16,"",IF(E69=0,"",IF(OR(E69=$BW$1,E70=$BW$1,E71=$BW$1,E69=$CP$1,E70=$CP$1,E71=$CP$1,E72=$BW$1,E72=$CP$1),0,1)))</f>
        <v/>
      </c>
      <c r="CS69" s="3">
        <f>IF($A69&gt;='576way_Regular Symbol(2wild)'!H$16,"",IF(F69=0,"",IF(OR(F69=$BW$1,F70=$BW$1,F71=$BW$1,F69=$CP$1,F70=$CP$1,F71=$CP$1,F72=$BW$1,F72=$CP$1),0,1)))</f>
        <v>1</v>
      </c>
      <c r="CU69" s="3" t="str">
        <f>IF($A69&gt;='576way_Regular Symbol(2wild)'!D$16,"",IF(B69=0,"",IF(OR(B69=$BW$1,B70=$BW$1,B71=$BW$1,B69=$CV$1,B70=$CV$1,B71=$CV$1),0,1)))</f>
        <v/>
      </c>
      <c r="CV69" s="3">
        <f>IF($A69&gt;='576way_Regular Symbol(2wild)'!E$16,"",IF(C69=0,"",IF(OR(C69=$BW$1,C70=$BW$1,C71=$BW$1,C69=$CV$1,C70=$CV$1,C71=$CV$1),0,1)))</f>
        <v>1</v>
      </c>
      <c r="CW69" s="3" t="str">
        <f>IF($A69&gt;='576way_Regular Symbol(2wild)'!F$16,"",IF(D69=0,"",IF(OR(D69=$BW$1,D70=$BW$1,D71=$BW$1,D69=$CV$1,D70=$CV$1,D71=$CV$1,D72=$BW$1,D72=$CV$1),0,1)))</f>
        <v/>
      </c>
      <c r="CX69" s="3" t="str">
        <f>IF($A69&gt;='576way_Regular Symbol(2wild)'!G$16,"",IF(E69=0,"",IF(OR(E69=$BW$1,E70=$BW$1,E71=$BW$1,E69=$CV$1,E70=$CV$1,E71=$CV$1,E72=$BW$1,E72=$CV$1),0,1)))</f>
        <v/>
      </c>
      <c r="CY69" s="3">
        <f>IF($A69&gt;='576way_Regular Symbol(2wild)'!H$16,"",IF(F69=0,"",IF(OR(F69=$BW$1,F70=$BW$1,F71=$BW$1,F69=$CV$1,F70=$CV$1,F71=$CV$1,F72=$BW$1,F72=$CV$1),0,1)))</f>
        <v>1</v>
      </c>
    </row>
    <row r="70" spans="1:103">
      <c r="A70" s="337">
        <f>IF('243way_Regular Symbol'!L69="","",'243way_Regular Symbol'!L69)</f>
        <v>66</v>
      </c>
      <c r="B70" s="191" t="str">
        <f>IF('576way_Regular Symbol(2wild)'!Q69="",
IF($A70-'576way_Regular Symbol(2wild)'!D$16&gt;='576way_RegularＸ_W()'!B$2-1,"",VLOOKUP($A70-'576way_Regular Symbol(2wild)'!D$16,'576way_Regular Symbol(2wild)'!$P$3:$U$99,'576way_RegularＸ_W()'!B$3+1,FALSE)),
'576way_Regular Symbol(2wild)'!Q69)</f>
        <v/>
      </c>
      <c r="C70" s="191" t="str">
        <f>IF('576way_Regular Symbol(2wild)'!R69="",
IF($A70-'576way_Regular Symbol(2wild)'!E$16&gt;='576way_RegularＸ_W()'!C$2-1,"",VLOOKUP($A70-'576way_Regular Symbol(2wild)'!E$16,'576way_Regular Symbol(2wild)'!$P$3:$U$99,'576way_RegularＸ_W()'!C$3+1,FALSE)),
'576way_Regular Symbol(2wild)'!R69)</f>
        <v>Q</v>
      </c>
      <c r="D70" s="191" t="str">
        <f>IF('576way_Regular Symbol(2wild)'!S69="",
IF($A70-'576way_Regular Symbol(2wild)'!F$16&gt;='576way_RegularＸ_W()'!D$2-1,"",VLOOKUP($A70-'576way_Regular Symbol(2wild)'!F$16,'576way_Regular Symbol(2wild)'!$P$3:$U$99,'576way_RegularＸ_W()'!D$3+1,FALSE)),
'576way_Regular Symbol(2wild)'!S69)</f>
        <v/>
      </c>
      <c r="E70" s="191" t="str">
        <f>IF('576way_Regular Symbol(2wild)'!T69="",
IF($A70-'576way_Regular Symbol(2wild)'!G$16&gt;='576way_RegularＸ_W()'!E$2-1,"",VLOOKUP($A70-'576way_Regular Symbol(2wild)'!G$16,'576way_Regular Symbol(2wild)'!$P$3:$U$99,'576way_RegularＸ_W()'!E$3+1,FALSE)),
'576way_Regular Symbol(2wild)'!T69)</f>
        <v/>
      </c>
      <c r="F70" s="191" t="str">
        <f>IF('576way_Regular Symbol(2wild)'!U69="",
IF($A70-'576way_Regular Symbol(2wild)'!H$16&gt;='576way_RegularＸ_W()'!F$2-1,"",VLOOKUP($A70-'576way_Regular Symbol(2wild)'!H$16,'576way_Regular Symbol(2wild)'!$P$3:$U$99,'576way_RegularＸ_W()'!F$3+1,FALSE)),
'576way_Regular Symbol(2wild)'!U69)</f>
        <v>K</v>
      </c>
      <c r="N70" s="363">
        <f t="shared" si="77"/>
        <v>66</v>
      </c>
      <c r="O70" s="344" t="str">
        <f>IF($A70&gt;='576way_Regular Symbol(2wild)'!D$16,"",IF(B70="","",IF(OR(B70=$O$1,B70=$P$1,B71=$O$1,B71=$P$1,B72=$O$1,B72=$P$1),0,1)))</f>
        <v/>
      </c>
      <c r="P70" s="344">
        <f>IF($A70&gt;='576way_Regular Symbol(2wild)'!E$16,"",IF(C70="","",IF(OR(C70=$O$1,C70=$P$1,C71=$O$1,C71=$P$1,C72=$O$1,C72=$P$1),0,1)))</f>
        <v>1</v>
      </c>
      <c r="Q70" s="344" t="str">
        <f>IF($A70&gt;='576way_Regular Symbol(2wild)'!F$16,"",IF(D70="","",IF(OR(D70=$O$1,D70=$P$1,D71=$O$1,D71=$P$1,D72=$O$1,D72=$P$1,D73=$O$1,D73=$P$1),0,1)))</f>
        <v/>
      </c>
      <c r="R70" s="344" t="str">
        <f>IF($A70&gt;='576way_Regular Symbol(2wild)'!G$16,"",IF(E70="","",IF(OR(E70=$O$1,E70=$P$1,E71=$O$1,E71=$P$1,E72=$O$1,E72=$P$1,E73=$O$1,E73=$P$1),0,1)))</f>
        <v/>
      </c>
      <c r="S70" s="344">
        <f>IF($A70&gt;='576way_Regular Symbol(2wild)'!H$16,"",IF(F70="","",IF(OR(F70=$O$1,F70=$P$1,F71=$O$1,F71=$P$1,F72=$O$1,F72=$P$1,F73=$O$1,F73=$P$1),0,1)))</f>
        <v>1</v>
      </c>
      <c r="U70" s="344" t="str">
        <f>IF($A70&gt;='576way_Regular Symbol(2wild)'!D$16,"",IF(B70=0,"",IF(OR(B70=$U$1,B70=$V$1,B71=$U$1,B71=$V$1,B72=$U$1,B72=$V$1),0,1)))</f>
        <v/>
      </c>
      <c r="V70" s="344">
        <f>IF($A70&gt;='576way_Regular Symbol(2wild)'!E$16,"",IF(C70=0,"",IF(OR(C70=$U$1,C70=$V$1,C71=$U$1,C71=$V$1,C72=$U$1,C72=$V$1),0,1)))</f>
        <v>1</v>
      </c>
      <c r="W70" s="3" t="str">
        <f>IF($A70&gt;='576way_Regular Symbol(2wild)'!F$16,"",IF(D70=0,"",IF(OR(D70=$U$1,D70=$V$1,D71=$U$1,D71=$V$1,D72=$U$1,D72=$V$1,D73=$U$1,D73=$V$1),0,1)))</f>
        <v/>
      </c>
      <c r="X70" s="3" t="str">
        <f>IF($A70&gt;='576way_Regular Symbol(2wild)'!G$16,"",IF(E70=0,"",IF(OR(E70=$U$1,E70=$V$1,E71=$U$1,E71=$V$1,E72=$U$1,E72=$V$1,E73=$U$1,E73=$V$1),0,1)))</f>
        <v/>
      </c>
      <c r="Y70" s="3">
        <f>IF($A70&gt;='576way_Regular Symbol(2wild)'!H$16,"",IF(F70=0,"",IF(OR(F70=$U$1,F70=$V$1,F71=$U$1,F71=$V$1,F72=$U$1,F72=$V$1,F73=$U$1,F73=$V$1),0,1)))</f>
        <v>1</v>
      </c>
      <c r="AA70" s="344" t="str">
        <f>IF($A70&gt;='576way_Regular Symbol(2wild)'!D$16,"",IF(B70=0,"",IF(OR(B70=$AA$1,B70=$AB$1,B71=$AA$1,B71=$AB$1,B72=$AA$1,,B72=$AB$1),0,1)))</f>
        <v/>
      </c>
      <c r="AB70" s="344">
        <f>IF($A70&gt;='576way_Regular Symbol(2wild)'!E$16,"",IF(C70=0,"",IF(OR(C70=$AA$1,C70=$AB$1,C71=$AA$1,C71=$AB$1,C72=$AA$1,,C72=$AB$1),0,1)))</f>
        <v>1</v>
      </c>
      <c r="AC70" s="3" t="str">
        <f>IF($A70&gt;='576way_Regular Symbol(2wild)'!F$16,"",IF(D70=0,"",IF(OR(D70=$AA$1,D70=$AB$1,D71=$AA$1,D71=$AB$1,D72=$AA$1,D72=$AB$1,D73=$AA$1,D73=$AB$1),0,1)))</f>
        <v/>
      </c>
      <c r="AD70" s="3" t="str">
        <f>IF($A70&gt;='576way_Regular Symbol(2wild)'!G$16,"",IF(E70=0,"",IF(OR(E70=$AA$1,E70=$AB$1,E71=$AA$1,E71=$AB$1,E72=$AA$1,E72=$AB$1,E73=$AA$1,E73=$AB$1),0,1)))</f>
        <v/>
      </c>
      <c r="AE70" s="3">
        <f>IF($A70&gt;='576way_Regular Symbol(2wild)'!H$16,"",IF(F70=0,"",IF(OR(F70=$AA$1,F70=$AB$1,F71=$AA$1,F71=$AB$1,F72=$AA$1,F72=$AB$1,F73=$AA$1,F73=$AB$1),0,1)))</f>
        <v>0</v>
      </c>
      <c r="AG70" s="344" t="str">
        <f>IF($A70&gt;='576way_Regular Symbol(2wild)'!D$16,"",IF(B70=0,"",IF(OR(B70=$AG$1,B70=$AH$1,B71=$AG$1,B71=$AH$1,B72=$AG$1,B72=$AH$1),0,1)))</f>
        <v/>
      </c>
      <c r="AH70" s="344">
        <f>IF($A70&gt;='576way_Regular Symbol(2wild)'!E$16,"",IF(C70=0,"",IF(OR(C70=$AG$1,C70=$AH$1,C71=$AG$1,C71=$AH$1,C72=$AG$1,C72=$AH$1),0,1)))</f>
        <v>1</v>
      </c>
      <c r="AI70" s="3" t="str">
        <f>IF($A70&gt;='576way_Regular Symbol(2wild)'!F$16,"",IF(D70=0,"",IF(OR(D70=$AG$1,D70=$AH$1,D71=$AG$1,D71=$AH$1,D72=$AG$1,D72=$AH$1,D73=$AG$1,D73=$AH$1),0,1)))</f>
        <v/>
      </c>
      <c r="AJ70" s="3" t="str">
        <f>IF($A70&gt;='576way_Regular Symbol(2wild)'!G$16,"",IF(E70=0,"",IF(OR(E70=$AG$1,E70=$AH$1,E71=$AG$1,E71=$AH$1,E72=$AG$1,E72=$AH$1,E73=$AG$1,E73=$AH$1),0,1)))</f>
        <v/>
      </c>
      <c r="AK70" s="3">
        <f>IF($A70&gt;='576way_Regular Symbol(2wild)'!H$16,"",IF(F70=0,"",IF(OR(F70=$AG$1,F70=$AH$1,F71=$AG$1,F71=$AH$1,F72=$AG$1,F72=$AH$1,F73=$AG$1,F73=$AH$1),0,1)))</f>
        <v>1</v>
      </c>
      <c r="AM70" s="344" t="str">
        <f>IF($A70&gt;='576way_Regular Symbol(2wild)'!D$16,"",IF(B70=0,"",IF(OR(B70=$AM$1,B70=$AN$1,B71=$AM$1,B71=$AN$1,B72=$AM$1,B72=$AN$1),0,1)))</f>
        <v/>
      </c>
      <c r="AN70" s="344">
        <f>IF($A70&gt;='576way_Regular Symbol(2wild)'!E$16,"",IF(C70=0,"",IF(OR(C70=$AM$1,C70=$AN$1,C71=$AM$1,C71=$AN$1,C72=$AM$1,C72=$AN$1),0,1)))</f>
        <v>0</v>
      </c>
      <c r="AO70" s="3" t="str">
        <f>IF($A70&gt;='576way_Regular Symbol(2wild)'!F$16,"",IF(D70=0,"",IF(OR(D70=$AM$1,D70=$AN$1,D71=$AM$1,D71=$AN$1,D72=$AM$1,D72=$AN$1,D73=$AM$1,D73=$AN$1),0,1)))</f>
        <v/>
      </c>
      <c r="AP70" s="3" t="str">
        <f>IF($A70&gt;='576way_Regular Symbol(2wild)'!G$16,"",IF(E70=0,"",IF(OR(E70=$AM$1,E70=$AN$1,E71=$AM$1,E71=$AN$1,E72=$AM$1,E72=$AN$1,E73=$AM$1,E73=$AN$1),0,1)))</f>
        <v/>
      </c>
      <c r="AQ70" s="3">
        <f>IF($A70&gt;='576way_Regular Symbol(2wild)'!H$16,"",IF(F70=0,"",IF(OR(F70=$AM$1,F70=$AN$1,F71=$AM$1,F71=$AN$1,F72=$AM$1,F72=$AN$1,F73=$AM$1,F73=$AN$1),0,1)))</f>
        <v>1</v>
      </c>
      <c r="AS70" s="344" t="str">
        <f>IF($A70&gt;='576way_Regular Symbol(2wild)'!D$16,"",IF(B70=0,"",IF(OR(B70=$AM$1,B70=$AT$1,B71=$AM$1,B71=$AT$1,B72=$AM$1,B72=$AT$1),0,1)))</f>
        <v/>
      </c>
      <c r="AT70" s="344">
        <f>IF($A70&gt;='576way_Regular Symbol(2wild)'!E$16,"",IF(C70=0,"",IF(OR(C70=$AM$1,C70=$AT$1,C71=$AM$1,C71=$AT$1,C72=$AM$1,C72=$AT$1),0,1)))</f>
        <v>1</v>
      </c>
      <c r="AU70" s="3" t="str">
        <f>IF($A70&gt;='576way_Regular Symbol(2wild)'!F$16,"",IF(D70=0,"",IF(OR(D70=$AM$1,D70=$AT$1,D71=$AM$1,D71=$AT$1,D72=$AM$1,D72=$AT$1,D73=$AM$1,D73=$AT$1),0,1)))</f>
        <v/>
      </c>
      <c r="AV70" s="3" t="str">
        <f>IF($A70&gt;='576way_Regular Symbol(2wild)'!G$16,"",IF(E70=0,"",IF(OR(E70=$AM$1,E70=$AT$1,E71=$AM$1,E71=$AT$1,E72=$AM$1,E72=$AT$1,E73=$AM$1,E73=$AT$1),0,1)))</f>
        <v/>
      </c>
      <c r="AW70" s="3">
        <f>IF($A70&gt;='576way_Regular Symbol(2wild)'!H$16,"",IF(F70=0,"",IF(OR(F70=$AM$1,F70=$AT$1,F71=$AM$1,F71=$AT$1,F72=$AM$1,F72=$AT$1,F73=$AM$1,F73=$AT$1),0,1)))</f>
        <v>1</v>
      </c>
      <c r="AY70" s="344" t="str">
        <f>IF($A70&gt;='576way_Regular Symbol(2wild)'!D$16,"",IF(B70=0,"",IF(OR(B70=$AM$1,B70=$AZ$1,B71=$AM$1,B71=$AZ$1,B72=$AM$1,B72=$AZ$1),0,1)))</f>
        <v/>
      </c>
      <c r="AZ70" s="344">
        <f>IF($A70&gt;='576way_Regular Symbol(2wild)'!E$16,"",IF(C70=0,"",IF(OR(C70=$AM$1,C70=$AZ$1,C71=$AM$1,C71=$AZ$1,C72=$AM$1,C72=$AZ$1),0,1)))</f>
        <v>1</v>
      </c>
      <c r="BA70" s="3" t="str">
        <f>IF($A70&gt;='576way_Regular Symbol(2wild)'!F$16,"",IF(D70=0,"",IF(OR(D70=$AM$1,D70=$AZ$1,D71=$AM$1,D71=$AZ$1,D72=$AM$1,D72=$AZ$1,D73=$AM$1,D73=$AZ$1),0,1)))</f>
        <v/>
      </c>
      <c r="BB70" s="3" t="str">
        <f>IF($A70&gt;='576way_Regular Symbol(2wild)'!G$16,"",IF(E70=0,"",IF(OR(E70=$AM$1,E70=$AZ$1,E71=$AM$1,E71=$AZ$1,E72=$AM$1,E72=$AZ$1,E73=$AM$1,E73=$AZ$1),0,1)))</f>
        <v/>
      </c>
      <c r="BC70" s="3">
        <f>IF($A70&gt;='576way_Regular Symbol(2wild)'!H$16,"",IF(F70=0,"",IF(OR(F70=$AM$1,F70=$AZ$1,F71=$AM$1,F71=$AZ$1,F72=$AM$1,F72=$AZ$1,F73=$AM$1,F73=$AZ$1),0,1)))</f>
        <v>1</v>
      </c>
      <c r="BE70" s="344" t="str">
        <f>IF($A70&gt;='576way_Regular Symbol(2wild)'!D$16,"",IF(B70=0,"",IF(OR(B70=$AM$1,B70=$BF$1,B71=$AM$1,B71=$BF$1,B72=$AM$1,B72=$BF$1),0,1)))</f>
        <v/>
      </c>
      <c r="BF70" s="344">
        <f>IF($A70&gt;='576way_Regular Symbol(2wild)'!E$16,"",IF(C70=0,"",IF(OR(C70=$AM$1,C70=$BF$1,C71=$AM$1,C71=$BF$1,C72=$AM$1,C72=$BF$1),0,1)))</f>
        <v>1</v>
      </c>
      <c r="BG70" s="3" t="str">
        <f>IF($A70&gt;='576way_Regular Symbol(2wild)'!F$16,"",IF(D70=0,"",COUNTIF(D70:D73,$BF$1)))</f>
        <v/>
      </c>
      <c r="BH70" s="3" t="str">
        <f>IF($A70&gt;='576way_Regular Symbol(2wild)'!G$16,"",IF(E70=0,"",COUNTIF(E70:E73,$BF$1)))</f>
        <v/>
      </c>
      <c r="BI70" s="3">
        <f>IF($A70&gt;='576way_Regular Symbol(2wild)'!H$16,"",IF(F70=0,"",COUNTIF(F70:F73,$BF$1)))</f>
        <v>0</v>
      </c>
      <c r="BK70" s="344" t="str">
        <f>IF($A70&gt;='576way_Regular Symbol(2wild)'!D$16,"",IF(B70=0,"",IF(OR(B70=$AM$1,B70=$BL$1,B71=$AM$1,B71=$BL$1,B72=$AM$1,B72=$BL$1),0,1)))</f>
        <v/>
      </c>
      <c r="BL70" s="344">
        <f>IF($A70&gt;='576way_Regular Symbol(2wild)'!E$16,"",IF(C70=0,"",IF(OR(C70=$AM$1,C70=$BL$1,C71=$AM$1,C71=$BL$1,C72=$AM$1,C72=$BL$1),0,1)))</f>
        <v>1</v>
      </c>
      <c r="BM70" s="3" t="str">
        <f>IF($A70&gt;='576way_Regular Symbol(2wild)'!F$16,"",IF(D70=0,"",IF(OR(D70=$AM$1,D70=$BL$1,D71=$AM$1,D71=$BL$1,D72=$AM$1,D72=$BL$1,D73=$AM$1,D73=$BL$1),0,1)))</f>
        <v/>
      </c>
      <c r="BN70" s="3" t="str">
        <f>IF($A70&gt;='576way_Regular Symbol(2wild)'!G$16,"",IF(E70=0,"",IF(OR(E70=$AM$1,E70=$BL$1,E71=$AM$1,E71=$BL$1,E72=$AM$1,E72=$BL$1,E73=$AM$1,E73=$BL$1),0,1)))</f>
        <v/>
      </c>
      <c r="BO70" s="3">
        <f>IF($A70&gt;='576way_Regular Symbol(2wild)'!H$16,"",IF(F70=0,"",IF(OR(F70=$AM$1,F70=$BL$1,F71=$AM$1,F71=$BL$1,F72=$AM$1,F72=$BL$1,F73=$AM$1,F73=$BL$1),0,1)))</f>
        <v>1</v>
      </c>
      <c r="BQ70" s="3" t="str">
        <f>IF($A70&gt;='576way_Regular Symbol(2wild)'!D$16,"",IF(B70=0,"",IF(OR(B70=$BQ$1,B70=$BR$1,B71=$BQ$1,B71=$BR$1,B72=$BQ$1,B72=$BR$1),0,1)))</f>
        <v/>
      </c>
      <c r="BR70" s="3">
        <f>IF($A70&gt;='576way_Regular Symbol(2wild)'!E$16,"",IF(C70=0,"",IF(OR(C70=$BQ$1,C70=$BR$1,C71=$BQ$1,C71=$BR$1,C72=$BQ$1,C72=$BR$1),0,1)))</f>
        <v>0</v>
      </c>
      <c r="BS70" s="3" t="str">
        <f>IF($A70&gt;='576way_Regular Symbol(2wild)'!F$16,"",IF(D70=0,"",IF(OR(D70=$BQ$1,D70=$BR$1,D71=$BQ$1,D71=$BR$1,D72=$BQ$1,D72=$BR$1,D73=$BQ$1,D73=$BR$1),0,1)))</f>
        <v/>
      </c>
      <c r="BT70" s="3" t="str">
        <f>IF($A70&gt;='576way_Regular Symbol(2wild)'!G$16,"",IF(E70=0,"",IF(OR(E70=$BQ$1,E70=$BR$1,E71=$BQ$1,E71=$BR$1,E72=$BQ$1,E72=$BR$1,E73=$BQ$1,E73=$BR$1),0,1)))</f>
        <v/>
      </c>
      <c r="BU70" s="3">
        <f>IF($A70&gt;='576way_Regular Symbol(2wild)'!H$16,"",IF(F70=0,"",IF(OR(F70=$BQ$1,F70=$BR$1,F71=$BQ$1,F71=$BR$1,F72=$BQ$1,F72=$BR$1,F73=$BQ$1,F73=$BR$1),0,1)))</f>
        <v>1</v>
      </c>
      <c r="BW70" s="3" t="str">
        <f>IF($A70&gt;='576way_Regular Symbol(2wild)'!D$16,"",IF(B70=0,"",IF(OR(B70=$BW$1,B71=$BW$1,B72=$BW$1,B70=$BX$1,B71=$BX$1,B72=$BX$1),0,1)))</f>
        <v/>
      </c>
      <c r="BX70" s="3">
        <f>IF($A70&gt;='576way_Regular Symbol(2wild)'!E$16,"",IF(C70=0,"",IF(OR(C70=$BW$1,C71=$BW$1,C72=$BW$1,C70=$BX$1,C71=$BX$1,C72=$BX$1),0,1)))</f>
        <v>1</v>
      </c>
      <c r="BY70" s="3" t="str">
        <f>IF($A70&gt;='576way_Regular Symbol(2wild)'!F$16,"",IF(D70=0,"",IF(OR(D70=$BW$1,D71=$BW$1,D72=$BW$1,D70=$BX$1,D71=$BX$1,D72=$BX$1,D73=$BW$1,D73=$BX$1),0,1)))</f>
        <v/>
      </c>
      <c r="BZ70" s="3" t="str">
        <f>IF($A70&gt;='576way_Regular Symbol(2wild)'!G$16,"",IF(E70=0,"",IF(OR(E70=$BW$1,E71=$BW$1,E72=$BW$1,E70=$BX$1,E71=$BX$1,E72=$BX$1,E73=$BW$1,E73=$BX$1),0,1)))</f>
        <v/>
      </c>
      <c r="CA70" s="3">
        <f>IF($A70&gt;='576way_Regular Symbol(2wild)'!H$16,"",IF(F70=0,"",IF(OR(F70=$BW$1,F71=$BW$1,F72=$BW$1,F70=$BX$1,F71=$BX$1,F72=$BX$1,F73=$BW$1,F73=$BX$1),0,1)))</f>
        <v>0</v>
      </c>
      <c r="CC70" s="3" t="str">
        <f>IF($A70&gt;='576way_Regular Symbol(2wild)'!D$16,"",IF(B70=0,"",IF(OR(B70=$BW$1,B71=$BW$1,B72=$BW$1,B70=$CD$1,B71=$CD$1,B72=$CD$1),0,1)))</f>
        <v/>
      </c>
      <c r="CD70" s="3">
        <f>IF($A70&gt;='576way_Regular Symbol(2wild)'!E$16,"",IF(C70=0,"",IF(OR(C70=$BW$1,C71=$BW$1,C72=$BW$1,C70=$CD$1,C71=$CD$1,C72=$CD$1),0,1)))</f>
        <v>0</v>
      </c>
      <c r="CE70" s="3" t="str">
        <f>IF($A70&gt;='576way_Regular Symbol(2wild)'!F$16,"",IF(D70=0,"",IF(OR(D70=$BW$1,D71=$BW$1,D72=$BW$1,D70=$CD$1,D71=$CD$1,D72=$CD$1,D73=$BW$1,D73=$CD$1),0,1)))</f>
        <v/>
      </c>
      <c r="CF70" s="3" t="str">
        <f>IF($A70&gt;='576way_Regular Symbol(2wild)'!G$16,"",IF(E70=0,"",IF(OR(E70=$BW$1,E71=$BW$1,E72=$BW$1,E70=$CD$1,E71=$CD$1,E72=$CD$1,E73=$BW$1,E73=$CD$1),0,1)))</f>
        <v/>
      </c>
      <c r="CG70" s="3">
        <f>IF($A70&gt;='576way_Regular Symbol(2wild)'!H$16,"",IF(F70=0,"",IF(OR(F70=$BW$1,F71=$BW$1,F72=$BW$1,F70=$CD$1,F71=$CD$1,F72=$CD$1,F73=$BW$1,F73=$CD$1),0,1)))</f>
        <v>0</v>
      </c>
      <c r="CI70" s="3" t="str">
        <f>IF($A70&gt;='576way_Regular Symbol(2wild)'!D$16,"",IF(B70=0,"",IF(OR(B70=$BW$1,B71=$BW$1,B72=$BW$1,B70=$CJ$1,B71=$CJ$1,B72=$CJ$1),0,1)))</f>
        <v/>
      </c>
      <c r="CJ70" s="3">
        <f>IF($A70&gt;='576way_Regular Symbol(2wild)'!E$16,"",IF(C70=0,"",IF(OR(C70=$BW$1,C71=$BW$1,C72=$BW$1,C70=$CJ$1,C71=$CJ$1,C72=$CJ$1),0,1)))</f>
        <v>1</v>
      </c>
      <c r="CK70" s="3" t="str">
        <f>IF($A70&gt;='576way_Regular Symbol(2wild)'!F$16,"",IF(D70=0,"",IF(OR(D70=$BW$1,D71=$BW$1,D72=$BW$1,D70=$CJ$1,D71=$CJ$1,D72=$CJ$1,D73=$BW$1,D73=$CJ$1),0,1)))</f>
        <v/>
      </c>
      <c r="CL70" s="3" t="str">
        <f>IF($A70&gt;='576way_Regular Symbol(2wild)'!G$16,"",IF(E70=0,"",IF(OR(E70=$BW$1,E71=$BW$1,E72=$BW$1,E70=$CJ$1,E71=$CJ$1,E72=$CJ$1,E73=$BW$1,E73=$CJ$1),0,1)))</f>
        <v/>
      </c>
      <c r="CM70" s="3">
        <f>IF($A70&gt;='576way_Regular Symbol(2wild)'!H$16,"",IF(F70=0,"",IF(OR(F70=$BW$1,F71=$BW$1,F72=$BW$1,F70=$CJ$1,F71=$CJ$1,F72=$CJ$1,F73=$BW$1,F73=$CJ$1),0,1)))</f>
        <v>1</v>
      </c>
      <c r="CO70" s="3" t="str">
        <f>IF($A70&gt;='576way_Regular Symbol(2wild)'!D$16,"",IF(B70=0,"",IF(OR(B70=$BW$1,B71=$BW$1,B72=$BW$1,B70=$CP$1,B71=$CP$1,B72=$CP$1),0,1)))</f>
        <v/>
      </c>
      <c r="CP70" s="3">
        <f>IF($A70&gt;='576way_Regular Symbol(2wild)'!E$16,"",IF(C70=0,"",IF(OR(C70=$BW$1,C71=$BW$1,C72=$BW$1,C70=$CP$1,C71=$CP$1,C72=$CP$1),0,1)))</f>
        <v>1</v>
      </c>
      <c r="CQ70" s="3" t="str">
        <f>IF($A70&gt;='576way_Regular Symbol(2wild)'!F$16,"",IF(D70=0,"",IF(OR(D70=$BW$1,D71=$BW$1,D72=$BW$1,D70=$CP$1,D71=$CP$1,D72=$CP$1,D73=$BW$1,D73=$CP$1),0,1)))</f>
        <v/>
      </c>
      <c r="CR70" s="3" t="str">
        <f>IF($A70&gt;='576way_Regular Symbol(2wild)'!G$16,"",IF(E70=0,"",IF(OR(E70=$BW$1,E71=$BW$1,E72=$BW$1,E70=$CP$1,E71=$CP$1,E72=$CP$1,E73=$BW$1,E73=$CP$1),0,1)))</f>
        <v/>
      </c>
      <c r="CS70" s="3">
        <f>IF($A70&gt;='576way_Regular Symbol(2wild)'!H$16,"",IF(F70=0,"",IF(OR(F70=$BW$1,F71=$BW$1,F72=$BW$1,F70=$CP$1,F71=$CP$1,F72=$CP$1,F73=$BW$1,F73=$CP$1),0,1)))</f>
        <v>0</v>
      </c>
      <c r="CU70" s="3" t="str">
        <f>IF($A70&gt;='576way_Regular Symbol(2wild)'!D$16,"",IF(B70=0,"",IF(OR(B70=$BW$1,B71=$BW$1,B72=$BW$1,B70=$CV$1,B71=$CV$1,B72=$CV$1),0,1)))</f>
        <v/>
      </c>
      <c r="CV70" s="3">
        <f>IF($A70&gt;='576way_Regular Symbol(2wild)'!E$16,"",IF(C70=0,"",IF(OR(C70=$BW$1,C71=$BW$1,C72=$BW$1,C70=$CV$1,C71=$CV$1,C72=$CV$1),0,1)))</f>
        <v>1</v>
      </c>
      <c r="CW70" s="3" t="str">
        <f>IF($A70&gt;='576way_Regular Symbol(2wild)'!F$16,"",IF(D70=0,"",IF(OR(D70=$BW$1,D71=$BW$1,D72=$BW$1,D70=$CV$1,D71=$CV$1,D72=$CV$1,D73=$BW$1,D73=$CV$1),0,1)))</f>
        <v/>
      </c>
      <c r="CX70" s="3" t="str">
        <f>IF($A70&gt;='576way_Regular Symbol(2wild)'!G$16,"",IF(E70=0,"",IF(OR(E70=$BW$1,E71=$BW$1,E72=$BW$1,E70=$CV$1,E71=$CV$1,E72=$CV$1,E73=$BW$1,E73=$CV$1),0,1)))</f>
        <v/>
      </c>
      <c r="CY70" s="3">
        <f>IF($A70&gt;='576way_Regular Symbol(2wild)'!H$16,"",IF(F70=0,"",IF(OR(F70=$BW$1,F71=$BW$1,F72=$BW$1,F70=$CV$1,F71=$CV$1,F72=$CV$1,F73=$BW$1,F73=$CV$1),0,1)))</f>
        <v>1</v>
      </c>
    </row>
    <row r="71" spans="1:103">
      <c r="A71" s="337">
        <f>IF('243way_Regular Symbol'!L70="","",'243way_Regular Symbol'!L70)</f>
        <v>67</v>
      </c>
      <c r="B71" s="191" t="str">
        <f>IF('576way_Regular Symbol(2wild)'!Q70="",
IF($A71-'576way_Regular Symbol(2wild)'!D$16&gt;='576way_RegularＸ_W()'!B$2-1,"",VLOOKUP($A71-'576way_Regular Symbol(2wild)'!D$16,'576way_Regular Symbol(2wild)'!$P$3:$U$99,'576way_RegularＸ_W()'!B$3+1,FALSE)),
'576way_Regular Symbol(2wild)'!Q70)</f>
        <v/>
      </c>
      <c r="C71" s="191" t="str">
        <f>IF('576way_Regular Symbol(2wild)'!R70="",
IF($A71-'576way_Regular Symbol(2wild)'!E$16&gt;='576way_RegularＸ_W()'!C$2-1,"",VLOOKUP($A71-'576way_Regular Symbol(2wild)'!E$16,'576way_Regular Symbol(2wild)'!$P$3:$U$99,'576way_RegularＸ_W()'!C$3+1,FALSE)),
'576way_Regular Symbol(2wild)'!R70)</f>
        <v>A</v>
      </c>
      <c r="D71" s="191" t="str">
        <f>IF('576way_Regular Symbol(2wild)'!S70="",
IF($A71-'576way_Regular Symbol(2wild)'!F$16&gt;='576way_RegularＸ_W()'!D$2-1,"",VLOOKUP($A71-'576way_Regular Symbol(2wild)'!F$16,'576way_Regular Symbol(2wild)'!$P$3:$U$99,'576way_RegularＸ_W()'!D$3+1,FALSE)),
'576way_Regular Symbol(2wild)'!S70)</f>
        <v/>
      </c>
      <c r="E71" s="191" t="str">
        <f>IF('576way_Regular Symbol(2wild)'!T70="",
IF($A71-'576way_Regular Symbol(2wild)'!G$16&gt;='576way_RegularＸ_W()'!E$2-1,"",VLOOKUP($A71-'576way_Regular Symbol(2wild)'!G$16,'576way_Regular Symbol(2wild)'!$P$3:$U$99,'576way_RegularＸ_W()'!E$3+1,FALSE)),
'576way_Regular Symbol(2wild)'!T70)</f>
        <v/>
      </c>
      <c r="F71" s="191" t="str">
        <f>IF('576way_Regular Symbol(2wild)'!U70="",
IF($A71-'576way_Regular Symbol(2wild)'!H$16&gt;='576way_RegularＸ_W()'!F$2-1,"",VLOOKUP($A71-'576way_Regular Symbol(2wild)'!H$16,'576way_Regular Symbol(2wild)'!$P$3:$U$99,'576way_RegularＸ_W()'!F$3+1,FALSE)),
'576way_Regular Symbol(2wild)'!U70)</f>
        <v>M3</v>
      </c>
      <c r="N71" s="363">
        <f t="shared" si="77"/>
        <v>67</v>
      </c>
      <c r="O71" s="344" t="str">
        <f>IF($A71&gt;='576way_Regular Symbol(2wild)'!D$16,"",IF(B71="","",IF(OR(B71=$O$1,B71=$P$1,B72=$O$1,B72=$P$1,B73=$O$1,B73=$P$1),0,1)))</f>
        <v/>
      </c>
      <c r="P71" s="344">
        <f>IF($A71&gt;='576way_Regular Symbol(2wild)'!E$16,"",IF(C71="","",IF(OR(C71=$O$1,C71=$P$1,C72=$O$1,C72=$P$1,C73=$O$1,C73=$P$1),0,1)))</f>
        <v>0</v>
      </c>
      <c r="Q71" s="344" t="str">
        <f>IF($A71&gt;='576way_Regular Symbol(2wild)'!F$16,"",IF(D71="","",IF(OR(D71=$O$1,D71=$P$1,D72=$O$1,D72=$P$1,D73=$O$1,D73=$P$1,D74=$O$1,D74=$P$1),0,1)))</f>
        <v/>
      </c>
      <c r="R71" s="344" t="str">
        <f>IF($A71&gt;='576way_Regular Symbol(2wild)'!G$16,"",IF(E71="","",IF(OR(E71=$O$1,E71=$P$1,E72=$O$1,E72=$P$1,E73=$O$1,E73=$P$1,E74=$O$1,E74=$P$1),0,1)))</f>
        <v/>
      </c>
      <c r="S71" s="344">
        <f>IF($A71&gt;='576way_Regular Symbol(2wild)'!H$16,"",IF(F71="","",IF(OR(F71=$O$1,F71=$P$1,F72=$O$1,F72=$P$1,F73=$O$1,F73=$P$1,F74=$O$1,F74=$P$1),0,1)))</f>
        <v>1</v>
      </c>
      <c r="U71" s="344" t="str">
        <f>IF($A71&gt;='576way_Regular Symbol(2wild)'!D$16,"",IF(B71=0,"",IF(OR(B71=$U$1,B71=$V$1,B72=$U$1,B72=$V$1,B73=$U$1,B73=$V$1),0,1)))</f>
        <v/>
      </c>
      <c r="V71" s="344">
        <f>IF($A71&gt;='576way_Regular Symbol(2wild)'!E$16,"",IF(C71=0,"",IF(OR(C71=$U$1,C71=$V$1,C72=$U$1,C72=$V$1,C73=$U$1,C73=$V$1),0,1)))</f>
        <v>1</v>
      </c>
      <c r="W71" s="3" t="str">
        <f>IF($A71&gt;='576way_Regular Symbol(2wild)'!F$16,"",IF(D71=0,"",IF(OR(D71=$U$1,D71=$V$1,D72=$U$1,D72=$V$1,D73=$U$1,D73=$V$1,D74=$U$1,D74=$V$1),0,1)))</f>
        <v/>
      </c>
      <c r="X71" s="3" t="str">
        <f>IF($A71&gt;='576way_Regular Symbol(2wild)'!G$16,"",IF(E71=0,"",IF(OR(E71=$U$1,E71=$V$1,E72=$U$1,E72=$V$1,E73=$U$1,E73=$V$1,E74=$U$1,E74=$V$1),0,1)))</f>
        <v/>
      </c>
      <c r="Y71" s="3">
        <f>IF($A71&gt;='576way_Regular Symbol(2wild)'!H$16,"",IF(F71=0,"",IF(OR(F71=$U$1,F71=$V$1,F72=$U$1,F72=$V$1,F73=$U$1,F73=$V$1,F74=$U$1,F74=$V$1),0,1)))</f>
        <v>1</v>
      </c>
      <c r="AA71" s="344" t="str">
        <f>IF($A71&gt;='576way_Regular Symbol(2wild)'!D$16,"",IF(B71=0,"",IF(OR(B71=$AA$1,B71=$AB$1,B72=$AA$1,B72=$AB$1,B73=$AA$1,,B73=$AB$1),0,1)))</f>
        <v/>
      </c>
      <c r="AB71" s="344">
        <f>IF($A71&gt;='576way_Regular Symbol(2wild)'!E$16,"",IF(C71=0,"",IF(OR(C71=$AA$1,C71=$AB$1,C72=$AA$1,C72=$AB$1,C73=$AA$1,,C73=$AB$1),0,1)))</f>
        <v>1</v>
      </c>
      <c r="AC71" s="3" t="str">
        <f>IF($A71&gt;='576way_Regular Symbol(2wild)'!F$16,"",IF(D71=0,"",IF(OR(D71=$AA$1,D71=$AB$1,D72=$AA$1,D72=$AB$1,D73=$AA$1,D73=$AB$1,D74=$AA$1,D74=$AB$1),0,1)))</f>
        <v/>
      </c>
      <c r="AD71" s="3" t="str">
        <f>IF($A71&gt;='576way_Regular Symbol(2wild)'!G$16,"",IF(E71=0,"",IF(OR(E71=$AA$1,E71=$AB$1,E72=$AA$1,E72=$AB$1,E73=$AA$1,E73=$AB$1,E74=$AA$1,E74=$AB$1),0,1)))</f>
        <v/>
      </c>
      <c r="AE71" s="3">
        <f>IF($A71&gt;='576way_Regular Symbol(2wild)'!H$16,"",IF(F71=0,"",IF(OR(F71=$AA$1,F71=$AB$1,F72=$AA$1,F72=$AB$1,F73=$AA$1,F73=$AB$1,F74=$AA$1,F74=$AB$1),0,1)))</f>
        <v>0</v>
      </c>
      <c r="AG71" s="344" t="str">
        <f>IF($A71&gt;='576way_Regular Symbol(2wild)'!D$16,"",IF(B71=0,"",IF(OR(B71=$AG$1,B71=$AH$1,B72=$AG$1,B72=$AH$1,B73=$AG$1,B73=$AH$1),0,1)))</f>
        <v/>
      </c>
      <c r="AH71" s="344">
        <f>IF($A71&gt;='576way_Regular Symbol(2wild)'!E$16,"",IF(C71=0,"",IF(OR(C71=$AG$1,C71=$AH$1,C72=$AG$1,C72=$AH$1,C73=$AG$1,C73=$AH$1),0,1)))</f>
        <v>1</v>
      </c>
      <c r="AI71" s="3" t="str">
        <f>IF($A71&gt;='576way_Regular Symbol(2wild)'!F$16,"",IF(D71=0,"",IF(OR(D71=$AG$1,D71=$AH$1,D72=$AG$1,D72=$AH$1,D73=$AG$1,D73=$AH$1,D74=$AG$1,D74=$AH$1),0,1)))</f>
        <v/>
      </c>
      <c r="AJ71" s="3" t="str">
        <f>IF($A71&gt;='576way_Regular Symbol(2wild)'!G$16,"",IF(E71=0,"",IF(OR(E71=$AG$1,E71=$AH$1,E72=$AG$1,E72=$AH$1,E73=$AG$1,E73=$AH$1,E74=$AG$1,E74=$AH$1),0,1)))</f>
        <v/>
      </c>
      <c r="AK71" s="3">
        <f>IF($A71&gt;='576way_Regular Symbol(2wild)'!H$16,"",IF(F71=0,"",IF(OR(F71=$AG$1,F71=$AH$1,F72=$AG$1,F72=$AH$1,F73=$AG$1,F73=$AH$1,F74=$AG$1,F74=$AH$1),0,1)))</f>
        <v>1</v>
      </c>
      <c r="AM71" s="344" t="str">
        <f>IF($A71&gt;='576way_Regular Symbol(2wild)'!D$16,"",IF(B71=0,"",IF(OR(B71=$AM$1,B71=$AN$1,B72=$AM$1,B72=$AN$1,B73=$AM$1,B73=$AN$1),0,1)))</f>
        <v/>
      </c>
      <c r="AN71" s="344">
        <f>IF($A71&gt;='576way_Regular Symbol(2wild)'!E$16,"",IF(C71=0,"",IF(OR(C71=$AM$1,C71=$AN$1,C72=$AM$1,C72=$AN$1,C73=$AM$1,C73=$AN$1),0,1)))</f>
        <v>0</v>
      </c>
      <c r="AO71" s="3" t="str">
        <f>IF($A71&gt;='576way_Regular Symbol(2wild)'!F$16,"",IF(D71=0,"",IF(OR(D71=$AM$1,D71=$AN$1,D72=$AM$1,D72=$AN$1,D73=$AM$1,D73=$AN$1,D74=$AM$1,D74=$AN$1),0,1)))</f>
        <v/>
      </c>
      <c r="AP71" s="3" t="str">
        <f>IF($A71&gt;='576way_Regular Symbol(2wild)'!G$16,"",IF(E71=0,"",IF(OR(E71=$AM$1,E71=$AN$1,E72=$AM$1,E72=$AN$1,E73=$AM$1,E73=$AN$1,E74=$AM$1,E74=$AN$1),0,1)))</f>
        <v/>
      </c>
      <c r="AQ71" s="3">
        <f>IF($A71&gt;='576way_Regular Symbol(2wild)'!H$16,"",IF(F71=0,"",IF(OR(F71=$AM$1,F71=$AN$1,F72=$AM$1,F72=$AN$1,F73=$AM$1,F73=$AN$1,F74=$AM$1,F74=$AN$1),0,1)))</f>
        <v>1</v>
      </c>
      <c r="AS71" s="344" t="str">
        <f>IF($A71&gt;='576way_Regular Symbol(2wild)'!D$16,"",IF(B71=0,"",IF(OR(B71=$AM$1,B71=$AT$1,B72=$AM$1,B72=$AT$1,B73=$AM$1,B73=$AT$1),0,1)))</f>
        <v/>
      </c>
      <c r="AT71" s="344">
        <f>IF($A71&gt;='576way_Regular Symbol(2wild)'!E$16,"",IF(C71=0,"",IF(OR(C71=$AM$1,C71=$AT$1,C72=$AM$1,C72=$AT$1,C73=$AM$1,C73=$AT$1),0,1)))</f>
        <v>1</v>
      </c>
      <c r="AU71" s="3" t="str">
        <f>IF($A71&gt;='576way_Regular Symbol(2wild)'!F$16,"",IF(D71=0,"",IF(OR(D71=$AM$1,D71=$AT$1,D72=$AM$1,D72=$AT$1,D73=$AM$1,D73=$AT$1,D74=$AM$1,D74=$AT$1),0,1)))</f>
        <v/>
      </c>
      <c r="AV71" s="3" t="str">
        <f>IF($A71&gt;='576way_Regular Symbol(2wild)'!G$16,"",IF(E71=0,"",IF(OR(E71=$AM$1,E71=$AT$1,E72=$AM$1,E72=$AT$1,E73=$AM$1,E73=$AT$1,E74=$AM$1,E74=$AT$1),0,1)))</f>
        <v/>
      </c>
      <c r="AW71" s="3">
        <f>IF($A71&gt;='576way_Regular Symbol(2wild)'!H$16,"",IF(F71=0,"",IF(OR(F71=$AM$1,F71=$AT$1,F72=$AM$1,F72=$AT$1,F73=$AM$1,F73=$AT$1,F74=$AM$1,F74=$AT$1),0,1)))</f>
        <v>1</v>
      </c>
      <c r="AY71" s="344" t="str">
        <f>IF($A71&gt;='576way_Regular Symbol(2wild)'!D$16,"",IF(B71=0,"",IF(OR(B71=$AM$1,B71=$AZ$1,B72=$AM$1,B72=$AZ$1,B73=$AM$1,B73=$AZ$1),0,1)))</f>
        <v/>
      </c>
      <c r="AZ71" s="344">
        <f>IF($A71&gt;='576way_Regular Symbol(2wild)'!E$16,"",IF(C71=0,"",IF(OR(C71=$AM$1,C71=$AZ$1,C72=$AM$1,C72=$AZ$1,C73=$AM$1,C73=$AZ$1),0,1)))</f>
        <v>1</v>
      </c>
      <c r="BA71" s="3" t="str">
        <f>IF($A71&gt;='576way_Regular Symbol(2wild)'!F$16,"",IF(D71=0,"",IF(OR(D71=$AM$1,D71=$AZ$1,D72=$AM$1,D72=$AZ$1,D73=$AM$1,D73=$AZ$1,D74=$AM$1,D74=$AZ$1),0,1)))</f>
        <v/>
      </c>
      <c r="BB71" s="3" t="str">
        <f>IF($A71&gt;='576way_Regular Symbol(2wild)'!G$16,"",IF(E71=0,"",IF(OR(E71=$AM$1,E71=$AZ$1,E72=$AM$1,E72=$AZ$1,E73=$AM$1,E73=$AZ$1,E74=$AM$1,E74=$AZ$1),0,1)))</f>
        <v/>
      </c>
      <c r="BC71" s="3">
        <f>IF($A71&gt;='576way_Regular Symbol(2wild)'!H$16,"",IF(F71=0,"",IF(OR(F71=$AM$1,F71=$AZ$1,F72=$AM$1,F72=$AZ$1,F73=$AM$1,F73=$AZ$1,F74=$AM$1,F74=$AZ$1),0,1)))</f>
        <v>1</v>
      </c>
      <c r="BE71" s="344" t="str">
        <f>IF($A71&gt;='576way_Regular Symbol(2wild)'!D$16,"",IF(B71=0,"",IF(OR(B71=$AM$1,B71=$BF$1,B72=$AM$1,B72=$BF$1,B73=$AM$1,B73=$BF$1),0,1)))</f>
        <v/>
      </c>
      <c r="BF71" s="344">
        <f>IF($A71&gt;='576way_Regular Symbol(2wild)'!E$16,"",IF(C71=0,"",IF(OR(C71=$AM$1,C71=$BF$1,C72=$AM$1,C72=$BF$1,C73=$AM$1,C73=$BF$1),0,1)))</f>
        <v>1</v>
      </c>
      <c r="BG71" s="3" t="str">
        <f>IF($A71&gt;='576way_Regular Symbol(2wild)'!F$16,"",IF(D71=0,"",COUNTIF(D71:D74,$BF$1)))</f>
        <v/>
      </c>
      <c r="BH71" s="3" t="str">
        <f>IF($A71&gt;='576way_Regular Symbol(2wild)'!G$16,"",IF(E71=0,"",COUNTIF(E71:E74,$BF$1)))</f>
        <v/>
      </c>
      <c r="BI71" s="3">
        <f>IF($A71&gt;='576way_Regular Symbol(2wild)'!H$16,"",IF(F71=0,"",COUNTIF(F71:F74,$BF$1)))</f>
        <v>0</v>
      </c>
      <c r="BK71" s="344" t="str">
        <f>IF($A71&gt;='576way_Regular Symbol(2wild)'!D$16,"",IF(B71=0,"",IF(OR(B71=$AM$1,B71=$BL$1,B72=$AM$1,B72=$BL$1,B73=$AM$1,B73=$BL$1),0,1)))</f>
        <v/>
      </c>
      <c r="BL71" s="344">
        <f>IF($A71&gt;='576way_Regular Symbol(2wild)'!E$16,"",IF(C71=0,"",IF(OR(C71=$AM$1,C71=$BL$1,C72=$AM$1,C72=$BL$1,C73=$AM$1,C73=$BL$1),0,1)))</f>
        <v>1</v>
      </c>
      <c r="BM71" s="3" t="str">
        <f>IF($A71&gt;='576way_Regular Symbol(2wild)'!F$16,"",IF(D71=0,"",IF(OR(D71=$AM$1,D71=$BL$1,D72=$AM$1,D72=$BL$1,D73=$AM$1,D73=$BL$1,D74=$AM$1,D74=$BL$1),0,1)))</f>
        <v/>
      </c>
      <c r="BN71" s="3" t="str">
        <f>IF($A71&gt;='576way_Regular Symbol(2wild)'!G$16,"",IF(E71=0,"",IF(OR(E71=$AM$1,E71=$BL$1,E72=$AM$1,E72=$BL$1,E73=$AM$1,E73=$BL$1,E74=$AM$1,E74=$BL$1),0,1)))</f>
        <v/>
      </c>
      <c r="BO71" s="3">
        <f>IF($A71&gt;='576way_Regular Symbol(2wild)'!H$16,"",IF(F71=0,"",IF(OR(F71=$AM$1,F71=$BL$1,F72=$AM$1,F72=$BL$1,F73=$AM$1,F73=$BL$1,F74=$AM$1,F74=$BL$1),0,1)))</f>
        <v>1</v>
      </c>
      <c r="BQ71" s="3" t="str">
        <f>IF($A71&gt;='576way_Regular Symbol(2wild)'!D$16,"",IF(B71=0,"",IF(OR(B71=$BQ$1,B71=$BR$1,B72=$BQ$1,B72=$BR$1,B73=$BQ$1,B73=$BR$1),0,1)))</f>
        <v/>
      </c>
      <c r="BR71" s="3">
        <f>IF($A71&gt;='576way_Regular Symbol(2wild)'!E$16,"",IF(C71=0,"",IF(OR(C71=$BQ$1,C71=$BR$1,C72=$BQ$1,C72=$BR$1,C73=$BQ$1,C73=$BR$1),0,1)))</f>
        <v>0</v>
      </c>
      <c r="BS71" s="3" t="str">
        <f>IF($A71&gt;='576way_Regular Symbol(2wild)'!F$16,"",IF(D71=0,"",IF(OR(D71=$BQ$1,D71=$BR$1,D72=$BQ$1,D72=$BR$1,D73=$BQ$1,D73=$BR$1,D74=$BQ$1,D74=$BR$1),0,1)))</f>
        <v/>
      </c>
      <c r="BT71" s="3" t="str">
        <f>IF($A71&gt;='576way_Regular Symbol(2wild)'!G$16,"",IF(E71=0,"",IF(OR(E71=$BQ$1,E71=$BR$1,E72=$BQ$1,E72=$BR$1,E73=$BQ$1,E73=$BR$1,E74=$BQ$1,E74=$BR$1),0,1)))</f>
        <v/>
      </c>
      <c r="BU71" s="3">
        <f>IF($A71&gt;='576way_Regular Symbol(2wild)'!H$16,"",IF(F71=0,"",IF(OR(F71=$BQ$1,F71=$BR$1,F72=$BQ$1,F72=$BR$1,F73=$BQ$1,F73=$BR$1,F74=$BQ$1,F74=$BR$1),0,1)))</f>
        <v>1</v>
      </c>
      <c r="BW71" s="3" t="str">
        <f>IF($A71&gt;='576way_Regular Symbol(2wild)'!D$16,"",IF(B71=0,"",IF(OR(B71=$BW$1,B72=$BW$1,B73=$BW$1,B71=$BX$1,B72=$BX$1,B73=$BX$1),0,1)))</f>
        <v/>
      </c>
      <c r="BX71" s="3">
        <f>IF($A71&gt;='576way_Regular Symbol(2wild)'!E$16,"",IF(C71=0,"",IF(OR(C71=$BW$1,C72=$BW$1,C73=$BW$1,C71=$BX$1,C72=$BX$1,C73=$BX$1),0,1)))</f>
        <v>1</v>
      </c>
      <c r="BY71" s="3" t="str">
        <f>IF($A71&gt;='576way_Regular Symbol(2wild)'!F$16,"",IF(D71=0,"",IF(OR(D71=$BW$1,D72=$BW$1,D73=$BW$1,D71=$BX$1,D72=$BX$1,D73=$BX$1,D74=$BW$1,D74=$BX$1),0,1)))</f>
        <v/>
      </c>
      <c r="BZ71" s="3" t="str">
        <f>IF($A71&gt;='576way_Regular Symbol(2wild)'!G$16,"",IF(E71=0,"",IF(OR(E71=$BW$1,E72=$BW$1,E73=$BW$1,E71=$BX$1,E72=$BX$1,E73=$BX$1,E74=$BW$1,E74=$BX$1),0,1)))</f>
        <v/>
      </c>
      <c r="CA71" s="3">
        <f>IF($A71&gt;='576way_Regular Symbol(2wild)'!H$16,"",IF(F71=0,"",IF(OR(F71=$BW$1,F72=$BW$1,F73=$BW$1,F71=$BX$1,F72=$BX$1,F73=$BX$1,F74=$BW$1,F74=$BX$1),0,1)))</f>
        <v>1</v>
      </c>
      <c r="CC71" s="3" t="str">
        <f>IF($A71&gt;='576way_Regular Symbol(2wild)'!D$16,"",IF(B71=0,"",IF(OR(B71=$BW$1,B72=$BW$1,B73=$BW$1,B71=$CD$1,B72=$CD$1,B73=$CD$1),0,1)))</f>
        <v/>
      </c>
      <c r="CD71" s="3">
        <f>IF($A71&gt;='576way_Regular Symbol(2wild)'!E$16,"",IF(C71=0,"",IF(OR(C71=$BW$1,C72=$BW$1,C73=$BW$1,C71=$CD$1,C72=$CD$1,C73=$CD$1),0,1)))</f>
        <v>1</v>
      </c>
      <c r="CE71" s="3" t="str">
        <f>IF($A71&gt;='576way_Regular Symbol(2wild)'!F$16,"",IF(D71=0,"",IF(OR(D71=$BW$1,D72=$BW$1,D73=$BW$1,D71=$CD$1,D72=$CD$1,D73=$CD$1,D74=$BW$1,D74=$CD$1),0,1)))</f>
        <v/>
      </c>
      <c r="CF71" s="3" t="str">
        <f>IF($A71&gt;='576way_Regular Symbol(2wild)'!G$16,"",IF(E71=0,"",IF(OR(E71=$BW$1,E72=$BW$1,E73=$BW$1,E71=$CD$1,E72=$CD$1,E73=$CD$1,E74=$BW$1,E74=$CD$1),0,1)))</f>
        <v/>
      </c>
      <c r="CG71" s="3">
        <f>IF($A71&gt;='576way_Regular Symbol(2wild)'!H$16,"",IF(F71=0,"",IF(OR(F71=$BW$1,F72=$BW$1,F73=$BW$1,F71=$CD$1,F72=$CD$1,F73=$CD$1,F74=$BW$1,F74=$CD$1),0,1)))</f>
        <v>0</v>
      </c>
      <c r="CI71" s="3" t="str">
        <f>IF($A71&gt;='576way_Regular Symbol(2wild)'!D$16,"",IF(B71=0,"",IF(OR(B71=$BW$1,B72=$BW$1,B73=$BW$1,B71=$CJ$1,B72=$CJ$1,B73=$CJ$1),0,1)))</f>
        <v/>
      </c>
      <c r="CJ71" s="3">
        <f>IF($A71&gt;='576way_Regular Symbol(2wild)'!E$16,"",IF(C71=0,"",IF(OR(C71=$BW$1,C72=$BW$1,C73=$BW$1,C71=$CJ$1,C72=$CJ$1,C73=$CJ$1),0,1)))</f>
        <v>1</v>
      </c>
      <c r="CK71" s="3" t="str">
        <f>IF($A71&gt;='576way_Regular Symbol(2wild)'!F$16,"",IF(D71=0,"",IF(OR(D71=$BW$1,D72=$BW$1,D73=$BW$1,D71=$CJ$1,D72=$CJ$1,D73=$CJ$1,D74=$BW$1,D74=$CJ$1),0,1)))</f>
        <v/>
      </c>
      <c r="CL71" s="3" t="str">
        <f>IF($A71&gt;='576way_Regular Symbol(2wild)'!G$16,"",IF(E71=0,"",IF(OR(E71=$BW$1,E72=$BW$1,E73=$BW$1,E71=$CJ$1,E72=$CJ$1,E73=$CJ$1,E74=$BW$1,E74=$CJ$1),0,1)))</f>
        <v/>
      </c>
      <c r="CM71" s="3">
        <f>IF($A71&gt;='576way_Regular Symbol(2wild)'!H$16,"",IF(F71=0,"",IF(OR(F71=$BW$1,F72=$BW$1,F73=$BW$1,F71=$CJ$1,F72=$CJ$1,F73=$CJ$1,F74=$BW$1,F74=$CJ$1),0,1)))</f>
        <v>1</v>
      </c>
      <c r="CO71" s="3" t="str">
        <f>IF($A71&gt;='576way_Regular Symbol(2wild)'!D$16,"",IF(B71=0,"",IF(OR(B71=$BW$1,B72=$BW$1,B73=$BW$1,B71=$CP$1,B72=$CP$1,B73=$CP$1),0,1)))</f>
        <v/>
      </c>
      <c r="CP71" s="3">
        <f>IF($A71&gt;='576way_Regular Symbol(2wild)'!E$16,"",IF(C71=0,"",IF(OR(C71=$BW$1,C72=$BW$1,C73=$BW$1,C71=$CP$1,C72=$CP$1,C73=$CP$1),0,1)))</f>
        <v>1</v>
      </c>
      <c r="CQ71" s="3" t="str">
        <f>IF($A71&gt;='576way_Regular Symbol(2wild)'!F$16,"",IF(D71=0,"",IF(OR(D71=$BW$1,D72=$BW$1,D73=$BW$1,D71=$CP$1,D72=$CP$1,D73=$CP$1,D74=$BW$1,D74=$CP$1),0,1)))</f>
        <v/>
      </c>
      <c r="CR71" s="3" t="str">
        <f>IF($A71&gt;='576way_Regular Symbol(2wild)'!G$16,"",IF(E71=0,"",IF(OR(E71=$BW$1,E72=$BW$1,E73=$BW$1,E71=$CP$1,E72=$CP$1,E73=$CP$1,E74=$BW$1,E74=$CP$1),0,1)))</f>
        <v/>
      </c>
      <c r="CS71" s="3">
        <f>IF($A71&gt;='576way_Regular Symbol(2wild)'!H$16,"",IF(F71=0,"",IF(OR(F71=$BW$1,F72=$BW$1,F73=$BW$1,F71=$CP$1,F72=$CP$1,F73=$CP$1,F74=$BW$1,F74=$CP$1),0,1)))</f>
        <v>0</v>
      </c>
      <c r="CU71" s="3" t="str">
        <f>IF($A71&gt;='576way_Regular Symbol(2wild)'!D$16,"",IF(B71=0,"",IF(OR(B71=$BW$1,B72=$BW$1,B73=$BW$1,B71=$CV$1,B72=$CV$1,B73=$CV$1),0,1)))</f>
        <v/>
      </c>
      <c r="CV71" s="3">
        <f>IF($A71&gt;='576way_Regular Symbol(2wild)'!E$16,"",IF(C71=0,"",IF(OR(C71=$BW$1,C72=$BW$1,C73=$BW$1,C71=$CV$1,C72=$CV$1,C73=$CV$1),0,1)))</f>
        <v>1</v>
      </c>
      <c r="CW71" s="3" t="str">
        <f>IF($A71&gt;='576way_Regular Symbol(2wild)'!F$16,"",IF(D71=0,"",IF(OR(D71=$BW$1,D72=$BW$1,D73=$BW$1,D71=$CV$1,D72=$CV$1,D73=$CV$1,D74=$BW$1,D74=$CV$1),0,1)))</f>
        <v/>
      </c>
      <c r="CX71" s="3" t="str">
        <f>IF($A71&gt;='576way_Regular Symbol(2wild)'!G$16,"",IF(E71=0,"",IF(OR(E71=$BW$1,E72=$BW$1,E73=$BW$1,E71=$CV$1,E72=$CV$1,E73=$CV$1,E74=$BW$1,E74=$CV$1),0,1)))</f>
        <v/>
      </c>
      <c r="CY71" s="3">
        <f>IF($A71&gt;='576way_Regular Symbol(2wild)'!H$16,"",IF(F71=0,"",IF(OR(F71=$BW$1,F72=$BW$1,F73=$BW$1,F71=$CV$1,F72=$CV$1,F73=$CV$1,F74=$BW$1,F74=$CV$1),0,1)))</f>
        <v>1</v>
      </c>
    </row>
    <row r="72" spans="1:103">
      <c r="A72" s="337">
        <f>IF('243way_Regular Symbol'!L71="","",'243way_Regular Symbol'!L71)</f>
        <v>68</v>
      </c>
      <c r="B72" s="191" t="str">
        <f>IF('576way_Regular Symbol(2wild)'!Q71="",
IF($A72-'576way_Regular Symbol(2wild)'!D$16&gt;='576way_RegularＸ_W()'!B$2-1,"",VLOOKUP($A72-'576way_Regular Symbol(2wild)'!D$16,'576way_Regular Symbol(2wild)'!$P$3:$U$99,'576way_RegularＸ_W()'!B$3+1,FALSE)),
'576way_Regular Symbol(2wild)'!Q71)</f>
        <v/>
      </c>
      <c r="C72" s="191" t="str">
        <f>IF('576way_Regular Symbol(2wild)'!R71="",
IF($A72-'576way_Regular Symbol(2wild)'!E$16&gt;='576way_RegularＸ_W()'!C$2-1,"",VLOOKUP($A72-'576way_Regular Symbol(2wild)'!E$16,'576way_Regular Symbol(2wild)'!$P$3:$U$99,'576way_RegularＸ_W()'!C$3+1,FALSE)),
'576way_Regular Symbol(2wild)'!R71)</f>
        <v>M5</v>
      </c>
      <c r="D72" s="191" t="str">
        <f>IF('576way_Regular Symbol(2wild)'!S71="",
IF($A72-'576way_Regular Symbol(2wild)'!F$16&gt;='576way_RegularＸ_W()'!D$2-1,"",VLOOKUP($A72-'576way_Regular Symbol(2wild)'!F$16,'576way_Regular Symbol(2wild)'!$P$3:$U$99,'576way_RegularＸ_W()'!D$3+1,FALSE)),
'576way_Regular Symbol(2wild)'!S71)</f>
        <v/>
      </c>
      <c r="E72" s="191" t="str">
        <f>IF('576way_Regular Symbol(2wild)'!T71="",
IF($A72-'576way_Regular Symbol(2wild)'!G$16&gt;='576way_RegularＸ_W()'!E$2-1,"",VLOOKUP($A72-'576way_Regular Symbol(2wild)'!G$16,'576way_Regular Symbol(2wild)'!$P$3:$U$99,'576way_RegularＸ_W()'!E$3+1,FALSE)),
'576way_Regular Symbol(2wild)'!T71)</f>
        <v/>
      </c>
      <c r="F72" s="191" t="str">
        <f>IF('576way_Regular Symbol(2wild)'!U71="",
IF($A72-'576way_Regular Symbol(2wild)'!H$16&gt;='576way_RegularＸ_W()'!F$2-1,"",VLOOKUP($A72-'576way_Regular Symbol(2wild)'!H$16,'576way_Regular Symbol(2wild)'!$P$3:$U$99,'576way_RegularＸ_W()'!F$3+1,FALSE)),
'576way_Regular Symbol(2wild)'!U71)</f>
        <v>Q</v>
      </c>
      <c r="N72" s="363">
        <f t="shared" si="77"/>
        <v>68</v>
      </c>
      <c r="O72" s="344" t="str">
        <f>IF($A72&gt;='576way_Regular Symbol(2wild)'!D$16,"",IF(B72="","",IF(OR(B72=$O$1,B72=$P$1,B73=$O$1,B73=$P$1,B74=$O$1,B74=$P$1),0,1)))</f>
        <v/>
      </c>
      <c r="P72" s="344">
        <f>IF($A72&gt;='576way_Regular Symbol(2wild)'!E$16,"",IF(C72="","",IF(OR(C72=$O$1,C72=$P$1,C73=$O$1,C73=$P$1,C74=$O$1,C74=$P$1),0,1)))</f>
        <v>0</v>
      </c>
      <c r="Q72" s="344" t="str">
        <f>IF($A72&gt;='576way_Regular Symbol(2wild)'!F$16,"",IF(D72="","",IF(OR(D72=$O$1,D72=$P$1,D73=$O$1,D73=$P$1,D74=$O$1,D74=$P$1,D75=$O$1,D75=$P$1),0,1)))</f>
        <v/>
      </c>
      <c r="R72" s="344" t="str">
        <f>IF($A72&gt;='576way_Regular Symbol(2wild)'!G$16,"",IF(E72="","",IF(OR(E72=$O$1,E72=$P$1,E73=$O$1,E73=$P$1,E74=$O$1,E74=$P$1,E75=$O$1,E75=$P$1),0,1)))</f>
        <v/>
      </c>
      <c r="S72" s="344" t="str">
        <f>IF($A72&gt;='576way_Regular Symbol(2wild)'!H$16,"",IF(F72="","",IF(OR(F72=$O$1,F72=$P$1,F73=$O$1,F73=$P$1,F74=$O$1,F74=$P$1,F75=$O$1,F75=$P$1),0,1)))</f>
        <v/>
      </c>
      <c r="U72" s="344" t="str">
        <f>IF($A72&gt;='576way_Regular Symbol(2wild)'!D$16,"",IF(B72=0,"",IF(OR(B72=$U$1,B72=$V$1,B73=$U$1,B73=$V$1,B74=$U$1,B74=$V$1),0,1)))</f>
        <v/>
      </c>
      <c r="V72" s="344">
        <f>IF($A72&gt;='576way_Regular Symbol(2wild)'!E$16,"",IF(C72=0,"",IF(OR(C72=$U$1,C72=$V$1,C73=$U$1,C73=$V$1,C74=$U$1,C74=$V$1),0,1)))</f>
        <v>1</v>
      </c>
      <c r="W72" s="3" t="str">
        <f>IF($A72&gt;='576way_Regular Symbol(2wild)'!F$16,"",IF(D72=0,"",IF(OR(D72=$U$1,D72=$V$1,D73=$U$1,D73=$V$1,D74=$U$1,D74=$V$1,D75=$U$1,D75=$V$1),0,1)))</f>
        <v/>
      </c>
      <c r="X72" s="3" t="str">
        <f>IF($A72&gt;='576way_Regular Symbol(2wild)'!G$16,"",IF(E72=0,"",IF(OR(E72=$U$1,E72=$V$1,E73=$U$1,E73=$V$1,E74=$U$1,E74=$V$1,E75=$U$1,E75=$V$1),0,1)))</f>
        <v/>
      </c>
      <c r="Y72" s="3" t="str">
        <f>IF($A72&gt;='576way_Regular Symbol(2wild)'!H$16,"",IF(F72=0,"",IF(OR(F72=$U$1,F72=$V$1,F73=$U$1,F73=$V$1,F74=$U$1,F74=$V$1,F75=$U$1,F75=$V$1),0,1)))</f>
        <v/>
      </c>
      <c r="AA72" s="344" t="str">
        <f>IF($A72&gt;='576way_Regular Symbol(2wild)'!D$16,"",IF(B72=0,"",IF(OR(B72=$AA$1,B72=$AB$1,B73=$AA$1,B73=$AB$1,B74=$AA$1,,B74=$AB$1),0,1)))</f>
        <v/>
      </c>
      <c r="AB72" s="344">
        <f>IF($A72&gt;='576way_Regular Symbol(2wild)'!E$16,"",IF(C72=0,"",IF(OR(C72=$AA$1,C72=$AB$1,C73=$AA$1,C73=$AB$1,C74=$AA$1,,C74=$AB$1),0,1)))</f>
        <v>1</v>
      </c>
      <c r="AC72" s="3" t="str">
        <f>IF($A72&gt;='576way_Regular Symbol(2wild)'!F$16,"",IF(D72=0,"",IF(OR(D72=$AA$1,D72=$AB$1,D73=$AA$1,D73=$AB$1,D74=$AA$1,D74=$AB$1,D75=$AA$1,D75=$AB$1),0,1)))</f>
        <v/>
      </c>
      <c r="AD72" s="3" t="str">
        <f>IF($A72&gt;='576way_Regular Symbol(2wild)'!G$16,"",IF(E72=0,"",IF(OR(E72=$AA$1,E72=$AB$1,E73=$AA$1,E73=$AB$1,E74=$AA$1,E74=$AB$1,E75=$AA$1,E75=$AB$1),0,1)))</f>
        <v/>
      </c>
      <c r="AE72" s="3" t="str">
        <f>IF($A72&gt;='576way_Regular Symbol(2wild)'!H$16,"",IF(F72=0,"",IF(OR(F72=$AA$1,F72=$AB$1,F73=$AA$1,F73=$AB$1,F74=$AA$1,F74=$AB$1,F75=$AA$1,F75=$AB$1),0,1)))</f>
        <v/>
      </c>
      <c r="AG72" s="344" t="str">
        <f>IF($A72&gt;='576way_Regular Symbol(2wild)'!D$16,"",IF(B72=0,"",IF(OR(B72=$AG$1,B72=$AH$1,B73=$AG$1,B73=$AH$1,B74=$AG$1,B74=$AH$1),0,1)))</f>
        <v/>
      </c>
      <c r="AH72" s="344">
        <f>IF($A72&gt;='576way_Regular Symbol(2wild)'!E$16,"",IF(C72=0,"",IF(OR(C72=$AG$1,C72=$AH$1,C73=$AG$1,C73=$AH$1,C74=$AG$1,C74=$AH$1),0,1)))</f>
        <v>1</v>
      </c>
      <c r="AI72" s="3" t="str">
        <f>IF($A72&gt;='576way_Regular Symbol(2wild)'!F$16,"",IF(D72=0,"",IF(OR(D72=$AG$1,D72=$AH$1,D73=$AG$1,D73=$AH$1,D74=$AG$1,D74=$AH$1,D75=$AG$1,D75=$AH$1),0,1)))</f>
        <v/>
      </c>
      <c r="AJ72" s="3" t="str">
        <f>IF($A72&gt;='576way_Regular Symbol(2wild)'!G$16,"",IF(E72=0,"",IF(OR(E72=$AG$1,E72=$AH$1,E73=$AG$1,E73=$AH$1,E74=$AG$1,E74=$AH$1,E75=$AG$1,E75=$AH$1),0,1)))</f>
        <v/>
      </c>
      <c r="AK72" s="3" t="str">
        <f>IF($A72&gt;='576way_Regular Symbol(2wild)'!H$16,"",IF(F72=0,"",IF(OR(F72=$AG$1,F72=$AH$1,F73=$AG$1,F73=$AH$1,F74=$AG$1,F74=$AH$1,F75=$AG$1,F75=$AH$1),0,1)))</f>
        <v/>
      </c>
      <c r="AM72" s="344" t="str">
        <f>IF($A72&gt;='576way_Regular Symbol(2wild)'!D$16,"",IF(B72=0,"",IF(OR(B72=$AM$1,B72=$AN$1,B73=$AM$1,B73=$AN$1,B74=$AM$1,B74=$AN$1),0,1)))</f>
        <v/>
      </c>
      <c r="AN72" s="344">
        <f>IF($A72&gt;='576way_Regular Symbol(2wild)'!E$16,"",IF(C72=0,"",IF(OR(C72=$AM$1,C72=$AN$1,C73=$AM$1,C73=$AN$1,C74=$AM$1,C74=$AN$1),0,1)))</f>
        <v>0</v>
      </c>
      <c r="AO72" s="3" t="str">
        <f>IF($A72&gt;='576way_Regular Symbol(2wild)'!F$16,"",IF(D72=0,"",IF(OR(D72=$AM$1,D72=$AN$1,D73=$AM$1,D73=$AN$1,D74=$AM$1,D74=$AN$1,D75=$AM$1,D75=$AN$1),0,1)))</f>
        <v/>
      </c>
      <c r="AP72" s="3" t="str">
        <f>IF($A72&gt;='576way_Regular Symbol(2wild)'!G$16,"",IF(E72=0,"",IF(OR(E72=$AM$1,E72=$AN$1,E73=$AM$1,E73=$AN$1,E74=$AM$1,E74=$AN$1,E75=$AM$1,E75=$AN$1),0,1)))</f>
        <v/>
      </c>
      <c r="AQ72" s="3" t="str">
        <f>IF($A72&gt;='576way_Regular Symbol(2wild)'!H$16,"",IF(F72=0,"",IF(OR(F72=$AM$1,F72=$AN$1,F73=$AM$1,F73=$AN$1,F74=$AM$1,F74=$AN$1,F75=$AM$1,F75=$AN$1),0,1)))</f>
        <v/>
      </c>
      <c r="AS72" s="344" t="str">
        <f>IF($A72&gt;='576way_Regular Symbol(2wild)'!D$16,"",IF(B72=0,"",IF(OR(B72=$AM$1,B72=$AT$1,B73=$AM$1,B73=$AT$1,B74=$AM$1,B74=$AT$1),0,1)))</f>
        <v/>
      </c>
      <c r="AT72" s="344">
        <f>IF($A72&gt;='576way_Regular Symbol(2wild)'!E$16,"",IF(C72=0,"",IF(OR(C72=$AM$1,C72=$AT$1,C73=$AM$1,C73=$AT$1,C74=$AM$1,C74=$AT$1),0,1)))</f>
        <v>1</v>
      </c>
      <c r="AU72" s="3" t="str">
        <f>IF($A72&gt;='576way_Regular Symbol(2wild)'!F$16,"",IF(D72=0,"",IF(OR(D72=$AM$1,D72=$AT$1,D73=$AM$1,D73=$AT$1,D74=$AM$1,D74=$AT$1,D75=$AM$1,D75=$AT$1),0,1)))</f>
        <v/>
      </c>
      <c r="AV72" s="3" t="str">
        <f>IF($A72&gt;='576way_Regular Symbol(2wild)'!G$16,"",IF(E72=0,"",IF(OR(E72=$AM$1,E72=$AT$1,E73=$AM$1,E73=$AT$1,E74=$AM$1,E74=$AT$1,E75=$AM$1,E75=$AT$1),0,1)))</f>
        <v/>
      </c>
      <c r="AW72" s="3" t="str">
        <f>IF($A72&gt;='576way_Regular Symbol(2wild)'!H$16,"",IF(F72=0,"",IF(OR(F72=$AM$1,F72=$AT$1,F73=$AM$1,F73=$AT$1,F74=$AM$1,F74=$AT$1,F75=$AM$1,F75=$AT$1),0,1)))</f>
        <v/>
      </c>
      <c r="AY72" s="344" t="str">
        <f>IF($A72&gt;='576way_Regular Symbol(2wild)'!D$16,"",IF(B72=0,"",IF(OR(B72=$AM$1,B72=$AZ$1,B73=$AM$1,B73=$AZ$1,B74=$AM$1,B74=$AZ$1),0,1)))</f>
        <v/>
      </c>
      <c r="AZ72" s="344">
        <f>IF($A72&gt;='576way_Regular Symbol(2wild)'!E$16,"",IF(C72=0,"",IF(OR(C72=$AM$1,C72=$AZ$1,C73=$AM$1,C73=$AZ$1,C74=$AM$1,C74=$AZ$1),0,1)))</f>
        <v>1</v>
      </c>
      <c r="BA72" s="3" t="str">
        <f>IF($A72&gt;='576way_Regular Symbol(2wild)'!F$16,"",IF(D72=0,"",IF(OR(D72=$AM$1,D72=$AZ$1,D73=$AM$1,D73=$AZ$1,D74=$AM$1,D74=$AZ$1,D75=$AM$1,D75=$AZ$1),0,1)))</f>
        <v/>
      </c>
      <c r="BB72" s="3" t="str">
        <f>IF($A72&gt;='576way_Regular Symbol(2wild)'!G$16,"",IF(E72=0,"",IF(OR(E72=$AM$1,E72=$AZ$1,E73=$AM$1,E73=$AZ$1,E74=$AM$1,E74=$AZ$1,E75=$AM$1,E75=$AZ$1),0,1)))</f>
        <v/>
      </c>
      <c r="BC72" s="3" t="str">
        <f>IF($A72&gt;='576way_Regular Symbol(2wild)'!H$16,"",IF(F72=0,"",IF(OR(F72=$AM$1,F72=$AZ$1,F73=$AM$1,F73=$AZ$1,F74=$AM$1,F74=$AZ$1,F75=$AM$1,F75=$AZ$1),0,1)))</f>
        <v/>
      </c>
      <c r="BE72" s="344" t="str">
        <f>IF($A72&gt;='576way_Regular Symbol(2wild)'!D$16,"",IF(B72=0,"",IF(OR(B72=$AM$1,B72=$BF$1,B73=$AM$1,B73=$BF$1,B74=$AM$1,B74=$BF$1),0,1)))</f>
        <v/>
      </c>
      <c r="BF72" s="344">
        <f>IF($A72&gt;='576way_Regular Symbol(2wild)'!E$16,"",IF(C72=0,"",IF(OR(C72=$AM$1,C72=$BF$1,C73=$AM$1,C73=$BF$1,C74=$AM$1,C74=$BF$1),0,1)))</f>
        <v>1</v>
      </c>
      <c r="BG72" s="3" t="str">
        <f>IF($A72&gt;='576way_Regular Symbol(2wild)'!F$16,"",IF(D72=0,"",COUNTIF(D72:D75,$BF$1)))</f>
        <v/>
      </c>
      <c r="BH72" s="3" t="str">
        <f>IF($A72&gt;='576way_Regular Symbol(2wild)'!G$16,"",IF(E72=0,"",COUNTIF(E72:E75,$BF$1)))</f>
        <v/>
      </c>
      <c r="BI72" s="3" t="str">
        <f>IF($A72&gt;='576way_Regular Symbol(2wild)'!H$16,"",IF(F72=0,"",COUNTIF(F72:F75,$BF$1)))</f>
        <v/>
      </c>
      <c r="BK72" s="344" t="str">
        <f>IF($A72&gt;='576way_Regular Symbol(2wild)'!D$16,"",IF(B72=0,"",IF(OR(B72=$AM$1,B72=$BL$1,B73=$AM$1,B73=$BL$1,B74=$AM$1,B74=$BL$1),0,1)))</f>
        <v/>
      </c>
      <c r="BL72" s="344">
        <f>IF($A72&gt;='576way_Regular Symbol(2wild)'!E$16,"",IF(C72=0,"",IF(OR(C72=$AM$1,C72=$BL$1,C73=$AM$1,C73=$BL$1,C74=$AM$1,C74=$BL$1),0,1)))</f>
        <v>1</v>
      </c>
      <c r="BM72" s="3" t="str">
        <f>IF($A72&gt;='576way_Regular Symbol(2wild)'!F$16,"",IF(D72=0,"",IF(OR(D72=$AM$1,D72=$BL$1,D73=$AM$1,D73=$BL$1,D74=$AM$1,D74=$BL$1,D75=$AM$1,D75=$BL$1),0,1)))</f>
        <v/>
      </c>
      <c r="BN72" s="3" t="str">
        <f>IF($A72&gt;='576way_Regular Symbol(2wild)'!G$16,"",IF(E72=0,"",IF(OR(E72=$AM$1,E72=$BL$1,E73=$AM$1,E73=$BL$1,E74=$AM$1,E74=$BL$1,E75=$AM$1,E75=$BL$1),0,1)))</f>
        <v/>
      </c>
      <c r="BO72" s="3" t="str">
        <f>IF($A72&gt;='576way_Regular Symbol(2wild)'!H$16,"",IF(F72=0,"",IF(OR(F72=$AM$1,F72=$BL$1,F73=$AM$1,F73=$BL$1,F74=$AM$1,F74=$BL$1,F75=$AM$1,F75=$BL$1),0,1)))</f>
        <v/>
      </c>
      <c r="BQ72" s="3" t="str">
        <f>IF($A72&gt;='576way_Regular Symbol(2wild)'!D$16,"",IF(B72=0,"",IF(OR(B72=$BQ$1,B72=$BR$1,B73=$BQ$1,B73=$BR$1,B74=$BQ$1,B74=$BR$1),0,1)))</f>
        <v/>
      </c>
      <c r="BR72" s="3">
        <f>IF($A72&gt;='576way_Regular Symbol(2wild)'!E$16,"",IF(C72=0,"",IF(OR(C72=$BQ$1,C72=$BR$1,C73=$BQ$1,C73=$BR$1,C74=$BQ$1,C74=$BR$1),0,1)))</f>
        <v>1</v>
      </c>
      <c r="BS72" s="3" t="str">
        <f>IF($A72&gt;='576way_Regular Symbol(2wild)'!F$16,"",IF(D72=0,"",IF(OR(D72=$BQ$1,D72=$BR$1,D73=$BQ$1,D73=$BR$1,D74=$BQ$1,D74=$BR$1,D75=$BQ$1,D75=$BR$1),0,1)))</f>
        <v/>
      </c>
      <c r="BT72" s="3" t="str">
        <f>IF($A72&gt;='576way_Regular Symbol(2wild)'!G$16,"",IF(E72=0,"",IF(OR(E72=$BQ$1,E72=$BR$1,E73=$BQ$1,E73=$BR$1,E74=$BQ$1,E74=$BR$1,E75=$BQ$1,E75=$BR$1),0,1)))</f>
        <v/>
      </c>
      <c r="BU72" s="3" t="str">
        <f>IF($A72&gt;='576way_Regular Symbol(2wild)'!H$16,"",IF(F72=0,"",IF(OR(F72=$BQ$1,F72=$BR$1,F73=$BQ$1,F73=$BR$1,F74=$BQ$1,F74=$BR$1,F75=$BQ$1,F75=$BR$1),0,1)))</f>
        <v/>
      </c>
      <c r="BW72" s="3" t="str">
        <f>IF($A72&gt;='576way_Regular Symbol(2wild)'!D$16,"",IF(B72=0,"",IF(OR(B72=$BW$1,B73=$BW$1,B74=$BW$1,B72=$BX$1,B73=$BX$1,B74=$BX$1),0,1)))</f>
        <v/>
      </c>
      <c r="BX72" s="3">
        <f>IF($A72&gt;='576way_Regular Symbol(2wild)'!E$16,"",IF(C72=0,"",IF(OR(C72=$BW$1,C73=$BW$1,C74=$BW$1,C72=$BX$1,C73=$BX$1,C74=$BX$1),0,1)))</f>
        <v>1</v>
      </c>
      <c r="BY72" s="3" t="str">
        <f>IF($A72&gt;='576way_Regular Symbol(2wild)'!F$16,"",IF(D72=0,"",IF(OR(D72=$BW$1,D73=$BW$1,D74=$BW$1,D72=$BX$1,D73=$BX$1,D74=$BX$1,D75=$BW$1,D75=$BX$1),0,1)))</f>
        <v/>
      </c>
      <c r="BZ72" s="3" t="str">
        <f>IF($A72&gt;='576way_Regular Symbol(2wild)'!G$16,"",IF(E72=0,"",IF(OR(E72=$BW$1,E73=$BW$1,E74=$BW$1,E72=$BX$1,E73=$BX$1,E74=$BX$1,E75=$BW$1,E75=$BX$1),0,1)))</f>
        <v/>
      </c>
      <c r="CA72" s="3" t="str">
        <f>IF($A72&gt;='576way_Regular Symbol(2wild)'!H$16,"",IF(F72=0,"",IF(OR(F72=$BW$1,F73=$BW$1,F74=$BW$1,F72=$BX$1,F73=$BX$1,F74=$BX$1,F75=$BW$1,F75=$BX$1),0,1)))</f>
        <v/>
      </c>
      <c r="CC72" s="3" t="str">
        <f>IF($A72&gt;='576way_Regular Symbol(2wild)'!D$16,"",IF(B72=0,"",IF(OR(B72=$BW$1,B73=$BW$1,B74=$BW$1,B72=$CD$1,B73=$CD$1,B74=$CD$1),0,1)))</f>
        <v/>
      </c>
      <c r="CD72" s="3">
        <f>IF($A72&gt;='576way_Regular Symbol(2wild)'!E$16,"",IF(C72=0,"",IF(OR(C72=$BW$1,C73=$BW$1,C74=$BW$1,C72=$CD$1,C73=$CD$1,C74=$CD$1),0,1)))</f>
        <v>1</v>
      </c>
      <c r="CE72" s="3" t="str">
        <f>IF($A72&gt;='576way_Regular Symbol(2wild)'!F$16,"",IF(D72=0,"",IF(OR(D72=$BW$1,D73=$BW$1,D74=$BW$1,D72=$CD$1,D73=$CD$1,D74=$CD$1,D75=$BW$1,D75=$CD$1),0,1)))</f>
        <v/>
      </c>
      <c r="CF72" s="3" t="str">
        <f>IF($A72&gt;='576way_Regular Symbol(2wild)'!G$16,"",IF(E72=0,"",IF(OR(E72=$BW$1,E73=$BW$1,E74=$BW$1,E72=$CD$1,E73=$CD$1,E74=$CD$1,E75=$BW$1,E75=$CD$1),0,1)))</f>
        <v/>
      </c>
      <c r="CG72" s="3" t="str">
        <f>IF($A72&gt;='576way_Regular Symbol(2wild)'!H$16,"",IF(F72=0,"",IF(OR(F72=$BW$1,F73=$BW$1,F74=$BW$1,F72=$CD$1,F73=$CD$1,F74=$CD$1,F75=$BW$1,F75=$CD$1),0,1)))</f>
        <v/>
      </c>
      <c r="CI72" s="3" t="str">
        <f>IF($A72&gt;='576way_Regular Symbol(2wild)'!D$16,"",IF(B72=0,"",IF(OR(B72=$BW$1,B73=$BW$1,B74=$BW$1,B72=$CJ$1,B73=$CJ$1,B74=$CJ$1),0,1)))</f>
        <v/>
      </c>
      <c r="CJ72" s="3">
        <f>IF($A72&gt;='576way_Regular Symbol(2wild)'!E$16,"",IF(C72=0,"",IF(OR(C72=$BW$1,C73=$BW$1,C74=$BW$1,C72=$CJ$1,C73=$CJ$1,C74=$CJ$1),0,1)))</f>
        <v>1</v>
      </c>
      <c r="CK72" s="3" t="str">
        <f>IF($A72&gt;='576way_Regular Symbol(2wild)'!F$16,"",IF(D72=0,"",IF(OR(D72=$BW$1,D73=$BW$1,D74=$BW$1,D72=$CJ$1,D73=$CJ$1,D74=$CJ$1,D75=$BW$1,D75=$CJ$1),0,1)))</f>
        <v/>
      </c>
      <c r="CL72" s="3" t="str">
        <f>IF($A72&gt;='576way_Regular Symbol(2wild)'!G$16,"",IF(E72=0,"",IF(OR(E72=$BW$1,E73=$BW$1,E74=$BW$1,E72=$CJ$1,E73=$CJ$1,E74=$CJ$1,E75=$BW$1,E75=$CJ$1),0,1)))</f>
        <v/>
      </c>
      <c r="CM72" s="3" t="str">
        <f>IF($A72&gt;='576way_Regular Symbol(2wild)'!H$16,"",IF(F72=0,"",IF(OR(F72=$BW$1,F73=$BW$1,F74=$BW$1,F72=$CJ$1,F73=$CJ$1,F74=$CJ$1,F75=$BW$1,F75=$CJ$1),0,1)))</f>
        <v/>
      </c>
      <c r="CO72" s="3" t="str">
        <f>IF($A72&gt;='576way_Regular Symbol(2wild)'!D$16,"",IF(B72=0,"",IF(OR(B72=$BW$1,B73=$BW$1,B74=$BW$1,B72=$CP$1,B73=$CP$1,B74=$CP$1),0,1)))</f>
        <v/>
      </c>
      <c r="CP72" s="3">
        <f>IF($A72&gt;='576way_Regular Symbol(2wild)'!E$16,"",IF(C72=0,"",IF(OR(C72=$BW$1,C73=$BW$1,C74=$BW$1,C72=$CP$1,C73=$CP$1,C74=$CP$1),0,1)))</f>
        <v>1</v>
      </c>
      <c r="CQ72" s="3" t="str">
        <f>IF($A72&gt;='576way_Regular Symbol(2wild)'!F$16,"",IF(D72=0,"",IF(OR(D72=$BW$1,D73=$BW$1,D74=$BW$1,D72=$CP$1,D73=$CP$1,D74=$CP$1,D75=$BW$1,D75=$CP$1),0,1)))</f>
        <v/>
      </c>
      <c r="CR72" s="3" t="str">
        <f>IF($A72&gt;='576way_Regular Symbol(2wild)'!G$16,"",IF(E72=0,"",IF(OR(E72=$BW$1,E73=$BW$1,E74=$BW$1,E72=$CP$1,E73=$CP$1,E74=$CP$1,E75=$BW$1,E75=$CP$1),0,1)))</f>
        <v/>
      </c>
      <c r="CS72" s="3" t="str">
        <f>IF($A72&gt;='576way_Regular Symbol(2wild)'!H$16,"",IF(F72=0,"",IF(OR(F72=$BW$1,F73=$BW$1,F74=$BW$1,F72=$CP$1,F73=$CP$1,F74=$CP$1,F75=$BW$1,F75=$CP$1),0,1)))</f>
        <v/>
      </c>
      <c r="CU72" s="3" t="str">
        <f>IF($A72&gt;='576way_Regular Symbol(2wild)'!D$16,"",IF(B72=0,"",IF(OR(B72=$BW$1,B73=$BW$1,B74=$BW$1,B72=$CV$1,B73=$CV$1,B74=$CV$1),0,1)))</f>
        <v/>
      </c>
      <c r="CV72" s="3">
        <f>IF($A72&gt;='576way_Regular Symbol(2wild)'!E$16,"",IF(C72=0,"",IF(OR(C72=$BW$1,C73=$BW$1,C74=$BW$1,C72=$CV$1,C73=$CV$1,C74=$CV$1),0,1)))</f>
        <v>1</v>
      </c>
      <c r="CW72" s="3" t="str">
        <f>IF($A72&gt;='576way_Regular Symbol(2wild)'!F$16,"",IF(D72=0,"",IF(OR(D72=$BW$1,D73=$BW$1,D74=$BW$1,D72=$CV$1,D73=$CV$1,D74=$CV$1,D75=$BW$1,D75=$CV$1),0,1)))</f>
        <v/>
      </c>
      <c r="CX72" s="3" t="str">
        <f>IF($A72&gt;='576way_Regular Symbol(2wild)'!G$16,"",IF(E72=0,"",IF(OR(E72=$BW$1,E73=$BW$1,E74=$BW$1,E72=$CV$1,E73=$CV$1,E74=$CV$1,E75=$BW$1,E75=$CV$1),0,1)))</f>
        <v/>
      </c>
      <c r="CY72" s="3" t="str">
        <f>IF($A72&gt;='576way_Regular Symbol(2wild)'!H$16,"",IF(F72=0,"",IF(OR(F72=$BW$1,F73=$BW$1,F74=$BW$1,F72=$CV$1,F73=$CV$1,F74=$CV$1,F75=$BW$1,F75=$CV$1),0,1)))</f>
        <v/>
      </c>
    </row>
    <row r="73" spans="1:103">
      <c r="A73" s="337">
        <f>IF('243way_Regular Symbol'!L72="","",'243way_Regular Symbol'!L72)</f>
        <v>69</v>
      </c>
      <c r="B73" s="191" t="str">
        <f>IF('576way_Regular Symbol(2wild)'!Q72="",
IF($A73-'576way_Regular Symbol(2wild)'!D$16&gt;='576way_RegularＸ_W()'!B$2-1,"",VLOOKUP($A73-'576way_Regular Symbol(2wild)'!D$16,'576way_Regular Symbol(2wild)'!$P$3:$U$99,'576way_RegularＸ_W()'!B$3+1,FALSE)),
'576way_Regular Symbol(2wild)'!Q72)</f>
        <v/>
      </c>
      <c r="C73" s="191" t="str">
        <f>IF('576way_Regular Symbol(2wild)'!R72="",
IF($A73-'576way_Regular Symbol(2wild)'!E$16&gt;='576way_RegularＸ_W()'!C$2-1,"",VLOOKUP($A73-'576way_Regular Symbol(2wild)'!E$16,'576way_Regular Symbol(2wild)'!$P$3:$U$99,'576way_RegularＸ_W()'!C$3+1,FALSE)),
'576way_Regular Symbol(2wild)'!R72)</f>
        <v>M1</v>
      </c>
      <c r="D73" s="191" t="str">
        <f>IF('576way_Regular Symbol(2wild)'!S72="",
IF($A73-'576way_Regular Symbol(2wild)'!F$16&gt;='576way_RegularＸ_W()'!D$2-1,"",VLOOKUP($A73-'576way_Regular Symbol(2wild)'!F$16,'576way_Regular Symbol(2wild)'!$P$3:$U$99,'576way_RegularＸ_W()'!D$3+1,FALSE)),
'576way_Regular Symbol(2wild)'!S72)</f>
        <v/>
      </c>
      <c r="E73" s="191" t="str">
        <f>IF('576way_Regular Symbol(2wild)'!T72="",
IF($A73-'576way_Regular Symbol(2wild)'!G$16&gt;='576way_RegularＸ_W()'!E$2-1,"",VLOOKUP($A73-'576way_Regular Symbol(2wild)'!G$16,'576way_Regular Symbol(2wild)'!$P$3:$U$99,'576way_RegularＸ_W()'!E$3+1,FALSE)),
'576way_Regular Symbol(2wild)'!T72)</f>
        <v/>
      </c>
      <c r="F73" s="191" t="str">
        <f>IF('576way_Regular Symbol(2wild)'!U72="",
IF($A73-'576way_Regular Symbol(2wild)'!H$16&gt;='576way_RegularＸ_W()'!F$2-1,"",VLOOKUP($A73-'576way_Regular Symbol(2wild)'!H$16,'576way_Regular Symbol(2wild)'!$P$3:$U$99,'576way_RegularＸ_W()'!F$3+1,FALSE)),
'576way_Regular Symbol(2wild)'!U72)</f>
        <v>TE</v>
      </c>
      <c r="N73" s="363">
        <f t="shared" si="77"/>
        <v>69</v>
      </c>
      <c r="O73" s="344" t="str">
        <f>IF($A73&gt;='576way_Regular Symbol(2wild)'!D$16,"",IF(B73="","",IF(OR(B73=$O$1,B73=$P$1,B74=$O$1,B74=$P$1,B75=$O$1,B75=$P$1),0,1)))</f>
        <v/>
      </c>
      <c r="P73" s="344">
        <f>IF($A73&gt;='576way_Regular Symbol(2wild)'!E$16,"",IF(C73="","",IF(OR(C73=$O$1,C73=$P$1,C74=$O$1,C74=$P$1,C75=$O$1,C75=$P$1),0,1)))</f>
        <v>0</v>
      </c>
      <c r="Q73" s="344" t="str">
        <f>IF($A73&gt;='576way_Regular Symbol(2wild)'!F$16,"",IF(D73="","",IF(OR(D73=$O$1,D73=$P$1,D74=$O$1,D74=$P$1,D75=$O$1,D75=$P$1,D76=$O$1,D76=$P$1),0,1)))</f>
        <v/>
      </c>
      <c r="R73" s="344" t="str">
        <f>IF($A73&gt;='576way_Regular Symbol(2wild)'!G$16,"",IF(E73="","",IF(OR(E73=$O$1,E73=$P$1,E74=$O$1,E74=$P$1,E75=$O$1,E75=$P$1,E76=$O$1,E76=$P$1),0,1)))</f>
        <v/>
      </c>
      <c r="S73" s="344" t="str">
        <f>IF($A73&gt;='576way_Regular Symbol(2wild)'!H$16,"",IF(F73="","",IF(OR(F73=$O$1,F73=$P$1,F74=$O$1,F74=$P$1,F75=$O$1,F75=$P$1,F76=$O$1,F76=$P$1),0,1)))</f>
        <v/>
      </c>
      <c r="U73" s="344" t="str">
        <f>IF($A73&gt;='576way_Regular Symbol(2wild)'!D$16,"",IF(B73=0,"",IF(OR(B73=$U$1,B73=$V$1,B74=$U$1,B74=$V$1,B75=$U$1,B75=$V$1),0,1)))</f>
        <v/>
      </c>
      <c r="V73" s="344">
        <f>IF($A73&gt;='576way_Regular Symbol(2wild)'!E$16,"",IF(C73=0,"",IF(OR(C73=$U$1,C73=$V$1,C74=$U$1,C74=$V$1,C75=$U$1,C75=$V$1),0,1)))</f>
        <v>1</v>
      </c>
      <c r="W73" s="3" t="str">
        <f>IF($A73&gt;='576way_Regular Symbol(2wild)'!F$16,"",IF(D73=0,"",IF(OR(D73=$U$1,D73=$V$1,D74=$U$1,D74=$V$1,D75=$U$1,D75=$V$1,D76=$U$1,D76=$V$1),0,1)))</f>
        <v/>
      </c>
      <c r="X73" s="3" t="str">
        <f>IF($A73&gt;='576way_Regular Symbol(2wild)'!G$16,"",IF(E73=0,"",IF(OR(E73=$U$1,E73=$V$1,E74=$U$1,E74=$V$1,E75=$U$1,E75=$V$1,E76=$U$1,E76=$V$1),0,1)))</f>
        <v/>
      </c>
      <c r="Y73" s="3" t="str">
        <f>IF($A73&gt;='576way_Regular Symbol(2wild)'!H$16,"",IF(F73=0,"",IF(OR(F73=$U$1,F73=$V$1,F74=$U$1,F74=$V$1,F75=$U$1,F75=$V$1,F76=$U$1,F76=$V$1),0,1)))</f>
        <v/>
      </c>
      <c r="AA73" s="344" t="str">
        <f>IF($A73&gt;='576way_Regular Symbol(2wild)'!D$16,"",IF(B73=0,"",IF(OR(B73=$AA$1,B73=$AB$1,B74=$AA$1,B74=$AB$1,B75=$AA$1,,B75=$AB$1),0,1)))</f>
        <v/>
      </c>
      <c r="AB73" s="344">
        <f>IF($A73&gt;='576way_Regular Symbol(2wild)'!E$16,"",IF(C73=0,"",IF(OR(C73=$AA$1,C73=$AB$1,C74=$AA$1,C74=$AB$1,C75=$AA$1,,C75=$AB$1),0,1)))</f>
        <v>1</v>
      </c>
      <c r="AC73" s="3" t="str">
        <f>IF($A73&gt;='576way_Regular Symbol(2wild)'!F$16,"",IF(D73=0,"",IF(OR(D73=$AA$1,D73=$AB$1,D74=$AA$1,D74=$AB$1,D75=$AA$1,D75=$AB$1,D76=$AA$1,D76=$AB$1),0,1)))</f>
        <v/>
      </c>
      <c r="AD73" s="3" t="str">
        <f>IF($A73&gt;='576way_Regular Symbol(2wild)'!G$16,"",IF(E73=0,"",IF(OR(E73=$AA$1,E73=$AB$1,E74=$AA$1,E74=$AB$1,E75=$AA$1,E75=$AB$1,E76=$AA$1,E76=$AB$1),0,1)))</f>
        <v/>
      </c>
      <c r="AE73" s="3" t="str">
        <f>IF($A73&gt;='576way_Regular Symbol(2wild)'!H$16,"",IF(F73=0,"",IF(OR(F73=$AA$1,F73=$AB$1,F74=$AA$1,F74=$AB$1,F75=$AA$1,F75=$AB$1,F76=$AA$1,F76=$AB$1),0,1)))</f>
        <v/>
      </c>
      <c r="AG73" s="344" t="str">
        <f>IF($A73&gt;='576way_Regular Symbol(2wild)'!D$16,"",IF(B73=0,"",IF(OR(B73=$AG$1,B73=$AH$1,B74=$AG$1,B74=$AH$1,B75=$AG$1,B75=$AH$1),0,1)))</f>
        <v/>
      </c>
      <c r="AH73" s="344">
        <f>IF($A73&gt;='576way_Regular Symbol(2wild)'!E$16,"",IF(C73=0,"",IF(OR(C73=$AG$1,C73=$AH$1,C74=$AG$1,C74=$AH$1,C75=$AG$1,C75=$AH$1),0,1)))</f>
        <v>1</v>
      </c>
      <c r="AI73" s="3" t="str">
        <f>IF($A73&gt;='576way_Regular Symbol(2wild)'!F$16,"",IF(D73=0,"",IF(OR(D73=$AG$1,D73=$AH$1,D74=$AG$1,D74=$AH$1,D75=$AG$1,D75=$AH$1,D76=$AG$1,D76=$AH$1),0,1)))</f>
        <v/>
      </c>
      <c r="AJ73" s="3" t="str">
        <f>IF($A73&gt;='576way_Regular Symbol(2wild)'!G$16,"",IF(E73=0,"",IF(OR(E73=$AG$1,E73=$AH$1,E74=$AG$1,E74=$AH$1,E75=$AG$1,E75=$AH$1,E76=$AG$1,E76=$AH$1),0,1)))</f>
        <v/>
      </c>
      <c r="AK73" s="3" t="str">
        <f>IF($A73&gt;='576way_Regular Symbol(2wild)'!H$16,"",IF(F73=0,"",IF(OR(F73=$AG$1,F73=$AH$1,F74=$AG$1,F74=$AH$1,F75=$AG$1,F75=$AH$1,F76=$AG$1,F76=$AH$1),0,1)))</f>
        <v/>
      </c>
      <c r="AM73" s="344" t="str">
        <f>IF($A73&gt;='576way_Regular Symbol(2wild)'!D$16,"",IF(B73=0,"",IF(OR(B73=$AM$1,B73=$AN$1,B74=$AM$1,B74=$AN$1,B75=$AM$1,B75=$AN$1),0,1)))</f>
        <v/>
      </c>
      <c r="AN73" s="344">
        <f>IF($A73&gt;='576way_Regular Symbol(2wild)'!E$16,"",IF(C73=0,"",IF(OR(C73=$AM$1,C73=$AN$1,C74=$AM$1,C74=$AN$1,C75=$AM$1,C75=$AN$1),0,1)))</f>
        <v>1</v>
      </c>
      <c r="AO73" s="3" t="str">
        <f>IF($A73&gt;='576way_Regular Symbol(2wild)'!F$16,"",IF(D73=0,"",IF(OR(D73=$AM$1,D73=$AN$1,D74=$AM$1,D74=$AN$1,D75=$AM$1,D75=$AN$1,D76=$AM$1,D76=$AN$1),0,1)))</f>
        <v/>
      </c>
      <c r="AP73" s="3" t="str">
        <f>IF($A73&gt;='576way_Regular Symbol(2wild)'!G$16,"",IF(E73=0,"",IF(OR(E73=$AM$1,E73=$AN$1,E74=$AM$1,E74=$AN$1,E75=$AM$1,E75=$AN$1,E76=$AM$1,E76=$AN$1),0,1)))</f>
        <v/>
      </c>
      <c r="AQ73" s="3" t="str">
        <f>IF($A73&gt;='576way_Regular Symbol(2wild)'!H$16,"",IF(F73=0,"",IF(OR(F73=$AM$1,F73=$AN$1,F74=$AM$1,F74=$AN$1,F75=$AM$1,F75=$AN$1,F76=$AM$1,F76=$AN$1),0,1)))</f>
        <v/>
      </c>
      <c r="AS73" s="344" t="str">
        <f>IF($A73&gt;='576way_Regular Symbol(2wild)'!D$16,"",IF(B73=0,"",IF(OR(B73=$AM$1,B73=$AT$1,B74=$AM$1,B74=$AT$1,B75=$AM$1,B75=$AT$1),0,1)))</f>
        <v/>
      </c>
      <c r="AT73" s="344">
        <f>IF($A73&gt;='576way_Regular Symbol(2wild)'!E$16,"",IF(C73=0,"",IF(OR(C73=$AM$1,C73=$AT$1,C74=$AM$1,C74=$AT$1,C75=$AM$1,C75=$AT$1),0,1)))</f>
        <v>1</v>
      </c>
      <c r="AU73" s="3" t="str">
        <f>IF($A73&gt;='576way_Regular Symbol(2wild)'!F$16,"",IF(D73=0,"",IF(OR(D73=$AM$1,D73=$AT$1,D74=$AM$1,D74=$AT$1,D75=$AM$1,D75=$AT$1,D76=$AM$1,D76=$AT$1),0,1)))</f>
        <v/>
      </c>
      <c r="AV73" s="3" t="str">
        <f>IF($A73&gt;='576way_Regular Symbol(2wild)'!G$16,"",IF(E73=0,"",IF(OR(E73=$AM$1,E73=$AT$1,E74=$AM$1,E74=$AT$1,E75=$AM$1,E75=$AT$1,E76=$AM$1,E76=$AT$1),0,1)))</f>
        <v/>
      </c>
      <c r="AW73" s="3" t="str">
        <f>IF($A73&gt;='576way_Regular Symbol(2wild)'!H$16,"",IF(F73=0,"",IF(OR(F73=$AM$1,F73=$AT$1,F74=$AM$1,F74=$AT$1,F75=$AM$1,F75=$AT$1,F76=$AM$1,F76=$AT$1),0,1)))</f>
        <v/>
      </c>
      <c r="AY73" s="344" t="str">
        <f>IF($A73&gt;='576way_Regular Symbol(2wild)'!D$16,"",IF(B73=0,"",IF(OR(B73=$AM$1,B73=$AZ$1,B74=$AM$1,B74=$AZ$1,B75=$AM$1,B75=$AZ$1),0,1)))</f>
        <v/>
      </c>
      <c r="AZ73" s="344">
        <f>IF($A73&gt;='576way_Regular Symbol(2wild)'!E$16,"",IF(C73=0,"",IF(OR(C73=$AM$1,C73=$AZ$1,C74=$AM$1,C74=$AZ$1,C75=$AM$1,C75=$AZ$1),0,1)))</f>
        <v>1</v>
      </c>
      <c r="BA73" s="3" t="str">
        <f>IF($A73&gt;='576way_Regular Symbol(2wild)'!F$16,"",IF(D73=0,"",IF(OR(D73=$AM$1,D73=$AZ$1,D74=$AM$1,D74=$AZ$1,D75=$AM$1,D75=$AZ$1,D76=$AM$1,D76=$AZ$1),0,1)))</f>
        <v/>
      </c>
      <c r="BB73" s="3" t="str">
        <f>IF($A73&gt;='576way_Regular Symbol(2wild)'!G$16,"",IF(E73=0,"",IF(OR(E73=$AM$1,E73=$AZ$1,E74=$AM$1,E74=$AZ$1,E75=$AM$1,E75=$AZ$1,E76=$AM$1,E76=$AZ$1),0,1)))</f>
        <v/>
      </c>
      <c r="BC73" s="3" t="str">
        <f>IF($A73&gt;='576way_Regular Symbol(2wild)'!H$16,"",IF(F73=0,"",IF(OR(F73=$AM$1,F73=$AZ$1,F74=$AM$1,F74=$AZ$1,F75=$AM$1,F75=$AZ$1,F76=$AM$1,F76=$AZ$1),0,1)))</f>
        <v/>
      </c>
      <c r="BE73" s="344" t="str">
        <f>IF($A73&gt;='576way_Regular Symbol(2wild)'!D$16,"",IF(B73=0,"",IF(OR(B73=$AM$1,B73=$BF$1,B74=$AM$1,B74=$BF$1,B75=$AM$1,B75=$BF$1),0,1)))</f>
        <v/>
      </c>
      <c r="BF73" s="344">
        <f>IF($A73&gt;='576way_Regular Symbol(2wild)'!E$16,"",IF(C73=0,"",IF(OR(C73=$AM$1,C73=$BF$1,C74=$AM$1,C74=$BF$1,C75=$AM$1,C75=$BF$1),0,1)))</f>
        <v>1</v>
      </c>
      <c r="BG73" s="3" t="str">
        <f>IF($A73&gt;='576way_Regular Symbol(2wild)'!F$16,"",IF(D73=0,"",COUNTIF(D73:D76,$BF$1)))</f>
        <v/>
      </c>
      <c r="BH73" s="3" t="str">
        <f>IF($A73&gt;='576way_Regular Symbol(2wild)'!G$16,"",IF(E73=0,"",COUNTIF(E73:E76,$BF$1)))</f>
        <v/>
      </c>
      <c r="BI73" s="3" t="str">
        <f>IF($A73&gt;='576way_Regular Symbol(2wild)'!H$16,"",IF(F73=0,"",COUNTIF(F73:F76,$BF$1)))</f>
        <v/>
      </c>
      <c r="BK73" s="344" t="str">
        <f>IF($A73&gt;='576way_Regular Symbol(2wild)'!D$16,"",IF(B73=0,"",IF(OR(B73=$AM$1,B73=$BL$1,B74=$AM$1,B74=$BL$1,B75=$AM$1,B75=$BL$1),0,1)))</f>
        <v/>
      </c>
      <c r="BL73" s="344">
        <f>IF($A73&gt;='576way_Regular Symbol(2wild)'!E$16,"",IF(C73=0,"",IF(OR(C73=$AM$1,C73=$BL$1,C74=$AM$1,C74=$BL$1,C75=$AM$1,C75=$BL$1),0,1)))</f>
        <v>1</v>
      </c>
      <c r="BM73" s="3" t="str">
        <f>IF($A73&gt;='576way_Regular Symbol(2wild)'!F$16,"",IF(D73=0,"",IF(OR(D73=$AM$1,D73=$BL$1,D74=$AM$1,D74=$BL$1,D75=$AM$1,D75=$BL$1,D76=$AM$1,D76=$BL$1),0,1)))</f>
        <v/>
      </c>
      <c r="BN73" s="3" t="str">
        <f>IF($A73&gt;='576way_Regular Symbol(2wild)'!G$16,"",IF(E73=0,"",IF(OR(E73=$AM$1,E73=$BL$1,E74=$AM$1,E74=$BL$1,E75=$AM$1,E75=$BL$1,E76=$AM$1,E76=$BL$1),0,1)))</f>
        <v/>
      </c>
      <c r="BO73" s="3" t="str">
        <f>IF($A73&gt;='576way_Regular Symbol(2wild)'!H$16,"",IF(F73=0,"",IF(OR(F73=$AM$1,F73=$BL$1,F74=$AM$1,F74=$BL$1,F75=$AM$1,F75=$BL$1,F76=$AM$1,F76=$BL$1),0,1)))</f>
        <v/>
      </c>
      <c r="BQ73" s="3" t="str">
        <f>IF($A73&gt;='576way_Regular Symbol(2wild)'!D$16,"",IF(B73=0,"",IF(OR(B73=$BQ$1,B73=$BR$1,B74=$BQ$1,B74=$BR$1,B75=$BQ$1,B75=$BR$1),0,1)))</f>
        <v/>
      </c>
      <c r="BR73" s="3">
        <f>IF($A73&gt;='576way_Regular Symbol(2wild)'!E$16,"",IF(C73=0,"",IF(OR(C73=$BQ$1,C73=$BR$1,C74=$BQ$1,C74=$BR$1,C75=$BQ$1,C75=$BR$1),0,1)))</f>
        <v>1</v>
      </c>
      <c r="BS73" s="3" t="str">
        <f>IF($A73&gt;='576way_Regular Symbol(2wild)'!F$16,"",IF(D73=0,"",IF(OR(D73=$BQ$1,D73=$BR$1,D74=$BQ$1,D74=$BR$1,D75=$BQ$1,D75=$BR$1,D76=$BQ$1,D76=$BR$1),0,1)))</f>
        <v/>
      </c>
      <c r="BT73" s="3" t="str">
        <f>IF($A73&gt;='576way_Regular Symbol(2wild)'!G$16,"",IF(E73=0,"",IF(OR(E73=$BQ$1,E73=$BR$1,E74=$BQ$1,E74=$BR$1,E75=$BQ$1,E75=$BR$1,E76=$BQ$1,E76=$BR$1),0,1)))</f>
        <v/>
      </c>
      <c r="BU73" s="3" t="str">
        <f>IF($A73&gt;='576way_Regular Symbol(2wild)'!H$16,"",IF(F73=0,"",IF(OR(F73=$BQ$1,F73=$BR$1,F74=$BQ$1,F74=$BR$1,F75=$BQ$1,F75=$BR$1,F76=$BQ$1,F76=$BR$1),0,1)))</f>
        <v/>
      </c>
      <c r="BW73" s="3" t="str">
        <f>IF($A73&gt;='576way_Regular Symbol(2wild)'!D$16,"",IF(B73=0,"",IF(OR(B73=$BW$1,B74=$BW$1,B75=$BW$1,B73=$BX$1,B74=$BX$1,B75=$BX$1),0,1)))</f>
        <v/>
      </c>
      <c r="BX73" s="3">
        <f>IF($A73&gt;='576way_Regular Symbol(2wild)'!E$16,"",IF(C73=0,"",IF(OR(C73=$BW$1,C74=$BW$1,C75=$BW$1,C73=$BX$1,C74=$BX$1,C75=$BX$1),0,1)))</f>
        <v>1</v>
      </c>
      <c r="BY73" s="3" t="str">
        <f>IF($A73&gt;='576way_Regular Symbol(2wild)'!F$16,"",IF(D73=0,"",IF(OR(D73=$BW$1,D74=$BW$1,D75=$BW$1,D73=$BX$1,D74=$BX$1,D75=$BX$1,D76=$BW$1,D76=$BX$1),0,1)))</f>
        <v/>
      </c>
      <c r="BZ73" s="3" t="str">
        <f>IF($A73&gt;='576way_Regular Symbol(2wild)'!G$16,"",IF(E73=0,"",IF(OR(E73=$BW$1,E74=$BW$1,E75=$BW$1,E73=$BX$1,E74=$BX$1,E75=$BX$1,E76=$BW$1,E76=$BX$1),0,1)))</f>
        <v/>
      </c>
      <c r="CA73" s="3" t="str">
        <f>IF($A73&gt;='576way_Regular Symbol(2wild)'!H$16,"",IF(F73=0,"",IF(OR(F73=$BW$1,F74=$BW$1,F75=$BW$1,F73=$BX$1,F74=$BX$1,F75=$BX$1,F76=$BW$1,F76=$BX$1),0,1)))</f>
        <v/>
      </c>
      <c r="CC73" s="3" t="str">
        <f>IF($A73&gt;='576way_Regular Symbol(2wild)'!D$16,"",IF(B73=0,"",IF(OR(B73=$BW$1,B74=$BW$1,B75=$BW$1,B73=$CD$1,B74=$CD$1,B75=$CD$1),0,1)))</f>
        <v/>
      </c>
      <c r="CD73" s="3">
        <f>IF($A73&gt;='576way_Regular Symbol(2wild)'!E$16,"",IF(C73=0,"",IF(OR(C73=$BW$1,C74=$BW$1,C75=$BW$1,C73=$CD$1,C74=$CD$1,C75=$CD$1),0,1)))</f>
        <v>1</v>
      </c>
      <c r="CE73" s="3" t="str">
        <f>IF($A73&gt;='576way_Regular Symbol(2wild)'!F$16,"",IF(D73=0,"",IF(OR(D73=$BW$1,D74=$BW$1,D75=$BW$1,D73=$CD$1,D74=$CD$1,D75=$CD$1,D76=$BW$1,D76=$CD$1),0,1)))</f>
        <v/>
      </c>
      <c r="CF73" s="3" t="str">
        <f>IF($A73&gt;='576way_Regular Symbol(2wild)'!G$16,"",IF(E73=0,"",IF(OR(E73=$BW$1,E74=$BW$1,E75=$BW$1,E73=$CD$1,E74=$CD$1,E75=$CD$1,E76=$BW$1,E76=$CD$1),0,1)))</f>
        <v/>
      </c>
      <c r="CG73" s="3" t="str">
        <f>IF($A73&gt;='576way_Regular Symbol(2wild)'!H$16,"",IF(F73=0,"",IF(OR(F73=$BW$1,F74=$BW$1,F75=$BW$1,F73=$CD$1,F74=$CD$1,F75=$CD$1,F76=$BW$1,F76=$CD$1),0,1)))</f>
        <v/>
      </c>
      <c r="CI73" s="3" t="str">
        <f>IF($A73&gt;='576way_Regular Symbol(2wild)'!D$16,"",IF(B73=0,"",IF(OR(B73=$BW$1,B74=$BW$1,B75=$BW$1,B73=$CJ$1,B74=$CJ$1,B75=$CJ$1),0,1)))</f>
        <v/>
      </c>
      <c r="CJ73" s="3">
        <f>IF($A73&gt;='576way_Regular Symbol(2wild)'!E$16,"",IF(C73=0,"",IF(OR(C73=$BW$1,C74=$BW$1,C75=$BW$1,C73=$CJ$1,C74=$CJ$1,C75=$CJ$1),0,1)))</f>
        <v>0</v>
      </c>
      <c r="CK73" s="3" t="str">
        <f>IF($A73&gt;='576way_Regular Symbol(2wild)'!F$16,"",IF(D73=0,"",IF(OR(D73=$BW$1,D74=$BW$1,D75=$BW$1,D73=$CJ$1,D74=$CJ$1,D75=$CJ$1,D76=$BW$1,D76=$CJ$1),0,1)))</f>
        <v/>
      </c>
      <c r="CL73" s="3" t="str">
        <f>IF($A73&gt;='576way_Regular Symbol(2wild)'!G$16,"",IF(E73=0,"",IF(OR(E73=$BW$1,E74=$BW$1,E75=$BW$1,E73=$CJ$1,E74=$CJ$1,E75=$CJ$1,E76=$BW$1,E76=$CJ$1),0,1)))</f>
        <v/>
      </c>
      <c r="CM73" s="3" t="str">
        <f>IF($A73&gt;='576way_Regular Symbol(2wild)'!H$16,"",IF(F73=0,"",IF(OR(F73=$BW$1,F74=$BW$1,F75=$BW$1,F73=$CJ$1,F74=$CJ$1,F75=$CJ$1,F76=$BW$1,F76=$CJ$1),0,1)))</f>
        <v/>
      </c>
      <c r="CO73" s="3" t="str">
        <f>IF($A73&gt;='576way_Regular Symbol(2wild)'!D$16,"",IF(B73=0,"",IF(OR(B73=$BW$1,B74=$BW$1,B75=$BW$1,B73=$CP$1,B74=$CP$1,B75=$CP$1),0,1)))</f>
        <v/>
      </c>
      <c r="CP73" s="3">
        <f>IF($A73&gt;='576way_Regular Symbol(2wild)'!E$16,"",IF(C73=0,"",IF(OR(C73=$BW$1,C74=$BW$1,C75=$BW$1,C73=$CP$1,C74=$CP$1,C75=$CP$1),0,1)))</f>
        <v>1</v>
      </c>
      <c r="CQ73" s="3" t="str">
        <f>IF($A73&gt;='576way_Regular Symbol(2wild)'!F$16,"",IF(D73=0,"",IF(OR(D73=$BW$1,D74=$BW$1,D75=$BW$1,D73=$CP$1,D74=$CP$1,D75=$CP$1,D76=$BW$1,D76=$CP$1),0,1)))</f>
        <v/>
      </c>
      <c r="CR73" s="3" t="str">
        <f>IF($A73&gt;='576way_Regular Symbol(2wild)'!G$16,"",IF(E73=0,"",IF(OR(E73=$BW$1,E74=$BW$1,E75=$BW$1,E73=$CP$1,E74=$CP$1,E75=$CP$1,E76=$BW$1,E76=$CP$1),0,1)))</f>
        <v/>
      </c>
      <c r="CS73" s="3" t="str">
        <f>IF($A73&gt;='576way_Regular Symbol(2wild)'!H$16,"",IF(F73=0,"",IF(OR(F73=$BW$1,F74=$BW$1,F75=$BW$1,F73=$CP$1,F74=$CP$1,F75=$CP$1,F76=$BW$1,F76=$CP$1),0,1)))</f>
        <v/>
      </c>
      <c r="CU73" s="3" t="str">
        <f>IF($A73&gt;='576way_Regular Symbol(2wild)'!D$16,"",IF(B73=0,"",IF(OR(B73=$BW$1,B74=$BW$1,B75=$BW$1,B73=$CV$1,B74=$CV$1,B75=$CV$1),0,1)))</f>
        <v/>
      </c>
      <c r="CV73" s="3">
        <f>IF($A73&gt;='576way_Regular Symbol(2wild)'!E$16,"",IF(C73=0,"",IF(OR(C73=$BW$1,C74=$BW$1,C75=$BW$1,C73=$CV$1,C74=$CV$1,C75=$CV$1),0,1)))</f>
        <v>1</v>
      </c>
      <c r="CW73" s="3" t="str">
        <f>IF($A73&gt;='576way_Regular Symbol(2wild)'!F$16,"",IF(D73=0,"",IF(OR(D73=$BW$1,D74=$BW$1,D75=$BW$1,D73=$CV$1,D74=$CV$1,D75=$CV$1,D76=$BW$1,D76=$CV$1),0,1)))</f>
        <v/>
      </c>
      <c r="CX73" s="3" t="str">
        <f>IF($A73&gt;='576way_Regular Symbol(2wild)'!G$16,"",IF(E73=0,"",IF(OR(E73=$BW$1,E74=$BW$1,E75=$BW$1,E73=$CV$1,E74=$CV$1,E75=$CV$1,E76=$BW$1,E76=$CV$1),0,1)))</f>
        <v/>
      </c>
      <c r="CY73" s="3" t="str">
        <f>IF($A73&gt;='576way_Regular Symbol(2wild)'!H$16,"",IF(F73=0,"",IF(OR(F73=$BW$1,F74=$BW$1,F75=$BW$1,F73=$CV$1,F74=$CV$1,F75=$CV$1,F76=$BW$1,F76=$CV$1),0,1)))</f>
        <v/>
      </c>
    </row>
    <row r="74" spans="1:103">
      <c r="A74" s="337">
        <f>IF('243way_Regular Symbol'!L73="","",'243way_Regular Symbol'!L73)</f>
        <v>70</v>
      </c>
      <c r="B74" s="191" t="str">
        <f>IF('576way_Regular Symbol(2wild)'!Q73="",
IF($A74-'576way_Regular Symbol(2wild)'!D$16&gt;='576way_RegularＸ_W()'!B$2-1,"",VLOOKUP($A74-'576way_Regular Symbol(2wild)'!D$16,'576way_Regular Symbol(2wild)'!$P$3:$U$99,'576way_RegularＸ_W()'!B$3+1,FALSE)),
'576way_Regular Symbol(2wild)'!Q73)</f>
        <v/>
      </c>
      <c r="C74" s="191" t="str">
        <f>IF('576way_Regular Symbol(2wild)'!R73="",
IF($A74-'576way_Regular Symbol(2wild)'!E$16&gt;='576way_RegularＸ_W()'!C$2-1,"",VLOOKUP($A74-'576way_Regular Symbol(2wild)'!E$16,'576way_Regular Symbol(2wild)'!$P$3:$U$99,'576way_RegularＸ_W()'!C$3+1,FALSE)),
'576way_Regular Symbol(2wild)'!R73)</f>
        <v>M1</v>
      </c>
      <c r="D74" s="191" t="str">
        <f>IF('576way_Regular Symbol(2wild)'!S73="",
IF($A74-'576way_Regular Symbol(2wild)'!F$16&gt;='576way_RegularＸ_W()'!D$2-1,"",VLOOKUP($A74-'576way_Regular Symbol(2wild)'!F$16,'576way_Regular Symbol(2wild)'!$P$3:$U$99,'576way_RegularＸ_W()'!D$3+1,FALSE)),
'576way_Regular Symbol(2wild)'!S73)</f>
        <v/>
      </c>
      <c r="E74" s="191" t="str">
        <f>IF('576way_Regular Symbol(2wild)'!T73="",
IF($A74-'576way_Regular Symbol(2wild)'!G$16&gt;='576way_RegularＸ_W()'!E$2-1,"",VLOOKUP($A74-'576way_Regular Symbol(2wild)'!G$16,'576way_Regular Symbol(2wild)'!$P$3:$U$99,'576way_RegularＸ_W()'!E$3+1,FALSE)),
'576way_Regular Symbol(2wild)'!T73)</f>
        <v/>
      </c>
      <c r="F74" s="191" t="str">
        <f>IF('576way_Regular Symbol(2wild)'!U73="",
IF($A74-'576way_Regular Symbol(2wild)'!H$16&gt;='576way_RegularＸ_W()'!F$2-1,"",VLOOKUP($A74-'576way_Regular Symbol(2wild)'!H$16,'576way_Regular Symbol(2wild)'!$P$3:$U$99,'576way_RegularＸ_W()'!F$3+1,FALSE)),
'576way_Regular Symbol(2wild)'!U73)</f>
        <v>TE</v>
      </c>
      <c r="N74" s="363">
        <f t="shared" si="77"/>
        <v>70</v>
      </c>
      <c r="O74" s="344" t="str">
        <f>IF($A74&gt;='576way_Regular Symbol(2wild)'!D$16,"",IF(B74="","",IF(OR(B74=$O$1,B74=$P$1,B75=$O$1,B75=$P$1,B76=$O$1,B76=$P$1),0,1)))</f>
        <v/>
      </c>
      <c r="P74" s="344">
        <f>IF($A74&gt;='576way_Regular Symbol(2wild)'!E$16,"",IF(C74="","",IF(OR(C74=$O$1,C74=$P$1,C75=$O$1,C75=$P$1,C76=$O$1,C76=$P$1),0,1)))</f>
        <v>0</v>
      </c>
      <c r="Q74" s="344" t="str">
        <f>IF($A74&gt;='576way_Regular Symbol(2wild)'!F$16,"",IF(D74="","",IF(OR(D74=$O$1,D74=$P$1,D75=$O$1,D75=$P$1,D76=$O$1,D76=$P$1,D77=$O$1,D77=$P$1),0,1)))</f>
        <v/>
      </c>
      <c r="R74" s="344" t="str">
        <f>IF($A74&gt;='576way_Regular Symbol(2wild)'!G$16,"",IF(E74="","",IF(OR(E74=$O$1,E74=$P$1,E75=$O$1,E75=$P$1,E76=$O$1,E76=$P$1,E77=$O$1,E77=$P$1),0,1)))</f>
        <v/>
      </c>
      <c r="S74" s="344" t="str">
        <f>IF($A74&gt;='576way_Regular Symbol(2wild)'!H$16,"",IF(F74="","",IF(OR(F74=$O$1,F74=$P$1,F75=$O$1,F75=$P$1,F76=$O$1,F76=$P$1,F77=$O$1,F77=$P$1),0,1)))</f>
        <v/>
      </c>
      <c r="U74" s="344" t="str">
        <f>IF($A74&gt;='576way_Regular Symbol(2wild)'!D$16,"",IF(B74=0,"",IF(OR(B74=$U$1,B74=$V$1,B75=$U$1,B75=$V$1,B76=$U$1,B76=$V$1),0,1)))</f>
        <v/>
      </c>
      <c r="V74" s="344">
        <f>IF($A74&gt;='576way_Regular Symbol(2wild)'!E$16,"",IF(C74=0,"",IF(OR(C74=$U$1,C74=$V$1,C75=$U$1,C75=$V$1,C76=$U$1,C76=$V$1),0,1)))</f>
        <v>1</v>
      </c>
      <c r="W74" s="3" t="str">
        <f>IF($A74&gt;='576way_Regular Symbol(2wild)'!F$16,"",IF(D74=0,"",IF(OR(D74=$U$1,D74=$V$1,D75=$U$1,D75=$V$1,D76=$U$1,D76=$V$1,D77=$U$1,D77=$V$1),0,1)))</f>
        <v/>
      </c>
      <c r="X74" s="3" t="str">
        <f>IF($A74&gt;='576way_Regular Symbol(2wild)'!G$16,"",IF(E74=0,"",IF(OR(E74=$U$1,E74=$V$1,E75=$U$1,E75=$V$1,E76=$U$1,E76=$V$1,E77=$U$1,E77=$V$1),0,1)))</f>
        <v/>
      </c>
      <c r="Y74" s="3" t="str">
        <f>IF($A74&gt;='576way_Regular Symbol(2wild)'!H$16,"",IF(F74=0,"",IF(OR(F74=$U$1,F74=$V$1,F75=$U$1,F75=$V$1,F76=$U$1,F76=$V$1,F77=$U$1,F77=$V$1),0,1)))</f>
        <v/>
      </c>
      <c r="AA74" s="344" t="str">
        <f>IF($A74&gt;='576way_Regular Symbol(2wild)'!D$16,"",IF(B74=0,"",IF(OR(B74=$AA$1,B74=$AB$1,B75=$AA$1,B75=$AB$1,B76=$AA$1,,B76=$AB$1),0,1)))</f>
        <v/>
      </c>
      <c r="AB74" s="344">
        <f>IF($A74&gt;='576way_Regular Symbol(2wild)'!E$16,"",IF(C74=0,"",IF(OR(C74=$AA$1,C74=$AB$1,C75=$AA$1,C75=$AB$1,C76=$AA$1,,C76=$AB$1),0,1)))</f>
        <v>1</v>
      </c>
      <c r="AC74" s="3" t="str">
        <f>IF($A74&gt;='576way_Regular Symbol(2wild)'!F$16,"",IF(D74=0,"",IF(OR(D74=$AA$1,D74=$AB$1,D75=$AA$1,D75=$AB$1,D76=$AA$1,D76=$AB$1,D77=$AA$1,D77=$AB$1),0,1)))</f>
        <v/>
      </c>
      <c r="AD74" s="3" t="str">
        <f>IF($A74&gt;='576way_Regular Symbol(2wild)'!G$16,"",IF(E74=0,"",IF(OR(E74=$AA$1,E74=$AB$1,E75=$AA$1,E75=$AB$1,E76=$AA$1,E76=$AB$1,E77=$AA$1,E77=$AB$1),0,1)))</f>
        <v/>
      </c>
      <c r="AE74" s="3" t="str">
        <f>IF($A74&gt;='576way_Regular Symbol(2wild)'!H$16,"",IF(F74=0,"",IF(OR(F74=$AA$1,F74=$AB$1,F75=$AA$1,F75=$AB$1,F76=$AA$1,F76=$AB$1,F77=$AA$1,F77=$AB$1),0,1)))</f>
        <v/>
      </c>
      <c r="AG74" s="344" t="str">
        <f>IF($A74&gt;='576way_Regular Symbol(2wild)'!D$16,"",IF(B74=0,"",IF(OR(B74=$AG$1,B74=$AH$1,B75=$AG$1,B75=$AH$1,B76=$AG$1,B76=$AH$1),0,1)))</f>
        <v/>
      </c>
      <c r="AH74" s="344">
        <f>IF($A74&gt;='576way_Regular Symbol(2wild)'!E$16,"",IF(C74=0,"",IF(OR(C74=$AG$1,C74=$AH$1,C75=$AG$1,C75=$AH$1,C76=$AG$1,C76=$AH$1),0,1)))</f>
        <v>1</v>
      </c>
      <c r="AI74" s="3" t="str">
        <f>IF($A74&gt;='576way_Regular Symbol(2wild)'!F$16,"",IF(D74=0,"",IF(OR(D74=$AG$1,D74=$AH$1,D75=$AG$1,D75=$AH$1,D76=$AG$1,D76=$AH$1,D77=$AG$1,D77=$AH$1),0,1)))</f>
        <v/>
      </c>
      <c r="AJ74" s="3" t="str">
        <f>IF($A74&gt;='576way_Regular Symbol(2wild)'!G$16,"",IF(E74=0,"",IF(OR(E74=$AG$1,E74=$AH$1,E75=$AG$1,E75=$AH$1,E76=$AG$1,E76=$AH$1,E77=$AG$1,E77=$AH$1),0,1)))</f>
        <v/>
      </c>
      <c r="AK74" s="3" t="str">
        <f>IF($A74&gt;='576way_Regular Symbol(2wild)'!H$16,"",IF(F74=0,"",IF(OR(F74=$AG$1,F74=$AH$1,F75=$AG$1,F75=$AH$1,F76=$AG$1,F76=$AH$1,F77=$AG$1,F77=$AH$1),0,1)))</f>
        <v/>
      </c>
      <c r="AM74" s="344" t="str">
        <f>IF($A74&gt;='576way_Regular Symbol(2wild)'!D$16,"",IF(B74=0,"",IF(OR(B74=$AM$1,B74=$AN$1,B75=$AM$1,B75=$AN$1,B76=$AM$1,B76=$AN$1),0,1)))</f>
        <v/>
      </c>
      <c r="AN74" s="344">
        <f>IF($A74&gt;='576way_Regular Symbol(2wild)'!E$16,"",IF(C74=0,"",IF(OR(C74=$AM$1,C74=$AN$1,C75=$AM$1,C75=$AN$1,C76=$AM$1,C76=$AN$1),0,1)))</f>
        <v>1</v>
      </c>
      <c r="AO74" s="3" t="str">
        <f>IF($A74&gt;='576way_Regular Symbol(2wild)'!F$16,"",IF(D74=0,"",IF(OR(D74=$AM$1,D74=$AN$1,D75=$AM$1,D75=$AN$1,D76=$AM$1,D76=$AN$1,D77=$AM$1,D77=$AN$1),0,1)))</f>
        <v/>
      </c>
      <c r="AP74" s="3" t="str">
        <f>IF($A74&gt;='576way_Regular Symbol(2wild)'!G$16,"",IF(E74=0,"",IF(OR(E74=$AM$1,E74=$AN$1,E75=$AM$1,E75=$AN$1,E76=$AM$1,E76=$AN$1,E77=$AM$1,E77=$AN$1),0,1)))</f>
        <v/>
      </c>
      <c r="AQ74" s="3" t="str">
        <f>IF($A74&gt;='576way_Regular Symbol(2wild)'!H$16,"",IF(F74=0,"",IF(OR(F74=$AM$1,F74=$AN$1,F75=$AM$1,F75=$AN$1,F76=$AM$1,F76=$AN$1,F77=$AM$1,F77=$AN$1),0,1)))</f>
        <v/>
      </c>
      <c r="AS74" s="344" t="str">
        <f>IF($A74&gt;='576way_Regular Symbol(2wild)'!D$16,"",IF(B74=0,"",IF(OR(B74=$AM$1,B74=$AT$1,B75=$AM$1,B75=$AT$1,B76=$AM$1,B76=$AT$1),0,1)))</f>
        <v/>
      </c>
      <c r="AT74" s="344">
        <f>IF($A74&gt;='576way_Regular Symbol(2wild)'!E$16,"",IF(C74=0,"",IF(OR(C74=$AM$1,C74=$AT$1,C75=$AM$1,C75=$AT$1,C76=$AM$1,C76=$AT$1),0,1)))</f>
        <v>1</v>
      </c>
      <c r="AU74" s="3" t="str">
        <f>IF($A74&gt;='576way_Regular Symbol(2wild)'!F$16,"",IF(D74=0,"",IF(OR(D74=$AM$1,D74=$AT$1,D75=$AM$1,D75=$AT$1,D76=$AM$1,D76=$AT$1,D77=$AM$1,D77=$AT$1),0,1)))</f>
        <v/>
      </c>
      <c r="AV74" s="3" t="str">
        <f>IF($A74&gt;='576way_Regular Symbol(2wild)'!G$16,"",IF(E74=0,"",IF(OR(E74=$AM$1,E74=$AT$1,E75=$AM$1,E75=$AT$1,E76=$AM$1,E76=$AT$1,E77=$AM$1,E77=$AT$1),0,1)))</f>
        <v/>
      </c>
      <c r="AW74" s="3" t="str">
        <f>IF($A74&gt;='576way_Regular Symbol(2wild)'!H$16,"",IF(F74=0,"",IF(OR(F74=$AM$1,F74=$AT$1,F75=$AM$1,F75=$AT$1,F76=$AM$1,F76=$AT$1,F77=$AM$1,F77=$AT$1),0,1)))</f>
        <v/>
      </c>
      <c r="AY74" s="344" t="str">
        <f>IF($A74&gt;='576way_Regular Symbol(2wild)'!D$16,"",IF(B74=0,"",IF(OR(B74=$AM$1,B74=$AZ$1,B75=$AM$1,B75=$AZ$1,B76=$AM$1,B76=$AZ$1),0,1)))</f>
        <v/>
      </c>
      <c r="AZ74" s="344">
        <f>IF($A74&gt;='576way_Regular Symbol(2wild)'!E$16,"",IF(C74=0,"",IF(OR(C74=$AM$1,C74=$AZ$1,C75=$AM$1,C75=$AZ$1,C76=$AM$1,C76=$AZ$1),0,1)))</f>
        <v>1</v>
      </c>
      <c r="BA74" s="3" t="str">
        <f>IF($A74&gt;='576way_Regular Symbol(2wild)'!F$16,"",IF(D74=0,"",IF(OR(D74=$AM$1,D74=$AZ$1,D75=$AM$1,D75=$AZ$1,D76=$AM$1,D76=$AZ$1,D77=$AM$1,D77=$AZ$1),0,1)))</f>
        <v/>
      </c>
      <c r="BB74" s="3" t="str">
        <f>IF($A74&gt;='576way_Regular Symbol(2wild)'!G$16,"",IF(E74=0,"",IF(OR(E74=$AM$1,E74=$AZ$1,E75=$AM$1,E75=$AZ$1,E76=$AM$1,E76=$AZ$1,E77=$AM$1,E77=$AZ$1),0,1)))</f>
        <v/>
      </c>
      <c r="BC74" s="3" t="str">
        <f>IF($A74&gt;='576way_Regular Symbol(2wild)'!H$16,"",IF(F74=0,"",IF(OR(F74=$AM$1,F74=$AZ$1,F75=$AM$1,F75=$AZ$1,F76=$AM$1,F76=$AZ$1,F77=$AM$1,F77=$AZ$1),0,1)))</f>
        <v/>
      </c>
      <c r="BE74" s="344" t="str">
        <f>IF($A74&gt;='576way_Regular Symbol(2wild)'!D$16,"",IF(B74=0,"",IF(OR(B74=$AM$1,B74=$BF$1,B75=$AM$1,B75=$BF$1,B76=$AM$1,B76=$BF$1),0,1)))</f>
        <v/>
      </c>
      <c r="BF74" s="344">
        <f>IF($A74&gt;='576way_Regular Symbol(2wild)'!E$16,"",IF(C74=0,"",IF(OR(C74=$AM$1,C74=$BF$1,C75=$AM$1,C75=$BF$1,C76=$AM$1,C76=$BF$1),0,1)))</f>
        <v>1</v>
      </c>
      <c r="BG74" s="3" t="str">
        <f>IF($A74&gt;='576way_Regular Symbol(2wild)'!F$16,"",IF(D74=0,"",COUNTIF(D74:D77,$BF$1)))</f>
        <v/>
      </c>
      <c r="BH74" s="3" t="str">
        <f>IF($A74&gt;='576way_Regular Symbol(2wild)'!G$16,"",IF(E74=0,"",COUNTIF(E74:E77,$BF$1)))</f>
        <v/>
      </c>
      <c r="BI74" s="3" t="str">
        <f>IF($A74&gt;='576way_Regular Symbol(2wild)'!H$16,"",IF(F74=0,"",COUNTIF(F74:F77,$BF$1)))</f>
        <v/>
      </c>
      <c r="BK74" s="344" t="str">
        <f>IF($A74&gt;='576way_Regular Symbol(2wild)'!D$16,"",IF(B74=0,"",IF(OR(B74=$AM$1,B74=$BL$1,B75=$AM$1,B75=$BL$1,B76=$AM$1,B76=$BL$1),0,1)))</f>
        <v/>
      </c>
      <c r="BL74" s="344">
        <f>IF($A74&gt;='576way_Regular Symbol(2wild)'!E$16,"",IF(C74=0,"",IF(OR(C74=$AM$1,C74=$BL$1,C75=$AM$1,C75=$BL$1,C76=$AM$1,C76=$BL$1),0,1)))</f>
        <v>1</v>
      </c>
      <c r="BM74" s="3" t="str">
        <f>IF($A74&gt;='576way_Regular Symbol(2wild)'!F$16,"",IF(D74=0,"",IF(OR(D74=$AM$1,D74=$BL$1,D75=$AM$1,D75=$BL$1,D76=$AM$1,D76=$BL$1,D77=$AM$1,D77=$BL$1),0,1)))</f>
        <v/>
      </c>
      <c r="BN74" s="3" t="str">
        <f>IF($A74&gt;='576way_Regular Symbol(2wild)'!G$16,"",IF(E74=0,"",IF(OR(E74=$AM$1,E74=$BL$1,E75=$AM$1,E75=$BL$1,E76=$AM$1,E76=$BL$1,E77=$AM$1,E77=$BL$1),0,1)))</f>
        <v/>
      </c>
      <c r="BO74" s="3" t="str">
        <f>IF($A74&gt;='576way_Regular Symbol(2wild)'!H$16,"",IF(F74=0,"",IF(OR(F74=$AM$1,F74=$BL$1,F75=$AM$1,F75=$BL$1,F76=$AM$1,F76=$BL$1,F77=$AM$1,F77=$BL$1),0,1)))</f>
        <v/>
      </c>
      <c r="BQ74" s="3" t="str">
        <f>IF($A74&gt;='576way_Regular Symbol(2wild)'!D$16,"",IF(B74=0,"",IF(OR(B74=$BQ$1,B74=$BR$1,B75=$BQ$1,B75=$BR$1,B76=$BQ$1,B76=$BR$1),0,1)))</f>
        <v/>
      </c>
      <c r="BR74" s="3">
        <f>IF($A74&gt;='576way_Regular Symbol(2wild)'!E$16,"",IF(C74=0,"",IF(OR(C74=$BQ$1,C74=$BR$1,C75=$BQ$1,C75=$BR$1,C76=$BQ$1,C76=$BR$1),0,1)))</f>
        <v>1</v>
      </c>
      <c r="BS74" s="3" t="str">
        <f>IF($A74&gt;='576way_Regular Symbol(2wild)'!F$16,"",IF(D74=0,"",IF(OR(D74=$BQ$1,D74=$BR$1,D75=$BQ$1,D75=$BR$1,D76=$BQ$1,D76=$BR$1,D77=$BQ$1,D77=$BR$1),0,1)))</f>
        <v/>
      </c>
      <c r="BT74" s="3" t="str">
        <f>IF($A74&gt;='576way_Regular Symbol(2wild)'!G$16,"",IF(E74=0,"",IF(OR(E74=$BQ$1,E74=$BR$1,E75=$BQ$1,E75=$BR$1,E76=$BQ$1,E76=$BR$1,E77=$BQ$1,E77=$BR$1),0,1)))</f>
        <v/>
      </c>
      <c r="BU74" s="3" t="str">
        <f>IF($A74&gt;='576way_Regular Symbol(2wild)'!H$16,"",IF(F74=0,"",IF(OR(F74=$BQ$1,F74=$BR$1,F75=$BQ$1,F75=$BR$1,F76=$BQ$1,F76=$BR$1,F77=$BQ$1,F77=$BR$1),0,1)))</f>
        <v/>
      </c>
      <c r="BW74" s="3" t="str">
        <f>IF($A74&gt;='576way_Regular Symbol(2wild)'!D$16,"",IF(B74=0,"",IF(OR(B74=$BW$1,B75=$BW$1,B76=$BW$1,B74=$BX$1,B75=$BX$1,B76=$BX$1),0,1)))</f>
        <v/>
      </c>
      <c r="BX74" s="3">
        <f>IF($A74&gt;='576way_Regular Symbol(2wild)'!E$16,"",IF(C74=0,"",IF(OR(C74=$BW$1,C75=$BW$1,C76=$BW$1,C74=$BX$1,C75=$BX$1,C76=$BX$1),0,1)))</f>
        <v>1</v>
      </c>
      <c r="BY74" s="3" t="str">
        <f>IF($A74&gt;='576way_Regular Symbol(2wild)'!F$16,"",IF(D74=0,"",IF(OR(D74=$BW$1,D75=$BW$1,D76=$BW$1,D74=$BX$1,D75=$BX$1,D76=$BX$1,D77=$BW$1,D77=$BX$1),0,1)))</f>
        <v/>
      </c>
      <c r="BZ74" s="3" t="str">
        <f>IF($A74&gt;='576way_Regular Symbol(2wild)'!G$16,"",IF(E74=0,"",IF(OR(E74=$BW$1,E75=$BW$1,E76=$BW$1,E74=$BX$1,E75=$BX$1,E76=$BX$1,E77=$BW$1,E77=$BX$1),0,1)))</f>
        <v/>
      </c>
      <c r="CA74" s="3" t="str">
        <f>IF($A74&gt;='576way_Regular Symbol(2wild)'!H$16,"",IF(F74=0,"",IF(OR(F74=$BW$1,F75=$BW$1,F76=$BW$1,F74=$BX$1,F75=$BX$1,F76=$BX$1,F77=$BW$1,F77=$BX$1),0,1)))</f>
        <v/>
      </c>
      <c r="CC74" s="3" t="str">
        <f>IF($A74&gt;='576way_Regular Symbol(2wild)'!D$16,"",IF(B74=0,"",IF(OR(B74=$BW$1,B75=$BW$1,B76=$BW$1,B74=$CD$1,B75=$CD$1,B76=$CD$1),0,1)))</f>
        <v/>
      </c>
      <c r="CD74" s="3">
        <f>IF($A74&gt;='576way_Regular Symbol(2wild)'!E$16,"",IF(C74=0,"",IF(OR(C74=$BW$1,C75=$BW$1,C76=$BW$1,C74=$CD$1,C75=$CD$1,C76=$CD$1),0,1)))</f>
        <v>0</v>
      </c>
      <c r="CE74" s="3" t="str">
        <f>IF($A74&gt;='576way_Regular Symbol(2wild)'!F$16,"",IF(D74=0,"",IF(OR(D74=$BW$1,D75=$BW$1,D76=$BW$1,D74=$CD$1,D75=$CD$1,D76=$CD$1,D77=$BW$1,D77=$CD$1),0,1)))</f>
        <v/>
      </c>
      <c r="CF74" s="3" t="str">
        <f>IF($A74&gt;='576way_Regular Symbol(2wild)'!G$16,"",IF(E74=0,"",IF(OR(E74=$BW$1,E75=$BW$1,E76=$BW$1,E74=$CD$1,E75=$CD$1,E76=$CD$1,E77=$BW$1,E77=$CD$1),0,1)))</f>
        <v/>
      </c>
      <c r="CG74" s="3" t="str">
        <f>IF($A74&gt;='576way_Regular Symbol(2wild)'!H$16,"",IF(F74=0,"",IF(OR(F74=$BW$1,F75=$BW$1,F76=$BW$1,F74=$CD$1,F75=$CD$1,F76=$CD$1,F77=$BW$1,F77=$CD$1),0,1)))</f>
        <v/>
      </c>
      <c r="CI74" s="3" t="str">
        <f>IF($A74&gt;='576way_Regular Symbol(2wild)'!D$16,"",IF(B74=0,"",IF(OR(B74=$BW$1,B75=$BW$1,B76=$BW$1,B74=$CJ$1,B75=$CJ$1,B76=$CJ$1),0,1)))</f>
        <v/>
      </c>
      <c r="CJ74" s="3">
        <f>IF($A74&gt;='576way_Regular Symbol(2wild)'!E$16,"",IF(C74=0,"",IF(OR(C74=$BW$1,C75=$BW$1,C76=$BW$1,C74=$CJ$1,C75=$CJ$1,C76=$CJ$1),0,1)))</f>
        <v>0</v>
      </c>
      <c r="CK74" s="3" t="str">
        <f>IF($A74&gt;='576way_Regular Symbol(2wild)'!F$16,"",IF(D74=0,"",IF(OR(D74=$BW$1,D75=$BW$1,D76=$BW$1,D74=$CJ$1,D75=$CJ$1,D76=$CJ$1,D77=$BW$1,D77=$CJ$1),0,1)))</f>
        <v/>
      </c>
      <c r="CL74" s="3" t="str">
        <f>IF($A74&gt;='576way_Regular Symbol(2wild)'!G$16,"",IF(E74=0,"",IF(OR(E74=$BW$1,E75=$BW$1,E76=$BW$1,E74=$CJ$1,E75=$CJ$1,E76=$CJ$1,E77=$BW$1,E77=$CJ$1),0,1)))</f>
        <v/>
      </c>
      <c r="CM74" s="3" t="str">
        <f>IF($A74&gt;='576way_Regular Symbol(2wild)'!H$16,"",IF(F74=0,"",IF(OR(F74=$BW$1,F75=$BW$1,F76=$BW$1,F74=$CJ$1,F75=$CJ$1,F76=$CJ$1,F77=$BW$1,F77=$CJ$1),0,1)))</f>
        <v/>
      </c>
      <c r="CO74" s="3" t="str">
        <f>IF($A74&gt;='576way_Regular Symbol(2wild)'!D$16,"",IF(B74=0,"",IF(OR(B74=$BW$1,B75=$BW$1,B76=$BW$1,B74=$CP$1,B75=$CP$1,B76=$CP$1),0,1)))</f>
        <v/>
      </c>
      <c r="CP74" s="3">
        <f>IF($A74&gt;='576way_Regular Symbol(2wild)'!E$16,"",IF(C74=0,"",IF(OR(C74=$BW$1,C75=$BW$1,C76=$BW$1,C74=$CP$1,C75=$CP$1,C76=$CP$1),0,1)))</f>
        <v>1</v>
      </c>
      <c r="CQ74" s="3" t="str">
        <f>IF($A74&gt;='576way_Regular Symbol(2wild)'!F$16,"",IF(D74=0,"",IF(OR(D74=$BW$1,D75=$BW$1,D76=$BW$1,D74=$CP$1,D75=$CP$1,D76=$CP$1,D77=$BW$1,D77=$CP$1),0,1)))</f>
        <v/>
      </c>
      <c r="CR74" s="3" t="str">
        <f>IF($A74&gt;='576way_Regular Symbol(2wild)'!G$16,"",IF(E74=0,"",IF(OR(E74=$BW$1,E75=$BW$1,E76=$BW$1,E74=$CP$1,E75=$CP$1,E76=$CP$1,E77=$BW$1,E77=$CP$1),0,1)))</f>
        <v/>
      </c>
      <c r="CS74" s="3" t="str">
        <f>IF($A74&gt;='576way_Regular Symbol(2wild)'!H$16,"",IF(F74=0,"",IF(OR(F74=$BW$1,F75=$BW$1,F76=$BW$1,F74=$CP$1,F75=$CP$1,F76=$CP$1,F77=$BW$1,F77=$CP$1),0,1)))</f>
        <v/>
      </c>
      <c r="CU74" s="3" t="str">
        <f>IF($A74&gt;='576way_Regular Symbol(2wild)'!D$16,"",IF(B74=0,"",IF(OR(B74=$BW$1,B75=$BW$1,B76=$BW$1,B74=$CV$1,B75=$CV$1,B76=$CV$1),0,1)))</f>
        <v/>
      </c>
      <c r="CV74" s="3">
        <f>IF($A74&gt;='576way_Regular Symbol(2wild)'!E$16,"",IF(C74=0,"",IF(OR(C74=$BW$1,C75=$BW$1,C76=$BW$1,C74=$CV$1,C75=$CV$1,C76=$CV$1),0,1)))</f>
        <v>1</v>
      </c>
      <c r="CW74" s="3" t="str">
        <f>IF($A74&gt;='576way_Regular Symbol(2wild)'!F$16,"",IF(D74=0,"",IF(OR(D74=$BW$1,D75=$BW$1,D76=$BW$1,D74=$CV$1,D75=$CV$1,D76=$CV$1,D77=$BW$1,D77=$CV$1),0,1)))</f>
        <v/>
      </c>
      <c r="CX74" s="3" t="str">
        <f>IF($A74&gt;='576way_Regular Symbol(2wild)'!G$16,"",IF(E74=0,"",IF(OR(E74=$BW$1,E75=$BW$1,E76=$BW$1,E74=$CV$1,E75=$CV$1,E76=$CV$1,E77=$BW$1,E77=$CV$1),0,1)))</f>
        <v/>
      </c>
      <c r="CY74" s="3" t="str">
        <f>IF($A74&gt;='576way_Regular Symbol(2wild)'!H$16,"",IF(F74=0,"",IF(OR(F74=$BW$1,F75=$BW$1,F76=$BW$1,F74=$CV$1,F75=$CV$1,F76=$CV$1,F77=$BW$1,F77=$CV$1),0,1)))</f>
        <v/>
      </c>
    </row>
    <row r="75" spans="1:103">
      <c r="A75" s="337">
        <f>IF('243way_Regular Symbol'!L74="","",'243way_Regular Symbol'!L74)</f>
        <v>71</v>
      </c>
      <c r="B75" s="191" t="str">
        <f>IF('576way_Regular Symbol(2wild)'!Q74="",
IF($A75-'576way_Regular Symbol(2wild)'!D$16&gt;='576way_RegularＸ_W()'!B$2-1,"",VLOOKUP($A75-'576way_Regular Symbol(2wild)'!D$16,'576way_Regular Symbol(2wild)'!$P$3:$U$99,'576way_RegularＸ_W()'!B$3+1,FALSE)),
'576way_Regular Symbol(2wild)'!Q74)</f>
        <v/>
      </c>
      <c r="C75" s="191" t="str">
        <f>IF('576way_Regular Symbol(2wild)'!R74="",
IF($A75-'576way_Regular Symbol(2wild)'!E$16&gt;='576way_RegularＸ_W()'!C$2-1,"",VLOOKUP($A75-'576way_Regular Symbol(2wild)'!E$16,'576way_Regular Symbol(2wild)'!$P$3:$U$99,'576way_RegularＸ_W()'!C$3+1,FALSE)),
'576way_Regular Symbol(2wild)'!R74)</f>
        <v>J</v>
      </c>
      <c r="D75" s="191" t="str">
        <f>IF('576way_Regular Symbol(2wild)'!S74="",
IF($A75-'576way_Regular Symbol(2wild)'!F$16&gt;='576way_RegularＸ_W()'!D$2-1,"",VLOOKUP($A75-'576way_Regular Symbol(2wild)'!F$16,'576way_Regular Symbol(2wild)'!$P$3:$U$99,'576way_RegularＸ_W()'!D$3+1,FALSE)),
'576way_Regular Symbol(2wild)'!S74)</f>
        <v/>
      </c>
      <c r="E75" s="191" t="str">
        <f>IF('576way_Regular Symbol(2wild)'!T74="",
IF($A75-'576way_Regular Symbol(2wild)'!G$16&gt;='576way_RegularＸ_W()'!E$2-1,"",VLOOKUP($A75-'576way_Regular Symbol(2wild)'!G$16,'576way_Regular Symbol(2wild)'!$P$3:$U$99,'576way_RegularＸ_W()'!E$3+1,FALSE)),
'576way_Regular Symbol(2wild)'!T74)</f>
        <v/>
      </c>
      <c r="F75" s="191" t="str">
        <f>IF('576way_Regular Symbol(2wild)'!U74="",
IF($A75-'576way_Regular Symbol(2wild)'!H$16&gt;='576way_RegularＸ_W()'!F$2-1,"",VLOOKUP($A75-'576way_Regular Symbol(2wild)'!H$16,'576way_Regular Symbol(2wild)'!$P$3:$U$99,'576way_RegularＸ_W()'!F$3+1,FALSE)),
'576way_Regular Symbol(2wild)'!U74)</f>
        <v/>
      </c>
      <c r="N75" s="363">
        <f t="shared" si="77"/>
        <v>71</v>
      </c>
      <c r="O75" s="344" t="str">
        <f>IF($A75&gt;='576way_Regular Symbol(2wild)'!D$16,"",IF(B75="","",IF(OR(B75=$O$1,B75=$P$1,B76=$O$1,B76=$P$1,B77=$O$1,B77=$P$1),0,1)))</f>
        <v/>
      </c>
      <c r="P75" s="344">
        <f>IF($A75&gt;='576way_Regular Symbol(2wild)'!E$16,"",IF(C75="","",IF(OR(C75=$O$1,C75=$P$1,C76=$O$1,C76=$P$1,C77=$O$1,C77=$P$1),0,1)))</f>
        <v>1</v>
      </c>
      <c r="Q75" s="344" t="str">
        <f>IF($A75&gt;='576way_Regular Symbol(2wild)'!F$16,"",IF(D75="","",IF(OR(D75=$O$1,D75=$P$1,D76=$O$1,D76=$P$1,D77=$O$1,D77=$P$1,D78=$O$1,D78=$P$1),0,1)))</f>
        <v/>
      </c>
      <c r="R75" s="344" t="str">
        <f>IF($A75&gt;='576way_Regular Symbol(2wild)'!G$16,"",IF(E75="","",IF(OR(E75=$O$1,E75=$P$1,E76=$O$1,E76=$P$1,E77=$O$1,E77=$P$1,E78=$O$1,E78=$P$1),0,1)))</f>
        <v/>
      </c>
      <c r="S75" s="344" t="str">
        <f>IF($A75&gt;='576way_Regular Symbol(2wild)'!H$16,"",IF(F75="","",IF(OR(F75=$O$1,F75=$P$1,F76=$O$1,F76=$P$1,F77=$O$1,F77=$P$1,F78=$O$1,F78=$P$1),0,1)))</f>
        <v/>
      </c>
      <c r="U75" s="344" t="str">
        <f>IF($A75&gt;='576way_Regular Symbol(2wild)'!D$16,"",IF(B75=0,"",IF(OR(B75=$U$1,B75=$V$1,B76=$U$1,B76=$V$1,B77=$U$1,B77=$V$1),0,1)))</f>
        <v/>
      </c>
      <c r="V75" s="344">
        <f>IF($A75&gt;='576way_Regular Symbol(2wild)'!E$16,"",IF(C75=0,"",IF(OR(C75=$U$1,C75=$V$1,C76=$U$1,C76=$V$1,C77=$U$1,C77=$V$1),0,1)))</f>
        <v>1</v>
      </c>
      <c r="W75" s="3" t="str">
        <f>IF($A75&gt;='576way_Regular Symbol(2wild)'!F$16,"",IF(D75=0,"",IF(OR(D75=$U$1,D75=$V$1,D76=$U$1,D76=$V$1,D77=$U$1,D77=$V$1,D78=$U$1,D78=$V$1),0,1)))</f>
        <v/>
      </c>
      <c r="X75" s="3" t="str">
        <f>IF($A75&gt;='576way_Regular Symbol(2wild)'!G$16,"",IF(E75=0,"",IF(OR(E75=$U$1,E75=$V$1,E76=$U$1,E76=$V$1,E77=$U$1,E77=$V$1,E78=$U$1,E78=$V$1),0,1)))</f>
        <v/>
      </c>
      <c r="Y75" s="3" t="str">
        <f>IF($A75&gt;='576way_Regular Symbol(2wild)'!H$16,"",IF(F75=0,"",IF(OR(F75=$U$1,F75=$V$1,F76=$U$1,F76=$V$1,F77=$U$1,F77=$V$1,F78=$U$1,F78=$V$1),0,1)))</f>
        <v/>
      </c>
      <c r="AA75" s="344" t="str">
        <f>IF($A75&gt;='576way_Regular Symbol(2wild)'!D$16,"",IF(B75=0,"",IF(OR(B75=$AA$1,B75=$AB$1,B76=$AA$1,B76=$AB$1,B77=$AA$1,,B77=$AB$1),0,1)))</f>
        <v/>
      </c>
      <c r="AB75" s="344">
        <f>IF($A75&gt;='576way_Regular Symbol(2wild)'!E$16,"",IF(C75=0,"",IF(OR(C75=$AA$1,C75=$AB$1,C76=$AA$1,C76=$AB$1,C77=$AA$1,,C77=$AB$1),0,1)))</f>
        <v>1</v>
      </c>
      <c r="AC75" s="3" t="str">
        <f>IF($A75&gt;='576way_Regular Symbol(2wild)'!F$16,"",IF(D75=0,"",IF(OR(D75=$AA$1,D75=$AB$1,D76=$AA$1,D76=$AB$1,D77=$AA$1,D77=$AB$1,D78=$AA$1,D78=$AB$1),0,1)))</f>
        <v/>
      </c>
      <c r="AD75" s="3" t="str">
        <f>IF($A75&gt;='576way_Regular Symbol(2wild)'!G$16,"",IF(E75=0,"",IF(OR(E75=$AA$1,E75=$AB$1,E76=$AA$1,E76=$AB$1,E77=$AA$1,E77=$AB$1,E78=$AA$1,E78=$AB$1),0,1)))</f>
        <v/>
      </c>
      <c r="AE75" s="3" t="str">
        <f>IF($A75&gt;='576way_Regular Symbol(2wild)'!H$16,"",IF(F75=0,"",IF(OR(F75=$AA$1,F75=$AB$1,F76=$AA$1,F76=$AB$1,F77=$AA$1,F77=$AB$1,F78=$AA$1,F78=$AB$1),0,1)))</f>
        <v/>
      </c>
      <c r="AG75" s="344" t="str">
        <f>IF($A75&gt;='576way_Regular Symbol(2wild)'!D$16,"",IF(B75=0,"",IF(OR(B75=$AG$1,B75=$AH$1,B76=$AG$1,B76=$AH$1,B77=$AG$1,B77=$AH$1),0,1)))</f>
        <v/>
      </c>
      <c r="AH75" s="344">
        <f>IF($A75&gt;='576way_Regular Symbol(2wild)'!E$16,"",IF(C75=0,"",IF(OR(C75=$AG$1,C75=$AH$1,C76=$AG$1,C76=$AH$1,C77=$AG$1,C77=$AH$1),0,1)))</f>
        <v>1</v>
      </c>
      <c r="AI75" s="3" t="str">
        <f>IF($A75&gt;='576way_Regular Symbol(2wild)'!F$16,"",IF(D75=0,"",IF(OR(D75=$AG$1,D75=$AH$1,D76=$AG$1,D76=$AH$1,D77=$AG$1,D77=$AH$1,D78=$AG$1,D78=$AH$1),0,1)))</f>
        <v/>
      </c>
      <c r="AJ75" s="3" t="str">
        <f>IF($A75&gt;='576way_Regular Symbol(2wild)'!G$16,"",IF(E75=0,"",IF(OR(E75=$AG$1,E75=$AH$1,E76=$AG$1,E76=$AH$1,E77=$AG$1,E77=$AH$1,E78=$AG$1,E78=$AH$1),0,1)))</f>
        <v/>
      </c>
      <c r="AK75" s="3" t="str">
        <f>IF($A75&gt;='576way_Regular Symbol(2wild)'!H$16,"",IF(F75=0,"",IF(OR(F75=$AG$1,F75=$AH$1,F76=$AG$1,F76=$AH$1,F77=$AG$1,F77=$AH$1,F78=$AG$1,F78=$AH$1),0,1)))</f>
        <v/>
      </c>
      <c r="AM75" s="344" t="str">
        <f>IF($A75&gt;='576way_Regular Symbol(2wild)'!D$16,"",IF(B75=0,"",IF(OR(B75=$AM$1,B75=$AN$1,B76=$AM$1,B76=$AN$1,B77=$AM$1,B77=$AN$1),0,1)))</f>
        <v/>
      </c>
      <c r="AN75" s="344">
        <f>IF($A75&gt;='576way_Regular Symbol(2wild)'!E$16,"",IF(C75=0,"",IF(OR(C75=$AM$1,C75=$AN$1,C76=$AM$1,C76=$AN$1,C77=$AM$1,C77=$AN$1),0,1)))</f>
        <v>1</v>
      </c>
      <c r="AO75" s="3" t="str">
        <f>IF($A75&gt;='576way_Regular Symbol(2wild)'!F$16,"",IF(D75=0,"",IF(OR(D75=$AM$1,D75=$AN$1,D76=$AM$1,D76=$AN$1,D77=$AM$1,D77=$AN$1,D78=$AM$1,D78=$AN$1),0,1)))</f>
        <v/>
      </c>
      <c r="AP75" s="3" t="str">
        <f>IF($A75&gt;='576way_Regular Symbol(2wild)'!G$16,"",IF(E75=0,"",IF(OR(E75=$AM$1,E75=$AN$1,E76=$AM$1,E76=$AN$1,E77=$AM$1,E77=$AN$1,E78=$AM$1,E78=$AN$1),0,1)))</f>
        <v/>
      </c>
      <c r="AQ75" s="3" t="str">
        <f>IF($A75&gt;='576way_Regular Symbol(2wild)'!H$16,"",IF(F75=0,"",IF(OR(F75=$AM$1,F75=$AN$1,F76=$AM$1,F76=$AN$1,F77=$AM$1,F77=$AN$1,F78=$AM$1,F78=$AN$1),0,1)))</f>
        <v/>
      </c>
      <c r="AS75" s="344" t="str">
        <f>IF($A75&gt;='576way_Regular Symbol(2wild)'!D$16,"",IF(B75=0,"",IF(OR(B75=$AM$1,B75=$AT$1,B76=$AM$1,B76=$AT$1,B77=$AM$1,B77=$AT$1),0,1)))</f>
        <v/>
      </c>
      <c r="AT75" s="344">
        <f>IF($A75&gt;='576way_Regular Symbol(2wild)'!E$16,"",IF(C75=0,"",IF(OR(C75=$AM$1,C75=$AT$1,C76=$AM$1,C76=$AT$1,C77=$AM$1,C77=$AT$1),0,1)))</f>
        <v>1</v>
      </c>
      <c r="AU75" s="3" t="str">
        <f>IF($A75&gt;='576way_Regular Symbol(2wild)'!F$16,"",IF(D75=0,"",IF(OR(D75=$AM$1,D75=$AT$1,D76=$AM$1,D76=$AT$1,D77=$AM$1,D77=$AT$1,D78=$AM$1,D78=$AT$1),0,1)))</f>
        <v/>
      </c>
      <c r="AV75" s="3" t="str">
        <f>IF($A75&gt;='576way_Regular Symbol(2wild)'!G$16,"",IF(E75=0,"",IF(OR(E75=$AM$1,E75=$AT$1,E76=$AM$1,E76=$AT$1,E77=$AM$1,E77=$AT$1,E78=$AM$1,E78=$AT$1),0,1)))</f>
        <v/>
      </c>
      <c r="AW75" s="3" t="str">
        <f>IF($A75&gt;='576way_Regular Symbol(2wild)'!H$16,"",IF(F75=0,"",IF(OR(F75=$AM$1,F75=$AT$1,F76=$AM$1,F76=$AT$1,F77=$AM$1,F77=$AT$1,F78=$AM$1,F78=$AT$1),0,1)))</f>
        <v/>
      </c>
      <c r="AY75" s="344" t="str">
        <f>IF($A75&gt;='576way_Regular Symbol(2wild)'!D$16,"",IF(B75=0,"",IF(OR(B75=$AM$1,B75=$AZ$1,B76=$AM$1,B76=$AZ$1,B77=$AM$1,B77=$AZ$1),0,1)))</f>
        <v/>
      </c>
      <c r="AZ75" s="344">
        <f>IF($A75&gt;='576way_Regular Symbol(2wild)'!E$16,"",IF(C75=0,"",IF(OR(C75=$AM$1,C75=$AZ$1,C76=$AM$1,C76=$AZ$1,C77=$AM$1,C77=$AZ$1),0,1)))</f>
        <v>1</v>
      </c>
      <c r="BA75" s="3" t="str">
        <f>IF($A75&gt;='576way_Regular Symbol(2wild)'!F$16,"",IF(D75=0,"",IF(OR(D75=$AM$1,D75=$AZ$1,D76=$AM$1,D76=$AZ$1,D77=$AM$1,D77=$AZ$1,D78=$AM$1,D78=$AZ$1),0,1)))</f>
        <v/>
      </c>
      <c r="BB75" s="3" t="str">
        <f>IF($A75&gt;='576way_Regular Symbol(2wild)'!G$16,"",IF(E75=0,"",IF(OR(E75=$AM$1,E75=$AZ$1,E76=$AM$1,E76=$AZ$1,E77=$AM$1,E77=$AZ$1,E78=$AM$1,E78=$AZ$1),0,1)))</f>
        <v/>
      </c>
      <c r="BC75" s="3" t="str">
        <f>IF($A75&gt;='576way_Regular Symbol(2wild)'!H$16,"",IF(F75=0,"",IF(OR(F75=$AM$1,F75=$AZ$1,F76=$AM$1,F76=$AZ$1,F77=$AM$1,F77=$AZ$1,F78=$AM$1,F78=$AZ$1),0,1)))</f>
        <v/>
      </c>
      <c r="BE75" s="344" t="str">
        <f>IF($A75&gt;='576way_Regular Symbol(2wild)'!D$16,"",IF(B75=0,"",IF(OR(B75=$AM$1,B75=$BF$1,B76=$AM$1,B76=$BF$1,B77=$AM$1,B77=$BF$1),0,1)))</f>
        <v/>
      </c>
      <c r="BF75" s="344">
        <f>IF($A75&gt;='576way_Regular Symbol(2wild)'!E$16,"",IF(C75=0,"",IF(OR(C75=$AM$1,C75=$BF$1,C76=$AM$1,C76=$BF$1,C77=$AM$1,C77=$BF$1),0,1)))</f>
        <v>1</v>
      </c>
      <c r="BG75" s="3" t="str">
        <f>IF($A75&gt;='576way_Regular Symbol(2wild)'!F$16,"",IF(D75=0,"",COUNTIF(D75:D78,$BF$1)))</f>
        <v/>
      </c>
      <c r="BH75" s="3" t="str">
        <f>IF($A75&gt;='576way_Regular Symbol(2wild)'!G$16,"",IF(E75=0,"",COUNTIF(E75:E78,$BF$1)))</f>
        <v/>
      </c>
      <c r="BI75" s="3" t="str">
        <f>IF($A75&gt;='576way_Regular Symbol(2wild)'!H$16,"",IF(F75=0,"",COUNTIF(F75:F78,$BF$1)))</f>
        <v/>
      </c>
      <c r="BK75" s="344" t="str">
        <f>IF($A75&gt;='576way_Regular Symbol(2wild)'!D$16,"",IF(B75=0,"",IF(OR(B75=$AM$1,B75=$BL$1,B76=$AM$1,B76=$BL$1,B77=$AM$1,B77=$BL$1),0,1)))</f>
        <v/>
      </c>
      <c r="BL75" s="344">
        <f>IF($A75&gt;='576way_Regular Symbol(2wild)'!E$16,"",IF(C75=0,"",IF(OR(C75=$AM$1,C75=$BL$1,C76=$AM$1,C76=$BL$1,C77=$AM$1,C77=$BL$1),0,1)))</f>
        <v>1</v>
      </c>
      <c r="BM75" s="3" t="str">
        <f>IF($A75&gt;='576way_Regular Symbol(2wild)'!F$16,"",IF(D75=0,"",IF(OR(D75=$AM$1,D75=$BL$1,D76=$AM$1,D76=$BL$1,D77=$AM$1,D77=$BL$1,D78=$AM$1,D78=$BL$1),0,1)))</f>
        <v/>
      </c>
      <c r="BN75" s="3" t="str">
        <f>IF($A75&gt;='576way_Regular Symbol(2wild)'!G$16,"",IF(E75=0,"",IF(OR(E75=$AM$1,E75=$BL$1,E76=$AM$1,E76=$BL$1,E77=$AM$1,E77=$BL$1,E78=$AM$1,E78=$BL$1),0,1)))</f>
        <v/>
      </c>
      <c r="BO75" s="3" t="str">
        <f>IF($A75&gt;='576way_Regular Symbol(2wild)'!H$16,"",IF(F75=0,"",IF(OR(F75=$AM$1,F75=$BL$1,F76=$AM$1,F76=$BL$1,F77=$AM$1,F77=$BL$1,F78=$AM$1,F78=$BL$1),0,1)))</f>
        <v/>
      </c>
      <c r="BQ75" s="3" t="str">
        <f>IF($A75&gt;='576way_Regular Symbol(2wild)'!D$16,"",IF(B75=0,"",IF(OR(B75=$BQ$1,B75=$BR$1,B76=$BQ$1,B76=$BR$1,B77=$BQ$1,B77=$BR$1),0,1)))</f>
        <v/>
      </c>
      <c r="BR75" s="3">
        <f>IF($A75&gt;='576way_Regular Symbol(2wild)'!E$16,"",IF(C75=0,"",IF(OR(C75=$BQ$1,C75=$BR$1,C76=$BQ$1,C76=$BR$1,C77=$BQ$1,C77=$BR$1),0,1)))</f>
        <v>1</v>
      </c>
      <c r="BS75" s="3" t="str">
        <f>IF($A75&gt;='576way_Regular Symbol(2wild)'!F$16,"",IF(D75=0,"",IF(OR(D75=$BQ$1,D75=$BR$1,D76=$BQ$1,D76=$BR$1,D77=$BQ$1,D77=$BR$1,D78=$BQ$1,D78=$BR$1),0,1)))</f>
        <v/>
      </c>
      <c r="BT75" s="3" t="str">
        <f>IF($A75&gt;='576way_Regular Symbol(2wild)'!G$16,"",IF(E75=0,"",IF(OR(E75=$BQ$1,E75=$BR$1,E76=$BQ$1,E76=$BR$1,E77=$BQ$1,E77=$BR$1,E78=$BQ$1,E78=$BR$1),0,1)))</f>
        <v/>
      </c>
      <c r="BU75" s="3" t="str">
        <f>IF($A75&gt;='576way_Regular Symbol(2wild)'!H$16,"",IF(F75=0,"",IF(OR(F75=$BQ$1,F75=$BR$1,F76=$BQ$1,F76=$BR$1,F77=$BQ$1,F77=$BR$1,F78=$BQ$1,F78=$BR$1),0,1)))</f>
        <v/>
      </c>
      <c r="BW75" s="3" t="str">
        <f>IF($A75&gt;='576way_Regular Symbol(2wild)'!D$16,"",IF(B75=0,"",IF(OR(B75=$BW$1,B76=$BW$1,B77=$BW$1,B75=$BX$1,B76=$BX$1,B77=$BX$1),0,1)))</f>
        <v/>
      </c>
      <c r="BX75" s="3">
        <f>IF($A75&gt;='576way_Regular Symbol(2wild)'!E$16,"",IF(C75=0,"",IF(OR(C75=$BW$1,C76=$BW$1,C77=$BW$1,C75=$BX$1,C76=$BX$1,C77=$BX$1),0,1)))</f>
        <v>1</v>
      </c>
      <c r="BY75" s="3" t="str">
        <f>IF($A75&gt;='576way_Regular Symbol(2wild)'!F$16,"",IF(D75=0,"",IF(OR(D75=$BW$1,D76=$BW$1,D77=$BW$1,D75=$BX$1,D76=$BX$1,D77=$BX$1,D78=$BW$1,D78=$BX$1),0,1)))</f>
        <v/>
      </c>
      <c r="BZ75" s="3" t="str">
        <f>IF($A75&gt;='576way_Regular Symbol(2wild)'!G$16,"",IF(E75=0,"",IF(OR(E75=$BW$1,E76=$BW$1,E77=$BW$1,E75=$BX$1,E76=$BX$1,E77=$BX$1,E78=$BW$1,E78=$BX$1),0,1)))</f>
        <v/>
      </c>
      <c r="CA75" s="3" t="str">
        <f>IF($A75&gt;='576way_Regular Symbol(2wild)'!H$16,"",IF(F75=0,"",IF(OR(F75=$BW$1,F76=$BW$1,F77=$BW$1,F75=$BX$1,F76=$BX$1,F77=$BX$1,F78=$BW$1,F78=$BX$1),0,1)))</f>
        <v/>
      </c>
      <c r="CC75" s="3" t="str">
        <f>IF($A75&gt;='576way_Regular Symbol(2wild)'!D$16,"",IF(B75=0,"",IF(OR(B75=$BW$1,B76=$BW$1,B77=$BW$1,B75=$CD$1,B76=$CD$1,B77=$CD$1),0,1)))</f>
        <v/>
      </c>
      <c r="CD75" s="3">
        <f>IF($A75&gt;='576way_Regular Symbol(2wild)'!E$16,"",IF(C75=0,"",IF(OR(C75=$BW$1,C76=$BW$1,C77=$BW$1,C75=$CD$1,C76=$CD$1,C77=$CD$1),0,1)))</f>
        <v>0</v>
      </c>
      <c r="CE75" s="3" t="str">
        <f>IF($A75&gt;='576way_Regular Symbol(2wild)'!F$16,"",IF(D75=0,"",IF(OR(D75=$BW$1,D76=$BW$1,D77=$BW$1,D75=$CD$1,D76=$CD$1,D77=$CD$1,D78=$BW$1,D78=$CD$1),0,1)))</f>
        <v/>
      </c>
      <c r="CF75" s="3" t="str">
        <f>IF($A75&gt;='576way_Regular Symbol(2wild)'!G$16,"",IF(E75=0,"",IF(OR(E75=$BW$1,E76=$BW$1,E77=$BW$1,E75=$CD$1,E76=$CD$1,E77=$CD$1,E78=$BW$1,E78=$CD$1),0,1)))</f>
        <v/>
      </c>
      <c r="CG75" s="3" t="str">
        <f>IF($A75&gt;='576way_Regular Symbol(2wild)'!H$16,"",IF(F75=0,"",IF(OR(F75=$BW$1,F76=$BW$1,F77=$BW$1,F75=$CD$1,F76=$CD$1,F77=$CD$1,F78=$BW$1,F78=$CD$1),0,1)))</f>
        <v/>
      </c>
      <c r="CI75" s="3" t="str">
        <f>IF($A75&gt;='576way_Regular Symbol(2wild)'!D$16,"",IF(B75=0,"",IF(OR(B75=$BW$1,B76=$BW$1,B77=$BW$1,B75=$CJ$1,B76=$CJ$1,B77=$CJ$1),0,1)))</f>
        <v/>
      </c>
      <c r="CJ75" s="3">
        <f>IF($A75&gt;='576way_Regular Symbol(2wild)'!E$16,"",IF(C75=0,"",IF(OR(C75=$BW$1,C76=$BW$1,C77=$BW$1,C75=$CJ$1,C76=$CJ$1,C77=$CJ$1),0,1)))</f>
        <v>0</v>
      </c>
      <c r="CK75" s="3" t="str">
        <f>IF($A75&gt;='576way_Regular Symbol(2wild)'!F$16,"",IF(D75=0,"",IF(OR(D75=$BW$1,D76=$BW$1,D77=$BW$1,D75=$CJ$1,D76=$CJ$1,D77=$CJ$1,D78=$BW$1,D78=$CJ$1),0,1)))</f>
        <v/>
      </c>
      <c r="CL75" s="3" t="str">
        <f>IF($A75&gt;='576way_Regular Symbol(2wild)'!G$16,"",IF(E75=0,"",IF(OR(E75=$BW$1,E76=$BW$1,E77=$BW$1,E75=$CJ$1,E76=$CJ$1,E77=$CJ$1,E78=$BW$1,E78=$CJ$1),0,1)))</f>
        <v/>
      </c>
      <c r="CM75" s="3" t="str">
        <f>IF($A75&gt;='576way_Regular Symbol(2wild)'!H$16,"",IF(F75=0,"",IF(OR(F75=$BW$1,F76=$BW$1,F77=$BW$1,F75=$CJ$1,F76=$CJ$1,F77=$CJ$1,F78=$BW$1,F78=$CJ$1),0,1)))</f>
        <v/>
      </c>
      <c r="CO75" s="3" t="str">
        <f>IF($A75&gt;='576way_Regular Symbol(2wild)'!D$16,"",IF(B75=0,"",IF(OR(B75=$BW$1,B76=$BW$1,B77=$BW$1,B75=$CP$1,B76=$CP$1,B77=$CP$1),0,1)))</f>
        <v/>
      </c>
      <c r="CP75" s="3">
        <f>IF($A75&gt;='576way_Regular Symbol(2wild)'!E$16,"",IF(C75=0,"",IF(OR(C75=$BW$1,C76=$BW$1,C77=$BW$1,C75=$CP$1,C76=$CP$1,C77=$CP$1),0,1)))</f>
        <v>1</v>
      </c>
      <c r="CQ75" s="3" t="str">
        <f>IF($A75&gt;='576way_Regular Symbol(2wild)'!F$16,"",IF(D75=0,"",IF(OR(D75=$BW$1,D76=$BW$1,D77=$BW$1,D75=$CP$1,D76=$CP$1,D77=$CP$1,D78=$BW$1,D78=$CP$1),0,1)))</f>
        <v/>
      </c>
      <c r="CR75" s="3" t="str">
        <f>IF($A75&gt;='576way_Regular Symbol(2wild)'!G$16,"",IF(E75=0,"",IF(OR(E75=$BW$1,E76=$BW$1,E77=$BW$1,E75=$CP$1,E76=$CP$1,E77=$CP$1,E78=$BW$1,E78=$CP$1),0,1)))</f>
        <v/>
      </c>
      <c r="CS75" s="3" t="str">
        <f>IF($A75&gt;='576way_Regular Symbol(2wild)'!H$16,"",IF(F75=0,"",IF(OR(F75=$BW$1,F76=$BW$1,F77=$BW$1,F75=$CP$1,F76=$CP$1,F77=$CP$1,F78=$BW$1,F78=$CP$1),0,1)))</f>
        <v/>
      </c>
      <c r="CU75" s="3" t="str">
        <f>IF($A75&gt;='576way_Regular Symbol(2wild)'!D$16,"",IF(B75=0,"",IF(OR(B75=$BW$1,B76=$BW$1,B77=$BW$1,B75=$CV$1,B76=$CV$1,B77=$CV$1),0,1)))</f>
        <v/>
      </c>
      <c r="CV75" s="3">
        <f>IF($A75&gt;='576way_Regular Symbol(2wild)'!E$16,"",IF(C75=0,"",IF(OR(C75=$BW$1,C76=$BW$1,C77=$BW$1,C75=$CV$1,C76=$CV$1,C77=$CV$1),0,1)))</f>
        <v>1</v>
      </c>
      <c r="CW75" s="3" t="str">
        <f>IF($A75&gt;='576way_Regular Symbol(2wild)'!F$16,"",IF(D75=0,"",IF(OR(D75=$BW$1,D76=$BW$1,D77=$BW$1,D75=$CV$1,D76=$CV$1,D77=$CV$1,D78=$BW$1,D78=$CV$1),0,1)))</f>
        <v/>
      </c>
      <c r="CX75" s="3" t="str">
        <f>IF($A75&gt;='576way_Regular Symbol(2wild)'!G$16,"",IF(E75=0,"",IF(OR(E75=$BW$1,E76=$BW$1,E77=$BW$1,E75=$CV$1,E76=$CV$1,E77=$CV$1,E78=$BW$1,E78=$CV$1),0,1)))</f>
        <v/>
      </c>
      <c r="CY75" s="3" t="str">
        <f>IF($A75&gt;='576way_Regular Symbol(2wild)'!H$16,"",IF(F75=0,"",IF(OR(F75=$BW$1,F76=$BW$1,F77=$BW$1,F75=$CV$1,F76=$CV$1,F77=$CV$1,F78=$BW$1,F78=$CV$1),0,1)))</f>
        <v/>
      </c>
    </row>
    <row r="76" spans="1:103">
      <c r="A76" s="337">
        <f>IF('243way_Regular Symbol'!L75="","",'243way_Regular Symbol'!L75)</f>
        <v>72</v>
      </c>
      <c r="B76" s="191" t="str">
        <f>IF('576way_Regular Symbol(2wild)'!Q75="",
IF($A76-'576way_Regular Symbol(2wild)'!D$16&gt;='576way_RegularＸ_W()'!B$2-1,"",VLOOKUP($A76-'576way_Regular Symbol(2wild)'!D$16,'576way_Regular Symbol(2wild)'!$P$3:$U$99,'576way_RegularＸ_W()'!B$3+1,FALSE)),
'576way_Regular Symbol(2wild)'!Q75)</f>
        <v/>
      </c>
      <c r="C76" s="191" t="str">
        <f>IF('576way_Regular Symbol(2wild)'!R75="",
IF($A76-'576way_Regular Symbol(2wild)'!E$16&gt;='576way_RegularＸ_W()'!C$2-1,"",VLOOKUP($A76-'576way_Regular Symbol(2wild)'!E$16,'576way_Regular Symbol(2wild)'!$P$3:$U$99,'576way_RegularＸ_W()'!C$3+1,FALSE)),
'576way_Regular Symbol(2wild)'!R75)</f>
        <v>Q</v>
      </c>
      <c r="D76" s="191" t="str">
        <f>IF('576way_Regular Symbol(2wild)'!S75="",
IF($A76-'576way_Regular Symbol(2wild)'!F$16&gt;='576way_RegularＸ_W()'!D$2-1,"",VLOOKUP($A76-'576way_Regular Symbol(2wild)'!F$16,'576way_Regular Symbol(2wild)'!$P$3:$U$99,'576way_RegularＸ_W()'!D$3+1,FALSE)),
'576way_Regular Symbol(2wild)'!S75)</f>
        <v/>
      </c>
      <c r="E76" s="191" t="str">
        <f>IF('576way_Regular Symbol(2wild)'!T75="",
IF($A76-'576way_Regular Symbol(2wild)'!G$16&gt;='576way_RegularＸ_W()'!E$2-1,"",VLOOKUP($A76-'576way_Regular Symbol(2wild)'!G$16,'576way_Regular Symbol(2wild)'!$P$3:$U$99,'576way_RegularＸ_W()'!E$3+1,FALSE)),
'576way_Regular Symbol(2wild)'!T75)</f>
        <v/>
      </c>
      <c r="F76" s="191" t="str">
        <f>IF('576way_Regular Symbol(2wild)'!U75="",
IF($A76-'576way_Regular Symbol(2wild)'!H$16&gt;='576way_RegularＸ_W()'!F$2-1,"",VLOOKUP($A76-'576way_Regular Symbol(2wild)'!H$16,'576way_Regular Symbol(2wild)'!$P$3:$U$99,'576way_RegularＸ_W()'!F$3+1,FALSE)),
'576way_Regular Symbol(2wild)'!U75)</f>
        <v/>
      </c>
      <c r="N76" s="363">
        <f t="shared" si="77"/>
        <v>72</v>
      </c>
      <c r="O76" s="344" t="str">
        <f>IF($A76&gt;='576way_Regular Symbol(2wild)'!D$16,"",IF(B76="","",IF(OR(B76=$O$1,B76=$P$1,B77=$O$1,B77=$P$1,B78=$O$1,B78=$P$1),0,1)))</f>
        <v/>
      </c>
      <c r="P76" s="344">
        <f>IF($A76&gt;='576way_Regular Symbol(2wild)'!E$16,"",IF(C76="","",IF(OR(C76=$O$1,C76=$P$1,C77=$O$1,C77=$P$1,C78=$O$1,C78=$P$1),0,1)))</f>
        <v>1</v>
      </c>
      <c r="Q76" s="344" t="str">
        <f>IF($A76&gt;='576way_Regular Symbol(2wild)'!F$16,"",IF(D76="","",IF(OR(D76=$O$1,D76=$P$1,D77=$O$1,D77=$P$1,D78=$O$1,D78=$P$1,D79=$O$1,D79=$P$1),0,1)))</f>
        <v/>
      </c>
      <c r="R76" s="344" t="str">
        <f>IF($A76&gt;='576way_Regular Symbol(2wild)'!G$16,"",IF(E76="","",IF(OR(E76=$O$1,E76=$P$1,E77=$O$1,E77=$P$1,E78=$O$1,E78=$P$1,E79=$O$1,E79=$P$1),0,1)))</f>
        <v/>
      </c>
      <c r="S76" s="344" t="str">
        <f>IF($A76&gt;='576way_Regular Symbol(2wild)'!H$16,"",IF(F76="","",IF(OR(F76=$O$1,F76=$P$1,F77=$O$1,F77=$P$1,F78=$O$1,F78=$P$1,F79=$O$1,F79=$P$1),0,1)))</f>
        <v/>
      </c>
      <c r="U76" s="344" t="str">
        <f>IF($A76&gt;='576way_Regular Symbol(2wild)'!D$16,"",IF(B76=0,"",IF(OR(B76=$U$1,B76=$V$1,B77=$U$1,B77=$V$1,B78=$U$1,B78=$V$1),0,1)))</f>
        <v/>
      </c>
      <c r="V76" s="344">
        <f>IF($A76&gt;='576way_Regular Symbol(2wild)'!E$16,"",IF(C76=0,"",IF(OR(C76=$U$1,C76=$V$1,C77=$U$1,C77=$V$1,C78=$U$1,C78=$V$1),0,1)))</f>
        <v>1</v>
      </c>
      <c r="W76" s="3" t="str">
        <f>IF($A76&gt;='576way_Regular Symbol(2wild)'!F$16,"",IF(D76=0,"",IF(OR(D76=$U$1,D76=$V$1,D77=$U$1,D77=$V$1,D78=$U$1,D78=$V$1,D79=$U$1,D79=$V$1),0,1)))</f>
        <v/>
      </c>
      <c r="X76" s="3" t="str">
        <f>IF($A76&gt;='576way_Regular Symbol(2wild)'!G$16,"",IF(E76=0,"",IF(OR(E76=$U$1,E76=$V$1,E77=$U$1,E77=$V$1,E78=$U$1,E78=$V$1,E79=$U$1,E79=$V$1),0,1)))</f>
        <v/>
      </c>
      <c r="Y76" s="3" t="str">
        <f>IF($A76&gt;='576way_Regular Symbol(2wild)'!H$16,"",IF(F76=0,"",IF(OR(F76=$U$1,F76=$V$1,F77=$U$1,F77=$V$1,F78=$U$1,F78=$V$1,F79=$U$1,F79=$V$1),0,1)))</f>
        <v/>
      </c>
      <c r="AA76" s="344" t="str">
        <f>IF($A76&gt;='576way_Regular Symbol(2wild)'!D$16,"",IF(B76=0,"",IF(OR(B76=$AA$1,B76=$AB$1,B77=$AA$1,B77=$AB$1,B78=$AA$1,,B78=$AB$1),0,1)))</f>
        <v/>
      </c>
      <c r="AB76" s="344">
        <f>IF($A76&gt;='576way_Regular Symbol(2wild)'!E$16,"",IF(C76=0,"",IF(OR(C76=$AA$1,C76=$AB$1,C77=$AA$1,C77=$AB$1,C78=$AA$1,,C78=$AB$1),0,1)))</f>
        <v>1</v>
      </c>
      <c r="AC76" s="3" t="str">
        <f>IF($A76&gt;='576way_Regular Symbol(2wild)'!F$16,"",IF(D76=0,"",IF(OR(D76=$AA$1,D76=$AB$1,D77=$AA$1,D77=$AB$1,D78=$AA$1,D78=$AB$1,D79=$AA$1,D79=$AB$1),0,1)))</f>
        <v/>
      </c>
      <c r="AD76" s="3" t="str">
        <f>IF($A76&gt;='576way_Regular Symbol(2wild)'!G$16,"",IF(E76=0,"",IF(OR(E76=$AA$1,E76=$AB$1,E77=$AA$1,E77=$AB$1,E78=$AA$1,E78=$AB$1,E79=$AA$1,E79=$AB$1),0,1)))</f>
        <v/>
      </c>
      <c r="AE76" s="3" t="str">
        <f>IF($A76&gt;='576way_Regular Symbol(2wild)'!H$16,"",IF(F76=0,"",IF(OR(F76=$AA$1,F76=$AB$1,F77=$AA$1,F77=$AB$1,F78=$AA$1,F78=$AB$1,F79=$AA$1,F79=$AB$1),0,1)))</f>
        <v/>
      </c>
      <c r="AG76" s="344" t="str">
        <f>IF($A76&gt;='576way_Regular Symbol(2wild)'!D$16,"",IF(B76=0,"",IF(OR(B76=$AG$1,B76=$AH$1,B77=$AG$1,B77=$AH$1,B78=$AG$1,B78=$AH$1),0,1)))</f>
        <v/>
      </c>
      <c r="AH76" s="344">
        <f>IF($A76&gt;='576way_Regular Symbol(2wild)'!E$16,"",IF(C76=0,"",IF(OR(C76=$AG$1,C76=$AH$1,C77=$AG$1,C77=$AH$1,C78=$AG$1,C78=$AH$1),0,1)))</f>
        <v>1</v>
      </c>
      <c r="AI76" s="3" t="str">
        <f>IF($A76&gt;='576way_Regular Symbol(2wild)'!F$16,"",IF(D76=0,"",IF(OR(D76=$AG$1,D76=$AH$1,D77=$AG$1,D77=$AH$1,D78=$AG$1,D78=$AH$1,D79=$AG$1,D79=$AH$1),0,1)))</f>
        <v/>
      </c>
      <c r="AJ76" s="3" t="str">
        <f>IF($A76&gt;='576way_Regular Symbol(2wild)'!G$16,"",IF(E76=0,"",IF(OR(E76=$AG$1,E76=$AH$1,E77=$AG$1,E77=$AH$1,E78=$AG$1,E78=$AH$1,E79=$AG$1,E79=$AH$1),0,1)))</f>
        <v/>
      </c>
      <c r="AK76" s="3" t="str">
        <f>IF($A76&gt;='576way_Regular Symbol(2wild)'!H$16,"",IF(F76=0,"",IF(OR(F76=$AG$1,F76=$AH$1,F77=$AG$1,F77=$AH$1,F78=$AG$1,F78=$AH$1,F79=$AG$1,F79=$AH$1),0,1)))</f>
        <v/>
      </c>
      <c r="AM76" s="344" t="str">
        <f>IF($A76&gt;='576way_Regular Symbol(2wild)'!D$16,"",IF(B76=0,"",IF(OR(B76=$AM$1,B76=$AN$1,B77=$AM$1,B77=$AN$1,B78=$AM$1,B78=$AN$1),0,1)))</f>
        <v/>
      </c>
      <c r="AN76" s="344">
        <f>IF($A76&gt;='576way_Regular Symbol(2wild)'!E$16,"",IF(C76=0,"",IF(OR(C76=$AM$1,C76=$AN$1,C77=$AM$1,C77=$AN$1,C78=$AM$1,C78=$AN$1),0,1)))</f>
        <v>1</v>
      </c>
      <c r="AO76" s="3" t="str">
        <f>IF($A76&gt;='576way_Regular Symbol(2wild)'!F$16,"",IF(D76=0,"",IF(OR(D76=$AM$1,D76=$AN$1,D77=$AM$1,D77=$AN$1,D78=$AM$1,D78=$AN$1,D79=$AM$1,D79=$AN$1),0,1)))</f>
        <v/>
      </c>
      <c r="AP76" s="3" t="str">
        <f>IF($A76&gt;='576way_Regular Symbol(2wild)'!G$16,"",IF(E76=0,"",IF(OR(E76=$AM$1,E76=$AN$1,E77=$AM$1,E77=$AN$1,E78=$AM$1,E78=$AN$1,E79=$AM$1,E79=$AN$1),0,1)))</f>
        <v/>
      </c>
      <c r="AQ76" s="3" t="str">
        <f>IF($A76&gt;='576way_Regular Symbol(2wild)'!H$16,"",IF(F76=0,"",IF(OR(F76=$AM$1,F76=$AN$1,F77=$AM$1,F77=$AN$1,F78=$AM$1,F78=$AN$1,F79=$AM$1,F79=$AN$1),0,1)))</f>
        <v/>
      </c>
      <c r="AS76" s="344" t="str">
        <f>IF($A76&gt;='576way_Regular Symbol(2wild)'!D$16,"",IF(B76=0,"",IF(OR(B76=$AM$1,B76=$AT$1,B77=$AM$1,B77=$AT$1,B78=$AM$1,B78=$AT$1),0,1)))</f>
        <v/>
      </c>
      <c r="AT76" s="344">
        <f>IF($A76&gt;='576way_Regular Symbol(2wild)'!E$16,"",IF(C76=0,"",IF(OR(C76=$AM$1,C76=$AT$1,C77=$AM$1,C77=$AT$1,C78=$AM$1,C78=$AT$1),0,1)))</f>
        <v>1</v>
      </c>
      <c r="AU76" s="3" t="str">
        <f>IF($A76&gt;='576way_Regular Symbol(2wild)'!F$16,"",IF(D76=0,"",IF(OR(D76=$AM$1,D76=$AT$1,D77=$AM$1,D77=$AT$1,D78=$AM$1,D78=$AT$1,D79=$AM$1,D79=$AT$1),0,1)))</f>
        <v/>
      </c>
      <c r="AV76" s="3" t="str">
        <f>IF($A76&gt;='576way_Regular Symbol(2wild)'!G$16,"",IF(E76=0,"",IF(OR(E76=$AM$1,E76=$AT$1,E77=$AM$1,E77=$AT$1,E78=$AM$1,E78=$AT$1,E79=$AM$1,E79=$AT$1),0,1)))</f>
        <v/>
      </c>
      <c r="AW76" s="3" t="str">
        <f>IF($A76&gt;='576way_Regular Symbol(2wild)'!H$16,"",IF(F76=0,"",IF(OR(F76=$AM$1,F76=$AT$1,F77=$AM$1,F77=$AT$1,F78=$AM$1,F78=$AT$1,F79=$AM$1,F79=$AT$1),0,1)))</f>
        <v/>
      </c>
      <c r="AY76" s="344" t="str">
        <f>IF($A76&gt;='576way_Regular Symbol(2wild)'!D$16,"",IF(B76=0,"",IF(OR(B76=$AM$1,B76=$AZ$1,B77=$AM$1,B77=$AZ$1,B78=$AM$1,B78=$AZ$1),0,1)))</f>
        <v/>
      </c>
      <c r="AZ76" s="344">
        <f>IF($A76&gt;='576way_Regular Symbol(2wild)'!E$16,"",IF(C76=0,"",IF(OR(C76=$AM$1,C76=$AZ$1,C77=$AM$1,C77=$AZ$1,C78=$AM$1,C78=$AZ$1),0,1)))</f>
        <v>1</v>
      </c>
      <c r="BA76" s="3" t="str">
        <f>IF($A76&gt;='576way_Regular Symbol(2wild)'!F$16,"",IF(D76=0,"",IF(OR(D76=$AM$1,D76=$AZ$1,D77=$AM$1,D77=$AZ$1,D78=$AM$1,D78=$AZ$1,D79=$AM$1,D79=$AZ$1),0,1)))</f>
        <v/>
      </c>
      <c r="BB76" s="3" t="str">
        <f>IF($A76&gt;='576way_Regular Symbol(2wild)'!G$16,"",IF(E76=0,"",IF(OR(E76=$AM$1,E76=$AZ$1,E77=$AM$1,E77=$AZ$1,E78=$AM$1,E78=$AZ$1,E79=$AM$1,E79=$AZ$1),0,1)))</f>
        <v/>
      </c>
      <c r="BC76" s="3" t="str">
        <f>IF($A76&gt;='576way_Regular Symbol(2wild)'!H$16,"",IF(F76=0,"",IF(OR(F76=$AM$1,F76=$AZ$1,F77=$AM$1,F77=$AZ$1,F78=$AM$1,F78=$AZ$1,F79=$AM$1,F79=$AZ$1),0,1)))</f>
        <v/>
      </c>
      <c r="BE76" s="344" t="str">
        <f>IF($A76&gt;='576way_Regular Symbol(2wild)'!D$16,"",IF(B76=0,"",IF(OR(B76=$AM$1,B76=$BF$1,B77=$AM$1,B77=$BF$1,B78=$AM$1,B78=$BF$1),0,1)))</f>
        <v/>
      </c>
      <c r="BF76" s="344">
        <f>IF($A76&gt;='576way_Regular Symbol(2wild)'!E$16,"",IF(C76=0,"",IF(OR(C76=$AM$1,C76=$BF$1,C77=$AM$1,C77=$BF$1,C78=$AM$1,C78=$BF$1),0,1)))</f>
        <v>1</v>
      </c>
      <c r="BG76" s="3" t="str">
        <f>IF($A76&gt;='576way_Regular Symbol(2wild)'!F$16,"",IF(D76=0,"",COUNTIF(D76:D79,$BF$1)))</f>
        <v/>
      </c>
      <c r="BH76" s="3" t="str">
        <f>IF($A76&gt;='576way_Regular Symbol(2wild)'!G$16,"",IF(E76=0,"",COUNTIF(E76:E79,$BF$1)))</f>
        <v/>
      </c>
      <c r="BI76" s="3" t="str">
        <f>IF($A76&gt;='576way_Regular Symbol(2wild)'!H$16,"",IF(F76=0,"",COUNTIF(F76:F79,$BF$1)))</f>
        <v/>
      </c>
      <c r="BK76" s="344" t="str">
        <f>IF($A76&gt;='576way_Regular Symbol(2wild)'!D$16,"",IF(B76=0,"",IF(OR(B76=$AM$1,B76=$BL$1,B77=$AM$1,B77=$BL$1,B78=$AM$1,B78=$BL$1),0,1)))</f>
        <v/>
      </c>
      <c r="BL76" s="344">
        <f>IF($A76&gt;='576way_Regular Symbol(2wild)'!E$16,"",IF(C76=0,"",IF(OR(C76=$AM$1,C76=$BL$1,C77=$AM$1,C77=$BL$1,C78=$AM$1,C78=$BL$1),0,1)))</f>
        <v>1</v>
      </c>
      <c r="BM76" s="3" t="str">
        <f>IF($A76&gt;='576way_Regular Symbol(2wild)'!F$16,"",IF(D76=0,"",IF(OR(D76=$AM$1,D76=$BL$1,D77=$AM$1,D77=$BL$1,D78=$AM$1,D78=$BL$1,D79=$AM$1,D79=$BL$1),0,1)))</f>
        <v/>
      </c>
      <c r="BN76" s="3" t="str">
        <f>IF($A76&gt;='576way_Regular Symbol(2wild)'!G$16,"",IF(E76=0,"",IF(OR(E76=$AM$1,E76=$BL$1,E77=$AM$1,E77=$BL$1,E78=$AM$1,E78=$BL$1,E79=$AM$1,E79=$BL$1),0,1)))</f>
        <v/>
      </c>
      <c r="BO76" s="3" t="str">
        <f>IF($A76&gt;='576way_Regular Symbol(2wild)'!H$16,"",IF(F76=0,"",IF(OR(F76=$AM$1,F76=$BL$1,F77=$AM$1,F77=$BL$1,F78=$AM$1,F78=$BL$1,F79=$AM$1,F79=$BL$1),0,1)))</f>
        <v/>
      </c>
      <c r="BQ76" s="3" t="str">
        <f>IF($A76&gt;='576way_Regular Symbol(2wild)'!D$16,"",IF(B76=0,"",IF(OR(B76=$BQ$1,B76=$BR$1,B77=$BQ$1,B77=$BR$1,B78=$BQ$1,B78=$BR$1),0,1)))</f>
        <v/>
      </c>
      <c r="BR76" s="3">
        <f>IF($A76&gt;='576way_Regular Symbol(2wild)'!E$16,"",IF(C76=0,"",IF(OR(C76=$BQ$1,C76=$BR$1,C77=$BQ$1,C77=$BR$1,C78=$BQ$1,C78=$BR$1),0,1)))</f>
        <v>1</v>
      </c>
      <c r="BS76" s="3" t="str">
        <f>IF($A76&gt;='576way_Regular Symbol(2wild)'!F$16,"",IF(D76=0,"",IF(OR(D76=$BQ$1,D76=$BR$1,D77=$BQ$1,D77=$BR$1,D78=$BQ$1,D78=$BR$1,D79=$BQ$1,D79=$BR$1),0,1)))</f>
        <v/>
      </c>
      <c r="BT76" s="3" t="str">
        <f>IF($A76&gt;='576way_Regular Symbol(2wild)'!G$16,"",IF(E76=0,"",IF(OR(E76=$BQ$1,E76=$BR$1,E77=$BQ$1,E77=$BR$1,E78=$BQ$1,E78=$BR$1,E79=$BQ$1,E79=$BR$1),0,1)))</f>
        <v/>
      </c>
      <c r="BU76" s="3" t="str">
        <f>IF($A76&gt;='576way_Regular Symbol(2wild)'!H$16,"",IF(F76=0,"",IF(OR(F76=$BQ$1,F76=$BR$1,F77=$BQ$1,F77=$BR$1,F78=$BQ$1,F78=$BR$1,F79=$BQ$1,F79=$BR$1),0,1)))</f>
        <v/>
      </c>
      <c r="BW76" s="3" t="str">
        <f>IF($A76&gt;='576way_Regular Symbol(2wild)'!D$16,"",IF(B76=0,"",IF(OR(B76=$BW$1,B77=$BW$1,B78=$BW$1,B76=$BX$1,B77=$BX$1,B78=$BX$1),0,1)))</f>
        <v/>
      </c>
      <c r="BX76" s="3">
        <f>IF($A76&gt;='576way_Regular Symbol(2wild)'!E$16,"",IF(C76=0,"",IF(OR(C76=$BW$1,C77=$BW$1,C78=$BW$1,C76=$BX$1,C77=$BX$1,C78=$BX$1),0,1)))</f>
        <v>1</v>
      </c>
      <c r="BY76" s="3" t="str">
        <f>IF($A76&gt;='576way_Regular Symbol(2wild)'!F$16,"",IF(D76=0,"",IF(OR(D76=$BW$1,D77=$BW$1,D78=$BW$1,D76=$BX$1,D77=$BX$1,D78=$BX$1,D79=$BW$1,D79=$BX$1),0,1)))</f>
        <v/>
      </c>
      <c r="BZ76" s="3" t="str">
        <f>IF($A76&gt;='576way_Regular Symbol(2wild)'!G$16,"",IF(E76=0,"",IF(OR(E76=$BW$1,E77=$BW$1,E78=$BW$1,E76=$BX$1,E77=$BX$1,E78=$BX$1,E79=$BW$1,E79=$BX$1),0,1)))</f>
        <v/>
      </c>
      <c r="CA76" s="3" t="str">
        <f>IF($A76&gt;='576way_Regular Symbol(2wild)'!H$16,"",IF(F76=0,"",IF(OR(F76=$BW$1,F77=$BW$1,F78=$BW$1,F76=$BX$1,F77=$BX$1,F78=$BX$1,F79=$BW$1,F79=$BX$1),0,1)))</f>
        <v/>
      </c>
      <c r="CC76" s="3" t="str">
        <f>IF($A76&gt;='576way_Regular Symbol(2wild)'!D$16,"",IF(B76=0,"",IF(OR(B76=$BW$1,B77=$BW$1,B78=$BW$1,B76=$CD$1,B77=$CD$1,B78=$CD$1),0,1)))</f>
        <v/>
      </c>
      <c r="CD76" s="3">
        <f>IF($A76&gt;='576way_Regular Symbol(2wild)'!E$16,"",IF(C76=0,"",IF(OR(C76=$BW$1,C77=$BW$1,C78=$BW$1,C76=$CD$1,C77=$CD$1,C78=$CD$1),0,1)))</f>
        <v>0</v>
      </c>
      <c r="CE76" s="3" t="str">
        <f>IF($A76&gt;='576way_Regular Symbol(2wild)'!F$16,"",IF(D76=0,"",IF(OR(D76=$BW$1,D77=$BW$1,D78=$BW$1,D76=$CD$1,D77=$CD$1,D78=$CD$1,D79=$BW$1,D79=$CD$1),0,1)))</f>
        <v/>
      </c>
      <c r="CF76" s="3" t="str">
        <f>IF($A76&gt;='576way_Regular Symbol(2wild)'!G$16,"",IF(E76=0,"",IF(OR(E76=$BW$1,E77=$BW$1,E78=$BW$1,E76=$CD$1,E77=$CD$1,E78=$CD$1,E79=$BW$1,E79=$CD$1),0,1)))</f>
        <v/>
      </c>
      <c r="CG76" s="3" t="str">
        <f>IF($A76&gt;='576way_Regular Symbol(2wild)'!H$16,"",IF(F76=0,"",IF(OR(F76=$BW$1,F77=$BW$1,F78=$BW$1,F76=$CD$1,F77=$CD$1,F78=$CD$1,F79=$BW$1,F79=$CD$1),0,1)))</f>
        <v/>
      </c>
      <c r="CI76" s="3" t="str">
        <f>IF($A76&gt;='576way_Regular Symbol(2wild)'!D$16,"",IF(B76=0,"",IF(OR(B76=$BW$1,B77=$BW$1,B78=$BW$1,B76=$CJ$1,B77=$CJ$1,B78=$CJ$1),0,1)))</f>
        <v/>
      </c>
      <c r="CJ76" s="3">
        <f>IF($A76&gt;='576way_Regular Symbol(2wild)'!E$16,"",IF(C76=0,"",IF(OR(C76=$BW$1,C77=$BW$1,C78=$BW$1,C76=$CJ$1,C77=$CJ$1,C78=$CJ$1),0,1)))</f>
        <v>1</v>
      </c>
      <c r="CK76" s="3" t="str">
        <f>IF($A76&gt;='576way_Regular Symbol(2wild)'!F$16,"",IF(D76=0,"",IF(OR(D76=$BW$1,D77=$BW$1,D78=$BW$1,D76=$CJ$1,D77=$CJ$1,D78=$CJ$1,D79=$BW$1,D79=$CJ$1),0,1)))</f>
        <v/>
      </c>
      <c r="CL76" s="3" t="str">
        <f>IF($A76&gt;='576way_Regular Symbol(2wild)'!G$16,"",IF(E76=0,"",IF(OR(E76=$BW$1,E77=$BW$1,E78=$BW$1,E76=$CJ$1,E77=$CJ$1,E78=$CJ$1,E79=$BW$1,E79=$CJ$1),0,1)))</f>
        <v/>
      </c>
      <c r="CM76" s="3" t="str">
        <f>IF($A76&gt;='576way_Regular Symbol(2wild)'!H$16,"",IF(F76=0,"",IF(OR(F76=$BW$1,F77=$BW$1,F78=$BW$1,F76=$CJ$1,F77=$CJ$1,F78=$CJ$1,F79=$BW$1,F79=$CJ$1),0,1)))</f>
        <v/>
      </c>
      <c r="CO76" s="3" t="str">
        <f>IF($A76&gt;='576way_Regular Symbol(2wild)'!D$16,"",IF(B76=0,"",IF(OR(B76=$BW$1,B77=$BW$1,B78=$BW$1,B76=$CP$1,B77=$CP$1,B78=$CP$1),0,1)))</f>
        <v/>
      </c>
      <c r="CP76" s="3">
        <f>IF($A76&gt;='576way_Regular Symbol(2wild)'!E$16,"",IF(C76=0,"",IF(OR(C76=$BW$1,C77=$BW$1,C78=$BW$1,C76=$CP$1,C77=$CP$1,C78=$CP$1),0,1)))</f>
        <v>1</v>
      </c>
      <c r="CQ76" s="3" t="str">
        <f>IF($A76&gt;='576way_Regular Symbol(2wild)'!F$16,"",IF(D76=0,"",IF(OR(D76=$BW$1,D77=$BW$1,D78=$BW$1,D76=$CP$1,D77=$CP$1,D78=$CP$1,D79=$BW$1,D79=$CP$1),0,1)))</f>
        <v/>
      </c>
      <c r="CR76" s="3" t="str">
        <f>IF($A76&gt;='576way_Regular Symbol(2wild)'!G$16,"",IF(E76=0,"",IF(OR(E76=$BW$1,E77=$BW$1,E78=$BW$1,E76=$CP$1,E77=$CP$1,E78=$CP$1,E79=$BW$1,E79=$CP$1),0,1)))</f>
        <v/>
      </c>
      <c r="CS76" s="3" t="str">
        <f>IF($A76&gt;='576way_Regular Symbol(2wild)'!H$16,"",IF(F76=0,"",IF(OR(F76=$BW$1,F77=$BW$1,F78=$BW$1,F76=$CP$1,F77=$CP$1,F78=$CP$1,F79=$BW$1,F79=$CP$1),0,1)))</f>
        <v/>
      </c>
      <c r="CU76" s="3" t="str">
        <f>IF($A76&gt;='576way_Regular Symbol(2wild)'!D$16,"",IF(B76=0,"",IF(OR(B76=$BW$1,B77=$BW$1,B78=$BW$1,B76=$CV$1,B77=$CV$1,B78=$CV$1),0,1)))</f>
        <v/>
      </c>
      <c r="CV76" s="3">
        <f>IF($A76&gt;='576way_Regular Symbol(2wild)'!E$16,"",IF(C76=0,"",IF(OR(C76=$BW$1,C77=$BW$1,C78=$BW$1,C76=$CV$1,C77=$CV$1,C78=$CV$1),0,1)))</f>
        <v>1</v>
      </c>
      <c r="CW76" s="3" t="str">
        <f>IF($A76&gt;='576way_Regular Symbol(2wild)'!F$16,"",IF(D76=0,"",IF(OR(D76=$BW$1,D77=$BW$1,D78=$BW$1,D76=$CV$1,D77=$CV$1,D78=$CV$1,D79=$BW$1,D79=$CV$1),0,1)))</f>
        <v/>
      </c>
      <c r="CX76" s="3" t="str">
        <f>IF($A76&gt;='576way_Regular Symbol(2wild)'!G$16,"",IF(E76=0,"",IF(OR(E76=$BW$1,E77=$BW$1,E78=$BW$1,E76=$CV$1,E77=$CV$1,E78=$CV$1,E79=$BW$1,E79=$CV$1),0,1)))</f>
        <v/>
      </c>
      <c r="CY76" s="3" t="str">
        <f>IF($A76&gt;='576way_Regular Symbol(2wild)'!H$16,"",IF(F76=0,"",IF(OR(F76=$BW$1,F77=$BW$1,F78=$BW$1,F76=$CV$1,F77=$CV$1,F78=$CV$1,F79=$BW$1,F79=$CV$1),0,1)))</f>
        <v/>
      </c>
    </row>
    <row r="77" spans="1:103">
      <c r="A77" s="337">
        <f>IF('243way_Regular Symbol'!L76="","",'243way_Regular Symbol'!L76)</f>
        <v>73</v>
      </c>
      <c r="B77" s="191" t="str">
        <f>IF('576way_Regular Symbol(2wild)'!Q76="",
IF($A77-'576way_Regular Symbol(2wild)'!D$16&gt;='576way_RegularＸ_W()'!B$2-1,"",VLOOKUP($A77-'576way_Regular Symbol(2wild)'!D$16,'576way_Regular Symbol(2wild)'!$P$3:$U$99,'576way_RegularＸ_W()'!B$3+1,FALSE)),
'576way_Regular Symbol(2wild)'!Q76)</f>
        <v/>
      </c>
      <c r="C77" s="191" t="str">
        <f>IF('576way_Regular Symbol(2wild)'!R76="",
IF($A77-'576way_Regular Symbol(2wild)'!E$16&gt;='576way_RegularＸ_W()'!C$2-1,"",VLOOKUP($A77-'576way_Regular Symbol(2wild)'!E$16,'576way_Regular Symbol(2wild)'!$P$3:$U$99,'576way_RegularＸ_W()'!C$3+1,FALSE)),
'576way_Regular Symbol(2wild)'!R76)</f>
        <v>Q</v>
      </c>
      <c r="D77" s="191" t="str">
        <f>IF('576way_Regular Symbol(2wild)'!S76="",
IF($A77-'576way_Regular Symbol(2wild)'!F$16&gt;='576way_RegularＸ_W()'!D$2-1,"",VLOOKUP($A77-'576way_Regular Symbol(2wild)'!F$16,'576way_Regular Symbol(2wild)'!$P$3:$U$99,'576way_RegularＸ_W()'!D$3+1,FALSE)),
'576way_Regular Symbol(2wild)'!S76)</f>
        <v/>
      </c>
      <c r="E77" s="191" t="str">
        <f>IF('576way_Regular Symbol(2wild)'!T76="",
IF($A77-'576way_Regular Symbol(2wild)'!G$16&gt;='576way_RegularＸ_W()'!E$2-1,"",VLOOKUP($A77-'576way_Regular Symbol(2wild)'!G$16,'576way_Regular Symbol(2wild)'!$P$3:$U$99,'576way_RegularＸ_W()'!E$3+1,FALSE)),
'576way_Regular Symbol(2wild)'!T76)</f>
        <v/>
      </c>
      <c r="F77" s="191" t="str">
        <f>IF('576way_Regular Symbol(2wild)'!U76="",
IF($A77-'576way_Regular Symbol(2wild)'!H$16&gt;='576way_RegularＸ_W()'!F$2-1,"",VLOOKUP($A77-'576way_Regular Symbol(2wild)'!H$16,'576way_Regular Symbol(2wild)'!$P$3:$U$99,'576way_RegularＸ_W()'!F$3+1,FALSE)),
'576way_Regular Symbol(2wild)'!U76)</f>
        <v/>
      </c>
      <c r="N77" s="363">
        <f t="shared" si="77"/>
        <v>73</v>
      </c>
      <c r="O77" s="344" t="str">
        <f>IF($A77&gt;='576way_Regular Symbol(2wild)'!D$16,"",IF(B77="","",IF(OR(B77=$O$1,B77=$P$1,B78=$O$1,B78=$P$1,B79=$O$1,B79=$P$1),0,1)))</f>
        <v/>
      </c>
      <c r="P77" s="344">
        <f>IF($A77&gt;='576way_Regular Symbol(2wild)'!E$16,"",IF(C77="","",IF(OR(C77=$O$1,C77=$P$1,C78=$O$1,C78=$P$1,C79=$O$1,C79=$P$1),0,1)))</f>
        <v>1</v>
      </c>
      <c r="Q77" s="344" t="str">
        <f>IF($A77&gt;='576way_Regular Symbol(2wild)'!F$16,"",IF(D77="","",IF(OR(D77=$O$1,D77=$P$1,D78=$O$1,D78=$P$1,D79=$O$1,D79=$P$1,D80=$O$1,D80=$P$1),0,1)))</f>
        <v/>
      </c>
      <c r="R77" s="344" t="str">
        <f>IF($A77&gt;='576way_Regular Symbol(2wild)'!G$16,"",IF(E77="","",IF(OR(E77=$O$1,E77=$P$1,E78=$O$1,E78=$P$1,E79=$O$1,E79=$P$1,E80=$O$1,E80=$P$1),0,1)))</f>
        <v/>
      </c>
      <c r="S77" s="344" t="str">
        <f>IF($A77&gt;='576way_Regular Symbol(2wild)'!H$16,"",IF(F77="","",IF(OR(F77=$O$1,F77=$P$1,F78=$O$1,F78=$P$1,F79=$O$1,F79=$P$1,F80=$O$1,F80=$P$1),0,1)))</f>
        <v/>
      </c>
      <c r="U77" s="344" t="str">
        <f>IF($A77&gt;='576way_Regular Symbol(2wild)'!D$16,"",IF(B77=0,"",IF(OR(B77=$U$1,B77=$V$1,B78=$U$1,B78=$V$1,B79=$U$1,B79=$V$1),0,1)))</f>
        <v/>
      </c>
      <c r="V77" s="344">
        <f>IF($A77&gt;='576way_Regular Symbol(2wild)'!E$16,"",IF(C77=0,"",IF(OR(C77=$U$1,C77=$V$1,C78=$U$1,C78=$V$1,C79=$U$1,C79=$V$1),0,1)))</f>
        <v>1</v>
      </c>
      <c r="W77" s="3" t="str">
        <f>IF($A77&gt;='576way_Regular Symbol(2wild)'!F$16,"",IF(D77=0,"",IF(OR(D77=$U$1,D77=$V$1,D78=$U$1,D78=$V$1,D79=$U$1,D79=$V$1,D80=$U$1,D80=$V$1),0,1)))</f>
        <v/>
      </c>
      <c r="X77" s="3" t="str">
        <f>IF($A77&gt;='576way_Regular Symbol(2wild)'!G$16,"",IF(E77=0,"",IF(OR(E77=$U$1,E77=$V$1,E78=$U$1,E78=$V$1,E79=$U$1,E79=$V$1,E80=$U$1,E80=$V$1),0,1)))</f>
        <v/>
      </c>
      <c r="Y77" s="3" t="str">
        <f>IF($A77&gt;='576way_Regular Symbol(2wild)'!H$16,"",IF(F77=0,"",IF(OR(F77=$U$1,F77=$V$1,F78=$U$1,F78=$V$1,F79=$U$1,F79=$V$1,F80=$U$1,F80=$V$1),0,1)))</f>
        <v/>
      </c>
      <c r="AA77" s="344" t="str">
        <f>IF($A77&gt;='576way_Regular Symbol(2wild)'!D$16,"",IF(B77=0,"",IF(OR(B77=$AA$1,B77=$AB$1,B78=$AA$1,B78=$AB$1,B79=$AA$1,,B79=$AB$1),0,1)))</f>
        <v/>
      </c>
      <c r="AB77" s="344">
        <f>IF($A77&gt;='576way_Regular Symbol(2wild)'!E$16,"",IF(C77=0,"",IF(OR(C77=$AA$1,C77=$AB$1,C78=$AA$1,C78=$AB$1,C79=$AA$1,,C79=$AB$1),0,1)))</f>
        <v>1</v>
      </c>
      <c r="AC77" s="3" t="str">
        <f>IF($A77&gt;='576way_Regular Symbol(2wild)'!F$16,"",IF(D77=0,"",IF(OR(D77=$AA$1,D77=$AB$1,D78=$AA$1,D78=$AB$1,D79=$AA$1,D79=$AB$1,D80=$AA$1,D80=$AB$1),0,1)))</f>
        <v/>
      </c>
      <c r="AD77" s="3" t="str">
        <f>IF($A77&gt;='576way_Regular Symbol(2wild)'!G$16,"",IF(E77=0,"",IF(OR(E77=$AA$1,E77=$AB$1,E78=$AA$1,E78=$AB$1,E79=$AA$1,E79=$AB$1,E80=$AA$1,E80=$AB$1),0,1)))</f>
        <v/>
      </c>
      <c r="AE77" s="3" t="str">
        <f>IF($A77&gt;='576way_Regular Symbol(2wild)'!H$16,"",IF(F77=0,"",IF(OR(F77=$AA$1,F77=$AB$1,F78=$AA$1,F78=$AB$1,F79=$AA$1,F79=$AB$1,F80=$AA$1,F80=$AB$1),0,1)))</f>
        <v/>
      </c>
      <c r="AG77" s="344" t="str">
        <f>IF($A77&gt;='576way_Regular Symbol(2wild)'!D$16,"",IF(B77=0,"",IF(OR(B77=$AG$1,B77=$AH$1,B78=$AG$1,B78=$AH$1,B79=$AG$1,B79=$AH$1),0,1)))</f>
        <v/>
      </c>
      <c r="AH77" s="344">
        <f>IF($A77&gt;='576way_Regular Symbol(2wild)'!E$16,"",IF(C77=0,"",IF(OR(C77=$AG$1,C77=$AH$1,C78=$AG$1,C78=$AH$1,C79=$AG$1,C79=$AH$1),0,1)))</f>
        <v>1</v>
      </c>
      <c r="AI77" s="3" t="str">
        <f>IF($A77&gt;='576way_Regular Symbol(2wild)'!F$16,"",IF(D77=0,"",IF(OR(D77=$AG$1,D77=$AH$1,D78=$AG$1,D78=$AH$1,D79=$AG$1,D79=$AH$1,D80=$AG$1,D80=$AH$1),0,1)))</f>
        <v/>
      </c>
      <c r="AJ77" s="3" t="str">
        <f>IF($A77&gt;='576way_Regular Symbol(2wild)'!G$16,"",IF(E77=0,"",IF(OR(E77=$AG$1,E77=$AH$1,E78=$AG$1,E78=$AH$1,E79=$AG$1,E79=$AH$1,E80=$AG$1,E80=$AH$1),0,1)))</f>
        <v/>
      </c>
      <c r="AK77" s="3" t="str">
        <f>IF($A77&gt;='576way_Regular Symbol(2wild)'!H$16,"",IF(F77=0,"",IF(OR(F77=$AG$1,F77=$AH$1,F78=$AG$1,F78=$AH$1,F79=$AG$1,F79=$AH$1,F80=$AG$1,F80=$AH$1),0,1)))</f>
        <v/>
      </c>
      <c r="AM77" s="344" t="str">
        <f>IF($A77&gt;='576way_Regular Symbol(2wild)'!D$16,"",IF(B77=0,"",IF(OR(B77=$AM$1,B77=$AN$1,B78=$AM$1,B78=$AN$1,B79=$AM$1,B79=$AN$1),0,1)))</f>
        <v/>
      </c>
      <c r="AN77" s="344">
        <f>IF($A77&gt;='576way_Regular Symbol(2wild)'!E$16,"",IF(C77=0,"",IF(OR(C77=$AM$1,C77=$AN$1,C78=$AM$1,C78=$AN$1,C79=$AM$1,C79=$AN$1),0,1)))</f>
        <v>0</v>
      </c>
      <c r="AO77" s="3" t="str">
        <f>IF($A77&gt;='576way_Regular Symbol(2wild)'!F$16,"",IF(D77=0,"",IF(OR(D77=$AM$1,D77=$AN$1,D78=$AM$1,D78=$AN$1,D79=$AM$1,D79=$AN$1,D80=$AM$1,D80=$AN$1),0,1)))</f>
        <v/>
      </c>
      <c r="AP77" s="3" t="str">
        <f>IF($A77&gt;='576way_Regular Symbol(2wild)'!G$16,"",IF(E77=0,"",IF(OR(E77=$AM$1,E77=$AN$1,E78=$AM$1,E78=$AN$1,E79=$AM$1,E79=$AN$1,E80=$AM$1,E80=$AN$1),0,1)))</f>
        <v/>
      </c>
      <c r="AQ77" s="3" t="str">
        <f>IF($A77&gt;='576way_Regular Symbol(2wild)'!H$16,"",IF(F77=0,"",IF(OR(F77=$AM$1,F77=$AN$1,F78=$AM$1,F78=$AN$1,F79=$AM$1,F79=$AN$1,F80=$AM$1,F80=$AN$1),0,1)))</f>
        <v/>
      </c>
      <c r="AS77" s="344" t="str">
        <f>IF($A77&gt;='576way_Regular Symbol(2wild)'!D$16,"",IF(B77=0,"",IF(OR(B77=$AM$1,B77=$AT$1,B78=$AM$1,B78=$AT$1,B79=$AM$1,B79=$AT$1),0,1)))</f>
        <v/>
      </c>
      <c r="AT77" s="344">
        <f>IF($A77&gt;='576way_Regular Symbol(2wild)'!E$16,"",IF(C77=0,"",IF(OR(C77=$AM$1,C77=$AT$1,C78=$AM$1,C78=$AT$1,C79=$AM$1,C79=$AT$1),0,1)))</f>
        <v>1</v>
      </c>
      <c r="AU77" s="3" t="str">
        <f>IF($A77&gt;='576way_Regular Symbol(2wild)'!F$16,"",IF(D77=0,"",IF(OR(D77=$AM$1,D77=$AT$1,D78=$AM$1,D78=$AT$1,D79=$AM$1,D79=$AT$1,D80=$AM$1,D80=$AT$1),0,1)))</f>
        <v/>
      </c>
      <c r="AV77" s="3" t="str">
        <f>IF($A77&gt;='576way_Regular Symbol(2wild)'!G$16,"",IF(E77=0,"",IF(OR(E77=$AM$1,E77=$AT$1,E78=$AM$1,E78=$AT$1,E79=$AM$1,E79=$AT$1,E80=$AM$1,E80=$AT$1),0,1)))</f>
        <v/>
      </c>
      <c r="AW77" s="3" t="str">
        <f>IF($A77&gt;='576way_Regular Symbol(2wild)'!H$16,"",IF(F77=0,"",IF(OR(F77=$AM$1,F77=$AT$1,F78=$AM$1,F78=$AT$1,F79=$AM$1,F79=$AT$1,F80=$AM$1,F80=$AT$1),0,1)))</f>
        <v/>
      </c>
      <c r="AY77" s="344" t="str">
        <f>IF($A77&gt;='576way_Regular Symbol(2wild)'!D$16,"",IF(B77=0,"",IF(OR(B77=$AM$1,B77=$AZ$1,B78=$AM$1,B78=$AZ$1,B79=$AM$1,B79=$AZ$1),0,1)))</f>
        <v/>
      </c>
      <c r="AZ77" s="344">
        <f>IF($A77&gt;='576way_Regular Symbol(2wild)'!E$16,"",IF(C77=0,"",IF(OR(C77=$AM$1,C77=$AZ$1,C78=$AM$1,C78=$AZ$1,C79=$AM$1,C79=$AZ$1),0,1)))</f>
        <v>1</v>
      </c>
      <c r="BA77" s="3" t="str">
        <f>IF($A77&gt;='576way_Regular Symbol(2wild)'!F$16,"",IF(D77=0,"",IF(OR(D77=$AM$1,D77=$AZ$1,D78=$AM$1,D78=$AZ$1,D79=$AM$1,D79=$AZ$1,D80=$AM$1,D80=$AZ$1),0,1)))</f>
        <v/>
      </c>
      <c r="BB77" s="3" t="str">
        <f>IF($A77&gt;='576way_Regular Symbol(2wild)'!G$16,"",IF(E77=0,"",IF(OR(E77=$AM$1,E77=$AZ$1,E78=$AM$1,E78=$AZ$1,E79=$AM$1,E79=$AZ$1,E80=$AM$1,E80=$AZ$1),0,1)))</f>
        <v/>
      </c>
      <c r="BC77" s="3" t="str">
        <f>IF($A77&gt;='576way_Regular Symbol(2wild)'!H$16,"",IF(F77=0,"",IF(OR(F77=$AM$1,F77=$AZ$1,F78=$AM$1,F78=$AZ$1,F79=$AM$1,F79=$AZ$1,F80=$AM$1,F80=$AZ$1),0,1)))</f>
        <v/>
      </c>
      <c r="BE77" s="344" t="str">
        <f>IF($A77&gt;='576way_Regular Symbol(2wild)'!D$16,"",IF(B77=0,"",IF(OR(B77=$AM$1,B77=$BF$1,B78=$AM$1,B78=$BF$1,B79=$AM$1,B79=$BF$1),0,1)))</f>
        <v/>
      </c>
      <c r="BF77" s="344">
        <f>IF($A77&gt;='576way_Regular Symbol(2wild)'!E$16,"",IF(C77=0,"",IF(OR(C77=$AM$1,C77=$BF$1,C78=$AM$1,C78=$BF$1,C79=$AM$1,C79=$BF$1),0,1)))</f>
        <v>1</v>
      </c>
      <c r="BG77" s="3" t="str">
        <f>IF($A77&gt;='576way_Regular Symbol(2wild)'!F$16,"",IF(D77=0,"",COUNTIF(D77:D80,$BF$1)))</f>
        <v/>
      </c>
      <c r="BH77" s="3" t="str">
        <f>IF($A77&gt;='576way_Regular Symbol(2wild)'!G$16,"",IF(E77=0,"",COUNTIF(E77:E80,$BF$1)))</f>
        <v/>
      </c>
      <c r="BI77" s="3" t="str">
        <f>IF($A77&gt;='576way_Regular Symbol(2wild)'!H$16,"",IF(F77=0,"",COUNTIF(F77:F80,$BF$1)))</f>
        <v/>
      </c>
      <c r="BK77" s="344" t="str">
        <f>IF($A77&gt;='576way_Regular Symbol(2wild)'!D$16,"",IF(B77=0,"",IF(OR(B77=$AM$1,B77=$BL$1,B78=$AM$1,B78=$BL$1,B79=$AM$1,B79=$BL$1),0,1)))</f>
        <v/>
      </c>
      <c r="BL77" s="344">
        <f>IF($A77&gt;='576way_Regular Symbol(2wild)'!E$16,"",IF(C77=0,"",IF(OR(C77=$AM$1,C77=$BL$1,C78=$AM$1,C78=$BL$1,C79=$AM$1,C79=$BL$1),0,1)))</f>
        <v>1</v>
      </c>
      <c r="BM77" s="3" t="str">
        <f>IF($A77&gt;='576way_Regular Symbol(2wild)'!F$16,"",IF(D77=0,"",IF(OR(D77=$AM$1,D77=$BL$1,D78=$AM$1,D78=$BL$1,D79=$AM$1,D79=$BL$1,D80=$AM$1,D80=$BL$1),0,1)))</f>
        <v/>
      </c>
      <c r="BN77" s="3" t="str">
        <f>IF($A77&gt;='576way_Regular Symbol(2wild)'!G$16,"",IF(E77=0,"",IF(OR(E77=$AM$1,E77=$BL$1,E78=$AM$1,E78=$BL$1,E79=$AM$1,E79=$BL$1,E80=$AM$1,E80=$BL$1),0,1)))</f>
        <v/>
      </c>
      <c r="BO77" s="3" t="str">
        <f>IF($A77&gt;='576way_Regular Symbol(2wild)'!H$16,"",IF(F77=0,"",IF(OR(F77=$AM$1,F77=$BL$1,F78=$AM$1,F78=$BL$1,F79=$AM$1,F79=$BL$1,F80=$AM$1,F80=$BL$1),0,1)))</f>
        <v/>
      </c>
      <c r="BQ77" s="3" t="str">
        <f>IF($A77&gt;='576way_Regular Symbol(2wild)'!D$16,"",IF(B77=0,"",IF(OR(B77=$BQ$1,B77=$BR$1,B78=$BQ$1,B78=$BR$1,B79=$BQ$1,B79=$BR$1),0,1)))</f>
        <v/>
      </c>
      <c r="BR77" s="3">
        <f>IF($A77&gt;='576way_Regular Symbol(2wild)'!E$16,"",IF(C77=0,"",IF(OR(C77=$BQ$1,C77=$BR$1,C78=$BQ$1,C78=$BR$1,C79=$BQ$1,C79=$BR$1),0,1)))</f>
        <v>1</v>
      </c>
      <c r="BS77" s="3" t="str">
        <f>IF($A77&gt;='576way_Regular Symbol(2wild)'!F$16,"",IF(D77=0,"",IF(OR(D77=$BQ$1,D77=$BR$1,D78=$BQ$1,D78=$BR$1,D79=$BQ$1,D79=$BR$1,D80=$BQ$1,D80=$BR$1),0,1)))</f>
        <v/>
      </c>
      <c r="BT77" s="3" t="str">
        <f>IF($A77&gt;='576way_Regular Symbol(2wild)'!G$16,"",IF(E77=0,"",IF(OR(E77=$BQ$1,E77=$BR$1,E78=$BQ$1,E78=$BR$1,E79=$BQ$1,E79=$BR$1,E80=$BQ$1,E80=$BR$1),0,1)))</f>
        <v/>
      </c>
      <c r="BU77" s="3" t="str">
        <f>IF($A77&gt;='576way_Regular Symbol(2wild)'!H$16,"",IF(F77=0,"",IF(OR(F77=$BQ$1,F77=$BR$1,F78=$BQ$1,F78=$BR$1,F79=$BQ$1,F79=$BR$1,F80=$BQ$1,F80=$BR$1),0,1)))</f>
        <v/>
      </c>
      <c r="BW77" s="3" t="str">
        <f>IF($A77&gt;='576way_Regular Symbol(2wild)'!D$16,"",IF(B77=0,"",IF(OR(B77=$BW$1,B78=$BW$1,B79=$BW$1,B77=$BX$1,B78=$BX$1,B79=$BX$1),0,1)))</f>
        <v/>
      </c>
      <c r="BX77" s="3">
        <f>IF($A77&gt;='576way_Regular Symbol(2wild)'!E$16,"",IF(C77=0,"",IF(OR(C77=$BW$1,C78=$BW$1,C79=$BW$1,C77=$BX$1,C78=$BX$1,C79=$BX$1),0,1)))</f>
        <v>1</v>
      </c>
      <c r="BY77" s="3" t="str">
        <f>IF($A77&gt;='576way_Regular Symbol(2wild)'!F$16,"",IF(D77=0,"",IF(OR(D77=$BW$1,D78=$BW$1,D79=$BW$1,D77=$BX$1,D78=$BX$1,D79=$BX$1,D80=$BW$1,D80=$BX$1),0,1)))</f>
        <v/>
      </c>
      <c r="BZ77" s="3" t="str">
        <f>IF($A77&gt;='576way_Regular Symbol(2wild)'!G$16,"",IF(E77=0,"",IF(OR(E77=$BW$1,E78=$BW$1,E79=$BW$1,E77=$BX$1,E78=$BX$1,E79=$BX$1,E80=$BW$1,E80=$BX$1),0,1)))</f>
        <v/>
      </c>
      <c r="CA77" s="3" t="str">
        <f>IF($A77&gt;='576way_Regular Symbol(2wild)'!H$16,"",IF(F77=0,"",IF(OR(F77=$BW$1,F78=$BW$1,F79=$BW$1,F77=$BX$1,F78=$BX$1,F79=$BX$1,F80=$BW$1,F80=$BX$1),0,1)))</f>
        <v/>
      </c>
      <c r="CC77" s="3" t="str">
        <f>IF($A77&gt;='576way_Regular Symbol(2wild)'!D$16,"",IF(B77=0,"",IF(OR(B77=$BW$1,B78=$BW$1,B79=$BW$1,B77=$CD$1,B78=$CD$1,B79=$CD$1),0,1)))</f>
        <v/>
      </c>
      <c r="CD77" s="3">
        <f>IF($A77&gt;='576way_Regular Symbol(2wild)'!E$16,"",IF(C77=0,"",IF(OR(C77=$BW$1,C78=$BW$1,C79=$BW$1,C77=$CD$1,C78=$CD$1,C79=$CD$1),0,1)))</f>
        <v>0</v>
      </c>
      <c r="CE77" s="3" t="str">
        <f>IF($A77&gt;='576way_Regular Symbol(2wild)'!F$16,"",IF(D77=0,"",IF(OR(D77=$BW$1,D78=$BW$1,D79=$BW$1,D77=$CD$1,D78=$CD$1,D79=$CD$1,D80=$BW$1,D80=$CD$1),0,1)))</f>
        <v/>
      </c>
      <c r="CF77" s="3" t="str">
        <f>IF($A77&gt;='576way_Regular Symbol(2wild)'!G$16,"",IF(E77=0,"",IF(OR(E77=$BW$1,E78=$BW$1,E79=$BW$1,E77=$CD$1,E78=$CD$1,E79=$CD$1,E80=$BW$1,E80=$CD$1),0,1)))</f>
        <v/>
      </c>
      <c r="CG77" s="3" t="str">
        <f>IF($A77&gt;='576way_Regular Symbol(2wild)'!H$16,"",IF(F77=0,"",IF(OR(F77=$BW$1,F78=$BW$1,F79=$BW$1,F77=$CD$1,F78=$CD$1,F79=$CD$1,F80=$BW$1,F80=$CD$1),0,1)))</f>
        <v/>
      </c>
      <c r="CI77" s="3" t="str">
        <f>IF($A77&gt;='576way_Regular Symbol(2wild)'!D$16,"",IF(B77=0,"",IF(OR(B77=$BW$1,B78=$BW$1,B79=$BW$1,B77=$CJ$1,B78=$CJ$1,B79=$CJ$1),0,1)))</f>
        <v/>
      </c>
      <c r="CJ77" s="3">
        <f>IF($A77&gt;='576way_Regular Symbol(2wild)'!E$16,"",IF(C77=0,"",IF(OR(C77=$BW$1,C78=$BW$1,C79=$BW$1,C77=$CJ$1,C78=$CJ$1,C79=$CJ$1),0,1)))</f>
        <v>1</v>
      </c>
      <c r="CK77" s="3" t="str">
        <f>IF($A77&gt;='576way_Regular Symbol(2wild)'!F$16,"",IF(D77=0,"",IF(OR(D77=$BW$1,D78=$BW$1,D79=$BW$1,D77=$CJ$1,D78=$CJ$1,D79=$CJ$1,D80=$BW$1,D80=$CJ$1),0,1)))</f>
        <v/>
      </c>
      <c r="CL77" s="3" t="str">
        <f>IF($A77&gt;='576way_Regular Symbol(2wild)'!G$16,"",IF(E77=0,"",IF(OR(E77=$BW$1,E78=$BW$1,E79=$BW$1,E77=$CJ$1,E78=$CJ$1,E79=$CJ$1,E80=$BW$1,E80=$CJ$1),0,1)))</f>
        <v/>
      </c>
      <c r="CM77" s="3" t="str">
        <f>IF($A77&gt;='576way_Regular Symbol(2wild)'!H$16,"",IF(F77=0,"",IF(OR(F77=$BW$1,F78=$BW$1,F79=$BW$1,F77=$CJ$1,F78=$CJ$1,F79=$CJ$1,F80=$BW$1,F80=$CJ$1),0,1)))</f>
        <v/>
      </c>
      <c r="CO77" s="3" t="str">
        <f>IF($A77&gt;='576way_Regular Symbol(2wild)'!D$16,"",IF(B77=0,"",IF(OR(B77=$BW$1,B78=$BW$1,B79=$BW$1,B77=$CP$1,B78=$CP$1,B79=$CP$1),0,1)))</f>
        <v/>
      </c>
      <c r="CP77" s="3">
        <f>IF($A77&gt;='576way_Regular Symbol(2wild)'!E$16,"",IF(C77=0,"",IF(OR(C77=$BW$1,C78=$BW$1,C79=$BW$1,C77=$CP$1,C78=$CP$1,C79=$CP$1),0,1)))</f>
        <v>1</v>
      </c>
      <c r="CQ77" s="3" t="str">
        <f>IF($A77&gt;='576way_Regular Symbol(2wild)'!F$16,"",IF(D77=0,"",IF(OR(D77=$BW$1,D78=$BW$1,D79=$BW$1,D77=$CP$1,D78=$CP$1,D79=$CP$1,D80=$BW$1,D80=$CP$1),0,1)))</f>
        <v/>
      </c>
      <c r="CR77" s="3" t="str">
        <f>IF($A77&gt;='576way_Regular Symbol(2wild)'!G$16,"",IF(E77=0,"",IF(OR(E77=$BW$1,E78=$BW$1,E79=$BW$1,E77=$CP$1,E78=$CP$1,E79=$CP$1,E80=$BW$1,E80=$CP$1),0,1)))</f>
        <v/>
      </c>
      <c r="CS77" s="3" t="str">
        <f>IF($A77&gt;='576way_Regular Symbol(2wild)'!H$16,"",IF(F77=0,"",IF(OR(F77=$BW$1,F78=$BW$1,F79=$BW$1,F77=$CP$1,F78=$CP$1,F79=$CP$1,F80=$BW$1,F80=$CP$1),0,1)))</f>
        <v/>
      </c>
      <c r="CU77" s="3" t="str">
        <f>IF($A77&gt;='576way_Regular Symbol(2wild)'!D$16,"",IF(B77=0,"",IF(OR(B77=$BW$1,B78=$BW$1,B79=$BW$1,B77=$CV$1,B78=$CV$1,B79=$CV$1),0,1)))</f>
        <v/>
      </c>
      <c r="CV77" s="3">
        <f>IF($A77&gt;='576way_Regular Symbol(2wild)'!E$16,"",IF(C77=0,"",IF(OR(C77=$BW$1,C78=$BW$1,C79=$BW$1,C77=$CV$1,C78=$CV$1,C79=$CV$1),0,1)))</f>
        <v>1</v>
      </c>
      <c r="CW77" s="3" t="str">
        <f>IF($A77&gt;='576way_Regular Symbol(2wild)'!F$16,"",IF(D77=0,"",IF(OR(D77=$BW$1,D78=$BW$1,D79=$BW$1,D77=$CV$1,D78=$CV$1,D79=$CV$1,D80=$BW$1,D80=$CV$1),0,1)))</f>
        <v/>
      </c>
      <c r="CX77" s="3" t="str">
        <f>IF($A77&gt;='576way_Regular Symbol(2wild)'!G$16,"",IF(E77=0,"",IF(OR(E77=$BW$1,E78=$BW$1,E79=$BW$1,E77=$CV$1,E78=$CV$1,E79=$CV$1,E80=$BW$1,E80=$CV$1),0,1)))</f>
        <v/>
      </c>
      <c r="CY77" s="3" t="str">
        <f>IF($A77&gt;='576way_Regular Symbol(2wild)'!H$16,"",IF(F77=0,"",IF(OR(F77=$BW$1,F78=$BW$1,F79=$BW$1,F77=$CV$1,F78=$CV$1,F79=$CV$1,F80=$BW$1,F80=$CV$1),0,1)))</f>
        <v/>
      </c>
    </row>
    <row r="78" spans="1:103">
      <c r="A78" s="337">
        <f>IF('243way_Regular Symbol'!L77="","",'243way_Regular Symbol'!L77)</f>
        <v>74</v>
      </c>
      <c r="B78" s="191" t="str">
        <f>IF('576way_Regular Symbol(2wild)'!Q77="",
IF($A78-'576way_Regular Symbol(2wild)'!D$16&gt;='576way_RegularＸ_W()'!B$2-1,"",VLOOKUP($A78-'576way_Regular Symbol(2wild)'!D$16,'576way_Regular Symbol(2wild)'!$P$3:$U$99,'576way_RegularＸ_W()'!B$3+1,FALSE)),
'576way_Regular Symbol(2wild)'!Q77)</f>
        <v/>
      </c>
      <c r="C78" s="191" t="str">
        <f>IF('576way_Regular Symbol(2wild)'!R77="",
IF($A78-'576way_Regular Symbol(2wild)'!E$16&gt;='576way_RegularＸ_W()'!C$2-1,"",VLOOKUP($A78-'576way_Regular Symbol(2wild)'!E$16,'576way_Regular Symbol(2wild)'!$P$3:$U$99,'576way_RegularＸ_W()'!C$3+1,FALSE)),
'576way_Regular Symbol(2wild)'!R77)</f>
        <v>S1</v>
      </c>
      <c r="D78" s="191" t="str">
        <f>IF('576way_Regular Symbol(2wild)'!S77="",
IF($A78-'576way_Regular Symbol(2wild)'!F$16&gt;='576way_RegularＸ_W()'!D$2-1,"",VLOOKUP($A78-'576way_Regular Symbol(2wild)'!F$16,'576way_Regular Symbol(2wild)'!$P$3:$U$99,'576way_RegularＸ_W()'!D$3+1,FALSE)),
'576way_Regular Symbol(2wild)'!S77)</f>
        <v/>
      </c>
      <c r="E78" s="191" t="str">
        <f>IF('576way_Regular Symbol(2wild)'!T77="",
IF($A78-'576way_Regular Symbol(2wild)'!G$16&gt;='576way_RegularＸ_W()'!E$2-1,"",VLOOKUP($A78-'576way_Regular Symbol(2wild)'!G$16,'576way_Regular Symbol(2wild)'!$P$3:$U$99,'576way_RegularＸ_W()'!E$3+1,FALSE)),
'576way_Regular Symbol(2wild)'!T77)</f>
        <v/>
      </c>
      <c r="F78" s="191" t="str">
        <f>IF('576way_Regular Symbol(2wild)'!U77="",
IF($A78-'576way_Regular Symbol(2wild)'!H$16&gt;='576way_RegularＸ_W()'!F$2-1,"",VLOOKUP($A78-'576way_Regular Symbol(2wild)'!H$16,'576way_Regular Symbol(2wild)'!$P$3:$U$99,'576way_RegularＸ_W()'!F$3+1,FALSE)),
'576way_Regular Symbol(2wild)'!U77)</f>
        <v/>
      </c>
      <c r="N78" s="363">
        <f t="shared" si="77"/>
        <v>74</v>
      </c>
      <c r="O78" s="344" t="str">
        <f>IF($A78&gt;='576way_Regular Symbol(2wild)'!D$16,"",IF(B78="","",IF(OR(B78=$O$1,B78=$P$1,B79=$O$1,B79=$P$1,B80=$O$1,B80=$P$1),0,1)))</f>
        <v/>
      </c>
      <c r="P78" s="344">
        <f>IF($A78&gt;='576way_Regular Symbol(2wild)'!E$16,"",IF(C78="","",IF(OR(C78=$O$1,C78=$P$1,C79=$O$1,C79=$P$1,C80=$O$1,C80=$P$1),0,1)))</f>
        <v>1</v>
      </c>
      <c r="Q78" s="344" t="str">
        <f>IF($A78&gt;='576way_Regular Symbol(2wild)'!F$16,"",IF(D78="","",IF(OR(D78=$O$1,D78=$P$1,D79=$O$1,D79=$P$1,D80=$O$1,D80=$P$1,D81=$O$1,D81=$P$1),0,1)))</f>
        <v/>
      </c>
      <c r="R78" s="344" t="str">
        <f>IF($A78&gt;='576way_Regular Symbol(2wild)'!G$16,"",IF(E78="","",IF(OR(E78=$O$1,E78=$P$1,E79=$O$1,E79=$P$1,E80=$O$1,E80=$P$1,E81=$O$1,E81=$P$1),0,1)))</f>
        <v/>
      </c>
      <c r="S78" s="344" t="str">
        <f>IF($A78&gt;='576way_Regular Symbol(2wild)'!H$16,"",IF(F78="","",IF(OR(F78=$O$1,F78=$P$1,F79=$O$1,F79=$P$1,F80=$O$1,F80=$P$1,F81=$O$1,F81=$P$1),0,1)))</f>
        <v/>
      </c>
      <c r="U78" s="344" t="str">
        <f>IF($A78&gt;='576way_Regular Symbol(2wild)'!D$16,"",IF(B78=0,"",IF(OR(B78=$U$1,B78=$V$1,B79=$U$1,B79=$V$1,B80=$U$1,B80=$V$1),0,1)))</f>
        <v/>
      </c>
      <c r="V78" s="344">
        <f>IF($A78&gt;='576way_Regular Symbol(2wild)'!E$16,"",IF(C78=0,"",IF(OR(C78=$U$1,C78=$V$1,C79=$U$1,C79=$V$1,C80=$U$1,C80=$V$1),0,1)))</f>
        <v>1</v>
      </c>
      <c r="W78" s="3" t="str">
        <f>IF($A78&gt;='576way_Regular Symbol(2wild)'!F$16,"",IF(D78=0,"",IF(OR(D78=$U$1,D78=$V$1,D79=$U$1,D79=$V$1,D80=$U$1,D80=$V$1,D81=$U$1,D81=$V$1),0,1)))</f>
        <v/>
      </c>
      <c r="X78" s="3" t="str">
        <f>IF($A78&gt;='576way_Regular Symbol(2wild)'!G$16,"",IF(E78=0,"",IF(OR(E78=$U$1,E78=$V$1,E79=$U$1,E79=$V$1,E80=$U$1,E80=$V$1,E81=$U$1,E81=$V$1),0,1)))</f>
        <v/>
      </c>
      <c r="Y78" s="3" t="str">
        <f>IF($A78&gt;='576way_Regular Symbol(2wild)'!H$16,"",IF(F78=0,"",IF(OR(F78=$U$1,F78=$V$1,F79=$U$1,F79=$V$1,F80=$U$1,F80=$V$1,F81=$U$1,F81=$V$1),0,1)))</f>
        <v/>
      </c>
      <c r="AA78" s="344" t="str">
        <f>IF($A78&gt;='576way_Regular Symbol(2wild)'!D$16,"",IF(B78=0,"",IF(OR(B78=$AA$1,B78=$AB$1,B79=$AA$1,B79=$AB$1,B80=$AA$1,,B80=$AB$1),0,1)))</f>
        <v/>
      </c>
      <c r="AB78" s="344">
        <f>IF($A78&gt;='576way_Regular Symbol(2wild)'!E$16,"",IF(C78=0,"",IF(OR(C78=$AA$1,C78=$AB$1,C79=$AA$1,C79=$AB$1,C80=$AA$1,,C80=$AB$1),0,1)))</f>
        <v>1</v>
      </c>
      <c r="AC78" s="3" t="str">
        <f>IF($A78&gt;='576way_Regular Symbol(2wild)'!F$16,"",IF(D78=0,"",IF(OR(D78=$AA$1,D78=$AB$1,D79=$AA$1,D79=$AB$1,D80=$AA$1,D80=$AB$1,D81=$AA$1,D81=$AB$1),0,1)))</f>
        <v/>
      </c>
      <c r="AD78" s="3" t="str">
        <f>IF($A78&gt;='576way_Regular Symbol(2wild)'!G$16,"",IF(E78=0,"",IF(OR(E78=$AA$1,E78=$AB$1,E79=$AA$1,E79=$AB$1,E80=$AA$1,E80=$AB$1,E81=$AA$1,E81=$AB$1),0,1)))</f>
        <v/>
      </c>
      <c r="AE78" s="3" t="str">
        <f>IF($A78&gt;='576way_Regular Symbol(2wild)'!H$16,"",IF(F78=0,"",IF(OR(F78=$AA$1,F78=$AB$1,F79=$AA$1,F79=$AB$1,F80=$AA$1,F80=$AB$1,F81=$AA$1,F81=$AB$1),0,1)))</f>
        <v/>
      </c>
      <c r="AG78" s="344" t="str">
        <f>IF($A78&gt;='576way_Regular Symbol(2wild)'!D$16,"",IF(B78=0,"",IF(OR(B78=$AG$1,B78=$AH$1,B79=$AG$1,B79=$AH$1,B80=$AG$1,B80=$AH$1),0,1)))</f>
        <v/>
      </c>
      <c r="AH78" s="344">
        <f>IF($A78&gt;='576way_Regular Symbol(2wild)'!E$16,"",IF(C78=0,"",IF(OR(C78=$AG$1,C78=$AH$1,C79=$AG$1,C79=$AH$1,C80=$AG$1,C80=$AH$1),0,1)))</f>
        <v>1</v>
      </c>
      <c r="AI78" s="3" t="str">
        <f>IF($A78&gt;='576way_Regular Symbol(2wild)'!F$16,"",IF(D78=0,"",IF(OR(D78=$AG$1,D78=$AH$1,D79=$AG$1,D79=$AH$1,D80=$AG$1,D80=$AH$1,D81=$AG$1,D81=$AH$1),0,1)))</f>
        <v/>
      </c>
      <c r="AJ78" s="3" t="str">
        <f>IF($A78&gt;='576way_Regular Symbol(2wild)'!G$16,"",IF(E78=0,"",IF(OR(E78=$AG$1,E78=$AH$1,E79=$AG$1,E79=$AH$1,E80=$AG$1,E80=$AH$1,E81=$AG$1,E81=$AH$1),0,1)))</f>
        <v/>
      </c>
      <c r="AK78" s="3" t="str">
        <f>IF($A78&gt;='576way_Regular Symbol(2wild)'!H$16,"",IF(F78=0,"",IF(OR(F78=$AG$1,F78=$AH$1,F79=$AG$1,F79=$AH$1,F80=$AG$1,F80=$AH$1,F81=$AG$1,F81=$AH$1),0,1)))</f>
        <v/>
      </c>
      <c r="AM78" s="344" t="str">
        <f>IF($A78&gt;='576way_Regular Symbol(2wild)'!D$16,"",IF(B78=0,"",IF(OR(B78=$AM$1,B78=$AN$1,B79=$AM$1,B79=$AN$1,B80=$AM$1,B80=$AN$1),0,1)))</f>
        <v/>
      </c>
      <c r="AN78" s="344">
        <f>IF($A78&gt;='576way_Regular Symbol(2wild)'!E$16,"",IF(C78=0,"",IF(OR(C78=$AM$1,C78=$AN$1,C79=$AM$1,C79=$AN$1,C80=$AM$1,C80=$AN$1),0,1)))</f>
        <v>0</v>
      </c>
      <c r="AO78" s="3" t="str">
        <f>IF($A78&gt;='576way_Regular Symbol(2wild)'!F$16,"",IF(D78=0,"",IF(OR(D78=$AM$1,D78=$AN$1,D79=$AM$1,D79=$AN$1,D80=$AM$1,D80=$AN$1,D81=$AM$1,D81=$AN$1),0,1)))</f>
        <v/>
      </c>
      <c r="AP78" s="3" t="str">
        <f>IF($A78&gt;='576way_Regular Symbol(2wild)'!G$16,"",IF(E78=0,"",IF(OR(E78=$AM$1,E78=$AN$1,E79=$AM$1,E79=$AN$1,E80=$AM$1,E80=$AN$1,E81=$AM$1,E81=$AN$1),0,1)))</f>
        <v/>
      </c>
      <c r="AQ78" s="3" t="str">
        <f>IF($A78&gt;='576way_Regular Symbol(2wild)'!H$16,"",IF(F78=0,"",IF(OR(F78=$AM$1,F78=$AN$1,F79=$AM$1,F79=$AN$1,F80=$AM$1,F80=$AN$1,F81=$AM$1,F81=$AN$1),0,1)))</f>
        <v/>
      </c>
      <c r="AS78" s="344" t="str">
        <f>IF($A78&gt;='576way_Regular Symbol(2wild)'!D$16,"",IF(B78=0,"",IF(OR(B78=$AM$1,B78=$AT$1,B79=$AM$1,B79=$AT$1,B80=$AM$1,B80=$AT$1),0,1)))</f>
        <v/>
      </c>
      <c r="AT78" s="344">
        <f>IF($A78&gt;='576way_Regular Symbol(2wild)'!E$16,"",IF(C78=0,"",IF(OR(C78=$AM$1,C78=$AT$1,C79=$AM$1,C79=$AT$1,C80=$AM$1,C80=$AT$1),0,1)))</f>
        <v>1</v>
      </c>
      <c r="AU78" s="3" t="str">
        <f>IF($A78&gt;='576way_Regular Symbol(2wild)'!F$16,"",IF(D78=0,"",IF(OR(D78=$AM$1,D78=$AT$1,D79=$AM$1,D79=$AT$1,D80=$AM$1,D80=$AT$1,D81=$AM$1,D81=$AT$1),0,1)))</f>
        <v/>
      </c>
      <c r="AV78" s="3" t="str">
        <f>IF($A78&gt;='576way_Regular Symbol(2wild)'!G$16,"",IF(E78=0,"",IF(OR(E78=$AM$1,E78=$AT$1,E79=$AM$1,E79=$AT$1,E80=$AM$1,E80=$AT$1,E81=$AM$1,E81=$AT$1),0,1)))</f>
        <v/>
      </c>
      <c r="AW78" s="3" t="str">
        <f>IF($A78&gt;='576way_Regular Symbol(2wild)'!H$16,"",IF(F78=0,"",IF(OR(F78=$AM$1,F78=$AT$1,F79=$AM$1,F79=$AT$1,F80=$AM$1,F80=$AT$1,F81=$AM$1,F81=$AT$1),0,1)))</f>
        <v/>
      </c>
      <c r="AY78" s="344" t="str">
        <f>IF($A78&gt;='576way_Regular Symbol(2wild)'!D$16,"",IF(B78=0,"",IF(OR(B78=$AM$1,B78=$AZ$1,B79=$AM$1,B79=$AZ$1,B80=$AM$1,B80=$AZ$1),0,1)))</f>
        <v/>
      </c>
      <c r="AZ78" s="344">
        <f>IF($A78&gt;='576way_Regular Symbol(2wild)'!E$16,"",IF(C78=0,"",IF(OR(C78=$AM$1,C78=$AZ$1,C79=$AM$1,C79=$AZ$1,C80=$AM$1,C80=$AZ$1),0,1)))</f>
        <v>1</v>
      </c>
      <c r="BA78" s="3" t="str">
        <f>IF($A78&gt;='576way_Regular Symbol(2wild)'!F$16,"",IF(D78=0,"",IF(OR(D78=$AM$1,D78=$AZ$1,D79=$AM$1,D79=$AZ$1,D80=$AM$1,D80=$AZ$1,D81=$AM$1,D81=$AZ$1),0,1)))</f>
        <v/>
      </c>
      <c r="BB78" s="3" t="str">
        <f>IF($A78&gt;='576way_Regular Symbol(2wild)'!G$16,"",IF(E78=0,"",IF(OR(E78=$AM$1,E78=$AZ$1,E79=$AM$1,E79=$AZ$1,E80=$AM$1,E80=$AZ$1,E81=$AM$1,E81=$AZ$1),0,1)))</f>
        <v/>
      </c>
      <c r="BC78" s="3" t="str">
        <f>IF($A78&gt;='576way_Regular Symbol(2wild)'!H$16,"",IF(F78=0,"",IF(OR(F78=$AM$1,F78=$AZ$1,F79=$AM$1,F79=$AZ$1,F80=$AM$1,F80=$AZ$1,F81=$AM$1,F81=$AZ$1),0,1)))</f>
        <v/>
      </c>
      <c r="BE78" s="344" t="str">
        <f>IF($A78&gt;='576way_Regular Symbol(2wild)'!D$16,"",IF(B78=0,"",IF(OR(B78=$AM$1,B78=$BF$1,B79=$AM$1,B79=$BF$1,B80=$AM$1,B80=$BF$1),0,1)))</f>
        <v/>
      </c>
      <c r="BF78" s="344">
        <f>IF($A78&gt;='576way_Regular Symbol(2wild)'!E$16,"",IF(C78=0,"",IF(OR(C78=$AM$1,C78=$BF$1,C79=$AM$1,C79=$BF$1,C80=$AM$1,C80=$BF$1),0,1)))</f>
        <v>1</v>
      </c>
      <c r="BG78" s="3" t="str">
        <f>IF($A78&gt;='576way_Regular Symbol(2wild)'!F$16,"",IF(D78=0,"",COUNTIF(D78:D81,$BF$1)))</f>
        <v/>
      </c>
      <c r="BH78" s="3" t="str">
        <f>IF($A78&gt;='576way_Regular Symbol(2wild)'!G$16,"",IF(E78=0,"",COUNTIF(E78:E81,$BF$1)))</f>
        <v/>
      </c>
      <c r="BI78" s="3" t="str">
        <f>IF($A78&gt;='576way_Regular Symbol(2wild)'!H$16,"",IF(F78=0,"",COUNTIF(F78:F81,$BF$1)))</f>
        <v/>
      </c>
      <c r="BK78" s="344" t="str">
        <f>IF($A78&gt;='576way_Regular Symbol(2wild)'!D$16,"",IF(B78=0,"",IF(OR(B78=$AM$1,B78=$BL$1,B79=$AM$1,B79=$BL$1,B80=$AM$1,B80=$BL$1),0,1)))</f>
        <v/>
      </c>
      <c r="BL78" s="344">
        <f>IF($A78&gt;='576way_Regular Symbol(2wild)'!E$16,"",IF(C78=0,"",IF(OR(C78=$AM$1,C78=$BL$1,C79=$AM$1,C79=$BL$1,C80=$AM$1,C80=$BL$1),0,1)))</f>
        <v>1</v>
      </c>
      <c r="BM78" s="3" t="str">
        <f>IF($A78&gt;='576way_Regular Symbol(2wild)'!F$16,"",IF(D78=0,"",IF(OR(D78=$AM$1,D78=$BL$1,D79=$AM$1,D79=$BL$1,D80=$AM$1,D80=$BL$1,D81=$AM$1,D81=$BL$1),0,1)))</f>
        <v/>
      </c>
      <c r="BN78" s="3" t="str">
        <f>IF($A78&gt;='576way_Regular Symbol(2wild)'!G$16,"",IF(E78=0,"",IF(OR(E78=$AM$1,E78=$BL$1,E79=$AM$1,E79=$BL$1,E80=$AM$1,E80=$BL$1,E81=$AM$1,E81=$BL$1),0,1)))</f>
        <v/>
      </c>
      <c r="BO78" s="3" t="str">
        <f>IF($A78&gt;='576way_Regular Symbol(2wild)'!H$16,"",IF(F78=0,"",IF(OR(F78=$AM$1,F78=$BL$1,F79=$AM$1,F79=$BL$1,F80=$AM$1,F80=$BL$1,F81=$AM$1,F81=$BL$1),0,1)))</f>
        <v/>
      </c>
      <c r="BQ78" s="3" t="str">
        <f>IF($A78&gt;='576way_Regular Symbol(2wild)'!D$16,"",IF(B78=0,"",IF(OR(B78=$BQ$1,B78=$BR$1,B79=$BQ$1,B79=$BR$1,B80=$BQ$1,B80=$BR$1),0,1)))</f>
        <v/>
      </c>
      <c r="BR78" s="3">
        <f>IF($A78&gt;='576way_Regular Symbol(2wild)'!E$16,"",IF(C78=0,"",IF(OR(C78=$BQ$1,C78=$BR$1,C79=$BQ$1,C79=$BR$1,C80=$BQ$1,C80=$BR$1),0,1)))</f>
        <v>1</v>
      </c>
      <c r="BS78" s="3" t="str">
        <f>IF($A78&gt;='576way_Regular Symbol(2wild)'!F$16,"",IF(D78=0,"",IF(OR(D78=$BQ$1,D78=$BR$1,D79=$BQ$1,D79=$BR$1,D80=$BQ$1,D80=$BR$1,D81=$BQ$1,D81=$BR$1),0,1)))</f>
        <v/>
      </c>
      <c r="BT78" s="3" t="str">
        <f>IF($A78&gt;='576way_Regular Symbol(2wild)'!G$16,"",IF(E78=0,"",IF(OR(E78=$BQ$1,E78=$BR$1,E79=$BQ$1,E79=$BR$1,E80=$BQ$1,E80=$BR$1,E81=$BQ$1,E81=$BR$1),0,1)))</f>
        <v/>
      </c>
      <c r="BU78" s="3" t="str">
        <f>IF($A78&gt;='576way_Regular Symbol(2wild)'!H$16,"",IF(F78=0,"",IF(OR(F78=$BQ$1,F78=$BR$1,F79=$BQ$1,F79=$BR$1,F80=$BQ$1,F80=$BR$1,F81=$BQ$1,F81=$BR$1),0,1)))</f>
        <v/>
      </c>
      <c r="BW78" s="3" t="str">
        <f>IF($A78&gt;='576way_Regular Symbol(2wild)'!D$16,"",IF(B78=0,"",IF(OR(B78=$BW$1,B79=$BW$1,B80=$BW$1,B78=$BX$1,B79=$BX$1,B80=$BX$1),0,1)))</f>
        <v/>
      </c>
      <c r="BX78" s="3">
        <f>IF($A78&gt;='576way_Regular Symbol(2wild)'!E$16,"",IF(C78=0,"",IF(OR(C78=$BW$1,C79=$BW$1,C80=$BW$1,C78=$BX$1,C79=$BX$1,C80=$BX$1),0,1)))</f>
        <v>1</v>
      </c>
      <c r="BY78" s="3" t="str">
        <f>IF($A78&gt;='576way_Regular Symbol(2wild)'!F$16,"",IF(D78=0,"",IF(OR(D78=$BW$1,D79=$BW$1,D80=$BW$1,D78=$BX$1,D79=$BX$1,D80=$BX$1,D81=$BW$1,D81=$BX$1),0,1)))</f>
        <v/>
      </c>
      <c r="BZ78" s="3" t="str">
        <f>IF($A78&gt;='576way_Regular Symbol(2wild)'!G$16,"",IF(E78=0,"",IF(OR(E78=$BW$1,E79=$BW$1,E80=$BW$1,E78=$BX$1,E79=$BX$1,E80=$BX$1,E81=$BW$1,E81=$BX$1),0,1)))</f>
        <v/>
      </c>
      <c r="CA78" s="3" t="str">
        <f>IF($A78&gt;='576way_Regular Symbol(2wild)'!H$16,"",IF(F78=0,"",IF(OR(F78=$BW$1,F79=$BW$1,F80=$BW$1,F78=$BX$1,F79=$BX$1,F80=$BX$1,F81=$BW$1,F81=$BX$1),0,1)))</f>
        <v/>
      </c>
      <c r="CC78" s="3" t="str">
        <f>IF($A78&gt;='576way_Regular Symbol(2wild)'!D$16,"",IF(B78=0,"",IF(OR(B78=$BW$1,B79=$BW$1,B80=$BW$1,B78=$CD$1,B79=$CD$1,B80=$CD$1),0,1)))</f>
        <v/>
      </c>
      <c r="CD78" s="3">
        <f>IF($A78&gt;='576way_Regular Symbol(2wild)'!E$16,"",IF(C78=0,"",IF(OR(C78=$BW$1,C79=$BW$1,C80=$BW$1,C78=$CD$1,C79=$CD$1,C80=$CD$1),0,1)))</f>
        <v>1</v>
      </c>
      <c r="CE78" s="3" t="str">
        <f>IF($A78&gt;='576way_Regular Symbol(2wild)'!F$16,"",IF(D78=0,"",IF(OR(D78=$BW$1,D79=$BW$1,D80=$BW$1,D78=$CD$1,D79=$CD$1,D80=$CD$1,D81=$BW$1,D81=$CD$1),0,1)))</f>
        <v/>
      </c>
      <c r="CF78" s="3" t="str">
        <f>IF($A78&gt;='576way_Regular Symbol(2wild)'!G$16,"",IF(E78=0,"",IF(OR(E78=$BW$1,E79=$BW$1,E80=$BW$1,E78=$CD$1,E79=$CD$1,E80=$CD$1,E81=$BW$1,E81=$CD$1),0,1)))</f>
        <v/>
      </c>
      <c r="CG78" s="3" t="str">
        <f>IF($A78&gt;='576way_Regular Symbol(2wild)'!H$16,"",IF(F78=0,"",IF(OR(F78=$BW$1,F79=$BW$1,F80=$BW$1,F78=$CD$1,F79=$CD$1,F80=$CD$1,F81=$BW$1,F81=$CD$1),0,1)))</f>
        <v/>
      </c>
      <c r="CI78" s="3" t="str">
        <f>IF($A78&gt;='576way_Regular Symbol(2wild)'!D$16,"",IF(B78=0,"",IF(OR(B78=$BW$1,B79=$BW$1,B80=$BW$1,B78=$CJ$1,B79=$CJ$1,B80=$CJ$1),0,1)))</f>
        <v/>
      </c>
      <c r="CJ78" s="3">
        <f>IF($A78&gt;='576way_Regular Symbol(2wild)'!E$16,"",IF(C78=0,"",IF(OR(C78=$BW$1,C79=$BW$1,C80=$BW$1,C78=$CJ$1,C79=$CJ$1,C80=$CJ$1),0,1)))</f>
        <v>1</v>
      </c>
      <c r="CK78" s="3" t="str">
        <f>IF($A78&gt;='576way_Regular Symbol(2wild)'!F$16,"",IF(D78=0,"",IF(OR(D78=$BW$1,D79=$BW$1,D80=$BW$1,D78=$CJ$1,D79=$CJ$1,D80=$CJ$1,D81=$BW$1,D81=$CJ$1),0,1)))</f>
        <v/>
      </c>
      <c r="CL78" s="3" t="str">
        <f>IF($A78&gt;='576way_Regular Symbol(2wild)'!G$16,"",IF(E78=0,"",IF(OR(E78=$BW$1,E79=$BW$1,E80=$BW$1,E78=$CJ$1,E79=$CJ$1,E80=$CJ$1,E81=$BW$1,E81=$CJ$1),0,1)))</f>
        <v/>
      </c>
      <c r="CM78" s="3" t="str">
        <f>IF($A78&gt;='576way_Regular Symbol(2wild)'!H$16,"",IF(F78=0,"",IF(OR(F78=$BW$1,F79=$BW$1,F80=$BW$1,F78=$CJ$1,F79=$CJ$1,F80=$CJ$1,F81=$BW$1,F81=$CJ$1),0,1)))</f>
        <v/>
      </c>
      <c r="CO78" s="3" t="str">
        <f>IF($A78&gt;='576way_Regular Symbol(2wild)'!D$16,"",IF(B78=0,"",IF(OR(B78=$BW$1,B79=$BW$1,B80=$BW$1,B78=$CP$1,B79=$CP$1,B80=$CP$1),0,1)))</f>
        <v/>
      </c>
      <c r="CP78" s="3">
        <f>IF($A78&gt;='576way_Regular Symbol(2wild)'!E$16,"",IF(C78=0,"",IF(OR(C78=$BW$1,C79=$BW$1,C80=$BW$1,C78=$CP$1,C79=$CP$1,C80=$CP$1),0,1)))</f>
        <v>1</v>
      </c>
      <c r="CQ78" s="3" t="str">
        <f>IF($A78&gt;='576way_Regular Symbol(2wild)'!F$16,"",IF(D78=0,"",IF(OR(D78=$BW$1,D79=$BW$1,D80=$BW$1,D78=$CP$1,D79=$CP$1,D80=$CP$1,D81=$BW$1,D81=$CP$1),0,1)))</f>
        <v/>
      </c>
      <c r="CR78" s="3" t="str">
        <f>IF($A78&gt;='576way_Regular Symbol(2wild)'!G$16,"",IF(E78=0,"",IF(OR(E78=$BW$1,E79=$BW$1,E80=$BW$1,E78=$CP$1,E79=$CP$1,E80=$CP$1,E81=$BW$1,E81=$CP$1),0,1)))</f>
        <v/>
      </c>
      <c r="CS78" s="3" t="str">
        <f>IF($A78&gt;='576way_Regular Symbol(2wild)'!H$16,"",IF(F78=0,"",IF(OR(F78=$BW$1,F79=$BW$1,F80=$BW$1,F78=$CP$1,F79=$CP$1,F80=$CP$1,F81=$BW$1,F81=$CP$1),0,1)))</f>
        <v/>
      </c>
      <c r="CU78" s="3" t="str">
        <f>IF($A78&gt;='576way_Regular Symbol(2wild)'!D$16,"",IF(B78=0,"",IF(OR(B78=$BW$1,B79=$BW$1,B80=$BW$1,B78=$CV$1,B79=$CV$1,B80=$CV$1),0,1)))</f>
        <v/>
      </c>
      <c r="CV78" s="3">
        <f>IF($A78&gt;='576way_Regular Symbol(2wild)'!E$16,"",IF(C78=0,"",IF(OR(C78=$BW$1,C79=$BW$1,C80=$BW$1,C78=$CV$1,C79=$CV$1,C80=$CV$1),0,1)))</f>
        <v>1</v>
      </c>
      <c r="CW78" s="3" t="str">
        <f>IF($A78&gt;='576way_Regular Symbol(2wild)'!F$16,"",IF(D78=0,"",IF(OR(D78=$BW$1,D79=$BW$1,D80=$BW$1,D78=$CV$1,D79=$CV$1,D80=$CV$1,D81=$BW$1,D81=$CV$1),0,1)))</f>
        <v/>
      </c>
      <c r="CX78" s="3" t="str">
        <f>IF($A78&gt;='576way_Regular Symbol(2wild)'!G$16,"",IF(E78=0,"",IF(OR(E78=$BW$1,E79=$BW$1,E80=$BW$1,E78=$CV$1,E79=$CV$1,E80=$CV$1,E81=$BW$1,E81=$CV$1),0,1)))</f>
        <v/>
      </c>
      <c r="CY78" s="3" t="str">
        <f>IF($A78&gt;='576way_Regular Symbol(2wild)'!H$16,"",IF(F78=0,"",IF(OR(F78=$BW$1,F79=$BW$1,F80=$BW$1,F78=$CV$1,F79=$CV$1,F80=$CV$1,F81=$BW$1,F81=$CV$1),0,1)))</f>
        <v/>
      </c>
    </row>
    <row r="79" spans="1:103">
      <c r="A79" s="337">
        <f>IF('243way_Regular Symbol'!L78="","",'243way_Regular Symbol'!L78)</f>
        <v>75</v>
      </c>
      <c r="B79" s="191" t="str">
        <f>IF('576way_Regular Symbol(2wild)'!Q78="",
IF($A79-'576way_Regular Symbol(2wild)'!D$16&gt;='576way_RegularＸ_W()'!B$2-1,"",VLOOKUP($A79-'576way_Regular Symbol(2wild)'!D$16,'576way_Regular Symbol(2wild)'!$P$3:$U$99,'576way_RegularＸ_W()'!B$3+1,FALSE)),
'576way_Regular Symbol(2wild)'!Q78)</f>
        <v/>
      </c>
      <c r="C79" s="191" t="str">
        <f>IF('576way_Regular Symbol(2wild)'!R78="",
IF($A79-'576way_Regular Symbol(2wild)'!E$16&gt;='576way_RegularＸ_W()'!C$2-1,"",VLOOKUP($A79-'576way_Regular Symbol(2wild)'!E$16,'576way_Regular Symbol(2wild)'!$P$3:$U$99,'576way_RegularＸ_W()'!C$3+1,FALSE)),
'576way_Regular Symbol(2wild)'!R78)</f>
        <v>M5</v>
      </c>
      <c r="D79" s="191" t="str">
        <f>IF('576way_Regular Symbol(2wild)'!S78="",
IF($A79-'576way_Regular Symbol(2wild)'!F$16&gt;='576way_RegularＸ_W()'!D$2-1,"",VLOOKUP($A79-'576way_Regular Symbol(2wild)'!F$16,'576way_Regular Symbol(2wild)'!$P$3:$U$99,'576way_RegularＸ_W()'!D$3+1,FALSE)),
'576way_Regular Symbol(2wild)'!S78)</f>
        <v/>
      </c>
      <c r="E79" s="191" t="str">
        <f>IF('576way_Regular Symbol(2wild)'!T78="",
IF($A79-'576way_Regular Symbol(2wild)'!G$16&gt;='576way_RegularＸ_W()'!E$2-1,"",VLOOKUP($A79-'576way_Regular Symbol(2wild)'!G$16,'576way_Regular Symbol(2wild)'!$P$3:$U$99,'576way_RegularＸ_W()'!E$3+1,FALSE)),
'576way_Regular Symbol(2wild)'!T78)</f>
        <v/>
      </c>
      <c r="F79" s="191" t="str">
        <f>IF('576way_Regular Symbol(2wild)'!U78="",
IF($A79-'576way_Regular Symbol(2wild)'!H$16&gt;='576way_RegularＸ_W()'!F$2-1,"",VLOOKUP($A79-'576way_Regular Symbol(2wild)'!H$16,'576way_Regular Symbol(2wild)'!$P$3:$U$99,'576way_RegularＸ_W()'!F$3+1,FALSE)),
'576way_Regular Symbol(2wild)'!U78)</f>
        <v/>
      </c>
      <c r="N79" s="363">
        <f t="shared" si="77"/>
        <v>75</v>
      </c>
      <c r="O79" s="344" t="str">
        <f>IF($A79&gt;='576way_Regular Symbol(2wild)'!D$16,"",IF(B79="","",IF(OR(B79=$O$1,B79=$P$1,B80=$O$1,B80=$P$1,B81=$O$1,B81=$P$1),0,1)))</f>
        <v/>
      </c>
      <c r="P79" s="344">
        <f>IF($A79&gt;='576way_Regular Symbol(2wild)'!E$16,"",IF(C79="","",IF(OR(C79=$O$1,C79=$P$1,C80=$O$1,C80=$P$1,C81=$O$1,C81=$P$1),0,1)))</f>
        <v>1</v>
      </c>
      <c r="Q79" s="344" t="str">
        <f>IF($A79&gt;='576way_Regular Symbol(2wild)'!F$16,"",IF(D79="","",IF(OR(D79=$O$1,D79=$P$1,D80=$O$1,D80=$P$1,D81=$O$1,D81=$P$1,D82=$O$1,D82=$P$1),0,1)))</f>
        <v/>
      </c>
      <c r="R79" s="344" t="str">
        <f>IF($A79&gt;='576way_Regular Symbol(2wild)'!G$16,"",IF(E79="","",IF(OR(E79=$O$1,E79=$P$1,E80=$O$1,E80=$P$1,E81=$O$1,E81=$P$1,E82=$O$1,E82=$P$1),0,1)))</f>
        <v/>
      </c>
      <c r="S79" s="344" t="str">
        <f>IF($A79&gt;='576way_Regular Symbol(2wild)'!H$16,"",IF(F79="","",IF(OR(F79=$O$1,F79=$P$1,F80=$O$1,F80=$P$1,F81=$O$1,F81=$P$1,F82=$O$1,F82=$P$1),0,1)))</f>
        <v/>
      </c>
      <c r="U79" s="344" t="str">
        <f>IF($A79&gt;='576way_Regular Symbol(2wild)'!D$16,"",IF(B79=0,"",IF(OR(B79=$U$1,B79=$V$1,B80=$U$1,B80=$V$1,B81=$U$1,B81=$V$1),0,1)))</f>
        <v/>
      </c>
      <c r="V79" s="344">
        <f>IF($A79&gt;='576way_Regular Symbol(2wild)'!E$16,"",IF(C79=0,"",IF(OR(C79=$U$1,C79=$V$1,C80=$U$1,C80=$V$1,C81=$U$1,C81=$V$1),0,1)))</f>
        <v>1</v>
      </c>
      <c r="W79" s="3" t="str">
        <f>IF($A79&gt;='576way_Regular Symbol(2wild)'!F$16,"",IF(D79=0,"",IF(OR(D79=$U$1,D79=$V$1,D80=$U$1,D80=$V$1,D81=$U$1,D81=$V$1,D82=$U$1,D82=$V$1),0,1)))</f>
        <v/>
      </c>
      <c r="X79" s="3" t="str">
        <f>IF($A79&gt;='576way_Regular Symbol(2wild)'!G$16,"",IF(E79=0,"",IF(OR(E79=$U$1,E79=$V$1,E80=$U$1,E80=$V$1,E81=$U$1,E81=$V$1,E82=$U$1,E82=$V$1),0,1)))</f>
        <v/>
      </c>
      <c r="Y79" s="3" t="str">
        <f>IF($A79&gt;='576way_Regular Symbol(2wild)'!H$16,"",IF(F79=0,"",IF(OR(F79=$U$1,F79=$V$1,F80=$U$1,F80=$V$1,F81=$U$1,F81=$V$1,F82=$U$1,F82=$V$1),0,1)))</f>
        <v/>
      </c>
      <c r="AA79" s="344" t="str">
        <f>IF($A79&gt;='576way_Regular Symbol(2wild)'!D$16,"",IF(B79=0,"",IF(OR(B79=$AA$1,B79=$AB$1,B80=$AA$1,B80=$AB$1,B81=$AA$1,,B81=$AB$1),0,1)))</f>
        <v/>
      </c>
      <c r="AB79" s="344">
        <f>IF($A79&gt;='576way_Regular Symbol(2wild)'!E$16,"",IF(C79=0,"",IF(OR(C79=$AA$1,C79=$AB$1,C80=$AA$1,C80=$AB$1,C81=$AA$1,,C81=$AB$1),0,1)))</f>
        <v>1</v>
      </c>
      <c r="AC79" s="3" t="str">
        <f>IF($A79&gt;='576way_Regular Symbol(2wild)'!F$16,"",IF(D79=0,"",IF(OR(D79=$AA$1,D79=$AB$1,D80=$AA$1,D80=$AB$1,D81=$AA$1,D81=$AB$1,D82=$AA$1,D82=$AB$1),0,1)))</f>
        <v/>
      </c>
      <c r="AD79" s="3" t="str">
        <f>IF($A79&gt;='576way_Regular Symbol(2wild)'!G$16,"",IF(E79=0,"",IF(OR(E79=$AA$1,E79=$AB$1,E80=$AA$1,E80=$AB$1,E81=$AA$1,E81=$AB$1,E82=$AA$1,E82=$AB$1),0,1)))</f>
        <v/>
      </c>
      <c r="AE79" s="3" t="str">
        <f>IF($A79&gt;='576way_Regular Symbol(2wild)'!H$16,"",IF(F79=0,"",IF(OR(F79=$AA$1,F79=$AB$1,F80=$AA$1,F80=$AB$1,F81=$AA$1,F81=$AB$1,F82=$AA$1,F82=$AB$1),0,1)))</f>
        <v/>
      </c>
      <c r="AG79" s="344" t="str">
        <f>IF($A79&gt;='576way_Regular Symbol(2wild)'!D$16,"",IF(B79=0,"",IF(OR(B79=$AG$1,B79=$AH$1,B80=$AG$1,B80=$AH$1,B81=$AG$1,B81=$AH$1),0,1)))</f>
        <v/>
      </c>
      <c r="AH79" s="344">
        <f>IF($A79&gt;='576way_Regular Symbol(2wild)'!E$16,"",IF(C79=0,"",IF(OR(C79=$AG$1,C79=$AH$1,C80=$AG$1,C80=$AH$1,C81=$AG$1,C81=$AH$1),0,1)))</f>
        <v>1</v>
      </c>
      <c r="AI79" s="3" t="str">
        <f>IF($A79&gt;='576way_Regular Symbol(2wild)'!F$16,"",IF(D79=0,"",IF(OR(D79=$AG$1,D79=$AH$1,D80=$AG$1,D80=$AH$1,D81=$AG$1,D81=$AH$1,D82=$AG$1,D82=$AH$1),0,1)))</f>
        <v/>
      </c>
      <c r="AJ79" s="3" t="str">
        <f>IF($A79&gt;='576way_Regular Symbol(2wild)'!G$16,"",IF(E79=0,"",IF(OR(E79=$AG$1,E79=$AH$1,E80=$AG$1,E80=$AH$1,E81=$AG$1,E81=$AH$1,E82=$AG$1,E82=$AH$1),0,1)))</f>
        <v/>
      </c>
      <c r="AK79" s="3" t="str">
        <f>IF($A79&gt;='576way_Regular Symbol(2wild)'!H$16,"",IF(F79=0,"",IF(OR(F79=$AG$1,F79=$AH$1,F80=$AG$1,F80=$AH$1,F81=$AG$1,F81=$AH$1,F82=$AG$1,F82=$AH$1),0,1)))</f>
        <v/>
      </c>
      <c r="AM79" s="344" t="str">
        <f>IF($A79&gt;='576way_Regular Symbol(2wild)'!D$16,"",IF(B79=0,"",IF(OR(B79=$AM$1,B79=$AN$1,B80=$AM$1,B80=$AN$1,B81=$AM$1,B81=$AN$1),0,1)))</f>
        <v/>
      </c>
      <c r="AN79" s="344">
        <f>IF($A79&gt;='576way_Regular Symbol(2wild)'!E$16,"",IF(C79=0,"",IF(OR(C79=$AM$1,C79=$AN$1,C80=$AM$1,C80=$AN$1,C81=$AM$1,C81=$AN$1),0,1)))</f>
        <v>0</v>
      </c>
      <c r="AO79" s="3" t="str">
        <f>IF($A79&gt;='576way_Regular Symbol(2wild)'!F$16,"",IF(D79=0,"",IF(OR(D79=$AM$1,D79=$AN$1,D80=$AM$1,D80=$AN$1,D81=$AM$1,D81=$AN$1,D82=$AM$1,D82=$AN$1),0,1)))</f>
        <v/>
      </c>
      <c r="AP79" s="3" t="str">
        <f>IF($A79&gt;='576way_Regular Symbol(2wild)'!G$16,"",IF(E79=0,"",IF(OR(E79=$AM$1,E79=$AN$1,E80=$AM$1,E80=$AN$1,E81=$AM$1,E81=$AN$1,E82=$AM$1,E82=$AN$1),0,1)))</f>
        <v/>
      </c>
      <c r="AQ79" s="3" t="str">
        <f>IF($A79&gt;='576way_Regular Symbol(2wild)'!H$16,"",IF(F79=0,"",IF(OR(F79=$AM$1,F79=$AN$1,F80=$AM$1,F80=$AN$1,F81=$AM$1,F81=$AN$1,F82=$AM$1,F82=$AN$1),0,1)))</f>
        <v/>
      </c>
      <c r="AS79" s="344" t="str">
        <f>IF($A79&gt;='576way_Regular Symbol(2wild)'!D$16,"",IF(B79=0,"",IF(OR(B79=$AM$1,B79=$AT$1,B80=$AM$1,B80=$AT$1,B81=$AM$1,B81=$AT$1),0,1)))</f>
        <v/>
      </c>
      <c r="AT79" s="344">
        <f>IF($A79&gt;='576way_Regular Symbol(2wild)'!E$16,"",IF(C79=0,"",IF(OR(C79=$AM$1,C79=$AT$1,C80=$AM$1,C80=$AT$1,C81=$AM$1,C81=$AT$1),0,1)))</f>
        <v>1</v>
      </c>
      <c r="AU79" s="3" t="str">
        <f>IF($A79&gt;='576way_Regular Symbol(2wild)'!F$16,"",IF(D79=0,"",IF(OR(D79=$AM$1,D79=$AT$1,D80=$AM$1,D80=$AT$1,D81=$AM$1,D81=$AT$1,D82=$AM$1,D82=$AT$1),0,1)))</f>
        <v/>
      </c>
      <c r="AV79" s="3" t="str">
        <f>IF($A79&gt;='576way_Regular Symbol(2wild)'!G$16,"",IF(E79=0,"",IF(OR(E79=$AM$1,E79=$AT$1,E80=$AM$1,E80=$AT$1,E81=$AM$1,E81=$AT$1,E82=$AM$1,E82=$AT$1),0,1)))</f>
        <v/>
      </c>
      <c r="AW79" s="3" t="str">
        <f>IF($A79&gt;='576way_Regular Symbol(2wild)'!H$16,"",IF(F79=0,"",IF(OR(F79=$AM$1,F79=$AT$1,F80=$AM$1,F80=$AT$1,F81=$AM$1,F81=$AT$1,F82=$AM$1,F82=$AT$1),0,1)))</f>
        <v/>
      </c>
      <c r="AY79" s="344" t="str">
        <f>IF($A79&gt;='576way_Regular Symbol(2wild)'!D$16,"",IF(B79=0,"",IF(OR(B79=$AM$1,B79=$AZ$1,B80=$AM$1,B80=$AZ$1,B81=$AM$1,B81=$AZ$1),0,1)))</f>
        <v/>
      </c>
      <c r="AZ79" s="344">
        <f>IF($A79&gt;='576way_Regular Symbol(2wild)'!E$16,"",IF(C79=0,"",IF(OR(C79=$AM$1,C79=$AZ$1,C80=$AM$1,C80=$AZ$1,C81=$AM$1,C81=$AZ$1),0,1)))</f>
        <v>1</v>
      </c>
      <c r="BA79" s="3" t="str">
        <f>IF($A79&gt;='576way_Regular Symbol(2wild)'!F$16,"",IF(D79=0,"",IF(OR(D79=$AM$1,D79=$AZ$1,D80=$AM$1,D80=$AZ$1,D81=$AM$1,D81=$AZ$1,D82=$AM$1,D82=$AZ$1),0,1)))</f>
        <v/>
      </c>
      <c r="BB79" s="3" t="str">
        <f>IF($A79&gt;='576way_Regular Symbol(2wild)'!G$16,"",IF(E79=0,"",IF(OR(E79=$AM$1,E79=$AZ$1,E80=$AM$1,E80=$AZ$1,E81=$AM$1,E81=$AZ$1,E82=$AM$1,E82=$AZ$1),0,1)))</f>
        <v/>
      </c>
      <c r="BC79" s="3" t="str">
        <f>IF($A79&gt;='576way_Regular Symbol(2wild)'!H$16,"",IF(F79=0,"",IF(OR(F79=$AM$1,F79=$AZ$1,F80=$AM$1,F80=$AZ$1,F81=$AM$1,F81=$AZ$1,F82=$AM$1,F82=$AZ$1),0,1)))</f>
        <v/>
      </c>
      <c r="BE79" s="344" t="str">
        <f>IF($A79&gt;='576way_Regular Symbol(2wild)'!D$16,"",IF(B79=0,"",IF(OR(B79=$AM$1,B79=$BF$1,B80=$AM$1,B80=$BF$1,B81=$AM$1,B81=$BF$1),0,1)))</f>
        <v/>
      </c>
      <c r="BF79" s="344">
        <f>IF($A79&gt;='576way_Regular Symbol(2wild)'!E$16,"",IF(C79=0,"",IF(OR(C79=$AM$1,C79=$BF$1,C80=$AM$1,C80=$BF$1,C81=$AM$1,C81=$BF$1),0,1)))</f>
        <v>1</v>
      </c>
      <c r="BG79" s="3" t="str">
        <f>IF($A79&gt;='576way_Regular Symbol(2wild)'!F$16,"",IF(D79=0,"",COUNTIF(D79:D82,$BF$1)))</f>
        <v/>
      </c>
      <c r="BH79" s="3" t="str">
        <f>IF($A79&gt;='576way_Regular Symbol(2wild)'!G$16,"",IF(E79=0,"",COUNTIF(E79:E82,$BF$1)))</f>
        <v/>
      </c>
      <c r="BI79" s="3" t="str">
        <f>IF($A79&gt;='576way_Regular Symbol(2wild)'!H$16,"",IF(F79=0,"",COUNTIF(F79:F82,$BF$1)))</f>
        <v/>
      </c>
      <c r="BK79" s="344" t="str">
        <f>IF($A79&gt;='576way_Regular Symbol(2wild)'!D$16,"",IF(B79=0,"",IF(OR(B79=$AM$1,B79=$BL$1,B80=$AM$1,B80=$BL$1,B81=$AM$1,B81=$BL$1),0,1)))</f>
        <v/>
      </c>
      <c r="BL79" s="344">
        <f>IF($A79&gt;='576way_Regular Symbol(2wild)'!E$16,"",IF(C79=0,"",IF(OR(C79=$AM$1,C79=$BL$1,C80=$AM$1,C80=$BL$1,C81=$AM$1,C81=$BL$1),0,1)))</f>
        <v>1</v>
      </c>
      <c r="BM79" s="3" t="str">
        <f>IF($A79&gt;='576way_Regular Symbol(2wild)'!F$16,"",IF(D79=0,"",IF(OR(D79=$AM$1,D79=$BL$1,D80=$AM$1,D80=$BL$1,D81=$AM$1,D81=$BL$1,D82=$AM$1,D82=$BL$1),0,1)))</f>
        <v/>
      </c>
      <c r="BN79" s="3" t="str">
        <f>IF($A79&gt;='576way_Regular Symbol(2wild)'!G$16,"",IF(E79=0,"",IF(OR(E79=$AM$1,E79=$BL$1,E80=$AM$1,E80=$BL$1,E81=$AM$1,E81=$BL$1,E82=$AM$1,E82=$BL$1),0,1)))</f>
        <v/>
      </c>
      <c r="BO79" s="3" t="str">
        <f>IF($A79&gt;='576way_Regular Symbol(2wild)'!H$16,"",IF(F79=0,"",IF(OR(F79=$AM$1,F79=$BL$1,F80=$AM$1,F80=$BL$1,F81=$AM$1,F81=$BL$1,F82=$AM$1,F82=$BL$1),0,1)))</f>
        <v/>
      </c>
      <c r="BQ79" s="3" t="str">
        <f>IF($A79&gt;='576way_Regular Symbol(2wild)'!D$16,"",IF(B79=0,"",IF(OR(B79=$BQ$1,B79=$BR$1,B80=$BQ$1,B80=$BR$1,B81=$BQ$1,B81=$BR$1),0,1)))</f>
        <v/>
      </c>
      <c r="BR79" s="3">
        <f>IF($A79&gt;='576way_Regular Symbol(2wild)'!E$16,"",IF(C79=0,"",IF(OR(C79=$BQ$1,C79=$BR$1,C80=$BQ$1,C80=$BR$1,C81=$BQ$1,C81=$BR$1),0,1)))</f>
        <v>1</v>
      </c>
      <c r="BS79" s="3" t="str">
        <f>IF($A79&gt;='576way_Regular Symbol(2wild)'!F$16,"",IF(D79=0,"",IF(OR(D79=$BQ$1,D79=$BR$1,D80=$BQ$1,D80=$BR$1,D81=$BQ$1,D81=$BR$1,D82=$BQ$1,D82=$BR$1),0,1)))</f>
        <v/>
      </c>
      <c r="BT79" s="3" t="str">
        <f>IF($A79&gt;='576way_Regular Symbol(2wild)'!G$16,"",IF(E79=0,"",IF(OR(E79=$BQ$1,E79=$BR$1,E80=$BQ$1,E80=$BR$1,E81=$BQ$1,E81=$BR$1,E82=$BQ$1,E82=$BR$1),0,1)))</f>
        <v/>
      </c>
      <c r="BU79" s="3" t="str">
        <f>IF($A79&gt;='576way_Regular Symbol(2wild)'!H$16,"",IF(F79=0,"",IF(OR(F79=$BQ$1,F79=$BR$1,F80=$BQ$1,F80=$BR$1,F81=$BQ$1,F81=$BR$1,F82=$BQ$1,F82=$BR$1),0,1)))</f>
        <v/>
      </c>
      <c r="BW79" s="3" t="str">
        <f>IF($A79&gt;='576way_Regular Symbol(2wild)'!D$16,"",IF(B79=0,"",IF(OR(B79=$BW$1,B80=$BW$1,B81=$BW$1,B79=$BX$1,B80=$BX$1,B81=$BX$1),0,1)))</f>
        <v/>
      </c>
      <c r="BX79" s="3">
        <f>IF($A79&gt;='576way_Regular Symbol(2wild)'!E$16,"",IF(C79=0,"",IF(OR(C79=$BW$1,C80=$BW$1,C81=$BW$1,C79=$BX$1,C80=$BX$1,C81=$BX$1),0,1)))</f>
        <v>1</v>
      </c>
      <c r="BY79" s="3" t="str">
        <f>IF($A79&gt;='576way_Regular Symbol(2wild)'!F$16,"",IF(D79=0,"",IF(OR(D79=$BW$1,D80=$BW$1,D81=$BW$1,D79=$BX$1,D80=$BX$1,D81=$BX$1,D82=$BW$1,D82=$BX$1),0,1)))</f>
        <v/>
      </c>
      <c r="BZ79" s="3" t="str">
        <f>IF($A79&gt;='576way_Regular Symbol(2wild)'!G$16,"",IF(E79=0,"",IF(OR(E79=$BW$1,E80=$BW$1,E81=$BW$1,E79=$BX$1,E80=$BX$1,E81=$BX$1,E82=$BW$1,E82=$BX$1),0,1)))</f>
        <v/>
      </c>
      <c r="CA79" s="3" t="str">
        <f>IF($A79&gt;='576way_Regular Symbol(2wild)'!H$16,"",IF(F79=0,"",IF(OR(F79=$BW$1,F80=$BW$1,F81=$BW$1,F79=$BX$1,F80=$BX$1,F81=$BX$1,F82=$BW$1,F82=$BX$1),0,1)))</f>
        <v/>
      </c>
      <c r="CC79" s="3" t="str">
        <f>IF($A79&gt;='576way_Regular Symbol(2wild)'!D$16,"",IF(B79=0,"",IF(OR(B79=$BW$1,B80=$BW$1,B81=$BW$1,B79=$CD$1,B80=$CD$1,B81=$CD$1),0,1)))</f>
        <v/>
      </c>
      <c r="CD79" s="3">
        <f>IF($A79&gt;='576way_Regular Symbol(2wild)'!E$16,"",IF(C79=0,"",IF(OR(C79=$BW$1,C80=$BW$1,C81=$BW$1,C79=$CD$1,C80=$CD$1,C81=$CD$1),0,1)))</f>
        <v>1</v>
      </c>
      <c r="CE79" s="3" t="str">
        <f>IF($A79&gt;='576way_Regular Symbol(2wild)'!F$16,"",IF(D79=0,"",IF(OR(D79=$BW$1,D80=$BW$1,D81=$BW$1,D79=$CD$1,D80=$CD$1,D81=$CD$1,D82=$BW$1,D82=$CD$1),0,1)))</f>
        <v/>
      </c>
      <c r="CF79" s="3" t="str">
        <f>IF($A79&gt;='576way_Regular Symbol(2wild)'!G$16,"",IF(E79=0,"",IF(OR(E79=$BW$1,E80=$BW$1,E81=$BW$1,E79=$CD$1,E80=$CD$1,E81=$CD$1,E82=$BW$1,E82=$CD$1),0,1)))</f>
        <v/>
      </c>
      <c r="CG79" s="3" t="str">
        <f>IF($A79&gt;='576way_Regular Symbol(2wild)'!H$16,"",IF(F79=0,"",IF(OR(F79=$BW$1,F80=$BW$1,F81=$BW$1,F79=$CD$1,F80=$CD$1,F81=$CD$1,F82=$BW$1,F82=$CD$1),0,1)))</f>
        <v/>
      </c>
      <c r="CI79" s="3" t="str">
        <f>IF($A79&gt;='576way_Regular Symbol(2wild)'!D$16,"",IF(B79=0,"",IF(OR(B79=$BW$1,B80=$BW$1,B81=$BW$1,B79=$CJ$1,B80=$CJ$1,B81=$CJ$1),0,1)))</f>
        <v/>
      </c>
      <c r="CJ79" s="3">
        <f>IF($A79&gt;='576way_Regular Symbol(2wild)'!E$16,"",IF(C79=0,"",IF(OR(C79=$BW$1,C80=$BW$1,C81=$BW$1,C79=$CJ$1,C80=$CJ$1,C81=$CJ$1),0,1)))</f>
        <v>1</v>
      </c>
      <c r="CK79" s="3" t="str">
        <f>IF($A79&gt;='576way_Regular Symbol(2wild)'!F$16,"",IF(D79=0,"",IF(OR(D79=$BW$1,D80=$BW$1,D81=$BW$1,D79=$CJ$1,D80=$CJ$1,D81=$CJ$1,D82=$BW$1,D82=$CJ$1),0,1)))</f>
        <v/>
      </c>
      <c r="CL79" s="3" t="str">
        <f>IF($A79&gt;='576way_Regular Symbol(2wild)'!G$16,"",IF(E79=0,"",IF(OR(E79=$BW$1,E80=$BW$1,E81=$BW$1,E79=$CJ$1,E80=$CJ$1,E81=$CJ$1,E82=$BW$1,E82=$CJ$1),0,1)))</f>
        <v/>
      </c>
      <c r="CM79" s="3" t="str">
        <f>IF($A79&gt;='576way_Regular Symbol(2wild)'!H$16,"",IF(F79=0,"",IF(OR(F79=$BW$1,F80=$BW$1,F81=$BW$1,F79=$CJ$1,F80=$CJ$1,F81=$CJ$1,F82=$BW$1,F82=$CJ$1),0,1)))</f>
        <v/>
      </c>
      <c r="CO79" s="3" t="str">
        <f>IF($A79&gt;='576way_Regular Symbol(2wild)'!D$16,"",IF(B79=0,"",IF(OR(B79=$BW$1,B80=$BW$1,B81=$BW$1,B79=$CP$1,B80=$CP$1,B81=$CP$1),0,1)))</f>
        <v/>
      </c>
      <c r="CP79" s="3">
        <f>IF($A79&gt;='576way_Regular Symbol(2wild)'!E$16,"",IF(C79=0,"",IF(OR(C79=$BW$1,C80=$BW$1,C81=$BW$1,C79=$CP$1,C80=$CP$1,C81=$CP$1),0,1)))</f>
        <v>1</v>
      </c>
      <c r="CQ79" s="3" t="str">
        <f>IF($A79&gt;='576way_Regular Symbol(2wild)'!F$16,"",IF(D79=0,"",IF(OR(D79=$BW$1,D80=$BW$1,D81=$BW$1,D79=$CP$1,D80=$CP$1,D81=$CP$1,D82=$BW$1,D82=$CP$1),0,1)))</f>
        <v/>
      </c>
      <c r="CR79" s="3" t="str">
        <f>IF($A79&gt;='576way_Regular Symbol(2wild)'!G$16,"",IF(E79=0,"",IF(OR(E79=$BW$1,E80=$BW$1,E81=$BW$1,E79=$CP$1,E80=$CP$1,E81=$CP$1,E82=$BW$1,E82=$CP$1),0,1)))</f>
        <v/>
      </c>
      <c r="CS79" s="3" t="str">
        <f>IF($A79&gt;='576way_Regular Symbol(2wild)'!H$16,"",IF(F79=0,"",IF(OR(F79=$BW$1,F80=$BW$1,F81=$BW$1,F79=$CP$1,F80=$CP$1,F81=$CP$1,F82=$BW$1,F82=$CP$1),0,1)))</f>
        <v/>
      </c>
      <c r="CU79" s="3" t="str">
        <f>IF($A79&gt;='576way_Regular Symbol(2wild)'!D$16,"",IF(B79=0,"",IF(OR(B79=$BW$1,B80=$BW$1,B81=$BW$1,B79=$CV$1,B80=$CV$1,B81=$CV$1),0,1)))</f>
        <v/>
      </c>
      <c r="CV79" s="3">
        <f>IF($A79&gt;='576way_Regular Symbol(2wild)'!E$16,"",IF(C79=0,"",IF(OR(C79=$BW$1,C80=$BW$1,C81=$BW$1,C79=$CV$1,C80=$CV$1,C81=$CV$1),0,1)))</f>
        <v>1</v>
      </c>
      <c r="CW79" s="3" t="str">
        <f>IF($A79&gt;='576way_Regular Symbol(2wild)'!F$16,"",IF(D79=0,"",IF(OR(D79=$BW$1,D80=$BW$1,D81=$BW$1,D79=$CV$1,D80=$CV$1,D81=$CV$1,D82=$BW$1,D82=$CV$1),0,1)))</f>
        <v/>
      </c>
      <c r="CX79" s="3" t="str">
        <f>IF($A79&gt;='576way_Regular Symbol(2wild)'!G$16,"",IF(E79=0,"",IF(OR(E79=$BW$1,E80=$BW$1,E81=$BW$1,E79=$CV$1,E80=$CV$1,E81=$CV$1,E82=$BW$1,E82=$CV$1),0,1)))</f>
        <v/>
      </c>
      <c r="CY79" s="3" t="str">
        <f>IF($A79&gt;='576way_Regular Symbol(2wild)'!H$16,"",IF(F79=0,"",IF(OR(F79=$BW$1,F80=$BW$1,F81=$BW$1,F79=$CV$1,F80=$CV$1,F81=$CV$1,F82=$BW$1,F82=$CV$1),0,1)))</f>
        <v/>
      </c>
    </row>
    <row r="80" spans="1:103">
      <c r="A80" s="337">
        <f>IF('243way_Regular Symbol'!L79="","",'243way_Regular Symbol'!L79)</f>
        <v>76</v>
      </c>
      <c r="B80" s="191" t="str">
        <f>IF('576way_Regular Symbol(2wild)'!Q79="",
IF($A80-'576way_Regular Symbol(2wild)'!D$16&gt;='576way_RegularＸ_W()'!B$2-1,"",VLOOKUP($A80-'576way_Regular Symbol(2wild)'!D$16,'576way_Regular Symbol(2wild)'!$P$3:$U$99,'576way_RegularＸ_W()'!B$3+1,FALSE)),
'576way_Regular Symbol(2wild)'!Q79)</f>
        <v/>
      </c>
      <c r="C80" s="191" t="str">
        <f>IF('576way_Regular Symbol(2wild)'!R79="",
IF($A80-'576way_Regular Symbol(2wild)'!E$16&gt;='576way_RegularＸ_W()'!C$2-1,"",VLOOKUP($A80-'576way_Regular Symbol(2wild)'!E$16,'576way_Regular Symbol(2wild)'!$P$3:$U$99,'576way_RegularＸ_W()'!C$3+1,FALSE)),
'576way_Regular Symbol(2wild)'!R79)</f>
        <v>M5</v>
      </c>
      <c r="D80" s="191" t="str">
        <f>IF('576way_Regular Symbol(2wild)'!S79="",
IF($A80-'576way_Regular Symbol(2wild)'!F$16&gt;='576way_RegularＸ_W()'!D$2-1,"",VLOOKUP($A80-'576way_Regular Symbol(2wild)'!F$16,'576way_Regular Symbol(2wild)'!$P$3:$U$99,'576way_RegularＸ_W()'!D$3+1,FALSE)),
'576way_Regular Symbol(2wild)'!S79)</f>
        <v/>
      </c>
      <c r="E80" s="191" t="str">
        <f>IF('576way_Regular Symbol(2wild)'!T79="",
IF($A80-'576way_Regular Symbol(2wild)'!G$16&gt;='576way_RegularＸ_W()'!E$2-1,"",VLOOKUP($A80-'576way_Regular Symbol(2wild)'!G$16,'576way_Regular Symbol(2wild)'!$P$3:$U$99,'576way_RegularＸ_W()'!E$3+1,FALSE)),
'576way_Regular Symbol(2wild)'!T79)</f>
        <v/>
      </c>
      <c r="F80" s="191" t="str">
        <f>IF('576way_Regular Symbol(2wild)'!U79="",
IF($A80-'576way_Regular Symbol(2wild)'!H$16&gt;='576way_RegularＸ_W()'!F$2-1,"",VLOOKUP($A80-'576way_Regular Symbol(2wild)'!H$16,'576way_Regular Symbol(2wild)'!$P$3:$U$99,'576way_RegularＸ_W()'!F$3+1,FALSE)),
'576way_Regular Symbol(2wild)'!U79)</f>
        <v/>
      </c>
      <c r="N80" s="363">
        <f t="shared" si="77"/>
        <v>76</v>
      </c>
      <c r="O80" s="344" t="str">
        <f>IF($A80&gt;='576way_Regular Symbol(2wild)'!D$16,"",IF(B80="","",IF(OR(B80=$O$1,B80=$P$1,B81=$O$1,B81=$P$1,B82=$O$1,B82=$P$1),0,1)))</f>
        <v/>
      </c>
      <c r="P80" s="344">
        <f>IF($A80&gt;='576way_Regular Symbol(2wild)'!E$16,"",IF(C80="","",IF(OR(C80=$O$1,C80=$P$1,C81=$O$1,C81=$P$1,C82=$O$1,C82=$P$1),0,1)))</f>
        <v>1</v>
      </c>
      <c r="Q80" s="344" t="str">
        <f>IF($A80&gt;='576way_Regular Symbol(2wild)'!F$16,"",IF(D80="","",IF(OR(D80=$O$1,D80=$P$1,D81=$O$1,D81=$P$1,D82=$O$1,D82=$P$1,D83=$O$1,D83=$P$1),0,1)))</f>
        <v/>
      </c>
      <c r="R80" s="344" t="str">
        <f>IF($A80&gt;='576way_Regular Symbol(2wild)'!G$16,"",IF(E80="","",IF(OR(E80=$O$1,E80=$P$1,E81=$O$1,E81=$P$1,E82=$O$1,E82=$P$1,E83=$O$1,E83=$P$1),0,1)))</f>
        <v/>
      </c>
      <c r="S80" s="344" t="str">
        <f>IF($A80&gt;='576way_Regular Symbol(2wild)'!H$16,"",IF(F80="","",IF(OR(F80=$O$1,F80=$P$1,F81=$O$1,F81=$P$1,F82=$O$1,F82=$P$1,F83=$O$1,F83=$P$1),0,1)))</f>
        <v/>
      </c>
      <c r="U80" s="344" t="str">
        <f>IF($A80&gt;='576way_Regular Symbol(2wild)'!D$16,"",IF(B80=0,"",IF(OR(B80=$U$1,B80=$V$1,B81=$U$1,B81=$V$1,B82=$U$1,B82=$V$1),0,1)))</f>
        <v/>
      </c>
      <c r="V80" s="344">
        <f>IF($A80&gt;='576way_Regular Symbol(2wild)'!E$16,"",IF(C80=0,"",IF(OR(C80=$U$1,C80=$V$1,C81=$U$1,C81=$V$1,C82=$U$1,C82=$V$1),0,1)))</f>
        <v>1</v>
      </c>
      <c r="W80" s="3" t="str">
        <f>IF($A80&gt;='576way_Regular Symbol(2wild)'!F$16,"",IF(D80=0,"",IF(OR(D80=$U$1,D80=$V$1,D81=$U$1,D81=$V$1,D82=$U$1,D82=$V$1,D83=$U$1,D83=$V$1),0,1)))</f>
        <v/>
      </c>
      <c r="X80" s="3" t="str">
        <f>IF($A80&gt;='576way_Regular Symbol(2wild)'!G$16,"",IF(E80=0,"",IF(OR(E80=$U$1,E80=$V$1,E81=$U$1,E81=$V$1,E82=$U$1,E82=$V$1,E83=$U$1,E83=$V$1),0,1)))</f>
        <v/>
      </c>
      <c r="Y80" s="3" t="str">
        <f>IF($A80&gt;='576way_Regular Symbol(2wild)'!H$16,"",IF(F80=0,"",IF(OR(F80=$U$1,F80=$V$1,F81=$U$1,F81=$V$1,F82=$U$1,F82=$V$1,F83=$U$1,F83=$V$1),0,1)))</f>
        <v/>
      </c>
      <c r="AA80" s="344" t="str">
        <f>IF($A80&gt;='576way_Regular Symbol(2wild)'!D$16,"",IF(B80=0,"",IF(OR(B80=$AA$1,B80=$AB$1,B81=$AA$1,B81=$AB$1,B82=$AA$1,,B82=$AB$1),0,1)))</f>
        <v/>
      </c>
      <c r="AB80" s="344">
        <f>IF($A80&gt;='576way_Regular Symbol(2wild)'!E$16,"",IF(C80=0,"",IF(OR(C80=$AA$1,C80=$AB$1,C81=$AA$1,C81=$AB$1,C82=$AA$1,,C82=$AB$1),0,1)))</f>
        <v>1</v>
      </c>
      <c r="AC80" s="3" t="str">
        <f>IF($A80&gt;='576way_Regular Symbol(2wild)'!F$16,"",IF(D80=0,"",IF(OR(D80=$AA$1,D80=$AB$1,D81=$AA$1,D81=$AB$1,D82=$AA$1,D82=$AB$1,D83=$AA$1,D83=$AB$1),0,1)))</f>
        <v/>
      </c>
      <c r="AD80" s="3" t="str">
        <f>IF($A80&gt;='576way_Regular Symbol(2wild)'!G$16,"",IF(E80=0,"",IF(OR(E80=$AA$1,E80=$AB$1,E81=$AA$1,E81=$AB$1,E82=$AA$1,E82=$AB$1,E83=$AA$1,E83=$AB$1),0,1)))</f>
        <v/>
      </c>
      <c r="AE80" s="3" t="str">
        <f>IF($A80&gt;='576way_Regular Symbol(2wild)'!H$16,"",IF(F80=0,"",IF(OR(F80=$AA$1,F80=$AB$1,F81=$AA$1,F81=$AB$1,F82=$AA$1,F82=$AB$1,F83=$AA$1,F83=$AB$1),0,1)))</f>
        <v/>
      </c>
      <c r="AG80" s="344" t="str">
        <f>IF($A80&gt;='576way_Regular Symbol(2wild)'!D$16,"",IF(B80=0,"",IF(OR(B80=$AG$1,B80=$AH$1,B81=$AG$1,B81=$AH$1,B82=$AG$1,B82=$AH$1),0,1)))</f>
        <v/>
      </c>
      <c r="AH80" s="344">
        <f>IF($A80&gt;='576way_Regular Symbol(2wild)'!E$16,"",IF(C80=0,"",IF(OR(C80=$AG$1,C80=$AH$1,C81=$AG$1,C81=$AH$1,C82=$AG$1,C82=$AH$1),0,1)))</f>
        <v>1</v>
      </c>
      <c r="AI80" s="3" t="str">
        <f>IF($A80&gt;='576way_Regular Symbol(2wild)'!F$16,"",IF(D80=0,"",IF(OR(D80=$AG$1,D80=$AH$1,D81=$AG$1,D81=$AH$1,D82=$AG$1,D82=$AH$1,D83=$AG$1,D83=$AH$1),0,1)))</f>
        <v/>
      </c>
      <c r="AJ80" s="3" t="str">
        <f>IF($A80&gt;='576way_Regular Symbol(2wild)'!G$16,"",IF(E80=0,"",IF(OR(E80=$AG$1,E80=$AH$1,E81=$AG$1,E81=$AH$1,E82=$AG$1,E82=$AH$1,E83=$AG$1,E83=$AH$1),0,1)))</f>
        <v/>
      </c>
      <c r="AK80" s="3" t="str">
        <f>IF($A80&gt;='576way_Regular Symbol(2wild)'!H$16,"",IF(F80=0,"",IF(OR(F80=$AG$1,F80=$AH$1,F81=$AG$1,F81=$AH$1,F82=$AG$1,F82=$AH$1,F83=$AG$1,F83=$AH$1),0,1)))</f>
        <v/>
      </c>
      <c r="AM80" s="344" t="str">
        <f>IF($A80&gt;='576way_Regular Symbol(2wild)'!D$16,"",IF(B80=0,"",IF(OR(B80=$AM$1,B80=$AN$1,B81=$AM$1,B81=$AN$1,B82=$AM$1,B82=$AN$1),0,1)))</f>
        <v/>
      </c>
      <c r="AN80" s="344">
        <f>IF($A80&gt;='576way_Regular Symbol(2wild)'!E$16,"",IF(C80=0,"",IF(OR(C80=$AM$1,C80=$AN$1,C81=$AM$1,C81=$AN$1,C82=$AM$1,C82=$AN$1),0,1)))</f>
        <v>0</v>
      </c>
      <c r="AO80" s="3" t="str">
        <f>IF($A80&gt;='576way_Regular Symbol(2wild)'!F$16,"",IF(D80=0,"",IF(OR(D80=$AM$1,D80=$AN$1,D81=$AM$1,D81=$AN$1,D82=$AM$1,D82=$AN$1,D83=$AM$1,D83=$AN$1),0,1)))</f>
        <v/>
      </c>
      <c r="AP80" s="3" t="str">
        <f>IF($A80&gt;='576way_Regular Symbol(2wild)'!G$16,"",IF(E80=0,"",IF(OR(E80=$AM$1,E80=$AN$1,E81=$AM$1,E81=$AN$1,E82=$AM$1,E82=$AN$1,E83=$AM$1,E83=$AN$1),0,1)))</f>
        <v/>
      </c>
      <c r="AQ80" s="3" t="str">
        <f>IF($A80&gt;='576way_Regular Symbol(2wild)'!H$16,"",IF(F80=0,"",IF(OR(F80=$AM$1,F80=$AN$1,F81=$AM$1,F81=$AN$1,F82=$AM$1,F82=$AN$1,F83=$AM$1,F83=$AN$1),0,1)))</f>
        <v/>
      </c>
      <c r="AS80" s="344" t="str">
        <f>IF($A80&gt;='576way_Regular Symbol(2wild)'!D$16,"",IF(B80=0,"",IF(OR(B80=$AM$1,B80=$AT$1,B81=$AM$1,B81=$AT$1,B82=$AM$1,B82=$AT$1),0,1)))</f>
        <v/>
      </c>
      <c r="AT80" s="344">
        <f>IF($A80&gt;='576way_Regular Symbol(2wild)'!E$16,"",IF(C80=0,"",IF(OR(C80=$AM$1,C80=$AT$1,C81=$AM$1,C81=$AT$1,C82=$AM$1,C82=$AT$1),0,1)))</f>
        <v>1</v>
      </c>
      <c r="AU80" s="3" t="str">
        <f>IF($A80&gt;='576way_Regular Symbol(2wild)'!F$16,"",IF(D80=0,"",IF(OR(D80=$AM$1,D80=$AT$1,D81=$AM$1,D81=$AT$1,D82=$AM$1,D82=$AT$1,D83=$AM$1,D83=$AT$1),0,1)))</f>
        <v/>
      </c>
      <c r="AV80" s="3" t="str">
        <f>IF($A80&gt;='576way_Regular Symbol(2wild)'!G$16,"",IF(E80=0,"",IF(OR(E80=$AM$1,E80=$AT$1,E81=$AM$1,E81=$AT$1,E82=$AM$1,E82=$AT$1,E83=$AM$1,E83=$AT$1),0,1)))</f>
        <v/>
      </c>
      <c r="AW80" s="3" t="str">
        <f>IF($A80&gt;='576way_Regular Symbol(2wild)'!H$16,"",IF(F80=0,"",IF(OR(F80=$AM$1,F80=$AT$1,F81=$AM$1,F81=$AT$1,F82=$AM$1,F82=$AT$1,F83=$AM$1,F83=$AT$1),0,1)))</f>
        <v/>
      </c>
      <c r="AY80" s="344" t="str">
        <f>IF($A80&gt;='576way_Regular Symbol(2wild)'!D$16,"",IF(B80=0,"",IF(OR(B80=$AM$1,B80=$AZ$1,B81=$AM$1,B81=$AZ$1,B82=$AM$1,B82=$AZ$1),0,1)))</f>
        <v/>
      </c>
      <c r="AZ80" s="344">
        <f>IF($A80&gt;='576way_Regular Symbol(2wild)'!E$16,"",IF(C80=0,"",IF(OR(C80=$AM$1,C80=$AZ$1,C81=$AM$1,C81=$AZ$1,C82=$AM$1,C82=$AZ$1),0,1)))</f>
        <v>1</v>
      </c>
      <c r="BA80" s="3" t="str">
        <f>IF($A80&gt;='576way_Regular Symbol(2wild)'!F$16,"",IF(D80=0,"",IF(OR(D80=$AM$1,D80=$AZ$1,D81=$AM$1,D81=$AZ$1,D82=$AM$1,D82=$AZ$1,D83=$AM$1,D83=$AZ$1),0,1)))</f>
        <v/>
      </c>
      <c r="BB80" s="3" t="str">
        <f>IF($A80&gt;='576way_Regular Symbol(2wild)'!G$16,"",IF(E80=0,"",IF(OR(E80=$AM$1,E80=$AZ$1,E81=$AM$1,E81=$AZ$1,E82=$AM$1,E82=$AZ$1,E83=$AM$1,E83=$AZ$1),0,1)))</f>
        <v/>
      </c>
      <c r="BC80" s="3" t="str">
        <f>IF($A80&gt;='576way_Regular Symbol(2wild)'!H$16,"",IF(F80=0,"",IF(OR(F80=$AM$1,F80=$AZ$1,F81=$AM$1,F81=$AZ$1,F82=$AM$1,F82=$AZ$1,F83=$AM$1,F83=$AZ$1),0,1)))</f>
        <v/>
      </c>
      <c r="BE80" s="344" t="str">
        <f>IF($A80&gt;='576way_Regular Symbol(2wild)'!D$16,"",IF(B80=0,"",IF(OR(B80=$AM$1,B80=$BF$1,B81=$AM$1,B81=$BF$1,B82=$AM$1,B82=$BF$1),0,1)))</f>
        <v/>
      </c>
      <c r="BF80" s="344">
        <f>IF($A80&gt;='576way_Regular Symbol(2wild)'!E$16,"",IF(C80=0,"",IF(OR(C80=$AM$1,C80=$BF$1,C81=$AM$1,C81=$BF$1,C82=$AM$1,C82=$BF$1),0,1)))</f>
        <v>1</v>
      </c>
      <c r="BG80" s="3" t="str">
        <f>IF($A80&gt;='576way_Regular Symbol(2wild)'!F$16,"",IF(D80=0,"",COUNTIF(D80:D83,$BF$1)))</f>
        <v/>
      </c>
      <c r="BH80" s="3" t="str">
        <f>IF($A80&gt;='576way_Regular Symbol(2wild)'!G$16,"",IF(E80=0,"",COUNTIF(E80:E83,$BF$1)))</f>
        <v/>
      </c>
      <c r="BI80" s="3" t="str">
        <f>IF($A80&gt;='576way_Regular Symbol(2wild)'!H$16,"",IF(F80=0,"",COUNTIF(F80:F83,$BF$1)))</f>
        <v/>
      </c>
      <c r="BK80" s="344" t="str">
        <f>IF($A80&gt;='576way_Regular Symbol(2wild)'!D$16,"",IF(B80=0,"",IF(OR(B80=$AM$1,B80=$BL$1,B81=$AM$1,B81=$BL$1,B82=$AM$1,B82=$BL$1),0,1)))</f>
        <v/>
      </c>
      <c r="BL80" s="344">
        <f>IF($A80&gt;='576way_Regular Symbol(2wild)'!E$16,"",IF(C80=0,"",IF(OR(C80=$AM$1,C80=$BL$1,C81=$AM$1,C81=$BL$1,C82=$AM$1,C82=$BL$1),0,1)))</f>
        <v>1</v>
      </c>
      <c r="BM80" s="3" t="str">
        <f>IF($A80&gt;='576way_Regular Symbol(2wild)'!F$16,"",IF(D80=0,"",IF(OR(D80=$AM$1,D80=$BL$1,D81=$AM$1,D81=$BL$1,D82=$AM$1,D82=$BL$1,D83=$AM$1,D83=$BL$1),0,1)))</f>
        <v/>
      </c>
      <c r="BN80" s="3" t="str">
        <f>IF($A80&gt;='576way_Regular Symbol(2wild)'!G$16,"",IF(E80=0,"",IF(OR(E80=$AM$1,E80=$BL$1,E81=$AM$1,E81=$BL$1,E82=$AM$1,E82=$BL$1,E83=$AM$1,E83=$BL$1),0,1)))</f>
        <v/>
      </c>
      <c r="BO80" s="3" t="str">
        <f>IF($A80&gt;='576way_Regular Symbol(2wild)'!H$16,"",IF(F80=0,"",IF(OR(F80=$AM$1,F80=$BL$1,F81=$AM$1,F81=$BL$1,F82=$AM$1,F82=$BL$1,F83=$AM$1,F83=$BL$1),0,1)))</f>
        <v/>
      </c>
      <c r="BQ80" s="3" t="str">
        <f>IF($A80&gt;='576way_Regular Symbol(2wild)'!D$16,"",IF(B80=0,"",IF(OR(B80=$BQ$1,B80=$BR$1,B81=$BQ$1,B81=$BR$1,B82=$BQ$1,B82=$BR$1),0,1)))</f>
        <v/>
      </c>
      <c r="BR80" s="3">
        <f>IF($A80&gt;='576way_Regular Symbol(2wild)'!E$16,"",IF(C80=0,"",IF(OR(C80=$BQ$1,C80=$BR$1,C81=$BQ$1,C81=$BR$1,C82=$BQ$1,C82=$BR$1),0,1)))</f>
        <v>1</v>
      </c>
      <c r="BS80" s="3" t="str">
        <f>IF($A80&gt;='576way_Regular Symbol(2wild)'!F$16,"",IF(D80=0,"",IF(OR(D80=$BQ$1,D80=$BR$1,D81=$BQ$1,D81=$BR$1,D82=$BQ$1,D82=$BR$1,D83=$BQ$1,D83=$BR$1),0,1)))</f>
        <v/>
      </c>
      <c r="BT80" s="3" t="str">
        <f>IF($A80&gt;='576way_Regular Symbol(2wild)'!G$16,"",IF(E80=0,"",IF(OR(E80=$BQ$1,E80=$BR$1,E81=$BQ$1,E81=$BR$1,E82=$BQ$1,E82=$BR$1,E83=$BQ$1,E83=$BR$1),0,1)))</f>
        <v/>
      </c>
      <c r="BU80" s="3" t="str">
        <f>IF($A80&gt;='576way_Regular Symbol(2wild)'!H$16,"",IF(F80=0,"",IF(OR(F80=$BQ$1,F80=$BR$1,F81=$BQ$1,F81=$BR$1,F82=$BQ$1,F82=$BR$1,F83=$BQ$1,F83=$BR$1),0,1)))</f>
        <v/>
      </c>
      <c r="BW80" s="3" t="str">
        <f>IF($A80&gt;='576way_Regular Symbol(2wild)'!D$16,"",IF(B80=0,"",IF(OR(B80=$BW$1,B81=$BW$1,B82=$BW$1,B80=$BX$1,B81=$BX$1,B82=$BX$1),0,1)))</f>
        <v/>
      </c>
      <c r="BX80" s="3">
        <f>IF($A80&gt;='576way_Regular Symbol(2wild)'!E$16,"",IF(C80=0,"",IF(OR(C80=$BW$1,C81=$BW$1,C82=$BW$1,C80=$BX$1,C81=$BX$1,C82=$BX$1),0,1)))</f>
        <v>1</v>
      </c>
      <c r="BY80" s="3" t="str">
        <f>IF($A80&gt;='576way_Regular Symbol(2wild)'!F$16,"",IF(D80=0,"",IF(OR(D80=$BW$1,D81=$BW$1,D82=$BW$1,D80=$BX$1,D81=$BX$1,D82=$BX$1,D83=$BW$1,D83=$BX$1),0,1)))</f>
        <v/>
      </c>
      <c r="BZ80" s="3" t="str">
        <f>IF($A80&gt;='576way_Regular Symbol(2wild)'!G$16,"",IF(E80=0,"",IF(OR(E80=$BW$1,E81=$BW$1,E82=$BW$1,E80=$BX$1,E81=$BX$1,E82=$BX$1,E83=$BW$1,E83=$BX$1),0,1)))</f>
        <v/>
      </c>
      <c r="CA80" s="3" t="str">
        <f>IF($A80&gt;='576way_Regular Symbol(2wild)'!H$16,"",IF(F80=0,"",IF(OR(F80=$BW$1,F81=$BW$1,F82=$BW$1,F80=$BX$1,F81=$BX$1,F82=$BX$1,F83=$BW$1,F83=$BX$1),0,1)))</f>
        <v/>
      </c>
      <c r="CC80" s="3" t="str">
        <f>IF($A80&gt;='576way_Regular Symbol(2wild)'!D$16,"",IF(B80=0,"",IF(OR(B80=$BW$1,B81=$BW$1,B82=$BW$1,B80=$CD$1,B81=$CD$1,B82=$CD$1),0,1)))</f>
        <v/>
      </c>
      <c r="CD80" s="3">
        <f>IF($A80&gt;='576way_Regular Symbol(2wild)'!E$16,"",IF(C80=0,"",IF(OR(C80=$BW$1,C81=$BW$1,C82=$BW$1,C80=$CD$1,C81=$CD$1,C82=$CD$1),0,1)))</f>
        <v>0</v>
      </c>
      <c r="CE80" s="3" t="str">
        <f>IF($A80&gt;='576way_Regular Symbol(2wild)'!F$16,"",IF(D80=0,"",IF(OR(D80=$BW$1,D81=$BW$1,D82=$BW$1,D80=$CD$1,D81=$CD$1,D82=$CD$1,D83=$BW$1,D83=$CD$1),0,1)))</f>
        <v/>
      </c>
      <c r="CF80" s="3" t="str">
        <f>IF($A80&gt;='576way_Regular Symbol(2wild)'!G$16,"",IF(E80=0,"",IF(OR(E80=$BW$1,E81=$BW$1,E82=$BW$1,E80=$CD$1,E81=$CD$1,E82=$CD$1,E83=$BW$1,E83=$CD$1),0,1)))</f>
        <v/>
      </c>
      <c r="CG80" s="3" t="str">
        <f>IF($A80&gt;='576way_Regular Symbol(2wild)'!H$16,"",IF(F80=0,"",IF(OR(F80=$BW$1,F81=$BW$1,F82=$BW$1,F80=$CD$1,F81=$CD$1,F82=$CD$1,F83=$BW$1,F83=$CD$1),0,1)))</f>
        <v/>
      </c>
      <c r="CI80" s="3" t="str">
        <f>IF($A80&gt;='576way_Regular Symbol(2wild)'!D$16,"",IF(B80=0,"",IF(OR(B80=$BW$1,B81=$BW$1,B82=$BW$1,B80=$CJ$1,B81=$CJ$1,B82=$CJ$1),0,1)))</f>
        <v/>
      </c>
      <c r="CJ80" s="3">
        <f>IF($A80&gt;='576way_Regular Symbol(2wild)'!E$16,"",IF(C80=0,"",IF(OR(C80=$BW$1,C81=$BW$1,C82=$BW$1,C80=$CJ$1,C81=$CJ$1,C82=$CJ$1),0,1)))</f>
        <v>1</v>
      </c>
      <c r="CK80" s="3" t="str">
        <f>IF($A80&gt;='576way_Regular Symbol(2wild)'!F$16,"",IF(D80=0,"",IF(OR(D80=$BW$1,D81=$BW$1,D82=$BW$1,D80=$CJ$1,D81=$CJ$1,D82=$CJ$1,D83=$BW$1,D83=$CJ$1),0,1)))</f>
        <v/>
      </c>
      <c r="CL80" s="3" t="str">
        <f>IF($A80&gt;='576way_Regular Symbol(2wild)'!G$16,"",IF(E80=0,"",IF(OR(E80=$BW$1,E81=$BW$1,E82=$BW$1,E80=$CJ$1,E81=$CJ$1,E82=$CJ$1,E83=$BW$1,E83=$CJ$1),0,1)))</f>
        <v/>
      </c>
      <c r="CM80" s="3" t="str">
        <f>IF($A80&gt;='576way_Regular Symbol(2wild)'!H$16,"",IF(F80=0,"",IF(OR(F80=$BW$1,F81=$BW$1,F82=$BW$1,F80=$CJ$1,F81=$CJ$1,F82=$CJ$1,F83=$BW$1,F83=$CJ$1),0,1)))</f>
        <v/>
      </c>
      <c r="CO80" s="3" t="str">
        <f>IF($A80&gt;='576way_Regular Symbol(2wild)'!D$16,"",IF(B80=0,"",IF(OR(B80=$BW$1,B81=$BW$1,B82=$BW$1,B80=$CP$1,B81=$CP$1,B82=$CP$1),0,1)))</f>
        <v/>
      </c>
      <c r="CP80" s="3">
        <f>IF($A80&gt;='576way_Regular Symbol(2wild)'!E$16,"",IF(C80=0,"",IF(OR(C80=$BW$1,C81=$BW$1,C82=$BW$1,C80=$CP$1,C81=$CP$1,C82=$CP$1),0,1)))</f>
        <v>1</v>
      </c>
      <c r="CQ80" s="3" t="str">
        <f>IF($A80&gt;='576way_Regular Symbol(2wild)'!F$16,"",IF(D80=0,"",IF(OR(D80=$BW$1,D81=$BW$1,D82=$BW$1,D80=$CP$1,D81=$CP$1,D82=$CP$1,D83=$BW$1,D83=$CP$1),0,1)))</f>
        <v/>
      </c>
      <c r="CR80" s="3" t="str">
        <f>IF($A80&gt;='576way_Regular Symbol(2wild)'!G$16,"",IF(E80=0,"",IF(OR(E80=$BW$1,E81=$BW$1,E82=$BW$1,E80=$CP$1,E81=$CP$1,E82=$CP$1,E83=$BW$1,E83=$CP$1),0,1)))</f>
        <v/>
      </c>
      <c r="CS80" s="3" t="str">
        <f>IF($A80&gt;='576way_Regular Symbol(2wild)'!H$16,"",IF(F80=0,"",IF(OR(F80=$BW$1,F81=$BW$1,F82=$BW$1,F80=$CP$1,F81=$CP$1,F82=$CP$1,F83=$BW$1,F83=$CP$1),0,1)))</f>
        <v/>
      </c>
      <c r="CU80" s="3" t="str">
        <f>IF($A80&gt;='576way_Regular Symbol(2wild)'!D$16,"",IF(B80=0,"",IF(OR(B80=$BW$1,B81=$BW$1,B82=$BW$1,B80=$CV$1,B81=$CV$1,B82=$CV$1),0,1)))</f>
        <v/>
      </c>
      <c r="CV80" s="3">
        <f>IF($A80&gt;='576way_Regular Symbol(2wild)'!E$16,"",IF(C80=0,"",IF(OR(C80=$BW$1,C81=$BW$1,C82=$BW$1,C80=$CV$1,C81=$CV$1,C82=$CV$1),0,1)))</f>
        <v>1</v>
      </c>
      <c r="CW80" s="3" t="str">
        <f>IF($A80&gt;='576way_Regular Symbol(2wild)'!F$16,"",IF(D80=0,"",IF(OR(D80=$BW$1,D81=$BW$1,D82=$BW$1,D80=$CV$1,D81=$CV$1,D82=$CV$1,D83=$BW$1,D83=$CV$1),0,1)))</f>
        <v/>
      </c>
      <c r="CX80" s="3" t="str">
        <f>IF($A80&gt;='576way_Regular Symbol(2wild)'!G$16,"",IF(E80=0,"",IF(OR(E80=$BW$1,E81=$BW$1,E82=$BW$1,E80=$CV$1,E81=$CV$1,E82=$CV$1,E83=$BW$1,E83=$CV$1),0,1)))</f>
        <v/>
      </c>
      <c r="CY80" s="3" t="str">
        <f>IF($A80&gt;='576way_Regular Symbol(2wild)'!H$16,"",IF(F80=0,"",IF(OR(F80=$BW$1,F81=$BW$1,F82=$BW$1,F80=$CV$1,F81=$CV$1,F82=$CV$1,F83=$BW$1,F83=$CV$1),0,1)))</f>
        <v/>
      </c>
    </row>
    <row r="81" spans="1:103">
      <c r="A81" s="337">
        <f>IF('243way_Regular Symbol'!L80="","",'243way_Regular Symbol'!L80)</f>
        <v>77</v>
      </c>
      <c r="B81" s="191" t="str">
        <f>IF('576way_Regular Symbol(2wild)'!Q80="",
IF($A81-'576way_Regular Symbol(2wild)'!D$16&gt;='576way_RegularＸ_W()'!B$2-1,"",VLOOKUP($A81-'576way_Regular Symbol(2wild)'!D$16,'576way_Regular Symbol(2wild)'!$P$3:$U$99,'576way_RegularＸ_W()'!B$3+1,FALSE)),
'576way_Regular Symbol(2wild)'!Q80)</f>
        <v/>
      </c>
      <c r="C81" s="191" t="str">
        <f>IF('576way_Regular Symbol(2wild)'!R80="",
IF($A81-'576way_Regular Symbol(2wild)'!E$16&gt;='576way_RegularＸ_W()'!C$2-1,"",VLOOKUP($A81-'576way_Regular Symbol(2wild)'!E$16,'576way_Regular Symbol(2wild)'!$P$3:$U$99,'576way_RegularＸ_W()'!C$3+1,FALSE)),
'576way_Regular Symbol(2wild)'!R80)</f>
        <v>S1</v>
      </c>
      <c r="D81" s="191" t="str">
        <f>IF('576way_Regular Symbol(2wild)'!S80="",
IF($A81-'576way_Regular Symbol(2wild)'!F$16&gt;='576way_RegularＸ_W()'!D$2-1,"",VLOOKUP($A81-'576way_Regular Symbol(2wild)'!F$16,'576way_Regular Symbol(2wild)'!$P$3:$U$99,'576way_RegularＸ_W()'!D$3+1,FALSE)),
'576way_Regular Symbol(2wild)'!S80)</f>
        <v/>
      </c>
      <c r="E81" s="191" t="str">
        <f>IF('576way_Regular Symbol(2wild)'!T80="",
IF($A81-'576way_Regular Symbol(2wild)'!G$16&gt;='576way_RegularＸ_W()'!E$2-1,"",VLOOKUP($A81-'576way_Regular Symbol(2wild)'!G$16,'576way_Regular Symbol(2wild)'!$P$3:$U$99,'576way_RegularＸ_W()'!E$3+1,FALSE)),
'576way_Regular Symbol(2wild)'!T80)</f>
        <v/>
      </c>
      <c r="F81" s="191" t="str">
        <f>IF('576way_Regular Symbol(2wild)'!U80="",
IF($A81-'576way_Regular Symbol(2wild)'!H$16&gt;='576way_RegularＸ_W()'!F$2-1,"",VLOOKUP($A81-'576way_Regular Symbol(2wild)'!H$16,'576way_Regular Symbol(2wild)'!$P$3:$U$99,'576way_RegularＸ_W()'!F$3+1,FALSE)),
'576way_Regular Symbol(2wild)'!U80)</f>
        <v/>
      </c>
      <c r="N81" s="363">
        <f t="shared" si="77"/>
        <v>77</v>
      </c>
      <c r="O81" s="344" t="str">
        <f>IF($A81&gt;='576way_Regular Symbol(2wild)'!D$16,"",IF(B81="","",IF(OR(B81=$O$1,B81=$P$1,B82=$O$1,B82=$P$1,B83=$O$1,B83=$P$1),0,1)))</f>
        <v/>
      </c>
      <c r="P81" s="344">
        <f>IF($A81&gt;='576way_Regular Symbol(2wild)'!E$16,"",IF(C81="","",IF(OR(C81=$O$1,C81=$P$1,C82=$O$1,C82=$P$1,C83=$O$1,C83=$P$1),0,1)))</f>
        <v>1</v>
      </c>
      <c r="Q81" s="344" t="str">
        <f>IF($A81&gt;='576way_Regular Symbol(2wild)'!F$16,"",IF(D81="","",IF(OR(D81=$O$1,D81=$P$1,D82=$O$1,D82=$P$1,D83=$O$1,D83=$P$1,D84=$O$1,D84=$P$1),0,1)))</f>
        <v/>
      </c>
      <c r="R81" s="344" t="str">
        <f>IF($A81&gt;='576way_Regular Symbol(2wild)'!G$16,"",IF(E81="","",IF(OR(E81=$O$1,E81=$P$1,E82=$O$1,E82=$P$1,E83=$O$1,E83=$P$1,E84=$O$1,E84=$P$1),0,1)))</f>
        <v/>
      </c>
      <c r="S81" s="344" t="str">
        <f>IF($A81&gt;='576way_Regular Symbol(2wild)'!H$16,"",IF(F81="","",IF(OR(F81=$O$1,F81=$P$1,F82=$O$1,F82=$P$1,F83=$O$1,F83=$P$1,F84=$O$1,F84=$P$1),0,1)))</f>
        <v/>
      </c>
      <c r="U81" s="344" t="str">
        <f>IF($A81&gt;='576way_Regular Symbol(2wild)'!D$16,"",IF(B81=0,"",IF(OR(B81=$U$1,B81=$V$1,B82=$U$1,B82=$V$1,B83=$U$1,B83=$V$1),0,1)))</f>
        <v/>
      </c>
      <c r="V81" s="344">
        <f>IF($A81&gt;='576way_Regular Symbol(2wild)'!E$16,"",IF(C81=0,"",IF(OR(C81=$U$1,C81=$V$1,C82=$U$1,C82=$V$1,C83=$U$1,C83=$V$1),0,1)))</f>
        <v>1</v>
      </c>
      <c r="W81" s="3" t="str">
        <f>IF($A81&gt;='576way_Regular Symbol(2wild)'!F$16,"",IF(D81=0,"",IF(OR(D81=$U$1,D81=$V$1,D82=$U$1,D82=$V$1,D83=$U$1,D83=$V$1,D84=$U$1,D84=$V$1),0,1)))</f>
        <v/>
      </c>
      <c r="X81" s="3" t="str">
        <f>IF($A81&gt;='576way_Regular Symbol(2wild)'!G$16,"",IF(E81=0,"",IF(OR(E81=$U$1,E81=$V$1,E82=$U$1,E82=$V$1,E83=$U$1,E83=$V$1,E84=$U$1,E84=$V$1),0,1)))</f>
        <v/>
      </c>
      <c r="Y81" s="3" t="str">
        <f>IF($A81&gt;='576way_Regular Symbol(2wild)'!H$16,"",IF(F81=0,"",IF(OR(F81=$U$1,F81=$V$1,F82=$U$1,F82=$V$1,F83=$U$1,F83=$V$1,F84=$U$1,F84=$V$1),0,1)))</f>
        <v/>
      </c>
      <c r="AA81" s="344" t="str">
        <f>IF($A81&gt;='576way_Regular Symbol(2wild)'!D$16,"",IF(B81=0,"",IF(OR(B81=$AA$1,B81=$AB$1,B82=$AA$1,B82=$AB$1,B83=$AA$1,,B83=$AB$1),0,1)))</f>
        <v/>
      </c>
      <c r="AB81" s="344">
        <f>IF($A81&gt;='576way_Regular Symbol(2wild)'!E$16,"",IF(C81=0,"",IF(OR(C81=$AA$1,C81=$AB$1,C82=$AA$1,C82=$AB$1,C83=$AA$1,,C83=$AB$1),0,1)))</f>
        <v>1</v>
      </c>
      <c r="AC81" s="3" t="str">
        <f>IF($A81&gt;='576way_Regular Symbol(2wild)'!F$16,"",IF(D81=0,"",IF(OR(D81=$AA$1,D81=$AB$1,D82=$AA$1,D82=$AB$1,D83=$AA$1,D83=$AB$1,D84=$AA$1,D84=$AB$1),0,1)))</f>
        <v/>
      </c>
      <c r="AD81" s="3" t="str">
        <f>IF($A81&gt;='576way_Regular Symbol(2wild)'!G$16,"",IF(E81=0,"",IF(OR(E81=$AA$1,E81=$AB$1,E82=$AA$1,E82=$AB$1,E83=$AA$1,E83=$AB$1,E84=$AA$1,E84=$AB$1),0,1)))</f>
        <v/>
      </c>
      <c r="AE81" s="3" t="str">
        <f>IF($A81&gt;='576way_Regular Symbol(2wild)'!H$16,"",IF(F81=0,"",IF(OR(F81=$AA$1,F81=$AB$1,F82=$AA$1,F82=$AB$1,F83=$AA$1,F83=$AB$1,F84=$AA$1,F84=$AB$1),0,1)))</f>
        <v/>
      </c>
      <c r="AG81" s="344" t="str">
        <f>IF($A81&gt;='576way_Regular Symbol(2wild)'!D$16,"",IF(B81=0,"",IF(OR(B81=$AG$1,B81=$AH$1,B82=$AG$1,B82=$AH$1,B83=$AG$1,B83=$AH$1),0,1)))</f>
        <v/>
      </c>
      <c r="AH81" s="344">
        <f>IF($A81&gt;='576way_Regular Symbol(2wild)'!E$16,"",IF(C81=0,"",IF(OR(C81=$AG$1,C81=$AH$1,C82=$AG$1,C82=$AH$1,C83=$AG$1,C83=$AH$1),0,1)))</f>
        <v>1</v>
      </c>
      <c r="AI81" s="3" t="str">
        <f>IF($A81&gt;='576way_Regular Symbol(2wild)'!F$16,"",IF(D81=0,"",IF(OR(D81=$AG$1,D81=$AH$1,D82=$AG$1,D82=$AH$1,D83=$AG$1,D83=$AH$1,D84=$AG$1,D84=$AH$1),0,1)))</f>
        <v/>
      </c>
      <c r="AJ81" s="3" t="str">
        <f>IF($A81&gt;='576way_Regular Symbol(2wild)'!G$16,"",IF(E81=0,"",IF(OR(E81=$AG$1,E81=$AH$1,E82=$AG$1,E82=$AH$1,E83=$AG$1,E83=$AH$1,E84=$AG$1,E84=$AH$1),0,1)))</f>
        <v/>
      </c>
      <c r="AK81" s="3" t="str">
        <f>IF($A81&gt;='576way_Regular Symbol(2wild)'!H$16,"",IF(F81=0,"",IF(OR(F81=$AG$1,F81=$AH$1,F82=$AG$1,F82=$AH$1,F83=$AG$1,F83=$AH$1,F84=$AG$1,F84=$AH$1),0,1)))</f>
        <v/>
      </c>
      <c r="AM81" s="344" t="str">
        <f>IF($A81&gt;='576way_Regular Symbol(2wild)'!D$16,"",IF(B81=0,"",IF(OR(B81=$AM$1,B81=$AN$1,B82=$AM$1,B82=$AN$1,B83=$AM$1,B83=$AN$1),0,1)))</f>
        <v/>
      </c>
      <c r="AN81" s="344">
        <f>IF($A81&gt;='576way_Regular Symbol(2wild)'!E$16,"",IF(C81=0,"",IF(OR(C81=$AM$1,C81=$AN$1,C82=$AM$1,C82=$AN$1,C83=$AM$1,C83=$AN$1),0,1)))</f>
        <v>1</v>
      </c>
      <c r="AO81" s="3" t="str">
        <f>IF($A81&gt;='576way_Regular Symbol(2wild)'!F$16,"",IF(D81=0,"",IF(OR(D81=$AM$1,D81=$AN$1,D82=$AM$1,D82=$AN$1,D83=$AM$1,D83=$AN$1,D84=$AM$1,D84=$AN$1),0,1)))</f>
        <v/>
      </c>
      <c r="AP81" s="3" t="str">
        <f>IF($A81&gt;='576way_Regular Symbol(2wild)'!G$16,"",IF(E81=0,"",IF(OR(E81=$AM$1,E81=$AN$1,E82=$AM$1,E82=$AN$1,E83=$AM$1,E83=$AN$1,E84=$AM$1,E84=$AN$1),0,1)))</f>
        <v/>
      </c>
      <c r="AQ81" s="3" t="str">
        <f>IF($A81&gt;='576way_Regular Symbol(2wild)'!H$16,"",IF(F81=0,"",IF(OR(F81=$AM$1,F81=$AN$1,F82=$AM$1,F82=$AN$1,F83=$AM$1,F83=$AN$1,F84=$AM$1,F84=$AN$1),0,1)))</f>
        <v/>
      </c>
      <c r="AS81" s="344" t="str">
        <f>IF($A81&gt;='576way_Regular Symbol(2wild)'!D$16,"",IF(B81=0,"",IF(OR(B81=$AM$1,B81=$AT$1,B82=$AM$1,B82=$AT$1,B83=$AM$1,B83=$AT$1),0,1)))</f>
        <v/>
      </c>
      <c r="AT81" s="344">
        <f>IF($A81&gt;='576way_Regular Symbol(2wild)'!E$16,"",IF(C81=0,"",IF(OR(C81=$AM$1,C81=$AT$1,C82=$AM$1,C82=$AT$1,C83=$AM$1,C83=$AT$1),0,1)))</f>
        <v>1</v>
      </c>
      <c r="AU81" s="3" t="str">
        <f>IF($A81&gt;='576way_Regular Symbol(2wild)'!F$16,"",IF(D81=0,"",IF(OR(D81=$AM$1,D81=$AT$1,D82=$AM$1,D82=$AT$1,D83=$AM$1,D83=$AT$1,D84=$AM$1,D84=$AT$1),0,1)))</f>
        <v/>
      </c>
      <c r="AV81" s="3" t="str">
        <f>IF($A81&gt;='576way_Regular Symbol(2wild)'!G$16,"",IF(E81=0,"",IF(OR(E81=$AM$1,E81=$AT$1,E82=$AM$1,E82=$AT$1,E83=$AM$1,E83=$AT$1,E84=$AM$1,E84=$AT$1),0,1)))</f>
        <v/>
      </c>
      <c r="AW81" s="3" t="str">
        <f>IF($A81&gt;='576way_Regular Symbol(2wild)'!H$16,"",IF(F81=0,"",IF(OR(F81=$AM$1,F81=$AT$1,F82=$AM$1,F82=$AT$1,F83=$AM$1,F83=$AT$1,F84=$AM$1,F84=$AT$1),0,1)))</f>
        <v/>
      </c>
      <c r="AY81" s="344" t="str">
        <f>IF($A81&gt;='576way_Regular Symbol(2wild)'!D$16,"",IF(B81=0,"",IF(OR(B81=$AM$1,B81=$AZ$1,B82=$AM$1,B82=$AZ$1,B83=$AM$1,B83=$AZ$1),0,1)))</f>
        <v/>
      </c>
      <c r="AZ81" s="344">
        <f>IF($A81&gt;='576way_Regular Symbol(2wild)'!E$16,"",IF(C81=0,"",IF(OR(C81=$AM$1,C81=$AZ$1,C82=$AM$1,C82=$AZ$1,C83=$AM$1,C83=$AZ$1),0,1)))</f>
        <v>1</v>
      </c>
      <c r="BA81" s="3" t="str">
        <f>IF($A81&gt;='576way_Regular Symbol(2wild)'!F$16,"",IF(D81=0,"",IF(OR(D81=$AM$1,D81=$AZ$1,D82=$AM$1,D82=$AZ$1,D83=$AM$1,D83=$AZ$1,D84=$AM$1,D84=$AZ$1),0,1)))</f>
        <v/>
      </c>
      <c r="BB81" s="3" t="str">
        <f>IF($A81&gt;='576way_Regular Symbol(2wild)'!G$16,"",IF(E81=0,"",IF(OR(E81=$AM$1,E81=$AZ$1,E82=$AM$1,E82=$AZ$1,E83=$AM$1,E83=$AZ$1,E84=$AM$1,E84=$AZ$1),0,1)))</f>
        <v/>
      </c>
      <c r="BC81" s="3" t="str">
        <f>IF($A81&gt;='576way_Regular Symbol(2wild)'!H$16,"",IF(F81=0,"",IF(OR(F81=$AM$1,F81=$AZ$1,F82=$AM$1,F82=$AZ$1,F83=$AM$1,F83=$AZ$1,F84=$AM$1,F84=$AZ$1),0,1)))</f>
        <v/>
      </c>
      <c r="BE81" s="344" t="str">
        <f>IF($A81&gt;='576way_Regular Symbol(2wild)'!D$16,"",IF(B81=0,"",IF(OR(B81=$AM$1,B81=$BF$1,B82=$AM$1,B82=$BF$1,B83=$AM$1,B83=$BF$1),0,1)))</f>
        <v/>
      </c>
      <c r="BF81" s="344">
        <f>IF($A81&gt;='576way_Regular Symbol(2wild)'!E$16,"",IF(C81=0,"",IF(OR(C81=$AM$1,C81=$BF$1,C82=$AM$1,C82=$BF$1,C83=$AM$1,C83=$BF$1),0,1)))</f>
        <v>1</v>
      </c>
      <c r="BG81" s="3" t="str">
        <f>IF($A81&gt;='576way_Regular Symbol(2wild)'!F$16,"",IF(D81=0,"",COUNTIF(D81:D84,$BF$1)))</f>
        <v/>
      </c>
      <c r="BH81" s="3" t="str">
        <f>IF($A81&gt;='576way_Regular Symbol(2wild)'!G$16,"",IF(E81=0,"",COUNTIF(E81:E84,$BF$1)))</f>
        <v/>
      </c>
      <c r="BI81" s="3" t="str">
        <f>IF($A81&gt;='576way_Regular Symbol(2wild)'!H$16,"",IF(F81=0,"",COUNTIF(F81:F84,$BF$1)))</f>
        <v/>
      </c>
      <c r="BK81" s="344" t="str">
        <f>IF($A81&gt;='576way_Regular Symbol(2wild)'!D$16,"",IF(B81=0,"",IF(OR(B81=$AM$1,B81=$BL$1,B82=$AM$1,B82=$BL$1,B83=$AM$1,B83=$BL$1),0,1)))</f>
        <v/>
      </c>
      <c r="BL81" s="344">
        <f>IF($A81&gt;='576way_Regular Symbol(2wild)'!E$16,"",IF(C81=0,"",IF(OR(C81=$AM$1,C81=$BL$1,C82=$AM$1,C82=$BL$1,C83=$AM$1,C83=$BL$1),0,1)))</f>
        <v>1</v>
      </c>
      <c r="BM81" s="3" t="str">
        <f>IF($A81&gt;='576way_Regular Symbol(2wild)'!F$16,"",IF(D81=0,"",IF(OR(D81=$AM$1,D81=$BL$1,D82=$AM$1,D82=$BL$1,D83=$AM$1,D83=$BL$1,D84=$AM$1,D84=$BL$1),0,1)))</f>
        <v/>
      </c>
      <c r="BN81" s="3" t="str">
        <f>IF($A81&gt;='576way_Regular Symbol(2wild)'!G$16,"",IF(E81=0,"",IF(OR(E81=$AM$1,E81=$BL$1,E82=$AM$1,E82=$BL$1,E83=$AM$1,E83=$BL$1,E84=$AM$1,E84=$BL$1),0,1)))</f>
        <v/>
      </c>
      <c r="BO81" s="3" t="str">
        <f>IF($A81&gt;='576way_Regular Symbol(2wild)'!H$16,"",IF(F81=0,"",IF(OR(F81=$AM$1,F81=$BL$1,F82=$AM$1,F82=$BL$1,F83=$AM$1,F83=$BL$1,F84=$AM$1,F84=$BL$1),0,1)))</f>
        <v/>
      </c>
      <c r="BQ81" s="3" t="str">
        <f>IF($A81&gt;='576way_Regular Symbol(2wild)'!D$16,"",IF(B81=0,"",IF(OR(B81=$BQ$1,B81=$BR$1,B82=$BQ$1,B82=$BR$1,B83=$BQ$1,B83=$BR$1),0,1)))</f>
        <v/>
      </c>
      <c r="BR81" s="3">
        <f>IF($A81&gt;='576way_Regular Symbol(2wild)'!E$16,"",IF(C81=0,"",IF(OR(C81=$BQ$1,C81=$BR$1,C82=$BQ$1,C82=$BR$1,C83=$BQ$1,C83=$BR$1),0,1)))</f>
        <v>1</v>
      </c>
      <c r="BS81" s="3" t="str">
        <f>IF($A81&gt;='576way_Regular Symbol(2wild)'!F$16,"",IF(D81=0,"",IF(OR(D81=$BQ$1,D81=$BR$1,D82=$BQ$1,D82=$BR$1,D83=$BQ$1,D83=$BR$1,D84=$BQ$1,D84=$BR$1),0,1)))</f>
        <v/>
      </c>
      <c r="BT81" s="3" t="str">
        <f>IF($A81&gt;='576way_Regular Symbol(2wild)'!G$16,"",IF(E81=0,"",IF(OR(E81=$BQ$1,E81=$BR$1,E82=$BQ$1,E82=$BR$1,E83=$BQ$1,E83=$BR$1,E84=$BQ$1,E84=$BR$1),0,1)))</f>
        <v/>
      </c>
      <c r="BU81" s="3" t="str">
        <f>IF($A81&gt;='576way_Regular Symbol(2wild)'!H$16,"",IF(F81=0,"",IF(OR(F81=$BQ$1,F81=$BR$1,F82=$BQ$1,F82=$BR$1,F83=$BQ$1,F83=$BR$1,F84=$BQ$1,F84=$BR$1),0,1)))</f>
        <v/>
      </c>
      <c r="BW81" s="3" t="str">
        <f>IF($A81&gt;='576way_Regular Symbol(2wild)'!D$16,"",IF(B81=0,"",IF(OR(B81=$BW$1,B82=$BW$1,B83=$BW$1,B81=$BX$1,B82=$BX$1,B83=$BX$1),0,1)))</f>
        <v/>
      </c>
      <c r="BX81" s="3">
        <f>IF($A81&gt;='576way_Regular Symbol(2wild)'!E$16,"",IF(C81=0,"",IF(OR(C81=$BW$1,C82=$BW$1,C83=$BW$1,C81=$BX$1,C82=$BX$1,C83=$BX$1),0,1)))</f>
        <v>1</v>
      </c>
      <c r="BY81" s="3" t="str">
        <f>IF($A81&gt;='576way_Regular Symbol(2wild)'!F$16,"",IF(D81=0,"",IF(OR(D81=$BW$1,D82=$BW$1,D83=$BW$1,D81=$BX$1,D82=$BX$1,D83=$BX$1,D84=$BW$1,D84=$BX$1),0,1)))</f>
        <v/>
      </c>
      <c r="BZ81" s="3" t="str">
        <f>IF($A81&gt;='576way_Regular Symbol(2wild)'!G$16,"",IF(E81=0,"",IF(OR(E81=$BW$1,E82=$BW$1,E83=$BW$1,E81=$BX$1,E82=$BX$1,E83=$BX$1,E84=$BW$1,E84=$BX$1),0,1)))</f>
        <v/>
      </c>
      <c r="CA81" s="3" t="str">
        <f>IF($A81&gt;='576way_Regular Symbol(2wild)'!H$16,"",IF(F81=0,"",IF(OR(F81=$BW$1,F82=$BW$1,F83=$BW$1,F81=$BX$1,F82=$BX$1,F83=$BX$1,F84=$BW$1,F84=$BX$1),0,1)))</f>
        <v/>
      </c>
      <c r="CC81" s="3" t="str">
        <f>IF($A81&gt;='576way_Regular Symbol(2wild)'!D$16,"",IF(B81=0,"",IF(OR(B81=$BW$1,B82=$BW$1,B83=$BW$1,B81=$CD$1,B82=$CD$1,B83=$CD$1),0,1)))</f>
        <v/>
      </c>
      <c r="CD81" s="3">
        <f>IF($A81&gt;='576way_Regular Symbol(2wild)'!E$16,"",IF(C81=0,"",IF(OR(C81=$BW$1,C82=$BW$1,C83=$BW$1,C81=$CD$1,C82=$CD$1,C83=$CD$1),0,1)))</f>
        <v>0</v>
      </c>
      <c r="CE81" s="3" t="str">
        <f>IF($A81&gt;='576way_Regular Symbol(2wild)'!F$16,"",IF(D81=0,"",IF(OR(D81=$BW$1,D82=$BW$1,D83=$BW$1,D81=$CD$1,D82=$CD$1,D83=$CD$1,D84=$BW$1,D84=$CD$1),0,1)))</f>
        <v/>
      </c>
      <c r="CF81" s="3" t="str">
        <f>IF($A81&gt;='576way_Regular Symbol(2wild)'!G$16,"",IF(E81=0,"",IF(OR(E81=$BW$1,E82=$BW$1,E83=$BW$1,E81=$CD$1,E82=$CD$1,E83=$CD$1,E84=$BW$1,E84=$CD$1),0,1)))</f>
        <v/>
      </c>
      <c r="CG81" s="3" t="str">
        <f>IF($A81&gt;='576way_Regular Symbol(2wild)'!H$16,"",IF(F81=0,"",IF(OR(F81=$BW$1,F82=$BW$1,F83=$BW$1,F81=$CD$1,F82=$CD$1,F83=$CD$1,F84=$BW$1,F84=$CD$1),0,1)))</f>
        <v/>
      </c>
      <c r="CI81" s="3" t="str">
        <f>IF($A81&gt;='576way_Regular Symbol(2wild)'!D$16,"",IF(B81=0,"",IF(OR(B81=$BW$1,B82=$BW$1,B83=$BW$1,B81=$CJ$1,B82=$CJ$1,B83=$CJ$1),0,1)))</f>
        <v/>
      </c>
      <c r="CJ81" s="3">
        <f>IF($A81&gt;='576way_Regular Symbol(2wild)'!E$16,"",IF(C81=0,"",IF(OR(C81=$BW$1,C82=$BW$1,C83=$BW$1,C81=$CJ$1,C82=$CJ$1,C83=$CJ$1),0,1)))</f>
        <v>1</v>
      </c>
      <c r="CK81" s="3" t="str">
        <f>IF($A81&gt;='576way_Regular Symbol(2wild)'!F$16,"",IF(D81=0,"",IF(OR(D81=$BW$1,D82=$BW$1,D83=$BW$1,D81=$CJ$1,D82=$CJ$1,D83=$CJ$1,D84=$BW$1,D84=$CJ$1),0,1)))</f>
        <v/>
      </c>
      <c r="CL81" s="3" t="str">
        <f>IF($A81&gt;='576way_Regular Symbol(2wild)'!G$16,"",IF(E81=0,"",IF(OR(E81=$BW$1,E82=$BW$1,E83=$BW$1,E81=$CJ$1,E82=$CJ$1,E83=$CJ$1,E84=$BW$1,E84=$CJ$1),0,1)))</f>
        <v/>
      </c>
      <c r="CM81" s="3" t="str">
        <f>IF($A81&gt;='576way_Regular Symbol(2wild)'!H$16,"",IF(F81=0,"",IF(OR(F81=$BW$1,F82=$BW$1,F83=$BW$1,F81=$CJ$1,F82=$CJ$1,F83=$CJ$1,F84=$BW$1,F84=$CJ$1),0,1)))</f>
        <v/>
      </c>
      <c r="CO81" s="3" t="str">
        <f>IF($A81&gt;='576way_Regular Symbol(2wild)'!D$16,"",IF(B81=0,"",IF(OR(B81=$BW$1,B82=$BW$1,B83=$BW$1,B81=$CP$1,B82=$CP$1,B83=$CP$1),0,1)))</f>
        <v/>
      </c>
      <c r="CP81" s="3">
        <f>IF($A81&gt;='576way_Regular Symbol(2wild)'!E$16,"",IF(C81=0,"",IF(OR(C81=$BW$1,C82=$BW$1,C83=$BW$1,C81=$CP$1,C82=$CP$1,C83=$CP$1),0,1)))</f>
        <v>0</v>
      </c>
      <c r="CQ81" s="3" t="str">
        <f>IF($A81&gt;='576way_Regular Symbol(2wild)'!F$16,"",IF(D81=0,"",IF(OR(D81=$BW$1,D82=$BW$1,D83=$BW$1,D81=$CP$1,D82=$CP$1,D83=$CP$1,D84=$BW$1,D84=$CP$1),0,1)))</f>
        <v/>
      </c>
      <c r="CR81" s="3" t="str">
        <f>IF($A81&gt;='576way_Regular Symbol(2wild)'!G$16,"",IF(E81=0,"",IF(OR(E81=$BW$1,E82=$BW$1,E83=$BW$1,E81=$CP$1,E82=$CP$1,E83=$CP$1,E84=$BW$1,E84=$CP$1),0,1)))</f>
        <v/>
      </c>
      <c r="CS81" s="3" t="str">
        <f>IF($A81&gt;='576way_Regular Symbol(2wild)'!H$16,"",IF(F81=0,"",IF(OR(F81=$BW$1,F82=$BW$1,F83=$BW$1,F81=$CP$1,F82=$CP$1,F83=$CP$1,F84=$BW$1,F84=$CP$1),0,1)))</f>
        <v/>
      </c>
      <c r="CU81" s="3" t="str">
        <f>IF($A81&gt;='576way_Regular Symbol(2wild)'!D$16,"",IF(B81=0,"",IF(OR(B81=$BW$1,B82=$BW$1,B83=$BW$1,B81=$CV$1,B82=$CV$1,B83=$CV$1),0,1)))</f>
        <v/>
      </c>
      <c r="CV81" s="3">
        <f>IF($A81&gt;='576way_Regular Symbol(2wild)'!E$16,"",IF(C81=0,"",IF(OR(C81=$BW$1,C82=$BW$1,C83=$BW$1,C81=$CV$1,C82=$CV$1,C83=$CV$1),0,1)))</f>
        <v>1</v>
      </c>
      <c r="CW81" s="3" t="str">
        <f>IF($A81&gt;='576way_Regular Symbol(2wild)'!F$16,"",IF(D81=0,"",IF(OR(D81=$BW$1,D82=$BW$1,D83=$BW$1,D81=$CV$1,D82=$CV$1,D83=$CV$1,D84=$BW$1,D84=$CV$1),0,1)))</f>
        <v/>
      </c>
      <c r="CX81" s="3" t="str">
        <f>IF($A81&gt;='576way_Regular Symbol(2wild)'!G$16,"",IF(E81=0,"",IF(OR(E81=$BW$1,E82=$BW$1,E83=$BW$1,E81=$CV$1,E82=$CV$1,E83=$CV$1,E84=$BW$1,E84=$CV$1),0,1)))</f>
        <v/>
      </c>
      <c r="CY81" s="3" t="str">
        <f>IF($A81&gt;='576way_Regular Symbol(2wild)'!H$16,"",IF(F81=0,"",IF(OR(F81=$BW$1,F82=$BW$1,F83=$BW$1,F81=$CV$1,F82=$CV$1,F83=$CV$1,F84=$BW$1,F84=$CV$1),0,1)))</f>
        <v/>
      </c>
    </row>
    <row r="82" spans="1:103">
      <c r="A82" s="337">
        <f>IF('243way_Regular Symbol'!L81="","",'243way_Regular Symbol'!L81)</f>
        <v>78</v>
      </c>
      <c r="B82" s="191" t="str">
        <f>IF('576way_Regular Symbol(2wild)'!Q81="",
IF($A82-'576way_Regular Symbol(2wild)'!D$16&gt;='576way_RegularＸ_W()'!B$2-1,"",VLOOKUP($A82-'576way_Regular Symbol(2wild)'!D$16,'576way_Regular Symbol(2wild)'!$P$3:$U$99,'576way_RegularＸ_W()'!B$3+1,FALSE)),
'576way_Regular Symbol(2wild)'!Q81)</f>
        <v/>
      </c>
      <c r="C82" s="191" t="str">
        <f>IF('576way_Regular Symbol(2wild)'!R81="",
IF($A82-'576way_Regular Symbol(2wild)'!E$16&gt;='576way_RegularＸ_W()'!C$2-1,"",VLOOKUP($A82-'576way_Regular Symbol(2wild)'!E$16,'576way_Regular Symbol(2wild)'!$P$3:$U$99,'576way_RegularＸ_W()'!C$3+1,FALSE)),
'576way_Regular Symbol(2wild)'!R81)</f>
        <v>Q</v>
      </c>
      <c r="D82" s="191" t="str">
        <f>IF('576way_Regular Symbol(2wild)'!S81="",
IF($A82-'576way_Regular Symbol(2wild)'!F$16&gt;='576way_RegularＸ_W()'!D$2-1,"",VLOOKUP($A82-'576way_Regular Symbol(2wild)'!F$16,'576way_Regular Symbol(2wild)'!$P$3:$U$99,'576way_RegularＸ_W()'!D$3+1,FALSE)),
'576way_Regular Symbol(2wild)'!S81)</f>
        <v/>
      </c>
      <c r="E82" s="191" t="str">
        <f>IF('576way_Regular Symbol(2wild)'!T81="",
IF($A82-'576way_Regular Symbol(2wild)'!G$16&gt;='576way_RegularＸ_W()'!E$2-1,"",VLOOKUP($A82-'576way_Regular Symbol(2wild)'!G$16,'576way_Regular Symbol(2wild)'!$P$3:$U$99,'576way_RegularＸ_W()'!E$3+1,FALSE)),
'576way_Regular Symbol(2wild)'!T81)</f>
        <v/>
      </c>
      <c r="F82" s="191" t="str">
        <f>IF('576way_Regular Symbol(2wild)'!U81="",
IF($A82-'576way_Regular Symbol(2wild)'!H$16&gt;='576way_RegularＸ_W()'!F$2-1,"",VLOOKUP($A82-'576way_Regular Symbol(2wild)'!H$16,'576way_Regular Symbol(2wild)'!$P$3:$U$99,'576way_RegularＸ_W()'!F$3+1,FALSE)),
'576way_Regular Symbol(2wild)'!U81)</f>
        <v/>
      </c>
      <c r="N82" s="363">
        <f t="shared" si="77"/>
        <v>78</v>
      </c>
      <c r="O82" s="344" t="str">
        <f>IF($A82&gt;='576way_Regular Symbol(2wild)'!D$16,"",IF(B82="","",IF(OR(B82=$O$1,B82=$P$1,B83=$O$1,B83=$P$1,B84=$O$1,B84=$P$1),0,1)))</f>
        <v/>
      </c>
      <c r="P82" s="344">
        <f>IF($A82&gt;='576way_Regular Symbol(2wild)'!E$16,"",IF(C82="","",IF(OR(C82=$O$1,C82=$P$1,C83=$O$1,C83=$P$1,C84=$O$1,C84=$P$1),0,1)))</f>
        <v>1</v>
      </c>
      <c r="Q82" s="344" t="str">
        <f>IF($A82&gt;='576way_Regular Symbol(2wild)'!F$16,"",IF(D82="","",IF(OR(D82=$O$1,D82=$P$1,D83=$O$1,D83=$P$1,D84=$O$1,D84=$P$1,D85=$O$1,D85=$P$1),0,1)))</f>
        <v/>
      </c>
      <c r="R82" s="344" t="str">
        <f>IF($A82&gt;='576way_Regular Symbol(2wild)'!G$16,"",IF(E82="","",IF(OR(E82=$O$1,E82=$P$1,E83=$O$1,E83=$P$1,E84=$O$1,E84=$P$1,E85=$O$1,E85=$P$1),0,1)))</f>
        <v/>
      </c>
      <c r="S82" s="344" t="str">
        <f>IF($A82&gt;='576way_Regular Symbol(2wild)'!H$16,"",IF(F82="","",IF(OR(F82=$O$1,F82=$P$1,F83=$O$1,F83=$P$1,F84=$O$1,F84=$P$1,F85=$O$1,F85=$P$1),0,1)))</f>
        <v/>
      </c>
      <c r="U82" s="344" t="str">
        <f>IF($A82&gt;='576way_Regular Symbol(2wild)'!D$16,"",IF(B82=0,"",IF(OR(B82=$U$1,B82=$V$1,B83=$U$1,B83=$V$1,B84=$U$1,B84=$V$1),0,1)))</f>
        <v/>
      </c>
      <c r="V82" s="344">
        <f>IF($A82&gt;='576way_Regular Symbol(2wild)'!E$16,"",IF(C82=0,"",IF(OR(C82=$U$1,C82=$V$1,C83=$U$1,C83=$V$1,C84=$U$1,C84=$V$1),0,1)))</f>
        <v>1</v>
      </c>
      <c r="W82" s="3" t="str">
        <f>IF($A82&gt;='576way_Regular Symbol(2wild)'!F$16,"",IF(D82=0,"",IF(OR(D82=$U$1,D82=$V$1,D83=$U$1,D83=$V$1,D84=$U$1,D84=$V$1,D85=$U$1,D85=$V$1),0,1)))</f>
        <v/>
      </c>
      <c r="X82" s="3" t="str">
        <f>IF($A82&gt;='576way_Regular Symbol(2wild)'!G$16,"",IF(E82=0,"",IF(OR(E82=$U$1,E82=$V$1,E83=$U$1,E83=$V$1,E84=$U$1,E84=$V$1,E85=$U$1,E85=$V$1),0,1)))</f>
        <v/>
      </c>
      <c r="Y82" s="3" t="str">
        <f>IF($A82&gt;='576way_Regular Symbol(2wild)'!H$16,"",IF(F82=0,"",IF(OR(F82=$U$1,F82=$V$1,F83=$U$1,F83=$V$1,F84=$U$1,F84=$V$1,F85=$U$1,F85=$V$1),0,1)))</f>
        <v/>
      </c>
      <c r="AA82" s="344" t="str">
        <f>IF($A82&gt;='576way_Regular Symbol(2wild)'!D$16,"",IF(B82=0,"",IF(OR(B82=$AA$1,B82=$AB$1,B83=$AA$1,B83=$AB$1,B84=$AA$1,,B84=$AB$1),0,1)))</f>
        <v/>
      </c>
      <c r="AB82" s="344">
        <f>IF($A82&gt;='576way_Regular Symbol(2wild)'!E$16,"",IF(C82=0,"",IF(OR(C82=$AA$1,C82=$AB$1,C83=$AA$1,C83=$AB$1,C84=$AA$1,,C84=$AB$1),0,1)))</f>
        <v>1</v>
      </c>
      <c r="AC82" s="3" t="str">
        <f>IF($A82&gt;='576way_Regular Symbol(2wild)'!F$16,"",IF(D82=0,"",IF(OR(D82=$AA$1,D82=$AB$1,D83=$AA$1,D83=$AB$1,D84=$AA$1,D84=$AB$1,D85=$AA$1,D85=$AB$1),0,1)))</f>
        <v/>
      </c>
      <c r="AD82" s="3" t="str">
        <f>IF($A82&gt;='576way_Regular Symbol(2wild)'!G$16,"",IF(E82=0,"",IF(OR(E82=$AA$1,E82=$AB$1,E83=$AA$1,E83=$AB$1,E84=$AA$1,E84=$AB$1,E85=$AA$1,E85=$AB$1),0,1)))</f>
        <v/>
      </c>
      <c r="AE82" s="3" t="str">
        <f>IF($A82&gt;='576way_Regular Symbol(2wild)'!H$16,"",IF(F82=0,"",IF(OR(F82=$AA$1,F82=$AB$1,F83=$AA$1,F83=$AB$1,F84=$AA$1,F84=$AB$1,F85=$AA$1,F85=$AB$1),0,1)))</f>
        <v/>
      </c>
      <c r="AG82" s="344" t="str">
        <f>IF($A82&gt;='576way_Regular Symbol(2wild)'!D$16,"",IF(B82=0,"",IF(OR(B82=$AG$1,B82=$AH$1,B83=$AG$1,B83=$AH$1,B84=$AG$1,B84=$AH$1),0,1)))</f>
        <v/>
      </c>
      <c r="AH82" s="344">
        <f>IF($A82&gt;='576way_Regular Symbol(2wild)'!E$16,"",IF(C82=0,"",IF(OR(C82=$AG$1,C82=$AH$1,C83=$AG$1,C83=$AH$1,C84=$AG$1,C84=$AH$1),0,1)))</f>
        <v>1</v>
      </c>
      <c r="AI82" s="3" t="str">
        <f>IF($A82&gt;='576way_Regular Symbol(2wild)'!F$16,"",IF(D82=0,"",IF(OR(D82=$AG$1,D82=$AH$1,D83=$AG$1,D83=$AH$1,D84=$AG$1,D84=$AH$1,D85=$AG$1,D85=$AH$1),0,1)))</f>
        <v/>
      </c>
      <c r="AJ82" s="3" t="str">
        <f>IF($A82&gt;='576way_Regular Symbol(2wild)'!G$16,"",IF(E82=0,"",IF(OR(E82=$AG$1,E82=$AH$1,E83=$AG$1,E83=$AH$1,E84=$AG$1,E84=$AH$1,E85=$AG$1,E85=$AH$1),0,1)))</f>
        <v/>
      </c>
      <c r="AK82" s="3" t="str">
        <f>IF($A82&gt;='576way_Regular Symbol(2wild)'!H$16,"",IF(F82=0,"",IF(OR(F82=$AG$1,F82=$AH$1,F83=$AG$1,F83=$AH$1,F84=$AG$1,F84=$AH$1,F85=$AG$1,F85=$AH$1),0,1)))</f>
        <v/>
      </c>
      <c r="AM82" s="344" t="str">
        <f>IF($A82&gt;='576way_Regular Symbol(2wild)'!D$16,"",IF(B82=0,"",IF(OR(B82=$AM$1,B82=$AN$1,B83=$AM$1,B83=$AN$1,B84=$AM$1,B84=$AN$1),0,1)))</f>
        <v/>
      </c>
      <c r="AN82" s="344">
        <f>IF($A82&gt;='576way_Regular Symbol(2wild)'!E$16,"",IF(C82=0,"",IF(OR(C82=$AM$1,C82=$AN$1,C83=$AM$1,C83=$AN$1,C84=$AM$1,C84=$AN$1),0,1)))</f>
        <v>1</v>
      </c>
      <c r="AO82" s="3" t="str">
        <f>IF($A82&gt;='576way_Regular Symbol(2wild)'!F$16,"",IF(D82=0,"",IF(OR(D82=$AM$1,D82=$AN$1,D83=$AM$1,D83=$AN$1,D84=$AM$1,D84=$AN$1,D85=$AM$1,D85=$AN$1),0,1)))</f>
        <v/>
      </c>
      <c r="AP82" s="3" t="str">
        <f>IF($A82&gt;='576way_Regular Symbol(2wild)'!G$16,"",IF(E82=0,"",IF(OR(E82=$AM$1,E82=$AN$1,E83=$AM$1,E83=$AN$1,E84=$AM$1,E84=$AN$1,E85=$AM$1,E85=$AN$1),0,1)))</f>
        <v/>
      </c>
      <c r="AQ82" s="3" t="str">
        <f>IF($A82&gt;='576way_Regular Symbol(2wild)'!H$16,"",IF(F82=0,"",IF(OR(F82=$AM$1,F82=$AN$1,F83=$AM$1,F83=$AN$1,F84=$AM$1,F84=$AN$1,F85=$AM$1,F85=$AN$1),0,1)))</f>
        <v/>
      </c>
      <c r="AS82" s="344" t="str">
        <f>IF($A82&gt;='576way_Regular Symbol(2wild)'!D$16,"",IF(B82=0,"",IF(OR(B82=$AM$1,B82=$AT$1,B83=$AM$1,B83=$AT$1,B84=$AM$1,B84=$AT$1),0,1)))</f>
        <v/>
      </c>
      <c r="AT82" s="344">
        <f>IF($A82&gt;='576way_Regular Symbol(2wild)'!E$16,"",IF(C82=0,"",IF(OR(C82=$AM$1,C82=$AT$1,C83=$AM$1,C83=$AT$1,C84=$AM$1,C84=$AT$1),0,1)))</f>
        <v>1</v>
      </c>
      <c r="AU82" s="3" t="str">
        <f>IF($A82&gt;='576way_Regular Symbol(2wild)'!F$16,"",IF(D82=0,"",IF(OR(D82=$AM$1,D82=$AT$1,D83=$AM$1,D83=$AT$1,D84=$AM$1,D84=$AT$1,D85=$AM$1,D85=$AT$1),0,1)))</f>
        <v/>
      </c>
      <c r="AV82" s="3" t="str">
        <f>IF($A82&gt;='576way_Regular Symbol(2wild)'!G$16,"",IF(E82=0,"",IF(OR(E82=$AM$1,E82=$AT$1,E83=$AM$1,E83=$AT$1,E84=$AM$1,E84=$AT$1,E85=$AM$1,E85=$AT$1),0,1)))</f>
        <v/>
      </c>
      <c r="AW82" s="3" t="str">
        <f>IF($A82&gt;='576way_Regular Symbol(2wild)'!H$16,"",IF(F82=0,"",IF(OR(F82=$AM$1,F82=$AT$1,F83=$AM$1,F83=$AT$1,F84=$AM$1,F84=$AT$1,F85=$AM$1,F85=$AT$1),0,1)))</f>
        <v/>
      </c>
      <c r="AY82" s="344" t="str">
        <f>IF($A82&gt;='576way_Regular Symbol(2wild)'!D$16,"",IF(B82=0,"",IF(OR(B82=$AM$1,B82=$AZ$1,B83=$AM$1,B83=$AZ$1,B84=$AM$1,B84=$AZ$1),0,1)))</f>
        <v/>
      </c>
      <c r="AZ82" s="344">
        <f>IF($A82&gt;='576way_Regular Symbol(2wild)'!E$16,"",IF(C82=0,"",IF(OR(C82=$AM$1,C82=$AZ$1,C83=$AM$1,C83=$AZ$1,C84=$AM$1,C84=$AZ$1),0,1)))</f>
        <v>1</v>
      </c>
      <c r="BA82" s="3" t="str">
        <f>IF($A82&gt;='576way_Regular Symbol(2wild)'!F$16,"",IF(D82=0,"",IF(OR(D82=$AM$1,D82=$AZ$1,D83=$AM$1,D83=$AZ$1,D84=$AM$1,D84=$AZ$1,D85=$AM$1,D85=$AZ$1),0,1)))</f>
        <v/>
      </c>
      <c r="BB82" s="3" t="str">
        <f>IF($A82&gt;='576way_Regular Symbol(2wild)'!G$16,"",IF(E82=0,"",IF(OR(E82=$AM$1,E82=$AZ$1,E83=$AM$1,E83=$AZ$1,E84=$AM$1,E84=$AZ$1,E85=$AM$1,E85=$AZ$1),0,1)))</f>
        <v/>
      </c>
      <c r="BC82" s="3" t="str">
        <f>IF($A82&gt;='576way_Regular Symbol(2wild)'!H$16,"",IF(F82=0,"",IF(OR(F82=$AM$1,F82=$AZ$1,F83=$AM$1,F83=$AZ$1,F84=$AM$1,F84=$AZ$1,F85=$AM$1,F85=$AZ$1),0,1)))</f>
        <v/>
      </c>
      <c r="BE82" s="344" t="str">
        <f>IF($A82&gt;='576way_Regular Symbol(2wild)'!D$16,"",IF(B82=0,"",IF(OR(B82=$AM$1,B82=$BF$1,B83=$AM$1,B83=$BF$1,B84=$AM$1,B84=$BF$1),0,1)))</f>
        <v/>
      </c>
      <c r="BF82" s="344">
        <f>IF($A82&gt;='576way_Regular Symbol(2wild)'!E$16,"",IF(C82=0,"",IF(OR(C82=$AM$1,C82=$BF$1,C83=$AM$1,C83=$BF$1,C84=$AM$1,C84=$BF$1),0,1)))</f>
        <v>1</v>
      </c>
      <c r="BG82" s="3" t="str">
        <f>IF($A82&gt;='576way_Regular Symbol(2wild)'!F$16,"",IF(D82=0,"",COUNTIF(D82:D85,$BF$1)))</f>
        <v/>
      </c>
      <c r="BH82" s="3" t="str">
        <f>IF($A82&gt;='576way_Regular Symbol(2wild)'!G$16,"",IF(E82=0,"",COUNTIF(E82:E85,$BF$1)))</f>
        <v/>
      </c>
      <c r="BI82" s="3" t="str">
        <f>IF($A82&gt;='576way_Regular Symbol(2wild)'!H$16,"",IF(F82=0,"",COUNTIF(F82:F85,$BF$1)))</f>
        <v/>
      </c>
      <c r="BK82" s="344" t="str">
        <f>IF($A82&gt;='576way_Regular Symbol(2wild)'!D$16,"",IF(B82=0,"",IF(OR(B82=$AM$1,B82=$BL$1,B83=$AM$1,B83=$BL$1,B84=$AM$1,B84=$BL$1),0,1)))</f>
        <v/>
      </c>
      <c r="BL82" s="344">
        <f>IF($A82&gt;='576way_Regular Symbol(2wild)'!E$16,"",IF(C82=0,"",IF(OR(C82=$AM$1,C82=$BL$1,C83=$AM$1,C83=$BL$1,C84=$AM$1,C84=$BL$1),0,1)))</f>
        <v>1</v>
      </c>
      <c r="BM82" s="3" t="str">
        <f>IF($A82&gt;='576way_Regular Symbol(2wild)'!F$16,"",IF(D82=0,"",IF(OR(D82=$AM$1,D82=$BL$1,D83=$AM$1,D83=$BL$1,D84=$AM$1,D84=$BL$1,D85=$AM$1,D85=$BL$1),0,1)))</f>
        <v/>
      </c>
      <c r="BN82" s="3" t="str">
        <f>IF($A82&gt;='576way_Regular Symbol(2wild)'!G$16,"",IF(E82=0,"",IF(OR(E82=$AM$1,E82=$BL$1,E83=$AM$1,E83=$BL$1,E84=$AM$1,E84=$BL$1,E85=$AM$1,E85=$BL$1),0,1)))</f>
        <v/>
      </c>
      <c r="BO82" s="3" t="str">
        <f>IF($A82&gt;='576way_Regular Symbol(2wild)'!H$16,"",IF(F82=0,"",IF(OR(F82=$AM$1,F82=$BL$1,F83=$AM$1,F83=$BL$1,F84=$AM$1,F84=$BL$1,F85=$AM$1,F85=$BL$1),0,1)))</f>
        <v/>
      </c>
      <c r="BQ82" s="3" t="str">
        <f>IF($A82&gt;='576way_Regular Symbol(2wild)'!D$16,"",IF(B82=0,"",IF(OR(B82=$BQ$1,B82=$BR$1,B83=$BQ$1,B83=$BR$1,B84=$BQ$1,B84=$BR$1),0,1)))</f>
        <v/>
      </c>
      <c r="BR82" s="3">
        <f>IF($A82&gt;='576way_Regular Symbol(2wild)'!E$16,"",IF(C82=0,"",IF(OR(C82=$BQ$1,C82=$BR$1,C83=$BQ$1,C83=$BR$1,C84=$BQ$1,C84=$BR$1),0,1)))</f>
        <v>1</v>
      </c>
      <c r="BS82" s="3" t="str">
        <f>IF($A82&gt;='576way_Regular Symbol(2wild)'!F$16,"",IF(D82=0,"",IF(OR(D82=$BQ$1,D82=$BR$1,D83=$BQ$1,D83=$BR$1,D84=$BQ$1,D84=$BR$1,D85=$BQ$1,D85=$BR$1),0,1)))</f>
        <v/>
      </c>
      <c r="BT82" s="3" t="str">
        <f>IF($A82&gt;='576way_Regular Symbol(2wild)'!G$16,"",IF(E82=0,"",IF(OR(E82=$BQ$1,E82=$BR$1,E83=$BQ$1,E83=$BR$1,E84=$BQ$1,E84=$BR$1,E85=$BQ$1,E85=$BR$1),0,1)))</f>
        <v/>
      </c>
      <c r="BU82" s="3" t="str">
        <f>IF($A82&gt;='576way_Regular Symbol(2wild)'!H$16,"",IF(F82=0,"",IF(OR(F82=$BQ$1,F82=$BR$1,F83=$BQ$1,F83=$BR$1,F84=$BQ$1,F84=$BR$1,F85=$BQ$1,F85=$BR$1),0,1)))</f>
        <v/>
      </c>
      <c r="BW82" s="3" t="str">
        <f>IF($A82&gt;='576way_Regular Symbol(2wild)'!D$16,"",IF(B82=0,"",IF(OR(B82=$BW$1,B83=$BW$1,B84=$BW$1,B82=$BX$1,B83=$BX$1,B84=$BX$1),0,1)))</f>
        <v/>
      </c>
      <c r="BX82" s="3">
        <f>IF($A82&gt;='576way_Regular Symbol(2wild)'!E$16,"",IF(C82=0,"",IF(OR(C82=$BW$1,C83=$BW$1,C84=$BW$1,C82=$BX$1,C83=$BX$1,C84=$BX$1),0,1)))</f>
        <v>1</v>
      </c>
      <c r="BY82" s="3" t="str">
        <f>IF($A82&gt;='576way_Regular Symbol(2wild)'!F$16,"",IF(D82=0,"",IF(OR(D82=$BW$1,D83=$BW$1,D84=$BW$1,D82=$BX$1,D83=$BX$1,D84=$BX$1,D85=$BW$1,D85=$BX$1),0,1)))</f>
        <v/>
      </c>
      <c r="BZ82" s="3" t="str">
        <f>IF($A82&gt;='576way_Regular Symbol(2wild)'!G$16,"",IF(E82=0,"",IF(OR(E82=$BW$1,E83=$BW$1,E84=$BW$1,E82=$BX$1,E83=$BX$1,E84=$BX$1,E85=$BW$1,E85=$BX$1),0,1)))</f>
        <v/>
      </c>
      <c r="CA82" s="3" t="str">
        <f>IF($A82&gt;='576way_Regular Symbol(2wild)'!H$16,"",IF(F82=0,"",IF(OR(F82=$BW$1,F83=$BW$1,F84=$BW$1,F82=$BX$1,F83=$BX$1,F84=$BX$1,F85=$BW$1,F85=$BX$1),0,1)))</f>
        <v/>
      </c>
      <c r="CC82" s="3" t="str">
        <f>IF($A82&gt;='576way_Regular Symbol(2wild)'!D$16,"",IF(B82=0,"",IF(OR(B82=$BW$1,B83=$BW$1,B84=$BW$1,B82=$CD$1,B83=$CD$1,B84=$CD$1),0,1)))</f>
        <v/>
      </c>
      <c r="CD82" s="3">
        <f>IF($A82&gt;='576way_Regular Symbol(2wild)'!E$16,"",IF(C82=0,"",IF(OR(C82=$BW$1,C83=$BW$1,C84=$BW$1,C82=$CD$1,C83=$CD$1,C84=$CD$1),0,1)))</f>
        <v>0</v>
      </c>
      <c r="CE82" s="3" t="str">
        <f>IF($A82&gt;='576way_Regular Symbol(2wild)'!F$16,"",IF(D82=0,"",IF(OR(D82=$BW$1,D83=$BW$1,D84=$BW$1,D82=$CD$1,D83=$CD$1,D84=$CD$1,D85=$BW$1,D85=$CD$1),0,1)))</f>
        <v/>
      </c>
      <c r="CF82" s="3" t="str">
        <f>IF($A82&gt;='576way_Regular Symbol(2wild)'!G$16,"",IF(E82=0,"",IF(OR(E82=$BW$1,E83=$BW$1,E84=$BW$1,E82=$CD$1,E83=$CD$1,E84=$CD$1,E85=$BW$1,E85=$CD$1),0,1)))</f>
        <v/>
      </c>
      <c r="CG82" s="3" t="str">
        <f>IF($A82&gt;='576way_Regular Symbol(2wild)'!H$16,"",IF(F82=0,"",IF(OR(F82=$BW$1,F83=$BW$1,F84=$BW$1,F82=$CD$1,F83=$CD$1,F84=$CD$1,F85=$BW$1,F85=$CD$1),0,1)))</f>
        <v/>
      </c>
      <c r="CI82" s="3" t="str">
        <f>IF($A82&gt;='576way_Regular Symbol(2wild)'!D$16,"",IF(B82=0,"",IF(OR(B82=$BW$1,B83=$BW$1,B84=$BW$1,B82=$CJ$1,B83=$CJ$1,B84=$CJ$1),0,1)))</f>
        <v/>
      </c>
      <c r="CJ82" s="3">
        <f>IF($A82&gt;='576way_Regular Symbol(2wild)'!E$16,"",IF(C82=0,"",IF(OR(C82=$BW$1,C83=$BW$1,C84=$BW$1,C82=$CJ$1,C83=$CJ$1,C84=$CJ$1),0,1)))</f>
        <v>1</v>
      </c>
      <c r="CK82" s="3" t="str">
        <f>IF($A82&gt;='576way_Regular Symbol(2wild)'!F$16,"",IF(D82=0,"",IF(OR(D82=$BW$1,D83=$BW$1,D84=$BW$1,D82=$CJ$1,D83=$CJ$1,D84=$CJ$1,D85=$BW$1,D85=$CJ$1),0,1)))</f>
        <v/>
      </c>
      <c r="CL82" s="3" t="str">
        <f>IF($A82&gt;='576way_Regular Symbol(2wild)'!G$16,"",IF(E82=0,"",IF(OR(E82=$BW$1,E83=$BW$1,E84=$BW$1,E82=$CJ$1,E83=$CJ$1,E84=$CJ$1,E85=$BW$1,E85=$CJ$1),0,1)))</f>
        <v/>
      </c>
      <c r="CM82" s="3" t="str">
        <f>IF($A82&gt;='576way_Regular Symbol(2wild)'!H$16,"",IF(F82=0,"",IF(OR(F82=$BW$1,F83=$BW$1,F84=$BW$1,F82=$CJ$1,F83=$CJ$1,F84=$CJ$1,F85=$BW$1,F85=$CJ$1),0,1)))</f>
        <v/>
      </c>
      <c r="CO82" s="3" t="str">
        <f>IF($A82&gt;='576way_Regular Symbol(2wild)'!D$16,"",IF(B82=0,"",IF(OR(B82=$BW$1,B83=$BW$1,B84=$BW$1,B82=$CP$1,B83=$CP$1,B84=$CP$1),0,1)))</f>
        <v/>
      </c>
      <c r="CP82" s="3">
        <f>IF($A82&gt;='576way_Regular Symbol(2wild)'!E$16,"",IF(C82=0,"",IF(OR(C82=$BW$1,C83=$BW$1,C84=$BW$1,C82=$CP$1,C83=$CP$1,C84=$CP$1),0,1)))</f>
        <v>0</v>
      </c>
      <c r="CQ82" s="3" t="str">
        <f>IF($A82&gt;='576way_Regular Symbol(2wild)'!F$16,"",IF(D82=0,"",IF(OR(D82=$BW$1,D83=$BW$1,D84=$BW$1,D82=$CP$1,D83=$CP$1,D84=$CP$1,D85=$BW$1,D85=$CP$1),0,1)))</f>
        <v/>
      </c>
      <c r="CR82" s="3" t="str">
        <f>IF($A82&gt;='576way_Regular Symbol(2wild)'!G$16,"",IF(E82=0,"",IF(OR(E82=$BW$1,E83=$BW$1,E84=$BW$1,E82=$CP$1,E83=$CP$1,E84=$CP$1,E85=$BW$1,E85=$CP$1),0,1)))</f>
        <v/>
      </c>
      <c r="CS82" s="3" t="str">
        <f>IF($A82&gt;='576way_Regular Symbol(2wild)'!H$16,"",IF(F82=0,"",IF(OR(F82=$BW$1,F83=$BW$1,F84=$BW$1,F82=$CP$1,F83=$CP$1,F84=$CP$1,F85=$BW$1,F85=$CP$1),0,1)))</f>
        <v/>
      </c>
      <c r="CU82" s="3" t="str">
        <f>IF($A82&gt;='576way_Regular Symbol(2wild)'!D$16,"",IF(B82=0,"",IF(OR(B82=$BW$1,B83=$BW$1,B84=$BW$1,B82=$CV$1,B83=$CV$1,B84=$CV$1),0,1)))</f>
        <v/>
      </c>
      <c r="CV82" s="3">
        <f>IF($A82&gt;='576way_Regular Symbol(2wild)'!E$16,"",IF(C82=0,"",IF(OR(C82=$BW$1,C83=$BW$1,C84=$BW$1,C82=$CV$1,C83=$CV$1,C84=$CV$1),0,1)))</f>
        <v>1</v>
      </c>
      <c r="CW82" s="3" t="str">
        <f>IF($A82&gt;='576way_Regular Symbol(2wild)'!F$16,"",IF(D82=0,"",IF(OR(D82=$BW$1,D83=$BW$1,D84=$BW$1,D82=$CV$1,D83=$CV$1,D84=$CV$1,D85=$BW$1,D85=$CV$1),0,1)))</f>
        <v/>
      </c>
      <c r="CX82" s="3" t="str">
        <f>IF($A82&gt;='576way_Regular Symbol(2wild)'!G$16,"",IF(E82=0,"",IF(OR(E82=$BW$1,E83=$BW$1,E84=$BW$1,E82=$CV$1,E83=$CV$1,E84=$CV$1,E85=$BW$1,E85=$CV$1),0,1)))</f>
        <v/>
      </c>
      <c r="CY82" s="3" t="str">
        <f>IF($A82&gt;='576way_Regular Symbol(2wild)'!H$16,"",IF(F82=0,"",IF(OR(F82=$BW$1,F83=$BW$1,F84=$BW$1,F82=$CV$1,F83=$CV$1,F84=$CV$1,F85=$BW$1,F85=$CV$1),0,1)))</f>
        <v/>
      </c>
    </row>
    <row r="83" spans="1:103">
      <c r="A83" s="337">
        <f>IF('243way_Regular Symbol'!L82="","",'243way_Regular Symbol'!L82)</f>
        <v>79</v>
      </c>
      <c r="B83" s="191" t="str">
        <f>IF('576way_Regular Symbol(2wild)'!Q82="",
IF($A83-'576way_Regular Symbol(2wild)'!D$16&gt;='576way_RegularＸ_W()'!B$2-1,"",VLOOKUP($A83-'576way_Regular Symbol(2wild)'!D$16,'576way_Regular Symbol(2wild)'!$P$3:$U$99,'576way_RegularＸ_W()'!B$3+1,FALSE)),
'576way_Regular Symbol(2wild)'!Q82)</f>
        <v/>
      </c>
      <c r="C83" s="191" t="str">
        <f>IF('576way_Regular Symbol(2wild)'!R82="",
IF($A83-'576way_Regular Symbol(2wild)'!E$16&gt;='576way_RegularＸ_W()'!C$2-1,"",VLOOKUP($A83-'576way_Regular Symbol(2wild)'!E$16,'576way_Regular Symbol(2wild)'!$P$3:$U$99,'576way_RegularＸ_W()'!C$3+1,FALSE)),
'576way_Regular Symbol(2wild)'!R82)</f>
        <v>TE</v>
      </c>
      <c r="D83" s="191" t="str">
        <f>IF('576way_Regular Symbol(2wild)'!S82="",
IF($A83-'576way_Regular Symbol(2wild)'!F$16&gt;='576way_RegularＸ_W()'!D$2-1,"",VLOOKUP($A83-'576way_Regular Symbol(2wild)'!F$16,'576way_Regular Symbol(2wild)'!$P$3:$U$99,'576way_RegularＸ_W()'!D$3+1,FALSE)),
'576way_Regular Symbol(2wild)'!S82)</f>
        <v/>
      </c>
      <c r="E83" s="191" t="str">
        <f>IF('576way_Regular Symbol(2wild)'!T82="",
IF($A83-'576way_Regular Symbol(2wild)'!G$16&gt;='576way_RegularＸ_W()'!E$2-1,"",VLOOKUP($A83-'576way_Regular Symbol(2wild)'!G$16,'576way_Regular Symbol(2wild)'!$P$3:$U$99,'576way_RegularＸ_W()'!E$3+1,FALSE)),
'576way_Regular Symbol(2wild)'!T82)</f>
        <v/>
      </c>
      <c r="F83" s="191" t="str">
        <f>IF('576way_Regular Symbol(2wild)'!U82="",
IF($A83-'576way_Regular Symbol(2wild)'!H$16&gt;='576way_RegularＸ_W()'!F$2-1,"",VLOOKUP($A83-'576way_Regular Symbol(2wild)'!H$16,'576way_Regular Symbol(2wild)'!$P$3:$U$99,'576way_RegularＸ_W()'!F$3+1,FALSE)),
'576way_Regular Symbol(2wild)'!U82)</f>
        <v/>
      </c>
      <c r="N83" s="363">
        <f t="shared" si="77"/>
        <v>79</v>
      </c>
      <c r="O83" s="344" t="str">
        <f>IF($A83&gt;='576way_Regular Symbol(2wild)'!D$16,"",IF(B83="","",IF(OR(B83=$O$1,B83=$P$1,B84=$O$1,B84=$P$1,B85=$O$1,B85=$P$1),0,1)))</f>
        <v/>
      </c>
      <c r="P83" s="344">
        <f>IF($A83&gt;='576way_Regular Symbol(2wild)'!E$16,"",IF(C83="","",IF(OR(C83=$O$1,C83=$P$1,C84=$O$1,C84=$P$1,C85=$O$1,C85=$P$1),0,1)))</f>
        <v>1</v>
      </c>
      <c r="Q83" s="344" t="str">
        <f>IF($A83&gt;='576way_Regular Symbol(2wild)'!F$16,"",IF(D83="","",IF(OR(D83=$O$1,D83=$P$1,D84=$O$1,D84=$P$1,D85=$O$1,D85=$P$1,D86=$O$1,D86=$P$1),0,1)))</f>
        <v/>
      </c>
      <c r="R83" s="344" t="str">
        <f>IF($A83&gt;='576way_Regular Symbol(2wild)'!G$16,"",IF(E83="","",IF(OR(E83=$O$1,E83=$P$1,E84=$O$1,E84=$P$1,E85=$O$1,E85=$P$1,E86=$O$1,E86=$P$1),0,1)))</f>
        <v/>
      </c>
      <c r="S83" s="344" t="str">
        <f>IF($A83&gt;='576way_Regular Symbol(2wild)'!H$16,"",IF(F83="","",IF(OR(F83=$O$1,F83=$P$1,F84=$O$1,F84=$P$1,F85=$O$1,F85=$P$1,F86=$O$1,F86=$P$1),0,1)))</f>
        <v/>
      </c>
      <c r="U83" s="344" t="str">
        <f>IF($A83&gt;='576way_Regular Symbol(2wild)'!D$16,"",IF(B83=0,"",IF(OR(B83=$U$1,B83=$V$1,B84=$U$1,B84=$V$1,B85=$U$1,B85=$V$1),0,1)))</f>
        <v/>
      </c>
      <c r="V83" s="344">
        <f>IF($A83&gt;='576way_Regular Symbol(2wild)'!E$16,"",IF(C83=0,"",IF(OR(C83=$U$1,C83=$V$1,C84=$U$1,C84=$V$1,C85=$U$1,C85=$V$1),0,1)))</f>
        <v>1</v>
      </c>
      <c r="W83" s="3" t="str">
        <f>IF($A83&gt;='576way_Regular Symbol(2wild)'!F$16,"",IF(D83=0,"",IF(OR(D83=$U$1,D83=$V$1,D84=$U$1,D84=$V$1,D85=$U$1,D85=$V$1,D86=$U$1,D86=$V$1),0,1)))</f>
        <v/>
      </c>
      <c r="X83" s="3" t="str">
        <f>IF($A83&gt;='576way_Regular Symbol(2wild)'!G$16,"",IF(E83=0,"",IF(OR(E83=$U$1,E83=$V$1,E84=$U$1,E84=$V$1,E85=$U$1,E85=$V$1,E86=$U$1,E86=$V$1),0,1)))</f>
        <v/>
      </c>
      <c r="Y83" s="3" t="str">
        <f>IF($A83&gt;='576way_Regular Symbol(2wild)'!H$16,"",IF(F83=0,"",IF(OR(F83=$U$1,F83=$V$1,F84=$U$1,F84=$V$1,F85=$U$1,F85=$V$1,F86=$U$1,F86=$V$1),0,1)))</f>
        <v/>
      </c>
      <c r="AA83" s="344" t="str">
        <f>IF($A83&gt;='576way_Regular Symbol(2wild)'!D$16,"",IF(B83=0,"",IF(OR(B83=$AA$1,B83=$AB$1,B84=$AA$1,B84=$AB$1,B85=$AA$1,,B85=$AB$1),0,1)))</f>
        <v/>
      </c>
      <c r="AB83" s="344">
        <f>IF($A83&gt;='576way_Regular Symbol(2wild)'!E$16,"",IF(C83=0,"",IF(OR(C83=$AA$1,C83=$AB$1,C84=$AA$1,C84=$AB$1,C85=$AA$1,,C85=$AB$1),0,1)))</f>
        <v>1</v>
      </c>
      <c r="AC83" s="3" t="str">
        <f>IF($A83&gt;='576way_Regular Symbol(2wild)'!F$16,"",IF(D83=0,"",IF(OR(D83=$AA$1,D83=$AB$1,D84=$AA$1,D84=$AB$1,D85=$AA$1,D85=$AB$1,D86=$AA$1,D86=$AB$1),0,1)))</f>
        <v/>
      </c>
      <c r="AD83" s="3" t="str">
        <f>IF($A83&gt;='576way_Regular Symbol(2wild)'!G$16,"",IF(E83=0,"",IF(OR(E83=$AA$1,E83=$AB$1,E84=$AA$1,E84=$AB$1,E85=$AA$1,E85=$AB$1,E86=$AA$1,E86=$AB$1),0,1)))</f>
        <v/>
      </c>
      <c r="AE83" s="3" t="str">
        <f>IF($A83&gt;='576way_Regular Symbol(2wild)'!H$16,"",IF(F83=0,"",IF(OR(F83=$AA$1,F83=$AB$1,F84=$AA$1,F84=$AB$1,F85=$AA$1,F85=$AB$1,F86=$AA$1,F86=$AB$1),0,1)))</f>
        <v/>
      </c>
      <c r="AG83" s="344" t="str">
        <f>IF($A83&gt;='576way_Regular Symbol(2wild)'!D$16,"",IF(B83=0,"",IF(OR(B83=$AG$1,B83=$AH$1,B84=$AG$1,B84=$AH$1,B85=$AG$1,B85=$AH$1),0,1)))</f>
        <v/>
      </c>
      <c r="AH83" s="344">
        <f>IF($A83&gt;='576way_Regular Symbol(2wild)'!E$16,"",IF(C83=0,"",IF(OR(C83=$AG$1,C83=$AH$1,C84=$AG$1,C84=$AH$1,C85=$AG$1,C85=$AH$1),0,1)))</f>
        <v>1</v>
      </c>
      <c r="AI83" s="3" t="str">
        <f>IF($A83&gt;='576way_Regular Symbol(2wild)'!F$16,"",IF(D83=0,"",IF(OR(D83=$AG$1,D83=$AH$1,D84=$AG$1,D84=$AH$1,D85=$AG$1,D85=$AH$1,D86=$AG$1,D86=$AH$1),0,1)))</f>
        <v/>
      </c>
      <c r="AJ83" s="3" t="str">
        <f>IF($A83&gt;='576way_Regular Symbol(2wild)'!G$16,"",IF(E83=0,"",IF(OR(E83=$AG$1,E83=$AH$1,E84=$AG$1,E84=$AH$1,E85=$AG$1,E85=$AH$1,E86=$AG$1,E86=$AH$1),0,1)))</f>
        <v/>
      </c>
      <c r="AK83" s="3" t="str">
        <f>IF($A83&gt;='576way_Regular Symbol(2wild)'!H$16,"",IF(F83=0,"",IF(OR(F83=$AG$1,F83=$AH$1,F84=$AG$1,F84=$AH$1,F85=$AG$1,F85=$AH$1,F86=$AG$1,F86=$AH$1),0,1)))</f>
        <v/>
      </c>
      <c r="AM83" s="344" t="str">
        <f>IF($A83&gt;='576way_Regular Symbol(2wild)'!D$16,"",IF(B83=0,"",IF(OR(B83=$AM$1,B83=$AN$1,B84=$AM$1,B84=$AN$1,B85=$AM$1,B85=$AN$1),0,1)))</f>
        <v/>
      </c>
      <c r="AN83" s="344">
        <f>IF($A83&gt;='576way_Regular Symbol(2wild)'!E$16,"",IF(C83=0,"",IF(OR(C83=$AM$1,C83=$AN$1,C84=$AM$1,C84=$AN$1,C85=$AM$1,C85=$AN$1),0,1)))</f>
        <v>1</v>
      </c>
      <c r="AO83" s="3" t="str">
        <f>IF($A83&gt;='576way_Regular Symbol(2wild)'!F$16,"",IF(D83=0,"",IF(OR(D83=$AM$1,D83=$AN$1,D84=$AM$1,D84=$AN$1,D85=$AM$1,D85=$AN$1,D86=$AM$1,D86=$AN$1),0,1)))</f>
        <v/>
      </c>
      <c r="AP83" s="3" t="str">
        <f>IF($A83&gt;='576way_Regular Symbol(2wild)'!G$16,"",IF(E83=0,"",IF(OR(E83=$AM$1,E83=$AN$1,E84=$AM$1,E84=$AN$1,E85=$AM$1,E85=$AN$1,E86=$AM$1,E86=$AN$1),0,1)))</f>
        <v/>
      </c>
      <c r="AQ83" s="3" t="str">
        <f>IF($A83&gt;='576way_Regular Symbol(2wild)'!H$16,"",IF(F83=0,"",IF(OR(F83=$AM$1,F83=$AN$1,F84=$AM$1,F84=$AN$1,F85=$AM$1,F85=$AN$1,F86=$AM$1,F86=$AN$1),0,1)))</f>
        <v/>
      </c>
      <c r="AS83" s="344" t="str">
        <f>IF($A83&gt;='576way_Regular Symbol(2wild)'!D$16,"",IF(B83=0,"",IF(OR(B83=$AM$1,B83=$AT$1,B84=$AM$1,B84=$AT$1,B85=$AM$1,B85=$AT$1),0,1)))</f>
        <v/>
      </c>
      <c r="AT83" s="344">
        <f>IF($A83&gt;='576way_Regular Symbol(2wild)'!E$16,"",IF(C83=0,"",IF(OR(C83=$AM$1,C83=$AT$1,C84=$AM$1,C84=$AT$1,C85=$AM$1,C85=$AT$1),0,1)))</f>
        <v>1</v>
      </c>
      <c r="AU83" s="3" t="str">
        <f>IF($A83&gt;='576way_Regular Symbol(2wild)'!F$16,"",IF(D83=0,"",IF(OR(D83=$AM$1,D83=$AT$1,D84=$AM$1,D84=$AT$1,D85=$AM$1,D85=$AT$1,D86=$AM$1,D86=$AT$1),0,1)))</f>
        <v/>
      </c>
      <c r="AV83" s="3" t="str">
        <f>IF($A83&gt;='576way_Regular Symbol(2wild)'!G$16,"",IF(E83=0,"",IF(OR(E83=$AM$1,E83=$AT$1,E84=$AM$1,E84=$AT$1,E85=$AM$1,E85=$AT$1,E86=$AM$1,E86=$AT$1),0,1)))</f>
        <v/>
      </c>
      <c r="AW83" s="3" t="str">
        <f>IF($A83&gt;='576way_Regular Symbol(2wild)'!H$16,"",IF(F83=0,"",IF(OR(F83=$AM$1,F83=$AT$1,F84=$AM$1,F84=$AT$1,F85=$AM$1,F85=$AT$1,F86=$AM$1,F86=$AT$1),0,1)))</f>
        <v/>
      </c>
      <c r="AY83" s="344" t="str">
        <f>IF($A83&gt;='576way_Regular Symbol(2wild)'!D$16,"",IF(B83=0,"",IF(OR(B83=$AM$1,B83=$AZ$1,B84=$AM$1,B84=$AZ$1,B85=$AM$1,B85=$AZ$1),0,1)))</f>
        <v/>
      </c>
      <c r="AZ83" s="344">
        <f>IF($A83&gt;='576way_Regular Symbol(2wild)'!E$16,"",IF(C83=0,"",IF(OR(C83=$AM$1,C83=$AZ$1,C84=$AM$1,C84=$AZ$1,C85=$AM$1,C85=$AZ$1),0,1)))</f>
        <v>1</v>
      </c>
      <c r="BA83" s="3" t="str">
        <f>IF($A83&gt;='576way_Regular Symbol(2wild)'!F$16,"",IF(D83=0,"",IF(OR(D83=$AM$1,D83=$AZ$1,D84=$AM$1,D84=$AZ$1,D85=$AM$1,D85=$AZ$1,D86=$AM$1,D86=$AZ$1),0,1)))</f>
        <v/>
      </c>
      <c r="BB83" s="3" t="str">
        <f>IF($A83&gt;='576way_Regular Symbol(2wild)'!G$16,"",IF(E83=0,"",IF(OR(E83=$AM$1,E83=$AZ$1,E84=$AM$1,E84=$AZ$1,E85=$AM$1,E85=$AZ$1,E86=$AM$1,E86=$AZ$1),0,1)))</f>
        <v/>
      </c>
      <c r="BC83" s="3" t="str">
        <f>IF($A83&gt;='576way_Regular Symbol(2wild)'!H$16,"",IF(F83=0,"",IF(OR(F83=$AM$1,F83=$AZ$1,F84=$AM$1,F84=$AZ$1,F85=$AM$1,F85=$AZ$1,F86=$AM$1,F86=$AZ$1),0,1)))</f>
        <v/>
      </c>
      <c r="BE83" s="344" t="str">
        <f>IF($A83&gt;='576way_Regular Symbol(2wild)'!D$16,"",IF(B83=0,"",IF(OR(B83=$AM$1,B83=$BF$1,B84=$AM$1,B84=$BF$1,B85=$AM$1,B85=$BF$1),0,1)))</f>
        <v/>
      </c>
      <c r="BF83" s="344">
        <f>IF($A83&gt;='576way_Regular Symbol(2wild)'!E$16,"",IF(C83=0,"",IF(OR(C83=$AM$1,C83=$BF$1,C84=$AM$1,C84=$BF$1,C85=$AM$1,C85=$BF$1),0,1)))</f>
        <v>1</v>
      </c>
      <c r="BG83" s="3" t="str">
        <f>IF($A83&gt;='576way_Regular Symbol(2wild)'!F$16,"",IF(D83=0,"",COUNTIF(D83:D86,$BF$1)))</f>
        <v/>
      </c>
      <c r="BH83" s="3" t="str">
        <f>IF($A83&gt;='576way_Regular Symbol(2wild)'!G$16,"",IF(E83=0,"",COUNTIF(E83:E86,$BF$1)))</f>
        <v/>
      </c>
      <c r="BI83" s="3" t="str">
        <f>IF($A83&gt;='576way_Regular Symbol(2wild)'!H$16,"",IF(F83=0,"",COUNTIF(F83:F86,$BF$1)))</f>
        <v/>
      </c>
      <c r="BK83" s="344" t="str">
        <f>IF($A83&gt;='576way_Regular Symbol(2wild)'!D$16,"",IF(B83=0,"",IF(OR(B83=$AM$1,B83=$BL$1,B84=$AM$1,B84=$BL$1,B85=$AM$1,B85=$BL$1),0,1)))</f>
        <v/>
      </c>
      <c r="BL83" s="344">
        <f>IF($A83&gt;='576way_Regular Symbol(2wild)'!E$16,"",IF(C83=0,"",IF(OR(C83=$AM$1,C83=$BL$1,C84=$AM$1,C84=$BL$1,C85=$AM$1,C85=$BL$1),0,1)))</f>
        <v>1</v>
      </c>
      <c r="BM83" s="3" t="str">
        <f>IF($A83&gt;='576way_Regular Symbol(2wild)'!F$16,"",IF(D83=0,"",IF(OR(D83=$AM$1,D83=$BL$1,D84=$AM$1,D84=$BL$1,D85=$AM$1,D85=$BL$1,D86=$AM$1,D86=$BL$1),0,1)))</f>
        <v/>
      </c>
      <c r="BN83" s="3" t="str">
        <f>IF($A83&gt;='576way_Regular Symbol(2wild)'!G$16,"",IF(E83=0,"",IF(OR(E83=$AM$1,E83=$BL$1,E84=$AM$1,E84=$BL$1,E85=$AM$1,E85=$BL$1,E86=$AM$1,E86=$BL$1),0,1)))</f>
        <v/>
      </c>
      <c r="BO83" s="3" t="str">
        <f>IF($A83&gt;='576way_Regular Symbol(2wild)'!H$16,"",IF(F83=0,"",IF(OR(F83=$AM$1,F83=$BL$1,F84=$AM$1,F84=$BL$1,F85=$AM$1,F85=$BL$1,F86=$AM$1,F86=$BL$1),0,1)))</f>
        <v/>
      </c>
      <c r="BQ83" s="3" t="str">
        <f>IF($A83&gt;='576way_Regular Symbol(2wild)'!D$16,"",IF(B83=0,"",IF(OR(B83=$BQ$1,B83=$BR$1,B84=$BQ$1,B84=$BR$1,B85=$BQ$1,B85=$BR$1),0,1)))</f>
        <v/>
      </c>
      <c r="BR83" s="3">
        <f>IF($A83&gt;='576way_Regular Symbol(2wild)'!E$16,"",IF(C83=0,"",IF(OR(C83=$BQ$1,C83=$BR$1,C84=$BQ$1,C84=$BR$1,C85=$BQ$1,C85=$BR$1),0,1)))</f>
        <v>0</v>
      </c>
      <c r="BS83" s="3" t="str">
        <f>IF($A83&gt;='576way_Regular Symbol(2wild)'!F$16,"",IF(D83=0,"",IF(OR(D83=$BQ$1,D83=$BR$1,D84=$BQ$1,D84=$BR$1,D85=$BQ$1,D85=$BR$1,D86=$BQ$1,D86=$BR$1),0,1)))</f>
        <v/>
      </c>
      <c r="BT83" s="3" t="str">
        <f>IF($A83&gt;='576way_Regular Symbol(2wild)'!G$16,"",IF(E83=0,"",IF(OR(E83=$BQ$1,E83=$BR$1,E84=$BQ$1,E84=$BR$1,E85=$BQ$1,E85=$BR$1,E86=$BQ$1,E86=$BR$1),0,1)))</f>
        <v/>
      </c>
      <c r="BU83" s="3" t="str">
        <f>IF($A83&gt;='576way_Regular Symbol(2wild)'!H$16,"",IF(F83=0,"",IF(OR(F83=$BQ$1,F83=$BR$1,F84=$BQ$1,F84=$BR$1,F85=$BQ$1,F85=$BR$1,F86=$BQ$1,F86=$BR$1),0,1)))</f>
        <v/>
      </c>
      <c r="BW83" s="3" t="str">
        <f>IF($A83&gt;='576way_Regular Symbol(2wild)'!D$16,"",IF(B83=0,"",IF(OR(B83=$BW$1,B84=$BW$1,B85=$BW$1,B83=$BX$1,B84=$BX$1,B85=$BX$1),0,1)))</f>
        <v/>
      </c>
      <c r="BX83" s="3">
        <f>IF($A83&gt;='576way_Regular Symbol(2wild)'!E$16,"",IF(C83=0,"",IF(OR(C83=$BW$1,C84=$BW$1,C85=$BW$1,C83=$BX$1,C84=$BX$1,C85=$BX$1),0,1)))</f>
        <v>1</v>
      </c>
      <c r="BY83" s="3" t="str">
        <f>IF($A83&gt;='576way_Regular Symbol(2wild)'!F$16,"",IF(D83=0,"",IF(OR(D83=$BW$1,D84=$BW$1,D85=$BW$1,D83=$BX$1,D84=$BX$1,D85=$BX$1,D86=$BW$1,D86=$BX$1),0,1)))</f>
        <v/>
      </c>
      <c r="BZ83" s="3" t="str">
        <f>IF($A83&gt;='576way_Regular Symbol(2wild)'!G$16,"",IF(E83=0,"",IF(OR(E83=$BW$1,E84=$BW$1,E85=$BW$1,E83=$BX$1,E84=$BX$1,E85=$BX$1,E86=$BW$1,E86=$BX$1),0,1)))</f>
        <v/>
      </c>
      <c r="CA83" s="3" t="str">
        <f>IF($A83&gt;='576way_Regular Symbol(2wild)'!H$16,"",IF(F83=0,"",IF(OR(F83=$BW$1,F84=$BW$1,F85=$BW$1,F83=$BX$1,F84=$BX$1,F85=$BX$1,F86=$BW$1,F86=$BX$1),0,1)))</f>
        <v/>
      </c>
      <c r="CC83" s="3" t="str">
        <f>IF($A83&gt;='576way_Regular Symbol(2wild)'!D$16,"",IF(B83=0,"",IF(OR(B83=$BW$1,B84=$BW$1,B85=$BW$1,B83=$CD$1,B84=$CD$1,B85=$CD$1),0,1)))</f>
        <v/>
      </c>
      <c r="CD83" s="3">
        <f>IF($A83&gt;='576way_Regular Symbol(2wild)'!E$16,"",IF(C83=0,"",IF(OR(C83=$BW$1,C84=$BW$1,C85=$BW$1,C83=$CD$1,C84=$CD$1,C85=$CD$1),0,1)))</f>
        <v>1</v>
      </c>
      <c r="CE83" s="3" t="str">
        <f>IF($A83&gt;='576way_Regular Symbol(2wild)'!F$16,"",IF(D83=0,"",IF(OR(D83=$BW$1,D84=$BW$1,D85=$BW$1,D83=$CD$1,D84=$CD$1,D85=$CD$1,D86=$BW$1,D86=$CD$1),0,1)))</f>
        <v/>
      </c>
      <c r="CF83" s="3" t="str">
        <f>IF($A83&gt;='576way_Regular Symbol(2wild)'!G$16,"",IF(E83=0,"",IF(OR(E83=$BW$1,E84=$BW$1,E85=$BW$1,E83=$CD$1,E84=$CD$1,E85=$CD$1,E86=$BW$1,E86=$CD$1),0,1)))</f>
        <v/>
      </c>
      <c r="CG83" s="3" t="str">
        <f>IF($A83&gt;='576way_Regular Symbol(2wild)'!H$16,"",IF(F83=0,"",IF(OR(F83=$BW$1,F84=$BW$1,F85=$BW$1,F83=$CD$1,F84=$CD$1,F85=$CD$1,F86=$BW$1,F86=$CD$1),0,1)))</f>
        <v/>
      </c>
      <c r="CI83" s="3" t="str">
        <f>IF($A83&gt;='576way_Regular Symbol(2wild)'!D$16,"",IF(B83=0,"",IF(OR(B83=$BW$1,B84=$BW$1,B85=$BW$1,B83=$CJ$1,B84=$CJ$1,B85=$CJ$1),0,1)))</f>
        <v/>
      </c>
      <c r="CJ83" s="3">
        <f>IF($A83&gt;='576way_Regular Symbol(2wild)'!E$16,"",IF(C83=0,"",IF(OR(C83=$BW$1,C84=$BW$1,C85=$BW$1,C83=$CJ$1,C84=$CJ$1,C85=$CJ$1),0,1)))</f>
        <v>1</v>
      </c>
      <c r="CK83" s="3" t="str">
        <f>IF($A83&gt;='576way_Regular Symbol(2wild)'!F$16,"",IF(D83=0,"",IF(OR(D83=$BW$1,D84=$BW$1,D85=$BW$1,D83=$CJ$1,D84=$CJ$1,D85=$CJ$1,D86=$BW$1,D86=$CJ$1),0,1)))</f>
        <v/>
      </c>
      <c r="CL83" s="3" t="str">
        <f>IF($A83&gt;='576way_Regular Symbol(2wild)'!G$16,"",IF(E83=0,"",IF(OR(E83=$BW$1,E84=$BW$1,E85=$BW$1,E83=$CJ$1,E84=$CJ$1,E85=$CJ$1,E86=$BW$1,E86=$CJ$1),0,1)))</f>
        <v/>
      </c>
      <c r="CM83" s="3" t="str">
        <f>IF($A83&gt;='576way_Regular Symbol(2wild)'!H$16,"",IF(F83=0,"",IF(OR(F83=$BW$1,F84=$BW$1,F85=$BW$1,F83=$CJ$1,F84=$CJ$1,F85=$CJ$1,F86=$BW$1,F86=$CJ$1),0,1)))</f>
        <v/>
      </c>
      <c r="CO83" s="3" t="str">
        <f>IF($A83&gt;='576way_Regular Symbol(2wild)'!D$16,"",IF(B83=0,"",IF(OR(B83=$BW$1,B84=$BW$1,B85=$BW$1,B83=$CP$1,B84=$CP$1,B85=$CP$1),0,1)))</f>
        <v/>
      </c>
      <c r="CP83" s="3">
        <f>IF($A83&gt;='576way_Regular Symbol(2wild)'!E$16,"",IF(C83=0,"",IF(OR(C83=$BW$1,C84=$BW$1,C85=$BW$1,C83=$CP$1,C84=$CP$1,C85=$CP$1),0,1)))</f>
        <v>0</v>
      </c>
      <c r="CQ83" s="3" t="str">
        <f>IF($A83&gt;='576way_Regular Symbol(2wild)'!F$16,"",IF(D83=0,"",IF(OR(D83=$BW$1,D84=$BW$1,D85=$BW$1,D83=$CP$1,D84=$CP$1,D85=$CP$1,D86=$BW$1,D86=$CP$1),0,1)))</f>
        <v/>
      </c>
      <c r="CR83" s="3" t="str">
        <f>IF($A83&gt;='576way_Regular Symbol(2wild)'!G$16,"",IF(E83=0,"",IF(OR(E83=$BW$1,E84=$BW$1,E85=$BW$1,E83=$CP$1,E84=$CP$1,E85=$CP$1,E86=$BW$1,E86=$CP$1),0,1)))</f>
        <v/>
      </c>
      <c r="CS83" s="3" t="str">
        <f>IF($A83&gt;='576way_Regular Symbol(2wild)'!H$16,"",IF(F83=0,"",IF(OR(F83=$BW$1,F84=$BW$1,F85=$BW$1,F83=$CP$1,F84=$CP$1,F85=$CP$1,F86=$BW$1,F86=$CP$1),0,1)))</f>
        <v/>
      </c>
      <c r="CU83" s="3" t="str">
        <f>IF($A83&gt;='576way_Regular Symbol(2wild)'!D$16,"",IF(B83=0,"",IF(OR(B83=$BW$1,B84=$BW$1,B85=$BW$1,B83=$CV$1,B84=$CV$1,B85=$CV$1),0,1)))</f>
        <v/>
      </c>
      <c r="CV83" s="3">
        <f>IF($A83&gt;='576way_Regular Symbol(2wild)'!E$16,"",IF(C83=0,"",IF(OR(C83=$BW$1,C84=$BW$1,C85=$BW$1,C83=$CV$1,C84=$CV$1,C85=$CV$1),0,1)))</f>
        <v>1</v>
      </c>
      <c r="CW83" s="3" t="str">
        <f>IF($A83&gt;='576way_Regular Symbol(2wild)'!F$16,"",IF(D83=0,"",IF(OR(D83=$BW$1,D84=$BW$1,D85=$BW$1,D83=$CV$1,D84=$CV$1,D85=$CV$1,D86=$BW$1,D86=$CV$1),0,1)))</f>
        <v/>
      </c>
      <c r="CX83" s="3" t="str">
        <f>IF($A83&gt;='576way_Regular Symbol(2wild)'!G$16,"",IF(E83=0,"",IF(OR(E83=$BW$1,E84=$BW$1,E85=$BW$1,E83=$CV$1,E84=$CV$1,E85=$CV$1,E86=$BW$1,E86=$CV$1),0,1)))</f>
        <v/>
      </c>
      <c r="CY83" s="3" t="str">
        <f>IF($A83&gt;='576way_Regular Symbol(2wild)'!H$16,"",IF(F83=0,"",IF(OR(F83=$BW$1,F84=$BW$1,F85=$BW$1,F83=$CV$1,F84=$CV$1,F85=$CV$1,F86=$BW$1,F86=$CV$1),0,1)))</f>
        <v/>
      </c>
    </row>
    <row r="84" spans="1:103">
      <c r="A84" s="337">
        <f>IF('243way_Regular Symbol'!L83="","",'243way_Regular Symbol'!L83)</f>
        <v>80</v>
      </c>
      <c r="B84" s="191" t="str">
        <f>IF('576way_Regular Symbol(2wild)'!Q83="",
IF($A84-'576way_Regular Symbol(2wild)'!D$16&gt;='576way_RegularＸ_W()'!B$2-1,"",VLOOKUP($A84-'576way_Regular Symbol(2wild)'!D$16,'576way_Regular Symbol(2wild)'!$P$3:$U$99,'576way_RegularＸ_W()'!B$3+1,FALSE)),
'576way_Regular Symbol(2wild)'!Q83)</f>
        <v/>
      </c>
      <c r="C84" s="191" t="str">
        <f>IF('576way_Regular Symbol(2wild)'!R83="",
IF($A84-'576way_Regular Symbol(2wild)'!E$16&gt;='576way_RegularＸ_W()'!C$2-1,"",VLOOKUP($A84-'576way_Regular Symbol(2wild)'!E$16,'576way_Regular Symbol(2wild)'!$P$3:$U$99,'576way_RegularＸ_W()'!C$3+1,FALSE)),
'576way_Regular Symbol(2wild)'!R83)</f>
        <v>TE</v>
      </c>
      <c r="D84" s="191" t="str">
        <f>IF('576way_Regular Symbol(2wild)'!S83="",
IF($A84-'576way_Regular Symbol(2wild)'!F$16&gt;='576way_RegularＸ_W()'!D$2-1,"",VLOOKUP($A84-'576way_Regular Symbol(2wild)'!F$16,'576way_Regular Symbol(2wild)'!$P$3:$U$99,'576way_RegularＸ_W()'!D$3+1,FALSE)),
'576way_Regular Symbol(2wild)'!S83)</f>
        <v/>
      </c>
      <c r="E84" s="191" t="str">
        <f>IF('576way_Regular Symbol(2wild)'!T83="",
IF($A84-'576way_Regular Symbol(2wild)'!G$16&gt;='576way_RegularＸ_W()'!E$2-1,"",VLOOKUP($A84-'576way_Regular Symbol(2wild)'!G$16,'576way_Regular Symbol(2wild)'!$P$3:$U$99,'576way_RegularＸ_W()'!E$3+1,FALSE)),
'576way_Regular Symbol(2wild)'!T83)</f>
        <v/>
      </c>
      <c r="F84" s="191" t="str">
        <f>IF('576way_Regular Symbol(2wild)'!U83="",
IF($A84-'576way_Regular Symbol(2wild)'!H$16&gt;='576way_RegularＸ_W()'!F$2-1,"",VLOOKUP($A84-'576way_Regular Symbol(2wild)'!H$16,'576way_Regular Symbol(2wild)'!$P$3:$U$99,'576way_RegularＸ_W()'!F$3+1,FALSE)),
'576way_Regular Symbol(2wild)'!U83)</f>
        <v/>
      </c>
      <c r="N84" s="363">
        <f t="shared" si="77"/>
        <v>80</v>
      </c>
      <c r="O84" s="344" t="str">
        <f>IF($A84&gt;='576way_Regular Symbol(2wild)'!D$16,"",IF(B84="","",IF(OR(B84=$O$1,B84=$P$1,B85=$O$1,B85=$P$1,B86=$O$1,B86=$P$1),0,1)))</f>
        <v/>
      </c>
      <c r="P84" s="344">
        <f>IF($A84&gt;='576way_Regular Symbol(2wild)'!E$16,"",IF(C84="","",IF(OR(C84=$O$1,C84=$P$1,C85=$O$1,C85=$P$1,C86=$O$1,C86=$P$1),0,1)))</f>
        <v>1</v>
      </c>
      <c r="Q84" s="344" t="str">
        <f>IF($A84&gt;='576way_Regular Symbol(2wild)'!F$16,"",IF(D84="","",IF(OR(D84=$O$1,D84=$P$1,D85=$O$1,D85=$P$1,D86=$O$1,D86=$P$1,D87=$O$1,D87=$P$1),0,1)))</f>
        <v/>
      </c>
      <c r="R84" s="344" t="str">
        <f>IF($A84&gt;='576way_Regular Symbol(2wild)'!G$16,"",IF(E84="","",IF(OR(E84=$O$1,E84=$P$1,E85=$O$1,E85=$P$1,E86=$O$1,E86=$P$1,E87=$O$1,E87=$P$1),0,1)))</f>
        <v/>
      </c>
      <c r="S84" s="344" t="str">
        <f>IF($A84&gt;='576way_Regular Symbol(2wild)'!H$16,"",IF(F84="","",IF(OR(F84=$O$1,F84=$P$1,F85=$O$1,F85=$P$1,F86=$O$1,F86=$P$1,F87=$O$1,F87=$P$1),0,1)))</f>
        <v/>
      </c>
      <c r="U84" s="344" t="str">
        <f>IF($A84&gt;='576way_Regular Symbol(2wild)'!D$16,"",IF(B84=0,"",IF(OR(B84=$U$1,B84=$V$1,B85=$U$1,B85=$V$1,B86=$U$1,B86=$V$1),0,1)))</f>
        <v/>
      </c>
      <c r="V84" s="344">
        <f>IF($A84&gt;='576way_Regular Symbol(2wild)'!E$16,"",IF(C84=0,"",IF(OR(C84=$U$1,C84=$V$1,C85=$U$1,C85=$V$1,C86=$U$1,C86=$V$1),0,1)))</f>
        <v>0</v>
      </c>
      <c r="W84" s="3" t="str">
        <f>IF($A84&gt;='576way_Regular Symbol(2wild)'!F$16,"",IF(D84=0,"",IF(OR(D84=$U$1,D84=$V$1,D85=$U$1,D85=$V$1,D86=$U$1,D86=$V$1,D87=$U$1,D87=$V$1),0,1)))</f>
        <v/>
      </c>
      <c r="X84" s="3" t="str">
        <f>IF($A84&gt;='576way_Regular Symbol(2wild)'!G$16,"",IF(E84=0,"",IF(OR(E84=$U$1,E84=$V$1,E85=$U$1,E85=$V$1,E86=$U$1,E86=$V$1,E87=$U$1,E87=$V$1),0,1)))</f>
        <v/>
      </c>
      <c r="Y84" s="3" t="str">
        <f>IF($A84&gt;='576way_Regular Symbol(2wild)'!H$16,"",IF(F84=0,"",IF(OR(F84=$U$1,F84=$V$1,F85=$U$1,F85=$V$1,F86=$U$1,F86=$V$1,F87=$U$1,F87=$V$1),0,1)))</f>
        <v/>
      </c>
      <c r="AA84" s="344" t="str">
        <f>IF($A84&gt;='576way_Regular Symbol(2wild)'!D$16,"",IF(B84=0,"",IF(OR(B84=$AA$1,B84=$AB$1,B85=$AA$1,B85=$AB$1,B86=$AA$1,,B86=$AB$1),0,1)))</f>
        <v/>
      </c>
      <c r="AB84" s="344">
        <f>IF($A84&gt;='576way_Regular Symbol(2wild)'!E$16,"",IF(C84=0,"",IF(OR(C84=$AA$1,C84=$AB$1,C85=$AA$1,C85=$AB$1,C86=$AA$1,,C86=$AB$1),0,1)))</f>
        <v>1</v>
      </c>
      <c r="AC84" s="3" t="str">
        <f>IF($A84&gt;='576way_Regular Symbol(2wild)'!F$16,"",IF(D84=0,"",IF(OR(D84=$AA$1,D84=$AB$1,D85=$AA$1,D85=$AB$1,D86=$AA$1,D86=$AB$1,D87=$AA$1,D87=$AB$1),0,1)))</f>
        <v/>
      </c>
      <c r="AD84" s="3" t="str">
        <f>IF($A84&gt;='576way_Regular Symbol(2wild)'!G$16,"",IF(E84=0,"",IF(OR(E84=$AA$1,E84=$AB$1,E85=$AA$1,E85=$AB$1,E86=$AA$1,E86=$AB$1,E87=$AA$1,E87=$AB$1),0,1)))</f>
        <v/>
      </c>
      <c r="AE84" s="3" t="str">
        <f>IF($A84&gt;='576way_Regular Symbol(2wild)'!H$16,"",IF(F84=0,"",IF(OR(F84=$AA$1,F84=$AB$1,F85=$AA$1,F85=$AB$1,F86=$AA$1,F86=$AB$1,F87=$AA$1,F87=$AB$1),0,1)))</f>
        <v/>
      </c>
      <c r="AG84" s="344" t="str">
        <f>IF($A84&gt;='576way_Regular Symbol(2wild)'!D$16,"",IF(B84=0,"",IF(OR(B84=$AG$1,B84=$AH$1,B85=$AG$1,B85=$AH$1,B86=$AG$1,B86=$AH$1),0,1)))</f>
        <v/>
      </c>
      <c r="AH84" s="344">
        <f>IF($A84&gt;='576way_Regular Symbol(2wild)'!E$16,"",IF(C84=0,"",IF(OR(C84=$AG$1,C84=$AH$1,C85=$AG$1,C85=$AH$1,C86=$AG$1,C86=$AH$1),0,1)))</f>
        <v>1</v>
      </c>
      <c r="AI84" s="3" t="str">
        <f>IF($A84&gt;='576way_Regular Symbol(2wild)'!F$16,"",IF(D84=0,"",IF(OR(D84=$AG$1,D84=$AH$1,D85=$AG$1,D85=$AH$1,D86=$AG$1,D86=$AH$1,D87=$AG$1,D87=$AH$1),0,1)))</f>
        <v/>
      </c>
      <c r="AJ84" s="3" t="str">
        <f>IF($A84&gt;='576way_Regular Symbol(2wild)'!G$16,"",IF(E84=0,"",IF(OR(E84=$AG$1,E84=$AH$1,E85=$AG$1,E85=$AH$1,E86=$AG$1,E86=$AH$1,E87=$AG$1,E87=$AH$1),0,1)))</f>
        <v/>
      </c>
      <c r="AK84" s="3" t="str">
        <f>IF($A84&gt;='576way_Regular Symbol(2wild)'!H$16,"",IF(F84=0,"",IF(OR(F84=$AG$1,F84=$AH$1,F85=$AG$1,F85=$AH$1,F86=$AG$1,F86=$AH$1,F87=$AG$1,F87=$AH$1),0,1)))</f>
        <v/>
      </c>
      <c r="AM84" s="344" t="str">
        <f>IF($A84&gt;='576way_Regular Symbol(2wild)'!D$16,"",IF(B84=0,"",IF(OR(B84=$AM$1,B84=$AN$1,B85=$AM$1,B85=$AN$1,B86=$AM$1,B86=$AN$1),0,1)))</f>
        <v/>
      </c>
      <c r="AN84" s="344">
        <f>IF($A84&gt;='576way_Regular Symbol(2wild)'!E$16,"",IF(C84=0,"",IF(OR(C84=$AM$1,C84=$AN$1,C85=$AM$1,C85=$AN$1,C86=$AM$1,C86=$AN$1),0,1)))</f>
        <v>1</v>
      </c>
      <c r="AO84" s="3" t="str">
        <f>IF($A84&gt;='576way_Regular Symbol(2wild)'!F$16,"",IF(D84=0,"",IF(OR(D84=$AM$1,D84=$AN$1,D85=$AM$1,D85=$AN$1,D86=$AM$1,D86=$AN$1,D87=$AM$1,D87=$AN$1),0,1)))</f>
        <v/>
      </c>
      <c r="AP84" s="3" t="str">
        <f>IF($A84&gt;='576way_Regular Symbol(2wild)'!G$16,"",IF(E84=0,"",IF(OR(E84=$AM$1,E84=$AN$1,E85=$AM$1,E85=$AN$1,E86=$AM$1,E86=$AN$1,E87=$AM$1,E87=$AN$1),0,1)))</f>
        <v/>
      </c>
      <c r="AQ84" s="3" t="str">
        <f>IF($A84&gt;='576way_Regular Symbol(2wild)'!H$16,"",IF(F84=0,"",IF(OR(F84=$AM$1,F84=$AN$1,F85=$AM$1,F85=$AN$1,F86=$AM$1,F86=$AN$1,F87=$AM$1,F87=$AN$1),0,1)))</f>
        <v/>
      </c>
      <c r="AS84" s="344" t="str">
        <f>IF($A84&gt;='576way_Regular Symbol(2wild)'!D$16,"",IF(B84=0,"",IF(OR(B84=$AM$1,B84=$AT$1,B85=$AM$1,B85=$AT$1,B86=$AM$1,B86=$AT$1),0,1)))</f>
        <v/>
      </c>
      <c r="AT84" s="344">
        <f>IF($A84&gt;='576way_Regular Symbol(2wild)'!E$16,"",IF(C84=0,"",IF(OR(C84=$AM$1,C84=$AT$1,C85=$AM$1,C85=$AT$1,C86=$AM$1,C86=$AT$1),0,1)))</f>
        <v>1</v>
      </c>
      <c r="AU84" s="3" t="str">
        <f>IF($A84&gt;='576way_Regular Symbol(2wild)'!F$16,"",IF(D84=0,"",IF(OR(D84=$AM$1,D84=$AT$1,D85=$AM$1,D85=$AT$1,D86=$AM$1,D86=$AT$1,D87=$AM$1,D87=$AT$1),0,1)))</f>
        <v/>
      </c>
      <c r="AV84" s="3" t="str">
        <f>IF($A84&gt;='576way_Regular Symbol(2wild)'!G$16,"",IF(E84=0,"",IF(OR(E84=$AM$1,E84=$AT$1,E85=$AM$1,E85=$AT$1,E86=$AM$1,E86=$AT$1,E87=$AM$1,E87=$AT$1),0,1)))</f>
        <v/>
      </c>
      <c r="AW84" s="3" t="str">
        <f>IF($A84&gt;='576way_Regular Symbol(2wild)'!H$16,"",IF(F84=0,"",IF(OR(F84=$AM$1,F84=$AT$1,F85=$AM$1,F85=$AT$1,F86=$AM$1,F86=$AT$1,F87=$AM$1,F87=$AT$1),0,1)))</f>
        <v/>
      </c>
      <c r="AY84" s="344" t="str">
        <f>IF($A84&gt;='576way_Regular Symbol(2wild)'!D$16,"",IF(B84=0,"",IF(OR(B84=$AM$1,B84=$AZ$1,B85=$AM$1,B85=$AZ$1,B86=$AM$1,B86=$AZ$1),0,1)))</f>
        <v/>
      </c>
      <c r="AZ84" s="344">
        <f>IF($A84&gt;='576way_Regular Symbol(2wild)'!E$16,"",IF(C84=0,"",IF(OR(C84=$AM$1,C84=$AZ$1,C85=$AM$1,C85=$AZ$1,C86=$AM$1,C86=$AZ$1),0,1)))</f>
        <v>1</v>
      </c>
      <c r="BA84" s="3" t="str">
        <f>IF($A84&gt;='576way_Regular Symbol(2wild)'!F$16,"",IF(D84=0,"",IF(OR(D84=$AM$1,D84=$AZ$1,D85=$AM$1,D85=$AZ$1,D86=$AM$1,D86=$AZ$1,D87=$AM$1,D87=$AZ$1),0,1)))</f>
        <v/>
      </c>
      <c r="BB84" s="3" t="str">
        <f>IF($A84&gt;='576way_Regular Symbol(2wild)'!G$16,"",IF(E84=0,"",IF(OR(E84=$AM$1,E84=$AZ$1,E85=$AM$1,E85=$AZ$1,E86=$AM$1,E86=$AZ$1,E87=$AM$1,E87=$AZ$1),0,1)))</f>
        <v/>
      </c>
      <c r="BC84" s="3" t="str">
        <f>IF($A84&gt;='576way_Regular Symbol(2wild)'!H$16,"",IF(F84=0,"",IF(OR(F84=$AM$1,F84=$AZ$1,F85=$AM$1,F85=$AZ$1,F86=$AM$1,F86=$AZ$1,F87=$AM$1,F87=$AZ$1),0,1)))</f>
        <v/>
      </c>
      <c r="BE84" s="344" t="str">
        <f>IF($A84&gt;='576way_Regular Symbol(2wild)'!D$16,"",IF(B84=0,"",IF(OR(B84=$AM$1,B84=$BF$1,B85=$AM$1,B85=$BF$1,B86=$AM$1,B86=$BF$1),0,1)))</f>
        <v/>
      </c>
      <c r="BF84" s="344">
        <f>IF($A84&gt;='576way_Regular Symbol(2wild)'!E$16,"",IF(C84=0,"",IF(OR(C84=$AM$1,C84=$BF$1,C85=$AM$1,C85=$BF$1,C86=$AM$1,C86=$BF$1),0,1)))</f>
        <v>1</v>
      </c>
      <c r="BG84" s="3" t="str">
        <f>IF($A84&gt;='576way_Regular Symbol(2wild)'!F$16,"",IF(D84=0,"",COUNTIF(D84:D87,$BF$1)))</f>
        <v/>
      </c>
      <c r="BH84" s="3" t="str">
        <f>IF($A84&gt;='576way_Regular Symbol(2wild)'!G$16,"",IF(E84=0,"",COUNTIF(E84:E87,$BF$1)))</f>
        <v/>
      </c>
      <c r="BI84" s="3" t="str">
        <f>IF($A84&gt;='576way_Regular Symbol(2wild)'!H$16,"",IF(F84=0,"",COUNTIF(F84:F87,$BF$1)))</f>
        <v/>
      </c>
      <c r="BK84" s="344" t="str">
        <f>IF($A84&gt;='576way_Regular Symbol(2wild)'!D$16,"",IF(B84=0,"",IF(OR(B84=$AM$1,B84=$BL$1,B85=$AM$1,B85=$BL$1,B86=$AM$1,B86=$BL$1),0,1)))</f>
        <v/>
      </c>
      <c r="BL84" s="344">
        <f>IF($A84&gt;='576way_Regular Symbol(2wild)'!E$16,"",IF(C84=0,"",IF(OR(C84=$AM$1,C84=$BL$1,C85=$AM$1,C85=$BL$1,C86=$AM$1,C86=$BL$1),0,1)))</f>
        <v>1</v>
      </c>
      <c r="BM84" s="3" t="str">
        <f>IF($A84&gt;='576way_Regular Symbol(2wild)'!F$16,"",IF(D84=0,"",IF(OR(D84=$AM$1,D84=$BL$1,D85=$AM$1,D85=$BL$1,D86=$AM$1,D86=$BL$1,D87=$AM$1,D87=$BL$1),0,1)))</f>
        <v/>
      </c>
      <c r="BN84" s="3" t="str">
        <f>IF($A84&gt;='576way_Regular Symbol(2wild)'!G$16,"",IF(E84=0,"",IF(OR(E84=$AM$1,E84=$BL$1,E85=$AM$1,E85=$BL$1,E86=$AM$1,E86=$BL$1,E87=$AM$1,E87=$BL$1),0,1)))</f>
        <v/>
      </c>
      <c r="BO84" s="3" t="str">
        <f>IF($A84&gt;='576way_Regular Symbol(2wild)'!H$16,"",IF(F84=0,"",IF(OR(F84=$AM$1,F84=$BL$1,F85=$AM$1,F85=$BL$1,F86=$AM$1,F86=$BL$1,F87=$AM$1,F87=$BL$1),0,1)))</f>
        <v/>
      </c>
      <c r="BQ84" s="3" t="str">
        <f>IF($A84&gt;='576way_Regular Symbol(2wild)'!D$16,"",IF(B84=0,"",IF(OR(B84=$BQ$1,B84=$BR$1,B85=$BQ$1,B85=$BR$1,B86=$BQ$1,B86=$BR$1),0,1)))</f>
        <v/>
      </c>
      <c r="BR84" s="3">
        <f>IF($A84&gt;='576way_Regular Symbol(2wild)'!E$16,"",IF(C84=0,"",IF(OR(C84=$BQ$1,C84=$BR$1,C85=$BQ$1,C85=$BR$1,C86=$BQ$1,C86=$BR$1),0,1)))</f>
        <v>0</v>
      </c>
      <c r="BS84" s="3" t="str">
        <f>IF($A84&gt;='576way_Regular Symbol(2wild)'!F$16,"",IF(D84=0,"",IF(OR(D84=$BQ$1,D84=$BR$1,D85=$BQ$1,D85=$BR$1,D86=$BQ$1,D86=$BR$1,D87=$BQ$1,D87=$BR$1),0,1)))</f>
        <v/>
      </c>
      <c r="BT84" s="3" t="str">
        <f>IF($A84&gt;='576way_Regular Symbol(2wild)'!G$16,"",IF(E84=0,"",IF(OR(E84=$BQ$1,E84=$BR$1,E85=$BQ$1,E85=$BR$1,E86=$BQ$1,E86=$BR$1,E87=$BQ$1,E87=$BR$1),0,1)))</f>
        <v/>
      </c>
      <c r="BU84" s="3" t="str">
        <f>IF($A84&gt;='576way_Regular Symbol(2wild)'!H$16,"",IF(F84=0,"",IF(OR(F84=$BQ$1,F84=$BR$1,F85=$BQ$1,F85=$BR$1,F86=$BQ$1,F86=$BR$1,F87=$BQ$1,F87=$BR$1),0,1)))</f>
        <v/>
      </c>
      <c r="BW84" s="3" t="str">
        <f>IF($A84&gt;='576way_Regular Symbol(2wild)'!D$16,"",IF(B84=0,"",IF(OR(B84=$BW$1,B85=$BW$1,B86=$BW$1,B84=$BX$1,B85=$BX$1,B86=$BX$1),0,1)))</f>
        <v/>
      </c>
      <c r="BX84" s="3">
        <f>IF($A84&gt;='576way_Regular Symbol(2wild)'!E$16,"",IF(C84=0,"",IF(OR(C84=$BW$1,C85=$BW$1,C86=$BW$1,C84=$BX$1,C85=$BX$1,C86=$BX$1),0,1)))</f>
        <v>1</v>
      </c>
      <c r="BY84" s="3" t="str">
        <f>IF($A84&gt;='576way_Regular Symbol(2wild)'!F$16,"",IF(D84=0,"",IF(OR(D84=$BW$1,D85=$BW$1,D86=$BW$1,D84=$BX$1,D85=$BX$1,D86=$BX$1,D87=$BW$1,D87=$BX$1),0,1)))</f>
        <v/>
      </c>
      <c r="BZ84" s="3" t="str">
        <f>IF($A84&gt;='576way_Regular Symbol(2wild)'!G$16,"",IF(E84=0,"",IF(OR(E84=$BW$1,E85=$BW$1,E86=$BW$1,E84=$BX$1,E85=$BX$1,E86=$BX$1,E87=$BW$1,E87=$BX$1),0,1)))</f>
        <v/>
      </c>
      <c r="CA84" s="3" t="str">
        <f>IF($A84&gt;='576way_Regular Symbol(2wild)'!H$16,"",IF(F84=0,"",IF(OR(F84=$BW$1,F85=$BW$1,F86=$BW$1,F84=$BX$1,F85=$BX$1,F86=$BX$1,F87=$BW$1,F87=$BX$1),0,1)))</f>
        <v/>
      </c>
      <c r="CC84" s="3" t="str">
        <f>IF($A84&gt;='576way_Regular Symbol(2wild)'!D$16,"",IF(B84=0,"",IF(OR(B84=$BW$1,B85=$BW$1,B86=$BW$1,B84=$CD$1,B85=$CD$1,B86=$CD$1),0,1)))</f>
        <v/>
      </c>
      <c r="CD84" s="3">
        <f>IF($A84&gt;='576way_Regular Symbol(2wild)'!E$16,"",IF(C84=0,"",IF(OR(C84=$BW$1,C85=$BW$1,C86=$BW$1,C84=$CD$1,C85=$CD$1,C86=$CD$1),0,1)))</f>
        <v>1</v>
      </c>
      <c r="CE84" s="3" t="str">
        <f>IF($A84&gt;='576way_Regular Symbol(2wild)'!F$16,"",IF(D84=0,"",IF(OR(D84=$BW$1,D85=$BW$1,D86=$BW$1,D84=$CD$1,D85=$CD$1,D86=$CD$1,D87=$BW$1,D87=$CD$1),0,1)))</f>
        <v/>
      </c>
      <c r="CF84" s="3" t="str">
        <f>IF($A84&gt;='576way_Regular Symbol(2wild)'!G$16,"",IF(E84=0,"",IF(OR(E84=$BW$1,E85=$BW$1,E86=$BW$1,E84=$CD$1,E85=$CD$1,E86=$CD$1,E87=$BW$1,E87=$CD$1),0,1)))</f>
        <v/>
      </c>
      <c r="CG84" s="3" t="str">
        <f>IF($A84&gt;='576way_Regular Symbol(2wild)'!H$16,"",IF(F84=0,"",IF(OR(F84=$BW$1,F85=$BW$1,F86=$BW$1,F84=$CD$1,F85=$CD$1,F86=$CD$1,F87=$BW$1,F87=$CD$1),0,1)))</f>
        <v/>
      </c>
      <c r="CI84" s="3" t="str">
        <f>IF($A84&gt;='576way_Regular Symbol(2wild)'!D$16,"",IF(B84=0,"",IF(OR(B84=$BW$1,B85=$BW$1,B86=$BW$1,B84=$CJ$1,B85=$CJ$1,B86=$CJ$1),0,1)))</f>
        <v/>
      </c>
      <c r="CJ84" s="3">
        <f>IF($A84&gt;='576way_Regular Symbol(2wild)'!E$16,"",IF(C84=0,"",IF(OR(C84=$BW$1,C85=$BW$1,C86=$BW$1,C84=$CJ$1,C85=$CJ$1,C86=$CJ$1),0,1)))</f>
        <v>1</v>
      </c>
      <c r="CK84" s="3" t="str">
        <f>IF($A84&gt;='576way_Regular Symbol(2wild)'!F$16,"",IF(D84=0,"",IF(OR(D84=$BW$1,D85=$BW$1,D86=$BW$1,D84=$CJ$1,D85=$CJ$1,D86=$CJ$1,D87=$BW$1,D87=$CJ$1),0,1)))</f>
        <v/>
      </c>
      <c r="CL84" s="3" t="str">
        <f>IF($A84&gt;='576way_Regular Symbol(2wild)'!G$16,"",IF(E84=0,"",IF(OR(E84=$BW$1,E85=$BW$1,E86=$BW$1,E84=$CJ$1,E85=$CJ$1,E86=$CJ$1,E87=$BW$1,E87=$CJ$1),0,1)))</f>
        <v/>
      </c>
      <c r="CM84" s="3" t="str">
        <f>IF($A84&gt;='576way_Regular Symbol(2wild)'!H$16,"",IF(F84=0,"",IF(OR(F84=$BW$1,F85=$BW$1,F86=$BW$1,F84=$CJ$1,F85=$CJ$1,F86=$CJ$1,F87=$BW$1,F87=$CJ$1),0,1)))</f>
        <v/>
      </c>
      <c r="CO84" s="3" t="str">
        <f>IF($A84&gt;='576way_Regular Symbol(2wild)'!D$16,"",IF(B84=0,"",IF(OR(B84=$BW$1,B85=$BW$1,B86=$BW$1,B84=$CP$1,B85=$CP$1,B86=$CP$1),0,1)))</f>
        <v/>
      </c>
      <c r="CP84" s="3">
        <f>IF($A84&gt;='576way_Regular Symbol(2wild)'!E$16,"",IF(C84=0,"",IF(OR(C84=$BW$1,C85=$BW$1,C86=$BW$1,C84=$CP$1,C85=$CP$1,C86=$CP$1),0,1)))</f>
        <v>0</v>
      </c>
      <c r="CQ84" s="3" t="str">
        <f>IF($A84&gt;='576way_Regular Symbol(2wild)'!F$16,"",IF(D84=0,"",IF(OR(D84=$BW$1,D85=$BW$1,D86=$BW$1,D84=$CP$1,D85=$CP$1,D86=$CP$1,D87=$BW$1,D87=$CP$1),0,1)))</f>
        <v/>
      </c>
      <c r="CR84" s="3" t="str">
        <f>IF($A84&gt;='576way_Regular Symbol(2wild)'!G$16,"",IF(E84=0,"",IF(OR(E84=$BW$1,E85=$BW$1,E86=$BW$1,E84=$CP$1,E85=$CP$1,E86=$CP$1,E87=$BW$1,E87=$CP$1),0,1)))</f>
        <v/>
      </c>
      <c r="CS84" s="3" t="str">
        <f>IF($A84&gt;='576way_Regular Symbol(2wild)'!H$16,"",IF(F84=0,"",IF(OR(F84=$BW$1,F85=$BW$1,F86=$BW$1,F84=$CP$1,F85=$CP$1,F86=$CP$1,F87=$BW$1,F87=$CP$1),0,1)))</f>
        <v/>
      </c>
      <c r="CU84" s="3" t="str">
        <f>IF($A84&gt;='576way_Regular Symbol(2wild)'!D$16,"",IF(B84=0,"",IF(OR(B84=$BW$1,B85=$BW$1,B86=$BW$1,B84=$CV$1,B85=$CV$1,B86=$CV$1),0,1)))</f>
        <v/>
      </c>
      <c r="CV84" s="3">
        <f>IF($A84&gt;='576way_Regular Symbol(2wild)'!E$16,"",IF(C84=0,"",IF(OR(C84=$BW$1,C85=$BW$1,C86=$BW$1,C84=$CV$1,C85=$CV$1,C86=$CV$1),0,1)))</f>
        <v>1</v>
      </c>
      <c r="CW84" s="3" t="str">
        <f>IF($A84&gt;='576way_Regular Symbol(2wild)'!F$16,"",IF(D84=0,"",IF(OR(D84=$BW$1,D85=$BW$1,D86=$BW$1,D84=$CV$1,D85=$CV$1,D86=$CV$1,D87=$BW$1,D87=$CV$1),0,1)))</f>
        <v/>
      </c>
      <c r="CX84" s="3" t="str">
        <f>IF($A84&gt;='576way_Regular Symbol(2wild)'!G$16,"",IF(E84=0,"",IF(OR(E84=$BW$1,E85=$BW$1,E86=$BW$1,E84=$CV$1,E85=$CV$1,E86=$CV$1,E87=$BW$1,E87=$CV$1),0,1)))</f>
        <v/>
      </c>
      <c r="CY84" s="3" t="str">
        <f>IF($A84&gt;='576way_Regular Symbol(2wild)'!H$16,"",IF(F84=0,"",IF(OR(F84=$BW$1,F85=$BW$1,F86=$BW$1,F84=$CV$1,F85=$CV$1,F86=$CV$1,F87=$BW$1,F87=$CV$1),0,1)))</f>
        <v/>
      </c>
    </row>
    <row r="85" spans="1:103" s="316" customFormat="1" ht="16" thickBot="1">
      <c r="A85" s="337">
        <f>IF('243way_Regular Symbol'!L84="","",'243way_Regular Symbol'!L84)</f>
        <v>81</v>
      </c>
      <c r="B85" s="191" t="str">
        <f>IF('576way_Regular Symbol(2wild)'!Q84="",
IF($A85-'576way_Regular Symbol(2wild)'!D$16&gt;='576way_RegularＸ_W()'!B$2-1,"",VLOOKUP($A85-'576way_Regular Symbol(2wild)'!D$16,'576way_Regular Symbol(2wild)'!$P$3:$U$99,'576way_RegularＸ_W()'!B$3+1,FALSE)),
'576way_Regular Symbol(2wild)'!Q84)</f>
        <v/>
      </c>
      <c r="C85" s="191" t="str">
        <f>IF('576way_Regular Symbol(2wild)'!R84="",
IF($A85-'576way_Regular Symbol(2wild)'!E$16&gt;='576way_RegularＸ_W()'!C$2-1,"",VLOOKUP($A85-'576way_Regular Symbol(2wild)'!E$16,'576way_Regular Symbol(2wild)'!$P$3:$U$99,'576way_RegularＸ_W()'!C$3+1,FALSE)),
'576way_Regular Symbol(2wild)'!R84)</f>
        <v>A</v>
      </c>
      <c r="D85" s="191" t="str">
        <f>IF('576way_Regular Symbol(2wild)'!S84="",
IF($A85-'576way_Regular Symbol(2wild)'!F$16&gt;='576way_RegularＸ_W()'!D$2-1,"",VLOOKUP($A85-'576way_Regular Symbol(2wild)'!F$16,'576way_Regular Symbol(2wild)'!$P$3:$U$99,'576way_RegularＸ_W()'!D$3+1,FALSE)),
'576way_Regular Symbol(2wild)'!S84)</f>
        <v/>
      </c>
      <c r="E85" s="191" t="str">
        <f>IF('576way_Regular Symbol(2wild)'!T84="",
IF($A85-'576way_Regular Symbol(2wild)'!G$16&gt;='576way_RegularＸ_W()'!E$2-1,"",VLOOKUP($A85-'576way_Regular Symbol(2wild)'!G$16,'576way_Regular Symbol(2wild)'!$P$3:$U$99,'576way_RegularＸ_W()'!E$3+1,FALSE)),
'576way_Regular Symbol(2wild)'!T84)</f>
        <v/>
      </c>
      <c r="F85" s="191" t="str">
        <f>IF('576way_Regular Symbol(2wild)'!U84="",
IF($A85-'576way_Regular Symbol(2wild)'!H$16&gt;='576way_RegularＸ_W()'!F$2-1,"",VLOOKUP($A85-'576way_Regular Symbol(2wild)'!H$16,'576way_Regular Symbol(2wild)'!$P$3:$U$99,'576way_RegularＸ_W()'!F$3+1,FALSE)),
'576way_Regular Symbol(2wild)'!U84)</f>
        <v/>
      </c>
      <c r="N85" s="363">
        <f t="shared" si="77"/>
        <v>81</v>
      </c>
      <c r="O85" s="344" t="str">
        <f>IF($A85&gt;='576way_Regular Symbol(2wild)'!D$16,"",IF(B85="","",IF(OR(B85=$O$1,B85=$P$1,B86=$O$1,B86=$P$1,B87=$O$1,B87=$P$1),0,1)))</f>
        <v/>
      </c>
      <c r="P85" s="344">
        <f>IF($A85&gt;='576way_Regular Symbol(2wild)'!E$16,"",IF(C85="","",IF(OR(C85=$O$1,C85=$P$1,C86=$O$1,C86=$P$1,C87=$O$1,C87=$P$1),0,1)))</f>
        <v>1</v>
      </c>
      <c r="Q85" s="344" t="str">
        <f>IF($A85&gt;='576way_Regular Symbol(2wild)'!F$16,"",IF(D85="","",IF(OR(D85=$O$1,D85=$P$1,D86=$O$1,D86=$P$1,D87=$O$1,D87=$P$1,D88=$O$1,D88=$P$1),0,1)))</f>
        <v/>
      </c>
      <c r="R85" s="344" t="str">
        <f>IF($A85&gt;='576way_Regular Symbol(2wild)'!G$16,"",IF(E85="","",IF(OR(E85=$O$1,E85=$P$1,E86=$O$1,E86=$P$1,E87=$O$1,E87=$P$1,E88=$O$1,E88=$P$1),0,1)))</f>
        <v/>
      </c>
      <c r="S85" s="344" t="str">
        <f>IF($A85&gt;='576way_Regular Symbol(2wild)'!H$16,"",IF(F85="","",IF(OR(F85=$O$1,F85=$P$1,F86=$O$1,F86=$P$1,F87=$O$1,F87=$P$1,F88=$O$1,F88=$P$1),0,1)))</f>
        <v/>
      </c>
      <c r="T85" s="224"/>
      <c r="U85" s="344" t="str">
        <f>IF($A85&gt;='576way_Regular Symbol(2wild)'!D$16,"",IF(B85=0,"",IF(OR(B85=$U$1,B85=$V$1,B86=$U$1,B86=$V$1,B87=$U$1,B87=$V$1),0,1)))</f>
        <v/>
      </c>
      <c r="V85" s="344">
        <f>IF($A85&gt;='576way_Regular Symbol(2wild)'!E$16,"",IF(C85=0,"",IF(OR(C85=$U$1,C85=$V$1,C86=$U$1,C86=$V$1,C87=$U$1,C87=$V$1),0,1)))</f>
        <v>0</v>
      </c>
      <c r="W85" s="3" t="str">
        <f>IF($A85&gt;='576way_Regular Symbol(2wild)'!F$16,"",IF(D85=0,"",IF(OR(D85=$U$1,D85=$V$1,D86=$U$1,D86=$V$1,D87=$U$1,D87=$V$1,D88=$U$1,D88=$V$1),0,1)))</f>
        <v/>
      </c>
      <c r="X85" s="3" t="str">
        <f>IF($A85&gt;='576way_Regular Symbol(2wild)'!G$16,"",IF(E85=0,"",IF(OR(E85=$U$1,E85=$V$1,E86=$U$1,E86=$V$1,E87=$U$1,E87=$V$1,E88=$U$1,E88=$V$1),0,1)))</f>
        <v/>
      </c>
      <c r="Y85" s="3" t="str">
        <f>IF($A85&gt;='576way_Regular Symbol(2wild)'!H$16,"",IF(F85=0,"",IF(OR(F85=$U$1,F85=$V$1,F86=$U$1,F86=$V$1,F87=$U$1,F87=$V$1,F88=$U$1,F88=$V$1),0,1)))</f>
        <v/>
      </c>
      <c r="Z85" s="224"/>
      <c r="AA85" s="344" t="str">
        <f>IF($A85&gt;='576way_Regular Symbol(2wild)'!D$16,"",IF(B85=0,"",IF(OR(B85=$AA$1,B85=$AB$1,B86=$AA$1,B86=$AB$1,B87=$AA$1,,B87=$AB$1),0,1)))</f>
        <v/>
      </c>
      <c r="AB85" s="344">
        <f>IF($A85&gt;='576way_Regular Symbol(2wild)'!E$16,"",IF(C85=0,"",IF(OR(C85=$AA$1,C85=$AB$1,C86=$AA$1,C86=$AB$1,C87=$AA$1,,C87=$AB$1),0,1)))</f>
        <v>1</v>
      </c>
      <c r="AC85" s="3" t="str">
        <f>IF($A85&gt;='576way_Regular Symbol(2wild)'!F$16,"",IF(D85=0,"",IF(OR(D85=$AA$1,D85=$AB$1,D86=$AA$1,D86=$AB$1,D87=$AA$1,D87=$AB$1,D88=$AA$1,D88=$AB$1),0,1)))</f>
        <v/>
      </c>
      <c r="AD85" s="3" t="str">
        <f>IF($A85&gt;='576way_Regular Symbol(2wild)'!G$16,"",IF(E85=0,"",IF(OR(E85=$AA$1,E85=$AB$1,E86=$AA$1,E86=$AB$1,E87=$AA$1,E87=$AB$1,E88=$AA$1,E88=$AB$1),0,1)))</f>
        <v/>
      </c>
      <c r="AE85" s="3" t="str">
        <f>IF($A85&gt;='576way_Regular Symbol(2wild)'!H$16,"",IF(F85=0,"",IF(OR(F85=$AA$1,F85=$AB$1,F86=$AA$1,F86=$AB$1,F87=$AA$1,F87=$AB$1,F88=$AA$1,F88=$AB$1),0,1)))</f>
        <v/>
      </c>
      <c r="AF85" s="224"/>
      <c r="AG85" s="344" t="str">
        <f>IF($A85&gt;='576way_Regular Symbol(2wild)'!D$16,"",IF(B85=0,"",IF(OR(B85=$AG$1,B85=$AH$1,B86=$AG$1,B86=$AH$1,B87=$AG$1,B87=$AH$1),0,1)))</f>
        <v/>
      </c>
      <c r="AH85" s="344">
        <f>IF($A85&gt;='576way_Regular Symbol(2wild)'!E$16,"",IF(C85=0,"",IF(OR(C85=$AG$1,C85=$AH$1,C86=$AG$1,C86=$AH$1,C87=$AG$1,C87=$AH$1),0,1)))</f>
        <v>1</v>
      </c>
      <c r="AI85" s="3" t="str">
        <f>IF($A85&gt;='576way_Regular Symbol(2wild)'!F$16,"",IF(D85=0,"",IF(OR(D85=$AG$1,D85=$AH$1,D86=$AG$1,D86=$AH$1,D87=$AG$1,D87=$AH$1,D88=$AG$1,D88=$AH$1),0,1)))</f>
        <v/>
      </c>
      <c r="AJ85" s="3" t="str">
        <f>IF($A85&gt;='576way_Regular Symbol(2wild)'!G$16,"",IF(E85=0,"",IF(OR(E85=$AG$1,E85=$AH$1,E86=$AG$1,E86=$AH$1,E87=$AG$1,E87=$AH$1,E88=$AG$1,E88=$AH$1),0,1)))</f>
        <v/>
      </c>
      <c r="AK85" s="3" t="str">
        <f>IF($A85&gt;='576way_Regular Symbol(2wild)'!H$16,"",IF(F85=0,"",IF(OR(F85=$AG$1,F85=$AH$1,F86=$AG$1,F86=$AH$1,F87=$AG$1,F87=$AH$1,F88=$AG$1,F88=$AH$1),0,1)))</f>
        <v/>
      </c>
      <c r="AL85" s="224"/>
      <c r="AM85" s="344" t="str">
        <f>IF($A85&gt;='576way_Regular Symbol(2wild)'!D$16,"",IF(B85=0,"",IF(OR(B85=$AM$1,B85=$AN$1,B86=$AM$1,B86=$AN$1,B87=$AM$1,B87=$AN$1),0,1)))</f>
        <v/>
      </c>
      <c r="AN85" s="344">
        <f>IF($A85&gt;='576way_Regular Symbol(2wild)'!E$16,"",IF(C85=0,"",IF(OR(C85=$AM$1,C85=$AN$1,C86=$AM$1,C86=$AN$1,C87=$AM$1,C87=$AN$1),0,1)))</f>
        <v>1</v>
      </c>
      <c r="AO85" s="3" t="str">
        <f>IF($A85&gt;='576way_Regular Symbol(2wild)'!F$16,"",IF(D85=0,"",IF(OR(D85=$AM$1,D85=$AN$1,D86=$AM$1,D86=$AN$1,D87=$AM$1,D87=$AN$1,D88=$AM$1,D88=$AN$1),0,1)))</f>
        <v/>
      </c>
      <c r="AP85" s="3" t="str">
        <f>IF($A85&gt;='576way_Regular Symbol(2wild)'!G$16,"",IF(E85=0,"",IF(OR(E85=$AM$1,E85=$AN$1,E86=$AM$1,E86=$AN$1,E87=$AM$1,E87=$AN$1,E88=$AM$1,E88=$AN$1),0,1)))</f>
        <v/>
      </c>
      <c r="AQ85" s="3" t="str">
        <f>IF($A85&gt;='576way_Regular Symbol(2wild)'!H$16,"",IF(F85=0,"",IF(OR(F85=$AM$1,F85=$AN$1,F86=$AM$1,F86=$AN$1,F87=$AM$1,F87=$AN$1,F88=$AM$1,F88=$AN$1),0,1)))</f>
        <v/>
      </c>
      <c r="AR85" s="224"/>
      <c r="AS85" s="344" t="str">
        <f>IF($A85&gt;='576way_Regular Symbol(2wild)'!D$16,"",IF(B85=0,"",IF(OR(B85=$AM$1,B85=$AT$1,B86=$AM$1,B86=$AT$1,B87=$AM$1,B87=$AT$1),0,1)))</f>
        <v/>
      </c>
      <c r="AT85" s="344">
        <f>IF($A85&gt;='576way_Regular Symbol(2wild)'!E$16,"",IF(C85=0,"",IF(OR(C85=$AM$1,C85=$AT$1,C86=$AM$1,C86=$AT$1,C87=$AM$1,C87=$AT$1),0,1)))</f>
        <v>1</v>
      </c>
      <c r="AU85" s="3" t="str">
        <f>IF($A85&gt;='576way_Regular Symbol(2wild)'!F$16,"",IF(D85=0,"",IF(OR(D85=$AM$1,D85=$AT$1,D86=$AM$1,D86=$AT$1,D87=$AM$1,D87=$AT$1,D88=$AM$1,D88=$AT$1),0,1)))</f>
        <v/>
      </c>
      <c r="AV85" s="3" t="str">
        <f>IF($A85&gt;='576way_Regular Symbol(2wild)'!G$16,"",IF(E85=0,"",IF(OR(E85=$AM$1,E85=$AT$1,E86=$AM$1,E86=$AT$1,E87=$AM$1,E87=$AT$1,E88=$AM$1,E88=$AT$1),0,1)))</f>
        <v/>
      </c>
      <c r="AW85" s="3" t="str">
        <f>IF($A85&gt;='576way_Regular Symbol(2wild)'!H$16,"",IF(F85=0,"",IF(OR(F85=$AM$1,F85=$AT$1,F86=$AM$1,F86=$AT$1,F87=$AM$1,F87=$AT$1,F88=$AM$1,F88=$AT$1),0,1)))</f>
        <v/>
      </c>
      <c r="AX85" s="224"/>
      <c r="AY85" s="344" t="str">
        <f>IF($A85&gt;='576way_Regular Symbol(2wild)'!D$16,"",IF(B85=0,"",IF(OR(B85=$AM$1,B85=$AZ$1,B86=$AM$1,B86=$AZ$1,B87=$AM$1,B87=$AZ$1),0,1)))</f>
        <v/>
      </c>
      <c r="AZ85" s="344">
        <f>IF($A85&gt;='576way_Regular Symbol(2wild)'!E$16,"",IF(C85=0,"",IF(OR(C85=$AM$1,C85=$AZ$1,C86=$AM$1,C86=$AZ$1,C87=$AM$1,C87=$AZ$1),0,1)))</f>
        <v>1</v>
      </c>
      <c r="BA85" s="3" t="str">
        <f>IF($A85&gt;='576way_Regular Symbol(2wild)'!F$16,"",IF(D85=0,"",IF(OR(D85=$AM$1,D85=$AZ$1,D86=$AM$1,D86=$AZ$1,D87=$AM$1,D87=$AZ$1,D88=$AM$1,D88=$AZ$1),0,1)))</f>
        <v/>
      </c>
      <c r="BB85" s="3" t="str">
        <f>IF($A85&gt;='576way_Regular Symbol(2wild)'!G$16,"",IF(E85=0,"",IF(OR(E85=$AM$1,E85=$AZ$1,E86=$AM$1,E86=$AZ$1,E87=$AM$1,E87=$AZ$1,E88=$AM$1,E88=$AZ$1),0,1)))</f>
        <v/>
      </c>
      <c r="BC85" s="3" t="str">
        <f>IF($A85&gt;='576way_Regular Symbol(2wild)'!H$16,"",IF(F85=0,"",IF(OR(F85=$AM$1,F85=$AZ$1,F86=$AM$1,F86=$AZ$1,F87=$AM$1,F87=$AZ$1,F88=$AM$1,F88=$AZ$1),0,1)))</f>
        <v/>
      </c>
      <c r="BD85" s="224"/>
      <c r="BE85" s="344" t="str">
        <f>IF($A85&gt;='576way_Regular Symbol(2wild)'!D$16,"",IF(B85=0,"",IF(OR(B85=$AM$1,B85=$BF$1,B86=$AM$1,B86=$BF$1,B87=$AM$1,B87=$BF$1),0,1)))</f>
        <v/>
      </c>
      <c r="BF85" s="344">
        <f>IF($A85&gt;='576way_Regular Symbol(2wild)'!E$16,"",IF(C85=0,"",IF(OR(C85=$AM$1,C85=$BF$1,C86=$AM$1,C86=$BF$1,C87=$AM$1,C87=$BF$1),0,1)))</f>
        <v>1</v>
      </c>
      <c r="BG85" s="3" t="str">
        <f>IF($A85&gt;='576way_Regular Symbol(2wild)'!F$16,"",IF(D85=0,"",COUNTIF(D85:D88,$BF$1)))</f>
        <v/>
      </c>
      <c r="BH85" s="3" t="str">
        <f>IF($A85&gt;='576way_Regular Symbol(2wild)'!G$16,"",IF(E85=0,"",COUNTIF(E85:E88,$BF$1)))</f>
        <v/>
      </c>
      <c r="BI85" s="3" t="str">
        <f>IF($A85&gt;='576way_Regular Symbol(2wild)'!H$16,"",IF(F85=0,"",COUNTIF(F85:F88,$BF$1)))</f>
        <v/>
      </c>
      <c r="BJ85" s="224"/>
      <c r="BK85" s="344" t="str">
        <f>IF($A85&gt;='576way_Regular Symbol(2wild)'!D$16,"",IF(B85=0,"",IF(OR(B85=$AM$1,B85=$BL$1,B86=$AM$1,B86=$BL$1,B87=$AM$1,B87=$BL$1),0,1)))</f>
        <v/>
      </c>
      <c r="BL85" s="344">
        <f>IF($A85&gt;='576way_Regular Symbol(2wild)'!E$16,"",IF(C85=0,"",IF(OR(C85=$AM$1,C85=$BL$1,C86=$AM$1,C86=$BL$1,C87=$AM$1,C87=$BL$1),0,1)))</f>
        <v>1</v>
      </c>
      <c r="BM85" s="3" t="str">
        <f>IF($A85&gt;='576way_Regular Symbol(2wild)'!F$16,"",IF(D85=0,"",IF(OR(D85=$AM$1,D85=$BL$1,D86=$AM$1,D86=$BL$1,D87=$AM$1,D87=$BL$1,D88=$AM$1,D88=$BL$1),0,1)))</f>
        <v/>
      </c>
      <c r="BN85" s="3" t="str">
        <f>IF($A85&gt;='576way_Regular Symbol(2wild)'!G$16,"",IF(E85=0,"",IF(OR(E85=$AM$1,E85=$BL$1,E86=$AM$1,E86=$BL$1,E87=$AM$1,E87=$BL$1,E88=$AM$1,E88=$BL$1),0,1)))</f>
        <v/>
      </c>
      <c r="BO85" s="3" t="str">
        <f>IF($A85&gt;='576way_Regular Symbol(2wild)'!H$16,"",IF(F85=0,"",IF(OR(F85=$AM$1,F85=$BL$1,F86=$AM$1,F86=$BL$1,F87=$AM$1,F87=$BL$1,F88=$AM$1,F88=$BL$1),0,1)))</f>
        <v/>
      </c>
      <c r="BP85" s="224"/>
      <c r="BQ85" s="3" t="str">
        <f>IF($A85&gt;='576way_Regular Symbol(2wild)'!D$16,"",IF(B85=0,"",IF(OR(B85=$BQ$1,B85=$BR$1,B86=$BQ$1,B86=$BR$1,B87=$BQ$1,B87=$BR$1),0,1)))</f>
        <v/>
      </c>
      <c r="BR85" s="3">
        <f>IF($A85&gt;='576way_Regular Symbol(2wild)'!E$16,"",IF(C85=0,"",IF(OR(C85=$BQ$1,C85=$BR$1,C86=$BQ$1,C86=$BR$1,C87=$BQ$1,C87=$BR$1),0,1)))</f>
        <v>0</v>
      </c>
      <c r="BS85" s="3" t="str">
        <f>IF($A85&gt;='576way_Regular Symbol(2wild)'!F$16,"",IF(D85=0,"",IF(OR(D85=$BQ$1,D85=$BR$1,D86=$BQ$1,D86=$BR$1,D87=$BQ$1,D87=$BR$1,D88=$BQ$1,D88=$BR$1),0,1)))</f>
        <v/>
      </c>
      <c r="BT85" s="3" t="str">
        <f>IF($A85&gt;='576way_Regular Symbol(2wild)'!G$16,"",IF(E85=0,"",IF(OR(E85=$BQ$1,E85=$BR$1,E86=$BQ$1,E86=$BR$1,E87=$BQ$1,E87=$BR$1,E88=$BQ$1,E88=$BR$1),0,1)))</f>
        <v/>
      </c>
      <c r="BU85" s="3" t="str">
        <f>IF($A85&gt;='576way_Regular Symbol(2wild)'!H$16,"",IF(F85=0,"",IF(OR(F85=$BQ$1,F85=$BR$1,F86=$BQ$1,F86=$BR$1,F87=$BQ$1,F87=$BR$1,F88=$BQ$1,F88=$BR$1),0,1)))</f>
        <v/>
      </c>
      <c r="BV85" s="224"/>
      <c r="BW85" s="3" t="str">
        <f>IF($A85&gt;='576way_Regular Symbol(2wild)'!D$16,"",IF(B85=0,"",IF(OR(B85=$BW$1,B86=$BW$1,B87=$BW$1,B85=$BX$1,B86=$BX$1,B87=$BX$1),0,1)))</f>
        <v/>
      </c>
      <c r="BX85" s="3">
        <f>IF($A85&gt;='576way_Regular Symbol(2wild)'!E$16,"",IF(C85=0,"",IF(OR(C85=$BW$1,C86=$BW$1,C87=$BW$1,C85=$BX$1,C86=$BX$1,C87=$BX$1),0,1)))</f>
        <v>0</v>
      </c>
      <c r="BY85" s="3" t="str">
        <f>IF($A85&gt;='576way_Regular Symbol(2wild)'!F$16,"",IF(D85=0,"",IF(OR(D85=$BW$1,D86=$BW$1,D87=$BW$1,D85=$BX$1,D86=$BX$1,D87=$BX$1,D88=$BW$1,D88=$BX$1),0,1)))</f>
        <v/>
      </c>
      <c r="BZ85" s="3" t="str">
        <f>IF($A85&gt;='576way_Regular Symbol(2wild)'!G$16,"",IF(E85=0,"",IF(OR(E85=$BW$1,E86=$BW$1,E87=$BW$1,E85=$BX$1,E86=$BX$1,E87=$BX$1,E88=$BW$1,E88=$BX$1),0,1)))</f>
        <v/>
      </c>
      <c r="CA85" s="3" t="str">
        <f>IF($A85&gt;='576way_Regular Symbol(2wild)'!H$16,"",IF(F85=0,"",IF(OR(F85=$BW$1,F86=$BW$1,F87=$BW$1,F85=$BX$1,F86=$BX$1,F87=$BX$1,F88=$BW$1,F88=$BX$1),0,1)))</f>
        <v/>
      </c>
      <c r="CB85" s="224"/>
      <c r="CC85" s="3" t="str">
        <f>IF($A85&gt;='576way_Regular Symbol(2wild)'!D$16,"",IF(B85=0,"",IF(OR(B85=$BW$1,B86=$BW$1,B87=$BW$1,B85=$CD$1,B86=$CD$1,B87=$CD$1),0,1)))</f>
        <v/>
      </c>
      <c r="CD85" s="3">
        <f>IF($A85&gt;='576way_Regular Symbol(2wild)'!E$16,"",IF(C85=0,"",IF(OR(C85=$BW$1,C86=$BW$1,C87=$BW$1,C85=$CD$1,C86=$CD$1,C87=$CD$1),0,1)))</f>
        <v>1</v>
      </c>
      <c r="CE85" s="3" t="str">
        <f>IF($A85&gt;='576way_Regular Symbol(2wild)'!F$16,"",IF(D85=0,"",IF(OR(D85=$BW$1,D86=$BW$1,D87=$BW$1,D85=$CD$1,D86=$CD$1,D87=$CD$1,D88=$BW$1,D88=$CD$1),0,1)))</f>
        <v/>
      </c>
      <c r="CF85" s="3" t="str">
        <f>IF($A85&gt;='576way_Regular Symbol(2wild)'!G$16,"",IF(E85=0,"",IF(OR(E85=$BW$1,E86=$BW$1,E87=$BW$1,E85=$CD$1,E86=$CD$1,E87=$CD$1,E88=$BW$1,E88=$CD$1),0,1)))</f>
        <v/>
      </c>
      <c r="CG85" s="3" t="str">
        <f>IF($A85&gt;='576way_Regular Symbol(2wild)'!H$16,"",IF(F85=0,"",IF(OR(F85=$BW$1,F86=$BW$1,F87=$BW$1,F85=$CD$1,F86=$CD$1,F87=$CD$1,F88=$BW$1,F88=$CD$1),0,1)))</f>
        <v/>
      </c>
      <c r="CH85" s="224"/>
      <c r="CI85" s="3" t="str">
        <f>IF($A85&gt;='576way_Regular Symbol(2wild)'!D$16,"",IF(B85=0,"",IF(OR(B85=$BW$1,B86=$BW$1,B87=$BW$1,B85=$CJ$1,B86=$CJ$1,B87=$CJ$1),0,1)))</f>
        <v/>
      </c>
      <c r="CJ85" s="3">
        <f>IF($A85&gt;='576way_Regular Symbol(2wild)'!E$16,"",IF(C85=0,"",IF(OR(C85=$BW$1,C86=$BW$1,C87=$BW$1,C85=$CJ$1,C86=$CJ$1,C87=$CJ$1),0,1)))</f>
        <v>1</v>
      </c>
      <c r="CK85" s="3" t="str">
        <f>IF($A85&gt;='576way_Regular Symbol(2wild)'!F$16,"",IF(D85=0,"",IF(OR(D85=$BW$1,D86=$BW$1,D87=$BW$1,D85=$CJ$1,D86=$CJ$1,D87=$CJ$1,D88=$BW$1,D88=$CJ$1),0,1)))</f>
        <v/>
      </c>
      <c r="CL85" s="3" t="str">
        <f>IF($A85&gt;='576way_Regular Symbol(2wild)'!G$16,"",IF(E85=0,"",IF(OR(E85=$BW$1,E86=$BW$1,E87=$BW$1,E85=$CJ$1,E86=$CJ$1,E87=$CJ$1,E88=$BW$1,E88=$CJ$1),0,1)))</f>
        <v/>
      </c>
      <c r="CM85" s="3" t="str">
        <f>IF($A85&gt;='576way_Regular Symbol(2wild)'!H$16,"",IF(F85=0,"",IF(OR(F85=$BW$1,F86=$BW$1,F87=$BW$1,F85=$CJ$1,F86=$CJ$1,F87=$CJ$1,F88=$BW$1,F88=$CJ$1),0,1)))</f>
        <v/>
      </c>
      <c r="CN85" s="224"/>
      <c r="CO85" s="3" t="str">
        <f>IF($A85&gt;='576way_Regular Symbol(2wild)'!D$16,"",IF(B85=0,"",IF(OR(B85=$BW$1,B86=$BW$1,B87=$BW$1,B85=$CP$1,B86=$CP$1,B87=$CP$1),0,1)))</f>
        <v/>
      </c>
      <c r="CP85" s="3">
        <f>IF($A85&gt;='576way_Regular Symbol(2wild)'!E$16,"",IF(C85=0,"",IF(OR(C85=$BW$1,C86=$BW$1,C87=$BW$1,C85=$CP$1,C86=$CP$1,C87=$CP$1),0,1)))</f>
        <v>1</v>
      </c>
      <c r="CQ85" s="3" t="str">
        <f>IF($A85&gt;='576way_Regular Symbol(2wild)'!F$16,"",IF(D85=0,"",IF(OR(D85=$BW$1,D86=$BW$1,D87=$BW$1,D85=$CP$1,D86=$CP$1,D87=$CP$1,D88=$BW$1,D88=$CP$1),0,1)))</f>
        <v/>
      </c>
      <c r="CR85" s="3" t="str">
        <f>IF($A85&gt;='576way_Regular Symbol(2wild)'!G$16,"",IF(E85=0,"",IF(OR(E85=$BW$1,E86=$BW$1,E87=$BW$1,E85=$CP$1,E86=$CP$1,E87=$CP$1,E88=$BW$1,E88=$CP$1),0,1)))</f>
        <v/>
      </c>
      <c r="CS85" s="3" t="str">
        <f>IF($A85&gt;='576way_Regular Symbol(2wild)'!H$16,"",IF(F85=0,"",IF(OR(F85=$BW$1,F86=$BW$1,F87=$BW$1,F85=$CP$1,F86=$CP$1,F87=$CP$1,F88=$BW$1,F88=$CP$1),0,1)))</f>
        <v/>
      </c>
      <c r="CT85" s="224"/>
      <c r="CU85" s="3" t="str">
        <f>IF($A85&gt;='576way_Regular Symbol(2wild)'!D$16,"",IF(B85=0,"",IF(OR(B85=$BW$1,B86=$BW$1,B87=$BW$1,B85=$CV$1,B86=$CV$1,B87=$CV$1),0,1)))</f>
        <v/>
      </c>
      <c r="CV85" s="3">
        <f>IF($A85&gt;='576way_Regular Symbol(2wild)'!E$16,"",IF(C85=0,"",IF(OR(C85=$BW$1,C86=$BW$1,C87=$BW$1,C85=$CV$1,C86=$CV$1,C87=$CV$1),0,1)))</f>
        <v>1</v>
      </c>
      <c r="CW85" s="3" t="str">
        <f>IF($A85&gt;='576way_Regular Symbol(2wild)'!F$16,"",IF(D85=0,"",IF(OR(D85=$BW$1,D86=$BW$1,D87=$BW$1,D85=$CV$1,D86=$CV$1,D87=$CV$1,D88=$BW$1,D88=$CV$1),0,1)))</f>
        <v/>
      </c>
      <c r="CX85" s="3" t="str">
        <f>IF($A85&gt;='576way_Regular Symbol(2wild)'!G$16,"",IF(E85=0,"",IF(OR(E85=$BW$1,E86=$BW$1,E87=$BW$1,E85=$CV$1,E86=$CV$1,E87=$CV$1,E88=$BW$1,E88=$CV$1),0,1)))</f>
        <v/>
      </c>
      <c r="CY85" s="3" t="str">
        <f>IF($A85&gt;='576way_Regular Symbol(2wild)'!H$16,"",IF(F85=0,"",IF(OR(F85=$BW$1,F86=$BW$1,F87=$BW$1,F85=$CV$1,F86=$CV$1,F87=$CV$1,F88=$BW$1,F88=$CV$1),0,1)))</f>
        <v/>
      </c>
    </row>
    <row r="86" spans="1:103">
      <c r="A86" s="337">
        <f>IF('243way_Regular Symbol'!L85="","",'243way_Regular Symbol'!L85)</f>
        <v>82</v>
      </c>
      <c r="B86" s="191" t="str">
        <f>IF('576way_Regular Symbol(2wild)'!Q85="",
IF($A86-'576way_Regular Symbol(2wild)'!D$16&gt;='576way_RegularＸ_W()'!B$2-1,"",VLOOKUP($A86-'576way_Regular Symbol(2wild)'!D$16,'576way_Regular Symbol(2wild)'!$P$3:$U$99,'576way_RegularＸ_W()'!B$3+1,FALSE)),
'576way_Regular Symbol(2wild)'!Q85)</f>
        <v/>
      </c>
      <c r="C86" s="191" t="str">
        <f>IF('576way_Regular Symbol(2wild)'!R85="",
IF($A86-'576way_Regular Symbol(2wild)'!E$16&gt;='576way_RegularＸ_W()'!C$2-1,"",VLOOKUP($A86-'576way_Regular Symbol(2wild)'!E$16,'576way_Regular Symbol(2wild)'!$P$3:$U$99,'576way_RegularＸ_W()'!C$3+1,FALSE)),
'576way_Regular Symbol(2wild)'!R85)</f>
        <v>M2</v>
      </c>
      <c r="D86" s="191" t="str">
        <f>IF('576way_Regular Symbol(2wild)'!S85="",
IF($A86-'576way_Regular Symbol(2wild)'!F$16&gt;='576way_RegularＸ_W()'!D$2-1,"",VLOOKUP($A86-'576way_Regular Symbol(2wild)'!F$16,'576way_Regular Symbol(2wild)'!$P$3:$U$99,'576way_RegularＸ_W()'!D$3+1,FALSE)),
'576way_Regular Symbol(2wild)'!S85)</f>
        <v/>
      </c>
      <c r="E86" s="191" t="str">
        <f>IF('576way_Regular Symbol(2wild)'!T85="",
IF($A86-'576way_Regular Symbol(2wild)'!G$16&gt;='576way_RegularＸ_W()'!E$2-1,"",VLOOKUP($A86-'576way_Regular Symbol(2wild)'!G$16,'576way_Regular Symbol(2wild)'!$P$3:$U$99,'576way_RegularＸ_W()'!E$3+1,FALSE)),
'576way_Regular Symbol(2wild)'!T85)</f>
        <v/>
      </c>
      <c r="F86" s="191" t="str">
        <f>IF('576way_Regular Symbol(2wild)'!U85="",
IF($A86-'576way_Regular Symbol(2wild)'!H$16&gt;='576way_RegularＸ_W()'!F$2-1,"",VLOOKUP($A86-'576way_Regular Symbol(2wild)'!H$16,'576way_Regular Symbol(2wild)'!$P$3:$U$99,'576way_RegularＸ_W()'!F$3+1,FALSE)),
'576way_Regular Symbol(2wild)'!U85)</f>
        <v/>
      </c>
      <c r="N86" s="363">
        <f t="shared" si="77"/>
        <v>82</v>
      </c>
      <c r="O86" s="344" t="str">
        <f>IF($A86&gt;='576way_Regular Symbol(2wild)'!D$16,"",IF(B86="","",IF(OR(B86=$O$1,B86=$P$1,B87=$O$1,B87=$P$1,B88=$O$1,B88=$P$1),0,1)))</f>
        <v/>
      </c>
      <c r="P86" s="344" t="str">
        <f>IF($A86&gt;='576way_Regular Symbol(2wild)'!E$16,"",IF(C86="","",IF(OR(C86=$O$1,C86=$P$1,C87=$O$1,C87=$P$1,C88=$O$1,C88=$P$1),0,1)))</f>
        <v/>
      </c>
      <c r="Q86" s="344" t="str">
        <f>IF($A86&gt;='576way_Regular Symbol(2wild)'!F$16,"",IF(D86="","",IF(OR(D86=$O$1,D86=$P$1,D87=$O$1,D87=$P$1,D88=$O$1,D88=$P$1,D89=$O$1,D89=$P$1),0,1)))</f>
        <v/>
      </c>
      <c r="R86" s="344" t="str">
        <f>IF($A86&gt;='576way_Regular Symbol(2wild)'!G$16,"",IF(E86="","",IF(OR(E86=$O$1,E86=$P$1,E87=$O$1,E87=$P$1,E88=$O$1,E88=$P$1,E89=$O$1,E89=$P$1),0,1)))</f>
        <v/>
      </c>
      <c r="S86" s="344" t="str">
        <f>IF($A86&gt;='576way_Regular Symbol(2wild)'!H$16,"",IF(F86="","",IF(OR(F86=$O$1,F86=$P$1,F87=$O$1,F87=$P$1,F88=$O$1,F88=$P$1,F89=$O$1,F89=$P$1),0,1)))</f>
        <v/>
      </c>
      <c r="U86" s="344" t="str">
        <f>IF($A86&gt;='576way_Regular Symbol(2wild)'!D$16,"",IF(B86=0,"",IF(OR(B86=$U$1,B86=$V$1,B87=$U$1,B87=$V$1,B88=$U$1,B88=$V$1),0,1)))</f>
        <v/>
      </c>
      <c r="V86" s="344" t="str">
        <f>IF($A86&gt;='576way_Regular Symbol(2wild)'!E$16,"",IF(C86=0,"",IF(OR(C86=$U$1,C86=$V$1,C87=$U$1,C87=$V$1,C88=$U$1,C88=$V$1),0,1)))</f>
        <v/>
      </c>
      <c r="W86" s="3" t="str">
        <f>IF($A86&gt;='576way_Regular Symbol(2wild)'!F$16,"",IF(D86=0,"",IF(OR(D86=$U$1,D86=$V$1,D87=$U$1,D87=$V$1,D88=$U$1,D88=$V$1,D89=$U$1,D89=$V$1),0,1)))</f>
        <v/>
      </c>
      <c r="X86" s="3" t="str">
        <f>IF($A86&gt;='576way_Regular Symbol(2wild)'!G$16,"",IF(E86=0,"",IF(OR(E86=$U$1,E86=$V$1,E87=$U$1,E87=$V$1,E88=$U$1,E88=$V$1,E89=$U$1,E89=$V$1),0,1)))</f>
        <v/>
      </c>
      <c r="Y86" s="3" t="str">
        <f>IF($A86&gt;='576way_Regular Symbol(2wild)'!H$16,"",IF(F86=0,"",IF(OR(F86=$U$1,F86=$V$1,F87=$U$1,F87=$V$1,F88=$U$1,F88=$V$1,F89=$U$1,F89=$V$1),0,1)))</f>
        <v/>
      </c>
      <c r="AA86" s="344" t="str">
        <f>IF($A86&gt;='576way_Regular Symbol(2wild)'!D$16,"",IF(B86=0,"",IF(OR(B86=$AA$1,B86=$AB$1,B87=$AA$1,B87=$AB$1,B88=$AA$1,,B88=$AB$1),0,1)))</f>
        <v/>
      </c>
      <c r="AB86" s="344" t="str">
        <f>IF($A86&gt;='576way_Regular Symbol(2wild)'!E$16,"",IF(C86=0,"",IF(OR(C86=$AA$1,C86=$AB$1,C87=$AA$1,C87=$AB$1,C88=$AA$1,,C88=$AB$1),0,1)))</f>
        <v/>
      </c>
      <c r="AC86" s="3" t="str">
        <f>IF($A86&gt;='576way_Regular Symbol(2wild)'!F$16,"",IF(D86=0,"",IF(OR(D86=$AA$1,D86=$AB$1,D87=$AA$1,D87=$AB$1,D88=$AA$1,D88=$AB$1,D89=$AA$1,D89=$AB$1),0,1)))</f>
        <v/>
      </c>
      <c r="AD86" s="3" t="str">
        <f>IF($A86&gt;='576way_Regular Symbol(2wild)'!G$16,"",IF(E86=0,"",IF(OR(E86=$AA$1,E86=$AB$1,E87=$AA$1,E87=$AB$1,E88=$AA$1,E88=$AB$1,E89=$AA$1,E89=$AB$1),0,1)))</f>
        <v/>
      </c>
      <c r="AE86" s="3" t="str">
        <f>IF($A86&gt;='576way_Regular Symbol(2wild)'!H$16,"",IF(F86=0,"",IF(OR(F86=$AA$1,F86=$AB$1,F87=$AA$1,F87=$AB$1,F88=$AA$1,F88=$AB$1,F89=$AA$1,F89=$AB$1),0,1)))</f>
        <v/>
      </c>
      <c r="AG86" s="344" t="str">
        <f>IF($A86&gt;='576way_Regular Symbol(2wild)'!D$16,"",IF(B86=0,"",IF(OR(B86=$AG$1,B86=$AH$1,B87=$AG$1,B87=$AH$1,B88=$AG$1,B88=$AH$1),0,1)))</f>
        <v/>
      </c>
      <c r="AH86" s="344" t="str">
        <f>IF($A86&gt;='576way_Regular Symbol(2wild)'!E$16,"",IF(C86=0,"",IF(OR(C86=$AG$1,C86=$AH$1,C87=$AG$1,C87=$AH$1,C88=$AG$1,C88=$AH$1),0,1)))</f>
        <v/>
      </c>
      <c r="AI86" s="3" t="str">
        <f>IF($A86&gt;='576way_Regular Symbol(2wild)'!F$16,"",IF(D86=0,"",IF(OR(D86=$AG$1,D86=$AH$1,D87=$AG$1,D87=$AH$1,D88=$AG$1,D88=$AH$1,D89=$AG$1,D89=$AH$1),0,1)))</f>
        <v/>
      </c>
      <c r="AJ86" s="3" t="str">
        <f>IF($A86&gt;='576way_Regular Symbol(2wild)'!G$16,"",IF(E86=0,"",IF(OR(E86=$AG$1,E86=$AH$1,E87=$AG$1,E87=$AH$1,E88=$AG$1,E88=$AH$1,E89=$AG$1,E89=$AH$1),0,1)))</f>
        <v/>
      </c>
      <c r="AK86" s="3" t="str">
        <f>IF($A86&gt;='576way_Regular Symbol(2wild)'!H$16,"",IF(F86=0,"",IF(OR(F86=$AG$1,F86=$AH$1,F87=$AG$1,F87=$AH$1,F88=$AG$1,F88=$AH$1,F89=$AG$1,F89=$AH$1),0,1)))</f>
        <v/>
      </c>
      <c r="AM86" s="344" t="str">
        <f>IF($A86&gt;='576way_Regular Symbol(2wild)'!D$16,"",IF(B86=0,"",IF(OR(B86=$AM$1,B86=$AN$1,B87=$AM$1,B87=$AN$1,B88=$AM$1,B88=$AN$1),0,1)))</f>
        <v/>
      </c>
      <c r="AN86" s="344" t="str">
        <f>IF($A86&gt;='576way_Regular Symbol(2wild)'!E$16,"",IF(C86=0,"",IF(OR(C86=$AM$1,C86=$AN$1,C87=$AM$1,C87=$AN$1,C88=$AM$1,C88=$AN$1),0,1)))</f>
        <v/>
      </c>
      <c r="AO86" s="3" t="str">
        <f>IF($A86&gt;='576way_Regular Symbol(2wild)'!F$16,"",IF(D86=0,"",IF(OR(D86=$AM$1,D86=$AN$1,D87=$AM$1,D87=$AN$1,D88=$AM$1,D88=$AN$1,D89=$AM$1,D89=$AN$1),0,1)))</f>
        <v/>
      </c>
      <c r="AP86" s="3" t="str">
        <f>IF($A86&gt;='576way_Regular Symbol(2wild)'!G$16,"",IF(E86=0,"",IF(OR(E86=$AM$1,E86=$AN$1,E87=$AM$1,E87=$AN$1,E88=$AM$1,E88=$AN$1,E89=$AM$1,E89=$AN$1),0,1)))</f>
        <v/>
      </c>
      <c r="AQ86" s="3" t="str">
        <f>IF($A86&gt;='576way_Regular Symbol(2wild)'!H$16,"",IF(F86=0,"",IF(OR(F86=$AM$1,F86=$AN$1,F87=$AM$1,F87=$AN$1,F88=$AM$1,F88=$AN$1,F89=$AM$1,F89=$AN$1),0,1)))</f>
        <v/>
      </c>
      <c r="AS86" s="344" t="str">
        <f>IF($A86&gt;='576way_Regular Symbol(2wild)'!D$16,"",IF(B86=0,"",IF(OR(B86=$AM$1,B86=$AT$1,B87=$AM$1,B87=$AT$1,B88=$AM$1,B88=$AT$1),0,1)))</f>
        <v/>
      </c>
      <c r="AT86" s="344" t="str">
        <f>IF($A86&gt;='576way_Regular Symbol(2wild)'!E$16,"",IF(C86=0,"",IF(OR(C86=$AM$1,C86=$AT$1,C87=$AM$1,C87=$AT$1,C88=$AM$1,C88=$AT$1),0,1)))</f>
        <v/>
      </c>
      <c r="AU86" s="3" t="str">
        <f>IF($A86&gt;='576way_Regular Symbol(2wild)'!F$16,"",IF(D86=0,"",IF(OR(D86=$AM$1,D86=$AT$1,D87=$AM$1,D87=$AT$1,D88=$AM$1,D88=$AT$1,D89=$AM$1,D89=$AT$1),0,1)))</f>
        <v/>
      </c>
      <c r="AV86" s="3" t="str">
        <f>IF($A86&gt;='576way_Regular Symbol(2wild)'!G$16,"",IF(E86=0,"",IF(OR(E86=$AM$1,E86=$AT$1,E87=$AM$1,E87=$AT$1,E88=$AM$1,E88=$AT$1,E89=$AM$1,E89=$AT$1),0,1)))</f>
        <v/>
      </c>
      <c r="AW86" s="3" t="str">
        <f>IF($A86&gt;='576way_Regular Symbol(2wild)'!H$16,"",IF(F86=0,"",IF(OR(F86=$AM$1,F86=$AT$1,F87=$AM$1,F87=$AT$1,F88=$AM$1,F88=$AT$1,F89=$AM$1,F89=$AT$1),0,1)))</f>
        <v/>
      </c>
      <c r="AY86" s="344" t="str">
        <f>IF($A86&gt;='576way_Regular Symbol(2wild)'!D$16,"",IF(B86=0,"",IF(OR(B86=$AM$1,B86=$AZ$1,B87=$AM$1,B87=$AZ$1,B88=$AM$1,B88=$AZ$1),0,1)))</f>
        <v/>
      </c>
      <c r="AZ86" s="344" t="str">
        <f>IF($A86&gt;='576way_Regular Symbol(2wild)'!E$16,"",IF(C86=0,"",IF(OR(C86=$AM$1,C86=$AZ$1,C87=$AM$1,C87=$AZ$1,C88=$AM$1,C88=$AZ$1),0,1)))</f>
        <v/>
      </c>
      <c r="BA86" s="3" t="str">
        <f>IF($A86&gt;='576way_Regular Symbol(2wild)'!F$16,"",IF(D86=0,"",IF(OR(D86=$AM$1,D86=$AZ$1,D87=$AM$1,D87=$AZ$1,D88=$AM$1,D88=$AZ$1,D89=$AM$1,D89=$AZ$1),0,1)))</f>
        <v/>
      </c>
      <c r="BB86" s="3" t="str">
        <f>IF($A86&gt;='576way_Regular Symbol(2wild)'!G$16,"",IF(E86=0,"",IF(OR(E86=$AM$1,E86=$AZ$1,E87=$AM$1,E87=$AZ$1,E88=$AM$1,E88=$AZ$1,E89=$AM$1,E89=$AZ$1),0,1)))</f>
        <v/>
      </c>
      <c r="BC86" s="3" t="str">
        <f>IF($A86&gt;='576way_Regular Symbol(2wild)'!H$16,"",IF(F86=0,"",IF(OR(F86=$AM$1,F86=$AZ$1,F87=$AM$1,F87=$AZ$1,F88=$AM$1,F88=$AZ$1,F89=$AM$1,F89=$AZ$1),0,1)))</f>
        <v/>
      </c>
      <c r="BE86" s="344" t="str">
        <f>IF($A86&gt;='576way_Regular Symbol(2wild)'!D$16,"",IF(B86=0,"",IF(OR(B86=$AM$1,B86=$BF$1,B87=$AM$1,B87=$BF$1,B88=$AM$1,B88=$BF$1),0,1)))</f>
        <v/>
      </c>
      <c r="BF86" s="344" t="str">
        <f>IF($A86&gt;='576way_Regular Symbol(2wild)'!E$16,"",IF(C86=0,"",IF(OR(C86=$AM$1,C86=$BF$1,C87=$AM$1,C87=$BF$1,C88=$AM$1,C88=$BF$1),0,1)))</f>
        <v/>
      </c>
      <c r="BG86" s="3" t="str">
        <f>IF($A86&gt;='576way_Regular Symbol(2wild)'!F$16,"",IF(D86=0,"",COUNTIF(D86:D89,$BF$1)))</f>
        <v/>
      </c>
      <c r="BH86" s="3" t="str">
        <f>IF($A86&gt;='576way_Regular Symbol(2wild)'!G$16,"",IF(E86=0,"",COUNTIF(E86:E89,$BF$1)))</f>
        <v/>
      </c>
      <c r="BI86" s="3" t="str">
        <f>IF($A86&gt;='576way_Regular Symbol(2wild)'!H$16,"",IF(F86=0,"",COUNTIF(F86:F89,$BF$1)))</f>
        <v/>
      </c>
      <c r="BK86" s="344" t="str">
        <f>IF($A86&gt;='576way_Regular Symbol(2wild)'!D$16,"",IF(B86=0,"",IF(OR(B86=$AM$1,B86=$BL$1,B87=$AM$1,B87=$BL$1,B88=$AM$1,B88=$BL$1),0,1)))</f>
        <v/>
      </c>
      <c r="BL86" s="344" t="str">
        <f>IF($A86&gt;='576way_Regular Symbol(2wild)'!E$16,"",IF(C86=0,"",IF(OR(C86=$AM$1,C86=$BL$1,C87=$AM$1,C87=$BL$1,C88=$AM$1,C88=$BL$1),0,1)))</f>
        <v/>
      </c>
      <c r="BM86" s="3" t="str">
        <f>IF($A86&gt;='576way_Regular Symbol(2wild)'!F$16,"",IF(D86=0,"",IF(OR(D86=$AM$1,D86=$BL$1,D87=$AM$1,D87=$BL$1,D88=$AM$1,D88=$BL$1,D89=$AM$1,D89=$BL$1),0,1)))</f>
        <v/>
      </c>
      <c r="BN86" s="3" t="str">
        <f>IF($A86&gt;='576way_Regular Symbol(2wild)'!G$16,"",IF(E86=0,"",IF(OR(E86=$AM$1,E86=$BL$1,E87=$AM$1,E87=$BL$1,E88=$AM$1,E88=$BL$1,E89=$AM$1,E89=$BL$1),0,1)))</f>
        <v/>
      </c>
      <c r="BO86" s="3" t="str">
        <f>IF($A86&gt;='576way_Regular Symbol(2wild)'!H$16,"",IF(F86=0,"",IF(OR(F86=$AM$1,F86=$BL$1,F87=$AM$1,F87=$BL$1,F88=$AM$1,F88=$BL$1,F89=$AM$1,F89=$BL$1),0,1)))</f>
        <v/>
      </c>
      <c r="BQ86" s="3" t="str">
        <f>IF($A86&gt;='576way_Regular Symbol(2wild)'!D$16,"",IF(B86=0,"",IF(OR(B86=$BQ$1,B86=$BR$1,B87=$BQ$1,B87=$BR$1,B88=$BQ$1,B88=$BR$1),0,1)))</f>
        <v/>
      </c>
      <c r="BR86" s="3" t="str">
        <f>IF($A86&gt;='576way_Regular Symbol(2wild)'!E$16,"",IF(C86=0,"",IF(OR(C86=$BQ$1,C86=$BR$1,C87=$BQ$1,C87=$BR$1,C88=$BQ$1,C88=$BR$1),0,1)))</f>
        <v/>
      </c>
      <c r="BS86" s="3" t="str">
        <f>IF($A86&gt;='576way_Regular Symbol(2wild)'!F$16,"",IF(D86=0,"",IF(OR(D86=$BQ$1,D86=$BR$1,D87=$BQ$1,D87=$BR$1,D88=$BQ$1,D88=$BR$1,D89=$BQ$1,D89=$BR$1),0,1)))</f>
        <v/>
      </c>
      <c r="BT86" s="3" t="str">
        <f>IF($A86&gt;='576way_Regular Symbol(2wild)'!G$16,"",IF(E86=0,"",IF(OR(E86=$BQ$1,E86=$BR$1,E87=$BQ$1,E87=$BR$1,E88=$BQ$1,E88=$BR$1,E89=$BQ$1,E89=$BR$1),0,1)))</f>
        <v/>
      </c>
      <c r="BU86" s="3" t="str">
        <f>IF($A86&gt;='576way_Regular Symbol(2wild)'!H$16,"",IF(F86=0,"",IF(OR(F86=$BQ$1,F86=$BR$1,F87=$BQ$1,F87=$BR$1,F88=$BQ$1,F88=$BR$1,F89=$BQ$1,F89=$BR$1),0,1)))</f>
        <v/>
      </c>
      <c r="BW86" s="3" t="str">
        <f>IF($A86&gt;='576way_Regular Symbol(2wild)'!D$16,"",IF(B86=0,"",IF(OR(B86=$BW$1,B87=$BW$1,B88=$BW$1,B86=$BX$1,B87=$BX$1,B88=$BX$1),0,1)))</f>
        <v/>
      </c>
      <c r="BX86" s="3" t="str">
        <f>IF($A86&gt;='576way_Regular Symbol(2wild)'!E$16,"",IF(C86=0,"",IF(OR(C86=$BW$1,C87=$BW$1,C88=$BW$1,C86=$BX$1,C87=$BX$1,C88=$BX$1),0,1)))</f>
        <v/>
      </c>
      <c r="BY86" s="3" t="str">
        <f>IF($A86&gt;='576way_Regular Symbol(2wild)'!F$16,"",IF(D86=0,"",IF(OR(D86=$BW$1,D87=$BW$1,D88=$BW$1,D86=$BX$1,D87=$BX$1,D88=$BX$1,D89=$BW$1,D89=$BX$1),0,1)))</f>
        <v/>
      </c>
      <c r="BZ86" s="3" t="str">
        <f>IF($A86&gt;='576way_Regular Symbol(2wild)'!G$16,"",IF(E86=0,"",IF(OR(E86=$BW$1,E87=$BW$1,E88=$BW$1,E86=$BX$1,E87=$BX$1,E88=$BX$1,E89=$BW$1,E89=$BX$1),0,1)))</f>
        <v/>
      </c>
      <c r="CA86" s="3" t="str">
        <f>IF($A86&gt;='576way_Regular Symbol(2wild)'!H$16,"",IF(F86=0,"",IF(OR(F86=$BW$1,F87=$BW$1,F88=$BW$1,F86=$BX$1,F87=$BX$1,F88=$BX$1,F89=$BW$1,F89=$BX$1),0,1)))</f>
        <v/>
      </c>
      <c r="CC86" s="3" t="str">
        <f>IF($A86&gt;='576way_Regular Symbol(2wild)'!D$16,"",IF(B86=0,"",IF(OR(B86=$BW$1,B87=$BW$1,B88=$BW$1,B86=$CD$1,B87=$CD$1,B88=$CD$1),0,1)))</f>
        <v/>
      </c>
      <c r="CD86" s="3" t="str">
        <f>IF($A86&gt;='576way_Regular Symbol(2wild)'!E$16,"",IF(C86=0,"",IF(OR(C86=$BW$1,C87=$BW$1,C88=$BW$1,C86=$CD$1,C87=$CD$1,C88=$CD$1),0,1)))</f>
        <v/>
      </c>
      <c r="CE86" s="3" t="str">
        <f>IF($A86&gt;='576way_Regular Symbol(2wild)'!F$16,"",IF(D86=0,"",IF(OR(D86=$BW$1,D87=$BW$1,D88=$BW$1,D86=$CD$1,D87=$CD$1,D88=$CD$1,D89=$BW$1,D89=$CD$1),0,1)))</f>
        <v/>
      </c>
      <c r="CF86" s="3" t="str">
        <f>IF($A86&gt;='576way_Regular Symbol(2wild)'!G$16,"",IF(E86=0,"",IF(OR(E86=$BW$1,E87=$BW$1,E88=$BW$1,E86=$CD$1,E87=$CD$1,E88=$CD$1,E89=$BW$1,E89=$CD$1),0,1)))</f>
        <v/>
      </c>
      <c r="CG86" s="3" t="str">
        <f>IF($A86&gt;='576way_Regular Symbol(2wild)'!H$16,"",IF(F86=0,"",IF(OR(F86=$BW$1,F87=$BW$1,F88=$BW$1,F86=$CD$1,F87=$CD$1,F88=$CD$1,F89=$BW$1,F89=$CD$1),0,1)))</f>
        <v/>
      </c>
      <c r="CI86" s="3" t="str">
        <f>IF($A86&gt;='576way_Regular Symbol(2wild)'!D$16,"",IF(B86=0,"",IF(OR(B86=$BW$1,B87=$BW$1,B88=$BW$1,B86=$CJ$1,B87=$CJ$1,B88=$CJ$1),0,1)))</f>
        <v/>
      </c>
      <c r="CJ86" s="3" t="str">
        <f>IF($A86&gt;='576way_Regular Symbol(2wild)'!E$16,"",IF(C86=0,"",IF(OR(C86=$BW$1,C87=$BW$1,C88=$BW$1,C86=$CJ$1,C87=$CJ$1,C88=$CJ$1),0,1)))</f>
        <v/>
      </c>
      <c r="CK86" s="3" t="str">
        <f>IF($A86&gt;='576way_Regular Symbol(2wild)'!F$16,"",IF(D86=0,"",IF(OR(D86=$BW$1,D87=$BW$1,D88=$BW$1,D86=$CJ$1,D87=$CJ$1,D88=$CJ$1,D89=$BW$1,D89=$CJ$1),0,1)))</f>
        <v/>
      </c>
      <c r="CL86" s="3" t="str">
        <f>IF($A86&gt;='576way_Regular Symbol(2wild)'!G$16,"",IF(E86=0,"",IF(OR(E86=$BW$1,E87=$BW$1,E88=$BW$1,E86=$CJ$1,E87=$CJ$1,E88=$CJ$1,E89=$BW$1,E89=$CJ$1),0,1)))</f>
        <v/>
      </c>
      <c r="CM86" s="3" t="str">
        <f>IF($A86&gt;='576way_Regular Symbol(2wild)'!H$16,"",IF(F86=0,"",IF(OR(F86=$BW$1,F87=$BW$1,F88=$BW$1,F86=$CJ$1,F87=$CJ$1,F88=$CJ$1,F89=$BW$1,F89=$CJ$1),0,1)))</f>
        <v/>
      </c>
      <c r="CO86" s="3" t="str">
        <f>IF($A86&gt;='576way_Regular Symbol(2wild)'!D$16,"",IF(B86=0,"",IF(OR(B86=$BW$1,B87=$BW$1,B88=$BW$1,B86=$CP$1,B87=$CP$1,B88=$CP$1),0,1)))</f>
        <v/>
      </c>
      <c r="CP86" s="3" t="str">
        <f>IF($A86&gt;='576way_Regular Symbol(2wild)'!E$16,"",IF(C86=0,"",IF(OR(C86=$BW$1,C87=$BW$1,C88=$BW$1,C86=$CP$1,C87=$CP$1,C88=$CP$1),0,1)))</f>
        <v/>
      </c>
      <c r="CQ86" s="3" t="str">
        <f>IF($A86&gt;='576way_Regular Symbol(2wild)'!F$16,"",IF(D86=0,"",IF(OR(D86=$BW$1,D87=$BW$1,D88=$BW$1,D86=$CP$1,D87=$CP$1,D88=$CP$1,D89=$BW$1,D89=$CP$1),0,1)))</f>
        <v/>
      </c>
      <c r="CR86" s="3" t="str">
        <f>IF($A86&gt;='576way_Regular Symbol(2wild)'!G$16,"",IF(E86=0,"",IF(OR(E86=$BW$1,E87=$BW$1,E88=$BW$1,E86=$CP$1,E87=$CP$1,E88=$CP$1,E89=$BW$1,E89=$CP$1),0,1)))</f>
        <v/>
      </c>
      <c r="CS86" s="3" t="str">
        <f>IF($A86&gt;='576way_Regular Symbol(2wild)'!H$16,"",IF(F86=0,"",IF(OR(F86=$BW$1,F87=$BW$1,F88=$BW$1,F86=$CP$1,F87=$CP$1,F88=$CP$1,F89=$BW$1,F89=$CP$1),0,1)))</f>
        <v/>
      </c>
      <c r="CU86" s="3" t="str">
        <f>IF($A86&gt;='576way_Regular Symbol(2wild)'!D$16,"",IF(B86=0,"",IF(OR(B86=$BW$1,B87=$BW$1,B88=$BW$1,B86=$CV$1,B87=$CV$1,B88=$CV$1),0,1)))</f>
        <v/>
      </c>
      <c r="CV86" s="3" t="str">
        <f>IF($A86&gt;='576way_Regular Symbol(2wild)'!E$16,"",IF(C86=0,"",IF(OR(C86=$BW$1,C87=$BW$1,C88=$BW$1,C86=$CV$1,C87=$CV$1,C88=$CV$1),0,1)))</f>
        <v/>
      </c>
      <c r="CW86" s="3" t="str">
        <f>IF($A86&gt;='576way_Regular Symbol(2wild)'!F$16,"",IF(D86=0,"",IF(OR(D86=$BW$1,D87=$BW$1,D88=$BW$1,D86=$CV$1,D87=$CV$1,D88=$CV$1,D89=$BW$1,D89=$CV$1),0,1)))</f>
        <v/>
      </c>
      <c r="CX86" s="3" t="str">
        <f>IF($A86&gt;='576way_Regular Symbol(2wild)'!G$16,"",IF(E86=0,"",IF(OR(E86=$BW$1,E87=$BW$1,E88=$BW$1,E86=$CV$1,E87=$CV$1,E88=$CV$1,E89=$BW$1,E89=$CV$1),0,1)))</f>
        <v/>
      </c>
      <c r="CY86" s="3" t="str">
        <f>IF($A86&gt;='576way_Regular Symbol(2wild)'!H$16,"",IF(F86=0,"",IF(OR(F86=$BW$1,F87=$BW$1,F88=$BW$1,F86=$CV$1,F87=$CV$1,F88=$CV$1,F89=$BW$1,F89=$CV$1),0,1)))</f>
        <v/>
      </c>
    </row>
    <row r="87" spans="1:103">
      <c r="A87" s="337">
        <f>IF('243way_Regular Symbol'!L86="","",'243way_Regular Symbol'!L86)</f>
        <v>83</v>
      </c>
      <c r="B87" s="191" t="str">
        <f>IF('576way_Regular Symbol(2wild)'!Q86="",
IF($A87-'576way_Regular Symbol(2wild)'!D$16&gt;='576way_RegularＸ_W()'!B$2-1,"",VLOOKUP($A87-'576way_Regular Symbol(2wild)'!D$16,'576way_Regular Symbol(2wild)'!$P$3:$U$99,'576way_RegularＸ_W()'!B$3+1,FALSE)),
'576way_Regular Symbol(2wild)'!Q86)</f>
        <v/>
      </c>
      <c r="C87" s="191" t="str">
        <f>IF('576way_Regular Symbol(2wild)'!R86="",
IF($A87-'576way_Regular Symbol(2wild)'!E$16&gt;='576way_RegularＸ_W()'!C$2-1,"",VLOOKUP($A87-'576way_Regular Symbol(2wild)'!E$16,'576way_Regular Symbol(2wild)'!$P$3:$U$99,'576way_RegularＸ_W()'!C$3+1,FALSE)),
'576way_Regular Symbol(2wild)'!R86)</f>
        <v>K</v>
      </c>
      <c r="D87" s="191" t="str">
        <f>IF('576way_Regular Symbol(2wild)'!S86="",
IF($A87-'576way_Regular Symbol(2wild)'!F$16&gt;='576way_RegularＸ_W()'!D$2-1,"",VLOOKUP($A87-'576way_Regular Symbol(2wild)'!F$16,'576way_Regular Symbol(2wild)'!$P$3:$U$99,'576way_RegularＸ_W()'!D$3+1,FALSE)),
'576way_Regular Symbol(2wild)'!S86)</f>
        <v/>
      </c>
      <c r="E87" s="191" t="str">
        <f>IF('576way_Regular Symbol(2wild)'!T86="",
IF($A87-'576way_Regular Symbol(2wild)'!G$16&gt;='576way_RegularＸ_W()'!E$2-1,"",VLOOKUP($A87-'576way_Regular Symbol(2wild)'!G$16,'576way_Regular Symbol(2wild)'!$P$3:$U$99,'576way_RegularＸ_W()'!E$3+1,FALSE)),
'576way_Regular Symbol(2wild)'!T86)</f>
        <v/>
      </c>
      <c r="F87" s="191" t="str">
        <f>IF('576way_Regular Symbol(2wild)'!U86="",
IF($A87-'576way_Regular Symbol(2wild)'!H$16&gt;='576way_RegularＸ_W()'!F$2-1,"",VLOOKUP($A87-'576way_Regular Symbol(2wild)'!H$16,'576way_Regular Symbol(2wild)'!$P$3:$U$99,'576way_RegularＸ_W()'!F$3+1,FALSE)),
'576way_Regular Symbol(2wild)'!U86)</f>
        <v/>
      </c>
      <c r="N87" s="363">
        <f t="shared" si="77"/>
        <v>83</v>
      </c>
      <c r="O87" s="344" t="str">
        <f>IF($A87&gt;='576way_Regular Symbol(2wild)'!D$16,"",IF(B87="","",IF(OR(B87=$O$1,B87=$P$1,B88=$O$1,B88=$P$1,B89=$O$1,B89=$P$1),0,1)))</f>
        <v/>
      </c>
      <c r="P87" s="344" t="str">
        <f>IF($A87&gt;='576way_Regular Symbol(2wild)'!E$16,"",IF(C87="","",IF(OR(C87=$O$1,C87=$P$1,C88=$O$1,C88=$P$1,C89=$O$1,C89=$P$1),0,1)))</f>
        <v/>
      </c>
      <c r="Q87" s="344" t="str">
        <f>IF($A87&gt;='576way_Regular Symbol(2wild)'!F$16,"",IF(D87="","",IF(OR(D87=$O$1,D87=$P$1,D88=$O$1,D88=$P$1,D89=$O$1,D89=$P$1,D90=$O$1,D90=$P$1),0,1)))</f>
        <v/>
      </c>
      <c r="R87" s="344" t="str">
        <f>IF($A87&gt;='576way_Regular Symbol(2wild)'!G$16,"",IF(E87="","",IF(OR(E87=$O$1,E87=$P$1,E88=$O$1,E88=$P$1,E89=$O$1,E89=$P$1,E90=$O$1,E90=$P$1),0,1)))</f>
        <v/>
      </c>
      <c r="S87" s="344" t="str">
        <f>IF($A87&gt;='576way_Regular Symbol(2wild)'!H$16,"",IF(F87="","",IF(OR(F87=$O$1,F87=$P$1,F88=$O$1,F88=$P$1,F89=$O$1,F89=$P$1,F90=$O$1,F90=$P$1),0,1)))</f>
        <v/>
      </c>
      <c r="U87" s="344" t="str">
        <f>IF($A87&gt;='576way_Regular Symbol(2wild)'!D$16,"",IF(B87=0,"",IF(OR(B87=$U$1,B87=$V$1,B88=$U$1,B88=$V$1,B89=$U$1,B89=$V$1),0,1)))</f>
        <v/>
      </c>
      <c r="V87" s="344" t="str">
        <f>IF($A87&gt;='576way_Regular Symbol(2wild)'!E$16,"",IF(C87=0,"",IF(OR(C87=$U$1,C87=$V$1,C88=$U$1,C88=$V$1,C89=$U$1,C89=$V$1),0,1)))</f>
        <v/>
      </c>
      <c r="W87" s="3" t="str">
        <f>IF($A87&gt;='576way_Regular Symbol(2wild)'!F$16,"",IF(D87=0,"",IF(OR(D87=$U$1,D87=$V$1,D88=$U$1,D88=$V$1,D89=$U$1,D89=$V$1,D90=$U$1,D90=$V$1),0,1)))</f>
        <v/>
      </c>
      <c r="X87" s="3" t="str">
        <f>IF($A87&gt;='576way_Regular Symbol(2wild)'!G$16,"",IF(E87=0,"",IF(OR(E87=$U$1,E87=$V$1,E88=$U$1,E88=$V$1,E89=$U$1,E89=$V$1,E90=$U$1,E90=$V$1),0,1)))</f>
        <v/>
      </c>
      <c r="Y87" s="3" t="str">
        <f>IF($A87&gt;='576way_Regular Symbol(2wild)'!H$16,"",IF(F87=0,"",IF(OR(F87=$U$1,F87=$V$1,F88=$U$1,F88=$V$1,F89=$U$1,F89=$V$1,F90=$U$1,F90=$V$1),0,1)))</f>
        <v/>
      </c>
      <c r="AA87" s="344" t="str">
        <f>IF($A87&gt;='576way_Regular Symbol(2wild)'!D$16,"",IF(B87=0,"",IF(OR(B87=$AA$1,B87=$AB$1,B88=$AA$1,B88=$AB$1,B89=$AA$1,,B89=$AB$1),0,1)))</f>
        <v/>
      </c>
      <c r="AB87" s="344" t="str">
        <f>IF($A87&gt;='576way_Regular Symbol(2wild)'!E$16,"",IF(C87=0,"",IF(OR(C87=$AA$1,C87=$AB$1,C88=$AA$1,C88=$AB$1,C89=$AA$1,,C89=$AB$1),0,1)))</f>
        <v/>
      </c>
      <c r="AC87" s="3" t="str">
        <f>IF($A87&gt;='576way_Regular Symbol(2wild)'!F$16,"",IF(D87=0,"",IF(OR(D87=$AA$1,D87=$AB$1,D88=$AA$1,D88=$AB$1,D89=$AA$1,D89=$AB$1,D90=$AA$1,D90=$AB$1),0,1)))</f>
        <v/>
      </c>
      <c r="AD87" s="3" t="str">
        <f>IF($A87&gt;='576way_Regular Symbol(2wild)'!G$16,"",IF(E87=0,"",IF(OR(E87=$AA$1,E87=$AB$1,E88=$AA$1,E88=$AB$1,E89=$AA$1,E89=$AB$1,E90=$AA$1,E90=$AB$1),0,1)))</f>
        <v/>
      </c>
      <c r="AE87" s="3" t="str">
        <f>IF($A87&gt;='576way_Regular Symbol(2wild)'!H$16,"",IF(F87=0,"",IF(OR(F87=$AA$1,F87=$AB$1,F88=$AA$1,F88=$AB$1,F89=$AA$1,F89=$AB$1,F90=$AA$1,F90=$AB$1),0,1)))</f>
        <v/>
      </c>
      <c r="AG87" s="344" t="str">
        <f>IF($A87&gt;='576way_Regular Symbol(2wild)'!D$16,"",IF(B87=0,"",IF(OR(B87=$AG$1,B87=$AH$1,B88=$AG$1,B88=$AH$1,B89=$AG$1,B89=$AH$1),0,1)))</f>
        <v/>
      </c>
      <c r="AH87" s="344" t="str">
        <f>IF($A87&gt;='576way_Regular Symbol(2wild)'!E$16,"",IF(C87=0,"",IF(OR(C87=$AG$1,C87=$AH$1,C88=$AG$1,C88=$AH$1,C89=$AG$1,C89=$AH$1),0,1)))</f>
        <v/>
      </c>
      <c r="AI87" s="3" t="str">
        <f>IF($A87&gt;='576way_Regular Symbol(2wild)'!F$16,"",IF(D87=0,"",IF(OR(D87=$AG$1,D87=$AH$1,D88=$AG$1,D88=$AH$1,D89=$AG$1,D89=$AH$1,D90=$AG$1,D90=$AH$1),0,1)))</f>
        <v/>
      </c>
      <c r="AJ87" s="3" t="str">
        <f>IF($A87&gt;='576way_Regular Symbol(2wild)'!G$16,"",IF(E87=0,"",IF(OR(E87=$AG$1,E87=$AH$1,E88=$AG$1,E88=$AH$1,E89=$AG$1,E89=$AH$1,E90=$AG$1,E90=$AH$1),0,1)))</f>
        <v/>
      </c>
      <c r="AK87" s="3" t="str">
        <f>IF($A87&gt;='576way_Regular Symbol(2wild)'!H$16,"",IF(F87=0,"",IF(OR(F87=$AG$1,F87=$AH$1,F88=$AG$1,F88=$AH$1,F89=$AG$1,F89=$AH$1,F90=$AG$1,F90=$AH$1),0,1)))</f>
        <v/>
      </c>
      <c r="AM87" s="344" t="str">
        <f>IF($A87&gt;='576way_Regular Symbol(2wild)'!D$16,"",IF(B87=0,"",IF(OR(B87=$AM$1,B87=$AN$1,B88=$AM$1,B88=$AN$1,B89=$AM$1,B89=$AN$1),0,1)))</f>
        <v/>
      </c>
      <c r="AN87" s="344" t="str">
        <f>IF($A87&gt;='576way_Regular Symbol(2wild)'!E$16,"",IF(C87=0,"",IF(OR(C87=$AM$1,C87=$AN$1,C88=$AM$1,C88=$AN$1,C89=$AM$1,C89=$AN$1),0,1)))</f>
        <v/>
      </c>
      <c r="AO87" s="3" t="str">
        <f>IF($A87&gt;='576way_Regular Symbol(2wild)'!F$16,"",IF(D87=0,"",IF(OR(D87=$AM$1,D87=$AN$1,D88=$AM$1,D88=$AN$1,D89=$AM$1,D89=$AN$1,D90=$AM$1,D90=$AN$1),0,1)))</f>
        <v/>
      </c>
      <c r="AP87" s="3" t="str">
        <f>IF($A87&gt;='576way_Regular Symbol(2wild)'!G$16,"",IF(E87=0,"",IF(OR(E87=$AM$1,E87=$AN$1,E88=$AM$1,E88=$AN$1,E89=$AM$1,E89=$AN$1,E90=$AM$1,E90=$AN$1),0,1)))</f>
        <v/>
      </c>
      <c r="AQ87" s="3" t="str">
        <f>IF($A87&gt;='576way_Regular Symbol(2wild)'!H$16,"",IF(F87=0,"",IF(OR(F87=$AM$1,F87=$AN$1,F88=$AM$1,F88=$AN$1,F89=$AM$1,F89=$AN$1,F90=$AM$1,F90=$AN$1),0,1)))</f>
        <v/>
      </c>
      <c r="AS87" s="344" t="str">
        <f>IF($A87&gt;='576way_Regular Symbol(2wild)'!D$16,"",IF(B87=0,"",IF(OR(B87=$AM$1,B87=$AT$1,B88=$AM$1,B88=$AT$1,B89=$AM$1,B89=$AT$1),0,1)))</f>
        <v/>
      </c>
      <c r="AT87" s="344" t="str">
        <f>IF($A87&gt;='576way_Regular Symbol(2wild)'!E$16,"",IF(C87=0,"",IF(OR(C87=$AM$1,C87=$AT$1,C88=$AM$1,C88=$AT$1,C89=$AM$1,C89=$AT$1),0,1)))</f>
        <v/>
      </c>
      <c r="AU87" s="3" t="str">
        <f>IF($A87&gt;='576way_Regular Symbol(2wild)'!F$16,"",IF(D87=0,"",IF(OR(D87=$AM$1,D87=$AT$1,D88=$AM$1,D88=$AT$1,D89=$AM$1,D89=$AT$1,D90=$AM$1,D90=$AT$1),0,1)))</f>
        <v/>
      </c>
      <c r="AV87" s="3" t="str">
        <f>IF($A87&gt;='576way_Regular Symbol(2wild)'!G$16,"",IF(E87=0,"",IF(OR(E87=$AM$1,E87=$AT$1,E88=$AM$1,E88=$AT$1,E89=$AM$1,E89=$AT$1,E90=$AM$1,E90=$AT$1),0,1)))</f>
        <v/>
      </c>
      <c r="AW87" s="3" t="str">
        <f>IF($A87&gt;='576way_Regular Symbol(2wild)'!H$16,"",IF(F87=0,"",IF(OR(F87=$AM$1,F87=$AT$1,F88=$AM$1,F88=$AT$1,F89=$AM$1,F89=$AT$1,F90=$AM$1,F90=$AT$1),0,1)))</f>
        <v/>
      </c>
      <c r="AY87" s="344" t="str">
        <f>IF($A87&gt;='576way_Regular Symbol(2wild)'!D$16,"",IF(B87=0,"",IF(OR(B87=$AM$1,B87=$AZ$1,B88=$AM$1,B88=$AZ$1,B89=$AM$1,B89=$AZ$1),0,1)))</f>
        <v/>
      </c>
      <c r="AZ87" s="344" t="str">
        <f>IF($A87&gt;='576way_Regular Symbol(2wild)'!E$16,"",IF(C87=0,"",IF(OR(C87=$AM$1,C87=$AZ$1,C88=$AM$1,C88=$AZ$1,C89=$AM$1,C89=$AZ$1),0,1)))</f>
        <v/>
      </c>
      <c r="BA87" s="3" t="str">
        <f>IF($A87&gt;='576way_Regular Symbol(2wild)'!F$16,"",IF(D87=0,"",IF(OR(D87=$AM$1,D87=$AZ$1,D88=$AM$1,D88=$AZ$1,D89=$AM$1,D89=$AZ$1,D90=$AM$1,D90=$AZ$1),0,1)))</f>
        <v/>
      </c>
      <c r="BB87" s="3" t="str">
        <f>IF($A87&gt;='576way_Regular Symbol(2wild)'!G$16,"",IF(E87=0,"",IF(OR(E87=$AM$1,E87=$AZ$1,E88=$AM$1,E88=$AZ$1,E89=$AM$1,E89=$AZ$1,E90=$AM$1,E90=$AZ$1),0,1)))</f>
        <v/>
      </c>
      <c r="BC87" s="3" t="str">
        <f>IF($A87&gt;='576way_Regular Symbol(2wild)'!H$16,"",IF(F87=0,"",IF(OR(F87=$AM$1,F87=$AZ$1,F88=$AM$1,F88=$AZ$1,F89=$AM$1,F89=$AZ$1,F90=$AM$1,F90=$AZ$1),0,1)))</f>
        <v/>
      </c>
      <c r="BE87" s="344" t="str">
        <f>IF($A87&gt;='576way_Regular Symbol(2wild)'!D$16,"",IF(B87=0,"",IF(OR(B87=$AM$1,B87=$BF$1,B88=$AM$1,B88=$BF$1,B89=$AM$1,B89=$BF$1),0,1)))</f>
        <v/>
      </c>
      <c r="BF87" s="344" t="str">
        <f>IF($A87&gt;='576way_Regular Symbol(2wild)'!E$16,"",IF(C87=0,"",IF(OR(C87=$AM$1,C87=$BF$1,C88=$AM$1,C88=$BF$1,C89=$AM$1,C89=$BF$1),0,1)))</f>
        <v/>
      </c>
      <c r="BG87" s="3" t="str">
        <f>IF($A87&gt;='576way_Regular Symbol(2wild)'!F$16,"",IF(D87=0,"",COUNTIF(D87:D90,$BF$1)))</f>
        <v/>
      </c>
      <c r="BH87" s="3" t="str">
        <f>IF($A87&gt;='576way_Regular Symbol(2wild)'!G$16,"",IF(E87=0,"",COUNTIF(E87:E90,$BF$1)))</f>
        <v/>
      </c>
      <c r="BI87" s="3" t="str">
        <f>IF($A87&gt;='576way_Regular Symbol(2wild)'!H$16,"",IF(F87=0,"",COUNTIF(F87:F90,$BF$1)))</f>
        <v/>
      </c>
      <c r="BK87" s="344" t="str">
        <f>IF($A87&gt;='576way_Regular Symbol(2wild)'!D$16,"",IF(B87=0,"",IF(OR(B87=$AM$1,B87=$BL$1,B88=$AM$1,B88=$BL$1,B89=$AM$1,B89=$BL$1),0,1)))</f>
        <v/>
      </c>
      <c r="BL87" s="344" t="str">
        <f>IF($A87&gt;='576way_Regular Symbol(2wild)'!E$16,"",IF(C87=0,"",IF(OR(C87=$AM$1,C87=$BL$1,C88=$AM$1,C88=$BL$1,C89=$AM$1,C89=$BL$1),0,1)))</f>
        <v/>
      </c>
      <c r="BM87" s="3" t="str">
        <f>IF($A87&gt;='576way_Regular Symbol(2wild)'!F$16,"",IF(D87=0,"",IF(OR(D87=$AM$1,D87=$BL$1,D88=$AM$1,D88=$BL$1,D89=$AM$1,D89=$BL$1,D90=$AM$1,D90=$BL$1),0,1)))</f>
        <v/>
      </c>
      <c r="BN87" s="3" t="str">
        <f>IF($A87&gt;='576way_Regular Symbol(2wild)'!G$16,"",IF(E87=0,"",IF(OR(E87=$AM$1,E87=$BL$1,E88=$AM$1,E88=$BL$1,E89=$AM$1,E89=$BL$1,E90=$AM$1,E90=$BL$1),0,1)))</f>
        <v/>
      </c>
      <c r="BO87" s="3" t="str">
        <f>IF($A87&gt;='576way_Regular Symbol(2wild)'!H$16,"",IF(F87=0,"",IF(OR(F87=$AM$1,F87=$BL$1,F88=$AM$1,F88=$BL$1,F89=$AM$1,F89=$BL$1,F90=$AM$1,F90=$BL$1),0,1)))</f>
        <v/>
      </c>
      <c r="BQ87" s="3" t="str">
        <f>IF($A87&gt;='576way_Regular Symbol(2wild)'!D$16,"",IF(B87=0,"",IF(OR(B87=$BQ$1,B87=$BR$1,B88=$BQ$1,B88=$BR$1,B89=$BQ$1,B89=$BR$1),0,1)))</f>
        <v/>
      </c>
      <c r="BR87" s="3" t="str">
        <f>IF($A87&gt;='576way_Regular Symbol(2wild)'!E$16,"",IF(C87=0,"",IF(OR(C87=$BQ$1,C87=$BR$1,C88=$BQ$1,C88=$BR$1,C89=$BQ$1,C89=$BR$1),0,1)))</f>
        <v/>
      </c>
      <c r="BS87" s="3" t="str">
        <f>IF($A87&gt;='576way_Regular Symbol(2wild)'!F$16,"",IF(D87=0,"",IF(OR(D87=$BQ$1,D87=$BR$1,D88=$BQ$1,D88=$BR$1,D89=$BQ$1,D89=$BR$1,D90=$BQ$1,D90=$BR$1),0,1)))</f>
        <v/>
      </c>
      <c r="BT87" s="3" t="str">
        <f>IF($A87&gt;='576way_Regular Symbol(2wild)'!G$16,"",IF(E87=0,"",IF(OR(E87=$BQ$1,E87=$BR$1,E88=$BQ$1,E88=$BR$1,E89=$BQ$1,E89=$BR$1,E90=$BQ$1,E90=$BR$1),0,1)))</f>
        <v/>
      </c>
      <c r="BU87" s="3" t="str">
        <f>IF($A87&gt;='576way_Regular Symbol(2wild)'!H$16,"",IF(F87=0,"",IF(OR(F87=$BQ$1,F87=$BR$1,F88=$BQ$1,F88=$BR$1,F89=$BQ$1,F89=$BR$1,F90=$BQ$1,F90=$BR$1),0,1)))</f>
        <v/>
      </c>
      <c r="BW87" s="3" t="str">
        <f>IF($A87&gt;='576way_Regular Symbol(2wild)'!D$16,"",IF(B87=0,"",IF(OR(B87=$BW$1,B88=$BW$1,B89=$BW$1,B87=$BX$1,B88=$BX$1,B89=$BX$1),0,1)))</f>
        <v/>
      </c>
      <c r="BX87" s="3" t="str">
        <f>IF($A87&gt;='576way_Regular Symbol(2wild)'!E$16,"",IF(C87=0,"",IF(OR(C87=$BW$1,C88=$BW$1,C89=$BW$1,C87=$BX$1,C88=$BX$1,C89=$BX$1),0,1)))</f>
        <v/>
      </c>
      <c r="BY87" s="3" t="str">
        <f>IF($A87&gt;='576way_Regular Symbol(2wild)'!F$16,"",IF(D87=0,"",IF(OR(D87=$BW$1,D88=$BW$1,D89=$BW$1,D87=$BX$1,D88=$BX$1,D89=$BX$1,D90=$BW$1,D90=$BX$1),0,1)))</f>
        <v/>
      </c>
      <c r="BZ87" s="3" t="str">
        <f>IF($A87&gt;='576way_Regular Symbol(2wild)'!G$16,"",IF(E87=0,"",IF(OR(E87=$BW$1,E88=$BW$1,E89=$BW$1,E87=$BX$1,E88=$BX$1,E89=$BX$1,E90=$BW$1,E90=$BX$1),0,1)))</f>
        <v/>
      </c>
      <c r="CA87" s="3" t="str">
        <f>IF($A87&gt;='576way_Regular Symbol(2wild)'!H$16,"",IF(F87=0,"",IF(OR(F87=$BW$1,F88=$BW$1,F89=$BW$1,F87=$BX$1,F88=$BX$1,F89=$BX$1,F90=$BW$1,F90=$BX$1),0,1)))</f>
        <v/>
      </c>
      <c r="CC87" s="3" t="str">
        <f>IF($A87&gt;='576way_Regular Symbol(2wild)'!D$16,"",IF(B87=0,"",IF(OR(B87=$BW$1,B88=$BW$1,B89=$BW$1,B87=$CD$1,B88=$CD$1,B89=$CD$1),0,1)))</f>
        <v/>
      </c>
      <c r="CD87" s="3" t="str">
        <f>IF($A87&gt;='576way_Regular Symbol(2wild)'!E$16,"",IF(C87=0,"",IF(OR(C87=$BW$1,C88=$BW$1,C89=$BW$1,C87=$CD$1,C88=$CD$1,C89=$CD$1),0,1)))</f>
        <v/>
      </c>
      <c r="CE87" s="3" t="str">
        <f>IF($A87&gt;='576way_Regular Symbol(2wild)'!F$16,"",IF(D87=0,"",IF(OR(D87=$BW$1,D88=$BW$1,D89=$BW$1,D87=$CD$1,D88=$CD$1,D89=$CD$1,D90=$BW$1,D90=$CD$1),0,1)))</f>
        <v/>
      </c>
      <c r="CF87" s="3" t="str">
        <f>IF($A87&gt;='576way_Regular Symbol(2wild)'!G$16,"",IF(E87=0,"",IF(OR(E87=$BW$1,E88=$BW$1,E89=$BW$1,E87=$CD$1,E88=$CD$1,E89=$CD$1,E90=$BW$1,E90=$CD$1),0,1)))</f>
        <v/>
      </c>
      <c r="CG87" s="3" t="str">
        <f>IF($A87&gt;='576way_Regular Symbol(2wild)'!H$16,"",IF(F87=0,"",IF(OR(F87=$BW$1,F88=$BW$1,F89=$BW$1,F87=$CD$1,F88=$CD$1,F89=$CD$1,F90=$BW$1,F90=$CD$1),0,1)))</f>
        <v/>
      </c>
      <c r="CI87" s="3" t="str">
        <f>IF($A87&gt;='576way_Regular Symbol(2wild)'!D$16,"",IF(B87=0,"",IF(OR(B87=$BW$1,B88=$BW$1,B89=$BW$1,B87=$CJ$1,B88=$CJ$1,B89=$CJ$1),0,1)))</f>
        <v/>
      </c>
      <c r="CJ87" s="3" t="str">
        <f>IF($A87&gt;='576way_Regular Symbol(2wild)'!E$16,"",IF(C87=0,"",IF(OR(C87=$BW$1,C88=$BW$1,C89=$BW$1,C87=$CJ$1,C88=$CJ$1,C89=$CJ$1),0,1)))</f>
        <v/>
      </c>
      <c r="CK87" s="3" t="str">
        <f>IF($A87&gt;='576way_Regular Symbol(2wild)'!F$16,"",IF(D87=0,"",IF(OR(D87=$BW$1,D88=$BW$1,D89=$BW$1,D87=$CJ$1,D88=$CJ$1,D89=$CJ$1,D90=$BW$1,D90=$CJ$1),0,1)))</f>
        <v/>
      </c>
      <c r="CL87" s="3" t="str">
        <f>IF($A87&gt;='576way_Regular Symbol(2wild)'!G$16,"",IF(E87=0,"",IF(OR(E87=$BW$1,E88=$BW$1,E89=$BW$1,E87=$CJ$1,E88=$CJ$1,E89=$CJ$1,E90=$BW$1,E90=$CJ$1),0,1)))</f>
        <v/>
      </c>
      <c r="CM87" s="3" t="str">
        <f>IF($A87&gt;='576way_Regular Symbol(2wild)'!H$16,"",IF(F87=0,"",IF(OR(F87=$BW$1,F88=$BW$1,F89=$BW$1,F87=$CJ$1,F88=$CJ$1,F89=$CJ$1,F90=$BW$1,F90=$CJ$1),0,1)))</f>
        <v/>
      </c>
      <c r="CO87" s="3" t="str">
        <f>IF($A87&gt;='576way_Regular Symbol(2wild)'!D$16,"",IF(B87=0,"",IF(OR(B87=$BW$1,B88=$BW$1,B89=$BW$1,B87=$CP$1,B88=$CP$1,B89=$CP$1),0,1)))</f>
        <v/>
      </c>
      <c r="CP87" s="3" t="str">
        <f>IF($A87&gt;='576way_Regular Symbol(2wild)'!E$16,"",IF(C87=0,"",IF(OR(C87=$BW$1,C88=$BW$1,C89=$BW$1,C87=$CP$1,C88=$CP$1,C89=$CP$1),0,1)))</f>
        <v/>
      </c>
      <c r="CQ87" s="3" t="str">
        <f>IF($A87&gt;='576way_Regular Symbol(2wild)'!F$16,"",IF(D87=0,"",IF(OR(D87=$BW$1,D88=$BW$1,D89=$BW$1,D87=$CP$1,D88=$CP$1,D89=$CP$1,D90=$BW$1,D90=$CP$1),0,1)))</f>
        <v/>
      </c>
      <c r="CR87" s="3" t="str">
        <f>IF($A87&gt;='576way_Regular Symbol(2wild)'!G$16,"",IF(E87=0,"",IF(OR(E87=$BW$1,E88=$BW$1,E89=$BW$1,E87=$CP$1,E88=$CP$1,E89=$CP$1,E90=$BW$1,E90=$CP$1),0,1)))</f>
        <v/>
      </c>
      <c r="CS87" s="3" t="str">
        <f>IF($A87&gt;='576way_Regular Symbol(2wild)'!H$16,"",IF(F87=0,"",IF(OR(F87=$BW$1,F88=$BW$1,F89=$BW$1,F87=$CP$1,F88=$CP$1,F89=$CP$1,F90=$BW$1,F90=$CP$1),0,1)))</f>
        <v/>
      </c>
      <c r="CU87" s="3" t="str">
        <f>IF($A87&gt;='576way_Regular Symbol(2wild)'!D$16,"",IF(B87=0,"",IF(OR(B87=$BW$1,B88=$BW$1,B89=$BW$1,B87=$CV$1,B88=$CV$1,B89=$CV$1),0,1)))</f>
        <v/>
      </c>
      <c r="CV87" s="3" t="str">
        <f>IF($A87&gt;='576way_Regular Symbol(2wild)'!E$16,"",IF(C87=0,"",IF(OR(C87=$BW$1,C88=$BW$1,C89=$BW$1,C87=$CV$1,C88=$CV$1,C89=$CV$1),0,1)))</f>
        <v/>
      </c>
      <c r="CW87" s="3" t="str">
        <f>IF($A87&gt;='576way_Regular Symbol(2wild)'!F$16,"",IF(D87=0,"",IF(OR(D87=$BW$1,D88=$BW$1,D89=$BW$1,D87=$CV$1,D88=$CV$1,D89=$CV$1,D90=$BW$1,D90=$CV$1),0,1)))</f>
        <v/>
      </c>
      <c r="CX87" s="3" t="str">
        <f>IF($A87&gt;='576way_Regular Symbol(2wild)'!G$16,"",IF(E87=0,"",IF(OR(E87=$BW$1,E88=$BW$1,E89=$BW$1,E87=$CV$1,E88=$CV$1,E89=$CV$1,E90=$BW$1,E90=$CV$1),0,1)))</f>
        <v/>
      </c>
      <c r="CY87" s="3" t="str">
        <f>IF($A87&gt;='576way_Regular Symbol(2wild)'!H$16,"",IF(F87=0,"",IF(OR(F87=$BW$1,F88=$BW$1,F89=$BW$1,F87=$CV$1,F88=$CV$1,F89=$CV$1,F90=$BW$1,F90=$CV$1),0,1)))</f>
        <v/>
      </c>
    </row>
    <row r="88" spans="1:103">
      <c r="A88" s="337">
        <f>IF('243way_Regular Symbol'!L87="","",'243way_Regular Symbol'!L87)</f>
        <v>84</v>
      </c>
      <c r="B88" s="191" t="str">
        <f>IF('576way_Regular Symbol(2wild)'!Q87="",
IF($A88-'576way_Regular Symbol(2wild)'!D$16&gt;='576way_RegularＸ_W()'!B$2-1,"",VLOOKUP($A88-'576way_Regular Symbol(2wild)'!D$16,'576way_Regular Symbol(2wild)'!$P$3:$U$99,'576way_RegularＸ_W()'!B$3+1,FALSE)),
'576way_Regular Symbol(2wild)'!Q87)</f>
        <v/>
      </c>
      <c r="C88" s="191" t="str">
        <f>IF('576way_Regular Symbol(2wild)'!R87="",
IF($A88-'576way_Regular Symbol(2wild)'!E$16&gt;='576way_RegularＸ_W()'!C$2-1,"",VLOOKUP($A88-'576way_Regular Symbol(2wild)'!E$16,'576way_Regular Symbol(2wild)'!$P$3:$U$99,'576way_RegularＸ_W()'!C$3+1,FALSE)),
'576way_Regular Symbol(2wild)'!R87)</f>
        <v/>
      </c>
      <c r="D88" s="191" t="str">
        <f>IF('576way_Regular Symbol(2wild)'!S87="",
IF($A88-'576way_Regular Symbol(2wild)'!F$16&gt;='576way_RegularＸ_W()'!D$2-1,"",VLOOKUP($A88-'576way_Regular Symbol(2wild)'!F$16,'576way_Regular Symbol(2wild)'!$P$3:$U$99,'576way_RegularＸ_W()'!D$3+1,FALSE)),
'576way_Regular Symbol(2wild)'!S87)</f>
        <v/>
      </c>
      <c r="E88" s="191" t="str">
        <f>IF('576way_Regular Symbol(2wild)'!T87="",
IF($A88-'576way_Regular Symbol(2wild)'!G$16&gt;='576way_RegularＸ_W()'!E$2-1,"",VLOOKUP($A88-'576way_Regular Symbol(2wild)'!G$16,'576way_Regular Symbol(2wild)'!$P$3:$U$99,'576way_RegularＸ_W()'!E$3+1,FALSE)),
'576way_Regular Symbol(2wild)'!T87)</f>
        <v/>
      </c>
      <c r="F88" s="191" t="str">
        <f>IF('576way_Regular Symbol(2wild)'!U87="",
IF($A88-'576way_Regular Symbol(2wild)'!H$16&gt;='576way_RegularＸ_W()'!F$2-1,"",VLOOKUP($A88-'576way_Regular Symbol(2wild)'!H$16,'576way_Regular Symbol(2wild)'!$P$3:$U$99,'576way_RegularＸ_W()'!F$3+1,FALSE)),
'576way_Regular Symbol(2wild)'!U87)</f>
        <v/>
      </c>
      <c r="N88" s="363">
        <f t="shared" si="77"/>
        <v>84</v>
      </c>
      <c r="O88" s="344" t="str">
        <f>IF($A88&gt;='576way_Regular Symbol(2wild)'!D$16,"",IF(B88="","",IF(OR(B88=$O$1,B88=$P$1,B89=$O$1,B89=$P$1,B90=$O$1,B90=$P$1),0,1)))</f>
        <v/>
      </c>
      <c r="P88" s="344" t="str">
        <f>IF($A88&gt;='576way_Regular Symbol(2wild)'!E$16,"",IF(C88="","",IF(OR(C88=$O$1,C88=$P$1,C89=$O$1,C89=$P$1,C90=$O$1,C90=$P$1),0,1)))</f>
        <v/>
      </c>
      <c r="Q88" s="344" t="str">
        <f>IF($A88&gt;='576way_Regular Symbol(2wild)'!F$16,"",IF(D88="","",IF(OR(D88=$O$1,D88=$P$1,D89=$O$1,D89=$P$1,D90=$O$1,D90=$P$1,D91=$O$1,D91=$P$1),0,1)))</f>
        <v/>
      </c>
      <c r="R88" s="344" t="str">
        <f>IF($A88&gt;='576way_Regular Symbol(2wild)'!G$16,"",IF(E88="","",IF(OR(E88=$O$1,E88=$P$1,E89=$O$1,E89=$P$1,E90=$O$1,E90=$P$1,E91=$O$1,E91=$P$1),0,1)))</f>
        <v/>
      </c>
      <c r="S88" s="344" t="str">
        <f>IF($A88&gt;='576way_Regular Symbol(2wild)'!H$16,"",IF(F88="","",IF(OR(F88=$O$1,F88=$P$1,F89=$O$1,F89=$P$1,F90=$O$1,F90=$P$1,F91=$O$1,F91=$P$1),0,1)))</f>
        <v/>
      </c>
      <c r="U88" s="344" t="str">
        <f>IF($A88&gt;='576way_Regular Symbol(2wild)'!D$16,"",IF(B88=0,"",IF(OR(B88=$U$1,B88=$V$1,B89=$U$1,B89=$V$1,B90=$U$1,B90=$V$1),0,1)))</f>
        <v/>
      </c>
      <c r="V88" s="344" t="str">
        <f>IF($A88&gt;='576way_Regular Symbol(2wild)'!E$16,"",IF(C88=0,"",IF(OR(C88=$U$1,C88=$V$1,C89=$U$1,C89=$V$1,C90=$U$1,C90=$V$1),0,1)))</f>
        <v/>
      </c>
      <c r="W88" s="3" t="str">
        <f>IF($A88&gt;='576way_Regular Symbol(2wild)'!F$16,"",IF(D88=0,"",IF(OR(D88=$U$1,D88=$V$1,D89=$U$1,D89=$V$1,D90=$U$1,D90=$V$1,D91=$U$1,D91=$V$1),0,1)))</f>
        <v/>
      </c>
      <c r="X88" s="3" t="str">
        <f>IF($A88&gt;='576way_Regular Symbol(2wild)'!G$16,"",IF(E88=0,"",IF(OR(E88=$U$1,E88=$V$1,E89=$U$1,E89=$V$1,E90=$U$1,E90=$V$1,E91=$U$1,E91=$V$1),0,1)))</f>
        <v/>
      </c>
      <c r="Y88" s="3" t="str">
        <f>IF($A88&gt;='576way_Regular Symbol(2wild)'!H$16,"",IF(F88=0,"",IF(OR(F88=$U$1,F88=$V$1,F89=$U$1,F89=$V$1,F90=$U$1,F90=$V$1,F91=$U$1,F91=$V$1),0,1)))</f>
        <v/>
      </c>
      <c r="AA88" s="344" t="str">
        <f>IF($A88&gt;='576way_Regular Symbol(2wild)'!D$16,"",IF(B88=0,"",IF(OR(B88=$AA$1,B88=$AB$1,B89=$AA$1,B89=$AB$1,B90=$AA$1,,B90=$AB$1),0,1)))</f>
        <v/>
      </c>
      <c r="AB88" s="344" t="str">
        <f>IF($A88&gt;='576way_Regular Symbol(2wild)'!E$16,"",IF(C88=0,"",IF(OR(C88=$AA$1,C88=$AB$1,C89=$AA$1,C89=$AB$1,C90=$AA$1,,C90=$AB$1),0,1)))</f>
        <v/>
      </c>
      <c r="AC88" s="3" t="str">
        <f>IF($A88&gt;='576way_Regular Symbol(2wild)'!F$16,"",IF(D88=0,"",IF(OR(D88=$AA$1,D88=$AB$1,D89=$AA$1,D89=$AB$1,D90=$AA$1,D90=$AB$1,D91=$AA$1,D91=$AB$1),0,1)))</f>
        <v/>
      </c>
      <c r="AD88" s="3" t="str">
        <f>IF($A88&gt;='576way_Regular Symbol(2wild)'!G$16,"",IF(E88=0,"",IF(OR(E88=$AA$1,E88=$AB$1,E89=$AA$1,E89=$AB$1,E90=$AA$1,E90=$AB$1,E91=$AA$1,E91=$AB$1),0,1)))</f>
        <v/>
      </c>
      <c r="AE88" s="3" t="str">
        <f>IF($A88&gt;='576way_Regular Symbol(2wild)'!H$16,"",IF(F88=0,"",IF(OR(F88=$AA$1,F88=$AB$1,F89=$AA$1,F89=$AB$1,F90=$AA$1,F90=$AB$1,F91=$AA$1,F91=$AB$1),0,1)))</f>
        <v/>
      </c>
      <c r="AG88" s="344" t="str">
        <f>IF($A88&gt;='576way_Regular Symbol(2wild)'!D$16,"",IF(B88=0,"",IF(OR(B88=$AG$1,B88=$AH$1,B89=$AG$1,B89=$AH$1,B90=$AG$1,B90=$AH$1),0,1)))</f>
        <v/>
      </c>
      <c r="AH88" s="344" t="str">
        <f>IF($A88&gt;='576way_Regular Symbol(2wild)'!E$16,"",IF(C88=0,"",IF(OR(C88=$AG$1,C88=$AH$1,C89=$AG$1,C89=$AH$1,C90=$AG$1,C90=$AH$1),0,1)))</f>
        <v/>
      </c>
      <c r="AI88" s="3" t="str">
        <f>IF($A88&gt;='576way_Regular Symbol(2wild)'!F$16,"",IF(D88=0,"",IF(OR(D88=$AG$1,D88=$AH$1,D89=$AG$1,D89=$AH$1,D90=$AG$1,D90=$AH$1,D91=$AG$1,D91=$AH$1),0,1)))</f>
        <v/>
      </c>
      <c r="AJ88" s="3" t="str">
        <f>IF($A88&gt;='576way_Regular Symbol(2wild)'!G$16,"",IF(E88=0,"",IF(OR(E88=$AG$1,E88=$AH$1,E89=$AG$1,E89=$AH$1,E90=$AG$1,E90=$AH$1,E91=$AG$1,E91=$AH$1),0,1)))</f>
        <v/>
      </c>
      <c r="AK88" s="3" t="str">
        <f>IF($A88&gt;='576way_Regular Symbol(2wild)'!H$16,"",IF(F88=0,"",IF(OR(F88=$AG$1,F88=$AH$1,F89=$AG$1,F89=$AH$1,F90=$AG$1,F90=$AH$1,F91=$AG$1,F91=$AH$1),0,1)))</f>
        <v/>
      </c>
      <c r="AM88" s="344" t="str">
        <f>IF($A88&gt;='576way_Regular Symbol(2wild)'!D$16,"",IF(B88=0,"",IF(OR(B88=$AM$1,B88=$AN$1,B89=$AM$1,B89=$AN$1,B90=$AM$1,B90=$AN$1),0,1)))</f>
        <v/>
      </c>
      <c r="AN88" s="344" t="str">
        <f>IF($A88&gt;='576way_Regular Symbol(2wild)'!E$16,"",IF(C88=0,"",IF(OR(C88=$AM$1,C88=$AN$1,C89=$AM$1,C89=$AN$1,C90=$AM$1,C90=$AN$1),0,1)))</f>
        <v/>
      </c>
      <c r="AO88" s="3" t="str">
        <f>IF($A88&gt;='576way_Regular Symbol(2wild)'!F$16,"",IF(D88=0,"",IF(OR(D88=$AM$1,D88=$AN$1,D89=$AM$1,D89=$AN$1,D90=$AM$1,D90=$AN$1,D91=$AM$1,D91=$AN$1),0,1)))</f>
        <v/>
      </c>
      <c r="AP88" s="3" t="str">
        <f>IF($A88&gt;='576way_Regular Symbol(2wild)'!G$16,"",IF(E88=0,"",IF(OR(E88=$AM$1,E88=$AN$1,E89=$AM$1,E89=$AN$1,E90=$AM$1,E90=$AN$1,E91=$AM$1,E91=$AN$1),0,1)))</f>
        <v/>
      </c>
      <c r="AQ88" s="3" t="str">
        <f>IF($A88&gt;='576way_Regular Symbol(2wild)'!H$16,"",IF(F88=0,"",IF(OR(F88=$AM$1,F88=$AN$1,F89=$AM$1,F89=$AN$1,F90=$AM$1,F90=$AN$1,F91=$AM$1,F91=$AN$1),0,1)))</f>
        <v/>
      </c>
      <c r="AS88" s="344" t="str">
        <f>IF($A88&gt;='576way_Regular Symbol(2wild)'!D$16,"",IF(B88=0,"",IF(OR(B88=$AM$1,B88=$AT$1,B89=$AM$1,B89=$AT$1,B90=$AM$1,B90=$AT$1),0,1)))</f>
        <v/>
      </c>
      <c r="AT88" s="344" t="str">
        <f>IF($A88&gt;='576way_Regular Symbol(2wild)'!E$16,"",IF(C88=0,"",IF(OR(C88=$AM$1,C88=$AT$1,C89=$AM$1,C89=$AT$1,C90=$AM$1,C90=$AT$1),0,1)))</f>
        <v/>
      </c>
      <c r="AU88" s="3" t="str">
        <f>IF($A88&gt;='576way_Regular Symbol(2wild)'!F$16,"",IF(D88=0,"",IF(OR(D88=$AM$1,D88=$AT$1,D89=$AM$1,D89=$AT$1,D90=$AM$1,D90=$AT$1,D91=$AM$1,D91=$AT$1),0,1)))</f>
        <v/>
      </c>
      <c r="AV88" s="3" t="str">
        <f>IF($A88&gt;='576way_Regular Symbol(2wild)'!G$16,"",IF(E88=0,"",IF(OR(E88=$AM$1,E88=$AT$1,E89=$AM$1,E89=$AT$1,E90=$AM$1,E90=$AT$1,E91=$AM$1,E91=$AT$1),0,1)))</f>
        <v/>
      </c>
      <c r="AW88" s="3" t="str">
        <f>IF($A88&gt;='576way_Regular Symbol(2wild)'!H$16,"",IF(F88=0,"",IF(OR(F88=$AM$1,F88=$AT$1,F89=$AM$1,F89=$AT$1,F90=$AM$1,F90=$AT$1,F91=$AM$1,F91=$AT$1),0,1)))</f>
        <v/>
      </c>
      <c r="AY88" s="344" t="str">
        <f>IF($A88&gt;='576way_Regular Symbol(2wild)'!D$16,"",IF(B88=0,"",IF(OR(B88=$AM$1,B88=$AZ$1,B89=$AM$1,B89=$AZ$1,B90=$AM$1,B90=$AZ$1),0,1)))</f>
        <v/>
      </c>
      <c r="AZ88" s="344" t="str">
        <f>IF($A88&gt;='576way_Regular Symbol(2wild)'!E$16,"",IF(C88=0,"",IF(OR(C88=$AM$1,C88=$AZ$1,C89=$AM$1,C89=$AZ$1,C90=$AM$1,C90=$AZ$1),0,1)))</f>
        <v/>
      </c>
      <c r="BA88" s="3" t="str">
        <f>IF($A88&gt;='576way_Regular Symbol(2wild)'!F$16,"",IF(D88=0,"",IF(OR(D88=$AM$1,D88=$AZ$1,D89=$AM$1,D89=$AZ$1,D90=$AM$1,D90=$AZ$1,D91=$AM$1,D91=$AZ$1),0,1)))</f>
        <v/>
      </c>
      <c r="BB88" s="3" t="str">
        <f>IF($A88&gt;='576way_Regular Symbol(2wild)'!G$16,"",IF(E88=0,"",IF(OR(E88=$AM$1,E88=$AZ$1,E89=$AM$1,E89=$AZ$1,E90=$AM$1,E90=$AZ$1,E91=$AM$1,E91=$AZ$1),0,1)))</f>
        <v/>
      </c>
      <c r="BC88" s="3" t="str">
        <f>IF($A88&gt;='576way_Regular Symbol(2wild)'!H$16,"",IF(F88=0,"",IF(OR(F88=$AM$1,F88=$AZ$1,F89=$AM$1,F89=$AZ$1,F90=$AM$1,F90=$AZ$1,F91=$AM$1,F91=$AZ$1),0,1)))</f>
        <v/>
      </c>
      <c r="BE88" s="344" t="str">
        <f>IF($A88&gt;='576way_Regular Symbol(2wild)'!D$16,"",IF(B88=0,"",IF(OR(B88=$AM$1,B88=$BF$1,B89=$AM$1,B89=$BF$1,B90=$AM$1,B90=$BF$1),0,1)))</f>
        <v/>
      </c>
      <c r="BF88" s="344" t="str">
        <f>IF($A88&gt;='576way_Regular Symbol(2wild)'!E$16,"",IF(C88=0,"",IF(OR(C88=$AM$1,C88=$BF$1,C89=$AM$1,C89=$BF$1,C90=$AM$1,C90=$BF$1),0,1)))</f>
        <v/>
      </c>
      <c r="BG88" s="3" t="str">
        <f>IF($A88&gt;='576way_Regular Symbol(2wild)'!F$16,"",IF(D88=0,"",COUNTIF(D88:D91,$BF$1)))</f>
        <v/>
      </c>
      <c r="BH88" s="3" t="str">
        <f>IF($A88&gt;='576way_Regular Symbol(2wild)'!G$16,"",IF(E88=0,"",COUNTIF(E88:E91,$BF$1)))</f>
        <v/>
      </c>
      <c r="BI88" s="3" t="str">
        <f>IF($A88&gt;='576way_Regular Symbol(2wild)'!H$16,"",IF(F88=0,"",COUNTIF(F88:F91,$BF$1)))</f>
        <v/>
      </c>
      <c r="BK88" s="344" t="str">
        <f>IF($A88&gt;='576way_Regular Symbol(2wild)'!D$16,"",IF(B88=0,"",IF(OR(B88=$AM$1,B88=$BL$1,B89=$AM$1,B89=$BL$1,B90=$AM$1,B90=$BL$1),0,1)))</f>
        <v/>
      </c>
      <c r="BL88" s="344" t="str">
        <f>IF($A88&gt;='576way_Regular Symbol(2wild)'!E$16,"",IF(C88=0,"",IF(OR(C88=$AM$1,C88=$BL$1,C89=$AM$1,C89=$BL$1,C90=$AM$1,C90=$BL$1),0,1)))</f>
        <v/>
      </c>
      <c r="BM88" s="3" t="str">
        <f>IF($A88&gt;='576way_Regular Symbol(2wild)'!F$16,"",IF(D88=0,"",IF(OR(D88=$AM$1,D88=$BL$1,D89=$AM$1,D89=$BL$1,D90=$AM$1,D90=$BL$1,D91=$AM$1,D91=$BL$1),0,1)))</f>
        <v/>
      </c>
      <c r="BN88" s="3" t="str">
        <f>IF($A88&gt;='576way_Regular Symbol(2wild)'!G$16,"",IF(E88=0,"",IF(OR(E88=$AM$1,E88=$BL$1,E89=$AM$1,E89=$BL$1,E90=$AM$1,E90=$BL$1,E91=$AM$1,E91=$BL$1),0,1)))</f>
        <v/>
      </c>
      <c r="BO88" s="3" t="str">
        <f>IF($A88&gt;='576way_Regular Symbol(2wild)'!H$16,"",IF(F88=0,"",IF(OR(F88=$AM$1,F88=$BL$1,F89=$AM$1,F89=$BL$1,F90=$AM$1,F90=$BL$1,F91=$AM$1,F91=$BL$1),0,1)))</f>
        <v/>
      </c>
      <c r="BQ88" s="3" t="str">
        <f>IF($A88&gt;='576way_Regular Symbol(2wild)'!D$16,"",IF(B88=0,"",IF(OR(B88=$BQ$1,B88=$BR$1,B89=$BQ$1,B89=$BR$1,B90=$BQ$1,B90=$BR$1),0,1)))</f>
        <v/>
      </c>
      <c r="BR88" s="3" t="str">
        <f>IF($A88&gt;='576way_Regular Symbol(2wild)'!E$16,"",IF(C88=0,"",IF(OR(C88=$BQ$1,C88=$BR$1,C89=$BQ$1,C89=$BR$1,C90=$BQ$1,C90=$BR$1),0,1)))</f>
        <v/>
      </c>
      <c r="BS88" s="3" t="str">
        <f>IF($A88&gt;='576way_Regular Symbol(2wild)'!F$16,"",IF(D88=0,"",IF(OR(D88=$BQ$1,D88=$BR$1,D89=$BQ$1,D89=$BR$1,D90=$BQ$1,D90=$BR$1,D91=$BQ$1,D91=$BR$1),0,1)))</f>
        <v/>
      </c>
      <c r="BT88" s="3" t="str">
        <f>IF($A88&gt;='576way_Regular Symbol(2wild)'!G$16,"",IF(E88=0,"",IF(OR(E88=$BQ$1,E88=$BR$1,E89=$BQ$1,E89=$BR$1,E90=$BQ$1,E90=$BR$1,E91=$BQ$1,E91=$BR$1),0,1)))</f>
        <v/>
      </c>
      <c r="BU88" s="3" t="str">
        <f>IF($A88&gt;='576way_Regular Symbol(2wild)'!H$16,"",IF(F88=0,"",IF(OR(F88=$BQ$1,F88=$BR$1,F89=$BQ$1,F89=$BR$1,F90=$BQ$1,F90=$BR$1,F91=$BQ$1,F91=$BR$1),0,1)))</f>
        <v/>
      </c>
      <c r="BW88" s="3" t="str">
        <f>IF($A88&gt;='576way_Regular Symbol(2wild)'!D$16,"",IF(B88=0,"",IF(OR(B88=$BW$1,B89=$BW$1,B90=$BW$1,B88=$BX$1,B89=$BX$1,B90=$BX$1),0,1)))</f>
        <v/>
      </c>
      <c r="BX88" s="3" t="str">
        <f>IF($A88&gt;='576way_Regular Symbol(2wild)'!E$16,"",IF(C88=0,"",IF(OR(C88=$BW$1,C89=$BW$1,C90=$BW$1,C88=$BX$1,C89=$BX$1,C90=$BX$1),0,1)))</f>
        <v/>
      </c>
      <c r="BY88" s="3" t="str">
        <f>IF($A88&gt;='576way_Regular Symbol(2wild)'!F$16,"",IF(D88=0,"",IF(OR(D88=$BW$1,D89=$BW$1,D90=$BW$1,D88=$BX$1,D89=$BX$1,D90=$BX$1,D91=$BW$1,D91=$BX$1),0,1)))</f>
        <v/>
      </c>
      <c r="BZ88" s="3" t="str">
        <f>IF($A88&gt;='576way_Regular Symbol(2wild)'!G$16,"",IF(E88=0,"",IF(OR(E88=$BW$1,E89=$BW$1,E90=$BW$1,E88=$BX$1,E89=$BX$1,E90=$BX$1,E91=$BW$1,E91=$BX$1),0,1)))</f>
        <v/>
      </c>
      <c r="CA88" s="3" t="str">
        <f>IF($A88&gt;='576way_Regular Symbol(2wild)'!H$16,"",IF(F88=0,"",IF(OR(F88=$BW$1,F89=$BW$1,F90=$BW$1,F88=$BX$1,F89=$BX$1,F90=$BX$1,F91=$BW$1,F91=$BX$1),0,1)))</f>
        <v/>
      </c>
      <c r="CC88" s="3" t="str">
        <f>IF($A88&gt;='576way_Regular Symbol(2wild)'!D$16,"",IF(B88=0,"",IF(OR(B88=$BW$1,B89=$BW$1,B90=$BW$1,B88=$CD$1,B89=$CD$1,B90=$CD$1),0,1)))</f>
        <v/>
      </c>
      <c r="CD88" s="3" t="str">
        <f>IF($A88&gt;='576way_Regular Symbol(2wild)'!E$16,"",IF(C88=0,"",IF(OR(C88=$BW$1,C89=$BW$1,C90=$BW$1,C88=$CD$1,C89=$CD$1,C90=$CD$1),0,1)))</f>
        <v/>
      </c>
      <c r="CE88" s="3" t="str">
        <f>IF($A88&gt;='576way_Regular Symbol(2wild)'!F$16,"",IF(D88=0,"",IF(OR(D88=$BW$1,D89=$BW$1,D90=$BW$1,D88=$CD$1,D89=$CD$1,D90=$CD$1,D91=$BW$1,D91=$CD$1),0,1)))</f>
        <v/>
      </c>
      <c r="CF88" s="3" t="str">
        <f>IF($A88&gt;='576way_Regular Symbol(2wild)'!G$16,"",IF(E88=0,"",IF(OR(E88=$BW$1,E89=$BW$1,E90=$BW$1,E88=$CD$1,E89=$CD$1,E90=$CD$1,E91=$BW$1,E91=$CD$1),0,1)))</f>
        <v/>
      </c>
      <c r="CG88" s="3" t="str">
        <f>IF($A88&gt;='576way_Regular Symbol(2wild)'!H$16,"",IF(F88=0,"",IF(OR(F88=$BW$1,F89=$BW$1,F90=$BW$1,F88=$CD$1,F89=$CD$1,F90=$CD$1,F91=$BW$1,F91=$CD$1),0,1)))</f>
        <v/>
      </c>
      <c r="CI88" s="3" t="str">
        <f>IF($A88&gt;='576way_Regular Symbol(2wild)'!D$16,"",IF(B88=0,"",IF(OR(B88=$BW$1,B89=$BW$1,B90=$BW$1,B88=$CJ$1,B89=$CJ$1,B90=$CJ$1),0,1)))</f>
        <v/>
      </c>
      <c r="CJ88" s="3" t="str">
        <f>IF($A88&gt;='576way_Regular Symbol(2wild)'!E$16,"",IF(C88=0,"",IF(OR(C88=$BW$1,C89=$BW$1,C90=$BW$1,C88=$CJ$1,C89=$CJ$1,C90=$CJ$1),0,1)))</f>
        <v/>
      </c>
      <c r="CK88" s="3" t="str">
        <f>IF($A88&gt;='576way_Regular Symbol(2wild)'!F$16,"",IF(D88=0,"",IF(OR(D88=$BW$1,D89=$BW$1,D90=$BW$1,D88=$CJ$1,D89=$CJ$1,D90=$CJ$1,D91=$BW$1,D91=$CJ$1),0,1)))</f>
        <v/>
      </c>
      <c r="CL88" s="3" t="str">
        <f>IF($A88&gt;='576way_Regular Symbol(2wild)'!G$16,"",IF(E88=0,"",IF(OR(E88=$BW$1,E89=$BW$1,E90=$BW$1,E88=$CJ$1,E89=$CJ$1,E90=$CJ$1,E91=$BW$1,E91=$CJ$1),0,1)))</f>
        <v/>
      </c>
      <c r="CM88" s="3" t="str">
        <f>IF($A88&gt;='576way_Regular Symbol(2wild)'!H$16,"",IF(F88=0,"",IF(OR(F88=$BW$1,F89=$BW$1,F90=$BW$1,F88=$CJ$1,F89=$CJ$1,F90=$CJ$1,F91=$BW$1,F91=$CJ$1),0,1)))</f>
        <v/>
      </c>
      <c r="CO88" s="3" t="str">
        <f>IF($A88&gt;='576way_Regular Symbol(2wild)'!D$16,"",IF(B88=0,"",IF(OR(B88=$BW$1,B89=$BW$1,B90=$BW$1,B88=$CP$1,B89=$CP$1,B90=$CP$1),0,1)))</f>
        <v/>
      </c>
      <c r="CP88" s="3" t="str">
        <f>IF($A88&gt;='576way_Regular Symbol(2wild)'!E$16,"",IF(C88=0,"",IF(OR(C88=$BW$1,C89=$BW$1,C90=$BW$1,C88=$CP$1,C89=$CP$1,C90=$CP$1),0,1)))</f>
        <v/>
      </c>
      <c r="CQ88" s="3" t="str">
        <f>IF($A88&gt;='576way_Regular Symbol(2wild)'!F$16,"",IF(D88=0,"",IF(OR(D88=$BW$1,D89=$BW$1,D90=$BW$1,D88=$CP$1,D89=$CP$1,D90=$CP$1,D91=$BW$1,D91=$CP$1),0,1)))</f>
        <v/>
      </c>
      <c r="CR88" s="3" t="str">
        <f>IF($A88&gt;='576way_Regular Symbol(2wild)'!G$16,"",IF(E88=0,"",IF(OR(E88=$BW$1,E89=$BW$1,E90=$BW$1,E88=$CP$1,E89=$CP$1,E90=$CP$1,E91=$BW$1,E91=$CP$1),0,1)))</f>
        <v/>
      </c>
      <c r="CS88" s="3" t="str">
        <f>IF($A88&gt;='576way_Regular Symbol(2wild)'!H$16,"",IF(F88=0,"",IF(OR(F88=$BW$1,F89=$BW$1,F90=$BW$1,F88=$CP$1,F89=$CP$1,F90=$CP$1,F91=$BW$1,F91=$CP$1),0,1)))</f>
        <v/>
      </c>
      <c r="CU88" s="3" t="str">
        <f>IF($A88&gt;='576way_Regular Symbol(2wild)'!D$16,"",IF(B88=0,"",IF(OR(B88=$BW$1,B89=$BW$1,B90=$BW$1,B88=$CV$1,B89=$CV$1,B90=$CV$1),0,1)))</f>
        <v/>
      </c>
      <c r="CV88" s="3" t="str">
        <f>IF($A88&gt;='576way_Regular Symbol(2wild)'!E$16,"",IF(C88=0,"",IF(OR(C88=$BW$1,C89=$BW$1,C90=$BW$1,C88=$CV$1,C89=$CV$1,C90=$CV$1),0,1)))</f>
        <v/>
      </c>
      <c r="CW88" s="3" t="str">
        <f>IF($A88&gt;='576way_Regular Symbol(2wild)'!F$16,"",IF(D88=0,"",IF(OR(D88=$BW$1,D89=$BW$1,D90=$BW$1,D88=$CV$1,D89=$CV$1,D90=$CV$1,D91=$BW$1,D91=$CV$1),0,1)))</f>
        <v/>
      </c>
      <c r="CX88" s="3" t="str">
        <f>IF($A88&gt;='576way_Regular Symbol(2wild)'!G$16,"",IF(E88=0,"",IF(OR(E88=$BW$1,E89=$BW$1,E90=$BW$1,E88=$CV$1,E89=$CV$1,E90=$CV$1,E91=$BW$1,E91=$CV$1),0,1)))</f>
        <v/>
      </c>
      <c r="CY88" s="3" t="str">
        <f>IF($A88&gt;='576way_Regular Symbol(2wild)'!H$16,"",IF(F88=0,"",IF(OR(F88=$BW$1,F89=$BW$1,F90=$BW$1,F88=$CV$1,F89=$CV$1,F90=$CV$1,F91=$BW$1,F91=$CV$1),0,1)))</f>
        <v/>
      </c>
    </row>
    <row r="89" spans="1:103">
      <c r="A89" s="335"/>
      <c r="B89" s="191"/>
      <c r="C89" s="191"/>
      <c r="D89" s="191"/>
      <c r="E89" s="191"/>
      <c r="F89" s="338"/>
      <c r="N89" s="363" t="str">
        <f t="shared" si="77"/>
        <v/>
      </c>
      <c r="O89" s="344" t="str">
        <f>IF($A89&gt;='576way_Regular Symbol(2wild)'!D$16,"",IF(B89="","",IF(OR(B89=$O$1,B89=$P$1,B90=$O$1,B90=$P$1,B91=$O$1,B91=$P$1),0,1)))</f>
        <v/>
      </c>
      <c r="P89" s="344" t="str">
        <f>IF($A89&gt;='576way_Regular Symbol(2wild)'!E$16,"",IF(C89="","",IF(OR(C89=$O$1,C89=$P$1,C90=$O$1,C90=$P$1,C91=$O$1,C91=$P$1),0,1)))</f>
        <v/>
      </c>
      <c r="Q89" s="344" t="str">
        <f>IF($A89&gt;='576way_Regular Symbol(2wild)'!F$16,"",IF(D89="","",IF(OR(D89=$O$1,D89=$P$1,D90=$O$1,D90=$P$1,D91=$O$1,D91=$P$1,D92=$O$1,D92=$P$1),0,1)))</f>
        <v/>
      </c>
      <c r="R89" s="344" t="str">
        <f>IF($A89&gt;='576way_Regular Symbol(2wild)'!G$16,"",IF(E89="","",IF(OR(E89=$O$1,E89=$P$1,E90=$O$1,E90=$P$1,E91=$O$1,E91=$P$1,E92=$O$1,E92=$P$1),0,1)))</f>
        <v/>
      </c>
      <c r="S89" s="344" t="str">
        <f>IF($A89&gt;='576way_Regular Symbol(2wild)'!H$16,"",IF(F89="","",IF(OR(F89=$O$1,F89=$P$1,F90=$O$1,F90=$P$1,F91=$O$1,F91=$P$1,F92=$O$1,F92=$P$1),0,1)))</f>
        <v/>
      </c>
      <c r="U89" s="344"/>
      <c r="V89" s="3"/>
      <c r="W89" s="3"/>
      <c r="X89" s="3"/>
      <c r="Y89" s="135"/>
      <c r="AA89" s="344" t="str">
        <f>IF($A89&gt;='576way_Regular Symbol(2wild)'!D$16,"",IF(B89=0,"",IF(OR(B89=$AA$1,B89=$AB$1,B90=$AA$1,B90=$AB$1,B91=$AA$1,,B91=$AB$1),0,1)))</f>
        <v/>
      </c>
      <c r="AB89" s="344" t="str">
        <f>IF($A89&gt;='576way_Regular Symbol(2wild)'!E$16,"",IF(C89=0,"",IF(OR(C89=$AA$1,C89=$AB$1,C90=$AA$1,C90=$AB$1,C91=$AA$1,,C91=$AB$1),0,1)))</f>
        <v/>
      </c>
      <c r="AC89" s="3" t="str">
        <f>IF($A89&gt;='576way_Regular Symbol(2wild)'!F$16,"",IF(D89=0,"",IF(OR(D89=$AA$1,D89=$AB$1,D90=$AA$1,D90=$AB$1,D91=$AA$1,D91=$AB$1,D92=$AA$1,D92=$AB$1),0,1)))</f>
        <v/>
      </c>
      <c r="AD89" s="3" t="str">
        <f>IF($A89&gt;='576way_Regular Symbol(2wild)'!G$16,"",IF(E89=0,"",IF(OR(E89=$AA$1,E89=$AB$1,E90=$AA$1,E90=$AB$1,E91=$AA$1,E91=$AB$1,E92=$AA$1,E92=$AB$1),0,1)))</f>
        <v/>
      </c>
      <c r="AE89" s="3" t="str">
        <f>IF($A89&gt;='576way_Regular Symbol(2wild)'!H$16,"",IF(F89=0,"",IF(OR(F89=$AA$1,F89=$AB$1,F90=$AA$1,F90=$AB$1,F91=$AA$1,F91=$AB$1,F92=$AA$1,F92=$AB$1),0,1)))</f>
        <v/>
      </c>
      <c r="AG89" s="344" t="str">
        <f>IF($A89&gt;='576way_Regular Symbol(2wild)'!D$16,"",IF(B89=0,"",IF(OR(B89=$AG$1,B89=$AH$1,B90=$AG$1,B90=$AH$1,B91=$AG$1,B91=$AH$1),0,1)))</f>
        <v/>
      </c>
      <c r="AH89" s="344" t="str">
        <f>IF($A89&gt;='576way_Regular Symbol(2wild)'!E$16,"",IF(C89=0,"",IF(OR(C89=$AG$1,C89=$AH$1,C90=$AG$1,C90=$AH$1,C91=$AG$1,C91=$AH$1),0,1)))</f>
        <v/>
      </c>
      <c r="AI89" s="3" t="str">
        <f>IF($A89&gt;='576way_Regular Symbol(2wild)'!F$16,"",IF(D89=0,"",IF(OR(D89=$AG$1,D89=$AH$1,D90=$AG$1,D90=$AH$1,D91=$AG$1,D91=$AH$1,D92=$AG$1,D92=$AH$1),0,1)))</f>
        <v/>
      </c>
      <c r="AJ89" s="3" t="str">
        <f>IF($A89&gt;='576way_Regular Symbol(2wild)'!G$16,"",IF(E89=0,"",IF(OR(E89=$AG$1,E89=$AH$1,E90=$AG$1,E90=$AH$1,E91=$AG$1,E91=$AH$1,E92=$AG$1,E92=$AH$1),0,1)))</f>
        <v/>
      </c>
      <c r="AK89" s="3" t="str">
        <f>IF($A89&gt;='576way_Regular Symbol(2wild)'!H$16,"",IF(F89=0,"",IF(OR(F89=$AG$1,F89=$AH$1,F90=$AG$1,F90=$AH$1,F91=$AG$1,F91=$AH$1,F92=$AG$1,F92=$AH$1),0,1)))</f>
        <v/>
      </c>
      <c r="AM89" s="344" t="str">
        <f>IF($A89&gt;='576way_Regular Symbol(2wild)'!D$16,"",IF(B89=0,"",IF(OR(B89=$AM$1,B89=$AN$1,B90=$AM$1,B90=$AN$1,B91=$AM$1,B91=$AN$1),0,1)))</f>
        <v/>
      </c>
      <c r="AN89" s="344" t="str">
        <f>IF($A89&gt;='576way_Regular Symbol(2wild)'!E$16,"",IF(C89=0,"",IF(OR(C89=$AM$1,C89=$AN$1,C90=$AM$1,C90=$AN$1,C91=$AM$1,C91=$AN$1),0,1)))</f>
        <v/>
      </c>
      <c r="AO89" s="3" t="str">
        <f>IF($A89&gt;='576way_Regular Symbol(2wild)'!F$16,"",IF(D89=0,"",IF(OR(D89=$AM$1,D89=$AN$1,D90=$AM$1,D90=$AN$1,D91=$AM$1,D91=$AN$1,D92=$AM$1,D92=$AN$1),0,1)))</f>
        <v/>
      </c>
      <c r="AP89" s="3" t="str">
        <f>IF($A89&gt;='576way_Regular Symbol(2wild)'!G$16,"",IF(E89=0,"",IF(OR(E89=$AM$1,E89=$AN$1,E90=$AM$1,E90=$AN$1,E91=$AM$1,E91=$AN$1,E92=$AM$1,E92=$AN$1),0,1)))</f>
        <v/>
      </c>
      <c r="AQ89" s="3" t="str">
        <f>IF($A89&gt;='576way_Regular Symbol(2wild)'!H$16,"",IF(F89=0,"",IF(OR(F89=$AM$1,F89=$AN$1,F90=$AM$1,F90=$AN$1,F91=$AM$1,F91=$AN$1,F92=$AM$1,F92=$AN$1),0,1)))</f>
        <v/>
      </c>
      <c r="AS89" s="344" t="str">
        <f>IF($A89&gt;='576way_Regular Symbol(2wild)'!D$16,"",IF(B89=0,"",IF(OR(B89=$AM$1,B89=$AT$1,B90=$AM$1,B90=$AT$1,B91=$AM$1,B91=$AT$1),0,1)))</f>
        <v/>
      </c>
      <c r="AT89" s="344" t="str">
        <f>IF($A89&gt;='576way_Regular Symbol(2wild)'!E$16,"",IF(C89=0,"",IF(OR(C89=$AM$1,C89=$AT$1,C90=$AM$1,C90=$AT$1,C91=$AM$1,C91=$AT$1),0,1)))</f>
        <v/>
      </c>
      <c r="AU89" s="3" t="str">
        <f>IF($A89&gt;='576way_Regular Symbol(2wild)'!F$16,"",IF(D89=0,"",IF(OR(D89=$AM$1,D89=$AT$1,D90=$AM$1,D90=$AT$1,D91=$AM$1,D91=$AT$1,D92=$AM$1,D92=$AT$1),0,1)))</f>
        <v/>
      </c>
      <c r="AV89" s="3" t="str">
        <f>IF($A89&gt;='576way_Regular Symbol(2wild)'!G$16,"",IF(E89=0,"",IF(OR(E89=$AM$1,E89=$AT$1,E90=$AM$1,E90=$AT$1,E91=$AM$1,E91=$AT$1,E92=$AM$1,E92=$AT$1),0,1)))</f>
        <v/>
      </c>
      <c r="AW89" s="3" t="str">
        <f>IF($A89&gt;='576way_Regular Symbol(2wild)'!H$16,"",IF(F89=0,"",IF(OR(F89=$AM$1,F89=$AT$1,F90=$AM$1,F90=$AT$1,F91=$AM$1,F91=$AT$1,F92=$AM$1,F92=$AT$1),0,1)))</f>
        <v/>
      </c>
      <c r="AY89" s="344" t="str">
        <f>IF($A89&gt;='576way_Regular Symbol(2wild)'!D$16,"",IF(B89=0,"",IF(OR(B89=$AM$1,B89=$AZ$1,B90=$AM$1,B90=$AZ$1,B91=$AM$1,B91=$AZ$1),0,1)))</f>
        <v/>
      </c>
      <c r="AZ89" s="344" t="str">
        <f>IF($A89&gt;='576way_Regular Symbol(2wild)'!E$16,"",IF(C89=0,"",IF(OR(C89=$AM$1,C89=$AZ$1,C90=$AM$1,C90=$AZ$1,C91=$AM$1,C91=$AZ$1),0,1)))</f>
        <v/>
      </c>
      <c r="BA89" s="3" t="str">
        <f>IF($A89&gt;='576way_Regular Symbol(2wild)'!F$16,"",IF(D89=0,"",IF(OR(D89=$AM$1,D89=$AZ$1,D90=$AM$1,D90=$AZ$1,D91=$AM$1,D91=$AZ$1,D92=$AM$1,D92=$AZ$1),0,1)))</f>
        <v/>
      </c>
      <c r="BB89" s="3" t="str">
        <f>IF($A89&gt;='576way_Regular Symbol(2wild)'!G$16,"",IF(E89=0,"",IF(OR(E89=$AM$1,E89=$AZ$1,E90=$AM$1,E90=$AZ$1,E91=$AM$1,E91=$AZ$1,E92=$AM$1,E92=$AZ$1),0,1)))</f>
        <v/>
      </c>
      <c r="BC89" s="3" t="str">
        <f>IF($A89&gt;='576way_Regular Symbol(2wild)'!H$16,"",IF(F89=0,"",IF(OR(F89=$AM$1,F89=$AZ$1,F90=$AM$1,F90=$AZ$1,F91=$AM$1,F91=$AZ$1,F92=$AM$1,F92=$AZ$1),0,1)))</f>
        <v/>
      </c>
      <c r="BE89" s="344" t="str">
        <f>IF($A89&gt;='576way_Regular Symbol(2wild)'!D$16,"",IF(B89=0,"",IF(OR(B89=$AM$1,B89=$BF$1,B90=$AM$1,B90=$BF$1,B91=$AM$1,B91=$BF$1),0,1)))</f>
        <v/>
      </c>
      <c r="BF89" s="344" t="str">
        <f>IF($A89&gt;='576way_Regular Symbol(2wild)'!E$16,"",IF(C89=0,"",IF(OR(C89=$AM$1,C89=$BF$1,C90=$AM$1,C90=$BF$1,C91=$AM$1,C91=$BF$1),0,1)))</f>
        <v/>
      </c>
      <c r="BG89" s="3" t="str">
        <f>IF($A89&gt;='576way_Regular Symbol(2wild)'!F$16,"",IF(D89=0,"",COUNTIF(D89:D92,$BF$1)))</f>
        <v/>
      </c>
      <c r="BH89" s="3" t="str">
        <f>IF($A89&gt;='576way_Regular Symbol(2wild)'!G$16,"",IF(E89=0,"",COUNTIF(E89:E92,$BF$1)))</f>
        <v/>
      </c>
      <c r="BI89" s="3" t="str">
        <f>IF($A89&gt;='576way_Regular Symbol(2wild)'!H$16,"",IF(F89=0,"",COUNTIF(F89:F92,$BF$1)))</f>
        <v/>
      </c>
      <c r="BK89" s="344" t="str">
        <f>IF($A89&gt;='576way_Regular Symbol(2wild)'!D$16,"",IF(B89=0,"",IF(OR(B89=$AM$1,B89=$BL$1,B90=$AM$1,B90=$BL$1,B91=$AM$1,B91=$BL$1),0,1)))</f>
        <v/>
      </c>
      <c r="BL89" s="344" t="str">
        <f>IF($A89&gt;='576way_Regular Symbol(2wild)'!E$16,"",IF(C89=0,"",IF(OR(C89=$AM$1,C89=$BL$1,C90=$AM$1,C90=$BL$1,C91=$AM$1,C91=$BL$1),0,1)))</f>
        <v/>
      </c>
      <c r="BM89" s="3" t="str">
        <f>IF($A89&gt;='576way_Regular Symbol(2wild)'!F$16,"",IF(D89=0,"",IF(OR(D89=$AM$1,D89=$BL$1,D90=$AM$1,D90=$BL$1,D91=$AM$1,D91=$BL$1,D92=$AM$1,D92=$BL$1),0,1)))</f>
        <v/>
      </c>
      <c r="BN89" s="3" t="str">
        <f>IF($A89&gt;='576way_Regular Symbol(2wild)'!G$16,"",IF(E89=0,"",IF(OR(E89=$AM$1,E89=$BL$1,E90=$AM$1,E90=$BL$1,E91=$AM$1,E91=$BL$1,E92=$AM$1,E92=$BL$1),0,1)))</f>
        <v/>
      </c>
      <c r="BO89" s="3" t="str">
        <f>IF($A89&gt;='576way_Regular Symbol(2wild)'!H$16,"",IF(F89=0,"",IF(OR(F89=$AM$1,F89=$BL$1,F90=$AM$1,F90=$BL$1,F91=$AM$1,F91=$BL$1,F92=$AM$1,F92=$BL$1),0,1)))</f>
        <v/>
      </c>
      <c r="BQ89" s="3" t="str">
        <f>IF($A89&gt;='576way_Regular Symbol(2wild)'!D$16,"",IF(B89=0,"",IF(OR(B89=$BQ$1,B89=$BR$1,B90=$BQ$1,B90=$BR$1,B91=$BQ$1,B91=$BR$1),0,1)))</f>
        <v/>
      </c>
      <c r="BR89" s="3" t="str">
        <f>IF($A89&gt;='576way_Regular Symbol(2wild)'!E$16,"",IF(C89=0,"",IF(OR(C89=$BQ$1,C89=$BR$1,C90=$BQ$1,C90=$BR$1,C91=$BQ$1,C91=$BR$1),0,1)))</f>
        <v/>
      </c>
      <c r="BS89" s="3" t="str">
        <f>IF($A89&gt;='576way_Regular Symbol(2wild)'!F$16,"",IF(D89=0,"",IF(OR(D89=$BQ$1,D89=$BR$1,D90=$BQ$1,D90=$BR$1,D91=$BQ$1,D91=$BR$1,D92=$BQ$1,D92=$BR$1),0,1)))</f>
        <v/>
      </c>
      <c r="BT89" s="3" t="str">
        <f>IF($A89&gt;='576way_Regular Symbol(2wild)'!G$16,"",IF(E89=0,"",IF(OR(E89=$BQ$1,E89=$BR$1,E90=$BQ$1,E90=$BR$1,E91=$BQ$1,E91=$BR$1,E92=$BQ$1,E92=$BR$1),0,1)))</f>
        <v/>
      </c>
      <c r="BU89" s="3" t="str">
        <f>IF($A89&gt;='576way_Regular Symbol(2wild)'!H$16,"",IF(F89=0,"",IF(OR(F89=$BQ$1,F89=$BR$1,F90=$BQ$1,F90=$BR$1,F91=$BQ$1,F91=$BR$1,F92=$BQ$1,F92=$BR$1),0,1)))</f>
        <v/>
      </c>
      <c r="BW89" s="3" t="str">
        <f>IF($A89&gt;='576way_Regular Symbol(2wild)'!D$16,"",IF(B89=0,"",IF(OR(B89=$BW$1,B90=$BW$1,B91=$BW$1,B89=$BX$1,B90=$BX$1,B91=$BX$1),0,1)))</f>
        <v/>
      </c>
      <c r="BX89" s="3" t="str">
        <f>IF($A89&gt;='576way_Regular Symbol(2wild)'!E$16,"",IF(C89=0,"",IF(OR(C89=$BW$1,C90=$BW$1,C91=$BW$1,C89=$BX$1,C90=$BX$1,C91=$BX$1),0,1)))</f>
        <v/>
      </c>
      <c r="BY89" s="3" t="str">
        <f>IF($A89&gt;='576way_Regular Symbol(2wild)'!F$16,"",IF(D89=0,"",IF(OR(D89=$BW$1,D90=$BW$1,D91=$BW$1,D89=$BX$1,D90=$BX$1,D91=$BX$1,D92=$BW$1,D92=$BX$1),0,1)))</f>
        <v/>
      </c>
      <c r="BZ89" s="3" t="str">
        <f>IF($A89&gt;='576way_Regular Symbol(2wild)'!G$16,"",IF(E89=0,"",IF(OR(E89=$BW$1,E90=$BW$1,E91=$BW$1,E89=$BX$1,E90=$BX$1,E91=$BX$1,E92=$BW$1,E92=$BX$1),0,1)))</f>
        <v/>
      </c>
      <c r="CA89" s="3" t="str">
        <f>IF($A89&gt;='576way_Regular Symbol(2wild)'!H$16,"",IF(F89=0,"",IF(OR(F89=$BW$1,F90=$BW$1,F91=$BW$1,F89=$BX$1,F90=$BX$1,F91=$BX$1,F92=$BW$1,F92=$BX$1),0,1)))</f>
        <v/>
      </c>
      <c r="CC89" s="3" t="str">
        <f>IF($A89&gt;='576way_Regular Symbol(2wild)'!D$16,"",IF(B89=0,"",IF(OR(B89=$BW$1,B90=$BW$1,B91=$BW$1,B89=$CD$1,B90=$CD$1,B91=$CD$1),0,1)))</f>
        <v/>
      </c>
      <c r="CD89" s="3" t="str">
        <f>IF($A89&gt;='576way_Regular Symbol(2wild)'!E$16,"",IF(C89=0,"",IF(OR(C89=$BW$1,C90=$BW$1,C91=$BW$1,C89=$CD$1,C90=$CD$1,C91=$CD$1),0,1)))</f>
        <v/>
      </c>
      <c r="CE89" s="3" t="str">
        <f>IF($A89&gt;='576way_Regular Symbol(2wild)'!F$16,"",IF(D89=0,"",IF(OR(D89=$BW$1,D90=$BW$1,D91=$BW$1,D89=$CD$1,D90=$CD$1,D91=$CD$1,D92=$BW$1,D92=$CD$1),0,1)))</f>
        <v/>
      </c>
      <c r="CF89" s="3" t="str">
        <f>IF($A89&gt;='576way_Regular Symbol(2wild)'!G$16,"",IF(E89=0,"",IF(OR(E89=$BW$1,E90=$BW$1,E91=$BW$1,E89=$CD$1,E90=$CD$1,E91=$CD$1,E92=$BW$1,E92=$CD$1),0,1)))</f>
        <v/>
      </c>
      <c r="CG89" s="3" t="str">
        <f>IF($A89&gt;='576way_Regular Symbol(2wild)'!H$16,"",IF(F89=0,"",IF(OR(F89=$BW$1,F90=$BW$1,F91=$BW$1,F89=$CD$1,F90=$CD$1,F91=$CD$1,F92=$BW$1,F92=$CD$1),0,1)))</f>
        <v/>
      </c>
      <c r="CI89" s="3" t="str">
        <f>IF($A89&gt;='576way_Regular Symbol(2wild)'!D$16,"",IF(B89=0,"",IF(OR(B89=$BW$1,B90=$BW$1,B91=$BW$1,B89=$CJ$1,B90=$CJ$1,B91=$CJ$1),0,1)))</f>
        <v/>
      </c>
      <c r="CJ89" s="3" t="str">
        <f>IF($A89&gt;='576way_Regular Symbol(2wild)'!E$16,"",IF(C89=0,"",IF(OR(C89=$BW$1,C90=$BW$1,C91=$BW$1,C89=$CJ$1,C90=$CJ$1,C91=$CJ$1),0,1)))</f>
        <v/>
      </c>
      <c r="CK89" s="3" t="str">
        <f>IF($A89&gt;='576way_Regular Symbol(2wild)'!F$16,"",IF(D89=0,"",IF(OR(D89=$BW$1,D90=$BW$1,D91=$BW$1,D89=$CJ$1,D90=$CJ$1,D91=$CJ$1,D92=$BW$1,D92=$CJ$1),0,1)))</f>
        <v/>
      </c>
      <c r="CL89" s="3" t="str">
        <f>IF($A89&gt;='576way_Regular Symbol(2wild)'!G$16,"",IF(E89=0,"",IF(OR(E89=$BW$1,E90=$BW$1,E91=$BW$1,E89=$CJ$1,E90=$CJ$1,E91=$CJ$1,E92=$BW$1,E92=$CJ$1),0,1)))</f>
        <v/>
      </c>
      <c r="CM89" s="3" t="str">
        <f>IF($A89&gt;='576way_Regular Symbol(2wild)'!H$16,"",IF(F89=0,"",IF(OR(F89=$BW$1,F90=$BW$1,F91=$BW$1,F89=$CJ$1,F90=$CJ$1,F91=$CJ$1,F92=$BW$1,F92=$CJ$1),0,1)))</f>
        <v/>
      </c>
      <c r="CO89" s="3" t="str">
        <f>IF($A89&gt;='576way_Regular Symbol(2wild)'!D$16,"",IF(B89=0,"",IF(OR(B89=$BW$1,B90=$BW$1,B91=$BW$1,B89=$CP$1,B90=$CP$1,B91=$CP$1),0,1)))</f>
        <v/>
      </c>
      <c r="CP89" s="3" t="str">
        <f>IF($A89&gt;='576way_Regular Symbol(2wild)'!E$16,"",IF(C89=0,"",IF(OR(C89=$BW$1,C90=$BW$1,C91=$BW$1,C89=$CP$1,C90=$CP$1,C91=$CP$1),0,1)))</f>
        <v/>
      </c>
      <c r="CQ89" s="3" t="str">
        <f>IF($A89&gt;='576way_Regular Symbol(2wild)'!F$16,"",IF(D89=0,"",IF(OR(D89=$BW$1,D90=$BW$1,D91=$BW$1,D89=$CP$1,D90=$CP$1,D91=$CP$1,D92=$BW$1,D92=$CP$1),0,1)))</f>
        <v/>
      </c>
      <c r="CR89" s="3" t="str">
        <f>IF($A89&gt;='576way_Regular Symbol(2wild)'!G$16,"",IF(E89=0,"",IF(OR(E89=$BW$1,E90=$BW$1,E91=$BW$1,E89=$CP$1,E90=$CP$1,E91=$CP$1,E92=$BW$1,E92=$CP$1),0,1)))</f>
        <v/>
      </c>
      <c r="CS89" s="3" t="str">
        <f>IF($A89&gt;='576way_Regular Symbol(2wild)'!H$16,"",IF(F89=0,"",IF(OR(F89=$BW$1,F90=$BW$1,F91=$BW$1,F89=$CP$1,F90=$CP$1,F91=$CP$1,F92=$BW$1,F92=$CP$1),0,1)))</f>
        <v/>
      </c>
      <c r="CU89" s="3" t="str">
        <f>IF($A89&gt;='576way_Regular Symbol(2wild)'!D$16,"",IF(B89=0,"",IF(OR(B89=$BW$1,B90=$BW$1,B91=$BW$1,B89=$CV$1,B90=$CV$1,B91=$CV$1),0,1)))</f>
        <v/>
      </c>
      <c r="CV89" s="3" t="str">
        <f>IF($A89&gt;='576way_Regular Symbol(2wild)'!E$16,"",IF(C89=0,"",IF(OR(C89=$BW$1,C90=$BW$1,C91=$BW$1,C89=$CV$1,C90=$CV$1,C91=$CV$1),0,1)))</f>
        <v/>
      </c>
      <c r="CW89" s="3" t="str">
        <f>IF($A89&gt;='576way_Regular Symbol(2wild)'!F$16,"",IF(D89=0,"",IF(OR(D89=$BW$1,D90=$BW$1,D91=$BW$1,D89=$CV$1,D90=$CV$1,D91=$CV$1,D92=$BW$1,D92=$CV$1),0,1)))</f>
        <v/>
      </c>
      <c r="CX89" s="3" t="str">
        <f>IF($A89&gt;='576way_Regular Symbol(2wild)'!G$16,"",IF(E89=0,"",IF(OR(E89=$BW$1,E90=$BW$1,E91=$BW$1,E89=$CV$1,E90=$CV$1,E91=$CV$1,E92=$BW$1,E92=$CV$1),0,1)))</f>
        <v/>
      </c>
      <c r="CY89" s="3" t="str">
        <f>IF($A89&gt;='576way_Regular Symbol(2wild)'!H$16,"",IF(F89=0,"",IF(OR(F89=$BW$1,F90=$BW$1,F91=$BW$1,F89=$CV$1,F90=$CV$1,F91=$CV$1,F92=$BW$1,F92=$CV$1),0,1)))</f>
        <v/>
      </c>
    </row>
    <row r="90" spans="1:103">
      <c r="A90" s="335"/>
      <c r="B90" s="191"/>
      <c r="C90" s="191"/>
      <c r="D90" s="191"/>
      <c r="E90" s="191"/>
      <c r="F90" s="338"/>
      <c r="O90" s="344"/>
      <c r="P90" s="3"/>
      <c r="Q90" s="3"/>
      <c r="R90" s="3"/>
      <c r="S90" s="135"/>
      <c r="U90" s="344"/>
      <c r="V90" s="3"/>
      <c r="W90" s="3"/>
      <c r="X90" s="3"/>
      <c r="Y90" s="135"/>
      <c r="AA90" s="344" t="str">
        <f>IF($A90&gt;='576way_Regular Symbol(2wild)'!D$16,"",IF(B90=0,"",IF(OR(B90=$AA$1,B90=$AB$1,B91=$AA$1,B91=$AB$1,B92=$AA$1,,B92=$AB$1),0,1)))</f>
        <v/>
      </c>
      <c r="AB90" s="344" t="str">
        <f>IF($A90&gt;='576way_Regular Symbol(2wild)'!E$16,"",IF(C90=0,"",IF(OR(C90=$AA$1,C90=$AB$1,C91=$AA$1,C91=$AB$1,C92=$AA$1,,C92=$AB$1),0,1)))</f>
        <v/>
      </c>
      <c r="AC90" s="3" t="str">
        <f>IF($A90&gt;='576way_Regular Symbol(2wild)'!F$16,"",IF(D90=0,"",IF(OR(D90=$AA$1,D90=$AB$1,D91=$AA$1,D91=$AB$1,D92=$AA$1,D92=$AB$1,D93=$AA$1,D93=$AB$1),0,1)))</f>
        <v/>
      </c>
      <c r="AD90" s="3" t="str">
        <f>IF($A90&gt;='576way_Regular Symbol(2wild)'!G$16,"",IF(E90=0,"",IF(OR(E90=$AA$1,E90=$AB$1,E91=$AA$1,E91=$AB$1,E92=$AA$1,E92=$AB$1,E93=$AA$1,E93=$AB$1),0,1)))</f>
        <v/>
      </c>
      <c r="AE90" s="3" t="str">
        <f>IF($A90&gt;='576way_Regular Symbol(2wild)'!H$16,"",IF(F90=0,"",IF(OR(F90=$AA$1,F90=$AB$1,F91=$AA$1,F91=$AB$1,F92=$AA$1,F92=$AB$1,F93=$AA$1,F93=$AB$1),0,1)))</f>
        <v/>
      </c>
      <c r="AG90" s="344" t="str">
        <f>IF($A90&gt;='576way_Regular Symbol(2wild)'!D$16,"",IF(B90=0,"",IF(OR(B90=$AG$1,B90=$AH$1,B91=$AG$1,B91=$AH$1,B92=$AG$1,B92=$AH$1),0,1)))</f>
        <v/>
      </c>
      <c r="AH90" s="344" t="str">
        <f>IF($A90&gt;='576way_Regular Symbol(2wild)'!E$16,"",IF(C90=0,"",IF(OR(C90=$AG$1,C90=$AH$1,C91=$AG$1,C91=$AH$1,C92=$AG$1,C92=$AH$1),0,1)))</f>
        <v/>
      </c>
      <c r="AI90" s="3" t="str">
        <f>IF($A90&gt;='576way_Regular Symbol(2wild)'!F$16,"",IF(D90=0,"",IF(OR(D90=$AG$1,D90=$AH$1,D91=$AG$1,D91=$AH$1,D92=$AG$1,D92=$AH$1,D93=$AG$1,D93=$AH$1),0,1)))</f>
        <v/>
      </c>
      <c r="AJ90" s="3" t="str">
        <f>IF($A90&gt;='576way_Regular Symbol(2wild)'!G$16,"",IF(E90=0,"",IF(OR(E90=$AG$1,E90=$AH$1,E91=$AG$1,E91=$AH$1,E92=$AG$1,E92=$AH$1,E93=$AG$1,E93=$AH$1),0,1)))</f>
        <v/>
      </c>
      <c r="AK90" s="3" t="str">
        <f>IF($A90&gt;='576way_Regular Symbol(2wild)'!H$16,"",IF(F90=0,"",IF(OR(F90=$AG$1,F90=$AH$1,F91=$AG$1,F91=$AH$1,F92=$AG$1,F92=$AH$1,F93=$AG$1,F93=$AH$1),0,1)))</f>
        <v/>
      </c>
      <c r="AM90" s="344" t="str">
        <f>IF($A90&gt;='576way_Regular Symbol(2wild)'!D$16,"",IF(B90=0,"",IF(OR(B90=$AM$1,B90=$AN$1,B91=$AM$1,B91=$AN$1,B92=$AM$1,B92=$AN$1),0,1)))</f>
        <v/>
      </c>
      <c r="AN90" s="344" t="str">
        <f>IF($A90&gt;='576way_Regular Symbol(2wild)'!E$16,"",IF(C90=0,"",IF(OR(C90=$AM$1,C90=$AN$1,C91=$AM$1,C91=$AN$1,C92=$AM$1,C92=$AN$1),0,1)))</f>
        <v/>
      </c>
      <c r="AO90" s="3" t="str">
        <f>IF($A90&gt;='576way_Regular Symbol(2wild)'!F$16,"",IF(D90=0,"",IF(OR(D90=$AM$1,D90=$AN$1,D91=$AM$1,D91=$AN$1,D92=$AM$1,D92=$AN$1,D93=$AM$1,D93=$AN$1),0,1)))</f>
        <v/>
      </c>
      <c r="AP90" s="3" t="str">
        <f>IF($A90&gt;='576way_Regular Symbol(2wild)'!G$16,"",IF(E90=0,"",IF(OR(E90=$AM$1,E90=$AN$1,E91=$AM$1,E91=$AN$1,E92=$AM$1,E92=$AN$1,E93=$AM$1,E93=$AN$1),0,1)))</f>
        <v/>
      </c>
      <c r="AQ90" s="3" t="str">
        <f>IF($A90&gt;='576way_Regular Symbol(2wild)'!H$16,"",IF(F90=0,"",IF(OR(F90=$AM$1,F90=$AN$1,F91=$AM$1,F91=$AN$1,F92=$AM$1,F92=$AN$1,F93=$AM$1,F93=$AN$1),0,1)))</f>
        <v/>
      </c>
      <c r="AS90" s="344" t="str">
        <f>IF($A90&gt;='576way_Regular Symbol(2wild)'!D$16,"",IF(B90=0,"",IF(OR(B90=$AM$1,B90=$AT$1,B91=$AM$1,B91=$AT$1,B92=$AM$1,B92=$AT$1),0,1)))</f>
        <v/>
      </c>
      <c r="AT90" s="344" t="str">
        <f>IF($A90&gt;='576way_Regular Symbol(2wild)'!E$16,"",IF(C90=0,"",IF(OR(C90=$AM$1,C90=$AT$1,C91=$AM$1,C91=$AT$1,C92=$AM$1,C92=$AT$1),0,1)))</f>
        <v/>
      </c>
      <c r="AU90" s="3" t="str">
        <f>IF($A90&gt;='576way_Regular Symbol(2wild)'!F$16,"",IF(D90=0,"",IF(OR(D90=$AM$1,D90=$AT$1,D91=$AM$1,D91=$AT$1,D92=$AM$1,D92=$AT$1,D93=$AM$1,D93=$AT$1),0,1)))</f>
        <v/>
      </c>
      <c r="AV90" s="3" t="str">
        <f>IF($A90&gt;='576way_Regular Symbol(2wild)'!G$16,"",IF(E90=0,"",IF(OR(E90=$AM$1,E90=$AT$1,E91=$AM$1,E91=$AT$1,E92=$AM$1,E92=$AT$1,E93=$AM$1,E93=$AT$1),0,1)))</f>
        <v/>
      </c>
      <c r="AW90" s="3" t="str">
        <f>IF($A90&gt;='576way_Regular Symbol(2wild)'!H$16,"",IF(F90=0,"",IF(OR(F90=$AM$1,F90=$AT$1,F91=$AM$1,F91=$AT$1,F92=$AM$1,F92=$AT$1,F93=$AM$1,F93=$AT$1),0,1)))</f>
        <v/>
      </c>
      <c r="AY90" s="344" t="str">
        <f>IF($A90&gt;='576way_Regular Symbol(2wild)'!D$16,"",IF(B90=0,"",IF(OR(B90=$AM$1,B90=$AZ$1,B91=$AM$1,B91=$AZ$1,B92=$AM$1,B92=$AZ$1),0,1)))</f>
        <v/>
      </c>
      <c r="AZ90" s="344" t="str">
        <f>IF($A90&gt;='576way_Regular Symbol(2wild)'!E$16,"",IF(C90=0,"",IF(OR(C90=$AM$1,C90=$AZ$1,C91=$AM$1,C91=$AZ$1,C92=$AM$1,C92=$AZ$1),0,1)))</f>
        <v/>
      </c>
      <c r="BA90" s="3" t="str">
        <f>IF($A90&gt;='576way_Regular Symbol(2wild)'!F$16,"",IF(D90=0,"",IF(OR(D90=$AM$1,D90=$AZ$1,D91=$AM$1,D91=$AZ$1,D92=$AM$1,D92=$AZ$1,D93=$AM$1,D93=$AZ$1),0,1)))</f>
        <v/>
      </c>
      <c r="BB90" s="3" t="str">
        <f>IF($A90&gt;='576way_Regular Symbol(2wild)'!G$16,"",IF(E90=0,"",IF(OR(E90=$AM$1,E90=$AZ$1,E91=$AM$1,E91=$AZ$1,E92=$AM$1,E92=$AZ$1,E93=$AM$1,E93=$AZ$1),0,1)))</f>
        <v/>
      </c>
      <c r="BC90" s="3" t="str">
        <f>IF($A90&gt;='576way_Regular Symbol(2wild)'!H$16,"",IF(F90=0,"",IF(OR(F90=$AM$1,F90=$AZ$1,F91=$AM$1,F91=$AZ$1,F92=$AM$1,F92=$AZ$1,F93=$AM$1,F93=$AZ$1),0,1)))</f>
        <v/>
      </c>
      <c r="BE90" s="344" t="str">
        <f>IF($A90&gt;='576way_Regular Symbol(2wild)'!D$16,"",IF(B90=0,"",IF(OR(B90=$AM$1,B90=$BF$1,B91=$AM$1,B91=$BF$1,B92=$AM$1,B92=$BF$1),0,1)))</f>
        <v/>
      </c>
      <c r="BF90" s="344" t="str">
        <f>IF($A90&gt;='576way_Regular Symbol(2wild)'!E$16,"",IF(C90=0,"",IF(OR(C90=$AM$1,C90=$BF$1,C91=$AM$1,C91=$BF$1,C92=$AM$1,C92=$BF$1),0,1)))</f>
        <v/>
      </c>
      <c r="BG90" s="3" t="str">
        <f>IF($A90&gt;='576way_Regular Symbol(2wild)'!F$16,"",IF(D90=0,"",COUNTIF(D90:D93,$BF$1)))</f>
        <v/>
      </c>
      <c r="BH90" s="3" t="str">
        <f>IF($A90&gt;='576way_Regular Symbol(2wild)'!G$16,"",IF(E90=0,"",COUNTIF(E90:E93,$BF$1)))</f>
        <v/>
      </c>
      <c r="BI90" s="3" t="str">
        <f>IF($A90&gt;='576way_Regular Symbol(2wild)'!H$16,"",IF(F90=0,"",COUNTIF(F90:F93,$BF$1)))</f>
        <v/>
      </c>
      <c r="BK90" s="344" t="str">
        <f>IF($A90&gt;='576way_Regular Symbol(2wild)'!D$16,"",IF(B90=0,"",IF(OR(B90=$AM$1,B90=$BL$1,B91=$AM$1,B91=$BL$1,B92=$AM$1,B92=$BL$1),0,1)))</f>
        <v/>
      </c>
      <c r="BL90" s="344" t="str">
        <f>IF($A90&gt;='576way_Regular Symbol(2wild)'!E$16,"",IF(C90=0,"",IF(OR(C90=$AM$1,C90=$BL$1,C91=$AM$1,C91=$BL$1,C92=$AM$1,C92=$BL$1),0,1)))</f>
        <v/>
      </c>
      <c r="BM90" s="3" t="str">
        <f>IF($A90&gt;='576way_Regular Symbol(2wild)'!F$16,"",IF(D90=0,"",IF(OR(D90=$AM$1,D90=$BL$1,D91=$AM$1,D91=$BL$1,D92=$AM$1,D92=$BL$1,D93=$AM$1,D93=$BL$1),0,1)))</f>
        <v/>
      </c>
      <c r="BN90" s="3" t="str">
        <f>IF($A90&gt;='576way_Regular Symbol(2wild)'!G$16,"",IF(E90=0,"",IF(OR(E90=$AM$1,E90=$BL$1,E91=$AM$1,E91=$BL$1,E92=$AM$1,E92=$BL$1,E93=$AM$1,E93=$BL$1),0,1)))</f>
        <v/>
      </c>
      <c r="BO90" s="3" t="str">
        <f>IF($A90&gt;='576way_Regular Symbol(2wild)'!H$16,"",IF(F90=0,"",IF(OR(F90=$AM$1,F90=$BL$1,F91=$AM$1,F91=$BL$1,F92=$AM$1,F92=$BL$1,F93=$AM$1,F93=$BL$1),0,1)))</f>
        <v/>
      </c>
      <c r="BQ90" s="3" t="str">
        <f>IF($A90&gt;='576way_Regular Symbol(2wild)'!D$16,"",IF(B90=0,"",IF(OR(B90=$BQ$1,B90=$BR$1,B91=$BQ$1,B91=$BR$1,B92=$BQ$1,B92=$BR$1),0,1)))</f>
        <v/>
      </c>
      <c r="BR90" s="3" t="str">
        <f>IF($A90&gt;='576way_Regular Symbol(2wild)'!E$16,"",IF(C90=0,"",IF(OR(C90=$BQ$1,C90=$BR$1,C91=$BQ$1,C91=$BR$1,C92=$BQ$1,C92=$BR$1),0,1)))</f>
        <v/>
      </c>
      <c r="BS90" s="3" t="str">
        <f>IF($A90&gt;='576way_Regular Symbol(2wild)'!F$16,"",IF(D90=0,"",IF(OR(D90=$BQ$1,D90=$BR$1,D91=$BQ$1,D91=$BR$1,D92=$BQ$1,D92=$BR$1,D93=$BQ$1,D93=$BR$1),0,1)))</f>
        <v/>
      </c>
      <c r="BT90" s="3" t="str">
        <f>IF($A90&gt;='576way_Regular Symbol(2wild)'!G$16,"",IF(E90=0,"",IF(OR(E90=$BQ$1,E90=$BR$1,E91=$BQ$1,E91=$BR$1,E92=$BQ$1,E92=$BR$1,E93=$BQ$1,E93=$BR$1),0,1)))</f>
        <v/>
      </c>
      <c r="BU90" s="3" t="str">
        <f>IF($A90&gt;='576way_Regular Symbol(2wild)'!H$16,"",IF(F90=0,"",IF(OR(F90=$BQ$1,F90=$BR$1,F91=$BQ$1,F91=$BR$1,F92=$BQ$1,F92=$BR$1,F93=$BQ$1,F93=$BR$1),0,1)))</f>
        <v/>
      </c>
      <c r="BW90" s="3" t="str">
        <f>IF($A90&gt;='576way_Regular Symbol(2wild)'!D$16,"",IF(B90=0,"",IF(OR(B90=$BW$1,B91=$BW$1,B92=$BW$1,B90=$BX$1,B91=$BX$1,B92=$BX$1),0,1)))</f>
        <v/>
      </c>
      <c r="BX90" s="3" t="str">
        <f>IF($A90&gt;='576way_Regular Symbol(2wild)'!E$16,"",IF(C90=0,"",IF(OR(C90=$BW$1,C91=$BW$1,C92=$BW$1,C90=$BX$1,C91=$BX$1,C92=$BX$1),0,1)))</f>
        <v/>
      </c>
      <c r="BY90" s="3" t="str">
        <f>IF($A90&gt;='576way_Regular Symbol(2wild)'!F$16,"",IF(D90=0,"",IF(OR(D90=$BW$1,D91=$BW$1,D92=$BW$1,D90=$BX$1,D91=$BX$1,D92=$BX$1,D93=$BW$1,D93=$BX$1),0,1)))</f>
        <v/>
      </c>
      <c r="BZ90" s="3" t="str">
        <f>IF($A90&gt;='576way_Regular Symbol(2wild)'!G$16,"",IF(E90=0,"",IF(OR(E90=$BW$1,E91=$BW$1,E92=$BW$1,E90=$BX$1,E91=$BX$1,E92=$BX$1,E93=$BW$1,E93=$BX$1),0,1)))</f>
        <v/>
      </c>
      <c r="CA90" s="3" t="str">
        <f>IF($A90&gt;='576way_Regular Symbol(2wild)'!H$16,"",IF(F90=0,"",IF(OR(F90=$BW$1,F91=$BW$1,F92=$BW$1,F90=$BX$1,F91=$BX$1,F92=$BX$1,F93=$BW$1,F93=$BX$1),0,1)))</f>
        <v/>
      </c>
      <c r="CC90" s="3" t="str">
        <f>IF($A90&gt;='576way_Regular Symbol(2wild)'!D$16,"",IF(B90=0,"",IF(OR(B90=$BW$1,B91=$BW$1,B92=$BW$1,B90=$CD$1,B91=$CD$1,B92=$CD$1),0,1)))</f>
        <v/>
      </c>
      <c r="CD90" s="3" t="str">
        <f>IF($A90&gt;='576way_Regular Symbol(2wild)'!E$16,"",IF(C90=0,"",IF(OR(C90=$BW$1,C91=$BW$1,C92=$BW$1,C90=$CD$1,C91=$CD$1,C92=$CD$1),0,1)))</f>
        <v/>
      </c>
      <c r="CE90" s="3" t="str">
        <f>IF($A90&gt;='576way_Regular Symbol(2wild)'!F$16,"",IF(D90=0,"",IF(OR(D90=$BW$1,D91=$BW$1,D92=$BW$1,D90=$CD$1,D91=$CD$1,D92=$CD$1,D93=$BW$1,D93=$CD$1),0,1)))</f>
        <v/>
      </c>
      <c r="CF90" s="3" t="str">
        <f>IF($A90&gt;='576way_Regular Symbol(2wild)'!G$16,"",IF(E90=0,"",IF(OR(E90=$BW$1,E91=$BW$1,E92=$BW$1,E90=$CD$1,E91=$CD$1,E92=$CD$1,E93=$BW$1,E93=$CD$1),0,1)))</f>
        <v/>
      </c>
      <c r="CG90" s="3" t="str">
        <f>IF($A90&gt;='576way_Regular Symbol(2wild)'!H$16,"",IF(F90=0,"",IF(OR(F90=$BW$1,F91=$BW$1,F92=$BW$1,F90=$CD$1,F91=$CD$1,F92=$CD$1,F93=$BW$1,F93=$CD$1),0,1)))</f>
        <v/>
      </c>
      <c r="CI90" s="3" t="str">
        <f>IF($A90&gt;='576way_Regular Symbol(2wild)'!D$16,"",IF(B90=0,"",IF(OR(B90=$BW$1,B91=$BW$1,B92=$BW$1,B90=$CJ$1,B91=$CJ$1,B92=$CJ$1),0,1)))</f>
        <v/>
      </c>
      <c r="CJ90" s="3" t="str">
        <f>IF($A90&gt;='576way_Regular Symbol(2wild)'!E$16,"",IF(C90=0,"",IF(OR(C90=$BW$1,C91=$BW$1,C92=$BW$1,C90=$CJ$1,C91=$CJ$1,C92=$CJ$1),0,1)))</f>
        <v/>
      </c>
      <c r="CK90" s="3" t="str">
        <f>IF($A90&gt;='576way_Regular Symbol(2wild)'!F$16,"",IF(D90=0,"",IF(OR(D90=$BW$1,D91=$BW$1,D92=$BW$1,D90=$CJ$1,D91=$CJ$1,D92=$CJ$1,D93=$BW$1,D93=$CJ$1),0,1)))</f>
        <v/>
      </c>
      <c r="CL90" s="3" t="str">
        <f>IF($A90&gt;='576way_Regular Symbol(2wild)'!G$16,"",IF(E90=0,"",IF(OR(E90=$BW$1,E91=$BW$1,E92=$BW$1,E90=$CJ$1,E91=$CJ$1,E92=$CJ$1,E93=$BW$1,E93=$CJ$1),0,1)))</f>
        <v/>
      </c>
      <c r="CM90" s="3" t="str">
        <f>IF($A90&gt;='576way_Regular Symbol(2wild)'!H$16,"",IF(F90=0,"",IF(OR(F90=$BW$1,F91=$BW$1,F92=$BW$1,F90=$CJ$1,F91=$CJ$1,F92=$CJ$1,F93=$BW$1,F93=$CJ$1),0,1)))</f>
        <v/>
      </c>
      <c r="CO90" s="3" t="str">
        <f>IF($A90&gt;='576way_Regular Symbol(2wild)'!D$16,"",IF(B90=0,"",IF(OR(B90=$BW$1,B91=$BW$1,B92=$BW$1,B90=$CP$1,B91=$CP$1,B92=$CP$1),0,1)))</f>
        <v/>
      </c>
      <c r="CP90" s="3" t="str">
        <f>IF($A90&gt;='576way_Regular Symbol(2wild)'!E$16,"",IF(C90=0,"",IF(OR(C90=$BW$1,C91=$BW$1,C92=$BW$1,C90=$CP$1,C91=$CP$1,C92=$CP$1),0,1)))</f>
        <v/>
      </c>
      <c r="CQ90" s="3" t="str">
        <f>IF($A90&gt;='576way_Regular Symbol(2wild)'!F$16,"",IF(D90=0,"",IF(OR(D90=$BW$1,D91=$BW$1,D92=$BW$1,D90=$CP$1,D91=$CP$1,D92=$CP$1,D93=$BW$1,D93=$CP$1),0,1)))</f>
        <v/>
      </c>
      <c r="CR90" s="3" t="str">
        <f>IF($A90&gt;='576way_Regular Symbol(2wild)'!G$16,"",IF(E90=0,"",IF(OR(E90=$BW$1,E91=$BW$1,E92=$BW$1,E90=$CP$1,E91=$CP$1,E92=$CP$1,E93=$BW$1,E93=$CP$1),0,1)))</f>
        <v/>
      </c>
      <c r="CS90" s="3" t="str">
        <f>IF($A90&gt;='576way_Regular Symbol(2wild)'!H$16,"",IF(F90=0,"",IF(OR(F90=$BW$1,F91=$BW$1,F92=$BW$1,F90=$CP$1,F91=$CP$1,F92=$CP$1,F93=$BW$1,F93=$CP$1),0,1)))</f>
        <v/>
      </c>
      <c r="CU90" s="3" t="str">
        <f>IF($A90&gt;='576way_Regular Symbol(2wild)'!D$16,"",IF(B90=0,"",IF(OR(B90=$BW$1,B91=$BW$1,B92=$BW$1,B90=$CV$1,B91=$CV$1,B92=$CV$1),0,1)))</f>
        <v/>
      </c>
      <c r="CV90" s="3" t="str">
        <f>IF($A90&gt;='576way_Regular Symbol(2wild)'!E$16,"",IF(C90=0,"",IF(OR(C90=$BW$1,C91=$BW$1,C92=$BW$1,C90=$CV$1,C91=$CV$1,C92=$CV$1),0,1)))</f>
        <v/>
      </c>
      <c r="CW90" s="3" t="str">
        <f>IF($A90&gt;='576way_Regular Symbol(2wild)'!F$16,"",IF(D90=0,"",IF(OR(D90=$BW$1,D91=$BW$1,D92=$BW$1,D90=$CV$1,D91=$CV$1,D92=$CV$1,D93=$BW$1,D93=$CV$1),0,1)))</f>
        <v/>
      </c>
      <c r="CX90" s="3" t="str">
        <f>IF($A90&gt;='576way_Regular Symbol(2wild)'!G$16,"",IF(E90=0,"",IF(OR(E90=$BW$1,E91=$BW$1,E92=$BW$1,E90=$CV$1,E91=$CV$1,E92=$CV$1,E93=$BW$1,E93=$CV$1),0,1)))</f>
        <v/>
      </c>
      <c r="CY90" s="3" t="str">
        <f>IF($A90&gt;='576way_Regular Symbol(2wild)'!H$16,"",IF(F90=0,"",IF(OR(F90=$BW$1,F91=$BW$1,F92=$BW$1,F90=$CV$1,F91=$CV$1,F92=$CV$1,F93=$BW$1,F93=$CV$1),0,1)))</f>
        <v/>
      </c>
    </row>
    <row r="91" spans="1:103">
      <c r="A91" s="335"/>
      <c r="B91" s="191"/>
      <c r="C91" s="191"/>
      <c r="D91" s="191"/>
      <c r="E91" s="191"/>
      <c r="F91" s="338"/>
      <c r="O91" s="344"/>
      <c r="P91" s="3"/>
      <c r="Q91" s="3"/>
      <c r="R91" s="3"/>
      <c r="S91" s="135"/>
      <c r="U91" s="344"/>
      <c r="V91" s="3"/>
      <c r="W91" s="3"/>
      <c r="X91" s="3"/>
      <c r="Y91" s="135"/>
      <c r="AA91" s="344"/>
      <c r="AB91" s="3"/>
      <c r="AC91" s="3"/>
      <c r="AD91" s="3"/>
      <c r="AE91" s="135"/>
      <c r="AG91" s="344" t="str">
        <f>IF($A91&gt;='576way_Regular Symbol(2wild)'!D$16,"",IF(B91=0,"",IF(OR(B91=$AG$1,B91=$AH$1,B92=$AG$1,B92=$AH$1,B93=$AG$1,B93=$AH$1),0,1)))</f>
        <v/>
      </c>
      <c r="AH91" s="344" t="str">
        <f>IF($A91&gt;='576way_Regular Symbol(2wild)'!E$16,"",IF(C91=0,"",IF(OR(C91=$AG$1,C91=$AH$1,C92=$AG$1,C92=$AH$1,C93=$AG$1,C93=$AH$1),0,1)))</f>
        <v/>
      </c>
      <c r="AI91" s="3" t="str">
        <f>IF($A91&gt;='576way_Regular Symbol(2wild)'!F$16,"",IF(D91=0,"",IF(OR(D91=$AG$1,D91=$AH$1,D92=$AG$1,D92=$AH$1,D93=$AG$1,D93=$AH$1,D94=$AG$1,D94=$AH$1),0,1)))</f>
        <v/>
      </c>
      <c r="AJ91" s="3" t="str">
        <f>IF($A91&gt;='576way_Regular Symbol(2wild)'!G$16,"",IF(E91=0,"",IF(OR(E91=$AG$1,E91=$AH$1,E92=$AG$1,E92=$AH$1,E93=$AG$1,E93=$AH$1,E94=$AG$1,E94=$AH$1),0,1)))</f>
        <v/>
      </c>
      <c r="AK91" s="3" t="str">
        <f>IF($A91&gt;='576way_Regular Symbol(2wild)'!H$16,"",IF(F91=0,"",IF(OR(F91=$AG$1,F91=$AH$1,F92=$AG$1,F92=$AH$1,F93=$AG$1,F93=$AH$1,F94=$AG$1,F94=$AH$1),0,1)))</f>
        <v/>
      </c>
      <c r="AM91" s="344" t="str">
        <f>IF($A91&gt;='576way_Regular Symbol(2wild)'!D$16,"",IF(B91=0,"",IF(OR(B91=$AM$1,B91=$AN$1,B92=$AM$1,B92=$AN$1,B93=$AM$1,B93=$AN$1),0,1)))</f>
        <v/>
      </c>
      <c r="AN91" s="344" t="str">
        <f>IF($A91&gt;='576way_Regular Symbol(2wild)'!E$16,"",IF(C91=0,"",IF(OR(C91=$AM$1,C91=$AN$1,C92=$AM$1,C92=$AN$1,C93=$AM$1,C93=$AN$1),0,1)))</f>
        <v/>
      </c>
      <c r="AO91" s="3" t="str">
        <f>IF($A91&gt;='576way_Regular Symbol(2wild)'!F$16,"",IF(D91=0,"",IF(OR(D91=$AM$1,D91=$AN$1,D92=$AM$1,D92=$AN$1,D93=$AM$1,D93=$AN$1,D94=$AM$1,D94=$AN$1),0,1)))</f>
        <v/>
      </c>
      <c r="AP91" s="3" t="str">
        <f>IF($A91&gt;='576way_Regular Symbol(2wild)'!G$16,"",IF(E91=0,"",IF(OR(E91=$AM$1,E91=$AN$1,E92=$AM$1,E92=$AN$1,E93=$AM$1,E93=$AN$1,E94=$AM$1,E94=$AN$1),0,1)))</f>
        <v/>
      </c>
      <c r="AQ91" s="3" t="str">
        <f>IF($A91&gt;='576way_Regular Symbol(2wild)'!H$16,"",IF(F91=0,"",IF(OR(F91=$AM$1,F91=$AN$1,F92=$AM$1,F92=$AN$1,F93=$AM$1,F93=$AN$1,F94=$AM$1,F94=$AN$1),0,1)))</f>
        <v/>
      </c>
      <c r="AS91" s="344" t="str">
        <f>IF($A91&gt;='576way_Regular Symbol(2wild)'!D$16,"",IF(B91=0,"",IF(OR(B91=$AM$1,B91=$AT$1,B92=$AM$1,B92=$AT$1,B93=$AM$1,B93=$AT$1),0,1)))</f>
        <v/>
      </c>
      <c r="AT91" s="344" t="str">
        <f>IF($A91&gt;='576way_Regular Symbol(2wild)'!E$16,"",IF(C91=0,"",IF(OR(C91=$AM$1,C91=$AT$1,C92=$AM$1,C92=$AT$1,C93=$AM$1,C93=$AT$1),0,1)))</f>
        <v/>
      </c>
      <c r="AU91" s="3" t="str">
        <f>IF($A91&gt;='576way_Regular Symbol(2wild)'!F$16,"",IF(D91=0,"",IF(OR(D91=$AM$1,D91=$AT$1,D92=$AM$1,D92=$AT$1,D93=$AM$1,D93=$AT$1,D94=$AM$1,D94=$AT$1),0,1)))</f>
        <v/>
      </c>
      <c r="AV91" s="3" t="str">
        <f>IF($A91&gt;='576way_Regular Symbol(2wild)'!G$16,"",IF(E91=0,"",IF(OR(E91=$AM$1,E91=$AT$1,E92=$AM$1,E92=$AT$1,E93=$AM$1,E93=$AT$1,E94=$AM$1,E94=$AT$1),0,1)))</f>
        <v/>
      </c>
      <c r="AW91" s="3" t="str">
        <f>IF($A91&gt;='576way_Regular Symbol(2wild)'!H$16,"",IF(F91=0,"",IF(OR(F91=$AM$1,F91=$AT$1,F92=$AM$1,F92=$AT$1,F93=$AM$1,F93=$AT$1,F94=$AM$1,F94=$AT$1),0,1)))</f>
        <v/>
      </c>
      <c r="AY91" s="344" t="str">
        <f>IF($A91&gt;='576way_Regular Symbol(2wild)'!D$16,"",IF(B91=0,"",IF(OR(B91=$AM$1,B91=$AZ$1,B92=$AM$1,B92=$AZ$1,B93=$AM$1,B93=$AZ$1),0,1)))</f>
        <v/>
      </c>
      <c r="AZ91" s="344" t="str">
        <f>IF($A91&gt;='576way_Regular Symbol(2wild)'!E$16,"",IF(C91=0,"",IF(OR(C91=$AM$1,C91=$AZ$1,C92=$AM$1,C92=$AZ$1,C93=$AM$1,C93=$AZ$1),0,1)))</f>
        <v/>
      </c>
      <c r="BA91" s="3" t="str">
        <f>IF($A91&gt;='576way_Regular Symbol(2wild)'!F$16,"",IF(D91=0,"",IF(OR(D91=$AM$1,D91=$AZ$1,D92=$AM$1,D92=$AZ$1,D93=$AM$1,D93=$AZ$1,D94=$AM$1,D94=$AZ$1),0,1)))</f>
        <v/>
      </c>
      <c r="BB91" s="3" t="str">
        <f>IF($A91&gt;='576way_Regular Symbol(2wild)'!G$16,"",IF(E91=0,"",IF(OR(E91=$AM$1,E91=$AZ$1,E92=$AM$1,E92=$AZ$1,E93=$AM$1,E93=$AZ$1,E94=$AM$1,E94=$AZ$1),0,1)))</f>
        <v/>
      </c>
      <c r="BC91" s="3" t="str">
        <f>IF($A91&gt;='576way_Regular Symbol(2wild)'!H$16,"",IF(F91=0,"",IF(OR(F91=$AM$1,F91=$AZ$1,F92=$AM$1,F92=$AZ$1,F93=$AM$1,F93=$AZ$1,F94=$AM$1,F94=$AZ$1),0,1)))</f>
        <v/>
      </c>
      <c r="BE91" s="344" t="str">
        <f>IF($A91&gt;='576way_Regular Symbol(2wild)'!D$16,"",IF(B91=0,"",IF(OR(B91=$AM$1,B91=$BF$1,B92=$AM$1,B92=$BF$1,B93=$AM$1,B93=$BF$1),0,1)))</f>
        <v/>
      </c>
      <c r="BF91" s="344" t="str">
        <f>IF($A91&gt;='576way_Regular Symbol(2wild)'!E$16,"",IF(C91=0,"",IF(OR(C91=$AM$1,C91=$BF$1,C92=$AM$1,C92=$BF$1,C93=$AM$1,C93=$BF$1),0,1)))</f>
        <v/>
      </c>
      <c r="BG91" s="3" t="str">
        <f>IF($A91&gt;='576way_Regular Symbol(2wild)'!F$16,"",IF(D91=0,"",COUNTIF(D91:D94,$BF$1)))</f>
        <v/>
      </c>
      <c r="BH91" s="3" t="str">
        <f>IF($A91&gt;='576way_Regular Symbol(2wild)'!G$16,"",IF(E91=0,"",COUNTIF(E91:E94,$BF$1)))</f>
        <v/>
      </c>
      <c r="BI91" s="3" t="str">
        <f>IF($A91&gt;='576way_Regular Symbol(2wild)'!H$16,"",IF(F91=0,"",COUNTIF(F91:F94,$BF$1)))</f>
        <v/>
      </c>
      <c r="BK91" s="344" t="str">
        <f>IF($A91&gt;='576way_Regular Symbol(2wild)'!D$16,"",IF(B91=0,"",IF(OR(B91=$AM$1,B91=$BL$1,B92=$AM$1,B92=$BL$1,B93=$AM$1,B93=$BL$1),0,1)))</f>
        <v/>
      </c>
      <c r="BL91" s="344" t="str">
        <f>IF($A91&gt;='576way_Regular Symbol(2wild)'!E$16,"",IF(C91=0,"",IF(OR(C91=$AM$1,C91=$BL$1,C92=$AM$1,C92=$BL$1,C93=$AM$1,C93=$BL$1),0,1)))</f>
        <v/>
      </c>
      <c r="BM91" s="3" t="str">
        <f>IF($A91&gt;='576way_Regular Symbol(2wild)'!F$16,"",IF(D91=0,"",IF(OR(D91=$AM$1,D91=$BL$1,D92=$AM$1,D92=$BL$1,D93=$AM$1,D93=$BL$1,D94=$AM$1,D94=$BL$1),0,1)))</f>
        <v/>
      </c>
      <c r="BN91" s="3" t="str">
        <f>IF($A91&gt;='576way_Regular Symbol(2wild)'!G$16,"",IF(E91=0,"",IF(OR(E91=$AM$1,E91=$BL$1,E92=$AM$1,E92=$BL$1,E93=$AM$1,E93=$BL$1,E94=$AM$1,E94=$BL$1),0,1)))</f>
        <v/>
      </c>
      <c r="BO91" s="3" t="str">
        <f>IF($A91&gt;='576way_Regular Symbol(2wild)'!H$16,"",IF(F91=0,"",IF(OR(F91=$AM$1,F91=$BL$1,F92=$AM$1,F92=$BL$1,F93=$AM$1,F93=$BL$1,F94=$AM$1,F94=$BL$1),0,1)))</f>
        <v/>
      </c>
      <c r="BQ91" s="3" t="str">
        <f>IF($A91&gt;='576way_Regular Symbol(2wild)'!D$16,"",IF(B91=0,"",IF(OR(B91=$BQ$1,B91=$BR$1,B92=$BQ$1,B92=$BR$1,B93=$BQ$1,B93=$BR$1),0,1)))</f>
        <v/>
      </c>
      <c r="BR91" s="3" t="str">
        <f>IF($A91&gt;='576way_Regular Symbol(2wild)'!E$16,"",IF(C91=0,"",IF(OR(C91=$BQ$1,C91=$BR$1,C92=$BQ$1,C92=$BR$1,C93=$BQ$1,C93=$BR$1),0,1)))</f>
        <v/>
      </c>
      <c r="BS91" s="3" t="str">
        <f>IF($A91&gt;='576way_Regular Symbol(2wild)'!F$16,"",IF(D91=0,"",IF(OR(D91=$BQ$1,D91=$BR$1,D92=$BQ$1,D92=$BR$1,D93=$BQ$1,D93=$BR$1,D94=$BQ$1,D94=$BR$1),0,1)))</f>
        <v/>
      </c>
      <c r="BT91" s="3" t="str">
        <f>IF($A91&gt;='576way_Regular Symbol(2wild)'!G$16,"",IF(E91=0,"",IF(OR(E91=$BQ$1,E91=$BR$1,E92=$BQ$1,E92=$BR$1,E93=$BQ$1,E93=$BR$1,E94=$BQ$1,E94=$BR$1),0,1)))</f>
        <v/>
      </c>
      <c r="BU91" s="3" t="str">
        <f>IF($A91&gt;='576way_Regular Symbol(2wild)'!H$16,"",IF(F91=0,"",IF(OR(F91=$BQ$1,F91=$BR$1,F92=$BQ$1,F92=$BR$1,F93=$BQ$1,F93=$BR$1,F94=$BQ$1,F94=$BR$1),0,1)))</f>
        <v/>
      </c>
      <c r="BW91" s="3" t="str">
        <f>IF($A91&gt;='576way_Regular Symbol(2wild)'!D$16,"",IF(B91=0,"",IF(OR(B91=$BW$1,B92=$BW$1,B93=$BW$1,B91=$BX$1,B92=$BX$1,B93=$BX$1),0,1)))</f>
        <v/>
      </c>
      <c r="BX91" s="3" t="str">
        <f>IF($A91&gt;='576way_Regular Symbol(2wild)'!E$16,"",IF(C91=0,"",IF(OR(C91=$BW$1,C92=$BW$1,C93=$BW$1,C91=$BX$1,C92=$BX$1,C93=$BX$1),0,1)))</f>
        <v/>
      </c>
      <c r="BY91" s="3" t="str">
        <f>IF($A91&gt;='576way_Regular Symbol(2wild)'!F$16,"",IF(D91=0,"",IF(OR(D91=$BW$1,D92=$BW$1,D93=$BW$1,D91=$BX$1,D92=$BX$1,D93=$BX$1,D94=$BW$1,D94=$BX$1),0,1)))</f>
        <v/>
      </c>
      <c r="BZ91" s="3" t="str">
        <f>IF($A91&gt;='576way_Regular Symbol(2wild)'!G$16,"",IF(E91=0,"",IF(OR(E91=$BW$1,E92=$BW$1,E93=$BW$1,E91=$BX$1,E92=$BX$1,E93=$BX$1,E94=$BW$1,E94=$BX$1),0,1)))</f>
        <v/>
      </c>
      <c r="CA91" s="3" t="str">
        <f>IF($A91&gt;='576way_Regular Symbol(2wild)'!H$16,"",IF(F91=0,"",IF(OR(F91=$BW$1,F92=$BW$1,F93=$BW$1,F91=$BX$1,F92=$BX$1,F93=$BX$1,F94=$BW$1,F94=$BX$1),0,1)))</f>
        <v/>
      </c>
      <c r="CC91" s="3" t="str">
        <f>IF($A91&gt;='576way_Regular Symbol(2wild)'!D$16,"",IF(B91=0,"",IF(OR(B91=$BW$1,B92=$BW$1,B93=$BW$1,B91=$CD$1,B92=$CD$1,B93=$CD$1),0,1)))</f>
        <v/>
      </c>
      <c r="CD91" s="3" t="str">
        <f>IF($A91&gt;='576way_Regular Symbol(2wild)'!E$16,"",IF(C91=0,"",IF(OR(C91=$BW$1,C92=$BW$1,C93=$BW$1,C91=$CD$1,C92=$CD$1,C93=$CD$1),0,1)))</f>
        <v/>
      </c>
      <c r="CE91" s="3" t="str">
        <f>IF($A91&gt;='576way_Regular Symbol(2wild)'!F$16,"",IF(D91=0,"",IF(OR(D91=$BW$1,D92=$BW$1,D93=$BW$1,D91=$CD$1,D92=$CD$1,D93=$CD$1,D94=$BW$1,D94=$CD$1),0,1)))</f>
        <v/>
      </c>
      <c r="CF91" s="3" t="str">
        <f>IF($A91&gt;='576way_Regular Symbol(2wild)'!G$16,"",IF(E91=0,"",IF(OR(E91=$BW$1,E92=$BW$1,E93=$BW$1,E91=$CD$1,E92=$CD$1,E93=$CD$1,E94=$BW$1,E94=$CD$1),0,1)))</f>
        <v/>
      </c>
      <c r="CG91" s="3" t="str">
        <f>IF($A91&gt;='576way_Regular Symbol(2wild)'!H$16,"",IF(F91=0,"",IF(OR(F91=$BW$1,F92=$BW$1,F93=$BW$1,F91=$CD$1,F92=$CD$1,F93=$CD$1,F94=$BW$1,F94=$CD$1),0,1)))</f>
        <v/>
      </c>
      <c r="CI91" s="3" t="str">
        <f>IF($A91&gt;='576way_Regular Symbol(2wild)'!D$16,"",IF(B91=0,"",IF(OR(B91=$BW$1,B92=$BW$1,B93=$BW$1,B91=$CJ$1,B92=$CJ$1,B93=$CJ$1),0,1)))</f>
        <v/>
      </c>
      <c r="CJ91" s="3" t="str">
        <f>IF($A91&gt;='576way_Regular Symbol(2wild)'!E$16,"",IF(C91=0,"",IF(OR(C91=$BW$1,C92=$BW$1,C93=$BW$1,C91=$CJ$1,C92=$CJ$1,C93=$CJ$1),0,1)))</f>
        <v/>
      </c>
      <c r="CK91" s="3" t="str">
        <f>IF($A91&gt;='576way_Regular Symbol(2wild)'!F$16,"",IF(D91=0,"",IF(OR(D91=$BW$1,D92=$BW$1,D93=$BW$1,D91=$CJ$1,D92=$CJ$1,D93=$CJ$1,D94=$BW$1,D94=$CJ$1),0,1)))</f>
        <v/>
      </c>
      <c r="CL91" s="3" t="str">
        <f>IF($A91&gt;='576way_Regular Symbol(2wild)'!G$16,"",IF(E91=0,"",IF(OR(E91=$BW$1,E92=$BW$1,E93=$BW$1,E91=$CJ$1,E92=$CJ$1,E93=$CJ$1,E94=$BW$1,E94=$CJ$1),0,1)))</f>
        <v/>
      </c>
      <c r="CM91" s="3" t="str">
        <f>IF($A91&gt;='576way_Regular Symbol(2wild)'!H$16,"",IF(F91=0,"",IF(OR(F91=$BW$1,F92=$BW$1,F93=$BW$1,F91=$CJ$1,F92=$CJ$1,F93=$CJ$1,F94=$BW$1,F94=$CJ$1),0,1)))</f>
        <v/>
      </c>
      <c r="CO91" s="3" t="str">
        <f>IF($A91&gt;='576way_Regular Symbol(2wild)'!D$16,"",IF(B91=0,"",IF(OR(B91=$BW$1,B92=$BW$1,B93=$BW$1,B91=$CP$1,B92=$CP$1,B93=$CP$1),0,1)))</f>
        <v/>
      </c>
      <c r="CP91" s="3" t="str">
        <f>IF($A91&gt;='576way_Regular Symbol(2wild)'!E$16,"",IF(C91=0,"",IF(OR(C91=$BW$1,C92=$BW$1,C93=$BW$1,C91=$CP$1,C92=$CP$1,C93=$CP$1),0,1)))</f>
        <v/>
      </c>
      <c r="CQ91" s="3" t="str">
        <f>IF($A91&gt;='576way_Regular Symbol(2wild)'!F$16,"",IF(D91=0,"",IF(OR(D91=$BW$1,D92=$BW$1,D93=$BW$1,D91=$CP$1,D92=$CP$1,D93=$CP$1,D94=$BW$1,D94=$CP$1),0,1)))</f>
        <v/>
      </c>
      <c r="CR91" s="3" t="str">
        <f>IF($A91&gt;='576way_Regular Symbol(2wild)'!G$16,"",IF(E91=0,"",IF(OR(E91=$BW$1,E92=$BW$1,E93=$BW$1,E91=$CP$1,E92=$CP$1,E93=$CP$1,E94=$BW$1,E94=$CP$1),0,1)))</f>
        <v/>
      </c>
      <c r="CS91" s="3" t="str">
        <f>IF($A91&gt;='576way_Regular Symbol(2wild)'!H$16,"",IF(F91=0,"",IF(OR(F91=$BW$1,F92=$BW$1,F93=$BW$1,F91=$CP$1,F92=$CP$1,F93=$CP$1,F94=$BW$1,F94=$CP$1),0,1)))</f>
        <v/>
      </c>
      <c r="CU91" s="3" t="str">
        <f>IF($A91&gt;='576way_Regular Symbol(2wild)'!D$16,"",IF(B91=0,"",IF(OR(B91=$BW$1,B92=$BW$1,B93=$BW$1,B91=$CV$1,B92=$CV$1,B93=$CV$1),0,1)))</f>
        <v/>
      </c>
      <c r="CV91" s="3" t="str">
        <f>IF($A91&gt;='576way_Regular Symbol(2wild)'!E$16,"",IF(C91=0,"",IF(OR(C91=$BW$1,C92=$BW$1,C93=$BW$1,C91=$CV$1,C92=$CV$1,C93=$CV$1),0,1)))</f>
        <v/>
      </c>
      <c r="CW91" s="3" t="str">
        <f>IF($A91&gt;='576way_Regular Symbol(2wild)'!F$16,"",IF(D91=0,"",IF(OR(D91=$BW$1,D92=$BW$1,D93=$BW$1,D91=$CV$1,D92=$CV$1,D93=$CV$1,D94=$BW$1,D94=$CV$1),0,1)))</f>
        <v/>
      </c>
      <c r="CX91" s="3" t="str">
        <f>IF($A91&gt;='576way_Regular Symbol(2wild)'!G$16,"",IF(E91=0,"",IF(OR(E91=$BW$1,E92=$BW$1,E93=$BW$1,E91=$CV$1,E92=$CV$1,E93=$CV$1,E94=$BW$1,E94=$CV$1),0,1)))</f>
        <v/>
      </c>
      <c r="CY91" s="3" t="str">
        <f>IF($A91&gt;='576way_Regular Symbol(2wild)'!H$16,"",IF(F91=0,"",IF(OR(F91=$BW$1,F92=$BW$1,F93=$BW$1,F91=$CV$1,F92=$CV$1,F93=$CV$1,F94=$BW$1,F94=$CV$1),0,1)))</f>
        <v/>
      </c>
    </row>
    <row r="92" spans="1:103">
      <c r="A92" s="335"/>
      <c r="B92" s="191"/>
      <c r="C92" s="191"/>
      <c r="D92" s="191"/>
      <c r="E92" s="191"/>
      <c r="F92" s="338"/>
      <c r="O92" s="344"/>
      <c r="P92" s="3"/>
      <c r="Q92" s="3"/>
      <c r="R92" s="3"/>
      <c r="S92" s="135"/>
      <c r="U92" s="344"/>
      <c r="V92" s="3"/>
      <c r="W92" s="3"/>
      <c r="X92" s="3"/>
      <c r="Y92" s="135"/>
      <c r="AA92" s="344"/>
      <c r="AB92" s="3"/>
      <c r="AC92" s="3"/>
      <c r="AD92" s="3"/>
      <c r="AE92" s="135"/>
      <c r="AG92" s="344" t="str">
        <f>IF($A92&gt;='576way_Regular Symbol(2wild)'!D$16,"",IF(B92=0,"",IF(OR(B92=$AG$1,B92=$AH$1,B93=$AG$1,B93=$AH$1,B94=$AG$1,B94=$AH$1),0,1)))</f>
        <v/>
      </c>
      <c r="AH92" s="344" t="str">
        <f>IF($A92&gt;='576way_Regular Symbol(2wild)'!E$16,"",IF(C92=0,"",IF(OR(C92=$AG$1,C92=$AH$1,C93=$AG$1,C93=$AH$1,C94=$AG$1,C94=$AH$1),0,1)))</f>
        <v/>
      </c>
      <c r="AI92" s="3" t="str">
        <f>IF($A92&gt;='576way_Regular Symbol(2wild)'!F$16,"",IF(D92=0,"",IF(OR(D92=$AG$1,D92=$AH$1,D93=$AG$1,D93=$AH$1,D94=$AG$1,D94=$AH$1,D95=$AG$1,D95=$AH$1),0,1)))</f>
        <v/>
      </c>
      <c r="AJ92" s="3" t="str">
        <f>IF($A92&gt;='576way_Regular Symbol(2wild)'!G$16,"",IF(E92=0,"",IF(OR(E92=$AG$1,E92=$AH$1,E93=$AG$1,E93=$AH$1,E94=$AG$1,E94=$AH$1,E95=$AG$1,E95=$AH$1),0,1)))</f>
        <v/>
      </c>
      <c r="AK92" s="3" t="str">
        <f>IF($A92&gt;='576way_Regular Symbol(2wild)'!H$16,"",IF(F92=0,"",IF(OR(F92=$AG$1,F92=$AH$1,F93=$AG$1,F93=$AH$1,F94=$AG$1,F94=$AH$1,F95=$AG$1,F95=$AH$1),0,1)))</f>
        <v/>
      </c>
      <c r="AM92" s="344" t="str">
        <f>IF($A92&gt;='576way_Regular Symbol(2wild)'!D$16,"",IF(B92=0,"",IF(OR(B92=$AM$1,B92=$AN$1,B93=$AM$1,B93=$AN$1,B94=$AM$1,B94=$AN$1),0,1)))</f>
        <v/>
      </c>
      <c r="AN92" s="344" t="str">
        <f>IF($A92&gt;='576way_Regular Symbol(2wild)'!E$16,"",IF(C92=0,"",IF(OR(C92=$AM$1,C92=$AN$1,C93=$AM$1,C93=$AN$1,C94=$AM$1,C94=$AN$1),0,1)))</f>
        <v/>
      </c>
      <c r="AO92" s="3" t="str">
        <f>IF($A92&gt;='576way_Regular Symbol(2wild)'!F$16,"",IF(D92=0,"",IF(OR(D92=$AM$1,D92=$AN$1,D93=$AM$1,D93=$AN$1,D94=$AM$1,D94=$AN$1,D95=$AM$1,D95=$AN$1),0,1)))</f>
        <v/>
      </c>
      <c r="AP92" s="3" t="str">
        <f>IF($A92&gt;='576way_Regular Symbol(2wild)'!G$16,"",IF(E92=0,"",IF(OR(E92=$AM$1,E92=$AN$1,E93=$AM$1,E93=$AN$1,E94=$AM$1,E94=$AN$1,E95=$AM$1,E95=$AN$1),0,1)))</f>
        <v/>
      </c>
      <c r="AQ92" s="3" t="str">
        <f>IF($A92&gt;='576way_Regular Symbol(2wild)'!H$16,"",IF(F92=0,"",IF(OR(F92=$AM$1,F92=$AN$1,F93=$AM$1,F93=$AN$1,F94=$AM$1,F94=$AN$1,F95=$AM$1,F95=$AN$1),0,1)))</f>
        <v/>
      </c>
      <c r="AS92" s="344" t="str">
        <f>IF($A92&gt;='576way_Regular Symbol(2wild)'!D$16,"",IF(B92=0,"",IF(OR(B92=$AM$1,B92=$AT$1,B93=$AM$1,B93=$AT$1,B94=$AM$1,B94=$AT$1),0,1)))</f>
        <v/>
      </c>
      <c r="AT92" s="344" t="str">
        <f>IF($A92&gt;='576way_Regular Symbol(2wild)'!E$16,"",IF(C92=0,"",IF(OR(C92=$AM$1,C92=$AT$1,C93=$AM$1,C93=$AT$1,C94=$AM$1,C94=$AT$1),0,1)))</f>
        <v/>
      </c>
      <c r="AU92" s="3" t="str">
        <f>IF($A92&gt;='576way_Regular Symbol(2wild)'!F$16,"",IF(D92=0,"",IF(OR(D92=$AM$1,D92=$AT$1,D93=$AM$1,D93=$AT$1,D94=$AM$1,D94=$AT$1,D95=$AM$1,D95=$AT$1),0,1)))</f>
        <v/>
      </c>
      <c r="AV92" s="3" t="str">
        <f>IF($A92&gt;='576way_Regular Symbol(2wild)'!G$16,"",IF(E92=0,"",IF(OR(E92=$AM$1,E92=$AT$1,E93=$AM$1,E93=$AT$1,E94=$AM$1,E94=$AT$1,E95=$AM$1,E95=$AT$1),0,1)))</f>
        <v/>
      </c>
      <c r="AW92" s="3" t="str">
        <f>IF($A92&gt;='576way_Regular Symbol(2wild)'!H$16,"",IF(F92=0,"",IF(OR(F92=$AM$1,F92=$AT$1,F93=$AM$1,F93=$AT$1,F94=$AM$1,F94=$AT$1,F95=$AM$1,F95=$AT$1),0,1)))</f>
        <v/>
      </c>
      <c r="AY92" s="344" t="str">
        <f>IF($A92&gt;='576way_Regular Symbol(2wild)'!D$16,"",IF(B92=0,"",IF(OR(B92=$AM$1,B92=$AZ$1,B93=$AM$1,B93=$AZ$1,B94=$AM$1,B94=$AZ$1),0,1)))</f>
        <v/>
      </c>
      <c r="AZ92" s="344" t="str">
        <f>IF($A92&gt;='576way_Regular Symbol(2wild)'!E$16,"",IF(C92=0,"",IF(OR(C92=$AM$1,C92=$AZ$1,C93=$AM$1,C93=$AZ$1,C94=$AM$1,C94=$AZ$1),0,1)))</f>
        <v/>
      </c>
      <c r="BA92" s="3" t="str">
        <f>IF($A92&gt;='576way_Regular Symbol(2wild)'!F$16,"",IF(D92=0,"",IF(OR(D92=$AM$1,D92=$AZ$1,D93=$AM$1,D93=$AZ$1,D94=$AM$1,D94=$AZ$1,D95=$AM$1,D95=$AZ$1),0,1)))</f>
        <v/>
      </c>
      <c r="BB92" s="3" t="str">
        <f>IF($A92&gt;='576way_Regular Symbol(2wild)'!G$16,"",IF(E92=0,"",IF(OR(E92=$AM$1,E92=$AZ$1,E93=$AM$1,E93=$AZ$1,E94=$AM$1,E94=$AZ$1,E95=$AM$1,E95=$AZ$1),0,1)))</f>
        <v/>
      </c>
      <c r="BC92" s="3" t="str">
        <f>IF($A92&gt;='576way_Regular Symbol(2wild)'!H$16,"",IF(F92=0,"",IF(OR(F92=$AM$1,F92=$AZ$1,F93=$AM$1,F93=$AZ$1,F94=$AM$1,F94=$AZ$1,F95=$AM$1,F95=$AZ$1),0,1)))</f>
        <v/>
      </c>
      <c r="BE92" s="344" t="str">
        <f>IF($A92&gt;='576way_Regular Symbol(2wild)'!D$16,"",IF(B92=0,"",IF(OR(B92=$AM$1,B92=$BF$1,B93=$AM$1,B93=$BF$1,B94=$AM$1,B94=$BF$1),0,1)))</f>
        <v/>
      </c>
      <c r="BF92" s="344" t="str">
        <f>IF($A92&gt;='576way_Regular Symbol(2wild)'!E$16,"",IF(C92=0,"",IF(OR(C92=$AM$1,C92=$BF$1,C93=$AM$1,C93=$BF$1,C94=$AM$1,C94=$BF$1),0,1)))</f>
        <v/>
      </c>
      <c r="BG92" s="3" t="str">
        <f>IF($A92&gt;='576way_Regular Symbol(2wild)'!F$16,"",IF(D92=0,"",COUNTIF(D92:D95,$BF$1)))</f>
        <v/>
      </c>
      <c r="BH92" s="3" t="str">
        <f>IF($A92&gt;='576way_Regular Symbol(2wild)'!G$16,"",IF(E92=0,"",COUNTIF(E92:E95,$BF$1)))</f>
        <v/>
      </c>
      <c r="BI92" s="3" t="str">
        <f>IF($A92&gt;='576way_Regular Symbol(2wild)'!H$16,"",IF(F92=0,"",COUNTIF(F92:F95,$BF$1)))</f>
        <v/>
      </c>
      <c r="BK92" s="344" t="str">
        <f>IF($A92&gt;='576way_Regular Symbol(2wild)'!D$16,"",IF(B92=0,"",IF(OR(B92=$AM$1,B92=$BL$1,B93=$AM$1,B93=$BL$1,B94=$AM$1,B94=$BL$1),0,1)))</f>
        <v/>
      </c>
      <c r="BL92" s="344" t="str">
        <f>IF($A92&gt;='576way_Regular Symbol(2wild)'!E$16,"",IF(C92=0,"",IF(OR(C92=$AM$1,C92=$BL$1,C93=$AM$1,C93=$BL$1,C94=$AM$1,C94=$BL$1),0,1)))</f>
        <v/>
      </c>
      <c r="BM92" s="3" t="str">
        <f>IF($A92&gt;='576way_Regular Symbol(2wild)'!F$16,"",IF(D92=0,"",IF(OR(D92=$AM$1,D92=$BL$1,D93=$AM$1,D93=$BL$1,D94=$AM$1,D94=$BL$1,D95=$AM$1,D95=$BL$1),0,1)))</f>
        <v/>
      </c>
      <c r="BN92" s="3" t="str">
        <f>IF($A92&gt;='576way_Regular Symbol(2wild)'!G$16,"",IF(E92=0,"",IF(OR(E92=$AM$1,E92=$BL$1,E93=$AM$1,E93=$BL$1,E94=$AM$1,E94=$BL$1,E95=$AM$1,E95=$BL$1),0,1)))</f>
        <v/>
      </c>
      <c r="BO92" s="3" t="str">
        <f>IF($A92&gt;='576way_Regular Symbol(2wild)'!H$16,"",IF(F92=0,"",IF(OR(F92=$AM$1,F92=$BL$1,F93=$AM$1,F93=$BL$1,F94=$AM$1,F94=$BL$1,F95=$AM$1,F95=$BL$1),0,1)))</f>
        <v/>
      </c>
      <c r="BQ92" s="3" t="str">
        <f>IF($A92&gt;='576way_Regular Symbol(2wild)'!D$16,"",IF(B92=0,"",IF(OR(B92=$BQ$1,B92=$BR$1,B93=$BQ$1,B93=$BR$1,B94=$BQ$1,B94=$BR$1),0,1)))</f>
        <v/>
      </c>
      <c r="BR92" s="3" t="str">
        <f>IF($A92&gt;='576way_Regular Symbol(2wild)'!E$16,"",IF(C92=0,"",IF(OR(C92=$BQ$1,C92=$BR$1,C93=$BQ$1,C93=$BR$1,C94=$BQ$1,C94=$BR$1),0,1)))</f>
        <v/>
      </c>
      <c r="BS92" s="3" t="str">
        <f>IF($A92&gt;='576way_Regular Symbol(2wild)'!F$16,"",IF(D92=0,"",IF(OR(D92=$BQ$1,D92=$BR$1,D93=$BQ$1,D93=$BR$1,D94=$BQ$1,D94=$BR$1,D95=$BQ$1,D95=$BR$1),0,1)))</f>
        <v/>
      </c>
      <c r="BT92" s="3" t="str">
        <f>IF($A92&gt;='576way_Regular Symbol(2wild)'!G$16,"",IF(E92=0,"",IF(OR(E92=$BQ$1,E92=$BR$1,E93=$BQ$1,E93=$BR$1,E94=$BQ$1,E94=$BR$1,E95=$BQ$1,E95=$BR$1),0,1)))</f>
        <v/>
      </c>
      <c r="BU92" s="3" t="str">
        <f>IF($A92&gt;='576way_Regular Symbol(2wild)'!H$16,"",IF(F92=0,"",IF(OR(F92=$BQ$1,F92=$BR$1,F93=$BQ$1,F93=$BR$1,F94=$BQ$1,F94=$BR$1,F95=$BQ$1,F95=$BR$1),0,1)))</f>
        <v/>
      </c>
      <c r="BW92" s="3" t="str">
        <f>IF($A92&gt;='576way_Regular Symbol(2wild)'!D$16,"",IF(B92=0,"",IF(OR(B92=$BW$1,B93=$BW$1,B94=$BW$1,B92=$BX$1,B93=$BX$1,B94=$BX$1),0,1)))</f>
        <v/>
      </c>
      <c r="BX92" s="3" t="str">
        <f>IF($A92&gt;='576way_Regular Symbol(2wild)'!E$16,"",IF(C92=0,"",IF(OR(C92=$BW$1,C93=$BW$1,C94=$BW$1,C92=$BX$1,C93=$BX$1,C94=$BX$1),0,1)))</f>
        <v/>
      </c>
      <c r="BY92" s="3" t="str">
        <f>IF($A92&gt;='576way_Regular Symbol(2wild)'!F$16,"",IF(D92=0,"",IF(OR(D92=$BW$1,D93=$BW$1,D94=$BW$1,D92=$BX$1,D93=$BX$1,D94=$BX$1,D95=$BW$1,D95=$BX$1),0,1)))</f>
        <v/>
      </c>
      <c r="BZ92" s="3" t="str">
        <f>IF($A92&gt;='576way_Regular Symbol(2wild)'!G$16,"",IF(E92=0,"",IF(OR(E92=$BW$1,E93=$BW$1,E94=$BW$1,E92=$BX$1,E93=$BX$1,E94=$BX$1,E95=$BW$1,E95=$BX$1),0,1)))</f>
        <v/>
      </c>
      <c r="CA92" s="3" t="str">
        <f>IF($A92&gt;='576way_Regular Symbol(2wild)'!H$16,"",IF(F92=0,"",IF(OR(F92=$BW$1,F93=$BW$1,F94=$BW$1,F92=$BX$1,F93=$BX$1,F94=$BX$1,F95=$BW$1,F95=$BX$1),0,1)))</f>
        <v/>
      </c>
      <c r="CC92" s="3" t="str">
        <f>IF($A92&gt;='576way_Regular Symbol(2wild)'!D$16,"",IF(B92=0,"",IF(OR(B92=$BW$1,B93=$BW$1,B94=$BW$1,B92=$CD$1,B93=$CD$1,B94=$CD$1),0,1)))</f>
        <v/>
      </c>
      <c r="CD92" s="3" t="str">
        <f>IF($A92&gt;='576way_Regular Symbol(2wild)'!E$16,"",IF(C92=0,"",IF(OR(C92=$BW$1,C93=$BW$1,C94=$BW$1,C92=$CD$1,C93=$CD$1,C94=$CD$1),0,1)))</f>
        <v/>
      </c>
      <c r="CE92" s="3" t="str">
        <f>IF($A92&gt;='576way_Regular Symbol(2wild)'!F$16,"",IF(D92=0,"",IF(OR(D92=$BW$1,D93=$BW$1,D94=$BW$1,D92=$CD$1,D93=$CD$1,D94=$CD$1,D95=$BW$1,D95=$CD$1),0,1)))</f>
        <v/>
      </c>
      <c r="CF92" s="3" t="str">
        <f>IF($A92&gt;='576way_Regular Symbol(2wild)'!G$16,"",IF(E92=0,"",IF(OR(E92=$BW$1,E93=$BW$1,E94=$BW$1,E92=$CD$1,E93=$CD$1,E94=$CD$1,E95=$BW$1,E95=$CD$1),0,1)))</f>
        <v/>
      </c>
      <c r="CG92" s="3" t="str">
        <f>IF($A92&gt;='576way_Regular Symbol(2wild)'!H$16,"",IF(F92=0,"",IF(OR(F92=$BW$1,F93=$BW$1,F94=$BW$1,F92=$CD$1,F93=$CD$1,F94=$CD$1,F95=$BW$1,F95=$CD$1),0,1)))</f>
        <v/>
      </c>
      <c r="CI92" s="3" t="str">
        <f>IF($A92&gt;='576way_Regular Symbol(2wild)'!D$16,"",IF(B92=0,"",IF(OR(B92=$BW$1,B93=$BW$1,B94=$BW$1,B92=$CJ$1,B93=$CJ$1,B94=$CJ$1),0,1)))</f>
        <v/>
      </c>
      <c r="CJ92" s="3" t="str">
        <f>IF($A92&gt;='576way_Regular Symbol(2wild)'!E$16,"",IF(C92=0,"",IF(OR(C92=$BW$1,C93=$BW$1,C94=$BW$1,C92=$CJ$1,C93=$CJ$1,C94=$CJ$1),0,1)))</f>
        <v/>
      </c>
      <c r="CK92" s="3" t="str">
        <f>IF($A92&gt;='576way_Regular Symbol(2wild)'!F$16,"",IF(D92=0,"",IF(OR(D92=$BW$1,D93=$BW$1,D94=$BW$1,D92=$CJ$1,D93=$CJ$1,D94=$CJ$1,D95=$BW$1,D95=$CJ$1),0,1)))</f>
        <v/>
      </c>
      <c r="CL92" s="3" t="str">
        <f>IF($A92&gt;='576way_Regular Symbol(2wild)'!G$16,"",IF(E92=0,"",IF(OR(E92=$BW$1,E93=$BW$1,E94=$BW$1,E92=$CJ$1,E93=$CJ$1,E94=$CJ$1,E95=$BW$1,E95=$CJ$1),0,1)))</f>
        <v/>
      </c>
      <c r="CM92" s="3" t="str">
        <f>IF($A92&gt;='576way_Regular Symbol(2wild)'!H$16,"",IF(F92=0,"",IF(OR(F92=$BW$1,F93=$BW$1,F94=$BW$1,F92=$CJ$1,F93=$CJ$1,F94=$CJ$1,F95=$BW$1,F95=$CJ$1),0,1)))</f>
        <v/>
      </c>
      <c r="CO92" s="3" t="str">
        <f>IF($A92&gt;='576way_Regular Symbol(2wild)'!D$16,"",IF(B92=0,"",IF(OR(B92=$BW$1,B93=$BW$1,B94=$BW$1,B92=$CP$1,B93=$CP$1,B94=$CP$1),0,1)))</f>
        <v/>
      </c>
      <c r="CP92" s="3" t="str">
        <f>IF($A92&gt;='576way_Regular Symbol(2wild)'!E$16,"",IF(C92=0,"",IF(OR(C92=$BW$1,C93=$BW$1,C94=$BW$1,C92=$CP$1,C93=$CP$1,C94=$CP$1),0,1)))</f>
        <v/>
      </c>
      <c r="CQ92" s="3" t="str">
        <f>IF($A92&gt;='576way_Regular Symbol(2wild)'!F$16,"",IF(D92=0,"",IF(OR(D92=$BW$1,D93=$BW$1,D94=$BW$1,D92=$CP$1,D93=$CP$1,D94=$CP$1,D95=$BW$1,D95=$CP$1),0,1)))</f>
        <v/>
      </c>
      <c r="CR92" s="3" t="str">
        <f>IF($A92&gt;='576way_Regular Symbol(2wild)'!G$16,"",IF(E92=0,"",IF(OR(E92=$BW$1,E93=$BW$1,E94=$BW$1,E92=$CP$1,E93=$CP$1,E94=$CP$1,E95=$BW$1,E95=$CP$1),0,1)))</f>
        <v/>
      </c>
      <c r="CS92" s="3" t="str">
        <f>IF($A92&gt;='576way_Regular Symbol(2wild)'!H$16,"",IF(F92=0,"",IF(OR(F92=$BW$1,F93=$BW$1,F94=$BW$1,F92=$CP$1,F93=$CP$1,F94=$CP$1,F95=$BW$1,F95=$CP$1),0,1)))</f>
        <v/>
      </c>
      <c r="CU92" s="3" t="str">
        <f>IF($A92&gt;='576way_Regular Symbol(2wild)'!D$16,"",IF(B92=0,"",IF(OR(B92=$BW$1,B93=$BW$1,B94=$BW$1,B92=$CV$1,B93=$CV$1,B94=$CV$1),0,1)))</f>
        <v/>
      </c>
      <c r="CV92" s="3" t="str">
        <f>IF($A92&gt;='576way_Regular Symbol(2wild)'!E$16,"",IF(C92=0,"",IF(OR(C92=$BW$1,C93=$BW$1,C94=$BW$1,C92=$CV$1,C93=$CV$1,C94=$CV$1),0,1)))</f>
        <v/>
      </c>
      <c r="CW92" s="3" t="str">
        <f>IF($A92&gt;='576way_Regular Symbol(2wild)'!F$16,"",IF(D92=0,"",IF(OR(D92=$BW$1,D93=$BW$1,D94=$BW$1,D92=$CV$1,D93=$CV$1,D94=$CV$1,D95=$BW$1,D95=$CV$1),0,1)))</f>
        <v/>
      </c>
      <c r="CX92" s="3" t="str">
        <f>IF($A92&gt;='576way_Regular Symbol(2wild)'!G$16,"",IF(E92=0,"",IF(OR(E92=$BW$1,E93=$BW$1,E94=$BW$1,E92=$CV$1,E93=$CV$1,E94=$CV$1,E95=$BW$1,E95=$CV$1),0,1)))</f>
        <v/>
      </c>
      <c r="CY92" s="3" t="str">
        <f>IF($A92&gt;='576way_Regular Symbol(2wild)'!H$16,"",IF(F92=0,"",IF(OR(F92=$BW$1,F93=$BW$1,F94=$BW$1,F92=$CV$1,F93=$CV$1,F94=$CV$1,F95=$BW$1,F95=$CV$1),0,1)))</f>
        <v/>
      </c>
    </row>
    <row r="93" spans="1:103">
      <c r="A93" s="335"/>
      <c r="B93" s="191"/>
      <c r="C93" s="191"/>
      <c r="D93" s="191"/>
      <c r="E93" s="191"/>
      <c r="F93" s="338"/>
      <c r="O93" s="344"/>
      <c r="P93" s="3"/>
      <c r="Q93" s="3"/>
      <c r="R93" s="3"/>
      <c r="S93" s="135"/>
      <c r="U93" s="344"/>
      <c r="V93" s="3"/>
      <c r="W93" s="3"/>
      <c r="X93" s="3"/>
      <c r="Y93" s="135"/>
      <c r="AA93" s="344"/>
      <c r="AB93" s="3"/>
      <c r="AC93" s="3"/>
      <c r="AD93" s="3"/>
      <c r="AE93" s="135"/>
      <c r="AG93" s="344" t="str">
        <f>IF($A93&gt;='576way_Regular Symbol(2wild)'!D$16,"",IF(B93=0,"",IF(OR(B93=$AG$1,B93=$AH$1,B94=$AG$1,B94=$AH$1,B95=$AG$1,B95=$AH$1),0,1)))</f>
        <v/>
      </c>
      <c r="AH93" s="344" t="str">
        <f>IF($A93&gt;='576way_Regular Symbol(2wild)'!E$16,"",IF(C93=0,"",IF(OR(C93=$AG$1,C93=$AH$1,C94=$AG$1,C94=$AH$1,C95=$AG$1,C95=$AH$1),0,1)))</f>
        <v/>
      </c>
      <c r="AI93" s="3" t="str">
        <f>IF($A93&gt;='576way_Regular Symbol(2wild)'!F$16,"",IF(D93=0,"",IF(OR(D93=$AG$1,D93=$AH$1,D94=$AG$1,D94=$AH$1,D95=$AG$1,D95=$AH$1,D96=$AG$1,D96=$AH$1),0,1)))</f>
        <v/>
      </c>
      <c r="AJ93" s="3" t="str">
        <f>IF($A93&gt;='576way_Regular Symbol(2wild)'!G$16,"",IF(E93=0,"",IF(OR(E93=$AG$1,E93=$AH$1,E94=$AG$1,E94=$AH$1,E95=$AG$1,E95=$AH$1,E96=$AG$1,E96=$AH$1),0,1)))</f>
        <v/>
      </c>
      <c r="AK93" s="3" t="str">
        <f>IF($A93&gt;='576way_Regular Symbol(2wild)'!H$16,"",IF(F93=0,"",IF(OR(F93=$AG$1,F93=$AH$1,F94=$AG$1,F94=$AH$1,F95=$AG$1,F95=$AH$1,F96=$AG$1,F96=$AH$1),0,1)))</f>
        <v/>
      </c>
      <c r="AM93" s="344" t="str">
        <f>IF($A93&gt;='576way_Regular Symbol(2wild)'!D$16,"",IF(B93=0,"",IF(OR(B93=$AM$1,B93=$AN$1,B94=$AM$1,B94=$AN$1,B95=$AM$1,B95=$AN$1),0,1)))</f>
        <v/>
      </c>
      <c r="AN93" s="344" t="str">
        <f>IF($A93&gt;='576way_Regular Symbol(2wild)'!E$16,"",IF(C93=0,"",IF(OR(C93=$AM$1,C93=$AN$1,C94=$AM$1,C94=$AN$1,C95=$AM$1,C95=$AN$1),0,1)))</f>
        <v/>
      </c>
      <c r="AO93" s="3" t="str">
        <f>IF($A93&gt;='576way_Regular Symbol(2wild)'!F$16,"",IF(D93=0,"",IF(OR(D93=$AM$1,D93=$AN$1,D94=$AM$1,D94=$AN$1,D95=$AM$1,D95=$AN$1,D96=$AM$1,D96=$AN$1),0,1)))</f>
        <v/>
      </c>
      <c r="AP93" s="3" t="str">
        <f>IF($A93&gt;='576way_Regular Symbol(2wild)'!G$16,"",IF(E93=0,"",IF(OR(E93=$AM$1,E93=$AN$1,E94=$AM$1,E94=$AN$1,E95=$AM$1,E95=$AN$1,E96=$AM$1,E96=$AN$1),0,1)))</f>
        <v/>
      </c>
      <c r="AQ93" s="3" t="str">
        <f>IF($A93&gt;='576way_Regular Symbol(2wild)'!H$16,"",IF(F93=0,"",IF(OR(F93=$AM$1,F93=$AN$1,F94=$AM$1,F94=$AN$1,F95=$AM$1,F95=$AN$1,F96=$AM$1,F96=$AN$1),0,1)))</f>
        <v/>
      </c>
      <c r="AS93" s="344" t="str">
        <f>IF($A93&gt;='576way_Regular Symbol(2wild)'!D$16,"",IF(B93=0,"",IF(OR(B93=$AM$1,B93=$AT$1,B94=$AM$1,B94=$AT$1,B95=$AM$1,B95=$AT$1),0,1)))</f>
        <v/>
      </c>
      <c r="AT93" s="344" t="str">
        <f>IF($A93&gt;='576way_Regular Symbol(2wild)'!E$16,"",IF(C93=0,"",IF(OR(C93=$AM$1,C93=$AT$1,C94=$AM$1,C94=$AT$1,C95=$AM$1,C95=$AT$1),0,1)))</f>
        <v/>
      </c>
      <c r="AU93" s="3" t="str">
        <f>IF($A93&gt;='576way_Regular Symbol(2wild)'!F$16,"",IF(D93=0,"",IF(OR(D93=$AM$1,D93=$AT$1,D94=$AM$1,D94=$AT$1,D95=$AM$1,D95=$AT$1,D96=$AM$1,D96=$AT$1),0,1)))</f>
        <v/>
      </c>
      <c r="AV93" s="3" t="str">
        <f>IF($A93&gt;='576way_Regular Symbol(2wild)'!G$16,"",IF(E93=0,"",IF(OR(E93=$AM$1,E93=$AT$1,E94=$AM$1,E94=$AT$1,E95=$AM$1,E95=$AT$1,E96=$AM$1,E96=$AT$1),0,1)))</f>
        <v/>
      </c>
      <c r="AW93" s="3" t="str">
        <f>IF($A93&gt;='576way_Regular Symbol(2wild)'!H$16,"",IF(F93=0,"",IF(OR(F93=$AM$1,F93=$AT$1,F94=$AM$1,F94=$AT$1,F95=$AM$1,F95=$AT$1,F96=$AM$1,F96=$AT$1),0,1)))</f>
        <v/>
      </c>
      <c r="AY93" s="344" t="str">
        <f>IF($A93&gt;='576way_Regular Symbol(2wild)'!D$16,"",IF(B93=0,"",IF(OR(B93=$AM$1,B93=$AZ$1,B94=$AM$1,B94=$AZ$1,B95=$AM$1,B95=$AZ$1),0,1)))</f>
        <v/>
      </c>
      <c r="AZ93" s="344" t="str">
        <f>IF($A93&gt;='576way_Regular Symbol(2wild)'!E$16,"",IF(C93=0,"",IF(OR(C93=$AM$1,C93=$AZ$1,C94=$AM$1,C94=$AZ$1,C95=$AM$1,C95=$AZ$1),0,1)))</f>
        <v/>
      </c>
      <c r="BA93" s="3" t="str">
        <f>IF($A93&gt;='576way_Regular Symbol(2wild)'!F$16,"",IF(D93=0,"",IF(OR(D93=$AM$1,D93=$AZ$1,D94=$AM$1,D94=$AZ$1,D95=$AM$1,D95=$AZ$1,D96=$AM$1,D96=$AZ$1),0,1)))</f>
        <v/>
      </c>
      <c r="BB93" s="3" t="str">
        <f>IF($A93&gt;='576way_Regular Symbol(2wild)'!G$16,"",IF(E93=0,"",IF(OR(E93=$AM$1,E93=$AZ$1,E94=$AM$1,E94=$AZ$1,E95=$AM$1,E95=$AZ$1,E96=$AM$1,E96=$AZ$1),0,1)))</f>
        <v/>
      </c>
      <c r="BC93" s="3" t="str">
        <f>IF($A93&gt;='576way_Regular Symbol(2wild)'!H$16,"",IF(F93=0,"",IF(OR(F93=$AM$1,F93=$AZ$1,F94=$AM$1,F94=$AZ$1,F95=$AM$1,F95=$AZ$1,F96=$AM$1,F96=$AZ$1),0,1)))</f>
        <v/>
      </c>
      <c r="BE93" s="344" t="str">
        <f>IF($A93&gt;='576way_Regular Symbol(2wild)'!D$16,"",IF(B93=0,"",IF(OR(B93=$AM$1,B93=$BF$1,B94=$AM$1,B94=$BF$1,B95=$AM$1,B95=$BF$1),0,1)))</f>
        <v/>
      </c>
      <c r="BF93" s="344" t="str">
        <f>IF($A93&gt;='576way_Regular Symbol(2wild)'!E$16,"",IF(C93=0,"",IF(OR(C93=$AM$1,C93=$BF$1,C94=$AM$1,C94=$BF$1,C95=$AM$1,C95=$BF$1),0,1)))</f>
        <v/>
      </c>
      <c r="BG93" s="3" t="str">
        <f>IF($A93&gt;='576way_Regular Symbol(2wild)'!F$16,"",IF(D93=0,"",COUNTIF(D93:D96,$BF$1)))</f>
        <v/>
      </c>
      <c r="BH93" s="3" t="str">
        <f>IF($A93&gt;='576way_Regular Symbol(2wild)'!G$16,"",IF(E93=0,"",COUNTIF(E93:E96,$BF$1)))</f>
        <v/>
      </c>
      <c r="BI93" s="3" t="str">
        <f>IF($A93&gt;='576way_Regular Symbol(2wild)'!H$16,"",IF(F93=0,"",COUNTIF(F93:F96,$BF$1)))</f>
        <v/>
      </c>
      <c r="BK93" s="344" t="str">
        <f>IF($A93&gt;='576way_Regular Symbol(2wild)'!D$16,"",IF(B93=0,"",IF(OR(B93=$AM$1,B93=$BL$1,B94=$AM$1,B94=$BL$1,B95=$AM$1,B95=$BL$1),0,1)))</f>
        <v/>
      </c>
      <c r="BL93" s="344" t="str">
        <f>IF($A93&gt;='576way_Regular Symbol(2wild)'!E$16,"",IF(C93=0,"",IF(OR(C93=$AM$1,C93=$BL$1,C94=$AM$1,C94=$BL$1,C95=$AM$1,C95=$BL$1),0,1)))</f>
        <v/>
      </c>
      <c r="BM93" s="3" t="str">
        <f>IF($A93&gt;='576way_Regular Symbol(2wild)'!F$16,"",IF(D93=0,"",IF(OR(D93=$AM$1,D93=$BL$1,D94=$AM$1,D94=$BL$1,D95=$AM$1,D95=$BL$1,D96=$AM$1,D96=$BL$1),0,1)))</f>
        <v/>
      </c>
      <c r="BN93" s="3" t="str">
        <f>IF($A93&gt;='576way_Regular Symbol(2wild)'!G$16,"",IF(E93=0,"",IF(OR(E93=$AM$1,E93=$BL$1,E94=$AM$1,E94=$BL$1,E95=$AM$1,E95=$BL$1,E96=$AM$1,E96=$BL$1),0,1)))</f>
        <v/>
      </c>
      <c r="BO93" s="3" t="str">
        <f>IF($A93&gt;='576way_Regular Symbol(2wild)'!H$16,"",IF(F93=0,"",IF(OR(F93=$AM$1,F93=$BL$1,F94=$AM$1,F94=$BL$1,F95=$AM$1,F95=$BL$1,F96=$AM$1,F96=$BL$1),0,1)))</f>
        <v/>
      </c>
      <c r="BQ93" s="3" t="str">
        <f>IF($A93&gt;='576way_Regular Symbol(2wild)'!D$16,"",IF(B93=0,"",IF(OR(B93=$BQ$1,B93=$BR$1,B94=$BQ$1,B94=$BR$1,B95=$BQ$1,B95=$BR$1),0,1)))</f>
        <v/>
      </c>
      <c r="BR93" s="3" t="str">
        <f>IF($A93&gt;='576way_Regular Symbol(2wild)'!E$16,"",IF(C93=0,"",IF(OR(C93=$BQ$1,C93=$BR$1,C94=$BQ$1,C94=$BR$1,C95=$BQ$1,C95=$BR$1),0,1)))</f>
        <v/>
      </c>
      <c r="BS93" s="3" t="str">
        <f>IF($A93&gt;='576way_Regular Symbol(2wild)'!F$16,"",IF(D93=0,"",IF(OR(D93=$BQ$1,D93=$BR$1,D94=$BQ$1,D94=$BR$1,D95=$BQ$1,D95=$BR$1,D96=$BQ$1,D96=$BR$1),0,1)))</f>
        <v/>
      </c>
      <c r="BT93" s="3" t="str">
        <f>IF($A93&gt;='576way_Regular Symbol(2wild)'!G$16,"",IF(E93=0,"",IF(OR(E93=$BQ$1,E93=$BR$1,E94=$BQ$1,E94=$BR$1,E95=$BQ$1,E95=$BR$1,E96=$BQ$1,E96=$BR$1),0,1)))</f>
        <v/>
      </c>
      <c r="BU93" s="3" t="str">
        <f>IF($A93&gt;='576way_Regular Symbol(2wild)'!H$16,"",IF(F93=0,"",IF(OR(F93=$BQ$1,F93=$BR$1,F94=$BQ$1,F94=$BR$1,F95=$BQ$1,F95=$BR$1,F96=$BQ$1,F96=$BR$1),0,1)))</f>
        <v/>
      </c>
      <c r="BW93" s="3" t="str">
        <f>IF($A93&gt;='576way_Regular Symbol(2wild)'!D$16,"",IF(B93=0,"",IF(OR(B93=$BW$1,B94=$BW$1,B95=$BW$1,B93=$BX$1,B94=$BX$1,B95=$BX$1),0,1)))</f>
        <v/>
      </c>
      <c r="BX93" s="3" t="str">
        <f>IF($A93&gt;='576way_Regular Symbol(2wild)'!E$16,"",IF(C93=0,"",IF(OR(C93=$BW$1,C94=$BW$1,C95=$BW$1,C93=$BX$1,C94=$BX$1,C95=$BX$1),0,1)))</f>
        <v/>
      </c>
      <c r="BY93" s="3" t="str">
        <f>IF($A93&gt;='576way_Regular Symbol(2wild)'!F$16,"",IF(D93=0,"",IF(OR(D93=$BW$1,D94=$BW$1,D95=$BW$1,D93=$BX$1,D94=$BX$1,D95=$BX$1,D96=$BW$1,D96=$BX$1),0,1)))</f>
        <v/>
      </c>
      <c r="BZ93" s="3" t="str">
        <f>IF($A93&gt;='576way_Regular Symbol(2wild)'!G$16,"",IF(E93=0,"",IF(OR(E93=$BW$1,E94=$BW$1,E95=$BW$1,E93=$BX$1,E94=$BX$1,E95=$BX$1,E96=$BW$1,E96=$BX$1),0,1)))</f>
        <v/>
      </c>
      <c r="CA93" s="3" t="str">
        <f>IF($A93&gt;='576way_Regular Symbol(2wild)'!H$16,"",IF(F93=0,"",IF(OR(F93=$BW$1,F94=$BW$1,F95=$BW$1,F93=$BX$1,F94=$BX$1,F95=$BX$1,F96=$BW$1,F96=$BX$1),0,1)))</f>
        <v/>
      </c>
      <c r="CC93" s="3" t="str">
        <f>IF($A93&gt;='576way_Regular Symbol(2wild)'!D$16,"",IF(B93=0,"",IF(OR(B93=$BW$1,B94=$BW$1,B95=$BW$1,B93=$CD$1,B94=$CD$1,B95=$CD$1),0,1)))</f>
        <v/>
      </c>
      <c r="CD93" s="3" t="str">
        <f>IF($A93&gt;='576way_Regular Symbol(2wild)'!E$16,"",IF(C93=0,"",IF(OR(C93=$BW$1,C94=$BW$1,C95=$BW$1,C93=$CD$1,C94=$CD$1,C95=$CD$1),0,1)))</f>
        <v/>
      </c>
      <c r="CE93" s="3" t="str">
        <f>IF($A93&gt;='576way_Regular Symbol(2wild)'!F$16,"",IF(D93=0,"",IF(OR(D93=$BW$1,D94=$BW$1,D95=$BW$1,D93=$CD$1,D94=$CD$1,D95=$CD$1,D96=$BW$1,D96=$CD$1),0,1)))</f>
        <v/>
      </c>
      <c r="CF93" s="3" t="str">
        <f>IF($A93&gt;='576way_Regular Symbol(2wild)'!G$16,"",IF(E93=0,"",IF(OR(E93=$BW$1,E94=$BW$1,E95=$BW$1,E93=$CD$1,E94=$CD$1,E95=$CD$1,E96=$BW$1,E96=$CD$1),0,1)))</f>
        <v/>
      </c>
      <c r="CG93" s="3" t="str">
        <f>IF($A93&gt;='576way_Regular Symbol(2wild)'!H$16,"",IF(F93=0,"",IF(OR(F93=$BW$1,F94=$BW$1,F95=$BW$1,F93=$CD$1,F94=$CD$1,F95=$CD$1,F96=$BW$1,F96=$CD$1),0,1)))</f>
        <v/>
      </c>
      <c r="CI93" s="3" t="str">
        <f>IF($A93&gt;='576way_Regular Symbol(2wild)'!D$16,"",IF(B93=0,"",IF(OR(B93=$BW$1,B94=$BW$1,B95=$BW$1,B93=$CJ$1,B94=$CJ$1,B95=$CJ$1),0,1)))</f>
        <v/>
      </c>
      <c r="CJ93" s="3" t="str">
        <f>IF($A93&gt;='576way_Regular Symbol(2wild)'!E$16,"",IF(C93=0,"",IF(OR(C93=$BW$1,C94=$BW$1,C95=$BW$1,C93=$CJ$1,C94=$CJ$1,C95=$CJ$1),0,1)))</f>
        <v/>
      </c>
      <c r="CK93" s="3" t="str">
        <f>IF($A93&gt;='576way_Regular Symbol(2wild)'!F$16,"",IF(D93=0,"",IF(OR(D93=$BW$1,D94=$BW$1,D95=$BW$1,D93=$CJ$1,D94=$CJ$1,D95=$CJ$1,D96=$BW$1,D96=$CJ$1),0,1)))</f>
        <v/>
      </c>
      <c r="CL93" s="3" t="str">
        <f>IF($A93&gt;='576way_Regular Symbol(2wild)'!G$16,"",IF(E93=0,"",IF(OR(E93=$BW$1,E94=$BW$1,E95=$BW$1,E93=$CJ$1,E94=$CJ$1,E95=$CJ$1,E96=$BW$1,E96=$CJ$1),0,1)))</f>
        <v/>
      </c>
      <c r="CM93" s="3" t="str">
        <f>IF($A93&gt;='576way_Regular Symbol(2wild)'!H$16,"",IF(F93=0,"",IF(OR(F93=$BW$1,F94=$BW$1,F95=$BW$1,F93=$CJ$1,F94=$CJ$1,F95=$CJ$1,F96=$BW$1,F96=$CJ$1),0,1)))</f>
        <v/>
      </c>
      <c r="CO93" s="3" t="str">
        <f>IF($A93&gt;='576way_Regular Symbol(2wild)'!D$16,"",IF(B93=0,"",IF(OR(B93=$BW$1,B94=$BW$1,B95=$BW$1,B93=$CP$1,B94=$CP$1,B95=$CP$1),0,1)))</f>
        <v/>
      </c>
      <c r="CP93" s="3" t="str">
        <f>IF($A93&gt;='576way_Regular Symbol(2wild)'!E$16,"",IF(C93=0,"",IF(OR(C93=$BW$1,C94=$BW$1,C95=$BW$1,C93=$CP$1,C94=$CP$1,C95=$CP$1),0,1)))</f>
        <v/>
      </c>
      <c r="CQ93" s="3" t="str">
        <f>IF($A93&gt;='576way_Regular Symbol(2wild)'!F$16,"",IF(D93=0,"",IF(OR(D93=$BW$1,D94=$BW$1,D95=$BW$1,D93=$CP$1,D94=$CP$1,D95=$CP$1,D96=$BW$1,D96=$CP$1),0,1)))</f>
        <v/>
      </c>
      <c r="CR93" s="3" t="str">
        <f>IF($A93&gt;='576way_Regular Symbol(2wild)'!G$16,"",IF(E93=0,"",IF(OR(E93=$BW$1,E94=$BW$1,E95=$BW$1,E93=$CP$1,E94=$CP$1,E95=$CP$1,E96=$BW$1,E96=$CP$1),0,1)))</f>
        <v/>
      </c>
      <c r="CS93" s="3" t="str">
        <f>IF($A93&gt;='576way_Regular Symbol(2wild)'!H$16,"",IF(F93=0,"",IF(OR(F93=$BW$1,F94=$BW$1,F95=$BW$1,F93=$CP$1,F94=$CP$1,F95=$CP$1,F96=$BW$1,F96=$CP$1),0,1)))</f>
        <v/>
      </c>
      <c r="CU93" s="3" t="str">
        <f>IF($A93&gt;='576way_Regular Symbol(2wild)'!D$16,"",IF(B93=0,"",IF(OR(B93=$BW$1,B94=$BW$1,B95=$BW$1,B93=$CV$1,B94=$CV$1,B95=$CV$1),0,1)))</f>
        <v/>
      </c>
      <c r="CV93" s="3" t="str">
        <f>IF($A93&gt;='576way_Regular Symbol(2wild)'!E$16,"",IF(C93=0,"",IF(OR(C93=$BW$1,C94=$BW$1,C95=$BW$1,C93=$CV$1,C94=$CV$1,C95=$CV$1),0,1)))</f>
        <v/>
      </c>
      <c r="CW93" s="3" t="str">
        <f>IF($A93&gt;='576way_Regular Symbol(2wild)'!F$16,"",IF(D93=0,"",IF(OR(D93=$BW$1,D94=$BW$1,D95=$BW$1,D93=$CV$1,D94=$CV$1,D95=$CV$1,D96=$BW$1,D96=$CV$1),0,1)))</f>
        <v/>
      </c>
      <c r="CX93" s="3" t="str">
        <f>IF($A93&gt;='576way_Regular Symbol(2wild)'!G$16,"",IF(E93=0,"",IF(OR(E93=$BW$1,E94=$BW$1,E95=$BW$1,E93=$CV$1,E94=$CV$1,E95=$CV$1,E96=$BW$1,E96=$CV$1),0,1)))</f>
        <v/>
      </c>
      <c r="CY93" s="3" t="str">
        <f>IF($A93&gt;='576way_Regular Symbol(2wild)'!H$16,"",IF(F93=0,"",IF(OR(F93=$BW$1,F94=$BW$1,F95=$BW$1,F93=$CV$1,F94=$CV$1,F95=$CV$1,F96=$BW$1,F96=$CV$1),0,1)))</f>
        <v/>
      </c>
    </row>
    <row r="94" spans="1:103">
      <c r="A94" s="335"/>
      <c r="B94" s="191"/>
      <c r="C94" s="191"/>
      <c r="D94" s="191"/>
      <c r="E94" s="191"/>
      <c r="F94" s="338"/>
      <c r="O94" s="344"/>
      <c r="P94" s="3"/>
      <c r="Q94" s="3"/>
      <c r="R94" s="3"/>
      <c r="S94" s="135"/>
      <c r="U94" s="344"/>
      <c r="V94" s="3"/>
      <c r="W94" s="3"/>
      <c r="X94" s="3"/>
      <c r="Y94" s="135"/>
      <c r="AA94" s="344"/>
      <c r="AB94" s="3"/>
      <c r="AC94" s="3"/>
      <c r="AD94" s="3"/>
      <c r="AE94" s="135"/>
      <c r="AG94" s="344" t="str">
        <f>IF($A94&gt;='576way_Regular Symbol(2wild)'!D$16,"",IF(B94=0,"",IF(OR(B94=$AG$1,B94=$AH$1,B95=$AG$1,B95=$AH$1,B96=$AG$1,B96=$AH$1),0,1)))</f>
        <v/>
      </c>
      <c r="AH94" s="344" t="str">
        <f>IF($A94&gt;='576way_Regular Symbol(2wild)'!E$16,"",IF(C94=0,"",IF(OR(C94=$AG$1,C94=$AH$1,C95=$AG$1,C95=$AH$1,C96=$AG$1,C96=$AH$1),0,1)))</f>
        <v/>
      </c>
      <c r="AI94" s="3" t="str">
        <f>IF($A94&gt;='576way_Regular Symbol(2wild)'!F$16,"",IF(D94=0,"",IF(OR(D94=$AG$1,D94=$AH$1,D95=$AG$1,D95=$AH$1,D96=$AG$1,D96=$AH$1,D97=$AG$1,D97=$AH$1),0,1)))</f>
        <v/>
      </c>
      <c r="AJ94" s="3" t="str">
        <f>IF($A94&gt;='576way_Regular Symbol(2wild)'!G$16,"",IF(E94=0,"",IF(OR(E94=$AG$1,E94=$AH$1,E95=$AG$1,E95=$AH$1,E96=$AG$1,E96=$AH$1,E97=$AG$1,E97=$AH$1),0,1)))</f>
        <v/>
      </c>
      <c r="AK94" s="3" t="str">
        <f>IF($A94&gt;='576way_Regular Symbol(2wild)'!H$16,"",IF(F94=0,"",IF(OR(F94=$AG$1,F94=$AH$1,F95=$AG$1,F95=$AH$1,F96=$AG$1,F96=$AH$1,F97=$AG$1,F97=$AH$1),0,1)))</f>
        <v/>
      </c>
      <c r="AM94" s="344" t="str">
        <f>IF($A94&gt;='576way_Regular Symbol(2wild)'!D$16,"",IF(B94=0,"",IF(OR(B94=$AM$1,B94=$AN$1,B95=$AM$1,B95=$AN$1,B96=$AM$1,B96=$AN$1),0,1)))</f>
        <v/>
      </c>
      <c r="AN94" s="344" t="str">
        <f>IF($A94&gt;='576way_Regular Symbol(2wild)'!E$16,"",IF(C94=0,"",IF(OR(C94=$AM$1,C94=$AN$1,C95=$AM$1,C95=$AN$1,C96=$AM$1,C96=$AN$1),0,1)))</f>
        <v/>
      </c>
      <c r="AO94" s="3" t="str">
        <f>IF($A94&gt;='576way_Regular Symbol(2wild)'!F$16,"",IF(D94=0,"",IF(OR(D94=$AM$1,D94=$AN$1,D95=$AM$1,D95=$AN$1,D96=$AM$1,D96=$AN$1,D97=$AM$1,D97=$AN$1),0,1)))</f>
        <v/>
      </c>
      <c r="AP94" s="3" t="str">
        <f>IF($A94&gt;='576way_Regular Symbol(2wild)'!G$16,"",IF(E94=0,"",IF(OR(E94=$AM$1,E94=$AN$1,E95=$AM$1,E95=$AN$1,E96=$AM$1,E96=$AN$1,E97=$AM$1,E97=$AN$1),0,1)))</f>
        <v/>
      </c>
      <c r="AQ94" s="3" t="str">
        <f>IF($A94&gt;='576way_Regular Symbol(2wild)'!H$16,"",IF(F94=0,"",IF(OR(F94=$AM$1,F94=$AN$1,F95=$AM$1,F95=$AN$1,F96=$AM$1,F96=$AN$1,F97=$AM$1,F97=$AN$1),0,1)))</f>
        <v/>
      </c>
      <c r="AS94" s="344" t="str">
        <f>IF($A94&gt;='576way_Regular Symbol(2wild)'!D$16,"",IF(B94=0,"",IF(OR(B94=$AM$1,B94=$AT$1,B95=$AM$1,B95=$AT$1,B96=$AM$1,B96=$AT$1),0,1)))</f>
        <v/>
      </c>
      <c r="AT94" s="344" t="str">
        <f>IF($A94&gt;='576way_Regular Symbol(2wild)'!E$16,"",IF(C94=0,"",IF(OR(C94=$AM$1,C94=$AT$1,C95=$AM$1,C95=$AT$1,C96=$AM$1,C96=$AT$1),0,1)))</f>
        <v/>
      </c>
      <c r="AU94" s="3" t="str">
        <f>IF($A94&gt;='576way_Regular Symbol(2wild)'!F$16,"",IF(D94=0,"",IF(OR(D94=$AM$1,D94=$AT$1,D95=$AM$1,D95=$AT$1,D96=$AM$1,D96=$AT$1,D97=$AM$1,D97=$AT$1),0,1)))</f>
        <v/>
      </c>
      <c r="AV94" s="3" t="str">
        <f>IF($A94&gt;='576way_Regular Symbol(2wild)'!G$16,"",IF(E94=0,"",IF(OR(E94=$AM$1,E94=$AT$1,E95=$AM$1,E95=$AT$1,E96=$AM$1,E96=$AT$1,E97=$AM$1,E97=$AT$1),0,1)))</f>
        <v/>
      </c>
      <c r="AW94" s="3" t="str">
        <f>IF($A94&gt;='576way_Regular Symbol(2wild)'!H$16,"",IF(F94=0,"",IF(OR(F94=$AM$1,F94=$AT$1,F95=$AM$1,F95=$AT$1,F96=$AM$1,F96=$AT$1,F97=$AM$1,F97=$AT$1),0,1)))</f>
        <v/>
      </c>
      <c r="AY94" s="344" t="str">
        <f>IF($A94&gt;='576way_Regular Symbol(2wild)'!D$16,"",IF(B94=0,"",IF(OR(B94=$AM$1,B94=$AZ$1,B95=$AM$1,B95=$AZ$1,B96=$AM$1,B96=$AZ$1),0,1)))</f>
        <v/>
      </c>
      <c r="AZ94" s="344" t="str">
        <f>IF($A94&gt;='576way_Regular Symbol(2wild)'!E$16,"",IF(C94=0,"",IF(OR(C94=$AM$1,C94=$AZ$1,C95=$AM$1,C95=$AZ$1,C96=$AM$1,C96=$AZ$1),0,1)))</f>
        <v/>
      </c>
      <c r="BA94" s="3" t="str">
        <f>IF($A94&gt;='576way_Regular Symbol(2wild)'!F$16,"",IF(D94=0,"",IF(OR(D94=$AM$1,D94=$AZ$1,D95=$AM$1,D95=$AZ$1,D96=$AM$1,D96=$AZ$1,D97=$AM$1,D97=$AZ$1),0,1)))</f>
        <v/>
      </c>
      <c r="BB94" s="3" t="str">
        <f>IF($A94&gt;='576way_Regular Symbol(2wild)'!G$16,"",IF(E94=0,"",IF(OR(E94=$AM$1,E94=$AZ$1,E95=$AM$1,E95=$AZ$1,E96=$AM$1,E96=$AZ$1,E97=$AM$1,E97=$AZ$1),0,1)))</f>
        <v/>
      </c>
      <c r="BC94" s="3" t="str">
        <f>IF($A94&gt;='576way_Regular Symbol(2wild)'!H$16,"",IF(F94=0,"",IF(OR(F94=$AM$1,F94=$AZ$1,F95=$AM$1,F95=$AZ$1,F96=$AM$1,F96=$AZ$1,F97=$AM$1,F97=$AZ$1),0,1)))</f>
        <v/>
      </c>
      <c r="BE94" s="344" t="str">
        <f>IF($A94&gt;='576way_Regular Symbol(2wild)'!D$16,"",IF(B94=0,"",IF(OR(B94=$AM$1,B94=$BF$1,B95=$AM$1,B95=$BF$1,B96=$AM$1,B96=$BF$1),0,1)))</f>
        <v/>
      </c>
      <c r="BF94" s="344" t="str">
        <f>IF($A94&gt;='576way_Regular Symbol(2wild)'!E$16,"",IF(C94=0,"",IF(OR(C94=$AM$1,C94=$BF$1,C95=$AM$1,C95=$BF$1,C96=$AM$1,C96=$BF$1),0,1)))</f>
        <v/>
      </c>
      <c r="BG94" s="3" t="str">
        <f>IF($A94&gt;='576way_Regular Symbol(2wild)'!F$16,"",IF(D94=0,"",COUNTIF(D94:D97,$BF$1)))</f>
        <v/>
      </c>
      <c r="BH94" s="3" t="str">
        <f>IF($A94&gt;='576way_Regular Symbol(2wild)'!G$16,"",IF(E94=0,"",COUNTIF(E94:E97,$BF$1)))</f>
        <v/>
      </c>
      <c r="BI94" s="3" t="str">
        <f>IF($A94&gt;='576way_Regular Symbol(2wild)'!H$16,"",IF(F94=0,"",COUNTIF(F94:F97,$BF$1)))</f>
        <v/>
      </c>
      <c r="BK94" s="344" t="str">
        <f>IF($A94&gt;='576way_Regular Symbol(2wild)'!D$16,"",IF(B94=0,"",IF(OR(B94=$AM$1,B94=$BL$1,B95=$AM$1,B95=$BL$1,B96=$AM$1,B96=$BL$1),0,1)))</f>
        <v/>
      </c>
      <c r="BL94" s="344" t="str">
        <f>IF($A94&gt;='576way_Regular Symbol(2wild)'!E$16,"",IF(C94=0,"",IF(OR(C94=$AM$1,C94=$BL$1,C95=$AM$1,C95=$BL$1,C96=$AM$1,C96=$BL$1),0,1)))</f>
        <v/>
      </c>
      <c r="BM94" s="3" t="str">
        <f>IF($A94&gt;='576way_Regular Symbol(2wild)'!F$16,"",IF(D94=0,"",IF(OR(D94=$AM$1,D94=$BL$1,D95=$AM$1,D95=$BL$1,D96=$AM$1,D96=$BL$1,D97=$AM$1,D97=$BL$1),0,1)))</f>
        <v/>
      </c>
      <c r="BN94" s="3" t="str">
        <f>IF($A94&gt;='576way_Regular Symbol(2wild)'!G$16,"",IF(E94=0,"",IF(OR(E94=$AM$1,E94=$BL$1,E95=$AM$1,E95=$BL$1,E96=$AM$1,E96=$BL$1,E97=$AM$1,E97=$BL$1),0,1)))</f>
        <v/>
      </c>
      <c r="BO94" s="3" t="str">
        <f>IF($A94&gt;='576way_Regular Symbol(2wild)'!H$16,"",IF(F94=0,"",IF(OR(F94=$AM$1,F94=$BL$1,F95=$AM$1,F95=$BL$1,F96=$AM$1,F96=$BL$1,F97=$AM$1,F97=$BL$1),0,1)))</f>
        <v/>
      </c>
      <c r="BQ94" s="3" t="str">
        <f>IF($A94&gt;='576way_Regular Symbol(2wild)'!D$16,"",IF(B94=0,"",IF(OR(B94=$BQ$1,B94=$BR$1,B95=$BQ$1,B95=$BR$1,B96=$BQ$1,B96=$BR$1),0,1)))</f>
        <v/>
      </c>
      <c r="BR94" s="3" t="str">
        <f>IF($A94&gt;='576way_Regular Symbol(2wild)'!E$16,"",IF(C94=0,"",IF(OR(C94=$BQ$1,C94=$BR$1,C95=$BQ$1,C95=$BR$1,C96=$BQ$1,C96=$BR$1),0,1)))</f>
        <v/>
      </c>
      <c r="BS94" s="3" t="str">
        <f>IF($A94&gt;='576way_Regular Symbol(2wild)'!F$16,"",IF(D94=0,"",IF(OR(D94=$BQ$1,D94=$BR$1,D95=$BQ$1,D95=$BR$1,D96=$BQ$1,D96=$BR$1,D97=$BQ$1,D97=$BR$1),0,1)))</f>
        <v/>
      </c>
      <c r="BT94" s="3" t="str">
        <f>IF($A94&gt;='576way_Regular Symbol(2wild)'!G$16,"",IF(E94=0,"",IF(OR(E94=$BQ$1,E94=$BR$1,E95=$BQ$1,E95=$BR$1,E96=$BQ$1,E96=$BR$1,E97=$BQ$1,E97=$BR$1),0,1)))</f>
        <v/>
      </c>
      <c r="BU94" s="3" t="str">
        <f>IF($A94&gt;='576way_Regular Symbol(2wild)'!H$16,"",IF(F94=0,"",IF(OR(F94=$BQ$1,F94=$BR$1,F95=$BQ$1,F95=$BR$1,F96=$BQ$1,F96=$BR$1,F97=$BQ$1,F97=$BR$1),0,1)))</f>
        <v/>
      </c>
      <c r="BW94" s="3" t="str">
        <f>IF($A94&gt;='576way_Regular Symbol(2wild)'!D$16,"",IF(B94=0,"",IF(OR(B94=$BW$1,B95=$BW$1,B96=$BW$1,B94=$BX$1,B95=$BX$1,B96=$BX$1),0,1)))</f>
        <v/>
      </c>
      <c r="BX94" s="3" t="str">
        <f>IF($A94&gt;='576way_Regular Symbol(2wild)'!E$16,"",IF(C94=0,"",IF(OR(C94=$BW$1,C95=$BW$1,C96=$BW$1,C94=$BX$1,C95=$BX$1,C96=$BX$1),0,1)))</f>
        <v/>
      </c>
      <c r="BY94" s="3" t="str">
        <f>IF($A94&gt;='576way_Regular Symbol(2wild)'!F$16,"",IF(D94=0,"",IF(OR(D94=$BW$1,D95=$BW$1,D96=$BW$1,D94=$BX$1,D95=$BX$1,D96=$BX$1,D97=$BW$1,D97=$BX$1),0,1)))</f>
        <v/>
      </c>
      <c r="BZ94" s="3" t="str">
        <f>IF($A94&gt;='576way_Regular Symbol(2wild)'!G$16,"",IF(E94=0,"",IF(OR(E94=$BW$1,E95=$BW$1,E96=$BW$1,E94=$BX$1,E95=$BX$1,E96=$BX$1,E97=$BW$1,E97=$BX$1),0,1)))</f>
        <v/>
      </c>
      <c r="CA94" s="3" t="str">
        <f>IF($A94&gt;='576way_Regular Symbol(2wild)'!H$16,"",IF(F94=0,"",IF(OR(F94=$BW$1,F95=$BW$1,F96=$BW$1,F94=$BX$1,F95=$BX$1,F96=$BX$1,F97=$BW$1,F97=$BX$1),0,1)))</f>
        <v/>
      </c>
      <c r="CC94" s="3" t="str">
        <f>IF($A94&gt;='576way_Regular Symbol(2wild)'!D$16,"",IF(B94=0,"",IF(OR(B94=$BW$1,B95=$BW$1,B96=$BW$1,B94=$CD$1,B95=$CD$1,B96=$CD$1),0,1)))</f>
        <v/>
      </c>
      <c r="CD94" s="3" t="str">
        <f>IF($A94&gt;='576way_Regular Symbol(2wild)'!E$16,"",IF(C94=0,"",IF(OR(C94=$BW$1,C95=$BW$1,C96=$BW$1,C94=$CD$1,C95=$CD$1,C96=$CD$1),0,1)))</f>
        <v/>
      </c>
      <c r="CE94" s="3" t="str">
        <f>IF($A94&gt;='576way_Regular Symbol(2wild)'!F$16,"",IF(D94=0,"",IF(OR(D94=$BW$1,D95=$BW$1,D96=$BW$1,D94=$CD$1,D95=$CD$1,D96=$CD$1,D97=$BW$1,D97=$CD$1),0,1)))</f>
        <v/>
      </c>
      <c r="CF94" s="3" t="str">
        <f>IF($A94&gt;='576way_Regular Symbol(2wild)'!G$16,"",IF(E94=0,"",IF(OR(E94=$BW$1,E95=$BW$1,E96=$BW$1,E94=$CD$1,E95=$CD$1,E96=$CD$1,E97=$BW$1,E97=$CD$1),0,1)))</f>
        <v/>
      </c>
      <c r="CG94" s="3" t="str">
        <f>IF($A94&gt;='576way_Regular Symbol(2wild)'!H$16,"",IF(F94=0,"",IF(OR(F94=$BW$1,F95=$BW$1,F96=$BW$1,F94=$CD$1,F95=$CD$1,F96=$CD$1,F97=$BW$1,F97=$CD$1),0,1)))</f>
        <v/>
      </c>
      <c r="CI94" s="3" t="str">
        <f>IF($A94&gt;='576way_Regular Symbol(2wild)'!D$16,"",IF(B94=0,"",IF(OR(B94=$BW$1,B95=$BW$1,B96=$BW$1,B94=$CJ$1,B95=$CJ$1,B96=$CJ$1),0,1)))</f>
        <v/>
      </c>
      <c r="CJ94" s="3" t="str">
        <f>IF($A94&gt;='576way_Regular Symbol(2wild)'!E$16,"",IF(C94=0,"",IF(OR(C94=$BW$1,C95=$BW$1,C96=$BW$1,C94=$CJ$1,C95=$CJ$1,C96=$CJ$1),0,1)))</f>
        <v/>
      </c>
      <c r="CK94" s="3" t="str">
        <f>IF($A94&gt;='576way_Regular Symbol(2wild)'!F$16,"",IF(D94=0,"",IF(OR(D94=$BW$1,D95=$BW$1,D96=$BW$1,D94=$CJ$1,D95=$CJ$1,D96=$CJ$1,D97=$BW$1,D97=$CJ$1),0,1)))</f>
        <v/>
      </c>
      <c r="CL94" s="3" t="str">
        <f>IF($A94&gt;='576way_Regular Symbol(2wild)'!G$16,"",IF(E94=0,"",IF(OR(E94=$BW$1,E95=$BW$1,E96=$BW$1,E94=$CJ$1,E95=$CJ$1,E96=$CJ$1,E97=$BW$1,E97=$CJ$1),0,1)))</f>
        <v/>
      </c>
      <c r="CM94" s="3" t="str">
        <f>IF($A94&gt;='576way_Regular Symbol(2wild)'!H$16,"",IF(F94=0,"",IF(OR(F94=$BW$1,F95=$BW$1,F96=$BW$1,F94=$CJ$1,F95=$CJ$1,F96=$CJ$1,F97=$BW$1,F97=$CJ$1),0,1)))</f>
        <v/>
      </c>
      <c r="CO94" s="3" t="str">
        <f>IF($A94&gt;='576way_Regular Symbol(2wild)'!D$16,"",IF(B94=0,"",IF(OR(B94=$BW$1,B95=$BW$1,B96=$BW$1,B94=$CP$1,B95=$CP$1,B96=$CP$1),0,1)))</f>
        <v/>
      </c>
      <c r="CP94" s="3" t="str">
        <f>IF($A94&gt;='576way_Regular Symbol(2wild)'!E$16,"",IF(C94=0,"",IF(OR(C94=$BW$1,C95=$BW$1,C96=$BW$1,C94=$CP$1,C95=$CP$1,C96=$CP$1),0,1)))</f>
        <v/>
      </c>
      <c r="CQ94" s="3" t="str">
        <f>IF($A94&gt;='576way_Regular Symbol(2wild)'!F$16,"",IF(D94=0,"",IF(OR(D94=$BW$1,D95=$BW$1,D96=$BW$1,D94=$CP$1,D95=$CP$1,D96=$CP$1,D97=$BW$1,D97=$CP$1),0,1)))</f>
        <v/>
      </c>
      <c r="CR94" s="3" t="str">
        <f>IF($A94&gt;='576way_Regular Symbol(2wild)'!G$16,"",IF(E94=0,"",IF(OR(E94=$BW$1,E95=$BW$1,E96=$BW$1,E94=$CP$1,E95=$CP$1,E96=$CP$1,E97=$BW$1,E97=$CP$1),0,1)))</f>
        <v/>
      </c>
      <c r="CS94" s="3" t="str">
        <f>IF($A94&gt;='576way_Regular Symbol(2wild)'!H$16,"",IF(F94=0,"",IF(OR(F94=$BW$1,F95=$BW$1,F96=$BW$1,F94=$CP$1,F95=$CP$1,F96=$CP$1,F97=$BW$1,F97=$CP$1),0,1)))</f>
        <v/>
      </c>
      <c r="CU94" s="3" t="str">
        <f>IF($A94&gt;='576way_Regular Symbol(2wild)'!D$16,"",IF(B94=0,"",IF(OR(B94=$BW$1,B95=$BW$1,B96=$BW$1,B94=$CV$1,B95=$CV$1,B96=$CV$1),0,1)))</f>
        <v/>
      </c>
      <c r="CV94" s="3" t="str">
        <f>IF($A94&gt;='576way_Regular Symbol(2wild)'!E$16,"",IF(C94=0,"",IF(OR(C94=$BW$1,C95=$BW$1,C96=$BW$1,C94=$CV$1,C95=$CV$1,C96=$CV$1),0,1)))</f>
        <v/>
      </c>
      <c r="CW94" s="3" t="str">
        <f>IF($A94&gt;='576way_Regular Symbol(2wild)'!F$16,"",IF(D94=0,"",IF(OR(D94=$BW$1,D95=$BW$1,D96=$BW$1,D94=$CV$1,D95=$CV$1,D96=$CV$1,D97=$BW$1,D97=$CV$1),0,1)))</f>
        <v/>
      </c>
      <c r="CX94" s="3" t="str">
        <f>IF($A94&gt;='576way_Regular Symbol(2wild)'!G$16,"",IF(E94=0,"",IF(OR(E94=$BW$1,E95=$BW$1,E96=$BW$1,E94=$CV$1,E95=$CV$1,E96=$CV$1,E97=$BW$1,E97=$CV$1),0,1)))</f>
        <v/>
      </c>
      <c r="CY94" s="3" t="str">
        <f>IF($A94&gt;='576way_Regular Symbol(2wild)'!H$16,"",IF(F94=0,"",IF(OR(F94=$BW$1,F95=$BW$1,F96=$BW$1,F94=$CV$1,F95=$CV$1,F96=$CV$1,F97=$BW$1,F97=$CV$1),0,1)))</f>
        <v/>
      </c>
    </row>
    <row r="95" spans="1:103">
      <c r="A95" s="335"/>
      <c r="B95" s="191"/>
      <c r="C95" s="191"/>
      <c r="D95" s="191"/>
      <c r="E95" s="191"/>
      <c r="F95" s="338"/>
      <c r="O95" s="344"/>
      <c r="P95" s="3"/>
      <c r="Q95" s="3"/>
      <c r="R95" s="3"/>
      <c r="S95" s="135"/>
      <c r="U95" s="344"/>
      <c r="V95" s="3"/>
      <c r="W95" s="3"/>
      <c r="X95" s="3"/>
      <c r="Y95" s="135"/>
      <c r="AA95" s="344"/>
      <c r="AB95" s="3"/>
      <c r="AC95" s="3"/>
      <c r="AD95" s="3"/>
      <c r="AE95" s="135"/>
      <c r="AG95" s="344" t="str">
        <f>IF($A95&gt;='576way_Regular Symbol(2wild)'!D$16,"",IF(B95=0,"",IF(OR(B95=$AG$1,B95=$AH$1,B96=$AG$1,B96=$AH$1,B97=$AG$1,B97=$AH$1),0,1)))</f>
        <v/>
      </c>
      <c r="AH95" s="344" t="str">
        <f>IF($A95&gt;='576way_Regular Symbol(2wild)'!E$16,"",IF(C95=0,"",IF(OR(C95=$AG$1,C95=$AH$1,C96=$AG$1,C96=$AH$1,C97=$AG$1,C97=$AH$1),0,1)))</f>
        <v/>
      </c>
      <c r="AI95" s="3" t="str">
        <f>IF($A95&gt;='576way_Regular Symbol(2wild)'!F$16,"",IF(D95=0,"",IF(OR(D95=$AG$1,D95=$AH$1,D96=$AG$1,D96=$AH$1,D97=$AG$1,D97=$AH$1,D98=$AG$1,D98=$AH$1),0,1)))</f>
        <v/>
      </c>
      <c r="AJ95" s="3" t="str">
        <f>IF($A95&gt;='576way_Regular Symbol(2wild)'!G$16,"",IF(E95=0,"",IF(OR(E95=$AG$1,E95=$AH$1,E96=$AG$1,E96=$AH$1,E97=$AG$1,E97=$AH$1,E98=$AG$1,E98=$AH$1),0,1)))</f>
        <v/>
      </c>
      <c r="AK95" s="3" t="str">
        <f>IF($A95&gt;='576way_Regular Symbol(2wild)'!H$16,"",IF(F95=0,"",IF(OR(F95=$AG$1,F95=$AH$1,F96=$AG$1,F96=$AH$1,F97=$AG$1,F97=$AH$1,F98=$AG$1,F98=$AH$1),0,1)))</f>
        <v/>
      </c>
      <c r="AM95" s="344" t="str">
        <f>IF($A95&gt;='576way_Regular Symbol(2wild)'!D$16,"",IF(B95=0,"",IF(OR(B95=$AM$1,B95=$AN$1,B96=$AM$1,B96=$AN$1,B97=$AM$1,B97=$AN$1),0,1)))</f>
        <v/>
      </c>
      <c r="AN95" s="344" t="str">
        <f>IF($A95&gt;='576way_Regular Symbol(2wild)'!E$16,"",IF(C95=0,"",IF(OR(C95=$AM$1,C95=$AN$1,C96=$AM$1,C96=$AN$1,C97=$AM$1,C97=$AN$1),0,1)))</f>
        <v/>
      </c>
      <c r="AO95" s="3" t="str">
        <f>IF($A95&gt;='576way_Regular Symbol(2wild)'!F$16,"",IF(D95=0,"",IF(OR(D95=$AM$1,D95=$AN$1,D96=$AM$1,D96=$AN$1,D97=$AM$1,D97=$AN$1,D98=$AM$1,D98=$AN$1),0,1)))</f>
        <v/>
      </c>
      <c r="AP95" s="3" t="str">
        <f>IF($A95&gt;='576way_Regular Symbol(2wild)'!G$16,"",IF(E95=0,"",IF(OR(E95=$AM$1,E95=$AN$1,E96=$AM$1,E96=$AN$1,E97=$AM$1,E97=$AN$1,E98=$AM$1,E98=$AN$1),0,1)))</f>
        <v/>
      </c>
      <c r="AQ95" s="3" t="str">
        <f>IF($A95&gt;='576way_Regular Symbol(2wild)'!H$16,"",IF(F95=0,"",IF(OR(F95=$AM$1,F95=$AN$1,F96=$AM$1,F96=$AN$1,F97=$AM$1,F97=$AN$1,F98=$AM$1,F98=$AN$1),0,1)))</f>
        <v/>
      </c>
      <c r="AS95" s="344" t="str">
        <f>IF($A95&gt;='576way_Regular Symbol(2wild)'!D$16,"",IF(B95=0,"",IF(OR(B95=$AM$1,B95=$AT$1,B96=$AM$1,B96=$AT$1,B97=$AM$1,B97=$AT$1),0,1)))</f>
        <v/>
      </c>
      <c r="AT95" s="344" t="str">
        <f>IF($A95&gt;='576way_Regular Symbol(2wild)'!E$16,"",IF(C95=0,"",IF(OR(C95=$AM$1,C95=$AT$1,C96=$AM$1,C96=$AT$1,C97=$AM$1,C97=$AT$1),0,1)))</f>
        <v/>
      </c>
      <c r="AU95" s="3" t="str">
        <f>IF($A95&gt;='576way_Regular Symbol(2wild)'!F$16,"",IF(D95=0,"",IF(OR(D95=$AM$1,D95=$AT$1,D96=$AM$1,D96=$AT$1,D97=$AM$1,D97=$AT$1,D98=$AM$1,D98=$AT$1),0,1)))</f>
        <v/>
      </c>
      <c r="AV95" s="3" t="str">
        <f>IF($A95&gt;='576way_Regular Symbol(2wild)'!G$16,"",IF(E95=0,"",IF(OR(E95=$AM$1,E95=$AT$1,E96=$AM$1,E96=$AT$1,E97=$AM$1,E97=$AT$1,E98=$AM$1,E98=$AT$1),0,1)))</f>
        <v/>
      </c>
      <c r="AW95" s="3" t="str">
        <f>IF($A95&gt;='576way_Regular Symbol(2wild)'!H$16,"",IF(F95=0,"",IF(OR(F95=$AM$1,F95=$AT$1,F96=$AM$1,F96=$AT$1,F97=$AM$1,F97=$AT$1,F98=$AM$1,F98=$AT$1),0,1)))</f>
        <v/>
      </c>
      <c r="AY95" s="344" t="str">
        <f>IF($A95&gt;='576way_Regular Symbol(2wild)'!D$16,"",IF(B95=0,"",IF(OR(B95=$AM$1,B95=$AZ$1,B96=$AM$1,B96=$AZ$1,B97=$AM$1,B97=$AZ$1),0,1)))</f>
        <v/>
      </c>
      <c r="AZ95" s="344" t="str">
        <f>IF($A95&gt;='576way_Regular Symbol(2wild)'!E$16,"",IF(C95=0,"",IF(OR(C95=$AM$1,C95=$AZ$1,C96=$AM$1,C96=$AZ$1,C97=$AM$1,C97=$AZ$1),0,1)))</f>
        <v/>
      </c>
      <c r="BA95" s="3" t="str">
        <f>IF($A95&gt;='576way_Regular Symbol(2wild)'!F$16,"",IF(D95=0,"",IF(OR(D95=$AM$1,D95=$AZ$1,D96=$AM$1,D96=$AZ$1,D97=$AM$1,D97=$AZ$1,D98=$AM$1,D98=$AZ$1),0,1)))</f>
        <v/>
      </c>
      <c r="BB95" s="3" t="str">
        <f>IF($A95&gt;='576way_Regular Symbol(2wild)'!G$16,"",IF(E95=0,"",IF(OR(E95=$AM$1,E95=$AZ$1,E96=$AM$1,E96=$AZ$1,E97=$AM$1,E97=$AZ$1,E98=$AM$1,E98=$AZ$1),0,1)))</f>
        <v/>
      </c>
      <c r="BC95" s="3" t="str">
        <f>IF($A95&gt;='576way_Regular Symbol(2wild)'!H$16,"",IF(F95=0,"",IF(OR(F95=$AM$1,F95=$AZ$1,F96=$AM$1,F96=$AZ$1,F97=$AM$1,F97=$AZ$1,F98=$AM$1,F98=$AZ$1),0,1)))</f>
        <v/>
      </c>
      <c r="BE95" s="344" t="str">
        <f>IF($A95&gt;='576way_Regular Symbol(2wild)'!D$16,"",IF(B95=0,"",IF(OR(B95=$AM$1,B95=$BF$1,B96=$AM$1,B96=$BF$1,B97=$AM$1,B97=$BF$1),0,1)))</f>
        <v/>
      </c>
      <c r="BF95" s="344" t="str">
        <f>IF($A95&gt;='576way_Regular Symbol(2wild)'!E$16,"",IF(C95=0,"",IF(OR(C95=$AM$1,C95=$BF$1,C96=$AM$1,C96=$BF$1,C97=$AM$1,C97=$BF$1),0,1)))</f>
        <v/>
      </c>
      <c r="BG95" s="3" t="str">
        <f>IF($A95&gt;='576way_Regular Symbol(2wild)'!F$16,"",IF(D95=0,"",COUNTIF(D95:D98,$BF$1)))</f>
        <v/>
      </c>
      <c r="BH95" s="3" t="str">
        <f>IF($A95&gt;='576way_Regular Symbol(2wild)'!G$16,"",IF(E95=0,"",COUNTIF(E95:E98,$BF$1)))</f>
        <v/>
      </c>
      <c r="BI95" s="3" t="str">
        <f>IF($A95&gt;='576way_Regular Symbol(2wild)'!H$16,"",IF(F95=0,"",COUNTIF(F95:F98,$BF$1)))</f>
        <v/>
      </c>
      <c r="BK95" s="344" t="str">
        <f>IF($A95&gt;='576way_Regular Symbol(2wild)'!D$16,"",IF(B95=0,"",IF(OR(B95=$AM$1,B95=$BL$1,B96=$AM$1,B96=$BL$1,B97=$AM$1,B97=$BL$1),0,1)))</f>
        <v/>
      </c>
      <c r="BL95" s="344" t="str">
        <f>IF($A95&gt;='576way_Regular Symbol(2wild)'!E$16,"",IF(C95=0,"",IF(OR(C95=$AM$1,C95=$BL$1,C96=$AM$1,C96=$BL$1,C97=$AM$1,C97=$BL$1),0,1)))</f>
        <v/>
      </c>
      <c r="BM95" s="3" t="str">
        <f>IF($A95&gt;='576way_Regular Symbol(2wild)'!F$16,"",IF(D95=0,"",IF(OR(D95=$AM$1,D95=$BL$1,D96=$AM$1,D96=$BL$1,D97=$AM$1,D97=$BL$1,D98=$AM$1,D98=$BL$1),0,1)))</f>
        <v/>
      </c>
      <c r="BN95" s="3" t="str">
        <f>IF($A95&gt;='576way_Regular Symbol(2wild)'!G$16,"",IF(E95=0,"",IF(OR(E95=$AM$1,E95=$BL$1,E96=$AM$1,E96=$BL$1,E97=$AM$1,E97=$BL$1,E98=$AM$1,E98=$BL$1),0,1)))</f>
        <v/>
      </c>
      <c r="BO95" s="3" t="str">
        <f>IF($A95&gt;='576way_Regular Symbol(2wild)'!H$16,"",IF(F95=0,"",IF(OR(F95=$AM$1,F95=$BL$1,F96=$AM$1,F96=$BL$1,F97=$AM$1,F97=$BL$1,F98=$AM$1,F98=$BL$1),0,1)))</f>
        <v/>
      </c>
      <c r="BQ95" s="3" t="str">
        <f>IF($A95&gt;='576way_Regular Symbol(2wild)'!D$16,"",IF(B95=0,"",IF(OR(B95=$BQ$1,B95=$BR$1,B96=$BQ$1,B96=$BR$1,B97=$BQ$1,B97=$BR$1),0,1)))</f>
        <v/>
      </c>
      <c r="BR95" s="3" t="str">
        <f>IF($A95&gt;='576way_Regular Symbol(2wild)'!E$16,"",IF(C95=0,"",IF(OR(C95=$BQ$1,C95=$BR$1,C96=$BQ$1,C96=$BR$1,C97=$BQ$1,C97=$BR$1),0,1)))</f>
        <v/>
      </c>
      <c r="BS95" s="3" t="str">
        <f>IF($A95&gt;='576way_Regular Symbol(2wild)'!F$16,"",IF(D95=0,"",IF(OR(D95=$BQ$1,D95=$BR$1,D96=$BQ$1,D96=$BR$1,D97=$BQ$1,D97=$BR$1,D98=$BQ$1,D98=$BR$1),0,1)))</f>
        <v/>
      </c>
      <c r="BT95" s="3" t="str">
        <f>IF($A95&gt;='576way_Regular Symbol(2wild)'!G$16,"",IF(E95=0,"",IF(OR(E95=$BQ$1,E95=$BR$1,E96=$BQ$1,E96=$BR$1,E97=$BQ$1,E97=$BR$1,E98=$BQ$1,E98=$BR$1),0,1)))</f>
        <v/>
      </c>
      <c r="BU95" s="3" t="str">
        <f>IF($A95&gt;='576way_Regular Symbol(2wild)'!H$16,"",IF(F95=0,"",IF(OR(F95=$BQ$1,F95=$BR$1,F96=$BQ$1,F96=$BR$1,F97=$BQ$1,F97=$BR$1,F98=$BQ$1,F98=$BR$1),0,1)))</f>
        <v/>
      </c>
      <c r="BW95" s="3" t="str">
        <f>IF($A95&gt;='576way_Regular Symbol(2wild)'!D$16,"",IF(B95=0,"",IF(OR(B95=$BW$1,B96=$BW$1,B97=$BW$1,B95=$BX$1,B96=$BX$1,B97=$BX$1),0,1)))</f>
        <v/>
      </c>
      <c r="BX95" s="3" t="str">
        <f>IF($A95&gt;='576way_Regular Symbol(2wild)'!E$16,"",IF(C95=0,"",IF(OR(C95=$BW$1,C96=$BW$1,C97=$BW$1,C95=$BX$1,C96=$BX$1,C97=$BX$1),0,1)))</f>
        <v/>
      </c>
      <c r="BY95" s="3" t="str">
        <f>IF($A95&gt;='576way_Regular Symbol(2wild)'!F$16,"",IF(D95=0,"",IF(OR(D95=$BW$1,D96=$BW$1,D97=$BW$1,D95=$BX$1,D96=$BX$1,D97=$BX$1,D98=$BW$1,D98=$BX$1),0,1)))</f>
        <v/>
      </c>
      <c r="BZ95" s="3" t="str">
        <f>IF($A95&gt;='576way_Regular Symbol(2wild)'!G$16,"",IF(E95=0,"",IF(OR(E95=$BW$1,E96=$BW$1,E97=$BW$1,E95=$BX$1,E96=$BX$1,E97=$BX$1,E98=$BW$1,E98=$BX$1),0,1)))</f>
        <v/>
      </c>
      <c r="CA95" s="3" t="str">
        <f>IF($A95&gt;='576way_Regular Symbol(2wild)'!H$16,"",IF(F95=0,"",IF(OR(F95=$BW$1,F96=$BW$1,F97=$BW$1,F95=$BX$1,F96=$BX$1,F97=$BX$1,F98=$BW$1,F98=$BX$1),0,1)))</f>
        <v/>
      </c>
      <c r="CC95" s="3" t="str">
        <f>IF($A95&gt;='576way_Regular Symbol(2wild)'!D$16,"",IF(B95=0,"",IF(OR(B95=$BW$1,B96=$BW$1,B97=$BW$1,B95=$CD$1,B96=$CD$1,B97=$CD$1),0,1)))</f>
        <v/>
      </c>
      <c r="CD95" s="3" t="str">
        <f>IF($A95&gt;='576way_Regular Symbol(2wild)'!E$16,"",IF(C95=0,"",IF(OR(C95=$BW$1,C96=$BW$1,C97=$BW$1,C95=$CD$1,C96=$CD$1,C97=$CD$1),0,1)))</f>
        <v/>
      </c>
      <c r="CE95" s="3" t="str">
        <f>IF($A95&gt;='576way_Regular Symbol(2wild)'!F$16,"",IF(D95=0,"",IF(OR(D95=$BW$1,D96=$BW$1,D97=$BW$1,D95=$CD$1,D96=$CD$1,D97=$CD$1,D98=$BW$1,D98=$CD$1),0,1)))</f>
        <v/>
      </c>
      <c r="CF95" s="3" t="str">
        <f>IF($A95&gt;='576way_Regular Symbol(2wild)'!G$16,"",IF(E95=0,"",IF(OR(E95=$BW$1,E96=$BW$1,E97=$BW$1,E95=$CD$1,E96=$CD$1,E97=$CD$1,E98=$BW$1,E98=$CD$1),0,1)))</f>
        <v/>
      </c>
      <c r="CG95" s="3" t="str">
        <f>IF($A95&gt;='576way_Regular Symbol(2wild)'!H$16,"",IF(F95=0,"",IF(OR(F95=$BW$1,F96=$BW$1,F97=$BW$1,F95=$CD$1,F96=$CD$1,F97=$CD$1,F98=$BW$1,F98=$CD$1),0,1)))</f>
        <v/>
      </c>
      <c r="CI95" s="3" t="str">
        <f>IF($A95&gt;='576way_Regular Symbol(2wild)'!D$16,"",IF(B95=0,"",IF(OR(B95=$BW$1,B96=$BW$1,B97=$BW$1,B95=$CJ$1,B96=$CJ$1,B97=$CJ$1),0,1)))</f>
        <v/>
      </c>
      <c r="CJ95" s="3" t="str">
        <f>IF($A95&gt;='576way_Regular Symbol(2wild)'!E$16,"",IF(C95=0,"",IF(OR(C95=$BW$1,C96=$BW$1,C97=$BW$1,C95=$CJ$1,C96=$CJ$1,C97=$CJ$1),0,1)))</f>
        <v/>
      </c>
      <c r="CK95" s="3" t="str">
        <f>IF($A95&gt;='576way_Regular Symbol(2wild)'!F$16,"",IF(D95=0,"",IF(OR(D95=$BW$1,D96=$BW$1,D97=$BW$1,D95=$CJ$1,D96=$CJ$1,D97=$CJ$1,D98=$BW$1,D98=$CJ$1),0,1)))</f>
        <v/>
      </c>
      <c r="CL95" s="3" t="str">
        <f>IF($A95&gt;='576way_Regular Symbol(2wild)'!G$16,"",IF(E95=0,"",IF(OR(E95=$BW$1,E96=$BW$1,E97=$BW$1,E95=$CJ$1,E96=$CJ$1,E97=$CJ$1,E98=$BW$1,E98=$CJ$1),0,1)))</f>
        <v/>
      </c>
      <c r="CM95" s="3" t="str">
        <f>IF($A95&gt;='576way_Regular Symbol(2wild)'!H$16,"",IF(F95=0,"",IF(OR(F95=$BW$1,F96=$BW$1,F97=$BW$1,F95=$CJ$1,F96=$CJ$1,F97=$CJ$1,F98=$BW$1,F98=$CJ$1),0,1)))</f>
        <v/>
      </c>
      <c r="CO95" s="3" t="str">
        <f>IF($A95&gt;='576way_Regular Symbol(2wild)'!D$16,"",IF(B95=0,"",IF(OR(B95=$BW$1,B96=$BW$1,B97=$BW$1,B95=$CP$1,B96=$CP$1,B97=$CP$1),0,1)))</f>
        <v/>
      </c>
      <c r="CP95" s="3" t="str">
        <f>IF($A95&gt;='576way_Regular Symbol(2wild)'!E$16,"",IF(C95=0,"",IF(OR(C95=$BW$1,C96=$BW$1,C97=$BW$1,C95=$CP$1,C96=$CP$1,C97=$CP$1),0,1)))</f>
        <v/>
      </c>
      <c r="CQ95" s="3" t="str">
        <f>IF($A95&gt;='576way_Regular Symbol(2wild)'!F$16,"",IF(D95=0,"",IF(OR(D95=$BW$1,D96=$BW$1,D97=$BW$1,D95=$CP$1,D96=$CP$1,D97=$CP$1,D98=$BW$1,D98=$CP$1),0,1)))</f>
        <v/>
      </c>
      <c r="CR95" s="3" t="str">
        <f>IF($A95&gt;='576way_Regular Symbol(2wild)'!G$16,"",IF(E95=0,"",IF(OR(E95=$BW$1,E96=$BW$1,E97=$BW$1,E95=$CP$1,E96=$CP$1,E97=$CP$1,E98=$BW$1,E98=$CP$1),0,1)))</f>
        <v/>
      </c>
      <c r="CS95" s="3" t="str">
        <f>IF($A95&gt;='576way_Regular Symbol(2wild)'!H$16,"",IF(F95=0,"",IF(OR(F95=$BW$1,F96=$BW$1,F97=$BW$1,F95=$CP$1,F96=$CP$1,F97=$CP$1,F98=$BW$1,F98=$CP$1),0,1)))</f>
        <v/>
      </c>
      <c r="CU95" s="3" t="str">
        <f>IF($A95&gt;='576way_Regular Symbol(2wild)'!D$16,"",IF(B95=0,"",IF(OR(B95=$BW$1,B96=$BW$1,B97=$BW$1,B95=$CV$1,B96=$CV$1,B97=$CV$1),0,1)))</f>
        <v/>
      </c>
      <c r="CV95" s="3" t="str">
        <f>IF($A95&gt;='576way_Regular Symbol(2wild)'!E$16,"",IF(C95=0,"",IF(OR(C95=$BW$1,C96=$BW$1,C97=$BW$1,C95=$CV$1,C96=$CV$1,C97=$CV$1),0,1)))</f>
        <v/>
      </c>
      <c r="CW95" s="3" t="str">
        <f>IF($A95&gt;='576way_Regular Symbol(2wild)'!F$16,"",IF(D95=0,"",IF(OR(D95=$BW$1,D96=$BW$1,D97=$BW$1,D95=$CV$1,D96=$CV$1,D97=$CV$1,D98=$BW$1,D98=$CV$1),0,1)))</f>
        <v/>
      </c>
      <c r="CX95" s="3" t="str">
        <f>IF($A95&gt;='576way_Regular Symbol(2wild)'!G$16,"",IF(E95=0,"",IF(OR(E95=$BW$1,E96=$BW$1,E97=$BW$1,E95=$CV$1,E96=$CV$1,E97=$CV$1,E98=$BW$1,E98=$CV$1),0,1)))</f>
        <v/>
      </c>
      <c r="CY95" s="3" t="str">
        <f>IF($A95&gt;='576way_Regular Symbol(2wild)'!H$16,"",IF(F95=0,"",IF(OR(F95=$BW$1,F96=$BW$1,F97=$BW$1,F95=$CV$1,F96=$CV$1,F97=$CV$1,F98=$BW$1,F98=$CV$1),0,1)))</f>
        <v/>
      </c>
    </row>
    <row r="96" spans="1:103">
      <c r="A96" s="335"/>
      <c r="B96" s="191"/>
      <c r="C96" s="191"/>
      <c r="D96" s="191"/>
      <c r="E96" s="191"/>
      <c r="F96" s="338"/>
      <c r="O96" s="344"/>
      <c r="P96" s="3"/>
      <c r="Q96" s="3"/>
      <c r="R96" s="3"/>
      <c r="S96" s="135"/>
      <c r="U96" s="344"/>
      <c r="V96" s="3"/>
      <c r="W96" s="3"/>
      <c r="X96" s="3"/>
      <c r="Y96" s="135"/>
      <c r="AA96" s="344"/>
      <c r="AB96" s="3"/>
      <c r="AC96" s="3"/>
      <c r="AD96" s="3"/>
      <c r="AE96" s="135"/>
      <c r="AG96" s="344" t="str">
        <f>IF($A96&gt;='576way_Regular Symbol(2wild)'!D$16,"",IF(B96=0,"",IF(OR(B96=$AG$1,B96=$AH$1,B97=$AG$1,B97=$AH$1,B98=$AG$1,B98=$AH$1),0,1)))</f>
        <v/>
      </c>
      <c r="AH96" s="344" t="str">
        <f>IF($A96&gt;='576way_Regular Symbol(2wild)'!E$16,"",IF(C96=0,"",IF(OR(C96=$AG$1,C96=$AH$1,C97=$AG$1,C97=$AH$1,C98=$AG$1,C98=$AH$1),0,1)))</f>
        <v/>
      </c>
      <c r="AI96" s="3" t="str">
        <f>IF($A96&gt;='576way_Regular Symbol(2wild)'!F$16,"",IF(D96=0,"",IF(OR(D96=$AG$1,D96=$AH$1,D97=$AG$1,D97=$AH$1,D98=$AG$1,D98=$AH$1,D99=$AG$1,D99=$AH$1),0,1)))</f>
        <v/>
      </c>
      <c r="AJ96" s="3" t="str">
        <f>IF($A96&gt;='576way_Regular Symbol(2wild)'!G$16,"",IF(E96=0,"",IF(OR(E96=$AG$1,E96=$AH$1,E97=$AG$1,E97=$AH$1,E98=$AG$1,E98=$AH$1,E99=$AG$1,E99=$AH$1),0,1)))</f>
        <v/>
      </c>
      <c r="AK96" s="3" t="str">
        <f>IF($A96&gt;='576way_Regular Symbol(2wild)'!H$16,"",IF(F96=0,"",IF(OR(F96=$AG$1,F96=$AH$1,F97=$AG$1,F97=$AH$1,F98=$AG$1,F98=$AH$1,F99=$AG$1,F99=$AH$1),0,1)))</f>
        <v/>
      </c>
      <c r="AM96" s="344" t="str">
        <f>IF($A96&gt;='576way_Regular Symbol(2wild)'!D$16,"",IF(B96=0,"",IF(OR(B96=$AM$1,B96=$AN$1,B97=$AM$1,B97=$AN$1,B98=$AM$1,B98=$AN$1),0,1)))</f>
        <v/>
      </c>
      <c r="AN96" s="344" t="str">
        <f>IF($A96&gt;='576way_Regular Symbol(2wild)'!E$16,"",IF(C96=0,"",IF(OR(C96=$AM$1,C96=$AN$1,C97=$AM$1,C97=$AN$1,C98=$AM$1,C98=$AN$1),0,1)))</f>
        <v/>
      </c>
      <c r="AO96" s="3" t="str">
        <f>IF($A96&gt;='576way_Regular Symbol(2wild)'!F$16,"",IF(D96=0,"",IF(OR(D96=$AM$1,D96=$AN$1,D97=$AM$1,D97=$AN$1,D98=$AM$1,D98=$AN$1,D99=$AM$1,D99=$AN$1),0,1)))</f>
        <v/>
      </c>
      <c r="AP96" s="3" t="str">
        <f>IF($A96&gt;='576way_Regular Symbol(2wild)'!G$16,"",IF(E96=0,"",IF(OR(E96=$AM$1,E96=$AN$1,E97=$AM$1,E97=$AN$1,E98=$AM$1,E98=$AN$1,E99=$AM$1,E99=$AN$1),0,1)))</f>
        <v/>
      </c>
      <c r="AQ96" s="3" t="str">
        <f>IF($A96&gt;='576way_Regular Symbol(2wild)'!H$16,"",IF(F96=0,"",IF(OR(F96=$AM$1,F96=$AN$1,F97=$AM$1,F97=$AN$1,F98=$AM$1,F98=$AN$1,F99=$AM$1,F99=$AN$1),0,1)))</f>
        <v/>
      </c>
      <c r="AS96" s="344" t="str">
        <f>IF($A96&gt;='576way_Regular Symbol(2wild)'!D$16,"",IF(B96=0,"",IF(OR(B96=$AM$1,B96=$AT$1,B97=$AM$1,B97=$AT$1,B98=$AM$1,B98=$AT$1),0,1)))</f>
        <v/>
      </c>
      <c r="AT96" s="344" t="str">
        <f>IF($A96&gt;='576way_Regular Symbol(2wild)'!E$16,"",IF(C96=0,"",IF(OR(C96=$AM$1,C96=$AT$1,C97=$AM$1,C97=$AT$1,C98=$AM$1,C98=$AT$1),0,1)))</f>
        <v/>
      </c>
      <c r="AU96" s="3" t="str">
        <f>IF($A96&gt;='576way_Regular Symbol(2wild)'!F$16,"",IF(D96=0,"",IF(OR(D96=$AM$1,D96=$AT$1,D97=$AM$1,D97=$AT$1,D98=$AM$1,D98=$AT$1,D99=$AM$1,D99=$AT$1),0,1)))</f>
        <v/>
      </c>
      <c r="AV96" s="3" t="str">
        <f>IF($A96&gt;='576way_Regular Symbol(2wild)'!G$16,"",IF(E96=0,"",IF(OR(E96=$AM$1,E96=$AT$1,E97=$AM$1,E97=$AT$1,E98=$AM$1,E98=$AT$1,E99=$AM$1,E99=$AT$1),0,1)))</f>
        <v/>
      </c>
      <c r="AW96" s="3" t="str">
        <f>IF($A96&gt;='576way_Regular Symbol(2wild)'!H$16,"",IF(F96=0,"",IF(OR(F96=$AM$1,F96=$AT$1,F97=$AM$1,F97=$AT$1,F98=$AM$1,F98=$AT$1,F99=$AM$1,F99=$AT$1),0,1)))</f>
        <v/>
      </c>
      <c r="AY96" s="344" t="str">
        <f>IF($A96&gt;='576way_Regular Symbol(2wild)'!D$16,"",IF(B96=0,"",IF(OR(B96=$AM$1,B96=$AZ$1,B97=$AM$1,B97=$AZ$1,B98=$AM$1,B98=$AZ$1),0,1)))</f>
        <v/>
      </c>
      <c r="AZ96" s="344" t="str">
        <f>IF($A96&gt;='576way_Regular Symbol(2wild)'!E$16,"",IF(C96=0,"",IF(OR(C96=$AM$1,C96=$AZ$1,C97=$AM$1,C97=$AZ$1,C98=$AM$1,C98=$AZ$1),0,1)))</f>
        <v/>
      </c>
      <c r="BA96" s="3" t="str">
        <f>IF($A96&gt;='576way_Regular Symbol(2wild)'!F$16,"",IF(D96=0,"",IF(OR(D96=$AM$1,D96=$AZ$1,D97=$AM$1,D97=$AZ$1,D98=$AM$1,D98=$AZ$1,D99=$AM$1,D99=$AZ$1),0,1)))</f>
        <v/>
      </c>
      <c r="BB96" s="3" t="str">
        <f>IF($A96&gt;='576way_Regular Symbol(2wild)'!G$16,"",IF(E96=0,"",IF(OR(E96=$AM$1,E96=$AZ$1,E97=$AM$1,E97=$AZ$1,E98=$AM$1,E98=$AZ$1,E99=$AM$1,E99=$AZ$1),0,1)))</f>
        <v/>
      </c>
      <c r="BC96" s="3" t="str">
        <f>IF($A96&gt;='576way_Regular Symbol(2wild)'!H$16,"",IF(F96=0,"",IF(OR(F96=$AM$1,F96=$AZ$1,F97=$AM$1,F97=$AZ$1,F98=$AM$1,F98=$AZ$1,F99=$AM$1,F99=$AZ$1),0,1)))</f>
        <v/>
      </c>
      <c r="BE96" s="344" t="str">
        <f>IF($A96&gt;='576way_Regular Symbol(2wild)'!D$16,"",IF(B96=0,"",IF(OR(B96=$AM$1,B96=$BF$1,B97=$AM$1,B97=$BF$1,B98=$AM$1,B98=$BF$1),0,1)))</f>
        <v/>
      </c>
      <c r="BF96" s="344" t="str">
        <f>IF($A96&gt;='576way_Regular Symbol(2wild)'!E$16,"",IF(C96=0,"",IF(OR(C96=$AM$1,C96=$BF$1,C97=$AM$1,C97=$BF$1,C98=$AM$1,C98=$BF$1),0,1)))</f>
        <v/>
      </c>
      <c r="BG96" s="3" t="str">
        <f>IF($A96&gt;='576way_Regular Symbol(2wild)'!F$16,"",IF(D96=0,"",COUNTIF(D96:D99,$BF$1)))</f>
        <v/>
      </c>
      <c r="BH96" s="3" t="str">
        <f>IF($A96&gt;='576way_Regular Symbol(2wild)'!G$16,"",IF(E96=0,"",COUNTIF(E96:E99,$BF$1)))</f>
        <v/>
      </c>
      <c r="BI96" s="3" t="str">
        <f>IF($A96&gt;='576way_Regular Symbol(2wild)'!H$16,"",IF(F96=0,"",COUNTIF(F96:F99,$BF$1)))</f>
        <v/>
      </c>
      <c r="BK96" s="344" t="str">
        <f>IF($A96&gt;='576way_Regular Symbol(2wild)'!D$16,"",IF(B96=0,"",IF(OR(B96=$AM$1,B96=$BL$1,B97=$AM$1,B97=$BL$1,B98=$AM$1,B98=$BL$1),0,1)))</f>
        <v/>
      </c>
      <c r="BL96" s="344" t="str">
        <f>IF($A96&gt;='576way_Regular Symbol(2wild)'!E$16,"",IF(C96=0,"",IF(OR(C96=$AM$1,C96=$BL$1,C97=$AM$1,C97=$BL$1,C98=$AM$1,C98=$BL$1),0,1)))</f>
        <v/>
      </c>
      <c r="BM96" s="3" t="str">
        <f>IF($A96&gt;='576way_Regular Symbol(2wild)'!F$16,"",IF(D96=0,"",IF(OR(D96=$AM$1,D96=$BL$1,D97=$AM$1,D97=$BL$1,D98=$AM$1,D98=$BL$1,D99=$AM$1,D99=$BL$1),0,1)))</f>
        <v/>
      </c>
      <c r="BN96" s="3" t="str">
        <f>IF($A96&gt;='576way_Regular Symbol(2wild)'!G$16,"",IF(E96=0,"",IF(OR(E96=$AM$1,E96=$BL$1,E97=$AM$1,E97=$BL$1,E98=$AM$1,E98=$BL$1,E99=$AM$1,E99=$BL$1),0,1)))</f>
        <v/>
      </c>
      <c r="BO96" s="3" t="str">
        <f>IF($A96&gt;='576way_Regular Symbol(2wild)'!H$16,"",IF(F96=0,"",IF(OR(F96=$AM$1,F96=$BL$1,F97=$AM$1,F97=$BL$1,F98=$AM$1,F98=$BL$1,F99=$AM$1,F99=$BL$1),0,1)))</f>
        <v/>
      </c>
      <c r="BQ96" s="3" t="str">
        <f>IF($A96&gt;='576way_Regular Symbol(2wild)'!D$16,"",IF(B96=0,"",IF(OR(B96=$BQ$1,B96=$BR$1,B97=$BQ$1,B97=$BR$1,B98=$BQ$1,B98=$BR$1),0,1)))</f>
        <v/>
      </c>
      <c r="BR96" s="3" t="str">
        <f>IF($A96&gt;='576way_Regular Symbol(2wild)'!E$16,"",IF(C96=0,"",IF(OR(C96=$BQ$1,C96=$BR$1,C97=$BQ$1,C97=$BR$1,C98=$BQ$1,C98=$BR$1),0,1)))</f>
        <v/>
      </c>
      <c r="BS96" s="3" t="str">
        <f>IF($A96&gt;='576way_Regular Symbol(2wild)'!F$16,"",IF(D96=0,"",IF(OR(D96=$BQ$1,D96=$BR$1,D97=$BQ$1,D97=$BR$1,D98=$BQ$1,D98=$BR$1,D99=$BQ$1,D99=$BR$1),0,1)))</f>
        <v/>
      </c>
      <c r="BT96" s="3" t="str">
        <f>IF($A96&gt;='576way_Regular Symbol(2wild)'!G$16,"",IF(E96=0,"",IF(OR(E96=$BQ$1,E96=$BR$1,E97=$BQ$1,E97=$BR$1,E98=$BQ$1,E98=$BR$1,E99=$BQ$1,E99=$BR$1),0,1)))</f>
        <v/>
      </c>
      <c r="BU96" s="3" t="str">
        <f>IF($A96&gt;='576way_Regular Symbol(2wild)'!H$16,"",IF(F96=0,"",IF(OR(F96=$BQ$1,F96=$BR$1,F97=$BQ$1,F97=$BR$1,F98=$BQ$1,F98=$BR$1,F99=$BQ$1,F99=$BR$1),0,1)))</f>
        <v/>
      </c>
      <c r="BW96" s="3" t="str">
        <f>IF($A96&gt;='576way_Regular Symbol(2wild)'!D$16,"",IF(B96=0,"",IF(OR(B96=$BW$1,B97=$BW$1,B98=$BW$1,B96=$BX$1,B97=$BX$1,B98=$BX$1),0,1)))</f>
        <v/>
      </c>
      <c r="BX96" s="3" t="str">
        <f>IF($A96&gt;='576way_Regular Symbol(2wild)'!E$16,"",IF(C96=0,"",IF(OR(C96=$BW$1,C97=$BW$1,C98=$BW$1,C96=$BX$1,C97=$BX$1,C98=$BX$1),0,1)))</f>
        <v/>
      </c>
      <c r="BY96" s="3" t="str">
        <f>IF($A96&gt;='576way_Regular Symbol(2wild)'!F$16,"",IF(D96=0,"",IF(OR(D96=$BW$1,D97=$BW$1,D98=$BW$1,D96=$BX$1,D97=$BX$1,D98=$BX$1,D99=$BW$1,D99=$BX$1),0,1)))</f>
        <v/>
      </c>
      <c r="BZ96" s="3" t="str">
        <f>IF($A96&gt;='576way_Regular Symbol(2wild)'!G$16,"",IF(E96=0,"",IF(OR(E96=$BW$1,E97=$BW$1,E98=$BW$1,E96=$BX$1,E97=$BX$1,E98=$BX$1,E99=$BW$1,E99=$BX$1),0,1)))</f>
        <v/>
      </c>
      <c r="CA96" s="3" t="str">
        <f>IF($A96&gt;='576way_Regular Symbol(2wild)'!H$16,"",IF(F96=0,"",IF(OR(F96=$BW$1,F97=$BW$1,F98=$BW$1,F96=$BX$1,F97=$BX$1,F98=$BX$1,F99=$BW$1,F99=$BX$1),0,1)))</f>
        <v/>
      </c>
      <c r="CC96" s="3" t="str">
        <f>IF($A96&gt;='576way_Regular Symbol(2wild)'!D$16,"",IF(B96=0,"",IF(OR(B96=$BW$1,B97=$BW$1,B98=$BW$1,B96=$CD$1,B97=$CD$1,B98=$CD$1),0,1)))</f>
        <v/>
      </c>
      <c r="CD96" s="3" t="str">
        <f>IF($A96&gt;='576way_Regular Symbol(2wild)'!E$16,"",IF(C96=0,"",IF(OR(C96=$BW$1,C97=$BW$1,C98=$BW$1,C96=$CD$1,C97=$CD$1,C98=$CD$1),0,1)))</f>
        <v/>
      </c>
      <c r="CE96" s="3" t="str">
        <f>IF($A96&gt;='576way_Regular Symbol(2wild)'!F$16,"",IF(D96=0,"",IF(OR(D96=$BW$1,D97=$BW$1,D98=$BW$1,D96=$CD$1,D97=$CD$1,D98=$CD$1,D99=$BW$1,D99=$CD$1),0,1)))</f>
        <v/>
      </c>
      <c r="CF96" s="3" t="str">
        <f>IF($A96&gt;='576way_Regular Symbol(2wild)'!G$16,"",IF(E96=0,"",IF(OR(E96=$BW$1,E97=$BW$1,E98=$BW$1,E96=$CD$1,E97=$CD$1,E98=$CD$1,E99=$BW$1,E99=$CD$1),0,1)))</f>
        <v/>
      </c>
      <c r="CG96" s="3" t="str">
        <f>IF($A96&gt;='576way_Regular Symbol(2wild)'!H$16,"",IF(F96=0,"",IF(OR(F96=$BW$1,F97=$BW$1,F98=$BW$1,F96=$CD$1,F97=$CD$1,F98=$CD$1,F99=$BW$1,F99=$CD$1),0,1)))</f>
        <v/>
      </c>
      <c r="CI96" s="3" t="str">
        <f>IF($A96&gt;='576way_Regular Symbol(2wild)'!D$16,"",IF(B96=0,"",IF(OR(B96=$BW$1,B97=$BW$1,B98=$BW$1,B96=$CJ$1,B97=$CJ$1,B98=$CJ$1),0,1)))</f>
        <v/>
      </c>
      <c r="CJ96" s="3" t="str">
        <f>IF($A96&gt;='576way_Regular Symbol(2wild)'!E$16,"",IF(C96=0,"",IF(OR(C96=$BW$1,C97=$BW$1,C98=$BW$1,C96=$CJ$1,C97=$CJ$1,C98=$CJ$1),0,1)))</f>
        <v/>
      </c>
      <c r="CK96" s="3" t="str">
        <f>IF($A96&gt;='576way_Regular Symbol(2wild)'!F$16,"",IF(D96=0,"",IF(OR(D96=$BW$1,D97=$BW$1,D98=$BW$1,D96=$CJ$1,D97=$CJ$1,D98=$CJ$1,D99=$BW$1,D99=$CJ$1),0,1)))</f>
        <v/>
      </c>
      <c r="CL96" s="3" t="str">
        <f>IF($A96&gt;='576way_Regular Symbol(2wild)'!G$16,"",IF(E96=0,"",IF(OR(E96=$BW$1,E97=$BW$1,E98=$BW$1,E96=$CJ$1,E97=$CJ$1,E98=$CJ$1,E99=$BW$1,E99=$CJ$1),0,1)))</f>
        <v/>
      </c>
      <c r="CM96" s="3" t="str">
        <f>IF($A96&gt;='576way_Regular Symbol(2wild)'!H$16,"",IF(F96=0,"",IF(OR(F96=$BW$1,F97=$BW$1,F98=$BW$1,F96=$CJ$1,F97=$CJ$1,F98=$CJ$1,F99=$BW$1,F99=$CJ$1),0,1)))</f>
        <v/>
      </c>
      <c r="CO96" s="3" t="str">
        <f>IF($A96&gt;='576way_Regular Symbol(2wild)'!D$16,"",IF(B96=0,"",IF(OR(B96=$BW$1,B97=$BW$1,B98=$BW$1,B96=$CP$1,B97=$CP$1,B98=$CP$1),0,1)))</f>
        <v/>
      </c>
      <c r="CP96" s="3" t="str">
        <f>IF($A96&gt;='576way_Regular Symbol(2wild)'!E$16,"",IF(C96=0,"",IF(OR(C96=$BW$1,C97=$BW$1,C98=$BW$1,C96=$CP$1,C97=$CP$1,C98=$CP$1),0,1)))</f>
        <v/>
      </c>
      <c r="CQ96" s="3" t="str">
        <f>IF($A96&gt;='576way_Regular Symbol(2wild)'!F$16,"",IF(D96=0,"",IF(OR(D96=$BW$1,D97=$BW$1,D98=$BW$1,D96=$CP$1,D97=$CP$1,D98=$CP$1,D99=$BW$1,D99=$CP$1),0,1)))</f>
        <v/>
      </c>
      <c r="CR96" s="3" t="str">
        <f>IF($A96&gt;='576way_Regular Symbol(2wild)'!G$16,"",IF(E96=0,"",IF(OR(E96=$BW$1,E97=$BW$1,E98=$BW$1,E96=$CP$1,E97=$CP$1,E98=$CP$1,E99=$BW$1,E99=$CP$1),0,1)))</f>
        <v/>
      </c>
      <c r="CS96" s="3" t="str">
        <f>IF($A96&gt;='576way_Regular Symbol(2wild)'!H$16,"",IF(F96=0,"",IF(OR(F96=$BW$1,F97=$BW$1,F98=$BW$1,F96=$CP$1,F97=$CP$1,F98=$CP$1,F99=$BW$1,F99=$CP$1),0,1)))</f>
        <v/>
      </c>
      <c r="CU96" s="3" t="str">
        <f>IF($A96&gt;='576way_Regular Symbol(2wild)'!D$16,"",IF(B96=0,"",IF(OR(B96=$BW$1,B97=$BW$1,B98=$BW$1,B96=$CV$1,B97=$CV$1,B98=$CV$1),0,1)))</f>
        <v/>
      </c>
      <c r="CV96" s="3" t="str">
        <f>IF($A96&gt;='576way_Regular Symbol(2wild)'!E$16,"",IF(C96=0,"",IF(OR(C96=$BW$1,C97=$BW$1,C98=$BW$1,C96=$CV$1,C97=$CV$1,C98=$CV$1),0,1)))</f>
        <v/>
      </c>
      <c r="CW96" s="3" t="str">
        <f>IF($A96&gt;='576way_Regular Symbol(2wild)'!F$16,"",IF(D96=0,"",IF(OR(D96=$BW$1,D97=$BW$1,D98=$BW$1,D96=$CV$1,D97=$CV$1,D98=$CV$1,D99=$BW$1,D99=$CV$1),0,1)))</f>
        <v/>
      </c>
      <c r="CX96" s="3" t="str">
        <f>IF($A96&gt;='576way_Regular Symbol(2wild)'!G$16,"",IF(E96=0,"",IF(OR(E96=$BW$1,E97=$BW$1,E98=$BW$1,E96=$CV$1,E97=$CV$1,E98=$CV$1,E99=$BW$1,E99=$CV$1),0,1)))</f>
        <v/>
      </c>
      <c r="CY96" s="3" t="str">
        <f>IF($A96&gt;='576way_Regular Symbol(2wild)'!H$16,"",IF(F96=0,"",IF(OR(F96=$BW$1,F97=$BW$1,F98=$BW$1,F96=$CV$1,F97=$CV$1,F98=$CV$1,F99=$BW$1,F99=$CV$1),0,1)))</f>
        <v/>
      </c>
    </row>
    <row r="97" spans="1:103">
      <c r="A97" s="335"/>
      <c r="B97" s="191"/>
      <c r="C97" s="191"/>
      <c r="D97" s="191"/>
      <c r="E97" s="191"/>
      <c r="F97" s="338"/>
      <c r="O97" s="344"/>
      <c r="P97" s="3"/>
      <c r="Q97" s="3"/>
      <c r="R97" s="3"/>
      <c r="S97" s="135"/>
      <c r="U97" s="344"/>
      <c r="V97" s="3"/>
      <c r="W97" s="3"/>
      <c r="X97" s="3"/>
      <c r="Y97" s="135"/>
      <c r="AA97" s="344"/>
      <c r="AB97" s="3"/>
      <c r="AC97" s="3"/>
      <c r="AD97" s="3"/>
      <c r="AE97" s="135"/>
      <c r="AG97" s="344"/>
      <c r="AH97" s="3"/>
      <c r="AI97" s="3"/>
      <c r="AJ97" s="3"/>
      <c r="AK97" s="135"/>
      <c r="AM97" s="344" t="str">
        <f>IF($A97&gt;='576way_Regular Symbol(2wild)'!D$16,"",IF(B97=0,"",IF(OR(B97=$AM$1,B97=$AN$1,B98=$AM$1,B98=$AN$1,B99=$AM$1,B99=$AN$1),0,1)))</f>
        <v/>
      </c>
      <c r="AN97" s="344" t="str">
        <f>IF($A97&gt;='576way_Regular Symbol(2wild)'!E$16,"",IF(C97=0,"",IF(OR(C97=$AM$1,C97=$AN$1,C98=$AM$1,C98=$AN$1,C99=$AM$1,C99=$AN$1),0,1)))</f>
        <v/>
      </c>
      <c r="AO97" s="3" t="str">
        <f>IF($A97&gt;='576way_Regular Symbol(2wild)'!F$16,"",IF(D97=0,"",IF(OR(D97=$AM$1,D97=$AN$1,D98=$AM$1,D98=$AN$1,D99=$AM$1,D99=$AN$1,D100=$AM$1,D100=$AN$1),0,1)))</f>
        <v/>
      </c>
      <c r="AP97" s="3" t="str">
        <f>IF($A97&gt;='576way_Regular Symbol(2wild)'!G$16,"",IF(E97=0,"",IF(OR(E97=$AM$1,E97=$AN$1,E98=$AM$1,E98=$AN$1,E99=$AM$1,E99=$AN$1,E100=$AM$1,E100=$AN$1),0,1)))</f>
        <v/>
      </c>
      <c r="AQ97" s="3" t="str">
        <f>IF($A97&gt;='576way_Regular Symbol(2wild)'!H$16,"",IF(F97=0,"",IF(OR(F97=$AM$1,F97=$AN$1,F98=$AM$1,F98=$AN$1,F99=$AM$1,F99=$AN$1,F100=$AM$1,F100=$AN$1),0,1)))</f>
        <v/>
      </c>
      <c r="AS97" s="344" t="str">
        <f>IF($A97&gt;='576way_Regular Symbol(2wild)'!D$16,"",IF(B97=0,"",IF(OR(B97=$AM$1,B97=$AT$1,B98=$AM$1,B98=$AT$1,B99=$AM$1,B99=$AT$1),0,1)))</f>
        <v/>
      </c>
      <c r="AT97" s="344" t="str">
        <f>IF($A97&gt;='576way_Regular Symbol(2wild)'!E$16,"",IF(C97=0,"",IF(OR(C97=$AM$1,C97=$AT$1,C98=$AM$1,C98=$AT$1,C99=$AM$1,C99=$AT$1),0,1)))</f>
        <v/>
      </c>
      <c r="AU97" s="3" t="str">
        <f>IF($A97&gt;='576way_Regular Symbol(2wild)'!F$16,"",IF(D97=0,"",IF(OR(D97=$AM$1,D97=$AT$1,D98=$AM$1,D98=$AT$1,D99=$AM$1,D99=$AT$1,D100=$AM$1,D100=$AT$1),0,1)))</f>
        <v/>
      </c>
      <c r="AV97" s="3" t="str">
        <f>IF($A97&gt;='576way_Regular Symbol(2wild)'!G$16,"",IF(E97=0,"",IF(OR(E97=$AM$1,E97=$AT$1,E98=$AM$1,E98=$AT$1,E99=$AM$1,E99=$AT$1,E100=$AM$1,E100=$AT$1),0,1)))</f>
        <v/>
      </c>
      <c r="AW97" s="3" t="str">
        <f>IF($A97&gt;='576way_Regular Symbol(2wild)'!H$16,"",IF(F97=0,"",IF(OR(F97=$AM$1,F97=$AT$1,F98=$AM$1,F98=$AT$1,F99=$AM$1,F99=$AT$1,F100=$AM$1,F100=$AT$1),0,1)))</f>
        <v/>
      </c>
      <c r="AY97" s="344" t="str">
        <f>IF($A97&gt;='576way_Regular Symbol(2wild)'!D$16,"",IF(B97=0,"",IF(OR(B97=$AM$1,B97=$AZ$1,B98=$AM$1,B98=$AZ$1,B99=$AM$1,B99=$AZ$1),0,1)))</f>
        <v/>
      </c>
      <c r="AZ97" s="344" t="str">
        <f>IF($A97&gt;='576way_Regular Symbol(2wild)'!E$16,"",IF(C97=0,"",IF(OR(C97=$AM$1,C97=$AZ$1,C98=$AM$1,C98=$AZ$1,C99=$AM$1,C99=$AZ$1),0,1)))</f>
        <v/>
      </c>
      <c r="BA97" s="3" t="str">
        <f>IF($A97&gt;='576way_Regular Symbol(2wild)'!F$16,"",IF(D97=0,"",IF(OR(D97=$AM$1,D97=$AZ$1,D98=$AM$1,D98=$AZ$1,D99=$AM$1,D99=$AZ$1,D100=$AM$1,D100=$AZ$1),0,1)))</f>
        <v/>
      </c>
      <c r="BB97" s="3" t="str">
        <f>IF($A97&gt;='576way_Regular Symbol(2wild)'!G$16,"",IF(E97=0,"",IF(OR(E97=$AM$1,E97=$AZ$1,E98=$AM$1,E98=$AZ$1,E99=$AM$1,E99=$AZ$1,E100=$AM$1,E100=$AZ$1),0,1)))</f>
        <v/>
      </c>
      <c r="BC97" s="3" t="str">
        <f>IF($A97&gt;='576way_Regular Symbol(2wild)'!H$16,"",IF(F97=0,"",IF(OR(F97=$AM$1,F97=$AZ$1,F98=$AM$1,F98=$AZ$1,F99=$AM$1,F99=$AZ$1,F100=$AM$1,F100=$AZ$1),0,1)))</f>
        <v/>
      </c>
      <c r="BE97" s="344" t="str">
        <f>IF($A97&gt;='576way_Regular Symbol(2wild)'!D$16,"",IF(B97=0,"",IF(OR(B97=$AM$1,B97=$BF$1,B98=$AM$1,B98=$BF$1,B99=$AM$1,B99=$BF$1),0,1)))</f>
        <v/>
      </c>
      <c r="BF97" s="344" t="str">
        <f>IF($A97&gt;='576way_Regular Symbol(2wild)'!E$16,"",IF(C97=0,"",IF(OR(C97=$AM$1,C97=$BF$1,C98=$AM$1,C98=$BF$1,C99=$AM$1,C99=$BF$1),0,1)))</f>
        <v/>
      </c>
      <c r="BG97" s="3" t="str">
        <f>IF($A97&gt;='576way_Regular Symbol(2wild)'!F$16,"",IF(D97=0,"",COUNTIF(D97:D100,$BF$1)))</f>
        <v/>
      </c>
      <c r="BH97" s="3" t="str">
        <f>IF($A97&gt;='576way_Regular Symbol(2wild)'!G$16,"",IF(E97=0,"",COUNTIF(E97:E100,$BF$1)))</f>
        <v/>
      </c>
      <c r="BI97" s="3" t="str">
        <f>IF($A97&gt;='576way_Regular Symbol(2wild)'!H$16,"",IF(F97=0,"",COUNTIF(F97:F100,$BF$1)))</f>
        <v/>
      </c>
      <c r="BK97" s="344" t="str">
        <f>IF($A97&gt;='576way_Regular Symbol(2wild)'!D$16,"",IF(B97=0,"",IF(OR(B97=$AM$1,B97=$BL$1,B98=$AM$1,B98=$BL$1,B99=$AM$1,B99=$BL$1),0,1)))</f>
        <v/>
      </c>
      <c r="BL97" s="344" t="str">
        <f>IF($A97&gt;='576way_Regular Symbol(2wild)'!E$16,"",IF(C97=0,"",IF(OR(C97=$AM$1,C97=$BL$1,C98=$AM$1,C98=$BL$1,C99=$AM$1,C99=$BL$1),0,1)))</f>
        <v/>
      </c>
      <c r="BM97" s="3" t="str">
        <f>IF($A97&gt;='576way_Regular Symbol(2wild)'!F$16,"",IF(D97=0,"",IF(OR(D97=$AM$1,D97=$BL$1,D98=$AM$1,D98=$BL$1,D99=$AM$1,D99=$BL$1,D100=$AM$1,D100=$BL$1),0,1)))</f>
        <v/>
      </c>
      <c r="BN97" s="3" t="str">
        <f>IF($A97&gt;='576way_Regular Symbol(2wild)'!G$16,"",IF(E97=0,"",IF(OR(E97=$AM$1,E97=$BL$1,E98=$AM$1,E98=$BL$1,E99=$AM$1,E99=$BL$1,E100=$AM$1,E100=$BL$1),0,1)))</f>
        <v/>
      </c>
      <c r="BO97" s="3" t="str">
        <f>IF($A97&gt;='576way_Regular Symbol(2wild)'!H$16,"",IF(F97=0,"",IF(OR(F97=$AM$1,F97=$BL$1,F98=$AM$1,F98=$BL$1,F99=$AM$1,F99=$BL$1,F100=$AM$1,F100=$BL$1),0,1)))</f>
        <v/>
      </c>
      <c r="BQ97" s="3" t="str">
        <f>IF($A97&gt;='576way_Regular Symbol(2wild)'!D$16,"",IF(B97=0,"",IF(OR(B97=$BQ$1,B97=$BR$1,B98=$BQ$1,B98=$BR$1,B99=$BQ$1,B99=$BR$1),0,1)))</f>
        <v/>
      </c>
      <c r="BR97" s="3" t="str">
        <f>IF($A97&gt;='576way_Regular Symbol(2wild)'!E$16,"",IF(C97=0,"",IF(OR(C97=$BQ$1,C97=$BR$1,C98=$BQ$1,C98=$BR$1,C99=$BQ$1,C99=$BR$1),0,1)))</f>
        <v/>
      </c>
      <c r="BS97" s="3" t="str">
        <f>IF($A97&gt;='576way_Regular Symbol(2wild)'!F$16,"",IF(D97=0,"",IF(OR(D97=$BQ$1,D97=$BR$1,D98=$BQ$1,D98=$BR$1,D99=$BQ$1,D99=$BR$1,D100=$BQ$1,D100=$BR$1),0,1)))</f>
        <v/>
      </c>
      <c r="BT97" s="3" t="str">
        <f>IF($A97&gt;='576way_Regular Symbol(2wild)'!G$16,"",IF(E97=0,"",IF(OR(E97=$BQ$1,E97=$BR$1,E98=$BQ$1,E98=$BR$1,E99=$BQ$1,E99=$BR$1,E100=$BQ$1,E100=$BR$1),0,1)))</f>
        <v/>
      </c>
      <c r="BU97" s="3" t="str">
        <f>IF($A97&gt;='576way_Regular Symbol(2wild)'!H$16,"",IF(F97=0,"",IF(OR(F97=$BQ$1,F97=$BR$1,F98=$BQ$1,F98=$BR$1,F99=$BQ$1,F99=$BR$1,F100=$BQ$1,F100=$BR$1),0,1)))</f>
        <v/>
      </c>
      <c r="BW97" s="3" t="str">
        <f>IF($A97&gt;='576way_Regular Symbol(2wild)'!D$16,"",IF(B97=0,"",IF(OR(B97=$BW$1,B98=$BW$1,B99=$BW$1,B97=$BX$1,B98=$BX$1,B99=$BX$1),0,1)))</f>
        <v/>
      </c>
      <c r="BX97" s="3" t="str">
        <f>IF($A97&gt;='576way_Regular Symbol(2wild)'!E$16,"",IF(C97=0,"",IF(OR(C97=$BW$1,C98=$BW$1,C99=$BW$1,C97=$BX$1,C98=$BX$1,C99=$BX$1),0,1)))</f>
        <v/>
      </c>
      <c r="BY97" s="3" t="str">
        <f>IF($A97&gt;='576way_Regular Symbol(2wild)'!F$16,"",IF(D97=0,"",IF(OR(D97=$BW$1,D98=$BW$1,D99=$BW$1,D97=$BX$1,D98=$BX$1,D99=$BX$1,D100=$BW$1,D100=$BX$1),0,1)))</f>
        <v/>
      </c>
      <c r="BZ97" s="3" t="str">
        <f>IF($A97&gt;='576way_Regular Symbol(2wild)'!G$16,"",IF(E97=0,"",IF(OR(E97=$BW$1,E98=$BW$1,E99=$BW$1,E97=$BX$1,E98=$BX$1,E99=$BX$1,E100=$BW$1,E100=$BX$1),0,1)))</f>
        <v/>
      </c>
      <c r="CA97" s="3" t="str">
        <f>IF($A97&gt;='576way_Regular Symbol(2wild)'!H$16,"",IF(F97=0,"",IF(OR(F97=$BW$1,F98=$BW$1,F99=$BW$1,F97=$BX$1,F98=$BX$1,F99=$BX$1,F100=$BW$1,F100=$BX$1),0,1)))</f>
        <v/>
      </c>
      <c r="CC97" s="3" t="str">
        <f>IF($A97&gt;='576way_Regular Symbol(2wild)'!D$16,"",IF(B97=0,"",IF(OR(B97=$BW$1,B98=$BW$1,B99=$BW$1,B97=$CD$1,B98=$CD$1,B99=$CD$1),0,1)))</f>
        <v/>
      </c>
      <c r="CD97" s="3" t="str">
        <f>IF($A97&gt;='576way_Regular Symbol(2wild)'!E$16,"",IF(C97=0,"",IF(OR(C97=$BW$1,C98=$BW$1,C99=$BW$1,C97=$CD$1,C98=$CD$1,C99=$CD$1),0,1)))</f>
        <v/>
      </c>
      <c r="CE97" s="3" t="str">
        <f>IF($A97&gt;='576way_Regular Symbol(2wild)'!F$16,"",IF(D97=0,"",IF(OR(D97=$BW$1,D98=$BW$1,D99=$BW$1,D97=$CD$1,D98=$CD$1,D99=$CD$1,D100=$BW$1,D100=$CD$1),0,1)))</f>
        <v/>
      </c>
      <c r="CF97" s="3" t="str">
        <f>IF($A97&gt;='576way_Regular Symbol(2wild)'!G$16,"",IF(E97=0,"",IF(OR(E97=$BW$1,E98=$BW$1,E99=$BW$1,E97=$CD$1,E98=$CD$1,E99=$CD$1,E100=$BW$1,E100=$CD$1),0,1)))</f>
        <v/>
      </c>
      <c r="CG97" s="3" t="str">
        <f>IF($A97&gt;='576way_Regular Symbol(2wild)'!H$16,"",IF(F97=0,"",IF(OR(F97=$BW$1,F98=$BW$1,F99=$BW$1,F97=$CD$1,F98=$CD$1,F99=$CD$1,F100=$BW$1,F100=$CD$1),0,1)))</f>
        <v/>
      </c>
      <c r="CI97" s="3" t="str">
        <f>IF($A97&gt;='576way_Regular Symbol(2wild)'!D$16,"",IF(B97=0,"",IF(OR(B97=$BW$1,B98=$BW$1,B99=$BW$1,B97=$CJ$1,B98=$CJ$1,B99=$CJ$1),0,1)))</f>
        <v/>
      </c>
      <c r="CJ97" s="3" t="str">
        <f>IF($A97&gt;='576way_Regular Symbol(2wild)'!E$16,"",IF(C97=0,"",IF(OR(C97=$BW$1,C98=$BW$1,C99=$BW$1,C97=$CJ$1,C98=$CJ$1,C99=$CJ$1),0,1)))</f>
        <v/>
      </c>
      <c r="CK97" s="3" t="str">
        <f>IF($A97&gt;='576way_Regular Symbol(2wild)'!F$16,"",IF(D97=0,"",IF(OR(D97=$BW$1,D98=$BW$1,D99=$BW$1,D97=$CJ$1,D98=$CJ$1,D99=$CJ$1,D100=$BW$1,D100=$CJ$1),0,1)))</f>
        <v/>
      </c>
      <c r="CL97" s="3" t="str">
        <f>IF($A97&gt;='576way_Regular Symbol(2wild)'!G$16,"",IF(E97=0,"",IF(OR(E97=$BW$1,E98=$BW$1,E99=$BW$1,E97=$CJ$1,E98=$CJ$1,E99=$CJ$1,E100=$BW$1,E100=$CJ$1),0,1)))</f>
        <v/>
      </c>
      <c r="CM97" s="3" t="str">
        <f>IF($A97&gt;='576way_Regular Symbol(2wild)'!H$16,"",IF(F97=0,"",IF(OR(F97=$BW$1,F98=$BW$1,F99=$BW$1,F97=$CJ$1,F98=$CJ$1,F99=$CJ$1,F100=$BW$1,F100=$CJ$1),0,1)))</f>
        <v/>
      </c>
      <c r="CO97" s="3" t="str">
        <f>IF($A97&gt;='576way_Regular Symbol(2wild)'!D$16,"",IF(B97=0,"",IF(OR(B97=$BW$1,B98=$BW$1,B99=$BW$1,B97=$CP$1,B98=$CP$1,B99=$CP$1),0,1)))</f>
        <v/>
      </c>
      <c r="CP97" s="3" t="str">
        <f>IF($A97&gt;='576way_Regular Symbol(2wild)'!E$16,"",IF(C97=0,"",IF(OR(C97=$BW$1,C98=$BW$1,C99=$BW$1,C97=$CP$1,C98=$CP$1,C99=$CP$1),0,1)))</f>
        <v/>
      </c>
      <c r="CQ97" s="3" t="str">
        <f>IF($A97&gt;='576way_Regular Symbol(2wild)'!F$16,"",IF(D97=0,"",IF(OR(D97=$BW$1,D98=$BW$1,D99=$BW$1,D97=$CP$1,D98=$CP$1,D99=$CP$1,D100=$BW$1,D100=$CP$1),0,1)))</f>
        <v/>
      </c>
      <c r="CR97" s="3" t="str">
        <f>IF($A97&gt;='576way_Regular Symbol(2wild)'!G$16,"",IF(E97=0,"",IF(OR(E97=$BW$1,E98=$BW$1,E99=$BW$1,E97=$CP$1,E98=$CP$1,E99=$CP$1,E100=$BW$1,E100=$CP$1),0,1)))</f>
        <v/>
      </c>
      <c r="CS97" s="3" t="str">
        <f>IF($A97&gt;='576way_Regular Symbol(2wild)'!H$16,"",IF(F97=0,"",IF(OR(F97=$BW$1,F98=$BW$1,F99=$BW$1,F97=$CP$1,F98=$CP$1,F99=$CP$1,F100=$BW$1,F100=$CP$1),0,1)))</f>
        <v/>
      </c>
      <c r="CU97" s="3" t="str">
        <f>IF($A97&gt;='576way_Regular Symbol(2wild)'!D$16,"",IF(B97=0,"",IF(OR(B97=$BW$1,B98=$BW$1,B99=$BW$1,B97=$CV$1,B98=$CV$1,B99=$CV$1),0,1)))</f>
        <v/>
      </c>
      <c r="CV97" s="3" t="str">
        <f>IF($A97&gt;='576way_Regular Symbol(2wild)'!E$16,"",IF(C97=0,"",IF(OR(C97=$BW$1,C98=$BW$1,C99=$BW$1,C97=$CV$1,C98=$CV$1,C99=$CV$1),0,1)))</f>
        <v/>
      </c>
      <c r="CW97" s="3" t="str">
        <f>IF($A97&gt;='576way_Regular Symbol(2wild)'!F$16,"",IF(D97=0,"",IF(OR(D97=$BW$1,D98=$BW$1,D99=$BW$1,D97=$CV$1,D98=$CV$1,D99=$CV$1,D100=$BW$1,D100=$CV$1),0,1)))</f>
        <v/>
      </c>
      <c r="CX97" s="3" t="str">
        <f>IF($A97&gt;='576way_Regular Symbol(2wild)'!G$16,"",IF(E97=0,"",IF(OR(E97=$BW$1,E98=$BW$1,E99=$BW$1,E97=$CV$1,E98=$CV$1,E99=$CV$1,E100=$BW$1,E100=$CV$1),0,1)))</f>
        <v/>
      </c>
      <c r="CY97" s="3" t="str">
        <f>IF($A97&gt;='576way_Regular Symbol(2wild)'!H$16,"",IF(F97=0,"",IF(OR(F97=$BW$1,F98=$BW$1,F99=$BW$1,F97=$CV$1,F98=$CV$1,F99=$CV$1,F100=$BW$1,F100=$CV$1),0,1)))</f>
        <v/>
      </c>
    </row>
    <row r="98" spans="1:103">
      <c r="A98" s="335"/>
      <c r="B98" s="191"/>
      <c r="C98" s="191"/>
      <c r="D98" s="191"/>
      <c r="E98" s="191"/>
      <c r="F98" s="338"/>
      <c r="O98" s="344"/>
      <c r="P98" s="3"/>
      <c r="Q98" s="3"/>
      <c r="R98" s="3"/>
      <c r="S98" s="135"/>
      <c r="U98" s="344"/>
      <c r="V98" s="3"/>
      <c r="W98" s="3"/>
      <c r="X98" s="3"/>
      <c r="Y98" s="135"/>
      <c r="AA98" s="344"/>
      <c r="AB98" s="3"/>
      <c r="AC98" s="3"/>
      <c r="AD98" s="3"/>
      <c r="AE98" s="135"/>
      <c r="AG98" s="344"/>
      <c r="AH98" s="3"/>
      <c r="AI98" s="3"/>
      <c r="AJ98" s="3"/>
      <c r="AK98" s="135"/>
      <c r="AM98" s="344"/>
      <c r="AN98" s="3"/>
      <c r="AO98" s="3"/>
      <c r="AP98" s="3"/>
      <c r="AQ98" s="135"/>
      <c r="AS98" s="344" t="str">
        <f>IF($A98&gt;='576way_Regular Symbol(2wild)'!D$16,"",IF(B98=0,"",IF(OR(B98=$AM$1,B98=$AT$1,B99=$AM$1,B99=$AT$1,B100=$AM$1,B100=$AT$1),0,1)))</f>
        <v/>
      </c>
      <c r="AT98" s="344" t="str">
        <f>IF($A98&gt;='576way_Regular Symbol(2wild)'!E$16,"",IF(C98=0,"",IF(OR(C98=$AM$1,C98=$AT$1,C99=$AM$1,C99=$AT$1,C100=$AM$1,C100=$AT$1),0,1)))</f>
        <v/>
      </c>
      <c r="AU98" s="3" t="str">
        <f>IF($A98&gt;='576way_Regular Symbol(2wild)'!F$16,"",IF(D98=0,"",IF(OR(D98=$AM$1,D98=$AT$1,D99=$AM$1,D99=$AT$1,D100=$AM$1,D100=$AT$1,D101=$AM$1,D101=$AT$1),0,1)))</f>
        <v/>
      </c>
      <c r="AV98" s="3" t="str">
        <f>IF($A98&gt;='576way_Regular Symbol(2wild)'!G$16,"",IF(E98=0,"",IF(OR(E98=$AM$1,E98=$AT$1,E99=$AM$1,E99=$AT$1,E100=$AM$1,E100=$AT$1,E101=$AM$1,E101=$AT$1),0,1)))</f>
        <v/>
      </c>
      <c r="AW98" s="3" t="str">
        <f>IF($A98&gt;='576way_Regular Symbol(2wild)'!H$16,"",IF(F98=0,"",IF(OR(F98=$AM$1,F98=$AT$1,F99=$AM$1,F99=$AT$1,F100=$AM$1,F100=$AT$1,F101=$AM$1,F101=$AT$1),0,1)))</f>
        <v/>
      </c>
      <c r="AY98" s="344" t="str">
        <f>IF($A98&gt;='576way_Regular Symbol(2wild)'!D$16,"",IF(B98=0,"",IF(OR(B98=$AM$1,B98=$AZ$1,B99=$AM$1,B99=$AZ$1,B100=$AM$1,B100=$AZ$1),0,1)))</f>
        <v/>
      </c>
      <c r="AZ98" s="344" t="str">
        <f>IF($A98&gt;='576way_Regular Symbol(2wild)'!E$16,"",IF(C98=0,"",IF(OR(C98=$AM$1,C98=$AZ$1,C99=$AM$1,C99=$AZ$1,C100=$AM$1,C100=$AZ$1),0,1)))</f>
        <v/>
      </c>
      <c r="BA98" s="3" t="str">
        <f>IF($A98&gt;='576way_Regular Symbol(2wild)'!F$16,"",IF(D98=0,"",IF(OR(D98=$AM$1,D98=$AZ$1,D99=$AM$1,D99=$AZ$1,D100=$AM$1,D100=$AZ$1,D101=$AM$1,D101=$AZ$1),0,1)))</f>
        <v/>
      </c>
      <c r="BB98" s="3" t="str">
        <f>IF($A98&gt;='576way_Regular Symbol(2wild)'!G$16,"",IF(E98=0,"",IF(OR(E98=$AM$1,E98=$AZ$1,E99=$AM$1,E99=$AZ$1,E100=$AM$1,E100=$AZ$1,E101=$AM$1,E101=$AZ$1),0,1)))</f>
        <v/>
      </c>
      <c r="BC98" s="3" t="str">
        <f>IF($A98&gt;='576way_Regular Symbol(2wild)'!H$16,"",IF(F98=0,"",IF(OR(F98=$AM$1,F98=$AZ$1,F99=$AM$1,F99=$AZ$1,F100=$AM$1,F100=$AZ$1,F101=$AM$1,F101=$AZ$1),0,1)))</f>
        <v/>
      </c>
      <c r="BE98" s="344" t="str">
        <f>IF($A98&gt;='576way_Regular Symbol(2wild)'!D$16,"",IF(B98=0,"",IF(OR(B98=$AM$1,B98=$BF$1,B99=$AM$1,B99=$BF$1,B100=$AM$1,B100=$BF$1),0,1)))</f>
        <v/>
      </c>
      <c r="BF98" s="344" t="str">
        <f>IF($A98&gt;='576way_Regular Symbol(2wild)'!E$16,"",IF(C98=0,"",IF(OR(C98=$AM$1,C98=$BF$1,C99=$AM$1,C99=$BF$1,C100=$AM$1,C100=$BF$1),0,1)))</f>
        <v/>
      </c>
      <c r="BG98" s="3" t="str">
        <f>IF($A98&gt;='576way_Regular Symbol(2wild)'!F$16,"",IF(D98=0,"",COUNTIF(D98:D101,$BF$1)))</f>
        <v/>
      </c>
      <c r="BH98" s="3" t="str">
        <f>IF($A98&gt;='576way_Regular Symbol(2wild)'!G$16,"",IF(E98=0,"",COUNTIF(E98:E101,$BF$1)))</f>
        <v/>
      </c>
      <c r="BI98" s="3" t="str">
        <f>IF($A98&gt;='576way_Regular Symbol(2wild)'!H$16,"",IF(F98=0,"",COUNTIF(F98:F101,$BF$1)))</f>
        <v/>
      </c>
      <c r="BK98" s="344" t="str">
        <f>IF($A98&gt;='576way_Regular Symbol(2wild)'!D$16,"",IF(B98=0,"",IF(OR(B98=$AM$1,B98=$BL$1,B99=$AM$1,B99=$BL$1,B100=$AM$1,B100=$BL$1),0,1)))</f>
        <v/>
      </c>
      <c r="BL98" s="344" t="str">
        <f>IF($A98&gt;='576way_Regular Symbol(2wild)'!E$16,"",IF(C98=0,"",IF(OR(C98=$AM$1,C98=$BL$1,C99=$AM$1,C99=$BL$1,C100=$AM$1,C100=$BL$1),0,1)))</f>
        <v/>
      </c>
      <c r="BM98" s="3" t="str">
        <f>IF($A98&gt;='576way_Regular Symbol(2wild)'!F$16,"",IF(D98=0,"",IF(OR(D98=$AM$1,D98=$BL$1,D99=$AM$1,D99=$BL$1,D100=$AM$1,D100=$BL$1,D101=$AM$1,D101=$BL$1),0,1)))</f>
        <v/>
      </c>
      <c r="BN98" s="3" t="str">
        <f>IF($A98&gt;='576way_Regular Symbol(2wild)'!G$16,"",IF(E98=0,"",IF(OR(E98=$AM$1,E98=$BL$1,E99=$AM$1,E99=$BL$1,E100=$AM$1,E100=$BL$1,E101=$AM$1,E101=$BL$1),0,1)))</f>
        <v/>
      </c>
      <c r="BO98" s="3" t="str">
        <f>IF($A98&gt;='576way_Regular Symbol(2wild)'!H$16,"",IF(F98=0,"",IF(OR(F98=$AM$1,F98=$BL$1,F99=$AM$1,F99=$BL$1,F100=$AM$1,F100=$BL$1,F101=$AM$1,F101=$BL$1),0,1)))</f>
        <v/>
      </c>
      <c r="BQ98" s="3" t="str">
        <f>IF($A98&gt;='576way_Regular Symbol(2wild)'!D$16,"",IF(B98=0,"",IF(OR(B98=$BQ$1,B98=$BR$1,B99=$BQ$1,B99=$BR$1,B100=$BQ$1,B100=$BR$1),0,1)))</f>
        <v/>
      </c>
      <c r="BR98" s="3" t="str">
        <f>IF($A98&gt;='576way_Regular Symbol(2wild)'!E$16,"",IF(C98=0,"",IF(OR(C98=$BQ$1,C98=$BR$1,C99=$BQ$1,C99=$BR$1,C100=$BQ$1,C100=$BR$1),0,1)))</f>
        <v/>
      </c>
      <c r="BS98" s="3" t="str">
        <f>IF($A98&gt;='576way_Regular Symbol(2wild)'!F$16,"",IF(D98=0,"",IF(OR(D98=$BQ$1,D98=$BR$1,D99=$BQ$1,D99=$BR$1,D100=$BQ$1,D100=$BR$1,D101=$BQ$1,D101=$BR$1),0,1)))</f>
        <v/>
      </c>
      <c r="BT98" s="3" t="str">
        <f>IF($A98&gt;='576way_Regular Symbol(2wild)'!G$16,"",IF(E98=0,"",IF(OR(E98=$BQ$1,E98=$BR$1,E99=$BQ$1,E99=$BR$1,E100=$BQ$1,E100=$BR$1,E101=$BQ$1,E101=$BR$1),0,1)))</f>
        <v/>
      </c>
      <c r="BU98" s="3" t="str">
        <f>IF($A98&gt;='576way_Regular Symbol(2wild)'!H$16,"",IF(F98=0,"",IF(OR(F98=$BQ$1,F98=$BR$1,F99=$BQ$1,F99=$BR$1,F100=$BQ$1,F100=$BR$1,F101=$BQ$1,F101=$BR$1),0,1)))</f>
        <v/>
      </c>
      <c r="BW98" s="3" t="str">
        <f>IF($A98&gt;='576way_Regular Symbol(2wild)'!D$16,"",IF(B98=0,"",IF(OR(B98=$BW$1,B99=$BW$1,B100=$BW$1,B98=$BX$1,B99=$BX$1,B100=$BX$1),0,1)))</f>
        <v/>
      </c>
      <c r="BX98" s="3" t="str">
        <f>IF($A98&gt;='576way_Regular Symbol(2wild)'!E$16,"",IF(C98=0,"",IF(OR(C98=$BW$1,C99=$BW$1,C100=$BW$1,C98=$BX$1,C99=$BX$1,C100=$BX$1),0,1)))</f>
        <v/>
      </c>
      <c r="BY98" s="3" t="str">
        <f>IF($A98&gt;='576way_Regular Symbol(2wild)'!F$16,"",IF(D98=0,"",IF(OR(D98=$BW$1,D99=$BW$1,D100=$BW$1,D98=$BX$1,D99=$BX$1,D100=$BX$1,D101=$BW$1,D101=$BX$1),0,1)))</f>
        <v/>
      </c>
      <c r="BZ98" s="3" t="str">
        <f>IF($A98&gt;='576way_Regular Symbol(2wild)'!G$16,"",IF(E98=0,"",IF(OR(E98=$BW$1,E99=$BW$1,E100=$BW$1,E98=$BX$1,E99=$BX$1,E100=$BX$1,E101=$BW$1,E101=$BX$1),0,1)))</f>
        <v/>
      </c>
      <c r="CA98" s="3" t="str">
        <f>IF($A98&gt;='576way_Regular Symbol(2wild)'!H$16,"",IF(F98=0,"",IF(OR(F98=$BW$1,F99=$BW$1,F100=$BW$1,F98=$BX$1,F99=$BX$1,F100=$BX$1,F101=$BW$1,F101=$BX$1),0,1)))</f>
        <v/>
      </c>
      <c r="CC98" s="3" t="str">
        <f>IF($A98&gt;='576way_Regular Symbol(2wild)'!D$16,"",IF(B98=0,"",IF(OR(B98=$BW$1,B99=$BW$1,B100=$BW$1,B98=$CD$1,B99=$CD$1,B100=$CD$1),0,1)))</f>
        <v/>
      </c>
      <c r="CD98" s="3" t="str">
        <f>IF($A98&gt;='576way_Regular Symbol(2wild)'!E$16,"",IF(C98=0,"",IF(OR(C98=$BW$1,C99=$BW$1,C100=$BW$1,C98=$CD$1,C99=$CD$1,C100=$CD$1),0,1)))</f>
        <v/>
      </c>
      <c r="CE98" s="3" t="str">
        <f>IF($A98&gt;='576way_Regular Symbol(2wild)'!F$16,"",IF(D98=0,"",IF(OR(D98=$BW$1,D99=$BW$1,D100=$BW$1,D98=$CD$1,D99=$CD$1,D100=$CD$1,D101=$BW$1,D101=$CD$1),0,1)))</f>
        <v/>
      </c>
      <c r="CF98" s="3" t="str">
        <f>IF($A98&gt;='576way_Regular Symbol(2wild)'!G$16,"",IF(E98=0,"",IF(OR(E98=$BW$1,E99=$BW$1,E100=$BW$1,E98=$CD$1,E99=$CD$1,E100=$CD$1,E101=$BW$1,E101=$CD$1),0,1)))</f>
        <v/>
      </c>
      <c r="CG98" s="3" t="str">
        <f>IF($A98&gt;='576way_Regular Symbol(2wild)'!H$16,"",IF(F98=0,"",IF(OR(F98=$BW$1,F99=$BW$1,F100=$BW$1,F98=$CD$1,F99=$CD$1,F100=$CD$1,F101=$BW$1,F101=$CD$1),0,1)))</f>
        <v/>
      </c>
      <c r="CI98" s="3" t="str">
        <f>IF($A98&gt;='576way_Regular Symbol(2wild)'!D$16,"",IF(B98=0,"",IF(OR(B98=$BW$1,B99=$BW$1,B100=$BW$1,B98=$CJ$1,B99=$CJ$1,B100=$CJ$1),0,1)))</f>
        <v/>
      </c>
      <c r="CJ98" s="3" t="str">
        <f>IF($A98&gt;='576way_Regular Symbol(2wild)'!E$16,"",IF(C98=0,"",IF(OR(C98=$BW$1,C99=$BW$1,C100=$BW$1,C98=$CJ$1,C99=$CJ$1,C100=$CJ$1),0,1)))</f>
        <v/>
      </c>
      <c r="CK98" s="3" t="str">
        <f>IF($A98&gt;='576way_Regular Symbol(2wild)'!F$16,"",IF(D98=0,"",IF(OR(D98=$BW$1,D99=$BW$1,D100=$BW$1,D98=$CJ$1,D99=$CJ$1,D100=$CJ$1,D101=$BW$1,D101=$CJ$1),0,1)))</f>
        <v/>
      </c>
      <c r="CL98" s="3" t="str">
        <f>IF($A98&gt;='576way_Regular Symbol(2wild)'!G$16,"",IF(E98=0,"",IF(OR(E98=$BW$1,E99=$BW$1,E100=$BW$1,E98=$CJ$1,E99=$CJ$1,E100=$CJ$1,E101=$BW$1,E101=$CJ$1),0,1)))</f>
        <v/>
      </c>
      <c r="CM98" s="3" t="str">
        <f>IF($A98&gt;='576way_Regular Symbol(2wild)'!H$16,"",IF(F98=0,"",IF(OR(F98=$BW$1,F99=$BW$1,F100=$BW$1,F98=$CJ$1,F99=$CJ$1,F100=$CJ$1,F101=$BW$1,F101=$CJ$1),0,1)))</f>
        <v/>
      </c>
      <c r="CO98" s="3" t="str">
        <f>IF($A98&gt;='576way_Regular Symbol(2wild)'!D$16,"",IF(B98=0,"",IF(OR(B98=$BW$1,B99=$BW$1,B100=$BW$1,B98=$CP$1,B99=$CP$1,B100=$CP$1),0,1)))</f>
        <v/>
      </c>
      <c r="CP98" s="3" t="str">
        <f>IF($A98&gt;='576way_Regular Symbol(2wild)'!E$16,"",IF(C98=0,"",IF(OR(C98=$BW$1,C99=$BW$1,C100=$BW$1,C98=$CP$1,C99=$CP$1,C100=$CP$1),0,1)))</f>
        <v/>
      </c>
      <c r="CQ98" s="3" t="str">
        <f>IF($A98&gt;='576way_Regular Symbol(2wild)'!F$16,"",IF(D98=0,"",IF(OR(D98=$BW$1,D99=$BW$1,D100=$BW$1,D98=$CP$1,D99=$CP$1,D100=$CP$1,D101=$BW$1,D101=$CP$1),0,1)))</f>
        <v/>
      </c>
      <c r="CR98" s="3" t="str">
        <f>IF($A98&gt;='576way_Regular Symbol(2wild)'!G$16,"",IF(E98=0,"",IF(OR(E98=$BW$1,E99=$BW$1,E100=$BW$1,E98=$CP$1,E99=$CP$1,E100=$CP$1,E101=$BW$1,E101=$CP$1),0,1)))</f>
        <v/>
      </c>
      <c r="CS98" s="3" t="str">
        <f>IF($A98&gt;='576way_Regular Symbol(2wild)'!H$16,"",IF(F98=0,"",IF(OR(F98=$BW$1,F99=$BW$1,F100=$BW$1,F98=$CP$1,F99=$CP$1,F100=$CP$1,F101=$BW$1,F101=$CP$1),0,1)))</f>
        <v/>
      </c>
      <c r="CU98" s="3" t="str">
        <f>IF($A98&gt;='576way_Regular Symbol(2wild)'!D$16,"",IF(B98=0,"",IF(OR(B98=$BW$1,B99=$BW$1,B100=$BW$1,B98=$CV$1,B99=$CV$1,B100=$CV$1),0,1)))</f>
        <v/>
      </c>
      <c r="CV98" s="3" t="str">
        <f>IF($A98&gt;='576way_Regular Symbol(2wild)'!E$16,"",IF(C98=0,"",IF(OR(C98=$BW$1,C99=$BW$1,C100=$BW$1,C98=$CV$1,C99=$CV$1,C100=$CV$1),0,1)))</f>
        <v/>
      </c>
      <c r="CW98" s="3" t="str">
        <f>IF($A98&gt;='576way_Regular Symbol(2wild)'!F$16,"",IF(D98=0,"",IF(OR(D98=$BW$1,D99=$BW$1,D100=$BW$1,D98=$CV$1,D99=$CV$1,D100=$CV$1,D101=$BW$1,D101=$CV$1),0,1)))</f>
        <v/>
      </c>
      <c r="CX98" s="3" t="str">
        <f>IF($A98&gt;='576way_Regular Symbol(2wild)'!G$16,"",IF(E98=0,"",IF(OR(E98=$BW$1,E99=$BW$1,E100=$BW$1,E98=$CV$1,E99=$CV$1,E100=$CV$1,E101=$BW$1,E101=$CV$1),0,1)))</f>
        <v/>
      </c>
      <c r="CY98" s="3" t="str">
        <f>IF($A98&gt;='576way_Regular Symbol(2wild)'!H$16,"",IF(F98=0,"",IF(OR(F98=$BW$1,F99=$BW$1,F100=$BW$1,F98=$CV$1,F99=$CV$1,F100=$CV$1,F101=$BW$1,F101=$CV$1),0,1)))</f>
        <v/>
      </c>
    </row>
    <row r="99" spans="1:103">
      <c r="A99" s="335"/>
      <c r="B99" s="191"/>
      <c r="C99" s="191"/>
      <c r="D99" s="191"/>
      <c r="E99" s="191"/>
      <c r="F99" s="338"/>
      <c r="O99" s="344"/>
      <c r="P99" s="3"/>
      <c r="Q99" s="3"/>
      <c r="R99" s="3"/>
      <c r="S99" s="135"/>
      <c r="U99" s="344"/>
      <c r="V99" s="3"/>
      <c r="W99" s="3"/>
      <c r="X99" s="3"/>
      <c r="Y99" s="135"/>
      <c r="AA99" s="344"/>
      <c r="AB99" s="3"/>
      <c r="AC99" s="3"/>
      <c r="AD99" s="3"/>
      <c r="AE99" s="135"/>
      <c r="AG99" s="344"/>
      <c r="AH99" s="3"/>
      <c r="AI99" s="3"/>
      <c r="AJ99" s="3"/>
      <c r="AK99" s="135"/>
      <c r="AM99" s="344"/>
      <c r="AN99" s="3"/>
      <c r="AO99" s="3"/>
      <c r="AP99" s="3"/>
      <c r="AQ99" s="135"/>
      <c r="AS99" s="344" t="str">
        <f>IF($A99&gt;='576way_Regular Symbol(2wild)'!D$16,"",IF(B99=0,"",IF(OR(B99=$AM$1,B99=$AT$1,B100=$AM$1,B100=$AT$1,B101=$AM$1,B101=$AT$1),0,1)))</f>
        <v/>
      </c>
      <c r="AT99" s="344" t="str">
        <f>IF($A99&gt;='576way_Regular Symbol(2wild)'!E$16,"",IF(C99=0,"",IF(OR(C99=$AM$1,C99=$AT$1,C100=$AM$1,C100=$AT$1,C101=$AM$1,C101=$AT$1),0,1)))</f>
        <v/>
      </c>
      <c r="AU99" s="3" t="str">
        <f>IF($A99&gt;='576way_Regular Symbol(2wild)'!F$16,"",IF(D99=0,"",IF(OR(D99=$AM$1,D99=$AT$1,D100=$AM$1,D100=$AT$1,D101=$AM$1,D101=$AT$1,D102=$AM$1,D102=$AT$1),0,1)))</f>
        <v/>
      </c>
      <c r="AV99" s="3" t="str">
        <f>IF($A99&gt;='576way_Regular Symbol(2wild)'!G$16,"",IF(E99=0,"",IF(OR(E99=$AM$1,E99=$AT$1,E100=$AM$1,E100=$AT$1,E101=$AM$1,E101=$AT$1,E102=$AM$1,E102=$AT$1),0,1)))</f>
        <v/>
      </c>
      <c r="AW99" s="3" t="str">
        <f>IF($A99&gt;='576way_Regular Symbol(2wild)'!H$16,"",IF(F99=0,"",IF(OR(F99=$AM$1,F99=$AT$1,F100=$AM$1,F100=$AT$1,F101=$AM$1,F101=$AT$1,F102=$AM$1,F102=$AT$1),0,1)))</f>
        <v/>
      </c>
      <c r="AY99" s="344" t="str">
        <f>IF($A99&gt;='576way_Regular Symbol(2wild)'!D$16,"",IF(B99=0,"",IF(OR(B99=$AM$1,B99=$AZ$1,B100=$AM$1,B100=$AZ$1,B101=$AM$1,B101=$AZ$1),0,1)))</f>
        <v/>
      </c>
      <c r="AZ99" s="344" t="str">
        <f>IF($A99&gt;='576way_Regular Symbol(2wild)'!E$16,"",IF(C99=0,"",IF(OR(C99=$AM$1,C99=$AZ$1,C100=$AM$1,C100=$AZ$1,C101=$AM$1,C101=$AZ$1),0,1)))</f>
        <v/>
      </c>
      <c r="BA99" s="3" t="str">
        <f>IF($A99&gt;='576way_Regular Symbol(2wild)'!F$16,"",IF(D99=0,"",IF(OR(D99=$AM$1,D99=$AZ$1,D100=$AM$1,D100=$AZ$1,D101=$AM$1,D101=$AZ$1,D102=$AM$1,D102=$AZ$1),0,1)))</f>
        <v/>
      </c>
      <c r="BB99" s="3" t="str">
        <f>IF($A99&gt;='576way_Regular Symbol(2wild)'!G$16,"",IF(E99=0,"",IF(OR(E99=$AM$1,E99=$AZ$1,E100=$AM$1,E100=$AZ$1,E101=$AM$1,E101=$AZ$1,E102=$AM$1,E102=$AZ$1),0,1)))</f>
        <v/>
      </c>
      <c r="BC99" s="3" t="str">
        <f>IF($A99&gt;='576way_Regular Symbol(2wild)'!H$16,"",IF(F99=0,"",IF(OR(F99=$AM$1,F99=$AZ$1,F100=$AM$1,F100=$AZ$1,F101=$AM$1,F101=$AZ$1,F102=$AM$1,F102=$AZ$1),0,1)))</f>
        <v/>
      </c>
      <c r="BE99" s="344" t="str">
        <f>IF($A99&gt;='576way_Regular Symbol(2wild)'!D$16,"",IF(B99=0,"",IF(OR(B99=$AM$1,B99=$BF$1,B100=$AM$1,B100=$BF$1,B101=$AM$1,B101=$BF$1),0,1)))</f>
        <v/>
      </c>
      <c r="BF99" s="344" t="str">
        <f>IF($A99&gt;='576way_Regular Symbol(2wild)'!E$16,"",IF(C99=0,"",IF(OR(C99=$AM$1,C99=$BF$1,C100=$AM$1,C100=$BF$1,C101=$AM$1,C101=$BF$1),0,1)))</f>
        <v/>
      </c>
      <c r="BG99" s="3" t="str">
        <f>IF($A99&gt;='576way_Regular Symbol(2wild)'!F$16,"",IF(D99=0,"",COUNTIF(D99:D102,$BF$1)))</f>
        <v/>
      </c>
      <c r="BH99" s="3" t="str">
        <f>IF($A99&gt;='576way_Regular Symbol(2wild)'!G$16,"",IF(E99=0,"",COUNTIF(E99:E102,$BF$1)))</f>
        <v/>
      </c>
      <c r="BI99" s="3" t="str">
        <f>IF($A99&gt;='576way_Regular Symbol(2wild)'!H$16,"",IF(F99=0,"",COUNTIF(F99:F102,$BF$1)))</f>
        <v/>
      </c>
      <c r="BK99" s="344" t="str">
        <f>IF($A99&gt;='576way_Regular Symbol(2wild)'!D$16,"",IF(B99=0,"",IF(OR(B99=$AM$1,B99=$BL$1,B100=$AM$1,B100=$BL$1,B101=$AM$1,B101=$BL$1),0,1)))</f>
        <v/>
      </c>
      <c r="BL99" s="344" t="str">
        <f>IF($A99&gt;='576way_Regular Symbol(2wild)'!E$16,"",IF(C99=0,"",IF(OR(C99=$AM$1,C99=$BL$1,C100=$AM$1,C100=$BL$1,C101=$AM$1,C101=$BL$1),0,1)))</f>
        <v/>
      </c>
      <c r="BM99" s="3" t="str">
        <f>IF($A99&gt;='576way_Regular Symbol(2wild)'!F$16,"",IF(D99=0,"",IF(OR(D99=$AM$1,D99=$BL$1,D100=$AM$1,D100=$BL$1,D101=$AM$1,D101=$BL$1,D102=$AM$1,D102=$BL$1),0,1)))</f>
        <v/>
      </c>
      <c r="BN99" s="3" t="str">
        <f>IF($A99&gt;='576way_Regular Symbol(2wild)'!G$16,"",IF(E99=0,"",IF(OR(E99=$AM$1,E99=$BL$1,E100=$AM$1,E100=$BL$1,E101=$AM$1,E101=$BL$1,E102=$AM$1,E102=$BL$1),0,1)))</f>
        <v/>
      </c>
      <c r="BO99" s="3" t="str">
        <f>IF($A99&gt;='576way_Regular Symbol(2wild)'!H$16,"",IF(F99=0,"",IF(OR(F99=$AM$1,F99=$BL$1,F100=$AM$1,F100=$BL$1,F101=$AM$1,F101=$BL$1,F102=$AM$1,F102=$BL$1),0,1)))</f>
        <v/>
      </c>
      <c r="BQ99" s="3" t="str">
        <f>IF($A99&gt;='576way_Regular Symbol(2wild)'!D$16,"",IF(B99=0,"",IF(OR(B99=$BQ$1,B99=$BR$1,B100=$BQ$1,B100=$BR$1,B101=$BQ$1,B101=$BR$1),0,1)))</f>
        <v/>
      </c>
      <c r="BR99" s="3" t="str">
        <f>IF($A99&gt;='576way_Regular Symbol(2wild)'!E$16,"",IF(C99=0,"",IF(OR(C99=$BQ$1,C99=$BR$1,C100=$BQ$1,C100=$BR$1,C101=$BQ$1,C101=$BR$1),0,1)))</f>
        <v/>
      </c>
      <c r="BS99" s="3" t="str">
        <f>IF($A99&gt;='576way_Regular Symbol(2wild)'!F$16,"",IF(D99=0,"",IF(OR(D99=$BQ$1,D99=$BR$1,D100=$BQ$1,D100=$BR$1,D101=$BQ$1,D101=$BR$1,D102=$BQ$1,D102=$BR$1),0,1)))</f>
        <v/>
      </c>
      <c r="BT99" s="3" t="str">
        <f>IF($A99&gt;='576way_Regular Symbol(2wild)'!G$16,"",IF(E99=0,"",IF(OR(E99=$BQ$1,E99=$BR$1,E100=$BQ$1,E100=$BR$1,E101=$BQ$1,E101=$BR$1,E102=$BQ$1,E102=$BR$1),0,1)))</f>
        <v/>
      </c>
      <c r="BU99" s="3" t="str">
        <f>IF($A99&gt;='576way_Regular Symbol(2wild)'!H$16,"",IF(F99=0,"",IF(OR(F99=$BQ$1,F99=$BR$1,F100=$BQ$1,F100=$BR$1,F101=$BQ$1,F101=$BR$1,F102=$BQ$1,F102=$BR$1),0,1)))</f>
        <v/>
      </c>
      <c r="BW99" s="3" t="str">
        <f>IF($A99&gt;='576way_Regular Symbol(2wild)'!D$16,"",IF(B99=0,"",IF(OR(B99=$BW$1,B100=$BW$1,B101=$BW$1,B99=$BX$1,B100=$BX$1,B101=$BX$1),0,1)))</f>
        <v/>
      </c>
      <c r="BX99" s="3" t="str">
        <f>IF($A99&gt;='576way_Regular Symbol(2wild)'!E$16,"",IF(C99=0,"",IF(OR(C99=$BW$1,C100=$BW$1,C101=$BW$1,C99=$BX$1,C100=$BX$1,C101=$BX$1),0,1)))</f>
        <v/>
      </c>
      <c r="BY99" s="3" t="str">
        <f>IF($A99&gt;='576way_Regular Symbol(2wild)'!F$16,"",IF(D99=0,"",IF(OR(D99=$BW$1,D100=$BW$1,D101=$BW$1,D99=$BX$1,D100=$BX$1,D101=$BX$1,D102=$BW$1,D102=$BX$1),0,1)))</f>
        <v/>
      </c>
      <c r="BZ99" s="3" t="str">
        <f>IF($A99&gt;='576way_Regular Symbol(2wild)'!G$16,"",IF(E99=0,"",IF(OR(E99=$BW$1,E100=$BW$1,E101=$BW$1,E99=$BX$1,E100=$BX$1,E101=$BX$1,E102=$BW$1,E102=$BX$1),0,1)))</f>
        <v/>
      </c>
      <c r="CA99" s="3" t="str">
        <f>IF($A99&gt;='576way_Regular Symbol(2wild)'!H$16,"",IF(F99=0,"",IF(OR(F99=$BW$1,F100=$BW$1,F101=$BW$1,F99=$BX$1,F100=$BX$1,F101=$BX$1,F102=$BW$1,F102=$BX$1),0,1)))</f>
        <v/>
      </c>
      <c r="CC99" s="3" t="str">
        <f>IF($A99&gt;='576way_Regular Symbol(2wild)'!D$16,"",IF(B99=0,"",IF(OR(B99=$BW$1,B100=$BW$1,B101=$BW$1,B99=$CD$1,B100=$CD$1,B101=$CD$1),0,1)))</f>
        <v/>
      </c>
      <c r="CD99" s="3" t="str">
        <f>IF($A99&gt;='576way_Regular Symbol(2wild)'!E$16,"",IF(C99=0,"",IF(OR(C99=$BW$1,C100=$BW$1,C101=$BW$1,C99=$CD$1,C100=$CD$1,C101=$CD$1),0,1)))</f>
        <v/>
      </c>
      <c r="CE99" s="3" t="str">
        <f>IF($A99&gt;='576way_Regular Symbol(2wild)'!F$16,"",IF(D99=0,"",IF(OR(D99=$BW$1,D100=$BW$1,D101=$BW$1,D99=$CD$1,D100=$CD$1,D101=$CD$1,D102=$BW$1,D102=$CD$1),0,1)))</f>
        <v/>
      </c>
      <c r="CF99" s="3" t="str">
        <f>IF($A99&gt;='576way_Regular Symbol(2wild)'!G$16,"",IF(E99=0,"",IF(OR(E99=$BW$1,E100=$BW$1,E101=$BW$1,E99=$CD$1,E100=$CD$1,E101=$CD$1,E102=$BW$1,E102=$CD$1),0,1)))</f>
        <v/>
      </c>
      <c r="CG99" s="3" t="str">
        <f>IF($A99&gt;='576way_Regular Symbol(2wild)'!H$16,"",IF(F99=0,"",IF(OR(F99=$BW$1,F100=$BW$1,F101=$BW$1,F99=$CD$1,F100=$CD$1,F101=$CD$1,F102=$BW$1,F102=$CD$1),0,1)))</f>
        <v/>
      </c>
      <c r="CI99" s="3" t="str">
        <f>IF($A99&gt;='576way_Regular Symbol(2wild)'!D$16,"",IF(B99=0,"",IF(OR(B99=$BW$1,B100=$BW$1,B101=$BW$1,B99=$CJ$1,B100=$CJ$1,B101=$CJ$1),0,1)))</f>
        <v/>
      </c>
      <c r="CJ99" s="3" t="str">
        <f>IF($A99&gt;='576way_Regular Symbol(2wild)'!E$16,"",IF(C99=0,"",IF(OR(C99=$BW$1,C100=$BW$1,C101=$BW$1,C99=$CJ$1,C100=$CJ$1,C101=$CJ$1),0,1)))</f>
        <v/>
      </c>
      <c r="CK99" s="3" t="str">
        <f>IF($A99&gt;='576way_Regular Symbol(2wild)'!F$16,"",IF(D99=0,"",IF(OR(D99=$BW$1,D100=$BW$1,D101=$BW$1,D99=$CJ$1,D100=$CJ$1,D101=$CJ$1,D102=$BW$1,D102=$CJ$1),0,1)))</f>
        <v/>
      </c>
      <c r="CL99" s="3" t="str">
        <f>IF($A99&gt;='576way_Regular Symbol(2wild)'!G$16,"",IF(E99=0,"",IF(OR(E99=$BW$1,E100=$BW$1,E101=$BW$1,E99=$CJ$1,E100=$CJ$1,E101=$CJ$1,E102=$BW$1,E102=$CJ$1),0,1)))</f>
        <v/>
      </c>
      <c r="CM99" s="3" t="str">
        <f>IF($A99&gt;='576way_Regular Symbol(2wild)'!H$16,"",IF(F99=0,"",IF(OR(F99=$BW$1,F100=$BW$1,F101=$BW$1,F99=$CJ$1,F100=$CJ$1,F101=$CJ$1,F102=$BW$1,F102=$CJ$1),0,1)))</f>
        <v/>
      </c>
      <c r="CO99" s="3" t="str">
        <f>IF($A99&gt;='576way_Regular Symbol(2wild)'!D$16,"",IF(B99=0,"",IF(OR(B99=$BW$1,B100=$BW$1,B101=$BW$1,B99=$CP$1,B100=$CP$1,B101=$CP$1),0,1)))</f>
        <v/>
      </c>
      <c r="CP99" s="3" t="str">
        <f>IF($A99&gt;='576way_Regular Symbol(2wild)'!E$16,"",IF(C99=0,"",IF(OR(C99=$BW$1,C100=$BW$1,C101=$BW$1,C99=$CP$1,C100=$CP$1,C101=$CP$1),0,1)))</f>
        <v/>
      </c>
      <c r="CQ99" s="3" t="str">
        <f>IF($A99&gt;='576way_Regular Symbol(2wild)'!F$16,"",IF(D99=0,"",IF(OR(D99=$BW$1,D100=$BW$1,D101=$BW$1,D99=$CP$1,D100=$CP$1,D101=$CP$1,D102=$BW$1,D102=$CP$1),0,1)))</f>
        <v/>
      </c>
      <c r="CR99" s="3" t="str">
        <f>IF($A99&gt;='576way_Regular Symbol(2wild)'!G$16,"",IF(E99=0,"",IF(OR(E99=$BW$1,E100=$BW$1,E101=$BW$1,E99=$CP$1,E100=$CP$1,E101=$CP$1,E102=$BW$1,E102=$CP$1),0,1)))</f>
        <v/>
      </c>
      <c r="CS99" s="3" t="str">
        <f>IF($A99&gt;='576way_Regular Symbol(2wild)'!H$16,"",IF(F99=0,"",IF(OR(F99=$BW$1,F100=$BW$1,F101=$BW$1,F99=$CP$1,F100=$CP$1,F101=$CP$1,F102=$BW$1,F102=$CP$1),0,1)))</f>
        <v/>
      </c>
      <c r="CU99" s="3" t="str">
        <f>IF($A99&gt;='576way_Regular Symbol(2wild)'!D$16,"",IF(B99=0,"",IF(OR(B99=$BW$1,B100=$BW$1,B101=$BW$1,B99=$CV$1,B100=$CV$1,B101=$CV$1),0,1)))</f>
        <v/>
      </c>
      <c r="CV99" s="3" t="str">
        <f>IF($A99&gt;='576way_Regular Symbol(2wild)'!E$16,"",IF(C99=0,"",IF(OR(C99=$BW$1,C100=$BW$1,C101=$BW$1,C99=$CV$1,C100=$CV$1,C101=$CV$1),0,1)))</f>
        <v/>
      </c>
      <c r="CW99" s="3" t="str">
        <f>IF($A99&gt;='576way_Regular Symbol(2wild)'!F$16,"",IF(D99=0,"",IF(OR(D99=$BW$1,D100=$BW$1,D101=$BW$1,D99=$CV$1,D100=$CV$1,D101=$CV$1,D102=$BW$1,D102=$CV$1),0,1)))</f>
        <v/>
      </c>
      <c r="CX99" s="3" t="str">
        <f>IF($A99&gt;='576way_Regular Symbol(2wild)'!G$16,"",IF(E99=0,"",IF(OR(E99=$BW$1,E100=$BW$1,E101=$BW$1,E99=$CV$1,E100=$CV$1,E101=$CV$1,E102=$BW$1,E102=$CV$1),0,1)))</f>
        <v/>
      </c>
      <c r="CY99" s="3" t="str">
        <f>IF($A99&gt;='576way_Regular Symbol(2wild)'!H$16,"",IF(F99=0,"",IF(OR(F99=$BW$1,F100=$BW$1,F101=$BW$1,F99=$CV$1,F100=$CV$1,F101=$CV$1,F102=$BW$1,F102=$CV$1),0,1)))</f>
        <v/>
      </c>
    </row>
    <row r="100" spans="1:103" ht="16" thickBot="1">
      <c r="A100" s="339"/>
      <c r="B100" s="340"/>
      <c r="C100" s="340"/>
      <c r="D100" s="340"/>
      <c r="E100" s="340"/>
      <c r="F100" s="143"/>
      <c r="O100" s="347"/>
      <c r="P100" s="154"/>
      <c r="Q100" s="154"/>
      <c r="R100" s="154"/>
      <c r="S100" s="153"/>
      <c r="U100" s="347"/>
      <c r="V100" s="154"/>
      <c r="W100" s="154"/>
      <c r="X100" s="154"/>
      <c r="Y100" s="153"/>
      <c r="AA100" s="347"/>
      <c r="AB100" s="154"/>
      <c r="AC100" s="154"/>
      <c r="AD100" s="154"/>
      <c r="AE100" s="153"/>
      <c r="AG100" s="347"/>
      <c r="AH100" s="154"/>
      <c r="AI100" s="154"/>
      <c r="AJ100" s="154"/>
      <c r="AK100" s="153"/>
      <c r="AM100" s="347"/>
      <c r="AN100" s="154"/>
      <c r="AO100" s="154"/>
      <c r="AP100" s="154"/>
      <c r="AQ100" s="153"/>
      <c r="AS100" s="344" t="str">
        <f>IF($A100&gt;='576way_Regular Symbol(2wild)'!D$16,"",IF(B100=0,"",IF(OR(B100=$AM$1,B100=$AT$1,B101=$AM$1,B101=$AT$1,B102=$AM$1,B102=$AT$1),0,1)))</f>
        <v/>
      </c>
      <c r="AT100" s="344" t="str">
        <f>IF($A100&gt;='576way_Regular Symbol(2wild)'!E$16,"",IF(C100=0,"",IF(OR(C100=$AM$1,C100=$AT$1,C101=$AM$1,C101=$AT$1,C102=$AM$1,C102=$AT$1),0,1)))</f>
        <v/>
      </c>
      <c r="AU100" s="3" t="str">
        <f>IF($A100&gt;='576way_Regular Symbol(2wild)'!F$16,"",IF(D100=0,"",IF(OR(D100=$AM$1,D100=$AT$1,D101=$AM$1,D101=$AT$1,D102=$AM$1,D102=$AT$1,D103=$AM$1,D103=$AT$1),0,1)))</f>
        <v/>
      </c>
      <c r="AV100" s="3" t="str">
        <f>IF($A100&gt;='576way_Regular Symbol(2wild)'!G$16,"",IF(E100=0,"",IF(OR(E100=$AM$1,E100=$AT$1,E101=$AM$1,E101=$AT$1,E102=$AM$1,E102=$AT$1,E103=$AM$1,E103=$AT$1),0,1)))</f>
        <v/>
      </c>
      <c r="AW100" s="3" t="str">
        <f>IF($A100&gt;='576way_Regular Symbol(2wild)'!H$16,"",IF(F100=0,"",IF(OR(F100=$AM$1,F100=$AT$1,F101=$AM$1,F101=$AT$1,F102=$AM$1,F102=$AT$1,F103=$AM$1,F103=$AT$1),0,1)))</f>
        <v/>
      </c>
      <c r="AY100" s="344" t="str">
        <f>IF($A100&gt;='576way_Regular Symbol(2wild)'!D$16,"",IF(B100=0,"",IF(OR(B100=$AM$1,B100=$AZ$1,B101=$AM$1,B101=$AZ$1,B102=$AM$1,B102=$AZ$1),0,1)))</f>
        <v/>
      </c>
      <c r="AZ100" s="344" t="str">
        <f>IF($A100&gt;='576way_Regular Symbol(2wild)'!E$16,"",IF(C100=0,"",IF(OR(C100=$AM$1,C100=$AZ$1,C101=$AM$1,C101=$AZ$1,C102=$AM$1,C102=$AZ$1),0,1)))</f>
        <v/>
      </c>
      <c r="BA100" s="3" t="str">
        <f>IF($A100&gt;='576way_Regular Symbol(2wild)'!F$16,"",IF(D100=0,"",IF(OR(D100=$AM$1,D100=$AZ$1,D101=$AM$1,D101=$AZ$1,D102=$AM$1,D102=$AZ$1,D103=$AM$1,D103=$AZ$1),0,1)))</f>
        <v/>
      </c>
      <c r="BB100" s="3" t="str">
        <f>IF($A100&gt;='576way_Regular Symbol(2wild)'!G$16,"",IF(E100=0,"",IF(OR(E100=$AM$1,E100=$AZ$1,E101=$AM$1,E101=$AZ$1,E102=$AM$1,E102=$AZ$1,E103=$AM$1,E103=$AZ$1),0,1)))</f>
        <v/>
      </c>
      <c r="BC100" s="3" t="str">
        <f>IF($A100&gt;='576way_Regular Symbol(2wild)'!H$16,"",IF(F100=0,"",IF(OR(F100=$AM$1,F100=$AZ$1,F101=$AM$1,F101=$AZ$1,F102=$AM$1,F102=$AZ$1,F103=$AM$1,F103=$AZ$1),0,1)))</f>
        <v/>
      </c>
      <c r="BE100" s="344" t="str">
        <f>IF($A100&gt;='576way_Regular Symbol(2wild)'!D$16,"",IF(B100=0,"",IF(OR(B100=$AM$1,B100=$BF$1,B101=$AM$1,B101=$BF$1,B102=$AM$1,B102=$BF$1),0,1)))</f>
        <v/>
      </c>
      <c r="BF100" s="344" t="str">
        <f>IF($A100&gt;='576way_Regular Symbol(2wild)'!E$16,"",IF(C100=0,"",IF(OR(C100=$AM$1,C100=$BF$1,C101=$AM$1,C101=$BF$1,C102=$AM$1,C102=$BF$1),0,1)))</f>
        <v/>
      </c>
      <c r="BG100" s="3" t="str">
        <f>IF($A100&gt;='576way_Regular Symbol(2wild)'!F$16,"",IF(D100=0,"",COUNTIF(D100:D103,$BF$1)))</f>
        <v/>
      </c>
      <c r="BH100" s="3" t="str">
        <f>IF($A100&gt;='576way_Regular Symbol(2wild)'!G$16,"",IF(E100=0,"",COUNTIF(E100:E103,$BF$1)))</f>
        <v/>
      </c>
      <c r="BI100" s="3" t="str">
        <f>IF($A100&gt;='576way_Regular Symbol(2wild)'!H$16,"",IF(F100=0,"",COUNTIF(F100:F103,$BF$1)))</f>
        <v/>
      </c>
      <c r="BK100" s="344" t="str">
        <f>IF($A100&gt;='576way_Regular Symbol(2wild)'!D$16,"",IF(B100=0,"",IF(OR(B100=$AM$1,B100=$BL$1,B101=$AM$1,B101=$BL$1,B102=$AM$1,B102=$BL$1),0,1)))</f>
        <v/>
      </c>
      <c r="BL100" s="344" t="str">
        <f>IF($A100&gt;='576way_Regular Symbol(2wild)'!E$16,"",IF(C100=0,"",IF(OR(C100=$AM$1,C100=$BL$1,C101=$AM$1,C101=$BL$1,C102=$AM$1,C102=$BL$1),0,1)))</f>
        <v/>
      </c>
      <c r="BM100" s="3" t="str">
        <f>IF($A100&gt;='576way_Regular Symbol(2wild)'!F$16,"",IF(D100=0,"",IF(OR(D100=$AM$1,D100=$BL$1,D101=$AM$1,D101=$BL$1,D102=$AM$1,D102=$BL$1,D103=$AM$1,D103=$BL$1),0,1)))</f>
        <v/>
      </c>
      <c r="BN100" s="3" t="str">
        <f>IF($A100&gt;='576way_Regular Symbol(2wild)'!G$16,"",IF(E100=0,"",IF(OR(E100=$AM$1,E100=$BL$1,E101=$AM$1,E101=$BL$1,E102=$AM$1,E102=$BL$1,E103=$AM$1,E103=$BL$1),0,1)))</f>
        <v/>
      </c>
      <c r="BO100" s="3" t="str">
        <f>IF($A100&gt;='576way_Regular Symbol(2wild)'!H$16,"",IF(F100=0,"",IF(OR(F100=$AM$1,F100=$BL$1,F101=$AM$1,F101=$BL$1,F102=$AM$1,F102=$BL$1,F103=$AM$1,F103=$BL$1),0,1)))</f>
        <v/>
      </c>
      <c r="BQ100" s="3" t="str">
        <f>IF($A100&gt;='576way_Regular Symbol(2wild)'!D$16,"",IF(B100=0,"",IF(OR(B100=$BQ$1,B100=$BR$1,B101=$BQ$1,B101=$BR$1,B102=$BQ$1,B102=$BR$1),0,1)))</f>
        <v/>
      </c>
      <c r="BR100" s="3" t="str">
        <f>IF($A100&gt;='576way_Regular Symbol(2wild)'!E$16,"",IF(C100=0,"",IF(OR(C100=$BQ$1,C100=$BR$1,C101=$BQ$1,C101=$BR$1,C102=$BQ$1,C102=$BR$1),0,1)))</f>
        <v/>
      </c>
      <c r="BS100" s="3" t="str">
        <f>IF($A100&gt;='576way_Regular Symbol(2wild)'!F$16,"",IF(D100=0,"",IF(OR(D100=$BQ$1,D100=$BR$1,D101=$BQ$1,D101=$BR$1,D102=$BQ$1,D102=$BR$1,D103=$BQ$1,D103=$BR$1),0,1)))</f>
        <v/>
      </c>
      <c r="BT100" s="3" t="str">
        <f>IF($A100&gt;='576way_Regular Symbol(2wild)'!G$16,"",IF(E100=0,"",IF(OR(E100=$BQ$1,E100=$BR$1,E101=$BQ$1,E101=$BR$1,E102=$BQ$1,E102=$BR$1,E103=$BQ$1,E103=$BR$1),0,1)))</f>
        <v/>
      </c>
      <c r="BU100" s="3" t="str">
        <f>IF($A100&gt;='576way_Regular Symbol(2wild)'!H$16,"",IF(F100=0,"",IF(OR(F100=$BQ$1,F100=$BR$1,F101=$BQ$1,F101=$BR$1,F102=$BQ$1,F102=$BR$1,F103=$BQ$1,F103=$BR$1),0,1)))</f>
        <v/>
      </c>
      <c r="BW100" s="3" t="str">
        <f>IF($A100&gt;='576way_Regular Symbol(2wild)'!D$16,"",IF(B100=0,"",IF(OR(B100=$BW$1,B101=$BW$1,B102=$BW$1,B100=$BX$1,B101=$BX$1,B102=$BX$1),0,1)))</f>
        <v/>
      </c>
      <c r="BX100" s="3" t="str">
        <f>IF($A100&gt;='576way_Regular Symbol(2wild)'!E$16,"",IF(C100=0,"",IF(OR(C100=$BW$1,C101=$BW$1,C102=$BW$1,C100=$BX$1,C101=$BX$1,C102=$BX$1),0,1)))</f>
        <v/>
      </c>
      <c r="BY100" s="3" t="str">
        <f>IF($A100&gt;='576way_Regular Symbol(2wild)'!F$16,"",IF(D100=0,"",IF(OR(D100=$BW$1,D101=$BW$1,D102=$BW$1,D100=$BX$1,D101=$BX$1,D102=$BX$1,D103=$BW$1,D103=$BX$1),0,1)))</f>
        <v/>
      </c>
      <c r="BZ100" s="3" t="str">
        <f>IF($A100&gt;='576way_Regular Symbol(2wild)'!G$16,"",IF(E100=0,"",IF(OR(E100=$BW$1,E101=$BW$1,E102=$BW$1,E100=$BX$1,E101=$BX$1,E102=$BX$1,E103=$BW$1,E103=$BX$1),0,1)))</f>
        <v/>
      </c>
      <c r="CA100" s="3" t="str">
        <f>IF($A100&gt;='576way_Regular Symbol(2wild)'!H$16,"",IF(F100=0,"",IF(OR(F100=$BW$1,F101=$BW$1,F102=$BW$1,F100=$BX$1,F101=$BX$1,F102=$BX$1,F103=$BW$1,F103=$BX$1),0,1)))</f>
        <v/>
      </c>
      <c r="CC100" s="3" t="str">
        <f>IF($A100&gt;='576way_Regular Symbol(2wild)'!D$16,"",IF(B100=0,"",IF(OR(B100=$BW$1,B101=$BW$1,B102=$BW$1,B100=$CD$1,B101=$CD$1,B102=$CD$1),0,1)))</f>
        <v/>
      </c>
      <c r="CD100" s="3" t="str">
        <f>IF($A100&gt;='576way_Regular Symbol(2wild)'!E$16,"",IF(C100=0,"",IF(OR(C100=$BW$1,C101=$BW$1,C102=$BW$1,C100=$CD$1,C101=$CD$1,C102=$CD$1),0,1)))</f>
        <v/>
      </c>
      <c r="CE100" s="3" t="str">
        <f>IF($A100&gt;='576way_Regular Symbol(2wild)'!F$16,"",IF(D100=0,"",IF(OR(D100=$BW$1,D101=$BW$1,D102=$BW$1,D100=$CD$1,D101=$CD$1,D102=$CD$1,D103=$BW$1,D103=$CD$1),0,1)))</f>
        <v/>
      </c>
      <c r="CF100" s="3" t="str">
        <f>IF($A100&gt;='576way_Regular Symbol(2wild)'!G$16,"",IF(E100=0,"",IF(OR(E100=$BW$1,E101=$BW$1,E102=$BW$1,E100=$CD$1,E101=$CD$1,E102=$CD$1,E103=$BW$1,E103=$CD$1),0,1)))</f>
        <v/>
      </c>
      <c r="CG100" s="3" t="str">
        <f>IF($A100&gt;='576way_Regular Symbol(2wild)'!H$16,"",IF(F100=0,"",IF(OR(F100=$BW$1,F101=$BW$1,F102=$BW$1,F100=$CD$1,F101=$CD$1,F102=$CD$1,F103=$BW$1,F103=$CD$1),0,1)))</f>
        <v/>
      </c>
      <c r="CI100" s="3" t="str">
        <f>IF($A100&gt;='576way_Regular Symbol(2wild)'!D$16,"",IF(B100=0,"",IF(OR(B100=$BW$1,B101=$BW$1,B102=$BW$1,B100=$CJ$1,B101=$CJ$1,B102=$CJ$1),0,1)))</f>
        <v/>
      </c>
      <c r="CJ100" s="3" t="str">
        <f>IF($A100&gt;='576way_Regular Symbol(2wild)'!E$16,"",IF(C100=0,"",IF(OR(C100=$BW$1,C101=$BW$1,C102=$BW$1,C100=$CJ$1,C101=$CJ$1,C102=$CJ$1),0,1)))</f>
        <v/>
      </c>
      <c r="CK100" s="3" t="str">
        <f>IF($A100&gt;='576way_Regular Symbol(2wild)'!F$16,"",IF(D100=0,"",IF(OR(D100=$BW$1,D101=$BW$1,D102=$BW$1,D100=$CJ$1,D101=$CJ$1,D102=$CJ$1,D103=$BW$1,D103=$CJ$1),0,1)))</f>
        <v/>
      </c>
      <c r="CL100" s="3" t="str">
        <f>IF($A100&gt;='576way_Regular Symbol(2wild)'!G$16,"",IF(E100=0,"",IF(OR(E100=$BW$1,E101=$BW$1,E102=$BW$1,E100=$CJ$1,E101=$CJ$1,E102=$CJ$1,E103=$BW$1,E103=$CJ$1),0,1)))</f>
        <v/>
      </c>
      <c r="CM100" s="3" t="str">
        <f>IF($A100&gt;='576way_Regular Symbol(2wild)'!H$16,"",IF(F100=0,"",IF(OR(F100=$BW$1,F101=$BW$1,F102=$BW$1,F100=$CJ$1,F101=$CJ$1,F102=$CJ$1,F103=$BW$1,F103=$CJ$1),0,1)))</f>
        <v/>
      </c>
      <c r="CO100" s="3" t="str">
        <f>IF($A100&gt;='576way_Regular Symbol(2wild)'!D$16,"",IF(B100=0,"",IF(OR(B100=$BW$1,B101=$BW$1,B102=$BW$1,B100=$CP$1,B101=$CP$1,B102=$CP$1),0,1)))</f>
        <v/>
      </c>
      <c r="CP100" s="3" t="str">
        <f>IF($A100&gt;='576way_Regular Symbol(2wild)'!E$16,"",IF(C100=0,"",IF(OR(C100=$BW$1,C101=$BW$1,C102=$BW$1,C100=$CP$1,C101=$CP$1,C102=$CP$1),0,1)))</f>
        <v/>
      </c>
      <c r="CQ100" s="3" t="str">
        <f>IF($A100&gt;='576way_Regular Symbol(2wild)'!F$16,"",IF(D100=0,"",IF(OR(D100=$BW$1,D101=$BW$1,D102=$BW$1,D100=$CP$1,D101=$CP$1,D102=$CP$1,D103=$BW$1,D103=$CP$1),0,1)))</f>
        <v/>
      </c>
      <c r="CR100" s="3" t="str">
        <f>IF($A100&gt;='576way_Regular Symbol(2wild)'!G$16,"",IF(E100=0,"",IF(OR(E100=$BW$1,E101=$BW$1,E102=$BW$1,E100=$CP$1,E101=$CP$1,E102=$CP$1,E103=$BW$1,E103=$CP$1),0,1)))</f>
        <v/>
      </c>
      <c r="CS100" s="3" t="str">
        <f>IF($A100&gt;='576way_Regular Symbol(2wild)'!H$16,"",IF(F100=0,"",IF(OR(F100=$BW$1,F101=$BW$1,F102=$BW$1,F100=$CP$1,F101=$CP$1,F102=$CP$1,F103=$BW$1,F103=$CP$1),0,1)))</f>
        <v/>
      </c>
      <c r="CU100" s="3" t="str">
        <f>IF($A100&gt;='576way_Regular Symbol(2wild)'!D$16,"",IF(B100=0,"",IF(OR(B100=$BW$1,B101=$BW$1,B102=$BW$1,B100=$CV$1,B101=$CV$1,B102=$CV$1),0,1)))</f>
        <v/>
      </c>
      <c r="CV100" s="3" t="str">
        <f>IF($A100&gt;='576way_Regular Symbol(2wild)'!E$16,"",IF(C100=0,"",IF(OR(C100=$BW$1,C101=$BW$1,C102=$BW$1,C100=$CV$1,C101=$CV$1,C102=$CV$1),0,1)))</f>
        <v/>
      </c>
      <c r="CW100" s="3" t="str">
        <f>IF($A100&gt;='576way_Regular Symbol(2wild)'!F$16,"",IF(D100=0,"",IF(OR(D100=$BW$1,D101=$BW$1,D102=$BW$1,D100=$CV$1,D101=$CV$1,D102=$CV$1,D103=$BW$1,D103=$CV$1),0,1)))</f>
        <v/>
      </c>
      <c r="CX100" s="3" t="str">
        <f>IF($A100&gt;='576way_Regular Symbol(2wild)'!G$16,"",IF(E100=0,"",IF(OR(E100=$BW$1,E101=$BW$1,E102=$BW$1,E100=$CV$1,E101=$CV$1,E102=$CV$1,E103=$BW$1,E103=$CV$1),0,1)))</f>
        <v/>
      </c>
      <c r="CY100" s="3" t="str">
        <f>IF($A100&gt;='576way_Regular Symbol(2wild)'!H$16,"",IF(F100=0,"",IF(OR(F100=$BW$1,F101=$BW$1,F102=$BW$1,F100=$CV$1,F101=$CV$1,F102=$CV$1,F103=$BW$1,F103=$CV$1),0,1)))</f>
        <v/>
      </c>
    </row>
    <row r="101" spans="1:103">
      <c r="AS101" s="344" t="str">
        <f>IF($A101&gt;='576way_Regular Symbol(2wild)'!D$16,"",IF(B101=0,"",IF(OR(B101=$AM$1,B101=$AT$1,B102=$AM$1,B102=$AT$1,B103=$AM$1,B103=$AT$1),0,1)))</f>
        <v/>
      </c>
      <c r="AT101" s="344" t="str">
        <f>IF($A101&gt;='576way_Regular Symbol(2wild)'!E$16,"",IF(C101=0,"",IF(OR(C101=$AM$1,C101=$AT$1,C102=$AM$1,C102=$AT$1,C103=$AM$1,C103=$AT$1),0,1)))</f>
        <v/>
      </c>
      <c r="AU101" s="3" t="str">
        <f>IF($A101&gt;='576way_Regular Symbol(2wild)'!F$16,"",IF(D101=0,"",IF(OR(D101=$AM$1,D101=$AT$1,D102=$AM$1,D102=$AT$1,D103=$AM$1,D103=$AT$1,D104=$AM$1,D104=$AT$1),0,1)))</f>
        <v/>
      </c>
      <c r="AV101" s="3" t="str">
        <f>IF($A101&gt;='576way_Regular Symbol(2wild)'!G$16,"",IF(E101=0,"",IF(OR(E101=$AM$1,E101=$AT$1,E102=$AM$1,E102=$AT$1,E103=$AM$1,E103=$AT$1,E104=$AM$1,E104=$AT$1),0,1)))</f>
        <v/>
      </c>
      <c r="AW101" s="3" t="str">
        <f>IF($A101&gt;='576way_Regular Symbol(2wild)'!H$16,"",IF(F101=0,"",IF(OR(F101=$AM$1,F101=$AT$1,F102=$AM$1,F102=$AT$1,F103=$AM$1,F103=$AT$1,F104=$AM$1,F104=$AT$1),0,1)))</f>
        <v/>
      </c>
      <c r="AY101" s="344" t="str">
        <f>IF($A101&gt;='576way_Regular Symbol(2wild)'!D$16,"",IF(B101=0,"",IF(OR(B101=$AM$1,B101=$AZ$1,B102=$AM$1,B102=$AZ$1,B103=$AM$1,B103=$AZ$1),0,1)))</f>
        <v/>
      </c>
      <c r="AZ101" s="344" t="str">
        <f>IF($A101&gt;='576way_Regular Symbol(2wild)'!E$16,"",IF(C101=0,"",IF(OR(C101=$AM$1,C101=$AZ$1,C102=$AM$1,C102=$AZ$1,C103=$AM$1,C103=$AZ$1),0,1)))</f>
        <v/>
      </c>
      <c r="BA101" s="3" t="str">
        <f>IF($A101&gt;='576way_Regular Symbol(2wild)'!F$16,"",IF(D101=0,"",IF(OR(D101=$AM$1,D101=$AZ$1,D102=$AM$1,D102=$AZ$1,D103=$AM$1,D103=$AZ$1,D104=$AM$1,D104=$AZ$1),0,1)))</f>
        <v/>
      </c>
      <c r="BB101" s="3" t="str">
        <f>IF($A101&gt;='576way_Regular Symbol(2wild)'!G$16,"",IF(E101=0,"",IF(OR(E101=$AM$1,E101=$AZ$1,E102=$AM$1,E102=$AZ$1,E103=$AM$1,E103=$AZ$1,E104=$AM$1,E104=$AZ$1),0,1)))</f>
        <v/>
      </c>
      <c r="BC101" s="3" t="str">
        <f>IF($A101&gt;='576way_Regular Symbol(2wild)'!H$16,"",IF(F101=0,"",IF(OR(F101=$AM$1,F101=$AZ$1,F102=$AM$1,F102=$AZ$1,F103=$AM$1,F103=$AZ$1,F104=$AM$1,F104=$AZ$1),0,1)))</f>
        <v/>
      </c>
      <c r="BD101" s="6"/>
      <c r="BE101" s="344" t="str">
        <f>IF($A101&gt;='576way_Regular Symbol(2wild)'!D$16,"",IF(B101=0,"",IF(OR(B101=$AM$1,B101=$BF$1,B102=$AM$1,B102=$BF$1,B103=$AM$1,B103=$BF$1),0,1)))</f>
        <v/>
      </c>
      <c r="BF101" s="344" t="str">
        <f>IF($A101&gt;='576way_Regular Symbol(2wild)'!E$16,"",IF(C101=0,"",IF(OR(C101=$AM$1,C101=$BF$1,C102=$AM$1,C102=$BF$1,C103=$AM$1,C103=$BF$1),0,1)))</f>
        <v/>
      </c>
      <c r="BG101" s="3" t="str">
        <f>IF($A101&gt;='576way_Regular Symbol(2wild)'!F$16,"",IF(D101=0,"",COUNTIF(D101:D104,$BF$1)))</f>
        <v/>
      </c>
      <c r="BH101" s="3" t="str">
        <f>IF($A101&gt;='576way_Regular Symbol(2wild)'!G$16,"",IF(E101=0,"",COUNTIF(E101:E104,$BF$1)))</f>
        <v/>
      </c>
      <c r="BI101" s="3" t="str">
        <f>IF($A101&gt;='576way_Regular Symbol(2wild)'!H$16,"",IF(F101=0,"",COUNTIF(F101:F104,$BF$1)))</f>
        <v/>
      </c>
      <c r="BJ101" s="6"/>
      <c r="BK101" s="344" t="str">
        <f>IF($A101&gt;='576way_Regular Symbol(2wild)'!D$16,"",IF(B101=0,"",IF(OR(B101=$AM$1,B101=$BL$1,B102=$AM$1,B102=$BL$1,B103=$AM$1,B103=$BL$1),0,1)))</f>
        <v/>
      </c>
      <c r="BL101" s="344" t="str">
        <f>IF($A101&gt;='576way_Regular Symbol(2wild)'!E$16,"",IF(C101=0,"",IF(OR(C101=$AM$1,C101=$BL$1,C102=$AM$1,C102=$BL$1,C103=$AM$1,C103=$BL$1),0,1)))</f>
        <v/>
      </c>
      <c r="BM101" s="3" t="str">
        <f>IF($A101&gt;='576way_Regular Symbol(2wild)'!F$16,"",IF(D101=0,"",IF(OR(D101=$AM$1,D101=$BL$1,D102=$AM$1,D102=$BL$1,D103=$AM$1,D103=$BL$1,D104=$AM$1,D104=$BL$1),0,1)))</f>
        <v/>
      </c>
      <c r="BN101" s="3" t="str">
        <f>IF($A101&gt;='576way_Regular Symbol(2wild)'!G$16,"",IF(E101=0,"",IF(OR(E101=$AM$1,E101=$BL$1,E102=$AM$1,E102=$BL$1,E103=$AM$1,E103=$BL$1,E104=$AM$1,E104=$BL$1),0,1)))</f>
        <v/>
      </c>
      <c r="BO101" s="3" t="str">
        <f>IF($A101&gt;='576way_Regular Symbol(2wild)'!H$16,"",IF(F101=0,"",IF(OR(F101=$AM$1,F101=$BL$1,F102=$AM$1,F102=$BL$1,F103=$AM$1,F103=$BL$1,F104=$AM$1,F104=$BL$1),0,1)))</f>
        <v/>
      </c>
      <c r="BP101" s="6"/>
      <c r="BQ101" s="3" t="str">
        <f>IF($A101&gt;='576way_Regular Symbol(2wild)'!D$16,"",IF(B101=0,"",IF(OR(B101=$BQ$1,B101=$BR$1,B102=$BQ$1,B102=$BR$1,B103=$BQ$1,B103=$BR$1),0,1)))</f>
        <v/>
      </c>
      <c r="BR101" s="3" t="str">
        <f>IF($A101&gt;='576way_Regular Symbol(2wild)'!E$16,"",IF(C101=0,"",IF(OR(C101=$BQ$1,C101=$BR$1,C102=$BQ$1,C102=$BR$1,C103=$BQ$1,C103=$BR$1),0,1)))</f>
        <v/>
      </c>
      <c r="BS101" s="3" t="str">
        <f>IF($A101&gt;='576way_Regular Symbol(2wild)'!F$16,"",IF(D101=0,"",IF(OR(D101=$BQ$1,D101=$BR$1,D102=$BQ$1,D102=$BR$1,D103=$BQ$1,D103=$BR$1,D104=$BQ$1,D104=$BR$1),0,1)))</f>
        <v/>
      </c>
      <c r="BT101" s="3" t="str">
        <f>IF($A101&gt;='576way_Regular Symbol(2wild)'!G$16,"",IF(E101=0,"",IF(OR(E101=$BQ$1,E101=$BR$1,E102=$BQ$1,E102=$BR$1,E103=$BQ$1,E103=$BR$1,E104=$BQ$1,E104=$BR$1),0,1)))</f>
        <v/>
      </c>
      <c r="BU101" s="3" t="str">
        <f>IF($A101&gt;='576way_Regular Symbol(2wild)'!H$16,"",IF(F101=0,"",IF(OR(F101=$BQ$1,F101=$BR$1,F102=$BQ$1,F102=$BR$1,F103=$BQ$1,F103=$BR$1,F104=$BQ$1,F104=$BR$1),0,1)))</f>
        <v/>
      </c>
      <c r="BV101" s="6"/>
      <c r="BW101" s="3" t="str">
        <f>IF($A101&gt;='576way_Regular Symbol(2wild)'!D$16,"",IF(B101=0,"",IF(OR(B101=$BW$1,B102=$BW$1,B103=$BW$1,B101=$BX$1,B102=$BX$1,B103=$BX$1),0,1)))</f>
        <v/>
      </c>
      <c r="BX101" s="3" t="str">
        <f>IF($A101&gt;='576way_Regular Symbol(2wild)'!E$16,"",IF(C101=0,"",IF(OR(C101=$BW$1,C102=$BW$1,C103=$BW$1,C101=$BX$1,C102=$BX$1,C103=$BX$1),0,1)))</f>
        <v/>
      </c>
      <c r="BY101" s="3" t="str">
        <f>IF($A101&gt;='576way_Regular Symbol(2wild)'!F$16,"",IF(D101=0,"",IF(OR(D101=$BW$1,D102=$BW$1,D103=$BW$1,D101=$BX$1,D102=$BX$1,D103=$BX$1,D104=$BW$1,D104=$BX$1),0,1)))</f>
        <v/>
      </c>
      <c r="BZ101" s="3" t="str">
        <f>IF($A101&gt;='576way_Regular Symbol(2wild)'!G$16,"",IF(E101=0,"",IF(OR(E101=$BW$1,E102=$BW$1,E103=$BW$1,E101=$BX$1,E102=$BX$1,E103=$BX$1,E104=$BW$1,E104=$BX$1),0,1)))</f>
        <v/>
      </c>
      <c r="CA101" s="3" t="str">
        <f>IF($A101&gt;='576way_Regular Symbol(2wild)'!H$16,"",IF(F101=0,"",IF(OR(F101=$BW$1,F102=$BW$1,F103=$BW$1,F101=$BX$1,F102=$BX$1,F103=$BX$1,F104=$BW$1,F104=$BX$1),0,1)))</f>
        <v/>
      </c>
      <c r="CB101" s="6"/>
      <c r="CC101" s="3" t="str">
        <f>IF($A101&gt;='576way_Regular Symbol(2wild)'!D$16,"",IF(B101=0,"",IF(OR(B101=$BW$1,B102=$BW$1,B103=$BW$1,B101=$CD$1,B102=$CD$1,B103=$CD$1),0,1)))</f>
        <v/>
      </c>
      <c r="CD101" s="3" t="str">
        <f>IF($A101&gt;='576way_Regular Symbol(2wild)'!E$16,"",IF(C101=0,"",IF(OR(C101=$BW$1,C102=$BW$1,C103=$BW$1,C101=$CD$1,C102=$CD$1,C103=$CD$1),0,1)))</f>
        <v/>
      </c>
      <c r="CE101" s="3" t="str">
        <f>IF($A101&gt;='576way_Regular Symbol(2wild)'!F$16,"",IF(D101=0,"",IF(OR(D101=$BW$1,D102=$BW$1,D103=$BW$1,D101=$CD$1,D102=$CD$1,D103=$CD$1,D104=$BW$1,D104=$CD$1),0,1)))</f>
        <v/>
      </c>
      <c r="CF101" s="3" t="str">
        <f>IF($A101&gt;='576way_Regular Symbol(2wild)'!G$16,"",IF(E101=0,"",IF(OR(E101=$BW$1,E102=$BW$1,E103=$BW$1,E101=$CD$1,E102=$CD$1,E103=$CD$1,E104=$BW$1,E104=$CD$1),0,1)))</f>
        <v/>
      </c>
      <c r="CG101" s="3" t="str">
        <f>IF($A101&gt;='576way_Regular Symbol(2wild)'!H$16,"",IF(F101=0,"",IF(OR(F101=$BW$1,F102=$BW$1,F103=$BW$1,F101=$CD$1,F102=$CD$1,F103=$CD$1,F104=$BW$1,F104=$CD$1),0,1)))</f>
        <v/>
      </c>
      <c r="CH101" s="6"/>
      <c r="CI101" s="3" t="str">
        <f>IF($A101&gt;='576way_Regular Symbol(2wild)'!D$16,"",IF(B101=0,"",IF(OR(B101=$BW$1,B102=$BW$1,B103=$BW$1,B101=$CJ$1,B102=$CJ$1,B103=$CJ$1),0,1)))</f>
        <v/>
      </c>
      <c r="CJ101" s="3" t="str">
        <f>IF($A101&gt;='576way_Regular Symbol(2wild)'!E$16,"",IF(C101=0,"",IF(OR(C101=$BW$1,C102=$BW$1,C103=$BW$1,C101=$CJ$1,C102=$CJ$1,C103=$CJ$1),0,1)))</f>
        <v/>
      </c>
      <c r="CK101" s="3" t="str">
        <f>IF($A101&gt;='576way_Regular Symbol(2wild)'!F$16,"",IF(D101=0,"",IF(OR(D101=$BW$1,D102=$BW$1,D103=$BW$1,D101=$CJ$1,D102=$CJ$1,D103=$CJ$1,D104=$BW$1,D104=$CJ$1),0,1)))</f>
        <v/>
      </c>
      <c r="CL101" s="3" t="str">
        <f>IF($A101&gt;='576way_Regular Symbol(2wild)'!G$16,"",IF(E101=0,"",IF(OR(E101=$BW$1,E102=$BW$1,E103=$BW$1,E101=$CJ$1,E102=$CJ$1,E103=$CJ$1,E104=$BW$1,E104=$CJ$1),0,1)))</f>
        <v/>
      </c>
      <c r="CM101" s="3" t="str">
        <f>IF($A101&gt;='576way_Regular Symbol(2wild)'!H$16,"",IF(F101=0,"",IF(OR(F101=$BW$1,F102=$BW$1,F103=$BW$1,F101=$CJ$1,F102=$CJ$1,F103=$CJ$1,F104=$BW$1,F104=$CJ$1),0,1)))</f>
        <v/>
      </c>
      <c r="CN101" s="6"/>
      <c r="CO101" s="3" t="str">
        <f>IF($A101&gt;='576way_Regular Symbol(2wild)'!D$16,"",IF(B101=0,"",IF(OR(B101=$BW$1,B102=$BW$1,B103=$BW$1,B101=$CP$1,B102=$CP$1,B103=$CP$1),0,1)))</f>
        <v/>
      </c>
      <c r="CP101" s="3" t="str">
        <f>IF($A101&gt;='576way_Regular Symbol(2wild)'!E$16,"",IF(C101=0,"",IF(OR(C101=$BW$1,C102=$BW$1,C103=$BW$1,C101=$CP$1,C102=$CP$1,C103=$CP$1),0,1)))</f>
        <v/>
      </c>
      <c r="CQ101" s="3" t="str">
        <f>IF($A101&gt;='576way_Regular Symbol(2wild)'!F$16,"",IF(D101=0,"",IF(OR(D101=$BW$1,D102=$BW$1,D103=$BW$1,D101=$CP$1,D102=$CP$1,D103=$CP$1,D104=$BW$1,D104=$CP$1),0,1)))</f>
        <v/>
      </c>
      <c r="CR101" s="3" t="str">
        <f>IF($A101&gt;='576way_Regular Symbol(2wild)'!G$16,"",IF(E101=0,"",IF(OR(E101=$BW$1,E102=$BW$1,E103=$BW$1,E101=$CP$1,E102=$CP$1,E103=$CP$1,E104=$BW$1,E104=$CP$1),0,1)))</f>
        <v/>
      </c>
      <c r="CS101" s="3" t="str">
        <f>IF($A101&gt;='576way_Regular Symbol(2wild)'!H$16,"",IF(F101=0,"",IF(OR(F101=$BW$1,F102=$BW$1,F103=$BW$1,F101=$CP$1,F102=$CP$1,F103=$CP$1,F104=$BW$1,F104=$CP$1),0,1)))</f>
        <v/>
      </c>
      <c r="CT101" s="6"/>
      <c r="CU101" s="3" t="str">
        <f>IF($A101&gt;='576way_Regular Symbol(2wild)'!D$16,"",IF(B101=0,"",IF(OR(B101=$BW$1,B102=$BW$1,B103=$BW$1,B101=$CV$1,B102=$CV$1,B103=$CV$1),0,1)))</f>
        <v/>
      </c>
      <c r="CV101" s="3" t="str">
        <f>IF($A101&gt;='576way_Regular Symbol(2wild)'!E$16,"",IF(C101=0,"",IF(OR(C101=$BW$1,C102=$BW$1,C103=$BW$1,C101=$CV$1,C102=$CV$1,C103=$CV$1),0,1)))</f>
        <v/>
      </c>
      <c r="CW101" s="3" t="str">
        <f>IF($A101&gt;='576way_Regular Symbol(2wild)'!F$16,"",IF(D101=0,"",IF(OR(D101=$BW$1,D102=$BW$1,D103=$BW$1,D101=$CV$1,D102=$CV$1,D103=$CV$1,D104=$BW$1,D104=$CV$1),0,1)))</f>
        <v/>
      </c>
      <c r="CX101" s="3" t="str">
        <f>IF($A101&gt;='576way_Regular Symbol(2wild)'!G$16,"",IF(E101=0,"",IF(OR(E101=$BW$1,E102=$BW$1,E103=$BW$1,E101=$CV$1,E102=$CV$1,E103=$CV$1,E104=$BW$1,E104=$CV$1),0,1)))</f>
        <v/>
      </c>
      <c r="CY101" s="3" t="str">
        <f>IF($A101&gt;='576way_Regular Symbol(2wild)'!H$16,"",IF(F101=0,"",IF(OR(F101=$BW$1,F102=$BW$1,F103=$BW$1,F101=$CV$1,F102=$CV$1,F103=$CV$1,F104=$BW$1,F104=$CV$1),0,1)))</f>
        <v/>
      </c>
    </row>
    <row r="102" spans="1:103">
      <c r="AS102" s="344" t="str">
        <f>IF($A102&gt;='576way_Regular Symbol(2wild)'!D$16,"",IF(B102=0,"",IF(OR(B102=$AM$1,B102=$AT$1,B103=$AM$1,B103=$AT$1,B104=$AM$1,B104=$AT$1),0,1)))</f>
        <v/>
      </c>
      <c r="AT102" s="344" t="str">
        <f>IF($A102&gt;='576way_Regular Symbol(2wild)'!E$16,"",IF(C102=0,"",IF(OR(C102=$AM$1,C102=$AT$1,C103=$AM$1,C103=$AT$1,C104=$AM$1,C104=$AT$1),0,1)))</f>
        <v/>
      </c>
      <c r="AU102" s="3" t="str">
        <f>IF($A102&gt;='576way_Regular Symbol(2wild)'!F$16,"",IF(D102=0,"",IF(OR(D102=$AM$1,D102=$AT$1,D103=$AM$1,D103=$AT$1,D104=$AM$1,D104=$AT$1,D105=$AM$1,D105=$AT$1),0,1)))</f>
        <v/>
      </c>
      <c r="AV102" s="3" t="str">
        <f>IF($A102&gt;='576way_Regular Symbol(2wild)'!G$16,"",IF(E102=0,"",IF(OR(E102=$AM$1,E102=$AT$1,E103=$AM$1,E103=$AT$1,E104=$AM$1,E104=$AT$1,E105=$AM$1,E105=$AT$1),0,1)))</f>
        <v/>
      </c>
      <c r="AW102" s="3" t="str">
        <f>IF($A102&gt;='576way_Regular Symbol(2wild)'!H$16,"",IF(F102=0,"",IF(OR(F102=$AM$1,F102=$AT$1,F103=$AM$1,F103=$AT$1,F104=$AM$1,F104=$AT$1,F105=$AM$1,F105=$AT$1),0,1)))</f>
        <v/>
      </c>
      <c r="AY102" s="344" t="str">
        <f>IF($A102&gt;='576way_Regular Symbol(2wild)'!D$16,"",IF(B102=0,"",IF(OR(B102=$AM$1,B102=$AZ$1,B103=$AM$1,B103=$AZ$1,B104=$AM$1,B104=$AZ$1),0,1)))</f>
        <v/>
      </c>
      <c r="AZ102" s="344" t="str">
        <f>IF($A102&gt;='576way_Regular Symbol(2wild)'!E$16,"",IF(C102=0,"",IF(OR(C102=$AM$1,C102=$AZ$1,C103=$AM$1,C103=$AZ$1,C104=$AM$1,C104=$AZ$1),0,1)))</f>
        <v/>
      </c>
      <c r="BA102" s="3" t="str">
        <f>IF($A102&gt;='576way_Regular Symbol(2wild)'!F$16,"",IF(D102=0,"",IF(OR(D102=$AM$1,D102=$AZ$1,D103=$AM$1,D103=$AZ$1,D104=$AM$1,D104=$AZ$1,D105=$AM$1,D105=$AZ$1),0,1)))</f>
        <v/>
      </c>
      <c r="BB102" s="3" t="str">
        <f>IF($A102&gt;='576way_Regular Symbol(2wild)'!G$16,"",IF(E102=0,"",IF(OR(E102=$AM$1,E102=$AZ$1,E103=$AM$1,E103=$AZ$1,E104=$AM$1,E104=$AZ$1,E105=$AM$1,E105=$AZ$1),0,1)))</f>
        <v/>
      </c>
      <c r="BC102" s="3" t="str">
        <f>IF($A102&gt;='576way_Regular Symbol(2wild)'!H$16,"",IF(F102=0,"",IF(OR(F102=$AM$1,F102=$AZ$1,F103=$AM$1,F103=$AZ$1,F104=$AM$1,F104=$AZ$1,F105=$AM$1,F105=$AZ$1),0,1)))</f>
        <v/>
      </c>
      <c r="BD102" s="6"/>
      <c r="BE102" s="344" t="str">
        <f>IF($A102&gt;='576way_Regular Symbol(2wild)'!D$16,"",IF(B102=0,"",IF(OR(B102=$AM$1,B102=$BF$1,B103=$AM$1,B103=$BF$1,B104=$AM$1,B104=$BF$1),0,1)))</f>
        <v/>
      </c>
      <c r="BF102" s="344" t="str">
        <f>IF($A102&gt;='576way_Regular Symbol(2wild)'!E$16,"",IF(C102=0,"",IF(OR(C102=$AM$1,C102=$BF$1,C103=$AM$1,C103=$BF$1,C104=$AM$1,C104=$BF$1),0,1)))</f>
        <v/>
      </c>
      <c r="BG102" s="3" t="str">
        <f>IF($A102&gt;='576way_Regular Symbol(2wild)'!F$16,"",IF(D102=0,"",COUNTIF(D102:D105,$BF$1)))</f>
        <v/>
      </c>
      <c r="BH102" s="3" t="str">
        <f>IF($A102&gt;='576way_Regular Symbol(2wild)'!G$16,"",IF(E102=0,"",COUNTIF(E102:E105,$BF$1)))</f>
        <v/>
      </c>
      <c r="BI102" s="3" t="str">
        <f>IF($A102&gt;='576way_Regular Symbol(2wild)'!H$16,"",IF(F102=0,"",COUNTIF(F102:F105,$BF$1)))</f>
        <v/>
      </c>
      <c r="BJ102" s="6"/>
      <c r="BK102" s="344" t="str">
        <f>IF($A102&gt;='576way_Regular Symbol(2wild)'!D$16,"",IF(B102=0,"",IF(OR(B102=$AM$1,B102=$BL$1,B103=$AM$1,B103=$BL$1,B104=$AM$1,B104=$BL$1),0,1)))</f>
        <v/>
      </c>
      <c r="BL102" s="344" t="str">
        <f>IF($A102&gt;='576way_Regular Symbol(2wild)'!E$16,"",IF(C102=0,"",IF(OR(C102=$AM$1,C102=$BL$1,C103=$AM$1,C103=$BL$1,C104=$AM$1,C104=$BL$1),0,1)))</f>
        <v/>
      </c>
      <c r="BM102" s="3" t="str">
        <f>IF($A102&gt;='576way_Regular Symbol(2wild)'!F$16,"",IF(D102=0,"",IF(OR(D102=$AM$1,D102=$BL$1,D103=$AM$1,D103=$BL$1,D104=$AM$1,D104=$BL$1,D105=$AM$1,D105=$BL$1),0,1)))</f>
        <v/>
      </c>
      <c r="BN102" s="3" t="str">
        <f>IF($A102&gt;='576way_Regular Symbol(2wild)'!G$16,"",IF(E102=0,"",IF(OR(E102=$AM$1,E102=$BL$1,E103=$AM$1,E103=$BL$1,E104=$AM$1,E104=$BL$1,E105=$AM$1,E105=$BL$1),0,1)))</f>
        <v/>
      </c>
      <c r="BO102" s="3" t="str">
        <f>IF($A102&gt;='576way_Regular Symbol(2wild)'!H$16,"",IF(F102=0,"",IF(OR(F102=$AM$1,F102=$BL$1,F103=$AM$1,F103=$BL$1,F104=$AM$1,F104=$BL$1,F105=$AM$1,F105=$BL$1),0,1)))</f>
        <v/>
      </c>
      <c r="BP102" s="6"/>
      <c r="BQ102" s="3" t="str">
        <f>IF($A102&gt;='576way_Regular Symbol(2wild)'!D$16,"",IF(B102=0,"",IF(OR(B102=$BQ$1,B102=$BR$1,B103=$BQ$1,B103=$BR$1,B104=$BQ$1,B104=$BR$1),0,1)))</f>
        <v/>
      </c>
      <c r="BR102" s="3" t="str">
        <f>IF($A102&gt;='576way_Regular Symbol(2wild)'!E$16,"",IF(C102=0,"",IF(OR(C102=$BQ$1,C102=$BR$1,C103=$BQ$1,C103=$BR$1,C104=$BQ$1,C104=$BR$1),0,1)))</f>
        <v/>
      </c>
      <c r="BS102" s="3" t="str">
        <f>IF($A102&gt;='576way_Regular Symbol(2wild)'!F$16,"",IF(D102=0,"",IF(OR(D102=$BQ$1,D102=$BR$1,D103=$BQ$1,D103=$BR$1,D104=$BQ$1,D104=$BR$1,D105=$BQ$1,D105=$BR$1),0,1)))</f>
        <v/>
      </c>
      <c r="BT102" s="3" t="str">
        <f>IF($A102&gt;='576way_Regular Symbol(2wild)'!G$16,"",IF(E102=0,"",IF(OR(E102=$BQ$1,E102=$BR$1,E103=$BQ$1,E103=$BR$1,E104=$BQ$1,E104=$BR$1,E105=$BQ$1,E105=$BR$1),0,1)))</f>
        <v/>
      </c>
      <c r="BU102" s="3" t="str">
        <f>IF($A102&gt;='576way_Regular Symbol(2wild)'!H$16,"",IF(F102=0,"",IF(OR(F102=$BQ$1,F102=$BR$1,F103=$BQ$1,F103=$BR$1,F104=$BQ$1,F104=$BR$1,F105=$BQ$1,F105=$BR$1),0,1)))</f>
        <v/>
      </c>
      <c r="BV102" s="6"/>
      <c r="BW102" s="3" t="str">
        <f>IF($A102&gt;='576way_Regular Symbol(2wild)'!D$16,"",IF(B102=0,"",IF(OR(B102=$BW$1,B103=$BW$1,B104=$BW$1,B102=$BX$1,B103=$BX$1,B104=$BX$1),0,1)))</f>
        <v/>
      </c>
      <c r="BX102" s="3" t="str">
        <f>IF($A102&gt;='576way_Regular Symbol(2wild)'!E$16,"",IF(C102=0,"",IF(OR(C102=$BW$1,C103=$BW$1,C104=$BW$1,C102=$BX$1,C103=$BX$1,C104=$BX$1),0,1)))</f>
        <v/>
      </c>
      <c r="BY102" s="3" t="str">
        <f>IF($A102&gt;='576way_Regular Symbol(2wild)'!F$16,"",IF(D102=0,"",IF(OR(D102=$BW$1,D103=$BW$1,D104=$BW$1,D102=$BX$1,D103=$BX$1,D104=$BX$1,D105=$BW$1,D105=$BX$1),0,1)))</f>
        <v/>
      </c>
      <c r="BZ102" s="3" t="str">
        <f>IF($A102&gt;='576way_Regular Symbol(2wild)'!G$16,"",IF(E102=0,"",IF(OR(E102=$BW$1,E103=$BW$1,E104=$BW$1,E102=$BX$1,E103=$BX$1,E104=$BX$1,E105=$BW$1,E105=$BX$1),0,1)))</f>
        <v/>
      </c>
      <c r="CA102" s="3" t="str">
        <f>IF($A102&gt;='576way_Regular Symbol(2wild)'!H$16,"",IF(F102=0,"",IF(OR(F102=$BW$1,F103=$BW$1,F104=$BW$1,F102=$BX$1,F103=$BX$1,F104=$BX$1,F105=$BW$1,F105=$BX$1),0,1)))</f>
        <v/>
      </c>
      <c r="CB102" s="6"/>
      <c r="CC102" s="3" t="str">
        <f>IF($A102&gt;='576way_Regular Symbol(2wild)'!D$16,"",IF(B102=0,"",IF(OR(B102=$BW$1,B103=$BW$1,B104=$BW$1,B102=$CD$1,B103=$CD$1,B104=$CD$1),0,1)))</f>
        <v/>
      </c>
      <c r="CD102" s="3" t="str">
        <f>IF($A102&gt;='576way_Regular Symbol(2wild)'!E$16,"",IF(C102=0,"",IF(OR(C102=$BW$1,C103=$BW$1,C104=$BW$1,C102=$CD$1,C103=$CD$1,C104=$CD$1),0,1)))</f>
        <v/>
      </c>
      <c r="CE102" s="3" t="str">
        <f>IF($A102&gt;='576way_Regular Symbol(2wild)'!F$16,"",IF(D102=0,"",IF(OR(D102=$BW$1,D103=$BW$1,D104=$BW$1,D102=$CD$1,D103=$CD$1,D104=$CD$1,D105=$BW$1,D105=$CD$1),0,1)))</f>
        <v/>
      </c>
      <c r="CF102" s="3" t="str">
        <f>IF($A102&gt;='576way_Regular Symbol(2wild)'!G$16,"",IF(E102=0,"",IF(OR(E102=$BW$1,E103=$BW$1,E104=$BW$1,E102=$CD$1,E103=$CD$1,E104=$CD$1,E105=$BW$1,E105=$CD$1),0,1)))</f>
        <v/>
      </c>
      <c r="CG102" s="3" t="str">
        <f>IF($A102&gt;='576way_Regular Symbol(2wild)'!H$16,"",IF(F102=0,"",IF(OR(F102=$BW$1,F103=$BW$1,F104=$BW$1,F102=$CD$1,F103=$CD$1,F104=$CD$1,F105=$BW$1,F105=$CD$1),0,1)))</f>
        <v/>
      </c>
      <c r="CH102" s="6"/>
      <c r="CI102" s="3" t="str">
        <f>IF($A102&gt;='576way_Regular Symbol(2wild)'!D$16,"",IF(B102=0,"",IF(OR(B102=$BW$1,B103=$BW$1,B104=$BW$1,B102=$CJ$1,B103=$CJ$1,B104=$CJ$1),0,1)))</f>
        <v/>
      </c>
      <c r="CJ102" s="3" t="str">
        <f>IF($A102&gt;='576way_Regular Symbol(2wild)'!E$16,"",IF(C102=0,"",IF(OR(C102=$BW$1,C103=$BW$1,C104=$BW$1,C102=$CJ$1,C103=$CJ$1,C104=$CJ$1),0,1)))</f>
        <v/>
      </c>
      <c r="CK102" s="3" t="str">
        <f>IF($A102&gt;='576way_Regular Symbol(2wild)'!F$16,"",IF(D102=0,"",IF(OR(D102=$BW$1,D103=$BW$1,D104=$BW$1,D102=$CJ$1,D103=$CJ$1,D104=$CJ$1,D105=$BW$1,D105=$CJ$1),0,1)))</f>
        <v/>
      </c>
      <c r="CL102" s="3" t="str">
        <f>IF($A102&gt;='576way_Regular Symbol(2wild)'!G$16,"",IF(E102=0,"",IF(OR(E102=$BW$1,E103=$BW$1,E104=$BW$1,E102=$CJ$1,E103=$CJ$1,E104=$CJ$1,E105=$BW$1,E105=$CJ$1),0,1)))</f>
        <v/>
      </c>
      <c r="CM102" s="3" t="str">
        <f>IF($A102&gt;='576way_Regular Symbol(2wild)'!H$16,"",IF(F102=0,"",IF(OR(F102=$BW$1,F103=$BW$1,F104=$BW$1,F102=$CJ$1,F103=$CJ$1,F104=$CJ$1,F105=$BW$1,F105=$CJ$1),0,1)))</f>
        <v/>
      </c>
      <c r="CN102" s="6"/>
      <c r="CO102" s="3" t="str">
        <f>IF($A102&gt;='576way_Regular Symbol(2wild)'!D$16,"",IF(B102=0,"",IF(OR(B102=$BW$1,B103=$BW$1,B104=$BW$1,B102=$CP$1,B103=$CP$1,B104=$CP$1),0,1)))</f>
        <v/>
      </c>
      <c r="CP102" s="3" t="str">
        <f>IF($A102&gt;='576way_Regular Symbol(2wild)'!E$16,"",IF(C102=0,"",IF(OR(C102=$BW$1,C103=$BW$1,C104=$BW$1,C102=$CP$1,C103=$CP$1,C104=$CP$1),0,1)))</f>
        <v/>
      </c>
      <c r="CQ102" s="3" t="str">
        <f>IF($A102&gt;='576way_Regular Symbol(2wild)'!F$16,"",IF(D102=0,"",IF(OR(D102=$BW$1,D103=$BW$1,D104=$BW$1,D102=$CP$1,D103=$CP$1,D104=$CP$1,D105=$BW$1,D105=$CP$1),0,1)))</f>
        <v/>
      </c>
      <c r="CR102" s="3" t="str">
        <f>IF($A102&gt;='576way_Regular Symbol(2wild)'!G$16,"",IF(E102=0,"",IF(OR(E102=$BW$1,E103=$BW$1,E104=$BW$1,E102=$CP$1,E103=$CP$1,E104=$CP$1,E105=$BW$1,E105=$CP$1),0,1)))</f>
        <v/>
      </c>
      <c r="CS102" s="3" t="str">
        <f>IF($A102&gt;='576way_Regular Symbol(2wild)'!H$16,"",IF(F102=0,"",IF(OR(F102=$BW$1,F103=$BW$1,F104=$BW$1,F102=$CP$1,F103=$CP$1,F104=$CP$1,F105=$BW$1,F105=$CP$1),0,1)))</f>
        <v/>
      </c>
      <c r="CT102" s="6"/>
      <c r="CU102" s="3" t="str">
        <f>IF($A102&gt;='576way_Regular Symbol(2wild)'!D$16,"",IF(B102=0,"",IF(OR(B102=$BW$1,B103=$BW$1,B104=$BW$1,B102=$CV$1,B103=$CV$1,B104=$CV$1),0,1)))</f>
        <v/>
      </c>
      <c r="CV102" s="3" t="str">
        <f>IF($A102&gt;='576way_Regular Symbol(2wild)'!E$16,"",IF(C102=0,"",IF(OR(C102=$BW$1,C103=$BW$1,C104=$BW$1,C102=$CV$1,C103=$CV$1,C104=$CV$1),0,1)))</f>
        <v/>
      </c>
      <c r="CW102" s="3" t="str">
        <f>IF($A102&gt;='576way_Regular Symbol(2wild)'!F$16,"",IF(D102=0,"",IF(OR(D102=$BW$1,D103=$BW$1,D104=$BW$1,D102=$CV$1,D103=$CV$1,D104=$CV$1,D105=$BW$1,D105=$CV$1),0,1)))</f>
        <v/>
      </c>
      <c r="CX102" s="3" t="str">
        <f>IF($A102&gt;='576way_Regular Symbol(2wild)'!G$16,"",IF(E102=0,"",IF(OR(E102=$BW$1,E103=$BW$1,E104=$BW$1,E102=$CV$1,E103=$CV$1,E104=$CV$1,E105=$BW$1,E105=$CV$1),0,1)))</f>
        <v/>
      </c>
      <c r="CY102" s="3" t="str">
        <f>IF($A102&gt;='576way_Regular Symbol(2wild)'!H$16,"",IF(F102=0,"",IF(OR(F102=$BW$1,F103=$BW$1,F104=$BW$1,F102=$CV$1,F103=$CV$1,F104=$CV$1,F105=$BW$1,F105=$CV$1),0,1)))</f>
        <v/>
      </c>
    </row>
    <row r="103" spans="1:103">
      <c r="AS103" s="344" t="str">
        <f>IF($A103&gt;='576way_Regular Symbol(2wild)'!D$16,"",IF(B103=0,"",IF(OR(B103=$AM$1,B103=$AT$1,B104=$AM$1,B104=$AT$1,B105=$AM$1,B105=$AT$1),0,1)))</f>
        <v/>
      </c>
      <c r="AT103" s="344" t="str">
        <f>IF($A103&gt;='576way_Regular Symbol(2wild)'!E$16,"",IF(C103=0,"",IF(OR(C103=$AM$1,C103=$AT$1,C104=$AM$1,C104=$AT$1,C105=$AM$1,C105=$AT$1),0,1)))</f>
        <v/>
      </c>
      <c r="AU103" s="3" t="str">
        <f>IF($A103&gt;='576way_Regular Symbol(2wild)'!F$16,"",IF(D103=0,"",IF(OR(D103=$AM$1,D103=$AT$1,D104=$AM$1,D104=$AT$1,D105=$AM$1,D105=$AT$1,D106=$AM$1,D106=$AT$1),0,1)))</f>
        <v/>
      </c>
      <c r="AV103" s="3" t="str">
        <f>IF($A103&gt;='576way_Regular Symbol(2wild)'!G$16,"",IF(E103=0,"",IF(OR(E103=$AM$1,E103=$AT$1,E104=$AM$1,E104=$AT$1,E105=$AM$1,E105=$AT$1,E106=$AM$1,E106=$AT$1),0,1)))</f>
        <v/>
      </c>
      <c r="AW103" s="3" t="str">
        <f>IF($A103&gt;='576way_Regular Symbol(2wild)'!H$16,"",IF(F103=0,"",IF(OR(F103=$AM$1,F103=$AT$1,F104=$AM$1,F104=$AT$1,F105=$AM$1,F105=$AT$1,F106=$AM$1,F106=$AT$1),0,1)))</f>
        <v/>
      </c>
      <c r="AY103" s="6"/>
      <c r="AZ103" s="6"/>
      <c r="BA103" s="6"/>
      <c r="BB103" s="6"/>
      <c r="BC103" s="6"/>
      <c r="BD103" s="6"/>
      <c r="BE103" s="344" t="str">
        <f>IF($A103&gt;='576way_Regular Symbol(2wild)'!D$16,"",IF(B103=0,"",IF(OR(B103=$AM$1,B103=$BF$1,B104=$AM$1,B104=$BF$1,B105=$AM$1,B105=$BF$1),0,1)))</f>
        <v/>
      </c>
      <c r="BF103" s="344" t="str">
        <f>IF($A103&gt;='576way_Regular Symbol(2wild)'!E$16,"",IF(C103=0,"",IF(OR(C103=$AM$1,C103=$BF$1,C104=$AM$1,C104=$BF$1,C105=$AM$1,C105=$BF$1),0,1)))</f>
        <v/>
      </c>
      <c r="BG103" s="3" t="str">
        <f>IF($A103&gt;='576way_Regular Symbol(2wild)'!F$16,"",IF(D103=0,"",COUNTIF(D103:D106,$BF$1)))</f>
        <v/>
      </c>
      <c r="BH103" s="3" t="str">
        <f>IF($A103&gt;='576way_Regular Symbol(2wild)'!G$16,"",IF(E103=0,"",COUNTIF(E103:E106,$BF$1)))</f>
        <v/>
      </c>
      <c r="BI103" s="3" t="str">
        <f>IF($A103&gt;='576way_Regular Symbol(2wild)'!H$16,"",IF(F103=0,"",COUNTIF(F103:F106,$BF$1)))</f>
        <v/>
      </c>
      <c r="BJ103" s="6"/>
      <c r="BK103" s="344" t="str">
        <f>IF($A103&gt;='576way_Regular Symbol(2wild)'!D$16,"",IF(B103=0,"",IF(OR(B103=$AM$1,B103=$BL$1,B104=$AM$1,B104=$BL$1,B105=$AM$1,B105=$BL$1),0,1)))</f>
        <v/>
      </c>
      <c r="BL103" s="344" t="str">
        <f>IF($A103&gt;='576way_Regular Symbol(2wild)'!E$16,"",IF(C103=0,"",IF(OR(C103=$AM$1,C103=$BL$1,C104=$AM$1,C104=$BL$1,C105=$AM$1,C105=$BL$1),0,1)))</f>
        <v/>
      </c>
      <c r="BM103" s="3" t="str">
        <f>IF($A103&gt;='576way_Regular Symbol(2wild)'!F$16,"",IF(D103=0,"",IF(OR(D103=$AM$1,D103=$BL$1,D104=$AM$1,D104=$BL$1,D105=$AM$1,D105=$BL$1,D106=$AM$1,D106=$BL$1),0,1)))</f>
        <v/>
      </c>
      <c r="BN103" s="3" t="str">
        <f>IF($A103&gt;='576way_Regular Symbol(2wild)'!G$16,"",IF(E103=0,"",IF(OR(E103=$AM$1,E103=$BL$1,E104=$AM$1,E104=$BL$1,E105=$AM$1,E105=$BL$1,E106=$AM$1,E106=$BL$1),0,1)))</f>
        <v/>
      </c>
      <c r="BO103" s="3" t="str">
        <f>IF($A103&gt;='576way_Regular Symbol(2wild)'!H$16,"",IF(F103=0,"",IF(OR(F103=$AM$1,F103=$BL$1,F104=$AM$1,F104=$BL$1,F105=$AM$1,F105=$BL$1,F106=$AM$1,F106=$BL$1),0,1)))</f>
        <v/>
      </c>
      <c r="BP103" s="6"/>
      <c r="BQ103" s="3" t="str">
        <f>IF($A103&gt;='576way_Regular Symbol(2wild)'!D$16,"",IF(B103=0,"",IF(OR(B103=$BQ$1,B103=$BR$1,B104=$BQ$1,B104=$BR$1,B105=$BQ$1,B105=$BR$1),0,1)))</f>
        <v/>
      </c>
      <c r="BR103" s="3" t="str">
        <f>IF($A103&gt;='576way_Regular Symbol(2wild)'!E$16,"",IF(C103=0,"",IF(OR(C103=$BQ$1,C103=$BR$1,C104=$BQ$1,C104=$BR$1,C105=$BQ$1,C105=$BR$1),0,1)))</f>
        <v/>
      </c>
      <c r="BS103" s="3" t="str">
        <f>IF($A103&gt;='576way_Regular Symbol(2wild)'!F$16,"",IF(D103=0,"",IF(OR(D103=$BQ$1,D103=$BR$1,D104=$BQ$1,D104=$BR$1,D105=$BQ$1,D105=$BR$1,D106=$BQ$1,D106=$BR$1),0,1)))</f>
        <v/>
      </c>
      <c r="BT103" s="3" t="str">
        <f>IF($A103&gt;='576way_Regular Symbol(2wild)'!G$16,"",IF(E103=0,"",IF(OR(E103=$BQ$1,E103=$BR$1,E104=$BQ$1,E104=$BR$1,E105=$BQ$1,E105=$BR$1,E106=$BQ$1,E106=$BR$1),0,1)))</f>
        <v/>
      </c>
      <c r="BU103" s="3" t="str">
        <f>IF($A103&gt;='576way_Regular Symbol(2wild)'!H$16,"",IF(F103=0,"",IF(OR(F103=$BQ$1,F103=$BR$1,F104=$BQ$1,F104=$BR$1,F105=$BQ$1,F105=$BR$1,F106=$BQ$1,F106=$BR$1),0,1)))</f>
        <v/>
      </c>
      <c r="BV103" s="6"/>
      <c r="BW103" s="3" t="str">
        <f>IF($A103&gt;='576way_Regular Symbol(2wild)'!D$16,"",IF(B103=0,"",IF(OR(B103=$BW$1,B104=$BW$1,B105=$BW$1,B103=$BX$1,B104=$BX$1,B105=$BX$1),0,1)))</f>
        <v/>
      </c>
      <c r="BX103" s="3" t="str">
        <f>IF($A103&gt;='576way_Regular Symbol(2wild)'!E$16,"",IF(C103=0,"",IF(OR(C103=$BW$1,C104=$BW$1,C105=$BW$1,C103=$BX$1,C104=$BX$1,C105=$BX$1),0,1)))</f>
        <v/>
      </c>
      <c r="BY103" s="3" t="str">
        <f>IF($A103&gt;='576way_Regular Symbol(2wild)'!F$16,"",IF(D103=0,"",IF(OR(D103=$BW$1,D104=$BW$1,D105=$BW$1,D103=$BX$1,D104=$BX$1,D105=$BX$1,D106=$BW$1,D106=$BX$1),0,1)))</f>
        <v/>
      </c>
      <c r="BZ103" s="3" t="str">
        <f>IF($A103&gt;='576way_Regular Symbol(2wild)'!G$16,"",IF(E103=0,"",IF(OR(E103=$BW$1,E104=$BW$1,E105=$BW$1,E103=$BX$1,E104=$BX$1,E105=$BX$1,E106=$BW$1,E106=$BX$1),0,1)))</f>
        <v/>
      </c>
      <c r="CA103" s="3" t="str">
        <f>IF($A103&gt;='576way_Regular Symbol(2wild)'!H$16,"",IF(F103=0,"",IF(OR(F103=$BW$1,F104=$BW$1,F105=$BW$1,F103=$BX$1,F104=$BX$1,F105=$BX$1,F106=$BW$1,F106=$BX$1),0,1)))</f>
        <v/>
      </c>
      <c r="CB103" s="6"/>
      <c r="CC103" s="3" t="str">
        <f>IF($A103&gt;='576way_Regular Symbol(2wild)'!D$16,"",IF(B103=0,"",IF(OR(B103=$BW$1,B104=$BW$1,B105=$BW$1,B103=$CD$1,B104=$CD$1,B105=$CD$1),0,1)))</f>
        <v/>
      </c>
      <c r="CD103" s="3" t="str">
        <f>IF($A103&gt;='576way_Regular Symbol(2wild)'!E$16,"",IF(C103=0,"",IF(OR(C103=$BW$1,C104=$BW$1,C105=$BW$1,C103=$CD$1,C104=$CD$1,C105=$CD$1),0,1)))</f>
        <v/>
      </c>
      <c r="CE103" s="3" t="str">
        <f>IF($A103&gt;='576way_Regular Symbol(2wild)'!F$16,"",IF(D103=0,"",IF(OR(D103=$BW$1,D104=$BW$1,D105=$BW$1,D103=$CD$1,D104=$CD$1,D105=$CD$1,D106=$BW$1,D106=$CD$1),0,1)))</f>
        <v/>
      </c>
      <c r="CF103" s="3" t="str">
        <f>IF($A103&gt;='576way_Regular Symbol(2wild)'!G$16,"",IF(E103=0,"",IF(OR(E103=$BW$1,E104=$BW$1,E105=$BW$1,E103=$CD$1,E104=$CD$1,E105=$CD$1,E106=$BW$1,E106=$CD$1),0,1)))</f>
        <v/>
      </c>
      <c r="CG103" s="3" t="str">
        <f>IF($A103&gt;='576way_Regular Symbol(2wild)'!H$16,"",IF(F103=0,"",IF(OR(F103=$BW$1,F104=$BW$1,F105=$BW$1,F103=$CD$1,F104=$CD$1,F105=$CD$1,F106=$BW$1,F106=$CD$1),0,1)))</f>
        <v/>
      </c>
      <c r="CH103" s="6"/>
      <c r="CI103" s="3" t="str">
        <f>IF($A103&gt;='576way_Regular Symbol(2wild)'!D$16,"",IF(B103=0,"",IF(OR(B103=$BW$1,B104=$BW$1,B105=$BW$1,B103=$CJ$1,B104=$CJ$1,B105=$CJ$1),0,1)))</f>
        <v/>
      </c>
      <c r="CJ103" s="3" t="str">
        <f>IF($A103&gt;='576way_Regular Symbol(2wild)'!E$16,"",IF(C103=0,"",IF(OR(C103=$BW$1,C104=$BW$1,C105=$BW$1,C103=$CJ$1,C104=$CJ$1,C105=$CJ$1),0,1)))</f>
        <v/>
      </c>
      <c r="CK103" s="3" t="str">
        <f>IF($A103&gt;='576way_Regular Symbol(2wild)'!F$16,"",IF(D103=0,"",IF(OR(D103=$BW$1,D104=$BW$1,D105=$BW$1,D103=$CJ$1,D104=$CJ$1,D105=$CJ$1,D106=$BW$1,D106=$CJ$1),0,1)))</f>
        <v/>
      </c>
      <c r="CL103" s="3" t="str">
        <f>IF($A103&gt;='576way_Regular Symbol(2wild)'!G$16,"",IF(E103=0,"",IF(OR(E103=$BW$1,E104=$BW$1,E105=$BW$1,E103=$CJ$1,E104=$CJ$1,E105=$CJ$1,E106=$BW$1,E106=$CJ$1),0,1)))</f>
        <v/>
      </c>
      <c r="CM103" s="3" t="str">
        <f>IF($A103&gt;='576way_Regular Symbol(2wild)'!H$16,"",IF(F103=0,"",IF(OR(F103=$BW$1,F104=$BW$1,F105=$BW$1,F103=$CJ$1,F104=$CJ$1,F105=$CJ$1,F106=$BW$1,F106=$CJ$1),0,1)))</f>
        <v/>
      </c>
      <c r="CN103" s="6"/>
      <c r="CO103" s="3" t="str">
        <f>IF($A103&gt;='576way_Regular Symbol(2wild)'!D$16,"",IF(B103=0,"",IF(OR(B103=$BW$1,B104=$BW$1,B105=$BW$1,B103=$CP$1,B104=$CP$1,B105=$CP$1),0,1)))</f>
        <v/>
      </c>
      <c r="CP103" s="3" t="str">
        <f>IF($A103&gt;='576way_Regular Symbol(2wild)'!E$16,"",IF(C103=0,"",IF(OR(C103=$BW$1,C104=$BW$1,C105=$BW$1,C103=$CP$1,C104=$CP$1,C105=$CP$1),0,1)))</f>
        <v/>
      </c>
      <c r="CQ103" s="3" t="str">
        <f>IF($A103&gt;='576way_Regular Symbol(2wild)'!F$16,"",IF(D103=0,"",IF(OR(D103=$BW$1,D104=$BW$1,D105=$BW$1,D103=$CP$1,D104=$CP$1,D105=$CP$1,D106=$BW$1,D106=$CP$1),0,1)))</f>
        <v/>
      </c>
      <c r="CR103" s="3" t="str">
        <f>IF($A103&gt;='576way_Regular Symbol(2wild)'!G$16,"",IF(E103=0,"",IF(OR(E103=$BW$1,E104=$BW$1,E105=$BW$1,E103=$CP$1,E104=$CP$1,E105=$CP$1,E106=$BW$1,E106=$CP$1),0,1)))</f>
        <v/>
      </c>
      <c r="CS103" s="3" t="str">
        <f>IF($A103&gt;='576way_Regular Symbol(2wild)'!H$16,"",IF(F103=0,"",IF(OR(F103=$BW$1,F104=$BW$1,F105=$BW$1,F103=$CP$1,F104=$CP$1,F105=$CP$1,F106=$BW$1,F106=$CP$1),0,1)))</f>
        <v/>
      </c>
      <c r="CT103" s="6"/>
      <c r="CU103" s="3" t="str">
        <f>IF($A103&gt;='576way_Regular Symbol(2wild)'!D$16,"",IF(B103=0,"",IF(OR(B103=$BW$1,B104=$BW$1,B105=$BW$1,B103=$CV$1,B104=$CV$1,B105=$CV$1),0,1)))</f>
        <v/>
      </c>
      <c r="CV103" s="3" t="str">
        <f>IF($A103&gt;='576way_Regular Symbol(2wild)'!E$16,"",IF(C103=0,"",IF(OR(C103=$BW$1,C104=$BW$1,C105=$BW$1,C103=$CV$1,C104=$CV$1,C105=$CV$1),0,1)))</f>
        <v/>
      </c>
      <c r="CW103" s="3" t="str">
        <f>IF($A103&gt;='576way_Regular Symbol(2wild)'!F$16,"",IF(D103=0,"",IF(OR(D103=$BW$1,D104=$BW$1,D105=$BW$1,D103=$CV$1,D104=$CV$1,D105=$CV$1,D106=$BW$1,D106=$CV$1),0,1)))</f>
        <v/>
      </c>
      <c r="CX103" s="3" t="str">
        <f>IF($A103&gt;='576way_Regular Symbol(2wild)'!G$16,"",IF(E103=0,"",IF(OR(E103=$BW$1,E104=$BW$1,E105=$BW$1,E103=$CV$1,E104=$CV$1,E105=$CV$1,E106=$BW$1,E106=$CV$1),0,1)))</f>
        <v/>
      </c>
      <c r="CY103" s="3" t="str">
        <f>IF($A103&gt;='576way_Regular Symbol(2wild)'!H$16,"",IF(F103=0,"",IF(OR(F103=$BW$1,F104=$BW$1,F105=$BW$1,F103=$CV$1,F104=$CV$1,F105=$CV$1,F106=$BW$1,F106=$CV$1),0,1)))</f>
        <v/>
      </c>
    </row>
    <row r="104" spans="1:103">
      <c r="AS104" s="344" t="str">
        <f>IF($A104&gt;='576way_Regular Symbol(2wild)'!D$16,"",IF(B104=0,"",IF(OR(B104=$AM$1,B104=$AT$1,B105=$AM$1,B105=$AT$1,B106=$AM$1,B106=$AT$1),0,1)))</f>
        <v/>
      </c>
      <c r="AT104" s="344" t="str">
        <f>IF($A104&gt;='576way_Regular Symbol(2wild)'!E$16,"",IF(C104=0,"",IF(OR(C104=$AM$1,C104=$AT$1,C105=$AM$1,C105=$AT$1,C106=$AM$1,C106=$AT$1),0,1)))</f>
        <v/>
      </c>
      <c r="AU104" s="3" t="str">
        <f>IF($A104&gt;='576way_Regular Symbol(2wild)'!F$16,"",IF(D104=0,"",IF(OR(D104=$AM$1,D104=$AT$1,D105=$AM$1,D105=$AT$1,D106=$AM$1,D106=$AT$1,D107=$AM$1,D107=$AT$1),0,1)))</f>
        <v/>
      </c>
      <c r="AV104" s="3" t="str">
        <f>IF($A104&gt;='576way_Regular Symbol(2wild)'!G$16,"",IF(E104=0,"",IF(OR(E104=$AM$1,E104=$AT$1,E105=$AM$1,E105=$AT$1,E106=$AM$1,E106=$AT$1,E107=$AM$1,E107=$AT$1),0,1)))</f>
        <v/>
      </c>
      <c r="AW104" s="3" t="str">
        <f>IF($A104&gt;='576way_Regular Symbol(2wild)'!H$16,"",IF(F104=0,"",IF(OR(F104=$AM$1,F104=$AT$1,F105=$AM$1,F105=$AT$1,F106=$AM$1,F106=$AT$1,F107=$AM$1,F107=$AT$1),0,1)))</f>
        <v/>
      </c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3" t="str">
        <f>IF($A104&gt;='576way_Regular Symbol(2wild)'!D$16,"",IF(B104=0,"",IF(OR(B104=$BQ$1,B104=$BR$1,B105=$BQ$1,B105=$BR$1,B106=$BQ$1,B106=$BR$1),0,1)))</f>
        <v/>
      </c>
      <c r="BR104" s="3" t="str">
        <f>IF($A104&gt;='576way_Regular Symbol(2wild)'!E$16,"",IF(C104=0,"",IF(OR(C104=$BQ$1,C104=$BR$1,C105=$BQ$1,C105=$BR$1,C106=$BQ$1,C106=$BR$1),0,1)))</f>
        <v/>
      </c>
      <c r="BS104" s="3" t="str">
        <f>IF($A104&gt;='576way_Regular Symbol(2wild)'!F$16,"",IF(D104=0,"",IF(OR(D104=$BQ$1,D104=$BR$1,D105=$BQ$1,D105=$BR$1,D106=$BQ$1,D106=$BR$1,D107=$BQ$1,D107=$BR$1),0,1)))</f>
        <v/>
      </c>
      <c r="BT104" s="3" t="str">
        <f>IF($A104&gt;='576way_Regular Symbol(2wild)'!G$16,"",IF(E104=0,"",IF(OR(E104=$BQ$1,E104=$BR$1,E105=$BQ$1,E105=$BR$1,E106=$BQ$1,E106=$BR$1,E107=$BQ$1,E107=$BR$1),0,1)))</f>
        <v/>
      </c>
      <c r="BU104" s="3" t="str">
        <f>IF($A104&gt;='576way_Regular Symbol(2wild)'!H$16,"",IF(F104=0,"",IF(OR(F104=$BQ$1,F104=$BR$1,F105=$BQ$1,F105=$BR$1,F106=$BQ$1,F106=$BR$1,F107=$BQ$1,F107=$BR$1),0,1)))</f>
        <v/>
      </c>
      <c r="BV104" s="6"/>
      <c r="BW104" s="3" t="str">
        <f>IF($A104&gt;='576way_Regular Symbol(2wild)'!D$16,"",IF(B104=0,"",IF(OR(B104=$BW$1,B105=$BW$1,B106=$BW$1,B104=$BX$1,B105=$BX$1,B106=$BX$1),0,1)))</f>
        <v/>
      </c>
      <c r="BX104" s="3" t="str">
        <f>IF($A104&gt;='576way_Regular Symbol(2wild)'!E$16,"",IF(C104=0,"",IF(OR(C104=$BW$1,C105=$BW$1,C106=$BW$1,C104=$BX$1,C105=$BX$1,C106=$BX$1),0,1)))</f>
        <v/>
      </c>
      <c r="BY104" s="3" t="str">
        <f>IF($A104&gt;='576way_Regular Symbol(2wild)'!F$16,"",IF(D104=0,"",IF(OR(D104=$BW$1,D105=$BW$1,D106=$BW$1,D104=$BX$1,D105=$BX$1,D106=$BX$1,D107=$BW$1,D107=$BX$1),0,1)))</f>
        <v/>
      </c>
      <c r="BZ104" s="3" t="str">
        <f>IF($A104&gt;='576way_Regular Symbol(2wild)'!G$16,"",IF(E104=0,"",IF(OR(E104=$BW$1,E105=$BW$1,E106=$BW$1,E104=$BX$1,E105=$BX$1,E106=$BX$1,E107=$BW$1,E107=$BX$1),0,1)))</f>
        <v/>
      </c>
      <c r="CA104" s="3" t="str">
        <f>IF($A104&gt;='576way_Regular Symbol(2wild)'!H$16,"",IF(F104=0,"",IF(OR(F104=$BW$1,F105=$BW$1,F106=$BW$1,F104=$BX$1,F105=$BX$1,F106=$BX$1,F107=$BW$1,F107=$BX$1),0,1)))</f>
        <v/>
      </c>
      <c r="CB104" s="6"/>
      <c r="CC104" s="3" t="str">
        <f>IF($A104&gt;='576way_Regular Symbol(2wild)'!D$16,"",IF(B104=0,"",IF(OR(B104=$BW$1,B105=$BW$1,B106=$BW$1,B104=$CD$1,B105=$CD$1,B106=$CD$1),0,1)))</f>
        <v/>
      </c>
      <c r="CD104" s="3" t="str">
        <f>IF($A104&gt;='576way_Regular Symbol(2wild)'!E$16,"",IF(C104=0,"",IF(OR(C104=$BW$1,C105=$BW$1,C106=$BW$1,C104=$CD$1,C105=$CD$1,C106=$CD$1),0,1)))</f>
        <v/>
      </c>
      <c r="CE104" s="3" t="str">
        <f>IF($A104&gt;='576way_Regular Symbol(2wild)'!F$16,"",IF(D104=0,"",IF(OR(D104=$BW$1,D105=$BW$1,D106=$BW$1,D104=$CD$1,D105=$CD$1,D106=$CD$1,D107=$BW$1,D107=$CD$1),0,1)))</f>
        <v/>
      </c>
      <c r="CF104" s="3" t="str">
        <f>IF($A104&gt;='576way_Regular Symbol(2wild)'!G$16,"",IF(E104=0,"",IF(OR(E104=$BW$1,E105=$BW$1,E106=$BW$1,E104=$CD$1,E105=$CD$1,E106=$CD$1,E107=$BW$1,E107=$CD$1),0,1)))</f>
        <v/>
      </c>
      <c r="CG104" s="3" t="str">
        <f>IF($A104&gt;='576way_Regular Symbol(2wild)'!H$16,"",IF(F104=0,"",IF(OR(F104=$BW$1,F105=$BW$1,F106=$BW$1,F104=$CD$1,F105=$CD$1,F106=$CD$1,F107=$BW$1,F107=$CD$1),0,1)))</f>
        <v/>
      </c>
      <c r="CH104" s="6"/>
      <c r="CI104" s="3" t="str">
        <f>IF($A104&gt;='576way_Regular Symbol(2wild)'!D$16,"",IF(B104=0,"",IF(OR(B104=$BW$1,B105=$BW$1,B106=$BW$1,B104=$CJ$1,B105=$CJ$1,B106=$CJ$1),0,1)))</f>
        <v/>
      </c>
      <c r="CJ104" s="3" t="str">
        <f>IF($A104&gt;='576way_Regular Symbol(2wild)'!E$16,"",IF(C104=0,"",IF(OR(C104=$BW$1,C105=$BW$1,C106=$BW$1,C104=$CJ$1,C105=$CJ$1,C106=$CJ$1),0,1)))</f>
        <v/>
      </c>
      <c r="CK104" s="3" t="str">
        <f>IF($A104&gt;='576way_Regular Symbol(2wild)'!F$16,"",IF(D104=0,"",IF(OR(D104=$BW$1,D105=$BW$1,D106=$BW$1,D104=$CJ$1,D105=$CJ$1,D106=$CJ$1,D107=$BW$1,D107=$CJ$1),0,1)))</f>
        <v/>
      </c>
      <c r="CL104" s="3" t="str">
        <f>IF($A104&gt;='576way_Regular Symbol(2wild)'!G$16,"",IF(E104=0,"",IF(OR(E104=$BW$1,E105=$BW$1,E106=$BW$1,E104=$CJ$1,E105=$CJ$1,E106=$CJ$1,E107=$BW$1,E107=$CJ$1),0,1)))</f>
        <v/>
      </c>
      <c r="CM104" s="3" t="str">
        <f>IF($A104&gt;='576way_Regular Symbol(2wild)'!H$16,"",IF(F104=0,"",IF(OR(F104=$BW$1,F105=$BW$1,F106=$BW$1,F104=$CJ$1,F105=$CJ$1,F106=$CJ$1,F107=$BW$1,F107=$CJ$1),0,1)))</f>
        <v/>
      </c>
      <c r="CN104" s="6"/>
      <c r="CO104" s="3" t="str">
        <f>IF($A104&gt;='576way_Regular Symbol(2wild)'!D$16,"",IF(B104=0,"",IF(OR(B104=$BW$1,B105=$BW$1,B106=$BW$1,B104=$CP$1,B105=$CP$1,B106=$CP$1),0,1)))</f>
        <v/>
      </c>
      <c r="CP104" s="3" t="str">
        <f>IF($A104&gt;='576way_Regular Symbol(2wild)'!E$16,"",IF(C104=0,"",IF(OR(C104=$BW$1,C105=$BW$1,C106=$BW$1,C104=$CP$1,C105=$CP$1,C106=$CP$1),0,1)))</f>
        <v/>
      </c>
      <c r="CQ104" s="3" t="str">
        <f>IF($A104&gt;='576way_Regular Symbol(2wild)'!F$16,"",IF(D104=0,"",IF(OR(D104=$BW$1,D105=$BW$1,D106=$BW$1,D104=$CP$1,D105=$CP$1,D106=$CP$1,D107=$BW$1,D107=$CP$1),0,1)))</f>
        <v/>
      </c>
      <c r="CR104" s="3" t="str">
        <f>IF($A104&gt;='576way_Regular Symbol(2wild)'!G$16,"",IF(E104=0,"",IF(OR(E104=$BW$1,E105=$BW$1,E106=$BW$1,E104=$CP$1,E105=$CP$1,E106=$CP$1,E107=$BW$1,E107=$CP$1),0,1)))</f>
        <v/>
      </c>
      <c r="CS104" s="3" t="str">
        <f>IF($A104&gt;='576way_Regular Symbol(2wild)'!H$16,"",IF(F104=0,"",IF(OR(F104=$BW$1,F105=$BW$1,F106=$BW$1,F104=$CP$1,F105=$CP$1,F106=$CP$1,F107=$BW$1,F107=$CP$1),0,1)))</f>
        <v/>
      </c>
      <c r="CT104" s="6"/>
      <c r="CU104" s="3" t="str">
        <f>IF($A104&gt;='576way_Regular Symbol(2wild)'!D$16,"",IF(B104=0,"",IF(OR(B104=$BW$1,B105=$BW$1,B106=$BW$1,B104=$CV$1,B105=$CV$1,B106=$CV$1),0,1)))</f>
        <v/>
      </c>
      <c r="CV104" s="3" t="str">
        <f>IF($A104&gt;='576way_Regular Symbol(2wild)'!E$16,"",IF(C104=0,"",IF(OR(C104=$BW$1,C105=$BW$1,C106=$BW$1,C104=$CV$1,C105=$CV$1,C106=$CV$1),0,1)))</f>
        <v/>
      </c>
      <c r="CW104" s="3" t="str">
        <f>IF($A104&gt;='576way_Regular Symbol(2wild)'!F$16,"",IF(D104=0,"",IF(OR(D104=$BW$1,D105=$BW$1,D106=$BW$1,D104=$CV$1,D105=$CV$1,D106=$CV$1,D107=$BW$1,D107=$CV$1),0,1)))</f>
        <v/>
      </c>
      <c r="CX104" s="3" t="str">
        <f>IF($A104&gt;='576way_Regular Symbol(2wild)'!G$16,"",IF(E104=0,"",IF(OR(E104=$BW$1,E105=$BW$1,E106=$BW$1,E104=$CV$1,E105=$CV$1,E106=$CV$1,E107=$BW$1,E107=$CV$1),0,1)))</f>
        <v/>
      </c>
      <c r="CY104" s="3" t="str">
        <f>IF($A104&gt;='576way_Regular Symbol(2wild)'!H$16,"",IF(F104=0,"",IF(OR(F104=$BW$1,F105=$BW$1,F106=$BW$1,F104=$CV$1,F105=$CV$1,F106=$CV$1,F107=$BW$1,F107=$CV$1),0,1)))</f>
        <v/>
      </c>
    </row>
    <row r="105" spans="1:103">
      <c r="AS105" s="344" t="str">
        <f>IF($A105&gt;='576way_Regular Symbol(2wild)'!D$16,"",IF(B105=0,"",IF(OR(B105=$AM$1,B105=$AT$1,B106=$AM$1,B106=$AT$1,B107=$AM$1,B107=$AT$1),0,1)))</f>
        <v/>
      </c>
      <c r="AT105" s="344" t="str">
        <f>IF($A105&gt;='576way_Regular Symbol(2wild)'!E$16,"",IF(C105=0,"",IF(OR(C105=$AM$1,C105=$AT$1,C106=$AM$1,C106=$AT$1,C107=$AM$1,C107=$AT$1),0,1)))</f>
        <v/>
      </c>
      <c r="AU105" s="3" t="str">
        <f>IF($A105&gt;='576way_Regular Symbol(2wild)'!F$16,"",IF(D105=0,"",IF(OR(D105=$AM$1,D105=$AT$1,D106=$AM$1,D106=$AT$1,D107=$AM$1,D107=$AT$1,D108=$AM$1,D108=$AT$1),0,1)))</f>
        <v/>
      </c>
      <c r="AV105" s="3" t="str">
        <f>IF($A105&gt;='576way_Regular Symbol(2wild)'!G$16,"",IF(E105=0,"",IF(OR(E105=$AM$1,E105=$AT$1,E106=$AM$1,E106=$AT$1,E107=$AM$1,E107=$AT$1,E108=$AM$1,E108=$AT$1),0,1)))</f>
        <v/>
      </c>
      <c r="AW105" s="3" t="str">
        <f>IF($A105&gt;='576way_Regular Symbol(2wild)'!H$16,"",IF(F105=0,"",IF(OR(F105=$AM$1,F105=$AT$1,F106=$AM$1,F106=$AT$1,F107=$AM$1,F107=$AT$1,F108=$AM$1,F108=$AT$1),0,1)))</f>
        <v/>
      </c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3" t="str">
        <f>IF($A105&gt;='576way_Regular Symbol(2wild)'!D$16,"",IF(B105=0,"",IF(OR(B105=$BW$1,B106=$BW$1,B107=$BW$1,B105=$CD$1,B106=$CD$1,B107=$CD$1),0,1)))</f>
        <v/>
      </c>
      <c r="CD105" s="3" t="str">
        <f>IF($A105&gt;='576way_Regular Symbol(2wild)'!E$16,"",IF(C105=0,"",IF(OR(C105=$BW$1,C106=$BW$1,C107=$BW$1,C105=$CD$1,C106=$CD$1,C107=$CD$1),0,1)))</f>
        <v/>
      </c>
      <c r="CE105" s="3" t="str">
        <f>IF($A105&gt;='576way_Regular Symbol(2wild)'!F$16,"",IF(D105=0,"",IF(OR(D105=$BW$1,D106=$BW$1,D107=$BW$1,D105=$CD$1,D106=$CD$1,D107=$CD$1,D108=$BW$1,D108=$CD$1),0,1)))</f>
        <v/>
      </c>
      <c r="CF105" s="3" t="str">
        <f>IF($A105&gt;='576way_Regular Symbol(2wild)'!G$16,"",IF(E105=0,"",IF(OR(E105=$BW$1,E106=$BW$1,E107=$BW$1,E105=$CD$1,E106=$CD$1,E107=$CD$1,E108=$BW$1,E108=$CD$1),0,1)))</f>
        <v/>
      </c>
      <c r="CG105" s="3" t="str">
        <f>IF($A105&gt;='576way_Regular Symbol(2wild)'!H$16,"",IF(F105=0,"",IF(OR(F105=$BW$1,F106=$BW$1,F107=$BW$1,F105=$CD$1,F106=$CD$1,F107=$CD$1,F108=$BW$1,F108=$CD$1),0,1)))</f>
        <v/>
      </c>
      <c r="CH105" s="6"/>
      <c r="CI105" s="3" t="str">
        <f>IF($A105&gt;='576way_Regular Symbol(2wild)'!D$16,"",IF(B105=0,"",IF(OR(B105=$BW$1,B106=$BW$1,B107=$BW$1,B105=$CJ$1,B106=$CJ$1,B107=$CJ$1),0,1)))</f>
        <v/>
      </c>
      <c r="CJ105" s="3" t="str">
        <f>IF($A105&gt;='576way_Regular Symbol(2wild)'!E$16,"",IF(C105=0,"",IF(OR(C105=$BW$1,C106=$BW$1,C107=$BW$1,C105=$CJ$1,C106=$CJ$1,C107=$CJ$1),0,1)))</f>
        <v/>
      </c>
      <c r="CK105" s="3" t="str">
        <f>IF($A105&gt;='576way_Regular Symbol(2wild)'!F$16,"",IF(D105=0,"",IF(OR(D105=$BW$1,D106=$BW$1,D107=$BW$1,D105=$CJ$1,D106=$CJ$1,D107=$CJ$1,D108=$BW$1,D108=$CJ$1),0,1)))</f>
        <v/>
      </c>
      <c r="CL105" s="3" t="str">
        <f>IF($A105&gt;='576way_Regular Symbol(2wild)'!G$16,"",IF(E105=0,"",IF(OR(E105=$BW$1,E106=$BW$1,E107=$BW$1,E105=$CJ$1,E106=$CJ$1,E107=$CJ$1,E108=$BW$1,E108=$CJ$1),0,1)))</f>
        <v/>
      </c>
      <c r="CM105" s="3" t="str">
        <f>IF($A105&gt;='576way_Regular Symbol(2wild)'!H$16,"",IF(F105=0,"",IF(OR(F105=$BW$1,F106=$BW$1,F107=$BW$1,F105=$CJ$1,F106=$CJ$1,F107=$CJ$1,F108=$BW$1,F108=$CJ$1),0,1)))</f>
        <v/>
      </c>
      <c r="CN105" s="6"/>
      <c r="CO105" s="3" t="str">
        <f>IF($A105&gt;='576way_Regular Symbol(2wild)'!D$16,"",IF(B105=0,"",IF(OR(B105=$BW$1,B106=$BW$1,B107=$BW$1,B105=$CP$1,B106=$CP$1,B107=$CP$1),0,1)))</f>
        <v/>
      </c>
      <c r="CP105" s="3" t="str">
        <f>IF($A105&gt;='576way_Regular Symbol(2wild)'!E$16,"",IF(C105=0,"",IF(OR(C105=$BW$1,C106=$BW$1,C107=$BW$1,C105=$CP$1,C106=$CP$1,C107=$CP$1),0,1)))</f>
        <v/>
      </c>
      <c r="CQ105" s="3" t="str">
        <f>IF($A105&gt;='576way_Regular Symbol(2wild)'!F$16,"",IF(D105=0,"",IF(OR(D105=$BW$1,D106=$BW$1,D107=$BW$1,D105=$CP$1,D106=$CP$1,D107=$CP$1,D108=$BW$1,D108=$CP$1),0,1)))</f>
        <v/>
      </c>
      <c r="CR105" s="3" t="str">
        <f>IF($A105&gt;='576way_Regular Symbol(2wild)'!G$16,"",IF(E105=0,"",IF(OR(E105=$BW$1,E106=$BW$1,E107=$BW$1,E105=$CP$1,E106=$CP$1,E107=$CP$1,E108=$BW$1,E108=$CP$1),0,1)))</f>
        <v/>
      </c>
      <c r="CS105" s="3" t="str">
        <f>IF($A105&gt;='576way_Regular Symbol(2wild)'!H$16,"",IF(F105=0,"",IF(OR(F105=$BW$1,F106=$BW$1,F107=$BW$1,F105=$CP$1,F106=$CP$1,F107=$CP$1,F108=$BW$1,F108=$CP$1),0,1)))</f>
        <v/>
      </c>
      <c r="CT105" s="6"/>
      <c r="CU105" s="3" t="str">
        <f>IF($A105&gt;='576way_Regular Symbol(2wild)'!D$16,"",IF(B105=0,"",IF(OR(B105=$BW$1,B106=$BW$1,B107=$BW$1,B105=$CV$1,B106=$CV$1,B107=$CV$1),0,1)))</f>
        <v/>
      </c>
      <c r="CV105" s="3" t="str">
        <f>IF($A105&gt;='576way_Regular Symbol(2wild)'!E$16,"",IF(C105=0,"",IF(OR(C105=$BW$1,C106=$BW$1,C107=$BW$1,C105=$CV$1,C106=$CV$1,C107=$CV$1),0,1)))</f>
        <v/>
      </c>
      <c r="CW105" s="3" t="str">
        <f>IF($A105&gt;='576way_Regular Symbol(2wild)'!F$16,"",IF(D105=0,"",IF(OR(D105=$BW$1,D106=$BW$1,D107=$BW$1,D105=$CV$1,D106=$CV$1,D107=$CV$1,D108=$BW$1,D108=$CV$1),0,1)))</f>
        <v/>
      </c>
      <c r="CX105" s="3" t="str">
        <f>IF($A105&gt;='576way_Regular Symbol(2wild)'!G$16,"",IF(E105=0,"",IF(OR(E105=$BW$1,E106=$BW$1,E107=$BW$1,E105=$CV$1,E106=$CV$1,E107=$CV$1,E108=$BW$1,E108=$CV$1),0,1)))</f>
        <v/>
      </c>
      <c r="CY105" s="3" t="str">
        <f>IF($A105&gt;='576way_Regular Symbol(2wild)'!H$16,"",IF(F105=0,"",IF(OR(F105=$BW$1,F106=$BW$1,F107=$BW$1,F105=$CV$1,F106=$CV$1,F107=$CV$1,F108=$BW$1,F108=$CV$1),0,1)))</f>
        <v/>
      </c>
    </row>
    <row r="106" spans="1:103">
      <c r="AS106" s="344" t="str">
        <f>IF($A106&gt;='576way_Regular Symbol(2wild)'!D$16,"",IF(B106=0,"",IF(OR(B106=$AM$1,B106=$AT$1,B107=$AM$1,B107=$AT$1,B108=$AM$1,B108=$AT$1),0,1)))</f>
        <v/>
      </c>
      <c r="AT106" s="344" t="str">
        <f>IF($A106&gt;='576way_Regular Symbol(2wild)'!E$16,"",IF(C106=0,"",IF(OR(C106=$AM$1,C106=$AT$1,C107=$AM$1,C107=$AT$1,C108=$AM$1,C108=$AT$1),0,1)))</f>
        <v/>
      </c>
      <c r="AU106" s="3" t="str">
        <f>IF($A106&gt;='576way_Regular Symbol(2wild)'!F$16,"",IF(D106=0,"",IF(OR(D106=$AM$1,D106=$AT$1,D107=$AM$1,D107=$AT$1,D108=$AM$1,D108=$AT$1,D109=$AM$1,D109=$AT$1),0,1)))</f>
        <v/>
      </c>
      <c r="AV106" s="3" t="str">
        <f>IF($A106&gt;='576way_Regular Symbol(2wild)'!G$16,"",IF(E106=0,"",IF(OR(E106=$AM$1,E106=$AT$1,E107=$AM$1,E107=$AT$1,E108=$AM$1,E108=$AT$1,E109=$AM$1,E109=$AT$1),0,1)))</f>
        <v/>
      </c>
      <c r="AW106" s="3" t="str">
        <f>IF($A106&gt;='576way_Regular Symbol(2wild)'!H$16,"",IF(F106=0,"",IF(OR(F106=$AM$1,F106=$AT$1,F107=$AM$1,F107=$AT$1,F108=$AM$1,F108=$AT$1,F109=$AM$1,F109=$AT$1),0,1)))</f>
        <v/>
      </c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3" t="str">
        <f>IF($A106&gt;='576way_Regular Symbol(2wild)'!D$16,"",IF(B106=0,"",IF(OR(B106=$BW$1,B107=$BW$1,B108=$BW$1,B106=$CD$1,B107=$CD$1,B108=$CD$1),0,1)))</f>
        <v/>
      </c>
      <c r="CD106" s="3" t="str">
        <f>IF($A106&gt;='576way_Regular Symbol(2wild)'!E$16,"",IF(C106=0,"",IF(OR(C106=$BW$1,C107=$BW$1,C108=$BW$1,C106=$CD$1,C107=$CD$1,C108=$CD$1),0,1)))</f>
        <v/>
      </c>
      <c r="CE106" s="3" t="str">
        <f>IF($A106&gt;='576way_Regular Symbol(2wild)'!F$16,"",IF(D106=0,"",IF(OR(D106=$BW$1,D107=$BW$1,D108=$BW$1,D106=$CD$1,D107=$CD$1,D108=$CD$1,D109=$BW$1,D109=$CD$1),0,1)))</f>
        <v/>
      </c>
      <c r="CF106" s="3" t="str">
        <f>IF($A106&gt;='576way_Regular Symbol(2wild)'!G$16,"",IF(E106=0,"",IF(OR(E106=$BW$1,E107=$BW$1,E108=$BW$1,E106=$CD$1,E107=$CD$1,E108=$CD$1,E109=$BW$1,E109=$CD$1),0,1)))</f>
        <v/>
      </c>
      <c r="CG106" s="3" t="str">
        <f>IF($A106&gt;='576way_Regular Symbol(2wild)'!H$16,"",IF(F106=0,"",IF(OR(F106=$BW$1,F107=$BW$1,F108=$BW$1,F106=$CD$1,F107=$CD$1,F108=$CD$1,F109=$BW$1,F109=$CD$1),0,1)))</f>
        <v/>
      </c>
      <c r="CH106" s="6"/>
      <c r="CI106" s="3" t="str">
        <f>IF($A106&gt;='576way_Regular Symbol(2wild)'!D$16,"",IF(B106=0,"",IF(OR(B106=$BW$1,B107=$BW$1,B108=$BW$1,B106=$CJ$1,B107=$CJ$1,B108=$CJ$1),0,1)))</f>
        <v/>
      </c>
      <c r="CJ106" s="3" t="str">
        <f>IF($A106&gt;='576way_Regular Symbol(2wild)'!E$16,"",IF(C106=0,"",IF(OR(C106=$BW$1,C107=$BW$1,C108=$BW$1,C106=$CJ$1,C107=$CJ$1,C108=$CJ$1),0,1)))</f>
        <v/>
      </c>
      <c r="CK106" s="3" t="str">
        <f>IF($A106&gt;='576way_Regular Symbol(2wild)'!F$16,"",IF(D106=0,"",IF(OR(D106=$BW$1,D107=$BW$1,D108=$BW$1,D106=$CJ$1,D107=$CJ$1,D108=$CJ$1,D109=$BW$1,D109=$CJ$1),0,1)))</f>
        <v/>
      </c>
      <c r="CL106" s="3" t="str">
        <f>IF($A106&gt;='576way_Regular Symbol(2wild)'!G$16,"",IF(E106=0,"",IF(OR(E106=$BW$1,E107=$BW$1,E108=$BW$1,E106=$CJ$1,E107=$CJ$1,E108=$CJ$1,E109=$BW$1,E109=$CJ$1),0,1)))</f>
        <v/>
      </c>
      <c r="CM106" s="3" t="str">
        <f>IF($A106&gt;='576way_Regular Symbol(2wild)'!H$16,"",IF(F106=0,"",IF(OR(F106=$BW$1,F107=$BW$1,F108=$BW$1,F106=$CJ$1,F107=$CJ$1,F108=$CJ$1,F109=$BW$1,F109=$CJ$1),0,1)))</f>
        <v/>
      </c>
      <c r="CN106" s="6"/>
      <c r="CO106" s="3" t="str">
        <f>IF($A106&gt;='576way_Regular Symbol(2wild)'!D$16,"",IF(B106=0,"",IF(OR(B106=$BW$1,B107=$BW$1,B108=$BW$1,B106=$CP$1,B107=$CP$1,B108=$CP$1),0,1)))</f>
        <v/>
      </c>
      <c r="CP106" s="3" t="str">
        <f>IF($A106&gt;='576way_Regular Symbol(2wild)'!E$16,"",IF(C106=0,"",IF(OR(C106=$BW$1,C107=$BW$1,C108=$BW$1,C106=$CP$1,C107=$CP$1,C108=$CP$1),0,1)))</f>
        <v/>
      </c>
      <c r="CQ106" s="3" t="str">
        <f>IF($A106&gt;='576way_Regular Symbol(2wild)'!F$16,"",IF(D106=0,"",IF(OR(D106=$BW$1,D107=$BW$1,D108=$BW$1,D106=$CP$1,D107=$CP$1,D108=$CP$1,D109=$BW$1,D109=$CP$1),0,1)))</f>
        <v/>
      </c>
      <c r="CR106" s="3" t="str">
        <f>IF($A106&gt;='576way_Regular Symbol(2wild)'!G$16,"",IF(E106=0,"",IF(OR(E106=$BW$1,E107=$BW$1,E108=$BW$1,E106=$CP$1,E107=$CP$1,E108=$CP$1,E109=$BW$1,E109=$CP$1),0,1)))</f>
        <v/>
      </c>
      <c r="CS106" s="3" t="str">
        <f>IF($A106&gt;='576way_Regular Symbol(2wild)'!H$16,"",IF(F106=0,"",IF(OR(F106=$BW$1,F107=$BW$1,F108=$BW$1,F106=$CP$1,F107=$CP$1,F108=$CP$1,F109=$BW$1,F109=$CP$1),0,1)))</f>
        <v/>
      </c>
      <c r="CT106" s="6"/>
      <c r="CU106" s="3" t="str">
        <f>IF($A106&gt;='576way_Regular Symbol(2wild)'!D$16,"",IF(B106=0,"",IF(OR(B106=$BW$1,B107=$BW$1,B108=$BW$1,B106=$CV$1,B107=$CV$1,B108=$CV$1),0,1)))</f>
        <v/>
      </c>
      <c r="CV106" s="3" t="str">
        <f>IF($A106&gt;='576way_Regular Symbol(2wild)'!E$16,"",IF(C106=0,"",IF(OR(C106=$BW$1,C107=$BW$1,C108=$BW$1,C106=$CV$1,C107=$CV$1,C108=$CV$1),0,1)))</f>
        <v/>
      </c>
      <c r="CW106" s="3" t="str">
        <f>IF($A106&gt;='576way_Regular Symbol(2wild)'!F$16,"",IF(D106=0,"",IF(OR(D106=$BW$1,D107=$BW$1,D108=$BW$1,D106=$CV$1,D107=$CV$1,D108=$CV$1,D109=$BW$1,D109=$CV$1),0,1)))</f>
        <v/>
      </c>
      <c r="CX106" s="3" t="str">
        <f>IF($A106&gt;='576way_Regular Symbol(2wild)'!G$16,"",IF(E106=0,"",IF(OR(E106=$BW$1,E107=$BW$1,E108=$BW$1,E106=$CV$1,E107=$CV$1,E108=$CV$1,E109=$BW$1,E109=$CV$1),0,1)))</f>
        <v/>
      </c>
      <c r="CY106" s="3" t="str">
        <f>IF($A106&gt;='576way_Regular Symbol(2wild)'!H$16,"",IF(F106=0,"",IF(OR(F106=$BW$1,F107=$BW$1,F108=$BW$1,F106=$CV$1,F107=$CV$1,F108=$CV$1,F109=$BW$1,F109=$CV$1),0,1)))</f>
        <v/>
      </c>
    </row>
    <row r="107" spans="1:103">
      <c r="AS107" s="344" t="str">
        <f>IF($A107&gt;='576way_Regular Symbol(2wild)'!D$16,"",IF(B107=0,"",IF(OR(B107=$AM$1,B107=$AT$1,B108=$AM$1,B108=$AT$1,B109=$AM$1,B109=$AT$1),0,1)))</f>
        <v/>
      </c>
      <c r="AT107" s="344" t="str">
        <f>IF($A107&gt;='576way_Regular Symbol(2wild)'!E$16,"",IF(C107=0,"",IF(OR(C107=$AM$1,C107=$AT$1,C108=$AM$1,C108=$AT$1,C109=$AM$1,C109=$AT$1),0,1)))</f>
        <v/>
      </c>
      <c r="AU107" s="3" t="str">
        <f>IF($A107&gt;='576way_Regular Symbol(2wild)'!F$16,"",IF(D107=0,"",IF(OR(D107=$AM$1,D107=$AT$1,D108=$AM$1,D108=$AT$1,D109=$AM$1,D109=$AT$1,D110=$AM$1,D110=$AT$1),0,1)))</f>
        <v/>
      </c>
      <c r="AV107" s="3" t="str">
        <f>IF($A107&gt;='576way_Regular Symbol(2wild)'!G$16,"",IF(E107=0,"",IF(OR(E107=$AM$1,E107=$AT$1,E108=$AM$1,E108=$AT$1,E109=$AM$1,E109=$AT$1,E110=$AM$1,E110=$AT$1),0,1)))</f>
        <v/>
      </c>
      <c r="AW107" s="3" t="str">
        <f>IF($A107&gt;='576way_Regular Symbol(2wild)'!H$16,"",IF(F107=0,"",IF(OR(F107=$AM$1,F107=$AT$1,F108=$AM$1,F108=$AT$1,F109=$AM$1,F109=$AT$1,F110=$AM$1,F110=$AT$1),0,1)))</f>
        <v/>
      </c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3" t="str">
        <f>IF($A107&gt;='576way_Regular Symbol(2wild)'!D$16,"",IF(B107=0,"",IF(OR(B107=$BW$1,B108=$BW$1,B109=$BW$1,B107=$CD$1,B108=$CD$1,B109=$CD$1),0,1)))</f>
        <v/>
      </c>
      <c r="CD107" s="3" t="str">
        <f>IF($A107&gt;='576way_Regular Symbol(2wild)'!E$16,"",IF(C107=0,"",IF(OR(C107=$BW$1,C108=$BW$1,C109=$BW$1,C107=$CD$1,C108=$CD$1,C109=$CD$1),0,1)))</f>
        <v/>
      </c>
      <c r="CE107" s="3" t="str">
        <f>IF($A107&gt;='576way_Regular Symbol(2wild)'!F$16,"",IF(D107=0,"",IF(OR(D107=$BW$1,D108=$BW$1,D109=$BW$1,D107=$CD$1,D108=$CD$1,D109=$CD$1,D110=$BW$1,D110=$CD$1),0,1)))</f>
        <v/>
      </c>
      <c r="CF107" s="3" t="str">
        <f>IF($A107&gt;='576way_Regular Symbol(2wild)'!G$16,"",IF(E107=0,"",IF(OR(E107=$BW$1,E108=$BW$1,E109=$BW$1,E107=$CD$1,E108=$CD$1,E109=$CD$1,E110=$BW$1,E110=$CD$1),0,1)))</f>
        <v/>
      </c>
      <c r="CG107" s="3" t="str">
        <f>IF($A107&gt;='576way_Regular Symbol(2wild)'!H$16,"",IF(F107=0,"",IF(OR(F107=$BW$1,F108=$BW$1,F109=$BW$1,F107=$CD$1,F108=$CD$1,F109=$CD$1,F110=$BW$1,F110=$CD$1),0,1)))</f>
        <v/>
      </c>
      <c r="CH107" s="6"/>
      <c r="CI107" s="6"/>
      <c r="CJ107" s="6"/>
      <c r="CK107" s="6"/>
      <c r="CL107" s="6"/>
      <c r="CM107" s="6"/>
      <c r="CN107" s="6"/>
      <c r="CO107" s="3" t="str">
        <f>IF($A107&gt;='576way_Regular Symbol(2wild)'!D$16,"",IF(B107=0,"",IF(OR(B107=$BW$1,B108=$BW$1,B109=$BW$1,B107=$CP$1,B108=$CP$1,B109=$CP$1),0,1)))</f>
        <v/>
      </c>
      <c r="CP107" s="3" t="str">
        <f>IF($A107&gt;='576way_Regular Symbol(2wild)'!E$16,"",IF(C107=0,"",IF(OR(C107=$BW$1,C108=$BW$1,C109=$BW$1,C107=$CP$1,C108=$CP$1,C109=$CP$1),0,1)))</f>
        <v/>
      </c>
      <c r="CQ107" s="3" t="str">
        <f>IF($A107&gt;='576way_Regular Symbol(2wild)'!F$16,"",IF(D107=0,"",IF(OR(D107=$BW$1,D108=$BW$1,D109=$BW$1,D107=$CP$1,D108=$CP$1,D109=$CP$1,D110=$BW$1,D110=$CP$1),0,1)))</f>
        <v/>
      </c>
      <c r="CR107" s="3" t="str">
        <f>IF($A107&gt;='576way_Regular Symbol(2wild)'!G$16,"",IF(E107=0,"",IF(OR(E107=$BW$1,E108=$BW$1,E109=$BW$1,E107=$CP$1,E108=$CP$1,E109=$CP$1,E110=$BW$1,E110=$CP$1),0,1)))</f>
        <v/>
      </c>
      <c r="CS107" s="3" t="str">
        <f>IF($A107&gt;='576way_Regular Symbol(2wild)'!H$16,"",IF(F107=0,"",IF(OR(F107=$BW$1,F108=$BW$1,F109=$BW$1,F107=$CP$1,F108=$CP$1,F109=$CP$1,F110=$BW$1,F110=$CP$1),0,1)))</f>
        <v/>
      </c>
      <c r="CT107" s="6"/>
      <c r="CU107" s="3" t="str">
        <f>IF($A107&gt;='576way_Regular Symbol(2wild)'!D$16,"",IF(B107=0,"",IF(OR(B107=$BW$1,B108=$BW$1,B109=$BW$1,B107=$CV$1,B108=$CV$1,B109=$CV$1),0,1)))</f>
        <v/>
      </c>
      <c r="CV107" s="3" t="str">
        <f>IF($A107&gt;='576way_Regular Symbol(2wild)'!E$16,"",IF(C107=0,"",IF(OR(C107=$BW$1,C108=$BW$1,C109=$BW$1,C107=$CV$1,C108=$CV$1,C109=$CV$1),0,1)))</f>
        <v/>
      </c>
      <c r="CW107" s="3" t="str">
        <f>IF($A107&gt;='576way_Regular Symbol(2wild)'!F$16,"",IF(D107=0,"",IF(OR(D107=$BW$1,D108=$BW$1,D109=$BW$1,D107=$CV$1,D108=$CV$1,D109=$CV$1,D110=$BW$1,D110=$CV$1),0,1)))</f>
        <v/>
      </c>
      <c r="CX107" s="3" t="str">
        <f>IF($A107&gt;='576way_Regular Symbol(2wild)'!G$16,"",IF(E107=0,"",IF(OR(E107=$BW$1,E108=$BW$1,E109=$BW$1,E107=$CV$1,E108=$CV$1,E109=$CV$1,E110=$BW$1,E110=$CV$1),0,1)))</f>
        <v/>
      </c>
      <c r="CY107" s="3" t="str">
        <f>IF($A107&gt;='576way_Regular Symbol(2wild)'!H$16,"",IF(F107=0,"",IF(OR(F107=$BW$1,F108=$BW$1,F109=$BW$1,F107=$CV$1,F108=$CV$1,F109=$CV$1,F110=$BW$1,F110=$CV$1),0,1)))</f>
        <v/>
      </c>
    </row>
    <row r="108" spans="1:103">
      <c r="AS108" s="344" t="str">
        <f>IF($A108&gt;='576way_Regular Symbol(2wild)'!D$16,"",IF(B108=0,"",IF(OR(B108=$AM$1,B108=$AT$1,B109=$AM$1,B109=$AT$1,B110=$AM$1,B110=$AT$1),0,1)))</f>
        <v/>
      </c>
      <c r="AT108" s="344" t="str">
        <f>IF($A108&gt;='576way_Regular Symbol(2wild)'!E$16,"",IF(C108=0,"",IF(OR(C108=$AM$1,C108=$AT$1,C109=$AM$1,C109=$AT$1,C110=$AM$1,C110=$AT$1),0,1)))</f>
        <v/>
      </c>
      <c r="AU108" s="3" t="str">
        <f>IF($A108&gt;='576way_Regular Symbol(2wild)'!F$16,"",IF(D108=0,"",IF(OR(D108=$AM$1,D108=$AT$1,D109=$AM$1,D109=$AT$1,D110=$AM$1,D110=$AT$1,D111=$AM$1,D111=$AT$1),0,1)))</f>
        <v/>
      </c>
      <c r="AV108" s="3" t="str">
        <f>IF($A108&gt;='576way_Regular Symbol(2wild)'!G$16,"",IF(E108=0,"",IF(OR(E108=$AM$1,E108=$AT$1,E109=$AM$1,E109=$AT$1,E110=$AM$1,E110=$AT$1,E111=$AM$1,E111=$AT$1),0,1)))</f>
        <v/>
      </c>
      <c r="AW108" s="3" t="str">
        <f>IF($A108&gt;='576way_Regular Symbol(2wild)'!H$16,"",IF(F108=0,"",IF(OR(F108=$AM$1,F108=$AT$1,F109=$AM$1,F109=$AT$1,F110=$AM$1,F110=$AT$1,F111=$AM$1,F111=$AT$1),0,1)))</f>
        <v/>
      </c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3" t="str">
        <f>IF($A108&gt;='576way_Regular Symbol(2wild)'!D$16,"",IF(B108=0,"",IF(OR(B108=$BW$1,B109=$BW$1,B110=$BW$1,B108=$CP$1,B109=$CP$1,B110=$CP$1),0,1)))</f>
        <v/>
      </c>
      <c r="CP108" s="3" t="str">
        <f>IF($A108&gt;='576way_Regular Symbol(2wild)'!E$16,"",IF(C108=0,"",IF(OR(C108=$BW$1,C109=$BW$1,C110=$BW$1,C108=$CP$1,C109=$CP$1,C110=$CP$1),0,1)))</f>
        <v/>
      </c>
      <c r="CQ108" s="3" t="str">
        <f>IF($A108&gt;='576way_Regular Symbol(2wild)'!F$16,"",IF(D108=0,"",IF(OR(D108=$BW$1,D109=$BW$1,D110=$BW$1,D108=$CP$1,D109=$CP$1,D110=$CP$1,D111=$BW$1,D111=$CP$1),0,1)))</f>
        <v/>
      </c>
      <c r="CR108" s="3" t="str">
        <f>IF($A108&gt;='576way_Regular Symbol(2wild)'!G$16,"",IF(E108=0,"",IF(OR(E108=$BW$1,E109=$BW$1,E110=$BW$1,E108=$CP$1,E109=$CP$1,E110=$CP$1,E111=$BW$1,E111=$CP$1),0,1)))</f>
        <v/>
      </c>
      <c r="CS108" s="3" t="str">
        <f>IF($A108&gt;='576way_Regular Symbol(2wild)'!H$16,"",IF(F108=0,"",IF(OR(F108=$BW$1,F109=$BW$1,F110=$BW$1,F108=$CP$1,F109=$CP$1,F110=$CP$1,F111=$BW$1,F111=$CP$1),0,1)))</f>
        <v/>
      </c>
      <c r="CT108" s="6"/>
      <c r="CU108" s="3" t="str">
        <f>IF($A108&gt;='576way_Regular Symbol(2wild)'!D$16,"",IF(B108=0,"",IF(OR(B108=$BW$1,B109=$BW$1,B110=$BW$1,B108=$CV$1,B109=$CV$1,B110=$CV$1),0,1)))</f>
        <v/>
      </c>
      <c r="CV108" s="3" t="str">
        <f>IF($A108&gt;='576way_Regular Symbol(2wild)'!E$16,"",IF(C108=0,"",IF(OR(C108=$BW$1,C109=$BW$1,C110=$BW$1,C108=$CV$1,C109=$CV$1,C110=$CV$1),0,1)))</f>
        <v/>
      </c>
      <c r="CW108" s="3" t="str">
        <f>IF($A108&gt;='576way_Regular Symbol(2wild)'!F$16,"",IF(D108=0,"",IF(OR(D108=$BW$1,D109=$BW$1,D110=$BW$1,D108=$CV$1,D109=$CV$1,D110=$CV$1,D111=$BW$1,D111=$CV$1),0,1)))</f>
        <v/>
      </c>
      <c r="CX108" s="3" t="str">
        <f>IF($A108&gt;='576way_Regular Symbol(2wild)'!G$16,"",IF(E108=0,"",IF(OR(E108=$BW$1,E109=$BW$1,E110=$BW$1,E108=$CV$1,E109=$CV$1,E110=$CV$1,E111=$BW$1,E111=$CV$1),0,1)))</f>
        <v/>
      </c>
      <c r="CY108" s="3" t="str">
        <f>IF($A108&gt;='576way_Regular Symbol(2wild)'!H$16,"",IF(F108=0,"",IF(OR(F108=$BW$1,F109=$BW$1,F110=$BW$1,F108=$CV$1,F109=$CV$1,F110=$CV$1,F111=$BW$1,F111=$CV$1),0,1)))</f>
        <v/>
      </c>
    </row>
    <row r="109" spans="1:103"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3" t="str">
        <f>IF($A109&gt;='576way_Regular Symbol(2wild)'!D$16,"",IF(B109=0,"",IF(OR(B109=$BW$1,B110=$BW$1,B111=$BW$1,B109=$CV$1,B110=$CV$1,B111=$CV$1),0,1)))</f>
        <v/>
      </c>
      <c r="CV109" s="3" t="str">
        <f>IF($A109&gt;='576way_Regular Symbol(2wild)'!E$16,"",IF(C109=0,"",IF(OR(C109=$BW$1,C110=$BW$1,C111=$BW$1,C109=$CV$1,C110=$CV$1,C111=$CV$1),0,1)))</f>
        <v/>
      </c>
      <c r="CW109" s="3" t="str">
        <f>IF($A109&gt;='576way_Regular Symbol(2wild)'!F$16,"",IF(D109=0,"",IF(OR(D109=$BW$1,D110=$BW$1,D111=$BW$1,D109=$CV$1,D110=$CV$1,D111=$CV$1,D112=$BW$1,D112=$CV$1),0,1)))</f>
        <v/>
      </c>
      <c r="CX109" s="3" t="str">
        <f>IF($A109&gt;='576way_Regular Symbol(2wild)'!G$16,"",IF(E109=0,"",IF(OR(E109=$BW$1,E110=$BW$1,E111=$BW$1,E109=$CV$1,E110=$CV$1,E111=$CV$1,E112=$BW$1,E112=$CV$1),0,1)))</f>
        <v/>
      </c>
      <c r="CY109" s="3" t="str">
        <f>IF($A109&gt;='576way_Regular Symbol(2wild)'!H$16,"",IF(F109=0,"",IF(OR(F109=$BW$1,F110=$BW$1,F111=$BW$1,F109=$CV$1,F110=$CV$1,F111=$CV$1,F112=$BW$1,F112=$CV$1),0,1)))</f>
        <v/>
      </c>
    </row>
  </sheetData>
  <phoneticPr fontId="1" type="noConversion"/>
  <conditionalFormatting sqref="O3:S3">
    <cfRule type="cellIs" dxfId="2147" priority="225" operator="equal">
      <formula>"S2"</formula>
    </cfRule>
    <cfRule type="cellIs" dxfId="2146" priority="226" operator="equal">
      <formula>"WW"</formula>
    </cfRule>
    <cfRule type="cellIs" dxfId="2145" priority="227" operator="equal">
      <formula>"S1"</formula>
    </cfRule>
    <cfRule type="cellIs" dxfId="2144" priority="228" operator="equal">
      <formula>"M5"</formula>
    </cfRule>
    <cfRule type="cellIs" dxfId="2143" priority="229" operator="equal">
      <formula>"M4"</formula>
    </cfRule>
    <cfRule type="cellIs" dxfId="2142" priority="230" operator="equal">
      <formula>"M3"</formula>
    </cfRule>
    <cfRule type="cellIs" dxfId="2141" priority="231" operator="equal">
      <formula>"M2"</formula>
    </cfRule>
    <cfRule type="cellIs" dxfId="2140" priority="232" operator="equal">
      <formula>"M1"</formula>
    </cfRule>
  </conditionalFormatting>
  <conditionalFormatting sqref="B89:F95 O3:S3">
    <cfRule type="cellIs" dxfId="2139" priority="218" operator="equal">
      <formula>"M5"</formula>
    </cfRule>
    <cfRule type="cellIs" dxfId="2138" priority="219" operator="equal">
      <formula>"M4"</formula>
    </cfRule>
    <cfRule type="cellIs" dxfId="2137" priority="220" operator="equal">
      <formula>"M3"</formula>
    </cfRule>
    <cfRule type="cellIs" dxfId="2136" priority="221" operator="equal">
      <formula>"M2"</formula>
    </cfRule>
    <cfRule type="cellIs" dxfId="2135" priority="222" operator="equal">
      <formula>"M1"</formula>
    </cfRule>
    <cfRule type="cellIs" dxfId="2134" priority="223" operator="equal">
      <formula>"WW"</formula>
    </cfRule>
    <cfRule type="cellIs" dxfId="2133" priority="224" operator="equal">
      <formula>"S1"</formula>
    </cfRule>
  </conditionalFormatting>
  <conditionalFormatting sqref="AM3:AQ3">
    <cfRule type="cellIs" dxfId="2132" priority="165" operator="equal">
      <formula>"S2"</formula>
    </cfRule>
    <cfRule type="cellIs" dxfId="2131" priority="166" operator="equal">
      <formula>"WW"</formula>
    </cfRule>
    <cfRule type="cellIs" dxfId="2130" priority="167" operator="equal">
      <formula>"S1"</formula>
    </cfRule>
    <cfRule type="cellIs" dxfId="2129" priority="168" operator="equal">
      <formula>"M5"</formula>
    </cfRule>
    <cfRule type="cellIs" dxfId="2128" priority="169" operator="equal">
      <formula>"M4"</formula>
    </cfRule>
    <cfRule type="cellIs" dxfId="2127" priority="170" operator="equal">
      <formula>"M3"</formula>
    </cfRule>
    <cfRule type="cellIs" dxfId="2126" priority="171" operator="equal">
      <formula>"M2"</formula>
    </cfRule>
    <cfRule type="cellIs" dxfId="2125" priority="172" operator="equal">
      <formula>"M1"</formula>
    </cfRule>
  </conditionalFormatting>
  <conditionalFormatting sqref="AM3:AQ3">
    <cfRule type="cellIs" dxfId="2124" priority="158" operator="equal">
      <formula>"M5"</formula>
    </cfRule>
    <cfRule type="cellIs" dxfId="2123" priority="159" operator="equal">
      <formula>"M4"</formula>
    </cfRule>
    <cfRule type="cellIs" dxfId="2122" priority="160" operator="equal">
      <formula>"M3"</formula>
    </cfRule>
    <cfRule type="cellIs" dxfId="2121" priority="161" operator="equal">
      <formula>"M2"</formula>
    </cfRule>
    <cfRule type="cellIs" dxfId="2120" priority="162" operator="equal">
      <formula>"M1"</formula>
    </cfRule>
    <cfRule type="cellIs" dxfId="2119" priority="163" operator="equal">
      <formula>"WW"</formula>
    </cfRule>
    <cfRule type="cellIs" dxfId="2118" priority="164" operator="equal">
      <formula>"S1"</formula>
    </cfRule>
  </conditionalFormatting>
  <conditionalFormatting sqref="BQ3:BU3">
    <cfRule type="cellIs" dxfId="2117" priority="150" operator="equal">
      <formula>"S2"</formula>
    </cfRule>
    <cfRule type="cellIs" dxfId="2116" priority="151" operator="equal">
      <formula>"WW"</formula>
    </cfRule>
    <cfRule type="cellIs" dxfId="2115" priority="152" operator="equal">
      <formula>"S1"</formula>
    </cfRule>
    <cfRule type="cellIs" dxfId="2114" priority="153" operator="equal">
      <formula>"M5"</formula>
    </cfRule>
    <cfRule type="cellIs" dxfId="2113" priority="154" operator="equal">
      <formula>"M4"</formula>
    </cfRule>
    <cfRule type="cellIs" dxfId="2112" priority="155" operator="equal">
      <formula>"M3"</formula>
    </cfRule>
    <cfRule type="cellIs" dxfId="2111" priority="156" operator="equal">
      <formula>"M2"</formula>
    </cfRule>
    <cfRule type="cellIs" dxfId="2110" priority="157" operator="equal">
      <formula>"M1"</formula>
    </cfRule>
  </conditionalFormatting>
  <conditionalFormatting sqref="BQ3:BU3">
    <cfRule type="cellIs" dxfId="2109" priority="143" operator="equal">
      <formula>"M5"</formula>
    </cfRule>
    <cfRule type="cellIs" dxfId="2108" priority="144" operator="equal">
      <formula>"M4"</formula>
    </cfRule>
    <cfRule type="cellIs" dxfId="2107" priority="145" operator="equal">
      <formula>"M3"</formula>
    </cfRule>
    <cfRule type="cellIs" dxfId="2106" priority="146" operator="equal">
      <formula>"M2"</formula>
    </cfRule>
    <cfRule type="cellIs" dxfId="2105" priority="147" operator="equal">
      <formula>"M1"</formula>
    </cfRule>
    <cfRule type="cellIs" dxfId="2104" priority="148" operator="equal">
      <formula>"WW"</formula>
    </cfRule>
    <cfRule type="cellIs" dxfId="2103" priority="149" operator="equal">
      <formula>"S1"</formula>
    </cfRule>
  </conditionalFormatting>
  <conditionalFormatting sqref="BW3:CA3">
    <cfRule type="cellIs" dxfId="2102" priority="135" operator="equal">
      <formula>"S2"</formula>
    </cfRule>
    <cfRule type="cellIs" dxfId="2101" priority="136" operator="equal">
      <formula>"WW"</formula>
    </cfRule>
    <cfRule type="cellIs" dxfId="2100" priority="137" operator="equal">
      <formula>"S1"</formula>
    </cfRule>
    <cfRule type="cellIs" dxfId="2099" priority="138" operator="equal">
      <formula>"M5"</formula>
    </cfRule>
    <cfRule type="cellIs" dxfId="2098" priority="139" operator="equal">
      <formula>"M4"</formula>
    </cfRule>
    <cfRule type="cellIs" dxfId="2097" priority="140" operator="equal">
      <formula>"M3"</formula>
    </cfRule>
    <cfRule type="cellIs" dxfId="2096" priority="141" operator="equal">
      <formula>"M2"</formula>
    </cfRule>
    <cfRule type="cellIs" dxfId="2095" priority="142" operator="equal">
      <formula>"M1"</formula>
    </cfRule>
  </conditionalFormatting>
  <conditionalFormatting sqref="BW3:CA3">
    <cfRule type="cellIs" dxfId="2094" priority="128" operator="equal">
      <formula>"M5"</formula>
    </cfRule>
    <cfRule type="cellIs" dxfId="2093" priority="129" operator="equal">
      <formula>"M4"</formula>
    </cfRule>
    <cfRule type="cellIs" dxfId="2092" priority="130" operator="equal">
      <formula>"M3"</formula>
    </cfRule>
    <cfRule type="cellIs" dxfId="2091" priority="131" operator="equal">
      <formula>"M2"</formula>
    </cfRule>
    <cfRule type="cellIs" dxfId="2090" priority="132" operator="equal">
      <formula>"M1"</formula>
    </cfRule>
    <cfRule type="cellIs" dxfId="2089" priority="133" operator="equal">
      <formula>"WW"</formula>
    </cfRule>
    <cfRule type="cellIs" dxfId="2088" priority="134" operator="equal">
      <formula>"S1"</formula>
    </cfRule>
  </conditionalFormatting>
  <conditionalFormatting sqref="U3:Y3">
    <cfRule type="cellIs" dxfId="2087" priority="210" operator="equal">
      <formula>"S2"</formula>
    </cfRule>
    <cfRule type="cellIs" dxfId="2086" priority="211" operator="equal">
      <formula>"WW"</formula>
    </cfRule>
    <cfRule type="cellIs" dxfId="2085" priority="212" operator="equal">
      <formula>"S1"</formula>
    </cfRule>
    <cfRule type="cellIs" dxfId="2084" priority="213" operator="equal">
      <formula>"M5"</formula>
    </cfRule>
    <cfRule type="cellIs" dxfId="2083" priority="214" operator="equal">
      <formula>"M4"</formula>
    </cfRule>
    <cfRule type="cellIs" dxfId="2082" priority="215" operator="equal">
      <formula>"M3"</formula>
    </cfRule>
    <cfRule type="cellIs" dxfId="2081" priority="216" operator="equal">
      <formula>"M2"</formula>
    </cfRule>
    <cfRule type="cellIs" dxfId="2080" priority="217" operator="equal">
      <formula>"M1"</formula>
    </cfRule>
  </conditionalFormatting>
  <conditionalFormatting sqref="U3:Y3">
    <cfRule type="cellIs" dxfId="2079" priority="203" operator="equal">
      <formula>"M5"</formula>
    </cfRule>
    <cfRule type="cellIs" dxfId="2078" priority="204" operator="equal">
      <formula>"M4"</formula>
    </cfRule>
    <cfRule type="cellIs" dxfId="2077" priority="205" operator="equal">
      <formula>"M3"</formula>
    </cfRule>
    <cfRule type="cellIs" dxfId="2076" priority="206" operator="equal">
      <formula>"M2"</formula>
    </cfRule>
    <cfRule type="cellIs" dxfId="2075" priority="207" operator="equal">
      <formula>"M1"</formula>
    </cfRule>
    <cfRule type="cellIs" dxfId="2074" priority="208" operator="equal">
      <formula>"WW"</formula>
    </cfRule>
    <cfRule type="cellIs" dxfId="2073" priority="209" operator="equal">
      <formula>"S1"</formula>
    </cfRule>
  </conditionalFormatting>
  <conditionalFormatting sqref="AA3:AE3">
    <cfRule type="cellIs" dxfId="2072" priority="195" operator="equal">
      <formula>"S2"</formula>
    </cfRule>
    <cfRule type="cellIs" dxfId="2071" priority="196" operator="equal">
      <formula>"WW"</formula>
    </cfRule>
    <cfRule type="cellIs" dxfId="2070" priority="197" operator="equal">
      <formula>"S1"</formula>
    </cfRule>
    <cfRule type="cellIs" dxfId="2069" priority="198" operator="equal">
      <formula>"M5"</formula>
    </cfRule>
    <cfRule type="cellIs" dxfId="2068" priority="199" operator="equal">
      <formula>"M4"</formula>
    </cfRule>
    <cfRule type="cellIs" dxfId="2067" priority="200" operator="equal">
      <formula>"M3"</formula>
    </cfRule>
    <cfRule type="cellIs" dxfId="2066" priority="201" operator="equal">
      <formula>"M2"</formula>
    </cfRule>
    <cfRule type="cellIs" dxfId="2065" priority="202" operator="equal">
      <formula>"M1"</formula>
    </cfRule>
  </conditionalFormatting>
  <conditionalFormatting sqref="AA3:AE3">
    <cfRule type="cellIs" dxfId="2064" priority="188" operator="equal">
      <formula>"M5"</formula>
    </cfRule>
    <cfRule type="cellIs" dxfId="2063" priority="189" operator="equal">
      <formula>"M4"</formula>
    </cfRule>
    <cfRule type="cellIs" dxfId="2062" priority="190" operator="equal">
      <formula>"M3"</formula>
    </cfRule>
    <cfRule type="cellIs" dxfId="2061" priority="191" operator="equal">
      <formula>"M2"</formula>
    </cfRule>
    <cfRule type="cellIs" dxfId="2060" priority="192" operator="equal">
      <formula>"M1"</formula>
    </cfRule>
    <cfRule type="cellIs" dxfId="2059" priority="193" operator="equal">
      <formula>"WW"</formula>
    </cfRule>
    <cfRule type="cellIs" dxfId="2058" priority="194" operator="equal">
      <formula>"S1"</formula>
    </cfRule>
  </conditionalFormatting>
  <conditionalFormatting sqref="AG3:AK3">
    <cfRule type="cellIs" dxfId="2057" priority="180" operator="equal">
      <formula>"S2"</formula>
    </cfRule>
    <cfRule type="cellIs" dxfId="2056" priority="181" operator="equal">
      <formula>"WW"</formula>
    </cfRule>
    <cfRule type="cellIs" dxfId="2055" priority="182" operator="equal">
      <formula>"S1"</formula>
    </cfRule>
    <cfRule type="cellIs" dxfId="2054" priority="183" operator="equal">
      <formula>"M5"</formula>
    </cfRule>
    <cfRule type="cellIs" dxfId="2053" priority="184" operator="equal">
      <formula>"M4"</formula>
    </cfRule>
    <cfRule type="cellIs" dxfId="2052" priority="185" operator="equal">
      <formula>"M3"</formula>
    </cfRule>
    <cfRule type="cellIs" dxfId="2051" priority="186" operator="equal">
      <formula>"M2"</formula>
    </cfRule>
    <cfRule type="cellIs" dxfId="2050" priority="187" operator="equal">
      <formula>"M1"</formula>
    </cfRule>
  </conditionalFormatting>
  <conditionalFormatting sqref="AG3:AK3">
    <cfRule type="cellIs" dxfId="2049" priority="173" operator="equal">
      <formula>"M5"</formula>
    </cfRule>
    <cfRule type="cellIs" dxfId="2048" priority="174" operator="equal">
      <formula>"M4"</formula>
    </cfRule>
    <cfRule type="cellIs" dxfId="2047" priority="175" operator="equal">
      <formula>"M3"</formula>
    </cfRule>
    <cfRule type="cellIs" dxfId="2046" priority="176" operator="equal">
      <formula>"M2"</formula>
    </cfRule>
    <cfRule type="cellIs" dxfId="2045" priority="177" operator="equal">
      <formula>"M1"</formula>
    </cfRule>
    <cfRule type="cellIs" dxfId="2044" priority="178" operator="equal">
      <formula>"WW"</formula>
    </cfRule>
    <cfRule type="cellIs" dxfId="2043" priority="179" operator="equal">
      <formula>"S1"</formula>
    </cfRule>
  </conditionalFormatting>
  <conditionalFormatting sqref="CC3:CG3">
    <cfRule type="cellIs" dxfId="2042" priority="120" operator="equal">
      <formula>"S2"</formula>
    </cfRule>
    <cfRule type="cellIs" dxfId="2041" priority="121" operator="equal">
      <formula>"WW"</formula>
    </cfRule>
    <cfRule type="cellIs" dxfId="2040" priority="122" operator="equal">
      <formula>"S1"</formula>
    </cfRule>
    <cfRule type="cellIs" dxfId="2039" priority="123" operator="equal">
      <formula>"M5"</formula>
    </cfRule>
    <cfRule type="cellIs" dxfId="2038" priority="124" operator="equal">
      <formula>"M4"</formula>
    </cfRule>
    <cfRule type="cellIs" dxfId="2037" priority="125" operator="equal">
      <formula>"M3"</formula>
    </cfRule>
    <cfRule type="cellIs" dxfId="2036" priority="126" operator="equal">
      <formula>"M2"</formula>
    </cfRule>
    <cfRule type="cellIs" dxfId="2035" priority="127" operator="equal">
      <formula>"M1"</formula>
    </cfRule>
  </conditionalFormatting>
  <conditionalFormatting sqref="CC3:CG3">
    <cfRule type="cellIs" dxfId="2034" priority="113" operator="equal">
      <formula>"M5"</formula>
    </cfRule>
    <cfRule type="cellIs" dxfId="2033" priority="114" operator="equal">
      <formula>"M4"</formula>
    </cfRule>
    <cfRule type="cellIs" dxfId="2032" priority="115" operator="equal">
      <formula>"M3"</formula>
    </cfRule>
    <cfRule type="cellIs" dxfId="2031" priority="116" operator="equal">
      <formula>"M2"</formula>
    </cfRule>
    <cfRule type="cellIs" dxfId="2030" priority="117" operator="equal">
      <formula>"M1"</formula>
    </cfRule>
    <cfRule type="cellIs" dxfId="2029" priority="118" operator="equal">
      <formula>"WW"</formula>
    </cfRule>
    <cfRule type="cellIs" dxfId="2028" priority="119" operator="equal">
      <formula>"S1"</formula>
    </cfRule>
  </conditionalFormatting>
  <conditionalFormatting sqref="CI3:CM3">
    <cfRule type="cellIs" dxfId="2027" priority="105" operator="equal">
      <formula>"S2"</formula>
    </cfRule>
    <cfRule type="cellIs" dxfId="2026" priority="106" operator="equal">
      <formula>"WW"</formula>
    </cfRule>
    <cfRule type="cellIs" dxfId="2025" priority="107" operator="equal">
      <formula>"S1"</formula>
    </cfRule>
    <cfRule type="cellIs" dxfId="2024" priority="108" operator="equal">
      <formula>"M5"</formula>
    </cfRule>
    <cfRule type="cellIs" dxfId="2023" priority="109" operator="equal">
      <formula>"M4"</formula>
    </cfRule>
    <cfRule type="cellIs" dxfId="2022" priority="110" operator="equal">
      <formula>"M3"</formula>
    </cfRule>
    <cfRule type="cellIs" dxfId="2021" priority="111" operator="equal">
      <formula>"M2"</formula>
    </cfRule>
    <cfRule type="cellIs" dxfId="2020" priority="112" operator="equal">
      <formula>"M1"</formula>
    </cfRule>
  </conditionalFormatting>
  <conditionalFormatting sqref="CI3:CM3">
    <cfRule type="cellIs" dxfId="2019" priority="98" operator="equal">
      <formula>"M5"</formula>
    </cfRule>
    <cfRule type="cellIs" dxfId="2018" priority="99" operator="equal">
      <formula>"M4"</formula>
    </cfRule>
    <cfRule type="cellIs" dxfId="2017" priority="100" operator="equal">
      <formula>"M3"</formula>
    </cfRule>
    <cfRule type="cellIs" dxfId="2016" priority="101" operator="equal">
      <formula>"M2"</formula>
    </cfRule>
    <cfRule type="cellIs" dxfId="2015" priority="102" operator="equal">
      <formula>"M1"</formula>
    </cfRule>
    <cfRule type="cellIs" dxfId="2014" priority="103" operator="equal">
      <formula>"WW"</formula>
    </cfRule>
    <cfRule type="cellIs" dxfId="2013" priority="104" operator="equal">
      <formula>"S1"</formula>
    </cfRule>
  </conditionalFormatting>
  <conditionalFormatting sqref="CO3:CS3">
    <cfRule type="cellIs" dxfId="2012" priority="90" operator="equal">
      <formula>"S2"</formula>
    </cfRule>
    <cfRule type="cellIs" dxfId="2011" priority="91" operator="equal">
      <formula>"WW"</formula>
    </cfRule>
    <cfRule type="cellIs" dxfId="2010" priority="92" operator="equal">
      <formula>"S1"</formula>
    </cfRule>
    <cfRule type="cellIs" dxfId="2009" priority="93" operator="equal">
      <formula>"M5"</formula>
    </cfRule>
    <cfRule type="cellIs" dxfId="2008" priority="94" operator="equal">
      <formula>"M4"</formula>
    </cfRule>
    <cfRule type="cellIs" dxfId="2007" priority="95" operator="equal">
      <formula>"M3"</formula>
    </cfRule>
    <cfRule type="cellIs" dxfId="2006" priority="96" operator="equal">
      <formula>"M2"</formula>
    </cfRule>
    <cfRule type="cellIs" dxfId="2005" priority="97" operator="equal">
      <formula>"M1"</formula>
    </cfRule>
  </conditionalFormatting>
  <conditionalFormatting sqref="CO3:CS3">
    <cfRule type="cellIs" dxfId="2004" priority="83" operator="equal">
      <formula>"M5"</formula>
    </cfRule>
    <cfRule type="cellIs" dxfId="2003" priority="84" operator="equal">
      <formula>"M4"</formula>
    </cfRule>
    <cfRule type="cellIs" dxfId="2002" priority="85" operator="equal">
      <formula>"M3"</formula>
    </cfRule>
    <cfRule type="cellIs" dxfId="2001" priority="86" operator="equal">
      <formula>"M2"</formula>
    </cfRule>
    <cfRule type="cellIs" dxfId="2000" priority="87" operator="equal">
      <formula>"M1"</formula>
    </cfRule>
    <cfRule type="cellIs" dxfId="1999" priority="88" operator="equal">
      <formula>"WW"</formula>
    </cfRule>
    <cfRule type="cellIs" dxfId="1998" priority="89" operator="equal">
      <formula>"S1"</formula>
    </cfRule>
  </conditionalFormatting>
  <conditionalFormatting sqref="CU3:CY3">
    <cfRule type="cellIs" dxfId="1997" priority="75" operator="equal">
      <formula>"S2"</formula>
    </cfRule>
    <cfRule type="cellIs" dxfId="1996" priority="76" operator="equal">
      <formula>"WW"</formula>
    </cfRule>
    <cfRule type="cellIs" dxfId="1995" priority="77" operator="equal">
      <formula>"S1"</formula>
    </cfRule>
    <cfRule type="cellIs" dxfId="1994" priority="78" operator="equal">
      <formula>"M5"</formula>
    </cfRule>
    <cfRule type="cellIs" dxfId="1993" priority="79" operator="equal">
      <formula>"M4"</formula>
    </cfRule>
    <cfRule type="cellIs" dxfId="1992" priority="80" operator="equal">
      <formula>"M3"</formula>
    </cfRule>
    <cfRule type="cellIs" dxfId="1991" priority="81" operator="equal">
      <formula>"M2"</formula>
    </cfRule>
    <cfRule type="cellIs" dxfId="1990" priority="82" operator="equal">
      <formula>"M1"</formula>
    </cfRule>
  </conditionalFormatting>
  <conditionalFormatting sqref="CU3:CY3">
    <cfRule type="cellIs" dxfId="1989" priority="68" operator="equal">
      <formula>"M5"</formula>
    </cfRule>
    <cfRule type="cellIs" dxfId="1988" priority="69" operator="equal">
      <formula>"M4"</formula>
    </cfRule>
    <cfRule type="cellIs" dxfId="1987" priority="70" operator="equal">
      <formula>"M3"</formula>
    </cfRule>
    <cfRule type="cellIs" dxfId="1986" priority="71" operator="equal">
      <formula>"M2"</formula>
    </cfRule>
    <cfRule type="cellIs" dxfId="1985" priority="72" operator="equal">
      <formula>"M1"</formula>
    </cfRule>
    <cfRule type="cellIs" dxfId="1984" priority="73" operator="equal">
      <formula>"WW"</formula>
    </cfRule>
    <cfRule type="cellIs" dxfId="1983" priority="74" operator="equal">
      <formula>"S1"</formula>
    </cfRule>
  </conditionalFormatting>
  <conditionalFormatting sqref="B1:F1">
    <cfRule type="cellIs" dxfId="1982" priority="61" operator="equal">
      <formula>"M5"</formula>
    </cfRule>
    <cfRule type="cellIs" dxfId="1981" priority="62" operator="equal">
      <formula>"M4"</formula>
    </cfRule>
    <cfRule type="cellIs" dxfId="1980" priority="63" operator="equal">
      <formula>"M3"</formula>
    </cfRule>
    <cfRule type="cellIs" dxfId="1979" priority="64" operator="equal">
      <formula>"M2"</formula>
    </cfRule>
    <cfRule type="cellIs" dxfId="1978" priority="65" operator="equal">
      <formula>"M1"</formula>
    </cfRule>
    <cfRule type="cellIs" dxfId="1977" priority="66" operator="equal">
      <formula>"WW"</formula>
    </cfRule>
    <cfRule type="cellIs" dxfId="1976" priority="67" operator="equal">
      <formula>"S1"</formula>
    </cfRule>
  </conditionalFormatting>
  <conditionalFormatting sqref="AS3:AW3">
    <cfRule type="cellIs" dxfId="1975" priority="53" operator="equal">
      <formula>"S2"</formula>
    </cfRule>
    <cfRule type="cellIs" dxfId="1974" priority="54" operator="equal">
      <formula>"WW"</formula>
    </cfRule>
    <cfRule type="cellIs" dxfId="1973" priority="55" operator="equal">
      <formula>"S1"</formula>
    </cfRule>
    <cfRule type="cellIs" dxfId="1972" priority="56" operator="equal">
      <formula>"M5"</formula>
    </cfRule>
    <cfRule type="cellIs" dxfId="1971" priority="57" operator="equal">
      <formula>"M4"</formula>
    </cfRule>
    <cfRule type="cellIs" dxfId="1970" priority="58" operator="equal">
      <formula>"M3"</formula>
    </cfRule>
    <cfRule type="cellIs" dxfId="1969" priority="59" operator="equal">
      <formula>"M2"</formula>
    </cfRule>
    <cfRule type="cellIs" dxfId="1968" priority="60" operator="equal">
      <formula>"M1"</formula>
    </cfRule>
  </conditionalFormatting>
  <conditionalFormatting sqref="AS3:AW3">
    <cfRule type="cellIs" dxfId="1967" priority="46" operator="equal">
      <formula>"M5"</formula>
    </cfRule>
    <cfRule type="cellIs" dxfId="1966" priority="47" operator="equal">
      <formula>"M4"</formula>
    </cfRule>
    <cfRule type="cellIs" dxfId="1965" priority="48" operator="equal">
      <formula>"M3"</formula>
    </cfRule>
    <cfRule type="cellIs" dxfId="1964" priority="49" operator="equal">
      <formula>"M2"</formula>
    </cfRule>
    <cfRule type="cellIs" dxfId="1963" priority="50" operator="equal">
      <formula>"M1"</formula>
    </cfRule>
    <cfRule type="cellIs" dxfId="1962" priority="51" operator="equal">
      <formula>"WW"</formula>
    </cfRule>
    <cfRule type="cellIs" dxfId="1961" priority="52" operator="equal">
      <formula>"S1"</formula>
    </cfRule>
  </conditionalFormatting>
  <conditionalFormatting sqref="AY3:BC3">
    <cfRule type="cellIs" dxfId="1960" priority="38" operator="equal">
      <formula>"S2"</formula>
    </cfRule>
    <cfRule type="cellIs" dxfId="1959" priority="39" operator="equal">
      <formula>"WW"</formula>
    </cfRule>
    <cfRule type="cellIs" dxfId="1958" priority="40" operator="equal">
      <formula>"S1"</formula>
    </cfRule>
    <cfRule type="cellIs" dxfId="1957" priority="41" operator="equal">
      <formula>"M5"</formula>
    </cfRule>
    <cfRule type="cellIs" dxfId="1956" priority="42" operator="equal">
      <formula>"M4"</formula>
    </cfRule>
    <cfRule type="cellIs" dxfId="1955" priority="43" operator="equal">
      <formula>"M3"</formula>
    </cfRule>
    <cfRule type="cellIs" dxfId="1954" priority="44" operator="equal">
      <formula>"M2"</formula>
    </cfRule>
    <cfRule type="cellIs" dxfId="1953" priority="45" operator="equal">
      <formula>"M1"</formula>
    </cfRule>
  </conditionalFormatting>
  <conditionalFormatting sqref="AY3:BC3">
    <cfRule type="cellIs" dxfId="1952" priority="31" operator="equal">
      <formula>"M5"</formula>
    </cfRule>
    <cfRule type="cellIs" dxfId="1951" priority="32" operator="equal">
      <formula>"M4"</formula>
    </cfRule>
    <cfRule type="cellIs" dxfId="1950" priority="33" operator="equal">
      <formula>"M3"</formula>
    </cfRule>
    <cfRule type="cellIs" dxfId="1949" priority="34" operator="equal">
      <formula>"M2"</formula>
    </cfRule>
    <cfRule type="cellIs" dxfId="1948" priority="35" operator="equal">
      <formula>"M1"</formula>
    </cfRule>
    <cfRule type="cellIs" dxfId="1947" priority="36" operator="equal">
      <formula>"WW"</formula>
    </cfRule>
    <cfRule type="cellIs" dxfId="1946" priority="37" operator="equal">
      <formula>"S1"</formula>
    </cfRule>
  </conditionalFormatting>
  <conditionalFormatting sqref="BE3:BI3">
    <cfRule type="cellIs" dxfId="1945" priority="23" operator="equal">
      <formula>"S2"</formula>
    </cfRule>
    <cfRule type="cellIs" dxfId="1944" priority="24" operator="equal">
      <formula>"WW"</formula>
    </cfRule>
    <cfRule type="cellIs" dxfId="1943" priority="25" operator="equal">
      <formula>"S1"</formula>
    </cfRule>
    <cfRule type="cellIs" dxfId="1942" priority="26" operator="equal">
      <formula>"M5"</formula>
    </cfRule>
    <cfRule type="cellIs" dxfId="1941" priority="27" operator="equal">
      <formula>"M4"</formula>
    </cfRule>
    <cfRule type="cellIs" dxfId="1940" priority="28" operator="equal">
      <formula>"M3"</formula>
    </cfRule>
    <cfRule type="cellIs" dxfId="1939" priority="29" operator="equal">
      <formula>"M2"</formula>
    </cfRule>
    <cfRule type="cellIs" dxfId="1938" priority="30" operator="equal">
      <formula>"M1"</formula>
    </cfRule>
  </conditionalFormatting>
  <conditionalFormatting sqref="BE3:BI3">
    <cfRule type="cellIs" dxfId="1937" priority="16" operator="equal">
      <formula>"M5"</formula>
    </cfRule>
    <cfRule type="cellIs" dxfId="1936" priority="17" operator="equal">
      <formula>"M4"</formula>
    </cfRule>
    <cfRule type="cellIs" dxfId="1935" priority="18" operator="equal">
      <formula>"M3"</formula>
    </cfRule>
    <cfRule type="cellIs" dxfId="1934" priority="19" operator="equal">
      <formula>"M2"</formula>
    </cfRule>
    <cfRule type="cellIs" dxfId="1933" priority="20" operator="equal">
      <formula>"M1"</formula>
    </cfRule>
    <cfRule type="cellIs" dxfId="1932" priority="21" operator="equal">
      <formula>"WW"</formula>
    </cfRule>
    <cfRule type="cellIs" dxfId="1931" priority="22" operator="equal">
      <formula>"S1"</formula>
    </cfRule>
  </conditionalFormatting>
  <conditionalFormatting sqref="BK3:BO3">
    <cfRule type="cellIs" dxfId="1930" priority="8" operator="equal">
      <formula>"S2"</formula>
    </cfRule>
    <cfRule type="cellIs" dxfId="1929" priority="9" operator="equal">
      <formula>"WW"</formula>
    </cfRule>
    <cfRule type="cellIs" dxfId="1928" priority="10" operator="equal">
      <formula>"S1"</formula>
    </cfRule>
    <cfRule type="cellIs" dxfId="1927" priority="11" operator="equal">
      <formula>"M5"</formula>
    </cfRule>
    <cfRule type="cellIs" dxfId="1926" priority="12" operator="equal">
      <formula>"M4"</formula>
    </cfRule>
    <cfRule type="cellIs" dxfId="1925" priority="13" operator="equal">
      <formula>"M3"</formula>
    </cfRule>
    <cfRule type="cellIs" dxfId="1924" priority="14" operator="equal">
      <formula>"M2"</formula>
    </cfRule>
    <cfRule type="cellIs" dxfId="1923" priority="15" operator="equal">
      <formula>"M1"</formula>
    </cfRule>
  </conditionalFormatting>
  <conditionalFormatting sqref="BK3:BO3">
    <cfRule type="cellIs" dxfId="1922" priority="1" operator="equal">
      <formula>"M5"</formula>
    </cfRule>
    <cfRule type="cellIs" dxfId="1921" priority="2" operator="equal">
      <formula>"M4"</formula>
    </cfRule>
    <cfRule type="cellIs" dxfId="1920" priority="3" operator="equal">
      <formula>"M3"</formula>
    </cfRule>
    <cfRule type="cellIs" dxfId="1919" priority="4" operator="equal">
      <formula>"M2"</formula>
    </cfRule>
    <cfRule type="cellIs" dxfId="1918" priority="5" operator="equal">
      <formula>"M1"</formula>
    </cfRule>
    <cfRule type="cellIs" dxfId="1917" priority="6" operator="equal">
      <formula>"WW"</formula>
    </cfRule>
    <cfRule type="cellIs" dxfId="1916" priority="7" operator="equal">
      <formula>"S1"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B321-B879-0745-8516-7E24C81BFE69}">
  <dimension ref="A1:AK113"/>
  <sheetViews>
    <sheetView topLeftCell="A28" zoomScale="114" zoomScaleNormal="80" workbookViewId="0">
      <selection activeCell="K45" sqref="K45"/>
    </sheetView>
  </sheetViews>
  <sheetFormatPr baseColWidth="10" defaultColWidth="8.83203125" defaultRowHeight="15"/>
  <cols>
    <col min="1" max="2" width="8.83203125" style="224"/>
    <col min="3" max="3" width="44" style="224" customWidth="1"/>
    <col min="4" max="4" width="10.1640625" style="224" bestFit="1" customWidth="1"/>
    <col min="5" max="7" width="5.5" style="224" bestFit="1" customWidth="1"/>
    <col min="8" max="8" width="7.83203125" style="224" customWidth="1"/>
    <col min="9" max="9" width="10.5" style="224" bestFit="1" customWidth="1"/>
    <col min="10" max="14" width="10.5" style="224" customWidth="1"/>
    <col min="15" max="15" width="8.83203125" style="224"/>
    <col min="16" max="16" width="7.5" style="1" bestFit="1" customWidth="1"/>
    <col min="17" max="17" width="6.1640625" style="1" customWidth="1"/>
    <col min="18" max="18" width="6.33203125" style="1" customWidth="1"/>
    <col min="19" max="19" width="5.83203125" style="1" customWidth="1"/>
    <col min="20" max="20" width="6.6640625" style="1" customWidth="1"/>
    <col min="21" max="21" width="6.1640625" style="1" customWidth="1"/>
    <col min="22" max="22" width="8.83203125" style="224"/>
    <col min="23" max="23" width="9.5" style="224" bestFit="1" customWidth="1"/>
    <col min="24" max="24" width="6" style="224" bestFit="1" customWidth="1"/>
    <col min="25" max="25" width="4" style="224" bestFit="1" customWidth="1"/>
    <col min="26" max="26" width="5.33203125" style="224" customWidth="1"/>
    <col min="27" max="27" width="4" style="224" bestFit="1" customWidth="1"/>
    <col min="28" max="28" width="4.33203125" style="224" bestFit="1" customWidth="1"/>
    <col min="29" max="29" width="8.83203125" style="224"/>
    <col min="30" max="30" width="10.83203125" style="1" bestFit="1" customWidth="1"/>
    <col min="31" max="35" width="18.6640625" style="1" bestFit="1" customWidth="1"/>
    <col min="36" max="16384" width="8.83203125" style="224"/>
  </cols>
  <sheetData>
    <row r="1" spans="1:37" ht="16.5" customHeight="1" thickBot="1">
      <c r="B1" s="10" t="s">
        <v>12</v>
      </c>
      <c r="L1" s="1"/>
      <c r="M1" s="264"/>
      <c r="N1" s="264"/>
      <c r="P1" s="1" t="s">
        <v>7</v>
      </c>
      <c r="Q1" s="264" t="s">
        <v>182</v>
      </c>
      <c r="R1" s="264"/>
      <c r="S1" s="264"/>
      <c r="T1" s="264"/>
      <c r="U1" s="264"/>
      <c r="W1" s="224" t="s">
        <v>14</v>
      </c>
      <c r="AD1" s="1" t="s">
        <v>13</v>
      </c>
    </row>
    <row r="2" spans="1:37" ht="16.5" customHeight="1">
      <c r="A2" s="224" t="str">
        <f>I2</f>
        <v>ID</v>
      </c>
      <c r="B2" s="192" t="s">
        <v>7</v>
      </c>
      <c r="C2" s="192" t="s">
        <v>13</v>
      </c>
      <c r="D2" s="192" t="s">
        <v>0</v>
      </c>
      <c r="E2" s="192" t="s">
        <v>4</v>
      </c>
      <c r="F2" s="192" t="s">
        <v>1</v>
      </c>
      <c r="G2" s="192" t="s">
        <v>2</v>
      </c>
      <c r="H2" s="192" t="s">
        <v>3</v>
      </c>
      <c r="I2" s="192" t="s">
        <v>14</v>
      </c>
      <c r="J2" s="261"/>
      <c r="K2" s="261"/>
      <c r="L2" s="191"/>
      <c r="M2" s="314" t="s">
        <v>145</v>
      </c>
      <c r="N2" s="314" t="s">
        <v>21</v>
      </c>
      <c r="P2" s="191"/>
      <c r="Q2" s="314" t="s">
        <v>145</v>
      </c>
      <c r="R2" s="314" t="s">
        <v>21</v>
      </c>
      <c r="S2" s="314" t="s">
        <v>22</v>
      </c>
      <c r="T2" s="314" t="s">
        <v>23</v>
      </c>
      <c r="U2" s="314" t="s">
        <v>24</v>
      </c>
      <c r="W2" s="3" t="s">
        <v>8</v>
      </c>
      <c r="X2" s="3" t="s">
        <v>0</v>
      </c>
      <c r="Y2" s="3" t="s">
        <v>4</v>
      </c>
      <c r="Z2" s="3" t="s">
        <v>1</v>
      </c>
      <c r="AA2" s="3" t="s">
        <v>2</v>
      </c>
      <c r="AB2" s="3" t="s">
        <v>3</v>
      </c>
      <c r="AD2" s="191" t="s">
        <v>8</v>
      </c>
      <c r="AE2" s="191" t="s">
        <v>0</v>
      </c>
      <c r="AF2" s="191" t="s">
        <v>4</v>
      </c>
      <c r="AG2" s="191" t="s">
        <v>1</v>
      </c>
      <c r="AH2" s="191" t="s">
        <v>2</v>
      </c>
      <c r="AI2" s="191" t="s">
        <v>3</v>
      </c>
      <c r="AK2" s="37"/>
    </row>
    <row r="3" spans="1:37" ht="18">
      <c r="A3" s="224">
        <f t="shared" ref="A3:A15" si="0">I3</f>
        <v>1</v>
      </c>
      <c r="B3" s="192" t="s">
        <v>149</v>
      </c>
      <c r="C3" s="317" t="s">
        <v>319</v>
      </c>
      <c r="D3" s="4">
        <f t="shared" ref="D3:E3" si="1">COUNTIF(X$3:X$100,$I3)</f>
        <v>5</v>
      </c>
      <c r="E3" s="4">
        <f t="shared" si="1"/>
        <v>10</v>
      </c>
      <c r="F3" s="4">
        <f>COUNTIF(Z$3:Z$100,$I3)</f>
        <v>6</v>
      </c>
      <c r="G3" s="4">
        <f>COUNTIF(AA$3:AA$100,$I3)</f>
        <v>6</v>
      </c>
      <c r="H3" s="4">
        <f>COUNTIF(AB$3:AB$100,$I3)</f>
        <v>2</v>
      </c>
      <c r="I3" s="192">
        <v>1</v>
      </c>
      <c r="J3" s="261"/>
      <c r="K3" s="261"/>
      <c r="L3" s="191">
        <v>0</v>
      </c>
      <c r="M3" s="315" t="str">
        <f>IF(OR(Q1="WW",Q2="WW",Q3="WW",Q4="WW",Q5="WW"),Q3,"")</f>
        <v/>
      </c>
      <c r="N3" s="315" t="str">
        <f>IF(OR(R1="WW",R2="WW",R3="WW",R4="WW",R5="WW"),R3,"")</f>
        <v/>
      </c>
      <c r="O3" s="313"/>
      <c r="P3" s="191">
        <v>0</v>
      </c>
      <c r="Q3" s="315" t="str">
        <f t="shared" ref="Q3:Q34" si="2">IF(X3="","",VLOOKUP(X3,$A$3:$B$15,2,FALSE))</f>
        <v>M2</v>
      </c>
      <c r="R3" s="315" t="str">
        <f t="shared" ref="R3:R34" si="3">IF(Y3="","",VLOOKUP(Y3,$A$3:$B$15,2,FALSE))</f>
        <v>M2</v>
      </c>
      <c r="S3" s="315" t="str">
        <f t="shared" ref="S3:S34" si="4">IF(Z3="","",VLOOKUP(Z3,$A$3:$B$15,2,FALSE))</f>
        <v>M4</v>
      </c>
      <c r="T3" s="315" t="str">
        <f t="shared" ref="T3:T34" si="5">IF(AA3="","",VLOOKUP(AA3,$A$3:$B$15,2,FALSE))</f>
        <v>M1</v>
      </c>
      <c r="U3" s="315" t="str">
        <f t="shared" ref="U3:U34" si="6">IF(AB3="","",VLOOKUP(AB3,$A$3:$B$15,2,FALSE))</f>
        <v>Q</v>
      </c>
      <c r="V3" s="313"/>
      <c r="W3" s="108"/>
      <c r="X3" s="224">
        <f>IF('243way_Regular Symbol'!T3="","",'243way_Regular Symbol'!T3)</f>
        <v>2</v>
      </c>
      <c r="Y3" s="224">
        <f>IF('243way_Regular Symbol'!U3="","",'243way_Regular Symbol'!U3)</f>
        <v>2</v>
      </c>
      <c r="Z3" s="224">
        <f>IF('243way_Regular Symbol'!V3="","",'243way_Regular Symbol'!V3)</f>
        <v>4</v>
      </c>
      <c r="AA3" s="224">
        <f>IF('243way_Regular Symbol'!W3="","",'243way_Regular Symbol'!W3)</f>
        <v>1</v>
      </c>
      <c r="AB3" s="224">
        <f>IF('243way_Regular Symbol'!X3="","",'243way_Regular Symbol'!X3)</f>
        <v>8</v>
      </c>
      <c r="AC3" s="1"/>
      <c r="AD3" s="191"/>
      <c r="AE3" s="249" t="str">
        <f t="shared" ref="AE3:AE34" si="7">IF(X3="","",VLOOKUP(X3,$A$3:$C$15,3,FALSE))</f>
        <v>小九</v>
      </c>
      <c r="AF3" s="249" t="str">
        <f t="shared" ref="AF3:AF34" si="8">IF(Y3="","",VLOOKUP(Y3,$A$3:$C$15,3,FALSE))</f>
        <v>小九</v>
      </c>
      <c r="AG3" s="249" t="str">
        <f t="shared" ref="AG3:AG34" si="9">IF(Z3="","",VLOOKUP(Z3,$A$3:$C$15,3,FALSE))</f>
        <v>九尾狐</v>
      </c>
      <c r="AH3" s="249" t="str">
        <f t="shared" ref="AH3:AH34" si="10">IF(AA3="","",VLOOKUP(AA3,$A$3:$C$15,3,FALSE))</f>
        <v>四不像大頭</v>
      </c>
      <c r="AI3" s="249" t="str">
        <f t="shared" ref="AI3:AI34" si="11">IF(AB3="","",VLOOKUP(AB3,$A$3:$C$15,3,FALSE))</f>
        <v>Ｑ</v>
      </c>
    </row>
    <row r="4" spans="1:37" ht="18">
      <c r="A4" s="224">
        <f t="shared" si="0"/>
        <v>2</v>
      </c>
      <c r="B4" s="192" t="s">
        <v>150</v>
      </c>
      <c r="C4" s="317" t="s">
        <v>320</v>
      </c>
      <c r="D4" s="4">
        <f t="shared" ref="D4:D15" si="12">COUNTIF(X$3:X$100,$I4)</f>
        <v>5</v>
      </c>
      <c r="E4" s="4">
        <f t="shared" ref="E4:E15" si="13">COUNTIF(Y$3:Y$100,$I4)</f>
        <v>5</v>
      </c>
      <c r="F4" s="4">
        <f t="shared" ref="F4:F15" si="14">COUNTIF(Z$3:Z$100,$I4)</f>
        <v>5</v>
      </c>
      <c r="G4" s="4">
        <f t="shared" ref="G4:G15" si="15">COUNTIF(AA$3:AA$100,$I4)</f>
        <v>8</v>
      </c>
      <c r="H4" s="4">
        <f t="shared" ref="H4:H15" si="16">COUNTIF(AB$3:AB$100,$I4)</f>
        <v>2</v>
      </c>
      <c r="I4" s="192">
        <v>2</v>
      </c>
      <c r="J4" s="261"/>
      <c r="K4" s="261"/>
      <c r="L4" s="191">
        <v>1</v>
      </c>
      <c r="M4" s="315" t="str">
        <f t="shared" ref="M4:N67" si="17">IF(OR(Q2="WW",Q3="WW",Q4="WW",Q5="WW",Q6="WW"),Q4,"")</f>
        <v>M5</v>
      </c>
      <c r="N4" s="315" t="str">
        <f t="shared" si="17"/>
        <v/>
      </c>
      <c r="O4" s="313"/>
      <c r="P4" s="191">
        <v>1</v>
      </c>
      <c r="Q4" s="315" t="str">
        <f t="shared" si="2"/>
        <v>M5</v>
      </c>
      <c r="R4" s="315" t="str">
        <f t="shared" si="3"/>
        <v>K</v>
      </c>
      <c r="S4" s="315" t="str">
        <f t="shared" si="4"/>
        <v>M2</v>
      </c>
      <c r="T4" s="315" t="str">
        <f t="shared" si="5"/>
        <v>M2</v>
      </c>
      <c r="U4" s="315" t="str">
        <f t="shared" si="6"/>
        <v>TE</v>
      </c>
      <c r="V4" s="313"/>
      <c r="W4" s="108"/>
      <c r="X4" s="224">
        <f>IF('243way_Regular Symbol'!T4="","",'243way_Regular Symbol'!T4)</f>
        <v>5</v>
      </c>
      <c r="Y4" s="224">
        <f>IF('243way_Regular Symbol'!U4="","",'243way_Regular Symbol'!U4)</f>
        <v>7</v>
      </c>
      <c r="Z4" s="224">
        <f>IF('243way_Regular Symbol'!V4="","",'243way_Regular Symbol'!V4)</f>
        <v>2</v>
      </c>
      <c r="AA4" s="224">
        <f>IF('243way_Regular Symbol'!W4="","",'243way_Regular Symbol'!W4)</f>
        <v>2</v>
      </c>
      <c r="AB4" s="224">
        <f>IF('243way_Regular Symbol'!X4="","",'243way_Regular Symbol'!X4)</f>
        <v>10</v>
      </c>
      <c r="AC4" s="1"/>
      <c r="AD4" s="191"/>
      <c r="AE4" s="249" t="str">
        <f t="shared" si="7"/>
        <v>姜子牙</v>
      </c>
      <c r="AF4" s="249" t="str">
        <f t="shared" si="8"/>
        <v>Ｋ</v>
      </c>
      <c r="AG4" s="249" t="str">
        <f t="shared" si="9"/>
        <v>小九</v>
      </c>
      <c r="AH4" s="249" t="str">
        <f t="shared" si="10"/>
        <v>小九</v>
      </c>
      <c r="AI4" s="249">
        <f t="shared" si="11"/>
        <v>10</v>
      </c>
    </row>
    <row r="5" spans="1:37" ht="18">
      <c r="A5" s="224">
        <f t="shared" si="0"/>
        <v>3</v>
      </c>
      <c r="B5" s="192" t="s">
        <v>151</v>
      </c>
      <c r="C5" s="355" t="s">
        <v>321</v>
      </c>
      <c r="D5" s="4">
        <f t="shared" si="12"/>
        <v>3</v>
      </c>
      <c r="E5" s="4">
        <f t="shared" si="13"/>
        <v>3</v>
      </c>
      <c r="F5" s="4">
        <f t="shared" si="14"/>
        <v>3</v>
      </c>
      <c r="G5" s="4">
        <f t="shared" si="15"/>
        <v>1</v>
      </c>
      <c r="H5" s="4">
        <f t="shared" si="16"/>
        <v>8</v>
      </c>
      <c r="I5" s="192">
        <v>3</v>
      </c>
      <c r="J5" s="261"/>
      <c r="K5" s="261"/>
      <c r="L5" s="191">
        <v>2</v>
      </c>
      <c r="M5" s="315" t="str">
        <f t="shared" si="17"/>
        <v>M5</v>
      </c>
      <c r="N5" s="315" t="str">
        <f t="shared" si="17"/>
        <v/>
      </c>
      <c r="O5" s="313"/>
      <c r="P5" s="191">
        <v>2</v>
      </c>
      <c r="Q5" s="315" t="str">
        <f t="shared" si="2"/>
        <v>M5</v>
      </c>
      <c r="R5" s="315" t="str">
        <f t="shared" si="3"/>
        <v>J</v>
      </c>
      <c r="S5" s="315" t="str">
        <f t="shared" si="4"/>
        <v>M2</v>
      </c>
      <c r="T5" s="315" t="str">
        <f t="shared" si="5"/>
        <v>Q</v>
      </c>
      <c r="U5" s="315" t="str">
        <f t="shared" si="6"/>
        <v>TE</v>
      </c>
      <c r="V5" s="313"/>
      <c r="W5" s="108"/>
      <c r="X5" s="224">
        <f>IF('243way_Regular Symbol'!T5="","",'243way_Regular Symbol'!T5)</f>
        <v>5</v>
      </c>
      <c r="Y5" s="224">
        <f>IF('243way_Regular Symbol'!U5="","",'243way_Regular Symbol'!U5)</f>
        <v>9</v>
      </c>
      <c r="Z5" s="224">
        <f>IF('243way_Regular Symbol'!V5="","",'243way_Regular Symbol'!V5)</f>
        <v>2</v>
      </c>
      <c r="AA5" s="224">
        <f>IF('243way_Regular Symbol'!W5="","",'243way_Regular Symbol'!W5)</f>
        <v>8</v>
      </c>
      <c r="AB5" s="224">
        <f>IF('243way_Regular Symbol'!X5="","",'243way_Regular Symbol'!X5)</f>
        <v>10</v>
      </c>
      <c r="AC5" s="1"/>
      <c r="AD5" s="191"/>
      <c r="AE5" s="249" t="str">
        <f t="shared" si="7"/>
        <v>姜子牙</v>
      </c>
      <c r="AF5" s="249" t="str">
        <f t="shared" si="8"/>
        <v>Ｊ</v>
      </c>
      <c r="AG5" s="249" t="str">
        <f t="shared" si="9"/>
        <v>小九</v>
      </c>
      <c r="AH5" s="249" t="str">
        <f t="shared" si="10"/>
        <v>Ｑ</v>
      </c>
      <c r="AI5" s="249">
        <f t="shared" si="11"/>
        <v>10</v>
      </c>
    </row>
    <row r="6" spans="1:37" ht="16.5" customHeight="1">
      <c r="A6" s="224">
        <f t="shared" si="0"/>
        <v>4</v>
      </c>
      <c r="B6" s="192" t="s">
        <v>152</v>
      </c>
      <c r="C6" s="355" t="s">
        <v>322</v>
      </c>
      <c r="D6" s="4">
        <f t="shared" si="12"/>
        <v>4</v>
      </c>
      <c r="E6" s="4">
        <f t="shared" si="13"/>
        <v>8</v>
      </c>
      <c r="F6" s="4">
        <f t="shared" si="14"/>
        <v>4</v>
      </c>
      <c r="G6" s="4">
        <f t="shared" si="15"/>
        <v>2</v>
      </c>
      <c r="H6" s="4">
        <f t="shared" si="16"/>
        <v>2</v>
      </c>
      <c r="I6" s="192">
        <v>4</v>
      </c>
      <c r="J6" s="261"/>
      <c r="K6" s="261"/>
      <c r="L6" s="191">
        <v>3</v>
      </c>
      <c r="M6" s="315" t="str">
        <f t="shared" si="17"/>
        <v>WW</v>
      </c>
      <c r="N6" s="315" t="str">
        <f t="shared" si="17"/>
        <v/>
      </c>
      <c r="O6" s="313"/>
      <c r="P6" s="191">
        <v>3</v>
      </c>
      <c r="Q6" s="315" t="str">
        <f t="shared" si="2"/>
        <v>WW</v>
      </c>
      <c r="R6" s="315" t="str">
        <f t="shared" si="3"/>
        <v>M5</v>
      </c>
      <c r="S6" s="315" t="str">
        <f t="shared" si="4"/>
        <v>TE</v>
      </c>
      <c r="T6" s="315" t="str">
        <f t="shared" si="5"/>
        <v>K</v>
      </c>
      <c r="U6" s="315" t="str">
        <f t="shared" si="6"/>
        <v>Q</v>
      </c>
      <c r="V6" s="313"/>
      <c r="W6" s="108"/>
      <c r="X6" s="224">
        <f>IF('243way_Regular Symbol'!T6="","",'243way_Regular Symbol'!T6)</f>
        <v>13</v>
      </c>
      <c r="Y6" s="224">
        <f>IF('243way_Regular Symbol'!U6="","",'243way_Regular Symbol'!U6)</f>
        <v>5</v>
      </c>
      <c r="Z6" s="224">
        <f>IF('243way_Regular Symbol'!V6="","",'243way_Regular Symbol'!V6)</f>
        <v>10</v>
      </c>
      <c r="AA6" s="224">
        <f>IF('243way_Regular Symbol'!W6="","",'243way_Regular Symbol'!W6)</f>
        <v>7</v>
      </c>
      <c r="AB6" s="224">
        <f>IF('243way_Regular Symbol'!X6="","",'243way_Regular Symbol'!X6)</f>
        <v>8</v>
      </c>
      <c r="AC6" s="1"/>
      <c r="AD6" s="191"/>
      <c r="AE6" s="249" t="str">
        <f t="shared" si="7"/>
        <v>手杖</v>
      </c>
      <c r="AF6" s="249" t="str">
        <f t="shared" si="8"/>
        <v>姜子牙</v>
      </c>
      <c r="AG6" s="249">
        <f t="shared" si="9"/>
        <v>10</v>
      </c>
      <c r="AH6" s="249" t="str">
        <f t="shared" si="10"/>
        <v>Ｋ</v>
      </c>
      <c r="AI6" s="249" t="str">
        <f t="shared" si="11"/>
        <v>Ｑ</v>
      </c>
    </row>
    <row r="7" spans="1:37" ht="18">
      <c r="A7" s="224">
        <f t="shared" si="0"/>
        <v>5</v>
      </c>
      <c r="B7" s="192" t="s">
        <v>147</v>
      </c>
      <c r="C7" s="355" t="s">
        <v>323</v>
      </c>
      <c r="D7" s="4">
        <f t="shared" si="12"/>
        <v>6</v>
      </c>
      <c r="E7" s="4">
        <f t="shared" si="13"/>
        <v>10</v>
      </c>
      <c r="F7" s="4">
        <f t="shared" si="14"/>
        <v>14</v>
      </c>
      <c r="G7" s="4">
        <f t="shared" si="15"/>
        <v>11</v>
      </c>
      <c r="H7" s="4">
        <f t="shared" si="16"/>
        <v>4</v>
      </c>
      <c r="I7" s="192">
        <v>5</v>
      </c>
      <c r="J7" s="261"/>
      <c r="K7" s="261"/>
      <c r="L7" s="191">
        <v>4</v>
      </c>
      <c r="M7" s="315" t="str">
        <f t="shared" si="17"/>
        <v>TE</v>
      </c>
      <c r="N7" s="315" t="str">
        <f t="shared" si="17"/>
        <v/>
      </c>
      <c r="O7" s="313"/>
      <c r="P7" s="191">
        <v>4</v>
      </c>
      <c r="Q7" s="315" t="str">
        <f t="shared" si="2"/>
        <v>TE</v>
      </c>
      <c r="R7" s="315" t="str">
        <f t="shared" si="3"/>
        <v>M1</v>
      </c>
      <c r="S7" s="315" t="str">
        <f t="shared" si="4"/>
        <v>M5</v>
      </c>
      <c r="T7" s="315" t="str">
        <f t="shared" si="5"/>
        <v>M2</v>
      </c>
      <c r="U7" s="315" t="str">
        <f t="shared" si="6"/>
        <v>M1</v>
      </c>
      <c r="V7" s="313"/>
      <c r="W7" s="108"/>
      <c r="X7" s="224">
        <f>IF('243way_Regular Symbol'!T7="","",'243way_Regular Symbol'!T7)</f>
        <v>10</v>
      </c>
      <c r="Y7" s="224">
        <f>IF('243way_Regular Symbol'!U7="","",'243way_Regular Symbol'!U7)</f>
        <v>1</v>
      </c>
      <c r="Z7" s="224">
        <f>IF('243way_Regular Symbol'!V7="","",'243way_Regular Symbol'!V7)</f>
        <v>5</v>
      </c>
      <c r="AA7" s="224">
        <f>IF('243way_Regular Symbol'!W7="","",'243way_Regular Symbol'!W7)</f>
        <v>2</v>
      </c>
      <c r="AB7" s="224">
        <f>IF('243way_Regular Symbol'!X7="","",'243way_Regular Symbol'!X7)</f>
        <v>1</v>
      </c>
      <c r="AC7" s="1"/>
      <c r="AD7" s="191"/>
      <c r="AE7" s="249">
        <f t="shared" si="7"/>
        <v>10</v>
      </c>
      <c r="AF7" s="249" t="str">
        <f t="shared" si="8"/>
        <v>四不像大頭</v>
      </c>
      <c r="AG7" s="249" t="str">
        <f t="shared" si="9"/>
        <v>姜子牙</v>
      </c>
      <c r="AH7" s="249" t="str">
        <f t="shared" si="10"/>
        <v>小九</v>
      </c>
      <c r="AI7" s="249" t="str">
        <f t="shared" si="11"/>
        <v>四不像大頭</v>
      </c>
    </row>
    <row r="8" spans="1:37" ht="18">
      <c r="A8" s="224">
        <f t="shared" si="0"/>
        <v>6</v>
      </c>
      <c r="B8" s="279" t="s">
        <v>69</v>
      </c>
      <c r="C8" s="317" t="s">
        <v>262</v>
      </c>
      <c r="D8" s="4">
        <f t="shared" si="12"/>
        <v>3</v>
      </c>
      <c r="E8" s="4">
        <f t="shared" si="13"/>
        <v>3</v>
      </c>
      <c r="F8" s="4">
        <f t="shared" si="14"/>
        <v>2</v>
      </c>
      <c r="G8" s="4">
        <f t="shared" si="15"/>
        <v>4</v>
      </c>
      <c r="H8" s="4">
        <f t="shared" si="16"/>
        <v>2</v>
      </c>
      <c r="I8" s="192">
        <v>6</v>
      </c>
      <c r="J8" s="261"/>
      <c r="K8" s="261"/>
      <c r="L8" s="191">
        <v>5</v>
      </c>
      <c r="M8" s="315" t="str">
        <f t="shared" si="17"/>
        <v>TE</v>
      </c>
      <c r="N8" s="315" t="str">
        <f t="shared" si="17"/>
        <v/>
      </c>
      <c r="O8" s="313"/>
      <c r="P8" s="191">
        <v>5</v>
      </c>
      <c r="Q8" s="315" t="str">
        <f t="shared" si="2"/>
        <v>TE</v>
      </c>
      <c r="R8" s="315" t="str">
        <f t="shared" si="3"/>
        <v>S1</v>
      </c>
      <c r="S8" s="315" t="str">
        <f t="shared" si="4"/>
        <v>M5</v>
      </c>
      <c r="T8" s="315" t="str">
        <f t="shared" si="5"/>
        <v>M1</v>
      </c>
      <c r="U8" s="315" t="str">
        <f t="shared" si="6"/>
        <v>M3</v>
      </c>
      <c r="V8" s="313"/>
      <c r="W8" s="108"/>
      <c r="X8" s="224">
        <f>IF('243way_Regular Symbol'!T8="","",'243way_Regular Symbol'!T8)</f>
        <v>10</v>
      </c>
      <c r="Y8" s="224">
        <f>IF('243way_Regular Symbol'!U8="","",'243way_Regular Symbol'!U8)</f>
        <v>12</v>
      </c>
      <c r="Z8" s="224">
        <f>IF('243way_Regular Symbol'!V8="","",'243way_Regular Symbol'!V8)</f>
        <v>5</v>
      </c>
      <c r="AA8" s="224">
        <f>IF('243way_Regular Symbol'!W8="","",'243way_Regular Symbol'!W8)</f>
        <v>1</v>
      </c>
      <c r="AB8" s="224">
        <f>IF('243way_Regular Symbol'!X8="","",'243way_Regular Symbol'!X8)</f>
        <v>3</v>
      </c>
      <c r="AC8" s="1"/>
      <c r="AD8" s="191"/>
      <c r="AE8" s="249">
        <f t="shared" si="7"/>
        <v>10</v>
      </c>
      <c r="AF8" s="249" t="str">
        <f t="shared" si="8"/>
        <v>輪迴門</v>
      </c>
      <c r="AG8" s="249" t="str">
        <f t="shared" si="9"/>
        <v>姜子牙</v>
      </c>
      <c r="AH8" s="249" t="str">
        <f t="shared" si="10"/>
        <v>四不像大頭</v>
      </c>
      <c r="AI8" s="249" t="str">
        <f t="shared" si="11"/>
        <v>申公豹</v>
      </c>
    </row>
    <row r="9" spans="1:37" ht="18">
      <c r="A9" s="224">
        <f t="shared" si="0"/>
        <v>7</v>
      </c>
      <c r="B9" s="279" t="s">
        <v>188</v>
      </c>
      <c r="C9" s="317" t="s">
        <v>263</v>
      </c>
      <c r="D9" s="4">
        <f t="shared" si="12"/>
        <v>9</v>
      </c>
      <c r="E9" s="4">
        <f t="shared" si="13"/>
        <v>11</v>
      </c>
      <c r="F9" s="4">
        <f t="shared" si="14"/>
        <v>4</v>
      </c>
      <c r="G9" s="4">
        <f t="shared" si="15"/>
        <v>8</v>
      </c>
      <c r="H9" s="4">
        <f t="shared" si="16"/>
        <v>13</v>
      </c>
      <c r="I9" s="192">
        <v>7</v>
      </c>
      <c r="J9" s="261"/>
      <c r="K9" s="261"/>
      <c r="L9" s="191">
        <v>6</v>
      </c>
      <c r="M9" s="315" t="str">
        <f t="shared" si="17"/>
        <v/>
      </c>
      <c r="N9" s="315" t="str">
        <f t="shared" si="17"/>
        <v>M5</v>
      </c>
      <c r="O9" s="313"/>
      <c r="P9" s="191">
        <v>6</v>
      </c>
      <c r="Q9" s="315" t="str">
        <f t="shared" si="2"/>
        <v>Q</v>
      </c>
      <c r="R9" s="315" t="str">
        <f t="shared" si="3"/>
        <v>M5</v>
      </c>
      <c r="S9" s="315" t="str">
        <f t="shared" si="4"/>
        <v>M1</v>
      </c>
      <c r="T9" s="315" t="str">
        <f t="shared" si="5"/>
        <v>M2</v>
      </c>
      <c r="U9" s="315" t="str">
        <f t="shared" si="6"/>
        <v>Q</v>
      </c>
      <c r="V9" s="313"/>
      <c r="W9" s="108"/>
      <c r="X9" s="224">
        <f>IF('243way_Regular Symbol'!T9="","",'243way_Regular Symbol'!T9)</f>
        <v>8</v>
      </c>
      <c r="Y9" s="224">
        <f>IF('243way_Regular Symbol'!U9="","",'243way_Regular Symbol'!U9)</f>
        <v>5</v>
      </c>
      <c r="Z9" s="224">
        <f>IF('243way_Regular Symbol'!V9="","",'243way_Regular Symbol'!V9)</f>
        <v>1</v>
      </c>
      <c r="AA9" s="224">
        <f>IF('243way_Regular Symbol'!W9="","",'243way_Regular Symbol'!W9)</f>
        <v>2</v>
      </c>
      <c r="AB9" s="224">
        <f>IF('243way_Regular Symbol'!X9="","",'243way_Regular Symbol'!X9)</f>
        <v>8</v>
      </c>
      <c r="AC9" s="1"/>
      <c r="AD9" s="191"/>
      <c r="AE9" s="249" t="str">
        <f t="shared" si="7"/>
        <v>Ｑ</v>
      </c>
      <c r="AF9" s="249" t="str">
        <f t="shared" si="8"/>
        <v>姜子牙</v>
      </c>
      <c r="AG9" s="249" t="str">
        <f t="shared" si="9"/>
        <v>四不像大頭</v>
      </c>
      <c r="AH9" s="249" t="str">
        <f t="shared" si="10"/>
        <v>小九</v>
      </c>
      <c r="AI9" s="249" t="str">
        <f t="shared" si="11"/>
        <v>Ｑ</v>
      </c>
    </row>
    <row r="10" spans="1:37" ht="18">
      <c r="A10" s="224">
        <f t="shared" si="0"/>
        <v>8</v>
      </c>
      <c r="B10" s="279" t="s">
        <v>189</v>
      </c>
      <c r="C10" s="317" t="s">
        <v>264</v>
      </c>
      <c r="D10" s="4">
        <f t="shared" si="12"/>
        <v>11</v>
      </c>
      <c r="E10" s="4">
        <f t="shared" si="13"/>
        <v>8</v>
      </c>
      <c r="F10" s="4">
        <f t="shared" si="14"/>
        <v>5</v>
      </c>
      <c r="G10" s="4">
        <f t="shared" si="15"/>
        <v>7</v>
      </c>
      <c r="H10" s="4">
        <f t="shared" si="16"/>
        <v>10</v>
      </c>
      <c r="I10" s="192">
        <v>8</v>
      </c>
      <c r="J10" s="261"/>
      <c r="K10" s="261"/>
      <c r="L10" s="191">
        <v>7</v>
      </c>
      <c r="M10" s="315" t="str">
        <f t="shared" si="17"/>
        <v/>
      </c>
      <c r="N10" s="315" t="str">
        <f t="shared" si="17"/>
        <v>K</v>
      </c>
      <c r="O10" s="313"/>
      <c r="P10" s="191">
        <v>7</v>
      </c>
      <c r="Q10" s="315" t="str">
        <f t="shared" si="2"/>
        <v>Q</v>
      </c>
      <c r="R10" s="315" t="str">
        <f t="shared" si="3"/>
        <v>K</v>
      </c>
      <c r="S10" s="315" t="str">
        <f t="shared" si="4"/>
        <v>TE</v>
      </c>
      <c r="T10" s="315" t="str">
        <f t="shared" si="5"/>
        <v>Q</v>
      </c>
      <c r="U10" s="315" t="str">
        <f t="shared" si="6"/>
        <v>Q</v>
      </c>
      <c r="V10" s="313"/>
      <c r="W10" s="108"/>
      <c r="X10" s="224">
        <f>IF('243way_Regular Symbol'!T10="","",'243way_Regular Symbol'!T10)</f>
        <v>8</v>
      </c>
      <c r="Y10" s="224">
        <f>IF('243way_Regular Symbol'!U10="","",'243way_Regular Symbol'!U10)</f>
        <v>7</v>
      </c>
      <c r="Z10" s="224">
        <f>IF('243way_Regular Symbol'!V10="","",'243way_Regular Symbol'!V10)</f>
        <v>10</v>
      </c>
      <c r="AA10" s="224">
        <f>IF('243way_Regular Symbol'!W10="","",'243way_Regular Symbol'!W10)</f>
        <v>8</v>
      </c>
      <c r="AB10" s="224">
        <f>IF('243way_Regular Symbol'!X10="","",'243way_Regular Symbol'!X10)</f>
        <v>8</v>
      </c>
      <c r="AC10" s="1"/>
      <c r="AD10" s="191"/>
      <c r="AE10" s="249" t="str">
        <f t="shared" si="7"/>
        <v>Ｑ</v>
      </c>
      <c r="AF10" s="249" t="str">
        <f t="shared" si="8"/>
        <v>Ｋ</v>
      </c>
      <c r="AG10" s="249">
        <f t="shared" si="9"/>
        <v>10</v>
      </c>
      <c r="AH10" s="249" t="str">
        <f t="shared" si="10"/>
        <v>Ｑ</v>
      </c>
      <c r="AI10" s="249" t="str">
        <f t="shared" si="11"/>
        <v>Ｑ</v>
      </c>
    </row>
    <row r="11" spans="1:37" ht="18">
      <c r="A11" s="224">
        <f t="shared" si="0"/>
        <v>9</v>
      </c>
      <c r="B11" s="279" t="s">
        <v>190</v>
      </c>
      <c r="C11" s="317" t="s">
        <v>265</v>
      </c>
      <c r="D11" s="4">
        <f t="shared" si="12"/>
        <v>7</v>
      </c>
      <c r="E11" s="4">
        <f t="shared" si="13"/>
        <v>10</v>
      </c>
      <c r="F11" s="4">
        <f t="shared" si="14"/>
        <v>4</v>
      </c>
      <c r="G11" s="4">
        <f t="shared" si="15"/>
        <v>2</v>
      </c>
      <c r="H11" s="4">
        <f t="shared" si="16"/>
        <v>12</v>
      </c>
      <c r="I11" s="192">
        <v>9</v>
      </c>
      <c r="J11" s="261"/>
      <c r="K11" s="261"/>
      <c r="L11" s="191">
        <v>8</v>
      </c>
      <c r="M11" s="315" t="str">
        <f>IF(OR(Q9="WW",Q10="WW",Q11="WW",Q12="WW",Q13="WW"),Q11,"")</f>
        <v/>
      </c>
      <c r="N11" s="315" t="str">
        <f>IF(OR(R9="WW",R10="WW",R11="WW",R12="WW",R13="WW"),R11,"")</f>
        <v>WW</v>
      </c>
      <c r="O11" s="313"/>
      <c r="P11" s="191">
        <v>8</v>
      </c>
      <c r="Q11" s="315" t="str">
        <f t="shared" si="2"/>
        <v>J</v>
      </c>
      <c r="R11" s="315" t="str">
        <f t="shared" si="3"/>
        <v>WW</v>
      </c>
      <c r="S11" s="315" t="str">
        <f t="shared" si="4"/>
        <v>TE</v>
      </c>
      <c r="T11" s="315" t="str">
        <f t="shared" si="5"/>
        <v>Q</v>
      </c>
      <c r="U11" s="315" t="str">
        <f t="shared" si="6"/>
        <v>S1</v>
      </c>
      <c r="V11" s="313"/>
      <c r="W11" s="108"/>
      <c r="X11" s="224">
        <f>IF('243way_Regular Symbol'!T11="","",'243way_Regular Symbol'!T11)</f>
        <v>9</v>
      </c>
      <c r="Y11" s="224">
        <f>IF('243way_Regular Symbol'!U11="","",'243way_Regular Symbol'!U11)</f>
        <v>13</v>
      </c>
      <c r="Z11" s="224">
        <f>IF('243way_Regular Symbol'!V11="","",'243way_Regular Symbol'!V11)</f>
        <v>10</v>
      </c>
      <c r="AA11" s="224">
        <f>IF('243way_Regular Symbol'!W11="","",'243way_Regular Symbol'!W11)</f>
        <v>8</v>
      </c>
      <c r="AB11" s="224">
        <f>IF('243way_Regular Symbol'!X11="","",'243way_Regular Symbol'!X11)</f>
        <v>12</v>
      </c>
      <c r="AC11" s="1"/>
      <c r="AD11" s="191"/>
      <c r="AE11" s="249" t="str">
        <f t="shared" si="7"/>
        <v>Ｊ</v>
      </c>
      <c r="AF11" s="249" t="str">
        <f t="shared" si="8"/>
        <v>手杖</v>
      </c>
      <c r="AG11" s="249">
        <f t="shared" si="9"/>
        <v>10</v>
      </c>
      <c r="AH11" s="249" t="str">
        <f t="shared" si="10"/>
        <v>Ｑ</v>
      </c>
      <c r="AI11" s="249" t="str">
        <f t="shared" si="11"/>
        <v>輪迴門</v>
      </c>
    </row>
    <row r="12" spans="1:37" ht="18">
      <c r="A12" s="224">
        <f t="shared" si="0"/>
        <v>10</v>
      </c>
      <c r="B12" s="279" t="s">
        <v>186</v>
      </c>
      <c r="C12" s="317">
        <v>10</v>
      </c>
      <c r="D12" s="4">
        <f t="shared" si="12"/>
        <v>5</v>
      </c>
      <c r="E12" s="4">
        <f t="shared" si="13"/>
        <v>6</v>
      </c>
      <c r="F12" s="4">
        <f t="shared" si="14"/>
        <v>7</v>
      </c>
      <c r="G12" s="4">
        <f t="shared" si="15"/>
        <v>2</v>
      </c>
      <c r="H12" s="4">
        <f t="shared" si="16"/>
        <v>8</v>
      </c>
      <c r="I12" s="192">
        <v>10</v>
      </c>
      <c r="J12" s="261"/>
      <c r="K12" s="261"/>
      <c r="L12" s="191">
        <v>9</v>
      </c>
      <c r="M12" s="315" t="str">
        <f t="shared" si="17"/>
        <v/>
      </c>
      <c r="N12" s="315" t="str">
        <f t="shared" si="17"/>
        <v>TE</v>
      </c>
      <c r="O12" s="313"/>
      <c r="P12" s="191">
        <v>9</v>
      </c>
      <c r="Q12" s="315" t="str">
        <f t="shared" si="2"/>
        <v>M1</v>
      </c>
      <c r="R12" s="315" t="str">
        <f t="shared" si="3"/>
        <v>TE</v>
      </c>
      <c r="S12" s="315" t="str">
        <f t="shared" si="4"/>
        <v>S1</v>
      </c>
      <c r="T12" s="315" t="str">
        <f t="shared" si="5"/>
        <v>M5</v>
      </c>
      <c r="U12" s="315" t="str">
        <f t="shared" si="6"/>
        <v>TE</v>
      </c>
      <c r="V12" s="313"/>
      <c r="W12" s="108"/>
      <c r="X12" s="224">
        <f>IF('243way_Regular Symbol'!T12="","",'243way_Regular Symbol'!T12)</f>
        <v>1</v>
      </c>
      <c r="Y12" s="224">
        <f>IF('243way_Regular Symbol'!U12="","",'243way_Regular Symbol'!U12)</f>
        <v>10</v>
      </c>
      <c r="Z12" s="224">
        <f>IF('243way_Regular Symbol'!V12="","",'243way_Regular Symbol'!V12)</f>
        <v>12</v>
      </c>
      <c r="AA12" s="224">
        <f>IF('243way_Regular Symbol'!W12="","",'243way_Regular Symbol'!W12)</f>
        <v>5</v>
      </c>
      <c r="AB12" s="224">
        <f>IF('243way_Regular Symbol'!X12="","",'243way_Regular Symbol'!X12)</f>
        <v>10</v>
      </c>
      <c r="AC12" s="1"/>
      <c r="AD12" s="191"/>
      <c r="AE12" s="249" t="str">
        <f t="shared" si="7"/>
        <v>四不像大頭</v>
      </c>
      <c r="AF12" s="249">
        <f t="shared" si="8"/>
        <v>10</v>
      </c>
      <c r="AG12" s="249" t="str">
        <f t="shared" si="9"/>
        <v>輪迴門</v>
      </c>
      <c r="AH12" s="249" t="str">
        <f t="shared" si="10"/>
        <v>姜子牙</v>
      </c>
      <c r="AI12" s="249">
        <f t="shared" si="11"/>
        <v>10</v>
      </c>
    </row>
    <row r="13" spans="1:37" ht="18">
      <c r="A13" s="224">
        <f t="shared" si="0"/>
        <v>11</v>
      </c>
      <c r="B13" s="109" t="s">
        <v>318</v>
      </c>
      <c r="C13" s="317" t="s">
        <v>324</v>
      </c>
      <c r="D13" s="4">
        <f t="shared" si="12"/>
        <v>0</v>
      </c>
      <c r="E13" s="4">
        <f t="shared" si="13"/>
        <v>0</v>
      </c>
      <c r="F13" s="4">
        <f t="shared" si="14"/>
        <v>2</v>
      </c>
      <c r="G13" s="4">
        <f t="shared" si="15"/>
        <v>3</v>
      </c>
      <c r="H13" s="4">
        <f t="shared" si="16"/>
        <v>4</v>
      </c>
      <c r="I13" s="192">
        <v>11</v>
      </c>
      <c r="J13" s="261"/>
      <c r="K13" s="261"/>
      <c r="L13" s="191">
        <v>10</v>
      </c>
      <c r="M13" s="315" t="str">
        <f t="shared" si="17"/>
        <v/>
      </c>
      <c r="N13" s="315" t="str">
        <f t="shared" si="17"/>
        <v>K</v>
      </c>
      <c r="O13" s="313"/>
      <c r="P13" s="191">
        <v>10</v>
      </c>
      <c r="Q13" s="315" t="str">
        <f t="shared" si="2"/>
        <v>M5</v>
      </c>
      <c r="R13" s="315" t="str">
        <f t="shared" si="3"/>
        <v>K</v>
      </c>
      <c r="S13" s="315" t="str">
        <f t="shared" si="4"/>
        <v>M1</v>
      </c>
      <c r="T13" s="315" t="str">
        <f t="shared" si="5"/>
        <v>BN</v>
      </c>
      <c r="U13" s="315" t="str">
        <f t="shared" si="6"/>
        <v>Q</v>
      </c>
      <c r="V13" s="313"/>
      <c r="W13" s="108"/>
      <c r="X13" s="224">
        <f>IF('243way_Regular Symbol'!T13="","",'243way_Regular Symbol'!T13)</f>
        <v>5</v>
      </c>
      <c r="Y13" s="224">
        <f>IF('243way_Regular Symbol'!U13="","",'243way_Regular Symbol'!U13)</f>
        <v>7</v>
      </c>
      <c r="Z13" s="224">
        <f>IF('243way_Regular Symbol'!V13="","",'243way_Regular Symbol'!V13)</f>
        <v>1</v>
      </c>
      <c r="AA13" s="224">
        <f>IF('243way_Regular Symbol'!W13="","",'243way_Regular Symbol'!W13)</f>
        <v>11</v>
      </c>
      <c r="AB13" s="224">
        <f>IF('243way_Regular Symbol'!X13="","",'243way_Regular Symbol'!X13)</f>
        <v>8</v>
      </c>
      <c r="AC13" s="1"/>
      <c r="AD13" s="191"/>
      <c r="AE13" s="249" t="str">
        <f t="shared" si="7"/>
        <v>姜子牙</v>
      </c>
      <c r="AF13" s="249" t="str">
        <f t="shared" si="8"/>
        <v>Ｋ</v>
      </c>
      <c r="AG13" s="249" t="str">
        <f t="shared" si="9"/>
        <v>四不像大頭</v>
      </c>
      <c r="AH13" s="249" t="str">
        <f t="shared" si="10"/>
        <v>白髮姜子牙</v>
      </c>
      <c r="AI13" s="249" t="str">
        <f t="shared" si="11"/>
        <v>Ｑ</v>
      </c>
    </row>
    <row r="14" spans="1:37" ht="18">
      <c r="A14" s="224">
        <f t="shared" si="0"/>
        <v>12</v>
      </c>
      <c r="B14" s="191" t="s">
        <v>144</v>
      </c>
      <c r="C14" s="355" t="s">
        <v>325</v>
      </c>
      <c r="D14" s="4">
        <f t="shared" si="12"/>
        <v>1</v>
      </c>
      <c r="E14" s="4">
        <f t="shared" si="13"/>
        <v>6</v>
      </c>
      <c r="F14" s="4">
        <f t="shared" si="14"/>
        <v>4</v>
      </c>
      <c r="G14" s="4">
        <f t="shared" si="15"/>
        <v>2</v>
      </c>
      <c r="H14" s="4">
        <f t="shared" si="16"/>
        <v>1</v>
      </c>
      <c r="I14" s="192">
        <v>12</v>
      </c>
      <c r="J14" s="261"/>
      <c r="K14" s="261"/>
      <c r="L14" s="191">
        <v>11</v>
      </c>
      <c r="M14" s="315" t="str">
        <f t="shared" si="17"/>
        <v/>
      </c>
      <c r="N14" s="315" t="str">
        <f t="shared" si="17"/>
        <v/>
      </c>
      <c r="O14" s="313"/>
      <c r="P14" s="191">
        <v>11</v>
      </c>
      <c r="Q14" s="315" t="str">
        <f t="shared" si="2"/>
        <v>Q</v>
      </c>
      <c r="R14" s="315" t="str">
        <f t="shared" si="3"/>
        <v>J</v>
      </c>
      <c r="S14" s="315" t="str">
        <f t="shared" si="4"/>
        <v>M5</v>
      </c>
      <c r="T14" s="315" t="str">
        <f t="shared" si="5"/>
        <v>M1</v>
      </c>
      <c r="U14" s="315" t="str">
        <f t="shared" si="6"/>
        <v>J</v>
      </c>
      <c r="V14" s="313"/>
      <c r="W14" s="108"/>
      <c r="X14" s="224">
        <f>IF('243way_Regular Symbol'!T14="","",'243way_Regular Symbol'!T14)</f>
        <v>8</v>
      </c>
      <c r="Y14" s="224">
        <f>IF('243way_Regular Symbol'!U14="","",'243way_Regular Symbol'!U14)</f>
        <v>9</v>
      </c>
      <c r="Z14" s="224">
        <f>IF('243way_Regular Symbol'!V14="","",'243way_Regular Symbol'!V14)</f>
        <v>5</v>
      </c>
      <c r="AA14" s="224">
        <f>IF('243way_Regular Symbol'!W14="","",'243way_Regular Symbol'!W14)</f>
        <v>1</v>
      </c>
      <c r="AB14" s="224">
        <f>IF('243way_Regular Symbol'!X14="","",'243way_Regular Symbol'!X14)</f>
        <v>9</v>
      </c>
      <c r="AC14" s="1"/>
      <c r="AD14" s="191"/>
      <c r="AE14" s="249" t="str">
        <f t="shared" si="7"/>
        <v>Ｑ</v>
      </c>
      <c r="AF14" s="249" t="str">
        <f t="shared" si="8"/>
        <v>Ｊ</v>
      </c>
      <c r="AG14" s="249" t="str">
        <f t="shared" si="9"/>
        <v>姜子牙</v>
      </c>
      <c r="AH14" s="249" t="str">
        <f t="shared" si="10"/>
        <v>四不像大頭</v>
      </c>
      <c r="AI14" s="249" t="str">
        <f t="shared" si="11"/>
        <v>Ｊ</v>
      </c>
    </row>
    <row r="15" spans="1:37" ht="18">
      <c r="A15" s="224">
        <f t="shared" si="0"/>
        <v>13</v>
      </c>
      <c r="B15" s="191" t="s">
        <v>143</v>
      </c>
      <c r="C15" s="355" t="s">
        <v>326</v>
      </c>
      <c r="D15" s="4">
        <f t="shared" si="12"/>
        <v>2</v>
      </c>
      <c r="E15" s="4">
        <f t="shared" si="13"/>
        <v>2</v>
      </c>
      <c r="F15" s="4">
        <f t="shared" si="14"/>
        <v>0</v>
      </c>
      <c r="G15" s="4">
        <f t="shared" si="15"/>
        <v>0</v>
      </c>
      <c r="H15" s="4">
        <f t="shared" si="16"/>
        <v>0</v>
      </c>
      <c r="I15" s="192">
        <v>13</v>
      </c>
      <c r="J15" s="362"/>
      <c r="K15" s="362"/>
      <c r="L15" s="191">
        <v>12</v>
      </c>
      <c r="M15" s="315" t="str">
        <f t="shared" si="17"/>
        <v/>
      </c>
      <c r="N15" s="315" t="str">
        <f t="shared" si="17"/>
        <v/>
      </c>
      <c r="O15" s="313"/>
      <c r="P15" s="191">
        <v>12</v>
      </c>
      <c r="Q15" s="315" t="str">
        <f t="shared" si="2"/>
        <v>M2</v>
      </c>
      <c r="R15" s="315" t="str">
        <f t="shared" si="3"/>
        <v>M1</v>
      </c>
      <c r="S15" s="315" t="str">
        <f t="shared" si="4"/>
        <v>M1</v>
      </c>
      <c r="T15" s="315" t="str">
        <f t="shared" si="5"/>
        <v>M1</v>
      </c>
      <c r="U15" s="315" t="str">
        <f t="shared" si="6"/>
        <v>TE</v>
      </c>
      <c r="V15" s="313"/>
      <c r="W15" s="108"/>
      <c r="X15" s="224">
        <f>IF('243way_Regular Symbol'!T15="","",'243way_Regular Symbol'!T15)</f>
        <v>2</v>
      </c>
      <c r="Y15" s="224">
        <f>IF('243way_Regular Symbol'!U15="","",'243way_Regular Symbol'!U15)</f>
        <v>1</v>
      </c>
      <c r="Z15" s="224">
        <f>IF('243way_Regular Symbol'!V15="","",'243way_Regular Symbol'!V15)</f>
        <v>1</v>
      </c>
      <c r="AA15" s="224">
        <f>IF('243way_Regular Symbol'!W15="","",'243way_Regular Symbol'!W15)</f>
        <v>1</v>
      </c>
      <c r="AB15" s="224">
        <f>IF('243way_Regular Symbol'!X15="","",'243way_Regular Symbol'!X15)</f>
        <v>10</v>
      </c>
      <c r="AC15" s="1"/>
      <c r="AD15" s="191"/>
      <c r="AE15" s="249" t="str">
        <f t="shared" si="7"/>
        <v>小九</v>
      </c>
      <c r="AF15" s="249" t="str">
        <f t="shared" si="8"/>
        <v>四不像大頭</v>
      </c>
      <c r="AG15" s="249" t="str">
        <f t="shared" si="9"/>
        <v>四不像大頭</v>
      </c>
      <c r="AH15" s="249" t="str">
        <f t="shared" si="10"/>
        <v>四不像大頭</v>
      </c>
      <c r="AI15" s="249">
        <f t="shared" si="11"/>
        <v>10</v>
      </c>
    </row>
    <row r="16" spans="1:37" ht="18">
      <c r="B16" s="280" t="s">
        <v>15</v>
      </c>
      <c r="C16" s="3"/>
      <c r="D16" s="113">
        <f>SUM(D3:D15)</f>
        <v>61</v>
      </c>
      <c r="E16" s="113">
        <f>SUM(E3:E15)</f>
        <v>82</v>
      </c>
      <c r="F16" s="113">
        <f>SUM(F3:F15)</f>
        <v>60</v>
      </c>
      <c r="G16" s="113">
        <f>SUM(G3:G15)</f>
        <v>56</v>
      </c>
      <c r="H16" s="113">
        <f>SUM(H3:H15)</f>
        <v>68</v>
      </c>
      <c r="L16" s="191">
        <v>13</v>
      </c>
      <c r="M16" s="315" t="str">
        <f t="shared" si="17"/>
        <v/>
      </c>
      <c r="N16" s="315" t="str">
        <f t="shared" si="17"/>
        <v/>
      </c>
      <c r="O16" s="313"/>
      <c r="P16" s="191">
        <v>13</v>
      </c>
      <c r="Q16" s="315" t="str">
        <f t="shared" si="2"/>
        <v>Q</v>
      </c>
      <c r="R16" s="315" t="str">
        <f t="shared" si="3"/>
        <v>S1</v>
      </c>
      <c r="S16" s="315" t="str">
        <f t="shared" si="4"/>
        <v>M3</v>
      </c>
      <c r="T16" s="315" t="str">
        <f t="shared" si="5"/>
        <v>S1</v>
      </c>
      <c r="U16" s="315" t="str">
        <f t="shared" si="6"/>
        <v>TE</v>
      </c>
      <c r="V16" s="313"/>
      <c r="W16" s="108"/>
      <c r="X16" s="224">
        <f>IF('243way_Regular Symbol'!T16="","",'243way_Regular Symbol'!T16)</f>
        <v>8</v>
      </c>
      <c r="Y16" s="224">
        <f>IF('243way_Regular Symbol'!U16="","",'243way_Regular Symbol'!U16)</f>
        <v>12</v>
      </c>
      <c r="Z16" s="224">
        <f>IF('243way_Regular Symbol'!V16="","",'243way_Regular Symbol'!V16)</f>
        <v>3</v>
      </c>
      <c r="AA16" s="224">
        <f>IF('243way_Regular Symbol'!W16="","",'243way_Regular Symbol'!W16)</f>
        <v>12</v>
      </c>
      <c r="AB16" s="224">
        <f>IF('243way_Regular Symbol'!X16="","",'243way_Regular Symbol'!X16)</f>
        <v>10</v>
      </c>
      <c r="AC16" s="1"/>
      <c r="AD16" s="191"/>
      <c r="AE16" s="249" t="str">
        <f t="shared" si="7"/>
        <v>Ｑ</v>
      </c>
      <c r="AF16" s="249" t="str">
        <f t="shared" si="8"/>
        <v>輪迴門</v>
      </c>
      <c r="AG16" s="249" t="str">
        <f t="shared" si="9"/>
        <v>申公豹</v>
      </c>
      <c r="AH16" s="249" t="str">
        <f t="shared" si="10"/>
        <v>輪迴門</v>
      </c>
      <c r="AI16" s="249">
        <f t="shared" si="11"/>
        <v>10</v>
      </c>
    </row>
    <row r="17" spans="2:35" ht="18">
      <c r="D17" s="21"/>
      <c r="L17" s="191">
        <v>14</v>
      </c>
      <c r="M17" s="315" t="str">
        <f t="shared" si="17"/>
        <v/>
      </c>
      <c r="N17" s="315" t="str">
        <f t="shared" si="17"/>
        <v/>
      </c>
      <c r="O17" s="313"/>
      <c r="P17" s="191">
        <v>14</v>
      </c>
      <c r="Q17" s="315" t="str">
        <f t="shared" si="2"/>
        <v>TE</v>
      </c>
      <c r="R17" s="315" t="str">
        <f t="shared" si="3"/>
        <v>M1</v>
      </c>
      <c r="S17" s="315" t="str">
        <f t="shared" si="4"/>
        <v>Q</v>
      </c>
      <c r="T17" s="315" t="str">
        <f t="shared" si="5"/>
        <v>M2</v>
      </c>
      <c r="U17" s="315" t="str">
        <f t="shared" si="6"/>
        <v>Q</v>
      </c>
      <c r="V17" s="313"/>
      <c r="W17" s="108"/>
      <c r="X17" s="224">
        <f>IF('243way_Regular Symbol'!T17="","",'243way_Regular Symbol'!T17)</f>
        <v>10</v>
      </c>
      <c r="Y17" s="224">
        <f>IF('243way_Regular Symbol'!U17="","",'243way_Regular Symbol'!U17)</f>
        <v>1</v>
      </c>
      <c r="Z17" s="224">
        <f>IF('243way_Regular Symbol'!V17="","",'243way_Regular Symbol'!V17)</f>
        <v>8</v>
      </c>
      <c r="AA17" s="224">
        <f>IF('243way_Regular Symbol'!W17="","",'243way_Regular Symbol'!W17)</f>
        <v>2</v>
      </c>
      <c r="AB17" s="224">
        <f>IF('243way_Regular Symbol'!X17="","",'243way_Regular Symbol'!X17)</f>
        <v>8</v>
      </c>
      <c r="AC17" s="1"/>
      <c r="AD17" s="191"/>
      <c r="AE17" s="249">
        <f t="shared" si="7"/>
        <v>10</v>
      </c>
      <c r="AF17" s="249" t="str">
        <f t="shared" si="8"/>
        <v>四不像大頭</v>
      </c>
      <c r="AG17" s="249" t="str">
        <f t="shared" si="9"/>
        <v>Ｑ</v>
      </c>
      <c r="AH17" s="249" t="str">
        <f t="shared" si="10"/>
        <v>小九</v>
      </c>
      <c r="AI17" s="249" t="str">
        <f t="shared" si="11"/>
        <v>Ｑ</v>
      </c>
    </row>
    <row r="18" spans="2:35" ht="18">
      <c r="H18" s="199"/>
      <c r="L18" s="191">
        <v>15</v>
      </c>
      <c r="M18" s="315" t="str">
        <f t="shared" si="17"/>
        <v/>
      </c>
      <c r="N18" s="315" t="str">
        <f t="shared" si="17"/>
        <v/>
      </c>
      <c r="O18" s="313"/>
      <c r="P18" s="191">
        <v>15</v>
      </c>
      <c r="Q18" s="315" t="str">
        <f t="shared" si="2"/>
        <v>S1</v>
      </c>
      <c r="R18" s="315" t="str">
        <f t="shared" si="3"/>
        <v>M5</v>
      </c>
      <c r="S18" s="315" t="str">
        <f t="shared" si="4"/>
        <v>Q</v>
      </c>
      <c r="T18" s="315" t="str">
        <f t="shared" si="5"/>
        <v>M2</v>
      </c>
      <c r="U18" s="315" t="str">
        <f t="shared" si="6"/>
        <v>M3</v>
      </c>
      <c r="V18" s="313"/>
      <c r="W18" s="108"/>
      <c r="X18" s="224">
        <f>IF('243way_Regular Symbol'!T18="","",'243way_Regular Symbol'!T18)</f>
        <v>12</v>
      </c>
      <c r="Y18" s="224">
        <f>IF('243way_Regular Symbol'!U18="","",'243way_Regular Symbol'!U18)</f>
        <v>5</v>
      </c>
      <c r="Z18" s="224">
        <f>IF('243way_Regular Symbol'!V18="","",'243way_Regular Symbol'!V18)</f>
        <v>8</v>
      </c>
      <c r="AA18" s="224">
        <f>IF('243way_Regular Symbol'!W18="","",'243way_Regular Symbol'!W18)</f>
        <v>2</v>
      </c>
      <c r="AB18" s="224">
        <f>IF('243way_Regular Symbol'!X18="","",'243way_Regular Symbol'!X18)</f>
        <v>3</v>
      </c>
      <c r="AC18" s="1"/>
      <c r="AD18" s="191"/>
      <c r="AE18" s="249" t="str">
        <f t="shared" si="7"/>
        <v>輪迴門</v>
      </c>
      <c r="AF18" s="249" t="str">
        <f t="shared" si="8"/>
        <v>姜子牙</v>
      </c>
      <c r="AG18" s="249" t="str">
        <f t="shared" si="9"/>
        <v>Ｑ</v>
      </c>
      <c r="AH18" s="249" t="str">
        <f t="shared" si="10"/>
        <v>小九</v>
      </c>
      <c r="AI18" s="249" t="str">
        <f t="shared" si="11"/>
        <v>申公豹</v>
      </c>
    </row>
    <row r="19" spans="2:35" ht="16" customHeight="1">
      <c r="B19" s="31" t="s">
        <v>17</v>
      </c>
      <c r="C19" s="32"/>
      <c r="D19" s="32"/>
      <c r="E19" s="32"/>
      <c r="F19" s="32"/>
      <c r="G19" s="32"/>
      <c r="H19" s="32"/>
      <c r="L19" s="191">
        <v>16</v>
      </c>
      <c r="M19" s="315" t="str">
        <f t="shared" si="17"/>
        <v/>
      </c>
      <c r="N19" s="315" t="str">
        <f t="shared" si="17"/>
        <v/>
      </c>
      <c r="O19" s="313"/>
      <c r="P19" s="191">
        <v>16</v>
      </c>
      <c r="Q19" s="315" t="str">
        <f t="shared" si="2"/>
        <v>J</v>
      </c>
      <c r="R19" s="315" t="str">
        <f t="shared" si="3"/>
        <v>Q</v>
      </c>
      <c r="S19" s="315" t="str">
        <f t="shared" si="4"/>
        <v>M5</v>
      </c>
      <c r="T19" s="315" t="str">
        <f t="shared" si="5"/>
        <v>M4</v>
      </c>
      <c r="U19" s="315" t="str">
        <f t="shared" si="6"/>
        <v>M4</v>
      </c>
      <c r="V19" s="313"/>
      <c r="W19" s="108"/>
      <c r="X19" s="224">
        <f>IF('243way_Regular Symbol'!T19="","",'243way_Regular Symbol'!T19)</f>
        <v>9</v>
      </c>
      <c r="Y19" s="224">
        <f>IF('243way_Regular Symbol'!U19="","",'243way_Regular Symbol'!U19)</f>
        <v>8</v>
      </c>
      <c r="Z19" s="224">
        <f>IF('243way_Regular Symbol'!V19="","",'243way_Regular Symbol'!V19)</f>
        <v>5</v>
      </c>
      <c r="AA19" s="224">
        <f>IF('243way_Regular Symbol'!W19="","",'243way_Regular Symbol'!W19)</f>
        <v>4</v>
      </c>
      <c r="AB19" s="224">
        <f>IF('243way_Regular Symbol'!X19="","",'243way_Regular Symbol'!X19)</f>
        <v>4</v>
      </c>
      <c r="AC19" s="1"/>
      <c r="AD19" s="191"/>
      <c r="AE19" s="249" t="str">
        <f t="shared" si="7"/>
        <v>Ｊ</v>
      </c>
      <c r="AF19" s="249" t="str">
        <f t="shared" si="8"/>
        <v>Ｑ</v>
      </c>
      <c r="AG19" s="249" t="str">
        <f t="shared" si="9"/>
        <v>姜子牙</v>
      </c>
      <c r="AH19" s="249" t="str">
        <f t="shared" si="10"/>
        <v>九尾狐</v>
      </c>
      <c r="AI19" s="249" t="str">
        <f t="shared" si="11"/>
        <v>九尾狐</v>
      </c>
    </row>
    <row r="20" spans="2:35" ht="17.25" customHeight="1">
      <c r="B20" s="34" t="s">
        <v>18</v>
      </c>
      <c r="C20" s="34" t="s">
        <v>19</v>
      </c>
      <c r="D20" s="35">
        <v>1</v>
      </c>
      <c r="E20" s="35">
        <v>2</v>
      </c>
      <c r="F20" s="35">
        <v>3</v>
      </c>
      <c r="G20" s="35">
        <v>4</v>
      </c>
      <c r="H20" s="35">
        <v>5</v>
      </c>
      <c r="I20" s="259"/>
      <c r="J20" s="33"/>
      <c r="K20" s="33"/>
      <c r="L20" s="191">
        <v>17</v>
      </c>
      <c r="M20" s="315" t="str">
        <f t="shared" si="17"/>
        <v>J</v>
      </c>
      <c r="N20" s="315" t="str">
        <f t="shared" si="17"/>
        <v/>
      </c>
      <c r="O20" s="313"/>
      <c r="P20" s="191">
        <v>17</v>
      </c>
      <c r="Q20" s="315" t="str">
        <f t="shared" si="2"/>
        <v>J</v>
      </c>
      <c r="R20" s="315" t="str">
        <f t="shared" si="3"/>
        <v>J</v>
      </c>
      <c r="S20" s="315" t="str">
        <f t="shared" si="4"/>
        <v>M5</v>
      </c>
      <c r="T20" s="315" t="str">
        <f t="shared" si="5"/>
        <v>K</v>
      </c>
      <c r="U20" s="315" t="str">
        <f t="shared" si="6"/>
        <v>J</v>
      </c>
      <c r="V20" s="313"/>
      <c r="W20" s="108"/>
      <c r="X20" s="224">
        <f>IF('243way_Regular Symbol'!T20="","",'243way_Regular Symbol'!T20)</f>
        <v>9</v>
      </c>
      <c r="Y20" s="224">
        <f>IF('243way_Regular Symbol'!U20="","",'243way_Regular Symbol'!U20)</f>
        <v>9</v>
      </c>
      <c r="Z20" s="224">
        <f>IF('243way_Regular Symbol'!V20="","",'243way_Regular Symbol'!V20)</f>
        <v>5</v>
      </c>
      <c r="AA20" s="224">
        <f>IF('243way_Regular Symbol'!W20="","",'243way_Regular Symbol'!W20)</f>
        <v>7</v>
      </c>
      <c r="AB20" s="224">
        <f>IF('243way_Regular Symbol'!X20="","",'243way_Regular Symbol'!X20)</f>
        <v>9</v>
      </c>
      <c r="AC20" s="1"/>
      <c r="AD20" s="191"/>
      <c r="AE20" s="249" t="str">
        <f t="shared" si="7"/>
        <v>Ｊ</v>
      </c>
      <c r="AF20" s="249" t="str">
        <f t="shared" si="8"/>
        <v>Ｊ</v>
      </c>
      <c r="AG20" s="249" t="str">
        <f t="shared" si="9"/>
        <v>姜子牙</v>
      </c>
      <c r="AH20" s="249" t="str">
        <f t="shared" si="10"/>
        <v>Ｋ</v>
      </c>
      <c r="AI20" s="249" t="str">
        <f t="shared" si="11"/>
        <v>Ｊ</v>
      </c>
    </row>
    <row r="21" spans="2:35" ht="15" customHeight="1">
      <c r="B21" s="192" t="s">
        <v>149</v>
      </c>
      <c r="C21" s="191" t="s">
        <v>253</v>
      </c>
      <c r="D21" s="8">
        <f t="shared" ref="D21:H31" si="18">VLOOKUP($B21,$B$3:$H$15,D$20+2,FALSE)+VLOOKUP($C21,$B$3:$H$15,D$20+2,FALSE)</f>
        <v>7</v>
      </c>
      <c r="E21" s="8">
        <f t="shared" si="18"/>
        <v>12</v>
      </c>
      <c r="F21" s="8">
        <f t="shared" si="18"/>
        <v>6</v>
      </c>
      <c r="G21" s="8">
        <f t="shared" si="18"/>
        <v>6</v>
      </c>
      <c r="H21" s="8">
        <f t="shared" si="18"/>
        <v>2</v>
      </c>
      <c r="L21" s="191">
        <v>18</v>
      </c>
      <c r="M21" s="315" t="str">
        <f t="shared" si="17"/>
        <v>TE</v>
      </c>
      <c r="N21" s="315" t="str">
        <f t="shared" si="17"/>
        <v/>
      </c>
      <c r="O21" s="313"/>
      <c r="P21" s="191">
        <v>18</v>
      </c>
      <c r="Q21" s="315" t="str">
        <f t="shared" si="2"/>
        <v>TE</v>
      </c>
      <c r="R21" s="315" t="str">
        <f t="shared" si="3"/>
        <v>K</v>
      </c>
      <c r="S21" s="315" t="str">
        <f t="shared" si="4"/>
        <v>TE</v>
      </c>
      <c r="T21" s="315" t="str">
        <f t="shared" si="5"/>
        <v>TE</v>
      </c>
      <c r="U21" s="315" t="str">
        <f t="shared" si="6"/>
        <v>M3</v>
      </c>
      <c r="V21" s="313"/>
      <c r="W21" s="108"/>
      <c r="X21" s="224">
        <f>IF('243way_Regular Symbol'!T21="","",'243way_Regular Symbol'!T21)</f>
        <v>10</v>
      </c>
      <c r="Y21" s="224">
        <f>IF('243way_Regular Symbol'!U21="","",'243way_Regular Symbol'!U21)</f>
        <v>7</v>
      </c>
      <c r="Z21" s="224">
        <f>IF('243way_Regular Symbol'!V21="","",'243way_Regular Symbol'!V21)</f>
        <v>10</v>
      </c>
      <c r="AA21" s="224">
        <f>IF('243way_Regular Symbol'!W21="","",'243way_Regular Symbol'!W21)</f>
        <v>10</v>
      </c>
      <c r="AB21" s="224">
        <f>IF('243way_Regular Symbol'!X21="","",'243way_Regular Symbol'!X21)</f>
        <v>3</v>
      </c>
      <c r="AC21" s="1"/>
      <c r="AD21" s="191"/>
      <c r="AE21" s="249">
        <f t="shared" si="7"/>
        <v>10</v>
      </c>
      <c r="AF21" s="249" t="str">
        <f t="shared" si="8"/>
        <v>Ｋ</v>
      </c>
      <c r="AG21" s="249">
        <f t="shared" si="9"/>
        <v>10</v>
      </c>
      <c r="AH21" s="249">
        <f t="shared" si="10"/>
        <v>10</v>
      </c>
      <c r="AI21" s="249" t="str">
        <f t="shared" si="11"/>
        <v>申公豹</v>
      </c>
    </row>
    <row r="22" spans="2:35" ht="16" customHeight="1">
      <c r="B22" s="192" t="s">
        <v>150</v>
      </c>
      <c r="C22" s="191" t="s">
        <v>253</v>
      </c>
      <c r="D22" s="8">
        <f t="shared" si="18"/>
        <v>7</v>
      </c>
      <c r="E22" s="8">
        <f t="shared" si="18"/>
        <v>7</v>
      </c>
      <c r="F22" s="8">
        <f t="shared" si="18"/>
        <v>5</v>
      </c>
      <c r="G22" s="8">
        <f t="shared" si="18"/>
        <v>8</v>
      </c>
      <c r="H22" s="8">
        <f t="shared" si="18"/>
        <v>2</v>
      </c>
      <c r="L22" s="191">
        <v>19</v>
      </c>
      <c r="M22" s="315" t="str">
        <f t="shared" si="17"/>
        <v>WW</v>
      </c>
      <c r="N22" s="315" t="str">
        <f t="shared" si="17"/>
        <v/>
      </c>
      <c r="O22" s="313"/>
      <c r="P22" s="191">
        <v>19</v>
      </c>
      <c r="Q22" s="315" t="str">
        <f t="shared" si="2"/>
        <v>WW</v>
      </c>
      <c r="R22" s="315" t="str">
        <f t="shared" si="3"/>
        <v>M1</v>
      </c>
      <c r="S22" s="315" t="str">
        <f t="shared" si="4"/>
        <v>M2</v>
      </c>
      <c r="T22" s="315" t="str">
        <f t="shared" si="5"/>
        <v>BN</v>
      </c>
      <c r="U22" s="315" t="str">
        <f t="shared" si="6"/>
        <v>TE</v>
      </c>
      <c r="V22" s="313"/>
      <c r="W22" s="108"/>
      <c r="X22" s="224">
        <f>IF('243way_Regular Symbol'!T22="","",'243way_Regular Symbol'!T22)</f>
        <v>13</v>
      </c>
      <c r="Y22" s="224">
        <f>IF('243way_Regular Symbol'!U22="","",'243way_Regular Symbol'!U22)</f>
        <v>1</v>
      </c>
      <c r="Z22" s="224">
        <f>IF('243way_Regular Symbol'!V22="","",'243way_Regular Symbol'!V22)</f>
        <v>2</v>
      </c>
      <c r="AA22" s="224">
        <f>IF('243way_Regular Symbol'!W22="","",'243way_Regular Symbol'!W22)</f>
        <v>11</v>
      </c>
      <c r="AB22" s="224">
        <f>IF('243way_Regular Symbol'!X22="","",'243way_Regular Symbol'!X22)</f>
        <v>10</v>
      </c>
      <c r="AC22" s="1"/>
      <c r="AD22" s="191"/>
      <c r="AE22" s="249" t="str">
        <f t="shared" si="7"/>
        <v>手杖</v>
      </c>
      <c r="AF22" s="249" t="str">
        <f t="shared" si="8"/>
        <v>四不像大頭</v>
      </c>
      <c r="AG22" s="249" t="str">
        <f t="shared" si="9"/>
        <v>小九</v>
      </c>
      <c r="AH22" s="249" t="str">
        <f t="shared" si="10"/>
        <v>白髮姜子牙</v>
      </c>
      <c r="AI22" s="249">
        <f t="shared" si="11"/>
        <v>10</v>
      </c>
    </row>
    <row r="23" spans="2:35" ht="18">
      <c r="B23" s="192" t="s">
        <v>151</v>
      </c>
      <c r="C23" s="191" t="s">
        <v>253</v>
      </c>
      <c r="D23" s="8">
        <f t="shared" si="18"/>
        <v>5</v>
      </c>
      <c r="E23" s="8">
        <f t="shared" si="18"/>
        <v>5</v>
      </c>
      <c r="F23" s="8">
        <f t="shared" si="18"/>
        <v>3</v>
      </c>
      <c r="G23" s="8">
        <f t="shared" si="18"/>
        <v>1</v>
      </c>
      <c r="H23" s="8">
        <f t="shared" si="18"/>
        <v>8</v>
      </c>
      <c r="L23" s="191">
        <v>20</v>
      </c>
      <c r="M23" s="315" t="str">
        <f t="shared" si="17"/>
        <v>K</v>
      </c>
      <c r="N23" s="315" t="str">
        <f t="shared" si="17"/>
        <v/>
      </c>
      <c r="O23" s="313"/>
      <c r="P23" s="191">
        <v>20</v>
      </c>
      <c r="Q23" s="315" t="str">
        <f t="shared" si="2"/>
        <v>K</v>
      </c>
      <c r="R23" s="315" t="str">
        <f t="shared" si="3"/>
        <v>Q</v>
      </c>
      <c r="S23" s="315" t="str">
        <f t="shared" si="4"/>
        <v>BN</v>
      </c>
      <c r="T23" s="315" t="str">
        <f t="shared" si="5"/>
        <v>M1</v>
      </c>
      <c r="U23" s="315" t="str">
        <f t="shared" si="6"/>
        <v>J</v>
      </c>
      <c r="V23" s="313"/>
      <c r="W23" s="108"/>
      <c r="X23" s="224">
        <f>IF('243way_Regular Symbol'!T23="","",'243way_Regular Symbol'!T23)</f>
        <v>7</v>
      </c>
      <c r="Y23" s="224">
        <f>IF('243way_Regular Symbol'!U23="","",'243way_Regular Symbol'!U23)</f>
        <v>8</v>
      </c>
      <c r="Z23" s="224">
        <f>IF('243way_Regular Symbol'!V23="","",'243way_Regular Symbol'!V23)</f>
        <v>11</v>
      </c>
      <c r="AA23" s="224">
        <f>IF('243way_Regular Symbol'!W23="","",'243way_Regular Symbol'!W23)</f>
        <v>1</v>
      </c>
      <c r="AB23" s="224">
        <f>IF('243way_Regular Symbol'!X23="","",'243way_Regular Symbol'!X23)</f>
        <v>9</v>
      </c>
      <c r="AC23" s="1"/>
      <c r="AD23" s="191"/>
      <c r="AE23" s="249" t="str">
        <f t="shared" si="7"/>
        <v>Ｋ</v>
      </c>
      <c r="AF23" s="249" t="str">
        <f t="shared" si="8"/>
        <v>Ｑ</v>
      </c>
      <c r="AG23" s="249" t="str">
        <f t="shared" si="9"/>
        <v>白髮姜子牙</v>
      </c>
      <c r="AH23" s="249" t="str">
        <f t="shared" si="10"/>
        <v>四不像大頭</v>
      </c>
      <c r="AI23" s="249" t="str">
        <f t="shared" si="11"/>
        <v>Ｊ</v>
      </c>
    </row>
    <row r="24" spans="2:35" ht="18">
      <c r="B24" s="192" t="s">
        <v>152</v>
      </c>
      <c r="C24" s="191" t="s">
        <v>253</v>
      </c>
      <c r="D24" s="8">
        <f t="shared" si="18"/>
        <v>6</v>
      </c>
      <c r="E24" s="8">
        <f t="shared" si="18"/>
        <v>10</v>
      </c>
      <c r="F24" s="8">
        <f t="shared" si="18"/>
        <v>4</v>
      </c>
      <c r="G24" s="8">
        <f t="shared" si="18"/>
        <v>2</v>
      </c>
      <c r="H24" s="8">
        <f t="shared" si="18"/>
        <v>2</v>
      </c>
      <c r="L24" s="191">
        <v>21</v>
      </c>
      <c r="M24" s="315" t="str">
        <f t="shared" si="17"/>
        <v>Q</v>
      </c>
      <c r="N24" s="315" t="str">
        <f t="shared" si="17"/>
        <v/>
      </c>
      <c r="O24" s="313"/>
      <c r="P24" s="191">
        <v>21</v>
      </c>
      <c r="Q24" s="315" t="str">
        <f t="shared" si="2"/>
        <v>Q</v>
      </c>
      <c r="R24" s="315" t="str">
        <f t="shared" si="3"/>
        <v>M4</v>
      </c>
      <c r="S24" s="315" t="str">
        <f t="shared" si="4"/>
        <v>BN</v>
      </c>
      <c r="T24" s="315" t="str">
        <f t="shared" si="5"/>
        <v>M1</v>
      </c>
      <c r="U24" s="315" t="str">
        <f t="shared" si="6"/>
        <v>J</v>
      </c>
      <c r="V24" s="313"/>
      <c r="W24" s="108"/>
      <c r="X24" s="224">
        <f>IF('243way_Regular Symbol'!T24="","",'243way_Regular Symbol'!T24)</f>
        <v>8</v>
      </c>
      <c r="Y24" s="224">
        <f>IF('243way_Regular Symbol'!U24="","",'243way_Regular Symbol'!U24)</f>
        <v>4</v>
      </c>
      <c r="Z24" s="224">
        <f>IF('243way_Regular Symbol'!V24="","",'243way_Regular Symbol'!V24)</f>
        <v>11</v>
      </c>
      <c r="AA24" s="224">
        <f>IF('243way_Regular Symbol'!W24="","",'243way_Regular Symbol'!W24)</f>
        <v>1</v>
      </c>
      <c r="AB24" s="224">
        <f>IF('243way_Regular Symbol'!X24="","",'243way_Regular Symbol'!X24)</f>
        <v>9</v>
      </c>
      <c r="AC24" s="1"/>
      <c r="AD24" s="191"/>
      <c r="AE24" s="249" t="str">
        <f t="shared" si="7"/>
        <v>Ｑ</v>
      </c>
      <c r="AF24" s="249" t="str">
        <f t="shared" si="8"/>
        <v>九尾狐</v>
      </c>
      <c r="AG24" s="249" t="str">
        <f t="shared" si="9"/>
        <v>白髮姜子牙</v>
      </c>
      <c r="AH24" s="249" t="str">
        <f t="shared" si="10"/>
        <v>四不像大頭</v>
      </c>
      <c r="AI24" s="249" t="str">
        <f t="shared" si="11"/>
        <v>Ｊ</v>
      </c>
    </row>
    <row r="25" spans="2:35" ht="18">
      <c r="B25" s="192" t="s">
        <v>147</v>
      </c>
      <c r="C25" s="191" t="s">
        <v>253</v>
      </c>
      <c r="D25" s="8">
        <f t="shared" si="18"/>
        <v>8</v>
      </c>
      <c r="E25" s="8">
        <f t="shared" si="18"/>
        <v>12</v>
      </c>
      <c r="F25" s="8">
        <f t="shared" si="18"/>
        <v>14</v>
      </c>
      <c r="G25" s="8">
        <f t="shared" si="18"/>
        <v>11</v>
      </c>
      <c r="H25" s="8">
        <f t="shared" si="18"/>
        <v>4</v>
      </c>
      <c r="I25" s="260"/>
      <c r="J25" s="260"/>
      <c r="K25" s="260"/>
      <c r="L25" s="191">
        <v>22</v>
      </c>
      <c r="M25" s="315" t="str">
        <f t="shared" si="17"/>
        <v/>
      </c>
      <c r="N25" s="315" t="str">
        <f t="shared" si="17"/>
        <v/>
      </c>
      <c r="O25" s="313"/>
      <c r="P25" s="191">
        <v>22</v>
      </c>
      <c r="Q25" s="315" t="str">
        <f t="shared" si="2"/>
        <v>M5</v>
      </c>
      <c r="R25" s="315" t="str">
        <f t="shared" si="3"/>
        <v>S1</v>
      </c>
      <c r="S25" s="315" t="str">
        <f t="shared" si="4"/>
        <v>M5</v>
      </c>
      <c r="T25" s="315" t="str">
        <f t="shared" si="5"/>
        <v>K</v>
      </c>
      <c r="U25" s="315" t="str">
        <f t="shared" si="6"/>
        <v>J</v>
      </c>
      <c r="V25" s="313"/>
      <c r="W25" s="108"/>
      <c r="X25" s="224">
        <f>IF('243way_Regular Symbol'!T25="","",'243way_Regular Symbol'!T25)</f>
        <v>5</v>
      </c>
      <c r="Y25" s="224">
        <f>IF('243way_Regular Symbol'!U25="","",'243way_Regular Symbol'!U25)</f>
        <v>12</v>
      </c>
      <c r="Z25" s="224">
        <f>IF('243way_Regular Symbol'!V25="","",'243way_Regular Symbol'!V25)</f>
        <v>5</v>
      </c>
      <c r="AA25" s="224">
        <f>IF('243way_Regular Symbol'!W25="","",'243way_Regular Symbol'!W25)</f>
        <v>7</v>
      </c>
      <c r="AB25" s="224">
        <f>IF('243way_Regular Symbol'!X25="","",'243way_Regular Symbol'!X25)</f>
        <v>9</v>
      </c>
      <c r="AC25" s="1"/>
      <c r="AD25" s="191"/>
      <c r="AE25" s="249" t="str">
        <f t="shared" si="7"/>
        <v>姜子牙</v>
      </c>
      <c r="AF25" s="249" t="str">
        <f t="shared" si="8"/>
        <v>輪迴門</v>
      </c>
      <c r="AG25" s="249" t="str">
        <f t="shared" si="9"/>
        <v>姜子牙</v>
      </c>
      <c r="AH25" s="249" t="str">
        <f t="shared" si="10"/>
        <v>Ｋ</v>
      </c>
      <c r="AI25" s="249" t="str">
        <f t="shared" si="11"/>
        <v>Ｊ</v>
      </c>
    </row>
    <row r="26" spans="2:35" ht="18">
      <c r="B26" s="279" t="s">
        <v>69</v>
      </c>
      <c r="C26" s="191" t="s">
        <v>253</v>
      </c>
      <c r="D26" s="8">
        <f t="shared" si="18"/>
        <v>5</v>
      </c>
      <c r="E26" s="8">
        <f t="shared" si="18"/>
        <v>5</v>
      </c>
      <c r="F26" s="8">
        <f t="shared" si="18"/>
        <v>2</v>
      </c>
      <c r="G26" s="8">
        <f t="shared" si="18"/>
        <v>4</v>
      </c>
      <c r="H26" s="8">
        <f t="shared" si="18"/>
        <v>2</v>
      </c>
      <c r="J26" s="260"/>
      <c r="K26" s="260"/>
      <c r="L26" s="191">
        <v>23</v>
      </c>
      <c r="M26" s="315" t="str">
        <f t="shared" si="17"/>
        <v/>
      </c>
      <c r="N26" s="315" t="str">
        <f t="shared" si="17"/>
        <v/>
      </c>
      <c r="O26" s="313"/>
      <c r="P26" s="191">
        <v>23</v>
      </c>
      <c r="Q26" s="315" t="str">
        <f t="shared" si="2"/>
        <v>M5</v>
      </c>
      <c r="R26" s="315" t="str">
        <f t="shared" si="3"/>
        <v>M1</v>
      </c>
      <c r="S26" s="315" t="str">
        <f t="shared" si="4"/>
        <v>M5</v>
      </c>
      <c r="T26" s="315" t="str">
        <f t="shared" si="5"/>
        <v>M5</v>
      </c>
      <c r="U26" s="315" t="str">
        <f t="shared" si="6"/>
        <v>K</v>
      </c>
      <c r="V26" s="313"/>
      <c r="W26" s="108"/>
      <c r="X26" s="224">
        <f>IF('243way_Regular Symbol'!T26="","",'243way_Regular Symbol'!T26)</f>
        <v>5</v>
      </c>
      <c r="Y26" s="224">
        <f>IF('243way_Regular Symbol'!U26="","",'243way_Regular Symbol'!U26)</f>
        <v>1</v>
      </c>
      <c r="Z26" s="224">
        <f>IF('243way_Regular Symbol'!V26="","",'243way_Regular Symbol'!V26)</f>
        <v>5</v>
      </c>
      <c r="AA26" s="224">
        <f>IF('243way_Regular Symbol'!W26="","",'243way_Regular Symbol'!W26)</f>
        <v>5</v>
      </c>
      <c r="AB26" s="224">
        <f>IF('243way_Regular Symbol'!X26="","",'243way_Regular Symbol'!X26)</f>
        <v>7</v>
      </c>
      <c r="AC26" s="1"/>
      <c r="AD26" s="191"/>
      <c r="AE26" s="249" t="str">
        <f t="shared" si="7"/>
        <v>姜子牙</v>
      </c>
      <c r="AF26" s="249" t="str">
        <f t="shared" si="8"/>
        <v>四不像大頭</v>
      </c>
      <c r="AG26" s="249" t="str">
        <f t="shared" si="9"/>
        <v>姜子牙</v>
      </c>
      <c r="AH26" s="249" t="str">
        <f t="shared" si="10"/>
        <v>姜子牙</v>
      </c>
      <c r="AI26" s="249" t="str">
        <f t="shared" si="11"/>
        <v>Ｋ</v>
      </c>
    </row>
    <row r="27" spans="2:35" ht="18">
      <c r="B27" s="279" t="s">
        <v>188</v>
      </c>
      <c r="C27" s="191" t="s">
        <v>253</v>
      </c>
      <c r="D27" s="8">
        <f t="shared" si="18"/>
        <v>11</v>
      </c>
      <c r="E27" s="8">
        <f t="shared" si="18"/>
        <v>13</v>
      </c>
      <c r="F27" s="8">
        <f t="shared" si="18"/>
        <v>4</v>
      </c>
      <c r="G27" s="8">
        <f t="shared" si="18"/>
        <v>8</v>
      </c>
      <c r="H27" s="8">
        <f t="shared" si="18"/>
        <v>13</v>
      </c>
      <c r="J27" s="260"/>
      <c r="K27" s="260"/>
      <c r="L27" s="191">
        <v>24</v>
      </c>
      <c r="M27" s="315" t="str">
        <f t="shared" si="17"/>
        <v/>
      </c>
      <c r="N27" s="315" t="str">
        <f t="shared" si="17"/>
        <v/>
      </c>
      <c r="O27" s="313"/>
      <c r="P27" s="191">
        <v>24</v>
      </c>
      <c r="Q27" s="315" t="str">
        <f t="shared" si="2"/>
        <v>M1</v>
      </c>
      <c r="R27" s="315" t="str">
        <f t="shared" si="3"/>
        <v>J</v>
      </c>
      <c r="S27" s="315" t="str">
        <f t="shared" si="4"/>
        <v>J</v>
      </c>
      <c r="T27" s="315" t="str">
        <f t="shared" si="5"/>
        <v>M5</v>
      </c>
      <c r="U27" s="315" t="str">
        <f t="shared" si="6"/>
        <v>K</v>
      </c>
      <c r="V27" s="313"/>
      <c r="W27" s="108"/>
      <c r="X27" s="224">
        <f>IF('243way_Regular Symbol'!T27="","",'243way_Regular Symbol'!T27)</f>
        <v>1</v>
      </c>
      <c r="Y27" s="224">
        <f>IF('243way_Regular Symbol'!U27="","",'243way_Regular Symbol'!U27)</f>
        <v>9</v>
      </c>
      <c r="Z27" s="224">
        <f>IF('243way_Regular Symbol'!V27="","",'243way_Regular Symbol'!V27)</f>
        <v>9</v>
      </c>
      <c r="AA27" s="224">
        <f>IF('243way_Regular Symbol'!W27="","",'243way_Regular Symbol'!W27)</f>
        <v>5</v>
      </c>
      <c r="AB27" s="224">
        <f>IF('243way_Regular Symbol'!X27="","",'243way_Regular Symbol'!X27)</f>
        <v>7</v>
      </c>
      <c r="AC27" s="1"/>
      <c r="AD27" s="191"/>
      <c r="AE27" s="249" t="str">
        <f t="shared" si="7"/>
        <v>四不像大頭</v>
      </c>
      <c r="AF27" s="249" t="str">
        <f t="shared" si="8"/>
        <v>Ｊ</v>
      </c>
      <c r="AG27" s="249" t="str">
        <f t="shared" si="9"/>
        <v>Ｊ</v>
      </c>
      <c r="AH27" s="249" t="str">
        <f t="shared" si="10"/>
        <v>姜子牙</v>
      </c>
      <c r="AI27" s="249" t="str">
        <f t="shared" si="11"/>
        <v>Ｋ</v>
      </c>
    </row>
    <row r="28" spans="2:35" ht="18">
      <c r="B28" s="279" t="s">
        <v>189</v>
      </c>
      <c r="C28" s="191" t="s">
        <v>253</v>
      </c>
      <c r="D28" s="8">
        <f t="shared" si="18"/>
        <v>13</v>
      </c>
      <c r="E28" s="8">
        <f t="shared" si="18"/>
        <v>10</v>
      </c>
      <c r="F28" s="8">
        <f t="shared" si="18"/>
        <v>5</v>
      </c>
      <c r="G28" s="8">
        <f t="shared" si="18"/>
        <v>7</v>
      </c>
      <c r="H28" s="8">
        <f t="shared" si="18"/>
        <v>10</v>
      </c>
      <c r="J28" s="260"/>
      <c r="K28" s="260"/>
      <c r="L28" s="191">
        <v>25</v>
      </c>
      <c r="M28" s="315" t="str">
        <f t="shared" si="17"/>
        <v/>
      </c>
      <c r="N28" s="315" t="str">
        <f t="shared" si="17"/>
        <v/>
      </c>
      <c r="O28" s="313"/>
      <c r="P28" s="191">
        <v>25</v>
      </c>
      <c r="Q28" s="315" t="str">
        <f t="shared" si="2"/>
        <v>J</v>
      </c>
      <c r="R28" s="315" t="str">
        <f t="shared" si="3"/>
        <v>M4</v>
      </c>
      <c r="S28" s="315" t="str">
        <f t="shared" si="4"/>
        <v>TE</v>
      </c>
      <c r="T28" s="315" t="str">
        <f t="shared" si="5"/>
        <v>Q</v>
      </c>
      <c r="U28" s="315" t="str">
        <f t="shared" si="6"/>
        <v>K</v>
      </c>
      <c r="V28" s="313"/>
      <c r="W28" s="108"/>
      <c r="X28" s="224">
        <f>IF('243way_Regular Symbol'!T28="","",'243way_Regular Symbol'!T28)</f>
        <v>9</v>
      </c>
      <c r="Y28" s="224">
        <f>IF('243way_Regular Symbol'!U28="","",'243way_Regular Symbol'!U28)</f>
        <v>4</v>
      </c>
      <c r="Z28" s="224">
        <f>IF('243way_Regular Symbol'!V28="","",'243way_Regular Symbol'!V28)</f>
        <v>10</v>
      </c>
      <c r="AA28" s="224">
        <f>IF('243way_Regular Symbol'!W28="","",'243way_Regular Symbol'!W28)</f>
        <v>8</v>
      </c>
      <c r="AB28" s="224">
        <f>IF('243way_Regular Symbol'!X28="","",'243way_Regular Symbol'!X28)</f>
        <v>7</v>
      </c>
      <c r="AC28" s="1"/>
      <c r="AD28" s="191"/>
      <c r="AE28" s="249" t="str">
        <f t="shared" si="7"/>
        <v>Ｊ</v>
      </c>
      <c r="AF28" s="249" t="str">
        <f t="shared" si="8"/>
        <v>九尾狐</v>
      </c>
      <c r="AG28" s="249">
        <f t="shared" si="9"/>
        <v>10</v>
      </c>
      <c r="AH28" s="249" t="str">
        <f t="shared" si="10"/>
        <v>Ｑ</v>
      </c>
      <c r="AI28" s="249" t="str">
        <f t="shared" si="11"/>
        <v>Ｋ</v>
      </c>
    </row>
    <row r="29" spans="2:35" ht="18">
      <c r="B29" s="279" t="s">
        <v>190</v>
      </c>
      <c r="C29" s="191" t="s">
        <v>253</v>
      </c>
      <c r="D29" s="8">
        <f t="shared" si="18"/>
        <v>9</v>
      </c>
      <c r="E29" s="8">
        <f t="shared" si="18"/>
        <v>12</v>
      </c>
      <c r="F29" s="8">
        <f t="shared" si="18"/>
        <v>4</v>
      </c>
      <c r="G29" s="8">
        <f t="shared" si="18"/>
        <v>2</v>
      </c>
      <c r="H29" s="8">
        <f t="shared" si="18"/>
        <v>12</v>
      </c>
      <c r="J29" s="260"/>
      <c r="K29" s="260"/>
      <c r="L29" s="191">
        <v>26</v>
      </c>
      <c r="M29" s="315" t="str">
        <f t="shared" si="17"/>
        <v/>
      </c>
      <c r="N29" s="315" t="str">
        <f t="shared" si="17"/>
        <v/>
      </c>
      <c r="O29" s="313"/>
      <c r="P29" s="191">
        <v>26</v>
      </c>
      <c r="Q29" s="315" t="str">
        <f t="shared" si="2"/>
        <v>Q</v>
      </c>
      <c r="R29" s="315" t="str">
        <f t="shared" si="3"/>
        <v>TE</v>
      </c>
      <c r="S29" s="315" t="str">
        <f t="shared" si="4"/>
        <v>M1</v>
      </c>
      <c r="T29" s="315" t="str">
        <f t="shared" si="5"/>
        <v>M2</v>
      </c>
      <c r="U29" s="315" t="str">
        <f t="shared" si="6"/>
        <v>K</v>
      </c>
      <c r="V29" s="313"/>
      <c r="W29" s="108"/>
      <c r="X29" s="224">
        <f>IF('243way_Regular Symbol'!T29="","",'243way_Regular Symbol'!T29)</f>
        <v>8</v>
      </c>
      <c r="Y29" s="224">
        <f>IF('243way_Regular Symbol'!U29="","",'243way_Regular Symbol'!U29)</f>
        <v>10</v>
      </c>
      <c r="Z29" s="224">
        <f>IF('243way_Regular Symbol'!V29="","",'243way_Regular Symbol'!V29)</f>
        <v>1</v>
      </c>
      <c r="AA29" s="224">
        <f>IF('243way_Regular Symbol'!W29="","",'243way_Regular Symbol'!W29)</f>
        <v>2</v>
      </c>
      <c r="AB29" s="224">
        <f>IF('243way_Regular Symbol'!X29="","",'243way_Regular Symbol'!X29)</f>
        <v>7</v>
      </c>
      <c r="AC29" s="1"/>
      <c r="AD29" s="191"/>
      <c r="AE29" s="249" t="str">
        <f t="shared" si="7"/>
        <v>Ｑ</v>
      </c>
      <c r="AF29" s="249">
        <f t="shared" si="8"/>
        <v>10</v>
      </c>
      <c r="AG29" s="249" t="str">
        <f t="shared" si="9"/>
        <v>四不像大頭</v>
      </c>
      <c r="AH29" s="249" t="str">
        <f t="shared" si="10"/>
        <v>小九</v>
      </c>
      <c r="AI29" s="249" t="str">
        <f t="shared" si="11"/>
        <v>Ｋ</v>
      </c>
    </row>
    <row r="30" spans="2:35" ht="18">
      <c r="B30" s="279" t="s">
        <v>186</v>
      </c>
      <c r="C30" s="191" t="s">
        <v>253</v>
      </c>
      <c r="D30" s="8">
        <f t="shared" si="18"/>
        <v>7</v>
      </c>
      <c r="E30" s="8">
        <f t="shared" si="18"/>
        <v>8</v>
      </c>
      <c r="F30" s="8">
        <f t="shared" si="18"/>
        <v>7</v>
      </c>
      <c r="G30" s="8">
        <f t="shared" si="18"/>
        <v>2</v>
      </c>
      <c r="H30" s="8">
        <f t="shared" si="18"/>
        <v>8</v>
      </c>
      <c r="J30" s="260"/>
      <c r="K30" s="260"/>
      <c r="L30" s="191">
        <v>27</v>
      </c>
      <c r="M30" s="315" t="str">
        <f t="shared" si="17"/>
        <v/>
      </c>
      <c r="N30" s="315" t="str">
        <f t="shared" si="17"/>
        <v/>
      </c>
      <c r="O30" s="313"/>
      <c r="P30" s="191">
        <v>27</v>
      </c>
      <c r="Q30" s="315" t="str">
        <f t="shared" si="2"/>
        <v>Q</v>
      </c>
      <c r="R30" s="315" t="str">
        <f t="shared" si="3"/>
        <v>Q</v>
      </c>
      <c r="S30" s="315" t="str">
        <f t="shared" si="4"/>
        <v>S1</v>
      </c>
      <c r="T30" s="315" t="str">
        <f t="shared" si="5"/>
        <v>K</v>
      </c>
      <c r="U30" s="315" t="str">
        <f t="shared" si="6"/>
        <v>BN</v>
      </c>
      <c r="V30" s="313"/>
      <c r="W30" s="108"/>
      <c r="X30" s="224">
        <f>IF('243way_Regular Symbol'!T30="","",'243way_Regular Symbol'!T30)</f>
        <v>8</v>
      </c>
      <c r="Y30" s="224">
        <f>IF('243way_Regular Symbol'!U30="","",'243way_Regular Symbol'!U30)</f>
        <v>8</v>
      </c>
      <c r="Z30" s="224">
        <f>IF('243way_Regular Symbol'!V30="","",'243way_Regular Symbol'!V30)</f>
        <v>12</v>
      </c>
      <c r="AA30" s="224">
        <f>IF('243way_Regular Symbol'!W30="","",'243way_Regular Symbol'!W30)</f>
        <v>7</v>
      </c>
      <c r="AB30" s="224">
        <f>IF('243way_Regular Symbol'!X30="","",'243way_Regular Symbol'!X30)</f>
        <v>11</v>
      </c>
      <c r="AC30" s="1"/>
      <c r="AD30" s="191"/>
      <c r="AE30" s="249" t="str">
        <f t="shared" si="7"/>
        <v>Ｑ</v>
      </c>
      <c r="AF30" s="249" t="str">
        <f t="shared" si="8"/>
        <v>Ｑ</v>
      </c>
      <c r="AG30" s="249" t="str">
        <f t="shared" si="9"/>
        <v>輪迴門</v>
      </c>
      <c r="AH30" s="249" t="str">
        <f t="shared" si="10"/>
        <v>Ｋ</v>
      </c>
      <c r="AI30" s="249" t="str">
        <f t="shared" si="11"/>
        <v>白髮姜子牙</v>
      </c>
    </row>
    <row r="31" spans="2:35" ht="18">
      <c r="B31" s="109" t="s">
        <v>318</v>
      </c>
      <c r="C31" s="191" t="s">
        <v>253</v>
      </c>
      <c r="D31" s="8">
        <f t="shared" si="18"/>
        <v>2</v>
      </c>
      <c r="E31" s="8">
        <f t="shared" si="18"/>
        <v>2</v>
      </c>
      <c r="F31" s="8">
        <f t="shared" si="18"/>
        <v>2</v>
      </c>
      <c r="G31" s="8">
        <f t="shared" si="18"/>
        <v>3</v>
      </c>
      <c r="H31" s="8">
        <f t="shared" si="18"/>
        <v>4</v>
      </c>
      <c r="J31" s="260"/>
      <c r="K31" s="260"/>
      <c r="L31" s="191">
        <v>28</v>
      </c>
      <c r="M31" s="315" t="str">
        <f t="shared" si="17"/>
        <v/>
      </c>
      <c r="N31" s="315" t="str">
        <f t="shared" si="17"/>
        <v/>
      </c>
      <c r="O31" s="313"/>
      <c r="P31" s="191">
        <v>28</v>
      </c>
      <c r="Q31" s="315" t="str">
        <f t="shared" si="2"/>
        <v>J</v>
      </c>
      <c r="R31" s="315" t="str">
        <f t="shared" si="3"/>
        <v>M5</v>
      </c>
      <c r="S31" s="315" t="str">
        <f t="shared" si="4"/>
        <v>M5</v>
      </c>
      <c r="T31" s="315" t="str">
        <f t="shared" si="5"/>
        <v>M2</v>
      </c>
      <c r="U31" s="315" t="str">
        <f t="shared" si="6"/>
        <v>Q</v>
      </c>
      <c r="V31" s="313"/>
      <c r="W31" s="108"/>
      <c r="X31" s="224">
        <f>IF('243way_Regular Symbol'!T31="","",'243way_Regular Symbol'!T31)</f>
        <v>9</v>
      </c>
      <c r="Y31" s="224">
        <f>IF('243way_Regular Symbol'!U31="","",'243way_Regular Symbol'!U31)</f>
        <v>5</v>
      </c>
      <c r="Z31" s="224">
        <f>IF('243way_Regular Symbol'!V31="","",'243way_Regular Symbol'!V31)</f>
        <v>5</v>
      </c>
      <c r="AA31" s="224">
        <f>IF('243way_Regular Symbol'!W31="","",'243way_Regular Symbol'!W31)</f>
        <v>2</v>
      </c>
      <c r="AB31" s="224">
        <f>IF('243way_Regular Symbol'!X31="","",'243way_Regular Symbol'!X31)</f>
        <v>8</v>
      </c>
      <c r="AC31" s="1"/>
      <c r="AD31" s="191"/>
      <c r="AE31" s="249" t="str">
        <f t="shared" si="7"/>
        <v>Ｊ</v>
      </c>
      <c r="AF31" s="249" t="str">
        <f t="shared" si="8"/>
        <v>姜子牙</v>
      </c>
      <c r="AG31" s="249" t="str">
        <f t="shared" si="9"/>
        <v>姜子牙</v>
      </c>
      <c r="AH31" s="249" t="str">
        <f t="shared" si="10"/>
        <v>小九</v>
      </c>
      <c r="AI31" s="249" t="str">
        <f t="shared" si="11"/>
        <v>Ｑ</v>
      </c>
    </row>
    <row r="32" spans="2:35" ht="18">
      <c r="B32" s="191"/>
      <c r="D32" s="40"/>
      <c r="L32" s="191">
        <v>29</v>
      </c>
      <c r="M32" s="315" t="str">
        <f t="shared" si="17"/>
        <v/>
      </c>
      <c r="N32" s="315" t="str">
        <f t="shared" si="17"/>
        <v/>
      </c>
      <c r="O32" s="313"/>
      <c r="P32" s="191">
        <v>29</v>
      </c>
      <c r="Q32" s="315" t="str">
        <f t="shared" si="2"/>
        <v>M3</v>
      </c>
      <c r="R32" s="315" t="str">
        <f t="shared" si="3"/>
        <v>M1</v>
      </c>
      <c r="S32" s="315" t="str">
        <f t="shared" si="4"/>
        <v>Q</v>
      </c>
      <c r="T32" s="315" t="str">
        <f t="shared" si="5"/>
        <v>M5</v>
      </c>
      <c r="U32" s="315" t="str">
        <f t="shared" si="6"/>
        <v>Q</v>
      </c>
      <c r="V32" s="313"/>
      <c r="W32" s="108"/>
      <c r="X32" s="224">
        <f>IF('243way_Regular Symbol'!T32="","",'243way_Regular Symbol'!T32)</f>
        <v>3</v>
      </c>
      <c r="Y32" s="224">
        <f>IF('243way_Regular Symbol'!U32="","",'243way_Regular Symbol'!U32)</f>
        <v>1</v>
      </c>
      <c r="Z32" s="224">
        <f>IF('243way_Regular Symbol'!V32="","",'243way_Regular Symbol'!V32)</f>
        <v>8</v>
      </c>
      <c r="AA32" s="224">
        <f>IF('243way_Regular Symbol'!W32="","",'243way_Regular Symbol'!W32)</f>
        <v>5</v>
      </c>
      <c r="AB32" s="224">
        <f>IF('243way_Regular Symbol'!X32="","",'243way_Regular Symbol'!X32)</f>
        <v>8</v>
      </c>
      <c r="AC32" s="1"/>
      <c r="AD32" s="191"/>
      <c r="AE32" s="249" t="str">
        <f t="shared" si="7"/>
        <v>申公豹</v>
      </c>
      <c r="AF32" s="249" t="str">
        <f t="shared" si="8"/>
        <v>四不像大頭</v>
      </c>
      <c r="AG32" s="249" t="str">
        <f t="shared" si="9"/>
        <v>Ｑ</v>
      </c>
      <c r="AH32" s="249" t="str">
        <f t="shared" si="10"/>
        <v>姜子牙</v>
      </c>
      <c r="AI32" s="249" t="str">
        <f t="shared" si="11"/>
        <v>Ｑ</v>
      </c>
    </row>
    <row r="33" spans="2:35" ht="18">
      <c r="B33" s="34" t="s">
        <v>18</v>
      </c>
      <c r="C33" s="34" t="s">
        <v>317</v>
      </c>
      <c r="D33" s="35" t="s">
        <v>20</v>
      </c>
      <c r="E33" s="35" t="s">
        <v>21</v>
      </c>
      <c r="F33" s="35" t="s">
        <v>22</v>
      </c>
      <c r="G33" s="35" t="s">
        <v>23</v>
      </c>
      <c r="H33" s="35" t="s">
        <v>24</v>
      </c>
      <c r="L33" s="191">
        <v>30</v>
      </c>
      <c r="M33" s="315" t="str">
        <f t="shared" si="17"/>
        <v/>
      </c>
      <c r="N33" s="315" t="str">
        <f t="shared" si="17"/>
        <v/>
      </c>
      <c r="O33" s="313"/>
      <c r="P33" s="191">
        <v>30</v>
      </c>
      <c r="Q33" s="315" t="str">
        <f t="shared" si="2"/>
        <v>K</v>
      </c>
      <c r="R33" s="315" t="str">
        <f t="shared" si="3"/>
        <v>S1</v>
      </c>
      <c r="S33" s="315" t="str">
        <f t="shared" si="4"/>
        <v>Q</v>
      </c>
      <c r="T33" s="315" t="str">
        <f t="shared" si="5"/>
        <v>M5</v>
      </c>
      <c r="U33" s="315" t="str">
        <f t="shared" si="6"/>
        <v>J</v>
      </c>
      <c r="V33" s="313"/>
      <c r="W33" s="108"/>
      <c r="X33" s="224">
        <f>IF('243way_Regular Symbol'!T33="","",'243way_Regular Symbol'!T33)</f>
        <v>7</v>
      </c>
      <c r="Y33" s="224">
        <f>IF('243way_Regular Symbol'!U33="","",'243way_Regular Symbol'!U33)</f>
        <v>12</v>
      </c>
      <c r="Z33" s="224">
        <f>IF('243way_Regular Symbol'!V33="","",'243way_Regular Symbol'!V33)</f>
        <v>8</v>
      </c>
      <c r="AA33" s="224">
        <f>IF('243way_Regular Symbol'!W33="","",'243way_Regular Symbol'!W33)</f>
        <v>5</v>
      </c>
      <c r="AB33" s="224">
        <f>IF('243way_Regular Symbol'!X33="","",'243way_Regular Symbol'!X33)</f>
        <v>9</v>
      </c>
      <c r="AC33" s="1"/>
      <c r="AD33" s="191"/>
      <c r="AE33" s="249" t="str">
        <f t="shared" si="7"/>
        <v>Ｋ</v>
      </c>
      <c r="AF33" s="249" t="str">
        <f t="shared" si="8"/>
        <v>輪迴門</v>
      </c>
      <c r="AG33" s="249" t="str">
        <f t="shared" si="9"/>
        <v>Ｑ</v>
      </c>
      <c r="AH33" s="249" t="str">
        <f t="shared" si="10"/>
        <v>姜子牙</v>
      </c>
      <c r="AI33" s="249" t="str">
        <f t="shared" si="11"/>
        <v>Ｊ</v>
      </c>
    </row>
    <row r="34" spans="2:35" ht="18">
      <c r="B34" s="192" t="s">
        <v>149</v>
      </c>
      <c r="C34" s="297"/>
      <c r="D34" s="298">
        <f>VLOOKUP('576way_Regular Symbol(2wild)'!$B34,'576way_RegularＸ_W()'!$H$3:$M$15,'576way_RegularＸ_W()'!I$2+1,FALSE)</f>
        <v>42</v>
      </c>
      <c r="E34" s="298">
        <f>VLOOKUP('576way_Regular Symbol(2wild)'!$B34,'576way_RegularＸ_W()'!$H$3:$M$15,'576way_RegularＸ_W()'!J$2+1,FALSE)</f>
        <v>49</v>
      </c>
      <c r="F34" s="298">
        <f>VLOOKUP('576way_Regular Symbol(2wild)'!$B34,'576way_RegularＸ_W()'!$H$3:$M$15,'576way_RegularＸ_W()'!K$2+1,FALSE)</f>
        <v>38</v>
      </c>
      <c r="G34" s="298">
        <f>VLOOKUP('576way_Regular Symbol(2wild)'!$B34,'576way_RegularＸ_W()'!$H$3:$M$15,'576way_RegularＸ_W()'!L$2+1,FALSE)</f>
        <v>38</v>
      </c>
      <c r="H34" s="298">
        <f>VLOOKUP('576way_Regular Symbol(2wild)'!$B34,'576way_RegularＸ_W()'!$H$3:$M$15,'576way_RegularＸ_W()'!M$2+1,FALSE)</f>
        <v>60</v>
      </c>
      <c r="L34" s="191">
        <v>31</v>
      </c>
      <c r="M34" s="315" t="str">
        <f t="shared" si="17"/>
        <v/>
      </c>
      <c r="N34" s="315" t="str">
        <f t="shared" si="17"/>
        <v/>
      </c>
      <c r="O34" s="313"/>
      <c r="P34" s="191">
        <v>31</v>
      </c>
      <c r="Q34" s="315" t="str">
        <f t="shared" si="2"/>
        <v>K</v>
      </c>
      <c r="R34" s="315" t="str">
        <f t="shared" si="3"/>
        <v>M5</v>
      </c>
      <c r="S34" s="315" t="str">
        <f t="shared" si="4"/>
        <v>Q</v>
      </c>
      <c r="T34" s="315" t="str">
        <f t="shared" si="5"/>
        <v>M5</v>
      </c>
      <c r="U34" s="315" t="str">
        <f t="shared" si="6"/>
        <v>M5</v>
      </c>
      <c r="V34" s="313"/>
      <c r="W34" s="108"/>
      <c r="X34" s="224">
        <f>IF('243way_Regular Symbol'!T34="","",'243way_Regular Symbol'!T34)</f>
        <v>7</v>
      </c>
      <c r="Y34" s="224">
        <f>IF('243way_Regular Symbol'!U34="","",'243way_Regular Symbol'!U34)</f>
        <v>5</v>
      </c>
      <c r="Z34" s="224">
        <f>IF('243way_Regular Symbol'!V34="","",'243way_Regular Symbol'!V34)</f>
        <v>8</v>
      </c>
      <c r="AA34" s="224">
        <f>IF('243way_Regular Symbol'!W34="","",'243way_Regular Symbol'!W34)</f>
        <v>5</v>
      </c>
      <c r="AB34" s="224">
        <f>IF('243way_Regular Symbol'!X34="","",'243way_Regular Symbol'!X34)</f>
        <v>5</v>
      </c>
      <c r="AC34" s="1"/>
      <c r="AD34" s="191"/>
      <c r="AE34" s="249" t="str">
        <f t="shared" si="7"/>
        <v>Ｋ</v>
      </c>
      <c r="AF34" s="249" t="str">
        <f t="shared" si="8"/>
        <v>姜子牙</v>
      </c>
      <c r="AG34" s="249" t="str">
        <f t="shared" si="9"/>
        <v>Ｑ</v>
      </c>
      <c r="AH34" s="249" t="str">
        <f t="shared" si="10"/>
        <v>姜子牙</v>
      </c>
      <c r="AI34" s="249" t="str">
        <f t="shared" si="11"/>
        <v>姜子牙</v>
      </c>
    </row>
    <row r="35" spans="2:35" ht="18">
      <c r="B35" s="192" t="s">
        <v>150</v>
      </c>
      <c r="C35" s="297"/>
      <c r="D35" s="298">
        <f>VLOOKUP('576way_Regular Symbol(2wild)'!$B35,'576way_RegularＸ_W()'!$H$3:$M$15,'576way_RegularＸ_W()'!I$2+1,FALSE)</f>
        <v>42</v>
      </c>
      <c r="E35" s="298">
        <f>VLOOKUP('576way_Regular Symbol(2wild)'!$B35,'576way_RegularＸ_W()'!$H$3:$M$15,'576way_RegularＸ_W()'!J$2+1,FALSE)</f>
        <v>64</v>
      </c>
      <c r="F35" s="298">
        <f>VLOOKUP('576way_Regular Symbol(2wild)'!$B35,'576way_RegularＸ_W()'!$H$3:$M$15,'576way_RegularＸ_W()'!K$2+1,FALSE)</f>
        <v>43</v>
      </c>
      <c r="G35" s="298">
        <f>VLOOKUP('576way_Regular Symbol(2wild)'!$B35,'576way_RegularＸ_W()'!$H$3:$M$15,'576way_RegularＸ_W()'!L$2+1,FALSE)</f>
        <v>32</v>
      </c>
      <c r="H35" s="298">
        <f>VLOOKUP('576way_Regular Symbol(2wild)'!$B35,'576way_RegularＸ_W()'!$H$3:$M$15,'576way_RegularＸ_W()'!M$2+1,FALSE)</f>
        <v>60</v>
      </c>
      <c r="L35" s="191">
        <v>32</v>
      </c>
      <c r="M35" s="315" t="str">
        <f t="shared" si="17"/>
        <v/>
      </c>
      <c r="N35" s="315" t="str">
        <f t="shared" si="17"/>
        <v/>
      </c>
      <c r="O35" s="313"/>
      <c r="P35" s="191">
        <v>32</v>
      </c>
      <c r="Q35" s="315" t="str">
        <f t="shared" ref="Q35:U66" si="19">IF(X35="","",VLOOKUP(X35,$A$3:$B$15,2,FALSE))</f>
        <v>M2</v>
      </c>
      <c r="R35" s="315" t="str">
        <f t="shared" si="19"/>
        <v>M1</v>
      </c>
      <c r="S35" s="315" t="str">
        <f t="shared" si="19"/>
        <v>M2</v>
      </c>
      <c r="T35" s="315" t="str">
        <f t="shared" si="19"/>
        <v>K</v>
      </c>
      <c r="U35" s="315" t="str">
        <f t="shared" si="19"/>
        <v>M5</v>
      </c>
      <c r="V35" s="313"/>
      <c r="W35" s="108"/>
      <c r="X35" s="224">
        <f>IF('243way_Regular Symbol'!T35="","",'243way_Regular Symbol'!T35)</f>
        <v>2</v>
      </c>
      <c r="Y35" s="224">
        <f>IF('243way_Regular Symbol'!U35="","",'243way_Regular Symbol'!U35)</f>
        <v>1</v>
      </c>
      <c r="Z35" s="224">
        <f>IF('243way_Regular Symbol'!V35="","",'243way_Regular Symbol'!V35)</f>
        <v>2</v>
      </c>
      <c r="AA35" s="224">
        <f>IF('243way_Regular Symbol'!W35="","",'243way_Regular Symbol'!W35)</f>
        <v>7</v>
      </c>
      <c r="AB35" s="224">
        <f>IF('243way_Regular Symbol'!X35="","",'243way_Regular Symbol'!X35)</f>
        <v>5</v>
      </c>
      <c r="AC35" s="1"/>
      <c r="AD35" s="191"/>
      <c r="AE35" s="249" t="str">
        <f t="shared" ref="AE35:AI66" si="20">IF(X35="","",VLOOKUP(X35,$A$3:$C$15,3,FALSE))</f>
        <v>小九</v>
      </c>
      <c r="AF35" s="249" t="str">
        <f t="shared" si="20"/>
        <v>四不像大頭</v>
      </c>
      <c r="AG35" s="249" t="str">
        <f t="shared" si="20"/>
        <v>小九</v>
      </c>
      <c r="AH35" s="249" t="str">
        <f t="shared" si="20"/>
        <v>Ｋ</v>
      </c>
      <c r="AI35" s="249" t="str">
        <f t="shared" si="20"/>
        <v>姜子牙</v>
      </c>
    </row>
    <row r="36" spans="2:35" ht="18">
      <c r="B36" s="192" t="s">
        <v>151</v>
      </c>
      <c r="C36" s="297"/>
      <c r="D36" s="298">
        <f>VLOOKUP('576way_Regular Symbol(2wild)'!$B36,'576way_RegularＸ_W()'!$H$3:$M$15,'576way_RegularＸ_W()'!I$2+1,FALSE)</f>
        <v>46</v>
      </c>
      <c r="E36" s="298">
        <f>VLOOKUP('576way_Regular Symbol(2wild)'!$B36,'576way_RegularＸ_W()'!$H$3:$M$15,'576way_RegularＸ_W()'!J$2+1,FALSE)</f>
        <v>67</v>
      </c>
      <c r="F36" s="298">
        <f>VLOOKUP('576way_Regular Symbol(2wild)'!$B36,'576way_RegularＸ_W()'!$H$3:$M$15,'576way_RegularＸ_W()'!K$2+1,FALSE)</f>
        <v>48</v>
      </c>
      <c r="G36" s="298">
        <f>VLOOKUP('576way_Regular Symbol(2wild)'!$B36,'576way_RegularＸ_W()'!$H$3:$M$15,'576way_RegularＸ_W()'!L$2+1,FALSE)</f>
        <v>52</v>
      </c>
      <c r="H36" s="298">
        <f>VLOOKUP('576way_Regular Symbol(2wild)'!$B36,'576way_RegularＸ_W()'!$H$3:$M$15,'576way_RegularＸ_W()'!M$2+1,FALSE)</f>
        <v>40</v>
      </c>
      <c r="L36" s="191">
        <v>33</v>
      </c>
      <c r="M36" s="315" t="str">
        <f t="shared" si="17"/>
        <v/>
      </c>
      <c r="N36" s="315" t="str">
        <f t="shared" si="17"/>
        <v/>
      </c>
      <c r="O36" s="313"/>
      <c r="P36" s="191">
        <v>33</v>
      </c>
      <c r="Q36" s="315" t="str">
        <f t="shared" si="19"/>
        <v>M2</v>
      </c>
      <c r="R36" s="315" t="str">
        <f t="shared" si="19"/>
        <v>TE</v>
      </c>
      <c r="S36" s="315" t="str">
        <f t="shared" si="19"/>
        <v>S1</v>
      </c>
      <c r="T36" s="315" t="str">
        <f t="shared" si="19"/>
        <v>M5</v>
      </c>
      <c r="U36" s="315" t="str">
        <f t="shared" si="19"/>
        <v>M5</v>
      </c>
      <c r="V36" s="313"/>
      <c r="W36" s="108"/>
      <c r="X36" s="224">
        <f>IF('243way_Regular Symbol'!T36="","",'243way_Regular Symbol'!T36)</f>
        <v>2</v>
      </c>
      <c r="Y36" s="224">
        <f>IF('243way_Regular Symbol'!U36="","",'243way_Regular Symbol'!U36)</f>
        <v>10</v>
      </c>
      <c r="Z36" s="224">
        <f>IF('243way_Regular Symbol'!V36="","",'243way_Regular Symbol'!V36)</f>
        <v>12</v>
      </c>
      <c r="AA36" s="224">
        <f>IF('243way_Regular Symbol'!W36="","",'243way_Regular Symbol'!W36)</f>
        <v>5</v>
      </c>
      <c r="AB36" s="224">
        <f>IF('243way_Regular Symbol'!X36="","",'243way_Regular Symbol'!X36)</f>
        <v>5</v>
      </c>
      <c r="AC36" s="1"/>
      <c r="AD36" s="191"/>
      <c r="AE36" s="249" t="str">
        <f t="shared" si="20"/>
        <v>小九</v>
      </c>
      <c r="AF36" s="249">
        <f t="shared" si="20"/>
        <v>10</v>
      </c>
      <c r="AG36" s="249" t="str">
        <f t="shared" si="20"/>
        <v>輪迴門</v>
      </c>
      <c r="AH36" s="249" t="str">
        <f t="shared" si="20"/>
        <v>姜子牙</v>
      </c>
      <c r="AI36" s="249" t="str">
        <f t="shared" si="20"/>
        <v>姜子牙</v>
      </c>
    </row>
    <row r="37" spans="2:35" ht="18">
      <c r="B37" s="192" t="s">
        <v>152</v>
      </c>
      <c r="C37" s="297"/>
      <c r="D37" s="298">
        <f>VLOOKUP('576way_Regular Symbol(2wild)'!$B37,'576way_RegularＸ_W()'!$H$3:$M$15,'576way_RegularＸ_W()'!I$2+1,FALSE)</f>
        <v>47</v>
      </c>
      <c r="E37" s="298">
        <f>VLOOKUP('576way_Regular Symbol(2wild)'!$B37,'576way_RegularＸ_W()'!$H$3:$M$15,'576way_RegularＸ_W()'!J$2+1,FALSE)</f>
        <v>54</v>
      </c>
      <c r="F37" s="298">
        <f>VLOOKUP('576way_Regular Symbol(2wild)'!$B37,'576way_RegularＸ_W()'!$H$3:$M$15,'576way_RegularＸ_W()'!K$2+1,FALSE)</f>
        <v>48</v>
      </c>
      <c r="G37" s="298">
        <f>VLOOKUP('576way_Regular Symbol(2wild)'!$B37,'576way_RegularＸ_W()'!$H$3:$M$15,'576way_RegularＸ_W()'!L$2+1,FALSE)</f>
        <v>48</v>
      </c>
      <c r="H37" s="298">
        <f>VLOOKUP('576way_Regular Symbol(2wild)'!$B37,'576way_RegularＸ_W()'!$H$3:$M$15,'576way_RegularＸ_W()'!M$2+1,FALSE)</f>
        <v>60</v>
      </c>
      <c r="L37" s="191">
        <v>34</v>
      </c>
      <c r="M37" s="315" t="str">
        <f t="shared" si="17"/>
        <v/>
      </c>
      <c r="N37" s="315" t="str">
        <f t="shared" si="17"/>
        <v/>
      </c>
      <c r="O37" s="313"/>
      <c r="P37" s="191">
        <v>34</v>
      </c>
      <c r="Q37" s="315" t="str">
        <f t="shared" si="19"/>
        <v>K</v>
      </c>
      <c r="R37" s="315" t="str">
        <f t="shared" si="19"/>
        <v>M4</v>
      </c>
      <c r="S37" s="315" t="str">
        <f t="shared" si="19"/>
        <v>M3</v>
      </c>
      <c r="T37" s="315" t="str">
        <f t="shared" si="19"/>
        <v>TE</v>
      </c>
      <c r="U37" s="315" t="str">
        <f t="shared" si="19"/>
        <v>K</v>
      </c>
      <c r="V37" s="313"/>
      <c r="W37" s="108"/>
      <c r="X37" s="224">
        <f>IF('243way_Regular Symbol'!T37="","",'243way_Regular Symbol'!T37)</f>
        <v>7</v>
      </c>
      <c r="Y37" s="224">
        <f>IF('243way_Regular Symbol'!U37="","",'243way_Regular Symbol'!U37)</f>
        <v>4</v>
      </c>
      <c r="Z37" s="224">
        <f>IF('243way_Regular Symbol'!V37="","",'243way_Regular Symbol'!V37)</f>
        <v>3</v>
      </c>
      <c r="AA37" s="224">
        <f>IF('243way_Regular Symbol'!W37="","",'243way_Regular Symbol'!W37)</f>
        <v>10</v>
      </c>
      <c r="AB37" s="224">
        <f>IF('243way_Regular Symbol'!X37="","",'243way_Regular Symbol'!X37)</f>
        <v>7</v>
      </c>
      <c r="AC37" s="1"/>
      <c r="AD37" s="191"/>
      <c r="AE37" s="249" t="str">
        <f t="shared" si="20"/>
        <v>Ｋ</v>
      </c>
      <c r="AF37" s="249" t="str">
        <f t="shared" si="20"/>
        <v>九尾狐</v>
      </c>
      <c r="AG37" s="249" t="str">
        <f t="shared" si="20"/>
        <v>申公豹</v>
      </c>
      <c r="AH37" s="249">
        <f t="shared" si="20"/>
        <v>10</v>
      </c>
      <c r="AI37" s="249" t="str">
        <f t="shared" si="20"/>
        <v>Ｋ</v>
      </c>
    </row>
    <row r="38" spans="2:35" ht="18">
      <c r="B38" s="192" t="s">
        <v>147</v>
      </c>
      <c r="C38" s="297"/>
      <c r="D38" s="298">
        <f>VLOOKUP('576way_Regular Symbol(2wild)'!$B38,'576way_RegularＸ_W()'!$H$3:$M$15,'576way_RegularＸ_W()'!I$2+1,FALSE)</f>
        <v>43</v>
      </c>
      <c r="E38" s="298">
        <f>VLOOKUP('576way_Regular Symbol(2wild)'!$B38,'576way_RegularＸ_W()'!$H$3:$M$15,'576way_RegularＸ_W()'!J$2+1,FALSE)</f>
        <v>49</v>
      </c>
      <c r="F38" s="298">
        <f>VLOOKUP('576way_Regular Symbol(2wild)'!$B38,'576way_RegularＸ_W()'!$H$3:$M$15,'576way_RegularＸ_W()'!K$2+1,FALSE)</f>
        <v>17</v>
      </c>
      <c r="G38" s="298">
        <f>VLOOKUP('576way_Regular Symbol(2wild)'!$B38,'576way_RegularＸ_W()'!$H$3:$M$15,'576way_RegularＸ_W()'!L$2+1,FALSE)</f>
        <v>31</v>
      </c>
      <c r="H38" s="298">
        <f>VLOOKUP('576way_Regular Symbol(2wild)'!$B38,'576way_RegularＸ_W()'!$H$3:$M$15,'576way_RegularＸ_W()'!M$2+1,FALSE)</f>
        <v>58</v>
      </c>
      <c r="L38" s="191">
        <v>35</v>
      </c>
      <c r="M38" s="315" t="str">
        <f t="shared" si="17"/>
        <v/>
      </c>
      <c r="N38" s="315" t="str">
        <f t="shared" si="17"/>
        <v/>
      </c>
      <c r="O38" s="313"/>
      <c r="P38" s="191">
        <v>35</v>
      </c>
      <c r="Q38" s="315" t="str">
        <f t="shared" si="19"/>
        <v>M3</v>
      </c>
      <c r="R38" s="315" t="str">
        <f t="shared" si="19"/>
        <v>M4</v>
      </c>
      <c r="S38" s="315" t="str">
        <f t="shared" si="19"/>
        <v>M5</v>
      </c>
      <c r="T38" s="315" t="str">
        <f t="shared" si="19"/>
        <v>M5</v>
      </c>
      <c r="U38" s="315" t="str">
        <f t="shared" si="19"/>
        <v>J</v>
      </c>
      <c r="V38" s="313"/>
      <c r="W38" s="108"/>
      <c r="X38" s="224">
        <f>IF('243way_Regular Symbol'!T38="","",'243way_Regular Symbol'!T38)</f>
        <v>3</v>
      </c>
      <c r="Y38" s="224">
        <f>IF('243way_Regular Symbol'!U38="","",'243way_Regular Symbol'!U38)</f>
        <v>4</v>
      </c>
      <c r="Z38" s="224">
        <f>IF('243way_Regular Symbol'!V38="","",'243way_Regular Symbol'!V38)</f>
        <v>5</v>
      </c>
      <c r="AA38" s="224">
        <f>IF('243way_Regular Symbol'!W38="","",'243way_Regular Symbol'!W38)</f>
        <v>5</v>
      </c>
      <c r="AB38" s="224">
        <f>IF('243way_Regular Symbol'!X38="","",'243way_Regular Symbol'!X38)</f>
        <v>9</v>
      </c>
      <c r="AC38" s="1"/>
      <c r="AD38" s="191"/>
      <c r="AE38" s="249" t="str">
        <f t="shared" si="20"/>
        <v>申公豹</v>
      </c>
      <c r="AF38" s="249" t="str">
        <f t="shared" si="20"/>
        <v>九尾狐</v>
      </c>
      <c r="AG38" s="249" t="str">
        <f t="shared" si="20"/>
        <v>姜子牙</v>
      </c>
      <c r="AH38" s="249" t="str">
        <f t="shared" si="20"/>
        <v>姜子牙</v>
      </c>
      <c r="AI38" s="249" t="str">
        <f t="shared" si="20"/>
        <v>Ｊ</v>
      </c>
    </row>
    <row r="39" spans="2:35" ht="18">
      <c r="B39" s="279" t="s">
        <v>69</v>
      </c>
      <c r="C39" s="297"/>
      <c r="D39" s="298">
        <f>VLOOKUP('576way_Regular Symbol(2wild)'!$B39,'576way_RegularＸ_W()'!$H$3:$M$15,'576way_RegularＸ_W()'!I$2+1,FALSE)</f>
        <v>46</v>
      </c>
      <c r="E39" s="298">
        <f>VLOOKUP('576way_Regular Symbol(2wild)'!$B39,'576way_RegularＸ_W()'!$H$3:$M$15,'576way_RegularＸ_W()'!J$2+1,FALSE)</f>
        <v>69</v>
      </c>
      <c r="F39" s="298">
        <f>VLOOKUP('576way_Regular Symbol(2wild)'!$B39,'576way_RegularＸ_W()'!$H$3:$M$15,'576way_RegularＸ_W()'!K$2+1,FALSE)</f>
        <v>52</v>
      </c>
      <c r="G39" s="298">
        <f>VLOOKUP('576way_Regular Symbol(2wild)'!$B39,'576way_RegularＸ_W()'!$H$3:$M$15,'576way_RegularＸ_W()'!L$2+1,FALSE)</f>
        <v>41</v>
      </c>
      <c r="H39" s="298">
        <f>VLOOKUP('576way_Regular Symbol(2wild)'!$B39,'576way_RegularＸ_W()'!$H$3:$M$15,'576way_RegularＸ_W()'!M$2+1,FALSE)</f>
        <v>60</v>
      </c>
      <c r="I39" s="36"/>
      <c r="J39" s="36"/>
      <c r="K39" s="36"/>
      <c r="L39" s="191">
        <v>36</v>
      </c>
      <c r="M39" s="315" t="str">
        <f t="shared" si="17"/>
        <v/>
      </c>
      <c r="N39" s="315" t="str">
        <f t="shared" si="17"/>
        <v/>
      </c>
      <c r="O39" s="313"/>
      <c r="P39" s="191">
        <v>36</v>
      </c>
      <c r="Q39" s="315" t="str">
        <f t="shared" si="19"/>
        <v>K</v>
      </c>
      <c r="R39" s="315" t="str">
        <f t="shared" si="19"/>
        <v>M3</v>
      </c>
      <c r="S39" s="315" t="str">
        <f t="shared" si="19"/>
        <v>M4</v>
      </c>
      <c r="T39" s="315" t="str">
        <f t="shared" si="19"/>
        <v>M5</v>
      </c>
      <c r="U39" s="315" t="str">
        <f t="shared" si="19"/>
        <v>M3</v>
      </c>
      <c r="V39" s="313"/>
      <c r="W39" s="108"/>
      <c r="X39" s="224">
        <f>IF('243way_Regular Symbol'!T39="","",'243way_Regular Symbol'!T39)</f>
        <v>7</v>
      </c>
      <c r="Y39" s="224">
        <f>IF('243way_Regular Symbol'!U39="","",'243way_Regular Symbol'!U39)</f>
        <v>3</v>
      </c>
      <c r="Z39" s="224">
        <f>IF('243way_Regular Symbol'!V39="","",'243way_Regular Symbol'!V39)</f>
        <v>4</v>
      </c>
      <c r="AA39" s="224">
        <f>IF('243way_Regular Symbol'!W39="","",'243way_Regular Symbol'!W39)</f>
        <v>5</v>
      </c>
      <c r="AB39" s="224">
        <f>IF('243way_Regular Symbol'!X39="","",'243way_Regular Symbol'!X39)</f>
        <v>3</v>
      </c>
      <c r="AC39" s="1"/>
      <c r="AD39" s="191"/>
      <c r="AE39" s="249" t="str">
        <f t="shared" si="20"/>
        <v>Ｋ</v>
      </c>
      <c r="AF39" s="249" t="str">
        <f t="shared" si="20"/>
        <v>申公豹</v>
      </c>
      <c r="AG39" s="249" t="str">
        <f t="shared" si="20"/>
        <v>九尾狐</v>
      </c>
      <c r="AH39" s="249" t="str">
        <f t="shared" si="20"/>
        <v>姜子牙</v>
      </c>
      <c r="AI39" s="249" t="str">
        <f t="shared" si="20"/>
        <v>申公豹</v>
      </c>
    </row>
    <row r="40" spans="2:35" ht="18">
      <c r="B40" s="279" t="s">
        <v>188</v>
      </c>
      <c r="C40" s="299"/>
      <c r="D40" s="298">
        <f>VLOOKUP('576way_Regular Symbol(2wild)'!$B40,'576way_RegularＸ_W()'!$H$3:$M$15,'576way_RegularＸ_W()'!I$2+1,FALSE)</f>
        <v>36</v>
      </c>
      <c r="E40" s="298">
        <f>VLOOKUP('576way_Regular Symbol(2wild)'!$B40,'576way_RegularＸ_W()'!$H$3:$M$15,'576way_RegularＸ_W()'!J$2+1,FALSE)</f>
        <v>52</v>
      </c>
      <c r="F40" s="298">
        <f>VLOOKUP('576way_Regular Symbol(2wild)'!$B40,'576way_RegularＸ_W()'!$H$3:$M$15,'576way_RegularＸ_W()'!K$2+1,FALSE)</f>
        <v>49</v>
      </c>
      <c r="G40" s="298">
        <f>VLOOKUP('576way_Regular Symbol(2wild)'!$B40,'576way_RegularＸ_W()'!$H$3:$M$15,'576way_RegularＸ_W()'!L$2+1,FALSE)</f>
        <v>27</v>
      </c>
      <c r="H40" s="298">
        <f>VLOOKUP('576way_Regular Symbol(2wild)'!$B40,'576way_RegularＸ_W()'!$H$3:$M$15,'576way_RegularＸ_W()'!M$2+1,FALSE)</f>
        <v>39</v>
      </c>
      <c r="I40" s="36"/>
      <c r="J40" s="36"/>
      <c r="K40" s="36"/>
      <c r="L40" s="191">
        <v>37</v>
      </c>
      <c r="M40" s="315" t="str">
        <f t="shared" si="17"/>
        <v/>
      </c>
      <c r="N40" s="315" t="str">
        <f t="shared" si="17"/>
        <v/>
      </c>
      <c r="O40" s="313"/>
      <c r="P40" s="191">
        <v>37</v>
      </c>
      <c r="Q40" s="315" t="str">
        <f t="shared" si="19"/>
        <v>M2</v>
      </c>
      <c r="R40" s="315" t="str">
        <f t="shared" si="19"/>
        <v>M5</v>
      </c>
      <c r="S40" s="315" t="str">
        <f t="shared" si="19"/>
        <v>M4</v>
      </c>
      <c r="T40" s="315" t="str">
        <f t="shared" si="19"/>
        <v>M5</v>
      </c>
      <c r="U40" s="315" t="str">
        <f t="shared" si="19"/>
        <v>M3</v>
      </c>
      <c r="V40" s="313"/>
      <c r="W40" s="108"/>
      <c r="X40" s="224">
        <f>IF('243way_Regular Symbol'!T40="","",'243way_Regular Symbol'!T40)</f>
        <v>2</v>
      </c>
      <c r="Y40" s="224">
        <f>IF('243way_Regular Symbol'!U40="","",'243way_Regular Symbol'!U40)</f>
        <v>5</v>
      </c>
      <c r="Z40" s="224">
        <f>IF('243way_Regular Symbol'!V40="","",'243way_Regular Symbol'!V40)</f>
        <v>4</v>
      </c>
      <c r="AA40" s="224">
        <f>IF('243way_Regular Symbol'!W40="","",'243way_Regular Symbol'!W40)</f>
        <v>5</v>
      </c>
      <c r="AB40" s="224">
        <f>IF('243way_Regular Symbol'!X40="","",'243way_Regular Symbol'!X40)</f>
        <v>3</v>
      </c>
      <c r="AC40" s="1"/>
      <c r="AD40" s="191"/>
      <c r="AE40" s="249" t="str">
        <f t="shared" si="20"/>
        <v>小九</v>
      </c>
      <c r="AF40" s="249" t="str">
        <f t="shared" si="20"/>
        <v>姜子牙</v>
      </c>
      <c r="AG40" s="249" t="str">
        <f t="shared" si="20"/>
        <v>九尾狐</v>
      </c>
      <c r="AH40" s="249" t="str">
        <f t="shared" si="20"/>
        <v>姜子牙</v>
      </c>
      <c r="AI40" s="249" t="str">
        <f t="shared" si="20"/>
        <v>申公豹</v>
      </c>
    </row>
    <row r="41" spans="2:35" ht="18">
      <c r="B41" s="279" t="s">
        <v>189</v>
      </c>
      <c r="C41" s="299"/>
      <c r="D41" s="298">
        <f>VLOOKUP('576way_Regular Symbol(2wild)'!$B41,'576way_RegularＸ_W()'!$H$3:$M$15,'576way_RegularＸ_W()'!I$2+1,FALSE)</f>
        <v>30</v>
      </c>
      <c r="E41" s="298">
        <f>VLOOKUP('576way_Regular Symbol(2wild)'!$B41,'576way_RegularＸ_W()'!$H$3:$M$15,'576way_RegularＸ_W()'!J$2+1,FALSE)</f>
        <v>54</v>
      </c>
      <c r="F41" s="298">
        <f>VLOOKUP('576way_Regular Symbol(2wild)'!$B41,'576way_RegularＸ_W()'!$H$3:$M$15,'576way_RegularＸ_W()'!K$2+1,FALSE)</f>
        <v>49</v>
      </c>
      <c r="G41" s="298">
        <f>VLOOKUP('576way_Regular Symbol(2wild)'!$B41,'576way_RegularＸ_W()'!$H$3:$M$15,'576way_RegularＸ_W()'!L$2+1,FALSE)</f>
        <v>32</v>
      </c>
      <c r="H41" s="298">
        <f>VLOOKUP('576way_Regular Symbol(2wild)'!$B41,'576way_RegularＸ_W()'!$H$3:$M$15,'576way_RegularＸ_W()'!M$2+1,FALSE)</f>
        <v>38</v>
      </c>
      <c r="L41" s="191">
        <v>38</v>
      </c>
      <c r="M41" s="315" t="str">
        <f t="shared" si="17"/>
        <v/>
      </c>
      <c r="N41" s="315" t="str">
        <f t="shared" si="17"/>
        <v/>
      </c>
      <c r="O41" s="313"/>
      <c r="P41" s="191">
        <v>38</v>
      </c>
      <c r="Q41" s="315" t="str">
        <f t="shared" si="19"/>
        <v>Q</v>
      </c>
      <c r="R41" s="315" t="str">
        <f t="shared" si="19"/>
        <v>M4</v>
      </c>
      <c r="S41" s="315" t="str">
        <f t="shared" si="19"/>
        <v>M5</v>
      </c>
      <c r="T41" s="315" t="str">
        <f t="shared" si="19"/>
        <v>Q</v>
      </c>
      <c r="U41" s="315" t="str">
        <f t="shared" si="19"/>
        <v>BN</v>
      </c>
      <c r="V41" s="313"/>
      <c r="W41" s="108"/>
      <c r="X41" s="224">
        <f>IF('243way_Regular Symbol'!T41="","",'243way_Regular Symbol'!T41)</f>
        <v>8</v>
      </c>
      <c r="Y41" s="224">
        <f>IF('243way_Regular Symbol'!U41="","",'243way_Regular Symbol'!U41)</f>
        <v>4</v>
      </c>
      <c r="Z41" s="224">
        <f>IF('243way_Regular Symbol'!V41="","",'243way_Regular Symbol'!V41)</f>
        <v>5</v>
      </c>
      <c r="AA41" s="224">
        <f>IF('243way_Regular Symbol'!W41="","",'243way_Regular Symbol'!W41)</f>
        <v>8</v>
      </c>
      <c r="AB41" s="224">
        <f>IF('243way_Regular Symbol'!X41="","",'243way_Regular Symbol'!X41)</f>
        <v>11</v>
      </c>
      <c r="AC41" s="1"/>
      <c r="AD41" s="191"/>
      <c r="AE41" s="249" t="str">
        <f t="shared" si="20"/>
        <v>Ｑ</v>
      </c>
      <c r="AF41" s="249" t="str">
        <f t="shared" si="20"/>
        <v>九尾狐</v>
      </c>
      <c r="AG41" s="249" t="str">
        <f t="shared" si="20"/>
        <v>姜子牙</v>
      </c>
      <c r="AH41" s="249" t="str">
        <f t="shared" si="20"/>
        <v>Ｑ</v>
      </c>
      <c r="AI41" s="249" t="str">
        <f t="shared" si="20"/>
        <v>白髮姜子牙</v>
      </c>
    </row>
    <row r="42" spans="2:35" ht="18">
      <c r="B42" s="279" t="s">
        <v>190</v>
      </c>
      <c r="C42" s="299"/>
      <c r="D42" s="298">
        <f>VLOOKUP('576way_Regular Symbol(2wild)'!$B42,'576way_RegularＸ_W()'!$H$3:$M$15,'576way_RegularＸ_W()'!I$2+1,FALSE)</f>
        <v>37</v>
      </c>
      <c r="E42" s="298">
        <f>VLOOKUP('576way_Regular Symbol(2wild)'!$B42,'576way_RegularＸ_W()'!$H$3:$M$15,'576way_RegularＸ_W()'!J$2+1,FALSE)</f>
        <v>48</v>
      </c>
      <c r="F42" s="298">
        <f>VLOOKUP('576way_Regular Symbol(2wild)'!$B42,'576way_RegularＸ_W()'!$H$3:$M$15,'576way_RegularＸ_W()'!K$2+1,FALSE)</f>
        <v>44</v>
      </c>
      <c r="G42" s="298">
        <f>VLOOKUP('576way_Regular Symbol(2wild)'!$B42,'576way_RegularＸ_W()'!$H$3:$M$15,'576way_RegularＸ_W()'!L$2+1,FALSE)</f>
        <v>51</v>
      </c>
      <c r="H42" s="298">
        <f>VLOOKUP('576way_Regular Symbol(2wild)'!$B42,'576way_RegularＸ_W()'!$H$3:$M$15,'576way_RegularＸ_W()'!M$2+1,FALSE)</f>
        <v>30</v>
      </c>
      <c r="L42" s="191">
        <v>39</v>
      </c>
      <c r="M42" s="315" t="str">
        <f t="shared" si="17"/>
        <v/>
      </c>
      <c r="N42" s="315" t="str">
        <f t="shared" si="17"/>
        <v/>
      </c>
      <c r="O42" s="171"/>
      <c r="P42" s="191">
        <v>39</v>
      </c>
      <c r="Q42" s="315" t="str">
        <f t="shared" si="19"/>
        <v>Q</v>
      </c>
      <c r="R42" s="315" t="str">
        <f t="shared" si="19"/>
        <v>M1</v>
      </c>
      <c r="S42" s="315" t="str">
        <f t="shared" si="19"/>
        <v>J</v>
      </c>
      <c r="T42" s="315" t="str">
        <f t="shared" si="19"/>
        <v>M4</v>
      </c>
      <c r="U42" s="315" t="str">
        <f t="shared" si="19"/>
        <v>TE</v>
      </c>
      <c r="V42" s="171"/>
      <c r="W42" s="191"/>
      <c r="X42" s="224">
        <f>IF('243way_Regular Symbol'!T42="","",'243way_Regular Symbol'!T42)</f>
        <v>8</v>
      </c>
      <c r="Y42" s="224">
        <f>IF('243way_Regular Symbol'!U42="","",'243way_Regular Symbol'!U42)</f>
        <v>1</v>
      </c>
      <c r="Z42" s="224">
        <f>IF('243way_Regular Symbol'!V42="","",'243way_Regular Symbol'!V42)</f>
        <v>9</v>
      </c>
      <c r="AA42" s="224">
        <f>IF('243way_Regular Symbol'!W42="","",'243way_Regular Symbol'!W42)</f>
        <v>4</v>
      </c>
      <c r="AB42" s="224">
        <f>IF('243way_Regular Symbol'!X42="","",'243way_Regular Symbol'!X42)</f>
        <v>10</v>
      </c>
      <c r="AC42" s="1"/>
      <c r="AD42" s="191"/>
      <c r="AE42" s="249" t="str">
        <f t="shared" si="20"/>
        <v>Ｑ</v>
      </c>
      <c r="AF42" s="249" t="str">
        <f t="shared" si="20"/>
        <v>四不像大頭</v>
      </c>
      <c r="AG42" s="249" t="str">
        <f t="shared" si="20"/>
        <v>Ｊ</v>
      </c>
      <c r="AH42" s="249" t="str">
        <f t="shared" si="20"/>
        <v>九尾狐</v>
      </c>
      <c r="AI42" s="249">
        <f t="shared" si="20"/>
        <v>10</v>
      </c>
    </row>
    <row r="43" spans="2:35" ht="18">
      <c r="B43" s="279" t="s">
        <v>186</v>
      </c>
      <c r="C43" s="299"/>
      <c r="D43" s="298">
        <f>VLOOKUP('576way_Regular Symbol(2wild)'!$B43,'576way_RegularＸ_W()'!$H$3:$M$15,'576way_RegularＸ_W()'!I$2+1,FALSE)</f>
        <v>46</v>
      </c>
      <c r="E43" s="298">
        <f>VLOOKUP('576way_Regular Symbol(2wild)'!$B43,'576way_RegularＸ_W()'!$H$3:$M$15,'576way_RegularＸ_W()'!J$2+1,FALSE)</f>
        <v>62</v>
      </c>
      <c r="F43" s="298">
        <f>VLOOKUP('576way_Regular Symbol(2wild)'!$B43,'576way_RegularＸ_W()'!$H$3:$M$15,'576way_RegularＸ_W()'!K$2+1,FALSE)</f>
        <v>38</v>
      </c>
      <c r="G43" s="298">
        <f>VLOOKUP('576way_Regular Symbol(2wild)'!$B43,'576way_RegularＸ_W()'!$H$3:$M$15,'576way_RegularＸ_W()'!L$2+1,FALSE)</f>
        <v>48</v>
      </c>
      <c r="H43" s="298">
        <f>VLOOKUP('576way_Regular Symbol(2wild)'!$B43,'576way_RegularＸ_W()'!$H$3:$M$15,'576way_RegularＸ_W()'!M$2+1,FALSE)</f>
        <v>43</v>
      </c>
      <c r="L43" s="191">
        <v>40</v>
      </c>
      <c r="M43" s="315" t="str">
        <f t="shared" si="17"/>
        <v/>
      </c>
      <c r="N43" s="315" t="str">
        <f t="shared" si="17"/>
        <v/>
      </c>
      <c r="O43" s="171"/>
      <c r="P43" s="191">
        <v>40</v>
      </c>
      <c r="Q43" s="315" t="str">
        <f t="shared" si="19"/>
        <v>A</v>
      </c>
      <c r="R43" s="315" t="str">
        <f t="shared" si="19"/>
        <v>J</v>
      </c>
      <c r="S43" s="315" t="str">
        <f t="shared" si="19"/>
        <v>M3</v>
      </c>
      <c r="T43" s="315" t="str">
        <f t="shared" si="19"/>
        <v>A</v>
      </c>
      <c r="U43" s="315" t="str">
        <f t="shared" si="19"/>
        <v>M2</v>
      </c>
      <c r="V43" s="171"/>
      <c r="W43" s="191"/>
      <c r="X43" s="224">
        <f>IF('243way_Regular Symbol'!T43="","",'243way_Regular Symbol'!T43)</f>
        <v>6</v>
      </c>
      <c r="Y43" s="224">
        <f>IF('243way_Regular Symbol'!U43="","",'243way_Regular Symbol'!U43)</f>
        <v>9</v>
      </c>
      <c r="Z43" s="224">
        <f>IF('243way_Regular Symbol'!V43="","",'243way_Regular Symbol'!V43)</f>
        <v>3</v>
      </c>
      <c r="AA43" s="224">
        <f>IF('243way_Regular Symbol'!W43="","",'243way_Regular Symbol'!W43)</f>
        <v>6</v>
      </c>
      <c r="AB43" s="224">
        <f>IF('243way_Regular Symbol'!X43="","",'243way_Regular Symbol'!X43)</f>
        <v>2</v>
      </c>
      <c r="AC43" s="1"/>
      <c r="AD43" s="191"/>
      <c r="AE43" s="249" t="str">
        <f t="shared" si="20"/>
        <v>Ａ</v>
      </c>
      <c r="AF43" s="249" t="str">
        <f t="shared" si="20"/>
        <v>Ｊ</v>
      </c>
      <c r="AG43" s="249" t="str">
        <f t="shared" si="20"/>
        <v>申公豹</v>
      </c>
      <c r="AH43" s="249" t="str">
        <f t="shared" si="20"/>
        <v>Ａ</v>
      </c>
      <c r="AI43" s="249" t="str">
        <f t="shared" si="20"/>
        <v>小九</v>
      </c>
    </row>
    <row r="44" spans="2:35" ht="18">
      <c r="B44" s="109" t="s">
        <v>318</v>
      </c>
      <c r="C44" s="299"/>
      <c r="D44" s="298">
        <f>VLOOKUP('576way_Regular Symbol(2wild)'!$B44,'576way_RegularＸ_W()'!$H$3:$M$15,'576way_RegularＸ_W()'!I$2+1,FALSE)</f>
        <v>55</v>
      </c>
      <c r="E44" s="298">
        <f>VLOOKUP('576way_Regular Symbol(2wild)'!$B44,'576way_RegularＸ_W()'!$H$3:$M$15,'576way_RegularＸ_W()'!J$2+1,FALSE)</f>
        <v>76</v>
      </c>
      <c r="F44" s="298">
        <f>VLOOKUP('576way_Regular Symbol(2wild)'!$B44,'576way_RegularＸ_W()'!$H$3:$M$15,'576way_RegularＸ_W()'!K$2+1,FALSE)</f>
        <v>55</v>
      </c>
      <c r="G44" s="298">
        <f>VLOOKUP('576way_Regular Symbol(2wild)'!$B44,'576way_RegularＸ_W()'!$H$3:$M$15,'576way_RegularＸ_W()'!L$2+1,FALSE)</f>
        <v>44</v>
      </c>
      <c r="H44" s="298">
        <f>VLOOKUP('576way_Regular Symbol(2wild)'!$B44,'576way_RegularＸ_W()'!$H$3:$M$15,'576way_RegularＸ_W()'!M$2+1,FALSE)</f>
        <v>52</v>
      </c>
      <c r="I44" s="36"/>
      <c r="J44" s="36"/>
      <c r="K44" s="36"/>
      <c r="L44" s="191">
        <v>41</v>
      </c>
      <c r="M44" s="315" t="str">
        <f t="shared" si="17"/>
        <v/>
      </c>
      <c r="N44" s="315" t="str">
        <f t="shared" si="17"/>
        <v/>
      </c>
      <c r="O44" s="171"/>
      <c r="P44" s="191">
        <v>41</v>
      </c>
      <c r="Q44" s="315" t="str">
        <f t="shared" si="19"/>
        <v>M4</v>
      </c>
      <c r="R44" s="315" t="str">
        <f t="shared" si="19"/>
        <v>K</v>
      </c>
      <c r="S44" s="315" t="str">
        <f t="shared" si="19"/>
        <v>A</v>
      </c>
      <c r="T44" s="315" t="str">
        <f t="shared" si="19"/>
        <v>K</v>
      </c>
      <c r="U44" s="315" t="str">
        <f t="shared" si="19"/>
        <v>A</v>
      </c>
      <c r="V44" s="171"/>
      <c r="W44" s="191"/>
      <c r="X44" s="224">
        <f>IF('243way_Regular Symbol'!T44="","",'243way_Regular Symbol'!T44)</f>
        <v>4</v>
      </c>
      <c r="Y44" s="224">
        <f>IF('243way_Regular Symbol'!U44="","",'243way_Regular Symbol'!U44)</f>
        <v>7</v>
      </c>
      <c r="Z44" s="224">
        <f>IF('243way_Regular Symbol'!V44="","",'243way_Regular Symbol'!V44)</f>
        <v>6</v>
      </c>
      <c r="AA44" s="224">
        <f>IF('243way_Regular Symbol'!W44="","",'243way_Regular Symbol'!W44)</f>
        <v>7</v>
      </c>
      <c r="AB44" s="224">
        <f>IF('243way_Regular Symbol'!X44="","",'243way_Regular Symbol'!X44)</f>
        <v>6</v>
      </c>
      <c r="AC44" s="1"/>
      <c r="AD44" s="191"/>
      <c r="AE44" s="249" t="str">
        <f t="shared" si="20"/>
        <v>九尾狐</v>
      </c>
      <c r="AF44" s="249" t="str">
        <f t="shared" si="20"/>
        <v>Ｋ</v>
      </c>
      <c r="AG44" s="249" t="str">
        <f t="shared" si="20"/>
        <v>Ａ</v>
      </c>
      <c r="AH44" s="249" t="str">
        <f t="shared" si="20"/>
        <v>Ｋ</v>
      </c>
      <c r="AI44" s="249" t="str">
        <f t="shared" si="20"/>
        <v>Ａ</v>
      </c>
    </row>
    <row r="45" spans="2:35" ht="18">
      <c r="I45" s="36"/>
      <c r="J45" s="36"/>
      <c r="K45" s="36"/>
      <c r="L45" s="191">
        <v>42</v>
      </c>
      <c r="M45" s="315" t="str">
        <f t="shared" si="17"/>
        <v/>
      </c>
      <c r="N45" s="315" t="str">
        <f t="shared" si="17"/>
        <v/>
      </c>
      <c r="O45" s="171"/>
      <c r="P45" s="191">
        <v>42</v>
      </c>
      <c r="Q45" s="315" t="str">
        <f t="shared" si="19"/>
        <v>M4</v>
      </c>
      <c r="R45" s="315" t="str">
        <f t="shared" si="19"/>
        <v>M4</v>
      </c>
      <c r="S45" s="315" t="str">
        <f t="shared" si="19"/>
        <v>M1</v>
      </c>
      <c r="T45" s="315" t="str">
        <f t="shared" si="19"/>
        <v>K</v>
      </c>
      <c r="U45" s="315" t="str">
        <f t="shared" si="19"/>
        <v>J</v>
      </c>
      <c r="V45" s="171"/>
      <c r="W45" s="191"/>
      <c r="X45" s="224">
        <f>IF('243way_Regular Symbol'!T45="","",'243way_Regular Symbol'!T45)</f>
        <v>4</v>
      </c>
      <c r="Y45" s="224">
        <f>IF('243way_Regular Symbol'!U45="","",'243way_Regular Symbol'!U45)</f>
        <v>4</v>
      </c>
      <c r="Z45" s="224">
        <f>IF('243way_Regular Symbol'!V45="","",'243way_Regular Symbol'!V45)</f>
        <v>1</v>
      </c>
      <c r="AA45" s="224">
        <f>IF('243way_Regular Symbol'!W45="","",'243way_Regular Symbol'!W45)</f>
        <v>7</v>
      </c>
      <c r="AB45" s="224">
        <f>IF('243way_Regular Symbol'!X45="","",'243way_Regular Symbol'!X45)</f>
        <v>9</v>
      </c>
      <c r="AC45" s="1"/>
      <c r="AD45" s="191"/>
      <c r="AE45" s="249" t="str">
        <f t="shared" si="20"/>
        <v>九尾狐</v>
      </c>
      <c r="AF45" s="249" t="str">
        <f t="shared" si="20"/>
        <v>九尾狐</v>
      </c>
      <c r="AG45" s="249" t="str">
        <f t="shared" si="20"/>
        <v>四不像大頭</v>
      </c>
      <c r="AH45" s="249" t="str">
        <f t="shared" si="20"/>
        <v>Ｋ</v>
      </c>
      <c r="AI45" s="249" t="str">
        <f t="shared" si="20"/>
        <v>Ｊ</v>
      </c>
    </row>
    <row r="46" spans="2:35" ht="18">
      <c r="F46" s="391" t="s">
        <v>366</v>
      </c>
      <c r="G46" s="392"/>
      <c r="H46" s="393"/>
      <c r="I46" s="36"/>
      <c r="J46" s="36"/>
      <c r="K46" s="36"/>
      <c r="L46" s="191">
        <v>43</v>
      </c>
      <c r="M46" s="315" t="str">
        <f t="shared" si="17"/>
        <v/>
      </c>
      <c r="N46" s="315" t="str">
        <f t="shared" si="17"/>
        <v/>
      </c>
      <c r="O46" s="36"/>
      <c r="P46" s="191">
        <v>43</v>
      </c>
      <c r="Q46" s="315" t="str">
        <f t="shared" si="19"/>
        <v>M3</v>
      </c>
      <c r="R46" s="315" t="str">
        <f t="shared" si="19"/>
        <v>M2</v>
      </c>
      <c r="S46" s="315" t="str">
        <f t="shared" si="19"/>
        <v>M5</v>
      </c>
      <c r="T46" s="315" t="str">
        <f t="shared" si="19"/>
        <v>S1</v>
      </c>
      <c r="U46" s="315" t="str">
        <f t="shared" si="19"/>
        <v>TE</v>
      </c>
      <c r="V46" s="36"/>
      <c r="W46" s="191"/>
      <c r="X46" s="224">
        <f>IF('243way_Regular Symbol'!T46="","",'243way_Regular Symbol'!T46)</f>
        <v>3</v>
      </c>
      <c r="Y46" s="224">
        <f>IF('243way_Regular Symbol'!U46="","",'243way_Regular Symbol'!U46)</f>
        <v>2</v>
      </c>
      <c r="Z46" s="224">
        <f>IF('243way_Regular Symbol'!V46="","",'243way_Regular Symbol'!V46)</f>
        <v>5</v>
      </c>
      <c r="AA46" s="224">
        <f>IF('243way_Regular Symbol'!W46="","",'243way_Regular Symbol'!W46)</f>
        <v>12</v>
      </c>
      <c r="AB46" s="224">
        <f>IF('243way_Regular Symbol'!X46="","",'243way_Regular Symbol'!X46)</f>
        <v>10</v>
      </c>
      <c r="AC46" s="1"/>
      <c r="AD46" s="191"/>
      <c r="AE46" s="249" t="str">
        <f t="shared" si="20"/>
        <v>申公豹</v>
      </c>
      <c r="AF46" s="249" t="str">
        <f t="shared" si="20"/>
        <v>小九</v>
      </c>
      <c r="AG46" s="249" t="str">
        <f t="shared" si="20"/>
        <v>姜子牙</v>
      </c>
      <c r="AH46" s="249" t="str">
        <f t="shared" si="20"/>
        <v>輪迴門</v>
      </c>
      <c r="AI46" s="249">
        <f t="shared" si="20"/>
        <v>10</v>
      </c>
    </row>
    <row r="47" spans="2:35" ht="18">
      <c r="F47" s="300" t="s">
        <v>22</v>
      </c>
      <c r="G47" s="300" t="s">
        <v>23</v>
      </c>
      <c r="H47" s="300" t="s">
        <v>24</v>
      </c>
      <c r="I47" s="36"/>
      <c r="J47" s="36"/>
      <c r="K47" s="36"/>
      <c r="L47" s="191">
        <v>44</v>
      </c>
      <c r="M47" s="315" t="str">
        <f t="shared" si="17"/>
        <v/>
      </c>
      <c r="N47" s="315" t="str">
        <f t="shared" si="17"/>
        <v/>
      </c>
      <c r="O47" s="36"/>
      <c r="P47" s="191">
        <v>44</v>
      </c>
      <c r="Q47" s="315" t="str">
        <f t="shared" si="19"/>
        <v>A</v>
      </c>
      <c r="R47" s="315" t="str">
        <f t="shared" si="19"/>
        <v>M2</v>
      </c>
      <c r="S47" s="315" t="str">
        <f t="shared" si="19"/>
        <v>M5</v>
      </c>
      <c r="T47" s="315" t="str">
        <f t="shared" si="19"/>
        <v>M5</v>
      </c>
      <c r="U47" s="315" t="str">
        <f t="shared" si="19"/>
        <v>BN</v>
      </c>
      <c r="V47" s="36"/>
      <c r="W47" s="191"/>
      <c r="X47" s="224">
        <f>IF('243way_Regular Symbol'!T47="","",'243way_Regular Symbol'!T47)</f>
        <v>6</v>
      </c>
      <c r="Y47" s="224">
        <f>IF('243way_Regular Symbol'!U47="","",'243way_Regular Symbol'!U47)</f>
        <v>2</v>
      </c>
      <c r="Z47" s="224">
        <f>IF('243way_Regular Symbol'!V47="","",'243way_Regular Symbol'!V47)</f>
        <v>5</v>
      </c>
      <c r="AA47" s="224">
        <f>IF('243way_Regular Symbol'!W47="","",'243way_Regular Symbol'!W47)</f>
        <v>5</v>
      </c>
      <c r="AB47" s="224">
        <f>IF('243way_Regular Symbol'!X47="","",'243way_Regular Symbol'!X47)</f>
        <v>11</v>
      </c>
      <c r="AC47" s="1"/>
      <c r="AD47" s="191"/>
      <c r="AE47" s="249" t="str">
        <f t="shared" si="20"/>
        <v>Ａ</v>
      </c>
      <c r="AF47" s="249" t="str">
        <f t="shared" si="20"/>
        <v>小九</v>
      </c>
      <c r="AG47" s="249" t="str">
        <f t="shared" si="20"/>
        <v>姜子牙</v>
      </c>
      <c r="AH47" s="249" t="str">
        <f t="shared" si="20"/>
        <v>姜子牙</v>
      </c>
      <c r="AI47" s="249" t="str">
        <f t="shared" si="20"/>
        <v>白髮姜子牙</v>
      </c>
    </row>
    <row r="48" spans="2:35" ht="18">
      <c r="F48" s="3">
        <f>SUM('576way_RegularＸ_W()'!BG4:BG103)</f>
        <v>8</v>
      </c>
      <c r="G48" s="3">
        <f>SUM('576way_RegularＸ_W()'!BH4:BH103)</f>
        <v>12</v>
      </c>
      <c r="H48" s="3">
        <f>SUM('576way_RegularＸ_W()'!BI4:BI103)</f>
        <v>16</v>
      </c>
      <c r="I48" s="36"/>
      <c r="J48" s="36"/>
      <c r="K48" s="36"/>
      <c r="L48" s="191">
        <v>45</v>
      </c>
      <c r="M48" s="315" t="str">
        <f t="shared" si="17"/>
        <v/>
      </c>
      <c r="N48" s="315" t="str">
        <f t="shared" si="17"/>
        <v/>
      </c>
      <c r="O48" s="36"/>
      <c r="P48" s="191">
        <v>45</v>
      </c>
      <c r="Q48" s="315" t="str">
        <f t="shared" si="19"/>
        <v>TE</v>
      </c>
      <c r="R48" s="315" t="str">
        <f t="shared" si="19"/>
        <v>J</v>
      </c>
      <c r="S48" s="315" t="str">
        <f t="shared" si="19"/>
        <v>K</v>
      </c>
      <c r="T48" s="315" t="str">
        <f t="shared" si="19"/>
        <v>Q</v>
      </c>
      <c r="U48" s="315" t="str">
        <f t="shared" si="19"/>
        <v>J</v>
      </c>
      <c r="V48" s="36"/>
      <c r="W48" s="191"/>
      <c r="X48" s="224">
        <f>IF('243way_Regular Symbol'!T48="","",'243way_Regular Symbol'!T48)</f>
        <v>10</v>
      </c>
      <c r="Y48" s="224">
        <f>IF('243way_Regular Symbol'!U48="","",'243way_Regular Symbol'!U48)</f>
        <v>9</v>
      </c>
      <c r="Z48" s="224">
        <f>IF('243way_Regular Symbol'!V48="","",'243way_Regular Symbol'!V48)</f>
        <v>7</v>
      </c>
      <c r="AA48" s="224">
        <f>IF('243way_Regular Symbol'!W48="","",'243way_Regular Symbol'!W48)</f>
        <v>8</v>
      </c>
      <c r="AB48" s="224">
        <f>IF('243way_Regular Symbol'!X48="","",'243way_Regular Symbol'!X48)</f>
        <v>9</v>
      </c>
      <c r="AC48" s="1"/>
      <c r="AD48" s="191"/>
      <c r="AE48" s="249">
        <f t="shared" si="20"/>
        <v>10</v>
      </c>
      <c r="AF48" s="249" t="str">
        <f t="shared" si="20"/>
        <v>Ｊ</v>
      </c>
      <c r="AG48" s="249" t="str">
        <f t="shared" si="20"/>
        <v>Ｋ</v>
      </c>
      <c r="AH48" s="249" t="str">
        <f t="shared" si="20"/>
        <v>Ｑ</v>
      </c>
      <c r="AI48" s="249" t="str">
        <f t="shared" si="20"/>
        <v>Ｊ</v>
      </c>
    </row>
    <row r="49" spans="6:37" ht="18">
      <c r="F49" s="36"/>
      <c r="G49" s="36"/>
      <c r="H49" s="36"/>
      <c r="I49" s="36"/>
      <c r="J49" s="36"/>
      <c r="K49" s="36"/>
      <c r="L49" s="191">
        <v>46</v>
      </c>
      <c r="M49" s="315" t="str">
        <f t="shared" si="17"/>
        <v/>
      </c>
      <c r="N49" s="315" t="str">
        <f t="shared" si="17"/>
        <v/>
      </c>
      <c r="P49" s="191">
        <v>46</v>
      </c>
      <c r="Q49" s="315" t="str">
        <f t="shared" si="19"/>
        <v>J</v>
      </c>
      <c r="R49" s="315" t="str">
        <f t="shared" si="19"/>
        <v>M3</v>
      </c>
      <c r="S49" s="315" t="str">
        <f t="shared" si="19"/>
        <v>K</v>
      </c>
      <c r="T49" s="315" t="str">
        <f t="shared" si="19"/>
        <v>A</v>
      </c>
      <c r="U49" s="315" t="str">
        <f t="shared" si="19"/>
        <v>M1</v>
      </c>
      <c r="W49" s="191"/>
      <c r="X49" s="224">
        <f>IF('243way_Regular Symbol'!T49="","",'243way_Regular Symbol'!T49)</f>
        <v>9</v>
      </c>
      <c r="Y49" s="224">
        <f>IF('243way_Regular Symbol'!U49="","",'243way_Regular Symbol'!U49)</f>
        <v>3</v>
      </c>
      <c r="Z49" s="224">
        <f>IF('243way_Regular Symbol'!V49="","",'243way_Regular Symbol'!V49)</f>
        <v>7</v>
      </c>
      <c r="AA49" s="224">
        <f>IF('243way_Regular Symbol'!W49="","",'243way_Regular Symbol'!W49)</f>
        <v>6</v>
      </c>
      <c r="AB49" s="224">
        <f>IF('243way_Regular Symbol'!X49="","",'243way_Regular Symbol'!X49)</f>
        <v>1</v>
      </c>
      <c r="AD49" s="191"/>
      <c r="AE49" s="249" t="str">
        <f t="shared" si="20"/>
        <v>Ｊ</v>
      </c>
      <c r="AF49" s="249" t="str">
        <f t="shared" si="20"/>
        <v>申公豹</v>
      </c>
      <c r="AG49" s="249" t="str">
        <f t="shared" si="20"/>
        <v>Ｋ</v>
      </c>
      <c r="AH49" s="249" t="str">
        <f t="shared" si="20"/>
        <v>Ａ</v>
      </c>
      <c r="AI49" s="249" t="str">
        <f t="shared" si="20"/>
        <v>四不像大頭</v>
      </c>
    </row>
    <row r="50" spans="6:37" ht="18">
      <c r="F50" s="36"/>
      <c r="G50" s="36"/>
      <c r="H50" s="36"/>
      <c r="I50" s="36"/>
      <c r="J50" s="36"/>
      <c r="K50" s="36"/>
      <c r="L50" s="191">
        <v>47</v>
      </c>
      <c r="M50" s="315" t="str">
        <f t="shared" si="17"/>
        <v/>
      </c>
      <c r="N50" s="315" t="str">
        <f t="shared" si="17"/>
        <v/>
      </c>
      <c r="P50" s="191">
        <v>47</v>
      </c>
      <c r="Q50" s="315" t="str">
        <f t="shared" si="19"/>
        <v>K</v>
      </c>
      <c r="R50" s="315" t="str">
        <f t="shared" si="19"/>
        <v>K</v>
      </c>
      <c r="S50" s="315" t="str">
        <f t="shared" si="19"/>
        <v>TE</v>
      </c>
      <c r="T50" s="315" t="str">
        <f t="shared" si="19"/>
        <v>K</v>
      </c>
      <c r="U50" s="315" t="str">
        <f t="shared" si="19"/>
        <v>K</v>
      </c>
      <c r="W50" s="191"/>
      <c r="X50" s="224">
        <f>IF('243way_Regular Symbol'!T50="","",'243way_Regular Symbol'!T50)</f>
        <v>7</v>
      </c>
      <c r="Y50" s="224">
        <f>IF('243way_Regular Symbol'!U50="","",'243way_Regular Symbol'!U50)</f>
        <v>7</v>
      </c>
      <c r="Z50" s="224">
        <f>IF('243way_Regular Symbol'!V50="","",'243way_Regular Symbol'!V50)</f>
        <v>10</v>
      </c>
      <c r="AA50" s="224">
        <f>IF('243way_Regular Symbol'!W50="","",'243way_Regular Symbol'!W50)</f>
        <v>7</v>
      </c>
      <c r="AB50" s="224">
        <f>IF('243way_Regular Symbol'!X50="","",'243way_Regular Symbol'!X50)</f>
        <v>7</v>
      </c>
      <c r="AD50" s="191"/>
      <c r="AE50" s="249" t="str">
        <f t="shared" si="20"/>
        <v>Ｋ</v>
      </c>
      <c r="AF50" s="249" t="str">
        <f t="shared" si="20"/>
        <v>Ｋ</v>
      </c>
      <c r="AG50" s="249">
        <f t="shared" si="20"/>
        <v>10</v>
      </c>
      <c r="AH50" s="249" t="str">
        <f t="shared" si="20"/>
        <v>Ｋ</v>
      </c>
      <c r="AI50" s="249" t="str">
        <f t="shared" si="20"/>
        <v>Ｋ</v>
      </c>
    </row>
    <row r="51" spans="6:37" ht="18">
      <c r="F51" s="36"/>
      <c r="G51" s="36"/>
      <c r="H51" s="36"/>
      <c r="I51" s="36"/>
      <c r="J51" s="36"/>
      <c r="K51" s="36"/>
      <c r="L51" s="191">
        <v>48</v>
      </c>
      <c r="M51" s="315" t="str">
        <f t="shared" si="17"/>
        <v/>
      </c>
      <c r="N51" s="315" t="str">
        <f t="shared" si="17"/>
        <v/>
      </c>
      <c r="P51" s="191">
        <v>48</v>
      </c>
      <c r="Q51" s="315" t="str">
        <f t="shared" si="19"/>
        <v>K</v>
      </c>
      <c r="R51" s="315" t="str">
        <f t="shared" si="19"/>
        <v>M2</v>
      </c>
      <c r="S51" s="315" t="str">
        <f t="shared" si="19"/>
        <v>TE</v>
      </c>
      <c r="T51" s="315" t="str">
        <f t="shared" si="19"/>
        <v>M3</v>
      </c>
      <c r="U51" s="315" t="str">
        <f t="shared" si="19"/>
        <v>K</v>
      </c>
      <c r="W51" s="191"/>
      <c r="X51" s="224">
        <f>IF('243way_Regular Symbol'!T51="","",'243way_Regular Symbol'!T51)</f>
        <v>7</v>
      </c>
      <c r="Y51" s="224">
        <f>IF('243way_Regular Symbol'!U51="","",'243way_Regular Symbol'!U51)</f>
        <v>2</v>
      </c>
      <c r="Z51" s="224">
        <f>IF('243way_Regular Symbol'!V51="","",'243way_Regular Symbol'!V51)</f>
        <v>10</v>
      </c>
      <c r="AA51" s="224">
        <f>IF('243way_Regular Symbol'!W51="","",'243way_Regular Symbol'!W51)</f>
        <v>3</v>
      </c>
      <c r="AB51" s="224">
        <f>IF('243way_Regular Symbol'!X51="","",'243way_Regular Symbol'!X51)</f>
        <v>7</v>
      </c>
      <c r="AD51" s="191"/>
      <c r="AE51" s="249" t="str">
        <f t="shared" si="20"/>
        <v>Ｋ</v>
      </c>
      <c r="AF51" s="249" t="str">
        <f t="shared" si="20"/>
        <v>小九</v>
      </c>
      <c r="AG51" s="249">
        <f t="shared" si="20"/>
        <v>10</v>
      </c>
      <c r="AH51" s="249" t="str">
        <f t="shared" si="20"/>
        <v>申公豹</v>
      </c>
      <c r="AI51" s="249" t="str">
        <f t="shared" si="20"/>
        <v>Ｋ</v>
      </c>
    </row>
    <row r="52" spans="6:37" ht="18">
      <c r="F52" s="36"/>
      <c r="G52" s="36"/>
      <c r="H52" s="36"/>
      <c r="I52" s="36"/>
      <c r="J52" s="36"/>
      <c r="K52" s="36"/>
      <c r="L52" s="191">
        <v>49</v>
      </c>
      <c r="M52" s="315" t="str">
        <f t="shared" si="17"/>
        <v/>
      </c>
      <c r="N52" s="315" t="str">
        <f t="shared" si="17"/>
        <v/>
      </c>
      <c r="P52" s="191">
        <v>49</v>
      </c>
      <c r="Q52" s="315" t="str">
        <f t="shared" si="19"/>
        <v>Q</v>
      </c>
      <c r="R52" s="315" t="str">
        <f t="shared" si="19"/>
        <v>Q</v>
      </c>
      <c r="S52" s="315" t="str">
        <f t="shared" si="19"/>
        <v>K</v>
      </c>
      <c r="T52" s="315" t="str">
        <f t="shared" si="19"/>
        <v>A</v>
      </c>
      <c r="U52" s="315" t="str">
        <f t="shared" si="19"/>
        <v>M3</v>
      </c>
      <c r="W52" s="191"/>
      <c r="X52" s="224">
        <f>IF('243way_Regular Symbol'!T52="","",'243way_Regular Symbol'!T52)</f>
        <v>8</v>
      </c>
      <c r="Y52" s="224">
        <f>IF('243way_Regular Symbol'!U52="","",'243way_Regular Symbol'!U52)</f>
        <v>8</v>
      </c>
      <c r="Z52" s="224">
        <f>IF('243way_Regular Symbol'!V52="","",'243way_Regular Symbol'!V52)</f>
        <v>7</v>
      </c>
      <c r="AA52" s="224">
        <f>IF('243way_Regular Symbol'!W52="","",'243way_Regular Symbol'!W52)</f>
        <v>6</v>
      </c>
      <c r="AB52" s="224">
        <f>IF('243way_Regular Symbol'!X52="","",'243way_Regular Symbol'!X52)</f>
        <v>3</v>
      </c>
      <c r="AD52" s="191"/>
      <c r="AE52" s="249" t="str">
        <f t="shared" si="20"/>
        <v>Ｑ</v>
      </c>
      <c r="AF52" s="249" t="str">
        <f t="shared" si="20"/>
        <v>Ｑ</v>
      </c>
      <c r="AG52" s="249" t="str">
        <f t="shared" si="20"/>
        <v>Ｋ</v>
      </c>
      <c r="AH52" s="249" t="str">
        <f t="shared" si="20"/>
        <v>Ａ</v>
      </c>
      <c r="AI52" s="249" t="str">
        <f t="shared" si="20"/>
        <v>申公豹</v>
      </c>
    </row>
    <row r="53" spans="6:37" ht="18">
      <c r="F53" s="36"/>
      <c r="G53" s="36"/>
      <c r="H53" s="36"/>
      <c r="I53" s="36"/>
      <c r="J53" s="36"/>
      <c r="K53" s="36"/>
      <c r="L53" s="191">
        <v>50</v>
      </c>
      <c r="M53" s="315" t="str">
        <f t="shared" si="17"/>
        <v/>
      </c>
      <c r="N53" s="315" t="str">
        <f t="shared" si="17"/>
        <v/>
      </c>
      <c r="P53" s="191">
        <v>50</v>
      </c>
      <c r="Q53" s="315" t="str">
        <f t="shared" si="19"/>
        <v>K</v>
      </c>
      <c r="R53" s="315" t="str">
        <f t="shared" si="19"/>
        <v>K</v>
      </c>
      <c r="S53" s="315" t="str">
        <f t="shared" si="19"/>
        <v>M5</v>
      </c>
      <c r="T53" s="315" t="str">
        <f t="shared" si="19"/>
        <v>M2</v>
      </c>
      <c r="U53" s="315" t="str">
        <f t="shared" si="19"/>
        <v>J</v>
      </c>
      <c r="W53" s="191"/>
      <c r="X53" s="224">
        <f>IF('243way_Regular Symbol'!T53="","",'243way_Regular Symbol'!T53)</f>
        <v>7</v>
      </c>
      <c r="Y53" s="224">
        <f>IF('243way_Regular Symbol'!U53="","",'243way_Regular Symbol'!U53)</f>
        <v>7</v>
      </c>
      <c r="Z53" s="224">
        <f>IF('243way_Regular Symbol'!V53="","",'243way_Regular Symbol'!V53)</f>
        <v>5</v>
      </c>
      <c r="AA53" s="224">
        <f>IF('243way_Regular Symbol'!W53="","",'243way_Regular Symbol'!W53)</f>
        <v>2</v>
      </c>
      <c r="AB53" s="224">
        <f>IF('243way_Regular Symbol'!X53="","",'243way_Regular Symbol'!X53)</f>
        <v>9</v>
      </c>
      <c r="AD53" s="191"/>
      <c r="AE53" s="249" t="str">
        <f t="shared" si="20"/>
        <v>Ｋ</v>
      </c>
      <c r="AF53" s="249" t="str">
        <f t="shared" si="20"/>
        <v>Ｋ</v>
      </c>
      <c r="AG53" s="249" t="str">
        <f t="shared" si="20"/>
        <v>姜子牙</v>
      </c>
      <c r="AH53" s="249" t="str">
        <f t="shared" si="20"/>
        <v>小九</v>
      </c>
      <c r="AI53" s="249" t="str">
        <f t="shared" si="20"/>
        <v>Ｊ</v>
      </c>
    </row>
    <row r="54" spans="6:37" ht="18">
      <c r="L54" s="191">
        <v>51</v>
      </c>
      <c r="M54" s="315" t="str">
        <f t="shared" si="17"/>
        <v/>
      </c>
      <c r="N54" s="315" t="str">
        <f t="shared" si="17"/>
        <v/>
      </c>
      <c r="P54" s="191">
        <v>51</v>
      </c>
      <c r="Q54" s="315" t="str">
        <f t="shared" si="19"/>
        <v>M4</v>
      </c>
      <c r="R54" s="315" t="str">
        <f t="shared" si="19"/>
        <v>M3</v>
      </c>
      <c r="S54" s="315" t="str">
        <f t="shared" si="19"/>
        <v>J</v>
      </c>
      <c r="T54" s="315" t="str">
        <f t="shared" si="19"/>
        <v>BN</v>
      </c>
      <c r="U54" s="315" t="str">
        <f t="shared" si="19"/>
        <v>A</v>
      </c>
      <c r="W54" s="191"/>
      <c r="X54" s="224">
        <f>IF('243way_Regular Symbol'!T54="","",'243way_Regular Symbol'!T54)</f>
        <v>4</v>
      </c>
      <c r="Y54" s="224">
        <f>IF('243way_Regular Symbol'!U54="","",'243way_Regular Symbol'!U54)</f>
        <v>3</v>
      </c>
      <c r="Z54" s="224">
        <f>IF('243way_Regular Symbol'!V54="","",'243way_Regular Symbol'!V54)</f>
        <v>9</v>
      </c>
      <c r="AA54" s="224">
        <f>IF('243way_Regular Symbol'!W54="","",'243way_Regular Symbol'!W54)</f>
        <v>11</v>
      </c>
      <c r="AB54" s="224">
        <f>IF('243way_Regular Symbol'!X54="","",'243way_Regular Symbol'!X54)</f>
        <v>6</v>
      </c>
      <c r="AD54" s="191"/>
      <c r="AE54" s="249" t="str">
        <f t="shared" si="20"/>
        <v>九尾狐</v>
      </c>
      <c r="AF54" s="249" t="str">
        <f t="shared" si="20"/>
        <v>申公豹</v>
      </c>
      <c r="AG54" s="249" t="str">
        <f t="shared" si="20"/>
        <v>Ｊ</v>
      </c>
      <c r="AH54" s="249" t="str">
        <f t="shared" si="20"/>
        <v>白髮姜子牙</v>
      </c>
      <c r="AI54" s="249" t="str">
        <f t="shared" si="20"/>
        <v>Ａ</v>
      </c>
      <c r="AJ54" s="113"/>
      <c r="AK54" s="113"/>
    </row>
    <row r="55" spans="6:37" ht="18">
      <c r="L55" s="191">
        <v>52</v>
      </c>
      <c r="M55" s="315" t="str">
        <f t="shared" si="17"/>
        <v/>
      </c>
      <c r="N55" s="315" t="str">
        <f t="shared" si="17"/>
        <v/>
      </c>
      <c r="P55" s="191">
        <v>52</v>
      </c>
      <c r="Q55" s="315" t="str">
        <f t="shared" si="19"/>
        <v>M4</v>
      </c>
      <c r="R55" s="315" t="str">
        <f t="shared" si="19"/>
        <v>J</v>
      </c>
      <c r="S55" s="315" t="str">
        <f t="shared" si="19"/>
        <v>K</v>
      </c>
      <c r="T55" s="315" t="str">
        <f t="shared" si="19"/>
        <v>J</v>
      </c>
      <c r="U55" s="315" t="str">
        <f t="shared" si="19"/>
        <v>M4</v>
      </c>
      <c r="W55" s="191"/>
      <c r="X55" s="224">
        <f>IF('243way_Regular Symbol'!T55="","",'243way_Regular Symbol'!T55)</f>
        <v>4</v>
      </c>
      <c r="Y55" s="224">
        <f>IF('243way_Regular Symbol'!U55="","",'243way_Regular Symbol'!U55)</f>
        <v>9</v>
      </c>
      <c r="Z55" s="224">
        <f>IF('243way_Regular Symbol'!V55="","",'243way_Regular Symbol'!V55)</f>
        <v>7</v>
      </c>
      <c r="AA55" s="224">
        <f>IF('243way_Regular Symbol'!W55="","",'243way_Regular Symbol'!W55)</f>
        <v>9</v>
      </c>
      <c r="AB55" s="224">
        <f>IF('243way_Regular Symbol'!X55="","",'243way_Regular Symbol'!X55)</f>
        <v>4</v>
      </c>
      <c r="AD55" s="191"/>
      <c r="AE55" s="249" t="str">
        <f t="shared" si="20"/>
        <v>九尾狐</v>
      </c>
      <c r="AF55" s="249" t="str">
        <f t="shared" si="20"/>
        <v>Ｊ</v>
      </c>
      <c r="AG55" s="249" t="str">
        <f t="shared" si="20"/>
        <v>Ｋ</v>
      </c>
      <c r="AH55" s="249" t="str">
        <f t="shared" si="20"/>
        <v>Ｊ</v>
      </c>
      <c r="AI55" s="249" t="str">
        <f t="shared" si="20"/>
        <v>九尾狐</v>
      </c>
      <c r="AJ55" s="191"/>
      <c r="AK55" s="191"/>
    </row>
    <row r="56" spans="6:37" ht="18">
      <c r="L56" s="191">
        <v>53</v>
      </c>
      <c r="M56" s="315" t="str">
        <f t="shared" si="17"/>
        <v/>
      </c>
      <c r="N56" s="315" t="str">
        <f t="shared" si="17"/>
        <v/>
      </c>
      <c r="P56" s="191">
        <v>53</v>
      </c>
      <c r="Q56" s="315" t="str">
        <f t="shared" si="19"/>
        <v>M5</v>
      </c>
      <c r="R56" s="315" t="str">
        <f t="shared" si="19"/>
        <v>M4</v>
      </c>
      <c r="S56" s="315" t="str">
        <f t="shared" si="19"/>
        <v>M2</v>
      </c>
      <c r="T56" s="315" t="str">
        <f t="shared" si="19"/>
        <v>J</v>
      </c>
      <c r="U56" s="315" t="str">
        <f t="shared" si="19"/>
        <v>J</v>
      </c>
      <c r="W56" s="191"/>
      <c r="X56" s="224">
        <f>IF('243way_Regular Symbol'!T56="","",'243way_Regular Symbol'!T56)</f>
        <v>5</v>
      </c>
      <c r="Y56" s="224">
        <f>IF('243way_Regular Symbol'!U56="","",'243way_Regular Symbol'!U56)</f>
        <v>4</v>
      </c>
      <c r="Z56" s="224">
        <f>IF('243way_Regular Symbol'!V56="","",'243way_Regular Symbol'!V56)</f>
        <v>2</v>
      </c>
      <c r="AA56" s="224">
        <f>IF('243way_Regular Symbol'!W56="","",'243way_Regular Symbol'!W56)</f>
        <v>9</v>
      </c>
      <c r="AB56" s="224">
        <f>IF('243way_Regular Symbol'!X56="","",'243way_Regular Symbol'!X56)</f>
        <v>9</v>
      </c>
      <c r="AD56" s="191"/>
      <c r="AE56" s="249" t="str">
        <f t="shared" si="20"/>
        <v>姜子牙</v>
      </c>
      <c r="AF56" s="249" t="str">
        <f t="shared" si="20"/>
        <v>九尾狐</v>
      </c>
      <c r="AG56" s="249" t="str">
        <f t="shared" si="20"/>
        <v>小九</v>
      </c>
      <c r="AH56" s="249" t="str">
        <f t="shared" si="20"/>
        <v>Ｊ</v>
      </c>
      <c r="AI56" s="249" t="str">
        <f t="shared" si="20"/>
        <v>Ｊ</v>
      </c>
      <c r="AJ56" s="191"/>
      <c r="AK56" s="191"/>
    </row>
    <row r="57" spans="6:37" ht="18">
      <c r="L57" s="191">
        <v>54</v>
      </c>
      <c r="M57" s="315" t="str">
        <f t="shared" si="17"/>
        <v/>
      </c>
      <c r="N57" s="315" t="str">
        <f t="shared" si="17"/>
        <v/>
      </c>
      <c r="P57" s="191">
        <v>54</v>
      </c>
      <c r="Q57" s="315" t="str">
        <f t="shared" si="19"/>
        <v>M1</v>
      </c>
      <c r="R57" s="315" t="str">
        <f t="shared" si="19"/>
        <v>M5</v>
      </c>
      <c r="S57" s="315" t="str">
        <f t="shared" si="19"/>
        <v>S1</v>
      </c>
      <c r="T57" s="315" t="str">
        <f t="shared" si="19"/>
        <v>A</v>
      </c>
      <c r="U57" s="315" t="str">
        <f t="shared" si="19"/>
        <v>BN</v>
      </c>
      <c r="W57" s="191"/>
      <c r="X57" s="224">
        <f>IF('243way_Regular Symbol'!T57="","",'243way_Regular Symbol'!T57)</f>
        <v>1</v>
      </c>
      <c r="Y57" s="224">
        <f>IF('243way_Regular Symbol'!U57="","",'243way_Regular Symbol'!U57)</f>
        <v>5</v>
      </c>
      <c r="Z57" s="224">
        <f>IF('243way_Regular Symbol'!V57="","",'243way_Regular Symbol'!V57)</f>
        <v>12</v>
      </c>
      <c r="AA57" s="224">
        <f>IF('243way_Regular Symbol'!W57="","",'243way_Regular Symbol'!W57)</f>
        <v>6</v>
      </c>
      <c r="AB57" s="224">
        <f>IF('243way_Regular Symbol'!X57="","",'243way_Regular Symbol'!X57)</f>
        <v>11</v>
      </c>
      <c r="AD57" s="191"/>
      <c r="AE57" s="249" t="str">
        <f t="shared" si="20"/>
        <v>四不像大頭</v>
      </c>
      <c r="AF57" s="249" t="str">
        <f t="shared" si="20"/>
        <v>姜子牙</v>
      </c>
      <c r="AG57" s="249" t="str">
        <f t="shared" si="20"/>
        <v>輪迴門</v>
      </c>
      <c r="AH57" s="249" t="str">
        <f t="shared" si="20"/>
        <v>Ａ</v>
      </c>
      <c r="AI57" s="249" t="str">
        <f t="shared" si="20"/>
        <v>白髮姜子牙</v>
      </c>
      <c r="AJ57" s="191"/>
      <c r="AK57" s="191"/>
    </row>
    <row r="58" spans="6:37" ht="18">
      <c r="L58" s="191">
        <v>55</v>
      </c>
      <c r="M58" s="315" t="str">
        <f t="shared" si="17"/>
        <v/>
      </c>
      <c r="N58" s="315" t="str">
        <f t="shared" si="17"/>
        <v/>
      </c>
      <c r="P58" s="191">
        <v>55</v>
      </c>
      <c r="Q58" s="315" t="str">
        <f t="shared" si="19"/>
        <v>M1</v>
      </c>
      <c r="R58" s="315" t="str">
        <f t="shared" si="19"/>
        <v>TE</v>
      </c>
      <c r="S58" s="315" t="str">
        <f t="shared" si="19"/>
        <v>M5</v>
      </c>
      <c r="T58" s="315" t="str">
        <f t="shared" si="19"/>
        <v>Q</v>
      </c>
      <c r="U58" s="315" t="str">
        <f t="shared" si="19"/>
        <v>M3</v>
      </c>
      <c r="W58" s="191"/>
      <c r="X58" s="224">
        <f>IF('243way_Regular Symbol'!T58="","",'243way_Regular Symbol'!T58)</f>
        <v>1</v>
      </c>
      <c r="Y58" s="224">
        <f>IF('243way_Regular Symbol'!U58="","",'243way_Regular Symbol'!U58)</f>
        <v>10</v>
      </c>
      <c r="Z58" s="224">
        <f>IF('243way_Regular Symbol'!V58="","",'243way_Regular Symbol'!V58)</f>
        <v>5</v>
      </c>
      <c r="AA58" s="224">
        <f>IF('243way_Regular Symbol'!W58="","",'243way_Regular Symbol'!W58)</f>
        <v>8</v>
      </c>
      <c r="AB58" s="224">
        <f>IF('243way_Regular Symbol'!X58="","",'243way_Regular Symbol'!X58)</f>
        <v>3</v>
      </c>
      <c r="AD58" s="191"/>
      <c r="AE58" s="249" t="str">
        <f t="shared" si="20"/>
        <v>四不像大頭</v>
      </c>
      <c r="AF58" s="249">
        <f t="shared" si="20"/>
        <v>10</v>
      </c>
      <c r="AG58" s="249" t="str">
        <f t="shared" si="20"/>
        <v>姜子牙</v>
      </c>
      <c r="AH58" s="249" t="str">
        <f t="shared" si="20"/>
        <v>Ｑ</v>
      </c>
      <c r="AI58" s="249" t="str">
        <f t="shared" si="20"/>
        <v>申公豹</v>
      </c>
      <c r="AJ58" s="191"/>
      <c r="AK58" s="191"/>
    </row>
    <row r="59" spans="6:37" ht="18">
      <c r="L59" s="191">
        <v>56</v>
      </c>
      <c r="M59" s="315" t="str">
        <f t="shared" si="17"/>
        <v/>
      </c>
      <c r="N59" s="315" t="str">
        <f t="shared" si="17"/>
        <v>M2</v>
      </c>
      <c r="P59" s="191">
        <v>56</v>
      </c>
      <c r="Q59" s="315" t="str">
        <f t="shared" si="19"/>
        <v>Q</v>
      </c>
      <c r="R59" s="315" t="str">
        <f t="shared" si="19"/>
        <v>M2</v>
      </c>
      <c r="S59" s="315" t="str">
        <f t="shared" si="19"/>
        <v>M1</v>
      </c>
      <c r="T59" s="315" t="str">
        <f t="shared" si="19"/>
        <v/>
      </c>
      <c r="U59" s="315" t="str">
        <f t="shared" si="19"/>
        <v>J</v>
      </c>
      <c r="W59" s="191"/>
      <c r="X59" s="224">
        <f>IF('243way_Regular Symbol'!T59="","",'243way_Regular Symbol'!T59)</f>
        <v>8</v>
      </c>
      <c r="Y59" s="224">
        <f>IF('243way_Regular Symbol'!U59="","",'243way_Regular Symbol'!U59)</f>
        <v>2</v>
      </c>
      <c r="Z59" s="224">
        <f>IF('243way_Regular Symbol'!V59="","",'243way_Regular Symbol'!V59)</f>
        <v>1</v>
      </c>
      <c r="AA59" s="224" t="str">
        <f>IF('243way_Regular Symbol'!W59="","",'243way_Regular Symbol'!W59)</f>
        <v/>
      </c>
      <c r="AB59" s="224">
        <f>IF('243way_Regular Symbol'!X59="","",'243way_Regular Symbol'!X59)</f>
        <v>9</v>
      </c>
      <c r="AD59" s="191"/>
      <c r="AE59" s="249" t="str">
        <f t="shared" si="20"/>
        <v>Ｑ</v>
      </c>
      <c r="AF59" s="249" t="str">
        <f t="shared" si="20"/>
        <v>小九</v>
      </c>
      <c r="AG59" s="249" t="str">
        <f t="shared" si="20"/>
        <v>四不像大頭</v>
      </c>
      <c r="AH59" s="249" t="str">
        <f t="shared" si="20"/>
        <v/>
      </c>
      <c r="AI59" s="249" t="str">
        <f t="shared" si="20"/>
        <v>Ｊ</v>
      </c>
      <c r="AJ59" s="191"/>
      <c r="AK59" s="191"/>
    </row>
    <row r="60" spans="6:37" ht="18">
      <c r="L60" s="191">
        <v>57</v>
      </c>
      <c r="M60" s="315" t="str">
        <f t="shared" si="17"/>
        <v/>
      </c>
      <c r="N60" s="315" t="str">
        <f t="shared" si="17"/>
        <v>A</v>
      </c>
      <c r="P60" s="191">
        <v>57</v>
      </c>
      <c r="Q60" s="315" t="str">
        <f t="shared" si="19"/>
        <v>J</v>
      </c>
      <c r="R60" s="315" t="str">
        <f t="shared" si="19"/>
        <v>A</v>
      </c>
      <c r="S60" s="315" t="str">
        <f t="shared" si="19"/>
        <v>M4</v>
      </c>
      <c r="T60" s="315" t="str">
        <f t="shared" si="19"/>
        <v/>
      </c>
      <c r="U60" s="315" t="str">
        <f t="shared" si="19"/>
        <v>K</v>
      </c>
      <c r="W60" s="191"/>
      <c r="X60" s="224">
        <f>IF('243way_Regular Symbol'!T60="","",'243way_Regular Symbol'!T60)</f>
        <v>9</v>
      </c>
      <c r="Y60" s="224">
        <f>IF('243way_Regular Symbol'!U60="","",'243way_Regular Symbol'!U60)</f>
        <v>6</v>
      </c>
      <c r="Z60" s="224">
        <f>IF('243way_Regular Symbol'!V60="","",'243way_Regular Symbol'!V60)</f>
        <v>4</v>
      </c>
      <c r="AA60" s="224" t="str">
        <f>IF('243way_Regular Symbol'!W60="","",'243way_Regular Symbol'!W60)</f>
        <v/>
      </c>
      <c r="AB60" s="224">
        <f>IF('243way_Regular Symbol'!X60="","",'243way_Regular Symbol'!X60)</f>
        <v>7</v>
      </c>
      <c r="AD60" s="191"/>
      <c r="AE60" s="249" t="str">
        <f t="shared" si="20"/>
        <v>Ｊ</v>
      </c>
      <c r="AF60" s="249" t="str">
        <f t="shared" si="20"/>
        <v>Ａ</v>
      </c>
      <c r="AG60" s="249" t="str">
        <f t="shared" si="20"/>
        <v>九尾狐</v>
      </c>
      <c r="AH60" s="249" t="str">
        <f t="shared" si="20"/>
        <v/>
      </c>
      <c r="AI60" s="249" t="str">
        <f t="shared" si="20"/>
        <v>Ｋ</v>
      </c>
      <c r="AJ60" s="191"/>
      <c r="AK60" s="191"/>
    </row>
    <row r="61" spans="6:37" ht="18">
      <c r="L61" s="191">
        <v>58</v>
      </c>
      <c r="M61" s="315" t="str">
        <f t="shared" si="17"/>
        <v/>
      </c>
      <c r="N61" s="315" t="str">
        <f t="shared" si="17"/>
        <v>WW</v>
      </c>
      <c r="P61" s="191">
        <v>58</v>
      </c>
      <c r="Q61" s="315" t="str">
        <f t="shared" si="19"/>
        <v>A</v>
      </c>
      <c r="R61" s="315" t="str">
        <f t="shared" si="19"/>
        <v>WW</v>
      </c>
      <c r="S61" s="315" t="str">
        <f t="shared" si="19"/>
        <v>J</v>
      </c>
      <c r="T61" s="315" t="str">
        <f t="shared" si="19"/>
        <v/>
      </c>
      <c r="U61" s="315" t="str">
        <f t="shared" si="19"/>
        <v>M2</v>
      </c>
      <c r="W61" s="191"/>
      <c r="X61" s="224">
        <f>IF('243way_Regular Symbol'!T61="","",'243way_Regular Symbol'!T61)</f>
        <v>6</v>
      </c>
      <c r="Y61" s="224">
        <f>IF('243way_Regular Symbol'!U61="","",'243way_Regular Symbol'!U61)</f>
        <v>13</v>
      </c>
      <c r="Z61" s="224">
        <f>IF('243way_Regular Symbol'!V61="","",'243way_Regular Symbol'!V61)</f>
        <v>9</v>
      </c>
      <c r="AA61" s="224" t="str">
        <f>IF('243way_Regular Symbol'!W61="","",'243way_Regular Symbol'!W61)</f>
        <v/>
      </c>
      <c r="AB61" s="224">
        <f>IF('243way_Regular Symbol'!X61="","",'243way_Regular Symbol'!X61)</f>
        <v>2</v>
      </c>
      <c r="AD61" s="191"/>
      <c r="AE61" s="249" t="str">
        <f t="shared" si="20"/>
        <v>Ａ</v>
      </c>
      <c r="AF61" s="249" t="str">
        <f t="shared" si="20"/>
        <v>手杖</v>
      </c>
      <c r="AG61" s="249" t="str">
        <f t="shared" si="20"/>
        <v>Ｊ</v>
      </c>
      <c r="AH61" s="249" t="str">
        <f t="shared" si="20"/>
        <v/>
      </c>
      <c r="AI61" s="249" t="str">
        <f t="shared" si="20"/>
        <v>小九</v>
      </c>
      <c r="AJ61" s="191"/>
      <c r="AK61" s="191"/>
    </row>
    <row r="62" spans="6:37" ht="18">
      <c r="L62" s="191">
        <v>59</v>
      </c>
      <c r="M62" s="315" t="str">
        <f t="shared" si="17"/>
        <v/>
      </c>
      <c r="N62" s="315" t="str">
        <f t="shared" si="17"/>
        <v>J</v>
      </c>
      <c r="P62" s="191">
        <v>59</v>
      </c>
      <c r="Q62" s="315" t="str">
        <f t="shared" si="19"/>
        <v>K</v>
      </c>
      <c r="R62" s="315" t="str">
        <f t="shared" si="19"/>
        <v>J</v>
      </c>
      <c r="S62" s="315" t="str">
        <f t="shared" si="19"/>
        <v>A</v>
      </c>
      <c r="T62" s="315" t="str">
        <f t="shared" si="19"/>
        <v/>
      </c>
      <c r="U62" s="315" t="str">
        <f t="shared" si="19"/>
        <v>K</v>
      </c>
      <c r="W62" s="191"/>
      <c r="X62" s="224">
        <f>IF('243way_Regular Symbol'!T62="","",'243way_Regular Symbol'!T62)</f>
        <v>7</v>
      </c>
      <c r="Y62" s="224">
        <f>IF('243way_Regular Symbol'!U62="","",'243way_Regular Symbol'!U62)</f>
        <v>9</v>
      </c>
      <c r="Z62" s="224">
        <f>IF('243way_Regular Symbol'!V62="","",'243way_Regular Symbol'!V62)</f>
        <v>6</v>
      </c>
      <c r="AA62" s="224" t="str">
        <f>IF('243way_Regular Symbol'!W62="","",'243way_Regular Symbol'!W62)</f>
        <v/>
      </c>
      <c r="AB62" s="224">
        <f>IF('243way_Regular Symbol'!X62="","",'243way_Regular Symbol'!X62)</f>
        <v>7</v>
      </c>
      <c r="AD62" s="191"/>
      <c r="AE62" s="249" t="str">
        <f t="shared" si="20"/>
        <v>Ｋ</v>
      </c>
      <c r="AF62" s="249" t="str">
        <f t="shared" si="20"/>
        <v>Ｊ</v>
      </c>
      <c r="AG62" s="249" t="str">
        <f t="shared" si="20"/>
        <v>Ａ</v>
      </c>
      <c r="AH62" s="249" t="str">
        <f t="shared" si="20"/>
        <v/>
      </c>
      <c r="AI62" s="249" t="str">
        <f t="shared" si="20"/>
        <v>Ｋ</v>
      </c>
      <c r="AJ62" s="191"/>
      <c r="AK62" s="191"/>
    </row>
    <row r="63" spans="6:37" ht="18">
      <c r="L63" s="191">
        <v>60</v>
      </c>
      <c r="M63" s="315" t="str">
        <f t="shared" si="17"/>
        <v/>
      </c>
      <c r="N63" s="315" t="str">
        <f t="shared" si="17"/>
        <v>K</v>
      </c>
      <c r="P63" s="191">
        <v>60</v>
      </c>
      <c r="Q63" s="315" t="str">
        <f t="shared" si="19"/>
        <v>M1</v>
      </c>
      <c r="R63" s="315" t="str">
        <f t="shared" si="19"/>
        <v>K</v>
      </c>
      <c r="S63" s="315" t="str">
        <f t="shared" si="19"/>
        <v/>
      </c>
      <c r="T63" s="315" t="str">
        <f t="shared" si="19"/>
        <v/>
      </c>
      <c r="U63" s="315" t="str">
        <f t="shared" si="19"/>
        <v>K</v>
      </c>
      <c r="W63" s="191"/>
      <c r="X63" s="224">
        <f>IF('243way_Regular Symbol'!T63="","",'243way_Regular Symbol'!T63)</f>
        <v>1</v>
      </c>
      <c r="Y63" s="224">
        <f>IF('243way_Regular Symbol'!U63="","",'243way_Regular Symbol'!U63)</f>
        <v>7</v>
      </c>
      <c r="Z63" s="224" t="str">
        <f>IF('243way_Regular Symbol'!V63="","",'243way_Regular Symbol'!V63)</f>
        <v/>
      </c>
      <c r="AA63" s="224" t="str">
        <f>IF('243way_Regular Symbol'!W63="","",'243way_Regular Symbol'!W63)</f>
        <v/>
      </c>
      <c r="AB63" s="224">
        <f>IF('243way_Regular Symbol'!X63="","",'243way_Regular Symbol'!X63)</f>
        <v>7</v>
      </c>
      <c r="AD63" s="191"/>
      <c r="AE63" s="249" t="str">
        <f t="shared" si="20"/>
        <v>四不像大頭</v>
      </c>
      <c r="AF63" s="249" t="str">
        <f t="shared" si="20"/>
        <v>Ｋ</v>
      </c>
      <c r="AG63" s="249" t="str">
        <f t="shared" si="20"/>
        <v/>
      </c>
      <c r="AH63" s="249" t="str">
        <f t="shared" si="20"/>
        <v/>
      </c>
      <c r="AI63" s="249" t="str">
        <f t="shared" si="20"/>
        <v>Ｋ</v>
      </c>
      <c r="AJ63" s="191"/>
      <c r="AK63" s="191"/>
    </row>
    <row r="64" spans="6:37" ht="18">
      <c r="L64" s="191">
        <v>61</v>
      </c>
      <c r="M64" s="315" t="str">
        <f t="shared" si="17"/>
        <v/>
      </c>
      <c r="N64" s="315" t="str">
        <f t="shared" si="17"/>
        <v/>
      </c>
      <c r="P64" s="191">
        <v>61</v>
      </c>
      <c r="Q64" s="315" t="str">
        <f t="shared" si="19"/>
        <v/>
      </c>
      <c r="R64" s="315" t="str">
        <f t="shared" si="19"/>
        <v>K</v>
      </c>
      <c r="S64" s="315" t="str">
        <f t="shared" si="19"/>
        <v/>
      </c>
      <c r="T64" s="315" t="str">
        <f t="shared" si="19"/>
        <v/>
      </c>
      <c r="U64" s="315" t="str">
        <f t="shared" si="19"/>
        <v>Q</v>
      </c>
      <c r="W64" s="191"/>
      <c r="X64" s="224" t="str">
        <f>IF('243way_Regular Symbol'!T64="","",'243way_Regular Symbol'!T64)</f>
        <v/>
      </c>
      <c r="Y64" s="224">
        <f>IF('243way_Regular Symbol'!U64="","",'243way_Regular Symbol'!U64)</f>
        <v>7</v>
      </c>
      <c r="Z64" s="224" t="str">
        <f>IF('243way_Regular Symbol'!V64="","",'243way_Regular Symbol'!V64)</f>
        <v/>
      </c>
      <c r="AA64" s="224" t="str">
        <f>IF('243way_Regular Symbol'!W64="","",'243way_Regular Symbol'!W64)</f>
        <v/>
      </c>
      <c r="AB64" s="224">
        <f>IF('243way_Regular Symbol'!X64="","",'243way_Regular Symbol'!X64)</f>
        <v>8</v>
      </c>
      <c r="AD64" s="191"/>
      <c r="AE64" s="249" t="str">
        <f t="shared" si="20"/>
        <v/>
      </c>
      <c r="AF64" s="249" t="str">
        <f t="shared" si="20"/>
        <v>Ｋ</v>
      </c>
      <c r="AG64" s="249" t="str">
        <f t="shared" si="20"/>
        <v/>
      </c>
      <c r="AH64" s="249" t="str">
        <f t="shared" si="20"/>
        <v/>
      </c>
      <c r="AI64" s="249" t="str">
        <f t="shared" si="20"/>
        <v>Ｑ</v>
      </c>
      <c r="AJ64" s="191"/>
      <c r="AK64" s="191"/>
    </row>
    <row r="65" spans="12:37" ht="18">
      <c r="L65" s="191">
        <v>62</v>
      </c>
      <c r="M65" s="315" t="str">
        <f t="shared" si="17"/>
        <v/>
      </c>
      <c r="N65" s="315" t="str">
        <f t="shared" si="17"/>
        <v/>
      </c>
      <c r="P65" s="191">
        <v>62</v>
      </c>
      <c r="Q65" s="315" t="str">
        <f t="shared" si="19"/>
        <v/>
      </c>
      <c r="R65" s="315" t="str">
        <f t="shared" si="19"/>
        <v>K</v>
      </c>
      <c r="S65" s="315" t="str">
        <f t="shared" si="19"/>
        <v/>
      </c>
      <c r="T65" s="315" t="str">
        <f t="shared" si="19"/>
        <v/>
      </c>
      <c r="U65" s="315" t="str">
        <f t="shared" si="19"/>
        <v>K</v>
      </c>
      <c r="W65" s="191"/>
      <c r="X65" s="224" t="str">
        <f>IF('243way_Regular Symbol'!T65="","",'243way_Regular Symbol'!T65)</f>
        <v/>
      </c>
      <c r="Y65" s="224">
        <f>IF('243way_Regular Symbol'!U65="","",'243way_Regular Symbol'!U65)</f>
        <v>7</v>
      </c>
      <c r="Z65" s="224" t="str">
        <f>IF('243way_Regular Symbol'!V65="","",'243way_Regular Symbol'!V65)</f>
        <v/>
      </c>
      <c r="AA65" s="224" t="str">
        <f>IF('243way_Regular Symbol'!W65="","",'243way_Regular Symbol'!W65)</f>
        <v/>
      </c>
      <c r="AB65" s="224">
        <f>IF('243way_Regular Symbol'!X65="","",'243way_Regular Symbol'!X65)</f>
        <v>7</v>
      </c>
      <c r="AD65" s="191"/>
      <c r="AE65" s="249" t="str">
        <f t="shared" si="20"/>
        <v/>
      </c>
      <c r="AF65" s="249" t="str">
        <f t="shared" si="20"/>
        <v>Ｋ</v>
      </c>
      <c r="AG65" s="249" t="str">
        <f t="shared" si="20"/>
        <v/>
      </c>
      <c r="AH65" s="249" t="str">
        <f t="shared" si="20"/>
        <v/>
      </c>
      <c r="AI65" s="249" t="str">
        <f t="shared" si="20"/>
        <v>Ｋ</v>
      </c>
      <c r="AJ65" s="191"/>
      <c r="AK65" s="191"/>
    </row>
    <row r="66" spans="12:37" ht="18">
      <c r="L66" s="191">
        <v>63</v>
      </c>
      <c r="M66" s="315" t="str">
        <f t="shared" si="17"/>
        <v/>
      </c>
      <c r="N66" s="315" t="str">
        <f t="shared" si="17"/>
        <v/>
      </c>
      <c r="P66" s="191">
        <v>63</v>
      </c>
      <c r="Q66" s="315" t="str">
        <f t="shared" si="19"/>
        <v/>
      </c>
      <c r="R66" s="315" t="str">
        <f t="shared" si="19"/>
        <v>J</v>
      </c>
      <c r="S66" s="315" t="str">
        <f t="shared" si="19"/>
        <v/>
      </c>
      <c r="T66" s="315" t="str">
        <f t="shared" si="19"/>
        <v/>
      </c>
      <c r="U66" s="315" t="str">
        <f t="shared" si="19"/>
        <v>K</v>
      </c>
      <c r="W66" s="191"/>
      <c r="X66" s="224" t="str">
        <f>IF('243way_Regular Symbol'!T66="","",'243way_Regular Symbol'!T66)</f>
        <v/>
      </c>
      <c r="Y66" s="224">
        <f>IF('243way_Regular Symbol'!U66="","",'243way_Regular Symbol'!U66)</f>
        <v>9</v>
      </c>
      <c r="Z66" s="224" t="str">
        <f>IF('243way_Regular Symbol'!V66="","",'243way_Regular Symbol'!V66)</f>
        <v/>
      </c>
      <c r="AA66" s="224" t="str">
        <f>IF('243way_Regular Symbol'!W66="","",'243way_Regular Symbol'!W66)</f>
        <v/>
      </c>
      <c r="AB66" s="224">
        <f>IF('243way_Regular Symbol'!X66="","",'243way_Regular Symbol'!X66)</f>
        <v>7</v>
      </c>
      <c r="AD66" s="191"/>
      <c r="AE66" s="249" t="str">
        <f t="shared" si="20"/>
        <v/>
      </c>
      <c r="AF66" s="249" t="str">
        <f t="shared" si="20"/>
        <v>Ｊ</v>
      </c>
      <c r="AG66" s="249" t="str">
        <f t="shared" si="20"/>
        <v/>
      </c>
      <c r="AH66" s="249" t="str">
        <f t="shared" si="20"/>
        <v/>
      </c>
      <c r="AI66" s="249" t="str">
        <f t="shared" si="20"/>
        <v>Ｋ</v>
      </c>
      <c r="AJ66" s="191"/>
      <c r="AK66" s="191"/>
    </row>
    <row r="67" spans="12:37" ht="18">
      <c r="L67" s="191">
        <v>64</v>
      </c>
      <c r="M67" s="315" t="str">
        <f t="shared" si="17"/>
        <v/>
      </c>
      <c r="N67" s="315" t="str">
        <f t="shared" si="17"/>
        <v/>
      </c>
      <c r="P67" s="191">
        <v>64</v>
      </c>
      <c r="Q67" s="315" t="str">
        <f t="shared" ref="Q67:U87" si="21">IF(X67="","",VLOOKUP(X67,$A$3:$B$15,2,FALSE))</f>
        <v/>
      </c>
      <c r="R67" s="315" t="str">
        <f t="shared" si="21"/>
        <v>K</v>
      </c>
      <c r="S67" s="315" t="str">
        <f t="shared" si="21"/>
        <v/>
      </c>
      <c r="T67" s="315" t="str">
        <f t="shared" si="21"/>
        <v/>
      </c>
      <c r="U67" s="315" t="str">
        <f t="shared" si="21"/>
        <v>M5</v>
      </c>
      <c r="W67" s="191"/>
      <c r="X67" s="224" t="str">
        <f>IF('243way_Regular Symbol'!T67="","",'243way_Regular Symbol'!T67)</f>
        <v/>
      </c>
      <c r="Y67" s="224">
        <f>IF('243way_Regular Symbol'!U67="","",'243way_Regular Symbol'!U67)</f>
        <v>7</v>
      </c>
      <c r="Z67" s="224" t="str">
        <f>IF('243way_Regular Symbol'!V67="","",'243way_Regular Symbol'!V67)</f>
        <v/>
      </c>
      <c r="AA67" s="224" t="str">
        <f>IF('243way_Regular Symbol'!W67="","",'243way_Regular Symbol'!W67)</f>
        <v/>
      </c>
      <c r="AB67" s="224">
        <f>IF('243way_Regular Symbol'!X67="","",'243way_Regular Symbol'!X67)</f>
        <v>5</v>
      </c>
      <c r="AD67" s="191"/>
      <c r="AE67" s="249" t="str">
        <f t="shared" ref="AE67:AI90" si="22">IF(X67="","",VLOOKUP(X67,$A$3:$C$15,3,FALSE))</f>
        <v/>
      </c>
      <c r="AF67" s="249" t="str">
        <f t="shared" si="22"/>
        <v>Ｋ</v>
      </c>
      <c r="AG67" s="249" t="str">
        <f t="shared" si="22"/>
        <v/>
      </c>
      <c r="AH67" s="249" t="str">
        <f t="shared" si="22"/>
        <v/>
      </c>
      <c r="AI67" s="249" t="str">
        <f t="shared" si="22"/>
        <v>姜子牙</v>
      </c>
      <c r="AJ67" s="191"/>
      <c r="AK67" s="191"/>
    </row>
    <row r="68" spans="12:37" ht="18">
      <c r="L68" s="191">
        <v>65</v>
      </c>
      <c r="M68" s="315" t="str">
        <f t="shared" ref="M68:N87" si="23">IF(OR(Q66="WW",Q67="WW",Q68="WW",Q69="WW",Q70="WW"),Q68,"")</f>
        <v/>
      </c>
      <c r="N68" s="315" t="str">
        <f t="shared" si="23"/>
        <v/>
      </c>
      <c r="P68" s="191">
        <v>65</v>
      </c>
      <c r="Q68" s="315" t="str">
        <f t="shared" si="21"/>
        <v/>
      </c>
      <c r="R68" s="315" t="str">
        <f t="shared" si="21"/>
        <v>M4</v>
      </c>
      <c r="S68" s="315" t="str">
        <f t="shared" si="21"/>
        <v/>
      </c>
      <c r="T68" s="315" t="str">
        <f t="shared" si="21"/>
        <v/>
      </c>
      <c r="U68" s="315" t="str">
        <f t="shared" si="21"/>
        <v>Q</v>
      </c>
      <c r="W68" s="191"/>
      <c r="X68" s="224" t="str">
        <f>IF('243way_Regular Symbol'!T68="","",'243way_Regular Symbol'!T68)</f>
        <v/>
      </c>
      <c r="Y68" s="224">
        <f>IF('243way_Regular Symbol'!U68="","",'243way_Regular Symbol'!U68)</f>
        <v>4</v>
      </c>
      <c r="Z68" s="224" t="str">
        <f>IF('243way_Regular Symbol'!V68="","",'243way_Regular Symbol'!V68)</f>
        <v/>
      </c>
      <c r="AA68" s="224" t="str">
        <f>IF('243way_Regular Symbol'!W68="","",'243way_Regular Symbol'!W68)</f>
        <v/>
      </c>
      <c r="AB68" s="224">
        <f>IF('243way_Regular Symbol'!X68="","",'243way_Regular Symbol'!X68)</f>
        <v>8</v>
      </c>
      <c r="AD68" s="191"/>
      <c r="AE68" s="249" t="str">
        <f t="shared" si="22"/>
        <v/>
      </c>
      <c r="AF68" s="249" t="str">
        <f t="shared" si="22"/>
        <v>九尾狐</v>
      </c>
      <c r="AG68" s="249" t="str">
        <f t="shared" si="22"/>
        <v/>
      </c>
      <c r="AH68" s="249" t="str">
        <f t="shared" si="22"/>
        <v/>
      </c>
      <c r="AI68" s="249" t="str">
        <f t="shared" si="22"/>
        <v>Ｑ</v>
      </c>
      <c r="AJ68" s="191"/>
      <c r="AK68" s="191"/>
    </row>
    <row r="69" spans="12:37" ht="18">
      <c r="L69" s="191">
        <v>66</v>
      </c>
      <c r="M69" s="315" t="str">
        <f t="shared" si="23"/>
        <v/>
      </c>
      <c r="N69" s="315" t="str">
        <f t="shared" si="23"/>
        <v/>
      </c>
      <c r="P69" s="191">
        <v>66</v>
      </c>
      <c r="Q69" s="315" t="str">
        <f t="shared" si="21"/>
        <v/>
      </c>
      <c r="R69" s="315" t="str">
        <f t="shared" si="21"/>
        <v>Q</v>
      </c>
      <c r="S69" s="315" t="str">
        <f t="shared" si="21"/>
        <v/>
      </c>
      <c r="T69" s="315" t="str">
        <f t="shared" si="21"/>
        <v/>
      </c>
      <c r="U69" s="315" t="str">
        <f t="shared" si="21"/>
        <v>K</v>
      </c>
      <c r="W69" s="191"/>
      <c r="X69" s="224" t="str">
        <f>IF('243way_Regular Symbol'!T69="","",'243way_Regular Symbol'!T69)</f>
        <v/>
      </c>
      <c r="Y69" s="224">
        <f>IF('243way_Regular Symbol'!U69="","",'243way_Regular Symbol'!U69)</f>
        <v>8</v>
      </c>
      <c r="Z69" s="224" t="str">
        <f>IF('243way_Regular Symbol'!V69="","",'243way_Regular Symbol'!V69)</f>
        <v/>
      </c>
      <c r="AA69" s="224" t="str">
        <f>IF('243way_Regular Symbol'!W69="","",'243way_Regular Symbol'!W69)</f>
        <v/>
      </c>
      <c r="AB69" s="224">
        <f>IF('243way_Regular Symbol'!X69="","",'243way_Regular Symbol'!X69)</f>
        <v>7</v>
      </c>
      <c r="AD69" s="191"/>
      <c r="AE69" s="249" t="str">
        <f t="shared" si="22"/>
        <v/>
      </c>
      <c r="AF69" s="249" t="str">
        <f t="shared" si="22"/>
        <v>Ｑ</v>
      </c>
      <c r="AG69" s="249" t="str">
        <f t="shared" si="22"/>
        <v/>
      </c>
      <c r="AH69" s="249" t="str">
        <f t="shared" si="22"/>
        <v/>
      </c>
      <c r="AI69" s="249" t="str">
        <f t="shared" si="22"/>
        <v>Ｋ</v>
      </c>
      <c r="AJ69" s="191"/>
      <c r="AK69" s="191"/>
    </row>
    <row r="70" spans="12:37" ht="18">
      <c r="L70" s="191">
        <v>67</v>
      </c>
      <c r="M70" s="315" t="str">
        <f t="shared" si="23"/>
        <v/>
      </c>
      <c r="N70" s="315" t="str">
        <f t="shared" si="23"/>
        <v/>
      </c>
      <c r="P70" s="191">
        <v>67</v>
      </c>
      <c r="Q70" s="315" t="str">
        <f t="shared" si="21"/>
        <v/>
      </c>
      <c r="R70" s="315" t="str">
        <f t="shared" si="21"/>
        <v>A</v>
      </c>
      <c r="S70" s="315" t="str">
        <f t="shared" si="21"/>
        <v/>
      </c>
      <c r="T70" s="315" t="str">
        <f t="shared" si="21"/>
        <v/>
      </c>
      <c r="U70" s="315" t="str">
        <f t="shared" si="21"/>
        <v>M3</v>
      </c>
      <c r="W70" s="191"/>
      <c r="X70" s="224" t="str">
        <f>IF('243way_Regular Symbol'!T70="","",'243way_Regular Symbol'!T70)</f>
        <v/>
      </c>
      <c r="Y70" s="224">
        <f>IF('243way_Regular Symbol'!U70="","",'243way_Regular Symbol'!U70)</f>
        <v>6</v>
      </c>
      <c r="Z70" s="224" t="str">
        <f>IF('243way_Regular Symbol'!V70="","",'243way_Regular Symbol'!V70)</f>
        <v/>
      </c>
      <c r="AA70" s="224" t="str">
        <f>IF('243way_Regular Symbol'!W70="","",'243way_Regular Symbol'!W70)</f>
        <v/>
      </c>
      <c r="AB70" s="224">
        <f>IF('243way_Regular Symbol'!X70="","",'243way_Regular Symbol'!X70)</f>
        <v>3</v>
      </c>
      <c r="AD70" s="191"/>
      <c r="AE70" s="249" t="str">
        <f t="shared" si="22"/>
        <v/>
      </c>
      <c r="AF70" s="249" t="str">
        <f t="shared" si="22"/>
        <v>Ａ</v>
      </c>
      <c r="AG70" s="249" t="str">
        <f t="shared" si="22"/>
        <v/>
      </c>
      <c r="AH70" s="249" t="str">
        <f t="shared" si="22"/>
        <v/>
      </c>
      <c r="AI70" s="249" t="str">
        <f t="shared" si="22"/>
        <v>申公豹</v>
      </c>
      <c r="AJ70" s="191"/>
      <c r="AK70" s="191"/>
    </row>
    <row r="71" spans="12:37" ht="18">
      <c r="L71" s="191">
        <v>68</v>
      </c>
      <c r="M71" s="315" t="str">
        <f t="shared" si="23"/>
        <v/>
      </c>
      <c r="N71" s="315" t="str">
        <f t="shared" si="23"/>
        <v/>
      </c>
      <c r="P71" s="191">
        <v>68</v>
      </c>
      <c r="Q71" s="315" t="str">
        <f t="shared" si="21"/>
        <v/>
      </c>
      <c r="R71" s="315" t="str">
        <f t="shared" si="21"/>
        <v>M5</v>
      </c>
      <c r="S71" s="315" t="str">
        <f t="shared" si="21"/>
        <v/>
      </c>
      <c r="T71" s="315" t="str">
        <f t="shared" si="21"/>
        <v/>
      </c>
      <c r="U71" s="315" t="str">
        <f t="shared" si="21"/>
        <v/>
      </c>
      <c r="W71" s="191"/>
      <c r="X71" s="224" t="str">
        <f>IF('243way_Regular Symbol'!T71="","",'243way_Regular Symbol'!T71)</f>
        <v/>
      </c>
      <c r="Y71" s="224">
        <f>IF('243way_Regular Symbol'!U71="","",'243way_Regular Symbol'!U71)</f>
        <v>5</v>
      </c>
      <c r="Z71" s="224" t="str">
        <f>IF('243way_Regular Symbol'!V71="","",'243way_Regular Symbol'!V71)</f>
        <v/>
      </c>
      <c r="AA71" s="224" t="str">
        <f>IF('243way_Regular Symbol'!W71="","",'243way_Regular Symbol'!W71)</f>
        <v/>
      </c>
      <c r="AB71" s="224" t="str">
        <f>IF('243way_Regular Symbol'!X71="","",'243way_Regular Symbol'!X71)</f>
        <v/>
      </c>
      <c r="AC71" s="1"/>
      <c r="AD71" s="191"/>
      <c r="AE71" s="249" t="str">
        <f t="shared" si="22"/>
        <v/>
      </c>
      <c r="AF71" s="249" t="str">
        <f t="shared" si="22"/>
        <v>姜子牙</v>
      </c>
      <c r="AG71" s="249" t="str">
        <f t="shared" si="22"/>
        <v/>
      </c>
      <c r="AH71" s="249" t="str">
        <f t="shared" si="22"/>
        <v/>
      </c>
      <c r="AI71" s="249" t="str">
        <f t="shared" si="22"/>
        <v/>
      </c>
      <c r="AJ71" s="191"/>
      <c r="AK71" s="191"/>
    </row>
    <row r="72" spans="12:37" ht="18">
      <c r="L72" s="191">
        <v>69</v>
      </c>
      <c r="M72" s="315" t="str">
        <f t="shared" si="23"/>
        <v/>
      </c>
      <c r="N72" s="315" t="str">
        <f t="shared" si="23"/>
        <v/>
      </c>
      <c r="P72" s="191">
        <v>69</v>
      </c>
      <c r="Q72" s="315" t="str">
        <f t="shared" si="21"/>
        <v/>
      </c>
      <c r="R72" s="315" t="str">
        <f t="shared" si="21"/>
        <v>M1</v>
      </c>
      <c r="S72" s="315" t="str">
        <f t="shared" si="21"/>
        <v/>
      </c>
      <c r="T72" s="315" t="str">
        <f t="shared" si="21"/>
        <v/>
      </c>
      <c r="U72" s="315" t="str">
        <f t="shared" si="21"/>
        <v/>
      </c>
      <c r="W72" s="191"/>
      <c r="X72" s="224" t="str">
        <f>IF('243way_Regular Symbol'!T72="","",'243way_Regular Symbol'!T72)</f>
        <v/>
      </c>
      <c r="Y72" s="224">
        <f>IF('243way_Regular Symbol'!U72="","",'243way_Regular Symbol'!U72)</f>
        <v>1</v>
      </c>
      <c r="Z72" s="224" t="str">
        <f>IF('243way_Regular Symbol'!V72="","",'243way_Regular Symbol'!V72)</f>
        <v/>
      </c>
      <c r="AA72" s="224" t="str">
        <f>IF('243way_Regular Symbol'!W72="","",'243way_Regular Symbol'!W72)</f>
        <v/>
      </c>
      <c r="AB72" s="224" t="str">
        <f>IF('243way_Regular Symbol'!X72="","",'243way_Regular Symbol'!X72)</f>
        <v/>
      </c>
      <c r="AD72" s="191"/>
      <c r="AE72" s="249" t="str">
        <f t="shared" si="22"/>
        <v/>
      </c>
      <c r="AF72" s="249" t="str">
        <f t="shared" si="22"/>
        <v>四不像大頭</v>
      </c>
      <c r="AG72" s="249" t="str">
        <f t="shared" si="22"/>
        <v/>
      </c>
      <c r="AH72" s="249" t="str">
        <f t="shared" si="22"/>
        <v/>
      </c>
      <c r="AI72" s="249" t="str">
        <f t="shared" si="22"/>
        <v/>
      </c>
      <c r="AJ72" s="191"/>
      <c r="AK72" s="191"/>
    </row>
    <row r="73" spans="12:37" ht="18">
      <c r="L73" s="191">
        <v>70</v>
      </c>
      <c r="M73" s="315" t="str">
        <f t="shared" si="23"/>
        <v/>
      </c>
      <c r="N73" s="315" t="str">
        <f t="shared" si="23"/>
        <v/>
      </c>
      <c r="P73" s="191">
        <v>70</v>
      </c>
      <c r="Q73" s="315" t="str">
        <f t="shared" si="21"/>
        <v/>
      </c>
      <c r="R73" s="315" t="str">
        <f t="shared" si="21"/>
        <v>M1</v>
      </c>
      <c r="S73" s="315" t="str">
        <f t="shared" si="21"/>
        <v/>
      </c>
      <c r="T73" s="315" t="str">
        <f t="shared" si="21"/>
        <v/>
      </c>
      <c r="U73" s="315" t="str">
        <f t="shared" si="21"/>
        <v/>
      </c>
      <c r="W73" s="191"/>
      <c r="X73" s="224" t="str">
        <f>IF('243way_Regular Symbol'!T73="","",'243way_Regular Symbol'!T73)</f>
        <v/>
      </c>
      <c r="Y73" s="224">
        <f>IF('243way_Regular Symbol'!U73="","",'243way_Regular Symbol'!U73)</f>
        <v>1</v>
      </c>
      <c r="Z73" s="224" t="str">
        <f>IF('243way_Regular Symbol'!V73="","",'243way_Regular Symbol'!V73)</f>
        <v/>
      </c>
      <c r="AA73" s="224" t="str">
        <f>IF('243way_Regular Symbol'!W73="","",'243way_Regular Symbol'!W73)</f>
        <v/>
      </c>
      <c r="AB73" s="224" t="str">
        <f>IF('243way_Regular Symbol'!X73="","",'243way_Regular Symbol'!X73)</f>
        <v/>
      </c>
      <c r="AD73" s="191"/>
      <c r="AE73" s="249" t="str">
        <f t="shared" si="22"/>
        <v/>
      </c>
      <c r="AF73" s="249" t="str">
        <f t="shared" si="22"/>
        <v>四不像大頭</v>
      </c>
      <c r="AG73" s="249" t="str">
        <f t="shared" si="22"/>
        <v/>
      </c>
      <c r="AH73" s="249" t="str">
        <f t="shared" si="22"/>
        <v/>
      </c>
      <c r="AI73" s="249" t="str">
        <f t="shared" si="22"/>
        <v/>
      </c>
      <c r="AJ73" s="191"/>
      <c r="AK73" s="191"/>
    </row>
    <row r="74" spans="12:37" ht="18">
      <c r="L74" s="191">
        <v>71</v>
      </c>
      <c r="M74" s="315" t="str">
        <f t="shared" si="23"/>
        <v/>
      </c>
      <c r="N74" s="315" t="str">
        <f t="shared" si="23"/>
        <v/>
      </c>
      <c r="P74" s="191">
        <v>71</v>
      </c>
      <c r="Q74" s="315" t="str">
        <f t="shared" si="21"/>
        <v/>
      </c>
      <c r="R74" s="315" t="str">
        <f t="shared" si="21"/>
        <v>J</v>
      </c>
      <c r="S74" s="315" t="str">
        <f t="shared" si="21"/>
        <v/>
      </c>
      <c r="T74" s="315" t="str">
        <f t="shared" si="21"/>
        <v/>
      </c>
      <c r="U74" s="315" t="str">
        <f t="shared" si="21"/>
        <v/>
      </c>
      <c r="W74" s="191"/>
      <c r="X74" s="224" t="str">
        <f>IF('243way_Regular Symbol'!T74="","",'243way_Regular Symbol'!T74)</f>
        <v/>
      </c>
      <c r="Y74" s="224">
        <f>IF('243way_Regular Symbol'!U74="","",'243way_Regular Symbol'!U74)</f>
        <v>9</v>
      </c>
      <c r="Z74" s="224" t="str">
        <f>IF('243way_Regular Symbol'!V74="","",'243way_Regular Symbol'!V74)</f>
        <v/>
      </c>
      <c r="AA74" s="224" t="str">
        <f>IF('243way_Regular Symbol'!W74="","",'243way_Regular Symbol'!W74)</f>
        <v/>
      </c>
      <c r="AB74" s="224" t="str">
        <f>IF('243way_Regular Symbol'!X74="","",'243way_Regular Symbol'!X74)</f>
        <v/>
      </c>
      <c r="AD74" s="191"/>
      <c r="AE74" s="249" t="str">
        <f t="shared" si="22"/>
        <v/>
      </c>
      <c r="AF74" s="249" t="str">
        <f t="shared" si="22"/>
        <v>Ｊ</v>
      </c>
      <c r="AG74" s="249" t="str">
        <f t="shared" si="22"/>
        <v/>
      </c>
      <c r="AH74" s="249" t="str">
        <f t="shared" si="22"/>
        <v/>
      </c>
      <c r="AI74" s="249" t="str">
        <f t="shared" si="22"/>
        <v/>
      </c>
      <c r="AJ74" s="191"/>
      <c r="AK74" s="191"/>
    </row>
    <row r="75" spans="12:37" ht="18">
      <c r="L75" s="191">
        <v>72</v>
      </c>
      <c r="M75" s="315" t="str">
        <f t="shared" si="23"/>
        <v/>
      </c>
      <c r="N75" s="315" t="str">
        <f t="shared" si="23"/>
        <v/>
      </c>
      <c r="P75" s="191">
        <v>72</v>
      </c>
      <c r="Q75" s="315" t="str">
        <f t="shared" si="21"/>
        <v/>
      </c>
      <c r="R75" s="315" t="str">
        <f t="shared" si="21"/>
        <v>Q</v>
      </c>
      <c r="S75" s="315" t="str">
        <f t="shared" si="21"/>
        <v/>
      </c>
      <c r="T75" s="315" t="str">
        <f t="shared" si="21"/>
        <v/>
      </c>
      <c r="U75" s="315" t="str">
        <f t="shared" si="21"/>
        <v/>
      </c>
      <c r="W75" s="191"/>
      <c r="X75" s="224" t="str">
        <f>IF('243way_Regular Symbol'!T75="","",'243way_Regular Symbol'!T75)</f>
        <v/>
      </c>
      <c r="Y75" s="224">
        <f>IF('243way_Regular Symbol'!U75="","",'243way_Regular Symbol'!U75)</f>
        <v>8</v>
      </c>
      <c r="Z75" s="224" t="str">
        <f>IF('243way_Regular Symbol'!V75="","",'243way_Regular Symbol'!V75)</f>
        <v/>
      </c>
      <c r="AA75" s="224" t="str">
        <f>IF('243way_Regular Symbol'!W75="","",'243way_Regular Symbol'!W75)</f>
        <v/>
      </c>
      <c r="AB75" s="224" t="str">
        <f>IF('243way_Regular Symbol'!X75="","",'243way_Regular Symbol'!X75)</f>
        <v/>
      </c>
      <c r="AD75" s="191"/>
      <c r="AE75" s="249" t="str">
        <f t="shared" si="22"/>
        <v/>
      </c>
      <c r="AF75" s="249" t="str">
        <f t="shared" si="22"/>
        <v>Ｑ</v>
      </c>
      <c r="AG75" s="249" t="str">
        <f t="shared" si="22"/>
        <v/>
      </c>
      <c r="AH75" s="249" t="str">
        <f t="shared" si="22"/>
        <v/>
      </c>
      <c r="AI75" s="249" t="str">
        <f t="shared" si="22"/>
        <v/>
      </c>
      <c r="AJ75" s="191"/>
      <c r="AK75" s="191"/>
    </row>
    <row r="76" spans="12:37" ht="18">
      <c r="L76" s="191">
        <v>73</v>
      </c>
      <c r="M76" s="315" t="str">
        <f t="shared" si="23"/>
        <v/>
      </c>
      <c r="N76" s="315" t="str">
        <f t="shared" si="23"/>
        <v/>
      </c>
      <c r="P76" s="191">
        <v>73</v>
      </c>
      <c r="Q76" s="315" t="str">
        <f t="shared" si="21"/>
        <v/>
      </c>
      <c r="R76" s="315" t="str">
        <f t="shared" si="21"/>
        <v>Q</v>
      </c>
      <c r="S76" s="315" t="str">
        <f t="shared" si="21"/>
        <v/>
      </c>
      <c r="T76" s="315" t="str">
        <f t="shared" si="21"/>
        <v/>
      </c>
      <c r="U76" s="315" t="str">
        <f t="shared" si="21"/>
        <v/>
      </c>
      <c r="W76" s="191"/>
      <c r="X76" s="224" t="str">
        <f>IF('243way_Regular Symbol'!T76="","",'243way_Regular Symbol'!T76)</f>
        <v/>
      </c>
      <c r="Y76" s="224">
        <f>IF('243way_Regular Symbol'!U76="","",'243way_Regular Symbol'!U76)</f>
        <v>8</v>
      </c>
      <c r="Z76" s="224" t="str">
        <f>IF('243way_Regular Symbol'!V76="","",'243way_Regular Symbol'!V76)</f>
        <v/>
      </c>
      <c r="AA76" s="224" t="str">
        <f>IF('243way_Regular Symbol'!W76="","",'243way_Regular Symbol'!W76)</f>
        <v/>
      </c>
      <c r="AB76" s="224" t="str">
        <f>IF('243way_Regular Symbol'!X76="","",'243way_Regular Symbol'!X76)</f>
        <v/>
      </c>
      <c r="AD76" s="191"/>
      <c r="AE76" s="249" t="str">
        <f t="shared" si="22"/>
        <v/>
      </c>
      <c r="AF76" s="249" t="str">
        <f t="shared" si="22"/>
        <v>Ｑ</v>
      </c>
      <c r="AG76" s="249" t="str">
        <f t="shared" si="22"/>
        <v/>
      </c>
      <c r="AH76" s="249" t="str">
        <f t="shared" si="22"/>
        <v/>
      </c>
      <c r="AI76" s="249" t="str">
        <f t="shared" si="22"/>
        <v/>
      </c>
      <c r="AJ76" s="191"/>
      <c r="AK76" s="191"/>
    </row>
    <row r="77" spans="12:37" ht="18">
      <c r="L77" s="191">
        <v>74</v>
      </c>
      <c r="M77" s="315" t="str">
        <f t="shared" si="23"/>
        <v/>
      </c>
      <c r="N77" s="315" t="str">
        <f t="shared" si="23"/>
        <v/>
      </c>
      <c r="P77" s="191">
        <v>74</v>
      </c>
      <c r="Q77" s="315" t="str">
        <f t="shared" si="21"/>
        <v/>
      </c>
      <c r="R77" s="315" t="str">
        <f t="shared" si="21"/>
        <v>S1</v>
      </c>
      <c r="S77" s="315" t="str">
        <f t="shared" si="21"/>
        <v/>
      </c>
      <c r="T77" s="315" t="str">
        <f t="shared" si="21"/>
        <v/>
      </c>
      <c r="U77" s="315" t="str">
        <f t="shared" si="21"/>
        <v/>
      </c>
      <c r="W77" s="191"/>
      <c r="X77" s="224" t="str">
        <f>IF('243way_Regular Symbol'!T77="","",'243way_Regular Symbol'!T77)</f>
        <v/>
      </c>
      <c r="Y77" s="224">
        <f>IF('243way_Regular Symbol'!U77="","",'243way_Regular Symbol'!U77)</f>
        <v>12</v>
      </c>
      <c r="Z77" s="224" t="str">
        <f>IF('243way_Regular Symbol'!V77="","",'243way_Regular Symbol'!V77)</f>
        <v/>
      </c>
      <c r="AA77" s="224" t="str">
        <f>IF('243way_Regular Symbol'!W77="","",'243way_Regular Symbol'!W77)</f>
        <v/>
      </c>
      <c r="AB77" s="224" t="str">
        <f>IF('243way_Regular Symbol'!X77="","",'243way_Regular Symbol'!X77)</f>
        <v/>
      </c>
      <c r="AD77" s="191"/>
      <c r="AE77" s="249" t="str">
        <f t="shared" si="22"/>
        <v/>
      </c>
      <c r="AF77" s="249" t="str">
        <f t="shared" si="22"/>
        <v>輪迴門</v>
      </c>
      <c r="AG77" s="249" t="str">
        <f t="shared" si="22"/>
        <v/>
      </c>
      <c r="AH77" s="249" t="str">
        <f t="shared" si="22"/>
        <v/>
      </c>
      <c r="AI77" s="249" t="str">
        <f t="shared" si="22"/>
        <v/>
      </c>
      <c r="AJ77" s="191"/>
      <c r="AK77" s="191"/>
    </row>
    <row r="78" spans="12:37" ht="18">
      <c r="L78" s="191">
        <v>75</v>
      </c>
      <c r="M78" s="315" t="str">
        <f t="shared" si="23"/>
        <v/>
      </c>
      <c r="N78" s="315" t="str">
        <f t="shared" si="23"/>
        <v/>
      </c>
      <c r="P78" s="191">
        <v>75</v>
      </c>
      <c r="Q78" s="315" t="str">
        <f t="shared" si="21"/>
        <v/>
      </c>
      <c r="R78" s="315" t="str">
        <f t="shared" si="21"/>
        <v>M5</v>
      </c>
      <c r="S78" s="315" t="str">
        <f t="shared" si="21"/>
        <v/>
      </c>
      <c r="T78" s="315" t="str">
        <f t="shared" si="21"/>
        <v/>
      </c>
      <c r="U78" s="315" t="str">
        <f t="shared" si="21"/>
        <v/>
      </c>
      <c r="W78" s="191"/>
      <c r="X78" s="224" t="str">
        <f>IF('243way_Regular Symbol'!T78="","",'243way_Regular Symbol'!T78)</f>
        <v/>
      </c>
      <c r="Y78" s="224">
        <f>IF('243way_Regular Symbol'!U78="","",'243way_Regular Symbol'!U78)</f>
        <v>5</v>
      </c>
      <c r="Z78" s="224" t="str">
        <f>IF('243way_Regular Symbol'!V78="","",'243way_Regular Symbol'!V78)</f>
        <v/>
      </c>
      <c r="AA78" s="224" t="str">
        <f>IF('243way_Regular Symbol'!W78="","",'243way_Regular Symbol'!W78)</f>
        <v/>
      </c>
      <c r="AB78" s="224" t="str">
        <f>IF('243way_Regular Symbol'!X78="","",'243way_Regular Symbol'!X78)</f>
        <v/>
      </c>
      <c r="AD78" s="191"/>
      <c r="AE78" s="249" t="str">
        <f t="shared" si="22"/>
        <v/>
      </c>
      <c r="AF78" s="249" t="str">
        <f t="shared" si="22"/>
        <v>姜子牙</v>
      </c>
      <c r="AG78" s="249" t="str">
        <f t="shared" si="22"/>
        <v/>
      </c>
      <c r="AH78" s="249" t="str">
        <f t="shared" si="22"/>
        <v/>
      </c>
      <c r="AI78" s="249" t="str">
        <f t="shared" si="22"/>
        <v/>
      </c>
      <c r="AJ78" s="191"/>
      <c r="AK78" s="191"/>
    </row>
    <row r="79" spans="12:37" ht="18">
      <c r="L79" s="191">
        <v>76</v>
      </c>
      <c r="M79" s="315" t="str">
        <f t="shared" si="23"/>
        <v/>
      </c>
      <c r="N79" s="315" t="str">
        <f t="shared" si="23"/>
        <v/>
      </c>
      <c r="P79" s="191">
        <v>76</v>
      </c>
      <c r="Q79" s="315" t="str">
        <f t="shared" si="21"/>
        <v/>
      </c>
      <c r="R79" s="315" t="str">
        <f t="shared" si="21"/>
        <v>M5</v>
      </c>
      <c r="S79" s="315" t="str">
        <f t="shared" si="21"/>
        <v/>
      </c>
      <c r="T79" s="315" t="str">
        <f t="shared" si="21"/>
        <v/>
      </c>
      <c r="U79" s="315" t="str">
        <f t="shared" si="21"/>
        <v/>
      </c>
      <c r="X79" s="224" t="str">
        <f>IF('243way_Regular Symbol'!T79="","",'243way_Regular Symbol'!T79)</f>
        <v/>
      </c>
      <c r="Y79" s="224">
        <f>IF('243way_Regular Symbol'!U79="","",'243way_Regular Symbol'!U79)</f>
        <v>5</v>
      </c>
      <c r="Z79" s="224" t="str">
        <f>IF('243way_Regular Symbol'!V79="","",'243way_Regular Symbol'!V79)</f>
        <v/>
      </c>
      <c r="AA79" s="224" t="str">
        <f>IF('243way_Regular Symbol'!W79="","",'243way_Regular Symbol'!W79)</f>
        <v/>
      </c>
      <c r="AB79" s="224" t="str">
        <f>IF('243way_Regular Symbol'!X79="","",'243way_Regular Symbol'!X79)</f>
        <v/>
      </c>
      <c r="AE79" s="249" t="str">
        <f t="shared" si="22"/>
        <v/>
      </c>
      <c r="AF79" s="249" t="str">
        <f t="shared" si="22"/>
        <v>姜子牙</v>
      </c>
      <c r="AG79" s="249" t="str">
        <f t="shared" si="22"/>
        <v/>
      </c>
      <c r="AH79" s="249" t="str">
        <f t="shared" si="22"/>
        <v/>
      </c>
      <c r="AI79" s="249" t="str">
        <f t="shared" si="22"/>
        <v/>
      </c>
      <c r="AJ79" s="191"/>
      <c r="AK79" s="191"/>
    </row>
    <row r="80" spans="12:37" ht="18">
      <c r="L80" s="191">
        <v>77</v>
      </c>
      <c r="M80" s="315" t="str">
        <f t="shared" si="23"/>
        <v/>
      </c>
      <c r="N80" s="315" t="str">
        <f t="shared" si="23"/>
        <v/>
      </c>
      <c r="P80" s="191">
        <v>77</v>
      </c>
      <c r="Q80" s="315" t="str">
        <f t="shared" si="21"/>
        <v/>
      </c>
      <c r="R80" s="315" t="str">
        <f t="shared" si="21"/>
        <v>S1</v>
      </c>
      <c r="S80" s="315" t="str">
        <f t="shared" si="21"/>
        <v/>
      </c>
      <c r="T80" s="315" t="str">
        <f t="shared" si="21"/>
        <v/>
      </c>
      <c r="U80" s="315" t="str">
        <f t="shared" si="21"/>
        <v/>
      </c>
      <c r="X80" s="224" t="str">
        <f>IF('243way_Regular Symbol'!T80="","",'243way_Regular Symbol'!T80)</f>
        <v/>
      </c>
      <c r="Y80" s="224">
        <f>IF('243way_Regular Symbol'!U80="","",'243way_Regular Symbol'!U80)</f>
        <v>12</v>
      </c>
      <c r="Z80" s="224" t="str">
        <f>IF('243way_Regular Symbol'!V80="","",'243way_Regular Symbol'!V80)</f>
        <v/>
      </c>
      <c r="AA80" s="224" t="str">
        <f>IF('243way_Regular Symbol'!W80="","",'243way_Regular Symbol'!W80)</f>
        <v/>
      </c>
      <c r="AB80" s="224" t="str">
        <f>IF('243way_Regular Symbol'!X80="","",'243way_Regular Symbol'!X80)</f>
        <v/>
      </c>
      <c r="AE80" s="249" t="str">
        <f t="shared" si="22"/>
        <v/>
      </c>
      <c r="AF80" s="249" t="str">
        <f t="shared" si="22"/>
        <v>輪迴門</v>
      </c>
      <c r="AG80" s="249" t="str">
        <f t="shared" si="22"/>
        <v/>
      </c>
      <c r="AH80" s="249" t="str">
        <f t="shared" si="22"/>
        <v/>
      </c>
      <c r="AI80" s="249" t="str">
        <f t="shared" si="22"/>
        <v/>
      </c>
      <c r="AJ80" s="191"/>
      <c r="AK80" s="191"/>
    </row>
    <row r="81" spans="12:37" ht="18">
      <c r="L81" s="191">
        <v>78</v>
      </c>
      <c r="M81" s="315" t="str">
        <f t="shared" si="23"/>
        <v/>
      </c>
      <c r="N81" s="315" t="str">
        <f t="shared" si="23"/>
        <v/>
      </c>
      <c r="P81" s="191">
        <v>78</v>
      </c>
      <c r="Q81" s="315" t="str">
        <f t="shared" si="21"/>
        <v/>
      </c>
      <c r="R81" s="315" t="str">
        <f t="shared" si="21"/>
        <v>Q</v>
      </c>
      <c r="S81" s="315" t="str">
        <f t="shared" si="21"/>
        <v/>
      </c>
      <c r="T81" s="315" t="str">
        <f t="shared" si="21"/>
        <v/>
      </c>
      <c r="U81" s="315" t="str">
        <f t="shared" si="21"/>
        <v/>
      </c>
      <c r="X81" s="224" t="str">
        <f>IF('243way_Regular Symbol'!T81="","",'243way_Regular Symbol'!T81)</f>
        <v/>
      </c>
      <c r="Y81" s="224">
        <f>IF('243way_Regular Symbol'!U81="","",'243way_Regular Symbol'!U81)</f>
        <v>8</v>
      </c>
      <c r="Z81" s="224" t="str">
        <f>IF('243way_Regular Symbol'!V81="","",'243way_Regular Symbol'!V81)</f>
        <v/>
      </c>
      <c r="AA81" s="224" t="str">
        <f>IF('243way_Regular Symbol'!W81="","",'243way_Regular Symbol'!W81)</f>
        <v/>
      </c>
      <c r="AB81" s="224" t="str">
        <f>IF('243way_Regular Symbol'!X81="","",'243way_Regular Symbol'!X81)</f>
        <v/>
      </c>
      <c r="AE81" s="249" t="str">
        <f t="shared" si="22"/>
        <v/>
      </c>
      <c r="AF81" s="249" t="str">
        <f t="shared" si="22"/>
        <v>Ｑ</v>
      </c>
      <c r="AG81" s="249" t="str">
        <f t="shared" si="22"/>
        <v/>
      </c>
      <c r="AH81" s="249" t="str">
        <f t="shared" si="22"/>
        <v/>
      </c>
      <c r="AI81" s="249" t="str">
        <f t="shared" si="22"/>
        <v/>
      </c>
      <c r="AJ81" s="191"/>
      <c r="AK81" s="191"/>
    </row>
    <row r="82" spans="12:37" ht="18">
      <c r="L82" s="191">
        <v>79</v>
      </c>
      <c r="M82" s="315" t="str">
        <f t="shared" si="23"/>
        <v/>
      </c>
      <c r="N82" s="315" t="str">
        <f t="shared" si="23"/>
        <v/>
      </c>
      <c r="P82" s="191">
        <v>79</v>
      </c>
      <c r="Q82" s="315" t="str">
        <f t="shared" si="21"/>
        <v/>
      </c>
      <c r="R82" s="315" t="str">
        <f t="shared" si="21"/>
        <v>TE</v>
      </c>
      <c r="S82" s="315" t="str">
        <f t="shared" si="21"/>
        <v/>
      </c>
      <c r="T82" s="315" t="str">
        <f t="shared" si="21"/>
        <v/>
      </c>
      <c r="U82" s="315" t="str">
        <f t="shared" si="21"/>
        <v/>
      </c>
      <c r="X82" s="224" t="str">
        <f>IF('243way_Regular Symbol'!T82="","",'243way_Regular Symbol'!T82)</f>
        <v/>
      </c>
      <c r="Y82" s="224">
        <f>IF('243way_Regular Symbol'!U82="","",'243way_Regular Symbol'!U82)</f>
        <v>10</v>
      </c>
      <c r="Z82" s="224" t="str">
        <f>IF('243way_Regular Symbol'!V82="","",'243way_Regular Symbol'!V82)</f>
        <v/>
      </c>
      <c r="AA82" s="224" t="str">
        <f>IF('243way_Regular Symbol'!W82="","",'243way_Regular Symbol'!W82)</f>
        <v/>
      </c>
      <c r="AB82" s="224" t="str">
        <f>IF('243way_Regular Symbol'!X82="","",'243way_Regular Symbol'!X82)</f>
        <v/>
      </c>
      <c r="AE82" s="249" t="str">
        <f t="shared" si="22"/>
        <v/>
      </c>
      <c r="AF82" s="249">
        <f t="shared" si="22"/>
        <v>10</v>
      </c>
      <c r="AG82" s="249" t="str">
        <f t="shared" si="22"/>
        <v/>
      </c>
      <c r="AH82" s="249" t="str">
        <f t="shared" si="22"/>
        <v/>
      </c>
      <c r="AI82" s="249" t="str">
        <f t="shared" si="22"/>
        <v/>
      </c>
      <c r="AJ82" s="191"/>
      <c r="AK82" s="191"/>
    </row>
    <row r="83" spans="12:37" ht="18">
      <c r="L83" s="191">
        <v>80</v>
      </c>
      <c r="M83" s="315" t="str">
        <f t="shared" si="23"/>
        <v/>
      </c>
      <c r="N83" s="315" t="str">
        <f t="shared" si="23"/>
        <v/>
      </c>
      <c r="P83" s="191">
        <v>80</v>
      </c>
      <c r="Q83" s="315" t="str">
        <f t="shared" si="21"/>
        <v/>
      </c>
      <c r="R83" s="315" t="str">
        <f t="shared" si="21"/>
        <v>TE</v>
      </c>
      <c r="S83" s="315" t="str">
        <f t="shared" si="21"/>
        <v/>
      </c>
      <c r="T83" s="315" t="str">
        <f t="shared" si="21"/>
        <v/>
      </c>
      <c r="U83" s="315" t="str">
        <f t="shared" si="21"/>
        <v/>
      </c>
      <c r="X83" s="224" t="str">
        <f>IF('243way_Regular Symbol'!T83="","",'243way_Regular Symbol'!T83)</f>
        <v/>
      </c>
      <c r="Y83" s="224">
        <f>IF('243way_Regular Symbol'!U83="","",'243way_Regular Symbol'!U83)</f>
        <v>10</v>
      </c>
      <c r="Z83" s="224" t="str">
        <f>IF('243way_Regular Symbol'!V83="","",'243way_Regular Symbol'!V83)</f>
        <v/>
      </c>
      <c r="AA83" s="224" t="str">
        <f>IF('243way_Regular Symbol'!W83="","",'243way_Regular Symbol'!W83)</f>
        <v/>
      </c>
      <c r="AB83" s="224" t="str">
        <f>IF('243way_Regular Symbol'!X83="","",'243way_Regular Symbol'!X83)</f>
        <v/>
      </c>
      <c r="AE83" s="249" t="str">
        <f t="shared" si="22"/>
        <v/>
      </c>
      <c r="AF83" s="249">
        <f t="shared" si="22"/>
        <v>10</v>
      </c>
      <c r="AG83" s="249" t="str">
        <f t="shared" si="22"/>
        <v/>
      </c>
      <c r="AH83" s="249" t="str">
        <f t="shared" si="22"/>
        <v/>
      </c>
      <c r="AI83" s="249" t="str">
        <f t="shared" si="22"/>
        <v/>
      </c>
      <c r="AJ83" s="191"/>
      <c r="AK83" s="191"/>
    </row>
    <row r="84" spans="12:37" ht="18">
      <c r="L84" s="191">
        <v>81</v>
      </c>
      <c r="M84" s="315" t="str">
        <f t="shared" si="23"/>
        <v/>
      </c>
      <c r="N84" s="315" t="str">
        <f t="shared" si="23"/>
        <v/>
      </c>
      <c r="P84" s="191">
        <v>81</v>
      </c>
      <c r="Q84" s="315" t="str">
        <f t="shared" si="21"/>
        <v/>
      </c>
      <c r="R84" s="315" t="str">
        <f t="shared" si="21"/>
        <v>A</v>
      </c>
      <c r="S84" s="315" t="str">
        <f t="shared" si="21"/>
        <v/>
      </c>
      <c r="T84" s="315" t="str">
        <f t="shared" si="21"/>
        <v/>
      </c>
      <c r="U84" s="315" t="str">
        <f t="shared" si="21"/>
        <v/>
      </c>
      <c r="X84" s="224" t="str">
        <f>IF('243way_Regular Symbol'!T84="","",'243way_Regular Symbol'!T84)</f>
        <v/>
      </c>
      <c r="Y84" s="224">
        <f>IF('243way_Regular Symbol'!U84="","",'243way_Regular Symbol'!U84)</f>
        <v>6</v>
      </c>
      <c r="Z84" s="224" t="str">
        <f>IF('243way_Regular Symbol'!V84="","",'243way_Regular Symbol'!V84)</f>
        <v/>
      </c>
      <c r="AA84" s="224" t="str">
        <f>IF('243way_Regular Symbol'!W84="","",'243way_Regular Symbol'!W84)</f>
        <v/>
      </c>
      <c r="AB84" s="224" t="str">
        <f>IF('243way_Regular Symbol'!X84="","",'243way_Regular Symbol'!X84)</f>
        <v/>
      </c>
      <c r="AE84" s="249" t="str">
        <f t="shared" si="22"/>
        <v/>
      </c>
      <c r="AF84" s="249" t="str">
        <f t="shared" si="22"/>
        <v>Ａ</v>
      </c>
      <c r="AG84" s="249" t="str">
        <f t="shared" si="22"/>
        <v/>
      </c>
      <c r="AH84" s="249" t="str">
        <f t="shared" si="22"/>
        <v/>
      </c>
      <c r="AI84" s="249" t="str">
        <f t="shared" si="22"/>
        <v/>
      </c>
      <c r="AJ84" s="191"/>
      <c r="AK84" s="191"/>
    </row>
    <row r="85" spans="12:37" ht="18">
      <c r="L85" s="191">
        <v>82</v>
      </c>
      <c r="M85" s="315" t="str">
        <f t="shared" si="23"/>
        <v/>
      </c>
      <c r="N85" s="315" t="str">
        <f t="shared" si="23"/>
        <v/>
      </c>
      <c r="P85" s="191">
        <v>82</v>
      </c>
      <c r="Q85" s="315" t="str">
        <f t="shared" si="21"/>
        <v/>
      </c>
      <c r="R85" s="315" t="str">
        <f t="shared" si="21"/>
        <v/>
      </c>
      <c r="S85" s="315" t="str">
        <f t="shared" si="21"/>
        <v/>
      </c>
      <c r="T85" s="315" t="str">
        <f t="shared" si="21"/>
        <v/>
      </c>
      <c r="U85" s="315" t="str">
        <f t="shared" si="21"/>
        <v/>
      </c>
      <c r="X85" s="224" t="str">
        <f>IF('243way_Regular Symbol'!T85="","",'243way_Regular Symbol'!T85)</f>
        <v/>
      </c>
      <c r="Y85" s="224" t="str">
        <f>IF('243way_Regular Symbol'!U85="","",'243way_Regular Symbol'!U85)</f>
        <v/>
      </c>
      <c r="Z85" s="224" t="str">
        <f>IF('243way_Regular Symbol'!V85="","",'243way_Regular Symbol'!V85)</f>
        <v/>
      </c>
      <c r="AA85" s="224" t="str">
        <f>IF('243way_Regular Symbol'!W85="","",'243way_Regular Symbol'!W85)</f>
        <v/>
      </c>
      <c r="AB85" s="224" t="str">
        <f>IF('243way_Regular Symbol'!X85="","",'243way_Regular Symbol'!X85)</f>
        <v/>
      </c>
      <c r="AE85" s="249" t="str">
        <f t="shared" si="22"/>
        <v/>
      </c>
      <c r="AF85" s="249" t="str">
        <f t="shared" si="22"/>
        <v/>
      </c>
      <c r="AG85" s="249" t="str">
        <f t="shared" si="22"/>
        <v/>
      </c>
      <c r="AH85" s="249" t="str">
        <f t="shared" si="22"/>
        <v/>
      </c>
      <c r="AI85" s="249" t="str">
        <f t="shared" si="22"/>
        <v/>
      </c>
      <c r="AJ85" s="191"/>
      <c r="AK85" s="191"/>
    </row>
    <row r="86" spans="12:37" ht="18">
      <c r="L86" s="191">
        <v>83</v>
      </c>
      <c r="M86" s="315" t="str">
        <f t="shared" si="23"/>
        <v/>
      </c>
      <c r="N86" s="315" t="str">
        <f t="shared" si="23"/>
        <v/>
      </c>
      <c r="P86" s="191">
        <v>83</v>
      </c>
      <c r="Q86" s="315" t="str">
        <f t="shared" si="21"/>
        <v/>
      </c>
      <c r="R86" s="315" t="str">
        <f t="shared" si="21"/>
        <v/>
      </c>
      <c r="S86" s="315" t="str">
        <f t="shared" si="21"/>
        <v/>
      </c>
      <c r="T86" s="315" t="str">
        <f t="shared" si="21"/>
        <v/>
      </c>
      <c r="U86" s="315" t="str">
        <f t="shared" si="21"/>
        <v/>
      </c>
      <c r="X86" s="224" t="str">
        <f>IF('243way_Regular Symbol'!T86="","",'243way_Regular Symbol'!T86)</f>
        <v/>
      </c>
      <c r="Y86" s="224" t="str">
        <f>IF('243way_Regular Symbol'!U86="","",'243way_Regular Symbol'!U86)</f>
        <v/>
      </c>
      <c r="Z86" s="224" t="str">
        <f>IF('243way_Regular Symbol'!V86="","",'243way_Regular Symbol'!V86)</f>
        <v/>
      </c>
      <c r="AA86" s="224" t="str">
        <f>IF('243way_Regular Symbol'!W86="","",'243way_Regular Symbol'!W86)</f>
        <v/>
      </c>
      <c r="AB86" s="224" t="str">
        <f>IF('243way_Regular Symbol'!X86="","",'243way_Regular Symbol'!X86)</f>
        <v/>
      </c>
      <c r="AE86" s="249" t="str">
        <f t="shared" si="22"/>
        <v/>
      </c>
      <c r="AF86" s="249" t="str">
        <f t="shared" si="22"/>
        <v/>
      </c>
      <c r="AG86" s="249" t="str">
        <f t="shared" si="22"/>
        <v/>
      </c>
      <c r="AH86" s="249" t="str">
        <f t="shared" si="22"/>
        <v/>
      </c>
      <c r="AI86" s="249" t="str">
        <f t="shared" si="22"/>
        <v/>
      </c>
      <c r="AJ86" s="191"/>
      <c r="AK86" s="191"/>
    </row>
    <row r="87" spans="12:37" ht="18">
      <c r="L87" s="191">
        <v>84</v>
      </c>
      <c r="M87" s="315" t="str">
        <f t="shared" si="23"/>
        <v/>
      </c>
      <c r="N87" s="315" t="str">
        <f t="shared" si="23"/>
        <v/>
      </c>
      <c r="P87" s="191">
        <v>84</v>
      </c>
      <c r="Q87" s="315" t="str">
        <f t="shared" si="21"/>
        <v/>
      </c>
      <c r="R87" s="315" t="str">
        <f t="shared" si="21"/>
        <v/>
      </c>
      <c r="S87" s="315" t="str">
        <f t="shared" si="21"/>
        <v/>
      </c>
      <c r="T87" s="315" t="str">
        <f t="shared" si="21"/>
        <v/>
      </c>
      <c r="U87" s="315" t="str">
        <f t="shared" si="21"/>
        <v/>
      </c>
      <c r="X87" s="224" t="str">
        <f>IF('243way_Regular Symbol'!T87="","",'243way_Regular Symbol'!T87)</f>
        <v/>
      </c>
      <c r="Y87" s="224" t="str">
        <f>IF('243way_Regular Symbol'!U87="","",'243way_Regular Symbol'!U87)</f>
        <v/>
      </c>
      <c r="Z87" s="224" t="str">
        <f>IF('243way_Regular Symbol'!V87="","",'243way_Regular Symbol'!V87)</f>
        <v/>
      </c>
      <c r="AA87" s="224" t="str">
        <f>IF('243way_Regular Symbol'!W87="","",'243way_Regular Symbol'!W87)</f>
        <v/>
      </c>
      <c r="AB87" s="224" t="str">
        <f>IF('243way_Regular Symbol'!X87="","",'243way_Regular Symbol'!X87)</f>
        <v/>
      </c>
      <c r="AE87" s="249" t="str">
        <f t="shared" si="22"/>
        <v/>
      </c>
      <c r="AF87" s="249" t="str">
        <f t="shared" si="22"/>
        <v/>
      </c>
      <c r="AG87" s="249" t="str">
        <f t="shared" si="22"/>
        <v/>
      </c>
      <c r="AH87" s="249" t="str">
        <f t="shared" si="22"/>
        <v/>
      </c>
      <c r="AI87" s="249" t="str">
        <f t="shared" si="22"/>
        <v/>
      </c>
      <c r="AJ87" s="191"/>
      <c r="AK87" s="191"/>
    </row>
    <row r="88" spans="12:37">
      <c r="X88" s="224" t="str">
        <f>IF('243way_Regular Symbol'!T88="","",'243way_Regular Symbol'!T88)</f>
        <v/>
      </c>
      <c r="Y88" s="224" t="str">
        <f>IF('243way_Regular Symbol'!U88="","",'243way_Regular Symbol'!U88)</f>
        <v/>
      </c>
      <c r="Z88" s="224" t="str">
        <f>IF('243way_Regular Symbol'!V88="","",'243way_Regular Symbol'!V88)</f>
        <v/>
      </c>
      <c r="AA88" s="224" t="str">
        <f>IF('243way_Regular Symbol'!W88="","",'243way_Regular Symbol'!W88)</f>
        <v/>
      </c>
      <c r="AB88" s="224" t="str">
        <f>IF('243way_Regular Symbol'!X88="","",'243way_Regular Symbol'!X88)</f>
        <v/>
      </c>
      <c r="AE88" s="249" t="str">
        <f t="shared" si="22"/>
        <v/>
      </c>
      <c r="AF88" s="249" t="str">
        <f t="shared" si="22"/>
        <v/>
      </c>
      <c r="AG88" s="249" t="str">
        <f t="shared" si="22"/>
        <v/>
      </c>
      <c r="AH88" s="249" t="str">
        <f t="shared" si="22"/>
        <v/>
      </c>
      <c r="AI88" s="249" t="str">
        <f t="shared" si="22"/>
        <v/>
      </c>
      <c r="AJ88" s="191"/>
      <c r="AK88" s="191"/>
    </row>
    <row r="89" spans="12:37">
      <c r="AE89" s="249" t="str">
        <f t="shared" si="22"/>
        <v/>
      </c>
      <c r="AF89" s="249" t="str">
        <f t="shared" si="22"/>
        <v/>
      </c>
      <c r="AG89" s="249" t="str">
        <f t="shared" si="22"/>
        <v/>
      </c>
      <c r="AH89" s="249" t="str">
        <f t="shared" si="22"/>
        <v/>
      </c>
      <c r="AI89" s="249" t="str">
        <f t="shared" si="22"/>
        <v/>
      </c>
      <c r="AJ89" s="191"/>
      <c r="AK89" s="191"/>
    </row>
    <row r="90" spans="12:37">
      <c r="AE90" s="249" t="str">
        <f t="shared" si="22"/>
        <v/>
      </c>
      <c r="AF90" s="249" t="str">
        <f t="shared" si="22"/>
        <v/>
      </c>
      <c r="AG90" s="249" t="str">
        <f t="shared" si="22"/>
        <v/>
      </c>
      <c r="AH90" s="249" t="str">
        <f t="shared" si="22"/>
        <v/>
      </c>
      <c r="AI90" s="249" t="str">
        <f t="shared" si="22"/>
        <v/>
      </c>
      <c r="AJ90" s="191"/>
      <c r="AK90" s="191"/>
    </row>
    <row r="91" spans="12:37">
      <c r="AF91" s="191"/>
      <c r="AG91" s="191"/>
      <c r="AH91" s="191"/>
      <c r="AI91" s="191"/>
      <c r="AJ91" s="191"/>
      <c r="AK91" s="191"/>
    </row>
    <row r="92" spans="12:37">
      <c r="AF92" s="191"/>
      <c r="AG92" s="191"/>
      <c r="AH92" s="191"/>
      <c r="AI92" s="191"/>
      <c r="AJ92" s="191"/>
      <c r="AK92" s="191"/>
    </row>
    <row r="93" spans="12:37">
      <c r="AF93" s="191"/>
      <c r="AG93" s="191"/>
      <c r="AH93" s="191"/>
      <c r="AI93" s="191"/>
      <c r="AJ93" s="191"/>
      <c r="AK93" s="191"/>
    </row>
    <row r="94" spans="12:37">
      <c r="AF94" s="191"/>
      <c r="AG94" s="191"/>
      <c r="AH94" s="191"/>
      <c r="AI94" s="191"/>
      <c r="AJ94" s="191"/>
      <c r="AK94" s="191"/>
    </row>
    <row r="95" spans="12:37">
      <c r="AF95" s="191"/>
      <c r="AG95" s="191"/>
      <c r="AH95" s="191"/>
      <c r="AI95" s="191"/>
      <c r="AJ95" s="191"/>
      <c r="AK95" s="191"/>
    </row>
    <row r="96" spans="12:37">
      <c r="AF96" s="191"/>
      <c r="AG96" s="191"/>
      <c r="AH96" s="191"/>
      <c r="AI96" s="191"/>
      <c r="AJ96" s="191"/>
      <c r="AK96" s="191"/>
    </row>
    <row r="97" spans="32:37">
      <c r="AF97" s="191"/>
      <c r="AG97" s="191"/>
      <c r="AH97" s="191"/>
      <c r="AI97" s="191"/>
      <c r="AJ97" s="191"/>
      <c r="AK97" s="191"/>
    </row>
    <row r="98" spans="32:37">
      <c r="AF98" s="191"/>
      <c r="AG98" s="191"/>
      <c r="AH98" s="191"/>
      <c r="AI98" s="191"/>
      <c r="AJ98" s="191"/>
      <c r="AK98" s="191"/>
    </row>
    <row r="99" spans="32:37">
      <c r="AF99" s="191"/>
      <c r="AG99" s="191"/>
      <c r="AH99" s="191"/>
      <c r="AI99" s="191"/>
      <c r="AJ99" s="191"/>
      <c r="AK99" s="191"/>
    </row>
    <row r="100" spans="32:37">
      <c r="AF100" s="191"/>
      <c r="AG100" s="191"/>
      <c r="AH100" s="191"/>
      <c r="AI100" s="191"/>
      <c r="AJ100" s="191"/>
      <c r="AK100" s="1"/>
    </row>
    <row r="101" spans="32:37">
      <c r="AF101" s="191"/>
      <c r="AG101" s="191"/>
      <c r="AH101" s="191"/>
      <c r="AI101" s="191"/>
      <c r="AJ101" s="191"/>
      <c r="AK101" s="1"/>
    </row>
    <row r="102" spans="32:37">
      <c r="AF102" s="191"/>
      <c r="AG102" s="191"/>
      <c r="AH102" s="191"/>
      <c r="AI102" s="191"/>
      <c r="AJ102" s="191"/>
      <c r="AK102" s="191"/>
    </row>
    <row r="103" spans="32:37">
      <c r="AF103" s="191"/>
      <c r="AG103" s="191"/>
      <c r="AH103" s="191"/>
      <c r="AI103" s="191"/>
      <c r="AJ103" s="191"/>
      <c r="AK103" s="191"/>
    </row>
    <row r="104" spans="32:37">
      <c r="AF104" s="191"/>
      <c r="AG104" s="191"/>
      <c r="AH104" s="191"/>
      <c r="AI104" s="191"/>
      <c r="AJ104" s="191"/>
      <c r="AK104" s="191"/>
    </row>
    <row r="105" spans="32:37">
      <c r="AF105" s="191"/>
      <c r="AG105" s="191"/>
      <c r="AH105" s="191"/>
      <c r="AI105" s="191"/>
      <c r="AJ105" s="191"/>
      <c r="AK105" s="191"/>
    </row>
    <row r="106" spans="32:37">
      <c r="AF106" s="191"/>
      <c r="AG106" s="191"/>
      <c r="AH106" s="191"/>
      <c r="AI106" s="191"/>
      <c r="AJ106" s="191"/>
      <c r="AK106" s="191"/>
    </row>
    <row r="107" spans="32:37">
      <c r="AF107" s="191"/>
      <c r="AG107" s="191"/>
      <c r="AH107" s="191"/>
      <c r="AI107" s="191"/>
      <c r="AJ107" s="191"/>
      <c r="AK107" s="191"/>
    </row>
    <row r="108" spans="32:37">
      <c r="AF108" s="191"/>
      <c r="AG108" s="191"/>
      <c r="AH108" s="191"/>
      <c r="AI108" s="191"/>
      <c r="AJ108" s="191"/>
      <c r="AK108" s="191"/>
    </row>
    <row r="109" spans="32:37">
      <c r="AF109" s="191"/>
      <c r="AG109" s="191"/>
      <c r="AH109" s="191"/>
      <c r="AI109" s="191"/>
      <c r="AJ109" s="191"/>
      <c r="AK109" s="191"/>
    </row>
    <row r="110" spans="32:37">
      <c r="AF110" s="191"/>
      <c r="AG110" s="191"/>
      <c r="AH110" s="191"/>
      <c r="AI110" s="191"/>
      <c r="AJ110" s="191"/>
      <c r="AK110" s="191"/>
    </row>
    <row r="111" spans="32:37">
      <c r="AF111" s="191"/>
      <c r="AH111" s="191"/>
      <c r="AI111" s="191"/>
      <c r="AJ111" s="191"/>
      <c r="AK111" s="191"/>
    </row>
    <row r="112" spans="32:37">
      <c r="AF112" s="191"/>
      <c r="AH112" s="191"/>
      <c r="AI112" s="191"/>
      <c r="AJ112" s="191"/>
      <c r="AK112" s="191"/>
    </row>
    <row r="113" spans="32:37">
      <c r="AF113" s="191"/>
      <c r="AH113" s="191"/>
      <c r="AI113" s="191"/>
      <c r="AJ113" s="191"/>
      <c r="AK113" s="191"/>
    </row>
  </sheetData>
  <dataConsolidate/>
  <mergeCells count="1">
    <mergeCell ref="F46:H46"/>
  </mergeCells>
  <phoneticPr fontId="1" type="noConversion"/>
  <conditionalFormatting sqref="V3:V45">
    <cfRule type="cellIs" dxfId="1915" priority="134" operator="equal">
      <formula>"WW"</formula>
    </cfRule>
    <cfRule type="cellIs" dxfId="1914" priority="135" operator="equal">
      <formula>"S1"</formula>
    </cfRule>
    <cfRule type="cellIs" dxfId="1913" priority="136" operator="equal">
      <formula>"M5"</formula>
    </cfRule>
    <cfRule type="cellIs" dxfId="1912" priority="137" operator="equal">
      <formula>"M4"</formula>
    </cfRule>
    <cfRule type="cellIs" dxfId="1911" priority="138" operator="equal">
      <formula>"M3"</formula>
    </cfRule>
    <cfRule type="cellIs" dxfId="1910" priority="139" operator="equal">
      <formula>"M2"</formula>
    </cfRule>
    <cfRule type="cellIs" dxfId="1909" priority="140" operator="equal">
      <formula>"M1"</formula>
    </cfRule>
  </conditionalFormatting>
  <conditionalFormatting sqref="Q3:U87 C21:C31">
    <cfRule type="cellIs" dxfId="1908" priority="126" operator="equal">
      <formula>"S2"</formula>
    </cfRule>
    <cfRule type="cellIs" dxfId="1907" priority="127" operator="equal">
      <formula>"WW"</formula>
    </cfRule>
    <cfRule type="cellIs" dxfId="1906" priority="128" operator="equal">
      <formula>"S1"</formula>
    </cfRule>
    <cfRule type="cellIs" dxfId="1905" priority="129" operator="equal">
      <formula>"M5"</formula>
    </cfRule>
    <cfRule type="cellIs" dxfId="1904" priority="130" operator="equal">
      <formula>"M4"</formula>
    </cfRule>
    <cfRule type="cellIs" dxfId="1903" priority="131" operator="equal">
      <formula>"M3"</formula>
    </cfRule>
    <cfRule type="cellIs" dxfId="1902" priority="132" operator="equal">
      <formula>"M2"</formula>
    </cfRule>
    <cfRule type="cellIs" dxfId="1901" priority="133" operator="equal">
      <formula>"M1"</formula>
    </cfRule>
  </conditionalFormatting>
  <conditionalFormatting sqref="Q3:U94">
    <cfRule type="containsText" dxfId="1900" priority="56" operator="containsText" text="BN">
      <formula>NOT(ISERROR(SEARCH("BN",Q3)))</formula>
    </cfRule>
    <cfRule type="containsText" dxfId="1899" priority="57" operator="containsText" text="BN">
      <formula>NOT(ISERROR(SEARCH("BN",Q3)))</formula>
    </cfRule>
    <cfRule type="cellIs" dxfId="1898" priority="119" operator="equal">
      <formula>"M5"</formula>
    </cfRule>
    <cfRule type="cellIs" dxfId="1897" priority="120" operator="equal">
      <formula>"M4"</formula>
    </cfRule>
    <cfRule type="cellIs" dxfId="1896" priority="121" operator="equal">
      <formula>"M3"</formula>
    </cfRule>
    <cfRule type="cellIs" dxfId="1895" priority="122" operator="equal">
      <formula>"M2"</formula>
    </cfRule>
    <cfRule type="cellIs" dxfId="1894" priority="123" operator="equal">
      <formula>"M1"</formula>
    </cfRule>
    <cfRule type="cellIs" dxfId="1893" priority="124" operator="equal">
      <formula>"WW"</formula>
    </cfRule>
    <cfRule type="cellIs" dxfId="1892" priority="125" operator="equal">
      <formula>"S1"</formula>
    </cfRule>
  </conditionalFormatting>
  <conditionalFormatting sqref="B14">
    <cfRule type="cellIs" dxfId="1891" priority="111" operator="equal">
      <formula>"S2"</formula>
    </cfRule>
    <cfRule type="cellIs" dxfId="1890" priority="112" operator="equal">
      <formula>"WW"</formula>
    </cfRule>
    <cfRule type="cellIs" dxfId="1889" priority="113" operator="equal">
      <formula>"S1"</formula>
    </cfRule>
    <cfRule type="cellIs" dxfId="1888" priority="114" operator="equal">
      <formula>"M5"</formula>
    </cfRule>
    <cfRule type="cellIs" dxfId="1887" priority="115" operator="equal">
      <formula>"M4"</formula>
    </cfRule>
    <cfRule type="cellIs" dxfId="1886" priority="116" operator="equal">
      <formula>"M3"</formula>
    </cfRule>
    <cfRule type="cellIs" dxfId="1885" priority="117" operator="equal">
      <formula>"M2"</formula>
    </cfRule>
    <cfRule type="cellIs" dxfId="1884" priority="118" operator="equal">
      <formula>"M1"</formula>
    </cfRule>
  </conditionalFormatting>
  <conditionalFormatting sqref="B14 C21:C31">
    <cfRule type="cellIs" dxfId="1883" priority="104" operator="equal">
      <formula>"M5"</formula>
    </cfRule>
    <cfRule type="cellIs" dxfId="1882" priority="105" operator="equal">
      <formula>"M4"</formula>
    </cfRule>
    <cfRule type="cellIs" dxfId="1881" priority="106" operator="equal">
      <formula>"M3"</formula>
    </cfRule>
    <cfRule type="cellIs" dxfId="1880" priority="107" operator="equal">
      <formula>"M2"</formula>
    </cfRule>
    <cfRule type="cellIs" dxfId="1879" priority="108" operator="equal">
      <formula>"M1"</formula>
    </cfRule>
    <cfRule type="cellIs" dxfId="1878" priority="109" operator="equal">
      <formula>"WW"</formula>
    </cfRule>
    <cfRule type="cellIs" dxfId="1877" priority="110" operator="equal">
      <formula>"S1"</formula>
    </cfRule>
  </conditionalFormatting>
  <conditionalFormatting sqref="B15">
    <cfRule type="cellIs" dxfId="1876" priority="96" operator="equal">
      <formula>"S2"</formula>
    </cfRule>
    <cfRule type="cellIs" dxfId="1875" priority="97" operator="equal">
      <formula>"WW"</formula>
    </cfRule>
    <cfRule type="cellIs" dxfId="1874" priority="98" operator="equal">
      <formula>"S1"</formula>
    </cfRule>
    <cfRule type="cellIs" dxfId="1873" priority="99" operator="equal">
      <formula>"M5"</formula>
    </cfRule>
    <cfRule type="cellIs" dxfId="1872" priority="100" operator="equal">
      <formula>"M4"</formula>
    </cfRule>
    <cfRule type="cellIs" dxfId="1871" priority="101" operator="equal">
      <formula>"M3"</formula>
    </cfRule>
    <cfRule type="cellIs" dxfId="1870" priority="102" operator="equal">
      <formula>"M2"</formula>
    </cfRule>
    <cfRule type="cellIs" dxfId="1869" priority="103" operator="equal">
      <formula>"M1"</formula>
    </cfRule>
  </conditionalFormatting>
  <conditionalFormatting sqref="B15">
    <cfRule type="cellIs" dxfId="1868" priority="89" operator="equal">
      <formula>"M5"</formula>
    </cfRule>
    <cfRule type="cellIs" dxfId="1867" priority="90" operator="equal">
      <formula>"M4"</formula>
    </cfRule>
    <cfRule type="cellIs" dxfId="1866" priority="91" operator="equal">
      <formula>"M3"</formula>
    </cfRule>
    <cfRule type="cellIs" dxfId="1865" priority="92" operator="equal">
      <formula>"M2"</formula>
    </cfRule>
    <cfRule type="cellIs" dxfId="1864" priority="93" operator="equal">
      <formula>"M1"</formula>
    </cfRule>
    <cfRule type="cellIs" dxfId="1863" priority="94" operator="equal">
      <formula>"WW"</formula>
    </cfRule>
    <cfRule type="cellIs" dxfId="1862" priority="95" operator="equal">
      <formula>"S1"</formula>
    </cfRule>
  </conditionalFormatting>
  <conditionalFormatting sqref="AG91:AG110 AH102:AK113 AH91:AJ101 AK60:AK99 AJ55:AK59 AJ60:AJ90">
    <cfRule type="cellIs" dxfId="1861" priority="81" operator="equal">
      <formula>"S2"</formula>
    </cfRule>
    <cfRule type="cellIs" dxfId="1860" priority="82" operator="equal">
      <formula>"WW"</formula>
    </cfRule>
    <cfRule type="cellIs" dxfId="1859" priority="83" operator="equal">
      <formula>"S1"</formula>
    </cfRule>
    <cfRule type="cellIs" dxfId="1858" priority="84" operator="equal">
      <formula>"M5"</formula>
    </cfRule>
    <cfRule type="cellIs" dxfId="1857" priority="85" operator="equal">
      <formula>"M4"</formula>
    </cfRule>
    <cfRule type="cellIs" dxfId="1856" priority="86" operator="equal">
      <formula>"M3"</formula>
    </cfRule>
    <cfRule type="cellIs" dxfId="1855" priority="87" operator="equal">
      <formula>"M2"</formula>
    </cfRule>
    <cfRule type="cellIs" dxfId="1854" priority="88" operator="equal">
      <formula>"M1"</formula>
    </cfRule>
  </conditionalFormatting>
  <conditionalFormatting sqref="AG91:AG110 AH102:AK113 AH91:AJ101 AK60:AK99 AJ55:AK59 AJ60:AJ90">
    <cfRule type="cellIs" dxfId="1853" priority="74" operator="equal">
      <formula>"M5"</formula>
    </cfRule>
    <cfRule type="cellIs" dxfId="1852" priority="75" operator="equal">
      <formula>"M4"</formula>
    </cfRule>
    <cfRule type="cellIs" dxfId="1851" priority="76" operator="equal">
      <formula>"M3"</formula>
    </cfRule>
    <cfRule type="cellIs" dxfId="1850" priority="77" operator="equal">
      <formula>"M2"</formula>
    </cfRule>
    <cfRule type="cellIs" dxfId="1849" priority="78" operator="equal">
      <formula>"M1"</formula>
    </cfRule>
    <cfRule type="cellIs" dxfId="1848" priority="79" operator="equal">
      <formula>"WW"</formula>
    </cfRule>
    <cfRule type="cellIs" dxfId="1847" priority="80" operator="equal">
      <formula>"S1"</formula>
    </cfRule>
  </conditionalFormatting>
  <conditionalFormatting sqref="Q3:U87">
    <cfRule type="beginsWith" dxfId="1846" priority="73" operator="beginsWith" text="M6">
      <formula>LEFT(Q3,LEN("M6"))="M6"</formula>
    </cfRule>
  </conditionalFormatting>
  <conditionalFormatting sqref="B32">
    <cfRule type="cellIs" dxfId="1845" priority="65" operator="equal">
      <formula>"S2"</formula>
    </cfRule>
    <cfRule type="cellIs" dxfId="1844" priority="66" operator="equal">
      <formula>"WW"</formula>
    </cfRule>
    <cfRule type="cellIs" dxfId="1843" priority="67" operator="equal">
      <formula>"S1"</formula>
    </cfRule>
    <cfRule type="cellIs" dxfId="1842" priority="68" operator="equal">
      <formula>"M5"</formula>
    </cfRule>
    <cfRule type="cellIs" dxfId="1841" priority="69" operator="equal">
      <formula>"M4"</formula>
    </cfRule>
    <cfRule type="cellIs" dxfId="1840" priority="70" operator="equal">
      <formula>"M3"</formula>
    </cfRule>
    <cfRule type="cellIs" dxfId="1839" priority="71" operator="equal">
      <formula>"M2"</formula>
    </cfRule>
    <cfRule type="cellIs" dxfId="1838" priority="72" operator="equal">
      <formula>"M1"</formula>
    </cfRule>
  </conditionalFormatting>
  <conditionalFormatting sqref="B32">
    <cfRule type="cellIs" dxfId="1837" priority="58" operator="equal">
      <formula>"M5"</formula>
    </cfRule>
    <cfRule type="cellIs" dxfId="1836" priority="59" operator="equal">
      <formula>"M4"</formula>
    </cfRule>
    <cfRule type="cellIs" dxfId="1835" priority="60" operator="equal">
      <formula>"M3"</formula>
    </cfRule>
    <cfRule type="cellIs" dxfId="1834" priority="61" operator="equal">
      <formula>"M2"</formula>
    </cfRule>
    <cfRule type="cellIs" dxfId="1833" priority="62" operator="equal">
      <formula>"M1"</formula>
    </cfRule>
    <cfRule type="cellIs" dxfId="1832" priority="63" operator="equal">
      <formula>"WW"</formula>
    </cfRule>
    <cfRule type="cellIs" dxfId="1831" priority="64" operator="equal">
      <formula>"S1"</formula>
    </cfRule>
  </conditionalFormatting>
  <conditionalFormatting sqref="M3:N87">
    <cfRule type="cellIs" dxfId="1830" priority="48" operator="equal">
      <formula>"S2"</formula>
    </cfRule>
    <cfRule type="cellIs" dxfId="1829" priority="49" operator="equal">
      <formula>"WW"</formula>
    </cfRule>
    <cfRule type="cellIs" dxfId="1828" priority="50" operator="equal">
      <formula>"S1"</formula>
    </cfRule>
    <cfRule type="cellIs" dxfId="1827" priority="51" operator="equal">
      <formula>"M5"</formula>
    </cfRule>
    <cfRule type="cellIs" dxfId="1826" priority="52" operator="equal">
      <formula>"M4"</formula>
    </cfRule>
    <cfRule type="cellIs" dxfId="1825" priority="53" operator="equal">
      <formula>"M3"</formula>
    </cfRule>
    <cfRule type="cellIs" dxfId="1824" priority="54" operator="equal">
      <formula>"M2"</formula>
    </cfRule>
    <cfRule type="cellIs" dxfId="1823" priority="55" operator="equal">
      <formula>"M1"</formula>
    </cfRule>
  </conditionalFormatting>
  <conditionalFormatting sqref="M3:N87">
    <cfRule type="containsText" dxfId="1822" priority="38" operator="containsText" text="BN">
      <formula>NOT(ISERROR(SEARCH("BN",M3)))</formula>
    </cfRule>
    <cfRule type="containsText" dxfId="1821" priority="39" operator="containsText" text="BN">
      <formula>NOT(ISERROR(SEARCH("BN",M3)))</formula>
    </cfRule>
    <cfRule type="cellIs" dxfId="1820" priority="41" operator="equal">
      <formula>"M5"</formula>
    </cfRule>
    <cfRule type="cellIs" dxfId="1819" priority="42" operator="equal">
      <formula>"M4"</formula>
    </cfRule>
    <cfRule type="cellIs" dxfId="1818" priority="43" operator="equal">
      <formula>"M3"</formula>
    </cfRule>
    <cfRule type="cellIs" dxfId="1817" priority="44" operator="equal">
      <formula>"M2"</formula>
    </cfRule>
    <cfRule type="cellIs" dxfId="1816" priority="45" operator="equal">
      <formula>"M1"</formula>
    </cfRule>
    <cfRule type="cellIs" dxfId="1815" priority="46" operator="equal">
      <formula>"WW"</formula>
    </cfRule>
    <cfRule type="cellIs" dxfId="1814" priority="47" operator="equal">
      <formula>"S1"</formula>
    </cfRule>
  </conditionalFormatting>
  <conditionalFormatting sqref="M3:N87">
    <cfRule type="beginsWith" dxfId="1813" priority="40" operator="beginsWith" text="M6">
      <formula>LEFT(M3,LEN("M6"))="M6"</formula>
    </cfRule>
  </conditionalFormatting>
  <conditionalFormatting sqref="O3:O45">
    <cfRule type="cellIs" dxfId="1812" priority="31" operator="equal">
      <formula>"WW"</formula>
    </cfRule>
    <cfRule type="cellIs" dxfId="1811" priority="32" operator="equal">
      <formula>"S1"</formula>
    </cfRule>
    <cfRule type="cellIs" dxfId="1810" priority="33" operator="equal">
      <formula>"M5"</formula>
    </cfRule>
    <cfRule type="cellIs" dxfId="1809" priority="34" operator="equal">
      <formula>"M4"</formula>
    </cfRule>
    <cfRule type="cellIs" dxfId="1808" priority="35" operator="equal">
      <formula>"M3"</formula>
    </cfRule>
    <cfRule type="cellIs" dxfId="1807" priority="36" operator="equal">
      <formula>"M2"</formula>
    </cfRule>
    <cfRule type="cellIs" dxfId="1806" priority="37" operator="equal">
      <formula>"M1"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5C93-A40B-5A48-9335-0D941EEF6F78}">
  <dimension ref="A1:CY109"/>
  <sheetViews>
    <sheetView zoomScale="141" workbookViewId="0">
      <pane xSplit="6" topLeftCell="G1" activePane="topRight" state="frozen"/>
      <selection pane="topRight" activeCell="CW4" sqref="CW4:CY109"/>
    </sheetView>
  </sheetViews>
  <sheetFormatPr baseColWidth="10" defaultRowHeight="15"/>
  <cols>
    <col min="1" max="1" width="7.5" style="268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7" max="16384" width="10.83203125" style="224"/>
  </cols>
  <sheetData>
    <row r="1" spans="1:103" ht="16" thickBot="1">
      <c r="O1" s="341" t="s">
        <v>146</v>
      </c>
      <c r="P1" s="342" t="s">
        <v>149</v>
      </c>
      <c r="Q1" s="342"/>
      <c r="R1" s="342"/>
      <c r="S1" s="343"/>
      <c r="U1" s="341" t="s">
        <v>253</v>
      </c>
      <c r="V1" s="342" t="s">
        <v>150</v>
      </c>
      <c r="W1" s="342"/>
      <c r="X1" s="342"/>
      <c r="Y1" s="343"/>
      <c r="AA1" s="341" t="s">
        <v>253</v>
      </c>
      <c r="AB1" s="342" t="s">
        <v>151</v>
      </c>
      <c r="AC1" s="342"/>
      <c r="AD1" s="342"/>
      <c r="AE1" s="343"/>
      <c r="AG1" s="341" t="s">
        <v>253</v>
      </c>
      <c r="AH1" s="342" t="s">
        <v>152</v>
      </c>
      <c r="AI1" s="342"/>
      <c r="AJ1" s="342"/>
      <c r="AK1" s="343"/>
      <c r="AM1" s="341" t="s">
        <v>253</v>
      </c>
      <c r="AN1" s="342" t="s">
        <v>118</v>
      </c>
      <c r="AO1" s="342"/>
      <c r="AP1" s="342"/>
      <c r="AQ1" s="343"/>
      <c r="AS1" s="341" t="s">
        <v>253</v>
      </c>
      <c r="AT1" s="342" t="s">
        <v>125</v>
      </c>
      <c r="AU1" s="342"/>
      <c r="AV1" s="342"/>
      <c r="AW1" s="343"/>
      <c r="AY1" s="341" t="s">
        <v>253</v>
      </c>
      <c r="AZ1" s="342" t="s">
        <v>318</v>
      </c>
      <c r="BA1" s="342"/>
      <c r="BB1" s="342"/>
      <c r="BC1" s="343"/>
      <c r="BE1" s="341" t="s">
        <v>253</v>
      </c>
      <c r="BF1" s="342" t="s">
        <v>127</v>
      </c>
      <c r="BG1" s="342"/>
      <c r="BH1" s="342"/>
      <c r="BI1" s="343"/>
      <c r="BK1" s="341" t="s">
        <v>253</v>
      </c>
      <c r="BL1" s="342" t="s">
        <v>128</v>
      </c>
      <c r="BM1" s="342"/>
      <c r="BN1" s="342"/>
      <c r="BO1" s="343"/>
      <c r="BQ1" s="3" t="s">
        <v>253</v>
      </c>
      <c r="BR1" s="1" t="s">
        <v>185</v>
      </c>
      <c r="BS1" s="3"/>
      <c r="BT1" s="3"/>
      <c r="BU1" s="3"/>
      <c r="BW1" s="3" t="s">
        <v>253</v>
      </c>
      <c r="BX1" s="1" t="s">
        <v>292</v>
      </c>
      <c r="BY1" s="3"/>
      <c r="BZ1" s="3"/>
      <c r="CA1" s="3"/>
      <c r="CC1" s="3" t="s">
        <v>253</v>
      </c>
      <c r="CD1" s="1" t="s">
        <v>293</v>
      </c>
      <c r="CE1" s="3"/>
      <c r="CF1" s="3"/>
      <c r="CG1" s="3"/>
      <c r="CI1" s="3" t="s">
        <v>253</v>
      </c>
      <c r="CJ1" s="1" t="s">
        <v>294</v>
      </c>
      <c r="CK1" s="3"/>
      <c r="CL1" s="3"/>
      <c r="CM1" s="3"/>
      <c r="CO1" s="3" t="s">
        <v>253</v>
      </c>
      <c r="CP1" s="1" t="s">
        <v>184</v>
      </c>
      <c r="CQ1" s="3"/>
      <c r="CR1" s="3"/>
      <c r="CS1" s="3"/>
      <c r="CU1" s="3" t="s">
        <v>253</v>
      </c>
      <c r="CV1" s="1" t="s">
        <v>183</v>
      </c>
      <c r="CW1" s="3"/>
      <c r="CX1" s="3"/>
      <c r="CY1" s="3"/>
    </row>
    <row r="2" spans="1:103">
      <c r="A2" s="334" t="str">
        <f>'243way_Regular Symbol'!L1</f>
        <v>Symbol</v>
      </c>
      <c r="B2" s="147">
        <f>OverView!C28</f>
        <v>3</v>
      </c>
      <c r="C2" s="147">
        <f>OverView!D28</f>
        <v>3</v>
      </c>
      <c r="D2" s="147">
        <f>OverView!E28</f>
        <v>5</v>
      </c>
      <c r="E2" s="147">
        <f>OverView!F28</f>
        <v>5</v>
      </c>
      <c r="F2" s="147">
        <f>OverView!G28</f>
        <v>5</v>
      </c>
      <c r="H2" s="349" t="s">
        <v>315</v>
      </c>
      <c r="I2" s="350">
        <v>1</v>
      </c>
      <c r="J2" s="350">
        <v>2</v>
      </c>
      <c r="K2" s="350">
        <v>3</v>
      </c>
      <c r="L2" s="350">
        <v>4</v>
      </c>
      <c r="M2" s="351">
        <v>5</v>
      </c>
      <c r="O2" s="344">
        <f>B2</f>
        <v>3</v>
      </c>
      <c r="P2" s="344">
        <f t="shared" ref="P2:S2" si="0">C2</f>
        <v>3</v>
      </c>
      <c r="Q2" s="344">
        <f t="shared" si="0"/>
        <v>5</v>
      </c>
      <c r="R2" s="344">
        <f t="shared" si="0"/>
        <v>5</v>
      </c>
      <c r="S2" s="344">
        <f t="shared" si="0"/>
        <v>5</v>
      </c>
      <c r="U2" s="344">
        <f>O2</f>
        <v>3</v>
      </c>
      <c r="V2" s="344">
        <f t="shared" ref="V2:Y2" si="1">P2</f>
        <v>3</v>
      </c>
      <c r="W2" s="344">
        <f t="shared" si="1"/>
        <v>5</v>
      </c>
      <c r="X2" s="344">
        <f t="shared" si="1"/>
        <v>5</v>
      </c>
      <c r="Y2" s="344">
        <f t="shared" si="1"/>
        <v>5</v>
      </c>
      <c r="AA2" s="344">
        <f>U2</f>
        <v>3</v>
      </c>
      <c r="AB2" s="344">
        <f t="shared" ref="AB2:AE2" si="2">V2</f>
        <v>3</v>
      </c>
      <c r="AC2" s="344">
        <f t="shared" si="2"/>
        <v>5</v>
      </c>
      <c r="AD2" s="344">
        <f t="shared" si="2"/>
        <v>5</v>
      </c>
      <c r="AE2" s="344">
        <f t="shared" si="2"/>
        <v>5</v>
      </c>
      <c r="AG2" s="344">
        <f>AA2</f>
        <v>3</v>
      </c>
      <c r="AH2" s="344">
        <f t="shared" ref="AH2:AK2" si="3">AB2</f>
        <v>3</v>
      </c>
      <c r="AI2" s="344">
        <f t="shared" si="3"/>
        <v>5</v>
      </c>
      <c r="AJ2" s="344">
        <f t="shared" si="3"/>
        <v>5</v>
      </c>
      <c r="AK2" s="344">
        <f t="shared" si="3"/>
        <v>5</v>
      </c>
      <c r="AM2" s="344">
        <f>AG2</f>
        <v>3</v>
      </c>
      <c r="AN2" s="344">
        <f t="shared" ref="AN2:AQ2" si="4">AH2</f>
        <v>3</v>
      </c>
      <c r="AO2" s="344">
        <f t="shared" si="4"/>
        <v>5</v>
      </c>
      <c r="AP2" s="344">
        <f t="shared" si="4"/>
        <v>5</v>
      </c>
      <c r="AQ2" s="344">
        <f t="shared" si="4"/>
        <v>5</v>
      </c>
      <c r="AS2" s="344">
        <f>AM2</f>
        <v>3</v>
      </c>
      <c r="AT2" s="344">
        <f t="shared" ref="AT2:AW2" si="5">AN2</f>
        <v>3</v>
      </c>
      <c r="AU2" s="344">
        <f t="shared" si="5"/>
        <v>5</v>
      </c>
      <c r="AV2" s="344">
        <f t="shared" si="5"/>
        <v>5</v>
      </c>
      <c r="AW2" s="344">
        <f t="shared" si="5"/>
        <v>5</v>
      </c>
      <c r="AX2" s="344"/>
      <c r="AY2" s="344">
        <f t="shared" ref="AY2:BC2" si="6">AS2</f>
        <v>3</v>
      </c>
      <c r="AZ2" s="344">
        <f t="shared" si="6"/>
        <v>3</v>
      </c>
      <c r="BA2" s="344">
        <f t="shared" si="6"/>
        <v>5</v>
      </c>
      <c r="BB2" s="344">
        <f t="shared" si="6"/>
        <v>5</v>
      </c>
      <c r="BC2" s="344">
        <f t="shared" si="6"/>
        <v>5</v>
      </c>
      <c r="BE2" s="344">
        <f t="shared" ref="BE2:BI2" si="7">AY2</f>
        <v>3</v>
      </c>
      <c r="BF2" s="344">
        <f t="shared" si="7"/>
        <v>3</v>
      </c>
      <c r="BG2" s="344">
        <f t="shared" si="7"/>
        <v>5</v>
      </c>
      <c r="BH2" s="344">
        <f t="shared" si="7"/>
        <v>5</v>
      </c>
      <c r="BI2" s="344">
        <f t="shared" si="7"/>
        <v>5</v>
      </c>
      <c r="BK2" s="344">
        <f t="shared" ref="BK2:BO2" si="8">BE2</f>
        <v>3</v>
      </c>
      <c r="BL2" s="344">
        <f t="shared" si="8"/>
        <v>3</v>
      </c>
      <c r="BM2" s="344">
        <f t="shared" si="8"/>
        <v>5</v>
      </c>
      <c r="BN2" s="344">
        <f t="shared" si="8"/>
        <v>5</v>
      </c>
      <c r="BO2" s="344">
        <f t="shared" si="8"/>
        <v>5</v>
      </c>
      <c r="BQ2" s="344">
        <f t="shared" ref="BQ2:BU2" si="9">BK2</f>
        <v>3</v>
      </c>
      <c r="BR2" s="344">
        <f t="shared" si="9"/>
        <v>3</v>
      </c>
      <c r="BS2" s="344">
        <f t="shared" si="9"/>
        <v>5</v>
      </c>
      <c r="BT2" s="344">
        <f t="shared" si="9"/>
        <v>5</v>
      </c>
      <c r="BU2" s="344">
        <f t="shared" si="9"/>
        <v>5</v>
      </c>
      <c r="BW2" s="344">
        <f t="shared" ref="BW2:CA2" si="10">BQ2</f>
        <v>3</v>
      </c>
      <c r="BX2" s="344">
        <f t="shared" si="10"/>
        <v>3</v>
      </c>
      <c r="BY2" s="344">
        <f t="shared" si="10"/>
        <v>5</v>
      </c>
      <c r="BZ2" s="344">
        <f t="shared" si="10"/>
        <v>5</v>
      </c>
      <c r="CA2" s="344">
        <f t="shared" si="10"/>
        <v>5</v>
      </c>
      <c r="CC2" s="344">
        <f t="shared" ref="CC2:CG2" si="11">BW2</f>
        <v>3</v>
      </c>
      <c r="CD2" s="344">
        <f t="shared" si="11"/>
        <v>3</v>
      </c>
      <c r="CE2" s="344">
        <f t="shared" si="11"/>
        <v>5</v>
      </c>
      <c r="CF2" s="344">
        <f t="shared" si="11"/>
        <v>5</v>
      </c>
      <c r="CG2" s="344">
        <f t="shared" si="11"/>
        <v>5</v>
      </c>
      <c r="CI2" s="344">
        <f t="shared" ref="CI2:CM2" si="12">CC2</f>
        <v>3</v>
      </c>
      <c r="CJ2" s="344">
        <f t="shared" si="12"/>
        <v>3</v>
      </c>
      <c r="CK2" s="344">
        <f t="shared" si="12"/>
        <v>5</v>
      </c>
      <c r="CL2" s="344">
        <f t="shared" si="12"/>
        <v>5</v>
      </c>
      <c r="CM2" s="344">
        <f t="shared" si="12"/>
        <v>5</v>
      </c>
      <c r="CO2" s="344">
        <f t="shared" ref="CO2:CS2" si="13">CI2</f>
        <v>3</v>
      </c>
      <c r="CP2" s="344">
        <f t="shared" si="13"/>
        <v>3</v>
      </c>
      <c r="CQ2" s="344">
        <f t="shared" si="13"/>
        <v>5</v>
      </c>
      <c r="CR2" s="344">
        <f t="shared" si="13"/>
        <v>5</v>
      </c>
      <c r="CS2" s="344">
        <f t="shared" si="13"/>
        <v>5</v>
      </c>
      <c r="CU2" s="344">
        <f t="shared" ref="CU2:CY2" si="14">CO2</f>
        <v>3</v>
      </c>
      <c r="CV2" s="344">
        <f t="shared" si="14"/>
        <v>3</v>
      </c>
      <c r="CW2" s="344">
        <f t="shared" si="14"/>
        <v>5</v>
      </c>
      <c r="CX2" s="344">
        <f t="shared" si="14"/>
        <v>5</v>
      </c>
      <c r="CY2" s="344">
        <f t="shared" si="14"/>
        <v>5</v>
      </c>
    </row>
    <row r="3" spans="1:103">
      <c r="A3" s="335" t="s">
        <v>315</v>
      </c>
      <c r="B3" s="333">
        <v>1</v>
      </c>
      <c r="C3" s="333">
        <v>2</v>
      </c>
      <c r="D3" s="333">
        <v>3</v>
      </c>
      <c r="E3" s="333">
        <v>4</v>
      </c>
      <c r="F3" s="336">
        <v>5</v>
      </c>
      <c r="H3" s="352" t="s">
        <v>149</v>
      </c>
      <c r="I3" s="3">
        <f>SUM(O4:O100)</f>
        <v>42</v>
      </c>
      <c r="J3" s="3">
        <f t="shared" ref="J3:M3" si="15">SUM(P4:P100)</f>
        <v>49</v>
      </c>
      <c r="K3" s="3">
        <f t="shared" si="15"/>
        <v>33</v>
      </c>
      <c r="L3" s="3">
        <f t="shared" si="15"/>
        <v>34</v>
      </c>
      <c r="M3" s="3">
        <f t="shared" si="15"/>
        <v>58</v>
      </c>
      <c r="O3" s="345" t="s">
        <v>0</v>
      </c>
      <c r="P3" s="113" t="s">
        <v>21</v>
      </c>
      <c r="Q3" s="113" t="s">
        <v>22</v>
      </c>
      <c r="R3" s="113" t="s">
        <v>23</v>
      </c>
      <c r="S3" s="346" t="s">
        <v>24</v>
      </c>
      <c r="U3" s="345" t="s">
        <v>0</v>
      </c>
      <c r="V3" s="113" t="s">
        <v>21</v>
      </c>
      <c r="W3" s="113" t="s">
        <v>22</v>
      </c>
      <c r="X3" s="113" t="s">
        <v>23</v>
      </c>
      <c r="Y3" s="346" t="s">
        <v>24</v>
      </c>
      <c r="AA3" s="345" t="s">
        <v>0</v>
      </c>
      <c r="AB3" s="113" t="s">
        <v>21</v>
      </c>
      <c r="AC3" s="113" t="s">
        <v>22</v>
      </c>
      <c r="AD3" s="113" t="s">
        <v>23</v>
      </c>
      <c r="AE3" s="346" t="s">
        <v>24</v>
      </c>
      <c r="AG3" s="345" t="s">
        <v>0</v>
      </c>
      <c r="AH3" s="113" t="s">
        <v>21</v>
      </c>
      <c r="AI3" s="113" t="s">
        <v>22</v>
      </c>
      <c r="AJ3" s="113" t="s">
        <v>23</v>
      </c>
      <c r="AK3" s="346" t="s">
        <v>24</v>
      </c>
      <c r="AM3" s="345" t="s">
        <v>0</v>
      </c>
      <c r="AN3" s="113" t="s">
        <v>21</v>
      </c>
      <c r="AO3" s="113" t="s">
        <v>22</v>
      </c>
      <c r="AP3" s="113" t="s">
        <v>23</v>
      </c>
      <c r="AQ3" s="346" t="s">
        <v>24</v>
      </c>
      <c r="AS3" s="345" t="s">
        <v>0</v>
      </c>
      <c r="AT3" s="113" t="s">
        <v>21</v>
      </c>
      <c r="AU3" s="113" t="s">
        <v>22</v>
      </c>
      <c r="AV3" s="113" t="s">
        <v>23</v>
      </c>
      <c r="AW3" s="346" t="s">
        <v>24</v>
      </c>
      <c r="AY3" s="345" t="s">
        <v>0</v>
      </c>
      <c r="AZ3" s="113" t="s">
        <v>21</v>
      </c>
      <c r="BA3" s="113" t="s">
        <v>22</v>
      </c>
      <c r="BB3" s="113" t="s">
        <v>23</v>
      </c>
      <c r="BC3" s="346" t="s">
        <v>24</v>
      </c>
      <c r="BE3" s="345" t="s">
        <v>0</v>
      </c>
      <c r="BF3" s="113" t="s">
        <v>21</v>
      </c>
      <c r="BG3" s="113" t="s">
        <v>22</v>
      </c>
      <c r="BH3" s="113" t="s">
        <v>23</v>
      </c>
      <c r="BI3" s="346" t="s">
        <v>24</v>
      </c>
      <c r="BK3" s="345" t="s">
        <v>0</v>
      </c>
      <c r="BL3" s="113" t="s">
        <v>21</v>
      </c>
      <c r="BM3" s="113" t="s">
        <v>22</v>
      </c>
      <c r="BN3" s="113" t="s">
        <v>23</v>
      </c>
      <c r="BO3" s="346" t="s">
        <v>24</v>
      </c>
      <c r="BQ3" s="113" t="s">
        <v>0</v>
      </c>
      <c r="BR3" s="113" t="s">
        <v>21</v>
      </c>
      <c r="BS3" s="113" t="s">
        <v>22</v>
      </c>
      <c r="BT3" s="113" t="s">
        <v>23</v>
      </c>
      <c r="BU3" s="113" t="s">
        <v>24</v>
      </c>
      <c r="BW3" s="113" t="s">
        <v>0</v>
      </c>
      <c r="BX3" s="113" t="s">
        <v>21</v>
      </c>
      <c r="BY3" s="113" t="s">
        <v>22</v>
      </c>
      <c r="BZ3" s="113" t="s">
        <v>23</v>
      </c>
      <c r="CA3" s="113" t="s">
        <v>24</v>
      </c>
      <c r="CC3" s="113" t="s">
        <v>0</v>
      </c>
      <c r="CD3" s="113" t="s">
        <v>21</v>
      </c>
      <c r="CE3" s="113" t="s">
        <v>22</v>
      </c>
      <c r="CF3" s="113" t="s">
        <v>23</v>
      </c>
      <c r="CG3" s="113" t="s">
        <v>24</v>
      </c>
      <c r="CI3" s="113" t="s">
        <v>0</v>
      </c>
      <c r="CJ3" s="113" t="s">
        <v>21</v>
      </c>
      <c r="CK3" s="113" t="s">
        <v>22</v>
      </c>
      <c r="CL3" s="113" t="s">
        <v>23</v>
      </c>
      <c r="CM3" s="113" t="s">
        <v>24</v>
      </c>
      <c r="CO3" s="113" t="s">
        <v>0</v>
      </c>
      <c r="CP3" s="113" t="s">
        <v>21</v>
      </c>
      <c r="CQ3" s="113" t="s">
        <v>22</v>
      </c>
      <c r="CR3" s="113" t="s">
        <v>23</v>
      </c>
      <c r="CS3" s="113" t="s">
        <v>24</v>
      </c>
      <c r="CU3" s="113" t="s">
        <v>0</v>
      </c>
      <c r="CV3" s="113" t="s">
        <v>21</v>
      </c>
      <c r="CW3" s="113" t="s">
        <v>22</v>
      </c>
      <c r="CX3" s="113" t="s">
        <v>23</v>
      </c>
      <c r="CY3" s="113" t="s">
        <v>24</v>
      </c>
    </row>
    <row r="4" spans="1:103">
      <c r="A4" s="337">
        <f>IF('243way_Regular Symbol'!L3="","",'243way_Regular Symbol'!L3)</f>
        <v>0</v>
      </c>
      <c r="B4" s="191" t="str">
        <f>IF('576way_Regular Symbol(2wild)'!Q3="",
IF($A4-'576way_Regular Symbol(2wild)'!D$16&gt;='1125way_RegularＸ_W()'!B$2-1,"",VLOOKUP($A4-'243way_Regular Symbol'!D$16,'576way_Regular Symbol(2wild)'!$P$3:$U$99,'1125way_RegularＸ_W()'!B$3+1,FALSE)),
'576way_Regular Symbol(2wild)'!Q3)</f>
        <v>M2</v>
      </c>
      <c r="C4" s="191" t="str">
        <f>IF('576way_Regular Symbol(2wild)'!R3="",
IF($A4-'576way_Regular Symbol(2wild)'!E$16&gt;='1125way_RegularＸ_W()'!C$2-1,"",VLOOKUP($A4-'243way_Regular Symbol'!E$16,'576way_Regular Symbol(2wild)'!$P$3:$U$99,'1125way_RegularＸ_W()'!C$3+1,FALSE)),
'576way_Regular Symbol(2wild)'!R3)</f>
        <v>M2</v>
      </c>
      <c r="D4" s="191" t="str">
        <f>IF('576way_Regular Symbol(2wild)'!S3="",
IF($A4-'576way_Regular Symbol(2wild)'!F$16&gt;='1125way_RegularＸ_W()'!D$2-1,"",VLOOKUP($A4-'243way_Regular Symbol'!F$16,'576way_Regular Symbol(2wild)'!$P$3:$U$99,'1125way_RegularＸ_W()'!D$3+1,FALSE)),
'576way_Regular Symbol(2wild)'!S3)</f>
        <v>M4</v>
      </c>
      <c r="E4" s="191" t="str">
        <f>IF('576way_Regular Symbol(2wild)'!T3="",
IF($A4-'576way_Regular Symbol(2wild)'!G$16&gt;='1125way_RegularＸ_W()'!E$2-1,"",VLOOKUP($A4-'243way_Regular Symbol'!G$16,'576way_Regular Symbol(2wild)'!$P$3:$U$99,'1125way_RegularＸ_W()'!E$3+1,FALSE)),
'576way_Regular Symbol(2wild)'!T3)</f>
        <v>M1</v>
      </c>
      <c r="F4" s="191" t="str">
        <f>IF('576way_Regular Symbol(2wild)'!U3="",
IF($A4-'576way_Regular Symbol(2wild)'!H$16&gt;='1125way_RegularＸ_W()'!F$2-1,"",VLOOKUP($A4-'243way_Regular Symbol'!H$16,'576way_Regular Symbol(2wild)'!$P$3:$U$99,'1125way_RegularＸ_W()'!F$3+1,FALSE)),
'576way_Regular Symbol(2wild)'!U3)</f>
        <v>Q</v>
      </c>
      <c r="H4" s="352" t="s">
        <v>150</v>
      </c>
      <c r="I4" s="3">
        <f>SUM(U4:U100)</f>
        <v>42</v>
      </c>
      <c r="J4" s="3">
        <f t="shared" ref="J4:M4" si="16">SUM(V4:V100)</f>
        <v>64</v>
      </c>
      <c r="K4" s="3">
        <f t="shared" si="16"/>
        <v>39</v>
      </c>
      <c r="L4" s="3">
        <f t="shared" si="16"/>
        <v>28</v>
      </c>
      <c r="M4" s="3">
        <f t="shared" si="16"/>
        <v>58</v>
      </c>
      <c r="N4" s="363">
        <f>IF($A4="","",$A4)</f>
        <v>0</v>
      </c>
      <c r="O4" s="344">
        <f>IF($A4&gt;='1125way_Regular Symbol(2wild)'!D$16,"",IF(B4="","",IF(OR(B4=$O$1,B4=$P$1,B5=$O$1,B5=$P$1,B6=$O$1,B6=$P$1),0,1)))</f>
        <v>1</v>
      </c>
      <c r="P4" s="344">
        <f>IF($A4&gt;='1125way_Regular Symbol(2wild)'!E$16,"",IF(C4="","",IF(OR(C4=$O$1,C4=$P$1,C5=$O$1,C5=$P$1,C6=$O$1,C6=$P$1),0,1)))</f>
        <v>1</v>
      </c>
      <c r="Q4" s="344" t="s">
        <v>331</v>
      </c>
      <c r="R4" s="344">
        <f>IF($A4&gt;='1125way_Regular Symbol(2wild)'!G$16,"",IF(E4="","",IF(OR(E4=$O$1,E4=$P$1,E5=$O$1,E5=$P$1,E6=$O$1,E6=$P$1,E7=$O$1,E7=$P$1,E8=$O$1,E8=$P$1),0,1)))</f>
        <v>0</v>
      </c>
      <c r="S4" s="344">
        <f>IF($A4&gt;='1125way_Regular Symbol(2wild)'!H$16,"",IF(F4="","",IF(OR(F4=$O$1,F4=$P$1,F5=$O$1,F5=$P$1,F6=$O$1,F6=$P$1,F7=$O$1,F7=$P$1,F8=$O$1,F8=$P$1),0,1)))</f>
        <v>0</v>
      </c>
      <c r="U4" s="344">
        <f>IF($A4&gt;='1125way_Regular Symbol(2wild)'!D$16,"",IF(B4=0,"",IF(OR(B4=$U$1,B4=$V$1,B5=$U$1,B5=$V$1,B6=$U$1,B6=$V$1),0,1)))</f>
        <v>0</v>
      </c>
      <c r="V4" s="344">
        <f>IF($A4&gt;='1125way_Regular Symbol(2wild)'!E$16,"",IF(C4=0,"",IF(OR(C4=$U$1,C4=$V$1,C5=$U$1,C5=$V$1,C6=$U$1,C6=$V$1),0,1)))</f>
        <v>0</v>
      </c>
      <c r="W4" s="3">
        <f>IF($A4&gt;='1125way_Regular Symbol(2wild)'!F$16,"",IF(D4=0,"",IF(OR(D4=$U$1,D4=$V$1,D5=$U$1,D5=$V$1,D6=$U$1,D6=$V$1,D7=$U$1,D7=$V$1,D8=$U$1,D8=$V$1),0,1)))</f>
        <v>0</v>
      </c>
      <c r="X4" s="3">
        <f>IF($A4&gt;='1125way_Regular Symbol(2wild)'!G$16,"",IF(E4=0,"",IF(OR(E4=$U$1,E4=$V$1,E5=$U$1,E5=$V$1,E6=$U$1,E6=$V$1,E7=$U$1,E7=$V$1,E8=$U$1,E8=$V$1),0,1)))</f>
        <v>0</v>
      </c>
      <c r="Y4" s="3">
        <f>IF($A4&gt;='1125way_Regular Symbol(2wild)'!H$16,"",IF(F4=0,"",IF(OR(F4=$U$1,F4=$V$1,F5=$U$1,F5=$V$1,F6=$U$1,F6=$V$1,F7=$U$1,F7=$V$1,F8=$U$1,F8=$V$1),0,1)))</f>
        <v>1</v>
      </c>
      <c r="AA4" s="344">
        <f>IF($A4&gt;='1125way_Regular Symbol(2wild)'!D$16,"",IF(B4=0,"",IF(OR(B4=$AA$1,B4=$AB$1,B5=$AA$1,B5=$AB$1,B6=$AA$1,,B6=$AB$1),0,1)))</f>
        <v>1</v>
      </c>
      <c r="AB4" s="344">
        <f>IF($A4&gt;='1125way_Regular Symbol(2wild)'!E$16,"",IF(C4=0,"",IF(OR(C4=$AA$1,C4=$AB$1,C5=$AA$1,C5=$AB$1,C6=$AA$1,,C6=$AB$1),0,1)))</f>
        <v>1</v>
      </c>
      <c r="AC4" s="3">
        <f>IF($A4&gt;='1125way_Regular Symbol(2wild)'!F$16,"",IF(D4=0,"",IF(OR(D4=$AA$1,D4=$AB$1,D5=$AA$1,D5=$AB$1,D6=$AA$1,D6=$AB$1,D7=$AA$1,D7=$AB$1,D8=$AA$1,D8=$AB$1),0,1)))</f>
        <v>1</v>
      </c>
      <c r="AD4" s="3">
        <f>IF($A4&gt;='1125way_Regular Symbol(2wild)'!G$16,"",IF(E4=0,"",IF(OR(E4=$AA$1,E4=$AB$1,E5=$AA$1,E5=$AB$1,E6=$AA$1,E6=$AB$1,E7=$AA$1,E7=$AB$1,E8=$AA$1,E8=$AB$1),0,1)))</f>
        <v>1</v>
      </c>
      <c r="AE4" s="3">
        <f>IF($A4&gt;='1125way_Regular Symbol(2wild)'!H$16,"",IF(F4=0,"",IF(OR(F4=$AA$1,F4=$AB$1,F5=$AA$1,F5=$AB$1,F6=$AA$1,F6=$AB$1,F7=$AA$1,F7=$AB$1,F8=$AA$1,F8=$AB$1),0,1)))</f>
        <v>1</v>
      </c>
      <c r="AG4" s="344">
        <f>IF($A4&gt;='1125way_Regular Symbol(2wild)'!D$16,"",IF(B4=0,"",IF(OR(B4=$AG$1,B4=$AH$1,B5=$AG$1,B5=$AH$1,B6=$AG$1,B6=$AH$1),0,1)))</f>
        <v>1</v>
      </c>
      <c r="AH4" s="344">
        <f>IF($A4&gt;='1125way_Regular Symbol(2wild)'!E$16,"",IF(C4=0,"",IF(OR(C4=$AG$1,C4=$AH$1,C5=$AG$1,C5=$AH$1,C6=$AG$1,C6=$AH$1),0,1)))</f>
        <v>1</v>
      </c>
      <c r="AI4" s="3">
        <f>IF($A4&gt;='1125way_Regular Symbol(2wild)'!F$16,"",IF(D4=0,"",IF(OR(D4=$AG$1,D4=$AH$1,D5=$AG$1,D5=$AH$1,D6=$AG$1,D6=$AH$1,D7=$AG$1,D7=$AH$1,D8=$AG$1,D8=$AH$1),0,1)))</f>
        <v>0</v>
      </c>
      <c r="AJ4" s="3">
        <f>IF($A4&gt;='1125way_Regular Symbol(2wild)'!G$16,"",IF(E4=0,"",IF(OR(E4=$AG$1,E4=$AH$1,E5=$AG$1,E5=$AH$1,E6=$AG$1,E6=$AH$1,E7=$AG$1,E7=$AH$1,E8=$AG$1,E8=$AH$1),0,1)))</f>
        <v>1</v>
      </c>
      <c r="AK4" s="3">
        <f>IF($A4&gt;='1125way_Regular Symbol(2wild)'!H$16,"",IF(F4=0,"",IF(OR(F4=$AG$1,F4=$AH$1,F5=$AG$1,F5=$AH$1,F6=$AG$1,F6=$AH$1,F7=$AG$1,F7=$AH$1,F8=$AG$1,F8=$AH$1),0,1)))</f>
        <v>1</v>
      </c>
      <c r="AM4" s="344">
        <f>IF($A4&gt;='1125way_Regular Symbol(2wild)'!D$16,"",IF(B4=0,"",IF(OR(B4=$AM$1,B4=$AN$1,B5=$AM$1,B5=$AN$1,B6=$AM$1,B6=$AN$1),0,1)))</f>
        <v>0</v>
      </c>
      <c r="AN4" s="344">
        <f>IF($A4&gt;='1125way_Regular Symbol(2wild)'!E$16,"",IF(C4=0,"",IF(OR(C4=$AM$1,C4=$AN$1,C5=$AM$1,C5=$AN$1,C6=$AM$1,C6=$AN$1),0,1)))</f>
        <v>1</v>
      </c>
      <c r="AO4" s="3">
        <f>IF($A4&gt;='1125way_Regular Symbol(2wild)'!F$16,"",IF(D4=0,"",IF(OR(D4=$AM$1,D4=$AN$1,D5=$AM$1,D5=$AN$1,D6=$AM$1,D6=$AN$1,D7=$AM$1,D7=$AN$1,D8=$AM$1,D8=$AN$1),0,1)))</f>
        <v>0</v>
      </c>
      <c r="AP4" s="3">
        <f>IF($A4&gt;='1125way_Regular Symbol(2wild)'!G$16,"",IF(E4=0,"",IF(OR(E4=$AM$1,E4=$AN$1,E5=$AM$1,E5=$AN$1,E6=$AM$1,E6=$AN$1,E7=$AM$1,E7=$AN$1,E8=$AM$1,E8=$AN$1),0,1)))</f>
        <v>1</v>
      </c>
      <c r="AQ4" s="3">
        <f>IF($A4&gt;='1125way_Regular Symbol(2wild)'!H$16,"",IF(F4=0,"",IF(OR(F4=$AM$1,F4=$AN$1,F5=$AM$1,F5=$AN$1,F6=$AM$1,F6=$AN$1,F7=$AM$1,F7=$AN$1,F8=$AM$1,F8=$AN$1),0,1)))</f>
        <v>1</v>
      </c>
      <c r="AS4" s="344">
        <f>IF($A4&gt;='1125way_Regular Symbol(2wild)'!D$16,"",IF(B4=0,"",IF(OR(B4=$AM$1,B4=$AT$1,B5=$AM$1,B5=$AT$1,B6=$AM$1,B6=$AT$1),0,1)))</f>
        <v>1</v>
      </c>
      <c r="AT4" s="344">
        <f>IF($A4&gt;='1125way_Regular Symbol(2wild)'!E$16,"",IF(C4=0,"",IF(OR(C4=$AM$1,C4=$AT$1,C5=$AM$1,C5=$AT$1,C6=$AM$1,C6=$AT$1),0,1)))</f>
        <v>1</v>
      </c>
      <c r="AU4" s="3">
        <f>IF($A4&gt;='1125way_Regular Symbol(2wild)'!F$16,"",IF(D4=0,"",IF(OR(D4=$AM$1,D4=$AT$1,D5=$AM$1,D5=$AT$1,D6=$AM$1,D6=$AT$1,D7=$AM$1,D7=$AT$1,D8=$AM$1,D8=$AT$1),0,1)))</f>
        <v>1</v>
      </c>
      <c r="AV4" s="3">
        <f>IF($A4&gt;='1125way_Regular Symbol(2wild)'!G$16,"",IF(E4=0,"",IF(OR(E4=$AM$1,E4=$AT$1,E5=$AM$1,E5=$AT$1,E6=$AM$1,E6=$AT$1,E7=$AM$1,E7=$AT$1,E8=$AM$1,E8=$AT$1),0,1)))</f>
        <v>1</v>
      </c>
      <c r="AW4" s="3">
        <f>IF($A4&gt;='1125way_Regular Symbol(2wild)'!H$16,"",IF(F4=0,"",IF(OR(F4=$AM$1,F4=$AT$1,F5=$AM$1,F5=$AT$1,F6=$AM$1,F6=$AT$1,F7=$AM$1,F7=$AT$1,F8=$AM$1,F8=$AT$1),0,1)))</f>
        <v>1</v>
      </c>
      <c r="AY4" s="344">
        <f>IF($A4&gt;='1125way_Regular Symbol(2wild)'!D$16,"",IF(B4=0,"",IF(OR(B4=$AM$1,B4=$AZ$1,B5=$AM$1,B5=$AZ$1,B6=$AM$1,B6=$AZ$1),0,1)))</f>
        <v>1</v>
      </c>
      <c r="AZ4" s="344">
        <f>IF($A4&gt;='1125way_Regular Symbol(2wild)'!E$16,"",IF(C4=0,"",IF(OR(C4=$AM$1,C4=$AZ$1,C5=$AM$1,C5=$AZ$1,C6=$AM$1,C6=$AZ$1),0,1)))</f>
        <v>1</v>
      </c>
      <c r="BA4" s="3">
        <f>IF($A4&gt;='1125way_Regular Symbol(2wild)'!F$16,"",IF(D4=0,"",IF(OR(D4=$AM$1,D4=$AZ$1,D5=$AM$1,D5=$AZ$1,D6=$AM$1,D6=$AZ$1,D7=$AM$1,D7=$AZ$1,D8=$AM$1,D8=$AZ$1),0,1)))</f>
        <v>1</v>
      </c>
      <c r="BB4" s="3">
        <f>IF($A4&gt;='1125way_Regular Symbol(2wild)'!G$16,"",IF(E4=0,"",IF(OR(E4=$AM$1,E4=$AZ$1,E5=$AM$1,E5=$AZ$1,E6=$AM$1,E6=$AZ$1,E7=$AM$1,E7=$AZ$1,E8=$AM$1,E8=$AZ$1),0,1)))</f>
        <v>1</v>
      </c>
      <c r="BC4" s="3">
        <f>IF($A4&gt;='1125way_Regular Symbol(2wild)'!H$16,"",IF(F4=0,"",IF(OR(F4=$AM$1,F4=$AZ$1,F5=$AM$1,F5=$AZ$1,F6=$AM$1,F6=$AZ$1,F7=$AM$1,F7=$AZ$1,F8=$AM$1,F8=$AZ$1),0,1)))</f>
        <v>1</v>
      </c>
      <c r="BE4" s="344">
        <f>IF($A4&gt;='576way_Regular Symbol(2wild)'!D$16,"",IF(B4=0,"",IF(OR(B4=$AM$1,B4=$BF$1,B5=$AM$1,B5=$BF$1,B6=$AM$1,B6=$BF$1),0,1)))</f>
        <v>1</v>
      </c>
      <c r="BF4" s="344">
        <f>IF($A4&gt;='576way_Regular Symbol(2wild)'!E$16,"",IF(C4=0,"",IF(OR(C4=$AM$1,C4=$BF$1,C5=$AM$1,C5=$BF$1,C6=$AM$1,C6=$BF$1),0,1)))</f>
        <v>1</v>
      </c>
      <c r="BG4" s="3">
        <f>IF($A4&gt;='576way_Regular Symbol(2wild)'!F$16,"",IF(D4=0,"",IF(OR(D4=$AM$1,D4=$BF$1,D5=$AM$1,D5=$BF$1,D6=$AM$1,D6=$BF$1,D7=$AM$1,D7=$BF$1,D8=$AM$1,D8=$BF$1),0,1)))</f>
        <v>1</v>
      </c>
      <c r="BH4" s="3">
        <f>IF($A4&gt;='576way_Regular Symbol(2wild)'!G$16,"",IF(E4=0,"",IF(OR(E4=$AM$1,E4=$BF$1,E5=$AM$1,E5=$BF$1,E6=$AM$1,E6=$BF$1,E7=$AM$1,E7=$BF$1,E8=$AM$1,E8=$BF$1),0,1)))</f>
        <v>1</v>
      </c>
      <c r="BI4" s="3">
        <f>IF($A4&gt;='576way_Regular Symbol(2wild)'!H$16,"",IF(F4=0,"",IF(OR(F4=$AM$1,F4=$BF$1,F5=$AM$1,F5=$BF$1,F6=$AM$1,F6=$BF$1,F7=$AM$1,F7=$BF$1,F8=$AM$1,F8=$BF$1),0,1)))</f>
        <v>1</v>
      </c>
      <c r="BK4" s="344">
        <f>IF($A4&gt;='576way_Regular Symbol(2wild)'!D$16,"",IF(B4=0,"",IF(OR(B4=$AM$1,B4=$BL$1,B5=$AM$1,B5=$BL$1,B6=$AM$1,B6=$BL$1),0,1)))</f>
        <v>1</v>
      </c>
      <c r="BL4" s="344">
        <f>IF($A4&gt;='576way_Regular Symbol(2wild)'!E$16,"",IF(C4=0,"",IF(OR(C4=$AM$1,C4=$BL$1,C5=$AM$1,C5=$BL$1,C6=$AM$1,C6=$BL$1),0,1)))</f>
        <v>1</v>
      </c>
      <c r="BM4" s="3">
        <f>IF($A4&gt;='576way_Regular Symbol(2wild)'!F$16,"",IF(D4=0,"",IF(OR(D4=$AM$1,D4=$BL$1,D5=$AM$1,D5=$BL$1,D6=$AM$1,D6=$BL$1,D7=$AM$1,D7=$BL$1),0,1)))</f>
        <v>1</v>
      </c>
      <c r="BN4" s="3">
        <f>IF($A4&gt;='576way_Regular Symbol(2wild)'!G$16,"",IF(E4=0,"",IF(OR(E4=$AM$1,E4=$BL$1,E5=$AM$1,E5=$BL$1,E6=$AM$1,E6=$BL$1,E7=$AM$1,E7=$BL$1),0,1)))</f>
        <v>1</v>
      </c>
      <c r="BO4" s="3">
        <f>IF($A4&gt;='576way_Regular Symbol(2wild)'!H$16,"",IF(F4=0,"",IF(OR(F4=$AM$1,F4=$BL$1,F5=$AM$1,F5=$BL$1,F6=$AM$1,F6=$BL$1,F7=$AM$1,F7=$BL$1),0,1)))</f>
        <v>1</v>
      </c>
      <c r="BQ4" s="3">
        <f>IF($A4&gt;='1125way_Regular Symbol(2wild)'!D$16,"",IF(B4=0,"",IF(OR(B4=$BQ$1,B4=$BR$1,B5=$BQ$1,B5=$BR$1,B6=$BQ$1,B6=$BR$1),0,1)))</f>
        <v>1</v>
      </c>
      <c r="BR4" s="3">
        <f>IF($A4&gt;='1125way_Regular Symbol(2wild)'!E$16,"",IF(C4=0,"",IF(OR(C4=$BQ$1,C4=$BR$1,C5=$BQ$1,C5=$BR$1,C6=$BQ$1,C6=$BR$1),0,1)))</f>
        <v>1</v>
      </c>
      <c r="BS4" s="3">
        <f>IF($A4&gt;='1125way_Regular Symbol(2wild)'!F$16,"",IF(D4=0,"",IF(OR(D4=$BQ$1,D4=$BR$1,D5=$BQ$1,D5=$BR$1,D6=$BQ$1,D6=$BR$1,D7=$BQ$1,D7=$BR$1,D8=$BQ$1,D8=$BR$1),0,1)))</f>
        <v>1</v>
      </c>
      <c r="BT4" s="3">
        <f>IF($A4&gt;='1125way_Regular Symbol(2wild)'!G$16,"",IF(E4=0,"",IF(OR(E4=$BQ$1,E4=$BR$1,E5=$BQ$1,E5=$BR$1,E6=$BQ$1,E6=$BR$1,E7=$BQ$1,E7=$BR$1,E8=$BQ$1,E8=$BR$1),0,1)))</f>
        <v>1</v>
      </c>
      <c r="BU4" s="3">
        <f>IF($A4&gt;='1125way_Regular Symbol(2wild)'!H$16,"",IF(F4=0,"",IF(OR(F4=$BQ$1,F4=$BR$1,F5=$BQ$1,F5=$BR$1,F6=$BQ$1,F6=$BR$1,F7=$BQ$1,F7=$BR$1,F8=$BQ$1,F8=$BR$1),0,1)))</f>
        <v>1</v>
      </c>
      <c r="BW4" s="3">
        <f>IF($A4&gt;='1125way_Regular Symbol(2wild)'!D$16,"",IF(B4=0,"",IF(OR(B4=$BW$1,B5=$BW$1,B6=$BW$1,B4=$BX$1,B5=$BX$1,B6=$BX$1),0,1)))</f>
        <v>1</v>
      </c>
      <c r="BX4" s="3">
        <f>IF($A4&gt;='1125way_Regular Symbol(2wild)'!E$16,"",IF(C4=0,"",IF(OR(C4=$BW$1,C5=$BW$1,C6=$BW$1,C4=$BX$1,C5=$BX$1,C6=$BX$1),0,1)))</f>
        <v>0</v>
      </c>
      <c r="BY4" s="3">
        <f>IF($A4&gt;='1125way_Regular Symbol(2wild)'!F$16,"",IF(D4=0,"",IF(OR(D4=$BW$1,D5=$BW$1,D6=$BW$1,D4=$BX$1,D5=$BX$1,D6=$BX$1,D7=$BW$1,D7=$BX$1,D8=$BW$1,D8=$BX$1),0,1)))</f>
        <v>1</v>
      </c>
      <c r="BZ4" s="3">
        <f>IF($A4&gt;='1125way_Regular Symbol(2wild)'!G$16,"",IF(E4=0,"",IF(OR(E4=$BW$1,E5=$BW$1,E6=$BW$1,E4=$BX$1,E5=$BX$1,E6=$BX$1,E7=$BW$1,E7=$BX$1,E8=$BW$1,E8=$BX$1),0,1)))</f>
        <v>0</v>
      </c>
      <c r="CA4" s="3">
        <f>IF($A4&gt;='1125way_Regular Symbol(2wild)'!H$16,"",IF(F4=0,"",IF(OR(F4=$BW$1,F5=$BW$1,F6=$BW$1,F4=$BX$1,F5=$BX$1,F6=$BX$1,F7=$BW$1,F7=$BX$1,F8=$BW$1,F8=$BX$1),0,1)))</f>
        <v>1</v>
      </c>
      <c r="CC4" s="3">
        <f>IF($A4&gt;='1125way_Regular Symbol(2wild)'!D$16,"",IF(B4=0,"",IF(OR(B4=$BW$1,B5=$BW$1,B6=$BW$1,B4=$CD$1,B5=$CD$1,B6=$CD$1),0,1)))</f>
        <v>1</v>
      </c>
      <c r="CD4" s="3">
        <f>IF($A4&gt;='1125way_Regular Symbol(2wild)'!E$16,"",IF(C4=0,"",IF(OR(C4=$BW$1,C5=$BW$1,C6=$BW$1,C4=$CD$1,C5=$CD$1,C6=$CD$1),0,1)))</f>
        <v>1</v>
      </c>
      <c r="CE4" s="3">
        <f>IF($A4&gt;='1125way_Regular Symbol(2wild)'!F$16,"",IF(D4=0,"",IF(OR(D4=$BW$1,D5=$BW$1,D6=$BW$1,D4=$CD$1,D5=$CD$1,D6=$CD$1,D7=$BW$1,D7=$CD$1,D8=$BW$1,D8=$CD$1),0,1)))</f>
        <v>1</v>
      </c>
      <c r="CF4" s="3">
        <f>IF($A4&gt;='1125way_Regular Symbol(2wild)'!G$16,"",IF(E4=0,"",IF(OR(E4=$BW$1,E5=$BW$1,E6=$BW$1,E4=$CD$1,E5=$CD$1,E6=$CD$1,E7=$BW$1,E7=$CD$1,E8=$BW$1,E8=$CD$1),0,1)))</f>
        <v>0</v>
      </c>
      <c r="CG4" s="3">
        <f>IF($A4&gt;='1125way_Regular Symbol(2wild)'!H$16,"",IF(F4=0,"",IF(OR(F4=$BW$1,F5=$BW$1,F6=$BW$1,F4=$CD$1,F5=$CD$1,F6=$CD$1,F7=$BW$1,F7=$CD$1,F8=$BW$1,F8=$CD$1),0,1)))</f>
        <v>0</v>
      </c>
      <c r="CI4" s="3">
        <f>IF($A4&gt;='1125way_Regular Symbol(2wild)'!D$16,"",IF(B4=0,"",IF(OR(B4=$BW$1,B5=$BW$1,B6=$BW$1,B4=$CJ$1,B5=$CJ$1,B6=$CJ$1),0,1)))</f>
        <v>1</v>
      </c>
      <c r="CJ4" s="3">
        <f>IF($A4&gt;='1125way_Regular Symbol(2wild)'!E$16,"",IF(C4=0,"",IF(OR(C4=$BW$1,C5=$BW$1,C6=$BW$1,C4=$CJ$1,C5=$CJ$1,C6=$CJ$1),0,1)))</f>
        <v>0</v>
      </c>
      <c r="CK4" s="3">
        <f>IF($A4&gt;='1125way_Regular Symbol(2wild)'!F$16,"",IF(D4=0,"",IF(OR(D4=$BW$1,D5=$BW$1,D6=$BW$1,D4=$CJ$1,D5=$CJ$1,D6=$CJ$1,D7=$BW$1,D7=$CJ$1,D8=$BW$1,D8=$CJ$1),0,1)))</f>
        <v>1</v>
      </c>
      <c r="CL4" s="3">
        <f>IF($A4&gt;='1125way_Regular Symbol(2wild)'!G$16,"",IF(E4=0,"",IF(OR(E4=$BW$1,E5=$BW$1,E6=$BW$1,E4=$CJ$1,E5=$CJ$1,E6=$CJ$1,E7=$BW$1,E7=$CJ$1,E8=$BW$1,E8=$CJ$1),0,1)))</f>
        <v>1</v>
      </c>
      <c r="CM4" s="3">
        <f>IF($A4&gt;='1125way_Regular Symbol(2wild)'!H$16,"",IF(F4=0,"",IF(OR(F4=$BW$1,F5=$BW$1,F6=$BW$1,F4=$CJ$1,F5=$CJ$1,F6=$CJ$1,F7=$BW$1,F7=$CJ$1,F8=$BW$1,F8=$CJ$1),0,1)))</f>
        <v>1</v>
      </c>
      <c r="CO4" s="3">
        <f>IF($A4&gt;='1125way_Regular Symbol(2wild)'!D$16,"",IF(B4=0,"",IF(OR(B4=$BW$1,B5=$BW$1,B6=$BW$1,B4=$CP$1,B5=$CP$1,B6=$CP$1),0,1)))</f>
        <v>1</v>
      </c>
      <c r="CP4" s="3">
        <f>IF($A4&gt;='1125way_Regular Symbol(2wild)'!E$16,"",IF(C4=0,"",IF(OR(C4=$BW$1,C5=$BW$1,C6=$BW$1,C4=$CP$1,C5=$CP$1,C6=$CP$1),0,1)))</f>
        <v>1</v>
      </c>
      <c r="CQ4" s="3">
        <f>IF($A4&gt;='1125way_Regular Symbol(2wild)'!F$16,"",IF(D4=0,"",IF(OR(D4=$BW$1,D5=$BW$1,D6=$BW$1,D4=$CP$1,D5=$CP$1,D6=$CP$1,D7=$BW$1,D7=$CP$1,D8=$BW$1,D8=$CP$1),0,1)))</f>
        <v>0</v>
      </c>
      <c r="CR4" s="3">
        <f>IF($A4&gt;='1125way_Regular Symbol(2wild)'!G$16,"",IF(E4=0,"",IF(OR(E4=$BW$1,E5=$BW$1,E6=$BW$1,E4=$CP$1,E5=$CP$1,E6=$CP$1,E7=$BW$1,E7=$CP$1,E8=$BW$1,E8=$CP$1),0,1)))</f>
        <v>1</v>
      </c>
      <c r="CS4" s="3">
        <f>IF($A4&gt;='1125way_Regular Symbol(2wild)'!H$16,"",IF(F4=0,"",IF(OR(F4=$BW$1,F5=$BW$1,F6=$BW$1,F4=$CP$1,F5=$CP$1,F6=$CP$1,F7=$BW$1,F7=$CP$1,F8=$BW$1,F8=$CP$1),0,1)))</f>
        <v>0</v>
      </c>
      <c r="CU4" s="3">
        <f>IF($A4&gt;='1125way_Regular Symbol(2wild)'!D$16,"",IF(B4=0,"",IF(OR(B4=$BW$1,B5=$BW$1,B6=$BW$1,B4=$CV$1,B5=$CV$1,B6=$CV$1),0,1)))</f>
        <v>1</v>
      </c>
      <c r="CV4" s="3">
        <f>IF($A4&gt;='1125way_Regular Symbol(2wild)'!E$16,"",IF(C4=0,"",IF(OR(C4=$BW$1,C5=$BW$1,C6=$BW$1,C4=$CV$1,C5=$CV$1,C6=$CV$1),0,1)))</f>
        <v>1</v>
      </c>
      <c r="CW4" s="3">
        <f>IF($A4&gt;='1125way_Regular Symbol(2wild)'!F$16,"",IF(D4=0,"",IF(OR(D4=$BW$1,D5=$BW$1,D6=$BW$1,D4=$CV$1,D5=$CV$1,D6=$CV$1,D7=$BW$1,D7=$CV$1,D8=$BW$1,D8=$CV$1),0,1)))</f>
        <v>1</v>
      </c>
      <c r="CX4" s="3">
        <f>IF($A4&gt;='1125way_Regular Symbol(2wild)'!G$16,"",IF(E4=0,"",IF(OR(E4=$BW$1,E5=$BW$1,E6=$BW$1,E4=$CV$1,E5=$CV$1,E6=$CV$1,E7=$BW$1,E7=$CV$1,E8=$BW$1,E8=$CV$1),0,1)))</f>
        <v>1</v>
      </c>
      <c r="CY4" s="3">
        <f>IF($A4&gt;='1125way_Regular Symbol(2wild)'!H$16,"",IF(F4=0,"",IF(OR(F4=$BW$1,F5=$BW$1,F6=$BW$1,F4=$CV$1,F5=$CV$1,F6=$CV$1,F7=$BW$1,F7=$CV$1,F8=$BW$1,F8=$CV$1),0,1)))</f>
        <v>1</v>
      </c>
    </row>
    <row r="5" spans="1:103">
      <c r="A5" s="337">
        <f>IF('243way_Regular Symbol'!L4="","",'243way_Regular Symbol'!L4)</f>
        <v>1</v>
      </c>
      <c r="B5" s="191" t="str">
        <f>IF('576way_Regular Symbol(2wild)'!Q4="",
IF($A5-'576way_Regular Symbol(2wild)'!D$16&gt;='1125way_RegularＸ_W()'!B$2-1,"",VLOOKUP($A5-'243way_Regular Symbol'!D$16,'576way_Regular Symbol(2wild)'!$P$3:$U$99,'1125way_RegularＸ_W()'!B$3+1,FALSE)),
'576way_Regular Symbol(2wild)'!Q4)</f>
        <v>M5</v>
      </c>
      <c r="C5" s="191" t="str">
        <f>IF('576way_Regular Symbol(2wild)'!R4="",
IF($A5-'576way_Regular Symbol(2wild)'!E$16&gt;='1125way_RegularＸ_W()'!C$2-1,"",VLOOKUP($A5-'243way_Regular Symbol'!E$16,'576way_Regular Symbol(2wild)'!$P$3:$U$99,'1125way_RegularＸ_W()'!C$3+1,FALSE)),
'576way_Regular Symbol(2wild)'!R4)</f>
        <v>K</v>
      </c>
      <c r="D5" s="191" t="str">
        <f>IF('576way_Regular Symbol(2wild)'!S4="",
IF($A5-'576way_Regular Symbol(2wild)'!F$16&gt;='1125way_RegularＸ_W()'!D$2-1,"",VLOOKUP($A5-'243way_Regular Symbol'!F$16,'576way_Regular Symbol(2wild)'!$P$3:$U$99,'1125way_RegularＸ_W()'!D$3+1,FALSE)),
'576way_Regular Symbol(2wild)'!S4)</f>
        <v>M2</v>
      </c>
      <c r="E5" s="191" t="str">
        <f>IF('576way_Regular Symbol(2wild)'!T4="",
IF($A5-'576way_Regular Symbol(2wild)'!G$16&gt;='1125way_RegularＸ_W()'!E$2-1,"",VLOOKUP($A5-'243way_Regular Symbol'!G$16,'576way_Regular Symbol(2wild)'!$P$3:$U$99,'1125way_RegularＸ_W()'!E$3+1,FALSE)),
'576way_Regular Symbol(2wild)'!T4)</f>
        <v>M2</v>
      </c>
      <c r="F5" s="191" t="str">
        <f>IF('576way_Regular Symbol(2wild)'!U4="",
IF($A5-'576way_Regular Symbol(2wild)'!H$16&gt;='1125way_RegularＸ_W()'!F$2-1,"",VLOOKUP($A5-'243way_Regular Symbol'!H$16,'576way_Regular Symbol(2wild)'!$P$3:$U$99,'1125way_RegularＸ_W()'!F$3+1,FALSE)),
'576way_Regular Symbol(2wild)'!U4)</f>
        <v>TE</v>
      </c>
      <c r="H5" s="352" t="s">
        <v>83</v>
      </c>
      <c r="I5" s="3">
        <f>SUM(AA4:AA100)</f>
        <v>46</v>
      </c>
      <c r="J5" s="3">
        <f t="shared" ref="J5:M5" si="17">SUM(AB4:AB100)</f>
        <v>67</v>
      </c>
      <c r="K5" s="3">
        <f t="shared" si="17"/>
        <v>45</v>
      </c>
      <c r="L5" s="3">
        <f t="shared" si="17"/>
        <v>51</v>
      </c>
      <c r="M5" s="3">
        <f t="shared" si="17"/>
        <v>34</v>
      </c>
      <c r="N5" s="363">
        <f t="shared" ref="N5:N68" si="18">IF($A5="","",$A5)</f>
        <v>1</v>
      </c>
      <c r="O5" s="344">
        <f>IF($A5&gt;='1125way_Regular Symbol(2wild)'!D$16,"",IF(B5="","",IF(OR(B5=$O$1,B5=$P$1,B6=$O$1,B6=$P$1,B7=$O$1,B7=$P$1),0,1)))</f>
        <v>0</v>
      </c>
      <c r="P5" s="344">
        <f>IF($A5&gt;='1125way_Regular Symbol(2wild)'!E$16,"",IF(C5="","",IF(OR(C5=$O$1,C5=$P$1,C6=$O$1,C6=$P$1,C7=$O$1,C7=$P$1),0,1)))</f>
        <v>1</v>
      </c>
      <c r="Q5" s="344">
        <f>IF($A5&gt;='1125way_Regular Symbol(2wild)'!F$16,"",IF(D5="","",IF(OR(D5=$O$1,D5=$P$1,D6=$O$1,D6=$P$1,D7=$O$1,D7=$P$1,D8=$O$1,D8=$P$1,D9=$O$1,D9=$P$1),0,1)))</f>
        <v>1</v>
      </c>
      <c r="R5" s="344">
        <f>IF($A5&gt;='1125way_Regular Symbol(2wild)'!G$16,"",IF(E5="","",IF(OR(E5=$O$1,E5=$P$1,E6=$O$1,E6=$P$1,E7=$O$1,E7=$P$1,E8=$O$1,E8=$P$1,E9=$O$1,E9=$P$1),0,1)))</f>
        <v>0</v>
      </c>
      <c r="S5" s="344">
        <f>IF($A5&gt;='1125way_Regular Symbol(2wild)'!H$16,"",IF(F5="","",IF(OR(F5=$O$1,F5=$P$1,F6=$O$1,F6=$P$1,F7=$O$1,F7=$P$1,F8=$O$1,F8=$P$1,F9=$O$1,F9=$P$1),0,1)))</f>
        <v>0</v>
      </c>
      <c r="U5" s="344">
        <f>IF($A5&gt;='1125way_Regular Symbol(2wild)'!D$16,"",IF(B5=0,"",IF(OR(B5=$U$1,B5=$V$1,B6=$U$1,B6=$V$1,B7=$U$1,B7=$V$1),0,1)))</f>
        <v>0</v>
      </c>
      <c r="V5" s="344">
        <f>IF($A5&gt;='1125way_Regular Symbol(2wild)'!E$16,"",IF(C5=0,"",IF(OR(C5=$U$1,C5=$V$1,C6=$U$1,C6=$V$1,C7=$U$1,C7=$V$1),0,1)))</f>
        <v>1</v>
      </c>
      <c r="W5" s="3">
        <f>IF($A5&gt;='1125way_Regular Symbol(2wild)'!F$16,"",IF(D5=0,"",IF(OR(D5=$U$1,D5=$V$1,D6=$U$1,D6=$V$1,D7=$U$1,D7=$V$1,D8=$U$1,D8=$V$1,D9=$U$1,D9=$V$1),0,1)))</f>
        <v>0</v>
      </c>
      <c r="X5" s="3">
        <f>IF($A5&gt;='1125way_Regular Symbol(2wild)'!G$16,"",IF(E5=0,"",IF(OR(E5=$U$1,E5=$V$1,E6=$U$1,E6=$V$1,E7=$U$1,E7=$V$1,E8=$U$1,E8=$V$1,E9=$U$1,E9=$V$1),0,1)))</f>
        <v>0</v>
      </c>
      <c r="Y5" s="3">
        <f>IF($A5&gt;='1125way_Regular Symbol(2wild)'!H$16,"",IF(F5=0,"",IF(OR(F5=$U$1,F5=$V$1,F6=$U$1,F6=$V$1,F7=$U$1,F7=$V$1,F8=$U$1,F8=$V$1,F9=$U$1,F9=$V$1),0,1)))</f>
        <v>1</v>
      </c>
      <c r="AA5" s="344">
        <f>IF($A5&gt;='1125way_Regular Symbol(2wild)'!D$16,"",IF(B5=0,"",IF(OR(B5=$AA$1,B5=$AB$1,B6=$AA$1,B6=$AB$1,B7=$AA$1,,B7=$AB$1),0,1)))</f>
        <v>0</v>
      </c>
      <c r="AB5" s="344">
        <f>IF($A5&gt;='1125way_Regular Symbol(2wild)'!E$16,"",IF(C5=0,"",IF(OR(C5=$AA$1,C5=$AB$1,C6=$AA$1,C6=$AB$1,C7=$AA$1,,C7=$AB$1),0,1)))</f>
        <v>1</v>
      </c>
      <c r="AC5" s="3">
        <f>IF($A5&gt;='1125way_Regular Symbol(2wild)'!F$16,"",IF(D5=0,"",IF(OR(D5=$AA$1,D5=$AB$1,D6=$AA$1,D6=$AB$1,D7=$AA$1,D7=$AB$1,D8=$AA$1,D8=$AB$1,D9=$AA$1,D9=$AB$1),0,1)))</f>
        <v>1</v>
      </c>
      <c r="AD5" s="3">
        <f>IF($A5&gt;='1125way_Regular Symbol(2wild)'!G$16,"",IF(E5=0,"",IF(OR(E5=$AA$1,E5=$AB$1,E6=$AA$1,E6=$AB$1,E7=$AA$1,E7=$AB$1,E8=$AA$1,E8=$AB$1,E9=$AA$1,E9=$AB$1),0,1)))</f>
        <v>1</v>
      </c>
      <c r="AE5" s="3">
        <f>IF($A5&gt;='1125way_Regular Symbol(2wild)'!H$16,"",IF(F5=0,"",IF(OR(F5=$AA$1,F5=$AB$1,F6=$AA$1,F6=$AB$1,F7=$AA$1,F7=$AB$1,F8=$AA$1,F8=$AB$1,F9=$AA$1,F9=$AB$1),0,1)))</f>
        <v>0</v>
      </c>
      <c r="AG5" s="344">
        <f>IF($A5&gt;='1125way_Regular Symbol(2wild)'!D$16,"",IF(B5=0,"",IF(OR(B5=$AG$1,B5=$AH$1,B6=$AG$1,B6=$AH$1,B7=$AG$1,B7=$AH$1),0,1)))</f>
        <v>0</v>
      </c>
      <c r="AH5" s="344">
        <f>IF($A5&gt;='1125way_Regular Symbol(2wild)'!E$16,"",IF(C5=0,"",IF(OR(C5=$AG$1,C5=$AH$1,C6=$AG$1,C6=$AH$1,C7=$AG$1,C7=$AH$1),0,1)))</f>
        <v>1</v>
      </c>
      <c r="AI5" s="3">
        <f>IF($A5&gt;='1125way_Regular Symbol(2wild)'!F$16,"",IF(D5=0,"",IF(OR(D5=$AG$1,D5=$AH$1,D6=$AG$1,D6=$AH$1,D7=$AG$1,D7=$AH$1,D8=$AG$1,D8=$AH$1,D9=$AG$1,D9=$AH$1),0,1)))</f>
        <v>1</v>
      </c>
      <c r="AJ5" s="3">
        <f>IF($A5&gt;='1125way_Regular Symbol(2wild)'!G$16,"",IF(E5=0,"",IF(OR(E5=$AG$1,E5=$AH$1,E6=$AG$1,E6=$AH$1,E7=$AG$1,E7=$AH$1,E8=$AG$1,E8=$AH$1,E9=$AG$1,E9=$AH$1),0,1)))</f>
        <v>1</v>
      </c>
      <c r="AK5" s="3">
        <f>IF($A5&gt;='1125way_Regular Symbol(2wild)'!H$16,"",IF(F5=0,"",IF(OR(F5=$AG$1,F5=$AH$1,F6=$AG$1,F6=$AH$1,F7=$AG$1,F7=$AH$1,F8=$AG$1,F8=$AH$1,F9=$AG$1,F9=$AH$1),0,1)))</f>
        <v>1</v>
      </c>
      <c r="AM5" s="344">
        <f>IF($A5&gt;='1125way_Regular Symbol(2wild)'!D$16,"",IF(B5=0,"",IF(OR(B5=$AM$1,B5=$AN$1,B6=$AM$1,B6=$AN$1,B7=$AM$1,B7=$AN$1),0,1)))</f>
        <v>0</v>
      </c>
      <c r="AN5" s="344">
        <f>IF($A5&gt;='1125way_Regular Symbol(2wild)'!E$16,"",IF(C5=0,"",IF(OR(C5=$AM$1,C5=$AN$1,C6=$AM$1,C6=$AN$1,C7=$AM$1,C7=$AN$1),0,1)))</f>
        <v>0</v>
      </c>
      <c r="AO5" s="3">
        <f>IF($A5&gt;='1125way_Regular Symbol(2wild)'!F$16,"",IF(D5=0,"",IF(OR(D5=$AM$1,D5=$AN$1,D6=$AM$1,D6=$AN$1,D7=$AM$1,D7=$AN$1,D8=$AM$1,D8=$AN$1,D9=$AM$1,D9=$AN$1),0,1)))</f>
        <v>0</v>
      </c>
      <c r="AP5" s="3">
        <f>IF($A5&gt;='1125way_Regular Symbol(2wild)'!G$16,"",IF(E5=0,"",IF(OR(E5=$AM$1,E5=$AN$1,E6=$AM$1,E6=$AN$1,E7=$AM$1,E7=$AN$1,E8=$AM$1,E8=$AN$1,E9=$AM$1,E9=$AN$1),0,1)))</f>
        <v>1</v>
      </c>
      <c r="AQ5" s="3">
        <f>IF($A5&gt;='1125way_Regular Symbol(2wild)'!H$16,"",IF(F5=0,"",IF(OR(F5=$AM$1,F5=$AN$1,F6=$AM$1,F6=$AN$1,F7=$AM$1,F7=$AN$1,F8=$AM$1,F8=$AN$1,F9=$AM$1,F9=$AN$1),0,1)))</f>
        <v>1</v>
      </c>
      <c r="AS5" s="344">
        <f>IF($A5&gt;='1125way_Regular Symbol(2wild)'!D$16,"",IF(B5=0,"",IF(OR(B5=$AM$1,B5=$AT$1,B6=$AM$1,B6=$AT$1,B7=$AM$1,B7=$AT$1),0,1)))</f>
        <v>0</v>
      </c>
      <c r="AT5" s="344">
        <f>IF($A5&gt;='1125way_Regular Symbol(2wild)'!E$16,"",IF(C5=0,"",IF(OR(C5=$AM$1,C5=$AT$1,C6=$AM$1,C6=$AT$1,C7=$AM$1,C7=$AT$1),0,1)))</f>
        <v>1</v>
      </c>
      <c r="AU5" s="3">
        <f>IF($A5&gt;='1125way_Regular Symbol(2wild)'!F$16,"",IF(D5=0,"",IF(OR(D5=$AM$1,D5=$AT$1,D6=$AM$1,D6=$AT$1,D7=$AM$1,D7=$AT$1,D8=$AM$1,D8=$AT$1,D9=$AM$1,D9=$AT$1),0,1)))</f>
        <v>1</v>
      </c>
      <c r="AV5" s="3">
        <f>IF($A5&gt;='1125way_Regular Symbol(2wild)'!G$16,"",IF(E5=0,"",IF(OR(E5=$AM$1,E5=$AT$1,E6=$AM$1,E6=$AT$1,E7=$AM$1,E7=$AT$1,E8=$AM$1,E8=$AT$1,E9=$AM$1,E9=$AT$1),0,1)))</f>
        <v>1</v>
      </c>
      <c r="AW5" s="3">
        <f>IF($A5&gt;='1125way_Regular Symbol(2wild)'!H$16,"",IF(F5=0,"",IF(OR(F5=$AM$1,F5=$AT$1,F6=$AM$1,F6=$AT$1,F7=$AM$1,F7=$AT$1,F8=$AM$1,F8=$AT$1,F9=$AM$1,F9=$AT$1),0,1)))</f>
        <v>1</v>
      </c>
      <c r="AY5" s="344">
        <f>IF($A5&gt;='1125way_Regular Symbol(2wild)'!D$16,"",IF(B5=0,"",IF(OR(B5=$AM$1,B5=$AZ$1,B6=$AM$1,B6=$AZ$1,B7=$AM$1,B7=$AZ$1),0,1)))</f>
        <v>0</v>
      </c>
      <c r="AZ5" s="344">
        <f>IF($A5&gt;='1125way_Regular Symbol(2wild)'!E$16,"",IF(C5=0,"",IF(OR(C5=$AM$1,C5=$AZ$1,C6=$AM$1,C6=$AZ$1,C7=$AM$1,C7=$AZ$1),0,1)))</f>
        <v>1</v>
      </c>
      <c r="BA5" s="3">
        <f>IF($A5&gt;='1125way_Regular Symbol(2wild)'!F$16,"",IF(D5=0,"",IF(OR(D5=$AM$1,D5=$AZ$1,D6=$AM$1,D6=$AZ$1,D7=$AM$1,D7=$AZ$1,D8=$AM$1,D8=$AZ$1,D9=$AM$1,D9=$AZ$1),0,1)))</f>
        <v>1</v>
      </c>
      <c r="BB5" s="3">
        <f>IF($A5&gt;='1125way_Regular Symbol(2wild)'!G$16,"",IF(E5=0,"",IF(OR(E5=$AM$1,E5=$AZ$1,E6=$AM$1,E6=$AZ$1,E7=$AM$1,E7=$AZ$1,E8=$AM$1,E8=$AZ$1,E9=$AM$1,E9=$AZ$1),0,1)))</f>
        <v>1</v>
      </c>
      <c r="BC5" s="3">
        <f>IF($A5&gt;='1125way_Regular Symbol(2wild)'!H$16,"",IF(F5=0,"",IF(OR(F5=$AM$1,F5=$AZ$1,F6=$AM$1,F6=$AZ$1,F7=$AM$1,F7=$AZ$1,F8=$AM$1,F8=$AZ$1,F9=$AM$1,F9=$AZ$1),0,1)))</f>
        <v>1</v>
      </c>
      <c r="BE5" s="344">
        <f>IF($A5&gt;='576way_Regular Symbol(2wild)'!D$16,"",IF(B5=0,"",IF(OR(B5=$AM$1,B5=$BF$1,B6=$AM$1,B6=$BF$1,B7=$AM$1,B7=$BF$1),0,1)))</f>
        <v>0</v>
      </c>
      <c r="BF5" s="344">
        <f>IF($A5&gt;='576way_Regular Symbol(2wild)'!E$16,"",IF(C5=0,"",IF(OR(C5=$AM$1,C5=$BF$1,C6=$AM$1,C6=$BF$1,C7=$AM$1,C7=$BF$1),0,1)))</f>
        <v>1</v>
      </c>
      <c r="BG5" s="3">
        <f>IF($A5&gt;='576way_Regular Symbol(2wild)'!F$16,"",IF(D5=0,"",IF(OR(D5=$AM$1,D5=$BF$1,D6=$AM$1,D6=$BF$1,D7=$AM$1,D7=$BF$1,D8=$AM$1,D8=$BF$1,D9=$AM$1,D9=$BF$1),0,1)))</f>
        <v>1</v>
      </c>
      <c r="BH5" s="3">
        <f>IF($A5&gt;='576way_Regular Symbol(2wild)'!G$16,"",IF(E5=0,"",IF(OR(E5=$AM$1,E5=$BF$1,E6=$AM$1,E6=$BF$1,E7=$AM$1,E7=$BF$1,E8=$AM$1,E8=$BF$1,E9=$AM$1,E9=$BF$1),0,1)))</f>
        <v>1</v>
      </c>
      <c r="BI5" s="3">
        <f>IF($A5&gt;='576way_Regular Symbol(2wild)'!H$16,"",IF(F5=0,"",IF(OR(F5=$AM$1,F5=$BF$1,F6=$AM$1,F6=$BF$1,F7=$AM$1,F7=$BF$1,F8=$AM$1,F8=$BF$1,F9=$AM$1,F9=$BF$1),0,1)))</f>
        <v>1</v>
      </c>
      <c r="BK5" s="344">
        <f>IF($A5&gt;='576way_Regular Symbol(2wild)'!D$16,"",IF(B5=0,"",IF(OR(B5=$AM$1,B5=$BL$1,B6=$AM$1,B6=$BL$1,B7=$AM$1,B7=$BL$1),0,1)))</f>
        <v>0</v>
      </c>
      <c r="BL5" s="344">
        <f>IF($A5&gt;='576way_Regular Symbol(2wild)'!E$16,"",IF(C5=0,"",IF(OR(C5=$AM$1,C5=$BL$1,C6=$AM$1,C6=$BL$1,C7=$AM$1,C7=$BL$1),0,1)))</f>
        <v>1</v>
      </c>
      <c r="BM5" s="3">
        <f>IF($A5&gt;='576way_Regular Symbol(2wild)'!F$16,"",IF(D5=0,"",IF(OR(D5=$AM$1,D5=$BL$1,D6=$AM$1,D6=$BL$1,D7=$AM$1,D7=$BL$1,D8=$AM$1,D8=$BL$1),0,1)))</f>
        <v>1</v>
      </c>
      <c r="BN5" s="3">
        <f>IF($A5&gt;='576way_Regular Symbol(2wild)'!G$16,"",IF(E5=0,"",IF(OR(E5=$AM$1,E5=$BL$1,E6=$AM$1,E6=$BL$1,E7=$AM$1,E7=$BL$1,E8=$AM$1,E8=$BL$1),0,1)))</f>
        <v>1</v>
      </c>
      <c r="BO5" s="3">
        <f>IF($A5&gt;='576way_Regular Symbol(2wild)'!H$16,"",IF(F5=0,"",IF(OR(F5=$AM$1,F5=$BL$1,F6=$AM$1,F6=$BL$1,F7=$AM$1,F7=$BL$1,F8=$AM$1,F8=$BL$1),0,1)))</f>
        <v>1</v>
      </c>
      <c r="BQ5" s="3">
        <f>IF($A5&gt;='1125way_Regular Symbol(2wild)'!D$16,"",IF(B5=0,"",IF(OR(B5=$BQ$1,B5=$BR$1,B6=$BQ$1,B6=$BR$1,B7=$BQ$1,B7=$BR$1),0,1)))</f>
        <v>0</v>
      </c>
      <c r="BR5" s="3">
        <f>IF($A5&gt;='1125way_Regular Symbol(2wild)'!E$16,"",IF(C5=0,"",IF(OR(C5=$BQ$1,C5=$BR$1,C6=$BQ$1,C6=$BR$1,C7=$BQ$1,C7=$BR$1),0,1)))</f>
        <v>1</v>
      </c>
      <c r="BS5" s="3">
        <f>IF($A5&gt;='1125way_Regular Symbol(2wild)'!F$16,"",IF(D5=0,"",IF(OR(D5=$BQ$1,D5=$BR$1,D6=$BQ$1,D6=$BR$1,D7=$BQ$1,D7=$BR$1,D8=$BQ$1,D8=$BR$1,D9=$BQ$1,D9=$BR$1),0,1)))</f>
        <v>1</v>
      </c>
      <c r="BT5" s="3">
        <f>IF($A5&gt;='1125way_Regular Symbol(2wild)'!G$16,"",IF(E5=0,"",IF(OR(E5=$BQ$1,E5=$BR$1,E6=$BQ$1,E6=$BR$1,E7=$BQ$1,E7=$BR$1,E8=$BQ$1,E8=$BR$1,E9=$BQ$1,E9=$BR$1),0,1)))</f>
        <v>1</v>
      </c>
      <c r="BU5" s="3">
        <f>IF($A5&gt;='1125way_Regular Symbol(2wild)'!H$16,"",IF(F5=0,"",IF(OR(F5=$BQ$1,F5=$BR$1,F6=$BQ$1,F6=$BR$1,F7=$BQ$1,F7=$BR$1,F8=$BQ$1,F8=$BR$1,F9=$BQ$1,F9=$BR$1),0,1)))</f>
        <v>1</v>
      </c>
      <c r="BW5" s="3">
        <f>IF($A5&gt;='1125way_Regular Symbol(2wild)'!D$16,"",IF(B5=0,"",IF(OR(B5=$BW$1,B6=$BW$1,B7=$BW$1,B5=$BX$1,B6=$BX$1,B7=$BX$1),0,1)))</f>
        <v>0</v>
      </c>
      <c r="BX5" s="3">
        <f>IF($A5&gt;='1125way_Regular Symbol(2wild)'!E$16,"",IF(C5=0,"",IF(OR(C5=$BW$1,C6=$BW$1,C7=$BW$1,C5=$BX$1,C6=$BX$1,C7=$BX$1),0,1)))</f>
        <v>0</v>
      </c>
      <c r="BY5" s="3">
        <f>IF($A5&gt;='1125way_Regular Symbol(2wild)'!F$16,"",IF(D5=0,"",IF(OR(D5=$BW$1,D6=$BW$1,D7=$BW$1,D5=$BX$1,D6=$BX$1,D7=$BX$1,D8=$BW$1,D8=$BX$1,D9=$BW$1,D9=$BX$1),0,1)))</f>
        <v>1</v>
      </c>
      <c r="BZ5" s="3">
        <f>IF($A5&gt;='1125way_Regular Symbol(2wild)'!G$16,"",IF(E5=0,"",IF(OR(E5=$BW$1,E6=$BW$1,E7=$BW$1,E5=$BX$1,E6=$BX$1,E7=$BX$1,E8=$BW$1,E8=$BX$1,E9=$BW$1,E9=$BX$1),0,1)))</f>
        <v>0</v>
      </c>
      <c r="CA5" s="3">
        <f>IF($A5&gt;='1125way_Regular Symbol(2wild)'!H$16,"",IF(F5=0,"",IF(OR(F5=$BW$1,F6=$BW$1,F7=$BW$1,F5=$BX$1,F6=$BX$1,F7=$BX$1,F8=$BW$1,F8=$BX$1,F9=$BW$1,F9=$BX$1),0,1)))</f>
        <v>1</v>
      </c>
      <c r="CC5" s="3">
        <f>IF($A5&gt;='1125way_Regular Symbol(2wild)'!D$16,"",IF(B5=0,"",IF(OR(B5=$BW$1,B6=$BW$1,B7=$BW$1,B5=$CD$1,B6=$CD$1,B7=$CD$1),0,1)))</f>
        <v>0</v>
      </c>
      <c r="CD5" s="3">
        <f>IF($A5&gt;='1125way_Regular Symbol(2wild)'!E$16,"",IF(C5=0,"",IF(OR(C5=$BW$1,C6=$BW$1,C7=$BW$1,C5=$CD$1,C6=$CD$1,C7=$CD$1),0,1)))</f>
        <v>1</v>
      </c>
      <c r="CE5" s="3">
        <f>IF($A5&gt;='1125way_Regular Symbol(2wild)'!F$16,"",IF(D5=0,"",IF(OR(D5=$BW$1,D6=$BW$1,D7=$BW$1,D5=$CD$1,D6=$CD$1,D7=$CD$1,D8=$BW$1,D8=$CD$1,D9=$BW$1,D9=$CD$1),0,1)))</f>
        <v>1</v>
      </c>
      <c r="CF5" s="3">
        <f>IF($A5&gt;='1125way_Regular Symbol(2wild)'!G$16,"",IF(E5=0,"",IF(OR(E5=$BW$1,E6=$BW$1,E7=$BW$1,E5=$CD$1,E6=$CD$1,E7=$CD$1,E8=$BW$1,E8=$CD$1,E9=$BW$1,E9=$CD$1),0,1)))</f>
        <v>0</v>
      </c>
      <c r="CG5" s="3">
        <f>IF($A5&gt;='1125way_Regular Symbol(2wild)'!H$16,"",IF(F5=0,"",IF(OR(F5=$BW$1,F6=$BW$1,F7=$BW$1,F5=$CD$1,F6=$CD$1,F7=$CD$1,F8=$BW$1,F8=$CD$1,F9=$BW$1,F9=$CD$1),0,1)))</f>
        <v>0</v>
      </c>
      <c r="CI5" s="3">
        <f>IF($A5&gt;='1125way_Regular Symbol(2wild)'!D$16,"",IF(B5=0,"",IF(OR(B5=$BW$1,B6=$BW$1,B7=$BW$1,B5=$CJ$1,B6=$CJ$1,B7=$CJ$1),0,1)))</f>
        <v>0</v>
      </c>
      <c r="CJ5" s="3">
        <f>IF($A5&gt;='1125way_Regular Symbol(2wild)'!E$16,"",IF(C5=0,"",IF(OR(C5=$BW$1,C6=$BW$1,C7=$BW$1,C5=$CJ$1,C6=$CJ$1,C7=$CJ$1),0,1)))</f>
        <v>0</v>
      </c>
      <c r="CK5" s="3">
        <f>IF($A5&gt;='1125way_Regular Symbol(2wild)'!F$16,"",IF(D5=0,"",IF(OR(D5=$BW$1,D6=$BW$1,D7=$BW$1,D5=$CJ$1,D6=$CJ$1,D7=$CJ$1,D8=$BW$1,D8=$CJ$1,D9=$BW$1,D9=$CJ$1),0,1)))</f>
        <v>1</v>
      </c>
      <c r="CL5" s="3">
        <f>IF($A5&gt;='1125way_Regular Symbol(2wild)'!G$16,"",IF(E5=0,"",IF(OR(E5=$BW$1,E6=$BW$1,E7=$BW$1,E5=$CJ$1,E6=$CJ$1,E7=$CJ$1,E8=$BW$1,E8=$CJ$1,E9=$BW$1,E9=$CJ$1),0,1)))</f>
        <v>1</v>
      </c>
      <c r="CM5" s="3">
        <f>IF($A5&gt;='1125way_Regular Symbol(2wild)'!H$16,"",IF(F5=0,"",IF(OR(F5=$BW$1,F6=$BW$1,F7=$BW$1,F5=$CJ$1,F6=$CJ$1,F7=$CJ$1,F8=$BW$1,F8=$CJ$1,F9=$BW$1,F9=$CJ$1),0,1)))</f>
        <v>1</v>
      </c>
      <c r="CO5" s="3">
        <f>IF($A5&gt;='1125way_Regular Symbol(2wild)'!D$16,"",IF(B5=0,"",IF(OR(B5=$BW$1,B6=$BW$1,B7=$BW$1,B5=$CP$1,B6=$CP$1,B7=$CP$1),0,1)))</f>
        <v>0</v>
      </c>
      <c r="CP5" s="3">
        <f>IF($A5&gt;='1125way_Regular Symbol(2wild)'!E$16,"",IF(C5=0,"",IF(OR(C5=$BW$1,C6=$BW$1,C7=$BW$1,C5=$CP$1,C6=$CP$1,C7=$CP$1),0,1)))</f>
        <v>1</v>
      </c>
      <c r="CQ5" s="3">
        <f>IF($A5&gt;='1125way_Regular Symbol(2wild)'!F$16,"",IF(D5=0,"",IF(OR(D5=$BW$1,D6=$BW$1,D7=$BW$1,D5=$CP$1,D6=$CP$1,D7=$CP$1,D8=$BW$1,D8=$CP$1,D9=$BW$1,D9=$CP$1),0,1)))</f>
        <v>0</v>
      </c>
      <c r="CR5" s="3">
        <f>IF($A5&gt;='1125way_Regular Symbol(2wild)'!G$16,"",IF(E5=0,"",IF(OR(E5=$BW$1,E6=$BW$1,E7=$BW$1,E5=$CP$1,E6=$CP$1,E7=$CP$1,E8=$BW$1,E8=$CP$1,E9=$BW$1,E9=$CP$1),0,1)))</f>
        <v>1</v>
      </c>
      <c r="CS5" s="3">
        <f>IF($A5&gt;='1125way_Regular Symbol(2wild)'!H$16,"",IF(F5=0,"",IF(OR(F5=$BW$1,F6=$BW$1,F7=$BW$1,F5=$CP$1,F6=$CP$1,F7=$CP$1,F8=$BW$1,F8=$CP$1,F9=$BW$1,F9=$CP$1),0,1)))</f>
        <v>0</v>
      </c>
      <c r="CU5" s="3">
        <f>IF($A5&gt;='1125way_Regular Symbol(2wild)'!D$16,"",IF(B5=0,"",IF(OR(B5=$BW$1,B6=$BW$1,B7=$BW$1,B5=$CV$1,B6=$CV$1,B7=$CV$1),0,1)))</f>
        <v>0</v>
      </c>
      <c r="CV5" s="3">
        <f>IF($A5&gt;='1125way_Regular Symbol(2wild)'!E$16,"",IF(C5=0,"",IF(OR(C5=$BW$1,C6=$BW$1,C7=$BW$1,C5=$CV$1,C6=$CV$1,C7=$CV$1),0,1)))</f>
        <v>1</v>
      </c>
      <c r="CW5" s="3">
        <f>IF($A5&gt;='1125way_Regular Symbol(2wild)'!F$16,"",IF(D5=0,"",IF(OR(D5=$BW$1,D6=$BW$1,D7=$BW$1,D5=$CV$1,D6=$CV$1,D7=$CV$1,D8=$BW$1,D8=$CV$1,D9=$BW$1,D9=$CV$1),0,1)))</f>
        <v>1</v>
      </c>
      <c r="CX5" s="3">
        <f>IF($A5&gt;='1125way_Regular Symbol(2wild)'!G$16,"",IF(E5=0,"",IF(OR(E5=$BW$1,E6=$BW$1,E7=$BW$1,E5=$CV$1,E6=$CV$1,E7=$CV$1,E8=$BW$1,E8=$CV$1,E9=$BW$1,E9=$CV$1),0,1)))</f>
        <v>1</v>
      </c>
      <c r="CY5" s="3">
        <f>IF($A5&gt;='1125way_Regular Symbol(2wild)'!H$16,"",IF(F5=0,"",IF(OR(F5=$BW$1,F6=$BW$1,F7=$BW$1,F5=$CV$1,F6=$CV$1,F7=$CV$1,F8=$BW$1,F8=$CV$1,F9=$BW$1,F9=$CV$1),0,1)))</f>
        <v>1</v>
      </c>
    </row>
    <row r="6" spans="1:103">
      <c r="A6" s="337">
        <f>IF('243way_Regular Symbol'!L5="","",'243way_Regular Symbol'!L5)</f>
        <v>2</v>
      </c>
      <c r="B6" s="191" t="str">
        <f>IF('576way_Regular Symbol(2wild)'!Q5="",
IF($A6-'576way_Regular Symbol(2wild)'!D$16&gt;='1125way_RegularＸ_W()'!B$2-1,"",VLOOKUP($A6-'243way_Regular Symbol'!D$16,'576way_Regular Symbol(2wild)'!$P$3:$U$99,'1125way_RegularＸ_W()'!B$3+1,FALSE)),
'576way_Regular Symbol(2wild)'!Q5)</f>
        <v>M5</v>
      </c>
      <c r="C6" s="191" t="str">
        <f>IF('576way_Regular Symbol(2wild)'!R5="",
IF($A6-'576way_Regular Symbol(2wild)'!E$16&gt;='1125way_RegularＸ_W()'!C$2-1,"",VLOOKUP($A6-'243way_Regular Symbol'!E$16,'576way_Regular Symbol(2wild)'!$P$3:$U$99,'1125way_RegularＸ_W()'!C$3+1,FALSE)),
'576way_Regular Symbol(2wild)'!R5)</f>
        <v>J</v>
      </c>
      <c r="D6" s="191" t="str">
        <f>IF('576way_Regular Symbol(2wild)'!S5="",
IF($A6-'576way_Regular Symbol(2wild)'!F$16&gt;='1125way_RegularＸ_W()'!D$2-1,"",VLOOKUP($A6-'243way_Regular Symbol'!F$16,'576way_Regular Symbol(2wild)'!$P$3:$U$99,'1125way_RegularＸ_W()'!D$3+1,FALSE)),
'576way_Regular Symbol(2wild)'!S5)</f>
        <v>M2</v>
      </c>
      <c r="E6" s="191" t="str">
        <f>IF('576way_Regular Symbol(2wild)'!T5="",
IF($A6-'576way_Regular Symbol(2wild)'!G$16&gt;='1125way_RegularＸ_W()'!E$2-1,"",VLOOKUP($A6-'243way_Regular Symbol'!G$16,'576way_Regular Symbol(2wild)'!$P$3:$U$99,'1125way_RegularＸ_W()'!E$3+1,FALSE)),
'576way_Regular Symbol(2wild)'!T5)</f>
        <v>Q</v>
      </c>
      <c r="F6" s="191" t="str">
        <f>IF('576way_Regular Symbol(2wild)'!U5="",
IF($A6-'576way_Regular Symbol(2wild)'!H$16&gt;='1125way_RegularＸ_W()'!F$2-1,"",VLOOKUP($A6-'243way_Regular Symbol'!H$16,'576way_Regular Symbol(2wild)'!$P$3:$U$99,'1125way_RegularＸ_W()'!F$3+1,FALSE)),
'576way_Regular Symbol(2wild)'!U5)</f>
        <v>TE</v>
      </c>
      <c r="H6" s="352" t="s">
        <v>84</v>
      </c>
      <c r="I6" s="3">
        <f>SUM(AG4:AG100)</f>
        <v>47</v>
      </c>
      <c r="J6" s="3">
        <f t="shared" ref="J6:M6" si="19">SUM(AH4:AH100)</f>
        <v>54</v>
      </c>
      <c r="K6" s="3">
        <f t="shared" si="19"/>
        <v>46</v>
      </c>
      <c r="L6" s="3">
        <f t="shared" si="19"/>
        <v>46</v>
      </c>
      <c r="M6" s="3">
        <f t="shared" si="19"/>
        <v>58</v>
      </c>
      <c r="N6" s="363">
        <f t="shared" si="18"/>
        <v>2</v>
      </c>
      <c r="O6" s="344">
        <f>IF($A6&gt;='1125way_Regular Symbol(2wild)'!D$16,"",IF(B6="","",IF(OR(B6=$O$1,B6=$P$1,B7=$O$1,B7=$P$1,B8=$O$1,B8=$P$1),0,1)))</f>
        <v>0</v>
      </c>
      <c r="P6" s="344">
        <f>IF($A6&gt;='1125way_Regular Symbol(2wild)'!E$16,"",IF(C6="","",IF(OR(C6=$O$1,C6=$P$1,C7=$O$1,C7=$P$1,C8=$O$1,C8=$P$1),0,1)))</f>
        <v>0</v>
      </c>
      <c r="Q6" s="344">
        <f>IF($A6&gt;='1125way_Regular Symbol(2wild)'!F$16,"",IF(D6="","",IF(OR(D6=$O$1,D6=$P$1,D7=$O$1,D7=$P$1,D8=$O$1,D8=$P$1,D9=$O$1,D9=$P$1,D10=$O$1,D10=$P$1),0,1)))</f>
        <v>0</v>
      </c>
      <c r="R6" s="344">
        <f>IF($A6&gt;='1125way_Regular Symbol(2wild)'!G$16,"",IF(E6="","",IF(OR(E6=$O$1,E6=$P$1,E7=$O$1,E7=$P$1,E8=$O$1,E8=$P$1,E9=$O$1,E9=$P$1,E10=$O$1,E10=$P$1),0,1)))</f>
        <v>0</v>
      </c>
      <c r="S6" s="344">
        <f>IF($A6&gt;='1125way_Regular Symbol(2wild)'!H$16,"",IF(F6="","",IF(OR(F6=$O$1,F6=$P$1,F7=$O$1,F7=$P$1,F8=$O$1,F8=$P$1,F9=$O$1,F9=$P$1,F10=$O$1,F10=$P$1),0,1)))</f>
        <v>0</v>
      </c>
      <c r="U6" s="344">
        <f>IF($A6&gt;='1125way_Regular Symbol(2wild)'!D$16,"",IF(B6=0,"",IF(OR(B6=$U$1,B6=$V$1,B7=$U$1,B7=$V$1,B8=$U$1,B8=$V$1),0,1)))</f>
        <v>0</v>
      </c>
      <c r="V6" s="344">
        <f>IF($A6&gt;='1125way_Regular Symbol(2wild)'!E$16,"",IF(C6=0,"",IF(OR(C6=$U$1,C6=$V$1,C7=$U$1,C7=$V$1,C8=$U$1,C8=$V$1),0,1)))</f>
        <v>1</v>
      </c>
      <c r="W6" s="3">
        <f>IF($A6&gt;='1125way_Regular Symbol(2wild)'!F$16,"",IF(D6=0,"",IF(OR(D6=$U$1,D6=$V$1,D7=$U$1,D7=$V$1,D8=$U$1,D8=$V$1,D9=$U$1,D9=$V$1,D10=$U$1,D10=$V$1),0,1)))</f>
        <v>0</v>
      </c>
      <c r="X6" s="3">
        <f>IF($A6&gt;='1125way_Regular Symbol(2wild)'!G$16,"",IF(E6=0,"",IF(OR(E6=$U$1,E6=$V$1,E7=$U$1,E7=$V$1,E8=$U$1,E8=$V$1,E9=$U$1,E9=$V$1,E10=$U$1,E10=$V$1),0,1)))</f>
        <v>0</v>
      </c>
      <c r="Y6" s="3">
        <f>IF($A6&gt;='1125way_Regular Symbol(2wild)'!H$16,"",IF(F6=0,"",IF(OR(F6=$U$1,F6=$V$1,F7=$U$1,F7=$V$1,F8=$U$1,F8=$V$1,F9=$U$1,F9=$V$1,F10=$U$1,F10=$V$1),0,1)))</f>
        <v>1</v>
      </c>
      <c r="AA6" s="344">
        <f>IF($A6&gt;='1125way_Regular Symbol(2wild)'!D$16,"",IF(B6=0,"",IF(OR(B6=$AA$1,B6=$AB$1,B7=$AA$1,B7=$AB$1,B8=$AA$1,,B8=$AB$1),0,1)))</f>
        <v>0</v>
      </c>
      <c r="AB6" s="344">
        <f>IF($A6&gt;='1125way_Regular Symbol(2wild)'!E$16,"",IF(C6=0,"",IF(OR(C6=$AA$1,C6=$AB$1,C7=$AA$1,C7=$AB$1,C8=$AA$1,,C8=$AB$1),0,1)))</f>
        <v>1</v>
      </c>
      <c r="AC6" s="3">
        <f>IF($A6&gt;='1125way_Regular Symbol(2wild)'!F$16,"",IF(D6=0,"",IF(OR(D6=$AA$1,D6=$AB$1,D7=$AA$1,D7=$AB$1,D8=$AA$1,D8=$AB$1,D9=$AA$1,D9=$AB$1,D10=$AA$1,D10=$AB$1),0,1)))</f>
        <v>1</v>
      </c>
      <c r="AD6" s="3">
        <f>IF($A6&gt;='1125way_Regular Symbol(2wild)'!G$16,"",IF(E6=0,"",IF(OR(E6=$AA$1,E6=$AB$1,E7=$AA$1,E7=$AB$1,E8=$AA$1,E8=$AB$1,E9=$AA$1,E9=$AB$1,E10=$AA$1,E10=$AB$1),0,1)))</f>
        <v>1</v>
      </c>
      <c r="AE6" s="3">
        <f>IF($A6&gt;='1125way_Regular Symbol(2wild)'!H$16,"",IF(F6=0,"",IF(OR(F6=$AA$1,F6=$AB$1,F7=$AA$1,F7=$AB$1,F8=$AA$1,F8=$AB$1,F9=$AA$1,F9=$AB$1,F10=$AA$1,F10=$AB$1),0,1)))</f>
        <v>0</v>
      </c>
      <c r="AG6" s="344">
        <f>IF($A6&gt;='1125way_Regular Symbol(2wild)'!D$16,"",IF(B6=0,"",IF(OR(B6=$AG$1,B6=$AH$1,B7=$AG$1,B7=$AH$1,B8=$AG$1,B8=$AH$1),0,1)))</f>
        <v>0</v>
      </c>
      <c r="AH6" s="344">
        <f>IF($A6&gt;='1125way_Regular Symbol(2wild)'!E$16,"",IF(C6=0,"",IF(OR(C6=$AG$1,C6=$AH$1,C7=$AG$1,C7=$AH$1,C8=$AG$1,C8=$AH$1),0,1)))</f>
        <v>1</v>
      </c>
      <c r="AI6" s="3">
        <f>IF($A6&gt;='1125way_Regular Symbol(2wild)'!F$16,"",IF(D6=0,"",IF(OR(D6=$AG$1,D6=$AH$1,D7=$AG$1,D7=$AH$1,D8=$AG$1,D8=$AH$1,D9=$AG$1,D9=$AH$1,D10=$AG$1,D10=$AH$1),0,1)))</f>
        <v>1</v>
      </c>
      <c r="AJ6" s="3">
        <f>IF($A6&gt;='1125way_Regular Symbol(2wild)'!G$16,"",IF(E6=0,"",IF(OR(E6=$AG$1,E6=$AH$1,E7=$AG$1,E7=$AH$1,E8=$AG$1,E8=$AH$1,E9=$AG$1,E9=$AH$1,E10=$AG$1,E10=$AH$1),0,1)))</f>
        <v>1</v>
      </c>
      <c r="AK6" s="3">
        <f>IF($A6&gt;='1125way_Regular Symbol(2wild)'!H$16,"",IF(F6=0,"",IF(OR(F6=$AG$1,F6=$AH$1,F7=$AG$1,F7=$AH$1,F8=$AG$1,F8=$AH$1,F9=$AG$1,F9=$AH$1,F10=$AG$1,F10=$AH$1),0,1)))</f>
        <v>1</v>
      </c>
      <c r="AM6" s="344">
        <f>IF($A6&gt;='1125way_Regular Symbol(2wild)'!D$16,"",IF(B6=0,"",IF(OR(B6=$AM$1,B6=$AN$1,B7=$AM$1,B7=$AN$1,B8=$AM$1,B8=$AN$1),0,1)))</f>
        <v>0</v>
      </c>
      <c r="AN6" s="344">
        <f>IF($A6&gt;='1125way_Regular Symbol(2wild)'!E$16,"",IF(C6=0,"",IF(OR(C6=$AM$1,C6=$AN$1,C7=$AM$1,C7=$AN$1,C8=$AM$1,C8=$AN$1),0,1)))</f>
        <v>0</v>
      </c>
      <c r="AO6" s="3">
        <f>IF($A6&gt;='1125way_Regular Symbol(2wild)'!F$16,"",IF(D6=0,"",IF(OR(D6=$AM$1,D6=$AN$1,D7=$AM$1,D7=$AN$1,D8=$AM$1,D8=$AN$1,D9=$AM$1,D9=$AN$1,D10=$AM$1,D10=$AN$1),0,1)))</f>
        <v>0</v>
      </c>
      <c r="AP6" s="3">
        <f>IF($A6&gt;='1125way_Regular Symbol(2wild)'!G$16,"",IF(E6=0,"",IF(OR(E6=$AM$1,E6=$AN$1,E7=$AM$1,E7=$AN$1,E8=$AM$1,E8=$AN$1,E9=$AM$1,E9=$AN$1,E10=$AM$1,E10=$AN$1),0,1)))</f>
        <v>1</v>
      </c>
      <c r="AQ6" s="3">
        <f>IF($A6&gt;='1125way_Regular Symbol(2wild)'!H$16,"",IF(F6=0,"",IF(OR(F6=$AM$1,F6=$AN$1,F7=$AM$1,F7=$AN$1,F8=$AM$1,F8=$AN$1,F9=$AM$1,F9=$AN$1,F10=$AM$1,F10=$AN$1),0,1)))</f>
        <v>1</v>
      </c>
      <c r="AS6" s="344">
        <f>IF($A6&gt;='1125way_Regular Symbol(2wild)'!D$16,"",IF(B6=0,"",IF(OR(B6=$AM$1,B6=$AT$1,B7=$AM$1,B7=$AT$1,B8=$AM$1,B8=$AT$1),0,1)))</f>
        <v>0</v>
      </c>
      <c r="AT6" s="344">
        <f>IF($A6&gt;='1125way_Regular Symbol(2wild)'!E$16,"",IF(C6=0,"",IF(OR(C6=$AM$1,C6=$AT$1,C7=$AM$1,C7=$AT$1,C8=$AM$1,C8=$AT$1),0,1)))</f>
        <v>1</v>
      </c>
      <c r="AU6" s="3">
        <f>IF($A6&gt;='1125way_Regular Symbol(2wild)'!F$16,"",IF(D6=0,"",IF(OR(D6=$AM$1,D6=$AT$1,D7=$AM$1,D7=$AT$1,D8=$AM$1,D8=$AT$1,D9=$AM$1,D9=$AT$1,D10=$AM$1,D10=$AT$1),0,1)))</f>
        <v>1</v>
      </c>
      <c r="AV6" s="3">
        <f>IF($A6&gt;='1125way_Regular Symbol(2wild)'!G$16,"",IF(E6=0,"",IF(OR(E6=$AM$1,E6=$AT$1,E7=$AM$1,E7=$AT$1,E8=$AM$1,E8=$AT$1,E9=$AM$1,E9=$AT$1,E10=$AM$1,E10=$AT$1),0,1)))</f>
        <v>1</v>
      </c>
      <c r="AW6" s="3">
        <f>IF($A6&gt;='1125way_Regular Symbol(2wild)'!H$16,"",IF(F6=0,"",IF(OR(F6=$AM$1,F6=$AT$1,F7=$AM$1,F7=$AT$1,F8=$AM$1,F8=$AT$1,F9=$AM$1,F9=$AT$1,F10=$AM$1,F10=$AT$1),0,1)))</f>
        <v>1</v>
      </c>
      <c r="AY6" s="344">
        <f>IF($A6&gt;='1125way_Regular Symbol(2wild)'!D$16,"",IF(B6=0,"",IF(OR(B6=$AM$1,B6=$AZ$1,B7=$AM$1,B7=$AZ$1,B8=$AM$1,B8=$AZ$1),0,1)))</f>
        <v>0</v>
      </c>
      <c r="AZ6" s="344">
        <f>IF($A6&gt;='1125way_Regular Symbol(2wild)'!E$16,"",IF(C6=0,"",IF(OR(C6=$AM$1,C6=$AZ$1,C7=$AM$1,C7=$AZ$1,C8=$AM$1,C8=$AZ$1),0,1)))</f>
        <v>1</v>
      </c>
      <c r="BA6" s="3">
        <f>IF($A6&gt;='1125way_Regular Symbol(2wild)'!F$16,"",IF(D6=0,"",IF(OR(D6=$AM$1,D6=$AZ$1,D7=$AM$1,D7=$AZ$1,D8=$AM$1,D8=$AZ$1,D9=$AM$1,D9=$AZ$1,D10=$AM$1,D10=$AZ$1),0,1)))</f>
        <v>1</v>
      </c>
      <c r="BB6" s="3">
        <f>IF($A6&gt;='1125way_Regular Symbol(2wild)'!G$16,"",IF(E6=0,"",IF(OR(E6=$AM$1,E6=$AZ$1,E7=$AM$1,E7=$AZ$1,E8=$AM$1,E8=$AZ$1,E9=$AM$1,E9=$AZ$1,E10=$AM$1,E10=$AZ$1),0,1)))</f>
        <v>1</v>
      </c>
      <c r="BC6" s="3">
        <f>IF($A6&gt;='1125way_Regular Symbol(2wild)'!H$16,"",IF(F6=0,"",IF(OR(F6=$AM$1,F6=$AZ$1,F7=$AM$1,F7=$AZ$1,F8=$AM$1,F8=$AZ$1,F9=$AM$1,F9=$AZ$1,F10=$AM$1,F10=$AZ$1),0,1)))</f>
        <v>1</v>
      </c>
      <c r="BE6" s="344">
        <f>IF($A6&gt;='576way_Regular Symbol(2wild)'!D$16,"",IF(B6=0,"",IF(OR(B6=$AM$1,B6=$BF$1,B7=$AM$1,B7=$BF$1,B8=$AM$1,B8=$BF$1),0,1)))</f>
        <v>0</v>
      </c>
      <c r="BF6" s="344">
        <f>IF($A6&gt;='576way_Regular Symbol(2wild)'!E$16,"",IF(C6=0,"",IF(OR(C6=$AM$1,C6=$BF$1,C7=$AM$1,C7=$BF$1,C8=$AM$1,C8=$BF$1),0,1)))</f>
        <v>1</v>
      </c>
      <c r="BG6" s="3">
        <f>IF($A6&gt;='576way_Regular Symbol(2wild)'!F$16,"",IF(D6=0,"",IF(OR(D6=$AM$1,D6=$BF$1,D7=$AM$1,D7=$BF$1,D8=$AM$1,D8=$BF$1,D9=$AM$1,D9=$BF$1,D10=$AM$1,D10=$BF$1),0,1)))</f>
        <v>1</v>
      </c>
      <c r="BH6" s="3">
        <f>IF($A6&gt;='576way_Regular Symbol(2wild)'!G$16,"",IF(E6=0,"",IF(OR(E6=$AM$1,E6=$BF$1,E7=$AM$1,E7=$BF$1,E8=$AM$1,E8=$BF$1,E9=$AM$1,E9=$BF$1,E10=$AM$1,E10=$BF$1),0,1)))</f>
        <v>1</v>
      </c>
      <c r="BI6" s="3">
        <f>IF($A6&gt;='576way_Regular Symbol(2wild)'!H$16,"",IF(F6=0,"",IF(OR(F6=$AM$1,F6=$BF$1,F7=$AM$1,F7=$BF$1,F8=$AM$1,F8=$BF$1,F9=$AM$1,F9=$BF$1,F10=$AM$1,F10=$BF$1),0,1)))</f>
        <v>1</v>
      </c>
      <c r="BK6" s="344">
        <f>IF($A6&gt;='576way_Regular Symbol(2wild)'!D$16,"",IF(B6=0,"",IF(OR(B6=$AM$1,B6=$BL$1,B7=$AM$1,B7=$BL$1,B8=$AM$1,B8=$BL$1),0,1)))</f>
        <v>0</v>
      </c>
      <c r="BL6" s="344">
        <f>IF($A6&gt;='576way_Regular Symbol(2wild)'!E$16,"",IF(C6=0,"",IF(OR(C6=$AM$1,C6=$BL$1,C7=$AM$1,C7=$BL$1,C8=$AM$1,C8=$BL$1),0,1)))</f>
        <v>1</v>
      </c>
      <c r="BM6" s="3">
        <f>IF($A6&gt;='576way_Regular Symbol(2wild)'!F$16,"",IF(D6=0,"",IF(OR(D6=$AM$1,D6=$BL$1,D7=$AM$1,D7=$BL$1,D8=$AM$1,D8=$BL$1,D9=$AM$1,D9=$BL$1),0,1)))</f>
        <v>1</v>
      </c>
      <c r="BN6" s="3">
        <f>IF($A6&gt;='576way_Regular Symbol(2wild)'!G$16,"",IF(E6=0,"",IF(OR(E6=$AM$1,E6=$BL$1,E7=$AM$1,E7=$BL$1,E8=$AM$1,E8=$BL$1,E9=$AM$1,E9=$BL$1),0,1)))</f>
        <v>1</v>
      </c>
      <c r="BO6" s="3">
        <f>IF($A6&gt;='576way_Regular Symbol(2wild)'!H$16,"",IF(F6=0,"",IF(OR(F6=$AM$1,F6=$BL$1,F7=$AM$1,F7=$BL$1,F8=$AM$1,F8=$BL$1,F9=$AM$1,F9=$BL$1),0,1)))</f>
        <v>1</v>
      </c>
      <c r="BQ6" s="3">
        <f>IF($A6&gt;='1125way_Regular Symbol(2wild)'!D$16,"",IF(B6=0,"",IF(OR(B6=$BQ$1,B6=$BR$1,B7=$BQ$1,B7=$BR$1,B8=$BQ$1,B8=$BR$1),0,1)))</f>
        <v>0</v>
      </c>
      <c r="BR6" s="3">
        <f>IF($A6&gt;='1125way_Regular Symbol(2wild)'!E$16,"",IF(C6=0,"",IF(OR(C6=$BQ$1,C6=$BR$1,C7=$BQ$1,C7=$BR$1,C8=$BQ$1,C8=$BR$1),0,1)))</f>
        <v>1</v>
      </c>
      <c r="BS6" s="3">
        <f>IF($A6&gt;='1125way_Regular Symbol(2wild)'!F$16,"",IF(D6=0,"",IF(OR(D6=$BQ$1,D6=$BR$1,D7=$BQ$1,D7=$BR$1,D8=$BQ$1,D8=$BR$1,D9=$BQ$1,D9=$BR$1,D10=$BQ$1,D10=$BR$1),0,1)))</f>
        <v>1</v>
      </c>
      <c r="BT6" s="3">
        <f>IF($A6&gt;='1125way_Regular Symbol(2wild)'!G$16,"",IF(E6=0,"",IF(OR(E6=$BQ$1,E6=$BR$1,E7=$BQ$1,E7=$BR$1,E8=$BQ$1,E8=$BR$1,E9=$BQ$1,E9=$BR$1,E10=$BQ$1,E10=$BR$1),0,1)))</f>
        <v>1</v>
      </c>
      <c r="BU6" s="3">
        <f>IF($A6&gt;='1125way_Regular Symbol(2wild)'!H$16,"",IF(F6=0,"",IF(OR(F6=$BQ$1,F6=$BR$1,F7=$BQ$1,F7=$BR$1,F8=$BQ$1,F8=$BR$1,F9=$BQ$1,F9=$BR$1,F10=$BQ$1,F10=$BR$1),0,1)))</f>
        <v>1</v>
      </c>
      <c r="BW6" s="3">
        <f>IF($A6&gt;='1125way_Regular Symbol(2wild)'!D$16,"",IF(B6=0,"",IF(OR(B6=$BW$1,B7=$BW$1,B8=$BW$1,B6=$BX$1,B7=$BX$1,B8=$BX$1),0,1)))</f>
        <v>0</v>
      </c>
      <c r="BX6" s="3">
        <f>IF($A6&gt;='1125way_Regular Symbol(2wild)'!E$16,"",IF(C6=0,"",IF(OR(C6=$BW$1,C7=$BW$1,C8=$BW$1,C6=$BX$1,C7=$BX$1,C8=$BX$1),0,1)))</f>
        <v>1</v>
      </c>
      <c r="BY6" s="3">
        <f>IF($A6&gt;='1125way_Regular Symbol(2wild)'!F$16,"",IF(D6=0,"",IF(OR(D6=$BW$1,D7=$BW$1,D8=$BW$1,D6=$BX$1,D7=$BX$1,D8=$BX$1,D9=$BW$1,D9=$BX$1,D10=$BW$1,D10=$BX$1),0,1)))</f>
        <v>1</v>
      </c>
      <c r="BZ6" s="3">
        <f>IF($A6&gt;='1125way_Regular Symbol(2wild)'!G$16,"",IF(E6=0,"",IF(OR(E6=$BW$1,E7=$BW$1,E8=$BW$1,E6=$BX$1,E7=$BX$1,E8=$BX$1,E9=$BW$1,E9=$BX$1,E10=$BW$1,E10=$BX$1),0,1)))</f>
        <v>0</v>
      </c>
      <c r="CA6" s="3">
        <f>IF($A6&gt;='1125way_Regular Symbol(2wild)'!H$16,"",IF(F6=0,"",IF(OR(F6=$BW$1,F7=$BW$1,F8=$BW$1,F6=$BX$1,F7=$BX$1,F8=$BX$1,F9=$BW$1,F9=$BX$1,F10=$BW$1,F10=$BX$1),0,1)))</f>
        <v>1</v>
      </c>
      <c r="CC6" s="3">
        <f>IF($A6&gt;='1125way_Regular Symbol(2wild)'!D$16,"",IF(B6=0,"",IF(OR(B6=$BW$1,B7=$BW$1,B8=$BW$1,B6=$CD$1,B7=$CD$1,B8=$CD$1),0,1)))</f>
        <v>0</v>
      </c>
      <c r="CD6" s="3">
        <f>IF($A6&gt;='1125way_Regular Symbol(2wild)'!E$16,"",IF(C6=0,"",IF(OR(C6=$BW$1,C7=$BW$1,C8=$BW$1,C6=$CD$1,C7=$CD$1,C8=$CD$1),0,1)))</f>
        <v>1</v>
      </c>
      <c r="CE6" s="3">
        <f>IF($A6&gt;='1125way_Regular Symbol(2wild)'!F$16,"",IF(D6=0,"",IF(OR(D6=$BW$1,D7=$BW$1,D8=$BW$1,D6=$CD$1,D7=$CD$1,D8=$CD$1,D9=$BW$1,D9=$CD$1,D10=$BW$1,D10=$CD$1),0,1)))</f>
        <v>1</v>
      </c>
      <c r="CF6" s="3">
        <f>IF($A6&gt;='1125way_Regular Symbol(2wild)'!G$16,"",IF(E6=0,"",IF(OR(E6=$BW$1,E7=$BW$1,E8=$BW$1,E6=$CD$1,E7=$CD$1,E8=$CD$1,E9=$BW$1,E9=$CD$1,E10=$BW$1,E10=$CD$1),0,1)))</f>
        <v>0</v>
      </c>
      <c r="CG6" s="3">
        <f>IF($A6&gt;='1125way_Regular Symbol(2wild)'!H$16,"",IF(F6=0,"",IF(OR(F6=$BW$1,F7=$BW$1,F8=$BW$1,F6=$CD$1,F7=$CD$1,F8=$CD$1,F9=$BW$1,F9=$CD$1,F10=$BW$1,F10=$CD$1),0,1)))</f>
        <v>0</v>
      </c>
      <c r="CI6" s="3">
        <f>IF($A6&gt;='1125way_Regular Symbol(2wild)'!D$16,"",IF(B6=0,"",IF(OR(B6=$BW$1,B7=$BW$1,B8=$BW$1,B6=$CJ$1,B7=$CJ$1,B8=$CJ$1),0,1)))</f>
        <v>0</v>
      </c>
      <c r="CJ6" s="3">
        <f>IF($A6&gt;='1125way_Regular Symbol(2wild)'!E$16,"",IF(C6=0,"",IF(OR(C6=$BW$1,C7=$BW$1,C8=$BW$1,C6=$CJ$1,C7=$CJ$1,C8=$CJ$1),0,1)))</f>
        <v>0</v>
      </c>
      <c r="CK6" s="3">
        <f>IF($A6&gt;='1125way_Regular Symbol(2wild)'!F$16,"",IF(D6=0,"",IF(OR(D6=$BW$1,D7=$BW$1,D8=$BW$1,D6=$CJ$1,D7=$CJ$1,D8=$CJ$1,D9=$BW$1,D9=$CJ$1,D10=$BW$1,D10=$CJ$1),0,1)))</f>
        <v>1</v>
      </c>
      <c r="CL6" s="3">
        <f>IF($A6&gt;='1125way_Regular Symbol(2wild)'!G$16,"",IF(E6=0,"",IF(OR(E6=$BW$1,E7=$BW$1,E8=$BW$1,E6=$CJ$1,E7=$CJ$1,E8=$CJ$1,E9=$BW$1,E9=$CJ$1,E10=$BW$1,E10=$CJ$1),0,1)))</f>
        <v>1</v>
      </c>
      <c r="CM6" s="3">
        <f>IF($A6&gt;='1125way_Regular Symbol(2wild)'!H$16,"",IF(F6=0,"",IF(OR(F6=$BW$1,F7=$BW$1,F8=$BW$1,F6=$CJ$1,F7=$CJ$1,F8=$CJ$1,F9=$BW$1,F9=$CJ$1,F10=$BW$1,F10=$CJ$1),0,1)))</f>
        <v>1</v>
      </c>
      <c r="CO6" s="3">
        <f>IF($A6&gt;='1125way_Regular Symbol(2wild)'!D$16,"",IF(B6=0,"",IF(OR(B6=$BW$1,B7=$BW$1,B8=$BW$1,B6=$CP$1,B7=$CP$1,B8=$CP$1),0,1)))</f>
        <v>0</v>
      </c>
      <c r="CP6" s="3">
        <f>IF($A6&gt;='1125way_Regular Symbol(2wild)'!E$16,"",IF(C6=0,"",IF(OR(C6=$BW$1,C7=$BW$1,C8=$BW$1,C6=$CP$1,C7=$CP$1,C8=$CP$1),0,1)))</f>
        <v>1</v>
      </c>
      <c r="CQ6" s="3">
        <f>IF($A6&gt;='1125way_Regular Symbol(2wild)'!F$16,"",IF(D6=0,"",IF(OR(D6=$BW$1,D7=$BW$1,D8=$BW$1,D6=$CP$1,D7=$CP$1,D8=$CP$1,D9=$BW$1,D9=$CP$1,D10=$BW$1,D10=$CP$1),0,1)))</f>
        <v>0</v>
      </c>
      <c r="CR6" s="3">
        <f>IF($A6&gt;='1125way_Regular Symbol(2wild)'!G$16,"",IF(E6=0,"",IF(OR(E6=$BW$1,E7=$BW$1,E8=$BW$1,E6=$CP$1,E7=$CP$1,E8=$CP$1,E9=$BW$1,E9=$CP$1,E10=$BW$1,E10=$CP$1),0,1)))</f>
        <v>1</v>
      </c>
      <c r="CS6" s="3">
        <f>IF($A6&gt;='1125way_Regular Symbol(2wild)'!H$16,"",IF(F6=0,"",IF(OR(F6=$BW$1,F7=$BW$1,F8=$BW$1,F6=$CP$1,F7=$CP$1,F8=$CP$1,F9=$BW$1,F9=$CP$1,F10=$BW$1,F10=$CP$1),0,1)))</f>
        <v>0</v>
      </c>
      <c r="CU6" s="3">
        <f>IF($A6&gt;='1125way_Regular Symbol(2wild)'!D$16,"",IF(B6=0,"",IF(OR(B6=$BW$1,B7=$BW$1,B8=$BW$1,B6=$CV$1,B7=$CV$1,B8=$CV$1),0,1)))</f>
        <v>0</v>
      </c>
      <c r="CV6" s="3">
        <f>IF($A6&gt;='1125way_Regular Symbol(2wild)'!E$16,"",IF(C6=0,"",IF(OR(C6=$BW$1,C7=$BW$1,C8=$BW$1,C6=$CV$1,C7=$CV$1,C8=$CV$1),0,1)))</f>
        <v>1</v>
      </c>
      <c r="CW6" s="3">
        <f>IF($A6&gt;='1125way_Regular Symbol(2wild)'!F$16,"",IF(D6=0,"",IF(OR(D6=$BW$1,D7=$BW$1,D8=$BW$1,D6=$CV$1,D7=$CV$1,D8=$CV$1,D9=$BW$1,D9=$CV$1,D10=$BW$1,D10=$CV$1),0,1)))</f>
        <v>1</v>
      </c>
      <c r="CX6" s="3">
        <f>IF($A6&gt;='1125way_Regular Symbol(2wild)'!G$16,"",IF(E6=0,"",IF(OR(E6=$BW$1,E7=$BW$1,E8=$BW$1,E6=$CV$1,E7=$CV$1,E8=$CV$1,E9=$BW$1,E9=$CV$1,E10=$BW$1,E10=$CV$1),0,1)))</f>
        <v>1</v>
      </c>
      <c r="CY6" s="3">
        <f>IF($A6&gt;='1125way_Regular Symbol(2wild)'!H$16,"",IF(F6=0,"",IF(OR(F6=$BW$1,F7=$BW$1,F8=$BW$1,F6=$CV$1,F7=$CV$1,F8=$CV$1,F9=$BW$1,F9=$CV$1,F10=$BW$1,F10=$CV$1),0,1)))</f>
        <v>1</v>
      </c>
    </row>
    <row r="7" spans="1:103">
      <c r="A7" s="337">
        <f>IF('243way_Regular Symbol'!L6="","",'243way_Regular Symbol'!L6)</f>
        <v>3</v>
      </c>
      <c r="B7" s="191" t="str">
        <f>IF('576way_Regular Symbol(2wild)'!Q6="",
IF($A7-'576way_Regular Symbol(2wild)'!D$16&gt;='1125way_RegularＸ_W()'!B$2-1,"",VLOOKUP($A7-'243way_Regular Symbol'!D$16,'576way_Regular Symbol(2wild)'!$P$3:$U$99,'1125way_RegularＸ_W()'!B$3+1,FALSE)),
'576way_Regular Symbol(2wild)'!Q6)</f>
        <v>WW</v>
      </c>
      <c r="C7" s="191" t="str">
        <f>IF('576way_Regular Symbol(2wild)'!R6="",
IF($A7-'576way_Regular Symbol(2wild)'!E$16&gt;='1125way_RegularＸ_W()'!C$2-1,"",VLOOKUP($A7-'243way_Regular Symbol'!E$16,'576way_Regular Symbol(2wild)'!$P$3:$U$99,'1125way_RegularＸ_W()'!C$3+1,FALSE)),
'576way_Regular Symbol(2wild)'!R6)</f>
        <v>M5</v>
      </c>
      <c r="D7" s="191" t="str">
        <f>IF('576way_Regular Symbol(2wild)'!S6="",
IF($A7-'576way_Regular Symbol(2wild)'!F$16&gt;='1125way_RegularＸ_W()'!D$2-1,"",VLOOKUP($A7-'243way_Regular Symbol'!F$16,'576way_Regular Symbol(2wild)'!$P$3:$U$99,'1125way_RegularＸ_W()'!D$3+1,FALSE)),
'576way_Regular Symbol(2wild)'!S6)</f>
        <v>TE</v>
      </c>
      <c r="E7" s="191" t="str">
        <f>IF('576way_Regular Symbol(2wild)'!T6="",
IF($A7-'576way_Regular Symbol(2wild)'!G$16&gt;='1125way_RegularＸ_W()'!E$2-1,"",VLOOKUP($A7-'243way_Regular Symbol'!G$16,'576way_Regular Symbol(2wild)'!$P$3:$U$99,'1125way_RegularＸ_W()'!E$3+1,FALSE)),
'576way_Regular Symbol(2wild)'!T6)</f>
        <v>K</v>
      </c>
      <c r="F7" s="191" t="str">
        <f>IF('576way_Regular Symbol(2wild)'!U6="",
IF($A7-'576way_Regular Symbol(2wild)'!H$16&gt;='1125way_RegularＸ_W()'!F$2-1,"",VLOOKUP($A7-'243way_Regular Symbol'!H$16,'576way_Regular Symbol(2wild)'!$P$3:$U$99,'1125way_RegularＸ_W()'!F$3+1,FALSE)),
'576way_Regular Symbol(2wild)'!U6)</f>
        <v>Q</v>
      </c>
      <c r="H7" s="352" t="s">
        <v>147</v>
      </c>
      <c r="I7" s="3">
        <f>SUM(AM4:AM100)</f>
        <v>43</v>
      </c>
      <c r="J7" s="3">
        <f t="shared" ref="J7:M7" si="20">SUM(AN4:AN100)</f>
        <v>49</v>
      </c>
      <c r="K7" s="3">
        <f t="shared" si="20"/>
        <v>8</v>
      </c>
      <c r="L7" s="3">
        <f t="shared" si="20"/>
        <v>27</v>
      </c>
      <c r="M7" s="3">
        <f t="shared" si="20"/>
        <v>56</v>
      </c>
      <c r="N7" s="363">
        <f t="shared" si="18"/>
        <v>3</v>
      </c>
      <c r="O7" s="344">
        <f>IF($A7&gt;='1125way_Regular Symbol(2wild)'!D$16,"",IF(B7="","",IF(OR(B7=$O$1,B7=$P$1,B8=$O$1,B8=$P$1,B9=$O$1,B9=$P$1),0,1)))</f>
        <v>0</v>
      </c>
      <c r="P7" s="344">
        <f>IF($A7&gt;='1125way_Regular Symbol(2wild)'!E$16,"",IF(C7="","",IF(OR(C7=$O$1,C7=$P$1,C8=$O$1,C8=$P$1,C9=$O$1,C9=$P$1),0,1)))</f>
        <v>0</v>
      </c>
      <c r="Q7" s="344">
        <f>IF($A7&gt;='1125way_Regular Symbol(2wild)'!F$16,"",IF(D7="","",IF(OR(D7=$O$1,D7=$P$1,D8=$O$1,D8=$P$1,D9=$O$1,D9=$P$1,D10=$O$1,D10=$P$1,D11=$O$1,D11=$P$1),0,1)))</f>
        <v>0</v>
      </c>
      <c r="R7" s="344">
        <f>IF($A7&gt;='1125way_Regular Symbol(2wild)'!G$16,"",IF(E7="","",IF(OR(E7=$O$1,E7=$P$1,E8=$O$1,E8=$P$1,E9=$O$1,E9=$P$1,E10=$O$1,E10=$P$1,E11=$O$1,E11=$P$1),0,1)))</f>
        <v>0</v>
      </c>
      <c r="S7" s="344">
        <f>IF($A7&gt;='1125way_Regular Symbol(2wild)'!H$16,"",IF(F7="","",IF(OR(F7=$O$1,F7=$P$1,F8=$O$1,F8=$P$1,F9=$O$1,F9=$P$1,F10=$O$1,F10=$P$1,F11=$O$1,F11=$P$1),0,1)))</f>
        <v>0</v>
      </c>
      <c r="U7" s="344">
        <f>IF($A7&gt;='1125way_Regular Symbol(2wild)'!D$16,"",IF(B7=0,"",IF(OR(B7=$U$1,B7=$V$1,B8=$U$1,B8=$V$1,B9=$U$1,B9=$V$1),0,1)))</f>
        <v>0</v>
      </c>
      <c r="V7" s="344">
        <f>IF($A7&gt;='1125way_Regular Symbol(2wild)'!E$16,"",IF(C7=0,"",IF(OR(C7=$U$1,C7=$V$1,C8=$U$1,C8=$V$1,C9=$U$1,C9=$V$1),0,1)))</f>
        <v>1</v>
      </c>
      <c r="W7" s="3">
        <f>IF($A7&gt;='1125way_Regular Symbol(2wild)'!F$16,"",IF(D7=0,"",IF(OR(D7=$U$1,D7=$V$1,D8=$U$1,D8=$V$1,D9=$U$1,D9=$V$1,D10=$U$1,D10=$V$1,D11=$U$1,D11=$V$1),0,1)))</f>
        <v>1</v>
      </c>
      <c r="X7" s="3">
        <f>IF($A7&gt;='1125way_Regular Symbol(2wild)'!G$16,"",IF(E7=0,"",IF(OR(E7=$U$1,E7=$V$1,E8=$U$1,E8=$V$1,E9=$U$1,E9=$V$1,E10=$U$1,E10=$V$1,E11=$U$1,E11=$V$1),0,1)))</f>
        <v>0</v>
      </c>
      <c r="Y7" s="3">
        <f>IF($A7&gt;='1125way_Regular Symbol(2wild)'!H$16,"",IF(F7=0,"",IF(OR(F7=$U$1,F7=$V$1,F8=$U$1,F8=$V$1,F9=$U$1,F9=$V$1,F10=$U$1,F10=$V$1,F11=$U$1,F11=$V$1),0,1)))</f>
        <v>1</v>
      </c>
      <c r="AA7" s="344">
        <f>IF($A7&gt;='1125way_Regular Symbol(2wild)'!D$16,"",IF(B7=0,"",IF(OR(B7=$AA$1,B7=$AB$1,B8=$AA$1,B8=$AB$1,B9=$AA$1,,B9=$AB$1),0,1)))</f>
        <v>0</v>
      </c>
      <c r="AB7" s="344">
        <f>IF($A7&gt;='1125way_Regular Symbol(2wild)'!E$16,"",IF(C7=0,"",IF(OR(C7=$AA$1,C7=$AB$1,C8=$AA$1,C8=$AB$1,C9=$AA$1,,C9=$AB$1),0,1)))</f>
        <v>1</v>
      </c>
      <c r="AC7" s="3">
        <f>IF($A7&gt;='1125way_Regular Symbol(2wild)'!F$16,"",IF(D7=0,"",IF(OR(D7=$AA$1,D7=$AB$1,D8=$AA$1,D8=$AB$1,D9=$AA$1,D9=$AB$1,D10=$AA$1,D10=$AB$1,D11=$AA$1,D11=$AB$1),0,1)))</f>
        <v>1</v>
      </c>
      <c r="AD7" s="3">
        <f>IF($A7&gt;='1125way_Regular Symbol(2wild)'!G$16,"",IF(E7=0,"",IF(OR(E7=$AA$1,E7=$AB$1,E8=$AA$1,E8=$AB$1,E9=$AA$1,E9=$AB$1,E10=$AA$1,E10=$AB$1,E11=$AA$1,E11=$AB$1),0,1)))</f>
        <v>1</v>
      </c>
      <c r="AE7" s="3">
        <f>IF($A7&gt;='1125way_Regular Symbol(2wild)'!H$16,"",IF(F7=0,"",IF(OR(F7=$AA$1,F7=$AB$1,F8=$AA$1,F8=$AB$1,F9=$AA$1,F9=$AB$1,F10=$AA$1,F10=$AB$1,F11=$AA$1,F11=$AB$1),0,1)))</f>
        <v>0</v>
      </c>
      <c r="AG7" s="344">
        <f>IF($A7&gt;='1125way_Regular Symbol(2wild)'!D$16,"",IF(B7=0,"",IF(OR(B7=$AG$1,B7=$AH$1,B8=$AG$1,B8=$AH$1,B9=$AG$1,B9=$AH$1),0,1)))</f>
        <v>0</v>
      </c>
      <c r="AH7" s="344">
        <f>IF($A7&gt;='1125way_Regular Symbol(2wild)'!E$16,"",IF(C7=0,"",IF(OR(C7=$AG$1,C7=$AH$1,C8=$AG$1,C8=$AH$1,C9=$AG$1,C9=$AH$1),0,1)))</f>
        <v>1</v>
      </c>
      <c r="AI7" s="3">
        <f>IF($A7&gt;='1125way_Regular Symbol(2wild)'!F$16,"",IF(D7=0,"",IF(OR(D7=$AG$1,D7=$AH$1,D8=$AG$1,D8=$AH$1,D9=$AG$1,D9=$AH$1,D10=$AG$1,D10=$AH$1,D11=$AG$1,D11=$AH$1),0,1)))</f>
        <v>1</v>
      </c>
      <c r="AJ7" s="3">
        <f>IF($A7&gt;='1125way_Regular Symbol(2wild)'!G$16,"",IF(E7=0,"",IF(OR(E7=$AG$1,E7=$AH$1,E8=$AG$1,E8=$AH$1,E9=$AG$1,E9=$AH$1,E10=$AG$1,E10=$AH$1,E11=$AG$1,E11=$AH$1),0,1)))</f>
        <v>1</v>
      </c>
      <c r="AK7" s="3">
        <f>IF($A7&gt;='1125way_Regular Symbol(2wild)'!H$16,"",IF(F7=0,"",IF(OR(F7=$AG$1,F7=$AH$1,F8=$AG$1,F8=$AH$1,F9=$AG$1,F9=$AH$1,F10=$AG$1,F10=$AH$1,F11=$AG$1,F11=$AH$1),0,1)))</f>
        <v>1</v>
      </c>
      <c r="AM7" s="344">
        <f>IF($A7&gt;='1125way_Regular Symbol(2wild)'!D$16,"",IF(B7=0,"",IF(OR(B7=$AM$1,B7=$AN$1,B8=$AM$1,B8=$AN$1,B9=$AM$1,B9=$AN$1),0,1)))</f>
        <v>0</v>
      </c>
      <c r="AN7" s="344">
        <f>IF($A7&gt;='1125way_Regular Symbol(2wild)'!E$16,"",IF(C7=0,"",IF(OR(C7=$AM$1,C7=$AN$1,C8=$AM$1,C8=$AN$1,C9=$AM$1,C9=$AN$1),0,1)))</f>
        <v>0</v>
      </c>
      <c r="AO7" s="3">
        <f>IF($A7&gt;='1125way_Regular Symbol(2wild)'!F$16,"",IF(D7=0,"",IF(OR(D7=$AM$1,D7=$AN$1,D8=$AM$1,D8=$AN$1,D9=$AM$1,D9=$AN$1,D10=$AM$1,D10=$AN$1,D11=$AM$1,D11=$AN$1),0,1)))</f>
        <v>0</v>
      </c>
      <c r="AP7" s="3">
        <f>IF($A7&gt;='1125way_Regular Symbol(2wild)'!G$16,"",IF(E7=0,"",IF(OR(E7=$AM$1,E7=$AN$1,E8=$AM$1,E8=$AN$1,E9=$AM$1,E9=$AN$1,E10=$AM$1,E10=$AN$1,E11=$AM$1,E11=$AN$1),0,1)))</f>
        <v>1</v>
      </c>
      <c r="AQ7" s="3">
        <f>IF($A7&gt;='1125way_Regular Symbol(2wild)'!H$16,"",IF(F7=0,"",IF(OR(F7=$AM$1,F7=$AN$1,F8=$AM$1,F8=$AN$1,F9=$AM$1,F9=$AN$1,F10=$AM$1,F10=$AN$1,F11=$AM$1,F11=$AN$1),0,1)))</f>
        <v>1</v>
      </c>
      <c r="AS7" s="344">
        <f>IF($A7&gt;='1125way_Regular Symbol(2wild)'!D$16,"",IF(B7=0,"",IF(OR(B7=$AM$1,B7=$AT$1,B8=$AM$1,B8=$AT$1,B9=$AM$1,B9=$AT$1),0,1)))</f>
        <v>0</v>
      </c>
      <c r="AT7" s="344">
        <f>IF($A7&gt;='1125way_Regular Symbol(2wild)'!E$16,"",IF(C7=0,"",IF(OR(C7=$AM$1,C7=$AT$1,C8=$AM$1,C8=$AT$1,C9=$AM$1,C9=$AT$1),0,1)))</f>
        <v>1</v>
      </c>
      <c r="AU7" s="3">
        <f>IF($A7&gt;='1125way_Regular Symbol(2wild)'!F$16,"",IF(D7=0,"",IF(OR(D7=$AM$1,D7=$AT$1,D8=$AM$1,D8=$AT$1,D9=$AM$1,D9=$AT$1,D10=$AM$1,D10=$AT$1,D11=$AM$1,D11=$AT$1),0,1)))</f>
        <v>1</v>
      </c>
      <c r="AV7" s="3">
        <f>IF($A7&gt;='1125way_Regular Symbol(2wild)'!G$16,"",IF(E7=0,"",IF(OR(E7=$AM$1,E7=$AT$1,E8=$AM$1,E8=$AT$1,E9=$AM$1,E9=$AT$1,E10=$AM$1,E10=$AT$1,E11=$AM$1,E11=$AT$1),0,1)))</f>
        <v>1</v>
      </c>
      <c r="AW7" s="3">
        <f>IF($A7&gt;='1125way_Regular Symbol(2wild)'!H$16,"",IF(F7=0,"",IF(OR(F7=$AM$1,F7=$AT$1,F8=$AM$1,F8=$AT$1,F9=$AM$1,F9=$AT$1,F10=$AM$1,F10=$AT$1,F11=$AM$1,F11=$AT$1),0,1)))</f>
        <v>1</v>
      </c>
      <c r="AY7" s="344">
        <f>IF($A7&gt;='1125way_Regular Symbol(2wild)'!D$16,"",IF(B7=0,"",IF(OR(B7=$AM$1,B7=$AZ$1,B8=$AM$1,B8=$AZ$1,B9=$AM$1,B9=$AZ$1),0,1)))</f>
        <v>0</v>
      </c>
      <c r="AZ7" s="344">
        <f>IF($A7&gt;='1125way_Regular Symbol(2wild)'!E$16,"",IF(C7=0,"",IF(OR(C7=$AM$1,C7=$AZ$1,C8=$AM$1,C8=$AZ$1,C9=$AM$1,C9=$AZ$1),0,1)))</f>
        <v>1</v>
      </c>
      <c r="BA7" s="3">
        <f>IF($A7&gt;='1125way_Regular Symbol(2wild)'!F$16,"",IF(D7=0,"",IF(OR(D7=$AM$1,D7=$AZ$1,D8=$AM$1,D8=$AZ$1,D9=$AM$1,D9=$AZ$1,D10=$AM$1,D10=$AZ$1,D11=$AM$1,D11=$AZ$1),0,1)))</f>
        <v>1</v>
      </c>
      <c r="BB7" s="3">
        <f>IF($A7&gt;='1125way_Regular Symbol(2wild)'!G$16,"",IF(E7=0,"",IF(OR(E7=$AM$1,E7=$AZ$1,E8=$AM$1,E8=$AZ$1,E9=$AM$1,E9=$AZ$1,E10=$AM$1,E10=$AZ$1,E11=$AM$1,E11=$AZ$1),0,1)))</f>
        <v>1</v>
      </c>
      <c r="BC7" s="3">
        <f>IF($A7&gt;='1125way_Regular Symbol(2wild)'!H$16,"",IF(F7=0,"",IF(OR(F7=$AM$1,F7=$AZ$1,F8=$AM$1,F8=$AZ$1,F9=$AM$1,F9=$AZ$1,F10=$AM$1,F10=$AZ$1,F11=$AM$1,F11=$AZ$1),0,1)))</f>
        <v>1</v>
      </c>
      <c r="BE7" s="344">
        <f>IF($A7&gt;='576way_Regular Symbol(2wild)'!D$16,"",IF(B7=0,"",IF(OR(B7=$AM$1,B7=$BF$1,B8=$AM$1,B8=$BF$1,B9=$AM$1,B9=$BF$1),0,1)))</f>
        <v>0</v>
      </c>
      <c r="BF7" s="344">
        <f>IF($A7&gt;='576way_Regular Symbol(2wild)'!E$16,"",IF(C7=0,"",IF(OR(C7=$AM$1,C7=$BF$1,C8=$AM$1,C8=$BF$1,C9=$AM$1,C9=$BF$1),0,1)))</f>
        <v>1</v>
      </c>
      <c r="BG7" s="3">
        <f>IF($A7&gt;='576way_Regular Symbol(2wild)'!F$16,"",IF(D7=0,"",IF(OR(D7=$AM$1,D7=$BF$1,D8=$AM$1,D8=$BF$1,D9=$AM$1,D9=$BF$1,D10=$AM$1,D10=$BF$1,D11=$AM$1,D11=$BF$1),0,1)))</f>
        <v>1</v>
      </c>
      <c r="BH7" s="3">
        <f>IF($A7&gt;='576way_Regular Symbol(2wild)'!G$16,"",IF(E7=0,"",IF(OR(E7=$AM$1,E7=$BF$1,E8=$AM$1,E8=$BF$1,E9=$AM$1,E9=$BF$1,E10=$AM$1,E10=$BF$1,E11=$AM$1,E11=$BF$1),0,1)))</f>
        <v>1</v>
      </c>
      <c r="BI7" s="3">
        <f>IF($A7&gt;='576way_Regular Symbol(2wild)'!H$16,"",IF(F7=0,"",IF(OR(F7=$AM$1,F7=$BF$1,F8=$AM$1,F8=$BF$1,F9=$AM$1,F9=$BF$1,F10=$AM$1,F10=$BF$1,F11=$AM$1,F11=$BF$1),0,1)))</f>
        <v>1</v>
      </c>
      <c r="BK7" s="344">
        <f>IF($A7&gt;='576way_Regular Symbol(2wild)'!D$16,"",IF(B7=0,"",IF(OR(B7=$AM$1,B7=$BL$1,B8=$AM$1,B8=$BL$1,B9=$AM$1,B9=$BL$1),0,1)))</f>
        <v>0</v>
      </c>
      <c r="BL7" s="344">
        <f>IF($A7&gt;='576way_Regular Symbol(2wild)'!E$16,"",IF(C7=0,"",IF(OR(C7=$AM$1,C7=$BL$1,C8=$AM$1,C8=$BL$1,C9=$AM$1,C9=$BL$1),0,1)))</f>
        <v>1</v>
      </c>
      <c r="BM7" s="3">
        <f>IF($A7&gt;='576way_Regular Symbol(2wild)'!F$16,"",IF(D7=0,"",IF(OR(D7=$AM$1,D7=$BL$1,D8=$AM$1,D8=$BL$1,D9=$AM$1,D9=$BL$1,D10=$AM$1,D10=$BL$1),0,1)))</f>
        <v>1</v>
      </c>
      <c r="BN7" s="3">
        <f>IF($A7&gt;='576way_Regular Symbol(2wild)'!G$16,"",IF(E7=0,"",IF(OR(E7=$AM$1,E7=$BL$1,E8=$AM$1,E8=$BL$1,E9=$AM$1,E9=$BL$1,E10=$AM$1,E10=$BL$1),0,1)))</f>
        <v>1</v>
      </c>
      <c r="BO7" s="3">
        <f>IF($A7&gt;='576way_Regular Symbol(2wild)'!H$16,"",IF(F7=0,"",IF(OR(F7=$AM$1,F7=$BL$1,F8=$AM$1,F8=$BL$1,F9=$AM$1,F9=$BL$1,F10=$AM$1,F10=$BL$1),0,1)))</f>
        <v>1</v>
      </c>
      <c r="BQ7" s="3">
        <f>IF($A7&gt;='1125way_Regular Symbol(2wild)'!D$16,"",IF(B7=0,"",IF(OR(B7=$BQ$1,B7=$BR$1,B8=$BQ$1,B8=$BR$1,B9=$BQ$1,B9=$BR$1),0,1)))</f>
        <v>0</v>
      </c>
      <c r="BR7" s="3">
        <f>IF($A7&gt;='1125way_Regular Symbol(2wild)'!E$16,"",IF(C7=0,"",IF(OR(C7=$BQ$1,C7=$BR$1,C8=$BQ$1,C8=$BR$1,C9=$BQ$1,C9=$BR$1),0,1)))</f>
        <v>1</v>
      </c>
      <c r="BS7" s="3">
        <f>IF($A7&gt;='1125way_Regular Symbol(2wild)'!F$16,"",IF(D7=0,"",IF(OR(D7=$BQ$1,D7=$BR$1,D8=$BQ$1,D8=$BR$1,D9=$BQ$1,D9=$BR$1,D10=$BQ$1,D10=$BR$1,D11=$BQ$1,D11=$BR$1),0,1)))</f>
        <v>1</v>
      </c>
      <c r="BT7" s="3">
        <f>IF($A7&gt;='1125way_Regular Symbol(2wild)'!G$16,"",IF(E7=0,"",IF(OR(E7=$BQ$1,E7=$BR$1,E8=$BQ$1,E8=$BR$1,E9=$BQ$1,E9=$BR$1,E10=$BQ$1,E10=$BR$1,E11=$BQ$1,E11=$BR$1),0,1)))</f>
        <v>1</v>
      </c>
      <c r="BU7" s="3">
        <f>IF($A7&gt;='1125way_Regular Symbol(2wild)'!H$16,"",IF(F7=0,"",IF(OR(F7=$BQ$1,F7=$BR$1,F8=$BQ$1,F8=$BR$1,F9=$BQ$1,F9=$BR$1,F10=$BQ$1,F10=$BR$1,F11=$BQ$1,F11=$BR$1),0,1)))</f>
        <v>1</v>
      </c>
      <c r="BW7" s="3">
        <f>IF($A7&gt;='1125way_Regular Symbol(2wild)'!D$16,"",IF(B7=0,"",IF(OR(B7=$BW$1,B8=$BW$1,B9=$BW$1,B7=$BX$1,B8=$BX$1,B9=$BX$1),0,1)))</f>
        <v>0</v>
      </c>
      <c r="BX7" s="3">
        <f>IF($A7&gt;='1125way_Regular Symbol(2wild)'!E$16,"",IF(C7=0,"",IF(OR(C7=$BW$1,C8=$BW$1,C9=$BW$1,C7=$BX$1,C8=$BX$1,C9=$BX$1),0,1)))</f>
        <v>1</v>
      </c>
      <c r="BY7" s="3">
        <f>IF($A7&gt;='1125way_Regular Symbol(2wild)'!F$16,"",IF(D7=0,"",IF(OR(D7=$BW$1,D8=$BW$1,D9=$BW$1,D7=$BX$1,D8=$BX$1,D9=$BX$1,D10=$BW$1,D10=$BX$1,D11=$BW$1,D11=$BX$1),0,1)))</f>
        <v>1</v>
      </c>
      <c r="BZ7" s="3">
        <f>IF($A7&gt;='1125way_Regular Symbol(2wild)'!G$16,"",IF(E7=0,"",IF(OR(E7=$BW$1,E8=$BW$1,E9=$BW$1,E7=$BX$1,E8=$BX$1,E9=$BX$1,E10=$BW$1,E10=$BX$1,E11=$BW$1,E11=$BX$1),0,1)))</f>
        <v>0</v>
      </c>
      <c r="CA7" s="3">
        <f>IF($A7&gt;='1125way_Regular Symbol(2wild)'!H$16,"",IF(F7=0,"",IF(OR(F7=$BW$1,F8=$BW$1,F9=$BW$1,F7=$BX$1,F8=$BX$1,F9=$BX$1,F10=$BW$1,F10=$BX$1,F11=$BW$1,F11=$BX$1),0,1)))</f>
        <v>1</v>
      </c>
      <c r="CC7" s="3">
        <f>IF($A7&gt;='1125way_Regular Symbol(2wild)'!D$16,"",IF(B7=0,"",IF(OR(B7=$BW$1,B8=$BW$1,B9=$BW$1,B7=$CD$1,B8=$CD$1,B9=$CD$1),0,1)))</f>
        <v>0</v>
      </c>
      <c r="CD7" s="3">
        <f>IF($A7&gt;='1125way_Regular Symbol(2wild)'!E$16,"",IF(C7=0,"",IF(OR(C7=$BW$1,C8=$BW$1,C9=$BW$1,C7=$CD$1,C8=$CD$1,C9=$CD$1),0,1)))</f>
        <v>1</v>
      </c>
      <c r="CE7" s="3">
        <f>IF($A7&gt;='1125way_Regular Symbol(2wild)'!F$16,"",IF(D7=0,"",IF(OR(D7=$BW$1,D8=$BW$1,D9=$BW$1,D7=$CD$1,D8=$CD$1,D9=$CD$1,D10=$BW$1,D10=$CD$1,D11=$BW$1,D11=$CD$1),0,1)))</f>
        <v>1</v>
      </c>
      <c r="CF7" s="3">
        <f>IF($A7&gt;='1125way_Regular Symbol(2wild)'!G$16,"",IF(E7=0,"",IF(OR(E7=$BW$1,E8=$BW$1,E9=$BW$1,E7=$CD$1,E8=$CD$1,E9=$CD$1,E10=$BW$1,E10=$CD$1,E11=$BW$1,E11=$CD$1),0,1)))</f>
        <v>0</v>
      </c>
      <c r="CG7" s="3">
        <f>IF($A7&gt;='1125way_Regular Symbol(2wild)'!H$16,"",IF(F7=0,"",IF(OR(F7=$BW$1,F8=$BW$1,F9=$BW$1,F7=$CD$1,F8=$CD$1,F9=$CD$1,F10=$BW$1,F10=$CD$1,F11=$BW$1,F11=$CD$1),0,1)))</f>
        <v>0</v>
      </c>
      <c r="CI7" s="3">
        <f>IF($A7&gt;='1125way_Regular Symbol(2wild)'!D$16,"",IF(B7=0,"",IF(OR(B7=$BW$1,B8=$BW$1,B9=$BW$1,B7=$CJ$1,B8=$CJ$1,B9=$CJ$1),0,1)))</f>
        <v>0</v>
      </c>
      <c r="CJ7" s="3">
        <f>IF($A7&gt;='1125way_Regular Symbol(2wild)'!E$16,"",IF(C7=0,"",IF(OR(C7=$BW$1,C8=$BW$1,C9=$BW$1,C7=$CJ$1,C8=$CJ$1,C9=$CJ$1),0,1)))</f>
        <v>1</v>
      </c>
      <c r="CK7" s="3">
        <f>IF($A7&gt;='1125way_Regular Symbol(2wild)'!F$16,"",IF(D7=0,"",IF(OR(D7=$BW$1,D8=$BW$1,D9=$BW$1,D7=$CJ$1,D8=$CJ$1,D9=$CJ$1,D10=$BW$1,D10=$CJ$1,D11=$BW$1,D11=$CJ$1),0,1)))</f>
        <v>1</v>
      </c>
      <c r="CL7" s="3">
        <f>IF($A7&gt;='1125way_Regular Symbol(2wild)'!G$16,"",IF(E7=0,"",IF(OR(E7=$BW$1,E8=$BW$1,E9=$BW$1,E7=$CJ$1,E8=$CJ$1,E9=$CJ$1,E10=$BW$1,E10=$CJ$1,E11=$BW$1,E11=$CJ$1),0,1)))</f>
        <v>1</v>
      </c>
      <c r="CM7" s="3">
        <f>IF($A7&gt;='1125way_Regular Symbol(2wild)'!H$16,"",IF(F7=0,"",IF(OR(F7=$BW$1,F8=$BW$1,F9=$BW$1,F7=$CJ$1,F8=$CJ$1,F9=$CJ$1,F10=$BW$1,F10=$CJ$1,F11=$BW$1,F11=$CJ$1),0,1)))</f>
        <v>1</v>
      </c>
      <c r="CO7" s="3">
        <f>IF($A7&gt;='1125way_Regular Symbol(2wild)'!D$16,"",IF(B7=0,"",IF(OR(B7=$BW$1,B8=$BW$1,B9=$BW$1,B7=$CP$1,B8=$CP$1,B9=$CP$1),0,1)))</f>
        <v>0</v>
      </c>
      <c r="CP7" s="3">
        <f>IF($A7&gt;='1125way_Regular Symbol(2wild)'!E$16,"",IF(C7=0,"",IF(OR(C7=$BW$1,C8=$BW$1,C9=$BW$1,C7=$CP$1,C8=$CP$1,C9=$CP$1),0,1)))</f>
        <v>1</v>
      </c>
      <c r="CQ7" s="3">
        <f>IF($A7&gt;='1125way_Regular Symbol(2wild)'!F$16,"",IF(D7=0,"",IF(OR(D7=$BW$1,D8=$BW$1,D9=$BW$1,D7=$CP$1,D8=$CP$1,D9=$CP$1,D10=$BW$1,D10=$CP$1,D11=$BW$1,D11=$CP$1),0,1)))</f>
        <v>0</v>
      </c>
      <c r="CR7" s="3">
        <f>IF($A7&gt;='1125way_Regular Symbol(2wild)'!G$16,"",IF(E7=0,"",IF(OR(E7=$BW$1,E8=$BW$1,E9=$BW$1,E7=$CP$1,E8=$CP$1,E9=$CP$1,E10=$BW$1,E10=$CP$1,E11=$BW$1,E11=$CP$1),0,1)))</f>
        <v>1</v>
      </c>
      <c r="CS7" s="3">
        <f>IF($A7&gt;='1125way_Regular Symbol(2wild)'!H$16,"",IF(F7=0,"",IF(OR(F7=$BW$1,F8=$BW$1,F9=$BW$1,F7=$CP$1,F8=$CP$1,F9=$CP$1,F10=$BW$1,F10=$CP$1,F11=$BW$1,F11=$CP$1),0,1)))</f>
        <v>1</v>
      </c>
      <c r="CU7" s="3">
        <f>IF($A7&gt;='1125way_Regular Symbol(2wild)'!D$16,"",IF(B7=0,"",IF(OR(B7=$BW$1,B8=$BW$1,B9=$BW$1,B7=$CV$1,B8=$CV$1,B9=$CV$1),0,1)))</f>
        <v>0</v>
      </c>
      <c r="CV7" s="3">
        <f>IF($A7&gt;='1125way_Regular Symbol(2wild)'!E$16,"",IF(C7=0,"",IF(OR(C7=$BW$1,C8=$BW$1,C9=$BW$1,C7=$CV$1,C8=$CV$1,C9=$CV$1),0,1)))</f>
        <v>1</v>
      </c>
      <c r="CW7" s="3">
        <f>IF($A7&gt;='1125way_Regular Symbol(2wild)'!F$16,"",IF(D7=0,"",IF(OR(D7=$BW$1,D8=$BW$1,D9=$BW$1,D7=$CV$1,D8=$CV$1,D9=$CV$1,D10=$BW$1,D10=$CV$1,D11=$BW$1,D11=$CV$1),0,1)))</f>
        <v>1</v>
      </c>
      <c r="CX7" s="3">
        <f>IF($A7&gt;='1125way_Regular Symbol(2wild)'!G$16,"",IF(E7=0,"",IF(OR(E7=$BW$1,E8=$BW$1,E9=$BW$1,E7=$CV$1,E8=$CV$1,E9=$CV$1,E10=$BW$1,E10=$CV$1,E11=$BW$1,E11=$CV$1),0,1)))</f>
        <v>1</v>
      </c>
      <c r="CY7" s="3">
        <f>IF($A7&gt;='1125way_Regular Symbol(2wild)'!H$16,"",IF(F7=0,"",IF(OR(F7=$BW$1,F8=$BW$1,F9=$BW$1,F7=$CV$1,F8=$CV$1,F9=$CV$1,F10=$BW$1,F10=$CV$1,F11=$BW$1,F11=$CV$1),0,1)))</f>
        <v>1</v>
      </c>
    </row>
    <row r="8" spans="1:103">
      <c r="A8" s="337">
        <f>IF('243way_Regular Symbol'!L7="","",'243way_Regular Symbol'!L7)</f>
        <v>4</v>
      </c>
      <c r="B8" s="191" t="str">
        <f>IF('576way_Regular Symbol(2wild)'!Q7="",
IF($A8-'576way_Regular Symbol(2wild)'!D$16&gt;='1125way_RegularＸ_W()'!B$2-1,"",VLOOKUP($A8-'243way_Regular Symbol'!D$16,'576way_Regular Symbol(2wild)'!$P$3:$U$99,'1125way_RegularＸ_W()'!B$3+1,FALSE)),
'576way_Regular Symbol(2wild)'!Q7)</f>
        <v>TE</v>
      </c>
      <c r="C8" s="191" t="str">
        <f>IF('576way_Regular Symbol(2wild)'!R7="",
IF($A8-'576way_Regular Symbol(2wild)'!E$16&gt;='1125way_RegularＸ_W()'!C$2-1,"",VLOOKUP($A8-'243way_Regular Symbol'!E$16,'576way_Regular Symbol(2wild)'!$P$3:$U$99,'1125way_RegularＸ_W()'!C$3+1,FALSE)),
'576way_Regular Symbol(2wild)'!R7)</f>
        <v>M1</v>
      </c>
      <c r="D8" s="191" t="str">
        <f>IF('576way_Regular Symbol(2wild)'!S7="",
IF($A8-'576way_Regular Symbol(2wild)'!F$16&gt;='1125way_RegularＸ_W()'!D$2-1,"",VLOOKUP($A8-'243way_Regular Symbol'!F$16,'576way_Regular Symbol(2wild)'!$P$3:$U$99,'1125way_RegularＸ_W()'!D$3+1,FALSE)),
'576way_Regular Symbol(2wild)'!S7)</f>
        <v>M5</v>
      </c>
      <c r="E8" s="191" t="str">
        <f>IF('576way_Regular Symbol(2wild)'!T7="",
IF($A8-'576way_Regular Symbol(2wild)'!G$16&gt;='1125way_RegularＸ_W()'!E$2-1,"",VLOOKUP($A8-'243way_Regular Symbol'!G$16,'576way_Regular Symbol(2wild)'!$P$3:$U$99,'1125way_RegularＸ_W()'!E$3+1,FALSE)),
'576way_Regular Symbol(2wild)'!T7)</f>
        <v>M2</v>
      </c>
      <c r="F8" s="191" t="str">
        <f>IF('576way_Regular Symbol(2wild)'!U7="",
IF($A8-'576way_Regular Symbol(2wild)'!H$16&gt;='1125way_RegularＸ_W()'!F$2-1,"",VLOOKUP($A8-'243way_Regular Symbol'!H$16,'576way_Regular Symbol(2wild)'!$P$3:$U$99,'1125way_RegularＸ_W()'!F$3+1,FALSE)),
'576way_Regular Symbol(2wild)'!U7)</f>
        <v>M1</v>
      </c>
      <c r="H8" s="352" t="s">
        <v>316</v>
      </c>
      <c r="I8" s="3">
        <f>SUM(AS4:AS100)</f>
        <v>55</v>
      </c>
      <c r="J8" s="3">
        <f t="shared" ref="J8:M8" si="21">SUM(AT4:AT100)</f>
        <v>76</v>
      </c>
      <c r="K8" s="3">
        <f t="shared" si="21"/>
        <v>60</v>
      </c>
      <c r="L8" s="3">
        <f t="shared" si="21"/>
        <v>56</v>
      </c>
      <c r="M8" s="3">
        <f t="shared" si="21"/>
        <v>68</v>
      </c>
      <c r="N8" s="363">
        <f t="shared" si="18"/>
        <v>4</v>
      </c>
      <c r="O8" s="344">
        <f>IF($A8&gt;='1125way_Regular Symbol(2wild)'!D$16,"",IF(B8="","",IF(OR(B8=$O$1,B8=$P$1,B9=$O$1,B9=$P$1,B10=$O$1,B10=$P$1),0,1)))</f>
        <v>1</v>
      </c>
      <c r="P8" s="344">
        <f>IF($A8&gt;='1125way_Regular Symbol(2wild)'!E$16,"",IF(C8="","",IF(OR(C8=$O$1,C8=$P$1,C9=$O$1,C9=$P$1,C10=$O$1,C10=$P$1),0,1)))</f>
        <v>0</v>
      </c>
      <c r="Q8" s="344">
        <f>IF($A8&gt;='1125way_Regular Symbol(2wild)'!F$16,"",IF(D8="","",IF(OR(D8=$O$1,D8=$P$1,D9=$O$1,D9=$P$1,D10=$O$1,D10=$P$1,D11=$O$1,D11=$P$1,D12=$O$1,D12=$P$1),0,1)))</f>
        <v>0</v>
      </c>
      <c r="R8" s="344">
        <f>IF($A8&gt;='1125way_Regular Symbol(2wild)'!G$16,"",IF(E8="","",IF(OR(E8=$O$1,E8=$P$1,E9=$O$1,E9=$P$1,E10=$O$1,E10=$P$1,E11=$O$1,E11=$P$1,E12=$O$1,E12=$P$1),0,1)))</f>
        <v>0</v>
      </c>
      <c r="S8" s="344">
        <f>IF($A8&gt;='1125way_Regular Symbol(2wild)'!H$16,"",IF(F8="","",IF(OR(F8=$O$1,F8=$P$1,F9=$O$1,F9=$P$1,F10=$O$1,F10=$P$1,F11=$O$1,F11=$P$1,F12=$O$1,F12=$P$1),0,1)))</f>
        <v>0</v>
      </c>
      <c r="U8" s="344">
        <f>IF($A8&gt;='1125way_Regular Symbol(2wild)'!D$16,"",IF(B8=0,"",IF(OR(B8=$U$1,B8=$V$1,B9=$U$1,B9=$V$1,B10=$U$1,B10=$V$1),0,1)))</f>
        <v>1</v>
      </c>
      <c r="V8" s="344">
        <f>IF($A8&gt;='1125way_Regular Symbol(2wild)'!E$16,"",IF(C8=0,"",IF(OR(C8=$U$1,C8=$V$1,C9=$U$1,C9=$V$1,C10=$U$1,C10=$V$1),0,1)))</f>
        <v>1</v>
      </c>
      <c r="W8" s="3">
        <f>IF($A8&gt;='1125way_Regular Symbol(2wild)'!F$16,"",IF(D8=0,"",IF(OR(D8=$U$1,D8=$V$1,D9=$U$1,D9=$V$1,D10=$U$1,D10=$V$1,D11=$U$1,D11=$V$1,D12=$U$1,D12=$V$1),0,1)))</f>
        <v>1</v>
      </c>
      <c r="X8" s="3">
        <f>IF($A8&gt;='1125way_Regular Symbol(2wild)'!G$16,"",IF(E8=0,"",IF(OR(E8=$U$1,E8=$V$1,E9=$U$1,E9=$V$1,E10=$U$1,E10=$V$1,E11=$U$1,E11=$V$1,E12=$U$1,E12=$V$1),0,1)))</f>
        <v>0</v>
      </c>
      <c r="Y8" s="3">
        <f>IF($A8&gt;='1125way_Regular Symbol(2wild)'!H$16,"",IF(F8=0,"",IF(OR(F8=$U$1,F8=$V$1,F9=$U$1,F9=$V$1,F10=$U$1,F10=$V$1,F11=$U$1,F11=$V$1,F12=$U$1,F12=$V$1),0,1)))</f>
        <v>1</v>
      </c>
      <c r="AA8" s="344">
        <f>IF($A8&gt;='1125way_Regular Symbol(2wild)'!D$16,"",IF(B8=0,"",IF(OR(B8=$AA$1,B8=$AB$1,B9=$AA$1,B9=$AB$1,B10=$AA$1,,B10=$AB$1),0,1)))</f>
        <v>1</v>
      </c>
      <c r="AB8" s="344">
        <f>IF($A8&gt;='1125way_Regular Symbol(2wild)'!E$16,"",IF(C8=0,"",IF(OR(C8=$AA$1,C8=$AB$1,C9=$AA$1,C9=$AB$1,C10=$AA$1,,C10=$AB$1),0,1)))</f>
        <v>1</v>
      </c>
      <c r="AC8" s="3">
        <f>IF($A8&gt;='1125way_Regular Symbol(2wild)'!F$16,"",IF(D8=0,"",IF(OR(D8=$AA$1,D8=$AB$1,D9=$AA$1,D9=$AB$1,D10=$AA$1,D10=$AB$1,D11=$AA$1,D11=$AB$1,D12=$AA$1,D12=$AB$1),0,1)))</f>
        <v>1</v>
      </c>
      <c r="AD8" s="3">
        <f>IF($A8&gt;='1125way_Regular Symbol(2wild)'!G$16,"",IF(E8=0,"",IF(OR(E8=$AA$1,E8=$AB$1,E9=$AA$1,E9=$AB$1,E10=$AA$1,E10=$AB$1,E11=$AA$1,E11=$AB$1,E12=$AA$1,E12=$AB$1),0,1)))</f>
        <v>1</v>
      </c>
      <c r="AE8" s="3">
        <f>IF($A8&gt;='1125way_Regular Symbol(2wild)'!H$16,"",IF(F8=0,"",IF(OR(F8=$AA$1,F8=$AB$1,F9=$AA$1,F9=$AB$1,F10=$AA$1,F10=$AB$1,F11=$AA$1,F11=$AB$1,F12=$AA$1,F12=$AB$1),0,1)))</f>
        <v>0</v>
      </c>
      <c r="AG8" s="344">
        <f>IF($A8&gt;='1125way_Regular Symbol(2wild)'!D$16,"",IF(B8=0,"",IF(OR(B8=$AG$1,B8=$AH$1,B9=$AG$1,B9=$AH$1,B10=$AG$1,B10=$AH$1),0,1)))</f>
        <v>1</v>
      </c>
      <c r="AH8" s="344">
        <f>IF($A8&gt;='1125way_Regular Symbol(2wild)'!E$16,"",IF(C8=0,"",IF(OR(C8=$AG$1,C8=$AH$1,C9=$AG$1,C9=$AH$1,C10=$AG$1,C10=$AH$1),0,1)))</f>
        <v>1</v>
      </c>
      <c r="AI8" s="3">
        <f>IF($A8&gt;='1125way_Regular Symbol(2wild)'!F$16,"",IF(D8=0,"",IF(OR(D8=$AG$1,D8=$AH$1,D9=$AG$1,D9=$AH$1,D10=$AG$1,D10=$AH$1,D11=$AG$1,D11=$AH$1,D12=$AG$1,D12=$AH$1),0,1)))</f>
        <v>1</v>
      </c>
      <c r="AJ8" s="3">
        <f>IF($A8&gt;='1125way_Regular Symbol(2wild)'!G$16,"",IF(E8=0,"",IF(OR(E8=$AG$1,E8=$AH$1,E9=$AG$1,E9=$AH$1,E10=$AG$1,E10=$AH$1,E11=$AG$1,E11=$AH$1,E12=$AG$1,E12=$AH$1),0,1)))</f>
        <v>1</v>
      </c>
      <c r="AK8" s="3">
        <f>IF($A8&gt;='1125way_Regular Symbol(2wild)'!H$16,"",IF(F8=0,"",IF(OR(F8=$AG$1,F8=$AH$1,F9=$AG$1,F9=$AH$1,F10=$AG$1,F10=$AH$1,F11=$AG$1,F11=$AH$1,F12=$AG$1,F12=$AH$1),0,1)))</f>
        <v>1</v>
      </c>
      <c r="AM8" s="344">
        <f>IF($A8&gt;='1125way_Regular Symbol(2wild)'!D$16,"",IF(B8=0,"",IF(OR(B8=$AM$1,B8=$AN$1,B9=$AM$1,B9=$AN$1,B10=$AM$1,B10=$AN$1),0,1)))</f>
        <v>1</v>
      </c>
      <c r="AN8" s="344">
        <f>IF($A8&gt;='1125way_Regular Symbol(2wild)'!E$16,"",IF(C8=0,"",IF(OR(C8=$AM$1,C8=$AN$1,C9=$AM$1,C9=$AN$1,C10=$AM$1,C10=$AN$1),0,1)))</f>
        <v>0</v>
      </c>
      <c r="AO8" s="3">
        <f>IF($A8&gt;='1125way_Regular Symbol(2wild)'!F$16,"",IF(D8=0,"",IF(OR(D8=$AM$1,D8=$AN$1,D9=$AM$1,D9=$AN$1,D10=$AM$1,D10=$AN$1,D11=$AM$1,D11=$AN$1,D12=$AM$1,D12=$AN$1),0,1)))</f>
        <v>0</v>
      </c>
      <c r="AP8" s="3">
        <f>IF($A8&gt;='1125way_Regular Symbol(2wild)'!G$16,"",IF(E8=0,"",IF(OR(E8=$AM$1,E8=$AN$1,E9=$AM$1,E9=$AN$1,E10=$AM$1,E10=$AN$1,E11=$AM$1,E11=$AN$1,E12=$AM$1,E12=$AN$1),0,1)))</f>
        <v>1</v>
      </c>
      <c r="AQ8" s="3">
        <f>IF($A8&gt;='1125way_Regular Symbol(2wild)'!H$16,"",IF(F8=0,"",IF(OR(F8=$AM$1,F8=$AN$1,F9=$AM$1,F9=$AN$1,F10=$AM$1,F10=$AN$1,F11=$AM$1,F11=$AN$1,F12=$AM$1,F12=$AN$1),0,1)))</f>
        <v>1</v>
      </c>
      <c r="AS8" s="344">
        <f>IF($A8&gt;='1125way_Regular Symbol(2wild)'!D$16,"",IF(B8=0,"",IF(OR(B8=$AM$1,B8=$AT$1,B9=$AM$1,B9=$AT$1,B10=$AM$1,B10=$AT$1),0,1)))</f>
        <v>1</v>
      </c>
      <c r="AT8" s="344">
        <f>IF($A8&gt;='1125way_Regular Symbol(2wild)'!E$16,"",IF(C8=0,"",IF(OR(C8=$AM$1,C8=$AT$1,C9=$AM$1,C9=$AT$1,C10=$AM$1,C10=$AT$1),0,1)))</f>
        <v>1</v>
      </c>
      <c r="AU8" s="3">
        <f>IF($A8&gt;='1125way_Regular Symbol(2wild)'!F$16,"",IF(D8=0,"",IF(OR(D8=$AM$1,D8=$AT$1,D9=$AM$1,D9=$AT$1,D10=$AM$1,D10=$AT$1,D11=$AM$1,D11=$AT$1,D12=$AM$1,D12=$AT$1),0,1)))</f>
        <v>1</v>
      </c>
      <c r="AV8" s="3">
        <f>IF($A8&gt;='1125way_Regular Symbol(2wild)'!G$16,"",IF(E8=0,"",IF(OR(E8=$AM$1,E8=$AT$1,E9=$AM$1,E9=$AT$1,E10=$AM$1,E10=$AT$1,E11=$AM$1,E11=$AT$1,E12=$AM$1,E12=$AT$1),0,1)))</f>
        <v>1</v>
      </c>
      <c r="AW8" s="3">
        <f>IF($A8&gt;='1125way_Regular Symbol(2wild)'!H$16,"",IF(F8=0,"",IF(OR(F8=$AM$1,F8=$AT$1,F9=$AM$1,F9=$AT$1,F10=$AM$1,F10=$AT$1,F11=$AM$1,F11=$AT$1,F12=$AM$1,F12=$AT$1),0,1)))</f>
        <v>1</v>
      </c>
      <c r="AY8" s="344">
        <f>IF($A8&gt;='1125way_Regular Symbol(2wild)'!D$16,"",IF(B8=0,"",IF(OR(B8=$AM$1,B8=$AZ$1,B9=$AM$1,B9=$AZ$1,B10=$AM$1,B10=$AZ$1),0,1)))</f>
        <v>1</v>
      </c>
      <c r="AZ8" s="344">
        <f>IF($A8&gt;='1125way_Regular Symbol(2wild)'!E$16,"",IF(C8=0,"",IF(OR(C8=$AM$1,C8=$AZ$1,C9=$AM$1,C9=$AZ$1,C10=$AM$1,C10=$AZ$1),0,1)))</f>
        <v>1</v>
      </c>
      <c r="BA8" s="3">
        <f>IF($A8&gt;='1125way_Regular Symbol(2wild)'!F$16,"",IF(D8=0,"",IF(OR(D8=$AM$1,D8=$AZ$1,D9=$AM$1,D9=$AZ$1,D10=$AM$1,D10=$AZ$1,D11=$AM$1,D11=$AZ$1,D12=$AM$1,D12=$AZ$1),0,1)))</f>
        <v>1</v>
      </c>
      <c r="BB8" s="3">
        <f>IF($A8&gt;='1125way_Regular Symbol(2wild)'!G$16,"",IF(E8=0,"",IF(OR(E8=$AM$1,E8=$AZ$1,E9=$AM$1,E9=$AZ$1,E10=$AM$1,E10=$AZ$1,E11=$AM$1,E11=$AZ$1,E12=$AM$1,E12=$AZ$1),0,1)))</f>
        <v>1</v>
      </c>
      <c r="BC8" s="3">
        <f>IF($A8&gt;='1125way_Regular Symbol(2wild)'!H$16,"",IF(F8=0,"",IF(OR(F8=$AM$1,F8=$AZ$1,F9=$AM$1,F9=$AZ$1,F10=$AM$1,F10=$AZ$1,F11=$AM$1,F11=$AZ$1,F12=$AM$1,F12=$AZ$1),0,1)))</f>
        <v>1</v>
      </c>
      <c r="BE8" s="344">
        <f>IF($A8&gt;='576way_Regular Symbol(2wild)'!D$16,"",IF(B8=0,"",IF(OR(B8=$AM$1,B8=$BF$1,B9=$AM$1,B9=$BF$1,B10=$AM$1,B10=$BF$1),0,1)))</f>
        <v>1</v>
      </c>
      <c r="BF8" s="344">
        <f>IF($A8&gt;='576way_Regular Symbol(2wild)'!E$16,"",IF(C8=0,"",IF(OR(C8=$AM$1,C8=$BF$1,C9=$AM$1,C9=$BF$1,C10=$AM$1,C10=$BF$1),0,1)))</f>
        <v>1</v>
      </c>
      <c r="BG8" s="3">
        <f>IF($A8&gt;='576way_Regular Symbol(2wild)'!F$16,"",IF(D8=0,"",IF(OR(D8=$AM$1,D8=$BF$1,D9=$AM$1,D9=$BF$1,D10=$AM$1,D10=$BF$1,D11=$AM$1,D11=$BF$1,D12=$AM$1,D12=$BF$1),0,1)))</f>
        <v>1</v>
      </c>
      <c r="BH8" s="3">
        <f>IF($A8&gt;='576way_Regular Symbol(2wild)'!G$16,"",IF(E8=0,"",IF(OR(E8=$AM$1,E8=$BF$1,E9=$AM$1,E9=$BF$1,E10=$AM$1,E10=$BF$1,E11=$AM$1,E11=$BF$1,E12=$AM$1,E12=$BF$1),0,1)))</f>
        <v>1</v>
      </c>
      <c r="BI8" s="3">
        <f>IF($A8&gt;='576way_Regular Symbol(2wild)'!H$16,"",IF(F8=0,"",IF(OR(F8=$AM$1,F8=$BF$1,F9=$AM$1,F9=$BF$1,F10=$AM$1,F10=$BF$1,F11=$AM$1,F11=$BF$1,F12=$AM$1,F12=$BF$1),0,1)))</f>
        <v>1</v>
      </c>
      <c r="BK8" s="344">
        <f>IF($A8&gt;='576way_Regular Symbol(2wild)'!D$16,"",IF(B8=0,"",IF(OR(B8=$AM$1,B8=$BL$1,B9=$AM$1,B9=$BL$1,B10=$AM$1,B10=$BL$1),0,1)))</f>
        <v>1</v>
      </c>
      <c r="BL8" s="344">
        <f>IF($A8&gt;='576way_Regular Symbol(2wild)'!E$16,"",IF(C8=0,"",IF(OR(C8=$AM$1,C8=$BL$1,C9=$AM$1,C9=$BL$1,C10=$AM$1,C10=$BL$1),0,1)))</f>
        <v>1</v>
      </c>
      <c r="BM8" s="3">
        <f>IF($A8&gt;='576way_Regular Symbol(2wild)'!F$16,"",IF(D8=0,"",IF(OR(D8=$AM$1,D8=$BL$1,D9=$AM$1,D9=$BL$1,D10=$AM$1,D10=$BL$1,D11=$AM$1,D11=$BL$1),0,1)))</f>
        <v>1</v>
      </c>
      <c r="BN8" s="3">
        <f>IF($A8&gt;='576way_Regular Symbol(2wild)'!G$16,"",IF(E8=0,"",IF(OR(E8=$AM$1,E8=$BL$1,E9=$AM$1,E9=$BL$1,E10=$AM$1,E10=$BL$1,E11=$AM$1,E11=$BL$1),0,1)))</f>
        <v>1</v>
      </c>
      <c r="BO8" s="3">
        <f>IF($A8&gt;='576way_Regular Symbol(2wild)'!H$16,"",IF(F8=0,"",IF(OR(F8=$AM$1,F8=$BL$1,F9=$AM$1,F9=$BL$1,F10=$AM$1,F10=$BL$1,F11=$AM$1,F11=$BL$1),0,1)))</f>
        <v>1</v>
      </c>
      <c r="BQ8" s="3">
        <f>IF($A8&gt;='1125way_Regular Symbol(2wild)'!D$16,"",IF(B8=0,"",IF(OR(B8=$BQ$1,B8=$BR$1,B9=$BQ$1,B9=$BR$1,B10=$BQ$1,B10=$BR$1),0,1)))</f>
        <v>1</v>
      </c>
      <c r="BR8" s="3">
        <f>IF($A8&gt;='1125way_Regular Symbol(2wild)'!E$16,"",IF(C8=0,"",IF(OR(C8=$BQ$1,C8=$BR$1,C9=$BQ$1,C9=$BR$1,C10=$BQ$1,C10=$BR$1),0,1)))</f>
        <v>1</v>
      </c>
      <c r="BS8" s="3">
        <f>IF($A8&gt;='1125way_Regular Symbol(2wild)'!F$16,"",IF(D8=0,"",IF(OR(D8=$BQ$1,D8=$BR$1,D9=$BQ$1,D9=$BR$1,D10=$BQ$1,D10=$BR$1,D11=$BQ$1,D11=$BR$1,D12=$BQ$1,D12=$BR$1),0,1)))</f>
        <v>1</v>
      </c>
      <c r="BT8" s="3">
        <f>IF($A8&gt;='1125way_Regular Symbol(2wild)'!G$16,"",IF(E8=0,"",IF(OR(E8=$BQ$1,E8=$BR$1,E9=$BQ$1,E9=$BR$1,E10=$BQ$1,E10=$BR$1,E11=$BQ$1,E11=$BR$1,E12=$BQ$1,E12=$BR$1),0,1)))</f>
        <v>1</v>
      </c>
      <c r="BU8" s="3">
        <f>IF($A8&gt;='1125way_Regular Symbol(2wild)'!H$16,"",IF(F8=0,"",IF(OR(F8=$BQ$1,F8=$BR$1,F9=$BQ$1,F9=$BR$1,F10=$BQ$1,F10=$BR$1,F11=$BQ$1,F11=$BR$1,F12=$BQ$1,F12=$BR$1),0,1)))</f>
        <v>1</v>
      </c>
      <c r="BW8" s="3">
        <f>IF($A8&gt;='1125way_Regular Symbol(2wild)'!D$16,"",IF(B8=0,"",IF(OR(B8=$BW$1,B9=$BW$1,B10=$BW$1,B8=$BX$1,B9=$BX$1,B10=$BX$1),0,1)))</f>
        <v>1</v>
      </c>
      <c r="BX8" s="3">
        <f>IF($A8&gt;='1125way_Regular Symbol(2wild)'!E$16,"",IF(C8=0,"",IF(OR(C8=$BW$1,C9=$BW$1,C10=$BW$1,C8=$BX$1,C9=$BX$1,C10=$BX$1),0,1)))</f>
        <v>1</v>
      </c>
      <c r="BY8" s="3">
        <f>IF($A8&gt;='1125way_Regular Symbol(2wild)'!F$16,"",IF(D8=0,"",IF(OR(D8=$BW$1,D9=$BW$1,D10=$BW$1,D8=$BX$1,D9=$BX$1,D10=$BX$1,D11=$BW$1,D11=$BX$1,D12=$BW$1,D12=$BX$1),0,1)))</f>
        <v>1</v>
      </c>
      <c r="BZ8" s="3">
        <f>IF($A8&gt;='1125way_Regular Symbol(2wild)'!G$16,"",IF(E8=0,"",IF(OR(E8=$BW$1,E9=$BW$1,E10=$BW$1,E8=$BX$1,E9=$BX$1,E10=$BX$1,E11=$BW$1,E11=$BX$1,E12=$BW$1,E12=$BX$1),0,1)))</f>
        <v>1</v>
      </c>
      <c r="CA8" s="3">
        <f>IF($A8&gt;='1125way_Regular Symbol(2wild)'!H$16,"",IF(F8=0,"",IF(OR(F8=$BW$1,F9=$BW$1,F10=$BW$1,F8=$BX$1,F9=$BX$1,F10=$BX$1,F11=$BW$1,F11=$BX$1,F12=$BW$1,F12=$BX$1),0,1)))</f>
        <v>1</v>
      </c>
      <c r="CC8" s="3">
        <f>IF($A8&gt;='1125way_Regular Symbol(2wild)'!D$16,"",IF(B8=0,"",IF(OR(B8=$BW$1,B9=$BW$1,B10=$BW$1,B8=$CD$1,B9=$CD$1,B10=$CD$1),0,1)))</f>
        <v>0</v>
      </c>
      <c r="CD8" s="3">
        <f>IF($A8&gt;='1125way_Regular Symbol(2wild)'!E$16,"",IF(C8=0,"",IF(OR(C8=$BW$1,C9=$BW$1,C10=$BW$1,C8=$CD$1,C9=$CD$1,C10=$CD$1),0,1)))</f>
        <v>1</v>
      </c>
      <c r="CE8" s="3">
        <f>IF($A8&gt;='1125way_Regular Symbol(2wild)'!F$16,"",IF(D8=0,"",IF(OR(D8=$BW$1,D9=$BW$1,D10=$BW$1,D8=$CD$1,D9=$CD$1,D10=$CD$1,D11=$BW$1,D11=$CD$1,D12=$BW$1,D12=$CD$1),0,1)))</f>
        <v>1</v>
      </c>
      <c r="CF8" s="3">
        <f>IF($A8&gt;='1125way_Regular Symbol(2wild)'!G$16,"",IF(E8=0,"",IF(OR(E8=$BW$1,E9=$BW$1,E10=$BW$1,E8=$CD$1,E9=$CD$1,E10=$CD$1,E11=$BW$1,E11=$CD$1,E12=$BW$1,E12=$CD$1),0,1)))</f>
        <v>0</v>
      </c>
      <c r="CG8" s="3">
        <f>IF($A8&gt;='1125way_Regular Symbol(2wild)'!H$16,"",IF(F8=0,"",IF(OR(F8=$BW$1,F9=$BW$1,F10=$BW$1,F8=$CD$1,F9=$CD$1,F10=$CD$1,F11=$BW$1,F11=$CD$1,F12=$BW$1,F12=$CD$1),0,1)))</f>
        <v>0</v>
      </c>
      <c r="CI8" s="3">
        <f>IF($A8&gt;='1125way_Regular Symbol(2wild)'!D$16,"",IF(B8=0,"",IF(OR(B8=$BW$1,B9=$BW$1,B10=$BW$1,B8=$CJ$1,B9=$CJ$1,B10=$CJ$1),0,1)))</f>
        <v>1</v>
      </c>
      <c r="CJ8" s="3">
        <f>IF($A8&gt;='1125way_Regular Symbol(2wild)'!E$16,"",IF(C8=0,"",IF(OR(C8=$BW$1,C9=$BW$1,C10=$BW$1,C8=$CJ$1,C9=$CJ$1,C10=$CJ$1),0,1)))</f>
        <v>1</v>
      </c>
      <c r="CK8" s="3">
        <f>IF($A8&gt;='1125way_Regular Symbol(2wild)'!F$16,"",IF(D8=0,"",IF(OR(D8=$BW$1,D9=$BW$1,D10=$BW$1,D8=$CJ$1,D9=$CJ$1,D10=$CJ$1,D11=$BW$1,D11=$CJ$1,D12=$BW$1,D12=$CJ$1),0,1)))</f>
        <v>1</v>
      </c>
      <c r="CL8" s="3">
        <f>IF($A8&gt;='1125way_Regular Symbol(2wild)'!G$16,"",IF(E8=0,"",IF(OR(E8=$BW$1,E9=$BW$1,E10=$BW$1,E8=$CJ$1,E9=$CJ$1,E10=$CJ$1,E11=$BW$1,E11=$CJ$1,E12=$BW$1,E12=$CJ$1),0,1)))</f>
        <v>1</v>
      </c>
      <c r="CM8" s="3">
        <f>IF($A8&gt;='1125way_Regular Symbol(2wild)'!H$16,"",IF(F8=0,"",IF(OR(F8=$BW$1,F9=$BW$1,F10=$BW$1,F8=$CJ$1,F9=$CJ$1,F10=$CJ$1,F11=$BW$1,F11=$CJ$1,F12=$BW$1,F12=$CJ$1),0,1)))</f>
        <v>1</v>
      </c>
      <c r="CO8" s="3">
        <f>IF($A8&gt;='1125way_Regular Symbol(2wild)'!D$16,"",IF(B8=0,"",IF(OR(B8=$BW$1,B9=$BW$1,B10=$BW$1,B8=$CP$1,B9=$CP$1,B10=$CP$1),0,1)))</f>
        <v>0</v>
      </c>
      <c r="CP8" s="3">
        <f>IF($A8&gt;='1125way_Regular Symbol(2wild)'!E$16,"",IF(C8=0,"",IF(OR(C8=$BW$1,C9=$BW$1,C10=$BW$1,C8=$CP$1,C9=$CP$1,C10=$CP$1),0,1)))</f>
        <v>1</v>
      </c>
      <c r="CQ8" s="3">
        <f>IF($A8&gt;='1125way_Regular Symbol(2wild)'!F$16,"",IF(D8=0,"",IF(OR(D8=$BW$1,D9=$BW$1,D10=$BW$1,D8=$CP$1,D9=$CP$1,D10=$CP$1,D11=$BW$1,D11=$CP$1,D12=$BW$1,D12=$CP$1),0,1)))</f>
        <v>0</v>
      </c>
      <c r="CR8" s="3">
        <f>IF($A8&gt;='1125way_Regular Symbol(2wild)'!G$16,"",IF(E8=0,"",IF(OR(E8=$BW$1,E9=$BW$1,E10=$BW$1,E8=$CP$1,E9=$CP$1,E10=$CP$1,E11=$BW$1,E11=$CP$1,E12=$BW$1,E12=$CP$1),0,1)))</f>
        <v>1</v>
      </c>
      <c r="CS8" s="3">
        <f>IF($A8&gt;='1125way_Regular Symbol(2wild)'!H$16,"",IF(F8=0,"",IF(OR(F8=$BW$1,F9=$BW$1,F10=$BW$1,F8=$CP$1,F9=$CP$1,F10=$CP$1,F11=$BW$1,F11=$CP$1,F12=$BW$1,F12=$CP$1),0,1)))</f>
        <v>1</v>
      </c>
      <c r="CU8" s="3">
        <f>IF($A8&gt;='1125way_Regular Symbol(2wild)'!D$16,"",IF(B8=0,"",IF(OR(B8=$BW$1,B9=$BW$1,B10=$BW$1,B8=$CV$1,B9=$CV$1,B10=$CV$1),0,1)))</f>
        <v>1</v>
      </c>
      <c r="CV8" s="3">
        <f>IF($A8&gt;='1125way_Regular Symbol(2wild)'!E$16,"",IF(C8=0,"",IF(OR(C8=$BW$1,C9=$BW$1,C10=$BW$1,C8=$CV$1,C9=$CV$1,C10=$CV$1),0,1)))</f>
        <v>1</v>
      </c>
      <c r="CW8" s="3">
        <f>IF($A8&gt;='1125way_Regular Symbol(2wild)'!F$16,"",IF(D8=0,"",IF(OR(D8=$BW$1,D9=$BW$1,D10=$BW$1,D8=$CV$1,D9=$CV$1,D10=$CV$1,D11=$BW$1,D11=$CV$1,D12=$BW$1,D12=$CV$1),0,1)))</f>
        <v>1</v>
      </c>
      <c r="CX8" s="3">
        <f>IF($A8&gt;='1125way_Regular Symbol(2wild)'!G$16,"",IF(E8=0,"",IF(OR(E8=$BW$1,E9=$BW$1,E10=$BW$1,E8=$CV$1,E9=$CV$1,E10=$CV$1,E11=$BW$1,E11=$CV$1,E12=$BW$1,E12=$CV$1),0,1)))</f>
        <v>1</v>
      </c>
      <c r="CY8" s="3">
        <f>IF($A8&gt;='1125way_Regular Symbol(2wild)'!H$16,"",IF(F8=0,"",IF(OR(F8=$BW$1,F9=$BW$1,F10=$BW$1,F8=$CV$1,F9=$CV$1,F10=$CV$1,F11=$BW$1,F11=$CV$1,F12=$BW$1,F12=$CV$1),0,1)))</f>
        <v>1</v>
      </c>
    </row>
    <row r="9" spans="1:103">
      <c r="A9" s="337">
        <f>IF('243way_Regular Symbol'!L8="","",'243way_Regular Symbol'!L8)</f>
        <v>5</v>
      </c>
      <c r="B9" s="191" t="str">
        <f>IF('576way_Regular Symbol(2wild)'!Q8="",
IF($A9-'576way_Regular Symbol(2wild)'!D$16&gt;='1125way_RegularＸ_W()'!B$2-1,"",VLOOKUP($A9-'243way_Regular Symbol'!D$16,'576way_Regular Symbol(2wild)'!$P$3:$U$99,'1125way_RegularＸ_W()'!B$3+1,FALSE)),
'576way_Regular Symbol(2wild)'!Q8)</f>
        <v>TE</v>
      </c>
      <c r="C9" s="191" t="str">
        <f>IF('576way_Regular Symbol(2wild)'!R8="",
IF($A9-'576way_Regular Symbol(2wild)'!E$16&gt;='1125way_RegularＸ_W()'!C$2-1,"",VLOOKUP($A9-'243way_Regular Symbol'!E$16,'576way_Regular Symbol(2wild)'!$P$3:$U$99,'1125way_RegularＸ_W()'!C$3+1,FALSE)),
'576way_Regular Symbol(2wild)'!R8)</f>
        <v>S1</v>
      </c>
      <c r="D9" s="191" t="str">
        <f>IF('576way_Regular Symbol(2wild)'!S8="",
IF($A9-'576way_Regular Symbol(2wild)'!F$16&gt;='1125way_RegularＸ_W()'!D$2-1,"",VLOOKUP($A9-'243way_Regular Symbol'!F$16,'576way_Regular Symbol(2wild)'!$P$3:$U$99,'1125way_RegularＸ_W()'!D$3+1,FALSE)),
'576way_Regular Symbol(2wild)'!S8)</f>
        <v>M5</v>
      </c>
      <c r="E9" s="191" t="str">
        <f>IF('576way_Regular Symbol(2wild)'!T8="",
IF($A9-'576way_Regular Symbol(2wild)'!G$16&gt;='1125way_RegularＸ_W()'!E$2-1,"",VLOOKUP($A9-'243way_Regular Symbol'!G$16,'576way_Regular Symbol(2wild)'!$P$3:$U$99,'1125way_RegularＸ_W()'!E$3+1,FALSE)),
'576way_Regular Symbol(2wild)'!T8)</f>
        <v>M1</v>
      </c>
      <c r="F9" s="191" t="str">
        <f>IF('576way_Regular Symbol(2wild)'!U8="",
IF($A9-'576way_Regular Symbol(2wild)'!H$16&gt;='1125way_RegularＸ_W()'!F$2-1,"",VLOOKUP($A9-'243way_Regular Symbol'!H$16,'576way_Regular Symbol(2wild)'!$P$3:$U$99,'1125way_RegularＸ_W()'!F$3+1,FALSE)),
'576way_Regular Symbol(2wild)'!U8)</f>
        <v>M3</v>
      </c>
      <c r="H9" s="352" t="s">
        <v>69</v>
      </c>
      <c r="I9" s="3">
        <f>SUM(BQ4:BQ100)</f>
        <v>46</v>
      </c>
      <c r="J9" s="3">
        <f t="shared" ref="J9:M9" si="22">SUM(BR4:BR100)</f>
        <v>69</v>
      </c>
      <c r="K9" s="3">
        <f t="shared" si="22"/>
        <v>50</v>
      </c>
      <c r="L9" s="3">
        <f t="shared" si="22"/>
        <v>38</v>
      </c>
      <c r="M9" s="3">
        <f t="shared" si="22"/>
        <v>58</v>
      </c>
      <c r="N9" s="363">
        <f t="shared" si="18"/>
        <v>5</v>
      </c>
      <c r="O9" s="344">
        <f>IF($A9&gt;='1125way_Regular Symbol(2wild)'!D$16,"",IF(B9="","",IF(OR(B9=$O$1,B9=$P$1,B10=$O$1,B10=$P$1,B11=$O$1,B11=$P$1),0,1)))</f>
        <v>1</v>
      </c>
      <c r="P9" s="344">
        <f>IF($A9&gt;='1125way_Regular Symbol(2wild)'!E$16,"",IF(C9="","",IF(OR(C9=$O$1,C9=$P$1,C10=$O$1,C10=$P$1,C11=$O$1,C11=$P$1),0,1)))</f>
        <v>1</v>
      </c>
      <c r="Q9" s="344">
        <f>IF($A9&gt;='1125way_Regular Symbol(2wild)'!F$16,"",IF(D9="","",IF(OR(D9=$O$1,D9=$P$1,D10=$O$1,D10=$P$1,D11=$O$1,D11=$P$1,D12=$O$1,D12=$P$1,D13=$O$1,D13=$P$1),0,1)))</f>
        <v>0</v>
      </c>
      <c r="R9" s="344">
        <f>IF($A9&gt;='1125way_Regular Symbol(2wild)'!G$16,"",IF(E9="","",IF(OR(E9=$O$1,E9=$P$1,E10=$O$1,E10=$P$1,E11=$O$1,E11=$P$1,E12=$O$1,E12=$P$1,E13=$O$1,E13=$P$1),0,1)))</f>
        <v>0</v>
      </c>
      <c r="S9" s="344">
        <f>IF($A9&gt;='1125way_Regular Symbol(2wild)'!H$16,"",IF(F9="","",IF(OR(F9=$O$1,F9=$P$1,F10=$O$1,F10=$P$1,F11=$O$1,F11=$P$1,F12=$O$1,F12=$P$1,F13=$O$1,F13=$P$1),0,1)))</f>
        <v>1</v>
      </c>
      <c r="U9" s="344">
        <f>IF($A9&gt;='1125way_Regular Symbol(2wild)'!D$16,"",IF(B9=0,"",IF(OR(B9=$U$1,B9=$V$1,B10=$U$1,B10=$V$1,B11=$U$1,B11=$V$1),0,1)))</f>
        <v>1</v>
      </c>
      <c r="V9" s="344">
        <f>IF($A9&gt;='1125way_Regular Symbol(2wild)'!E$16,"",IF(C9=0,"",IF(OR(C9=$U$1,C9=$V$1,C10=$U$1,C10=$V$1,C11=$U$1,C11=$V$1),0,1)))</f>
        <v>1</v>
      </c>
      <c r="W9" s="3">
        <f>IF($A9&gt;='1125way_Regular Symbol(2wild)'!F$16,"",IF(D9=0,"",IF(OR(D9=$U$1,D9=$V$1,D10=$U$1,D10=$V$1,D11=$U$1,D11=$V$1,D12=$U$1,D12=$V$1,D13=$U$1,D13=$V$1),0,1)))</f>
        <v>1</v>
      </c>
      <c r="X9" s="3">
        <f>IF($A9&gt;='1125way_Regular Symbol(2wild)'!G$16,"",IF(E9=0,"",IF(OR(E9=$U$1,E9=$V$1,E10=$U$1,E10=$V$1,E11=$U$1,E11=$V$1,E12=$U$1,E12=$V$1,E13=$U$1,E13=$V$1),0,1)))</f>
        <v>0</v>
      </c>
      <c r="Y9" s="3">
        <f>IF($A9&gt;='1125way_Regular Symbol(2wild)'!H$16,"",IF(F9=0,"",IF(OR(F9=$U$1,F9=$V$1,F10=$U$1,F10=$V$1,F11=$U$1,F11=$V$1,F12=$U$1,F12=$V$1,F13=$U$1,F13=$V$1),0,1)))</f>
        <v>1</v>
      </c>
      <c r="AA9" s="344">
        <f>IF($A9&gt;='1125way_Regular Symbol(2wild)'!D$16,"",IF(B9=0,"",IF(OR(B9=$AA$1,B9=$AB$1,B10=$AA$1,B10=$AB$1,B11=$AA$1,,B11=$AB$1),0,1)))</f>
        <v>1</v>
      </c>
      <c r="AB9" s="344">
        <f>IF($A9&gt;='1125way_Regular Symbol(2wild)'!E$16,"",IF(C9=0,"",IF(OR(C9=$AA$1,C9=$AB$1,C10=$AA$1,C10=$AB$1,C11=$AA$1,,C11=$AB$1),0,1)))</f>
        <v>1</v>
      </c>
      <c r="AC9" s="3">
        <f>IF($A9&gt;='1125way_Regular Symbol(2wild)'!F$16,"",IF(D9=0,"",IF(OR(D9=$AA$1,D9=$AB$1,D10=$AA$1,D10=$AB$1,D11=$AA$1,D11=$AB$1,D12=$AA$1,D12=$AB$1,D13=$AA$1,D13=$AB$1),0,1)))</f>
        <v>1</v>
      </c>
      <c r="AD9" s="3">
        <f>IF($A9&gt;='1125way_Regular Symbol(2wild)'!G$16,"",IF(E9=0,"",IF(OR(E9=$AA$1,E9=$AB$1,E10=$AA$1,E10=$AB$1,E11=$AA$1,E11=$AB$1,E12=$AA$1,E12=$AB$1,E13=$AA$1,E13=$AB$1),0,1)))</f>
        <v>1</v>
      </c>
      <c r="AE9" s="3">
        <f>IF($A9&gt;='1125way_Regular Symbol(2wild)'!H$16,"",IF(F9=0,"",IF(OR(F9=$AA$1,F9=$AB$1,F10=$AA$1,F10=$AB$1,F11=$AA$1,F11=$AB$1,F12=$AA$1,F12=$AB$1,F13=$AA$1,F13=$AB$1),0,1)))</f>
        <v>0</v>
      </c>
      <c r="AG9" s="344">
        <f>IF($A9&gt;='1125way_Regular Symbol(2wild)'!D$16,"",IF(B9=0,"",IF(OR(B9=$AG$1,B9=$AH$1,B10=$AG$1,B10=$AH$1,B11=$AG$1,B11=$AH$1),0,1)))</f>
        <v>1</v>
      </c>
      <c r="AH9" s="344">
        <f>IF($A9&gt;='1125way_Regular Symbol(2wild)'!E$16,"",IF(C9=0,"",IF(OR(C9=$AG$1,C9=$AH$1,C10=$AG$1,C10=$AH$1,C11=$AG$1,C11=$AH$1),0,1)))</f>
        <v>1</v>
      </c>
      <c r="AI9" s="3">
        <f>IF($A9&gt;='1125way_Regular Symbol(2wild)'!F$16,"",IF(D9=0,"",IF(OR(D9=$AG$1,D9=$AH$1,D10=$AG$1,D10=$AH$1,D11=$AG$1,D11=$AH$1,D12=$AG$1,D12=$AH$1,D13=$AG$1,D13=$AH$1),0,1)))</f>
        <v>1</v>
      </c>
      <c r="AJ9" s="3">
        <f>IF($A9&gt;='1125way_Regular Symbol(2wild)'!G$16,"",IF(E9=0,"",IF(OR(E9=$AG$1,E9=$AH$1,E10=$AG$1,E10=$AH$1,E11=$AG$1,E11=$AH$1,E12=$AG$1,E12=$AH$1,E13=$AG$1,E13=$AH$1),0,1)))</f>
        <v>1</v>
      </c>
      <c r="AK9" s="3">
        <f>IF($A9&gt;='1125way_Regular Symbol(2wild)'!H$16,"",IF(F9=0,"",IF(OR(F9=$AG$1,F9=$AH$1,F10=$AG$1,F10=$AH$1,F11=$AG$1,F11=$AH$1,F12=$AG$1,F12=$AH$1,F13=$AG$1,F13=$AH$1),0,1)))</f>
        <v>1</v>
      </c>
      <c r="AM9" s="344">
        <f>IF($A9&gt;='1125way_Regular Symbol(2wild)'!D$16,"",IF(B9=0,"",IF(OR(B9=$AM$1,B9=$AN$1,B10=$AM$1,B10=$AN$1,B11=$AM$1,B11=$AN$1),0,1)))</f>
        <v>1</v>
      </c>
      <c r="AN9" s="344">
        <f>IF($A9&gt;='1125way_Regular Symbol(2wild)'!E$16,"",IF(C9=0,"",IF(OR(C9=$AM$1,C9=$AN$1,C10=$AM$1,C10=$AN$1,C11=$AM$1,C11=$AN$1),0,1)))</f>
        <v>0</v>
      </c>
      <c r="AO9" s="3">
        <f>IF($A9&gt;='1125way_Regular Symbol(2wild)'!F$16,"",IF(D9=0,"",IF(OR(D9=$AM$1,D9=$AN$1,D10=$AM$1,D10=$AN$1,D11=$AM$1,D11=$AN$1,D12=$AM$1,D12=$AN$1,D13=$AM$1,D13=$AN$1),0,1)))</f>
        <v>0</v>
      </c>
      <c r="AP9" s="3">
        <f>IF($A9&gt;='1125way_Regular Symbol(2wild)'!G$16,"",IF(E9=0,"",IF(OR(E9=$AM$1,E9=$AN$1,E10=$AM$1,E10=$AN$1,E11=$AM$1,E11=$AN$1,E12=$AM$1,E12=$AN$1,E13=$AM$1,E13=$AN$1),0,1)))</f>
        <v>0</v>
      </c>
      <c r="AQ9" s="3">
        <f>IF($A9&gt;='1125way_Regular Symbol(2wild)'!H$16,"",IF(F9=0,"",IF(OR(F9=$AM$1,F9=$AN$1,F10=$AM$1,F10=$AN$1,F11=$AM$1,F11=$AN$1,F12=$AM$1,F12=$AN$1,F13=$AM$1,F13=$AN$1),0,1)))</f>
        <v>1</v>
      </c>
      <c r="AS9" s="344">
        <f>IF($A9&gt;='1125way_Regular Symbol(2wild)'!D$16,"",IF(B9=0,"",IF(OR(B9=$AM$1,B9=$AT$1,B10=$AM$1,B10=$AT$1,B11=$AM$1,B11=$AT$1),0,1)))</f>
        <v>1</v>
      </c>
      <c r="AT9" s="344">
        <f>IF($A9&gt;='1125way_Regular Symbol(2wild)'!E$16,"",IF(C9=0,"",IF(OR(C9=$AM$1,C9=$AT$1,C10=$AM$1,C10=$AT$1,C11=$AM$1,C11=$AT$1),0,1)))</f>
        <v>1</v>
      </c>
      <c r="AU9" s="3">
        <f>IF($A9&gt;='1125way_Regular Symbol(2wild)'!F$16,"",IF(D9=0,"",IF(OR(D9=$AM$1,D9=$AT$1,D10=$AM$1,D10=$AT$1,D11=$AM$1,D11=$AT$1,D12=$AM$1,D12=$AT$1,D13=$AM$1,D13=$AT$1),0,1)))</f>
        <v>1</v>
      </c>
      <c r="AV9" s="3">
        <f>IF($A9&gt;='1125way_Regular Symbol(2wild)'!G$16,"",IF(E9=0,"",IF(OR(E9=$AM$1,E9=$AT$1,E10=$AM$1,E10=$AT$1,E11=$AM$1,E11=$AT$1,E12=$AM$1,E12=$AT$1,E13=$AM$1,E13=$AT$1),0,1)))</f>
        <v>1</v>
      </c>
      <c r="AW9" s="3">
        <f>IF($A9&gt;='1125way_Regular Symbol(2wild)'!H$16,"",IF(F9=0,"",IF(OR(F9=$AM$1,F9=$AT$1,F10=$AM$1,F10=$AT$1,F11=$AM$1,F11=$AT$1,F12=$AM$1,F12=$AT$1,F13=$AM$1,F13=$AT$1),0,1)))</f>
        <v>1</v>
      </c>
      <c r="AY9" s="344">
        <f>IF($A9&gt;='1125way_Regular Symbol(2wild)'!D$16,"",IF(B9=0,"",IF(OR(B9=$AM$1,B9=$AZ$1,B10=$AM$1,B10=$AZ$1,B11=$AM$1,B11=$AZ$1),0,1)))</f>
        <v>1</v>
      </c>
      <c r="AZ9" s="344">
        <f>IF($A9&gt;='1125way_Regular Symbol(2wild)'!E$16,"",IF(C9=0,"",IF(OR(C9=$AM$1,C9=$AZ$1,C10=$AM$1,C10=$AZ$1,C11=$AM$1,C11=$AZ$1),0,1)))</f>
        <v>1</v>
      </c>
      <c r="BA9" s="3">
        <f>IF($A9&gt;='1125way_Regular Symbol(2wild)'!F$16,"",IF(D9=0,"",IF(OR(D9=$AM$1,D9=$AZ$1,D10=$AM$1,D10=$AZ$1,D11=$AM$1,D11=$AZ$1,D12=$AM$1,D12=$AZ$1,D13=$AM$1,D13=$AZ$1),0,1)))</f>
        <v>1</v>
      </c>
      <c r="BB9" s="3">
        <f>IF($A9&gt;='1125way_Regular Symbol(2wild)'!G$16,"",IF(E9=0,"",IF(OR(E9=$AM$1,E9=$AZ$1,E10=$AM$1,E10=$AZ$1,E11=$AM$1,E11=$AZ$1,E12=$AM$1,E12=$AZ$1,E13=$AM$1,E13=$AZ$1),0,1)))</f>
        <v>1</v>
      </c>
      <c r="BC9" s="3">
        <f>IF($A9&gt;='1125way_Regular Symbol(2wild)'!H$16,"",IF(F9=0,"",IF(OR(F9=$AM$1,F9=$AZ$1,F10=$AM$1,F10=$AZ$1,F11=$AM$1,F11=$AZ$1,F12=$AM$1,F12=$AZ$1,F13=$AM$1,F13=$AZ$1),0,1)))</f>
        <v>1</v>
      </c>
      <c r="BE9" s="344">
        <f>IF($A9&gt;='576way_Regular Symbol(2wild)'!D$16,"",IF(B9=0,"",IF(OR(B9=$AM$1,B9=$BF$1,B10=$AM$1,B10=$BF$1,B11=$AM$1,B11=$BF$1),0,1)))</f>
        <v>1</v>
      </c>
      <c r="BF9" s="344">
        <f>IF($A9&gt;='576way_Regular Symbol(2wild)'!E$16,"",IF(C9=0,"",IF(OR(C9=$AM$1,C9=$BF$1,C10=$AM$1,C10=$BF$1,C11=$AM$1,C11=$BF$1),0,1)))</f>
        <v>1</v>
      </c>
      <c r="BG9" s="3">
        <f>IF($A9&gt;='576way_Regular Symbol(2wild)'!F$16,"",IF(D9=0,"",IF(OR(D9=$AM$1,D9=$BF$1,D10=$AM$1,D10=$BF$1,D11=$AM$1,D11=$BF$1,D12=$AM$1,D12=$BF$1,D13=$AM$1,D13=$BF$1),0,1)))</f>
        <v>1</v>
      </c>
      <c r="BH9" s="3">
        <f>IF($A9&gt;='576way_Regular Symbol(2wild)'!G$16,"",IF(E9=0,"",IF(OR(E9=$AM$1,E9=$BF$1,E10=$AM$1,E10=$BF$1,E11=$AM$1,E11=$BF$1,E12=$AM$1,E12=$BF$1,E13=$AM$1,E13=$BF$1),0,1)))</f>
        <v>1</v>
      </c>
      <c r="BI9" s="3">
        <f>IF($A9&gt;='576way_Regular Symbol(2wild)'!H$16,"",IF(F9=0,"",IF(OR(F9=$AM$1,F9=$BF$1,F10=$AM$1,F10=$BF$1,F11=$AM$1,F11=$BF$1,F12=$AM$1,F12=$BF$1,F13=$AM$1,F13=$BF$1),0,1)))</f>
        <v>1</v>
      </c>
      <c r="BK9" s="344">
        <f>IF($A9&gt;='576way_Regular Symbol(2wild)'!D$16,"",IF(B9=0,"",IF(OR(B9=$AM$1,B9=$BL$1,B10=$AM$1,B10=$BL$1,B11=$AM$1,B11=$BL$1),0,1)))</f>
        <v>1</v>
      </c>
      <c r="BL9" s="344">
        <f>IF($A9&gt;='576way_Regular Symbol(2wild)'!E$16,"",IF(C9=0,"",IF(OR(C9=$AM$1,C9=$BL$1,C10=$AM$1,C10=$BL$1,C11=$AM$1,C11=$BL$1),0,1)))</f>
        <v>1</v>
      </c>
      <c r="BM9" s="3">
        <f>IF($A9&gt;='576way_Regular Symbol(2wild)'!F$16,"",IF(D9=0,"",IF(OR(D9=$AM$1,D9=$BL$1,D10=$AM$1,D10=$BL$1,D11=$AM$1,D11=$BL$1,D12=$AM$1,D12=$BL$1),0,1)))</f>
        <v>1</v>
      </c>
      <c r="BN9" s="3">
        <f>IF($A9&gt;='576way_Regular Symbol(2wild)'!G$16,"",IF(E9=0,"",IF(OR(E9=$AM$1,E9=$BL$1,E10=$AM$1,E10=$BL$1,E11=$AM$1,E11=$BL$1,E12=$AM$1,E12=$BL$1),0,1)))</f>
        <v>1</v>
      </c>
      <c r="BO9" s="3">
        <f>IF($A9&gt;='576way_Regular Symbol(2wild)'!H$16,"",IF(F9=0,"",IF(OR(F9=$AM$1,F9=$BL$1,F10=$AM$1,F10=$BL$1,F11=$AM$1,F11=$BL$1,F12=$AM$1,F12=$BL$1),0,1)))</f>
        <v>1</v>
      </c>
      <c r="BQ9" s="3">
        <f>IF($A9&gt;='1125way_Regular Symbol(2wild)'!D$16,"",IF(B9=0,"",IF(OR(B9=$BQ$1,B9=$BR$1,B10=$BQ$1,B10=$BR$1,B11=$BQ$1,B11=$BR$1),0,1)))</f>
        <v>1</v>
      </c>
      <c r="BR9" s="3">
        <f>IF($A9&gt;='1125way_Regular Symbol(2wild)'!E$16,"",IF(C9=0,"",IF(OR(C9=$BQ$1,C9=$BR$1,C10=$BQ$1,C10=$BR$1,C11=$BQ$1,C11=$BR$1),0,1)))</f>
        <v>1</v>
      </c>
      <c r="BS9" s="3">
        <f>IF($A9&gt;='1125way_Regular Symbol(2wild)'!F$16,"",IF(D9=0,"",IF(OR(D9=$BQ$1,D9=$BR$1,D10=$BQ$1,D10=$BR$1,D11=$BQ$1,D11=$BR$1,D12=$BQ$1,D12=$BR$1,D13=$BQ$1,D13=$BR$1),0,1)))</f>
        <v>1</v>
      </c>
      <c r="BT9" s="3">
        <f>IF($A9&gt;='1125way_Regular Symbol(2wild)'!G$16,"",IF(E9=0,"",IF(OR(E9=$BQ$1,E9=$BR$1,E10=$BQ$1,E10=$BR$1,E11=$BQ$1,E11=$BR$1,E12=$BQ$1,E12=$BR$1,E13=$BQ$1,E13=$BR$1),0,1)))</f>
        <v>1</v>
      </c>
      <c r="BU9" s="3">
        <f>IF($A9&gt;='1125way_Regular Symbol(2wild)'!H$16,"",IF(F9=0,"",IF(OR(F9=$BQ$1,F9=$BR$1,F10=$BQ$1,F10=$BR$1,F11=$BQ$1,F11=$BR$1,F12=$BQ$1,F12=$BR$1,F13=$BQ$1,F13=$BR$1),0,1)))</f>
        <v>1</v>
      </c>
      <c r="BW9" s="3">
        <f>IF($A9&gt;='1125way_Regular Symbol(2wild)'!D$16,"",IF(B9=0,"",IF(OR(B9=$BW$1,B10=$BW$1,B11=$BW$1,B9=$BX$1,B10=$BX$1,B11=$BX$1),0,1)))</f>
        <v>1</v>
      </c>
      <c r="BX9" s="3">
        <f>IF($A9&gt;='1125way_Regular Symbol(2wild)'!E$16,"",IF(C9=0,"",IF(OR(C9=$BW$1,C10=$BW$1,C11=$BW$1,C9=$BX$1,C10=$BX$1,C11=$BX$1),0,1)))</f>
        <v>0</v>
      </c>
      <c r="BY9" s="3">
        <f>IF($A9&gt;='1125way_Regular Symbol(2wild)'!F$16,"",IF(D9=0,"",IF(OR(D9=$BW$1,D10=$BW$1,D11=$BW$1,D9=$BX$1,D10=$BX$1,D11=$BX$1,D12=$BW$1,D12=$BX$1,D13=$BW$1,D13=$BX$1),0,1)))</f>
        <v>1</v>
      </c>
      <c r="BZ9" s="3">
        <f>IF($A9&gt;='1125way_Regular Symbol(2wild)'!G$16,"",IF(E9=0,"",IF(OR(E9=$BW$1,E10=$BW$1,E11=$BW$1,E9=$BX$1,E10=$BX$1,E11=$BX$1,E12=$BW$1,E12=$BX$1,E13=$BW$1,E13=$BX$1),0,1)))</f>
        <v>1</v>
      </c>
      <c r="CA9" s="3">
        <f>IF($A9&gt;='1125way_Regular Symbol(2wild)'!H$16,"",IF(F9=0,"",IF(OR(F9=$BW$1,F10=$BW$1,F11=$BW$1,F9=$BX$1,F10=$BX$1,F11=$BX$1,F12=$BW$1,F12=$BX$1,F13=$BW$1,F13=$BX$1),0,1)))</f>
        <v>1</v>
      </c>
      <c r="CC9" s="3">
        <f>IF($A9&gt;='1125way_Regular Symbol(2wild)'!D$16,"",IF(B9=0,"",IF(OR(B9=$BW$1,B10=$BW$1,B11=$BW$1,B9=$CD$1,B10=$CD$1,B11=$CD$1),0,1)))</f>
        <v>0</v>
      </c>
      <c r="CD9" s="3">
        <f>IF($A9&gt;='1125way_Regular Symbol(2wild)'!E$16,"",IF(C9=0,"",IF(OR(C9=$BW$1,C10=$BW$1,C11=$BW$1,C9=$CD$1,C10=$CD$1,C11=$CD$1),0,1)))</f>
        <v>1</v>
      </c>
      <c r="CE9" s="3">
        <f>IF($A9&gt;='1125way_Regular Symbol(2wild)'!F$16,"",IF(D9=0,"",IF(OR(D9=$BW$1,D10=$BW$1,D11=$BW$1,D9=$CD$1,D10=$CD$1,D11=$CD$1,D12=$BW$1,D12=$CD$1,D13=$BW$1,D13=$CD$1),0,1)))</f>
        <v>1</v>
      </c>
      <c r="CF9" s="3">
        <f>IF($A9&gt;='1125way_Regular Symbol(2wild)'!G$16,"",IF(E9=0,"",IF(OR(E9=$BW$1,E10=$BW$1,E11=$BW$1,E9=$CD$1,E10=$CD$1,E11=$CD$1,E12=$BW$1,E12=$CD$1,E13=$BW$1,E13=$CD$1),0,1)))</f>
        <v>0</v>
      </c>
      <c r="CG9" s="3">
        <f>IF($A9&gt;='1125way_Regular Symbol(2wild)'!H$16,"",IF(F9=0,"",IF(OR(F9=$BW$1,F10=$BW$1,F11=$BW$1,F9=$CD$1,F10=$CD$1,F11=$CD$1,F12=$BW$1,F12=$CD$1,F13=$BW$1,F13=$CD$1),0,1)))</f>
        <v>0</v>
      </c>
      <c r="CI9" s="3">
        <f>IF($A9&gt;='1125way_Regular Symbol(2wild)'!D$16,"",IF(B9=0,"",IF(OR(B9=$BW$1,B10=$BW$1,B11=$BW$1,B9=$CJ$1,B10=$CJ$1,B11=$CJ$1),0,1)))</f>
        <v>1</v>
      </c>
      <c r="CJ9" s="3">
        <f>IF($A9&gt;='1125way_Regular Symbol(2wild)'!E$16,"",IF(C9=0,"",IF(OR(C9=$BW$1,C10=$BW$1,C11=$BW$1,C9=$CJ$1,C10=$CJ$1,C11=$CJ$1),0,1)))</f>
        <v>1</v>
      </c>
      <c r="CK9" s="3">
        <f>IF($A9&gt;='1125way_Regular Symbol(2wild)'!F$16,"",IF(D9=0,"",IF(OR(D9=$BW$1,D10=$BW$1,D11=$BW$1,D9=$CJ$1,D10=$CJ$1,D11=$CJ$1,D12=$BW$1,D12=$CJ$1,D13=$BW$1,D13=$CJ$1),0,1)))</f>
        <v>1</v>
      </c>
      <c r="CL9" s="3">
        <f>IF($A9&gt;='1125way_Regular Symbol(2wild)'!G$16,"",IF(E9=0,"",IF(OR(E9=$BW$1,E10=$BW$1,E11=$BW$1,E9=$CJ$1,E10=$CJ$1,E11=$CJ$1,E12=$BW$1,E12=$CJ$1,E13=$BW$1,E13=$CJ$1),0,1)))</f>
        <v>1</v>
      </c>
      <c r="CM9" s="3">
        <f>IF($A9&gt;='1125way_Regular Symbol(2wild)'!H$16,"",IF(F9=0,"",IF(OR(F9=$BW$1,F10=$BW$1,F11=$BW$1,F9=$CJ$1,F10=$CJ$1,F11=$CJ$1,F12=$BW$1,F12=$CJ$1,F13=$BW$1,F13=$CJ$1),0,1)))</f>
        <v>1</v>
      </c>
      <c r="CO9" s="3">
        <f>IF($A9&gt;='1125way_Regular Symbol(2wild)'!D$16,"",IF(B9=0,"",IF(OR(B9=$BW$1,B10=$BW$1,B11=$BW$1,B9=$CP$1,B10=$CP$1,B11=$CP$1),0,1)))</f>
        <v>0</v>
      </c>
      <c r="CP9" s="3">
        <f>IF($A9&gt;='1125way_Regular Symbol(2wild)'!E$16,"",IF(C9=0,"",IF(OR(C9=$BW$1,C10=$BW$1,C11=$BW$1,C9=$CP$1,C10=$CP$1,C11=$CP$1),0,1)))</f>
        <v>1</v>
      </c>
      <c r="CQ9" s="3">
        <f>IF($A9&gt;='1125way_Regular Symbol(2wild)'!F$16,"",IF(D9=0,"",IF(OR(D9=$BW$1,D10=$BW$1,D11=$BW$1,D9=$CP$1,D10=$CP$1,D11=$CP$1,D12=$BW$1,D12=$CP$1,D13=$BW$1,D13=$CP$1),0,1)))</f>
        <v>0</v>
      </c>
      <c r="CR9" s="3">
        <f>IF($A9&gt;='1125way_Regular Symbol(2wild)'!G$16,"",IF(E9=0,"",IF(OR(E9=$BW$1,E10=$BW$1,E11=$BW$1,E9=$CP$1,E10=$CP$1,E11=$CP$1,E12=$BW$1,E12=$CP$1,E13=$BW$1,E13=$CP$1),0,1)))</f>
        <v>1</v>
      </c>
      <c r="CS9" s="3">
        <f>IF($A9&gt;='1125way_Regular Symbol(2wild)'!H$16,"",IF(F9=0,"",IF(OR(F9=$BW$1,F10=$BW$1,F11=$BW$1,F9=$CP$1,F10=$CP$1,F11=$CP$1,F12=$BW$1,F12=$CP$1,F13=$BW$1,F13=$CP$1),0,1)))</f>
        <v>0</v>
      </c>
      <c r="CU9" s="3">
        <f>IF($A9&gt;='1125way_Regular Symbol(2wild)'!D$16,"",IF(B9=0,"",IF(OR(B9=$BW$1,B10=$BW$1,B11=$BW$1,B9=$CV$1,B10=$CV$1,B11=$CV$1),0,1)))</f>
        <v>1</v>
      </c>
      <c r="CV9" s="3">
        <f>IF($A9&gt;='1125way_Regular Symbol(2wild)'!E$16,"",IF(C9=0,"",IF(OR(C9=$BW$1,C10=$BW$1,C11=$BW$1,C9=$CV$1,C10=$CV$1,C11=$CV$1),0,1)))</f>
        <v>1</v>
      </c>
      <c r="CW9" s="3">
        <f>IF($A9&gt;='1125way_Regular Symbol(2wild)'!F$16,"",IF(D9=0,"",IF(OR(D9=$BW$1,D10=$BW$1,D11=$BW$1,D9=$CV$1,D10=$CV$1,D11=$CV$1,D12=$BW$1,D12=$CV$1,D13=$BW$1,D13=$CV$1),0,1)))</f>
        <v>1</v>
      </c>
      <c r="CX9" s="3">
        <f>IF($A9&gt;='1125way_Regular Symbol(2wild)'!G$16,"",IF(E9=0,"",IF(OR(E9=$BW$1,E10=$BW$1,E11=$BW$1,E9=$CV$1,E10=$CV$1,E11=$CV$1,E12=$BW$1,E12=$CV$1,E13=$BW$1,E13=$CV$1),0,1)))</f>
        <v>1</v>
      </c>
      <c r="CY9" s="3">
        <f>IF($A9&gt;='1125way_Regular Symbol(2wild)'!H$16,"",IF(F9=0,"",IF(OR(F9=$BW$1,F10=$BW$1,F11=$BW$1,F9=$CV$1,F10=$CV$1,F11=$CV$1,F12=$BW$1,F12=$CV$1,F13=$BW$1,F13=$CV$1),0,1)))</f>
        <v>1</v>
      </c>
    </row>
    <row r="10" spans="1:103">
      <c r="A10" s="337">
        <f>IF('243way_Regular Symbol'!L9="","",'243way_Regular Symbol'!L9)</f>
        <v>6</v>
      </c>
      <c r="B10" s="191" t="str">
        <f>IF('576way_Regular Symbol(2wild)'!Q9="",
IF($A10-'576way_Regular Symbol(2wild)'!D$16&gt;='1125way_RegularＸ_W()'!B$2-1,"",VLOOKUP($A10-'243way_Regular Symbol'!D$16,'576way_Regular Symbol(2wild)'!$P$3:$U$99,'1125way_RegularＸ_W()'!B$3+1,FALSE)),
'576way_Regular Symbol(2wild)'!Q9)</f>
        <v>Q</v>
      </c>
      <c r="C10" s="191" t="str">
        <f>IF('576way_Regular Symbol(2wild)'!R9="",
IF($A10-'576way_Regular Symbol(2wild)'!E$16&gt;='1125way_RegularＸ_W()'!C$2-1,"",VLOOKUP($A10-'243way_Regular Symbol'!E$16,'576way_Regular Symbol(2wild)'!$P$3:$U$99,'1125way_RegularＸ_W()'!C$3+1,FALSE)),
'576way_Regular Symbol(2wild)'!R9)</f>
        <v>M5</v>
      </c>
      <c r="D10" s="191" t="str">
        <f>IF('576way_Regular Symbol(2wild)'!S9="",
IF($A10-'576way_Regular Symbol(2wild)'!F$16&gt;='1125way_RegularＸ_W()'!D$2-1,"",VLOOKUP($A10-'243way_Regular Symbol'!F$16,'576way_Regular Symbol(2wild)'!$P$3:$U$99,'1125way_RegularＸ_W()'!D$3+1,FALSE)),
'576way_Regular Symbol(2wild)'!S9)</f>
        <v>M1</v>
      </c>
      <c r="E10" s="191" t="str">
        <f>IF('576way_Regular Symbol(2wild)'!T9="",
IF($A10-'576way_Regular Symbol(2wild)'!G$16&gt;='1125way_RegularＸ_W()'!E$2-1,"",VLOOKUP($A10-'243way_Regular Symbol'!G$16,'576way_Regular Symbol(2wild)'!$P$3:$U$99,'1125way_RegularＸ_W()'!E$3+1,FALSE)),
'576way_Regular Symbol(2wild)'!T9)</f>
        <v>M2</v>
      </c>
      <c r="F10" s="191" t="str">
        <f>IF('576way_Regular Symbol(2wild)'!U9="",
IF($A10-'576way_Regular Symbol(2wild)'!H$16&gt;='1125way_RegularＸ_W()'!F$2-1,"",VLOOKUP($A10-'243way_Regular Symbol'!H$16,'576way_Regular Symbol(2wild)'!$P$3:$U$99,'1125way_RegularＸ_W()'!F$3+1,FALSE)),
'576way_Regular Symbol(2wild)'!U9)</f>
        <v>Q</v>
      </c>
      <c r="H10" s="352" t="s">
        <v>188</v>
      </c>
      <c r="I10" s="3">
        <f>SUM(BW4:BW100)</f>
        <v>36</v>
      </c>
      <c r="J10" s="3">
        <f t="shared" ref="J10:M10" si="23">SUM(BX4:BX100)</f>
        <v>52</v>
      </c>
      <c r="K10" s="3">
        <f t="shared" si="23"/>
        <v>48</v>
      </c>
      <c r="L10" s="3">
        <f t="shared" si="23"/>
        <v>20</v>
      </c>
      <c r="M10" s="3">
        <f t="shared" si="23"/>
        <v>35</v>
      </c>
      <c r="N10" s="363">
        <f t="shared" si="18"/>
        <v>6</v>
      </c>
      <c r="O10" s="344">
        <f>IF($A10&gt;='1125way_Regular Symbol(2wild)'!D$16,"",IF(B10="","",IF(OR(B10=$O$1,B10=$P$1,B11=$O$1,B11=$P$1,B12=$O$1,B12=$P$1),0,1)))</f>
        <v>1</v>
      </c>
      <c r="P10" s="344">
        <f>IF($A10&gt;='1125way_Regular Symbol(2wild)'!E$16,"",IF(C10="","",IF(OR(C10=$O$1,C10=$P$1,C11=$O$1,C11=$P$1,C12=$O$1,C12=$P$1),0,1)))</f>
        <v>0</v>
      </c>
      <c r="Q10" s="344">
        <f>IF($A10&gt;='1125way_Regular Symbol(2wild)'!F$16,"",IF(D10="","",IF(OR(D10=$O$1,D10=$P$1,D11=$O$1,D11=$P$1,D12=$O$1,D12=$P$1,D13=$O$1,D13=$P$1,D14=$O$1,D14=$P$1),0,1)))</f>
        <v>0</v>
      </c>
      <c r="R10" s="344">
        <f>IF($A10&gt;='1125way_Regular Symbol(2wild)'!G$16,"",IF(E10="","",IF(OR(E10=$O$1,E10=$P$1,E11=$O$1,E11=$P$1,E12=$O$1,E12=$P$1,E13=$O$1,E13=$P$1,E14=$O$1,E14=$P$1),0,1)))</f>
        <v>1</v>
      </c>
      <c r="S10" s="344">
        <f>IF($A10&gt;='1125way_Regular Symbol(2wild)'!H$16,"",IF(F10="","",IF(OR(F10=$O$1,F10=$P$1,F11=$O$1,F11=$P$1,F12=$O$1,F12=$P$1,F13=$O$1,F13=$P$1,F14=$O$1,F14=$P$1),0,1)))</f>
        <v>1</v>
      </c>
      <c r="U10" s="344">
        <f>IF($A10&gt;='1125way_Regular Symbol(2wild)'!D$16,"",IF(B10=0,"",IF(OR(B10=$U$1,B10=$V$1,B11=$U$1,B11=$V$1,B12=$U$1,B12=$V$1),0,1)))</f>
        <v>1</v>
      </c>
      <c r="V10" s="344">
        <f>IF($A10&gt;='1125way_Regular Symbol(2wild)'!E$16,"",IF(C10=0,"",IF(OR(C10=$U$1,C10=$V$1,C11=$U$1,C11=$V$1,C12=$U$1,C12=$V$1),0,1)))</f>
        <v>0</v>
      </c>
      <c r="W10" s="3">
        <f>IF($A10&gt;='1125way_Regular Symbol(2wild)'!F$16,"",IF(D10=0,"",IF(OR(D10=$U$1,D10=$V$1,D11=$U$1,D11=$V$1,D12=$U$1,D12=$V$1,D13=$U$1,D13=$V$1,D14=$U$1,D14=$V$1),0,1)))</f>
        <v>1</v>
      </c>
      <c r="X10" s="3">
        <f>IF($A10&gt;='1125way_Regular Symbol(2wild)'!G$16,"",IF(E10=0,"",IF(OR(E10=$U$1,E10=$V$1,E11=$U$1,E11=$V$1,E12=$U$1,E12=$V$1,E13=$U$1,E13=$V$1,E14=$U$1,E14=$V$1),0,1)))</f>
        <v>0</v>
      </c>
      <c r="Y10" s="3">
        <f>IF($A10&gt;='1125way_Regular Symbol(2wild)'!H$16,"",IF(F10=0,"",IF(OR(F10=$U$1,F10=$V$1,F11=$U$1,F11=$V$1,F12=$U$1,F12=$V$1,F13=$U$1,F13=$V$1,F14=$U$1,F14=$V$1),0,1)))</f>
        <v>1</v>
      </c>
      <c r="AA10" s="344">
        <f>IF($A10&gt;='1125way_Regular Symbol(2wild)'!D$16,"",IF(B10=0,"",IF(OR(B10=$AA$1,B10=$AB$1,B11=$AA$1,B11=$AB$1,B12=$AA$1,,B12=$AB$1),0,1)))</f>
        <v>1</v>
      </c>
      <c r="AB10" s="344">
        <f>IF($A10&gt;='1125way_Regular Symbol(2wild)'!E$16,"",IF(C10=0,"",IF(OR(C10=$AA$1,C10=$AB$1,C11=$AA$1,C11=$AB$1,C12=$AA$1,,C12=$AB$1),0,1)))</f>
        <v>0</v>
      </c>
      <c r="AC10" s="3">
        <f>IF($A10&gt;='1125way_Regular Symbol(2wild)'!F$16,"",IF(D10=0,"",IF(OR(D10=$AA$1,D10=$AB$1,D11=$AA$1,D11=$AB$1,D12=$AA$1,D12=$AB$1,D13=$AA$1,D13=$AB$1,D14=$AA$1,D14=$AB$1),0,1)))</f>
        <v>1</v>
      </c>
      <c r="AD10" s="3">
        <f>IF($A10&gt;='1125way_Regular Symbol(2wild)'!G$16,"",IF(E10=0,"",IF(OR(E10=$AA$1,E10=$AB$1,E11=$AA$1,E11=$AB$1,E12=$AA$1,E12=$AB$1,E13=$AA$1,E13=$AB$1,E14=$AA$1,E14=$AB$1),0,1)))</f>
        <v>1</v>
      </c>
      <c r="AE10" s="3">
        <f>IF($A10&gt;='1125way_Regular Symbol(2wild)'!H$16,"",IF(F10=0,"",IF(OR(F10=$AA$1,F10=$AB$1,F11=$AA$1,F11=$AB$1,F12=$AA$1,F12=$AB$1,F13=$AA$1,F13=$AB$1,F14=$AA$1,F14=$AB$1),0,1)))</f>
        <v>1</v>
      </c>
      <c r="AG10" s="344">
        <f>IF($A10&gt;='1125way_Regular Symbol(2wild)'!D$16,"",IF(B10=0,"",IF(OR(B10=$AG$1,B10=$AH$1,B11=$AG$1,B11=$AH$1,B12=$AG$1,B12=$AH$1),0,1)))</f>
        <v>1</v>
      </c>
      <c r="AH10" s="344">
        <f>IF($A10&gt;='1125way_Regular Symbol(2wild)'!E$16,"",IF(C10=0,"",IF(OR(C10=$AG$1,C10=$AH$1,C11=$AG$1,C11=$AH$1,C12=$AG$1,C12=$AH$1),0,1)))</f>
        <v>0</v>
      </c>
      <c r="AI10" s="3">
        <f>IF($A10&gt;='1125way_Regular Symbol(2wild)'!F$16,"",IF(D10=0,"",IF(OR(D10=$AG$1,D10=$AH$1,D11=$AG$1,D11=$AH$1,D12=$AG$1,D12=$AH$1,D13=$AG$1,D13=$AH$1,D14=$AG$1,D14=$AH$1),0,1)))</f>
        <v>1</v>
      </c>
      <c r="AJ10" s="3">
        <f>IF($A10&gt;='1125way_Regular Symbol(2wild)'!G$16,"",IF(E10=0,"",IF(OR(E10=$AG$1,E10=$AH$1,E11=$AG$1,E11=$AH$1,E12=$AG$1,E12=$AH$1,E13=$AG$1,E13=$AH$1,E14=$AG$1,E14=$AH$1),0,1)))</f>
        <v>1</v>
      </c>
      <c r="AK10" s="3">
        <f>IF($A10&gt;='1125way_Regular Symbol(2wild)'!H$16,"",IF(F10=0,"",IF(OR(F10=$AG$1,F10=$AH$1,F11=$AG$1,F11=$AH$1,F12=$AG$1,F12=$AH$1,F13=$AG$1,F13=$AH$1,F14=$AG$1,F14=$AH$1),0,1)))</f>
        <v>1</v>
      </c>
      <c r="AM10" s="344">
        <f>IF($A10&gt;='1125way_Regular Symbol(2wild)'!D$16,"",IF(B10=0,"",IF(OR(B10=$AM$1,B10=$AN$1,B11=$AM$1,B11=$AN$1,B12=$AM$1,B12=$AN$1),0,1)))</f>
        <v>1</v>
      </c>
      <c r="AN10" s="344">
        <f>IF($A10&gt;='1125way_Regular Symbol(2wild)'!E$16,"",IF(C10=0,"",IF(OR(C10=$AM$1,C10=$AN$1,C11=$AM$1,C11=$AN$1,C12=$AM$1,C12=$AN$1),0,1)))</f>
        <v>0</v>
      </c>
      <c r="AO10" s="3">
        <f>IF($A10&gt;='1125way_Regular Symbol(2wild)'!F$16,"",IF(D10=0,"",IF(OR(D10=$AM$1,D10=$AN$1,D11=$AM$1,D11=$AN$1,D12=$AM$1,D12=$AN$1,D13=$AM$1,D13=$AN$1,D14=$AM$1,D14=$AN$1),0,1)))</f>
        <v>1</v>
      </c>
      <c r="AP10" s="3">
        <f>IF($A10&gt;='1125way_Regular Symbol(2wild)'!G$16,"",IF(E10=0,"",IF(OR(E10=$AM$1,E10=$AN$1,E11=$AM$1,E11=$AN$1,E12=$AM$1,E12=$AN$1,E13=$AM$1,E13=$AN$1,E14=$AM$1,E14=$AN$1),0,1)))</f>
        <v>0</v>
      </c>
      <c r="AQ10" s="3">
        <f>IF($A10&gt;='1125way_Regular Symbol(2wild)'!H$16,"",IF(F10=0,"",IF(OR(F10=$AM$1,F10=$AN$1,F11=$AM$1,F11=$AN$1,F12=$AM$1,F12=$AN$1,F13=$AM$1,F13=$AN$1,F14=$AM$1,F14=$AN$1),0,1)))</f>
        <v>1</v>
      </c>
      <c r="AS10" s="344">
        <f>IF($A10&gt;='1125way_Regular Symbol(2wild)'!D$16,"",IF(B10=0,"",IF(OR(B10=$AM$1,B10=$AT$1,B11=$AM$1,B11=$AT$1,B12=$AM$1,B12=$AT$1),0,1)))</f>
        <v>1</v>
      </c>
      <c r="AT10" s="344">
        <f>IF($A10&gt;='1125way_Regular Symbol(2wild)'!E$16,"",IF(C10=0,"",IF(OR(C10=$AM$1,C10=$AT$1,C11=$AM$1,C11=$AT$1,C12=$AM$1,C12=$AT$1),0,1)))</f>
        <v>0</v>
      </c>
      <c r="AU10" s="3">
        <f>IF($A10&gt;='1125way_Regular Symbol(2wild)'!F$16,"",IF(D10=0,"",IF(OR(D10=$AM$1,D10=$AT$1,D11=$AM$1,D11=$AT$1,D12=$AM$1,D12=$AT$1,D13=$AM$1,D13=$AT$1,D14=$AM$1,D14=$AT$1),0,1)))</f>
        <v>1</v>
      </c>
      <c r="AV10" s="3">
        <f>IF($A10&gt;='1125way_Regular Symbol(2wild)'!G$16,"",IF(E10=0,"",IF(OR(E10=$AM$1,E10=$AT$1,E11=$AM$1,E11=$AT$1,E12=$AM$1,E12=$AT$1,E13=$AM$1,E13=$AT$1,E14=$AM$1,E14=$AT$1),0,1)))</f>
        <v>1</v>
      </c>
      <c r="AW10" s="3">
        <f>IF($A10&gt;='1125way_Regular Symbol(2wild)'!H$16,"",IF(F10=0,"",IF(OR(F10=$AM$1,F10=$AT$1,F11=$AM$1,F11=$AT$1,F12=$AM$1,F12=$AT$1,F13=$AM$1,F13=$AT$1,F14=$AM$1,F14=$AT$1),0,1)))</f>
        <v>1</v>
      </c>
      <c r="AY10" s="344">
        <f>IF($A10&gt;='1125way_Regular Symbol(2wild)'!D$16,"",IF(B10=0,"",IF(OR(B10=$AM$1,B10=$AZ$1,B11=$AM$1,B11=$AZ$1,B12=$AM$1,B12=$AZ$1),0,1)))</f>
        <v>1</v>
      </c>
      <c r="AZ10" s="344">
        <f>IF($A10&gt;='1125way_Regular Symbol(2wild)'!E$16,"",IF(C10=0,"",IF(OR(C10=$AM$1,C10=$AZ$1,C11=$AM$1,C11=$AZ$1,C12=$AM$1,C12=$AZ$1),0,1)))</f>
        <v>0</v>
      </c>
      <c r="BA10" s="3">
        <f>IF($A10&gt;='1125way_Regular Symbol(2wild)'!F$16,"",IF(D10=0,"",IF(OR(D10=$AM$1,D10=$AZ$1,D11=$AM$1,D11=$AZ$1,D12=$AM$1,D12=$AZ$1,D13=$AM$1,D13=$AZ$1,D14=$AM$1,D14=$AZ$1),0,1)))</f>
        <v>1</v>
      </c>
      <c r="BB10" s="3">
        <f>IF($A10&gt;='1125way_Regular Symbol(2wild)'!G$16,"",IF(E10=0,"",IF(OR(E10=$AM$1,E10=$AZ$1,E11=$AM$1,E11=$AZ$1,E12=$AM$1,E12=$AZ$1,E13=$AM$1,E13=$AZ$1,E14=$AM$1,E14=$AZ$1),0,1)))</f>
        <v>0</v>
      </c>
      <c r="BC10" s="3">
        <f>IF($A10&gt;='1125way_Regular Symbol(2wild)'!H$16,"",IF(F10=0,"",IF(OR(F10=$AM$1,F10=$AZ$1,F11=$AM$1,F11=$AZ$1,F12=$AM$1,F12=$AZ$1,F13=$AM$1,F13=$AZ$1,F14=$AM$1,F14=$AZ$1),0,1)))</f>
        <v>1</v>
      </c>
      <c r="BE10" s="344">
        <f>IF($A10&gt;='576way_Regular Symbol(2wild)'!D$16,"",IF(B10=0,"",IF(OR(B10=$AM$1,B10=$BF$1,B11=$AM$1,B11=$BF$1,B12=$AM$1,B12=$BF$1),0,1)))</f>
        <v>1</v>
      </c>
      <c r="BF10" s="344">
        <f>IF($A10&gt;='576way_Regular Symbol(2wild)'!E$16,"",IF(C10=0,"",IF(OR(C10=$AM$1,C10=$BF$1,C11=$AM$1,C11=$BF$1,C12=$AM$1,C12=$BF$1),0,1)))</f>
        <v>0</v>
      </c>
      <c r="BG10" s="3">
        <f>IF($A10&gt;='576way_Regular Symbol(2wild)'!F$16,"",IF(D10=0,"",IF(OR(D10=$AM$1,D10=$BF$1,D11=$AM$1,D11=$BF$1,D12=$AM$1,D12=$BF$1,D13=$AM$1,D13=$BF$1,D14=$AM$1,D14=$BF$1),0,1)))</f>
        <v>1</v>
      </c>
      <c r="BH10" s="3">
        <f>IF($A10&gt;='576way_Regular Symbol(2wild)'!G$16,"",IF(E10=0,"",IF(OR(E10=$AM$1,E10=$BF$1,E11=$AM$1,E11=$BF$1,E12=$AM$1,E12=$BF$1,E13=$AM$1,E13=$BF$1,E14=$AM$1,E14=$BF$1),0,1)))</f>
        <v>1</v>
      </c>
      <c r="BI10" s="3">
        <f>IF($A10&gt;='576way_Regular Symbol(2wild)'!H$16,"",IF(F10=0,"",IF(OR(F10=$AM$1,F10=$BF$1,F11=$AM$1,F11=$BF$1,F12=$AM$1,F12=$BF$1,F13=$AM$1,F13=$BF$1,F14=$AM$1,F14=$BF$1),0,1)))</f>
        <v>1</v>
      </c>
      <c r="BK10" s="344">
        <f>IF($A10&gt;='576way_Regular Symbol(2wild)'!D$16,"",IF(B10=0,"",IF(OR(B10=$AM$1,B10=$BL$1,B11=$AM$1,B11=$BL$1,B12=$AM$1,B12=$BL$1),0,1)))</f>
        <v>1</v>
      </c>
      <c r="BL10" s="344">
        <f>IF($A10&gt;='576way_Regular Symbol(2wild)'!E$16,"",IF(C10=0,"",IF(OR(C10=$AM$1,C10=$BL$1,C11=$AM$1,C11=$BL$1,C12=$AM$1,C12=$BL$1),0,1)))</f>
        <v>0</v>
      </c>
      <c r="BM10" s="3">
        <f>IF($A10&gt;='576way_Regular Symbol(2wild)'!F$16,"",IF(D10=0,"",IF(OR(D10=$AM$1,D10=$BL$1,D11=$AM$1,D11=$BL$1,D12=$AM$1,D12=$BL$1,D13=$AM$1,D13=$BL$1),0,1)))</f>
        <v>1</v>
      </c>
      <c r="BN10" s="3">
        <f>IF($A10&gt;='576way_Regular Symbol(2wild)'!G$16,"",IF(E10=0,"",IF(OR(E10=$AM$1,E10=$BL$1,E11=$AM$1,E11=$BL$1,E12=$AM$1,E12=$BL$1,E13=$AM$1,E13=$BL$1),0,1)))</f>
        <v>1</v>
      </c>
      <c r="BO10" s="3">
        <f>IF($A10&gt;='576way_Regular Symbol(2wild)'!H$16,"",IF(F10=0,"",IF(OR(F10=$AM$1,F10=$BL$1,F11=$AM$1,F11=$BL$1,F12=$AM$1,F12=$BL$1,F13=$AM$1,F13=$BL$1),0,1)))</f>
        <v>1</v>
      </c>
      <c r="BQ10" s="3">
        <f>IF($A10&gt;='1125way_Regular Symbol(2wild)'!D$16,"",IF(B10=0,"",IF(OR(B10=$BQ$1,B10=$BR$1,B11=$BQ$1,B11=$BR$1,B12=$BQ$1,B12=$BR$1),0,1)))</f>
        <v>1</v>
      </c>
      <c r="BR10" s="3">
        <f>IF($A10&gt;='1125way_Regular Symbol(2wild)'!E$16,"",IF(C10=0,"",IF(OR(C10=$BQ$1,C10=$BR$1,C11=$BQ$1,C11=$BR$1,C12=$BQ$1,C12=$BR$1),0,1)))</f>
        <v>0</v>
      </c>
      <c r="BS10" s="3">
        <f>IF($A10&gt;='1125way_Regular Symbol(2wild)'!F$16,"",IF(D10=0,"",IF(OR(D10=$BQ$1,D10=$BR$1,D11=$BQ$1,D11=$BR$1,D12=$BQ$1,D12=$BR$1,D13=$BQ$1,D13=$BR$1,D14=$BQ$1,D14=$BR$1),0,1)))</f>
        <v>1</v>
      </c>
      <c r="BT10" s="3">
        <f>IF($A10&gt;='1125way_Regular Symbol(2wild)'!G$16,"",IF(E10=0,"",IF(OR(E10=$BQ$1,E10=$BR$1,E11=$BQ$1,E11=$BR$1,E12=$BQ$1,E12=$BR$1,E13=$BQ$1,E13=$BR$1,E14=$BQ$1,E14=$BR$1),0,1)))</f>
        <v>1</v>
      </c>
      <c r="BU10" s="3">
        <f>IF($A10&gt;='1125way_Regular Symbol(2wild)'!H$16,"",IF(F10=0,"",IF(OR(F10=$BQ$1,F10=$BR$1,F11=$BQ$1,F11=$BR$1,F12=$BQ$1,F12=$BR$1,F13=$BQ$1,F13=$BR$1,F14=$BQ$1,F14=$BR$1),0,1)))</f>
        <v>1</v>
      </c>
      <c r="BW10" s="3">
        <f>IF($A10&gt;='1125way_Regular Symbol(2wild)'!D$16,"",IF(B10=0,"",IF(OR(B10=$BW$1,B11=$BW$1,B12=$BW$1,B10=$BX$1,B11=$BX$1,B12=$BX$1),0,1)))</f>
        <v>1</v>
      </c>
      <c r="BX10" s="3">
        <f>IF($A10&gt;='1125way_Regular Symbol(2wild)'!E$16,"",IF(C10=0,"",IF(OR(C10=$BW$1,C11=$BW$1,C12=$BW$1,C10=$BX$1,C11=$BX$1,C12=$BX$1),0,1)))</f>
        <v>0</v>
      </c>
      <c r="BY10" s="3">
        <f>IF($A10&gt;='1125way_Regular Symbol(2wild)'!F$16,"",IF(D10=0,"",IF(OR(D10=$BW$1,D11=$BW$1,D12=$BW$1,D10=$BX$1,D11=$BX$1,D12=$BX$1,D13=$BW$1,D13=$BX$1,D14=$BW$1,D14=$BX$1),0,1)))</f>
        <v>1</v>
      </c>
      <c r="BZ10" s="3">
        <f>IF($A10&gt;='1125way_Regular Symbol(2wild)'!G$16,"",IF(E10=0,"",IF(OR(E10=$BW$1,E11=$BW$1,E12=$BW$1,E10=$BX$1,E11=$BX$1,E12=$BX$1,E13=$BW$1,E13=$BX$1,E14=$BW$1,E14=$BX$1),0,1)))</f>
        <v>1</v>
      </c>
      <c r="CA10" s="3">
        <f>IF($A10&gt;='1125way_Regular Symbol(2wild)'!H$16,"",IF(F10=0,"",IF(OR(F10=$BW$1,F11=$BW$1,F12=$BW$1,F10=$BX$1,F11=$BX$1,F12=$BX$1,F13=$BW$1,F13=$BX$1,F14=$BW$1,F14=$BX$1),0,1)))</f>
        <v>1</v>
      </c>
      <c r="CC10" s="3">
        <f>IF($A10&gt;='1125way_Regular Symbol(2wild)'!D$16,"",IF(B10=0,"",IF(OR(B10=$BW$1,B11=$BW$1,B12=$BW$1,B10=$CD$1,B11=$CD$1,B12=$CD$1),0,1)))</f>
        <v>0</v>
      </c>
      <c r="CD10" s="3">
        <f>IF($A10&gt;='1125way_Regular Symbol(2wild)'!E$16,"",IF(C10=0,"",IF(OR(C10=$BW$1,C11=$BW$1,C12=$BW$1,C10=$CD$1,C11=$CD$1,C12=$CD$1),0,1)))</f>
        <v>0</v>
      </c>
      <c r="CE10" s="3">
        <f>IF($A10&gt;='1125way_Regular Symbol(2wild)'!F$16,"",IF(D10=0,"",IF(OR(D10=$BW$1,D11=$BW$1,D12=$BW$1,D10=$CD$1,D11=$CD$1,D12=$CD$1,D13=$BW$1,D13=$CD$1,D14=$BW$1,D14=$CD$1),0,1)))</f>
        <v>1</v>
      </c>
      <c r="CF10" s="3">
        <f>IF($A10&gt;='1125way_Regular Symbol(2wild)'!G$16,"",IF(E10=0,"",IF(OR(E10=$BW$1,E11=$BW$1,E12=$BW$1,E10=$CD$1,E11=$CD$1,E12=$CD$1,E13=$BW$1,E13=$CD$1,E14=$BW$1,E14=$CD$1),0,1)))</f>
        <v>0</v>
      </c>
      <c r="CG10" s="3">
        <f>IF($A10&gt;='1125way_Regular Symbol(2wild)'!H$16,"",IF(F10=0,"",IF(OR(F10=$BW$1,F11=$BW$1,F12=$BW$1,F10=$CD$1,F11=$CD$1,F12=$CD$1,F13=$BW$1,F13=$CD$1,F14=$BW$1,F14=$CD$1),0,1)))</f>
        <v>0</v>
      </c>
      <c r="CI10" s="3">
        <f>IF($A10&gt;='1125way_Regular Symbol(2wild)'!D$16,"",IF(B10=0,"",IF(OR(B10=$BW$1,B11=$BW$1,B12=$BW$1,B10=$CJ$1,B11=$CJ$1,B12=$CJ$1),0,1)))</f>
        <v>0</v>
      </c>
      <c r="CJ10" s="3">
        <f>IF($A10&gt;='1125way_Regular Symbol(2wild)'!E$16,"",IF(C10=0,"",IF(OR(C10=$BW$1,C11=$BW$1,C12=$BW$1,C10=$CJ$1,C11=$CJ$1,C12=$CJ$1),0,1)))</f>
        <v>0</v>
      </c>
      <c r="CK10" s="3">
        <f>IF($A10&gt;='1125way_Regular Symbol(2wild)'!F$16,"",IF(D10=0,"",IF(OR(D10=$BW$1,D11=$BW$1,D12=$BW$1,D10=$CJ$1,D11=$CJ$1,D12=$CJ$1,D13=$BW$1,D13=$CJ$1,D14=$BW$1,D14=$CJ$1),0,1)))</f>
        <v>1</v>
      </c>
      <c r="CL10" s="3">
        <f>IF($A10&gt;='1125way_Regular Symbol(2wild)'!G$16,"",IF(E10=0,"",IF(OR(E10=$BW$1,E11=$BW$1,E12=$BW$1,E10=$CJ$1,E11=$CJ$1,E12=$CJ$1,E13=$BW$1,E13=$CJ$1,E14=$BW$1,E14=$CJ$1),0,1)))</f>
        <v>1</v>
      </c>
      <c r="CM10" s="3">
        <f>IF($A10&gt;='1125way_Regular Symbol(2wild)'!H$16,"",IF(F10=0,"",IF(OR(F10=$BW$1,F11=$BW$1,F12=$BW$1,F10=$CJ$1,F11=$CJ$1,F12=$CJ$1,F13=$BW$1,F13=$CJ$1,F14=$BW$1,F14=$CJ$1),0,1)))</f>
        <v>1</v>
      </c>
      <c r="CO10" s="3">
        <f>IF($A10&gt;='1125way_Regular Symbol(2wild)'!D$16,"",IF(B10=0,"",IF(OR(B10=$BW$1,B11=$BW$1,B12=$BW$1,B10=$CP$1,B11=$CP$1,B12=$CP$1),0,1)))</f>
        <v>1</v>
      </c>
      <c r="CP10" s="3">
        <f>IF($A10&gt;='1125way_Regular Symbol(2wild)'!E$16,"",IF(C10=0,"",IF(OR(C10=$BW$1,C11=$BW$1,C12=$BW$1,C10=$CP$1,C11=$CP$1,C12=$CP$1),0,1)))</f>
        <v>0</v>
      </c>
      <c r="CQ10" s="3">
        <f>IF($A10&gt;='1125way_Regular Symbol(2wild)'!F$16,"",IF(D10=0,"",IF(OR(D10=$BW$1,D11=$BW$1,D12=$BW$1,D10=$CP$1,D11=$CP$1,D12=$CP$1,D13=$BW$1,D13=$CP$1,D14=$BW$1,D14=$CP$1),0,1)))</f>
        <v>0</v>
      </c>
      <c r="CR10" s="3">
        <f>IF($A10&gt;='1125way_Regular Symbol(2wild)'!G$16,"",IF(E10=0,"",IF(OR(E10=$BW$1,E11=$BW$1,E12=$BW$1,E10=$CP$1,E11=$CP$1,E12=$CP$1,E13=$BW$1,E13=$CP$1,E14=$BW$1,E14=$CP$1),0,1)))</f>
        <v>1</v>
      </c>
      <c r="CS10" s="3">
        <f>IF($A10&gt;='1125way_Regular Symbol(2wild)'!H$16,"",IF(F10=0,"",IF(OR(F10=$BW$1,F11=$BW$1,F12=$BW$1,F10=$CP$1,F11=$CP$1,F12=$CP$1,F13=$BW$1,F13=$CP$1,F14=$BW$1,F14=$CP$1),0,1)))</f>
        <v>0</v>
      </c>
      <c r="CU10" s="3">
        <f>IF($A10&gt;='1125way_Regular Symbol(2wild)'!D$16,"",IF(B10=0,"",IF(OR(B10=$BW$1,B11=$BW$1,B12=$BW$1,B10=$CV$1,B11=$CV$1,B12=$CV$1),0,1)))</f>
        <v>1</v>
      </c>
      <c r="CV10" s="3">
        <f>IF($A10&gt;='1125way_Regular Symbol(2wild)'!E$16,"",IF(C10=0,"",IF(OR(C10=$BW$1,C11=$BW$1,C12=$BW$1,C10=$CV$1,C11=$CV$1,C12=$CV$1),0,1)))</f>
        <v>0</v>
      </c>
      <c r="CW10" s="3">
        <f>IF($A10&gt;='1125way_Regular Symbol(2wild)'!F$16,"",IF(D10=0,"",IF(OR(D10=$BW$1,D11=$BW$1,D12=$BW$1,D10=$CV$1,D11=$CV$1,D12=$CV$1,D13=$BW$1,D13=$CV$1,D14=$BW$1,D14=$CV$1),0,1)))</f>
        <v>1</v>
      </c>
      <c r="CX10" s="3">
        <f>IF($A10&gt;='1125way_Regular Symbol(2wild)'!G$16,"",IF(E10=0,"",IF(OR(E10=$BW$1,E11=$BW$1,E12=$BW$1,E10=$CV$1,E11=$CV$1,E12=$CV$1,E13=$BW$1,E13=$CV$1,E14=$BW$1,E14=$CV$1),0,1)))</f>
        <v>1</v>
      </c>
      <c r="CY10" s="3">
        <f>IF($A10&gt;='1125way_Regular Symbol(2wild)'!H$16,"",IF(F10=0,"",IF(OR(F10=$BW$1,F11=$BW$1,F12=$BW$1,F10=$CV$1,F11=$CV$1,F12=$CV$1,F13=$BW$1,F13=$CV$1,F14=$BW$1,F14=$CV$1),0,1)))</f>
        <v>1</v>
      </c>
    </row>
    <row r="11" spans="1:103">
      <c r="A11" s="337">
        <f>IF('243way_Regular Symbol'!L10="","",'243way_Regular Symbol'!L10)</f>
        <v>7</v>
      </c>
      <c r="B11" s="191" t="str">
        <f>IF('576way_Regular Symbol(2wild)'!Q10="",
IF($A11-'576way_Regular Symbol(2wild)'!D$16&gt;='1125way_RegularＸ_W()'!B$2-1,"",VLOOKUP($A11-'243way_Regular Symbol'!D$16,'576way_Regular Symbol(2wild)'!$P$3:$U$99,'1125way_RegularＸ_W()'!B$3+1,FALSE)),
'576way_Regular Symbol(2wild)'!Q10)</f>
        <v>Q</v>
      </c>
      <c r="C11" s="191" t="str">
        <f>IF('576way_Regular Symbol(2wild)'!R10="",
IF($A11-'576way_Regular Symbol(2wild)'!E$16&gt;='1125way_RegularＸ_W()'!C$2-1,"",VLOOKUP($A11-'243way_Regular Symbol'!E$16,'576way_Regular Symbol(2wild)'!$P$3:$U$99,'1125way_RegularＸ_W()'!C$3+1,FALSE)),
'576way_Regular Symbol(2wild)'!R10)</f>
        <v>K</v>
      </c>
      <c r="D11" s="191" t="str">
        <f>IF('576way_Regular Symbol(2wild)'!S10="",
IF($A11-'576way_Regular Symbol(2wild)'!F$16&gt;='1125way_RegularＸ_W()'!D$2-1,"",VLOOKUP($A11-'243way_Regular Symbol'!F$16,'576way_Regular Symbol(2wild)'!$P$3:$U$99,'1125way_RegularＸ_W()'!D$3+1,FALSE)),
'576way_Regular Symbol(2wild)'!S10)</f>
        <v>TE</v>
      </c>
      <c r="E11" s="191" t="str">
        <f>IF('576way_Regular Symbol(2wild)'!T10="",
IF($A11-'576way_Regular Symbol(2wild)'!G$16&gt;='1125way_RegularＸ_W()'!E$2-1,"",VLOOKUP($A11-'243way_Regular Symbol'!G$16,'576way_Regular Symbol(2wild)'!$P$3:$U$99,'1125way_RegularＸ_W()'!E$3+1,FALSE)),
'576way_Regular Symbol(2wild)'!T10)</f>
        <v>Q</v>
      </c>
      <c r="F11" s="191" t="str">
        <f>IF('576way_Regular Symbol(2wild)'!U10="",
IF($A11-'576way_Regular Symbol(2wild)'!H$16&gt;='1125way_RegularＸ_W()'!F$2-1,"",VLOOKUP($A11-'243way_Regular Symbol'!H$16,'576way_Regular Symbol(2wild)'!$P$3:$U$99,'1125way_RegularＸ_W()'!F$3+1,FALSE)),
'576way_Regular Symbol(2wild)'!U10)</f>
        <v>Q</v>
      </c>
      <c r="H11" s="352" t="s">
        <v>189</v>
      </c>
      <c r="I11" s="3">
        <f>SUM(CC4:CC100)</f>
        <v>30</v>
      </c>
      <c r="J11" s="3">
        <f t="shared" ref="J11:M11" si="24">SUM(CD4:CD100)</f>
        <v>54</v>
      </c>
      <c r="K11" s="3">
        <f t="shared" si="24"/>
        <v>47</v>
      </c>
      <c r="L11" s="3">
        <f t="shared" si="24"/>
        <v>27</v>
      </c>
      <c r="M11" s="3">
        <f t="shared" si="24"/>
        <v>36</v>
      </c>
      <c r="N11" s="363">
        <f t="shared" si="18"/>
        <v>7</v>
      </c>
      <c r="O11" s="344">
        <f>IF($A11&gt;='1125way_Regular Symbol(2wild)'!D$16,"",IF(B11="","",IF(OR(B11=$O$1,B11=$P$1,B12=$O$1,B12=$P$1,B13=$O$1,B13=$P$1),0,1)))</f>
        <v>0</v>
      </c>
      <c r="P11" s="344">
        <f>IF($A11&gt;='1125way_Regular Symbol(2wild)'!E$16,"",IF(C11="","",IF(OR(C11=$O$1,C11=$P$1,C12=$O$1,C12=$P$1,C13=$O$1,C13=$P$1),0,1)))</f>
        <v>0</v>
      </c>
      <c r="Q11" s="344">
        <f>IF($A11&gt;='1125way_Regular Symbol(2wild)'!F$16,"",IF(D11="","",IF(OR(D11=$O$1,D11=$P$1,D12=$O$1,D12=$P$1,D13=$O$1,D13=$P$1,D14=$O$1,D14=$P$1,D15=$O$1,D15=$P$1),0,1)))</f>
        <v>0</v>
      </c>
      <c r="R11" s="344">
        <f>IF($A11&gt;='1125way_Regular Symbol(2wild)'!G$16,"",IF(E11="","",IF(OR(E11=$O$1,E11=$P$1,E12=$O$1,E12=$P$1,E13=$O$1,E13=$P$1,E14=$O$1,E14=$P$1,E15=$O$1,E15=$P$1),0,1)))</f>
        <v>0</v>
      </c>
      <c r="S11" s="344">
        <f>IF($A11&gt;='1125way_Regular Symbol(2wild)'!H$16,"",IF(F11="","",IF(OR(F11=$O$1,F11=$P$1,F12=$O$1,F12=$P$1,F13=$O$1,F13=$P$1,F14=$O$1,F14=$P$1,F15=$O$1,F15=$P$1),0,1)))</f>
        <v>1</v>
      </c>
      <c r="U11" s="344">
        <f>IF($A11&gt;='1125way_Regular Symbol(2wild)'!D$16,"",IF(B11=0,"",IF(OR(B11=$U$1,B11=$V$1,B12=$U$1,B12=$V$1,B13=$U$1,B13=$V$1),0,1)))</f>
        <v>1</v>
      </c>
      <c r="V11" s="344">
        <f>IF($A11&gt;='1125way_Regular Symbol(2wild)'!E$16,"",IF(C11=0,"",IF(OR(C11=$U$1,C11=$V$1,C12=$U$1,C12=$V$1,C13=$U$1,C13=$V$1),0,1)))</f>
        <v>0</v>
      </c>
      <c r="W11" s="3">
        <f>IF($A11&gt;='1125way_Regular Symbol(2wild)'!F$16,"",IF(D11=0,"",IF(OR(D11=$U$1,D11=$V$1,D12=$U$1,D12=$V$1,D13=$U$1,D13=$V$1,D14=$U$1,D14=$V$1,D15=$U$1,D15=$V$1),0,1)))</f>
        <v>1</v>
      </c>
      <c r="X11" s="3">
        <f>IF($A11&gt;='1125way_Regular Symbol(2wild)'!G$16,"",IF(E11=0,"",IF(OR(E11=$U$1,E11=$V$1,E12=$U$1,E12=$V$1,E13=$U$1,E13=$V$1,E14=$U$1,E14=$V$1,E15=$U$1,E15=$V$1),0,1)))</f>
        <v>1</v>
      </c>
      <c r="Y11" s="3">
        <f>IF($A11&gt;='1125way_Regular Symbol(2wild)'!H$16,"",IF(F11=0,"",IF(OR(F11=$U$1,F11=$V$1,F12=$U$1,F12=$V$1,F13=$U$1,F13=$V$1,F14=$U$1,F14=$V$1,F15=$U$1,F15=$V$1),0,1)))</f>
        <v>1</v>
      </c>
      <c r="AA11" s="344">
        <f>IF($A11&gt;='1125way_Regular Symbol(2wild)'!D$16,"",IF(B11=0,"",IF(OR(B11=$AA$1,B11=$AB$1,B12=$AA$1,B12=$AB$1,B13=$AA$1,,B13=$AB$1),0,1)))</f>
        <v>1</v>
      </c>
      <c r="AB11" s="344">
        <f>IF($A11&gt;='1125way_Regular Symbol(2wild)'!E$16,"",IF(C11=0,"",IF(OR(C11=$AA$1,C11=$AB$1,C12=$AA$1,C12=$AB$1,C13=$AA$1,,C13=$AB$1),0,1)))</f>
        <v>0</v>
      </c>
      <c r="AC11" s="3">
        <f>IF($A11&gt;='1125way_Regular Symbol(2wild)'!F$16,"",IF(D11=0,"",IF(OR(D11=$AA$1,D11=$AB$1,D12=$AA$1,D12=$AB$1,D13=$AA$1,D13=$AB$1,D14=$AA$1,D14=$AB$1,D15=$AA$1,D15=$AB$1),0,1)))</f>
        <v>1</v>
      </c>
      <c r="AD11" s="3">
        <f>IF($A11&gt;='1125way_Regular Symbol(2wild)'!G$16,"",IF(E11=0,"",IF(OR(E11=$AA$1,E11=$AB$1,E12=$AA$1,E12=$AB$1,E13=$AA$1,E13=$AB$1,E14=$AA$1,E14=$AB$1,E15=$AA$1,E15=$AB$1),0,1)))</f>
        <v>1</v>
      </c>
      <c r="AE11" s="3">
        <f>IF($A11&gt;='1125way_Regular Symbol(2wild)'!H$16,"",IF(F11=0,"",IF(OR(F11=$AA$1,F11=$AB$1,F12=$AA$1,F12=$AB$1,F13=$AA$1,F13=$AB$1,F14=$AA$1,F14=$AB$1,F15=$AA$1,F15=$AB$1),0,1)))</f>
        <v>1</v>
      </c>
      <c r="AG11" s="344">
        <f>IF($A11&gt;='1125way_Regular Symbol(2wild)'!D$16,"",IF(B11=0,"",IF(OR(B11=$AG$1,B11=$AH$1,B12=$AG$1,B12=$AH$1,B13=$AG$1,B13=$AH$1),0,1)))</f>
        <v>1</v>
      </c>
      <c r="AH11" s="344">
        <f>IF($A11&gt;='1125way_Regular Symbol(2wild)'!E$16,"",IF(C11=0,"",IF(OR(C11=$AG$1,C11=$AH$1,C12=$AG$1,C12=$AH$1,C13=$AG$1,C13=$AH$1),0,1)))</f>
        <v>0</v>
      </c>
      <c r="AI11" s="3">
        <f>IF($A11&gt;='1125way_Regular Symbol(2wild)'!F$16,"",IF(D11=0,"",IF(OR(D11=$AG$1,D11=$AH$1,D12=$AG$1,D12=$AH$1,D13=$AG$1,D13=$AH$1,D14=$AG$1,D14=$AH$1,D15=$AG$1,D15=$AH$1),0,1)))</f>
        <v>1</v>
      </c>
      <c r="AJ11" s="3">
        <f>IF($A11&gt;='1125way_Regular Symbol(2wild)'!G$16,"",IF(E11=0,"",IF(OR(E11=$AG$1,E11=$AH$1,E12=$AG$1,E12=$AH$1,E13=$AG$1,E13=$AH$1,E14=$AG$1,E14=$AH$1,E15=$AG$1,E15=$AH$1),0,1)))</f>
        <v>1</v>
      </c>
      <c r="AK11" s="3">
        <f>IF($A11&gt;='1125way_Regular Symbol(2wild)'!H$16,"",IF(F11=0,"",IF(OR(F11=$AG$1,F11=$AH$1,F12=$AG$1,F12=$AH$1,F13=$AG$1,F13=$AH$1,F14=$AG$1,F14=$AH$1,F15=$AG$1,F15=$AH$1),0,1)))</f>
        <v>1</v>
      </c>
      <c r="AM11" s="344">
        <f>IF($A11&gt;='1125way_Regular Symbol(2wild)'!D$16,"",IF(B11=0,"",IF(OR(B11=$AM$1,B11=$AN$1,B12=$AM$1,B12=$AN$1,B13=$AM$1,B13=$AN$1),0,1)))</f>
        <v>1</v>
      </c>
      <c r="AN11" s="344">
        <f>IF($A11&gt;='1125way_Regular Symbol(2wild)'!E$16,"",IF(C11=0,"",IF(OR(C11=$AM$1,C11=$AN$1,C12=$AM$1,C12=$AN$1,C13=$AM$1,C13=$AN$1),0,1)))</f>
        <v>0</v>
      </c>
      <c r="AO11" s="3">
        <f>IF($A11&gt;='1125way_Regular Symbol(2wild)'!F$16,"",IF(D11=0,"",IF(OR(D11=$AM$1,D11=$AN$1,D12=$AM$1,D12=$AN$1,D13=$AM$1,D13=$AN$1,D14=$AM$1,D14=$AN$1,D15=$AM$1,D15=$AN$1),0,1)))</f>
        <v>0</v>
      </c>
      <c r="AP11" s="3">
        <f>IF($A11&gt;='1125way_Regular Symbol(2wild)'!G$16,"",IF(E11=0,"",IF(OR(E11=$AM$1,E11=$AN$1,E12=$AM$1,E12=$AN$1,E13=$AM$1,E13=$AN$1,E14=$AM$1,E14=$AN$1,E15=$AM$1,E15=$AN$1),0,1)))</f>
        <v>0</v>
      </c>
      <c r="AQ11" s="3">
        <f>IF($A11&gt;='1125way_Regular Symbol(2wild)'!H$16,"",IF(F11=0,"",IF(OR(F11=$AM$1,F11=$AN$1,F12=$AM$1,F12=$AN$1,F13=$AM$1,F13=$AN$1,F14=$AM$1,F14=$AN$1,F15=$AM$1,F15=$AN$1),0,1)))</f>
        <v>1</v>
      </c>
      <c r="AS11" s="344">
        <f>IF($A11&gt;='1125way_Regular Symbol(2wild)'!D$16,"",IF(B11=0,"",IF(OR(B11=$AM$1,B11=$AT$1,B12=$AM$1,B12=$AT$1,B13=$AM$1,B13=$AT$1),0,1)))</f>
        <v>1</v>
      </c>
      <c r="AT11" s="344">
        <f>IF($A11&gt;='1125way_Regular Symbol(2wild)'!E$16,"",IF(C11=0,"",IF(OR(C11=$AM$1,C11=$AT$1,C12=$AM$1,C12=$AT$1,C13=$AM$1,C13=$AT$1),0,1)))</f>
        <v>0</v>
      </c>
      <c r="AU11" s="3">
        <f>IF($A11&gt;='1125way_Regular Symbol(2wild)'!F$16,"",IF(D11=0,"",IF(OR(D11=$AM$1,D11=$AT$1,D12=$AM$1,D12=$AT$1,D13=$AM$1,D13=$AT$1,D14=$AM$1,D14=$AT$1,D15=$AM$1,D15=$AT$1),0,1)))</f>
        <v>1</v>
      </c>
      <c r="AV11" s="3">
        <f>IF($A11&gt;='1125way_Regular Symbol(2wild)'!G$16,"",IF(E11=0,"",IF(OR(E11=$AM$1,E11=$AT$1,E12=$AM$1,E12=$AT$1,E13=$AM$1,E13=$AT$1,E14=$AM$1,E14=$AT$1,E15=$AM$1,E15=$AT$1),0,1)))</f>
        <v>1</v>
      </c>
      <c r="AW11" s="3">
        <f>IF($A11&gt;='1125way_Regular Symbol(2wild)'!H$16,"",IF(F11=0,"",IF(OR(F11=$AM$1,F11=$AT$1,F12=$AM$1,F12=$AT$1,F13=$AM$1,F13=$AT$1,F14=$AM$1,F14=$AT$1,F15=$AM$1,F15=$AT$1),0,1)))</f>
        <v>1</v>
      </c>
      <c r="AY11" s="344">
        <f>IF($A11&gt;='1125way_Regular Symbol(2wild)'!D$16,"",IF(B11=0,"",IF(OR(B11=$AM$1,B11=$AZ$1,B12=$AM$1,B12=$AZ$1,B13=$AM$1,B13=$AZ$1),0,1)))</f>
        <v>1</v>
      </c>
      <c r="AZ11" s="344">
        <f>IF($A11&gt;='1125way_Regular Symbol(2wild)'!E$16,"",IF(C11=0,"",IF(OR(C11=$AM$1,C11=$AZ$1,C12=$AM$1,C12=$AZ$1,C13=$AM$1,C13=$AZ$1),0,1)))</f>
        <v>0</v>
      </c>
      <c r="BA11" s="3">
        <f>IF($A11&gt;='1125way_Regular Symbol(2wild)'!F$16,"",IF(D11=0,"",IF(OR(D11=$AM$1,D11=$AZ$1,D12=$AM$1,D12=$AZ$1,D13=$AM$1,D13=$AZ$1,D14=$AM$1,D14=$AZ$1,D15=$AM$1,D15=$AZ$1),0,1)))</f>
        <v>1</v>
      </c>
      <c r="BB11" s="3">
        <f>IF($A11&gt;='1125way_Regular Symbol(2wild)'!G$16,"",IF(E11=0,"",IF(OR(E11=$AM$1,E11=$AZ$1,E12=$AM$1,E12=$AZ$1,E13=$AM$1,E13=$AZ$1,E14=$AM$1,E14=$AZ$1,E15=$AM$1,E15=$AZ$1),0,1)))</f>
        <v>0</v>
      </c>
      <c r="BC11" s="3">
        <f>IF($A11&gt;='1125way_Regular Symbol(2wild)'!H$16,"",IF(F11=0,"",IF(OR(F11=$AM$1,F11=$AZ$1,F12=$AM$1,F12=$AZ$1,F13=$AM$1,F13=$AZ$1,F14=$AM$1,F14=$AZ$1,F15=$AM$1,F15=$AZ$1),0,1)))</f>
        <v>1</v>
      </c>
      <c r="BE11" s="344">
        <f>IF($A11&gt;='576way_Regular Symbol(2wild)'!D$16,"",IF(B11=0,"",IF(OR(B11=$AM$1,B11=$BF$1,B12=$AM$1,B12=$BF$1,B13=$AM$1,B13=$BF$1),0,1)))</f>
        <v>1</v>
      </c>
      <c r="BF11" s="344">
        <f>IF($A11&gt;='576way_Regular Symbol(2wild)'!E$16,"",IF(C11=0,"",IF(OR(C11=$AM$1,C11=$BF$1,C12=$AM$1,C12=$BF$1,C13=$AM$1,C13=$BF$1),0,1)))</f>
        <v>0</v>
      </c>
      <c r="BG11" s="3">
        <f>IF($A11&gt;='576way_Regular Symbol(2wild)'!F$16,"",IF(D11=0,"",IF(OR(D11=$AM$1,D11=$BF$1,D12=$AM$1,D12=$BF$1,D13=$AM$1,D13=$BF$1,D14=$AM$1,D14=$BF$1,D15=$AM$1,D15=$BF$1),0,1)))</f>
        <v>1</v>
      </c>
      <c r="BH11" s="3">
        <f>IF($A11&gt;='576way_Regular Symbol(2wild)'!G$16,"",IF(E11=0,"",IF(OR(E11=$AM$1,E11=$BF$1,E12=$AM$1,E12=$BF$1,E13=$AM$1,E13=$BF$1,E14=$AM$1,E14=$BF$1,E15=$AM$1,E15=$BF$1),0,1)))</f>
        <v>1</v>
      </c>
      <c r="BI11" s="3">
        <f>IF($A11&gt;='576way_Regular Symbol(2wild)'!H$16,"",IF(F11=0,"",IF(OR(F11=$AM$1,F11=$BF$1,F12=$AM$1,F12=$BF$1,F13=$AM$1,F13=$BF$1,F14=$AM$1,F14=$BF$1,F15=$AM$1,F15=$BF$1),0,1)))</f>
        <v>1</v>
      </c>
      <c r="BK11" s="344">
        <f>IF($A11&gt;='576way_Regular Symbol(2wild)'!D$16,"",IF(B11=0,"",IF(OR(B11=$AM$1,B11=$BL$1,B12=$AM$1,B12=$BL$1,B13=$AM$1,B13=$BL$1),0,1)))</f>
        <v>1</v>
      </c>
      <c r="BL11" s="344">
        <f>IF($A11&gt;='576way_Regular Symbol(2wild)'!E$16,"",IF(C11=0,"",IF(OR(C11=$AM$1,C11=$BL$1,C12=$AM$1,C12=$BL$1,C13=$AM$1,C13=$BL$1),0,1)))</f>
        <v>0</v>
      </c>
      <c r="BM11" s="3">
        <f>IF($A11&gt;='576way_Regular Symbol(2wild)'!F$16,"",IF(D11=0,"",IF(OR(D11=$AM$1,D11=$BL$1,D12=$AM$1,D12=$BL$1,D13=$AM$1,D13=$BL$1,D14=$AM$1,D14=$BL$1),0,1)))</f>
        <v>1</v>
      </c>
      <c r="BN11" s="3">
        <f>IF($A11&gt;='576way_Regular Symbol(2wild)'!G$16,"",IF(E11=0,"",IF(OR(E11=$AM$1,E11=$BL$1,E12=$AM$1,E12=$BL$1,E13=$AM$1,E13=$BL$1,E14=$AM$1,E14=$BL$1),0,1)))</f>
        <v>1</v>
      </c>
      <c r="BO11" s="3">
        <f>IF($A11&gt;='576way_Regular Symbol(2wild)'!H$16,"",IF(F11=0,"",IF(OR(F11=$AM$1,F11=$BL$1,F12=$AM$1,F12=$BL$1,F13=$AM$1,F13=$BL$1,F14=$AM$1,F14=$BL$1),0,1)))</f>
        <v>1</v>
      </c>
      <c r="BQ11" s="3">
        <f>IF($A11&gt;='1125way_Regular Symbol(2wild)'!D$16,"",IF(B11=0,"",IF(OR(B11=$BQ$1,B11=$BR$1,B12=$BQ$1,B12=$BR$1,B13=$BQ$1,B13=$BR$1),0,1)))</f>
        <v>1</v>
      </c>
      <c r="BR11" s="3">
        <f>IF($A11&gt;='1125way_Regular Symbol(2wild)'!E$16,"",IF(C11=0,"",IF(OR(C11=$BQ$1,C11=$BR$1,C12=$BQ$1,C12=$BR$1,C13=$BQ$1,C13=$BR$1),0,1)))</f>
        <v>0</v>
      </c>
      <c r="BS11" s="3">
        <f>IF($A11&gt;='1125way_Regular Symbol(2wild)'!F$16,"",IF(D11=0,"",IF(OR(D11=$BQ$1,D11=$BR$1,D12=$BQ$1,D12=$BR$1,D13=$BQ$1,D13=$BR$1,D14=$BQ$1,D14=$BR$1,D15=$BQ$1,D15=$BR$1),0,1)))</f>
        <v>1</v>
      </c>
      <c r="BT11" s="3">
        <f>IF($A11&gt;='1125way_Regular Symbol(2wild)'!G$16,"",IF(E11=0,"",IF(OR(E11=$BQ$1,E11=$BR$1,E12=$BQ$1,E12=$BR$1,E13=$BQ$1,E13=$BR$1,E14=$BQ$1,E14=$BR$1,E15=$BQ$1,E15=$BR$1),0,1)))</f>
        <v>1</v>
      </c>
      <c r="BU11" s="3">
        <f>IF($A11&gt;='1125way_Regular Symbol(2wild)'!H$16,"",IF(F11=0,"",IF(OR(F11=$BQ$1,F11=$BR$1,F12=$BQ$1,F12=$BR$1,F13=$BQ$1,F13=$BR$1,F14=$BQ$1,F14=$BR$1,F15=$BQ$1,F15=$BR$1),0,1)))</f>
        <v>1</v>
      </c>
      <c r="BW11" s="3">
        <f>IF($A11&gt;='1125way_Regular Symbol(2wild)'!D$16,"",IF(B11=0,"",IF(OR(B11=$BW$1,B12=$BW$1,B13=$BW$1,B11=$BX$1,B12=$BX$1,B13=$BX$1),0,1)))</f>
        <v>1</v>
      </c>
      <c r="BX11" s="3">
        <f>IF($A11&gt;='1125way_Regular Symbol(2wild)'!E$16,"",IF(C11=0,"",IF(OR(C11=$BW$1,C12=$BW$1,C13=$BW$1,C11=$BX$1,C12=$BX$1,C13=$BX$1),0,1)))</f>
        <v>0</v>
      </c>
      <c r="BY11" s="3">
        <f>IF($A11&gt;='1125way_Regular Symbol(2wild)'!F$16,"",IF(D11=0,"",IF(OR(D11=$BW$1,D12=$BW$1,D13=$BW$1,D11=$BX$1,D12=$BX$1,D13=$BX$1,D14=$BW$1,D14=$BX$1,D15=$BW$1,D15=$BX$1),0,1)))</f>
        <v>1</v>
      </c>
      <c r="BZ11" s="3">
        <f>IF($A11&gt;='1125way_Regular Symbol(2wild)'!G$16,"",IF(E11=0,"",IF(OR(E11=$BW$1,E12=$BW$1,E13=$BW$1,E11=$BX$1,E12=$BX$1,E13=$BX$1,E14=$BW$1,E14=$BX$1,E15=$BW$1,E15=$BX$1),0,1)))</f>
        <v>1</v>
      </c>
      <c r="CA11" s="3">
        <f>IF($A11&gt;='1125way_Regular Symbol(2wild)'!H$16,"",IF(F11=0,"",IF(OR(F11=$BW$1,F12=$BW$1,F13=$BW$1,F11=$BX$1,F12=$BX$1,F13=$BX$1,F14=$BW$1,F14=$BX$1,F15=$BW$1,F15=$BX$1),0,1)))</f>
        <v>1</v>
      </c>
      <c r="CC11" s="3">
        <f>IF($A11&gt;='1125way_Regular Symbol(2wild)'!D$16,"",IF(B11=0,"",IF(OR(B11=$BW$1,B12=$BW$1,B13=$BW$1,B11=$CD$1,B12=$CD$1,B13=$CD$1),0,1)))</f>
        <v>0</v>
      </c>
      <c r="CD11" s="3">
        <f>IF($A11&gt;='1125way_Regular Symbol(2wild)'!E$16,"",IF(C11=0,"",IF(OR(C11=$BW$1,C12=$BW$1,C13=$BW$1,C11=$CD$1,C12=$CD$1,C13=$CD$1),0,1)))</f>
        <v>0</v>
      </c>
      <c r="CE11" s="3">
        <f>IF($A11&gt;='1125way_Regular Symbol(2wild)'!F$16,"",IF(D11=0,"",IF(OR(D11=$BW$1,D12=$BW$1,D13=$BW$1,D11=$CD$1,D12=$CD$1,D13=$CD$1,D14=$BW$1,D14=$CD$1,D15=$BW$1,D15=$CD$1),0,1)))</f>
        <v>1</v>
      </c>
      <c r="CF11" s="3">
        <f>IF($A11&gt;='1125way_Regular Symbol(2wild)'!G$16,"",IF(E11=0,"",IF(OR(E11=$BW$1,E12=$BW$1,E13=$BW$1,E11=$CD$1,E12=$CD$1,E13=$CD$1,E14=$BW$1,E14=$CD$1,E15=$BW$1,E15=$CD$1),0,1)))</f>
        <v>0</v>
      </c>
      <c r="CG11" s="3">
        <f>IF($A11&gt;='1125way_Regular Symbol(2wild)'!H$16,"",IF(F11=0,"",IF(OR(F11=$BW$1,F12=$BW$1,F13=$BW$1,F11=$CD$1,F12=$CD$1,F13=$CD$1,F14=$BW$1,F14=$CD$1,F15=$BW$1,F15=$CD$1),0,1)))</f>
        <v>0</v>
      </c>
      <c r="CI11" s="3">
        <f>IF($A11&gt;='1125way_Regular Symbol(2wild)'!D$16,"",IF(B11=0,"",IF(OR(B11=$BW$1,B12=$BW$1,B13=$BW$1,B11=$CJ$1,B12=$CJ$1,B13=$CJ$1),0,1)))</f>
        <v>0</v>
      </c>
      <c r="CJ11" s="3">
        <f>IF($A11&gt;='1125way_Regular Symbol(2wild)'!E$16,"",IF(C11=0,"",IF(OR(C11=$BW$1,C12=$BW$1,C13=$BW$1,C11=$CJ$1,C12=$CJ$1,C13=$CJ$1),0,1)))</f>
        <v>0</v>
      </c>
      <c r="CK11" s="3">
        <f>IF($A11&gt;='1125way_Regular Symbol(2wild)'!F$16,"",IF(D11=0,"",IF(OR(D11=$BW$1,D12=$BW$1,D13=$BW$1,D11=$CJ$1,D12=$CJ$1,D13=$CJ$1,D14=$BW$1,D14=$CJ$1,D15=$BW$1,D15=$CJ$1),0,1)))</f>
        <v>1</v>
      </c>
      <c r="CL11" s="3">
        <f>IF($A11&gt;='1125way_Regular Symbol(2wild)'!G$16,"",IF(E11=0,"",IF(OR(E11=$BW$1,E12=$BW$1,E13=$BW$1,E11=$CJ$1,E12=$CJ$1,E13=$CJ$1,E14=$BW$1,E14=$CJ$1,E15=$BW$1,E15=$CJ$1),0,1)))</f>
        <v>1</v>
      </c>
      <c r="CM11" s="3">
        <f>IF($A11&gt;='1125way_Regular Symbol(2wild)'!H$16,"",IF(F11=0,"",IF(OR(F11=$BW$1,F12=$BW$1,F13=$BW$1,F11=$CJ$1,F12=$CJ$1,F13=$CJ$1,F14=$BW$1,F14=$CJ$1,F15=$BW$1,F15=$CJ$1),0,1)))</f>
        <v>0</v>
      </c>
      <c r="CO11" s="3">
        <f>IF($A11&gt;='1125way_Regular Symbol(2wild)'!D$16,"",IF(B11=0,"",IF(OR(B11=$BW$1,B12=$BW$1,B13=$BW$1,B11=$CP$1,B12=$CP$1,B13=$CP$1),0,1)))</f>
        <v>1</v>
      </c>
      <c r="CP11" s="3">
        <f>IF($A11&gt;='1125way_Regular Symbol(2wild)'!E$16,"",IF(C11=0,"",IF(OR(C11=$BW$1,C12=$BW$1,C13=$BW$1,C11=$CP$1,C12=$CP$1,C13=$CP$1),0,1)))</f>
        <v>0</v>
      </c>
      <c r="CQ11" s="3">
        <f>IF($A11&gt;='1125way_Regular Symbol(2wild)'!F$16,"",IF(D11=0,"",IF(OR(D11=$BW$1,D12=$BW$1,D13=$BW$1,D11=$CP$1,D12=$CP$1,D13=$CP$1,D14=$BW$1,D14=$CP$1,D15=$BW$1,D15=$CP$1),0,1)))</f>
        <v>0</v>
      </c>
      <c r="CR11" s="3">
        <f>IF($A11&gt;='1125way_Regular Symbol(2wild)'!G$16,"",IF(E11=0,"",IF(OR(E11=$BW$1,E12=$BW$1,E13=$BW$1,E11=$CP$1,E12=$CP$1,E13=$CP$1,E14=$BW$1,E14=$CP$1,E15=$BW$1,E15=$CP$1),0,1)))</f>
        <v>1</v>
      </c>
      <c r="CS11" s="3">
        <f>IF($A11&gt;='1125way_Regular Symbol(2wild)'!H$16,"",IF(F11=0,"",IF(OR(F11=$BW$1,F12=$BW$1,F13=$BW$1,F11=$CP$1,F12=$CP$1,F13=$CP$1,F14=$BW$1,F14=$CP$1,F15=$BW$1,F15=$CP$1),0,1)))</f>
        <v>0</v>
      </c>
      <c r="CU11" s="3">
        <f>IF($A11&gt;='1125way_Regular Symbol(2wild)'!D$16,"",IF(B11=0,"",IF(OR(B11=$BW$1,B12=$BW$1,B13=$BW$1,B11=$CV$1,B12=$CV$1,B13=$CV$1),0,1)))</f>
        <v>1</v>
      </c>
      <c r="CV11" s="3">
        <f>IF($A11&gt;='1125way_Regular Symbol(2wild)'!E$16,"",IF(C11=0,"",IF(OR(C11=$BW$1,C12=$BW$1,C13=$BW$1,C11=$CV$1,C12=$CV$1,C13=$CV$1),0,1)))</f>
        <v>0</v>
      </c>
      <c r="CW11" s="3">
        <f>IF($A11&gt;='1125way_Regular Symbol(2wild)'!F$16,"",IF(D11=0,"",IF(OR(D11=$BW$1,D12=$BW$1,D13=$BW$1,D11=$CV$1,D12=$CV$1,D13=$CV$1,D14=$BW$1,D14=$CV$1,D15=$BW$1,D15=$CV$1),0,1)))</f>
        <v>1</v>
      </c>
      <c r="CX11" s="3">
        <f>IF($A11&gt;='1125way_Regular Symbol(2wild)'!G$16,"",IF(E11=0,"",IF(OR(E11=$BW$1,E12=$BW$1,E13=$BW$1,E11=$CV$1,E12=$CV$1,E13=$CV$1,E14=$BW$1,E14=$CV$1,E15=$BW$1,E15=$CV$1),0,1)))</f>
        <v>1</v>
      </c>
      <c r="CY11" s="3">
        <f>IF($A11&gt;='1125way_Regular Symbol(2wild)'!H$16,"",IF(F11=0,"",IF(OR(F11=$BW$1,F12=$BW$1,F13=$BW$1,F11=$CV$1,F12=$CV$1,F13=$CV$1,F14=$BW$1,F14=$CV$1,F15=$BW$1,F15=$CV$1),0,1)))</f>
        <v>1</v>
      </c>
    </row>
    <row r="12" spans="1:103">
      <c r="A12" s="337">
        <f>IF('243way_Regular Symbol'!L11="","",'243way_Regular Symbol'!L11)</f>
        <v>8</v>
      </c>
      <c r="B12" s="191" t="str">
        <f>IF('576way_Regular Symbol(2wild)'!Q11="",
IF($A12-'576way_Regular Symbol(2wild)'!D$16&gt;='1125way_RegularＸ_W()'!B$2-1,"",VLOOKUP($A12-'243way_Regular Symbol'!D$16,'576way_Regular Symbol(2wild)'!$P$3:$U$99,'1125way_RegularＸ_W()'!B$3+1,FALSE)),
'576way_Regular Symbol(2wild)'!Q11)</f>
        <v>J</v>
      </c>
      <c r="C12" s="191" t="str">
        <f>IF('576way_Regular Symbol(2wild)'!R11="",
IF($A12-'576way_Regular Symbol(2wild)'!E$16&gt;='1125way_RegularＸ_W()'!C$2-1,"",VLOOKUP($A12-'243way_Regular Symbol'!E$16,'576way_Regular Symbol(2wild)'!$P$3:$U$99,'1125way_RegularＸ_W()'!C$3+1,FALSE)),
'576way_Regular Symbol(2wild)'!R11)</f>
        <v>WW</v>
      </c>
      <c r="D12" s="191" t="str">
        <f>IF('576way_Regular Symbol(2wild)'!S11="",
IF($A12-'576way_Regular Symbol(2wild)'!F$16&gt;='1125way_RegularＸ_W()'!D$2-1,"",VLOOKUP($A12-'243way_Regular Symbol'!F$16,'576way_Regular Symbol(2wild)'!$P$3:$U$99,'1125way_RegularＸ_W()'!D$3+1,FALSE)),
'576way_Regular Symbol(2wild)'!S11)</f>
        <v>TE</v>
      </c>
      <c r="E12" s="191" t="str">
        <f>IF('576way_Regular Symbol(2wild)'!T11="",
IF($A12-'576way_Regular Symbol(2wild)'!G$16&gt;='1125way_RegularＸ_W()'!E$2-1,"",VLOOKUP($A12-'243way_Regular Symbol'!G$16,'576way_Regular Symbol(2wild)'!$P$3:$U$99,'1125way_RegularＸ_W()'!E$3+1,FALSE)),
'576way_Regular Symbol(2wild)'!T11)</f>
        <v>Q</v>
      </c>
      <c r="F12" s="191" t="str">
        <f>IF('576way_Regular Symbol(2wild)'!U11="",
IF($A12-'576way_Regular Symbol(2wild)'!H$16&gt;='1125way_RegularＸ_W()'!F$2-1,"",VLOOKUP($A12-'243way_Regular Symbol'!H$16,'576way_Regular Symbol(2wild)'!$P$3:$U$99,'1125way_RegularＸ_W()'!F$3+1,FALSE)),
'576way_Regular Symbol(2wild)'!U11)</f>
        <v>S1</v>
      </c>
      <c r="H12" s="352" t="s">
        <v>190</v>
      </c>
      <c r="I12" s="3">
        <f>SUM(CI4:CI100)</f>
        <v>37</v>
      </c>
      <c r="J12" s="3">
        <f t="shared" ref="J12:M12" si="25">SUM(CJ4:CJ100)</f>
        <v>48</v>
      </c>
      <c r="K12" s="3">
        <f t="shared" si="25"/>
        <v>40</v>
      </c>
      <c r="L12" s="3">
        <f t="shared" si="25"/>
        <v>50</v>
      </c>
      <c r="M12" s="3">
        <f t="shared" si="25"/>
        <v>24</v>
      </c>
      <c r="N12" s="363">
        <f t="shared" si="18"/>
        <v>8</v>
      </c>
      <c r="O12" s="344">
        <f>IF($A12&gt;='1125way_Regular Symbol(2wild)'!D$16,"",IF(B12="","",IF(OR(B12=$O$1,B12=$P$1,B13=$O$1,B13=$P$1,B14=$O$1,B14=$P$1),0,1)))</f>
        <v>0</v>
      </c>
      <c r="P12" s="344">
        <f>IF($A12&gt;='1125way_Regular Symbol(2wild)'!E$16,"",IF(C12="","",IF(OR(C12=$O$1,C12=$P$1,C13=$O$1,C13=$P$1,C14=$O$1,C14=$P$1),0,1)))</f>
        <v>0</v>
      </c>
      <c r="Q12" s="344">
        <f>IF($A12&gt;='1125way_Regular Symbol(2wild)'!F$16,"",IF(D12="","",IF(OR(D12=$O$1,D12=$P$1,D13=$O$1,D13=$P$1,D14=$O$1,D14=$P$1,D15=$O$1,D15=$P$1,D16=$O$1,D16=$P$1),0,1)))</f>
        <v>0</v>
      </c>
      <c r="R12" s="344">
        <f>IF($A12&gt;='1125way_Regular Symbol(2wild)'!G$16,"",IF(E12="","",IF(OR(E12=$O$1,E12=$P$1,E13=$O$1,E13=$P$1,E14=$O$1,E14=$P$1,E15=$O$1,E15=$P$1,E16=$O$1,E16=$P$1),0,1)))</f>
        <v>0</v>
      </c>
      <c r="S12" s="344">
        <f>IF($A12&gt;='1125way_Regular Symbol(2wild)'!H$16,"",IF(F12="","",IF(OR(F12=$O$1,F12=$P$1,F13=$O$1,F13=$P$1,F14=$O$1,F14=$P$1,F15=$O$1,F15=$P$1,F16=$O$1,F16=$P$1),0,1)))</f>
        <v>1</v>
      </c>
      <c r="U12" s="344">
        <f>IF($A12&gt;='1125way_Regular Symbol(2wild)'!D$16,"",IF(B12=0,"",IF(OR(B12=$U$1,B12=$V$1,B13=$U$1,B13=$V$1,B14=$U$1,B14=$V$1),0,1)))</f>
        <v>1</v>
      </c>
      <c r="V12" s="344">
        <f>IF($A12&gt;='1125way_Regular Symbol(2wild)'!E$16,"",IF(C12=0,"",IF(OR(C12=$U$1,C12=$V$1,C13=$U$1,C13=$V$1,C14=$U$1,C14=$V$1),0,1)))</f>
        <v>0</v>
      </c>
      <c r="W12" s="3">
        <f>IF($A12&gt;='1125way_Regular Symbol(2wild)'!F$16,"",IF(D12=0,"",IF(OR(D12=$U$1,D12=$V$1,D13=$U$1,D13=$V$1,D14=$U$1,D14=$V$1,D15=$U$1,D15=$V$1,D16=$U$1,D16=$V$1),0,1)))</f>
        <v>1</v>
      </c>
      <c r="X12" s="3">
        <f>IF($A12&gt;='1125way_Regular Symbol(2wild)'!G$16,"",IF(E12=0,"",IF(OR(E12=$U$1,E12=$V$1,E13=$U$1,E13=$V$1,E14=$U$1,E14=$V$1,E15=$U$1,E15=$V$1,E16=$U$1,E16=$V$1),0,1)))</f>
        <v>1</v>
      </c>
      <c r="Y12" s="3">
        <f>IF($A12&gt;='1125way_Regular Symbol(2wild)'!H$16,"",IF(F12=0,"",IF(OR(F12=$U$1,F12=$V$1,F13=$U$1,F13=$V$1,F14=$U$1,F14=$V$1,F15=$U$1,F15=$V$1,F16=$U$1,F16=$V$1),0,1)))</f>
        <v>1</v>
      </c>
      <c r="AA12" s="344">
        <f>IF($A12&gt;='1125way_Regular Symbol(2wild)'!D$16,"",IF(B12=0,"",IF(OR(B12=$AA$1,B12=$AB$1,B13=$AA$1,B13=$AB$1,B14=$AA$1,,B14=$AB$1),0,1)))</f>
        <v>1</v>
      </c>
      <c r="AB12" s="344">
        <f>IF($A12&gt;='1125way_Regular Symbol(2wild)'!E$16,"",IF(C12=0,"",IF(OR(C12=$AA$1,C12=$AB$1,C13=$AA$1,C13=$AB$1,C14=$AA$1,,C14=$AB$1),0,1)))</f>
        <v>0</v>
      </c>
      <c r="AC12" s="3">
        <f>IF($A12&gt;='1125way_Regular Symbol(2wild)'!F$16,"",IF(D12=0,"",IF(OR(D12=$AA$1,D12=$AB$1,D13=$AA$1,D13=$AB$1,D14=$AA$1,D14=$AB$1,D15=$AA$1,D15=$AB$1,D16=$AA$1,D16=$AB$1),0,1)))</f>
        <v>1</v>
      </c>
      <c r="AD12" s="3">
        <f>IF($A12&gt;='1125way_Regular Symbol(2wild)'!G$16,"",IF(E12=0,"",IF(OR(E12=$AA$1,E12=$AB$1,E13=$AA$1,E13=$AB$1,E14=$AA$1,E14=$AB$1,E15=$AA$1,E15=$AB$1,E16=$AA$1,E16=$AB$1),0,1)))</f>
        <v>1</v>
      </c>
      <c r="AE12" s="3">
        <f>IF($A12&gt;='1125way_Regular Symbol(2wild)'!H$16,"",IF(F12=0,"",IF(OR(F12=$AA$1,F12=$AB$1,F13=$AA$1,F13=$AB$1,F14=$AA$1,F14=$AB$1,F15=$AA$1,F15=$AB$1,F16=$AA$1,F16=$AB$1),0,1)))</f>
        <v>1</v>
      </c>
      <c r="AG12" s="344">
        <f>IF($A12&gt;='1125way_Regular Symbol(2wild)'!D$16,"",IF(B12=0,"",IF(OR(B12=$AG$1,B12=$AH$1,B13=$AG$1,B13=$AH$1,B14=$AG$1,B14=$AH$1),0,1)))</f>
        <v>1</v>
      </c>
      <c r="AH12" s="344">
        <f>IF($A12&gt;='1125way_Regular Symbol(2wild)'!E$16,"",IF(C12=0,"",IF(OR(C12=$AG$1,C12=$AH$1,C13=$AG$1,C13=$AH$1,C14=$AG$1,C14=$AH$1),0,1)))</f>
        <v>0</v>
      </c>
      <c r="AI12" s="3">
        <f>IF($A12&gt;='1125way_Regular Symbol(2wild)'!F$16,"",IF(D12=0,"",IF(OR(D12=$AG$1,D12=$AH$1,D13=$AG$1,D13=$AH$1,D14=$AG$1,D14=$AH$1,D15=$AG$1,D15=$AH$1,D16=$AG$1,D16=$AH$1),0,1)))</f>
        <v>1</v>
      </c>
      <c r="AJ12" s="3">
        <f>IF($A12&gt;='1125way_Regular Symbol(2wild)'!G$16,"",IF(E12=0,"",IF(OR(E12=$AG$1,E12=$AH$1,E13=$AG$1,E13=$AH$1,E14=$AG$1,E14=$AH$1,E15=$AG$1,E15=$AH$1,E16=$AG$1,E16=$AH$1),0,1)))</f>
        <v>1</v>
      </c>
      <c r="AK12" s="3">
        <f>IF($A12&gt;='1125way_Regular Symbol(2wild)'!H$16,"",IF(F12=0,"",IF(OR(F12=$AG$1,F12=$AH$1,F13=$AG$1,F13=$AH$1,F14=$AG$1,F14=$AH$1,F15=$AG$1,F15=$AH$1,F16=$AG$1,F16=$AH$1),0,1)))</f>
        <v>1</v>
      </c>
      <c r="AM12" s="344">
        <f>IF($A12&gt;='1125way_Regular Symbol(2wild)'!D$16,"",IF(B12=0,"",IF(OR(B12=$AM$1,B12=$AN$1,B13=$AM$1,B13=$AN$1,B14=$AM$1,B14=$AN$1),0,1)))</f>
        <v>0</v>
      </c>
      <c r="AN12" s="344">
        <f>IF($A12&gt;='1125way_Regular Symbol(2wild)'!E$16,"",IF(C12=0,"",IF(OR(C12=$AM$1,C12=$AN$1,C13=$AM$1,C13=$AN$1,C14=$AM$1,C14=$AN$1),0,1)))</f>
        <v>0</v>
      </c>
      <c r="AO12" s="3">
        <f>IF($A12&gt;='1125way_Regular Symbol(2wild)'!F$16,"",IF(D12=0,"",IF(OR(D12=$AM$1,D12=$AN$1,D13=$AM$1,D13=$AN$1,D14=$AM$1,D14=$AN$1,D15=$AM$1,D15=$AN$1,D16=$AM$1,D16=$AN$1),0,1)))</f>
        <v>0</v>
      </c>
      <c r="AP12" s="3">
        <f>IF($A12&gt;='1125way_Regular Symbol(2wild)'!G$16,"",IF(E12=0,"",IF(OR(E12=$AM$1,E12=$AN$1,E13=$AM$1,E13=$AN$1,E14=$AM$1,E14=$AN$1,E15=$AM$1,E15=$AN$1,E16=$AM$1,E16=$AN$1),0,1)))</f>
        <v>0</v>
      </c>
      <c r="AQ12" s="3">
        <f>IF($A12&gt;='1125way_Regular Symbol(2wild)'!H$16,"",IF(F12=0,"",IF(OR(F12=$AM$1,F12=$AN$1,F13=$AM$1,F13=$AN$1,F14=$AM$1,F14=$AN$1,F15=$AM$1,F15=$AN$1,F16=$AM$1,F16=$AN$1),0,1)))</f>
        <v>1</v>
      </c>
      <c r="AS12" s="344">
        <f>IF($A12&gt;='1125way_Regular Symbol(2wild)'!D$16,"",IF(B12=0,"",IF(OR(B12=$AM$1,B12=$AT$1,B13=$AM$1,B13=$AT$1,B14=$AM$1,B14=$AT$1),0,1)))</f>
        <v>1</v>
      </c>
      <c r="AT12" s="344">
        <f>IF($A12&gt;='1125way_Regular Symbol(2wild)'!E$16,"",IF(C12=0,"",IF(OR(C12=$AM$1,C12=$AT$1,C13=$AM$1,C13=$AT$1,C14=$AM$1,C14=$AT$1),0,1)))</f>
        <v>0</v>
      </c>
      <c r="AU12" s="3">
        <f>IF($A12&gt;='1125way_Regular Symbol(2wild)'!F$16,"",IF(D12=0,"",IF(OR(D12=$AM$1,D12=$AT$1,D13=$AM$1,D13=$AT$1,D14=$AM$1,D14=$AT$1,D15=$AM$1,D15=$AT$1,D16=$AM$1,D16=$AT$1),0,1)))</f>
        <v>1</v>
      </c>
      <c r="AV12" s="3">
        <f>IF($A12&gt;='1125way_Regular Symbol(2wild)'!G$16,"",IF(E12=0,"",IF(OR(E12=$AM$1,E12=$AT$1,E13=$AM$1,E13=$AT$1,E14=$AM$1,E14=$AT$1,E15=$AM$1,E15=$AT$1,E16=$AM$1,E16=$AT$1),0,1)))</f>
        <v>1</v>
      </c>
      <c r="AW12" s="3">
        <f>IF($A12&gt;='1125way_Regular Symbol(2wild)'!H$16,"",IF(F12=0,"",IF(OR(F12=$AM$1,F12=$AT$1,F13=$AM$1,F13=$AT$1,F14=$AM$1,F14=$AT$1,F15=$AM$1,F15=$AT$1,F16=$AM$1,F16=$AT$1),0,1)))</f>
        <v>1</v>
      </c>
      <c r="AY12" s="344">
        <f>IF($A12&gt;='1125way_Regular Symbol(2wild)'!D$16,"",IF(B12=0,"",IF(OR(B12=$AM$1,B12=$AZ$1,B13=$AM$1,B13=$AZ$1,B14=$AM$1,B14=$AZ$1),0,1)))</f>
        <v>1</v>
      </c>
      <c r="AZ12" s="344">
        <f>IF($A12&gt;='1125way_Regular Symbol(2wild)'!E$16,"",IF(C12=0,"",IF(OR(C12=$AM$1,C12=$AZ$1,C13=$AM$1,C13=$AZ$1,C14=$AM$1,C14=$AZ$1),0,1)))</f>
        <v>0</v>
      </c>
      <c r="BA12" s="3">
        <f>IF($A12&gt;='1125way_Regular Symbol(2wild)'!F$16,"",IF(D12=0,"",IF(OR(D12=$AM$1,D12=$AZ$1,D13=$AM$1,D13=$AZ$1,D14=$AM$1,D14=$AZ$1,D15=$AM$1,D15=$AZ$1,D16=$AM$1,D16=$AZ$1),0,1)))</f>
        <v>1</v>
      </c>
      <c r="BB12" s="3">
        <f>IF($A12&gt;='1125way_Regular Symbol(2wild)'!G$16,"",IF(E12=0,"",IF(OR(E12=$AM$1,E12=$AZ$1,E13=$AM$1,E13=$AZ$1,E14=$AM$1,E14=$AZ$1,E15=$AM$1,E15=$AZ$1,E16=$AM$1,E16=$AZ$1),0,1)))</f>
        <v>0</v>
      </c>
      <c r="BC12" s="3">
        <f>IF($A12&gt;='1125way_Regular Symbol(2wild)'!H$16,"",IF(F12=0,"",IF(OR(F12=$AM$1,F12=$AZ$1,F13=$AM$1,F13=$AZ$1,F14=$AM$1,F14=$AZ$1,F15=$AM$1,F15=$AZ$1,F16=$AM$1,F16=$AZ$1),0,1)))</f>
        <v>1</v>
      </c>
      <c r="BE12" s="344">
        <f>IF($A12&gt;='576way_Regular Symbol(2wild)'!D$16,"",IF(B12=0,"",IF(OR(B12=$AM$1,B12=$BF$1,B13=$AM$1,B13=$BF$1,B14=$AM$1,B14=$BF$1),0,1)))</f>
        <v>1</v>
      </c>
      <c r="BF12" s="344">
        <f>IF($A12&gt;='576way_Regular Symbol(2wild)'!E$16,"",IF(C12=0,"",IF(OR(C12=$AM$1,C12=$BF$1,C13=$AM$1,C13=$BF$1,C14=$AM$1,C14=$BF$1),0,1)))</f>
        <v>0</v>
      </c>
      <c r="BG12" s="3">
        <f>IF($A12&gt;='576way_Regular Symbol(2wild)'!F$16,"",IF(D12=0,"",IF(OR(D12=$AM$1,D12=$BF$1,D13=$AM$1,D13=$BF$1,D14=$AM$1,D14=$BF$1,D15=$AM$1,D15=$BF$1,D16=$AM$1,D16=$BF$1),0,1)))</f>
        <v>1</v>
      </c>
      <c r="BH12" s="3">
        <f>IF($A12&gt;='576way_Regular Symbol(2wild)'!G$16,"",IF(E12=0,"",IF(OR(E12=$AM$1,E12=$BF$1,E13=$AM$1,E13=$BF$1,E14=$AM$1,E14=$BF$1,E15=$AM$1,E15=$BF$1,E16=$AM$1,E16=$BF$1),0,1)))</f>
        <v>1</v>
      </c>
      <c r="BI12" s="3">
        <f>IF($A12&gt;='576way_Regular Symbol(2wild)'!H$16,"",IF(F12=0,"",IF(OR(F12=$AM$1,F12=$BF$1,F13=$AM$1,F13=$BF$1,F14=$AM$1,F14=$BF$1,F15=$AM$1,F15=$BF$1,F16=$AM$1,F16=$BF$1),0,1)))</f>
        <v>1</v>
      </c>
      <c r="BK12" s="344">
        <f>IF($A12&gt;='576way_Regular Symbol(2wild)'!D$16,"",IF(B12=0,"",IF(OR(B12=$AM$1,B12=$BL$1,B13=$AM$1,B13=$BL$1,B14=$AM$1,B14=$BL$1),0,1)))</f>
        <v>1</v>
      </c>
      <c r="BL12" s="344">
        <f>IF($A12&gt;='576way_Regular Symbol(2wild)'!E$16,"",IF(C12=0,"",IF(OR(C12=$AM$1,C12=$BL$1,C13=$AM$1,C13=$BL$1,C14=$AM$1,C14=$BL$1),0,1)))</f>
        <v>0</v>
      </c>
      <c r="BM12" s="3">
        <f>IF($A12&gt;='576way_Regular Symbol(2wild)'!F$16,"",IF(D12=0,"",IF(OR(D12=$AM$1,D12=$BL$1,D13=$AM$1,D13=$BL$1,D14=$AM$1,D14=$BL$1,D15=$AM$1,D15=$BL$1),0,1)))</f>
        <v>1</v>
      </c>
      <c r="BN12" s="3">
        <f>IF($A12&gt;='576way_Regular Symbol(2wild)'!G$16,"",IF(E12=0,"",IF(OR(E12=$AM$1,E12=$BL$1,E13=$AM$1,E13=$BL$1,E14=$AM$1,E14=$BL$1,E15=$AM$1,E15=$BL$1),0,1)))</f>
        <v>1</v>
      </c>
      <c r="BO12" s="3">
        <f>IF($A12&gt;='576way_Regular Symbol(2wild)'!H$16,"",IF(F12=0,"",IF(OR(F12=$AM$1,F12=$BL$1,F13=$AM$1,F13=$BL$1,F14=$AM$1,F14=$BL$1,F15=$AM$1,F15=$BL$1),0,1)))</f>
        <v>1</v>
      </c>
      <c r="BQ12" s="3">
        <f>IF($A12&gt;='1125way_Regular Symbol(2wild)'!D$16,"",IF(B12=0,"",IF(OR(B12=$BQ$1,B12=$BR$1,B13=$BQ$1,B13=$BR$1,B14=$BQ$1,B14=$BR$1),0,1)))</f>
        <v>1</v>
      </c>
      <c r="BR12" s="3">
        <f>IF($A12&gt;='1125way_Regular Symbol(2wild)'!E$16,"",IF(C12=0,"",IF(OR(C12=$BQ$1,C12=$BR$1,C13=$BQ$1,C13=$BR$1,C14=$BQ$1,C14=$BR$1),0,1)))</f>
        <v>0</v>
      </c>
      <c r="BS12" s="3">
        <f>IF($A12&gt;='1125way_Regular Symbol(2wild)'!F$16,"",IF(D12=0,"",IF(OR(D12=$BQ$1,D12=$BR$1,D13=$BQ$1,D13=$BR$1,D14=$BQ$1,D14=$BR$1,D15=$BQ$1,D15=$BR$1,D16=$BQ$1,D16=$BR$1),0,1)))</f>
        <v>1</v>
      </c>
      <c r="BT12" s="3">
        <f>IF($A12&gt;='1125way_Regular Symbol(2wild)'!G$16,"",IF(E12=0,"",IF(OR(E12=$BQ$1,E12=$BR$1,E13=$BQ$1,E13=$BR$1,E14=$BQ$1,E14=$BR$1,E15=$BQ$1,E15=$BR$1,E16=$BQ$1,E16=$BR$1),0,1)))</f>
        <v>1</v>
      </c>
      <c r="BU12" s="3">
        <f>IF($A12&gt;='1125way_Regular Symbol(2wild)'!H$16,"",IF(F12=0,"",IF(OR(F12=$BQ$1,F12=$BR$1,F13=$BQ$1,F13=$BR$1,F14=$BQ$1,F14=$BR$1,F15=$BQ$1,F15=$BR$1,F16=$BQ$1,F16=$BR$1),0,1)))</f>
        <v>1</v>
      </c>
      <c r="BW12" s="3">
        <f>IF($A12&gt;='1125way_Regular Symbol(2wild)'!D$16,"",IF(B12=0,"",IF(OR(B12=$BW$1,B13=$BW$1,B14=$BW$1,B12=$BX$1,B13=$BX$1,B14=$BX$1),0,1)))</f>
        <v>1</v>
      </c>
      <c r="BX12" s="3">
        <f>IF($A12&gt;='1125way_Regular Symbol(2wild)'!E$16,"",IF(C12=0,"",IF(OR(C12=$BW$1,C13=$BW$1,C14=$BW$1,C12=$BX$1,C13=$BX$1,C14=$BX$1),0,1)))</f>
        <v>0</v>
      </c>
      <c r="BY12" s="3">
        <f>IF($A12&gt;='1125way_Regular Symbol(2wild)'!F$16,"",IF(D12=0,"",IF(OR(D12=$BW$1,D13=$BW$1,D14=$BW$1,D12=$BX$1,D13=$BX$1,D14=$BX$1,D15=$BW$1,D15=$BX$1,D16=$BW$1,D16=$BX$1),0,1)))</f>
        <v>1</v>
      </c>
      <c r="BZ12" s="3">
        <f>IF($A12&gt;='1125way_Regular Symbol(2wild)'!G$16,"",IF(E12=0,"",IF(OR(E12=$BW$1,E13=$BW$1,E14=$BW$1,E12=$BX$1,E13=$BX$1,E14=$BX$1,E15=$BW$1,E15=$BX$1,E16=$BW$1,E16=$BX$1),0,1)))</f>
        <v>1</v>
      </c>
      <c r="CA12" s="3">
        <f>IF($A12&gt;='1125way_Regular Symbol(2wild)'!H$16,"",IF(F12=0,"",IF(OR(F12=$BW$1,F13=$BW$1,F14=$BW$1,F12=$BX$1,F13=$BX$1,F14=$BX$1,F15=$BW$1,F15=$BX$1,F16=$BW$1,F16=$BX$1),0,1)))</f>
        <v>1</v>
      </c>
      <c r="CC12" s="3">
        <f>IF($A12&gt;='1125way_Regular Symbol(2wild)'!D$16,"",IF(B12=0,"",IF(OR(B12=$BW$1,B13=$BW$1,B14=$BW$1,B12=$CD$1,B13=$CD$1,B14=$CD$1),0,1)))</f>
        <v>1</v>
      </c>
      <c r="CD12" s="3">
        <f>IF($A12&gt;='1125way_Regular Symbol(2wild)'!E$16,"",IF(C12=0,"",IF(OR(C12=$BW$1,C13=$BW$1,C14=$BW$1,C12=$CD$1,C13=$CD$1,C14=$CD$1),0,1)))</f>
        <v>0</v>
      </c>
      <c r="CE12" s="3">
        <f>IF($A12&gt;='1125way_Regular Symbol(2wild)'!F$16,"",IF(D12=0,"",IF(OR(D12=$BW$1,D13=$BW$1,D14=$BW$1,D12=$CD$1,D13=$CD$1,D14=$CD$1,D15=$BW$1,D15=$CD$1,D16=$BW$1,D16=$CD$1),0,1)))</f>
        <v>1</v>
      </c>
      <c r="CF12" s="3">
        <f>IF($A12&gt;='1125way_Regular Symbol(2wild)'!G$16,"",IF(E12=0,"",IF(OR(E12=$BW$1,E13=$BW$1,E14=$BW$1,E12=$CD$1,E13=$CD$1,E14=$CD$1,E15=$BW$1,E15=$CD$1,E16=$BW$1,E16=$CD$1),0,1)))</f>
        <v>0</v>
      </c>
      <c r="CG12" s="3">
        <f>IF($A12&gt;='1125way_Regular Symbol(2wild)'!H$16,"",IF(F12=0,"",IF(OR(F12=$BW$1,F13=$BW$1,F14=$BW$1,F12=$CD$1,F13=$CD$1,F14=$CD$1,F15=$BW$1,F15=$CD$1,F16=$BW$1,F16=$CD$1),0,1)))</f>
        <v>0</v>
      </c>
      <c r="CI12" s="3">
        <f>IF($A12&gt;='1125way_Regular Symbol(2wild)'!D$16,"",IF(B12=0,"",IF(OR(B12=$BW$1,B13=$BW$1,B14=$BW$1,B12=$CJ$1,B13=$CJ$1,B14=$CJ$1),0,1)))</f>
        <v>0</v>
      </c>
      <c r="CJ12" s="3">
        <f>IF($A12&gt;='1125way_Regular Symbol(2wild)'!E$16,"",IF(C12=0,"",IF(OR(C12=$BW$1,C13=$BW$1,C14=$BW$1,C12=$CJ$1,C13=$CJ$1,C14=$CJ$1),0,1)))</f>
        <v>0</v>
      </c>
      <c r="CK12" s="3">
        <f>IF($A12&gt;='1125way_Regular Symbol(2wild)'!F$16,"",IF(D12=0,"",IF(OR(D12=$BW$1,D13=$BW$1,D14=$BW$1,D12=$CJ$1,D13=$CJ$1,D14=$CJ$1,D15=$BW$1,D15=$CJ$1,D16=$BW$1,D16=$CJ$1),0,1)))</f>
        <v>1</v>
      </c>
      <c r="CL12" s="3">
        <f>IF($A12&gt;='1125way_Regular Symbol(2wild)'!G$16,"",IF(E12=0,"",IF(OR(E12=$BW$1,E13=$BW$1,E14=$BW$1,E12=$CJ$1,E13=$CJ$1,E14=$CJ$1,E15=$BW$1,E15=$CJ$1,E16=$BW$1,E16=$CJ$1),0,1)))</f>
        <v>1</v>
      </c>
      <c r="CM12" s="3">
        <f>IF($A12&gt;='1125way_Regular Symbol(2wild)'!H$16,"",IF(F12=0,"",IF(OR(F12=$BW$1,F13=$BW$1,F14=$BW$1,F12=$CJ$1,F13=$CJ$1,F14=$CJ$1,F15=$BW$1,F15=$CJ$1,F16=$BW$1,F16=$CJ$1),0,1)))</f>
        <v>0</v>
      </c>
      <c r="CO12" s="3">
        <f>IF($A12&gt;='1125way_Regular Symbol(2wild)'!D$16,"",IF(B12=0,"",IF(OR(B12=$BW$1,B13=$BW$1,B14=$BW$1,B12=$CP$1,B13=$CP$1,B14=$CP$1),0,1)))</f>
        <v>1</v>
      </c>
      <c r="CP12" s="3">
        <f>IF($A12&gt;='1125way_Regular Symbol(2wild)'!E$16,"",IF(C12=0,"",IF(OR(C12=$BW$1,C13=$BW$1,C14=$BW$1,C12=$CP$1,C13=$CP$1,C14=$CP$1),0,1)))</f>
        <v>0</v>
      </c>
      <c r="CQ12" s="3">
        <f>IF($A12&gt;='1125way_Regular Symbol(2wild)'!F$16,"",IF(D12=0,"",IF(OR(D12=$BW$1,D13=$BW$1,D14=$BW$1,D12=$CP$1,D13=$CP$1,D14=$CP$1,D15=$BW$1,D15=$CP$1,D16=$BW$1,D16=$CP$1),0,1)))</f>
        <v>0</v>
      </c>
      <c r="CR12" s="3">
        <f>IF($A12&gt;='1125way_Regular Symbol(2wild)'!G$16,"",IF(E12=0,"",IF(OR(E12=$BW$1,E13=$BW$1,E14=$BW$1,E12=$CP$1,E13=$CP$1,E14=$CP$1,E15=$BW$1,E15=$CP$1,E16=$BW$1,E16=$CP$1),0,1)))</f>
        <v>1</v>
      </c>
      <c r="CS12" s="3">
        <f>IF($A12&gt;='1125way_Regular Symbol(2wild)'!H$16,"",IF(F12=0,"",IF(OR(F12=$BW$1,F13=$BW$1,F14=$BW$1,F12=$CP$1,F13=$CP$1,F14=$CP$1,F15=$BW$1,F15=$CP$1,F16=$BW$1,F16=$CP$1),0,1)))</f>
        <v>0</v>
      </c>
      <c r="CU12" s="3">
        <f>IF($A12&gt;='1125way_Regular Symbol(2wild)'!D$16,"",IF(B12=0,"",IF(OR(B12=$BW$1,B13=$BW$1,B14=$BW$1,B12=$CV$1,B13=$CV$1,B14=$CV$1),0,1)))</f>
        <v>1</v>
      </c>
      <c r="CV12" s="3">
        <f>IF($A12&gt;='1125way_Regular Symbol(2wild)'!E$16,"",IF(C12=0,"",IF(OR(C12=$BW$1,C13=$BW$1,C14=$BW$1,C12=$CV$1,C13=$CV$1,C14=$CV$1),0,1)))</f>
        <v>0</v>
      </c>
      <c r="CW12" s="3">
        <f>IF($A12&gt;='1125way_Regular Symbol(2wild)'!F$16,"",IF(D12=0,"",IF(OR(D12=$BW$1,D13=$BW$1,D14=$BW$1,D12=$CV$1,D13=$CV$1,D14=$CV$1,D15=$BW$1,D15=$CV$1,D16=$BW$1,D16=$CV$1),0,1)))</f>
        <v>1</v>
      </c>
      <c r="CX12" s="3">
        <f>IF($A12&gt;='1125way_Regular Symbol(2wild)'!G$16,"",IF(E12=0,"",IF(OR(E12=$BW$1,E13=$BW$1,E14=$BW$1,E12=$CV$1,E13=$CV$1,E14=$CV$1,E15=$BW$1,E15=$CV$1,E16=$BW$1,E16=$CV$1),0,1)))</f>
        <v>1</v>
      </c>
      <c r="CY12" s="3">
        <f>IF($A12&gt;='1125way_Regular Symbol(2wild)'!H$16,"",IF(F12=0,"",IF(OR(F12=$BW$1,F13=$BW$1,F14=$BW$1,F12=$CV$1,F13=$CV$1,F14=$CV$1,F15=$BW$1,F15=$CV$1,F16=$BW$1,F16=$CV$1),0,1)))</f>
        <v>1</v>
      </c>
    </row>
    <row r="13" spans="1:103">
      <c r="A13" s="337">
        <f>IF('243way_Regular Symbol'!L12="","",'243way_Regular Symbol'!L12)</f>
        <v>9</v>
      </c>
      <c r="B13" s="191" t="str">
        <f>IF('576way_Regular Symbol(2wild)'!Q12="",
IF($A13-'576way_Regular Symbol(2wild)'!D$16&gt;='1125way_RegularＸ_W()'!B$2-1,"",VLOOKUP($A13-'243way_Regular Symbol'!D$16,'576way_Regular Symbol(2wild)'!$P$3:$U$99,'1125way_RegularＸ_W()'!B$3+1,FALSE)),
'576way_Regular Symbol(2wild)'!Q12)</f>
        <v>M1</v>
      </c>
      <c r="C13" s="191" t="str">
        <f>IF('576way_Regular Symbol(2wild)'!R12="",
IF($A13-'576way_Regular Symbol(2wild)'!E$16&gt;='1125way_RegularＸ_W()'!C$2-1,"",VLOOKUP($A13-'243way_Regular Symbol'!E$16,'576way_Regular Symbol(2wild)'!$P$3:$U$99,'1125way_RegularＸ_W()'!C$3+1,FALSE)),
'576way_Regular Symbol(2wild)'!R12)</f>
        <v>TE</v>
      </c>
      <c r="D13" s="191" t="str">
        <f>IF('576way_Regular Symbol(2wild)'!S12="",
IF($A13-'576way_Regular Symbol(2wild)'!F$16&gt;='1125way_RegularＸ_W()'!D$2-1,"",VLOOKUP($A13-'243way_Regular Symbol'!F$16,'576way_Regular Symbol(2wild)'!$P$3:$U$99,'1125way_RegularＸ_W()'!D$3+1,FALSE)),
'576way_Regular Symbol(2wild)'!S12)</f>
        <v>S1</v>
      </c>
      <c r="E13" s="191" t="str">
        <f>IF('576way_Regular Symbol(2wild)'!T12="",
IF($A13-'576way_Regular Symbol(2wild)'!G$16&gt;='1125way_RegularＸ_W()'!E$2-1,"",VLOOKUP($A13-'243way_Regular Symbol'!G$16,'576way_Regular Symbol(2wild)'!$P$3:$U$99,'1125way_RegularＸ_W()'!E$3+1,FALSE)),
'576way_Regular Symbol(2wild)'!T12)</f>
        <v>M5</v>
      </c>
      <c r="F13" s="191" t="str">
        <f>IF('576way_Regular Symbol(2wild)'!U12="",
IF($A13-'576way_Regular Symbol(2wild)'!H$16&gt;='1125way_RegularＸ_W()'!F$2-1,"",VLOOKUP($A13-'243way_Regular Symbol'!H$16,'576way_Regular Symbol(2wild)'!$P$3:$U$99,'1125way_RegularＸ_W()'!F$3+1,FALSE)),
'576way_Regular Symbol(2wild)'!U12)</f>
        <v>TE</v>
      </c>
      <c r="H13" s="352" t="s">
        <v>186</v>
      </c>
      <c r="I13" s="3">
        <f>SUM(CO4:CO100)</f>
        <v>46</v>
      </c>
      <c r="J13" s="3">
        <f t="shared" ref="J13:M13" si="26">SUM(CP4:CP100)</f>
        <v>62</v>
      </c>
      <c r="K13" s="3">
        <f t="shared" si="26"/>
        <v>34</v>
      </c>
      <c r="L13" s="3">
        <f t="shared" si="26"/>
        <v>46</v>
      </c>
      <c r="M13" s="3">
        <f t="shared" si="26"/>
        <v>39</v>
      </c>
      <c r="N13" s="363">
        <f t="shared" si="18"/>
        <v>9</v>
      </c>
      <c r="O13" s="344">
        <f>IF($A13&gt;='1125way_Regular Symbol(2wild)'!D$16,"",IF(B13="","",IF(OR(B13=$O$1,B13=$P$1,B14=$O$1,B14=$P$1,B15=$O$1,B15=$P$1),0,1)))</f>
        <v>0</v>
      </c>
      <c r="P13" s="344">
        <f>IF($A13&gt;='1125way_Regular Symbol(2wild)'!E$16,"",IF(C13="","",IF(OR(C13=$O$1,C13=$P$1,C14=$O$1,C14=$P$1,C15=$O$1,C15=$P$1),0,1)))</f>
        <v>1</v>
      </c>
      <c r="Q13" s="344">
        <f>IF($A13&gt;='1125way_Regular Symbol(2wild)'!F$16,"",IF(D13="","",IF(OR(D13=$O$1,D13=$P$1,D14=$O$1,D14=$P$1,D15=$O$1,D15=$P$1,D16=$O$1,D16=$P$1,D17=$O$1,D17=$P$1),0,1)))</f>
        <v>0</v>
      </c>
      <c r="R13" s="344">
        <f>IF($A13&gt;='1125way_Regular Symbol(2wild)'!G$16,"",IF(E13="","",IF(OR(E13=$O$1,E13=$P$1,E14=$O$1,E14=$P$1,E15=$O$1,E15=$P$1,E16=$O$1,E16=$P$1,E17=$O$1,E17=$P$1),0,1)))</f>
        <v>0</v>
      </c>
      <c r="S13" s="344">
        <f>IF($A13&gt;='1125way_Regular Symbol(2wild)'!H$16,"",IF(F13="","",IF(OR(F13=$O$1,F13=$P$1,F14=$O$1,F14=$P$1,F15=$O$1,F15=$P$1,F16=$O$1,F16=$P$1,F17=$O$1,F17=$P$1),0,1)))</f>
        <v>1</v>
      </c>
      <c r="U13" s="344">
        <f>IF($A13&gt;='1125way_Regular Symbol(2wild)'!D$16,"",IF(B13=0,"",IF(OR(B13=$U$1,B13=$V$1,B14=$U$1,B14=$V$1,B15=$U$1,B15=$V$1),0,1)))</f>
        <v>1</v>
      </c>
      <c r="V13" s="344">
        <f>IF($A13&gt;='1125way_Regular Symbol(2wild)'!E$16,"",IF(C13=0,"",IF(OR(C13=$U$1,C13=$V$1,C14=$U$1,C14=$V$1,C15=$U$1,C15=$V$1),0,1)))</f>
        <v>1</v>
      </c>
      <c r="W13" s="3">
        <f>IF($A13&gt;='1125way_Regular Symbol(2wild)'!F$16,"",IF(D13=0,"",IF(OR(D13=$U$1,D13=$V$1,D14=$U$1,D14=$V$1,D15=$U$1,D15=$V$1,D16=$U$1,D16=$V$1,D17=$U$1,D17=$V$1),0,1)))</f>
        <v>1</v>
      </c>
      <c r="X13" s="3">
        <f>IF($A13&gt;='1125way_Regular Symbol(2wild)'!G$16,"",IF(E13=0,"",IF(OR(E13=$U$1,E13=$V$1,E14=$U$1,E14=$V$1,E15=$U$1,E15=$V$1,E16=$U$1,E16=$V$1,E17=$U$1,E17=$V$1),0,1)))</f>
        <v>1</v>
      </c>
      <c r="Y13" s="3">
        <f>IF($A13&gt;='1125way_Regular Symbol(2wild)'!H$16,"",IF(F13=0,"",IF(OR(F13=$U$1,F13=$V$1,F14=$U$1,F14=$V$1,F15=$U$1,F15=$V$1,F16=$U$1,F16=$V$1,F17=$U$1,F17=$V$1),0,1)))</f>
        <v>1</v>
      </c>
      <c r="AA13" s="344">
        <f>IF($A13&gt;='1125way_Regular Symbol(2wild)'!D$16,"",IF(B13=0,"",IF(OR(B13=$AA$1,B13=$AB$1,B14=$AA$1,B14=$AB$1,B15=$AA$1,,B15=$AB$1),0,1)))</f>
        <v>1</v>
      </c>
      <c r="AB13" s="344">
        <f>IF($A13&gt;='1125way_Regular Symbol(2wild)'!E$16,"",IF(C13=0,"",IF(OR(C13=$AA$1,C13=$AB$1,C14=$AA$1,C14=$AB$1,C15=$AA$1,,C15=$AB$1),0,1)))</f>
        <v>1</v>
      </c>
      <c r="AC13" s="3">
        <f>IF($A13&gt;='1125way_Regular Symbol(2wild)'!F$16,"",IF(D13=0,"",IF(OR(D13=$AA$1,D13=$AB$1,D14=$AA$1,D14=$AB$1,D15=$AA$1,D15=$AB$1,D16=$AA$1,D16=$AB$1,D17=$AA$1,D17=$AB$1),0,1)))</f>
        <v>0</v>
      </c>
      <c r="AD13" s="3">
        <f>IF($A13&gt;='1125way_Regular Symbol(2wild)'!G$16,"",IF(E13=0,"",IF(OR(E13=$AA$1,E13=$AB$1,E14=$AA$1,E14=$AB$1,E15=$AA$1,E15=$AB$1,E16=$AA$1,E16=$AB$1,E17=$AA$1,E17=$AB$1),0,1)))</f>
        <v>1</v>
      </c>
      <c r="AE13" s="3">
        <f>IF($A13&gt;='1125way_Regular Symbol(2wild)'!H$16,"",IF(F13=0,"",IF(OR(F13=$AA$1,F13=$AB$1,F14=$AA$1,F14=$AB$1,F15=$AA$1,F15=$AB$1,F16=$AA$1,F16=$AB$1,F17=$AA$1,F17=$AB$1),0,1)))</f>
        <v>1</v>
      </c>
      <c r="AG13" s="344">
        <f>IF($A13&gt;='1125way_Regular Symbol(2wild)'!D$16,"",IF(B13=0,"",IF(OR(B13=$AG$1,B13=$AH$1,B14=$AG$1,B14=$AH$1,B15=$AG$1,B15=$AH$1),0,1)))</f>
        <v>1</v>
      </c>
      <c r="AH13" s="344">
        <f>IF($A13&gt;='1125way_Regular Symbol(2wild)'!E$16,"",IF(C13=0,"",IF(OR(C13=$AG$1,C13=$AH$1,C14=$AG$1,C14=$AH$1,C15=$AG$1,C15=$AH$1),0,1)))</f>
        <v>1</v>
      </c>
      <c r="AI13" s="3">
        <f>IF($A13&gt;='1125way_Regular Symbol(2wild)'!F$16,"",IF(D13=0,"",IF(OR(D13=$AG$1,D13=$AH$1,D14=$AG$1,D14=$AH$1,D15=$AG$1,D15=$AH$1,D16=$AG$1,D16=$AH$1,D17=$AG$1,D17=$AH$1),0,1)))</f>
        <v>1</v>
      </c>
      <c r="AJ13" s="3">
        <f>IF($A13&gt;='1125way_Regular Symbol(2wild)'!G$16,"",IF(E13=0,"",IF(OR(E13=$AG$1,E13=$AH$1,E14=$AG$1,E14=$AH$1,E15=$AG$1,E15=$AH$1,E16=$AG$1,E16=$AH$1,E17=$AG$1,E17=$AH$1),0,1)))</f>
        <v>1</v>
      </c>
      <c r="AK13" s="3">
        <f>IF($A13&gt;='1125way_Regular Symbol(2wild)'!H$16,"",IF(F13=0,"",IF(OR(F13=$AG$1,F13=$AH$1,F14=$AG$1,F14=$AH$1,F15=$AG$1,F15=$AH$1,F16=$AG$1,F16=$AH$1,F17=$AG$1,F17=$AH$1),0,1)))</f>
        <v>1</v>
      </c>
      <c r="AM13" s="344">
        <f>IF($A13&gt;='1125way_Regular Symbol(2wild)'!D$16,"",IF(B13=0,"",IF(OR(B13=$AM$1,B13=$AN$1,B14=$AM$1,B14=$AN$1,B15=$AM$1,B15=$AN$1),0,1)))</f>
        <v>0</v>
      </c>
      <c r="AN13" s="344">
        <f>IF($A13&gt;='1125way_Regular Symbol(2wild)'!E$16,"",IF(C13=0,"",IF(OR(C13=$AM$1,C13=$AN$1,C14=$AM$1,C14=$AN$1,C15=$AM$1,C15=$AN$1),0,1)))</f>
        <v>1</v>
      </c>
      <c r="AO13" s="3">
        <f>IF($A13&gt;='1125way_Regular Symbol(2wild)'!F$16,"",IF(D13=0,"",IF(OR(D13=$AM$1,D13=$AN$1,D14=$AM$1,D14=$AN$1,D15=$AM$1,D15=$AN$1,D16=$AM$1,D16=$AN$1,D17=$AM$1,D17=$AN$1),0,1)))</f>
        <v>0</v>
      </c>
      <c r="AP13" s="3">
        <f>IF($A13&gt;='1125way_Regular Symbol(2wild)'!G$16,"",IF(E13=0,"",IF(OR(E13=$AM$1,E13=$AN$1,E14=$AM$1,E14=$AN$1,E15=$AM$1,E15=$AN$1,E16=$AM$1,E16=$AN$1,E17=$AM$1,E17=$AN$1),0,1)))</f>
        <v>0</v>
      </c>
      <c r="AQ13" s="3">
        <f>IF($A13&gt;='1125way_Regular Symbol(2wild)'!H$16,"",IF(F13=0,"",IF(OR(F13=$AM$1,F13=$AN$1,F14=$AM$1,F14=$AN$1,F15=$AM$1,F15=$AN$1,F16=$AM$1,F16=$AN$1,F17=$AM$1,F17=$AN$1),0,1)))</f>
        <v>1</v>
      </c>
      <c r="AS13" s="344">
        <f>IF($A13&gt;='1125way_Regular Symbol(2wild)'!D$16,"",IF(B13=0,"",IF(OR(B13=$AM$1,B13=$AT$1,B14=$AM$1,B14=$AT$1,B15=$AM$1,B15=$AT$1),0,1)))</f>
        <v>1</v>
      </c>
      <c r="AT13" s="344">
        <f>IF($A13&gt;='1125way_Regular Symbol(2wild)'!E$16,"",IF(C13=0,"",IF(OR(C13=$AM$1,C13=$AT$1,C14=$AM$1,C14=$AT$1,C15=$AM$1,C15=$AT$1),0,1)))</f>
        <v>1</v>
      </c>
      <c r="AU13" s="3">
        <f>IF($A13&gt;='1125way_Regular Symbol(2wild)'!F$16,"",IF(D13=0,"",IF(OR(D13=$AM$1,D13=$AT$1,D14=$AM$1,D14=$AT$1,D15=$AM$1,D15=$AT$1,D16=$AM$1,D16=$AT$1,D17=$AM$1,D17=$AT$1),0,1)))</f>
        <v>1</v>
      </c>
      <c r="AV13" s="3">
        <f>IF($A13&gt;='1125way_Regular Symbol(2wild)'!G$16,"",IF(E13=0,"",IF(OR(E13=$AM$1,E13=$AT$1,E14=$AM$1,E14=$AT$1,E15=$AM$1,E15=$AT$1,E16=$AM$1,E16=$AT$1,E17=$AM$1,E17=$AT$1),0,1)))</f>
        <v>1</v>
      </c>
      <c r="AW13" s="3">
        <f>IF($A13&gt;='1125way_Regular Symbol(2wild)'!H$16,"",IF(F13=0,"",IF(OR(F13=$AM$1,F13=$AT$1,F14=$AM$1,F14=$AT$1,F15=$AM$1,F15=$AT$1,F16=$AM$1,F16=$AT$1,F17=$AM$1,F17=$AT$1),0,1)))</f>
        <v>1</v>
      </c>
      <c r="AY13" s="344">
        <f>IF($A13&gt;='1125way_Regular Symbol(2wild)'!D$16,"",IF(B13=0,"",IF(OR(B13=$AM$1,B13=$AZ$1,B14=$AM$1,B14=$AZ$1,B15=$AM$1,B15=$AZ$1),0,1)))</f>
        <v>1</v>
      </c>
      <c r="AZ13" s="344">
        <f>IF($A13&gt;='1125way_Regular Symbol(2wild)'!E$16,"",IF(C13=0,"",IF(OR(C13=$AM$1,C13=$AZ$1,C14=$AM$1,C14=$AZ$1,C15=$AM$1,C15=$AZ$1),0,1)))</f>
        <v>1</v>
      </c>
      <c r="BA13" s="3">
        <f>IF($A13&gt;='1125way_Regular Symbol(2wild)'!F$16,"",IF(D13=0,"",IF(OR(D13=$AM$1,D13=$AZ$1,D14=$AM$1,D14=$AZ$1,D15=$AM$1,D15=$AZ$1,D16=$AM$1,D16=$AZ$1,D17=$AM$1,D17=$AZ$1),0,1)))</f>
        <v>1</v>
      </c>
      <c r="BB13" s="3">
        <f>IF($A13&gt;='1125way_Regular Symbol(2wild)'!G$16,"",IF(E13=0,"",IF(OR(E13=$AM$1,E13=$AZ$1,E14=$AM$1,E14=$AZ$1,E15=$AM$1,E15=$AZ$1,E16=$AM$1,E16=$AZ$1,E17=$AM$1,E17=$AZ$1),0,1)))</f>
        <v>0</v>
      </c>
      <c r="BC13" s="3">
        <f>IF($A13&gt;='1125way_Regular Symbol(2wild)'!H$16,"",IF(F13=0,"",IF(OR(F13=$AM$1,F13=$AZ$1,F14=$AM$1,F14=$AZ$1,F15=$AM$1,F15=$AZ$1,F16=$AM$1,F16=$AZ$1,F17=$AM$1,F17=$AZ$1),0,1)))</f>
        <v>1</v>
      </c>
      <c r="BE13" s="344">
        <f>IF($A13&gt;='576way_Regular Symbol(2wild)'!D$16,"",IF(B13=0,"",IF(OR(B13=$AM$1,B13=$BF$1,B14=$AM$1,B14=$BF$1,B15=$AM$1,B15=$BF$1),0,1)))</f>
        <v>1</v>
      </c>
      <c r="BF13" s="344">
        <f>IF($A13&gt;='576way_Regular Symbol(2wild)'!E$16,"",IF(C13=0,"",IF(OR(C13=$AM$1,C13=$BF$1,C14=$AM$1,C14=$BF$1,C15=$AM$1,C15=$BF$1),0,1)))</f>
        <v>1</v>
      </c>
      <c r="BG13" s="3">
        <f>IF($A13&gt;='576way_Regular Symbol(2wild)'!F$16,"",IF(D13=0,"",IF(OR(D13=$AM$1,D13=$BF$1,D14=$AM$1,D14=$BF$1,D15=$AM$1,D15=$BF$1,D16=$AM$1,D16=$BF$1,D17=$AM$1,D17=$BF$1),0,1)))</f>
        <v>1</v>
      </c>
      <c r="BH13" s="3">
        <f>IF($A13&gt;='576way_Regular Symbol(2wild)'!G$16,"",IF(E13=0,"",IF(OR(E13=$AM$1,E13=$BF$1,E14=$AM$1,E14=$BF$1,E15=$AM$1,E15=$BF$1,E16=$AM$1,E16=$BF$1,E17=$AM$1,E17=$BF$1),0,1)))</f>
        <v>1</v>
      </c>
      <c r="BI13" s="3">
        <f>IF($A13&gt;='576way_Regular Symbol(2wild)'!H$16,"",IF(F13=0,"",IF(OR(F13=$AM$1,F13=$BF$1,F14=$AM$1,F14=$BF$1,F15=$AM$1,F15=$BF$1,F16=$AM$1,F16=$BF$1,F17=$AM$1,F17=$BF$1),0,1)))</f>
        <v>1</v>
      </c>
      <c r="BK13" s="344">
        <f>IF($A13&gt;='576way_Regular Symbol(2wild)'!D$16,"",IF(B13=0,"",IF(OR(B13=$AM$1,B13=$BL$1,B14=$AM$1,B14=$BL$1,B15=$AM$1,B15=$BL$1),0,1)))</f>
        <v>1</v>
      </c>
      <c r="BL13" s="344">
        <f>IF($A13&gt;='576way_Regular Symbol(2wild)'!E$16,"",IF(C13=0,"",IF(OR(C13=$AM$1,C13=$BL$1,C14=$AM$1,C14=$BL$1,C15=$AM$1,C15=$BL$1),0,1)))</f>
        <v>1</v>
      </c>
      <c r="BM13" s="3">
        <f>IF($A13&gt;='576way_Regular Symbol(2wild)'!F$16,"",IF(D13=0,"",IF(OR(D13=$AM$1,D13=$BL$1,D14=$AM$1,D14=$BL$1,D15=$AM$1,D15=$BL$1,D16=$AM$1,D16=$BL$1),0,1)))</f>
        <v>1</v>
      </c>
      <c r="BN13" s="3">
        <f>IF($A13&gt;='576way_Regular Symbol(2wild)'!G$16,"",IF(E13=0,"",IF(OR(E13=$AM$1,E13=$BL$1,E14=$AM$1,E14=$BL$1,E15=$AM$1,E15=$BL$1,E16=$AM$1,E16=$BL$1),0,1)))</f>
        <v>1</v>
      </c>
      <c r="BO13" s="3">
        <f>IF($A13&gt;='576way_Regular Symbol(2wild)'!H$16,"",IF(F13=0,"",IF(OR(F13=$AM$1,F13=$BL$1,F14=$AM$1,F14=$BL$1,F15=$AM$1,F15=$BL$1,F16=$AM$1,F16=$BL$1),0,1)))</f>
        <v>1</v>
      </c>
      <c r="BQ13" s="3">
        <f>IF($A13&gt;='1125way_Regular Symbol(2wild)'!D$16,"",IF(B13=0,"",IF(OR(B13=$BQ$1,B13=$BR$1,B14=$BQ$1,B14=$BR$1,B15=$BQ$1,B15=$BR$1),0,1)))</f>
        <v>1</v>
      </c>
      <c r="BR13" s="3">
        <f>IF($A13&gt;='1125way_Regular Symbol(2wild)'!E$16,"",IF(C13=0,"",IF(OR(C13=$BQ$1,C13=$BR$1,C14=$BQ$1,C14=$BR$1,C15=$BQ$1,C15=$BR$1),0,1)))</f>
        <v>1</v>
      </c>
      <c r="BS13" s="3">
        <f>IF($A13&gt;='1125way_Regular Symbol(2wild)'!F$16,"",IF(D13=0,"",IF(OR(D13=$BQ$1,D13=$BR$1,D14=$BQ$1,D14=$BR$1,D15=$BQ$1,D15=$BR$1,D16=$BQ$1,D16=$BR$1,D17=$BQ$1,D17=$BR$1),0,1)))</f>
        <v>1</v>
      </c>
      <c r="BT13" s="3">
        <f>IF($A13&gt;='1125way_Regular Symbol(2wild)'!G$16,"",IF(E13=0,"",IF(OR(E13=$BQ$1,E13=$BR$1,E14=$BQ$1,E14=$BR$1,E15=$BQ$1,E15=$BR$1,E16=$BQ$1,E16=$BR$1,E17=$BQ$1,E17=$BR$1),0,1)))</f>
        <v>1</v>
      </c>
      <c r="BU13" s="3">
        <f>IF($A13&gt;='1125way_Regular Symbol(2wild)'!H$16,"",IF(F13=0,"",IF(OR(F13=$BQ$1,F13=$BR$1,F14=$BQ$1,F14=$BR$1,F15=$BQ$1,F15=$BR$1,F16=$BQ$1,F16=$BR$1,F17=$BQ$1,F17=$BR$1),0,1)))</f>
        <v>1</v>
      </c>
      <c r="BW13" s="3">
        <f>IF($A13&gt;='1125way_Regular Symbol(2wild)'!D$16,"",IF(B13=0,"",IF(OR(B13=$BW$1,B14=$BW$1,B15=$BW$1,B13=$BX$1,B14=$BX$1,B15=$BX$1),0,1)))</f>
        <v>1</v>
      </c>
      <c r="BX13" s="3">
        <f>IF($A13&gt;='1125way_Regular Symbol(2wild)'!E$16,"",IF(C13=0,"",IF(OR(C13=$BW$1,C14=$BW$1,C15=$BW$1,C13=$BX$1,C14=$BX$1,C15=$BX$1),0,1)))</f>
        <v>0</v>
      </c>
      <c r="BY13" s="3">
        <f>IF($A13&gt;='1125way_Regular Symbol(2wild)'!F$16,"",IF(D13=0,"",IF(OR(D13=$BW$1,D14=$BW$1,D15=$BW$1,D13=$BX$1,D14=$BX$1,D15=$BX$1,D16=$BW$1,D16=$BX$1,D17=$BW$1,D17=$BX$1),0,1)))</f>
        <v>1</v>
      </c>
      <c r="BZ13" s="3">
        <f>IF($A13&gt;='1125way_Regular Symbol(2wild)'!G$16,"",IF(E13=0,"",IF(OR(E13=$BW$1,E14=$BW$1,E15=$BW$1,E13=$BX$1,E14=$BX$1,E15=$BX$1,E16=$BW$1,E16=$BX$1,E17=$BW$1,E17=$BX$1),0,1)))</f>
        <v>1</v>
      </c>
      <c r="CA13" s="3">
        <f>IF($A13&gt;='1125way_Regular Symbol(2wild)'!H$16,"",IF(F13=0,"",IF(OR(F13=$BW$1,F14=$BW$1,F15=$BW$1,F13=$BX$1,F14=$BX$1,F15=$BX$1,F16=$BW$1,F16=$BX$1,F17=$BW$1,F17=$BX$1),0,1)))</f>
        <v>1</v>
      </c>
      <c r="CC13" s="3">
        <f>IF($A13&gt;='1125way_Regular Symbol(2wild)'!D$16,"",IF(B13=0,"",IF(OR(B13=$BW$1,B14=$BW$1,B15=$BW$1,B13=$CD$1,B14=$CD$1,B15=$CD$1),0,1)))</f>
        <v>0</v>
      </c>
      <c r="CD13" s="3">
        <f>IF($A13&gt;='1125way_Regular Symbol(2wild)'!E$16,"",IF(C13=0,"",IF(OR(C13=$BW$1,C14=$BW$1,C15=$BW$1,C13=$CD$1,C14=$CD$1,C15=$CD$1),0,1)))</f>
        <v>1</v>
      </c>
      <c r="CE13" s="3">
        <f>IF($A13&gt;='1125way_Regular Symbol(2wild)'!F$16,"",IF(D13=0,"",IF(OR(D13=$BW$1,D14=$BW$1,D15=$BW$1,D13=$CD$1,D14=$CD$1,D15=$CD$1,D16=$BW$1,D16=$CD$1,D17=$BW$1,D17=$CD$1),0,1)))</f>
        <v>1</v>
      </c>
      <c r="CF13" s="3">
        <f>IF($A13&gt;='1125way_Regular Symbol(2wild)'!G$16,"",IF(E13=0,"",IF(OR(E13=$BW$1,E14=$BW$1,E15=$BW$1,E13=$CD$1,E14=$CD$1,E15=$CD$1,E16=$BW$1,E16=$CD$1,E17=$BW$1,E17=$CD$1),0,1)))</f>
        <v>1</v>
      </c>
      <c r="CG13" s="3">
        <f>IF($A13&gt;='1125way_Regular Symbol(2wild)'!H$16,"",IF(F13=0,"",IF(OR(F13=$BW$1,F14=$BW$1,F15=$BW$1,F13=$CD$1,F14=$CD$1,F15=$CD$1,F16=$BW$1,F16=$CD$1,F17=$BW$1,F17=$CD$1),0,1)))</f>
        <v>0</v>
      </c>
      <c r="CI13" s="3">
        <f>IF($A13&gt;='1125way_Regular Symbol(2wild)'!D$16,"",IF(B13=0,"",IF(OR(B13=$BW$1,B14=$BW$1,B15=$BW$1,B13=$CJ$1,B14=$CJ$1,B15=$CJ$1),0,1)))</f>
        <v>1</v>
      </c>
      <c r="CJ13" s="3">
        <f>IF($A13&gt;='1125way_Regular Symbol(2wild)'!E$16,"",IF(C13=0,"",IF(OR(C13=$BW$1,C14=$BW$1,C15=$BW$1,C13=$CJ$1,C14=$CJ$1,C15=$CJ$1),0,1)))</f>
        <v>0</v>
      </c>
      <c r="CK13" s="3">
        <f>IF($A13&gt;='1125way_Regular Symbol(2wild)'!F$16,"",IF(D13=0,"",IF(OR(D13=$BW$1,D14=$BW$1,D15=$BW$1,D13=$CJ$1,D14=$CJ$1,D15=$CJ$1,D16=$BW$1,D16=$CJ$1,D17=$BW$1,D17=$CJ$1),0,1)))</f>
        <v>1</v>
      </c>
      <c r="CL13" s="3">
        <f>IF($A13&gt;='1125way_Regular Symbol(2wild)'!G$16,"",IF(E13=0,"",IF(OR(E13=$BW$1,E14=$BW$1,E15=$BW$1,E13=$CJ$1,E14=$CJ$1,E15=$CJ$1,E16=$BW$1,E16=$CJ$1,E17=$BW$1,E17=$CJ$1),0,1)))</f>
        <v>1</v>
      </c>
      <c r="CM13" s="3">
        <f>IF($A13&gt;='1125way_Regular Symbol(2wild)'!H$16,"",IF(F13=0,"",IF(OR(F13=$BW$1,F14=$BW$1,F15=$BW$1,F13=$CJ$1,F14=$CJ$1,F15=$CJ$1,F16=$BW$1,F16=$CJ$1,F17=$BW$1,F17=$CJ$1),0,1)))</f>
        <v>0</v>
      </c>
      <c r="CO13" s="3">
        <f>IF($A13&gt;='1125way_Regular Symbol(2wild)'!D$16,"",IF(B13=0,"",IF(OR(B13=$BW$1,B14=$BW$1,B15=$BW$1,B13=$CP$1,B14=$CP$1,B15=$CP$1),0,1)))</f>
        <v>1</v>
      </c>
      <c r="CP13" s="3">
        <f>IF($A13&gt;='1125way_Regular Symbol(2wild)'!E$16,"",IF(C13=0,"",IF(OR(C13=$BW$1,C14=$BW$1,C15=$BW$1,C13=$CP$1,C14=$CP$1,C15=$CP$1),0,1)))</f>
        <v>0</v>
      </c>
      <c r="CQ13" s="3">
        <f>IF($A13&gt;='1125way_Regular Symbol(2wild)'!F$16,"",IF(D13=0,"",IF(OR(D13=$BW$1,D14=$BW$1,D15=$BW$1,D13=$CP$1,D14=$CP$1,D15=$CP$1,D16=$BW$1,D16=$CP$1,D17=$BW$1,D17=$CP$1),0,1)))</f>
        <v>1</v>
      </c>
      <c r="CR13" s="3">
        <f>IF($A13&gt;='1125way_Regular Symbol(2wild)'!G$16,"",IF(E13=0,"",IF(OR(E13=$BW$1,E14=$BW$1,E15=$BW$1,E13=$CP$1,E14=$CP$1,E15=$CP$1,E16=$BW$1,E16=$CP$1,E17=$BW$1,E17=$CP$1),0,1)))</f>
        <v>1</v>
      </c>
      <c r="CS13" s="3">
        <f>IF($A13&gt;='1125way_Regular Symbol(2wild)'!H$16,"",IF(F13=0,"",IF(OR(F13=$BW$1,F14=$BW$1,F15=$BW$1,F13=$CP$1,F14=$CP$1,F15=$CP$1,F16=$BW$1,F16=$CP$1,F17=$BW$1,F17=$CP$1),0,1)))</f>
        <v>0</v>
      </c>
      <c r="CU13" s="3">
        <f>IF($A13&gt;='1125way_Regular Symbol(2wild)'!D$16,"",IF(B13=0,"",IF(OR(B13=$BW$1,B14=$BW$1,B15=$BW$1,B13=$CV$1,B14=$CV$1,B15=$CV$1),0,1)))</f>
        <v>1</v>
      </c>
      <c r="CV13" s="3">
        <f>IF($A13&gt;='1125way_Regular Symbol(2wild)'!E$16,"",IF(C13=0,"",IF(OR(C13=$BW$1,C14=$BW$1,C15=$BW$1,C13=$CV$1,C14=$CV$1,C15=$CV$1),0,1)))</f>
        <v>1</v>
      </c>
      <c r="CW13" s="3">
        <f>IF($A13&gt;='1125way_Regular Symbol(2wild)'!F$16,"",IF(D13=0,"",IF(OR(D13=$BW$1,D14=$BW$1,D15=$BW$1,D13=$CV$1,D14=$CV$1,D15=$CV$1,D16=$BW$1,D16=$CV$1,D17=$BW$1,D17=$CV$1),0,1)))</f>
        <v>1</v>
      </c>
      <c r="CX13" s="3">
        <f>IF($A13&gt;='1125way_Regular Symbol(2wild)'!G$16,"",IF(E13=0,"",IF(OR(E13=$BW$1,E14=$BW$1,E15=$BW$1,E13=$CV$1,E14=$CV$1,E15=$CV$1,E16=$BW$1,E16=$CV$1,E17=$BW$1,E17=$CV$1),0,1)))</f>
        <v>1</v>
      </c>
      <c r="CY13" s="3">
        <f>IF($A13&gt;='1125way_Regular Symbol(2wild)'!H$16,"",IF(F13=0,"",IF(OR(F13=$BW$1,F14=$BW$1,F15=$BW$1,F13=$CV$1,F14=$CV$1,F15=$CV$1,F16=$BW$1,F16=$CV$1,F17=$BW$1,F17=$CV$1),0,1)))</f>
        <v>1</v>
      </c>
    </row>
    <row r="14" spans="1:103" ht="16" thickBot="1">
      <c r="A14" s="337">
        <f>IF('243way_Regular Symbol'!L13="","",'243way_Regular Symbol'!L13)</f>
        <v>10</v>
      </c>
      <c r="B14" s="191" t="str">
        <f>IF('576way_Regular Symbol(2wild)'!Q13="",
IF($A14-'576way_Regular Symbol(2wild)'!D$16&gt;='1125way_RegularＸ_W()'!B$2-1,"",VLOOKUP($A14-'243way_Regular Symbol'!D$16,'576way_Regular Symbol(2wild)'!$P$3:$U$99,'1125way_RegularＸ_W()'!B$3+1,FALSE)),
'576way_Regular Symbol(2wild)'!Q13)</f>
        <v>M5</v>
      </c>
      <c r="C14" s="191" t="str">
        <f>IF('576way_Regular Symbol(2wild)'!R13="",
IF($A14-'576way_Regular Symbol(2wild)'!E$16&gt;='1125way_RegularＸ_W()'!C$2-1,"",VLOOKUP($A14-'243way_Regular Symbol'!E$16,'576way_Regular Symbol(2wild)'!$P$3:$U$99,'1125way_RegularＸ_W()'!C$3+1,FALSE)),
'576way_Regular Symbol(2wild)'!R13)</f>
        <v>K</v>
      </c>
      <c r="D14" s="191" t="str">
        <f>IF('576way_Regular Symbol(2wild)'!S13="",
IF($A14-'576way_Regular Symbol(2wild)'!F$16&gt;='1125way_RegularＸ_W()'!D$2-1,"",VLOOKUP($A14-'243way_Regular Symbol'!F$16,'576way_Regular Symbol(2wild)'!$P$3:$U$99,'1125way_RegularＸ_W()'!D$3+1,FALSE)),
'576way_Regular Symbol(2wild)'!S13)</f>
        <v>M1</v>
      </c>
      <c r="E14" s="191" t="str">
        <f>IF('576way_Regular Symbol(2wild)'!T13="",
IF($A14-'576way_Regular Symbol(2wild)'!G$16&gt;='1125way_RegularＸ_W()'!E$2-1,"",VLOOKUP($A14-'243way_Regular Symbol'!G$16,'576way_Regular Symbol(2wild)'!$P$3:$U$99,'1125way_RegularＸ_W()'!E$3+1,FALSE)),
'576way_Regular Symbol(2wild)'!T13)</f>
        <v>BN</v>
      </c>
      <c r="F14" s="191" t="str">
        <f>IF('576way_Regular Symbol(2wild)'!U13="",
IF($A14-'576way_Regular Symbol(2wild)'!H$16&gt;='1125way_RegularＸ_W()'!F$2-1,"",VLOOKUP($A14-'243way_Regular Symbol'!H$16,'576way_Regular Symbol(2wild)'!$P$3:$U$99,'1125way_RegularＸ_W()'!F$3+1,FALSE)),
'576way_Regular Symbol(2wild)'!U13)</f>
        <v>Q</v>
      </c>
      <c r="H14" s="353" t="s">
        <v>187</v>
      </c>
      <c r="I14" s="154">
        <f>SUM(CU4:CU100)</f>
        <v>55</v>
      </c>
      <c r="J14" s="154">
        <f t="shared" ref="J14:M14" si="27">SUM(CV4:CV100)</f>
        <v>76</v>
      </c>
      <c r="K14" s="154">
        <f t="shared" si="27"/>
        <v>60</v>
      </c>
      <c r="L14" s="154">
        <f t="shared" si="27"/>
        <v>56</v>
      </c>
      <c r="M14" s="154">
        <f t="shared" si="27"/>
        <v>68</v>
      </c>
      <c r="N14" s="363">
        <f t="shared" si="18"/>
        <v>10</v>
      </c>
      <c r="O14" s="344">
        <f>IF($A14&gt;='1125way_Regular Symbol(2wild)'!D$16,"",IF(B14="","",IF(OR(B14=$O$1,B14=$P$1,B15=$O$1,B15=$P$1,B16=$O$1,B16=$P$1),0,1)))</f>
        <v>1</v>
      </c>
      <c r="P14" s="344">
        <f>IF($A14&gt;='1125way_Regular Symbol(2wild)'!E$16,"",IF(C14="","",IF(OR(C14=$O$1,C14=$P$1,C15=$O$1,C15=$P$1,C16=$O$1,C16=$P$1),0,1)))</f>
        <v>0</v>
      </c>
      <c r="Q14" s="344">
        <f>IF($A14&gt;='1125way_Regular Symbol(2wild)'!F$16,"",IF(D14="","",IF(OR(D14=$O$1,D14=$P$1,D15=$O$1,D15=$P$1,D16=$O$1,D16=$P$1,D17=$O$1,D17=$P$1,D18=$O$1,D18=$P$1),0,1)))</f>
        <v>0</v>
      </c>
      <c r="R14" s="344">
        <f>IF($A14&gt;='1125way_Regular Symbol(2wild)'!G$16,"",IF(E14="","",IF(OR(E14=$O$1,E14=$P$1,E15=$O$1,E15=$P$1,E16=$O$1,E16=$P$1,E17=$O$1,E17=$P$1,E18=$O$1,E18=$P$1),0,1)))</f>
        <v>0</v>
      </c>
      <c r="S14" s="344">
        <f>IF($A14&gt;='1125way_Regular Symbol(2wild)'!H$16,"",IF(F14="","",IF(OR(F14=$O$1,F14=$P$1,F15=$O$1,F15=$P$1,F16=$O$1,F16=$P$1,F17=$O$1,F17=$P$1,F18=$O$1,F18=$P$1),0,1)))</f>
        <v>1</v>
      </c>
      <c r="U14" s="344">
        <f>IF($A14&gt;='1125way_Regular Symbol(2wild)'!D$16,"",IF(B14=0,"",IF(OR(B14=$U$1,B14=$V$1,B15=$U$1,B15=$V$1,B16=$U$1,B16=$V$1),0,1)))</f>
        <v>0</v>
      </c>
      <c r="V14" s="344">
        <f>IF($A14&gt;='1125way_Regular Symbol(2wild)'!E$16,"",IF(C14=0,"",IF(OR(C14=$U$1,C14=$V$1,C15=$U$1,C15=$V$1,C16=$U$1,C16=$V$1),0,1)))</f>
        <v>1</v>
      </c>
      <c r="W14" s="3">
        <f>IF($A14&gt;='1125way_Regular Symbol(2wild)'!F$16,"",IF(D14=0,"",IF(OR(D14=$U$1,D14=$V$1,D15=$U$1,D15=$V$1,D16=$U$1,D16=$V$1,D17=$U$1,D17=$V$1,D18=$U$1,D18=$V$1),0,1)))</f>
        <v>1</v>
      </c>
      <c r="X14" s="3">
        <f>IF($A14&gt;='1125way_Regular Symbol(2wild)'!G$16,"",IF(E14=0,"",IF(OR(E14=$U$1,E14=$V$1,E15=$U$1,E15=$V$1,E16=$U$1,E16=$V$1,E17=$U$1,E17=$V$1,E18=$U$1,E18=$V$1),0,1)))</f>
        <v>0</v>
      </c>
      <c r="Y14" s="3">
        <f>IF($A14&gt;='1125way_Regular Symbol(2wild)'!H$16,"",IF(F14=0,"",IF(OR(F14=$U$1,F14=$V$1,F15=$U$1,F15=$V$1,F16=$U$1,F16=$V$1,F17=$U$1,F17=$V$1,F18=$U$1,F18=$V$1),0,1)))</f>
        <v>1</v>
      </c>
      <c r="AA14" s="344">
        <f>IF($A14&gt;='1125way_Regular Symbol(2wild)'!D$16,"",IF(B14=0,"",IF(OR(B14=$AA$1,B14=$AB$1,B15=$AA$1,B15=$AB$1,B16=$AA$1,,B16=$AB$1),0,1)))</f>
        <v>1</v>
      </c>
      <c r="AB14" s="344">
        <f>IF($A14&gt;='1125way_Regular Symbol(2wild)'!E$16,"",IF(C14=0,"",IF(OR(C14=$AA$1,C14=$AB$1,C15=$AA$1,C15=$AB$1,C16=$AA$1,,C16=$AB$1),0,1)))</f>
        <v>1</v>
      </c>
      <c r="AC14" s="3">
        <f>IF($A14&gt;='1125way_Regular Symbol(2wild)'!F$16,"",IF(D14=0,"",IF(OR(D14=$AA$1,D14=$AB$1,D15=$AA$1,D15=$AB$1,D16=$AA$1,D16=$AB$1,D17=$AA$1,D17=$AB$1,D18=$AA$1,D18=$AB$1),0,1)))</f>
        <v>0</v>
      </c>
      <c r="AD14" s="3">
        <f>IF($A14&gt;='1125way_Regular Symbol(2wild)'!G$16,"",IF(E14=0,"",IF(OR(E14=$AA$1,E14=$AB$1,E15=$AA$1,E15=$AB$1,E16=$AA$1,E16=$AB$1,E17=$AA$1,E17=$AB$1,E18=$AA$1,E18=$AB$1),0,1)))</f>
        <v>1</v>
      </c>
      <c r="AE14" s="3">
        <f>IF($A14&gt;='1125way_Regular Symbol(2wild)'!H$16,"",IF(F14=0,"",IF(OR(F14=$AA$1,F14=$AB$1,F15=$AA$1,F15=$AB$1,F16=$AA$1,F16=$AB$1,F17=$AA$1,F17=$AB$1,F18=$AA$1,F18=$AB$1),0,1)))</f>
        <v>1</v>
      </c>
      <c r="AG14" s="344">
        <f>IF($A14&gt;='1125way_Regular Symbol(2wild)'!D$16,"",IF(B14=0,"",IF(OR(B14=$AG$1,B14=$AH$1,B15=$AG$1,B15=$AH$1,B16=$AG$1,B16=$AH$1),0,1)))</f>
        <v>1</v>
      </c>
      <c r="AH14" s="344">
        <f>IF($A14&gt;='1125way_Regular Symbol(2wild)'!E$16,"",IF(C14=0,"",IF(OR(C14=$AG$1,C14=$AH$1,C15=$AG$1,C15=$AH$1,C16=$AG$1,C16=$AH$1),0,1)))</f>
        <v>1</v>
      </c>
      <c r="AI14" s="3">
        <f>IF($A14&gt;='1125way_Regular Symbol(2wild)'!F$16,"",IF(D14=0,"",IF(OR(D14=$AG$1,D14=$AH$1,D15=$AG$1,D15=$AH$1,D16=$AG$1,D16=$AH$1,D17=$AG$1,D17=$AH$1,D18=$AG$1,D18=$AH$1),0,1)))</f>
        <v>1</v>
      </c>
      <c r="AJ14" s="3">
        <f>IF($A14&gt;='1125way_Regular Symbol(2wild)'!G$16,"",IF(E14=0,"",IF(OR(E14=$AG$1,E14=$AH$1,E15=$AG$1,E15=$AH$1,E16=$AG$1,E16=$AH$1,E17=$AG$1,E17=$AH$1,E18=$AG$1,E18=$AH$1),0,1)))</f>
        <v>1</v>
      </c>
      <c r="AK14" s="3">
        <f>IF($A14&gt;='1125way_Regular Symbol(2wild)'!H$16,"",IF(F14=0,"",IF(OR(F14=$AG$1,F14=$AH$1,F15=$AG$1,F15=$AH$1,F16=$AG$1,F16=$AH$1,F17=$AG$1,F17=$AH$1,F18=$AG$1,F18=$AH$1),0,1)))</f>
        <v>1</v>
      </c>
      <c r="AM14" s="344">
        <f>IF($A14&gt;='1125way_Regular Symbol(2wild)'!D$16,"",IF(B14=0,"",IF(OR(B14=$AM$1,B14=$AN$1,B15=$AM$1,B15=$AN$1,B16=$AM$1,B16=$AN$1),0,1)))</f>
        <v>0</v>
      </c>
      <c r="AN14" s="344">
        <f>IF($A14&gt;='1125way_Regular Symbol(2wild)'!E$16,"",IF(C14=0,"",IF(OR(C14=$AM$1,C14=$AN$1,C15=$AM$1,C15=$AN$1,C16=$AM$1,C16=$AN$1),0,1)))</f>
        <v>1</v>
      </c>
      <c r="AO14" s="3">
        <f>IF($A14&gt;='1125way_Regular Symbol(2wild)'!F$16,"",IF(D14=0,"",IF(OR(D14=$AM$1,D14=$AN$1,D15=$AM$1,D15=$AN$1,D16=$AM$1,D16=$AN$1,D17=$AM$1,D17=$AN$1,D18=$AM$1,D18=$AN$1),0,1)))</f>
        <v>0</v>
      </c>
      <c r="AP14" s="3">
        <f>IF($A14&gt;='1125way_Regular Symbol(2wild)'!G$16,"",IF(E14=0,"",IF(OR(E14=$AM$1,E14=$AN$1,E15=$AM$1,E15=$AN$1,E16=$AM$1,E16=$AN$1,E17=$AM$1,E17=$AN$1,E18=$AM$1,E18=$AN$1),0,1)))</f>
        <v>1</v>
      </c>
      <c r="AQ14" s="3">
        <f>IF($A14&gt;='1125way_Regular Symbol(2wild)'!H$16,"",IF(F14=0,"",IF(OR(F14=$AM$1,F14=$AN$1,F15=$AM$1,F15=$AN$1,F16=$AM$1,F16=$AN$1,F17=$AM$1,F17=$AN$1,F18=$AM$1,F18=$AN$1),0,1)))</f>
        <v>1</v>
      </c>
      <c r="AS14" s="344">
        <f>IF($A14&gt;='1125way_Regular Symbol(2wild)'!D$16,"",IF(B14=0,"",IF(OR(B14=$AM$1,B14=$AT$1,B15=$AM$1,B15=$AT$1,B16=$AM$1,B16=$AT$1),0,1)))</f>
        <v>1</v>
      </c>
      <c r="AT14" s="344">
        <f>IF($A14&gt;='1125way_Regular Symbol(2wild)'!E$16,"",IF(C14=0,"",IF(OR(C14=$AM$1,C14=$AT$1,C15=$AM$1,C15=$AT$1,C16=$AM$1,C16=$AT$1),0,1)))</f>
        <v>1</v>
      </c>
      <c r="AU14" s="3">
        <f>IF($A14&gt;='1125way_Regular Symbol(2wild)'!F$16,"",IF(D14=0,"",IF(OR(D14=$AM$1,D14=$AT$1,D15=$AM$1,D15=$AT$1,D16=$AM$1,D16=$AT$1,D17=$AM$1,D17=$AT$1,D18=$AM$1,D18=$AT$1),0,1)))</f>
        <v>1</v>
      </c>
      <c r="AV14" s="3">
        <f>IF($A14&gt;='1125way_Regular Symbol(2wild)'!G$16,"",IF(E14=0,"",IF(OR(E14=$AM$1,E14=$AT$1,E15=$AM$1,E15=$AT$1,E16=$AM$1,E16=$AT$1,E17=$AM$1,E17=$AT$1,E18=$AM$1,E18=$AT$1),0,1)))</f>
        <v>1</v>
      </c>
      <c r="AW14" s="3">
        <f>IF($A14&gt;='1125way_Regular Symbol(2wild)'!H$16,"",IF(F14=0,"",IF(OR(F14=$AM$1,F14=$AT$1,F15=$AM$1,F15=$AT$1,F16=$AM$1,F16=$AT$1,F17=$AM$1,F17=$AT$1,F18=$AM$1,F18=$AT$1),0,1)))</f>
        <v>1</v>
      </c>
      <c r="AY14" s="344">
        <f>IF($A14&gt;='1125way_Regular Symbol(2wild)'!D$16,"",IF(B14=0,"",IF(OR(B14=$AM$1,B14=$AZ$1,B15=$AM$1,B15=$AZ$1,B16=$AM$1,B16=$AZ$1),0,1)))</f>
        <v>1</v>
      </c>
      <c r="AZ14" s="344">
        <f>IF($A14&gt;='1125way_Regular Symbol(2wild)'!E$16,"",IF(C14=0,"",IF(OR(C14=$AM$1,C14=$AZ$1,C15=$AM$1,C15=$AZ$1,C16=$AM$1,C16=$AZ$1),0,1)))</f>
        <v>1</v>
      </c>
      <c r="BA14" s="3">
        <f>IF($A14&gt;='1125way_Regular Symbol(2wild)'!F$16,"",IF(D14=0,"",IF(OR(D14=$AM$1,D14=$AZ$1,D15=$AM$1,D15=$AZ$1,D16=$AM$1,D16=$AZ$1,D17=$AM$1,D17=$AZ$1,D18=$AM$1,D18=$AZ$1),0,1)))</f>
        <v>1</v>
      </c>
      <c r="BB14" s="3">
        <f>IF($A14&gt;='1125way_Regular Symbol(2wild)'!G$16,"",IF(E14=0,"",IF(OR(E14=$AM$1,E14=$AZ$1,E15=$AM$1,E15=$AZ$1,E16=$AM$1,E16=$AZ$1,E17=$AM$1,E17=$AZ$1,E18=$AM$1,E18=$AZ$1),0,1)))</f>
        <v>0</v>
      </c>
      <c r="BC14" s="3">
        <f>IF($A14&gt;='1125way_Regular Symbol(2wild)'!H$16,"",IF(F14=0,"",IF(OR(F14=$AM$1,F14=$AZ$1,F15=$AM$1,F15=$AZ$1,F16=$AM$1,F16=$AZ$1,F17=$AM$1,F17=$AZ$1,F18=$AM$1,F18=$AZ$1),0,1)))</f>
        <v>1</v>
      </c>
      <c r="BE14" s="344">
        <f>IF($A14&gt;='576way_Regular Symbol(2wild)'!D$16,"",IF(B14=0,"",IF(OR(B14=$AM$1,B14=$BF$1,B15=$AM$1,B15=$BF$1,B16=$AM$1,B16=$BF$1),0,1)))</f>
        <v>1</v>
      </c>
      <c r="BF14" s="344">
        <f>IF($A14&gt;='576way_Regular Symbol(2wild)'!E$16,"",IF(C14=0,"",IF(OR(C14=$AM$1,C14=$BF$1,C15=$AM$1,C15=$BF$1,C16=$AM$1,C16=$BF$1),0,1)))</f>
        <v>1</v>
      </c>
      <c r="BG14" s="3">
        <f>IF($A14&gt;='576way_Regular Symbol(2wild)'!F$16,"",IF(D14=0,"",IF(OR(D14=$AM$1,D14=$BF$1,D15=$AM$1,D15=$BF$1,D16=$AM$1,D16=$BF$1,D17=$AM$1,D17=$BF$1,D18=$AM$1,D18=$BF$1),0,1)))</f>
        <v>1</v>
      </c>
      <c r="BH14" s="3">
        <f>IF($A14&gt;='576way_Regular Symbol(2wild)'!G$16,"",IF(E14=0,"",IF(OR(E14=$AM$1,E14=$BF$1,E15=$AM$1,E15=$BF$1,E16=$AM$1,E16=$BF$1,E17=$AM$1,E17=$BF$1,E18=$AM$1,E18=$BF$1),0,1)))</f>
        <v>1</v>
      </c>
      <c r="BI14" s="3">
        <f>IF($A14&gt;='576way_Regular Symbol(2wild)'!H$16,"",IF(F14=0,"",IF(OR(F14=$AM$1,F14=$BF$1,F15=$AM$1,F15=$BF$1,F16=$AM$1,F16=$BF$1,F17=$AM$1,F17=$BF$1,F18=$AM$1,F18=$BF$1),0,1)))</f>
        <v>1</v>
      </c>
      <c r="BK14" s="344">
        <f>IF($A14&gt;='576way_Regular Symbol(2wild)'!D$16,"",IF(B14=0,"",IF(OR(B14=$AM$1,B14=$BL$1,B15=$AM$1,B15=$BL$1,B16=$AM$1,B16=$BL$1),0,1)))</f>
        <v>1</v>
      </c>
      <c r="BL14" s="344">
        <f>IF($A14&gt;='576way_Regular Symbol(2wild)'!E$16,"",IF(C14=0,"",IF(OR(C14=$AM$1,C14=$BL$1,C15=$AM$1,C15=$BL$1,C16=$AM$1,C16=$BL$1),0,1)))</f>
        <v>1</v>
      </c>
      <c r="BM14" s="3">
        <f>IF($A14&gt;='576way_Regular Symbol(2wild)'!F$16,"",IF(D14=0,"",IF(OR(D14=$AM$1,D14=$BL$1,D15=$AM$1,D15=$BL$1,D16=$AM$1,D16=$BL$1,D17=$AM$1,D17=$BL$1),0,1)))</f>
        <v>1</v>
      </c>
      <c r="BN14" s="3">
        <f>IF($A14&gt;='576way_Regular Symbol(2wild)'!G$16,"",IF(E14=0,"",IF(OR(E14=$AM$1,E14=$BL$1,E15=$AM$1,E15=$BL$1,E16=$AM$1,E16=$BL$1,E17=$AM$1,E17=$BL$1),0,1)))</f>
        <v>1</v>
      </c>
      <c r="BO14" s="3">
        <f>IF($A14&gt;='576way_Regular Symbol(2wild)'!H$16,"",IF(F14=0,"",IF(OR(F14=$AM$1,F14=$BL$1,F15=$AM$1,F15=$BL$1,F16=$AM$1,F16=$BL$1,F17=$AM$1,F17=$BL$1),0,1)))</f>
        <v>1</v>
      </c>
      <c r="BQ14" s="3">
        <f>IF($A14&gt;='1125way_Regular Symbol(2wild)'!D$16,"",IF(B14=0,"",IF(OR(B14=$BQ$1,B14=$BR$1,B15=$BQ$1,B15=$BR$1,B16=$BQ$1,B16=$BR$1),0,1)))</f>
        <v>1</v>
      </c>
      <c r="BR14" s="3">
        <f>IF($A14&gt;='1125way_Regular Symbol(2wild)'!E$16,"",IF(C14=0,"",IF(OR(C14=$BQ$1,C14=$BR$1,C15=$BQ$1,C15=$BR$1,C16=$BQ$1,C16=$BR$1),0,1)))</f>
        <v>1</v>
      </c>
      <c r="BS14" s="3">
        <f>IF($A14&gt;='1125way_Regular Symbol(2wild)'!F$16,"",IF(D14=0,"",IF(OR(D14=$BQ$1,D14=$BR$1,D15=$BQ$1,D15=$BR$1,D16=$BQ$1,D16=$BR$1,D17=$BQ$1,D17=$BR$1,D18=$BQ$1,D18=$BR$1),0,1)))</f>
        <v>1</v>
      </c>
      <c r="BT14" s="3">
        <f>IF($A14&gt;='1125way_Regular Symbol(2wild)'!G$16,"",IF(E14=0,"",IF(OR(E14=$BQ$1,E14=$BR$1,E15=$BQ$1,E15=$BR$1,E16=$BQ$1,E16=$BR$1,E17=$BQ$1,E17=$BR$1,E18=$BQ$1,E18=$BR$1),0,1)))</f>
        <v>1</v>
      </c>
      <c r="BU14" s="3">
        <f>IF($A14&gt;='1125way_Regular Symbol(2wild)'!H$16,"",IF(F14=0,"",IF(OR(F14=$BQ$1,F14=$BR$1,F15=$BQ$1,F15=$BR$1,F16=$BQ$1,F16=$BR$1,F17=$BQ$1,F17=$BR$1,F18=$BQ$1,F18=$BR$1),0,1)))</f>
        <v>1</v>
      </c>
      <c r="BW14" s="3">
        <f>IF($A14&gt;='1125way_Regular Symbol(2wild)'!D$16,"",IF(B14=0,"",IF(OR(B14=$BW$1,B15=$BW$1,B16=$BW$1,B14=$BX$1,B15=$BX$1,B16=$BX$1),0,1)))</f>
        <v>1</v>
      </c>
      <c r="BX14" s="3">
        <f>IF($A14&gt;='1125way_Regular Symbol(2wild)'!E$16,"",IF(C14=0,"",IF(OR(C14=$BW$1,C15=$BW$1,C16=$BW$1,C14=$BX$1,C15=$BX$1,C16=$BX$1),0,1)))</f>
        <v>0</v>
      </c>
      <c r="BY14" s="3">
        <f>IF($A14&gt;='1125way_Regular Symbol(2wild)'!F$16,"",IF(D14=0,"",IF(OR(D14=$BW$1,D15=$BW$1,D16=$BW$1,D14=$BX$1,D15=$BX$1,D16=$BX$1,D17=$BW$1,D17=$BX$1,D18=$BW$1,D18=$BX$1),0,1)))</f>
        <v>1</v>
      </c>
      <c r="BZ14" s="3">
        <f>IF($A14&gt;='1125way_Regular Symbol(2wild)'!G$16,"",IF(E14=0,"",IF(OR(E14=$BW$1,E15=$BW$1,E16=$BW$1,E14=$BX$1,E15=$BX$1,E16=$BX$1,E17=$BW$1,E17=$BX$1,E18=$BW$1,E18=$BX$1),0,1)))</f>
        <v>1</v>
      </c>
      <c r="CA14" s="3">
        <f>IF($A14&gt;='1125way_Regular Symbol(2wild)'!H$16,"",IF(F14=0,"",IF(OR(F14=$BW$1,F15=$BW$1,F16=$BW$1,F14=$BX$1,F15=$BX$1,F16=$BX$1,F17=$BW$1,F17=$BX$1,F18=$BW$1,F18=$BX$1),0,1)))</f>
        <v>1</v>
      </c>
      <c r="CC14" s="3">
        <f>IF($A14&gt;='1125way_Regular Symbol(2wild)'!D$16,"",IF(B14=0,"",IF(OR(B14=$BW$1,B15=$BW$1,B16=$BW$1,B14=$CD$1,B15=$CD$1,B16=$CD$1),0,1)))</f>
        <v>0</v>
      </c>
      <c r="CD14" s="3">
        <f>IF($A14&gt;='1125way_Regular Symbol(2wild)'!E$16,"",IF(C14=0,"",IF(OR(C14=$BW$1,C15=$BW$1,C16=$BW$1,C14=$CD$1,C15=$CD$1,C16=$CD$1),0,1)))</f>
        <v>1</v>
      </c>
      <c r="CE14" s="3">
        <f>IF($A14&gt;='1125way_Regular Symbol(2wild)'!F$16,"",IF(D14=0,"",IF(OR(D14=$BW$1,D15=$BW$1,D16=$BW$1,D14=$CD$1,D15=$CD$1,D16=$CD$1,D17=$BW$1,D17=$CD$1,D18=$BW$1,D18=$CD$1),0,1)))</f>
        <v>0</v>
      </c>
      <c r="CF14" s="3">
        <f>IF($A14&gt;='1125way_Regular Symbol(2wild)'!G$16,"",IF(E14=0,"",IF(OR(E14=$BW$1,E15=$BW$1,E16=$BW$1,E14=$CD$1,E15=$CD$1,E16=$CD$1,E17=$BW$1,E17=$CD$1,E18=$BW$1,E18=$CD$1),0,1)))</f>
        <v>1</v>
      </c>
      <c r="CG14" s="3">
        <f>IF($A14&gt;='1125way_Regular Symbol(2wild)'!H$16,"",IF(F14=0,"",IF(OR(F14=$BW$1,F15=$BW$1,F16=$BW$1,F14=$CD$1,F15=$CD$1,F16=$CD$1,F17=$BW$1,F17=$CD$1,F18=$BW$1,F18=$CD$1),0,1)))</f>
        <v>0</v>
      </c>
      <c r="CI14" s="3">
        <f>IF($A14&gt;='1125way_Regular Symbol(2wild)'!D$16,"",IF(B14=0,"",IF(OR(B14=$BW$1,B15=$BW$1,B16=$BW$1,B14=$CJ$1,B15=$CJ$1,B16=$CJ$1),0,1)))</f>
        <v>1</v>
      </c>
      <c r="CJ14" s="3">
        <f>IF($A14&gt;='1125way_Regular Symbol(2wild)'!E$16,"",IF(C14=0,"",IF(OR(C14=$BW$1,C15=$BW$1,C16=$BW$1,C14=$CJ$1,C15=$CJ$1,C16=$CJ$1),0,1)))</f>
        <v>0</v>
      </c>
      <c r="CK14" s="3">
        <f>IF($A14&gt;='1125way_Regular Symbol(2wild)'!F$16,"",IF(D14=0,"",IF(OR(D14=$BW$1,D15=$BW$1,D16=$BW$1,D14=$CJ$1,D15=$CJ$1,D16=$CJ$1,D17=$BW$1,D17=$CJ$1,D18=$BW$1,D18=$CJ$1),0,1)))</f>
        <v>1</v>
      </c>
      <c r="CL14" s="3">
        <f>IF($A14&gt;='1125way_Regular Symbol(2wild)'!G$16,"",IF(E14=0,"",IF(OR(E14=$BW$1,E15=$BW$1,E16=$BW$1,E14=$CJ$1,E15=$CJ$1,E16=$CJ$1,E17=$BW$1,E17=$CJ$1,E18=$BW$1,E18=$CJ$1),0,1)))</f>
        <v>1</v>
      </c>
      <c r="CM14" s="3">
        <f>IF($A14&gt;='1125way_Regular Symbol(2wild)'!H$16,"",IF(F14=0,"",IF(OR(F14=$BW$1,F15=$BW$1,F16=$BW$1,F14=$CJ$1,F15=$CJ$1,F16=$CJ$1,F17=$BW$1,F17=$CJ$1,F18=$BW$1,F18=$CJ$1),0,1)))</f>
        <v>0</v>
      </c>
      <c r="CO14" s="3">
        <f>IF($A14&gt;='1125way_Regular Symbol(2wild)'!D$16,"",IF(B14=0,"",IF(OR(B14=$BW$1,B15=$BW$1,B16=$BW$1,B14=$CP$1,B15=$CP$1,B16=$CP$1),0,1)))</f>
        <v>1</v>
      </c>
      <c r="CP14" s="3">
        <f>IF($A14&gt;='1125way_Regular Symbol(2wild)'!E$16,"",IF(C14=0,"",IF(OR(C14=$BW$1,C15=$BW$1,C16=$BW$1,C14=$CP$1,C15=$CP$1,C16=$CP$1),0,1)))</f>
        <v>1</v>
      </c>
      <c r="CQ14" s="3">
        <f>IF($A14&gt;='1125way_Regular Symbol(2wild)'!F$16,"",IF(D14=0,"",IF(OR(D14=$BW$1,D15=$BW$1,D16=$BW$1,D14=$CP$1,D15=$CP$1,D16=$CP$1,D17=$BW$1,D17=$CP$1,D18=$BW$1,D18=$CP$1),0,1)))</f>
        <v>1</v>
      </c>
      <c r="CR14" s="3">
        <f>IF($A14&gt;='1125way_Regular Symbol(2wild)'!G$16,"",IF(E14=0,"",IF(OR(E14=$BW$1,E15=$BW$1,E16=$BW$1,E14=$CP$1,E15=$CP$1,E16=$CP$1,E17=$BW$1,E17=$CP$1,E18=$BW$1,E18=$CP$1),0,1)))</f>
        <v>1</v>
      </c>
      <c r="CS14" s="3">
        <f>IF($A14&gt;='1125way_Regular Symbol(2wild)'!H$16,"",IF(F14=0,"",IF(OR(F14=$BW$1,F15=$BW$1,F16=$BW$1,F14=$CP$1,F15=$CP$1,F16=$CP$1,F17=$BW$1,F17=$CP$1,F18=$BW$1,F18=$CP$1),0,1)))</f>
        <v>0</v>
      </c>
      <c r="CU14" s="3">
        <f>IF($A14&gt;='1125way_Regular Symbol(2wild)'!D$16,"",IF(B14=0,"",IF(OR(B14=$BW$1,B15=$BW$1,B16=$BW$1,B14=$CV$1,B15=$CV$1,B16=$CV$1),0,1)))</f>
        <v>1</v>
      </c>
      <c r="CV14" s="3">
        <f>IF($A14&gt;='1125way_Regular Symbol(2wild)'!E$16,"",IF(C14=0,"",IF(OR(C14=$BW$1,C15=$BW$1,C16=$BW$1,C14=$CV$1,C15=$CV$1,C16=$CV$1),0,1)))</f>
        <v>1</v>
      </c>
      <c r="CW14" s="3">
        <f>IF($A14&gt;='1125way_Regular Symbol(2wild)'!F$16,"",IF(D14=0,"",IF(OR(D14=$BW$1,D15=$BW$1,D16=$BW$1,D14=$CV$1,D15=$CV$1,D16=$CV$1,D17=$BW$1,D17=$CV$1,D18=$BW$1,D18=$CV$1),0,1)))</f>
        <v>1</v>
      </c>
      <c r="CX14" s="3">
        <f>IF($A14&gt;='1125way_Regular Symbol(2wild)'!G$16,"",IF(E14=0,"",IF(OR(E14=$BW$1,E15=$BW$1,E16=$BW$1,E14=$CV$1,E15=$CV$1,E16=$CV$1,E17=$BW$1,E17=$CV$1,E18=$BW$1,E18=$CV$1),0,1)))</f>
        <v>1</v>
      </c>
      <c r="CY14" s="3">
        <f>IF($A14&gt;='1125way_Regular Symbol(2wild)'!H$16,"",IF(F14=0,"",IF(OR(F14=$BW$1,F15=$BW$1,F16=$BW$1,F14=$CV$1,F15=$CV$1,F16=$CV$1,F17=$BW$1,F17=$CV$1,F18=$BW$1,F18=$CV$1),0,1)))</f>
        <v>1</v>
      </c>
    </row>
    <row r="15" spans="1:103">
      <c r="A15" s="337">
        <f>IF('243way_Regular Symbol'!L14="","",'243way_Regular Symbol'!L14)</f>
        <v>11</v>
      </c>
      <c r="B15" s="191" t="str">
        <f>IF('576way_Regular Symbol(2wild)'!Q14="",
IF($A15-'576way_Regular Symbol(2wild)'!D$16&gt;='1125way_RegularＸ_W()'!B$2-1,"",VLOOKUP($A15-'243way_Regular Symbol'!D$16,'576way_Regular Symbol(2wild)'!$P$3:$U$99,'1125way_RegularＸ_W()'!B$3+1,FALSE)),
'576way_Regular Symbol(2wild)'!Q14)</f>
        <v>Q</v>
      </c>
      <c r="C15" s="191" t="str">
        <f>IF('576way_Regular Symbol(2wild)'!R14="",
IF($A15-'576way_Regular Symbol(2wild)'!E$16&gt;='1125way_RegularＸ_W()'!C$2-1,"",VLOOKUP($A15-'243way_Regular Symbol'!E$16,'576way_Regular Symbol(2wild)'!$P$3:$U$99,'1125way_RegularＸ_W()'!C$3+1,FALSE)),
'576way_Regular Symbol(2wild)'!R14)</f>
        <v>J</v>
      </c>
      <c r="D15" s="191" t="str">
        <f>IF('576way_Regular Symbol(2wild)'!S14="",
IF($A15-'576way_Regular Symbol(2wild)'!F$16&gt;='1125way_RegularＸ_W()'!D$2-1,"",VLOOKUP($A15-'243way_Regular Symbol'!F$16,'576way_Regular Symbol(2wild)'!$P$3:$U$99,'1125way_RegularＸ_W()'!D$3+1,FALSE)),
'576way_Regular Symbol(2wild)'!S14)</f>
        <v>M5</v>
      </c>
      <c r="E15" s="191" t="str">
        <f>IF('576way_Regular Symbol(2wild)'!T14="",
IF($A15-'576way_Regular Symbol(2wild)'!G$16&gt;='1125way_RegularＸ_W()'!E$2-1,"",VLOOKUP($A15-'243way_Regular Symbol'!G$16,'576way_Regular Symbol(2wild)'!$P$3:$U$99,'1125way_RegularＸ_W()'!E$3+1,FALSE)),
'576way_Regular Symbol(2wild)'!T14)</f>
        <v>M1</v>
      </c>
      <c r="F15" s="191" t="str">
        <f>IF('576way_Regular Symbol(2wild)'!U14="",
IF($A15-'576way_Regular Symbol(2wild)'!H$16&gt;='1125way_RegularＸ_W()'!F$2-1,"",VLOOKUP($A15-'243way_Regular Symbol'!H$16,'576way_Regular Symbol(2wild)'!$P$3:$U$99,'1125way_RegularＸ_W()'!F$3+1,FALSE)),
'576way_Regular Symbol(2wild)'!U14)</f>
        <v>J</v>
      </c>
      <c r="H15" s="354" t="s">
        <v>318</v>
      </c>
      <c r="I15" s="224">
        <f>SUM(AY4:AY100)</f>
        <v>55</v>
      </c>
      <c r="J15" s="224">
        <f t="shared" ref="J15:M15" si="28">SUM(AZ4:AZ100)</f>
        <v>76</v>
      </c>
      <c r="K15" s="224">
        <f t="shared" si="28"/>
        <v>54</v>
      </c>
      <c r="L15" s="224">
        <f t="shared" si="28"/>
        <v>41</v>
      </c>
      <c r="M15" s="224">
        <f t="shared" si="28"/>
        <v>48</v>
      </c>
      <c r="N15" s="363">
        <f t="shared" si="18"/>
        <v>11</v>
      </c>
      <c r="O15" s="344">
        <f>IF($A15&gt;='1125way_Regular Symbol(2wild)'!D$16,"",IF(B15="","",IF(OR(B15=$O$1,B15=$P$1,B16=$O$1,B16=$P$1,B17=$O$1,B17=$P$1),0,1)))</f>
        <v>1</v>
      </c>
      <c r="P15" s="344">
        <f>IF($A15&gt;='1125way_Regular Symbol(2wild)'!E$16,"",IF(C15="","",IF(OR(C15=$O$1,C15=$P$1,C16=$O$1,C16=$P$1,C17=$O$1,C17=$P$1),0,1)))</f>
        <v>0</v>
      </c>
      <c r="Q15" s="344">
        <f>IF($A15&gt;='1125way_Regular Symbol(2wild)'!F$16,"",IF(D15="","",IF(OR(D15=$O$1,D15=$P$1,D16=$O$1,D16=$P$1,D17=$O$1,D17=$P$1,D18=$O$1,D18=$P$1,D19=$O$1,D19=$P$1),0,1)))</f>
        <v>0</v>
      </c>
      <c r="R15" s="344">
        <f>IF($A15&gt;='1125way_Regular Symbol(2wild)'!G$16,"",IF(E15="","",IF(OR(E15=$O$1,E15=$P$1,E16=$O$1,E16=$P$1,E17=$O$1,E17=$P$1,E18=$O$1,E18=$P$1,E19=$O$1,E19=$P$1),0,1)))</f>
        <v>0</v>
      </c>
      <c r="S15" s="344">
        <f>IF($A15&gt;='1125way_Regular Symbol(2wild)'!H$16,"",IF(F15="","",IF(OR(F15=$O$1,F15=$P$1,F16=$O$1,F16=$P$1,F17=$O$1,F17=$P$1,F18=$O$1,F18=$P$1,F19=$O$1,F19=$P$1),0,1)))</f>
        <v>1</v>
      </c>
      <c r="U15" s="344">
        <f>IF($A15&gt;='1125way_Regular Symbol(2wild)'!D$16,"",IF(B15=0,"",IF(OR(B15=$U$1,B15=$V$1,B16=$U$1,B16=$V$1,B17=$U$1,B17=$V$1),0,1)))</f>
        <v>0</v>
      </c>
      <c r="V15" s="344">
        <f>IF($A15&gt;='1125way_Regular Symbol(2wild)'!E$16,"",IF(C15=0,"",IF(OR(C15=$U$1,C15=$V$1,C16=$U$1,C16=$V$1,C17=$U$1,C17=$V$1),0,1)))</f>
        <v>1</v>
      </c>
      <c r="W15" s="3">
        <f>IF($A15&gt;='1125way_Regular Symbol(2wild)'!F$16,"",IF(D15=0,"",IF(OR(D15=$U$1,D15=$V$1,D16=$U$1,D16=$V$1,D17=$U$1,D17=$V$1,D18=$U$1,D18=$V$1,D19=$U$1,D19=$V$1),0,1)))</f>
        <v>1</v>
      </c>
      <c r="X15" s="3">
        <f>IF($A15&gt;='1125way_Regular Symbol(2wild)'!G$16,"",IF(E15=0,"",IF(OR(E15=$U$1,E15=$V$1,E16=$U$1,E16=$V$1,E17=$U$1,E17=$V$1,E18=$U$1,E18=$V$1,E19=$U$1,E19=$V$1),0,1)))</f>
        <v>0</v>
      </c>
      <c r="Y15" s="3">
        <f>IF($A15&gt;='1125way_Regular Symbol(2wild)'!H$16,"",IF(F15=0,"",IF(OR(F15=$U$1,F15=$V$1,F16=$U$1,F16=$V$1,F17=$U$1,F17=$V$1,F18=$U$1,F18=$V$1,F19=$U$1,F19=$V$1),0,1)))</f>
        <v>1</v>
      </c>
      <c r="AA15" s="344">
        <f>IF($A15&gt;='1125way_Regular Symbol(2wild)'!D$16,"",IF(B15=0,"",IF(OR(B15=$AA$1,B15=$AB$1,B16=$AA$1,B16=$AB$1,B17=$AA$1,,B17=$AB$1),0,1)))</f>
        <v>1</v>
      </c>
      <c r="AB15" s="344">
        <f>IF($A15&gt;='1125way_Regular Symbol(2wild)'!E$16,"",IF(C15=0,"",IF(OR(C15=$AA$1,C15=$AB$1,C16=$AA$1,C16=$AB$1,C17=$AA$1,,C17=$AB$1),0,1)))</f>
        <v>1</v>
      </c>
      <c r="AC15" s="3">
        <f>IF($A15&gt;='1125way_Regular Symbol(2wild)'!F$16,"",IF(D15=0,"",IF(OR(D15=$AA$1,D15=$AB$1,D16=$AA$1,D16=$AB$1,D17=$AA$1,D17=$AB$1,D18=$AA$1,D18=$AB$1,D19=$AA$1,D19=$AB$1),0,1)))</f>
        <v>0</v>
      </c>
      <c r="AD15" s="3">
        <f>IF($A15&gt;='1125way_Regular Symbol(2wild)'!G$16,"",IF(E15=0,"",IF(OR(E15=$AA$1,E15=$AB$1,E16=$AA$1,E16=$AB$1,E17=$AA$1,E17=$AB$1,E18=$AA$1,E18=$AB$1,E19=$AA$1,E19=$AB$1),0,1)))</f>
        <v>1</v>
      </c>
      <c r="AE15" s="3">
        <f>IF($A15&gt;='1125way_Regular Symbol(2wild)'!H$16,"",IF(F15=0,"",IF(OR(F15=$AA$1,F15=$AB$1,F16=$AA$1,F16=$AB$1,F17=$AA$1,F17=$AB$1,F18=$AA$1,F18=$AB$1,F19=$AA$1,F19=$AB$1),0,1)))</f>
        <v>0</v>
      </c>
      <c r="AG15" s="344">
        <f>IF($A15&gt;='1125way_Regular Symbol(2wild)'!D$16,"",IF(B15=0,"",IF(OR(B15=$AG$1,B15=$AH$1,B16=$AG$1,B16=$AH$1,B17=$AG$1,B17=$AH$1),0,1)))</f>
        <v>1</v>
      </c>
      <c r="AH15" s="344">
        <f>IF($A15&gt;='1125way_Regular Symbol(2wild)'!E$16,"",IF(C15=0,"",IF(OR(C15=$AG$1,C15=$AH$1,C16=$AG$1,C16=$AH$1,C17=$AG$1,C17=$AH$1),0,1)))</f>
        <v>1</v>
      </c>
      <c r="AI15" s="3">
        <f>IF($A15&gt;='1125way_Regular Symbol(2wild)'!F$16,"",IF(D15=0,"",IF(OR(D15=$AG$1,D15=$AH$1,D16=$AG$1,D16=$AH$1,D17=$AG$1,D17=$AH$1,D18=$AG$1,D18=$AH$1,D19=$AG$1,D19=$AH$1),0,1)))</f>
        <v>1</v>
      </c>
      <c r="AJ15" s="3">
        <f>IF($A15&gt;='1125way_Regular Symbol(2wild)'!G$16,"",IF(E15=0,"",IF(OR(E15=$AG$1,E15=$AH$1,E16=$AG$1,E16=$AH$1,E17=$AG$1,E17=$AH$1,E18=$AG$1,E18=$AH$1,E19=$AG$1,E19=$AH$1),0,1)))</f>
        <v>1</v>
      </c>
      <c r="AK15" s="3">
        <f>IF($A15&gt;='1125way_Regular Symbol(2wild)'!H$16,"",IF(F15=0,"",IF(OR(F15=$AG$1,F15=$AH$1,F16=$AG$1,F16=$AH$1,F17=$AG$1,F17=$AH$1,F18=$AG$1,F18=$AH$1,F19=$AG$1,F19=$AH$1),0,1)))</f>
        <v>1</v>
      </c>
      <c r="AM15" s="344">
        <f>IF($A15&gt;='1125way_Regular Symbol(2wild)'!D$16,"",IF(B15=0,"",IF(OR(B15=$AM$1,B15=$AN$1,B16=$AM$1,B16=$AN$1,B17=$AM$1,B17=$AN$1),0,1)))</f>
        <v>1</v>
      </c>
      <c r="AN15" s="344">
        <f>IF($A15&gt;='1125way_Regular Symbol(2wild)'!E$16,"",IF(C15=0,"",IF(OR(C15=$AM$1,C15=$AN$1,C16=$AM$1,C16=$AN$1,C17=$AM$1,C17=$AN$1),0,1)))</f>
        <v>1</v>
      </c>
      <c r="AO15" s="3">
        <f>IF($A15&gt;='1125way_Regular Symbol(2wild)'!F$16,"",IF(D15=0,"",IF(OR(D15=$AM$1,D15=$AN$1,D16=$AM$1,D16=$AN$1,D17=$AM$1,D17=$AN$1,D18=$AM$1,D18=$AN$1,D19=$AM$1,D19=$AN$1),0,1)))</f>
        <v>0</v>
      </c>
      <c r="AP15" s="3">
        <f>IF($A15&gt;='1125way_Regular Symbol(2wild)'!G$16,"",IF(E15=0,"",IF(OR(E15=$AM$1,E15=$AN$1,E16=$AM$1,E16=$AN$1,E17=$AM$1,E17=$AN$1,E18=$AM$1,E18=$AN$1,E19=$AM$1,E19=$AN$1),0,1)))</f>
        <v>1</v>
      </c>
      <c r="AQ15" s="3">
        <f>IF($A15&gt;='1125way_Regular Symbol(2wild)'!H$16,"",IF(F15=0,"",IF(OR(F15=$AM$1,F15=$AN$1,F16=$AM$1,F16=$AN$1,F17=$AM$1,F17=$AN$1,F18=$AM$1,F18=$AN$1,F19=$AM$1,F19=$AN$1),0,1)))</f>
        <v>1</v>
      </c>
      <c r="AS15" s="344">
        <f>IF($A15&gt;='1125way_Regular Symbol(2wild)'!D$16,"",IF(B15=0,"",IF(OR(B15=$AM$1,B15=$AT$1,B16=$AM$1,B16=$AT$1,B17=$AM$1,B17=$AT$1),0,1)))</f>
        <v>1</v>
      </c>
      <c r="AT15" s="344">
        <f>IF($A15&gt;='1125way_Regular Symbol(2wild)'!E$16,"",IF(C15=0,"",IF(OR(C15=$AM$1,C15=$AT$1,C16=$AM$1,C16=$AT$1,C17=$AM$1,C17=$AT$1),0,1)))</f>
        <v>1</v>
      </c>
      <c r="AU15" s="3">
        <f>IF($A15&gt;='1125way_Regular Symbol(2wild)'!F$16,"",IF(D15=0,"",IF(OR(D15=$AM$1,D15=$AT$1,D16=$AM$1,D16=$AT$1,D17=$AM$1,D17=$AT$1,D18=$AM$1,D18=$AT$1,D19=$AM$1,D19=$AT$1),0,1)))</f>
        <v>1</v>
      </c>
      <c r="AV15" s="3">
        <f>IF($A15&gt;='1125way_Regular Symbol(2wild)'!G$16,"",IF(E15=0,"",IF(OR(E15=$AM$1,E15=$AT$1,E16=$AM$1,E16=$AT$1,E17=$AM$1,E17=$AT$1,E18=$AM$1,E18=$AT$1,E19=$AM$1,E19=$AT$1),0,1)))</f>
        <v>1</v>
      </c>
      <c r="AW15" s="3">
        <f>IF($A15&gt;='1125way_Regular Symbol(2wild)'!H$16,"",IF(F15=0,"",IF(OR(F15=$AM$1,F15=$AT$1,F16=$AM$1,F16=$AT$1,F17=$AM$1,F17=$AT$1,F18=$AM$1,F18=$AT$1,F19=$AM$1,F19=$AT$1),0,1)))</f>
        <v>1</v>
      </c>
      <c r="AY15" s="344">
        <f>IF($A15&gt;='1125way_Regular Symbol(2wild)'!D$16,"",IF(B15=0,"",IF(OR(B15=$AM$1,B15=$AZ$1,B16=$AM$1,B16=$AZ$1,B17=$AM$1,B17=$AZ$1),0,1)))</f>
        <v>1</v>
      </c>
      <c r="AZ15" s="344">
        <f>IF($A15&gt;='1125way_Regular Symbol(2wild)'!E$16,"",IF(C15=0,"",IF(OR(C15=$AM$1,C15=$AZ$1,C16=$AM$1,C16=$AZ$1,C17=$AM$1,C17=$AZ$1),0,1)))</f>
        <v>1</v>
      </c>
      <c r="BA15" s="3">
        <f>IF($A15&gt;='1125way_Regular Symbol(2wild)'!F$16,"",IF(D15=0,"",IF(OR(D15=$AM$1,D15=$AZ$1,D16=$AM$1,D16=$AZ$1,D17=$AM$1,D17=$AZ$1,D18=$AM$1,D18=$AZ$1,D19=$AM$1,D19=$AZ$1),0,1)))</f>
        <v>1</v>
      </c>
      <c r="BB15" s="3">
        <f>IF($A15&gt;='1125way_Regular Symbol(2wild)'!G$16,"",IF(E15=0,"",IF(OR(E15=$AM$1,E15=$AZ$1,E16=$AM$1,E16=$AZ$1,E17=$AM$1,E17=$AZ$1,E18=$AM$1,E18=$AZ$1,E19=$AM$1,E19=$AZ$1),0,1)))</f>
        <v>1</v>
      </c>
      <c r="BC15" s="3">
        <f>IF($A15&gt;='1125way_Regular Symbol(2wild)'!H$16,"",IF(F15=0,"",IF(OR(F15=$AM$1,F15=$AZ$1,F16=$AM$1,F16=$AZ$1,F17=$AM$1,F17=$AZ$1,F18=$AM$1,F18=$AZ$1,F19=$AM$1,F19=$AZ$1),0,1)))</f>
        <v>1</v>
      </c>
      <c r="BE15" s="344">
        <f>IF($A15&gt;='576way_Regular Symbol(2wild)'!D$16,"",IF(B15=0,"",IF(OR(B15=$AM$1,B15=$BF$1,B16=$AM$1,B16=$BF$1,B17=$AM$1,B17=$BF$1),0,1)))</f>
        <v>1</v>
      </c>
      <c r="BF15" s="344">
        <f>IF($A15&gt;='576way_Regular Symbol(2wild)'!E$16,"",IF(C15=0,"",IF(OR(C15=$AM$1,C15=$BF$1,C16=$AM$1,C16=$BF$1,C17=$AM$1,C17=$BF$1),0,1)))</f>
        <v>1</v>
      </c>
      <c r="BG15" s="3">
        <f>IF($A15&gt;='576way_Regular Symbol(2wild)'!F$16,"",IF(D15=0,"",IF(OR(D15=$AM$1,D15=$BF$1,D16=$AM$1,D16=$BF$1,D17=$AM$1,D17=$BF$1,D18=$AM$1,D18=$BF$1,D19=$AM$1,D19=$BF$1),0,1)))</f>
        <v>1</v>
      </c>
      <c r="BH15" s="3">
        <f>IF($A15&gt;='576way_Regular Symbol(2wild)'!G$16,"",IF(E15=0,"",IF(OR(E15=$AM$1,E15=$BF$1,E16=$AM$1,E16=$BF$1,E17=$AM$1,E17=$BF$1,E18=$AM$1,E18=$BF$1,E19=$AM$1,E19=$BF$1),0,1)))</f>
        <v>1</v>
      </c>
      <c r="BI15" s="3">
        <f>IF($A15&gt;='576way_Regular Symbol(2wild)'!H$16,"",IF(F15=0,"",IF(OR(F15=$AM$1,F15=$BF$1,F16=$AM$1,F16=$BF$1,F17=$AM$1,F17=$BF$1,F18=$AM$1,F18=$BF$1,F19=$AM$1,F19=$BF$1),0,1)))</f>
        <v>1</v>
      </c>
      <c r="BK15" s="344">
        <f>IF($A15&gt;='576way_Regular Symbol(2wild)'!D$16,"",IF(B15=0,"",IF(OR(B15=$AM$1,B15=$BL$1,B16=$AM$1,B16=$BL$1,B17=$AM$1,B17=$BL$1),0,1)))</f>
        <v>1</v>
      </c>
      <c r="BL15" s="344">
        <f>IF($A15&gt;='576way_Regular Symbol(2wild)'!E$16,"",IF(C15=0,"",IF(OR(C15=$AM$1,C15=$BL$1,C16=$AM$1,C16=$BL$1,C17=$AM$1,C17=$BL$1),0,1)))</f>
        <v>1</v>
      </c>
      <c r="BM15" s="3">
        <f>IF($A15&gt;='576way_Regular Symbol(2wild)'!F$16,"",IF(D15=0,"",IF(OR(D15=$AM$1,D15=$BL$1,D16=$AM$1,D16=$BL$1,D17=$AM$1,D17=$BL$1,D18=$AM$1,D18=$BL$1),0,1)))</f>
        <v>1</v>
      </c>
      <c r="BN15" s="3">
        <f>IF($A15&gt;='576way_Regular Symbol(2wild)'!G$16,"",IF(E15=0,"",IF(OR(E15=$AM$1,E15=$BL$1,E16=$AM$1,E16=$BL$1,E17=$AM$1,E17=$BL$1,E18=$AM$1,E18=$BL$1),0,1)))</f>
        <v>1</v>
      </c>
      <c r="BO15" s="3">
        <f>IF($A15&gt;='576way_Regular Symbol(2wild)'!H$16,"",IF(F15=0,"",IF(OR(F15=$AM$1,F15=$BL$1,F16=$AM$1,F16=$BL$1,F17=$AM$1,F17=$BL$1,F18=$AM$1,F18=$BL$1),0,1)))</f>
        <v>1</v>
      </c>
      <c r="BQ15" s="3">
        <f>IF($A15&gt;='1125way_Regular Symbol(2wild)'!D$16,"",IF(B15=0,"",IF(OR(B15=$BQ$1,B15=$BR$1,B16=$BQ$1,B16=$BR$1,B17=$BQ$1,B17=$BR$1),0,1)))</f>
        <v>1</v>
      </c>
      <c r="BR15" s="3">
        <f>IF($A15&gt;='1125way_Regular Symbol(2wild)'!E$16,"",IF(C15=0,"",IF(OR(C15=$BQ$1,C15=$BR$1,C16=$BQ$1,C16=$BR$1,C17=$BQ$1,C17=$BR$1),0,1)))</f>
        <v>1</v>
      </c>
      <c r="BS15" s="3">
        <f>IF($A15&gt;='1125way_Regular Symbol(2wild)'!F$16,"",IF(D15=0,"",IF(OR(D15=$BQ$1,D15=$BR$1,D16=$BQ$1,D16=$BR$1,D17=$BQ$1,D17=$BR$1,D18=$BQ$1,D18=$BR$1,D19=$BQ$1,D19=$BR$1),0,1)))</f>
        <v>1</v>
      </c>
      <c r="BT15" s="3">
        <f>IF($A15&gt;='1125way_Regular Symbol(2wild)'!G$16,"",IF(E15=0,"",IF(OR(E15=$BQ$1,E15=$BR$1,E16=$BQ$1,E16=$BR$1,E17=$BQ$1,E17=$BR$1,E18=$BQ$1,E18=$BR$1,E19=$BQ$1,E19=$BR$1),0,1)))</f>
        <v>1</v>
      </c>
      <c r="BU15" s="3">
        <f>IF($A15&gt;='1125way_Regular Symbol(2wild)'!H$16,"",IF(F15=0,"",IF(OR(F15=$BQ$1,F15=$BR$1,F16=$BQ$1,F16=$BR$1,F17=$BQ$1,F17=$BR$1,F18=$BQ$1,F18=$BR$1,F19=$BQ$1,F19=$BR$1),0,1)))</f>
        <v>1</v>
      </c>
      <c r="BW15" s="3">
        <f>IF($A15&gt;='1125way_Regular Symbol(2wild)'!D$16,"",IF(B15=0,"",IF(OR(B15=$BW$1,B16=$BW$1,B17=$BW$1,B15=$BX$1,B16=$BX$1,B17=$BX$1),0,1)))</f>
        <v>1</v>
      </c>
      <c r="BX15" s="3">
        <f>IF($A15&gt;='1125way_Regular Symbol(2wild)'!E$16,"",IF(C15=0,"",IF(OR(C15=$BW$1,C16=$BW$1,C17=$BW$1,C15=$BX$1,C16=$BX$1,C17=$BX$1),0,1)))</f>
        <v>1</v>
      </c>
      <c r="BY15" s="3">
        <f>IF($A15&gt;='1125way_Regular Symbol(2wild)'!F$16,"",IF(D15=0,"",IF(OR(D15=$BW$1,D16=$BW$1,D17=$BW$1,D15=$BX$1,D16=$BX$1,D17=$BX$1,D18=$BW$1,D18=$BX$1,D19=$BW$1,D19=$BX$1),0,1)))</f>
        <v>1</v>
      </c>
      <c r="BZ15" s="3">
        <f>IF($A15&gt;='1125way_Regular Symbol(2wild)'!G$16,"",IF(E15=0,"",IF(OR(E15=$BW$1,E16=$BW$1,E17=$BW$1,E15=$BX$1,E16=$BX$1,E17=$BX$1,E18=$BW$1,E18=$BX$1,E19=$BW$1,E19=$BX$1),0,1)))</f>
        <v>1</v>
      </c>
      <c r="CA15" s="3">
        <f>IF($A15&gt;='1125way_Regular Symbol(2wild)'!H$16,"",IF(F15=0,"",IF(OR(F15=$BW$1,F16=$BW$1,F17=$BW$1,F15=$BX$1,F16=$BX$1,F17=$BX$1,F18=$BW$1,F18=$BX$1,F19=$BW$1,F19=$BX$1),0,1)))</f>
        <v>1</v>
      </c>
      <c r="CC15" s="3">
        <f>IF($A15&gt;='1125way_Regular Symbol(2wild)'!D$16,"",IF(B15=0,"",IF(OR(B15=$BW$1,B16=$BW$1,B17=$BW$1,B15=$CD$1,B16=$CD$1,B17=$CD$1),0,1)))</f>
        <v>0</v>
      </c>
      <c r="CD15" s="3">
        <f>IF($A15&gt;='1125way_Regular Symbol(2wild)'!E$16,"",IF(C15=0,"",IF(OR(C15=$BW$1,C16=$BW$1,C17=$BW$1,C15=$CD$1,C16=$CD$1,C17=$CD$1),0,1)))</f>
        <v>1</v>
      </c>
      <c r="CE15" s="3">
        <f>IF($A15&gt;='1125way_Regular Symbol(2wild)'!F$16,"",IF(D15=0,"",IF(OR(D15=$BW$1,D16=$BW$1,D17=$BW$1,D15=$CD$1,D16=$CD$1,D17=$CD$1,D18=$BW$1,D18=$CD$1,D19=$BW$1,D19=$CD$1),0,1)))</f>
        <v>0</v>
      </c>
      <c r="CF15" s="3">
        <f>IF($A15&gt;='1125way_Regular Symbol(2wild)'!G$16,"",IF(E15=0,"",IF(OR(E15=$BW$1,E16=$BW$1,E17=$BW$1,E15=$CD$1,E16=$CD$1,E17=$CD$1,E18=$BW$1,E18=$CD$1,E19=$BW$1,E19=$CD$1),0,1)))</f>
        <v>1</v>
      </c>
      <c r="CG15" s="3">
        <f>IF($A15&gt;='1125way_Regular Symbol(2wild)'!H$16,"",IF(F15=0,"",IF(OR(F15=$BW$1,F16=$BW$1,F17=$BW$1,F15=$CD$1,F16=$CD$1,F17=$CD$1,F18=$BW$1,F18=$CD$1,F19=$BW$1,F19=$CD$1),0,1)))</f>
        <v>0</v>
      </c>
      <c r="CI15" s="3">
        <f>IF($A15&gt;='1125way_Regular Symbol(2wild)'!D$16,"",IF(B15=0,"",IF(OR(B15=$BW$1,B16=$BW$1,B17=$BW$1,B15=$CJ$1,B16=$CJ$1,B17=$CJ$1),0,1)))</f>
        <v>1</v>
      </c>
      <c r="CJ15" s="3">
        <f>IF($A15&gt;='1125way_Regular Symbol(2wild)'!E$16,"",IF(C15=0,"",IF(OR(C15=$BW$1,C16=$BW$1,C17=$BW$1,C15=$CJ$1,C16=$CJ$1,C17=$CJ$1),0,1)))</f>
        <v>0</v>
      </c>
      <c r="CK15" s="3">
        <f>IF($A15&gt;='1125way_Regular Symbol(2wild)'!F$16,"",IF(D15=0,"",IF(OR(D15=$BW$1,D16=$BW$1,D17=$BW$1,D15=$CJ$1,D16=$CJ$1,D17=$CJ$1,D18=$BW$1,D18=$CJ$1,D19=$BW$1,D19=$CJ$1),0,1)))</f>
        <v>1</v>
      </c>
      <c r="CL15" s="3">
        <f>IF($A15&gt;='1125way_Regular Symbol(2wild)'!G$16,"",IF(E15=0,"",IF(OR(E15=$BW$1,E16=$BW$1,E17=$BW$1,E15=$CJ$1,E16=$CJ$1,E17=$CJ$1,E18=$BW$1,E18=$CJ$1,E19=$BW$1,E19=$CJ$1),0,1)))</f>
        <v>1</v>
      </c>
      <c r="CM15" s="3">
        <f>IF($A15&gt;='1125way_Regular Symbol(2wild)'!H$16,"",IF(F15=0,"",IF(OR(F15=$BW$1,F16=$BW$1,F17=$BW$1,F15=$CJ$1,F16=$CJ$1,F17=$CJ$1,F18=$BW$1,F18=$CJ$1,F19=$BW$1,F19=$CJ$1),0,1)))</f>
        <v>0</v>
      </c>
      <c r="CO15" s="3">
        <f>IF($A15&gt;='1125way_Regular Symbol(2wild)'!D$16,"",IF(B15=0,"",IF(OR(B15=$BW$1,B16=$BW$1,B17=$BW$1,B15=$CP$1,B16=$CP$1,B17=$CP$1),0,1)))</f>
        <v>1</v>
      </c>
      <c r="CP15" s="3">
        <f>IF($A15&gt;='1125way_Regular Symbol(2wild)'!E$16,"",IF(C15=0,"",IF(OR(C15=$BW$1,C16=$BW$1,C17=$BW$1,C15=$CP$1,C16=$CP$1,C17=$CP$1),0,1)))</f>
        <v>1</v>
      </c>
      <c r="CQ15" s="3">
        <f>IF($A15&gt;='1125way_Regular Symbol(2wild)'!F$16,"",IF(D15=0,"",IF(OR(D15=$BW$1,D16=$BW$1,D17=$BW$1,D15=$CP$1,D16=$CP$1,D17=$CP$1,D18=$BW$1,D18=$CP$1,D19=$BW$1,D19=$CP$1),0,1)))</f>
        <v>1</v>
      </c>
      <c r="CR15" s="3">
        <f>IF($A15&gt;='1125way_Regular Symbol(2wild)'!G$16,"",IF(E15=0,"",IF(OR(E15=$BW$1,E16=$BW$1,E17=$BW$1,E15=$CP$1,E16=$CP$1,E17=$CP$1,E18=$BW$1,E18=$CP$1,E19=$BW$1,E19=$CP$1),0,1)))</f>
        <v>1</v>
      </c>
      <c r="CS15" s="3">
        <f>IF($A15&gt;='1125way_Regular Symbol(2wild)'!H$16,"",IF(F15=0,"",IF(OR(F15=$BW$1,F16=$BW$1,F17=$BW$1,F15=$CP$1,F16=$CP$1,F17=$CP$1,F18=$BW$1,F18=$CP$1,F19=$BW$1,F19=$CP$1),0,1)))</f>
        <v>0</v>
      </c>
      <c r="CU15" s="3">
        <f>IF($A15&gt;='1125way_Regular Symbol(2wild)'!D$16,"",IF(B15=0,"",IF(OR(B15=$BW$1,B16=$BW$1,B17=$BW$1,B15=$CV$1,B16=$CV$1,B17=$CV$1),0,1)))</f>
        <v>1</v>
      </c>
      <c r="CV15" s="3">
        <f>IF($A15&gt;='1125way_Regular Symbol(2wild)'!E$16,"",IF(C15=0,"",IF(OR(C15=$BW$1,C16=$BW$1,C17=$BW$1,C15=$CV$1,C16=$CV$1,C17=$CV$1),0,1)))</f>
        <v>1</v>
      </c>
      <c r="CW15" s="3">
        <f>IF($A15&gt;='1125way_Regular Symbol(2wild)'!F$16,"",IF(D15=0,"",IF(OR(D15=$BW$1,D16=$BW$1,D17=$BW$1,D15=$CV$1,D16=$CV$1,D17=$CV$1,D18=$BW$1,D18=$CV$1,D19=$BW$1,D19=$CV$1),0,1)))</f>
        <v>1</v>
      </c>
      <c r="CX15" s="3">
        <f>IF($A15&gt;='1125way_Regular Symbol(2wild)'!G$16,"",IF(E15=0,"",IF(OR(E15=$BW$1,E16=$BW$1,E17=$BW$1,E15=$CV$1,E16=$CV$1,E17=$CV$1,E18=$BW$1,E18=$CV$1,E19=$BW$1,E19=$CV$1),0,1)))</f>
        <v>1</v>
      </c>
      <c r="CY15" s="3">
        <f>IF($A15&gt;='1125way_Regular Symbol(2wild)'!H$16,"",IF(F15=0,"",IF(OR(F15=$BW$1,F16=$BW$1,F17=$BW$1,F15=$CV$1,F16=$CV$1,F17=$CV$1,F18=$BW$1,F18=$CV$1,F19=$BW$1,F19=$CV$1),0,1)))</f>
        <v>1</v>
      </c>
    </row>
    <row r="16" spans="1:103">
      <c r="A16" s="337">
        <f>IF('243way_Regular Symbol'!L15="","",'243way_Regular Symbol'!L15)</f>
        <v>12</v>
      </c>
      <c r="B16" s="191" t="str">
        <f>IF('576way_Regular Symbol(2wild)'!Q15="",
IF($A16-'576way_Regular Symbol(2wild)'!D$16&gt;='1125way_RegularＸ_W()'!B$2-1,"",VLOOKUP($A16-'243way_Regular Symbol'!D$16,'576way_Regular Symbol(2wild)'!$P$3:$U$99,'1125way_RegularＸ_W()'!B$3+1,FALSE)),
'576way_Regular Symbol(2wild)'!Q15)</f>
        <v>M2</v>
      </c>
      <c r="C16" s="191" t="str">
        <f>IF('576way_Regular Symbol(2wild)'!R15="",
IF($A16-'576way_Regular Symbol(2wild)'!E$16&gt;='1125way_RegularＸ_W()'!C$2-1,"",VLOOKUP($A16-'243way_Regular Symbol'!E$16,'576way_Regular Symbol(2wild)'!$P$3:$U$99,'1125way_RegularＸ_W()'!C$3+1,FALSE)),
'576way_Regular Symbol(2wild)'!R15)</f>
        <v>M1</v>
      </c>
      <c r="D16" s="191" t="str">
        <f>IF('576way_Regular Symbol(2wild)'!S15="",
IF($A16-'576way_Regular Symbol(2wild)'!F$16&gt;='1125way_RegularＸ_W()'!D$2-1,"",VLOOKUP($A16-'243way_Regular Symbol'!F$16,'576way_Regular Symbol(2wild)'!$P$3:$U$99,'1125way_RegularＸ_W()'!D$3+1,FALSE)),
'576way_Regular Symbol(2wild)'!S15)</f>
        <v>M1</v>
      </c>
      <c r="E16" s="191" t="str">
        <f>IF('576way_Regular Symbol(2wild)'!T15="",
IF($A16-'576way_Regular Symbol(2wild)'!G$16&gt;='1125way_RegularＸ_W()'!E$2-1,"",VLOOKUP($A16-'243way_Regular Symbol'!G$16,'576way_Regular Symbol(2wild)'!$P$3:$U$99,'1125way_RegularＸ_W()'!E$3+1,FALSE)),
'576way_Regular Symbol(2wild)'!T15)</f>
        <v>M1</v>
      </c>
      <c r="F16" s="191" t="str">
        <f>IF('576way_Regular Symbol(2wild)'!U15="",
IF($A16-'576way_Regular Symbol(2wild)'!H$16&gt;='1125way_RegularＸ_W()'!F$2-1,"",VLOOKUP($A16-'243way_Regular Symbol'!H$16,'576way_Regular Symbol(2wild)'!$P$3:$U$99,'1125way_RegularＸ_W()'!F$3+1,FALSE)),
'576way_Regular Symbol(2wild)'!U15)</f>
        <v>TE</v>
      </c>
      <c r="N16" s="363">
        <f t="shared" si="18"/>
        <v>12</v>
      </c>
      <c r="O16" s="344">
        <f>IF($A16&gt;='1125way_Regular Symbol(2wild)'!D$16,"",IF(B16="","",IF(OR(B16=$O$1,B16=$P$1,B17=$O$1,B17=$P$1,B18=$O$1,B18=$P$1),0,1)))</f>
        <v>1</v>
      </c>
      <c r="P16" s="344">
        <f>IF($A16&gt;='1125way_Regular Symbol(2wild)'!E$16,"",IF(C16="","",IF(OR(C16=$O$1,C16=$P$1,C17=$O$1,C17=$P$1,C18=$O$1,C18=$P$1),0,1)))</f>
        <v>0</v>
      </c>
      <c r="Q16" s="344">
        <f>IF($A16&gt;='1125way_Regular Symbol(2wild)'!F$16,"",IF(D16="","",IF(OR(D16=$O$1,D16=$P$1,D17=$O$1,D17=$P$1,D18=$O$1,D18=$P$1,D19=$O$1,D19=$P$1,D20=$O$1,D20=$P$1),0,1)))</f>
        <v>0</v>
      </c>
      <c r="R16" s="344">
        <f>IF($A16&gt;='1125way_Regular Symbol(2wild)'!G$16,"",IF(E16="","",IF(OR(E16=$O$1,E16=$P$1,E17=$O$1,E17=$P$1,E18=$O$1,E18=$P$1,E19=$O$1,E19=$P$1,E20=$O$1,E20=$P$1),0,1)))</f>
        <v>0</v>
      </c>
      <c r="S16" s="344">
        <f>IF($A16&gt;='1125way_Regular Symbol(2wild)'!H$16,"",IF(F16="","",IF(OR(F16=$O$1,F16=$P$1,F17=$O$1,F17=$P$1,F18=$O$1,F18=$P$1,F19=$O$1,F19=$P$1,F20=$O$1,F20=$P$1),0,1)))</f>
        <v>1</v>
      </c>
      <c r="U16" s="344">
        <f>IF($A16&gt;='1125way_Regular Symbol(2wild)'!D$16,"",IF(B16=0,"",IF(OR(B16=$U$1,B16=$V$1,B17=$U$1,B17=$V$1,B18=$U$1,B18=$V$1),0,1)))</f>
        <v>0</v>
      </c>
      <c r="V16" s="344">
        <f>IF($A16&gt;='1125way_Regular Symbol(2wild)'!E$16,"",IF(C16=0,"",IF(OR(C16=$U$1,C16=$V$1,C17=$U$1,C17=$V$1,C18=$U$1,C18=$V$1),0,1)))</f>
        <v>1</v>
      </c>
      <c r="W16" s="3">
        <f>IF($A16&gt;='1125way_Regular Symbol(2wild)'!F$16,"",IF(D16=0,"",IF(OR(D16=$U$1,D16=$V$1,D17=$U$1,D17=$V$1,D18=$U$1,D18=$V$1,D19=$U$1,D19=$V$1,D20=$U$1,D20=$V$1),0,1)))</f>
        <v>1</v>
      </c>
      <c r="X16" s="3">
        <f>IF($A16&gt;='1125way_Regular Symbol(2wild)'!G$16,"",IF(E16=0,"",IF(OR(E16=$U$1,E16=$V$1,E17=$U$1,E17=$V$1,E18=$U$1,E18=$V$1,E19=$U$1,E19=$V$1,E20=$U$1,E20=$V$1),0,1)))</f>
        <v>0</v>
      </c>
      <c r="Y16" s="3">
        <f>IF($A16&gt;='1125way_Regular Symbol(2wild)'!H$16,"",IF(F16=0,"",IF(OR(F16=$U$1,F16=$V$1,F17=$U$1,F17=$V$1,F18=$U$1,F18=$V$1,F19=$U$1,F19=$V$1,F20=$U$1,F20=$V$1),0,1)))</f>
        <v>1</v>
      </c>
      <c r="AA16" s="344">
        <f>IF($A16&gt;='1125way_Regular Symbol(2wild)'!D$16,"",IF(B16=0,"",IF(OR(B16=$AA$1,B16=$AB$1,B17=$AA$1,B17=$AB$1,B18=$AA$1,,B18=$AB$1),0,1)))</f>
        <v>1</v>
      </c>
      <c r="AB16" s="344">
        <f>IF($A16&gt;='1125way_Regular Symbol(2wild)'!E$16,"",IF(C16=0,"",IF(OR(C16=$AA$1,C16=$AB$1,C17=$AA$1,C17=$AB$1,C18=$AA$1,,C18=$AB$1),0,1)))</f>
        <v>1</v>
      </c>
      <c r="AC16" s="3">
        <f>IF($A16&gt;='1125way_Regular Symbol(2wild)'!F$16,"",IF(D16=0,"",IF(OR(D16=$AA$1,D16=$AB$1,D17=$AA$1,D17=$AB$1,D18=$AA$1,D18=$AB$1,D19=$AA$1,D19=$AB$1,D20=$AA$1,D20=$AB$1),0,1)))</f>
        <v>0</v>
      </c>
      <c r="AD16" s="3">
        <f>IF($A16&gt;='1125way_Regular Symbol(2wild)'!G$16,"",IF(E16=0,"",IF(OR(E16=$AA$1,E16=$AB$1,E17=$AA$1,E17=$AB$1,E18=$AA$1,E18=$AB$1,E19=$AA$1,E19=$AB$1,E20=$AA$1,E20=$AB$1),0,1)))</f>
        <v>1</v>
      </c>
      <c r="AE16" s="3">
        <f>IF($A16&gt;='1125way_Regular Symbol(2wild)'!H$16,"",IF(F16=0,"",IF(OR(F16=$AA$1,F16=$AB$1,F17=$AA$1,F17=$AB$1,F18=$AA$1,F18=$AB$1,F19=$AA$1,F19=$AB$1,F20=$AA$1,F20=$AB$1),0,1)))</f>
        <v>0</v>
      </c>
      <c r="AG16" s="344">
        <f>IF($A16&gt;='1125way_Regular Symbol(2wild)'!D$16,"",IF(B16=0,"",IF(OR(B16=$AG$1,B16=$AH$1,B17=$AG$1,B17=$AH$1,B18=$AG$1,B18=$AH$1),0,1)))</f>
        <v>1</v>
      </c>
      <c r="AH16" s="344">
        <f>IF($A16&gt;='1125way_Regular Symbol(2wild)'!E$16,"",IF(C16=0,"",IF(OR(C16=$AG$1,C16=$AH$1,C17=$AG$1,C17=$AH$1,C18=$AG$1,C18=$AH$1),0,1)))</f>
        <v>1</v>
      </c>
      <c r="AI16" s="3">
        <f>IF($A16&gt;='1125way_Regular Symbol(2wild)'!F$16,"",IF(D16=0,"",IF(OR(D16=$AG$1,D16=$AH$1,D17=$AG$1,D17=$AH$1,D18=$AG$1,D18=$AH$1,D19=$AG$1,D19=$AH$1,D20=$AG$1,D20=$AH$1),0,1)))</f>
        <v>1</v>
      </c>
      <c r="AJ16" s="3">
        <f>IF($A16&gt;='1125way_Regular Symbol(2wild)'!G$16,"",IF(E16=0,"",IF(OR(E16=$AG$1,E16=$AH$1,E17=$AG$1,E17=$AH$1,E18=$AG$1,E18=$AH$1,E19=$AG$1,E19=$AH$1,E20=$AG$1,E20=$AH$1),0,1)))</f>
        <v>0</v>
      </c>
      <c r="AK16" s="3">
        <f>IF($A16&gt;='1125way_Regular Symbol(2wild)'!H$16,"",IF(F16=0,"",IF(OR(F16=$AG$1,F16=$AH$1,F17=$AG$1,F17=$AH$1,F18=$AG$1,F18=$AH$1,F19=$AG$1,F19=$AH$1,F20=$AG$1,F20=$AH$1),0,1)))</f>
        <v>0</v>
      </c>
      <c r="AM16" s="344">
        <f>IF($A16&gt;='1125way_Regular Symbol(2wild)'!D$16,"",IF(B16=0,"",IF(OR(B16=$AM$1,B16=$AN$1,B17=$AM$1,B17=$AN$1,B18=$AM$1,B18=$AN$1),0,1)))</f>
        <v>1</v>
      </c>
      <c r="AN16" s="344">
        <f>IF($A16&gt;='1125way_Regular Symbol(2wild)'!E$16,"",IF(C16=0,"",IF(OR(C16=$AM$1,C16=$AN$1,C17=$AM$1,C17=$AN$1,C18=$AM$1,C18=$AN$1),0,1)))</f>
        <v>1</v>
      </c>
      <c r="AO16" s="3">
        <f>IF($A16&gt;='1125way_Regular Symbol(2wild)'!F$16,"",IF(D16=0,"",IF(OR(D16=$AM$1,D16=$AN$1,D17=$AM$1,D17=$AN$1,D18=$AM$1,D18=$AN$1,D19=$AM$1,D19=$AN$1,D20=$AM$1,D20=$AN$1),0,1)))</f>
        <v>0</v>
      </c>
      <c r="AP16" s="3">
        <f>IF($A16&gt;='1125way_Regular Symbol(2wild)'!G$16,"",IF(E16=0,"",IF(OR(E16=$AM$1,E16=$AN$1,E17=$AM$1,E17=$AN$1,E18=$AM$1,E18=$AN$1,E19=$AM$1,E19=$AN$1,E20=$AM$1,E20=$AN$1),0,1)))</f>
        <v>1</v>
      </c>
      <c r="AQ16" s="3">
        <f>IF($A16&gt;='1125way_Regular Symbol(2wild)'!H$16,"",IF(F16=0,"",IF(OR(F16=$AM$1,F16=$AN$1,F17=$AM$1,F17=$AN$1,F18=$AM$1,F18=$AN$1,F19=$AM$1,F19=$AN$1,F20=$AM$1,F20=$AN$1),0,1)))</f>
        <v>1</v>
      </c>
      <c r="AS16" s="344">
        <f>IF($A16&gt;='1125way_Regular Symbol(2wild)'!D$16,"",IF(B16=0,"",IF(OR(B16=$AM$1,B16=$AT$1,B17=$AM$1,B17=$AT$1,B18=$AM$1,B18=$AT$1),0,1)))</f>
        <v>1</v>
      </c>
      <c r="AT16" s="344">
        <f>IF($A16&gt;='1125way_Regular Symbol(2wild)'!E$16,"",IF(C16=0,"",IF(OR(C16=$AM$1,C16=$AT$1,C17=$AM$1,C17=$AT$1,C18=$AM$1,C18=$AT$1),0,1)))</f>
        <v>1</v>
      </c>
      <c r="AU16" s="3">
        <f>IF($A16&gt;='1125way_Regular Symbol(2wild)'!F$16,"",IF(D16=0,"",IF(OR(D16=$AM$1,D16=$AT$1,D17=$AM$1,D17=$AT$1,D18=$AM$1,D18=$AT$1,D19=$AM$1,D19=$AT$1,D20=$AM$1,D20=$AT$1),0,1)))</f>
        <v>1</v>
      </c>
      <c r="AV16" s="3">
        <f>IF($A16&gt;='1125way_Regular Symbol(2wild)'!G$16,"",IF(E16=0,"",IF(OR(E16=$AM$1,E16=$AT$1,E17=$AM$1,E17=$AT$1,E18=$AM$1,E18=$AT$1,E19=$AM$1,E19=$AT$1,E20=$AM$1,E20=$AT$1),0,1)))</f>
        <v>1</v>
      </c>
      <c r="AW16" s="3">
        <f>IF($A16&gt;='1125way_Regular Symbol(2wild)'!H$16,"",IF(F16=0,"",IF(OR(F16=$AM$1,F16=$AT$1,F17=$AM$1,F17=$AT$1,F18=$AM$1,F18=$AT$1,F19=$AM$1,F19=$AT$1,F20=$AM$1,F20=$AT$1),0,1)))</f>
        <v>1</v>
      </c>
      <c r="AY16" s="344">
        <f>IF($A16&gt;='1125way_Regular Symbol(2wild)'!D$16,"",IF(B16=0,"",IF(OR(B16=$AM$1,B16=$AZ$1,B17=$AM$1,B17=$AZ$1,B18=$AM$1,B18=$AZ$1),0,1)))</f>
        <v>1</v>
      </c>
      <c r="AZ16" s="344">
        <f>IF($A16&gt;='1125way_Regular Symbol(2wild)'!E$16,"",IF(C16=0,"",IF(OR(C16=$AM$1,C16=$AZ$1,C17=$AM$1,C17=$AZ$1,C18=$AM$1,C18=$AZ$1),0,1)))</f>
        <v>1</v>
      </c>
      <c r="BA16" s="3">
        <f>IF($A16&gt;='1125way_Regular Symbol(2wild)'!F$16,"",IF(D16=0,"",IF(OR(D16=$AM$1,D16=$AZ$1,D17=$AM$1,D17=$AZ$1,D18=$AM$1,D18=$AZ$1,D19=$AM$1,D19=$AZ$1,D20=$AM$1,D20=$AZ$1),0,1)))</f>
        <v>1</v>
      </c>
      <c r="BB16" s="3">
        <f>IF($A16&gt;='1125way_Regular Symbol(2wild)'!G$16,"",IF(E16=0,"",IF(OR(E16=$AM$1,E16=$AZ$1,E17=$AM$1,E17=$AZ$1,E18=$AM$1,E18=$AZ$1,E19=$AM$1,E19=$AZ$1,E20=$AM$1,E20=$AZ$1),0,1)))</f>
        <v>1</v>
      </c>
      <c r="BC16" s="3">
        <f>IF($A16&gt;='1125way_Regular Symbol(2wild)'!H$16,"",IF(F16=0,"",IF(OR(F16=$AM$1,F16=$AZ$1,F17=$AM$1,F17=$AZ$1,F18=$AM$1,F18=$AZ$1,F19=$AM$1,F19=$AZ$1,F20=$AM$1,F20=$AZ$1),0,1)))</f>
        <v>1</v>
      </c>
      <c r="BE16" s="344">
        <f>IF($A16&gt;='576way_Regular Symbol(2wild)'!D$16,"",IF(B16=0,"",IF(OR(B16=$AM$1,B16=$BF$1,B17=$AM$1,B17=$BF$1,B18=$AM$1,B18=$BF$1),0,1)))</f>
        <v>1</v>
      </c>
      <c r="BF16" s="344">
        <f>IF($A16&gt;='576way_Regular Symbol(2wild)'!E$16,"",IF(C16=0,"",IF(OR(C16=$AM$1,C16=$BF$1,C17=$AM$1,C17=$BF$1,C18=$AM$1,C18=$BF$1),0,1)))</f>
        <v>1</v>
      </c>
      <c r="BG16" s="3">
        <f>IF($A16&gt;='576way_Regular Symbol(2wild)'!F$16,"",IF(D16=0,"",IF(OR(D16=$AM$1,D16=$BF$1,D17=$AM$1,D17=$BF$1,D18=$AM$1,D18=$BF$1,D19=$AM$1,D19=$BF$1,D20=$AM$1,D20=$BF$1),0,1)))</f>
        <v>1</v>
      </c>
      <c r="BH16" s="3">
        <f>IF($A16&gt;='576way_Regular Symbol(2wild)'!G$16,"",IF(E16=0,"",IF(OR(E16=$AM$1,E16=$BF$1,E17=$AM$1,E17=$BF$1,E18=$AM$1,E18=$BF$1,E19=$AM$1,E19=$BF$1,E20=$AM$1,E20=$BF$1),0,1)))</f>
        <v>1</v>
      </c>
      <c r="BI16" s="3">
        <f>IF($A16&gt;='576way_Regular Symbol(2wild)'!H$16,"",IF(F16=0,"",IF(OR(F16=$AM$1,F16=$BF$1,F17=$AM$1,F17=$BF$1,F18=$AM$1,F18=$BF$1,F19=$AM$1,F19=$BF$1,F20=$AM$1,F20=$BF$1),0,1)))</f>
        <v>1</v>
      </c>
      <c r="BK16" s="344">
        <f>IF($A16&gt;='576way_Regular Symbol(2wild)'!D$16,"",IF(B16=0,"",IF(OR(B16=$AM$1,B16=$BL$1,B17=$AM$1,B17=$BL$1,B18=$AM$1,B18=$BL$1),0,1)))</f>
        <v>1</v>
      </c>
      <c r="BL16" s="344">
        <f>IF($A16&gt;='576way_Regular Symbol(2wild)'!E$16,"",IF(C16=0,"",IF(OR(C16=$AM$1,C16=$BL$1,C17=$AM$1,C17=$BL$1,C18=$AM$1,C18=$BL$1),0,1)))</f>
        <v>1</v>
      </c>
      <c r="BM16" s="3">
        <f>IF($A16&gt;='576way_Regular Symbol(2wild)'!F$16,"",IF(D16=0,"",IF(OR(D16=$AM$1,D16=$BL$1,D17=$AM$1,D17=$BL$1,D18=$AM$1,D18=$BL$1,D19=$AM$1,D19=$BL$1),0,1)))</f>
        <v>1</v>
      </c>
      <c r="BN16" s="3">
        <f>IF($A16&gt;='576way_Regular Symbol(2wild)'!G$16,"",IF(E16=0,"",IF(OR(E16=$AM$1,E16=$BL$1,E17=$AM$1,E17=$BL$1,E18=$AM$1,E18=$BL$1,E19=$AM$1,E19=$BL$1),0,1)))</f>
        <v>1</v>
      </c>
      <c r="BO16" s="3">
        <f>IF($A16&gt;='576way_Regular Symbol(2wild)'!H$16,"",IF(F16=0,"",IF(OR(F16=$AM$1,F16=$BL$1,F17=$AM$1,F17=$BL$1,F18=$AM$1,F18=$BL$1,F19=$AM$1,F19=$BL$1),0,1)))</f>
        <v>1</v>
      </c>
      <c r="BQ16" s="3">
        <f>IF($A16&gt;='1125way_Regular Symbol(2wild)'!D$16,"",IF(B16=0,"",IF(OR(B16=$BQ$1,B16=$BR$1,B17=$BQ$1,B17=$BR$1,B18=$BQ$1,B18=$BR$1),0,1)))</f>
        <v>1</v>
      </c>
      <c r="BR16" s="3">
        <f>IF($A16&gt;='1125way_Regular Symbol(2wild)'!E$16,"",IF(C16=0,"",IF(OR(C16=$BQ$1,C16=$BR$1,C17=$BQ$1,C17=$BR$1,C18=$BQ$1,C18=$BR$1),0,1)))</f>
        <v>1</v>
      </c>
      <c r="BS16" s="3">
        <f>IF($A16&gt;='1125way_Regular Symbol(2wild)'!F$16,"",IF(D16=0,"",IF(OR(D16=$BQ$1,D16=$BR$1,D17=$BQ$1,D17=$BR$1,D18=$BQ$1,D18=$BR$1,D19=$BQ$1,D19=$BR$1,D20=$BQ$1,D20=$BR$1),0,1)))</f>
        <v>1</v>
      </c>
      <c r="BT16" s="3">
        <f>IF($A16&gt;='1125way_Regular Symbol(2wild)'!G$16,"",IF(E16=0,"",IF(OR(E16=$BQ$1,E16=$BR$1,E17=$BQ$1,E17=$BR$1,E18=$BQ$1,E18=$BR$1,E19=$BQ$1,E19=$BR$1,E20=$BQ$1,E20=$BR$1),0,1)))</f>
        <v>1</v>
      </c>
      <c r="BU16" s="3">
        <f>IF($A16&gt;='1125way_Regular Symbol(2wild)'!H$16,"",IF(F16=0,"",IF(OR(F16=$BQ$1,F16=$BR$1,F17=$BQ$1,F17=$BR$1,F18=$BQ$1,F18=$BR$1,F19=$BQ$1,F19=$BR$1,F20=$BQ$1,F20=$BR$1),0,1)))</f>
        <v>1</v>
      </c>
      <c r="BW16" s="3">
        <f>IF($A16&gt;='1125way_Regular Symbol(2wild)'!D$16,"",IF(B16=0,"",IF(OR(B16=$BW$1,B17=$BW$1,B18=$BW$1,B16=$BX$1,B17=$BX$1,B18=$BX$1),0,1)))</f>
        <v>1</v>
      </c>
      <c r="BX16" s="3">
        <f>IF($A16&gt;='1125way_Regular Symbol(2wild)'!E$16,"",IF(C16=0,"",IF(OR(C16=$BW$1,C17=$BW$1,C18=$BW$1,C16=$BX$1,C17=$BX$1,C18=$BX$1),0,1)))</f>
        <v>1</v>
      </c>
      <c r="BY16" s="3">
        <f>IF($A16&gt;='1125way_Regular Symbol(2wild)'!F$16,"",IF(D16=0,"",IF(OR(D16=$BW$1,D17=$BW$1,D18=$BW$1,D16=$BX$1,D17=$BX$1,D18=$BX$1,D19=$BW$1,D19=$BX$1,D20=$BW$1,D20=$BX$1),0,1)))</f>
        <v>1</v>
      </c>
      <c r="BZ16" s="3">
        <f>IF($A16&gt;='1125way_Regular Symbol(2wild)'!G$16,"",IF(E16=0,"",IF(OR(E16=$BW$1,E17=$BW$1,E18=$BW$1,E16=$BX$1,E17=$BX$1,E18=$BX$1,E19=$BW$1,E19=$BX$1,E20=$BW$1,E20=$BX$1),0,1)))</f>
        <v>1</v>
      </c>
      <c r="CA16" s="3">
        <f>IF($A16&gt;='1125way_Regular Symbol(2wild)'!H$16,"",IF(F16=0,"",IF(OR(F16=$BW$1,F17=$BW$1,F18=$BW$1,F16=$BX$1,F17=$BX$1,F18=$BX$1,F19=$BW$1,F19=$BX$1,F20=$BW$1,F20=$BX$1),0,1)))</f>
        <v>1</v>
      </c>
      <c r="CC16" s="3">
        <f>IF($A16&gt;='1125way_Regular Symbol(2wild)'!D$16,"",IF(B16=0,"",IF(OR(B16=$BW$1,B17=$BW$1,B18=$BW$1,B16=$CD$1,B17=$CD$1,B18=$CD$1),0,1)))</f>
        <v>0</v>
      </c>
      <c r="CD16" s="3">
        <f>IF($A16&gt;='1125way_Regular Symbol(2wild)'!E$16,"",IF(C16=0,"",IF(OR(C16=$BW$1,C17=$BW$1,C18=$BW$1,C16=$CD$1,C17=$CD$1,C18=$CD$1),0,1)))</f>
        <v>1</v>
      </c>
      <c r="CE16" s="3">
        <f>IF($A16&gt;='1125way_Regular Symbol(2wild)'!F$16,"",IF(D16=0,"",IF(OR(D16=$BW$1,D17=$BW$1,D18=$BW$1,D16=$CD$1,D17=$CD$1,D18=$CD$1,D19=$BW$1,D19=$CD$1,D20=$BW$1,D20=$CD$1),0,1)))</f>
        <v>0</v>
      </c>
      <c r="CF16" s="3">
        <f>IF($A16&gt;='1125way_Regular Symbol(2wild)'!G$16,"",IF(E16=0,"",IF(OR(E16=$BW$1,E17=$BW$1,E18=$BW$1,E16=$CD$1,E17=$CD$1,E18=$CD$1,E19=$BW$1,E19=$CD$1,E20=$BW$1,E20=$CD$1),0,1)))</f>
        <v>1</v>
      </c>
      <c r="CG16" s="3">
        <f>IF($A16&gt;='1125way_Regular Symbol(2wild)'!H$16,"",IF(F16=0,"",IF(OR(F16=$BW$1,F17=$BW$1,F18=$BW$1,F16=$CD$1,F17=$CD$1,F18=$CD$1,F19=$BW$1,F19=$CD$1,F20=$BW$1,F20=$CD$1),0,1)))</f>
        <v>0</v>
      </c>
      <c r="CI16" s="3">
        <f>IF($A16&gt;='1125way_Regular Symbol(2wild)'!D$16,"",IF(B16=0,"",IF(OR(B16=$BW$1,B17=$BW$1,B18=$BW$1,B16=$CJ$1,B17=$CJ$1,B18=$CJ$1),0,1)))</f>
        <v>1</v>
      </c>
      <c r="CJ16" s="3">
        <f>IF($A16&gt;='1125way_Regular Symbol(2wild)'!E$16,"",IF(C16=0,"",IF(OR(C16=$BW$1,C17=$BW$1,C18=$BW$1,C16=$CJ$1,C17=$CJ$1,C18=$CJ$1),0,1)))</f>
        <v>1</v>
      </c>
      <c r="CK16" s="3">
        <f>IF($A16&gt;='1125way_Regular Symbol(2wild)'!F$16,"",IF(D16=0,"",IF(OR(D16=$BW$1,D17=$BW$1,D18=$BW$1,D16=$CJ$1,D17=$CJ$1,D18=$CJ$1,D19=$BW$1,D19=$CJ$1,D20=$BW$1,D20=$CJ$1),0,1)))</f>
        <v>1</v>
      </c>
      <c r="CL16" s="3">
        <f>IF($A16&gt;='1125way_Regular Symbol(2wild)'!G$16,"",IF(E16=0,"",IF(OR(E16=$BW$1,E17=$BW$1,E18=$BW$1,E16=$CJ$1,E17=$CJ$1,E18=$CJ$1,E19=$BW$1,E19=$CJ$1,E20=$BW$1,E20=$CJ$1),0,1)))</f>
        <v>1</v>
      </c>
      <c r="CM16" s="3">
        <f>IF($A16&gt;='1125way_Regular Symbol(2wild)'!H$16,"",IF(F16=0,"",IF(OR(F16=$BW$1,F17=$BW$1,F18=$BW$1,F16=$CJ$1,F17=$CJ$1,F18=$CJ$1,F19=$BW$1,F19=$CJ$1,F20=$BW$1,F20=$CJ$1),0,1)))</f>
        <v>1</v>
      </c>
      <c r="CO16" s="3">
        <f>IF($A16&gt;='1125way_Regular Symbol(2wild)'!D$16,"",IF(B16=0,"",IF(OR(B16=$BW$1,B17=$BW$1,B18=$BW$1,B16=$CP$1,B17=$CP$1,B18=$CP$1),0,1)))</f>
        <v>0</v>
      </c>
      <c r="CP16" s="3">
        <f>IF($A16&gt;='1125way_Regular Symbol(2wild)'!E$16,"",IF(C16=0,"",IF(OR(C16=$BW$1,C17=$BW$1,C18=$BW$1,C16=$CP$1,C17=$CP$1,C18=$CP$1),0,1)))</f>
        <v>1</v>
      </c>
      <c r="CQ16" s="3">
        <f>IF($A16&gt;='1125way_Regular Symbol(2wild)'!F$16,"",IF(D16=0,"",IF(OR(D16=$BW$1,D17=$BW$1,D18=$BW$1,D16=$CP$1,D17=$CP$1,D18=$CP$1,D19=$BW$1,D19=$CP$1,D20=$BW$1,D20=$CP$1),0,1)))</f>
        <v>1</v>
      </c>
      <c r="CR16" s="3">
        <f>IF($A16&gt;='1125way_Regular Symbol(2wild)'!G$16,"",IF(E16=0,"",IF(OR(E16=$BW$1,E17=$BW$1,E18=$BW$1,E16=$CP$1,E17=$CP$1,E18=$CP$1,E19=$BW$1,E19=$CP$1,E20=$BW$1,E20=$CP$1),0,1)))</f>
        <v>1</v>
      </c>
      <c r="CS16" s="3">
        <f>IF($A16&gt;='1125way_Regular Symbol(2wild)'!H$16,"",IF(F16=0,"",IF(OR(F16=$BW$1,F17=$BW$1,F18=$BW$1,F16=$CP$1,F17=$CP$1,F18=$CP$1,F19=$BW$1,F19=$CP$1,F20=$BW$1,F20=$CP$1),0,1)))</f>
        <v>0</v>
      </c>
      <c r="CU16" s="3">
        <f>IF($A16&gt;='1125way_Regular Symbol(2wild)'!D$16,"",IF(B16=0,"",IF(OR(B16=$BW$1,B17=$BW$1,B18=$BW$1,B16=$CV$1,B17=$CV$1,B18=$CV$1),0,1)))</f>
        <v>1</v>
      </c>
      <c r="CV16" s="3">
        <f>IF($A16&gt;='1125way_Regular Symbol(2wild)'!E$16,"",IF(C16=0,"",IF(OR(C16=$BW$1,C17=$BW$1,C18=$BW$1,C16=$CV$1,C17=$CV$1,C18=$CV$1),0,1)))</f>
        <v>1</v>
      </c>
      <c r="CW16" s="3">
        <f>IF($A16&gt;='1125way_Regular Symbol(2wild)'!F$16,"",IF(D16=0,"",IF(OR(D16=$BW$1,D17=$BW$1,D18=$BW$1,D16=$CV$1,D17=$CV$1,D18=$CV$1,D19=$BW$1,D19=$CV$1,D20=$BW$1,D20=$CV$1),0,1)))</f>
        <v>1</v>
      </c>
      <c r="CX16" s="3">
        <f>IF($A16&gt;='1125way_Regular Symbol(2wild)'!G$16,"",IF(E16=0,"",IF(OR(E16=$BW$1,E17=$BW$1,E18=$BW$1,E16=$CV$1,E17=$CV$1,E18=$CV$1,E19=$BW$1,E19=$CV$1,E20=$BW$1,E20=$CV$1),0,1)))</f>
        <v>1</v>
      </c>
      <c r="CY16" s="3">
        <f>IF($A16&gt;='1125way_Regular Symbol(2wild)'!H$16,"",IF(F16=0,"",IF(OR(F16=$BW$1,F17=$BW$1,F18=$BW$1,F16=$CV$1,F17=$CV$1,F18=$CV$1,F19=$BW$1,F19=$CV$1,F20=$BW$1,F20=$CV$1),0,1)))</f>
        <v>1</v>
      </c>
    </row>
    <row r="17" spans="1:103">
      <c r="A17" s="337">
        <f>IF('243way_Regular Symbol'!L16="","",'243way_Regular Symbol'!L16)</f>
        <v>13</v>
      </c>
      <c r="B17" s="191" t="str">
        <f>IF('576way_Regular Symbol(2wild)'!Q16="",
IF($A17-'576way_Regular Symbol(2wild)'!D$16&gt;='1125way_RegularＸ_W()'!B$2-1,"",VLOOKUP($A17-'243way_Regular Symbol'!D$16,'576way_Regular Symbol(2wild)'!$P$3:$U$99,'1125way_RegularＸ_W()'!B$3+1,FALSE)),
'576way_Regular Symbol(2wild)'!Q16)</f>
        <v>Q</v>
      </c>
      <c r="C17" s="191" t="str">
        <f>IF('576way_Regular Symbol(2wild)'!R16="",
IF($A17-'576way_Regular Symbol(2wild)'!E$16&gt;='1125way_RegularＸ_W()'!C$2-1,"",VLOOKUP($A17-'243way_Regular Symbol'!E$16,'576way_Regular Symbol(2wild)'!$P$3:$U$99,'1125way_RegularＸ_W()'!C$3+1,FALSE)),
'576way_Regular Symbol(2wild)'!R16)</f>
        <v>S1</v>
      </c>
      <c r="D17" s="191" t="str">
        <f>IF('576way_Regular Symbol(2wild)'!S16="",
IF($A17-'576way_Regular Symbol(2wild)'!F$16&gt;='1125way_RegularＸ_W()'!D$2-1,"",VLOOKUP($A17-'243way_Regular Symbol'!F$16,'576way_Regular Symbol(2wild)'!$P$3:$U$99,'1125way_RegularＸ_W()'!D$3+1,FALSE)),
'576way_Regular Symbol(2wild)'!S16)</f>
        <v>M3</v>
      </c>
      <c r="E17" s="191" t="str">
        <f>IF('576way_Regular Symbol(2wild)'!T16="",
IF($A17-'576way_Regular Symbol(2wild)'!G$16&gt;='1125way_RegularＸ_W()'!E$2-1,"",VLOOKUP($A17-'243way_Regular Symbol'!G$16,'576way_Regular Symbol(2wild)'!$P$3:$U$99,'1125way_RegularＸ_W()'!E$3+1,FALSE)),
'576way_Regular Symbol(2wild)'!T16)</f>
        <v>S1</v>
      </c>
      <c r="F17" s="191" t="str">
        <f>IF('576way_Regular Symbol(2wild)'!U16="",
IF($A17-'576way_Regular Symbol(2wild)'!H$16&gt;='1125way_RegularＸ_W()'!F$2-1,"",VLOOKUP($A17-'243way_Regular Symbol'!H$16,'576way_Regular Symbol(2wild)'!$P$3:$U$99,'1125way_RegularＸ_W()'!F$3+1,FALSE)),
'576way_Regular Symbol(2wild)'!U16)</f>
        <v>TE</v>
      </c>
      <c r="N17" s="363">
        <f t="shared" si="18"/>
        <v>13</v>
      </c>
      <c r="O17" s="344">
        <f>IF($A17&gt;='1125way_Regular Symbol(2wild)'!D$16,"",IF(B17="","",IF(OR(B17=$O$1,B17=$P$1,B18=$O$1,B18=$P$1,B19=$O$1,B19=$P$1),0,1)))</f>
        <v>1</v>
      </c>
      <c r="P17" s="344">
        <f>IF($A17&gt;='1125way_Regular Symbol(2wild)'!E$16,"",IF(C17="","",IF(OR(C17=$O$1,C17=$P$1,C18=$O$1,C18=$P$1,C19=$O$1,C19=$P$1),0,1)))</f>
        <v>0</v>
      </c>
      <c r="Q17" s="344">
        <f>IF($A17&gt;='1125way_Regular Symbol(2wild)'!F$16,"",IF(D17="","",IF(OR(D17=$O$1,D17=$P$1,D18=$O$1,D18=$P$1,D19=$O$1,D19=$P$1,D20=$O$1,D20=$P$1,D21=$O$1,D21=$P$1),0,1)))</f>
        <v>1</v>
      </c>
      <c r="R17" s="344">
        <f>IF($A17&gt;='1125way_Regular Symbol(2wild)'!G$16,"",IF(E17="","",IF(OR(E17=$O$1,E17=$P$1,E18=$O$1,E18=$P$1,E19=$O$1,E19=$P$1,E20=$O$1,E20=$P$1,E21=$O$1,E21=$P$1),0,1)))</f>
        <v>1</v>
      </c>
      <c r="S17" s="344">
        <f>IF($A17&gt;='1125way_Regular Symbol(2wild)'!H$16,"",IF(F17="","",IF(OR(F17=$O$1,F17=$P$1,F18=$O$1,F18=$P$1,F19=$O$1,F19=$P$1,F20=$O$1,F20=$P$1,F21=$O$1,F21=$P$1),0,1)))</f>
        <v>1</v>
      </c>
      <c r="U17" s="344">
        <f>IF($A17&gt;='1125way_Regular Symbol(2wild)'!D$16,"",IF(B17=0,"",IF(OR(B17=$U$1,B17=$V$1,B18=$U$1,B18=$V$1,B19=$U$1,B19=$V$1),0,1)))</f>
        <v>1</v>
      </c>
      <c r="V17" s="344">
        <f>IF($A17&gt;='1125way_Regular Symbol(2wild)'!E$16,"",IF(C17=0,"",IF(OR(C17=$U$1,C17=$V$1,C18=$U$1,C18=$V$1,C19=$U$1,C19=$V$1),0,1)))</f>
        <v>1</v>
      </c>
      <c r="W17" s="3">
        <f>IF($A17&gt;='1125way_Regular Symbol(2wild)'!F$16,"",IF(D17=0,"",IF(OR(D17=$U$1,D17=$V$1,D18=$U$1,D18=$V$1,D19=$U$1,D19=$V$1,D20=$U$1,D20=$V$1,D21=$U$1,D21=$V$1),0,1)))</f>
        <v>1</v>
      </c>
      <c r="X17" s="3">
        <f>IF($A17&gt;='1125way_Regular Symbol(2wild)'!G$16,"",IF(E17=0,"",IF(OR(E17=$U$1,E17=$V$1,E18=$U$1,E18=$V$1,E19=$U$1,E19=$V$1,E20=$U$1,E20=$V$1,E21=$U$1,E21=$V$1),0,1)))</f>
        <v>0</v>
      </c>
      <c r="Y17" s="3">
        <f>IF($A17&gt;='1125way_Regular Symbol(2wild)'!H$16,"",IF(F17=0,"",IF(OR(F17=$U$1,F17=$V$1,F18=$U$1,F18=$V$1,F19=$U$1,F19=$V$1,F20=$U$1,F20=$V$1,F21=$U$1,F21=$V$1),0,1)))</f>
        <v>1</v>
      </c>
      <c r="AA17" s="344">
        <f>IF($A17&gt;='1125way_Regular Symbol(2wild)'!D$16,"",IF(B17=0,"",IF(OR(B17=$AA$1,B17=$AB$1,B18=$AA$1,B18=$AB$1,B19=$AA$1,,B19=$AB$1),0,1)))</f>
        <v>1</v>
      </c>
      <c r="AB17" s="344">
        <f>IF($A17&gt;='1125way_Regular Symbol(2wild)'!E$16,"",IF(C17=0,"",IF(OR(C17=$AA$1,C17=$AB$1,C18=$AA$1,C18=$AB$1,C19=$AA$1,,C19=$AB$1),0,1)))</f>
        <v>1</v>
      </c>
      <c r="AC17" s="3">
        <f>IF($A17&gt;='1125way_Regular Symbol(2wild)'!F$16,"",IF(D17=0,"",IF(OR(D17=$AA$1,D17=$AB$1,D18=$AA$1,D18=$AB$1,D19=$AA$1,D19=$AB$1,D20=$AA$1,D20=$AB$1,D21=$AA$1,D21=$AB$1),0,1)))</f>
        <v>0</v>
      </c>
      <c r="AD17" s="3">
        <f>IF($A17&gt;='1125way_Regular Symbol(2wild)'!G$16,"",IF(E17=0,"",IF(OR(E17=$AA$1,E17=$AB$1,E18=$AA$1,E18=$AB$1,E19=$AA$1,E19=$AB$1,E20=$AA$1,E20=$AB$1,E21=$AA$1,E21=$AB$1),0,1)))</f>
        <v>1</v>
      </c>
      <c r="AE17" s="3">
        <f>IF($A17&gt;='1125way_Regular Symbol(2wild)'!H$16,"",IF(F17=0,"",IF(OR(F17=$AA$1,F17=$AB$1,F18=$AA$1,F18=$AB$1,F19=$AA$1,F19=$AB$1,F20=$AA$1,F20=$AB$1,F21=$AA$1,F21=$AB$1),0,1)))</f>
        <v>0</v>
      </c>
      <c r="AG17" s="344">
        <f>IF($A17&gt;='1125way_Regular Symbol(2wild)'!D$16,"",IF(B17=0,"",IF(OR(B17=$AG$1,B17=$AH$1,B18=$AG$1,B18=$AH$1,B19=$AG$1,B19=$AH$1),0,1)))</f>
        <v>1</v>
      </c>
      <c r="AH17" s="344">
        <f>IF($A17&gt;='1125way_Regular Symbol(2wild)'!E$16,"",IF(C17=0,"",IF(OR(C17=$AG$1,C17=$AH$1,C18=$AG$1,C18=$AH$1,C19=$AG$1,C19=$AH$1),0,1)))</f>
        <v>1</v>
      </c>
      <c r="AI17" s="3">
        <f>IF($A17&gt;='1125way_Regular Symbol(2wild)'!F$16,"",IF(D17=0,"",IF(OR(D17=$AG$1,D17=$AH$1,D18=$AG$1,D18=$AH$1,D19=$AG$1,D19=$AH$1,D20=$AG$1,D20=$AH$1,D21=$AG$1,D21=$AH$1),0,1)))</f>
        <v>1</v>
      </c>
      <c r="AJ17" s="3">
        <f>IF($A17&gt;='1125way_Regular Symbol(2wild)'!G$16,"",IF(E17=0,"",IF(OR(E17=$AG$1,E17=$AH$1,E18=$AG$1,E18=$AH$1,E19=$AG$1,E19=$AH$1,E20=$AG$1,E20=$AH$1,E21=$AG$1,E21=$AH$1),0,1)))</f>
        <v>0</v>
      </c>
      <c r="AK17" s="3">
        <f>IF($A17&gt;='1125way_Regular Symbol(2wild)'!H$16,"",IF(F17=0,"",IF(OR(F17=$AG$1,F17=$AH$1,F18=$AG$1,F18=$AH$1,F19=$AG$1,F19=$AH$1,F20=$AG$1,F20=$AH$1,F21=$AG$1,F21=$AH$1),0,1)))</f>
        <v>0</v>
      </c>
      <c r="AM17" s="344">
        <f>IF($A17&gt;='1125way_Regular Symbol(2wild)'!D$16,"",IF(B17=0,"",IF(OR(B17=$AM$1,B17=$AN$1,B18=$AM$1,B18=$AN$1,B19=$AM$1,B19=$AN$1),0,1)))</f>
        <v>1</v>
      </c>
      <c r="AN17" s="344">
        <f>IF($A17&gt;='1125way_Regular Symbol(2wild)'!E$16,"",IF(C17=0,"",IF(OR(C17=$AM$1,C17=$AN$1,C18=$AM$1,C18=$AN$1,C19=$AM$1,C19=$AN$1),0,1)))</f>
        <v>0</v>
      </c>
      <c r="AO17" s="3">
        <f>IF($A17&gt;='1125way_Regular Symbol(2wild)'!F$16,"",IF(D17=0,"",IF(OR(D17=$AM$1,D17=$AN$1,D18=$AM$1,D18=$AN$1,D19=$AM$1,D19=$AN$1,D20=$AM$1,D20=$AN$1,D21=$AM$1,D21=$AN$1),0,1)))</f>
        <v>0</v>
      </c>
      <c r="AP17" s="3">
        <f>IF($A17&gt;='1125way_Regular Symbol(2wild)'!G$16,"",IF(E17=0,"",IF(OR(E17=$AM$1,E17=$AN$1,E18=$AM$1,E18=$AN$1,E19=$AM$1,E19=$AN$1,E20=$AM$1,E20=$AN$1,E21=$AM$1,E21=$AN$1),0,1)))</f>
        <v>1</v>
      </c>
      <c r="AQ17" s="3">
        <f>IF($A17&gt;='1125way_Regular Symbol(2wild)'!H$16,"",IF(F17=0,"",IF(OR(F17=$AM$1,F17=$AN$1,F18=$AM$1,F18=$AN$1,F19=$AM$1,F19=$AN$1,F20=$AM$1,F20=$AN$1,F21=$AM$1,F21=$AN$1),0,1)))</f>
        <v>1</v>
      </c>
      <c r="AS17" s="344">
        <f>IF($A17&gt;='1125way_Regular Symbol(2wild)'!D$16,"",IF(B17=0,"",IF(OR(B17=$AM$1,B17=$AT$1,B18=$AM$1,B18=$AT$1,B19=$AM$1,B19=$AT$1),0,1)))</f>
        <v>1</v>
      </c>
      <c r="AT17" s="344">
        <f>IF($A17&gt;='1125way_Regular Symbol(2wild)'!E$16,"",IF(C17=0,"",IF(OR(C17=$AM$1,C17=$AT$1,C18=$AM$1,C18=$AT$1,C19=$AM$1,C19=$AT$1),0,1)))</f>
        <v>1</v>
      </c>
      <c r="AU17" s="3">
        <f>IF($A17&gt;='1125way_Regular Symbol(2wild)'!F$16,"",IF(D17=0,"",IF(OR(D17=$AM$1,D17=$AT$1,D18=$AM$1,D18=$AT$1,D19=$AM$1,D19=$AT$1,D20=$AM$1,D20=$AT$1,D21=$AM$1,D21=$AT$1),0,1)))</f>
        <v>1</v>
      </c>
      <c r="AV17" s="3">
        <f>IF($A17&gt;='1125way_Regular Symbol(2wild)'!G$16,"",IF(E17=0,"",IF(OR(E17=$AM$1,E17=$AT$1,E18=$AM$1,E18=$AT$1,E19=$AM$1,E19=$AT$1,E20=$AM$1,E20=$AT$1,E21=$AM$1,E21=$AT$1),0,1)))</f>
        <v>1</v>
      </c>
      <c r="AW17" s="3">
        <f>IF($A17&gt;='1125way_Regular Symbol(2wild)'!H$16,"",IF(F17=0,"",IF(OR(F17=$AM$1,F17=$AT$1,F18=$AM$1,F18=$AT$1,F19=$AM$1,F19=$AT$1,F20=$AM$1,F20=$AT$1,F21=$AM$1,F21=$AT$1),0,1)))</f>
        <v>1</v>
      </c>
      <c r="AY17" s="344">
        <f>IF($A17&gt;='1125way_Regular Symbol(2wild)'!D$16,"",IF(B17=0,"",IF(OR(B17=$AM$1,B17=$AZ$1,B18=$AM$1,B18=$AZ$1,B19=$AM$1,B19=$AZ$1),0,1)))</f>
        <v>1</v>
      </c>
      <c r="AZ17" s="344">
        <f>IF($A17&gt;='1125way_Regular Symbol(2wild)'!E$16,"",IF(C17=0,"",IF(OR(C17=$AM$1,C17=$AZ$1,C18=$AM$1,C18=$AZ$1,C19=$AM$1,C19=$AZ$1),0,1)))</f>
        <v>1</v>
      </c>
      <c r="BA17" s="3">
        <f>IF($A17&gt;='1125way_Regular Symbol(2wild)'!F$16,"",IF(D17=0,"",IF(OR(D17=$AM$1,D17=$AZ$1,D18=$AM$1,D18=$AZ$1,D19=$AM$1,D19=$AZ$1,D20=$AM$1,D20=$AZ$1,D21=$AM$1,D21=$AZ$1),0,1)))</f>
        <v>1</v>
      </c>
      <c r="BB17" s="3">
        <f>IF($A17&gt;='1125way_Regular Symbol(2wild)'!G$16,"",IF(E17=0,"",IF(OR(E17=$AM$1,E17=$AZ$1,E18=$AM$1,E18=$AZ$1,E19=$AM$1,E19=$AZ$1,E20=$AM$1,E20=$AZ$1,E21=$AM$1,E21=$AZ$1),0,1)))</f>
        <v>1</v>
      </c>
      <c r="BC17" s="3">
        <f>IF($A17&gt;='1125way_Regular Symbol(2wild)'!H$16,"",IF(F17=0,"",IF(OR(F17=$AM$1,F17=$AZ$1,F18=$AM$1,F18=$AZ$1,F19=$AM$1,F19=$AZ$1,F20=$AM$1,F20=$AZ$1,F21=$AM$1,F21=$AZ$1),0,1)))</f>
        <v>1</v>
      </c>
      <c r="BE17" s="344">
        <f>IF($A17&gt;='576way_Regular Symbol(2wild)'!D$16,"",IF(B17=0,"",IF(OR(B17=$AM$1,B17=$BF$1,B18=$AM$1,B18=$BF$1,B19=$AM$1,B19=$BF$1),0,1)))</f>
        <v>1</v>
      </c>
      <c r="BF17" s="344">
        <f>IF($A17&gt;='576way_Regular Symbol(2wild)'!E$16,"",IF(C17=0,"",IF(OR(C17=$AM$1,C17=$BF$1,C18=$AM$1,C18=$BF$1,C19=$AM$1,C19=$BF$1),0,1)))</f>
        <v>1</v>
      </c>
      <c r="BG17" s="3">
        <f>IF($A17&gt;='576way_Regular Symbol(2wild)'!F$16,"",IF(D17=0,"",IF(OR(D17=$AM$1,D17=$BF$1,D18=$AM$1,D18=$BF$1,D19=$AM$1,D19=$BF$1,D20=$AM$1,D20=$BF$1,D21=$AM$1,D21=$BF$1),0,1)))</f>
        <v>1</v>
      </c>
      <c r="BH17" s="3">
        <f>IF($A17&gt;='576way_Regular Symbol(2wild)'!G$16,"",IF(E17=0,"",IF(OR(E17=$AM$1,E17=$BF$1,E18=$AM$1,E18=$BF$1,E19=$AM$1,E19=$BF$1,E20=$AM$1,E20=$BF$1,E21=$AM$1,E21=$BF$1),0,1)))</f>
        <v>1</v>
      </c>
      <c r="BI17" s="3">
        <f>IF($A17&gt;='576way_Regular Symbol(2wild)'!H$16,"",IF(F17=0,"",IF(OR(F17=$AM$1,F17=$BF$1,F18=$AM$1,F18=$BF$1,F19=$AM$1,F19=$BF$1,F20=$AM$1,F20=$BF$1,F21=$AM$1,F21=$BF$1),0,1)))</f>
        <v>1</v>
      </c>
      <c r="BK17" s="344">
        <f>IF($A17&gt;='576way_Regular Symbol(2wild)'!D$16,"",IF(B17=0,"",IF(OR(B17=$AM$1,B17=$BL$1,B18=$AM$1,B18=$BL$1,B19=$AM$1,B19=$BL$1),0,1)))</f>
        <v>1</v>
      </c>
      <c r="BL17" s="344">
        <f>IF($A17&gt;='576way_Regular Symbol(2wild)'!E$16,"",IF(C17=0,"",IF(OR(C17=$AM$1,C17=$BL$1,C18=$AM$1,C18=$BL$1,C19=$AM$1,C19=$BL$1),0,1)))</f>
        <v>1</v>
      </c>
      <c r="BM17" s="3">
        <f>IF($A17&gt;='576way_Regular Symbol(2wild)'!F$16,"",IF(D17=0,"",IF(OR(D17=$AM$1,D17=$BL$1,D18=$AM$1,D18=$BL$1,D19=$AM$1,D19=$BL$1,D20=$AM$1,D20=$BL$1),0,1)))</f>
        <v>1</v>
      </c>
      <c r="BN17" s="3">
        <f>IF($A17&gt;='576way_Regular Symbol(2wild)'!G$16,"",IF(E17=0,"",IF(OR(E17=$AM$1,E17=$BL$1,E18=$AM$1,E18=$BL$1,E19=$AM$1,E19=$BL$1,E20=$AM$1,E20=$BL$1),0,1)))</f>
        <v>1</v>
      </c>
      <c r="BO17" s="3">
        <f>IF($A17&gt;='576way_Regular Symbol(2wild)'!H$16,"",IF(F17=0,"",IF(OR(F17=$AM$1,F17=$BL$1,F18=$AM$1,F18=$BL$1,F19=$AM$1,F19=$BL$1,F20=$AM$1,F20=$BL$1),0,1)))</f>
        <v>1</v>
      </c>
      <c r="BQ17" s="3">
        <f>IF($A17&gt;='1125way_Regular Symbol(2wild)'!D$16,"",IF(B17=0,"",IF(OR(B17=$BQ$1,B17=$BR$1,B18=$BQ$1,B18=$BR$1,B19=$BQ$1,B19=$BR$1),0,1)))</f>
        <v>1</v>
      </c>
      <c r="BR17" s="3">
        <f>IF($A17&gt;='1125way_Regular Symbol(2wild)'!E$16,"",IF(C17=0,"",IF(OR(C17=$BQ$1,C17=$BR$1,C18=$BQ$1,C18=$BR$1,C19=$BQ$1,C19=$BR$1),0,1)))</f>
        <v>1</v>
      </c>
      <c r="BS17" s="3">
        <f>IF($A17&gt;='1125way_Regular Symbol(2wild)'!F$16,"",IF(D17=0,"",IF(OR(D17=$BQ$1,D17=$BR$1,D18=$BQ$1,D18=$BR$1,D19=$BQ$1,D19=$BR$1,D20=$BQ$1,D20=$BR$1,D21=$BQ$1,D21=$BR$1),0,1)))</f>
        <v>1</v>
      </c>
      <c r="BT17" s="3">
        <f>IF($A17&gt;='1125way_Regular Symbol(2wild)'!G$16,"",IF(E17=0,"",IF(OR(E17=$BQ$1,E17=$BR$1,E18=$BQ$1,E18=$BR$1,E19=$BQ$1,E19=$BR$1,E20=$BQ$1,E20=$BR$1,E21=$BQ$1,E21=$BR$1),0,1)))</f>
        <v>1</v>
      </c>
      <c r="BU17" s="3">
        <f>IF($A17&gt;='1125way_Regular Symbol(2wild)'!H$16,"",IF(F17=0,"",IF(OR(F17=$BQ$1,F17=$BR$1,F18=$BQ$1,F18=$BR$1,F19=$BQ$1,F19=$BR$1,F20=$BQ$1,F20=$BR$1,F21=$BQ$1,F21=$BR$1),0,1)))</f>
        <v>1</v>
      </c>
      <c r="BW17" s="3">
        <f>IF($A17&gt;='1125way_Regular Symbol(2wild)'!D$16,"",IF(B17=0,"",IF(OR(B17=$BW$1,B18=$BW$1,B19=$BW$1,B17=$BX$1,B18=$BX$1,B19=$BX$1),0,1)))</f>
        <v>1</v>
      </c>
      <c r="BX17" s="3">
        <f>IF($A17&gt;='1125way_Regular Symbol(2wild)'!E$16,"",IF(C17=0,"",IF(OR(C17=$BW$1,C18=$BW$1,C19=$BW$1,C17=$BX$1,C18=$BX$1,C19=$BX$1),0,1)))</f>
        <v>1</v>
      </c>
      <c r="BY17" s="3">
        <f>IF($A17&gt;='1125way_Regular Symbol(2wild)'!F$16,"",IF(D17=0,"",IF(OR(D17=$BW$1,D18=$BW$1,D19=$BW$1,D17=$BX$1,D18=$BX$1,D19=$BX$1,D20=$BW$1,D20=$BX$1,D21=$BW$1,D21=$BX$1),0,1)))</f>
        <v>1</v>
      </c>
      <c r="BZ17" s="3">
        <f>IF($A17&gt;='1125way_Regular Symbol(2wild)'!G$16,"",IF(E17=0,"",IF(OR(E17=$BW$1,E18=$BW$1,E19=$BW$1,E17=$BX$1,E18=$BX$1,E19=$BX$1,E20=$BW$1,E20=$BX$1,E21=$BW$1,E21=$BX$1),0,1)))</f>
        <v>0</v>
      </c>
      <c r="CA17" s="3">
        <f>IF($A17&gt;='1125way_Regular Symbol(2wild)'!H$16,"",IF(F17=0,"",IF(OR(F17=$BW$1,F18=$BW$1,F19=$BW$1,F17=$BX$1,F18=$BX$1,F19=$BX$1,F20=$BW$1,F20=$BX$1,F21=$BW$1,F21=$BX$1),0,1)))</f>
        <v>1</v>
      </c>
      <c r="CC17" s="3">
        <f>IF($A17&gt;='1125way_Regular Symbol(2wild)'!D$16,"",IF(B17=0,"",IF(OR(B17=$BW$1,B18=$BW$1,B19=$BW$1,B17=$CD$1,B18=$CD$1,B19=$CD$1),0,1)))</f>
        <v>0</v>
      </c>
      <c r="CD17" s="3">
        <f>IF($A17&gt;='1125way_Regular Symbol(2wild)'!E$16,"",IF(C17=0,"",IF(OR(C17=$BW$1,C18=$BW$1,C19=$BW$1,C17=$CD$1,C18=$CD$1,C19=$CD$1),0,1)))</f>
        <v>1</v>
      </c>
      <c r="CE17" s="3">
        <f>IF($A17&gt;='1125way_Regular Symbol(2wild)'!F$16,"",IF(D17=0,"",IF(OR(D17=$BW$1,D18=$BW$1,D19=$BW$1,D17=$CD$1,D18=$CD$1,D19=$CD$1,D20=$BW$1,D20=$CD$1,D21=$BW$1,D21=$CD$1),0,1)))</f>
        <v>0</v>
      </c>
      <c r="CF17" s="3">
        <f>IF($A17&gt;='1125way_Regular Symbol(2wild)'!G$16,"",IF(E17=0,"",IF(OR(E17=$BW$1,E18=$BW$1,E19=$BW$1,E17=$CD$1,E18=$CD$1,E19=$CD$1,E20=$BW$1,E20=$CD$1,E21=$BW$1,E21=$CD$1),0,1)))</f>
        <v>1</v>
      </c>
      <c r="CG17" s="3">
        <f>IF($A17&gt;='1125way_Regular Symbol(2wild)'!H$16,"",IF(F17=0,"",IF(OR(F17=$BW$1,F18=$BW$1,F19=$BW$1,F17=$CD$1,F18=$CD$1,F19=$CD$1,F20=$BW$1,F20=$CD$1,F21=$BW$1,F21=$CD$1),0,1)))</f>
        <v>0</v>
      </c>
      <c r="CI17" s="3">
        <f>IF($A17&gt;='1125way_Regular Symbol(2wild)'!D$16,"",IF(B17=0,"",IF(OR(B17=$BW$1,B18=$BW$1,B19=$BW$1,B17=$CJ$1,B18=$CJ$1,B19=$CJ$1),0,1)))</f>
        <v>1</v>
      </c>
      <c r="CJ17" s="3">
        <f>IF($A17&gt;='1125way_Regular Symbol(2wild)'!E$16,"",IF(C17=0,"",IF(OR(C17=$BW$1,C18=$BW$1,C19=$BW$1,C17=$CJ$1,C18=$CJ$1,C19=$CJ$1),0,1)))</f>
        <v>1</v>
      </c>
      <c r="CK17" s="3">
        <f>IF($A17&gt;='1125way_Regular Symbol(2wild)'!F$16,"",IF(D17=0,"",IF(OR(D17=$BW$1,D18=$BW$1,D19=$BW$1,D17=$CJ$1,D18=$CJ$1,D19=$CJ$1,D20=$BW$1,D20=$CJ$1,D21=$BW$1,D21=$CJ$1),0,1)))</f>
        <v>1</v>
      </c>
      <c r="CL17" s="3">
        <f>IF($A17&gt;='1125way_Regular Symbol(2wild)'!G$16,"",IF(E17=0,"",IF(OR(E17=$BW$1,E18=$BW$1,E19=$BW$1,E17=$CJ$1,E18=$CJ$1,E19=$CJ$1,E20=$BW$1,E20=$CJ$1,E21=$BW$1,E21=$CJ$1),0,1)))</f>
        <v>1</v>
      </c>
      <c r="CM17" s="3">
        <f>IF($A17&gt;='1125way_Regular Symbol(2wild)'!H$16,"",IF(F17=0,"",IF(OR(F17=$BW$1,F18=$BW$1,F19=$BW$1,F17=$CJ$1,F18=$CJ$1,F19=$CJ$1,F20=$BW$1,F20=$CJ$1,F21=$BW$1,F21=$CJ$1),0,1)))</f>
        <v>0</v>
      </c>
      <c r="CO17" s="3">
        <f>IF($A17&gt;='1125way_Regular Symbol(2wild)'!D$16,"",IF(B17=0,"",IF(OR(B17=$BW$1,B18=$BW$1,B19=$BW$1,B17=$CP$1,B18=$CP$1,B19=$CP$1),0,1)))</f>
        <v>0</v>
      </c>
      <c r="CP17" s="3">
        <f>IF($A17&gt;='1125way_Regular Symbol(2wild)'!E$16,"",IF(C17=0,"",IF(OR(C17=$BW$1,C18=$BW$1,C19=$BW$1,C17=$CP$1,C18=$CP$1,C19=$CP$1),0,1)))</f>
        <v>1</v>
      </c>
      <c r="CQ17" s="3">
        <f>IF($A17&gt;='1125way_Regular Symbol(2wild)'!F$16,"",IF(D17=0,"",IF(OR(D17=$BW$1,D18=$BW$1,D19=$BW$1,D17=$CP$1,D18=$CP$1,D19=$CP$1,D20=$BW$1,D20=$CP$1,D21=$BW$1,D21=$CP$1),0,1)))</f>
        <v>1</v>
      </c>
      <c r="CR17" s="3">
        <f>IF($A17&gt;='1125way_Regular Symbol(2wild)'!G$16,"",IF(E17=0,"",IF(OR(E17=$BW$1,E18=$BW$1,E19=$BW$1,E17=$CP$1,E18=$CP$1,E19=$CP$1,E20=$BW$1,E20=$CP$1,E21=$BW$1,E21=$CP$1),0,1)))</f>
        <v>1</v>
      </c>
      <c r="CS17" s="3">
        <f>IF($A17&gt;='1125way_Regular Symbol(2wild)'!H$16,"",IF(F17=0,"",IF(OR(F17=$BW$1,F18=$BW$1,F19=$BW$1,F17=$CP$1,F18=$CP$1,F19=$CP$1,F20=$BW$1,F20=$CP$1,F21=$BW$1,F21=$CP$1),0,1)))</f>
        <v>0</v>
      </c>
      <c r="CU17" s="3">
        <f>IF($A17&gt;='1125way_Regular Symbol(2wild)'!D$16,"",IF(B17=0,"",IF(OR(B17=$BW$1,B18=$BW$1,B19=$BW$1,B17=$CV$1,B18=$CV$1,B19=$CV$1),0,1)))</f>
        <v>1</v>
      </c>
      <c r="CV17" s="3">
        <f>IF($A17&gt;='1125way_Regular Symbol(2wild)'!E$16,"",IF(C17=0,"",IF(OR(C17=$BW$1,C18=$BW$1,C19=$BW$1,C17=$CV$1,C18=$CV$1,C19=$CV$1),0,1)))</f>
        <v>1</v>
      </c>
      <c r="CW17" s="3">
        <f>IF($A17&gt;='1125way_Regular Symbol(2wild)'!F$16,"",IF(D17=0,"",IF(OR(D17=$BW$1,D18=$BW$1,D19=$BW$1,D17=$CV$1,D18=$CV$1,D19=$CV$1,D20=$BW$1,D20=$CV$1,D21=$BW$1,D21=$CV$1),0,1)))</f>
        <v>1</v>
      </c>
      <c r="CX17" s="3">
        <f>IF($A17&gt;='1125way_Regular Symbol(2wild)'!G$16,"",IF(E17=0,"",IF(OR(E17=$BW$1,E18=$BW$1,E19=$BW$1,E17=$CV$1,E18=$CV$1,E19=$CV$1,E20=$BW$1,E20=$CV$1,E21=$BW$1,E21=$CV$1),0,1)))</f>
        <v>1</v>
      </c>
      <c r="CY17" s="3">
        <f>IF($A17&gt;='1125way_Regular Symbol(2wild)'!H$16,"",IF(F17=0,"",IF(OR(F17=$BW$1,F18=$BW$1,F19=$BW$1,F17=$CV$1,F18=$CV$1,F19=$CV$1,F20=$BW$1,F20=$CV$1,F21=$BW$1,F21=$CV$1),0,1)))</f>
        <v>1</v>
      </c>
    </row>
    <row r="18" spans="1:103">
      <c r="A18" s="337">
        <f>IF('243way_Regular Symbol'!L17="","",'243way_Regular Symbol'!L17)</f>
        <v>14</v>
      </c>
      <c r="B18" s="191" t="str">
        <f>IF('576way_Regular Symbol(2wild)'!Q17="",
IF($A18-'576way_Regular Symbol(2wild)'!D$16&gt;='1125way_RegularＸ_W()'!B$2-1,"",VLOOKUP($A18-'243way_Regular Symbol'!D$16,'576way_Regular Symbol(2wild)'!$P$3:$U$99,'1125way_RegularＸ_W()'!B$3+1,FALSE)),
'576way_Regular Symbol(2wild)'!Q17)</f>
        <v>TE</v>
      </c>
      <c r="C18" s="191" t="str">
        <f>IF('576way_Regular Symbol(2wild)'!R17="",
IF($A18-'576way_Regular Symbol(2wild)'!E$16&gt;='1125way_RegularＸ_W()'!C$2-1,"",VLOOKUP($A18-'243way_Regular Symbol'!E$16,'576way_Regular Symbol(2wild)'!$P$3:$U$99,'1125way_RegularＸ_W()'!C$3+1,FALSE)),
'576way_Regular Symbol(2wild)'!R17)</f>
        <v>M1</v>
      </c>
      <c r="D18" s="191" t="str">
        <f>IF('576way_Regular Symbol(2wild)'!S17="",
IF($A18-'576way_Regular Symbol(2wild)'!F$16&gt;='1125way_RegularＸ_W()'!D$2-1,"",VLOOKUP($A18-'243way_Regular Symbol'!F$16,'576way_Regular Symbol(2wild)'!$P$3:$U$99,'1125way_RegularＸ_W()'!D$3+1,FALSE)),
'576way_Regular Symbol(2wild)'!S17)</f>
        <v>Q</v>
      </c>
      <c r="E18" s="191" t="str">
        <f>IF('576way_Regular Symbol(2wild)'!T17="",
IF($A18-'576way_Regular Symbol(2wild)'!G$16&gt;='1125way_RegularＸ_W()'!E$2-1,"",VLOOKUP($A18-'243way_Regular Symbol'!G$16,'576way_Regular Symbol(2wild)'!$P$3:$U$99,'1125way_RegularＸ_W()'!E$3+1,FALSE)),
'576way_Regular Symbol(2wild)'!T17)</f>
        <v>M2</v>
      </c>
      <c r="F18" s="191" t="str">
        <f>IF('576way_Regular Symbol(2wild)'!U17="",
IF($A18-'576way_Regular Symbol(2wild)'!H$16&gt;='1125way_RegularＸ_W()'!F$2-1,"",VLOOKUP($A18-'243way_Regular Symbol'!H$16,'576way_Regular Symbol(2wild)'!$P$3:$U$99,'1125way_RegularＸ_W()'!F$3+1,FALSE)),
'576way_Regular Symbol(2wild)'!U17)</f>
        <v>Q</v>
      </c>
      <c r="N18" s="363">
        <f t="shared" si="18"/>
        <v>14</v>
      </c>
      <c r="O18" s="344">
        <f>IF($A18&gt;='1125way_Regular Symbol(2wild)'!D$16,"",IF(B18="","",IF(OR(B18=$O$1,B18=$P$1,B19=$O$1,B19=$P$1,B20=$O$1,B20=$P$1),0,1)))</f>
        <v>1</v>
      </c>
      <c r="P18" s="344">
        <f>IF($A18&gt;='1125way_Regular Symbol(2wild)'!E$16,"",IF(C18="","",IF(OR(C18=$O$1,C18=$P$1,C19=$O$1,C19=$P$1,C20=$O$1,C20=$P$1),0,1)))</f>
        <v>0</v>
      </c>
      <c r="Q18" s="344">
        <f>IF($A18&gt;='1125way_Regular Symbol(2wild)'!F$16,"",IF(D18="","",IF(OR(D18=$O$1,D18=$P$1,D19=$O$1,D19=$P$1,D20=$O$1,D20=$P$1,D21=$O$1,D21=$P$1,D22=$O$1,D22=$P$1),0,1)))</f>
        <v>1</v>
      </c>
      <c r="R18" s="344">
        <f>IF($A18&gt;='1125way_Regular Symbol(2wild)'!G$16,"",IF(E18="","",IF(OR(E18=$O$1,E18=$P$1,E19=$O$1,E19=$P$1,E20=$O$1,E20=$P$1,E21=$O$1,E21=$P$1,E22=$O$1,E22=$P$1),0,1)))</f>
        <v>1</v>
      </c>
      <c r="S18" s="344">
        <f>IF($A18&gt;='1125way_Regular Symbol(2wild)'!H$16,"",IF(F18="","",IF(OR(F18=$O$1,F18=$P$1,F19=$O$1,F19=$P$1,F20=$O$1,F20=$P$1,F21=$O$1,F21=$P$1,F22=$O$1,F22=$P$1),0,1)))</f>
        <v>1</v>
      </c>
      <c r="U18" s="344">
        <f>IF($A18&gt;='1125way_Regular Symbol(2wild)'!D$16,"",IF(B18=0,"",IF(OR(B18=$U$1,B18=$V$1,B19=$U$1,B19=$V$1,B20=$U$1,B20=$V$1),0,1)))</f>
        <v>1</v>
      </c>
      <c r="V18" s="344">
        <f>IF($A18&gt;='1125way_Regular Symbol(2wild)'!E$16,"",IF(C18=0,"",IF(OR(C18=$U$1,C18=$V$1,C19=$U$1,C19=$V$1,C20=$U$1,C20=$V$1),0,1)))</f>
        <v>1</v>
      </c>
      <c r="W18" s="3">
        <f>IF($A18&gt;='1125way_Regular Symbol(2wild)'!F$16,"",IF(D18=0,"",IF(OR(D18=$U$1,D18=$V$1,D19=$U$1,D19=$V$1,D20=$U$1,D20=$V$1,D21=$U$1,D21=$V$1,D22=$U$1,D22=$V$1),0,1)))</f>
        <v>1</v>
      </c>
      <c r="X18" s="3">
        <f>IF($A18&gt;='1125way_Regular Symbol(2wild)'!G$16,"",IF(E18=0,"",IF(OR(E18=$U$1,E18=$V$1,E19=$U$1,E19=$V$1,E20=$U$1,E20=$V$1,E21=$U$1,E21=$V$1,E22=$U$1,E22=$V$1),0,1)))</f>
        <v>0</v>
      </c>
      <c r="Y18" s="3">
        <f>IF($A18&gt;='1125way_Regular Symbol(2wild)'!H$16,"",IF(F18=0,"",IF(OR(F18=$U$1,F18=$V$1,F19=$U$1,F19=$V$1,F20=$U$1,F20=$V$1,F21=$U$1,F21=$V$1,F22=$U$1,F22=$V$1),0,1)))</f>
        <v>1</v>
      </c>
      <c r="AA18" s="344">
        <f>IF($A18&gt;='1125way_Regular Symbol(2wild)'!D$16,"",IF(B18=0,"",IF(OR(B18=$AA$1,B18=$AB$1,B19=$AA$1,B19=$AB$1,B20=$AA$1,,B20=$AB$1),0,1)))</f>
        <v>1</v>
      </c>
      <c r="AB18" s="344">
        <f>IF($A18&gt;='1125way_Regular Symbol(2wild)'!E$16,"",IF(C18=0,"",IF(OR(C18=$AA$1,C18=$AB$1,C19=$AA$1,C19=$AB$1,C20=$AA$1,,C20=$AB$1),0,1)))</f>
        <v>1</v>
      </c>
      <c r="AC18" s="3">
        <f>IF($A18&gt;='1125way_Regular Symbol(2wild)'!F$16,"",IF(D18=0,"",IF(OR(D18=$AA$1,D18=$AB$1,D19=$AA$1,D19=$AB$1,D20=$AA$1,D20=$AB$1,D21=$AA$1,D21=$AB$1,D22=$AA$1,D22=$AB$1),0,1)))</f>
        <v>1</v>
      </c>
      <c r="AD18" s="3">
        <f>IF($A18&gt;='1125way_Regular Symbol(2wild)'!G$16,"",IF(E18=0,"",IF(OR(E18=$AA$1,E18=$AB$1,E19=$AA$1,E19=$AB$1,E20=$AA$1,E20=$AB$1,E21=$AA$1,E21=$AB$1,E22=$AA$1,E22=$AB$1),0,1)))</f>
        <v>1</v>
      </c>
      <c r="AE18" s="3">
        <f>IF($A18&gt;='1125way_Regular Symbol(2wild)'!H$16,"",IF(F18=0,"",IF(OR(F18=$AA$1,F18=$AB$1,F19=$AA$1,F19=$AB$1,F20=$AA$1,F20=$AB$1,F21=$AA$1,F21=$AB$1,F22=$AA$1,F22=$AB$1),0,1)))</f>
        <v>0</v>
      </c>
      <c r="AG18" s="344">
        <f>IF($A18&gt;='1125way_Regular Symbol(2wild)'!D$16,"",IF(B18=0,"",IF(OR(B18=$AG$1,B18=$AH$1,B19=$AG$1,B19=$AH$1,B20=$AG$1,B20=$AH$1),0,1)))</f>
        <v>1</v>
      </c>
      <c r="AH18" s="344">
        <f>IF($A18&gt;='1125way_Regular Symbol(2wild)'!E$16,"",IF(C18=0,"",IF(OR(C18=$AG$1,C18=$AH$1,C19=$AG$1,C19=$AH$1,C20=$AG$1,C20=$AH$1),0,1)))</f>
        <v>1</v>
      </c>
      <c r="AI18" s="3">
        <f>IF($A18&gt;='1125way_Regular Symbol(2wild)'!F$16,"",IF(D18=0,"",IF(OR(D18=$AG$1,D18=$AH$1,D19=$AG$1,D19=$AH$1,D20=$AG$1,D20=$AH$1,D21=$AG$1,D21=$AH$1,D22=$AG$1,D22=$AH$1),0,1)))</f>
        <v>1</v>
      </c>
      <c r="AJ18" s="3">
        <f>IF($A18&gt;='1125way_Regular Symbol(2wild)'!G$16,"",IF(E18=0,"",IF(OR(E18=$AG$1,E18=$AH$1,E19=$AG$1,E19=$AH$1,E20=$AG$1,E20=$AH$1,E21=$AG$1,E21=$AH$1,E22=$AG$1,E22=$AH$1),0,1)))</f>
        <v>0</v>
      </c>
      <c r="AK18" s="3">
        <f>IF($A18&gt;='1125way_Regular Symbol(2wild)'!H$16,"",IF(F18=0,"",IF(OR(F18=$AG$1,F18=$AH$1,F19=$AG$1,F19=$AH$1,F20=$AG$1,F20=$AH$1,F21=$AG$1,F21=$AH$1,F22=$AG$1,F22=$AH$1),0,1)))</f>
        <v>0</v>
      </c>
      <c r="AM18" s="344">
        <f>IF($A18&gt;='1125way_Regular Symbol(2wild)'!D$16,"",IF(B18=0,"",IF(OR(B18=$AM$1,B18=$AN$1,B19=$AM$1,B19=$AN$1,B20=$AM$1,B20=$AN$1),0,1)))</f>
        <v>1</v>
      </c>
      <c r="AN18" s="344">
        <f>IF($A18&gt;='1125way_Regular Symbol(2wild)'!E$16,"",IF(C18=0,"",IF(OR(C18=$AM$1,C18=$AN$1,C19=$AM$1,C19=$AN$1,C20=$AM$1,C20=$AN$1),0,1)))</f>
        <v>0</v>
      </c>
      <c r="AO18" s="3">
        <f>IF($A18&gt;='1125way_Regular Symbol(2wild)'!F$16,"",IF(D18=0,"",IF(OR(D18=$AM$1,D18=$AN$1,D19=$AM$1,D19=$AN$1,D20=$AM$1,D20=$AN$1,D21=$AM$1,D21=$AN$1,D22=$AM$1,D22=$AN$1),0,1)))</f>
        <v>0</v>
      </c>
      <c r="AP18" s="3">
        <f>IF($A18&gt;='1125way_Regular Symbol(2wild)'!G$16,"",IF(E18=0,"",IF(OR(E18=$AM$1,E18=$AN$1,E19=$AM$1,E19=$AN$1,E20=$AM$1,E20=$AN$1,E21=$AM$1,E21=$AN$1,E22=$AM$1,E22=$AN$1),0,1)))</f>
        <v>1</v>
      </c>
      <c r="AQ18" s="3">
        <f>IF($A18&gt;='1125way_Regular Symbol(2wild)'!H$16,"",IF(F18=0,"",IF(OR(F18=$AM$1,F18=$AN$1,F19=$AM$1,F19=$AN$1,F20=$AM$1,F20=$AN$1,F21=$AM$1,F21=$AN$1,F22=$AM$1,F22=$AN$1),0,1)))</f>
        <v>1</v>
      </c>
      <c r="AS18" s="344">
        <f>IF($A18&gt;='1125way_Regular Symbol(2wild)'!D$16,"",IF(B18=0,"",IF(OR(B18=$AM$1,B18=$AT$1,B19=$AM$1,B19=$AT$1,B20=$AM$1,B20=$AT$1),0,1)))</f>
        <v>1</v>
      </c>
      <c r="AT18" s="344">
        <f>IF($A18&gt;='1125way_Regular Symbol(2wild)'!E$16,"",IF(C18=0,"",IF(OR(C18=$AM$1,C18=$AT$1,C19=$AM$1,C19=$AT$1,C20=$AM$1,C20=$AT$1),0,1)))</f>
        <v>1</v>
      </c>
      <c r="AU18" s="3">
        <f>IF($A18&gt;='1125way_Regular Symbol(2wild)'!F$16,"",IF(D18=0,"",IF(OR(D18=$AM$1,D18=$AT$1,D19=$AM$1,D19=$AT$1,D20=$AM$1,D20=$AT$1,D21=$AM$1,D21=$AT$1,D22=$AM$1,D22=$AT$1),0,1)))</f>
        <v>1</v>
      </c>
      <c r="AV18" s="3">
        <f>IF($A18&gt;='1125way_Regular Symbol(2wild)'!G$16,"",IF(E18=0,"",IF(OR(E18=$AM$1,E18=$AT$1,E19=$AM$1,E19=$AT$1,E20=$AM$1,E20=$AT$1,E21=$AM$1,E21=$AT$1,E22=$AM$1,E22=$AT$1),0,1)))</f>
        <v>1</v>
      </c>
      <c r="AW18" s="3">
        <f>IF($A18&gt;='1125way_Regular Symbol(2wild)'!H$16,"",IF(F18=0,"",IF(OR(F18=$AM$1,F18=$AT$1,F19=$AM$1,F19=$AT$1,F20=$AM$1,F20=$AT$1,F21=$AM$1,F21=$AT$1,F22=$AM$1,F22=$AT$1),0,1)))</f>
        <v>1</v>
      </c>
      <c r="AY18" s="344">
        <f>IF($A18&gt;='1125way_Regular Symbol(2wild)'!D$16,"",IF(B18=0,"",IF(OR(B18=$AM$1,B18=$AZ$1,B19=$AM$1,B19=$AZ$1,B20=$AM$1,B20=$AZ$1),0,1)))</f>
        <v>1</v>
      </c>
      <c r="AZ18" s="344">
        <f>IF($A18&gt;='1125way_Regular Symbol(2wild)'!E$16,"",IF(C18=0,"",IF(OR(C18=$AM$1,C18=$AZ$1,C19=$AM$1,C19=$AZ$1,C20=$AM$1,C20=$AZ$1),0,1)))</f>
        <v>1</v>
      </c>
      <c r="BA18" s="3">
        <f>IF($A18&gt;='1125way_Regular Symbol(2wild)'!F$16,"",IF(D18=0,"",IF(OR(D18=$AM$1,D18=$AZ$1,D19=$AM$1,D19=$AZ$1,D20=$AM$1,D20=$AZ$1,D21=$AM$1,D21=$AZ$1,D22=$AM$1,D22=$AZ$1),0,1)))</f>
        <v>1</v>
      </c>
      <c r="BB18" s="3">
        <f>IF($A18&gt;='1125way_Regular Symbol(2wild)'!G$16,"",IF(E18=0,"",IF(OR(E18=$AM$1,E18=$AZ$1,E19=$AM$1,E19=$AZ$1,E20=$AM$1,E20=$AZ$1,E21=$AM$1,E21=$AZ$1,E22=$AM$1,E22=$AZ$1),0,1)))</f>
        <v>1</v>
      </c>
      <c r="BC18" s="3">
        <f>IF($A18&gt;='1125way_Regular Symbol(2wild)'!H$16,"",IF(F18=0,"",IF(OR(F18=$AM$1,F18=$AZ$1,F19=$AM$1,F19=$AZ$1,F20=$AM$1,F20=$AZ$1,F21=$AM$1,F21=$AZ$1,F22=$AM$1,F22=$AZ$1),0,1)))</f>
        <v>1</v>
      </c>
      <c r="BE18" s="344">
        <f>IF($A18&gt;='576way_Regular Symbol(2wild)'!D$16,"",IF(B18=0,"",IF(OR(B18=$AM$1,B18=$BF$1,B19=$AM$1,B19=$BF$1,B20=$AM$1,B20=$BF$1),0,1)))</f>
        <v>1</v>
      </c>
      <c r="BF18" s="344">
        <f>IF($A18&gt;='576way_Regular Symbol(2wild)'!E$16,"",IF(C18=0,"",IF(OR(C18=$AM$1,C18=$BF$1,C19=$AM$1,C19=$BF$1,C20=$AM$1,C20=$BF$1),0,1)))</f>
        <v>1</v>
      </c>
      <c r="BG18" s="3">
        <f>IF($A18&gt;='576way_Regular Symbol(2wild)'!F$16,"",IF(D18=0,"",IF(OR(D18=$AM$1,D18=$BF$1,D19=$AM$1,D19=$BF$1,D20=$AM$1,D20=$BF$1,D21=$AM$1,D21=$BF$1,D22=$AM$1,D22=$BF$1),0,1)))</f>
        <v>1</v>
      </c>
      <c r="BH18" s="3">
        <f>IF($A18&gt;='576way_Regular Symbol(2wild)'!G$16,"",IF(E18=0,"",IF(OR(E18=$AM$1,E18=$BF$1,E19=$AM$1,E19=$BF$1,E20=$AM$1,E20=$BF$1,E21=$AM$1,E21=$BF$1,E22=$AM$1,E22=$BF$1),0,1)))</f>
        <v>1</v>
      </c>
      <c r="BI18" s="3">
        <f>IF($A18&gt;='576way_Regular Symbol(2wild)'!H$16,"",IF(F18=0,"",IF(OR(F18=$AM$1,F18=$BF$1,F19=$AM$1,F19=$BF$1,F20=$AM$1,F20=$BF$1,F21=$AM$1,F21=$BF$1,F22=$AM$1,F22=$BF$1),0,1)))</f>
        <v>1</v>
      </c>
      <c r="BK18" s="344">
        <f>IF($A18&gt;='576way_Regular Symbol(2wild)'!D$16,"",IF(B18=0,"",IF(OR(B18=$AM$1,B18=$BL$1,B19=$AM$1,B19=$BL$1,B20=$AM$1,B20=$BL$1),0,1)))</f>
        <v>1</v>
      </c>
      <c r="BL18" s="344">
        <f>IF($A18&gt;='576way_Regular Symbol(2wild)'!E$16,"",IF(C18=0,"",IF(OR(C18=$AM$1,C18=$BL$1,C19=$AM$1,C19=$BL$1,C20=$AM$1,C20=$BL$1),0,1)))</f>
        <v>1</v>
      </c>
      <c r="BM18" s="3">
        <f>IF($A18&gt;='576way_Regular Symbol(2wild)'!F$16,"",IF(D18=0,"",IF(OR(D18=$AM$1,D18=$BL$1,D19=$AM$1,D19=$BL$1,D20=$AM$1,D20=$BL$1,D21=$AM$1,D21=$BL$1),0,1)))</f>
        <v>1</v>
      </c>
      <c r="BN18" s="3">
        <f>IF($A18&gt;='576way_Regular Symbol(2wild)'!G$16,"",IF(E18=0,"",IF(OR(E18=$AM$1,E18=$BL$1,E19=$AM$1,E19=$BL$1,E20=$AM$1,E20=$BL$1,E21=$AM$1,E21=$BL$1),0,1)))</f>
        <v>1</v>
      </c>
      <c r="BO18" s="3">
        <f>IF($A18&gt;='576way_Regular Symbol(2wild)'!H$16,"",IF(F18=0,"",IF(OR(F18=$AM$1,F18=$BL$1,F19=$AM$1,F19=$BL$1,F20=$AM$1,F20=$BL$1,F21=$AM$1,F21=$BL$1),0,1)))</f>
        <v>1</v>
      </c>
      <c r="BQ18" s="3">
        <f>IF($A18&gt;='1125way_Regular Symbol(2wild)'!D$16,"",IF(B18=0,"",IF(OR(B18=$BQ$1,B18=$BR$1,B19=$BQ$1,B19=$BR$1,B20=$BQ$1,B20=$BR$1),0,1)))</f>
        <v>1</v>
      </c>
      <c r="BR18" s="3">
        <f>IF($A18&gt;='1125way_Regular Symbol(2wild)'!E$16,"",IF(C18=0,"",IF(OR(C18=$BQ$1,C18=$BR$1,C19=$BQ$1,C19=$BR$1,C20=$BQ$1,C20=$BR$1),0,1)))</f>
        <v>1</v>
      </c>
      <c r="BS18" s="3">
        <f>IF($A18&gt;='1125way_Regular Symbol(2wild)'!F$16,"",IF(D18=0,"",IF(OR(D18=$BQ$1,D18=$BR$1,D19=$BQ$1,D19=$BR$1,D20=$BQ$1,D20=$BR$1,D21=$BQ$1,D21=$BR$1,D22=$BQ$1,D22=$BR$1),0,1)))</f>
        <v>1</v>
      </c>
      <c r="BT18" s="3">
        <f>IF($A18&gt;='1125way_Regular Symbol(2wild)'!G$16,"",IF(E18=0,"",IF(OR(E18=$BQ$1,E18=$BR$1,E19=$BQ$1,E19=$BR$1,E20=$BQ$1,E20=$BR$1,E21=$BQ$1,E21=$BR$1,E22=$BQ$1,E22=$BR$1),0,1)))</f>
        <v>1</v>
      </c>
      <c r="BU18" s="3">
        <f>IF($A18&gt;='1125way_Regular Symbol(2wild)'!H$16,"",IF(F18=0,"",IF(OR(F18=$BQ$1,F18=$BR$1,F19=$BQ$1,F19=$BR$1,F20=$BQ$1,F20=$BR$1,F21=$BQ$1,F21=$BR$1,F22=$BQ$1,F22=$BR$1),0,1)))</f>
        <v>1</v>
      </c>
      <c r="BW18" s="3">
        <f>IF($A18&gt;='1125way_Regular Symbol(2wild)'!D$16,"",IF(B18=0,"",IF(OR(B18=$BW$1,B19=$BW$1,B20=$BW$1,B18=$BX$1,B19=$BX$1,B20=$BX$1),0,1)))</f>
        <v>1</v>
      </c>
      <c r="BX18" s="3">
        <f>IF($A18&gt;='1125way_Regular Symbol(2wild)'!E$16,"",IF(C18=0,"",IF(OR(C18=$BW$1,C19=$BW$1,C20=$BW$1,C18=$BX$1,C19=$BX$1,C20=$BX$1),0,1)))</f>
        <v>1</v>
      </c>
      <c r="BY18" s="3">
        <f>IF($A18&gt;='1125way_Regular Symbol(2wild)'!F$16,"",IF(D18=0,"",IF(OR(D18=$BW$1,D19=$BW$1,D20=$BW$1,D18=$BX$1,D19=$BX$1,D20=$BX$1,D21=$BW$1,D21=$BX$1,D22=$BW$1,D22=$BX$1),0,1)))</f>
        <v>1</v>
      </c>
      <c r="BZ18" s="3">
        <f>IF($A18&gt;='1125way_Regular Symbol(2wild)'!G$16,"",IF(E18=0,"",IF(OR(E18=$BW$1,E19=$BW$1,E20=$BW$1,E18=$BX$1,E19=$BX$1,E20=$BX$1,E21=$BW$1,E21=$BX$1,E22=$BW$1,E22=$BX$1),0,1)))</f>
        <v>0</v>
      </c>
      <c r="CA18" s="3">
        <f>IF($A18&gt;='1125way_Regular Symbol(2wild)'!H$16,"",IF(F18=0,"",IF(OR(F18=$BW$1,F19=$BW$1,F20=$BW$1,F18=$BX$1,F19=$BX$1,F20=$BX$1,F21=$BW$1,F21=$BX$1,F22=$BW$1,F22=$BX$1),0,1)))</f>
        <v>1</v>
      </c>
      <c r="CC18" s="3">
        <f>IF($A18&gt;='1125way_Regular Symbol(2wild)'!D$16,"",IF(B18=0,"",IF(OR(B18=$BW$1,B19=$BW$1,B20=$BW$1,B18=$CD$1,B19=$CD$1,B20=$CD$1),0,1)))</f>
        <v>1</v>
      </c>
      <c r="CD18" s="3">
        <f>IF($A18&gt;='1125way_Regular Symbol(2wild)'!E$16,"",IF(C18=0,"",IF(OR(C18=$BW$1,C19=$BW$1,C20=$BW$1,C18=$CD$1,C19=$CD$1,C20=$CD$1),0,1)))</f>
        <v>0</v>
      </c>
      <c r="CE18" s="3">
        <f>IF($A18&gt;='1125way_Regular Symbol(2wild)'!F$16,"",IF(D18=0,"",IF(OR(D18=$BW$1,D19=$BW$1,D20=$BW$1,D18=$CD$1,D19=$CD$1,D20=$CD$1,D21=$BW$1,D21=$CD$1,D22=$BW$1,D22=$CD$1),0,1)))</f>
        <v>0</v>
      </c>
      <c r="CF18" s="3">
        <f>IF($A18&gt;='1125way_Regular Symbol(2wild)'!G$16,"",IF(E18=0,"",IF(OR(E18=$BW$1,E19=$BW$1,E20=$BW$1,E18=$CD$1,E19=$CD$1,E20=$CD$1,E21=$BW$1,E21=$CD$1,E22=$BW$1,E22=$CD$1),0,1)))</f>
        <v>1</v>
      </c>
      <c r="CG18" s="3">
        <f>IF($A18&gt;='1125way_Regular Symbol(2wild)'!H$16,"",IF(F18=0,"",IF(OR(F18=$BW$1,F19=$BW$1,F20=$BW$1,F18=$CD$1,F19=$CD$1,F20=$CD$1,F21=$BW$1,F21=$CD$1,F22=$BW$1,F22=$CD$1),0,1)))</f>
        <v>0</v>
      </c>
      <c r="CI18" s="3">
        <f>IF($A18&gt;='1125way_Regular Symbol(2wild)'!D$16,"",IF(B18=0,"",IF(OR(B18=$BW$1,B19=$BW$1,B20=$BW$1,B18=$CJ$1,B19=$CJ$1,B20=$CJ$1),0,1)))</f>
        <v>0</v>
      </c>
      <c r="CJ18" s="3">
        <f>IF($A18&gt;='1125way_Regular Symbol(2wild)'!E$16,"",IF(C18=0,"",IF(OR(C18=$BW$1,C19=$BW$1,C20=$BW$1,C18=$CJ$1,C19=$CJ$1,C20=$CJ$1),0,1)))</f>
        <v>1</v>
      </c>
      <c r="CK18" s="3">
        <f>IF($A18&gt;='1125way_Regular Symbol(2wild)'!F$16,"",IF(D18=0,"",IF(OR(D18=$BW$1,D19=$BW$1,D20=$BW$1,D18=$CJ$1,D19=$CJ$1,D20=$CJ$1,D21=$BW$1,D21=$CJ$1,D22=$BW$1,D22=$CJ$1),0,1)))</f>
        <v>1</v>
      </c>
      <c r="CL18" s="3">
        <f>IF($A18&gt;='1125way_Regular Symbol(2wild)'!G$16,"",IF(E18=0,"",IF(OR(E18=$BW$1,E19=$BW$1,E20=$BW$1,E18=$CJ$1,E19=$CJ$1,E20=$CJ$1,E21=$BW$1,E21=$CJ$1,E22=$BW$1,E22=$CJ$1),0,1)))</f>
        <v>1</v>
      </c>
      <c r="CM18" s="3">
        <f>IF($A18&gt;='1125way_Regular Symbol(2wild)'!H$16,"",IF(F18=0,"",IF(OR(F18=$BW$1,F19=$BW$1,F20=$BW$1,F18=$CJ$1,F19=$CJ$1,F20=$CJ$1,F21=$BW$1,F21=$CJ$1,F22=$BW$1,F22=$CJ$1),0,1)))</f>
        <v>0</v>
      </c>
      <c r="CO18" s="3">
        <f>IF($A18&gt;='1125way_Regular Symbol(2wild)'!D$16,"",IF(B18=0,"",IF(OR(B18=$BW$1,B19=$BW$1,B20=$BW$1,B18=$CP$1,B19=$CP$1,B20=$CP$1),0,1)))</f>
        <v>0</v>
      </c>
      <c r="CP18" s="3">
        <f>IF($A18&gt;='1125way_Regular Symbol(2wild)'!E$16,"",IF(C18=0,"",IF(OR(C18=$BW$1,C19=$BW$1,C20=$BW$1,C18=$CP$1,C19=$CP$1,C20=$CP$1),0,1)))</f>
        <v>1</v>
      </c>
      <c r="CQ18" s="3">
        <f>IF($A18&gt;='1125way_Regular Symbol(2wild)'!F$16,"",IF(D18=0,"",IF(OR(D18=$BW$1,D19=$BW$1,D20=$BW$1,D18=$CP$1,D19=$CP$1,D20=$CP$1,D21=$BW$1,D21=$CP$1,D22=$BW$1,D22=$CP$1),0,1)))</f>
        <v>0</v>
      </c>
      <c r="CR18" s="3">
        <f>IF($A18&gt;='1125way_Regular Symbol(2wild)'!G$16,"",IF(E18=0,"",IF(OR(E18=$BW$1,E19=$BW$1,E20=$BW$1,E18=$CP$1,E19=$CP$1,E20=$CP$1,E21=$BW$1,E21=$CP$1,E22=$BW$1,E22=$CP$1),0,1)))</f>
        <v>0</v>
      </c>
      <c r="CS18" s="3">
        <f>IF($A18&gt;='1125way_Regular Symbol(2wild)'!H$16,"",IF(F18=0,"",IF(OR(F18=$BW$1,F19=$BW$1,F20=$BW$1,F18=$CP$1,F19=$CP$1,F20=$CP$1,F21=$BW$1,F21=$CP$1,F22=$BW$1,F22=$CP$1),0,1)))</f>
        <v>1</v>
      </c>
      <c r="CU18" s="3">
        <f>IF($A18&gt;='1125way_Regular Symbol(2wild)'!D$16,"",IF(B18=0,"",IF(OR(B18=$BW$1,B19=$BW$1,B20=$BW$1,B18=$CV$1,B19=$CV$1,B20=$CV$1),0,1)))</f>
        <v>1</v>
      </c>
      <c r="CV18" s="3">
        <f>IF($A18&gt;='1125way_Regular Symbol(2wild)'!E$16,"",IF(C18=0,"",IF(OR(C18=$BW$1,C19=$BW$1,C20=$BW$1,C18=$CV$1,C19=$CV$1,C20=$CV$1),0,1)))</f>
        <v>1</v>
      </c>
      <c r="CW18" s="3">
        <f>IF($A18&gt;='1125way_Regular Symbol(2wild)'!F$16,"",IF(D18=0,"",IF(OR(D18=$BW$1,D19=$BW$1,D20=$BW$1,D18=$CV$1,D19=$CV$1,D20=$CV$1,D21=$BW$1,D21=$CV$1,D22=$BW$1,D22=$CV$1),0,1)))</f>
        <v>1</v>
      </c>
      <c r="CX18" s="3">
        <f>IF($A18&gt;='1125way_Regular Symbol(2wild)'!G$16,"",IF(E18=0,"",IF(OR(E18=$BW$1,E19=$BW$1,E20=$BW$1,E18=$CV$1,E19=$CV$1,E20=$CV$1,E21=$BW$1,E21=$CV$1,E22=$BW$1,E22=$CV$1),0,1)))</f>
        <v>1</v>
      </c>
      <c r="CY18" s="3">
        <f>IF($A18&gt;='1125way_Regular Symbol(2wild)'!H$16,"",IF(F18=0,"",IF(OR(F18=$BW$1,F19=$BW$1,F20=$BW$1,F18=$CV$1,F19=$CV$1,F20=$CV$1,F21=$BW$1,F21=$CV$1,F22=$BW$1,F22=$CV$1),0,1)))</f>
        <v>1</v>
      </c>
    </row>
    <row r="19" spans="1:103">
      <c r="A19" s="337">
        <f>IF('243way_Regular Symbol'!L18="","",'243way_Regular Symbol'!L18)</f>
        <v>15</v>
      </c>
      <c r="B19" s="191" t="str">
        <f>IF('576way_Regular Symbol(2wild)'!Q18="",
IF($A19-'576way_Regular Symbol(2wild)'!D$16&gt;='1125way_RegularＸ_W()'!B$2-1,"",VLOOKUP($A19-'243way_Regular Symbol'!D$16,'576way_Regular Symbol(2wild)'!$P$3:$U$99,'1125way_RegularＸ_W()'!B$3+1,FALSE)),
'576way_Regular Symbol(2wild)'!Q18)</f>
        <v>S1</v>
      </c>
      <c r="C19" s="191" t="str">
        <f>IF('576way_Regular Symbol(2wild)'!R18="",
IF($A19-'576way_Regular Symbol(2wild)'!E$16&gt;='1125way_RegularＸ_W()'!C$2-1,"",VLOOKUP($A19-'243way_Regular Symbol'!E$16,'576way_Regular Symbol(2wild)'!$P$3:$U$99,'1125way_RegularＸ_W()'!C$3+1,FALSE)),
'576way_Regular Symbol(2wild)'!R18)</f>
        <v>M5</v>
      </c>
      <c r="D19" s="191" t="str">
        <f>IF('576way_Regular Symbol(2wild)'!S18="",
IF($A19-'576way_Regular Symbol(2wild)'!F$16&gt;='1125way_RegularＸ_W()'!D$2-1,"",VLOOKUP($A19-'243way_Regular Symbol'!F$16,'576way_Regular Symbol(2wild)'!$P$3:$U$99,'1125way_RegularＸ_W()'!D$3+1,FALSE)),
'576way_Regular Symbol(2wild)'!S18)</f>
        <v>Q</v>
      </c>
      <c r="E19" s="191" t="str">
        <f>IF('576way_Regular Symbol(2wild)'!T18="",
IF($A19-'576way_Regular Symbol(2wild)'!G$16&gt;='1125way_RegularＸ_W()'!E$2-1,"",VLOOKUP($A19-'243way_Regular Symbol'!G$16,'576way_Regular Symbol(2wild)'!$P$3:$U$99,'1125way_RegularＸ_W()'!E$3+1,FALSE)),
'576way_Regular Symbol(2wild)'!T18)</f>
        <v>M2</v>
      </c>
      <c r="F19" s="191" t="str">
        <f>IF('576way_Regular Symbol(2wild)'!U18="",
IF($A19-'576way_Regular Symbol(2wild)'!H$16&gt;='1125way_RegularＸ_W()'!F$2-1,"",VLOOKUP($A19-'243way_Regular Symbol'!H$16,'576way_Regular Symbol(2wild)'!$P$3:$U$99,'1125way_RegularＸ_W()'!F$3+1,FALSE)),
'576way_Regular Symbol(2wild)'!U18)</f>
        <v>M3</v>
      </c>
      <c r="N19" s="363">
        <f t="shared" si="18"/>
        <v>15</v>
      </c>
      <c r="O19" s="344">
        <f>IF($A19&gt;='1125way_Regular Symbol(2wild)'!D$16,"",IF(B19="","",IF(OR(B19=$O$1,B19=$P$1,B20=$O$1,B20=$P$1,B21=$O$1,B21=$P$1),0,1)))</f>
        <v>1</v>
      </c>
      <c r="P19" s="344">
        <f>IF($A19&gt;='1125way_Regular Symbol(2wild)'!E$16,"",IF(C19="","",IF(OR(C19=$O$1,C19=$P$1,C20=$O$1,C20=$P$1,C21=$O$1,C21=$P$1),0,1)))</f>
        <v>1</v>
      </c>
      <c r="Q19" s="344">
        <f>IF($A19&gt;='1125way_Regular Symbol(2wild)'!F$16,"",IF(D19="","",IF(OR(D19=$O$1,D19=$P$1,D20=$O$1,D20=$P$1,D21=$O$1,D21=$P$1,D22=$O$1,D22=$P$1,D23=$O$1,D23=$P$1),0,1)))</f>
        <v>1</v>
      </c>
      <c r="R19" s="344">
        <f>IF($A19&gt;='1125way_Regular Symbol(2wild)'!G$16,"",IF(E19="","",IF(OR(E19=$O$1,E19=$P$1,E20=$O$1,E20=$P$1,E21=$O$1,E21=$P$1,E22=$O$1,E22=$P$1,E23=$O$1,E23=$P$1),0,1)))</f>
        <v>1</v>
      </c>
      <c r="S19" s="344">
        <f>IF($A19&gt;='1125way_Regular Symbol(2wild)'!H$16,"",IF(F19="","",IF(OR(F19=$O$1,F19=$P$1,F20=$O$1,F20=$P$1,F21=$O$1,F21=$P$1,F22=$O$1,F22=$P$1,F23=$O$1,F23=$P$1),0,1)))</f>
        <v>1</v>
      </c>
      <c r="U19" s="344">
        <f>IF($A19&gt;='1125way_Regular Symbol(2wild)'!D$16,"",IF(B19=0,"",IF(OR(B19=$U$1,B19=$V$1,B20=$U$1,B20=$V$1,B21=$U$1,B21=$V$1),0,1)))</f>
        <v>1</v>
      </c>
      <c r="V19" s="344">
        <f>IF($A19&gt;='1125way_Regular Symbol(2wild)'!E$16,"",IF(C19=0,"",IF(OR(C19=$U$1,C19=$V$1,C20=$U$1,C20=$V$1,C21=$U$1,C21=$V$1),0,1)))</f>
        <v>1</v>
      </c>
      <c r="W19" s="3">
        <f>IF($A19&gt;='1125way_Regular Symbol(2wild)'!F$16,"",IF(D19=0,"",IF(OR(D19=$U$1,D19=$V$1,D20=$U$1,D20=$V$1,D21=$U$1,D21=$V$1,D22=$U$1,D22=$V$1,D23=$U$1,D23=$V$1),0,1)))</f>
        <v>0</v>
      </c>
      <c r="X19" s="3">
        <f>IF($A19&gt;='1125way_Regular Symbol(2wild)'!G$16,"",IF(E19=0,"",IF(OR(E19=$U$1,E19=$V$1,E20=$U$1,E20=$V$1,E21=$U$1,E21=$V$1,E22=$U$1,E22=$V$1,E23=$U$1,E23=$V$1),0,1)))</f>
        <v>0</v>
      </c>
      <c r="Y19" s="3">
        <f>IF($A19&gt;='1125way_Regular Symbol(2wild)'!H$16,"",IF(F19=0,"",IF(OR(F19=$U$1,F19=$V$1,F20=$U$1,F20=$V$1,F21=$U$1,F21=$V$1,F22=$U$1,F22=$V$1,F23=$U$1,F23=$V$1),0,1)))</f>
        <v>1</v>
      </c>
      <c r="AA19" s="344">
        <f>IF($A19&gt;='1125way_Regular Symbol(2wild)'!D$16,"",IF(B19=0,"",IF(OR(B19=$AA$1,B19=$AB$1,B20=$AA$1,B20=$AB$1,B21=$AA$1,,B21=$AB$1),0,1)))</f>
        <v>1</v>
      </c>
      <c r="AB19" s="344">
        <f>IF($A19&gt;='1125way_Regular Symbol(2wild)'!E$16,"",IF(C19=0,"",IF(OR(C19=$AA$1,C19=$AB$1,C20=$AA$1,C20=$AB$1,C21=$AA$1,,C21=$AB$1),0,1)))</f>
        <v>1</v>
      </c>
      <c r="AC19" s="3">
        <f>IF($A19&gt;='1125way_Regular Symbol(2wild)'!F$16,"",IF(D19=0,"",IF(OR(D19=$AA$1,D19=$AB$1,D20=$AA$1,D20=$AB$1,D21=$AA$1,D21=$AB$1,D22=$AA$1,D22=$AB$1,D23=$AA$1,D23=$AB$1),0,1)))</f>
        <v>1</v>
      </c>
      <c r="AD19" s="3">
        <f>IF($A19&gt;='1125way_Regular Symbol(2wild)'!G$16,"",IF(E19=0,"",IF(OR(E19=$AA$1,E19=$AB$1,E20=$AA$1,E20=$AB$1,E21=$AA$1,E21=$AB$1,E22=$AA$1,E22=$AB$1,E23=$AA$1,E23=$AB$1),0,1)))</f>
        <v>1</v>
      </c>
      <c r="AE19" s="3">
        <f>IF($A19&gt;='1125way_Regular Symbol(2wild)'!H$16,"",IF(F19=0,"",IF(OR(F19=$AA$1,F19=$AB$1,F20=$AA$1,F20=$AB$1,F21=$AA$1,F21=$AB$1,F22=$AA$1,F22=$AB$1,F23=$AA$1,F23=$AB$1),0,1)))</f>
        <v>0</v>
      </c>
      <c r="AG19" s="344">
        <f>IF($A19&gt;='1125way_Regular Symbol(2wild)'!D$16,"",IF(B19=0,"",IF(OR(B19=$AG$1,B19=$AH$1,B20=$AG$1,B20=$AH$1,B21=$AG$1,B21=$AH$1),0,1)))</f>
        <v>1</v>
      </c>
      <c r="AH19" s="344">
        <f>IF($A19&gt;='1125way_Regular Symbol(2wild)'!E$16,"",IF(C19=0,"",IF(OR(C19=$AG$1,C19=$AH$1,C20=$AG$1,C20=$AH$1,C21=$AG$1,C21=$AH$1),0,1)))</f>
        <v>1</v>
      </c>
      <c r="AI19" s="3">
        <f>IF($A19&gt;='1125way_Regular Symbol(2wild)'!F$16,"",IF(D19=0,"",IF(OR(D19=$AG$1,D19=$AH$1,D20=$AG$1,D20=$AH$1,D21=$AG$1,D21=$AH$1,D22=$AG$1,D22=$AH$1,D23=$AG$1,D23=$AH$1),0,1)))</f>
        <v>1</v>
      </c>
      <c r="AJ19" s="3">
        <f>IF($A19&gt;='1125way_Regular Symbol(2wild)'!G$16,"",IF(E19=0,"",IF(OR(E19=$AG$1,E19=$AH$1,E20=$AG$1,E20=$AH$1,E21=$AG$1,E21=$AH$1,E22=$AG$1,E22=$AH$1,E23=$AG$1,E23=$AH$1),0,1)))</f>
        <v>0</v>
      </c>
      <c r="AK19" s="3">
        <f>IF($A19&gt;='1125way_Regular Symbol(2wild)'!H$16,"",IF(F19=0,"",IF(OR(F19=$AG$1,F19=$AH$1,F20=$AG$1,F20=$AH$1,F21=$AG$1,F21=$AH$1,F22=$AG$1,F22=$AH$1,F23=$AG$1,F23=$AH$1),0,1)))</f>
        <v>0</v>
      </c>
      <c r="AM19" s="344">
        <f>IF($A19&gt;='1125way_Regular Symbol(2wild)'!D$16,"",IF(B19=0,"",IF(OR(B19=$AM$1,B19=$AN$1,B20=$AM$1,B20=$AN$1,B21=$AM$1,B21=$AN$1),0,1)))</f>
        <v>1</v>
      </c>
      <c r="AN19" s="344">
        <f>IF($A19&gt;='1125way_Regular Symbol(2wild)'!E$16,"",IF(C19=0,"",IF(OR(C19=$AM$1,C19=$AN$1,C20=$AM$1,C20=$AN$1,C21=$AM$1,C21=$AN$1),0,1)))</f>
        <v>0</v>
      </c>
      <c r="AO19" s="3">
        <f>IF($A19&gt;='1125way_Regular Symbol(2wild)'!F$16,"",IF(D19=0,"",IF(OR(D19=$AM$1,D19=$AN$1,D20=$AM$1,D20=$AN$1,D21=$AM$1,D21=$AN$1,D22=$AM$1,D22=$AN$1,D23=$AM$1,D23=$AN$1),0,1)))</f>
        <v>0</v>
      </c>
      <c r="AP19" s="3">
        <f>IF($A19&gt;='1125way_Regular Symbol(2wild)'!G$16,"",IF(E19=0,"",IF(OR(E19=$AM$1,E19=$AN$1,E20=$AM$1,E20=$AN$1,E21=$AM$1,E21=$AN$1,E22=$AM$1,E22=$AN$1,E23=$AM$1,E23=$AN$1),0,1)))</f>
        <v>1</v>
      </c>
      <c r="AQ19" s="3">
        <f>IF($A19&gt;='1125way_Regular Symbol(2wild)'!H$16,"",IF(F19=0,"",IF(OR(F19=$AM$1,F19=$AN$1,F20=$AM$1,F20=$AN$1,F21=$AM$1,F21=$AN$1,F22=$AM$1,F22=$AN$1,F23=$AM$1,F23=$AN$1),0,1)))</f>
        <v>1</v>
      </c>
      <c r="AS19" s="344">
        <f>IF($A19&gt;='1125way_Regular Symbol(2wild)'!D$16,"",IF(B19=0,"",IF(OR(B19=$AM$1,B19=$AT$1,B20=$AM$1,B20=$AT$1,B21=$AM$1,B21=$AT$1),0,1)))</f>
        <v>1</v>
      </c>
      <c r="AT19" s="344">
        <f>IF($A19&gt;='1125way_Regular Symbol(2wild)'!E$16,"",IF(C19=0,"",IF(OR(C19=$AM$1,C19=$AT$1,C20=$AM$1,C20=$AT$1,C21=$AM$1,C21=$AT$1),0,1)))</f>
        <v>1</v>
      </c>
      <c r="AU19" s="3">
        <f>IF($A19&gt;='1125way_Regular Symbol(2wild)'!F$16,"",IF(D19=0,"",IF(OR(D19=$AM$1,D19=$AT$1,D20=$AM$1,D20=$AT$1,D21=$AM$1,D21=$AT$1,D22=$AM$1,D22=$AT$1,D23=$AM$1,D23=$AT$1),0,1)))</f>
        <v>1</v>
      </c>
      <c r="AV19" s="3">
        <f>IF($A19&gt;='1125way_Regular Symbol(2wild)'!G$16,"",IF(E19=0,"",IF(OR(E19=$AM$1,E19=$AT$1,E20=$AM$1,E20=$AT$1,E21=$AM$1,E21=$AT$1,E22=$AM$1,E22=$AT$1,E23=$AM$1,E23=$AT$1),0,1)))</f>
        <v>1</v>
      </c>
      <c r="AW19" s="3">
        <f>IF($A19&gt;='1125way_Regular Symbol(2wild)'!H$16,"",IF(F19=0,"",IF(OR(F19=$AM$1,F19=$AT$1,F20=$AM$1,F20=$AT$1,F21=$AM$1,F21=$AT$1,F22=$AM$1,F22=$AT$1,F23=$AM$1,F23=$AT$1),0,1)))</f>
        <v>1</v>
      </c>
      <c r="AY19" s="344">
        <f>IF($A19&gt;='1125way_Regular Symbol(2wild)'!D$16,"",IF(B19=0,"",IF(OR(B19=$AM$1,B19=$AZ$1,B20=$AM$1,B20=$AZ$1,B21=$AM$1,B21=$AZ$1),0,1)))</f>
        <v>1</v>
      </c>
      <c r="AZ19" s="344">
        <f>IF($A19&gt;='1125way_Regular Symbol(2wild)'!E$16,"",IF(C19=0,"",IF(OR(C19=$AM$1,C19=$AZ$1,C20=$AM$1,C20=$AZ$1,C21=$AM$1,C21=$AZ$1),0,1)))</f>
        <v>1</v>
      </c>
      <c r="BA19" s="3">
        <f>IF($A19&gt;='1125way_Regular Symbol(2wild)'!F$16,"",IF(D19=0,"",IF(OR(D19=$AM$1,D19=$AZ$1,D20=$AM$1,D20=$AZ$1,D21=$AM$1,D21=$AZ$1,D22=$AM$1,D22=$AZ$1,D23=$AM$1,D23=$AZ$1),0,1)))</f>
        <v>1</v>
      </c>
      <c r="BB19" s="3">
        <f>IF($A19&gt;='1125way_Regular Symbol(2wild)'!G$16,"",IF(E19=0,"",IF(OR(E19=$AM$1,E19=$AZ$1,E20=$AM$1,E20=$AZ$1,E21=$AM$1,E21=$AZ$1,E22=$AM$1,E22=$AZ$1,E23=$AM$1,E23=$AZ$1),0,1)))</f>
        <v>0</v>
      </c>
      <c r="BC19" s="3">
        <f>IF($A19&gt;='1125way_Regular Symbol(2wild)'!H$16,"",IF(F19=0,"",IF(OR(F19=$AM$1,F19=$AZ$1,F20=$AM$1,F20=$AZ$1,F21=$AM$1,F21=$AZ$1,F22=$AM$1,F22=$AZ$1,F23=$AM$1,F23=$AZ$1),0,1)))</f>
        <v>1</v>
      </c>
      <c r="BE19" s="344">
        <f>IF($A19&gt;='576way_Regular Symbol(2wild)'!D$16,"",IF(B19=0,"",IF(OR(B19=$AM$1,B19=$BF$1,B20=$AM$1,B20=$BF$1,B21=$AM$1,B21=$BF$1),0,1)))</f>
        <v>1</v>
      </c>
      <c r="BF19" s="344">
        <f>IF($A19&gt;='576way_Regular Symbol(2wild)'!E$16,"",IF(C19=0,"",IF(OR(C19=$AM$1,C19=$BF$1,C20=$AM$1,C20=$BF$1,C21=$AM$1,C21=$BF$1),0,1)))</f>
        <v>1</v>
      </c>
      <c r="BG19" s="3">
        <f>IF($A19&gt;='576way_Regular Symbol(2wild)'!F$16,"",IF(D19=0,"",IF(OR(D19=$AM$1,D19=$BF$1,D20=$AM$1,D20=$BF$1,D21=$AM$1,D21=$BF$1,D22=$AM$1,D22=$BF$1,D23=$AM$1,D23=$BF$1),0,1)))</f>
        <v>1</v>
      </c>
      <c r="BH19" s="3">
        <f>IF($A19&gt;='576way_Regular Symbol(2wild)'!G$16,"",IF(E19=0,"",IF(OR(E19=$AM$1,E19=$BF$1,E20=$AM$1,E20=$BF$1,E21=$AM$1,E21=$BF$1,E22=$AM$1,E22=$BF$1,E23=$AM$1,E23=$BF$1),0,1)))</f>
        <v>1</v>
      </c>
      <c r="BI19" s="3">
        <f>IF($A19&gt;='576way_Regular Symbol(2wild)'!H$16,"",IF(F19=0,"",IF(OR(F19=$AM$1,F19=$BF$1,F20=$AM$1,F20=$BF$1,F21=$AM$1,F21=$BF$1,F22=$AM$1,F22=$BF$1,F23=$AM$1,F23=$BF$1),0,1)))</f>
        <v>1</v>
      </c>
      <c r="BK19" s="344">
        <f>IF($A19&gt;='576way_Regular Symbol(2wild)'!D$16,"",IF(B19=0,"",IF(OR(B19=$AM$1,B19=$BL$1,B20=$AM$1,B20=$BL$1,B21=$AM$1,B21=$BL$1),0,1)))</f>
        <v>1</v>
      </c>
      <c r="BL19" s="344">
        <f>IF($A19&gt;='576way_Regular Symbol(2wild)'!E$16,"",IF(C19=0,"",IF(OR(C19=$AM$1,C19=$BL$1,C20=$AM$1,C20=$BL$1,C21=$AM$1,C21=$BL$1),0,1)))</f>
        <v>1</v>
      </c>
      <c r="BM19" s="3">
        <f>IF($A19&gt;='576way_Regular Symbol(2wild)'!F$16,"",IF(D19=0,"",IF(OR(D19=$AM$1,D19=$BL$1,D20=$AM$1,D20=$BL$1,D21=$AM$1,D21=$BL$1,D22=$AM$1,D22=$BL$1),0,1)))</f>
        <v>1</v>
      </c>
      <c r="BN19" s="3">
        <f>IF($A19&gt;='576way_Regular Symbol(2wild)'!G$16,"",IF(E19=0,"",IF(OR(E19=$AM$1,E19=$BL$1,E20=$AM$1,E20=$BL$1,E21=$AM$1,E21=$BL$1,E22=$AM$1,E22=$BL$1),0,1)))</f>
        <v>1</v>
      </c>
      <c r="BO19" s="3">
        <f>IF($A19&gt;='576way_Regular Symbol(2wild)'!H$16,"",IF(F19=0,"",IF(OR(F19=$AM$1,F19=$BL$1,F20=$AM$1,F20=$BL$1,F21=$AM$1,F21=$BL$1,F22=$AM$1,F22=$BL$1),0,1)))</f>
        <v>1</v>
      </c>
      <c r="BQ19" s="3">
        <f>IF($A19&gt;='1125way_Regular Symbol(2wild)'!D$16,"",IF(B19=0,"",IF(OR(B19=$BQ$1,B19=$BR$1,B20=$BQ$1,B20=$BR$1,B21=$BQ$1,B21=$BR$1),0,1)))</f>
        <v>1</v>
      </c>
      <c r="BR19" s="3">
        <f>IF($A19&gt;='1125way_Regular Symbol(2wild)'!E$16,"",IF(C19=0,"",IF(OR(C19=$BQ$1,C19=$BR$1,C20=$BQ$1,C20=$BR$1,C21=$BQ$1,C21=$BR$1),0,1)))</f>
        <v>1</v>
      </c>
      <c r="BS19" s="3">
        <f>IF($A19&gt;='1125way_Regular Symbol(2wild)'!F$16,"",IF(D19=0,"",IF(OR(D19=$BQ$1,D19=$BR$1,D20=$BQ$1,D20=$BR$1,D21=$BQ$1,D21=$BR$1,D22=$BQ$1,D22=$BR$1,D23=$BQ$1,D23=$BR$1),0,1)))</f>
        <v>1</v>
      </c>
      <c r="BT19" s="3">
        <f>IF($A19&gt;='1125way_Regular Symbol(2wild)'!G$16,"",IF(E19=0,"",IF(OR(E19=$BQ$1,E19=$BR$1,E20=$BQ$1,E20=$BR$1,E21=$BQ$1,E21=$BR$1,E22=$BQ$1,E22=$BR$1,E23=$BQ$1,E23=$BR$1),0,1)))</f>
        <v>1</v>
      </c>
      <c r="BU19" s="3">
        <f>IF($A19&gt;='1125way_Regular Symbol(2wild)'!H$16,"",IF(F19=0,"",IF(OR(F19=$BQ$1,F19=$BR$1,F20=$BQ$1,F20=$BR$1,F21=$BQ$1,F21=$BR$1,F22=$BQ$1,F22=$BR$1,F23=$BQ$1,F23=$BR$1),0,1)))</f>
        <v>1</v>
      </c>
      <c r="BW19" s="3">
        <f>IF($A19&gt;='1125way_Regular Symbol(2wild)'!D$16,"",IF(B19=0,"",IF(OR(B19=$BW$1,B20=$BW$1,B21=$BW$1,B19=$BX$1,B20=$BX$1,B21=$BX$1),0,1)))</f>
        <v>1</v>
      </c>
      <c r="BX19" s="3">
        <f>IF($A19&gt;='1125way_Regular Symbol(2wild)'!E$16,"",IF(C19=0,"",IF(OR(C19=$BW$1,C20=$BW$1,C21=$BW$1,C19=$BX$1,C20=$BX$1,C21=$BX$1),0,1)))</f>
        <v>1</v>
      </c>
      <c r="BY19" s="3">
        <f>IF($A19&gt;='1125way_Regular Symbol(2wild)'!F$16,"",IF(D19=0,"",IF(OR(D19=$BW$1,D20=$BW$1,D21=$BW$1,D19=$BX$1,D20=$BX$1,D21=$BX$1,D22=$BW$1,D22=$BX$1,D23=$BW$1,D23=$BX$1),0,1)))</f>
        <v>1</v>
      </c>
      <c r="BZ19" s="3">
        <f>IF($A19&gt;='1125way_Regular Symbol(2wild)'!G$16,"",IF(E19=0,"",IF(OR(E19=$BW$1,E20=$BW$1,E21=$BW$1,E19=$BX$1,E20=$BX$1,E21=$BX$1,E22=$BW$1,E22=$BX$1,E23=$BW$1,E23=$BX$1),0,1)))</f>
        <v>0</v>
      </c>
      <c r="CA19" s="3">
        <f>IF($A19&gt;='1125way_Regular Symbol(2wild)'!H$16,"",IF(F19=0,"",IF(OR(F19=$BW$1,F20=$BW$1,F21=$BW$1,F19=$BX$1,F20=$BX$1,F21=$BX$1,F22=$BW$1,F22=$BX$1,F23=$BW$1,F23=$BX$1),0,1)))</f>
        <v>1</v>
      </c>
      <c r="CC19" s="3">
        <f>IF($A19&gt;='1125way_Regular Symbol(2wild)'!D$16,"",IF(B19=0,"",IF(OR(B19=$BW$1,B20=$BW$1,B21=$BW$1,B19=$CD$1,B20=$CD$1,B21=$CD$1),0,1)))</f>
        <v>1</v>
      </c>
      <c r="CD19" s="3">
        <f>IF($A19&gt;='1125way_Regular Symbol(2wild)'!E$16,"",IF(C19=0,"",IF(OR(C19=$BW$1,C20=$BW$1,C21=$BW$1,C19=$CD$1,C20=$CD$1,C21=$CD$1),0,1)))</f>
        <v>0</v>
      </c>
      <c r="CE19" s="3">
        <f>IF($A19&gt;='1125way_Regular Symbol(2wild)'!F$16,"",IF(D19=0,"",IF(OR(D19=$BW$1,D20=$BW$1,D21=$BW$1,D19=$CD$1,D20=$CD$1,D21=$CD$1,D22=$BW$1,D22=$CD$1,D23=$BW$1,D23=$CD$1),0,1)))</f>
        <v>0</v>
      </c>
      <c r="CF19" s="3">
        <f>IF($A19&gt;='1125way_Regular Symbol(2wild)'!G$16,"",IF(E19=0,"",IF(OR(E19=$BW$1,E20=$BW$1,E21=$BW$1,E19=$CD$1,E20=$CD$1,E21=$CD$1,E22=$BW$1,E22=$CD$1,E23=$BW$1,E23=$CD$1),0,1)))</f>
        <v>1</v>
      </c>
      <c r="CG19" s="3">
        <f>IF($A19&gt;='1125way_Regular Symbol(2wild)'!H$16,"",IF(F19=0,"",IF(OR(F19=$BW$1,F20=$BW$1,F21=$BW$1,F19=$CD$1,F20=$CD$1,F21=$CD$1,F22=$BW$1,F22=$CD$1,F23=$BW$1,F23=$CD$1),0,1)))</f>
        <v>1</v>
      </c>
      <c r="CI19" s="3">
        <f>IF($A19&gt;='1125way_Regular Symbol(2wild)'!D$16,"",IF(B19=0,"",IF(OR(B19=$BW$1,B20=$BW$1,B21=$BW$1,B19=$CJ$1,B20=$CJ$1,B21=$CJ$1),0,1)))</f>
        <v>0</v>
      </c>
      <c r="CJ19" s="3">
        <f>IF($A19&gt;='1125way_Regular Symbol(2wild)'!E$16,"",IF(C19=0,"",IF(OR(C19=$BW$1,C20=$BW$1,C21=$BW$1,C19=$CJ$1,C20=$CJ$1,C21=$CJ$1),0,1)))</f>
        <v>0</v>
      </c>
      <c r="CK19" s="3">
        <f>IF($A19&gt;='1125way_Regular Symbol(2wild)'!F$16,"",IF(D19=0,"",IF(OR(D19=$BW$1,D20=$BW$1,D21=$BW$1,D19=$CJ$1,D20=$CJ$1,D21=$CJ$1,D22=$BW$1,D22=$CJ$1,D23=$BW$1,D23=$CJ$1),0,1)))</f>
        <v>1</v>
      </c>
      <c r="CL19" s="3">
        <f>IF($A19&gt;='1125way_Regular Symbol(2wild)'!G$16,"",IF(E19=0,"",IF(OR(E19=$BW$1,E20=$BW$1,E21=$BW$1,E19=$CJ$1,E20=$CJ$1,E21=$CJ$1,E22=$BW$1,E22=$CJ$1,E23=$BW$1,E23=$CJ$1),0,1)))</f>
        <v>1</v>
      </c>
      <c r="CM19" s="3">
        <f>IF($A19&gt;='1125way_Regular Symbol(2wild)'!H$16,"",IF(F19=0,"",IF(OR(F19=$BW$1,F20=$BW$1,F21=$BW$1,F19=$CJ$1,F20=$CJ$1,F21=$CJ$1,F22=$BW$1,F22=$CJ$1,F23=$BW$1,F23=$CJ$1),0,1)))</f>
        <v>0</v>
      </c>
      <c r="CO19" s="3">
        <f>IF($A19&gt;='1125way_Regular Symbol(2wild)'!D$16,"",IF(B19=0,"",IF(OR(B19=$BW$1,B20=$BW$1,B21=$BW$1,B19=$CP$1,B20=$CP$1,B21=$CP$1),0,1)))</f>
        <v>1</v>
      </c>
      <c r="CP19" s="3">
        <f>IF($A19&gt;='1125way_Regular Symbol(2wild)'!E$16,"",IF(C19=0,"",IF(OR(C19=$BW$1,C20=$BW$1,C21=$BW$1,C19=$CP$1,C20=$CP$1,C21=$CP$1),0,1)))</f>
        <v>1</v>
      </c>
      <c r="CQ19" s="3">
        <f>IF($A19&gt;='1125way_Regular Symbol(2wild)'!F$16,"",IF(D19=0,"",IF(OR(D19=$BW$1,D20=$BW$1,D21=$BW$1,D19=$CP$1,D20=$CP$1,D21=$CP$1,D22=$BW$1,D22=$CP$1,D23=$BW$1,D23=$CP$1),0,1)))</f>
        <v>0</v>
      </c>
      <c r="CR19" s="3">
        <f>IF($A19&gt;='1125way_Regular Symbol(2wild)'!G$16,"",IF(E19=0,"",IF(OR(E19=$BW$1,E20=$BW$1,E21=$BW$1,E19=$CP$1,E20=$CP$1,E21=$CP$1,E22=$BW$1,E22=$CP$1,E23=$BW$1,E23=$CP$1),0,1)))</f>
        <v>0</v>
      </c>
      <c r="CS19" s="3">
        <f>IF($A19&gt;='1125way_Regular Symbol(2wild)'!H$16,"",IF(F19=0,"",IF(OR(F19=$BW$1,F20=$BW$1,F21=$BW$1,F19=$CP$1,F20=$CP$1,F21=$CP$1,F22=$BW$1,F22=$CP$1,F23=$BW$1,F23=$CP$1),0,1)))</f>
        <v>0</v>
      </c>
      <c r="CU19" s="3">
        <f>IF($A19&gt;='1125way_Regular Symbol(2wild)'!D$16,"",IF(B19=0,"",IF(OR(B19=$BW$1,B20=$BW$1,B21=$BW$1,B19=$CV$1,B20=$CV$1,B21=$CV$1),0,1)))</f>
        <v>1</v>
      </c>
      <c r="CV19" s="3">
        <f>IF($A19&gt;='1125way_Regular Symbol(2wild)'!E$16,"",IF(C19=0,"",IF(OR(C19=$BW$1,C20=$BW$1,C21=$BW$1,C19=$CV$1,C20=$CV$1,C21=$CV$1),0,1)))</f>
        <v>1</v>
      </c>
      <c r="CW19" s="3">
        <f>IF($A19&gt;='1125way_Regular Symbol(2wild)'!F$16,"",IF(D19=0,"",IF(OR(D19=$BW$1,D20=$BW$1,D21=$BW$1,D19=$CV$1,D20=$CV$1,D21=$CV$1,D22=$BW$1,D22=$CV$1,D23=$BW$1,D23=$CV$1),0,1)))</f>
        <v>1</v>
      </c>
      <c r="CX19" s="3">
        <f>IF($A19&gt;='1125way_Regular Symbol(2wild)'!G$16,"",IF(E19=0,"",IF(OR(E19=$BW$1,E20=$BW$1,E21=$BW$1,E19=$CV$1,E20=$CV$1,E21=$CV$1,E22=$BW$1,E22=$CV$1,E23=$BW$1,E23=$CV$1),0,1)))</f>
        <v>1</v>
      </c>
      <c r="CY19" s="3">
        <f>IF($A19&gt;='1125way_Regular Symbol(2wild)'!H$16,"",IF(F19=0,"",IF(OR(F19=$BW$1,F20=$BW$1,F21=$BW$1,F19=$CV$1,F20=$CV$1,F21=$CV$1,F22=$BW$1,F22=$CV$1,F23=$BW$1,F23=$CV$1),0,1)))</f>
        <v>1</v>
      </c>
    </row>
    <row r="20" spans="1:103">
      <c r="A20" s="337">
        <f>IF('243way_Regular Symbol'!L19="","",'243way_Regular Symbol'!L19)</f>
        <v>16</v>
      </c>
      <c r="B20" s="191" t="str">
        <f>IF('576way_Regular Symbol(2wild)'!Q19="",
IF($A20-'576way_Regular Symbol(2wild)'!D$16&gt;='1125way_RegularＸ_W()'!B$2-1,"",VLOOKUP($A20-'243way_Regular Symbol'!D$16,'576way_Regular Symbol(2wild)'!$P$3:$U$99,'1125way_RegularＸ_W()'!B$3+1,FALSE)),
'576way_Regular Symbol(2wild)'!Q19)</f>
        <v>J</v>
      </c>
      <c r="C20" s="191" t="str">
        <f>IF('576way_Regular Symbol(2wild)'!R19="",
IF($A20-'576way_Regular Symbol(2wild)'!E$16&gt;='1125way_RegularＸ_W()'!C$2-1,"",VLOOKUP($A20-'243way_Regular Symbol'!E$16,'576way_Regular Symbol(2wild)'!$P$3:$U$99,'1125way_RegularＸ_W()'!C$3+1,FALSE)),
'576way_Regular Symbol(2wild)'!R19)</f>
        <v>Q</v>
      </c>
      <c r="D20" s="191" t="str">
        <f>IF('576way_Regular Symbol(2wild)'!S19="",
IF($A20-'576way_Regular Symbol(2wild)'!F$16&gt;='1125way_RegularＸ_W()'!D$2-1,"",VLOOKUP($A20-'243way_Regular Symbol'!F$16,'576way_Regular Symbol(2wild)'!$P$3:$U$99,'1125way_RegularＸ_W()'!D$3+1,FALSE)),
'576way_Regular Symbol(2wild)'!S19)</f>
        <v>M5</v>
      </c>
      <c r="E20" s="191" t="str">
        <f>IF('576way_Regular Symbol(2wild)'!T19="",
IF($A20-'576way_Regular Symbol(2wild)'!G$16&gt;='1125way_RegularＸ_W()'!E$2-1,"",VLOOKUP($A20-'243way_Regular Symbol'!G$16,'576way_Regular Symbol(2wild)'!$P$3:$U$99,'1125way_RegularＸ_W()'!E$3+1,FALSE)),
'576way_Regular Symbol(2wild)'!T19)</f>
        <v>M4</v>
      </c>
      <c r="F20" s="191" t="str">
        <f>IF('576way_Regular Symbol(2wild)'!U19="",
IF($A20-'576way_Regular Symbol(2wild)'!H$16&gt;='1125way_RegularＸ_W()'!F$2-1,"",VLOOKUP($A20-'243way_Regular Symbol'!H$16,'576way_Regular Symbol(2wild)'!$P$3:$U$99,'1125way_RegularＸ_W()'!F$3+1,FALSE)),
'576way_Regular Symbol(2wild)'!U19)</f>
        <v>M4</v>
      </c>
      <c r="N20" s="363">
        <f t="shared" si="18"/>
        <v>16</v>
      </c>
      <c r="O20" s="344">
        <f>IF($A20&gt;='1125way_Regular Symbol(2wild)'!D$16,"",IF(B20="","",IF(OR(B20=$O$1,B20=$P$1,B21=$O$1,B21=$P$1,B22=$O$1,B22=$P$1),0,1)))</f>
        <v>1</v>
      </c>
      <c r="P20" s="344">
        <f>IF($A20&gt;='1125way_Regular Symbol(2wild)'!E$16,"",IF(C20="","",IF(OR(C20=$O$1,C20=$P$1,C21=$O$1,C21=$P$1,C22=$O$1,C22=$P$1),0,1)))</f>
        <v>1</v>
      </c>
      <c r="Q20" s="344">
        <f>IF($A20&gt;='1125way_Regular Symbol(2wild)'!F$16,"",IF(D20="","",IF(OR(D20=$O$1,D20=$P$1,D21=$O$1,D21=$P$1,D22=$O$1,D22=$P$1,D23=$O$1,D23=$P$1,D24=$O$1,D24=$P$1),0,1)))</f>
        <v>1</v>
      </c>
      <c r="R20" s="344">
        <f>IF($A20&gt;='1125way_Regular Symbol(2wild)'!G$16,"",IF(E20="","",IF(OR(E20=$O$1,E20=$P$1,E21=$O$1,E21=$P$1,E22=$O$1,E22=$P$1,E23=$O$1,E23=$P$1,E24=$O$1,E24=$P$1),0,1)))</f>
        <v>0</v>
      </c>
      <c r="S20" s="344">
        <f>IF($A20&gt;='1125way_Regular Symbol(2wild)'!H$16,"",IF(F20="","",IF(OR(F20=$O$1,F20=$P$1,F21=$O$1,F21=$P$1,F22=$O$1,F22=$P$1,F23=$O$1,F23=$P$1,F24=$O$1,F24=$P$1),0,1)))</f>
        <v>1</v>
      </c>
      <c r="U20" s="344">
        <f>IF($A20&gt;='1125way_Regular Symbol(2wild)'!D$16,"",IF(B20=0,"",IF(OR(B20=$U$1,B20=$V$1,B21=$U$1,B21=$V$1,B22=$U$1,B22=$V$1),0,1)))</f>
        <v>1</v>
      </c>
      <c r="V20" s="344">
        <f>IF($A20&gt;='1125way_Regular Symbol(2wild)'!E$16,"",IF(C20=0,"",IF(OR(C20=$U$1,C20=$V$1,C21=$U$1,C21=$V$1,C22=$U$1,C22=$V$1),0,1)))</f>
        <v>1</v>
      </c>
      <c r="W20" s="3">
        <f>IF($A20&gt;='1125way_Regular Symbol(2wild)'!F$16,"",IF(D20=0,"",IF(OR(D20=$U$1,D20=$V$1,D21=$U$1,D21=$V$1,D22=$U$1,D22=$V$1,D23=$U$1,D23=$V$1,D24=$U$1,D24=$V$1),0,1)))</f>
        <v>0</v>
      </c>
      <c r="X20" s="3">
        <f>IF($A20&gt;='1125way_Regular Symbol(2wild)'!G$16,"",IF(E20=0,"",IF(OR(E20=$U$1,E20=$V$1,E21=$U$1,E21=$V$1,E22=$U$1,E22=$V$1,E23=$U$1,E23=$V$1,E24=$U$1,E24=$V$1),0,1)))</f>
        <v>1</v>
      </c>
      <c r="Y20" s="3">
        <f>IF($A20&gt;='1125way_Regular Symbol(2wild)'!H$16,"",IF(F20=0,"",IF(OR(F20=$U$1,F20=$V$1,F21=$U$1,F21=$V$1,F22=$U$1,F22=$V$1,F23=$U$1,F23=$V$1,F24=$U$1,F24=$V$1),0,1)))</f>
        <v>1</v>
      </c>
      <c r="AA20" s="344">
        <f>IF($A20&gt;='1125way_Regular Symbol(2wild)'!D$16,"",IF(B20=0,"",IF(OR(B20=$AA$1,B20=$AB$1,B21=$AA$1,B21=$AB$1,B22=$AA$1,,B22=$AB$1),0,1)))</f>
        <v>1</v>
      </c>
      <c r="AB20" s="344">
        <f>IF($A20&gt;='1125way_Regular Symbol(2wild)'!E$16,"",IF(C20=0,"",IF(OR(C20=$AA$1,C20=$AB$1,C21=$AA$1,C21=$AB$1,C22=$AA$1,,C22=$AB$1),0,1)))</f>
        <v>1</v>
      </c>
      <c r="AC20" s="3">
        <f>IF($A20&gt;='1125way_Regular Symbol(2wild)'!F$16,"",IF(D20=0,"",IF(OR(D20=$AA$1,D20=$AB$1,D21=$AA$1,D21=$AB$1,D22=$AA$1,D22=$AB$1,D23=$AA$1,D23=$AB$1,D24=$AA$1,D24=$AB$1),0,1)))</f>
        <v>1</v>
      </c>
      <c r="AD20" s="3">
        <f>IF($A20&gt;='1125way_Regular Symbol(2wild)'!G$16,"",IF(E20=0,"",IF(OR(E20=$AA$1,E20=$AB$1,E21=$AA$1,E21=$AB$1,E22=$AA$1,E22=$AB$1,E23=$AA$1,E23=$AB$1,E24=$AA$1,E24=$AB$1),0,1)))</f>
        <v>1</v>
      </c>
      <c r="AE20" s="3">
        <f>IF($A20&gt;='1125way_Regular Symbol(2wild)'!H$16,"",IF(F20=0,"",IF(OR(F20=$AA$1,F20=$AB$1,F21=$AA$1,F21=$AB$1,F22=$AA$1,F22=$AB$1,F23=$AA$1,F23=$AB$1,F24=$AA$1,F24=$AB$1),0,1)))</f>
        <v>0</v>
      </c>
      <c r="AG20" s="344">
        <f>IF($A20&gt;='1125way_Regular Symbol(2wild)'!D$16,"",IF(B20=0,"",IF(OR(B20=$AG$1,B20=$AH$1,B21=$AG$1,B21=$AH$1,B22=$AG$1,B22=$AH$1),0,1)))</f>
        <v>1</v>
      </c>
      <c r="AH20" s="344">
        <f>IF($A20&gt;='1125way_Regular Symbol(2wild)'!E$16,"",IF(C20=0,"",IF(OR(C20=$AG$1,C20=$AH$1,C21=$AG$1,C21=$AH$1,C22=$AG$1,C22=$AH$1),0,1)))</f>
        <v>1</v>
      </c>
      <c r="AI20" s="3">
        <f>IF($A20&gt;='1125way_Regular Symbol(2wild)'!F$16,"",IF(D20=0,"",IF(OR(D20=$AG$1,D20=$AH$1,D21=$AG$1,D21=$AH$1,D22=$AG$1,D22=$AH$1,D23=$AG$1,D23=$AH$1,D24=$AG$1,D24=$AH$1),0,1)))</f>
        <v>1</v>
      </c>
      <c r="AJ20" s="3">
        <f>IF($A20&gt;='1125way_Regular Symbol(2wild)'!G$16,"",IF(E20=0,"",IF(OR(E20=$AG$1,E20=$AH$1,E21=$AG$1,E21=$AH$1,E22=$AG$1,E22=$AH$1,E23=$AG$1,E23=$AH$1,E24=$AG$1,E24=$AH$1),0,1)))</f>
        <v>0</v>
      </c>
      <c r="AK20" s="3">
        <f>IF($A20&gt;='1125way_Regular Symbol(2wild)'!H$16,"",IF(F20=0,"",IF(OR(F20=$AG$1,F20=$AH$1,F21=$AG$1,F21=$AH$1,F22=$AG$1,F22=$AH$1,F23=$AG$1,F23=$AH$1,F24=$AG$1,F24=$AH$1),0,1)))</f>
        <v>0</v>
      </c>
      <c r="AM20" s="344">
        <f>IF($A20&gt;='1125way_Regular Symbol(2wild)'!D$16,"",IF(B20=0,"",IF(OR(B20=$AM$1,B20=$AN$1,B21=$AM$1,B21=$AN$1,B22=$AM$1,B22=$AN$1),0,1)))</f>
        <v>1</v>
      </c>
      <c r="AN20" s="344">
        <f>IF($A20&gt;='1125way_Regular Symbol(2wild)'!E$16,"",IF(C20=0,"",IF(OR(C20=$AM$1,C20=$AN$1,C21=$AM$1,C21=$AN$1,C22=$AM$1,C22=$AN$1),0,1)))</f>
        <v>1</v>
      </c>
      <c r="AO20" s="3">
        <f>IF($A20&gt;='1125way_Regular Symbol(2wild)'!F$16,"",IF(D20=0,"",IF(OR(D20=$AM$1,D20=$AN$1,D21=$AM$1,D21=$AN$1,D22=$AM$1,D22=$AN$1,D23=$AM$1,D23=$AN$1,D24=$AM$1,D24=$AN$1),0,1)))</f>
        <v>0</v>
      </c>
      <c r="AP20" s="3">
        <f>IF($A20&gt;='1125way_Regular Symbol(2wild)'!G$16,"",IF(E20=0,"",IF(OR(E20=$AM$1,E20=$AN$1,E21=$AM$1,E21=$AN$1,E22=$AM$1,E22=$AN$1,E23=$AM$1,E23=$AN$1,E24=$AM$1,E24=$AN$1),0,1)))</f>
        <v>1</v>
      </c>
      <c r="AQ20" s="3">
        <f>IF($A20&gt;='1125way_Regular Symbol(2wild)'!H$16,"",IF(F20=0,"",IF(OR(F20=$AM$1,F20=$AN$1,F21=$AM$1,F21=$AN$1,F22=$AM$1,F22=$AN$1,F23=$AM$1,F23=$AN$1,F24=$AM$1,F24=$AN$1),0,1)))</f>
        <v>1</v>
      </c>
      <c r="AS20" s="344">
        <f>IF($A20&gt;='1125way_Regular Symbol(2wild)'!D$16,"",IF(B20=0,"",IF(OR(B20=$AM$1,B20=$AT$1,B21=$AM$1,B21=$AT$1,B22=$AM$1,B22=$AT$1),0,1)))</f>
        <v>1</v>
      </c>
      <c r="AT20" s="344">
        <f>IF($A20&gt;='1125way_Regular Symbol(2wild)'!E$16,"",IF(C20=0,"",IF(OR(C20=$AM$1,C20=$AT$1,C21=$AM$1,C21=$AT$1,C22=$AM$1,C22=$AT$1),0,1)))</f>
        <v>1</v>
      </c>
      <c r="AU20" s="3">
        <f>IF($A20&gt;='1125way_Regular Symbol(2wild)'!F$16,"",IF(D20=0,"",IF(OR(D20=$AM$1,D20=$AT$1,D21=$AM$1,D21=$AT$1,D22=$AM$1,D22=$AT$1,D23=$AM$1,D23=$AT$1,D24=$AM$1,D24=$AT$1),0,1)))</f>
        <v>1</v>
      </c>
      <c r="AV20" s="3">
        <f>IF($A20&gt;='1125way_Regular Symbol(2wild)'!G$16,"",IF(E20=0,"",IF(OR(E20=$AM$1,E20=$AT$1,E21=$AM$1,E21=$AT$1,E22=$AM$1,E22=$AT$1,E23=$AM$1,E23=$AT$1,E24=$AM$1,E24=$AT$1),0,1)))</f>
        <v>1</v>
      </c>
      <c r="AW20" s="3">
        <f>IF($A20&gt;='1125way_Regular Symbol(2wild)'!H$16,"",IF(F20=0,"",IF(OR(F20=$AM$1,F20=$AT$1,F21=$AM$1,F21=$AT$1,F22=$AM$1,F22=$AT$1,F23=$AM$1,F23=$AT$1,F24=$AM$1,F24=$AT$1),0,1)))</f>
        <v>1</v>
      </c>
      <c r="AY20" s="344">
        <f>IF($A20&gt;='1125way_Regular Symbol(2wild)'!D$16,"",IF(B20=0,"",IF(OR(B20=$AM$1,B20=$AZ$1,B21=$AM$1,B21=$AZ$1,B22=$AM$1,B22=$AZ$1),0,1)))</f>
        <v>1</v>
      </c>
      <c r="AZ20" s="344">
        <f>IF($A20&gt;='1125way_Regular Symbol(2wild)'!E$16,"",IF(C20=0,"",IF(OR(C20=$AM$1,C20=$AZ$1,C21=$AM$1,C21=$AZ$1,C22=$AM$1,C22=$AZ$1),0,1)))</f>
        <v>1</v>
      </c>
      <c r="BA20" s="3">
        <f>IF($A20&gt;='1125way_Regular Symbol(2wild)'!F$16,"",IF(D20=0,"",IF(OR(D20=$AM$1,D20=$AZ$1,D21=$AM$1,D21=$AZ$1,D22=$AM$1,D22=$AZ$1,D23=$AM$1,D23=$AZ$1,D24=$AM$1,D24=$AZ$1),0,1)))</f>
        <v>0</v>
      </c>
      <c r="BB20" s="3">
        <f>IF($A20&gt;='1125way_Regular Symbol(2wild)'!G$16,"",IF(E20=0,"",IF(OR(E20=$AM$1,E20=$AZ$1,E21=$AM$1,E21=$AZ$1,E22=$AM$1,E22=$AZ$1,E23=$AM$1,E23=$AZ$1,E24=$AM$1,E24=$AZ$1),0,1)))</f>
        <v>0</v>
      </c>
      <c r="BC20" s="3">
        <f>IF($A20&gt;='1125way_Regular Symbol(2wild)'!H$16,"",IF(F20=0,"",IF(OR(F20=$AM$1,F20=$AZ$1,F21=$AM$1,F21=$AZ$1,F22=$AM$1,F22=$AZ$1,F23=$AM$1,F23=$AZ$1,F24=$AM$1,F24=$AZ$1),0,1)))</f>
        <v>1</v>
      </c>
      <c r="BE20" s="344">
        <f>IF($A20&gt;='576way_Regular Symbol(2wild)'!D$16,"",IF(B20=0,"",IF(OR(B20=$AM$1,B20=$BF$1,B21=$AM$1,B21=$BF$1,B22=$AM$1,B22=$BF$1),0,1)))</f>
        <v>1</v>
      </c>
      <c r="BF20" s="344">
        <f>IF($A20&gt;='576way_Regular Symbol(2wild)'!E$16,"",IF(C20=0,"",IF(OR(C20=$AM$1,C20=$BF$1,C21=$AM$1,C21=$BF$1,C22=$AM$1,C22=$BF$1),0,1)))</f>
        <v>1</v>
      </c>
      <c r="BG20" s="3">
        <f>IF($A20&gt;='576way_Regular Symbol(2wild)'!F$16,"",IF(D20=0,"",IF(OR(D20=$AM$1,D20=$BF$1,D21=$AM$1,D21=$BF$1,D22=$AM$1,D22=$BF$1,D23=$AM$1,D23=$BF$1,D24=$AM$1,D24=$BF$1),0,1)))</f>
        <v>1</v>
      </c>
      <c r="BH20" s="3">
        <f>IF($A20&gt;='576way_Regular Symbol(2wild)'!G$16,"",IF(E20=0,"",IF(OR(E20=$AM$1,E20=$BF$1,E21=$AM$1,E21=$BF$1,E22=$AM$1,E22=$BF$1,E23=$AM$1,E23=$BF$1,E24=$AM$1,E24=$BF$1),0,1)))</f>
        <v>1</v>
      </c>
      <c r="BI20" s="3">
        <f>IF($A20&gt;='576way_Regular Symbol(2wild)'!H$16,"",IF(F20=0,"",IF(OR(F20=$AM$1,F20=$BF$1,F21=$AM$1,F21=$BF$1,F22=$AM$1,F22=$BF$1,F23=$AM$1,F23=$BF$1,F24=$AM$1,F24=$BF$1),0,1)))</f>
        <v>1</v>
      </c>
      <c r="BK20" s="344">
        <f>IF($A20&gt;='576way_Regular Symbol(2wild)'!D$16,"",IF(B20=0,"",IF(OR(B20=$AM$1,B20=$BL$1,B21=$AM$1,B21=$BL$1,B22=$AM$1,B22=$BL$1),0,1)))</f>
        <v>1</v>
      </c>
      <c r="BL20" s="344">
        <f>IF($A20&gt;='576way_Regular Symbol(2wild)'!E$16,"",IF(C20=0,"",IF(OR(C20=$AM$1,C20=$BL$1,C21=$AM$1,C21=$BL$1,C22=$AM$1,C22=$BL$1),0,1)))</f>
        <v>1</v>
      </c>
      <c r="BM20" s="3">
        <f>IF($A20&gt;='576way_Regular Symbol(2wild)'!F$16,"",IF(D20=0,"",IF(OR(D20=$AM$1,D20=$BL$1,D21=$AM$1,D21=$BL$1,D22=$AM$1,D22=$BL$1,D23=$AM$1,D23=$BL$1),0,1)))</f>
        <v>1</v>
      </c>
      <c r="BN20" s="3">
        <f>IF($A20&gt;='576way_Regular Symbol(2wild)'!G$16,"",IF(E20=0,"",IF(OR(E20=$AM$1,E20=$BL$1,E21=$AM$1,E21=$BL$1,E22=$AM$1,E22=$BL$1,E23=$AM$1,E23=$BL$1),0,1)))</f>
        <v>1</v>
      </c>
      <c r="BO20" s="3">
        <f>IF($A20&gt;='576way_Regular Symbol(2wild)'!H$16,"",IF(F20=0,"",IF(OR(F20=$AM$1,F20=$BL$1,F21=$AM$1,F21=$BL$1,F22=$AM$1,F22=$BL$1,F23=$AM$1,F23=$BL$1),0,1)))</f>
        <v>1</v>
      </c>
      <c r="BQ20" s="3">
        <f>IF($A20&gt;='1125way_Regular Symbol(2wild)'!D$16,"",IF(B20=0,"",IF(OR(B20=$BQ$1,B20=$BR$1,B21=$BQ$1,B21=$BR$1,B22=$BQ$1,B22=$BR$1),0,1)))</f>
        <v>1</v>
      </c>
      <c r="BR20" s="3">
        <f>IF($A20&gt;='1125way_Regular Symbol(2wild)'!E$16,"",IF(C20=0,"",IF(OR(C20=$BQ$1,C20=$BR$1,C21=$BQ$1,C21=$BR$1,C22=$BQ$1,C22=$BR$1),0,1)))</f>
        <v>1</v>
      </c>
      <c r="BS20" s="3">
        <f>IF($A20&gt;='1125way_Regular Symbol(2wild)'!F$16,"",IF(D20=0,"",IF(OR(D20=$BQ$1,D20=$BR$1,D21=$BQ$1,D21=$BR$1,D22=$BQ$1,D22=$BR$1,D23=$BQ$1,D23=$BR$1,D24=$BQ$1,D24=$BR$1),0,1)))</f>
        <v>1</v>
      </c>
      <c r="BT20" s="3">
        <f>IF($A20&gt;='1125way_Regular Symbol(2wild)'!G$16,"",IF(E20=0,"",IF(OR(E20=$BQ$1,E20=$BR$1,E21=$BQ$1,E21=$BR$1,E22=$BQ$1,E22=$BR$1,E23=$BQ$1,E23=$BR$1,E24=$BQ$1,E24=$BR$1),0,1)))</f>
        <v>1</v>
      </c>
      <c r="BU20" s="3">
        <f>IF($A20&gt;='1125way_Regular Symbol(2wild)'!H$16,"",IF(F20=0,"",IF(OR(F20=$BQ$1,F20=$BR$1,F21=$BQ$1,F21=$BR$1,F22=$BQ$1,F22=$BR$1,F23=$BQ$1,F23=$BR$1,F24=$BQ$1,F24=$BR$1),0,1)))</f>
        <v>1</v>
      </c>
      <c r="BW20" s="3">
        <f>IF($A20&gt;='1125way_Regular Symbol(2wild)'!D$16,"",IF(B20=0,"",IF(OR(B20=$BW$1,B21=$BW$1,B22=$BW$1,B20=$BX$1,B21=$BX$1,B22=$BX$1),0,1)))</f>
        <v>1</v>
      </c>
      <c r="BX20" s="3">
        <f>IF($A20&gt;='1125way_Regular Symbol(2wild)'!E$16,"",IF(C20=0,"",IF(OR(C20=$BW$1,C21=$BW$1,C22=$BW$1,C20=$BX$1,C21=$BX$1,C22=$BX$1),0,1)))</f>
        <v>0</v>
      </c>
      <c r="BY20" s="3">
        <f>IF($A20&gt;='1125way_Regular Symbol(2wild)'!F$16,"",IF(D20=0,"",IF(OR(D20=$BW$1,D21=$BW$1,D22=$BW$1,D20=$BX$1,D21=$BX$1,D22=$BX$1,D23=$BW$1,D23=$BX$1,D24=$BW$1,D24=$BX$1),0,1)))</f>
        <v>1</v>
      </c>
      <c r="BZ20" s="3">
        <f>IF($A20&gt;='1125way_Regular Symbol(2wild)'!G$16,"",IF(E20=0,"",IF(OR(E20=$BW$1,E21=$BW$1,E22=$BW$1,E20=$BX$1,E21=$BX$1,E22=$BX$1,E23=$BW$1,E23=$BX$1,E24=$BW$1,E24=$BX$1),0,1)))</f>
        <v>0</v>
      </c>
      <c r="CA20" s="3">
        <f>IF($A20&gt;='1125way_Regular Symbol(2wild)'!H$16,"",IF(F20=0,"",IF(OR(F20=$BW$1,F21=$BW$1,F22=$BW$1,F20=$BX$1,F21=$BX$1,F22=$BX$1,F23=$BW$1,F23=$BX$1,F24=$BW$1,F24=$BX$1),0,1)))</f>
        <v>1</v>
      </c>
      <c r="CC20" s="3">
        <f>IF($A20&gt;='1125way_Regular Symbol(2wild)'!D$16,"",IF(B20=0,"",IF(OR(B20=$BW$1,B21=$BW$1,B22=$BW$1,B20=$CD$1,B21=$CD$1,B22=$CD$1),0,1)))</f>
        <v>1</v>
      </c>
      <c r="CD20" s="3">
        <f>IF($A20&gt;='1125way_Regular Symbol(2wild)'!E$16,"",IF(C20=0,"",IF(OR(C20=$BW$1,C21=$BW$1,C22=$BW$1,C20=$CD$1,C21=$CD$1,C22=$CD$1),0,1)))</f>
        <v>0</v>
      </c>
      <c r="CE20" s="3">
        <f>IF($A20&gt;='1125way_Regular Symbol(2wild)'!F$16,"",IF(D20=0,"",IF(OR(D20=$BW$1,D21=$BW$1,D22=$BW$1,D20=$CD$1,D21=$CD$1,D22=$CD$1,D23=$BW$1,D23=$CD$1,D24=$BW$1,D24=$CD$1),0,1)))</f>
        <v>1</v>
      </c>
      <c r="CF20" s="3">
        <f>IF($A20&gt;='1125way_Regular Symbol(2wild)'!G$16,"",IF(E20=0,"",IF(OR(E20=$BW$1,E21=$BW$1,E22=$BW$1,E20=$CD$1,E21=$CD$1,E22=$CD$1,E23=$BW$1,E23=$CD$1,E24=$BW$1,E24=$CD$1),0,1)))</f>
        <v>1</v>
      </c>
      <c r="CG20" s="3">
        <f>IF($A20&gt;='1125way_Regular Symbol(2wild)'!H$16,"",IF(F20=0,"",IF(OR(F20=$BW$1,F21=$BW$1,F22=$BW$1,F20=$CD$1,F21=$CD$1,F22=$CD$1,F23=$BW$1,F23=$CD$1,F24=$BW$1,F24=$CD$1),0,1)))</f>
        <v>1</v>
      </c>
      <c r="CI20" s="3">
        <f>IF($A20&gt;='1125way_Regular Symbol(2wild)'!D$16,"",IF(B20=0,"",IF(OR(B20=$BW$1,B21=$BW$1,B22=$BW$1,B20=$CJ$1,B21=$CJ$1,B22=$CJ$1),0,1)))</f>
        <v>0</v>
      </c>
      <c r="CJ20" s="3">
        <f>IF($A20&gt;='1125way_Regular Symbol(2wild)'!E$16,"",IF(C20=0,"",IF(OR(C20=$BW$1,C21=$BW$1,C22=$BW$1,C20=$CJ$1,C21=$CJ$1,C22=$CJ$1),0,1)))</f>
        <v>0</v>
      </c>
      <c r="CK20" s="3">
        <f>IF($A20&gt;='1125way_Regular Symbol(2wild)'!F$16,"",IF(D20=0,"",IF(OR(D20=$BW$1,D21=$BW$1,D22=$BW$1,D20=$CJ$1,D21=$CJ$1,D22=$CJ$1,D23=$BW$1,D23=$CJ$1,D24=$BW$1,D24=$CJ$1),0,1)))</f>
        <v>1</v>
      </c>
      <c r="CL20" s="3">
        <f>IF($A20&gt;='1125way_Regular Symbol(2wild)'!G$16,"",IF(E20=0,"",IF(OR(E20=$BW$1,E21=$BW$1,E22=$BW$1,E20=$CJ$1,E21=$CJ$1,E22=$CJ$1,E23=$BW$1,E23=$CJ$1,E24=$BW$1,E24=$CJ$1),0,1)))</f>
        <v>1</v>
      </c>
      <c r="CM20" s="3">
        <f>IF($A20&gt;='1125way_Regular Symbol(2wild)'!H$16,"",IF(F20=0,"",IF(OR(F20=$BW$1,F21=$BW$1,F22=$BW$1,F20=$CJ$1,F21=$CJ$1,F22=$CJ$1,F23=$BW$1,F23=$CJ$1,F24=$BW$1,F24=$CJ$1),0,1)))</f>
        <v>0</v>
      </c>
      <c r="CO20" s="3">
        <f>IF($A20&gt;='1125way_Regular Symbol(2wild)'!D$16,"",IF(B20=0,"",IF(OR(B20=$BW$1,B21=$BW$1,B22=$BW$1,B20=$CP$1,B21=$CP$1,B22=$CP$1),0,1)))</f>
        <v>0</v>
      </c>
      <c r="CP20" s="3">
        <f>IF($A20&gt;='1125way_Regular Symbol(2wild)'!E$16,"",IF(C20=0,"",IF(OR(C20=$BW$1,C21=$BW$1,C22=$BW$1,C20=$CP$1,C21=$CP$1,C22=$CP$1),0,1)))</f>
        <v>1</v>
      </c>
      <c r="CQ20" s="3">
        <f>IF($A20&gt;='1125way_Regular Symbol(2wild)'!F$16,"",IF(D20=0,"",IF(OR(D20=$BW$1,D21=$BW$1,D22=$BW$1,D20=$CP$1,D21=$CP$1,D22=$CP$1,D23=$BW$1,D23=$CP$1,D24=$BW$1,D24=$CP$1),0,1)))</f>
        <v>0</v>
      </c>
      <c r="CR20" s="3">
        <f>IF($A20&gt;='1125way_Regular Symbol(2wild)'!G$16,"",IF(E20=0,"",IF(OR(E20=$BW$1,E21=$BW$1,E22=$BW$1,E20=$CP$1,E21=$CP$1,E22=$CP$1,E23=$BW$1,E23=$CP$1,E24=$BW$1,E24=$CP$1),0,1)))</f>
        <v>0</v>
      </c>
      <c r="CS20" s="3">
        <f>IF($A20&gt;='1125way_Regular Symbol(2wild)'!H$16,"",IF(F20=0,"",IF(OR(F20=$BW$1,F21=$BW$1,F22=$BW$1,F20=$CP$1,F21=$CP$1,F22=$CP$1,F23=$BW$1,F23=$CP$1,F24=$BW$1,F24=$CP$1),0,1)))</f>
        <v>0</v>
      </c>
      <c r="CU20" s="3">
        <f>IF($A20&gt;='1125way_Regular Symbol(2wild)'!D$16,"",IF(B20=0,"",IF(OR(B20=$BW$1,B21=$BW$1,B22=$BW$1,B20=$CV$1,B21=$CV$1,B22=$CV$1),0,1)))</f>
        <v>1</v>
      </c>
      <c r="CV20" s="3">
        <f>IF($A20&gt;='1125way_Regular Symbol(2wild)'!E$16,"",IF(C20=0,"",IF(OR(C20=$BW$1,C21=$BW$1,C22=$BW$1,C20=$CV$1,C21=$CV$1,C22=$CV$1),0,1)))</f>
        <v>1</v>
      </c>
      <c r="CW20" s="3">
        <f>IF($A20&gt;='1125way_Regular Symbol(2wild)'!F$16,"",IF(D20=0,"",IF(OR(D20=$BW$1,D21=$BW$1,D22=$BW$1,D20=$CV$1,D21=$CV$1,D22=$CV$1,D23=$BW$1,D23=$CV$1,D24=$BW$1,D24=$CV$1),0,1)))</f>
        <v>1</v>
      </c>
      <c r="CX20" s="3">
        <f>IF($A20&gt;='1125way_Regular Symbol(2wild)'!G$16,"",IF(E20=0,"",IF(OR(E20=$BW$1,E21=$BW$1,E22=$BW$1,E20=$CV$1,E21=$CV$1,E22=$CV$1,E23=$BW$1,E23=$CV$1,E24=$BW$1,E24=$CV$1),0,1)))</f>
        <v>1</v>
      </c>
      <c r="CY20" s="3">
        <f>IF($A20&gt;='1125way_Regular Symbol(2wild)'!H$16,"",IF(F20=0,"",IF(OR(F20=$BW$1,F21=$BW$1,F22=$BW$1,F20=$CV$1,F21=$CV$1,F22=$CV$1,F23=$BW$1,F23=$CV$1,F24=$BW$1,F24=$CV$1),0,1)))</f>
        <v>1</v>
      </c>
    </row>
    <row r="21" spans="1:103">
      <c r="A21" s="337">
        <f>IF('243way_Regular Symbol'!L20="","",'243way_Regular Symbol'!L20)</f>
        <v>17</v>
      </c>
      <c r="B21" s="191" t="str">
        <f>IF('576way_Regular Symbol(2wild)'!Q20="",
IF($A21-'576way_Regular Symbol(2wild)'!D$16&gt;='1125way_RegularＸ_W()'!B$2-1,"",VLOOKUP($A21-'243way_Regular Symbol'!D$16,'576way_Regular Symbol(2wild)'!$P$3:$U$99,'1125way_RegularＸ_W()'!B$3+1,FALSE)),
'576way_Regular Symbol(2wild)'!Q20)</f>
        <v>J</v>
      </c>
      <c r="C21" s="191" t="str">
        <f>IF('576way_Regular Symbol(2wild)'!R20="",
IF($A21-'576way_Regular Symbol(2wild)'!E$16&gt;='1125way_RegularＸ_W()'!C$2-1,"",VLOOKUP($A21-'243way_Regular Symbol'!E$16,'576way_Regular Symbol(2wild)'!$P$3:$U$99,'1125way_RegularＸ_W()'!C$3+1,FALSE)),
'576way_Regular Symbol(2wild)'!R20)</f>
        <v>J</v>
      </c>
      <c r="D21" s="191" t="str">
        <f>IF('576way_Regular Symbol(2wild)'!S20="",
IF($A21-'576way_Regular Symbol(2wild)'!F$16&gt;='1125way_RegularＸ_W()'!D$2-1,"",VLOOKUP($A21-'243way_Regular Symbol'!F$16,'576way_Regular Symbol(2wild)'!$P$3:$U$99,'1125way_RegularＸ_W()'!D$3+1,FALSE)),
'576way_Regular Symbol(2wild)'!S20)</f>
        <v>M5</v>
      </c>
      <c r="E21" s="191" t="str">
        <f>IF('576way_Regular Symbol(2wild)'!T20="",
IF($A21-'576way_Regular Symbol(2wild)'!G$16&gt;='1125way_RegularＸ_W()'!E$2-1,"",VLOOKUP($A21-'243way_Regular Symbol'!G$16,'576way_Regular Symbol(2wild)'!$P$3:$U$99,'1125way_RegularＸ_W()'!E$3+1,FALSE)),
'576way_Regular Symbol(2wild)'!T20)</f>
        <v>K</v>
      </c>
      <c r="F21" s="191" t="str">
        <f>IF('576way_Regular Symbol(2wild)'!U20="",
IF($A21-'576way_Regular Symbol(2wild)'!H$16&gt;='1125way_RegularＸ_W()'!F$2-1,"",VLOOKUP($A21-'243way_Regular Symbol'!H$16,'576way_Regular Symbol(2wild)'!$P$3:$U$99,'1125way_RegularＸ_W()'!F$3+1,FALSE)),
'576way_Regular Symbol(2wild)'!U20)</f>
        <v>J</v>
      </c>
      <c r="I21" s="224">
        <v>39</v>
      </c>
      <c r="J21" s="224">
        <v>49</v>
      </c>
      <c r="K21" s="224">
        <v>43</v>
      </c>
      <c r="L21" s="224">
        <v>42</v>
      </c>
      <c r="M21" s="224">
        <v>62</v>
      </c>
      <c r="N21" s="363">
        <f t="shared" si="18"/>
        <v>17</v>
      </c>
      <c r="O21" s="344">
        <f>IF($A21&gt;='1125way_Regular Symbol(2wild)'!D$16,"",IF(B21="","",IF(OR(B21=$O$1,B21=$P$1,B22=$O$1,B22=$P$1,B23=$O$1,B23=$P$1),0,1)))</f>
        <v>0</v>
      </c>
      <c r="P21" s="344">
        <f>IF($A21&gt;='1125way_Regular Symbol(2wild)'!E$16,"",IF(C21="","",IF(OR(C21=$O$1,C21=$P$1,C22=$O$1,C22=$P$1,C23=$O$1,C23=$P$1),0,1)))</f>
        <v>0</v>
      </c>
      <c r="Q21" s="344">
        <f>IF($A21&gt;='1125way_Regular Symbol(2wild)'!F$16,"",IF(D21="","",IF(OR(D21=$O$1,D21=$P$1,D22=$O$1,D22=$P$1,D23=$O$1,D23=$P$1,D24=$O$1,D24=$P$1,D25=$O$1,D25=$P$1),0,1)))</f>
        <v>1</v>
      </c>
      <c r="R21" s="344">
        <f>IF($A21&gt;='1125way_Regular Symbol(2wild)'!G$16,"",IF(E21="","",IF(OR(E21=$O$1,E21=$P$1,E22=$O$1,E22=$P$1,E23=$O$1,E23=$P$1,E24=$O$1,E24=$P$1,E25=$O$1,E25=$P$1),0,1)))</f>
        <v>0</v>
      </c>
      <c r="S21" s="344">
        <f>IF($A21&gt;='1125way_Regular Symbol(2wild)'!H$16,"",IF(F21="","",IF(OR(F21=$O$1,F21=$P$1,F22=$O$1,F22=$P$1,F23=$O$1,F23=$P$1,F24=$O$1,F24=$P$1,F25=$O$1,F25=$P$1),0,1)))</f>
        <v>1</v>
      </c>
      <c r="U21" s="344">
        <f>IF($A21&gt;='1125way_Regular Symbol(2wild)'!D$16,"",IF(B21=0,"",IF(OR(B21=$U$1,B21=$V$1,B22=$U$1,B22=$V$1,B23=$U$1,B23=$V$1),0,1)))</f>
        <v>0</v>
      </c>
      <c r="V21" s="344">
        <f>IF($A21&gt;='1125way_Regular Symbol(2wild)'!E$16,"",IF(C21=0,"",IF(OR(C21=$U$1,C21=$V$1,C22=$U$1,C22=$V$1,C23=$U$1,C23=$V$1),0,1)))</f>
        <v>1</v>
      </c>
      <c r="W21" s="3">
        <f>IF($A21&gt;='1125way_Regular Symbol(2wild)'!F$16,"",IF(D21=0,"",IF(OR(D21=$U$1,D21=$V$1,D22=$U$1,D22=$V$1,D23=$U$1,D23=$V$1,D24=$U$1,D24=$V$1,D25=$U$1,D25=$V$1),0,1)))</f>
        <v>0</v>
      </c>
      <c r="X21" s="3">
        <f>IF($A21&gt;='1125way_Regular Symbol(2wild)'!G$16,"",IF(E21=0,"",IF(OR(E21=$U$1,E21=$V$1,E22=$U$1,E22=$V$1,E23=$U$1,E23=$V$1,E24=$U$1,E24=$V$1,E25=$U$1,E25=$V$1),0,1)))</f>
        <v>1</v>
      </c>
      <c r="Y21" s="3">
        <f>IF($A21&gt;='1125way_Regular Symbol(2wild)'!H$16,"",IF(F21=0,"",IF(OR(F21=$U$1,F21=$V$1,F22=$U$1,F22=$V$1,F23=$U$1,F23=$V$1,F24=$U$1,F24=$V$1,F25=$U$1,F25=$V$1),0,1)))</f>
        <v>1</v>
      </c>
      <c r="AA21" s="344">
        <f>IF($A21&gt;='1125way_Regular Symbol(2wild)'!D$16,"",IF(B21=0,"",IF(OR(B21=$AA$1,B21=$AB$1,B22=$AA$1,B22=$AB$1,B23=$AA$1,,B23=$AB$1),0,1)))</f>
        <v>0</v>
      </c>
      <c r="AB21" s="344">
        <f>IF($A21&gt;='1125way_Regular Symbol(2wild)'!E$16,"",IF(C21=0,"",IF(OR(C21=$AA$1,C21=$AB$1,C22=$AA$1,C22=$AB$1,C23=$AA$1,,C23=$AB$1),0,1)))</f>
        <v>1</v>
      </c>
      <c r="AC21" s="3">
        <f>IF($A21&gt;='1125way_Regular Symbol(2wild)'!F$16,"",IF(D21=0,"",IF(OR(D21=$AA$1,D21=$AB$1,D22=$AA$1,D22=$AB$1,D23=$AA$1,D23=$AB$1,D24=$AA$1,D24=$AB$1,D25=$AA$1,D25=$AB$1),0,1)))</f>
        <v>1</v>
      </c>
      <c r="AD21" s="3">
        <f>IF($A21&gt;='1125way_Regular Symbol(2wild)'!G$16,"",IF(E21=0,"",IF(OR(E21=$AA$1,E21=$AB$1,E22=$AA$1,E22=$AB$1,E23=$AA$1,E23=$AB$1,E24=$AA$1,E24=$AB$1,E25=$AA$1,E25=$AB$1),0,1)))</f>
        <v>1</v>
      </c>
      <c r="AE21" s="3">
        <f>IF($A21&gt;='1125way_Regular Symbol(2wild)'!H$16,"",IF(F21=0,"",IF(OR(F21=$AA$1,F21=$AB$1,F22=$AA$1,F22=$AB$1,F23=$AA$1,F23=$AB$1,F24=$AA$1,F24=$AB$1,F25=$AA$1,F25=$AB$1),0,1)))</f>
        <v>0</v>
      </c>
      <c r="AG21" s="344">
        <f>IF($A21&gt;='1125way_Regular Symbol(2wild)'!D$16,"",IF(B21=0,"",IF(OR(B21=$AG$1,B21=$AH$1,B22=$AG$1,B22=$AH$1,B23=$AG$1,B23=$AH$1),0,1)))</f>
        <v>0</v>
      </c>
      <c r="AH21" s="344">
        <f>IF($A21&gt;='1125way_Regular Symbol(2wild)'!E$16,"",IF(C21=0,"",IF(OR(C21=$AG$1,C21=$AH$1,C22=$AG$1,C22=$AH$1,C23=$AG$1,C23=$AH$1),0,1)))</f>
        <v>1</v>
      </c>
      <c r="AI21" s="3">
        <f>IF($A21&gt;='1125way_Regular Symbol(2wild)'!F$16,"",IF(D21=0,"",IF(OR(D21=$AG$1,D21=$AH$1,D22=$AG$1,D22=$AH$1,D23=$AG$1,D23=$AH$1,D24=$AG$1,D24=$AH$1,D25=$AG$1,D25=$AH$1),0,1)))</f>
        <v>1</v>
      </c>
      <c r="AJ21" s="3">
        <f>IF($A21&gt;='1125way_Regular Symbol(2wild)'!G$16,"",IF(E21=0,"",IF(OR(E21=$AG$1,E21=$AH$1,E22=$AG$1,E22=$AH$1,E23=$AG$1,E23=$AH$1,E24=$AG$1,E24=$AH$1,E25=$AG$1,E25=$AH$1),0,1)))</f>
        <v>1</v>
      </c>
      <c r="AK21" s="3">
        <f>IF($A21&gt;='1125way_Regular Symbol(2wild)'!H$16,"",IF(F21=0,"",IF(OR(F21=$AG$1,F21=$AH$1,F22=$AG$1,F22=$AH$1,F23=$AG$1,F23=$AH$1,F24=$AG$1,F24=$AH$1,F25=$AG$1,F25=$AH$1),0,1)))</f>
        <v>1</v>
      </c>
      <c r="AM21" s="344">
        <f>IF($A21&gt;='1125way_Regular Symbol(2wild)'!D$16,"",IF(B21=0,"",IF(OR(B21=$AM$1,B21=$AN$1,B22=$AM$1,B22=$AN$1,B23=$AM$1,B23=$AN$1),0,1)))</f>
        <v>0</v>
      </c>
      <c r="AN21" s="344">
        <f>IF($A21&gt;='1125way_Regular Symbol(2wild)'!E$16,"",IF(C21=0,"",IF(OR(C21=$AM$1,C21=$AN$1,C22=$AM$1,C22=$AN$1,C23=$AM$1,C23=$AN$1),0,1)))</f>
        <v>1</v>
      </c>
      <c r="AO21" s="3">
        <f>IF($A21&gt;='1125way_Regular Symbol(2wild)'!F$16,"",IF(D21=0,"",IF(OR(D21=$AM$1,D21=$AN$1,D22=$AM$1,D22=$AN$1,D23=$AM$1,D23=$AN$1,D24=$AM$1,D24=$AN$1,D25=$AM$1,D25=$AN$1),0,1)))</f>
        <v>0</v>
      </c>
      <c r="AP21" s="3">
        <f>IF($A21&gt;='1125way_Regular Symbol(2wild)'!G$16,"",IF(E21=0,"",IF(OR(E21=$AM$1,E21=$AN$1,E22=$AM$1,E22=$AN$1,E23=$AM$1,E23=$AN$1,E24=$AM$1,E24=$AN$1,E25=$AM$1,E25=$AN$1),0,1)))</f>
        <v>1</v>
      </c>
      <c r="AQ21" s="3">
        <f>IF($A21&gt;='1125way_Regular Symbol(2wild)'!H$16,"",IF(F21=0,"",IF(OR(F21=$AM$1,F21=$AN$1,F22=$AM$1,F22=$AN$1,F23=$AM$1,F23=$AN$1,F24=$AM$1,F24=$AN$1,F25=$AM$1,F25=$AN$1),0,1)))</f>
        <v>1</v>
      </c>
      <c r="AS21" s="344">
        <f>IF($A21&gt;='1125way_Regular Symbol(2wild)'!D$16,"",IF(B21=0,"",IF(OR(B21=$AM$1,B21=$AT$1,B22=$AM$1,B22=$AT$1,B23=$AM$1,B23=$AT$1),0,1)))</f>
        <v>0</v>
      </c>
      <c r="AT21" s="344">
        <f>IF($A21&gt;='1125way_Regular Symbol(2wild)'!E$16,"",IF(C21=0,"",IF(OR(C21=$AM$1,C21=$AT$1,C22=$AM$1,C22=$AT$1,C23=$AM$1,C23=$AT$1),0,1)))</f>
        <v>1</v>
      </c>
      <c r="AU21" s="3">
        <f>IF($A21&gt;='1125way_Regular Symbol(2wild)'!F$16,"",IF(D21=0,"",IF(OR(D21=$AM$1,D21=$AT$1,D22=$AM$1,D22=$AT$1,D23=$AM$1,D23=$AT$1,D24=$AM$1,D24=$AT$1,D25=$AM$1,D25=$AT$1),0,1)))</f>
        <v>1</v>
      </c>
      <c r="AV21" s="3">
        <f>IF($A21&gt;='1125way_Regular Symbol(2wild)'!G$16,"",IF(E21=0,"",IF(OR(E21=$AM$1,E21=$AT$1,E22=$AM$1,E22=$AT$1,E23=$AM$1,E23=$AT$1,E24=$AM$1,E24=$AT$1,E25=$AM$1,E25=$AT$1),0,1)))</f>
        <v>1</v>
      </c>
      <c r="AW21" s="3">
        <f>IF($A21&gt;='1125way_Regular Symbol(2wild)'!H$16,"",IF(F21=0,"",IF(OR(F21=$AM$1,F21=$AT$1,F22=$AM$1,F22=$AT$1,F23=$AM$1,F23=$AT$1,F24=$AM$1,F24=$AT$1,F25=$AM$1,F25=$AT$1),0,1)))</f>
        <v>1</v>
      </c>
      <c r="AY21" s="344">
        <f>IF($A21&gt;='1125way_Regular Symbol(2wild)'!D$16,"",IF(B21=0,"",IF(OR(B21=$AM$1,B21=$AZ$1,B22=$AM$1,B22=$AZ$1,B23=$AM$1,B23=$AZ$1),0,1)))</f>
        <v>0</v>
      </c>
      <c r="AZ21" s="344">
        <f>IF($A21&gt;='1125way_Regular Symbol(2wild)'!E$16,"",IF(C21=0,"",IF(OR(C21=$AM$1,C21=$AZ$1,C22=$AM$1,C22=$AZ$1,C23=$AM$1,C23=$AZ$1),0,1)))</f>
        <v>1</v>
      </c>
      <c r="BA21" s="3">
        <f>IF($A21&gt;='1125way_Regular Symbol(2wild)'!F$16,"",IF(D21=0,"",IF(OR(D21=$AM$1,D21=$AZ$1,D22=$AM$1,D22=$AZ$1,D23=$AM$1,D23=$AZ$1,D24=$AM$1,D24=$AZ$1,D25=$AM$1,D25=$AZ$1),0,1)))</f>
        <v>0</v>
      </c>
      <c r="BB21" s="3">
        <f>IF($A21&gt;='1125way_Regular Symbol(2wild)'!G$16,"",IF(E21=0,"",IF(OR(E21=$AM$1,E21=$AZ$1,E22=$AM$1,E22=$AZ$1,E23=$AM$1,E23=$AZ$1,E24=$AM$1,E24=$AZ$1,E25=$AM$1,E25=$AZ$1),0,1)))</f>
        <v>0</v>
      </c>
      <c r="BC21" s="3">
        <f>IF($A21&gt;='1125way_Regular Symbol(2wild)'!H$16,"",IF(F21=0,"",IF(OR(F21=$AM$1,F21=$AZ$1,F22=$AM$1,F22=$AZ$1,F23=$AM$1,F23=$AZ$1,F24=$AM$1,F24=$AZ$1,F25=$AM$1,F25=$AZ$1),0,1)))</f>
        <v>1</v>
      </c>
      <c r="BE21" s="344">
        <f>IF($A21&gt;='576way_Regular Symbol(2wild)'!D$16,"",IF(B21=0,"",IF(OR(B21=$AM$1,B21=$BF$1,B22=$AM$1,B22=$BF$1,B23=$AM$1,B23=$BF$1),0,1)))</f>
        <v>0</v>
      </c>
      <c r="BF21" s="344">
        <f>IF($A21&gt;='576way_Regular Symbol(2wild)'!E$16,"",IF(C21=0,"",IF(OR(C21=$AM$1,C21=$BF$1,C22=$AM$1,C22=$BF$1,C23=$AM$1,C23=$BF$1),0,1)))</f>
        <v>1</v>
      </c>
      <c r="BG21" s="3">
        <f>IF($A21&gt;='576way_Regular Symbol(2wild)'!F$16,"",IF(D21=0,"",IF(OR(D21=$AM$1,D21=$BF$1,D22=$AM$1,D22=$BF$1,D23=$AM$1,D23=$BF$1,D24=$AM$1,D24=$BF$1,D25=$AM$1,D25=$BF$1),0,1)))</f>
        <v>1</v>
      </c>
      <c r="BH21" s="3">
        <f>IF($A21&gt;='576way_Regular Symbol(2wild)'!G$16,"",IF(E21=0,"",IF(OR(E21=$AM$1,E21=$BF$1,E22=$AM$1,E22=$BF$1,E23=$AM$1,E23=$BF$1,E24=$AM$1,E24=$BF$1,E25=$AM$1,E25=$BF$1),0,1)))</f>
        <v>1</v>
      </c>
      <c r="BI21" s="3">
        <f>IF($A21&gt;='576way_Regular Symbol(2wild)'!H$16,"",IF(F21=0,"",IF(OR(F21=$AM$1,F21=$BF$1,F22=$AM$1,F22=$BF$1,F23=$AM$1,F23=$BF$1,F24=$AM$1,F24=$BF$1,F25=$AM$1,F25=$BF$1),0,1)))</f>
        <v>1</v>
      </c>
      <c r="BK21" s="344">
        <f>IF($A21&gt;='576way_Regular Symbol(2wild)'!D$16,"",IF(B21=0,"",IF(OR(B21=$AM$1,B21=$BL$1,B22=$AM$1,B22=$BL$1,B23=$AM$1,B23=$BL$1),0,1)))</f>
        <v>0</v>
      </c>
      <c r="BL21" s="344">
        <f>IF($A21&gt;='576way_Regular Symbol(2wild)'!E$16,"",IF(C21=0,"",IF(OR(C21=$AM$1,C21=$BL$1,C22=$AM$1,C22=$BL$1,C23=$AM$1,C23=$BL$1),0,1)))</f>
        <v>1</v>
      </c>
      <c r="BM21" s="3">
        <f>IF($A21&gt;='576way_Regular Symbol(2wild)'!F$16,"",IF(D21=0,"",IF(OR(D21=$AM$1,D21=$BL$1,D22=$AM$1,D22=$BL$1,D23=$AM$1,D23=$BL$1,D24=$AM$1,D24=$BL$1),0,1)))</f>
        <v>1</v>
      </c>
      <c r="BN21" s="3">
        <f>IF($A21&gt;='576way_Regular Symbol(2wild)'!G$16,"",IF(E21=0,"",IF(OR(E21=$AM$1,E21=$BL$1,E22=$AM$1,E22=$BL$1,E23=$AM$1,E23=$BL$1,E24=$AM$1,E24=$BL$1),0,1)))</f>
        <v>1</v>
      </c>
      <c r="BO21" s="3">
        <f>IF($A21&gt;='576way_Regular Symbol(2wild)'!H$16,"",IF(F21=0,"",IF(OR(F21=$AM$1,F21=$BL$1,F22=$AM$1,F22=$BL$1,F23=$AM$1,F23=$BL$1,F24=$AM$1,F24=$BL$1),0,1)))</f>
        <v>1</v>
      </c>
      <c r="BQ21" s="3">
        <f>IF($A21&gt;='1125way_Regular Symbol(2wild)'!D$16,"",IF(B21=0,"",IF(OR(B21=$BQ$1,B21=$BR$1,B22=$BQ$1,B22=$BR$1,B23=$BQ$1,B23=$BR$1),0,1)))</f>
        <v>0</v>
      </c>
      <c r="BR21" s="3">
        <f>IF($A21&gt;='1125way_Regular Symbol(2wild)'!E$16,"",IF(C21=0,"",IF(OR(C21=$BQ$1,C21=$BR$1,C22=$BQ$1,C22=$BR$1,C23=$BQ$1,C23=$BR$1),0,1)))</f>
        <v>1</v>
      </c>
      <c r="BS21" s="3">
        <f>IF($A21&gt;='1125way_Regular Symbol(2wild)'!F$16,"",IF(D21=0,"",IF(OR(D21=$BQ$1,D21=$BR$1,D22=$BQ$1,D22=$BR$1,D23=$BQ$1,D23=$BR$1,D24=$BQ$1,D24=$BR$1,D25=$BQ$1,D25=$BR$1),0,1)))</f>
        <v>1</v>
      </c>
      <c r="BT21" s="3">
        <f>IF($A21&gt;='1125way_Regular Symbol(2wild)'!G$16,"",IF(E21=0,"",IF(OR(E21=$BQ$1,E21=$BR$1,E22=$BQ$1,E22=$BR$1,E23=$BQ$1,E23=$BR$1,E24=$BQ$1,E24=$BR$1,E25=$BQ$1,E25=$BR$1),0,1)))</f>
        <v>1</v>
      </c>
      <c r="BU21" s="3">
        <f>IF($A21&gt;='1125way_Regular Symbol(2wild)'!H$16,"",IF(F21=0,"",IF(OR(F21=$BQ$1,F21=$BR$1,F22=$BQ$1,F22=$BR$1,F23=$BQ$1,F23=$BR$1,F24=$BQ$1,F24=$BR$1,F25=$BQ$1,F25=$BR$1),0,1)))</f>
        <v>1</v>
      </c>
      <c r="BW21" s="3">
        <f>IF($A21&gt;='1125way_Regular Symbol(2wild)'!D$16,"",IF(B21=0,"",IF(OR(B21=$BW$1,B22=$BW$1,B23=$BW$1,B21=$BX$1,B22=$BX$1,B23=$BX$1),0,1)))</f>
        <v>0</v>
      </c>
      <c r="BX21" s="3">
        <f>IF($A21&gt;='1125way_Regular Symbol(2wild)'!E$16,"",IF(C21=0,"",IF(OR(C21=$BW$1,C22=$BW$1,C23=$BW$1,C21=$BX$1,C22=$BX$1,C23=$BX$1),0,1)))</f>
        <v>0</v>
      </c>
      <c r="BY21" s="3">
        <f>IF($A21&gt;='1125way_Regular Symbol(2wild)'!F$16,"",IF(D21=0,"",IF(OR(D21=$BW$1,D22=$BW$1,D23=$BW$1,D21=$BX$1,D22=$BX$1,D23=$BX$1,D24=$BW$1,D24=$BX$1,D25=$BW$1,D25=$BX$1),0,1)))</f>
        <v>1</v>
      </c>
      <c r="BZ21" s="3">
        <f>IF($A21&gt;='1125way_Regular Symbol(2wild)'!G$16,"",IF(E21=0,"",IF(OR(E21=$BW$1,E22=$BW$1,E23=$BW$1,E21=$BX$1,E22=$BX$1,E23=$BX$1,E24=$BW$1,E24=$BX$1,E25=$BW$1,E25=$BX$1),0,1)))</f>
        <v>0</v>
      </c>
      <c r="CA21" s="3">
        <f>IF($A21&gt;='1125way_Regular Symbol(2wild)'!H$16,"",IF(F21=0,"",IF(OR(F21=$BW$1,F22=$BW$1,F23=$BW$1,F21=$BX$1,F22=$BX$1,F23=$BX$1,F24=$BW$1,F24=$BX$1,F25=$BW$1,F25=$BX$1),0,1)))</f>
        <v>1</v>
      </c>
      <c r="CC21" s="3">
        <f>IF($A21&gt;='1125way_Regular Symbol(2wild)'!D$16,"",IF(B21=0,"",IF(OR(B21=$BW$1,B22=$BW$1,B23=$BW$1,B21=$CD$1,B22=$CD$1,B23=$CD$1),0,1)))</f>
        <v>0</v>
      </c>
      <c r="CD21" s="3">
        <f>IF($A21&gt;='1125way_Regular Symbol(2wild)'!E$16,"",IF(C21=0,"",IF(OR(C21=$BW$1,C22=$BW$1,C23=$BW$1,C21=$CD$1,C22=$CD$1,C23=$CD$1),0,1)))</f>
        <v>1</v>
      </c>
      <c r="CE21" s="3">
        <f>IF($A21&gt;='1125way_Regular Symbol(2wild)'!F$16,"",IF(D21=0,"",IF(OR(D21=$BW$1,D22=$BW$1,D23=$BW$1,D21=$CD$1,D22=$CD$1,D23=$CD$1,D24=$BW$1,D24=$CD$1,D25=$BW$1,D25=$CD$1),0,1)))</f>
        <v>1</v>
      </c>
      <c r="CF21" s="3">
        <f>IF($A21&gt;='1125way_Regular Symbol(2wild)'!G$16,"",IF(E21=0,"",IF(OR(E21=$BW$1,E22=$BW$1,E23=$BW$1,E21=$CD$1,E22=$CD$1,E23=$CD$1,E24=$BW$1,E24=$CD$1,E25=$BW$1,E25=$CD$1),0,1)))</f>
        <v>1</v>
      </c>
      <c r="CG21" s="3">
        <f>IF($A21&gt;='1125way_Regular Symbol(2wild)'!H$16,"",IF(F21=0,"",IF(OR(F21=$BW$1,F22=$BW$1,F23=$BW$1,F21=$CD$1,F22=$CD$1,F23=$CD$1,F24=$BW$1,F24=$CD$1,F25=$BW$1,F25=$CD$1),0,1)))</f>
        <v>1</v>
      </c>
      <c r="CI21" s="3">
        <f>IF($A21&gt;='1125way_Regular Symbol(2wild)'!D$16,"",IF(B21=0,"",IF(OR(B21=$BW$1,B22=$BW$1,B23=$BW$1,B21=$CJ$1,B22=$CJ$1,B23=$CJ$1),0,1)))</f>
        <v>0</v>
      </c>
      <c r="CJ21" s="3">
        <f>IF($A21&gt;='1125way_Regular Symbol(2wild)'!E$16,"",IF(C21=0,"",IF(OR(C21=$BW$1,C22=$BW$1,C23=$BW$1,C21=$CJ$1,C22=$CJ$1,C23=$CJ$1),0,1)))</f>
        <v>0</v>
      </c>
      <c r="CK21" s="3">
        <f>IF($A21&gt;='1125way_Regular Symbol(2wild)'!F$16,"",IF(D21=0,"",IF(OR(D21=$BW$1,D22=$BW$1,D23=$BW$1,D21=$CJ$1,D22=$CJ$1,D23=$CJ$1,D24=$BW$1,D24=$CJ$1,D25=$BW$1,D25=$CJ$1),0,1)))</f>
        <v>1</v>
      </c>
      <c r="CL21" s="3">
        <f>IF($A21&gt;='1125way_Regular Symbol(2wild)'!G$16,"",IF(E21=0,"",IF(OR(E21=$BW$1,E22=$BW$1,E23=$BW$1,E21=$CJ$1,E22=$CJ$1,E23=$CJ$1,E24=$BW$1,E24=$CJ$1,E25=$BW$1,E25=$CJ$1),0,1)))</f>
        <v>1</v>
      </c>
      <c r="CM21" s="3">
        <f>IF($A21&gt;='1125way_Regular Symbol(2wild)'!H$16,"",IF(F21=0,"",IF(OR(F21=$BW$1,F22=$BW$1,F23=$BW$1,F21=$CJ$1,F22=$CJ$1,F23=$CJ$1,F24=$BW$1,F24=$CJ$1,F25=$BW$1,F25=$CJ$1),0,1)))</f>
        <v>0</v>
      </c>
      <c r="CO21" s="3">
        <f>IF($A21&gt;='1125way_Regular Symbol(2wild)'!D$16,"",IF(B21=0,"",IF(OR(B21=$BW$1,B22=$BW$1,B23=$BW$1,B21=$CP$1,B22=$CP$1,B23=$CP$1),0,1)))</f>
        <v>0</v>
      </c>
      <c r="CP21" s="3">
        <f>IF($A21&gt;='1125way_Regular Symbol(2wild)'!E$16,"",IF(C21=0,"",IF(OR(C21=$BW$1,C22=$BW$1,C23=$BW$1,C21=$CP$1,C22=$CP$1,C23=$CP$1),0,1)))</f>
        <v>1</v>
      </c>
      <c r="CQ21" s="3">
        <f>IF($A21&gt;='1125way_Regular Symbol(2wild)'!F$16,"",IF(D21=0,"",IF(OR(D21=$BW$1,D22=$BW$1,D23=$BW$1,D21=$CP$1,D22=$CP$1,D23=$CP$1,D24=$BW$1,D24=$CP$1,D25=$BW$1,D25=$CP$1),0,1)))</f>
        <v>0</v>
      </c>
      <c r="CR21" s="3">
        <f>IF($A21&gt;='1125way_Regular Symbol(2wild)'!G$16,"",IF(E21=0,"",IF(OR(E21=$BW$1,E22=$BW$1,E23=$BW$1,E21=$CP$1,E22=$CP$1,E23=$CP$1,E24=$BW$1,E24=$CP$1,E25=$BW$1,E25=$CP$1),0,1)))</f>
        <v>0</v>
      </c>
      <c r="CS21" s="3">
        <f>IF($A21&gt;='1125way_Regular Symbol(2wild)'!H$16,"",IF(F21=0,"",IF(OR(F21=$BW$1,F22=$BW$1,F23=$BW$1,F21=$CP$1,F22=$CP$1,F23=$CP$1,F24=$BW$1,F24=$CP$1,F25=$BW$1,F25=$CP$1),0,1)))</f>
        <v>0</v>
      </c>
      <c r="CU21" s="3">
        <f>IF($A21&gt;='1125way_Regular Symbol(2wild)'!D$16,"",IF(B21=0,"",IF(OR(B21=$BW$1,B22=$BW$1,B23=$BW$1,B21=$CV$1,B22=$CV$1,B23=$CV$1),0,1)))</f>
        <v>0</v>
      </c>
      <c r="CV21" s="3">
        <f>IF($A21&gt;='1125way_Regular Symbol(2wild)'!E$16,"",IF(C21=0,"",IF(OR(C21=$BW$1,C22=$BW$1,C23=$BW$1,C21=$CV$1,C22=$CV$1,C23=$CV$1),0,1)))</f>
        <v>1</v>
      </c>
      <c r="CW21" s="3">
        <f>IF($A21&gt;='1125way_Regular Symbol(2wild)'!F$16,"",IF(D21=0,"",IF(OR(D21=$BW$1,D22=$BW$1,D23=$BW$1,D21=$CV$1,D22=$CV$1,D23=$CV$1,D24=$BW$1,D24=$CV$1,D25=$BW$1,D25=$CV$1),0,1)))</f>
        <v>1</v>
      </c>
      <c r="CX21" s="3">
        <f>IF($A21&gt;='1125way_Regular Symbol(2wild)'!G$16,"",IF(E21=0,"",IF(OR(E21=$BW$1,E22=$BW$1,E23=$BW$1,E21=$CV$1,E22=$CV$1,E23=$CV$1,E24=$BW$1,E24=$CV$1,E25=$BW$1,E25=$CV$1),0,1)))</f>
        <v>1</v>
      </c>
      <c r="CY21" s="3">
        <f>IF($A21&gt;='1125way_Regular Symbol(2wild)'!H$16,"",IF(F21=0,"",IF(OR(F21=$BW$1,F22=$BW$1,F23=$BW$1,F21=$CV$1,F22=$CV$1,F23=$CV$1,F24=$BW$1,F24=$CV$1,F25=$BW$1,F25=$CV$1),0,1)))</f>
        <v>1</v>
      </c>
    </row>
    <row r="22" spans="1:103">
      <c r="A22" s="337">
        <f>IF('243way_Regular Symbol'!L21="","",'243way_Regular Symbol'!L21)</f>
        <v>18</v>
      </c>
      <c r="B22" s="191" t="str">
        <f>IF('576way_Regular Symbol(2wild)'!Q21="",
IF($A22-'576way_Regular Symbol(2wild)'!D$16&gt;='1125way_RegularＸ_W()'!B$2-1,"",VLOOKUP($A22-'243way_Regular Symbol'!D$16,'576way_Regular Symbol(2wild)'!$P$3:$U$99,'1125way_RegularＸ_W()'!B$3+1,FALSE)),
'576way_Regular Symbol(2wild)'!Q21)</f>
        <v>TE</v>
      </c>
      <c r="C22" s="191" t="str">
        <f>IF('576way_Regular Symbol(2wild)'!R21="",
IF($A22-'576way_Regular Symbol(2wild)'!E$16&gt;='1125way_RegularＸ_W()'!C$2-1,"",VLOOKUP($A22-'243way_Regular Symbol'!E$16,'576way_Regular Symbol(2wild)'!$P$3:$U$99,'1125way_RegularＸ_W()'!C$3+1,FALSE)),
'576way_Regular Symbol(2wild)'!R21)</f>
        <v>K</v>
      </c>
      <c r="D22" s="191" t="str">
        <f>IF('576way_Regular Symbol(2wild)'!S21="",
IF($A22-'576way_Regular Symbol(2wild)'!F$16&gt;='1125way_RegularＸ_W()'!D$2-1,"",VLOOKUP($A22-'243way_Regular Symbol'!F$16,'576way_Regular Symbol(2wild)'!$P$3:$U$99,'1125way_RegularＸ_W()'!D$3+1,FALSE)),
'576way_Regular Symbol(2wild)'!S21)</f>
        <v>TE</v>
      </c>
      <c r="E22" s="191" t="str">
        <f>IF('576way_Regular Symbol(2wild)'!T21="",
IF($A22-'576way_Regular Symbol(2wild)'!G$16&gt;='1125way_RegularＸ_W()'!E$2-1,"",VLOOKUP($A22-'243way_Regular Symbol'!G$16,'576way_Regular Symbol(2wild)'!$P$3:$U$99,'1125way_RegularＸ_W()'!E$3+1,FALSE)),
'576way_Regular Symbol(2wild)'!T21)</f>
        <v>TE</v>
      </c>
      <c r="F22" s="191" t="str">
        <f>IF('576way_Regular Symbol(2wild)'!U21="",
IF($A22-'576way_Regular Symbol(2wild)'!H$16&gt;='1125way_RegularＸ_W()'!F$2-1,"",VLOOKUP($A22-'243way_Regular Symbol'!H$16,'576way_Regular Symbol(2wild)'!$P$3:$U$99,'1125way_RegularＸ_W()'!F$3+1,FALSE)),
'576way_Regular Symbol(2wild)'!U21)</f>
        <v>M3</v>
      </c>
      <c r="N22" s="363">
        <f t="shared" si="18"/>
        <v>18</v>
      </c>
      <c r="O22" s="344">
        <f>IF($A22&gt;='1125way_Regular Symbol(2wild)'!D$16,"",IF(B22="","",IF(OR(B22=$O$1,B22=$P$1,B23=$O$1,B23=$P$1,B24=$O$1,B24=$P$1),0,1)))</f>
        <v>0</v>
      </c>
      <c r="P22" s="344">
        <f>IF($A22&gt;='1125way_Regular Symbol(2wild)'!E$16,"",IF(C22="","",IF(OR(C22=$O$1,C22=$P$1,C23=$O$1,C23=$P$1,C24=$O$1,C24=$P$1),0,1)))</f>
        <v>0</v>
      </c>
      <c r="Q22" s="344">
        <f>IF($A22&gt;='1125way_Regular Symbol(2wild)'!F$16,"",IF(D22="","",IF(OR(D22=$O$1,D22=$P$1,D23=$O$1,D23=$P$1,D24=$O$1,D24=$P$1,D25=$O$1,D25=$P$1,D26=$O$1,D26=$P$1),0,1)))</f>
        <v>1</v>
      </c>
      <c r="R22" s="344">
        <f>IF($A22&gt;='1125way_Regular Symbol(2wild)'!G$16,"",IF(E22="","",IF(OR(E22=$O$1,E22=$P$1,E23=$O$1,E23=$P$1,E24=$O$1,E24=$P$1,E25=$O$1,E25=$P$1,E26=$O$1,E26=$P$1),0,1)))</f>
        <v>0</v>
      </c>
      <c r="S22" s="344">
        <f>IF($A22&gt;='1125way_Regular Symbol(2wild)'!H$16,"",IF(F22="","",IF(OR(F22=$O$1,F22=$P$1,F23=$O$1,F23=$P$1,F24=$O$1,F24=$P$1,F25=$O$1,F25=$P$1,F26=$O$1,F26=$P$1),0,1)))</f>
        <v>1</v>
      </c>
      <c r="U22" s="344">
        <f>IF($A22&gt;='1125way_Regular Symbol(2wild)'!D$16,"",IF(B22=0,"",IF(OR(B22=$U$1,B22=$V$1,B23=$U$1,B23=$V$1,B24=$U$1,B24=$V$1),0,1)))</f>
        <v>0</v>
      </c>
      <c r="V22" s="344">
        <f>IF($A22&gt;='1125way_Regular Symbol(2wild)'!E$16,"",IF(C22=0,"",IF(OR(C22=$U$1,C22=$V$1,C23=$U$1,C23=$V$1,C24=$U$1,C24=$V$1),0,1)))</f>
        <v>1</v>
      </c>
      <c r="W22" s="3">
        <f>IF($A22&gt;='1125way_Regular Symbol(2wild)'!F$16,"",IF(D22=0,"",IF(OR(D22=$U$1,D22=$V$1,D23=$U$1,D23=$V$1,D24=$U$1,D24=$V$1,D25=$U$1,D25=$V$1,D26=$U$1,D26=$V$1),0,1)))</f>
        <v>0</v>
      </c>
      <c r="X22" s="3">
        <f>IF($A22&gt;='1125way_Regular Symbol(2wild)'!G$16,"",IF(E22=0,"",IF(OR(E22=$U$1,E22=$V$1,E23=$U$1,E23=$V$1,E24=$U$1,E24=$V$1,E25=$U$1,E25=$V$1,E26=$U$1,E26=$V$1),0,1)))</f>
        <v>1</v>
      </c>
      <c r="Y22" s="3">
        <f>IF($A22&gt;='1125way_Regular Symbol(2wild)'!H$16,"",IF(F22=0,"",IF(OR(F22=$U$1,F22=$V$1,F23=$U$1,F23=$V$1,F24=$U$1,F24=$V$1,F25=$U$1,F25=$V$1,F26=$U$1,F26=$V$1),0,1)))</f>
        <v>1</v>
      </c>
      <c r="AA22" s="344">
        <f>IF($A22&gt;='1125way_Regular Symbol(2wild)'!D$16,"",IF(B22=0,"",IF(OR(B22=$AA$1,B22=$AB$1,B23=$AA$1,B23=$AB$1,B24=$AA$1,,B24=$AB$1),0,1)))</f>
        <v>0</v>
      </c>
      <c r="AB22" s="344">
        <f>IF($A22&gt;='1125way_Regular Symbol(2wild)'!E$16,"",IF(C22=0,"",IF(OR(C22=$AA$1,C22=$AB$1,C23=$AA$1,C23=$AB$1,C24=$AA$1,,C24=$AB$1),0,1)))</f>
        <v>1</v>
      </c>
      <c r="AC22" s="3">
        <f>IF($A22&gt;='1125way_Regular Symbol(2wild)'!F$16,"",IF(D22=0,"",IF(OR(D22=$AA$1,D22=$AB$1,D23=$AA$1,D23=$AB$1,D24=$AA$1,D24=$AB$1,D25=$AA$1,D25=$AB$1,D26=$AA$1,D26=$AB$1),0,1)))</f>
        <v>1</v>
      </c>
      <c r="AD22" s="3">
        <f>IF($A22&gt;='1125way_Regular Symbol(2wild)'!G$16,"",IF(E22=0,"",IF(OR(E22=$AA$1,E22=$AB$1,E23=$AA$1,E23=$AB$1,E24=$AA$1,E24=$AB$1,E25=$AA$1,E25=$AB$1,E26=$AA$1,E26=$AB$1),0,1)))</f>
        <v>1</v>
      </c>
      <c r="AE22" s="3">
        <f>IF($A22&gt;='1125way_Regular Symbol(2wild)'!H$16,"",IF(F22=0,"",IF(OR(F22=$AA$1,F22=$AB$1,F23=$AA$1,F23=$AB$1,F24=$AA$1,F24=$AB$1,F25=$AA$1,F25=$AB$1,F26=$AA$1,F26=$AB$1),0,1)))</f>
        <v>0</v>
      </c>
      <c r="AG22" s="344">
        <f>IF($A22&gt;='1125way_Regular Symbol(2wild)'!D$16,"",IF(B22=0,"",IF(OR(B22=$AG$1,B22=$AH$1,B23=$AG$1,B23=$AH$1,B24=$AG$1,B24=$AH$1),0,1)))</f>
        <v>0</v>
      </c>
      <c r="AH22" s="344">
        <f>IF($A22&gt;='1125way_Regular Symbol(2wild)'!E$16,"",IF(C22=0,"",IF(OR(C22=$AG$1,C22=$AH$1,C23=$AG$1,C23=$AH$1,C24=$AG$1,C24=$AH$1),0,1)))</f>
        <v>1</v>
      </c>
      <c r="AI22" s="3">
        <f>IF($A22&gt;='1125way_Regular Symbol(2wild)'!F$16,"",IF(D22=0,"",IF(OR(D22=$AG$1,D22=$AH$1,D23=$AG$1,D23=$AH$1,D24=$AG$1,D24=$AH$1,D25=$AG$1,D25=$AH$1,D26=$AG$1,D26=$AH$1),0,1)))</f>
        <v>1</v>
      </c>
      <c r="AJ22" s="3">
        <f>IF($A22&gt;='1125way_Regular Symbol(2wild)'!G$16,"",IF(E22=0,"",IF(OR(E22=$AG$1,E22=$AH$1,E23=$AG$1,E23=$AH$1,E24=$AG$1,E24=$AH$1,E25=$AG$1,E25=$AH$1,E26=$AG$1,E26=$AH$1),0,1)))</f>
        <v>1</v>
      </c>
      <c r="AK22" s="3">
        <f>IF($A22&gt;='1125way_Regular Symbol(2wild)'!H$16,"",IF(F22=0,"",IF(OR(F22=$AG$1,F22=$AH$1,F23=$AG$1,F23=$AH$1,F24=$AG$1,F24=$AH$1,F25=$AG$1,F25=$AH$1,F26=$AG$1,F26=$AH$1),0,1)))</f>
        <v>1</v>
      </c>
      <c r="AM22" s="344">
        <f>IF($A22&gt;='1125way_Regular Symbol(2wild)'!D$16,"",IF(B22=0,"",IF(OR(B22=$AM$1,B22=$AN$1,B23=$AM$1,B23=$AN$1,B24=$AM$1,B24=$AN$1),0,1)))</f>
        <v>0</v>
      </c>
      <c r="AN22" s="344">
        <f>IF($A22&gt;='1125way_Regular Symbol(2wild)'!E$16,"",IF(C22=0,"",IF(OR(C22=$AM$1,C22=$AN$1,C23=$AM$1,C23=$AN$1,C24=$AM$1,C24=$AN$1),0,1)))</f>
        <v>1</v>
      </c>
      <c r="AO22" s="3">
        <f>IF($A22&gt;='1125way_Regular Symbol(2wild)'!F$16,"",IF(D22=0,"",IF(OR(D22=$AM$1,D22=$AN$1,D23=$AM$1,D23=$AN$1,D24=$AM$1,D24=$AN$1,D25=$AM$1,D25=$AN$1,D26=$AM$1,D26=$AN$1),0,1)))</f>
        <v>0</v>
      </c>
      <c r="AP22" s="3">
        <f>IF($A22&gt;='1125way_Regular Symbol(2wild)'!G$16,"",IF(E22=0,"",IF(OR(E22=$AM$1,E22=$AN$1,E23=$AM$1,E23=$AN$1,E24=$AM$1,E24=$AN$1,E25=$AM$1,E25=$AN$1,E26=$AM$1,E26=$AN$1),0,1)))</f>
        <v>1</v>
      </c>
      <c r="AQ22" s="3">
        <f>IF($A22&gt;='1125way_Regular Symbol(2wild)'!H$16,"",IF(F22=0,"",IF(OR(F22=$AM$1,F22=$AN$1,F23=$AM$1,F23=$AN$1,F24=$AM$1,F24=$AN$1,F25=$AM$1,F25=$AN$1,F26=$AM$1,F26=$AN$1),0,1)))</f>
        <v>1</v>
      </c>
      <c r="AS22" s="344">
        <f>IF($A22&gt;='1125way_Regular Symbol(2wild)'!D$16,"",IF(B22=0,"",IF(OR(B22=$AM$1,B22=$AT$1,B23=$AM$1,B23=$AT$1,B24=$AM$1,B24=$AT$1),0,1)))</f>
        <v>0</v>
      </c>
      <c r="AT22" s="344">
        <f>IF($A22&gt;='1125way_Regular Symbol(2wild)'!E$16,"",IF(C22=0,"",IF(OR(C22=$AM$1,C22=$AT$1,C23=$AM$1,C23=$AT$1,C24=$AM$1,C24=$AT$1),0,1)))</f>
        <v>1</v>
      </c>
      <c r="AU22" s="3">
        <f>IF($A22&gt;='1125way_Regular Symbol(2wild)'!F$16,"",IF(D22=0,"",IF(OR(D22=$AM$1,D22=$AT$1,D23=$AM$1,D23=$AT$1,D24=$AM$1,D24=$AT$1,D25=$AM$1,D25=$AT$1,D26=$AM$1,D26=$AT$1),0,1)))</f>
        <v>1</v>
      </c>
      <c r="AV22" s="3">
        <f>IF($A22&gt;='1125way_Regular Symbol(2wild)'!G$16,"",IF(E22=0,"",IF(OR(E22=$AM$1,E22=$AT$1,E23=$AM$1,E23=$AT$1,E24=$AM$1,E24=$AT$1,E25=$AM$1,E25=$AT$1,E26=$AM$1,E26=$AT$1),0,1)))</f>
        <v>1</v>
      </c>
      <c r="AW22" s="3">
        <f>IF($A22&gt;='1125way_Regular Symbol(2wild)'!H$16,"",IF(F22=0,"",IF(OR(F22=$AM$1,F22=$AT$1,F23=$AM$1,F23=$AT$1,F24=$AM$1,F24=$AT$1,F25=$AM$1,F25=$AT$1,F26=$AM$1,F26=$AT$1),0,1)))</f>
        <v>1</v>
      </c>
      <c r="AY22" s="344">
        <f>IF($A22&gt;='1125way_Regular Symbol(2wild)'!D$16,"",IF(B22=0,"",IF(OR(B22=$AM$1,B22=$AZ$1,B23=$AM$1,B23=$AZ$1,B24=$AM$1,B24=$AZ$1),0,1)))</f>
        <v>0</v>
      </c>
      <c r="AZ22" s="344">
        <f>IF($A22&gt;='1125way_Regular Symbol(2wild)'!E$16,"",IF(C22=0,"",IF(OR(C22=$AM$1,C22=$AZ$1,C23=$AM$1,C23=$AZ$1,C24=$AM$1,C24=$AZ$1),0,1)))</f>
        <v>1</v>
      </c>
      <c r="BA22" s="3">
        <f>IF($A22&gt;='1125way_Regular Symbol(2wild)'!F$16,"",IF(D22=0,"",IF(OR(D22=$AM$1,D22=$AZ$1,D23=$AM$1,D23=$AZ$1,D24=$AM$1,D24=$AZ$1,D25=$AM$1,D25=$AZ$1,D26=$AM$1,D26=$AZ$1),0,1)))</f>
        <v>0</v>
      </c>
      <c r="BB22" s="3">
        <f>IF($A22&gt;='1125way_Regular Symbol(2wild)'!G$16,"",IF(E22=0,"",IF(OR(E22=$AM$1,E22=$AZ$1,E23=$AM$1,E23=$AZ$1,E24=$AM$1,E24=$AZ$1,E25=$AM$1,E25=$AZ$1,E26=$AM$1,E26=$AZ$1),0,1)))</f>
        <v>0</v>
      </c>
      <c r="BC22" s="3">
        <f>IF($A22&gt;='1125way_Regular Symbol(2wild)'!H$16,"",IF(F22=0,"",IF(OR(F22=$AM$1,F22=$AZ$1,F23=$AM$1,F23=$AZ$1,F24=$AM$1,F24=$AZ$1,F25=$AM$1,F25=$AZ$1,F26=$AM$1,F26=$AZ$1),0,1)))</f>
        <v>1</v>
      </c>
      <c r="BE22" s="344">
        <f>IF($A22&gt;='576way_Regular Symbol(2wild)'!D$16,"",IF(B22=0,"",IF(OR(B22=$AM$1,B22=$BF$1,B23=$AM$1,B23=$BF$1,B24=$AM$1,B24=$BF$1),0,1)))</f>
        <v>0</v>
      </c>
      <c r="BF22" s="344">
        <f>IF($A22&gt;='576way_Regular Symbol(2wild)'!E$16,"",IF(C22=0,"",IF(OR(C22=$AM$1,C22=$BF$1,C23=$AM$1,C23=$BF$1,C24=$AM$1,C24=$BF$1),0,1)))</f>
        <v>1</v>
      </c>
      <c r="BG22" s="3">
        <f>IF($A22&gt;='576way_Regular Symbol(2wild)'!F$16,"",IF(D22=0,"",IF(OR(D22=$AM$1,D22=$BF$1,D23=$AM$1,D23=$BF$1,D24=$AM$1,D24=$BF$1,D25=$AM$1,D25=$BF$1,D26=$AM$1,D26=$BF$1),0,1)))</f>
        <v>1</v>
      </c>
      <c r="BH22" s="3">
        <f>IF($A22&gt;='576way_Regular Symbol(2wild)'!G$16,"",IF(E22=0,"",IF(OR(E22=$AM$1,E22=$BF$1,E23=$AM$1,E23=$BF$1,E24=$AM$1,E24=$BF$1,E25=$AM$1,E25=$BF$1,E26=$AM$1,E26=$BF$1),0,1)))</f>
        <v>1</v>
      </c>
      <c r="BI22" s="3">
        <f>IF($A22&gt;='576way_Regular Symbol(2wild)'!H$16,"",IF(F22=0,"",IF(OR(F22=$AM$1,F22=$BF$1,F23=$AM$1,F23=$BF$1,F24=$AM$1,F24=$BF$1,F25=$AM$1,F25=$BF$1,F26=$AM$1,F26=$BF$1),0,1)))</f>
        <v>1</v>
      </c>
      <c r="BK22" s="344">
        <f>IF($A22&gt;='576way_Regular Symbol(2wild)'!D$16,"",IF(B22=0,"",IF(OR(B22=$AM$1,B22=$BL$1,B23=$AM$1,B23=$BL$1,B24=$AM$1,B24=$BL$1),0,1)))</f>
        <v>0</v>
      </c>
      <c r="BL22" s="344">
        <f>IF($A22&gt;='576way_Regular Symbol(2wild)'!E$16,"",IF(C22=0,"",IF(OR(C22=$AM$1,C22=$BL$1,C23=$AM$1,C23=$BL$1,C24=$AM$1,C24=$BL$1),0,1)))</f>
        <v>1</v>
      </c>
      <c r="BM22" s="3">
        <f>IF($A22&gt;='576way_Regular Symbol(2wild)'!F$16,"",IF(D22=0,"",IF(OR(D22=$AM$1,D22=$BL$1,D23=$AM$1,D23=$BL$1,D24=$AM$1,D24=$BL$1,D25=$AM$1,D25=$BL$1),0,1)))</f>
        <v>1</v>
      </c>
      <c r="BN22" s="3">
        <f>IF($A22&gt;='576way_Regular Symbol(2wild)'!G$16,"",IF(E22=0,"",IF(OR(E22=$AM$1,E22=$BL$1,E23=$AM$1,E23=$BL$1,E24=$AM$1,E24=$BL$1,E25=$AM$1,E25=$BL$1),0,1)))</f>
        <v>1</v>
      </c>
      <c r="BO22" s="3">
        <f>IF($A22&gt;='576way_Regular Symbol(2wild)'!H$16,"",IF(F22=0,"",IF(OR(F22=$AM$1,F22=$BL$1,F23=$AM$1,F23=$BL$1,F24=$AM$1,F24=$BL$1,F25=$AM$1,F25=$BL$1),0,1)))</f>
        <v>1</v>
      </c>
      <c r="BQ22" s="3">
        <f>IF($A22&gt;='1125way_Regular Symbol(2wild)'!D$16,"",IF(B22=0,"",IF(OR(B22=$BQ$1,B22=$BR$1,B23=$BQ$1,B23=$BR$1,B24=$BQ$1,B24=$BR$1),0,1)))</f>
        <v>0</v>
      </c>
      <c r="BR22" s="3">
        <f>IF($A22&gt;='1125way_Regular Symbol(2wild)'!E$16,"",IF(C22=0,"",IF(OR(C22=$BQ$1,C22=$BR$1,C23=$BQ$1,C23=$BR$1,C24=$BQ$1,C24=$BR$1),0,1)))</f>
        <v>1</v>
      </c>
      <c r="BS22" s="3">
        <f>IF($A22&gt;='1125way_Regular Symbol(2wild)'!F$16,"",IF(D22=0,"",IF(OR(D22=$BQ$1,D22=$BR$1,D23=$BQ$1,D23=$BR$1,D24=$BQ$1,D24=$BR$1,D25=$BQ$1,D25=$BR$1,D26=$BQ$1,D26=$BR$1),0,1)))</f>
        <v>1</v>
      </c>
      <c r="BT22" s="3">
        <f>IF($A22&gt;='1125way_Regular Symbol(2wild)'!G$16,"",IF(E22=0,"",IF(OR(E22=$BQ$1,E22=$BR$1,E23=$BQ$1,E23=$BR$1,E24=$BQ$1,E24=$BR$1,E25=$BQ$1,E25=$BR$1,E26=$BQ$1,E26=$BR$1),0,1)))</f>
        <v>1</v>
      </c>
      <c r="BU22" s="3">
        <f>IF($A22&gt;='1125way_Regular Symbol(2wild)'!H$16,"",IF(F22=0,"",IF(OR(F22=$BQ$1,F22=$BR$1,F23=$BQ$1,F23=$BR$1,F24=$BQ$1,F24=$BR$1,F25=$BQ$1,F25=$BR$1,F26=$BQ$1,F26=$BR$1),0,1)))</f>
        <v>1</v>
      </c>
      <c r="BW22" s="3">
        <f>IF($A22&gt;='1125way_Regular Symbol(2wild)'!D$16,"",IF(B22=0,"",IF(OR(B22=$BW$1,B23=$BW$1,B24=$BW$1,B22=$BX$1,B23=$BX$1,B24=$BX$1),0,1)))</f>
        <v>0</v>
      </c>
      <c r="BX22" s="3">
        <f>IF($A22&gt;='1125way_Regular Symbol(2wild)'!E$16,"",IF(C22=0,"",IF(OR(C22=$BW$1,C23=$BW$1,C24=$BW$1,C22=$BX$1,C23=$BX$1,C24=$BX$1),0,1)))</f>
        <v>0</v>
      </c>
      <c r="BY22" s="3">
        <f>IF($A22&gt;='1125way_Regular Symbol(2wild)'!F$16,"",IF(D22=0,"",IF(OR(D22=$BW$1,D23=$BW$1,D24=$BW$1,D22=$BX$1,D23=$BX$1,D24=$BX$1,D25=$BW$1,D25=$BX$1,D26=$BW$1,D26=$BX$1),0,1)))</f>
        <v>1</v>
      </c>
      <c r="BZ22" s="3">
        <f>IF($A22&gt;='1125way_Regular Symbol(2wild)'!G$16,"",IF(E22=0,"",IF(OR(E22=$BW$1,E23=$BW$1,E24=$BW$1,E22=$BX$1,E23=$BX$1,E24=$BX$1,E25=$BW$1,E25=$BX$1,E26=$BW$1,E26=$BX$1),0,1)))</f>
        <v>0</v>
      </c>
      <c r="CA22" s="3">
        <f>IF($A22&gt;='1125way_Regular Symbol(2wild)'!H$16,"",IF(F22=0,"",IF(OR(F22=$BW$1,F23=$BW$1,F24=$BW$1,F22=$BX$1,F23=$BX$1,F24=$BX$1,F25=$BW$1,F25=$BX$1,F26=$BW$1,F26=$BX$1),0,1)))</f>
        <v>1</v>
      </c>
      <c r="CC22" s="3">
        <f>IF($A22&gt;='1125way_Regular Symbol(2wild)'!D$16,"",IF(B22=0,"",IF(OR(B22=$BW$1,B23=$BW$1,B24=$BW$1,B22=$CD$1,B23=$CD$1,B24=$CD$1),0,1)))</f>
        <v>0</v>
      </c>
      <c r="CD22" s="3">
        <f>IF($A22&gt;='1125way_Regular Symbol(2wild)'!E$16,"",IF(C22=0,"",IF(OR(C22=$BW$1,C23=$BW$1,C24=$BW$1,C22=$CD$1,C23=$CD$1,C24=$CD$1),0,1)))</f>
        <v>0</v>
      </c>
      <c r="CE22" s="3">
        <f>IF($A22&gt;='1125way_Regular Symbol(2wild)'!F$16,"",IF(D22=0,"",IF(OR(D22=$BW$1,D23=$BW$1,D24=$BW$1,D22=$CD$1,D23=$CD$1,D24=$CD$1,D25=$BW$1,D25=$CD$1,D26=$BW$1,D26=$CD$1),0,1)))</f>
        <v>1</v>
      </c>
      <c r="CF22" s="3">
        <f>IF($A22&gt;='1125way_Regular Symbol(2wild)'!G$16,"",IF(E22=0,"",IF(OR(E22=$BW$1,E23=$BW$1,E24=$BW$1,E22=$CD$1,E23=$CD$1,E24=$CD$1,E25=$BW$1,E25=$CD$1,E26=$BW$1,E26=$CD$1),0,1)))</f>
        <v>1</v>
      </c>
      <c r="CG22" s="3">
        <f>IF($A22&gt;='1125way_Regular Symbol(2wild)'!H$16,"",IF(F22=0,"",IF(OR(F22=$BW$1,F23=$BW$1,F24=$BW$1,F22=$CD$1,F23=$CD$1,F24=$CD$1,F25=$BW$1,F25=$CD$1,F26=$BW$1,F26=$CD$1),0,1)))</f>
        <v>1</v>
      </c>
      <c r="CI22" s="3">
        <f>IF($A22&gt;='1125way_Regular Symbol(2wild)'!D$16,"",IF(B22=0,"",IF(OR(B22=$BW$1,B23=$BW$1,B24=$BW$1,B22=$CJ$1,B23=$CJ$1,B24=$CJ$1),0,1)))</f>
        <v>0</v>
      </c>
      <c r="CJ22" s="3">
        <f>IF($A22&gt;='1125way_Regular Symbol(2wild)'!E$16,"",IF(C22=0,"",IF(OR(C22=$BW$1,C23=$BW$1,C24=$BW$1,C22=$CJ$1,C23=$CJ$1,C24=$CJ$1),0,1)))</f>
        <v>1</v>
      </c>
      <c r="CK22" s="3">
        <f>IF($A22&gt;='1125way_Regular Symbol(2wild)'!F$16,"",IF(D22=0,"",IF(OR(D22=$BW$1,D23=$BW$1,D24=$BW$1,D22=$CJ$1,D23=$CJ$1,D24=$CJ$1,D25=$BW$1,D25=$CJ$1,D26=$BW$1,D26=$CJ$1),0,1)))</f>
        <v>1</v>
      </c>
      <c r="CL22" s="3">
        <f>IF($A22&gt;='1125way_Regular Symbol(2wild)'!G$16,"",IF(E22=0,"",IF(OR(E22=$BW$1,E23=$BW$1,E24=$BW$1,E22=$CJ$1,E23=$CJ$1,E24=$CJ$1,E25=$BW$1,E25=$CJ$1,E26=$BW$1,E26=$CJ$1),0,1)))</f>
        <v>1</v>
      </c>
      <c r="CM22" s="3">
        <f>IF($A22&gt;='1125way_Regular Symbol(2wild)'!H$16,"",IF(F22=0,"",IF(OR(F22=$BW$1,F23=$BW$1,F24=$BW$1,F22=$CJ$1,F23=$CJ$1,F24=$CJ$1,F25=$BW$1,F25=$CJ$1,F26=$BW$1,F26=$CJ$1),0,1)))</f>
        <v>0</v>
      </c>
      <c r="CO22" s="3">
        <f>IF($A22&gt;='1125way_Regular Symbol(2wild)'!D$16,"",IF(B22=0,"",IF(OR(B22=$BW$1,B23=$BW$1,B24=$BW$1,B22=$CP$1,B23=$CP$1,B24=$CP$1),0,1)))</f>
        <v>0</v>
      </c>
      <c r="CP22" s="3">
        <f>IF($A22&gt;='1125way_Regular Symbol(2wild)'!E$16,"",IF(C22=0,"",IF(OR(C22=$BW$1,C23=$BW$1,C24=$BW$1,C22=$CP$1,C23=$CP$1,C24=$CP$1),0,1)))</f>
        <v>1</v>
      </c>
      <c r="CQ22" s="3">
        <f>IF($A22&gt;='1125way_Regular Symbol(2wild)'!F$16,"",IF(D22=0,"",IF(OR(D22=$BW$1,D23=$BW$1,D24=$BW$1,D22=$CP$1,D23=$CP$1,D24=$CP$1,D25=$BW$1,D25=$CP$1,D26=$BW$1,D26=$CP$1),0,1)))</f>
        <v>0</v>
      </c>
      <c r="CR22" s="3">
        <f>IF($A22&gt;='1125way_Regular Symbol(2wild)'!G$16,"",IF(E22=0,"",IF(OR(E22=$BW$1,E23=$BW$1,E24=$BW$1,E22=$CP$1,E23=$CP$1,E24=$CP$1,E25=$BW$1,E25=$CP$1,E26=$BW$1,E26=$CP$1),0,1)))</f>
        <v>0</v>
      </c>
      <c r="CS22" s="3">
        <f>IF($A22&gt;='1125way_Regular Symbol(2wild)'!H$16,"",IF(F22=0,"",IF(OR(F22=$BW$1,F23=$BW$1,F24=$BW$1,F22=$CP$1,F23=$CP$1,F24=$CP$1,F25=$BW$1,F25=$CP$1,F26=$BW$1,F26=$CP$1),0,1)))</f>
        <v>0</v>
      </c>
      <c r="CU22" s="3">
        <f>IF($A22&gt;='1125way_Regular Symbol(2wild)'!D$16,"",IF(B22=0,"",IF(OR(B22=$BW$1,B23=$BW$1,B24=$BW$1,B22=$CV$1,B23=$CV$1,B24=$CV$1),0,1)))</f>
        <v>0</v>
      </c>
      <c r="CV22" s="3">
        <f>IF($A22&gt;='1125way_Regular Symbol(2wild)'!E$16,"",IF(C22=0,"",IF(OR(C22=$BW$1,C23=$BW$1,C24=$BW$1,C22=$CV$1,C23=$CV$1,C24=$CV$1),0,1)))</f>
        <v>1</v>
      </c>
      <c r="CW22" s="3">
        <f>IF($A22&gt;='1125way_Regular Symbol(2wild)'!F$16,"",IF(D22=0,"",IF(OR(D22=$BW$1,D23=$BW$1,D24=$BW$1,D22=$CV$1,D23=$CV$1,D24=$CV$1,D25=$BW$1,D25=$CV$1,D26=$BW$1,D26=$CV$1),0,1)))</f>
        <v>1</v>
      </c>
      <c r="CX22" s="3">
        <f>IF($A22&gt;='1125way_Regular Symbol(2wild)'!G$16,"",IF(E22=0,"",IF(OR(E22=$BW$1,E23=$BW$1,E24=$BW$1,E22=$CV$1,E23=$CV$1,E24=$CV$1,E25=$BW$1,E25=$CV$1,E26=$BW$1,E26=$CV$1),0,1)))</f>
        <v>1</v>
      </c>
      <c r="CY22" s="3">
        <f>IF($A22&gt;='1125way_Regular Symbol(2wild)'!H$16,"",IF(F22=0,"",IF(OR(F22=$BW$1,F23=$BW$1,F24=$BW$1,F22=$CV$1,F23=$CV$1,F24=$CV$1,F25=$BW$1,F25=$CV$1,F26=$BW$1,F26=$CV$1),0,1)))</f>
        <v>1</v>
      </c>
    </row>
    <row r="23" spans="1:103">
      <c r="A23" s="337">
        <f>IF('243way_Regular Symbol'!L22="","",'243way_Regular Symbol'!L22)</f>
        <v>19</v>
      </c>
      <c r="B23" s="191" t="str">
        <f>IF('576way_Regular Symbol(2wild)'!Q22="",
IF($A23-'576way_Regular Symbol(2wild)'!D$16&gt;='1125way_RegularＸ_W()'!B$2-1,"",VLOOKUP($A23-'243way_Regular Symbol'!D$16,'576way_Regular Symbol(2wild)'!$P$3:$U$99,'1125way_RegularＸ_W()'!B$3+1,FALSE)),
'576way_Regular Symbol(2wild)'!Q22)</f>
        <v>WW</v>
      </c>
      <c r="C23" s="191" t="str">
        <f>IF('576way_Regular Symbol(2wild)'!R22="",
IF($A23-'576way_Regular Symbol(2wild)'!E$16&gt;='1125way_RegularＸ_W()'!C$2-1,"",VLOOKUP($A23-'243way_Regular Symbol'!E$16,'576way_Regular Symbol(2wild)'!$P$3:$U$99,'1125way_RegularＸ_W()'!C$3+1,FALSE)),
'576way_Regular Symbol(2wild)'!R22)</f>
        <v>M1</v>
      </c>
      <c r="D23" s="191" t="str">
        <f>IF('576way_Regular Symbol(2wild)'!S22="",
IF($A23-'576way_Regular Symbol(2wild)'!F$16&gt;='1125way_RegularＸ_W()'!D$2-1,"",VLOOKUP($A23-'243way_Regular Symbol'!F$16,'576way_Regular Symbol(2wild)'!$P$3:$U$99,'1125way_RegularＸ_W()'!D$3+1,FALSE)),
'576way_Regular Symbol(2wild)'!S22)</f>
        <v>M2</v>
      </c>
      <c r="E23" s="191" t="str">
        <f>IF('576way_Regular Symbol(2wild)'!T22="",
IF($A23-'576way_Regular Symbol(2wild)'!G$16&gt;='1125way_RegularＸ_W()'!E$2-1,"",VLOOKUP($A23-'243way_Regular Symbol'!G$16,'576way_Regular Symbol(2wild)'!$P$3:$U$99,'1125way_RegularＸ_W()'!E$3+1,FALSE)),
'576way_Regular Symbol(2wild)'!T22)</f>
        <v>BN</v>
      </c>
      <c r="F23" s="191" t="str">
        <f>IF('576way_Regular Symbol(2wild)'!U22="",
IF($A23-'576way_Regular Symbol(2wild)'!H$16&gt;='1125way_RegularＸ_W()'!F$2-1,"",VLOOKUP($A23-'243way_Regular Symbol'!H$16,'576way_Regular Symbol(2wild)'!$P$3:$U$99,'1125way_RegularＸ_W()'!F$3+1,FALSE)),
'576way_Regular Symbol(2wild)'!U22)</f>
        <v>TE</v>
      </c>
      <c r="N23" s="363">
        <f t="shared" si="18"/>
        <v>19</v>
      </c>
      <c r="O23" s="344">
        <f>IF($A23&gt;='1125way_Regular Symbol(2wild)'!D$16,"",IF(B23="","",IF(OR(B23=$O$1,B23=$P$1,B24=$O$1,B24=$P$1,B25=$O$1,B25=$P$1),0,1)))</f>
        <v>0</v>
      </c>
      <c r="P23" s="344">
        <f>IF($A23&gt;='1125way_Regular Symbol(2wild)'!E$16,"",IF(C23="","",IF(OR(C23=$O$1,C23=$P$1,C24=$O$1,C24=$P$1,C25=$O$1,C25=$P$1),0,1)))</f>
        <v>0</v>
      </c>
      <c r="Q23" s="344">
        <f>IF($A23&gt;='1125way_Regular Symbol(2wild)'!F$16,"",IF(D23="","",IF(OR(D23=$O$1,D23=$P$1,D24=$O$1,D24=$P$1,D25=$O$1,D25=$P$1,D26=$O$1,D26=$P$1,D27=$O$1,D27=$P$1),0,1)))</f>
        <v>1</v>
      </c>
      <c r="R23" s="344">
        <f>IF($A23&gt;='1125way_Regular Symbol(2wild)'!G$16,"",IF(E23="","",IF(OR(E23=$O$1,E23=$P$1,E24=$O$1,E24=$P$1,E25=$O$1,E25=$P$1,E26=$O$1,E26=$P$1,E27=$O$1,E27=$P$1),0,1)))</f>
        <v>0</v>
      </c>
      <c r="S23" s="344">
        <f>IF($A23&gt;='1125way_Regular Symbol(2wild)'!H$16,"",IF(F23="","",IF(OR(F23=$O$1,F23=$P$1,F24=$O$1,F24=$P$1,F25=$O$1,F25=$P$1,F26=$O$1,F26=$P$1,F27=$O$1,F27=$P$1),0,1)))</f>
        <v>1</v>
      </c>
      <c r="U23" s="344">
        <f>IF($A23&gt;='1125way_Regular Symbol(2wild)'!D$16,"",IF(B23=0,"",IF(OR(B23=$U$1,B23=$V$1,B24=$U$1,B24=$V$1,B25=$U$1,B25=$V$1),0,1)))</f>
        <v>0</v>
      </c>
      <c r="V23" s="344">
        <f>IF($A23&gt;='1125way_Regular Symbol(2wild)'!E$16,"",IF(C23=0,"",IF(OR(C23=$U$1,C23=$V$1,C24=$U$1,C24=$V$1,C25=$U$1,C25=$V$1),0,1)))</f>
        <v>1</v>
      </c>
      <c r="W23" s="3">
        <f>IF($A23&gt;='1125way_Regular Symbol(2wild)'!F$16,"",IF(D23=0,"",IF(OR(D23=$U$1,D23=$V$1,D24=$U$1,D24=$V$1,D25=$U$1,D25=$V$1,D26=$U$1,D26=$V$1,D27=$U$1,D27=$V$1),0,1)))</f>
        <v>0</v>
      </c>
      <c r="X23" s="3">
        <f>IF($A23&gt;='1125way_Regular Symbol(2wild)'!G$16,"",IF(E23=0,"",IF(OR(E23=$U$1,E23=$V$1,E24=$U$1,E24=$V$1,E25=$U$1,E25=$V$1,E26=$U$1,E26=$V$1,E27=$U$1,E27=$V$1),0,1)))</f>
        <v>1</v>
      </c>
      <c r="Y23" s="3">
        <f>IF($A23&gt;='1125way_Regular Symbol(2wild)'!H$16,"",IF(F23=0,"",IF(OR(F23=$U$1,F23=$V$1,F24=$U$1,F24=$V$1,F25=$U$1,F25=$V$1,F26=$U$1,F26=$V$1,F27=$U$1,F27=$V$1),0,1)))</f>
        <v>1</v>
      </c>
      <c r="AA23" s="344">
        <f>IF($A23&gt;='1125way_Regular Symbol(2wild)'!D$16,"",IF(B23=0,"",IF(OR(B23=$AA$1,B23=$AB$1,B24=$AA$1,B24=$AB$1,B25=$AA$1,,B25=$AB$1),0,1)))</f>
        <v>0</v>
      </c>
      <c r="AB23" s="344">
        <f>IF($A23&gt;='1125way_Regular Symbol(2wild)'!E$16,"",IF(C23=0,"",IF(OR(C23=$AA$1,C23=$AB$1,C24=$AA$1,C24=$AB$1,C25=$AA$1,,C25=$AB$1),0,1)))</f>
        <v>1</v>
      </c>
      <c r="AC23" s="3">
        <f>IF($A23&gt;='1125way_Regular Symbol(2wild)'!F$16,"",IF(D23=0,"",IF(OR(D23=$AA$1,D23=$AB$1,D24=$AA$1,D24=$AB$1,D25=$AA$1,D25=$AB$1,D26=$AA$1,D26=$AB$1,D27=$AA$1,D27=$AB$1),0,1)))</f>
        <v>1</v>
      </c>
      <c r="AD23" s="3">
        <f>IF($A23&gt;='1125way_Regular Symbol(2wild)'!G$16,"",IF(E23=0,"",IF(OR(E23=$AA$1,E23=$AB$1,E24=$AA$1,E24=$AB$1,E25=$AA$1,E25=$AB$1,E26=$AA$1,E26=$AB$1,E27=$AA$1,E27=$AB$1),0,1)))</f>
        <v>1</v>
      </c>
      <c r="AE23" s="3">
        <f>IF($A23&gt;='1125way_Regular Symbol(2wild)'!H$16,"",IF(F23=0,"",IF(OR(F23=$AA$1,F23=$AB$1,F24=$AA$1,F24=$AB$1,F25=$AA$1,F25=$AB$1,F26=$AA$1,F26=$AB$1,F27=$AA$1,F27=$AB$1),0,1)))</f>
        <v>1</v>
      </c>
      <c r="AG23" s="344">
        <f>IF($A23&gt;='1125way_Regular Symbol(2wild)'!D$16,"",IF(B23=0,"",IF(OR(B23=$AG$1,B23=$AH$1,B24=$AG$1,B24=$AH$1,B25=$AG$1,B25=$AH$1),0,1)))</f>
        <v>0</v>
      </c>
      <c r="AH23" s="344">
        <f>IF($A23&gt;='1125way_Regular Symbol(2wild)'!E$16,"",IF(C23=0,"",IF(OR(C23=$AG$1,C23=$AH$1,C24=$AG$1,C24=$AH$1,C25=$AG$1,C25=$AH$1),0,1)))</f>
        <v>0</v>
      </c>
      <c r="AI23" s="3">
        <f>IF($A23&gt;='1125way_Regular Symbol(2wild)'!F$16,"",IF(D23=0,"",IF(OR(D23=$AG$1,D23=$AH$1,D24=$AG$1,D24=$AH$1,D25=$AG$1,D25=$AH$1,D26=$AG$1,D26=$AH$1,D27=$AG$1,D27=$AH$1),0,1)))</f>
        <v>1</v>
      </c>
      <c r="AJ23" s="3">
        <f>IF($A23&gt;='1125way_Regular Symbol(2wild)'!G$16,"",IF(E23=0,"",IF(OR(E23=$AG$1,E23=$AH$1,E24=$AG$1,E24=$AH$1,E25=$AG$1,E25=$AH$1,E26=$AG$1,E26=$AH$1,E27=$AG$1,E27=$AH$1),0,1)))</f>
        <v>1</v>
      </c>
      <c r="AK23" s="3">
        <f>IF($A23&gt;='1125way_Regular Symbol(2wild)'!H$16,"",IF(F23=0,"",IF(OR(F23=$AG$1,F23=$AH$1,F24=$AG$1,F24=$AH$1,F25=$AG$1,F25=$AH$1,F26=$AG$1,F26=$AH$1,F27=$AG$1,F27=$AH$1),0,1)))</f>
        <v>1</v>
      </c>
      <c r="AM23" s="344">
        <f>IF($A23&gt;='1125way_Regular Symbol(2wild)'!D$16,"",IF(B23=0,"",IF(OR(B23=$AM$1,B23=$AN$1,B24=$AM$1,B24=$AN$1,B25=$AM$1,B25=$AN$1),0,1)))</f>
        <v>0</v>
      </c>
      <c r="AN23" s="344">
        <f>IF($A23&gt;='1125way_Regular Symbol(2wild)'!E$16,"",IF(C23=0,"",IF(OR(C23=$AM$1,C23=$AN$1,C24=$AM$1,C24=$AN$1,C25=$AM$1,C25=$AN$1),0,1)))</f>
        <v>1</v>
      </c>
      <c r="AO23" s="3">
        <f>IF($A23&gt;='1125way_Regular Symbol(2wild)'!F$16,"",IF(D23=0,"",IF(OR(D23=$AM$1,D23=$AN$1,D24=$AM$1,D24=$AN$1,D25=$AM$1,D25=$AN$1,D26=$AM$1,D26=$AN$1,D27=$AM$1,D27=$AN$1),0,1)))</f>
        <v>0</v>
      </c>
      <c r="AP23" s="3">
        <f>IF($A23&gt;='1125way_Regular Symbol(2wild)'!G$16,"",IF(E23=0,"",IF(OR(E23=$AM$1,E23=$AN$1,E24=$AM$1,E24=$AN$1,E25=$AM$1,E25=$AN$1,E26=$AM$1,E26=$AN$1,E27=$AM$1,E27=$AN$1),0,1)))</f>
        <v>0</v>
      </c>
      <c r="AQ23" s="3">
        <f>IF($A23&gt;='1125way_Regular Symbol(2wild)'!H$16,"",IF(F23=0,"",IF(OR(F23=$AM$1,F23=$AN$1,F24=$AM$1,F24=$AN$1,F25=$AM$1,F25=$AN$1,F26=$AM$1,F26=$AN$1,F27=$AM$1,F27=$AN$1),0,1)))</f>
        <v>1</v>
      </c>
      <c r="AS23" s="344">
        <f>IF($A23&gt;='1125way_Regular Symbol(2wild)'!D$16,"",IF(B23=0,"",IF(OR(B23=$AM$1,B23=$AT$1,B24=$AM$1,B24=$AT$1,B25=$AM$1,B25=$AT$1),0,1)))</f>
        <v>0</v>
      </c>
      <c r="AT23" s="344">
        <f>IF($A23&gt;='1125way_Regular Symbol(2wild)'!E$16,"",IF(C23=0,"",IF(OR(C23=$AM$1,C23=$AT$1,C24=$AM$1,C24=$AT$1,C25=$AM$1,C25=$AT$1),0,1)))</f>
        <v>1</v>
      </c>
      <c r="AU23" s="3">
        <f>IF($A23&gt;='1125way_Regular Symbol(2wild)'!F$16,"",IF(D23=0,"",IF(OR(D23=$AM$1,D23=$AT$1,D24=$AM$1,D24=$AT$1,D25=$AM$1,D25=$AT$1,D26=$AM$1,D26=$AT$1,D27=$AM$1,D27=$AT$1),0,1)))</f>
        <v>1</v>
      </c>
      <c r="AV23" s="3">
        <f>IF($A23&gt;='1125way_Regular Symbol(2wild)'!G$16,"",IF(E23=0,"",IF(OR(E23=$AM$1,E23=$AT$1,E24=$AM$1,E24=$AT$1,E25=$AM$1,E25=$AT$1,E26=$AM$1,E26=$AT$1,E27=$AM$1,E27=$AT$1),0,1)))</f>
        <v>1</v>
      </c>
      <c r="AW23" s="3">
        <f>IF($A23&gt;='1125way_Regular Symbol(2wild)'!H$16,"",IF(F23=0,"",IF(OR(F23=$AM$1,F23=$AT$1,F24=$AM$1,F24=$AT$1,F25=$AM$1,F25=$AT$1,F26=$AM$1,F26=$AT$1,F27=$AM$1,F27=$AT$1),0,1)))</f>
        <v>1</v>
      </c>
      <c r="AY23" s="344">
        <f>IF($A23&gt;='1125way_Regular Symbol(2wild)'!D$16,"",IF(B23=0,"",IF(OR(B23=$AM$1,B23=$AZ$1,B24=$AM$1,B24=$AZ$1,B25=$AM$1,B25=$AZ$1),0,1)))</f>
        <v>0</v>
      </c>
      <c r="AZ23" s="344">
        <f>IF($A23&gt;='1125way_Regular Symbol(2wild)'!E$16,"",IF(C23=0,"",IF(OR(C23=$AM$1,C23=$AZ$1,C24=$AM$1,C24=$AZ$1,C25=$AM$1,C25=$AZ$1),0,1)))</f>
        <v>1</v>
      </c>
      <c r="BA23" s="3">
        <f>IF($A23&gt;='1125way_Regular Symbol(2wild)'!F$16,"",IF(D23=0,"",IF(OR(D23=$AM$1,D23=$AZ$1,D24=$AM$1,D24=$AZ$1,D25=$AM$1,D25=$AZ$1,D26=$AM$1,D26=$AZ$1,D27=$AM$1,D27=$AZ$1),0,1)))</f>
        <v>0</v>
      </c>
      <c r="BB23" s="3">
        <f>IF($A23&gt;='1125way_Regular Symbol(2wild)'!G$16,"",IF(E23=0,"",IF(OR(E23=$AM$1,E23=$AZ$1,E24=$AM$1,E24=$AZ$1,E25=$AM$1,E25=$AZ$1,E26=$AM$1,E26=$AZ$1,E27=$AM$1,E27=$AZ$1),0,1)))</f>
        <v>0</v>
      </c>
      <c r="BC23" s="3">
        <f>IF($A23&gt;='1125way_Regular Symbol(2wild)'!H$16,"",IF(F23=0,"",IF(OR(F23=$AM$1,F23=$AZ$1,F24=$AM$1,F24=$AZ$1,F25=$AM$1,F25=$AZ$1,F26=$AM$1,F26=$AZ$1,F27=$AM$1,F27=$AZ$1),0,1)))</f>
        <v>1</v>
      </c>
      <c r="BE23" s="344">
        <f>IF($A23&gt;='576way_Regular Symbol(2wild)'!D$16,"",IF(B23=0,"",IF(OR(B23=$AM$1,B23=$BF$1,B24=$AM$1,B24=$BF$1,B25=$AM$1,B25=$BF$1),0,1)))</f>
        <v>0</v>
      </c>
      <c r="BF23" s="344">
        <f>IF($A23&gt;='576way_Regular Symbol(2wild)'!E$16,"",IF(C23=0,"",IF(OR(C23=$AM$1,C23=$BF$1,C24=$AM$1,C24=$BF$1,C25=$AM$1,C25=$BF$1),0,1)))</f>
        <v>1</v>
      </c>
      <c r="BG23" s="3">
        <f>IF($A23&gt;='576way_Regular Symbol(2wild)'!F$16,"",IF(D23=0,"",IF(OR(D23=$AM$1,D23=$BF$1,D24=$AM$1,D24=$BF$1,D25=$AM$1,D25=$BF$1,D26=$AM$1,D26=$BF$1,D27=$AM$1,D27=$BF$1),0,1)))</f>
        <v>1</v>
      </c>
      <c r="BH23" s="3">
        <f>IF($A23&gt;='576way_Regular Symbol(2wild)'!G$16,"",IF(E23=0,"",IF(OR(E23=$AM$1,E23=$BF$1,E24=$AM$1,E24=$BF$1,E25=$AM$1,E25=$BF$1,E26=$AM$1,E26=$BF$1,E27=$AM$1,E27=$BF$1),0,1)))</f>
        <v>1</v>
      </c>
      <c r="BI23" s="3">
        <f>IF($A23&gt;='576way_Regular Symbol(2wild)'!H$16,"",IF(F23=0,"",IF(OR(F23=$AM$1,F23=$BF$1,F24=$AM$1,F24=$BF$1,F25=$AM$1,F25=$BF$1,F26=$AM$1,F26=$BF$1,F27=$AM$1,F27=$BF$1),0,1)))</f>
        <v>1</v>
      </c>
      <c r="BK23" s="344">
        <f>IF($A23&gt;='576way_Regular Symbol(2wild)'!D$16,"",IF(B23=0,"",IF(OR(B23=$AM$1,B23=$BL$1,B24=$AM$1,B24=$BL$1,B25=$AM$1,B25=$BL$1),0,1)))</f>
        <v>0</v>
      </c>
      <c r="BL23" s="344">
        <f>IF($A23&gt;='576way_Regular Symbol(2wild)'!E$16,"",IF(C23=0,"",IF(OR(C23=$AM$1,C23=$BL$1,C24=$AM$1,C24=$BL$1,C25=$AM$1,C25=$BL$1),0,1)))</f>
        <v>1</v>
      </c>
      <c r="BM23" s="3">
        <f>IF($A23&gt;='576way_Regular Symbol(2wild)'!F$16,"",IF(D23=0,"",IF(OR(D23=$AM$1,D23=$BL$1,D24=$AM$1,D24=$BL$1,D25=$AM$1,D25=$BL$1,D26=$AM$1,D26=$BL$1),0,1)))</f>
        <v>1</v>
      </c>
      <c r="BN23" s="3">
        <f>IF($A23&gt;='576way_Regular Symbol(2wild)'!G$16,"",IF(E23=0,"",IF(OR(E23=$AM$1,E23=$BL$1,E24=$AM$1,E24=$BL$1,E25=$AM$1,E25=$BL$1,E26=$AM$1,E26=$BL$1),0,1)))</f>
        <v>1</v>
      </c>
      <c r="BO23" s="3">
        <f>IF($A23&gt;='576way_Regular Symbol(2wild)'!H$16,"",IF(F23=0,"",IF(OR(F23=$AM$1,F23=$BL$1,F24=$AM$1,F24=$BL$1,F25=$AM$1,F25=$BL$1,F26=$AM$1,F26=$BL$1),0,1)))</f>
        <v>1</v>
      </c>
      <c r="BQ23" s="3">
        <f>IF($A23&gt;='1125way_Regular Symbol(2wild)'!D$16,"",IF(B23=0,"",IF(OR(B23=$BQ$1,B23=$BR$1,B24=$BQ$1,B24=$BR$1,B25=$BQ$1,B25=$BR$1),0,1)))</f>
        <v>0</v>
      </c>
      <c r="BR23" s="3">
        <f>IF($A23&gt;='1125way_Regular Symbol(2wild)'!E$16,"",IF(C23=0,"",IF(OR(C23=$BQ$1,C23=$BR$1,C24=$BQ$1,C24=$BR$1,C25=$BQ$1,C25=$BR$1),0,1)))</f>
        <v>1</v>
      </c>
      <c r="BS23" s="3">
        <f>IF($A23&gt;='1125way_Regular Symbol(2wild)'!F$16,"",IF(D23=0,"",IF(OR(D23=$BQ$1,D23=$BR$1,D24=$BQ$1,D24=$BR$1,D25=$BQ$1,D25=$BR$1,D26=$BQ$1,D26=$BR$1,D27=$BQ$1,D27=$BR$1),0,1)))</f>
        <v>1</v>
      </c>
      <c r="BT23" s="3">
        <f>IF($A23&gt;='1125way_Regular Symbol(2wild)'!G$16,"",IF(E23=0,"",IF(OR(E23=$BQ$1,E23=$BR$1,E24=$BQ$1,E24=$BR$1,E25=$BQ$1,E25=$BR$1,E26=$BQ$1,E26=$BR$1,E27=$BQ$1,E27=$BR$1),0,1)))</f>
        <v>1</v>
      </c>
      <c r="BU23" s="3">
        <f>IF($A23&gt;='1125way_Regular Symbol(2wild)'!H$16,"",IF(F23=0,"",IF(OR(F23=$BQ$1,F23=$BR$1,F24=$BQ$1,F24=$BR$1,F25=$BQ$1,F25=$BR$1,F26=$BQ$1,F26=$BR$1,F27=$BQ$1,F27=$BR$1),0,1)))</f>
        <v>1</v>
      </c>
      <c r="BW23" s="3">
        <f>IF($A23&gt;='1125way_Regular Symbol(2wild)'!D$16,"",IF(B23=0,"",IF(OR(B23=$BW$1,B24=$BW$1,B25=$BW$1,B23=$BX$1,B24=$BX$1,B25=$BX$1),0,1)))</f>
        <v>0</v>
      </c>
      <c r="BX23" s="3">
        <f>IF($A23&gt;='1125way_Regular Symbol(2wild)'!E$16,"",IF(C23=0,"",IF(OR(C23=$BW$1,C24=$BW$1,C25=$BW$1,C23=$BX$1,C24=$BX$1,C25=$BX$1),0,1)))</f>
        <v>1</v>
      </c>
      <c r="BY23" s="3">
        <f>IF($A23&gt;='1125way_Regular Symbol(2wild)'!F$16,"",IF(D23=0,"",IF(OR(D23=$BW$1,D24=$BW$1,D25=$BW$1,D23=$BX$1,D24=$BX$1,D25=$BX$1,D26=$BW$1,D26=$BX$1,D27=$BW$1,D27=$BX$1),0,1)))</f>
        <v>1</v>
      </c>
      <c r="BZ23" s="3">
        <f>IF($A23&gt;='1125way_Regular Symbol(2wild)'!G$16,"",IF(E23=0,"",IF(OR(E23=$BW$1,E24=$BW$1,E25=$BW$1,E23=$BX$1,E24=$BX$1,E25=$BX$1,E26=$BW$1,E26=$BX$1,E27=$BW$1,E27=$BX$1),0,1)))</f>
        <v>0</v>
      </c>
      <c r="CA23" s="3">
        <f>IF($A23&gt;='1125way_Regular Symbol(2wild)'!H$16,"",IF(F23=0,"",IF(OR(F23=$BW$1,F24=$BW$1,F25=$BW$1,F23=$BX$1,F24=$BX$1,F25=$BX$1,F26=$BW$1,F26=$BX$1,F27=$BW$1,F27=$BX$1),0,1)))</f>
        <v>0</v>
      </c>
      <c r="CC23" s="3">
        <f>IF($A23&gt;='1125way_Regular Symbol(2wild)'!D$16,"",IF(B23=0,"",IF(OR(B23=$BW$1,B24=$BW$1,B25=$BW$1,B23=$CD$1,B24=$CD$1,B25=$CD$1),0,1)))</f>
        <v>0</v>
      </c>
      <c r="CD23" s="3">
        <f>IF($A23&gt;='1125way_Regular Symbol(2wild)'!E$16,"",IF(C23=0,"",IF(OR(C23=$BW$1,C24=$BW$1,C25=$BW$1,C23=$CD$1,C24=$CD$1,C25=$CD$1),0,1)))</f>
        <v>0</v>
      </c>
      <c r="CE23" s="3">
        <f>IF($A23&gt;='1125way_Regular Symbol(2wild)'!F$16,"",IF(D23=0,"",IF(OR(D23=$BW$1,D24=$BW$1,D25=$BW$1,D23=$CD$1,D24=$CD$1,D25=$CD$1,D26=$BW$1,D26=$CD$1,D27=$BW$1,D27=$CD$1),0,1)))</f>
        <v>1</v>
      </c>
      <c r="CF23" s="3">
        <f>IF($A23&gt;='1125way_Regular Symbol(2wild)'!G$16,"",IF(E23=0,"",IF(OR(E23=$BW$1,E24=$BW$1,E25=$BW$1,E23=$CD$1,E24=$CD$1,E25=$CD$1,E26=$BW$1,E26=$CD$1,E27=$BW$1,E27=$CD$1),0,1)))</f>
        <v>1</v>
      </c>
      <c r="CG23" s="3">
        <f>IF($A23&gt;='1125way_Regular Symbol(2wild)'!H$16,"",IF(F23=0,"",IF(OR(F23=$BW$1,F24=$BW$1,F25=$BW$1,F23=$CD$1,F24=$CD$1,F25=$CD$1,F26=$BW$1,F26=$CD$1,F27=$BW$1,F27=$CD$1),0,1)))</f>
        <v>1</v>
      </c>
      <c r="CI23" s="3">
        <f>IF($A23&gt;='1125way_Regular Symbol(2wild)'!D$16,"",IF(B23=0,"",IF(OR(B23=$BW$1,B24=$BW$1,B25=$BW$1,B23=$CJ$1,B24=$CJ$1,B25=$CJ$1),0,1)))</f>
        <v>0</v>
      </c>
      <c r="CJ23" s="3">
        <f>IF($A23&gt;='1125way_Regular Symbol(2wild)'!E$16,"",IF(C23=0,"",IF(OR(C23=$BW$1,C24=$BW$1,C25=$BW$1,C23=$CJ$1,C24=$CJ$1,C25=$CJ$1),0,1)))</f>
        <v>1</v>
      </c>
      <c r="CK23" s="3">
        <f>IF($A23&gt;='1125way_Regular Symbol(2wild)'!F$16,"",IF(D23=0,"",IF(OR(D23=$BW$1,D24=$BW$1,D25=$BW$1,D23=$CJ$1,D24=$CJ$1,D25=$CJ$1,D26=$BW$1,D26=$CJ$1,D27=$BW$1,D27=$CJ$1),0,1)))</f>
        <v>1</v>
      </c>
      <c r="CL23" s="3">
        <f>IF($A23&gt;='1125way_Regular Symbol(2wild)'!G$16,"",IF(E23=0,"",IF(OR(E23=$BW$1,E24=$BW$1,E25=$BW$1,E23=$CJ$1,E24=$CJ$1,E25=$CJ$1,E26=$BW$1,E26=$CJ$1,E27=$BW$1,E27=$CJ$1),0,1)))</f>
        <v>1</v>
      </c>
      <c r="CM23" s="3">
        <f>IF($A23&gt;='1125way_Regular Symbol(2wild)'!H$16,"",IF(F23=0,"",IF(OR(F23=$BW$1,F24=$BW$1,F25=$BW$1,F23=$CJ$1,F24=$CJ$1,F25=$CJ$1,F26=$BW$1,F26=$CJ$1,F27=$BW$1,F27=$CJ$1),0,1)))</f>
        <v>0</v>
      </c>
      <c r="CO23" s="3">
        <f>IF($A23&gt;='1125way_Regular Symbol(2wild)'!D$16,"",IF(B23=0,"",IF(OR(B23=$BW$1,B24=$BW$1,B25=$BW$1,B23=$CP$1,B24=$CP$1,B25=$CP$1),0,1)))</f>
        <v>0</v>
      </c>
      <c r="CP23" s="3">
        <f>IF($A23&gt;='1125way_Regular Symbol(2wild)'!E$16,"",IF(C23=0,"",IF(OR(C23=$BW$1,C24=$BW$1,C25=$BW$1,C23=$CP$1,C24=$CP$1,C25=$CP$1),0,1)))</f>
        <v>1</v>
      </c>
      <c r="CQ23" s="3">
        <f>IF($A23&gt;='1125way_Regular Symbol(2wild)'!F$16,"",IF(D23=0,"",IF(OR(D23=$BW$1,D24=$BW$1,D25=$BW$1,D23=$CP$1,D24=$CP$1,D25=$CP$1,D26=$BW$1,D26=$CP$1,D27=$BW$1,D27=$CP$1),0,1)))</f>
        <v>1</v>
      </c>
      <c r="CR23" s="3">
        <f>IF($A23&gt;='1125way_Regular Symbol(2wild)'!G$16,"",IF(E23=0,"",IF(OR(E23=$BW$1,E24=$BW$1,E25=$BW$1,E23=$CP$1,E24=$CP$1,E25=$CP$1,E26=$BW$1,E26=$CP$1,E27=$BW$1,E27=$CP$1),0,1)))</f>
        <v>1</v>
      </c>
      <c r="CS23" s="3">
        <f>IF($A23&gt;='1125way_Regular Symbol(2wild)'!H$16,"",IF(F23=0,"",IF(OR(F23=$BW$1,F24=$BW$1,F25=$BW$1,F23=$CP$1,F24=$CP$1,F25=$CP$1,F26=$BW$1,F26=$CP$1,F27=$BW$1,F27=$CP$1),0,1)))</f>
        <v>0</v>
      </c>
      <c r="CU23" s="3">
        <f>IF($A23&gt;='1125way_Regular Symbol(2wild)'!D$16,"",IF(B23=0,"",IF(OR(B23=$BW$1,B24=$BW$1,B25=$BW$1,B23=$CV$1,B24=$CV$1,B25=$CV$1),0,1)))</f>
        <v>0</v>
      </c>
      <c r="CV23" s="3">
        <f>IF($A23&gt;='1125way_Regular Symbol(2wild)'!E$16,"",IF(C23=0,"",IF(OR(C23=$BW$1,C24=$BW$1,C25=$BW$1,C23=$CV$1,C24=$CV$1,C25=$CV$1),0,1)))</f>
        <v>1</v>
      </c>
      <c r="CW23" s="3">
        <f>IF($A23&gt;='1125way_Regular Symbol(2wild)'!F$16,"",IF(D23=0,"",IF(OR(D23=$BW$1,D24=$BW$1,D25=$BW$1,D23=$CV$1,D24=$CV$1,D25=$CV$1,D26=$BW$1,D26=$CV$1,D27=$BW$1,D27=$CV$1),0,1)))</f>
        <v>1</v>
      </c>
      <c r="CX23" s="3">
        <f>IF($A23&gt;='1125way_Regular Symbol(2wild)'!G$16,"",IF(E23=0,"",IF(OR(E23=$BW$1,E24=$BW$1,E25=$BW$1,E23=$CV$1,E24=$CV$1,E25=$CV$1,E26=$BW$1,E26=$CV$1,E27=$BW$1,E27=$CV$1),0,1)))</f>
        <v>1</v>
      </c>
      <c r="CY23" s="3">
        <f>IF($A23&gt;='1125way_Regular Symbol(2wild)'!H$16,"",IF(F23=0,"",IF(OR(F23=$BW$1,F24=$BW$1,F25=$BW$1,F23=$CV$1,F24=$CV$1,F25=$CV$1,F26=$BW$1,F26=$CV$1,F27=$BW$1,F27=$CV$1),0,1)))</f>
        <v>1</v>
      </c>
    </row>
    <row r="24" spans="1:103">
      <c r="A24" s="337">
        <f>IF('243way_Regular Symbol'!L23="","",'243way_Regular Symbol'!L23)</f>
        <v>20</v>
      </c>
      <c r="B24" s="191" t="str">
        <f>IF('576way_Regular Symbol(2wild)'!Q23="",
IF($A24-'576way_Regular Symbol(2wild)'!D$16&gt;='1125way_RegularＸ_W()'!B$2-1,"",VLOOKUP($A24-'243way_Regular Symbol'!D$16,'576way_Regular Symbol(2wild)'!$P$3:$U$99,'1125way_RegularＸ_W()'!B$3+1,FALSE)),
'576way_Regular Symbol(2wild)'!Q23)</f>
        <v>K</v>
      </c>
      <c r="C24" s="191" t="str">
        <f>IF('576way_Regular Symbol(2wild)'!R23="",
IF($A24-'576way_Regular Symbol(2wild)'!E$16&gt;='1125way_RegularＸ_W()'!C$2-1,"",VLOOKUP($A24-'243way_Regular Symbol'!E$16,'576way_Regular Symbol(2wild)'!$P$3:$U$99,'1125way_RegularＸ_W()'!C$3+1,FALSE)),
'576way_Regular Symbol(2wild)'!R23)</f>
        <v>Q</v>
      </c>
      <c r="D24" s="191" t="str">
        <f>IF('576way_Regular Symbol(2wild)'!S23="",
IF($A24-'576way_Regular Symbol(2wild)'!F$16&gt;='1125way_RegularＸ_W()'!D$2-1,"",VLOOKUP($A24-'243way_Regular Symbol'!F$16,'576way_Regular Symbol(2wild)'!$P$3:$U$99,'1125way_RegularＸ_W()'!D$3+1,FALSE)),
'576way_Regular Symbol(2wild)'!S23)</f>
        <v>BN</v>
      </c>
      <c r="E24" s="191" t="str">
        <f>IF('576way_Regular Symbol(2wild)'!T23="",
IF($A24-'576way_Regular Symbol(2wild)'!G$16&gt;='1125way_RegularＸ_W()'!E$2-1,"",VLOOKUP($A24-'243way_Regular Symbol'!G$16,'576way_Regular Symbol(2wild)'!$P$3:$U$99,'1125way_RegularＸ_W()'!E$3+1,FALSE)),
'576way_Regular Symbol(2wild)'!T23)</f>
        <v>M1</v>
      </c>
      <c r="F24" s="191" t="str">
        <f>IF('576way_Regular Symbol(2wild)'!U23="",
IF($A24-'576way_Regular Symbol(2wild)'!H$16&gt;='1125way_RegularＸ_W()'!F$2-1,"",VLOOKUP($A24-'243way_Regular Symbol'!H$16,'576way_Regular Symbol(2wild)'!$P$3:$U$99,'1125way_RegularＸ_W()'!F$3+1,FALSE)),
'576way_Regular Symbol(2wild)'!U23)</f>
        <v>J</v>
      </c>
      <c r="N24" s="363">
        <f t="shared" si="18"/>
        <v>20</v>
      </c>
      <c r="O24" s="344">
        <f>IF($A24&gt;='1125way_Regular Symbol(2wild)'!D$16,"",IF(B24="","",IF(OR(B24=$O$1,B24=$P$1,B25=$O$1,B25=$P$1,B26=$O$1,B26=$P$1),0,1)))</f>
        <v>1</v>
      </c>
      <c r="P24" s="344">
        <f>IF($A24&gt;='1125way_Regular Symbol(2wild)'!E$16,"",IF(C24="","",IF(OR(C24=$O$1,C24=$P$1,C25=$O$1,C25=$P$1,C26=$O$1,C26=$P$1),0,1)))</f>
        <v>1</v>
      </c>
      <c r="Q24" s="344">
        <f>IF($A24&gt;='1125way_Regular Symbol(2wild)'!F$16,"",IF(D24="","",IF(OR(D24=$O$1,D24=$P$1,D25=$O$1,D25=$P$1,D26=$O$1,D26=$P$1,D27=$O$1,D27=$P$1,D28=$O$1,D28=$P$1),0,1)))</f>
        <v>1</v>
      </c>
      <c r="R24" s="344">
        <f>IF($A24&gt;='1125way_Regular Symbol(2wild)'!G$16,"",IF(E24="","",IF(OR(E24=$O$1,E24=$P$1,E25=$O$1,E25=$P$1,E26=$O$1,E26=$P$1,E27=$O$1,E27=$P$1,E28=$O$1,E28=$P$1),0,1)))</f>
        <v>0</v>
      </c>
      <c r="S24" s="344">
        <f>IF($A24&gt;='1125way_Regular Symbol(2wild)'!H$16,"",IF(F24="","",IF(OR(F24=$O$1,F24=$P$1,F25=$O$1,F25=$P$1,F26=$O$1,F26=$P$1,F27=$O$1,F27=$P$1,F28=$O$1,F28=$P$1),0,1)))</f>
        <v>1</v>
      </c>
      <c r="U24" s="344">
        <f>IF($A24&gt;='1125way_Regular Symbol(2wild)'!D$16,"",IF(B24=0,"",IF(OR(B24=$U$1,B24=$V$1,B25=$U$1,B25=$V$1,B26=$U$1,B26=$V$1),0,1)))</f>
        <v>1</v>
      </c>
      <c r="V24" s="344">
        <f>IF($A24&gt;='1125way_Regular Symbol(2wild)'!E$16,"",IF(C24=0,"",IF(OR(C24=$U$1,C24=$V$1,C25=$U$1,C25=$V$1,C26=$U$1,C26=$V$1),0,1)))</f>
        <v>1</v>
      </c>
      <c r="W24" s="3">
        <f>IF($A24&gt;='1125way_Regular Symbol(2wild)'!F$16,"",IF(D24=0,"",IF(OR(D24=$U$1,D24=$V$1,D25=$U$1,D25=$V$1,D26=$U$1,D26=$V$1,D27=$U$1,D27=$V$1,D28=$U$1,D28=$V$1),0,1)))</f>
        <v>1</v>
      </c>
      <c r="X24" s="3">
        <f>IF($A24&gt;='1125way_Regular Symbol(2wild)'!G$16,"",IF(E24=0,"",IF(OR(E24=$U$1,E24=$V$1,E25=$U$1,E25=$V$1,E26=$U$1,E26=$V$1,E27=$U$1,E27=$V$1,E28=$U$1,E28=$V$1),0,1)))</f>
        <v>1</v>
      </c>
      <c r="Y24" s="3">
        <f>IF($A24&gt;='1125way_Regular Symbol(2wild)'!H$16,"",IF(F24=0,"",IF(OR(F24=$U$1,F24=$V$1,F25=$U$1,F25=$V$1,F26=$U$1,F26=$V$1,F27=$U$1,F27=$V$1,F28=$U$1,F28=$V$1),0,1)))</f>
        <v>1</v>
      </c>
      <c r="AA24" s="344">
        <f>IF($A24&gt;='1125way_Regular Symbol(2wild)'!D$16,"",IF(B24=0,"",IF(OR(B24=$AA$1,B24=$AB$1,B25=$AA$1,B25=$AB$1,B26=$AA$1,,B26=$AB$1),0,1)))</f>
        <v>1</v>
      </c>
      <c r="AB24" s="344">
        <f>IF($A24&gt;='1125way_Regular Symbol(2wild)'!E$16,"",IF(C24=0,"",IF(OR(C24=$AA$1,C24=$AB$1,C25=$AA$1,C25=$AB$1,C26=$AA$1,,C26=$AB$1),0,1)))</f>
        <v>1</v>
      </c>
      <c r="AC24" s="3">
        <f>IF($A24&gt;='1125way_Regular Symbol(2wild)'!F$16,"",IF(D24=0,"",IF(OR(D24=$AA$1,D24=$AB$1,D25=$AA$1,D25=$AB$1,D26=$AA$1,D26=$AB$1,D27=$AA$1,D27=$AB$1,D28=$AA$1,D28=$AB$1),0,1)))</f>
        <v>1</v>
      </c>
      <c r="AD24" s="3">
        <f>IF($A24&gt;='1125way_Regular Symbol(2wild)'!G$16,"",IF(E24=0,"",IF(OR(E24=$AA$1,E24=$AB$1,E25=$AA$1,E25=$AB$1,E26=$AA$1,E26=$AB$1,E27=$AA$1,E27=$AB$1,E28=$AA$1,E28=$AB$1),0,1)))</f>
        <v>1</v>
      </c>
      <c r="AE24" s="3">
        <f>IF($A24&gt;='1125way_Regular Symbol(2wild)'!H$16,"",IF(F24=0,"",IF(OR(F24=$AA$1,F24=$AB$1,F25=$AA$1,F25=$AB$1,F26=$AA$1,F26=$AB$1,F27=$AA$1,F27=$AB$1,F28=$AA$1,F28=$AB$1),0,1)))</f>
        <v>1</v>
      </c>
      <c r="AG24" s="344">
        <f>IF($A24&gt;='1125way_Regular Symbol(2wild)'!D$16,"",IF(B24=0,"",IF(OR(B24=$AG$1,B24=$AH$1,B25=$AG$1,B25=$AH$1,B26=$AG$1,B26=$AH$1),0,1)))</f>
        <v>1</v>
      </c>
      <c r="AH24" s="344">
        <f>IF($A24&gt;='1125way_Regular Symbol(2wild)'!E$16,"",IF(C24=0,"",IF(OR(C24=$AG$1,C24=$AH$1,C25=$AG$1,C25=$AH$1,C26=$AG$1,C26=$AH$1),0,1)))</f>
        <v>0</v>
      </c>
      <c r="AI24" s="3">
        <f>IF($A24&gt;='1125way_Regular Symbol(2wild)'!F$16,"",IF(D24=0,"",IF(OR(D24=$AG$1,D24=$AH$1,D25=$AG$1,D25=$AH$1,D26=$AG$1,D26=$AH$1,D27=$AG$1,D27=$AH$1,D28=$AG$1,D28=$AH$1),0,1)))</f>
        <v>1</v>
      </c>
      <c r="AJ24" s="3">
        <f>IF($A24&gt;='1125way_Regular Symbol(2wild)'!G$16,"",IF(E24=0,"",IF(OR(E24=$AG$1,E24=$AH$1,E25=$AG$1,E25=$AH$1,E26=$AG$1,E26=$AH$1,E27=$AG$1,E27=$AH$1,E28=$AG$1,E28=$AH$1),0,1)))</f>
        <v>1</v>
      </c>
      <c r="AK24" s="3">
        <f>IF($A24&gt;='1125way_Regular Symbol(2wild)'!H$16,"",IF(F24=0,"",IF(OR(F24=$AG$1,F24=$AH$1,F25=$AG$1,F25=$AH$1,F26=$AG$1,F26=$AH$1,F27=$AG$1,F27=$AH$1,F28=$AG$1,F28=$AH$1),0,1)))</f>
        <v>1</v>
      </c>
      <c r="AM24" s="344">
        <f>IF($A24&gt;='1125way_Regular Symbol(2wild)'!D$16,"",IF(B24=0,"",IF(OR(B24=$AM$1,B24=$AN$1,B25=$AM$1,B25=$AN$1,B26=$AM$1,B26=$AN$1),0,1)))</f>
        <v>0</v>
      </c>
      <c r="AN24" s="344">
        <f>IF($A24&gt;='1125way_Regular Symbol(2wild)'!E$16,"",IF(C24=0,"",IF(OR(C24=$AM$1,C24=$AN$1,C25=$AM$1,C25=$AN$1,C26=$AM$1,C26=$AN$1),0,1)))</f>
        <v>1</v>
      </c>
      <c r="AO24" s="3">
        <f>IF($A24&gt;='1125way_Regular Symbol(2wild)'!F$16,"",IF(D24=0,"",IF(OR(D24=$AM$1,D24=$AN$1,D25=$AM$1,D25=$AN$1,D26=$AM$1,D26=$AN$1,D27=$AM$1,D27=$AN$1,D28=$AM$1,D28=$AN$1),0,1)))</f>
        <v>0</v>
      </c>
      <c r="AP24" s="3">
        <f>IF($A24&gt;='1125way_Regular Symbol(2wild)'!G$16,"",IF(E24=0,"",IF(OR(E24=$AM$1,E24=$AN$1,E25=$AM$1,E25=$AN$1,E26=$AM$1,E26=$AN$1,E27=$AM$1,E27=$AN$1,E28=$AM$1,E28=$AN$1),0,1)))</f>
        <v>0</v>
      </c>
      <c r="AQ24" s="3">
        <f>IF($A24&gt;='1125way_Regular Symbol(2wild)'!H$16,"",IF(F24=0,"",IF(OR(F24=$AM$1,F24=$AN$1,F25=$AM$1,F25=$AN$1,F26=$AM$1,F26=$AN$1,F27=$AM$1,F27=$AN$1,F28=$AM$1,F28=$AN$1),0,1)))</f>
        <v>1</v>
      </c>
      <c r="AS24" s="344">
        <f>IF($A24&gt;='1125way_Regular Symbol(2wild)'!D$16,"",IF(B24=0,"",IF(OR(B24=$AM$1,B24=$AT$1,B25=$AM$1,B25=$AT$1,B26=$AM$1,B26=$AT$1),0,1)))</f>
        <v>1</v>
      </c>
      <c r="AT24" s="344">
        <f>IF($A24&gt;='1125way_Regular Symbol(2wild)'!E$16,"",IF(C24=0,"",IF(OR(C24=$AM$1,C24=$AT$1,C25=$AM$1,C25=$AT$1,C26=$AM$1,C26=$AT$1),0,1)))</f>
        <v>1</v>
      </c>
      <c r="AU24" s="3">
        <f>IF($A24&gt;='1125way_Regular Symbol(2wild)'!F$16,"",IF(D24=0,"",IF(OR(D24=$AM$1,D24=$AT$1,D25=$AM$1,D25=$AT$1,D26=$AM$1,D26=$AT$1,D27=$AM$1,D27=$AT$1,D28=$AM$1,D28=$AT$1),0,1)))</f>
        <v>1</v>
      </c>
      <c r="AV24" s="3">
        <f>IF($A24&gt;='1125way_Regular Symbol(2wild)'!G$16,"",IF(E24=0,"",IF(OR(E24=$AM$1,E24=$AT$1,E25=$AM$1,E25=$AT$1,E26=$AM$1,E26=$AT$1,E27=$AM$1,E27=$AT$1,E28=$AM$1,E28=$AT$1),0,1)))</f>
        <v>1</v>
      </c>
      <c r="AW24" s="3">
        <f>IF($A24&gt;='1125way_Regular Symbol(2wild)'!H$16,"",IF(F24=0,"",IF(OR(F24=$AM$1,F24=$AT$1,F25=$AM$1,F25=$AT$1,F26=$AM$1,F26=$AT$1,F27=$AM$1,F27=$AT$1,F28=$AM$1,F28=$AT$1),0,1)))</f>
        <v>1</v>
      </c>
      <c r="AY24" s="344">
        <f>IF($A24&gt;='1125way_Regular Symbol(2wild)'!D$16,"",IF(B24=0,"",IF(OR(B24=$AM$1,B24=$AZ$1,B25=$AM$1,B25=$AZ$1,B26=$AM$1,B26=$AZ$1),0,1)))</f>
        <v>1</v>
      </c>
      <c r="AZ24" s="344">
        <f>IF($A24&gt;='1125way_Regular Symbol(2wild)'!E$16,"",IF(C24=0,"",IF(OR(C24=$AM$1,C24=$AZ$1,C25=$AM$1,C25=$AZ$1,C26=$AM$1,C26=$AZ$1),0,1)))</f>
        <v>1</v>
      </c>
      <c r="BA24" s="3">
        <f>IF($A24&gt;='1125way_Regular Symbol(2wild)'!F$16,"",IF(D24=0,"",IF(OR(D24=$AM$1,D24=$AZ$1,D25=$AM$1,D25=$AZ$1,D26=$AM$1,D26=$AZ$1,D27=$AM$1,D27=$AZ$1,D28=$AM$1,D28=$AZ$1),0,1)))</f>
        <v>0</v>
      </c>
      <c r="BB24" s="3">
        <f>IF($A24&gt;='1125way_Regular Symbol(2wild)'!G$16,"",IF(E24=0,"",IF(OR(E24=$AM$1,E24=$AZ$1,E25=$AM$1,E25=$AZ$1,E26=$AM$1,E26=$AZ$1,E27=$AM$1,E27=$AZ$1,E28=$AM$1,E28=$AZ$1),0,1)))</f>
        <v>1</v>
      </c>
      <c r="BC24" s="3">
        <f>IF($A24&gt;='1125way_Regular Symbol(2wild)'!H$16,"",IF(F24=0,"",IF(OR(F24=$AM$1,F24=$AZ$1,F25=$AM$1,F25=$AZ$1,F26=$AM$1,F26=$AZ$1,F27=$AM$1,F27=$AZ$1,F28=$AM$1,F28=$AZ$1),0,1)))</f>
        <v>1</v>
      </c>
      <c r="BE24" s="344">
        <f>IF($A24&gt;='576way_Regular Symbol(2wild)'!D$16,"",IF(B24=0,"",IF(OR(B24=$AM$1,B24=$BF$1,B25=$AM$1,B25=$BF$1,B26=$AM$1,B26=$BF$1),0,1)))</f>
        <v>1</v>
      </c>
      <c r="BF24" s="344">
        <f>IF($A24&gt;='576way_Regular Symbol(2wild)'!E$16,"",IF(C24=0,"",IF(OR(C24=$AM$1,C24=$BF$1,C25=$AM$1,C25=$BF$1,C26=$AM$1,C26=$BF$1),0,1)))</f>
        <v>1</v>
      </c>
      <c r="BG24" s="3">
        <f>IF($A24&gt;='576way_Regular Symbol(2wild)'!F$16,"",IF(D24=0,"",IF(OR(D24=$AM$1,D24=$BF$1,D25=$AM$1,D25=$BF$1,D26=$AM$1,D26=$BF$1,D27=$AM$1,D27=$BF$1,D28=$AM$1,D28=$BF$1),0,1)))</f>
        <v>1</v>
      </c>
      <c r="BH24" s="3">
        <f>IF($A24&gt;='576way_Regular Symbol(2wild)'!G$16,"",IF(E24=0,"",IF(OR(E24=$AM$1,E24=$BF$1,E25=$AM$1,E25=$BF$1,E26=$AM$1,E26=$BF$1,E27=$AM$1,E27=$BF$1,E28=$AM$1,E28=$BF$1),0,1)))</f>
        <v>1</v>
      </c>
      <c r="BI24" s="3">
        <f>IF($A24&gt;='576way_Regular Symbol(2wild)'!H$16,"",IF(F24=0,"",IF(OR(F24=$AM$1,F24=$BF$1,F25=$AM$1,F25=$BF$1,F26=$AM$1,F26=$BF$1,F27=$AM$1,F27=$BF$1,F28=$AM$1,F28=$BF$1),0,1)))</f>
        <v>1</v>
      </c>
      <c r="BK24" s="344">
        <f>IF($A24&gt;='576way_Regular Symbol(2wild)'!D$16,"",IF(B24=0,"",IF(OR(B24=$AM$1,B24=$BL$1,B25=$AM$1,B25=$BL$1,B26=$AM$1,B26=$BL$1),0,1)))</f>
        <v>1</v>
      </c>
      <c r="BL24" s="344">
        <f>IF($A24&gt;='576way_Regular Symbol(2wild)'!E$16,"",IF(C24=0,"",IF(OR(C24=$AM$1,C24=$BL$1,C25=$AM$1,C25=$BL$1,C26=$AM$1,C26=$BL$1),0,1)))</f>
        <v>1</v>
      </c>
      <c r="BM24" s="3">
        <f>IF($A24&gt;='576way_Regular Symbol(2wild)'!F$16,"",IF(D24=0,"",IF(OR(D24=$AM$1,D24=$BL$1,D25=$AM$1,D25=$BL$1,D26=$AM$1,D26=$BL$1,D27=$AM$1,D27=$BL$1),0,1)))</f>
        <v>1</v>
      </c>
      <c r="BN24" s="3">
        <f>IF($A24&gt;='576way_Regular Symbol(2wild)'!G$16,"",IF(E24=0,"",IF(OR(E24=$AM$1,E24=$BL$1,E25=$AM$1,E25=$BL$1,E26=$AM$1,E26=$BL$1,E27=$AM$1,E27=$BL$1),0,1)))</f>
        <v>1</v>
      </c>
      <c r="BO24" s="3">
        <f>IF($A24&gt;='576way_Regular Symbol(2wild)'!H$16,"",IF(F24=0,"",IF(OR(F24=$AM$1,F24=$BL$1,F25=$AM$1,F25=$BL$1,F26=$AM$1,F26=$BL$1,F27=$AM$1,F27=$BL$1),0,1)))</f>
        <v>1</v>
      </c>
      <c r="BQ24" s="3">
        <f>IF($A24&gt;='1125way_Regular Symbol(2wild)'!D$16,"",IF(B24=0,"",IF(OR(B24=$BQ$1,B24=$BR$1,B25=$BQ$1,B25=$BR$1,B26=$BQ$1,B26=$BR$1),0,1)))</f>
        <v>1</v>
      </c>
      <c r="BR24" s="3">
        <f>IF($A24&gt;='1125way_Regular Symbol(2wild)'!E$16,"",IF(C24=0,"",IF(OR(C24=$BQ$1,C24=$BR$1,C25=$BQ$1,C25=$BR$1,C26=$BQ$1,C26=$BR$1),0,1)))</f>
        <v>1</v>
      </c>
      <c r="BS24" s="3">
        <f>IF($A24&gt;='1125way_Regular Symbol(2wild)'!F$16,"",IF(D24=0,"",IF(OR(D24=$BQ$1,D24=$BR$1,D25=$BQ$1,D25=$BR$1,D26=$BQ$1,D26=$BR$1,D27=$BQ$1,D27=$BR$1,D28=$BQ$1,D28=$BR$1),0,1)))</f>
        <v>1</v>
      </c>
      <c r="BT24" s="3">
        <f>IF($A24&gt;='1125way_Regular Symbol(2wild)'!G$16,"",IF(E24=0,"",IF(OR(E24=$BQ$1,E24=$BR$1,E25=$BQ$1,E25=$BR$1,E26=$BQ$1,E26=$BR$1,E27=$BQ$1,E27=$BR$1,E28=$BQ$1,E28=$BR$1),0,1)))</f>
        <v>1</v>
      </c>
      <c r="BU24" s="3">
        <f>IF($A24&gt;='1125way_Regular Symbol(2wild)'!H$16,"",IF(F24=0,"",IF(OR(F24=$BQ$1,F24=$BR$1,F25=$BQ$1,F25=$BR$1,F26=$BQ$1,F26=$BR$1,F27=$BQ$1,F27=$BR$1,F28=$BQ$1,F28=$BR$1),0,1)))</f>
        <v>1</v>
      </c>
      <c r="BW24" s="3">
        <f>IF($A24&gt;='1125way_Regular Symbol(2wild)'!D$16,"",IF(B24=0,"",IF(OR(B24=$BW$1,B25=$BW$1,B26=$BW$1,B24=$BX$1,B25=$BX$1,B26=$BX$1),0,1)))</f>
        <v>0</v>
      </c>
      <c r="BX24" s="3">
        <f>IF($A24&gt;='1125way_Regular Symbol(2wild)'!E$16,"",IF(C24=0,"",IF(OR(C24=$BW$1,C25=$BW$1,C26=$BW$1,C24=$BX$1,C25=$BX$1,C26=$BX$1),0,1)))</f>
        <v>1</v>
      </c>
      <c r="BY24" s="3">
        <f>IF($A24&gt;='1125way_Regular Symbol(2wild)'!F$16,"",IF(D24=0,"",IF(OR(D24=$BW$1,D25=$BW$1,D26=$BW$1,D24=$BX$1,D25=$BX$1,D26=$BX$1,D27=$BW$1,D27=$BX$1,D28=$BW$1,D28=$BX$1),0,1)))</f>
        <v>1</v>
      </c>
      <c r="BZ24" s="3">
        <f>IF($A24&gt;='1125way_Regular Symbol(2wild)'!G$16,"",IF(E24=0,"",IF(OR(E24=$BW$1,E25=$BW$1,E26=$BW$1,E24=$BX$1,E25=$BX$1,E26=$BX$1,E27=$BW$1,E27=$BX$1,E28=$BW$1,E28=$BX$1),0,1)))</f>
        <v>0</v>
      </c>
      <c r="CA24" s="3">
        <f>IF($A24&gt;='1125way_Regular Symbol(2wild)'!H$16,"",IF(F24=0,"",IF(OR(F24=$BW$1,F25=$BW$1,F26=$BW$1,F24=$BX$1,F25=$BX$1,F26=$BX$1,F27=$BW$1,F27=$BX$1,F28=$BW$1,F28=$BX$1),0,1)))</f>
        <v>0</v>
      </c>
      <c r="CC24" s="3">
        <f>IF($A24&gt;='1125way_Regular Symbol(2wild)'!D$16,"",IF(B24=0,"",IF(OR(B24=$BW$1,B25=$BW$1,B26=$BW$1,B24=$CD$1,B25=$CD$1,B26=$CD$1),0,1)))</f>
        <v>0</v>
      </c>
      <c r="CD24" s="3">
        <f>IF($A24&gt;='1125way_Regular Symbol(2wild)'!E$16,"",IF(C24=0,"",IF(OR(C24=$BW$1,C25=$BW$1,C26=$BW$1,C24=$CD$1,C25=$CD$1,C26=$CD$1),0,1)))</f>
        <v>0</v>
      </c>
      <c r="CE24" s="3">
        <f>IF($A24&gt;='1125way_Regular Symbol(2wild)'!F$16,"",IF(D24=0,"",IF(OR(D24=$BW$1,D25=$BW$1,D26=$BW$1,D24=$CD$1,D25=$CD$1,D26=$CD$1,D27=$BW$1,D27=$CD$1,D28=$BW$1,D28=$CD$1),0,1)))</f>
        <v>1</v>
      </c>
      <c r="CF24" s="3">
        <f>IF($A24&gt;='1125way_Regular Symbol(2wild)'!G$16,"",IF(E24=0,"",IF(OR(E24=$BW$1,E25=$BW$1,E26=$BW$1,E24=$CD$1,E25=$CD$1,E26=$CD$1,E27=$BW$1,E27=$CD$1,E28=$BW$1,E28=$CD$1),0,1)))</f>
        <v>1</v>
      </c>
      <c r="CG24" s="3">
        <f>IF($A24&gt;='1125way_Regular Symbol(2wild)'!H$16,"",IF(F24=0,"",IF(OR(F24=$BW$1,F25=$BW$1,F26=$BW$1,F24=$CD$1,F25=$CD$1,F26=$CD$1,F27=$BW$1,F27=$CD$1,F28=$BW$1,F28=$CD$1),0,1)))</f>
        <v>1</v>
      </c>
      <c r="CI24" s="3">
        <f>IF($A24&gt;='1125way_Regular Symbol(2wild)'!D$16,"",IF(B24=0,"",IF(OR(B24=$BW$1,B25=$BW$1,B26=$BW$1,B24=$CJ$1,B25=$CJ$1,B26=$CJ$1),0,1)))</f>
        <v>1</v>
      </c>
      <c r="CJ24" s="3">
        <f>IF($A24&gt;='1125way_Regular Symbol(2wild)'!E$16,"",IF(C24=0,"",IF(OR(C24=$BW$1,C25=$BW$1,C26=$BW$1,C24=$CJ$1,C25=$CJ$1,C26=$CJ$1),0,1)))</f>
        <v>1</v>
      </c>
      <c r="CK24" s="3">
        <f>IF($A24&gt;='1125way_Regular Symbol(2wild)'!F$16,"",IF(D24=0,"",IF(OR(D24=$BW$1,D25=$BW$1,D26=$BW$1,D24=$CJ$1,D25=$CJ$1,D26=$CJ$1,D27=$BW$1,D27=$CJ$1,D28=$BW$1,D28=$CJ$1),0,1)))</f>
        <v>0</v>
      </c>
      <c r="CL24" s="3">
        <f>IF($A24&gt;='1125way_Regular Symbol(2wild)'!G$16,"",IF(E24=0,"",IF(OR(E24=$BW$1,E25=$BW$1,E26=$BW$1,E24=$CJ$1,E25=$CJ$1,E26=$CJ$1,E27=$BW$1,E27=$CJ$1,E28=$BW$1,E28=$CJ$1),0,1)))</f>
        <v>1</v>
      </c>
      <c r="CM24" s="3">
        <f>IF($A24&gt;='1125way_Regular Symbol(2wild)'!H$16,"",IF(F24=0,"",IF(OR(F24=$BW$1,F25=$BW$1,F26=$BW$1,F24=$CJ$1,F25=$CJ$1,F26=$CJ$1,F27=$BW$1,F27=$CJ$1,F28=$BW$1,F28=$CJ$1),0,1)))</f>
        <v>0</v>
      </c>
      <c r="CO24" s="3">
        <f>IF($A24&gt;='1125way_Regular Symbol(2wild)'!D$16,"",IF(B24=0,"",IF(OR(B24=$BW$1,B25=$BW$1,B26=$BW$1,B24=$CP$1,B25=$CP$1,B26=$CP$1),0,1)))</f>
        <v>1</v>
      </c>
      <c r="CP24" s="3">
        <f>IF($A24&gt;='1125way_Regular Symbol(2wild)'!E$16,"",IF(C24=0,"",IF(OR(C24=$BW$1,C25=$BW$1,C26=$BW$1,C24=$CP$1,C25=$CP$1,C26=$CP$1),0,1)))</f>
        <v>1</v>
      </c>
      <c r="CQ24" s="3">
        <f>IF($A24&gt;='1125way_Regular Symbol(2wild)'!F$16,"",IF(D24=0,"",IF(OR(D24=$BW$1,D25=$BW$1,D26=$BW$1,D24=$CP$1,D25=$CP$1,D26=$CP$1,D27=$BW$1,D27=$CP$1,D28=$BW$1,D28=$CP$1),0,1)))</f>
        <v>1</v>
      </c>
      <c r="CR24" s="3">
        <f>IF($A24&gt;='1125way_Regular Symbol(2wild)'!G$16,"",IF(E24=0,"",IF(OR(E24=$BW$1,E25=$BW$1,E26=$BW$1,E24=$CP$1,E25=$CP$1,E26=$CP$1,E27=$BW$1,E27=$CP$1,E28=$BW$1,E28=$CP$1),0,1)))</f>
        <v>1</v>
      </c>
      <c r="CS24" s="3">
        <f>IF($A24&gt;='1125way_Regular Symbol(2wild)'!H$16,"",IF(F24=0,"",IF(OR(F24=$BW$1,F25=$BW$1,F26=$BW$1,F24=$CP$1,F25=$CP$1,F26=$CP$1,F27=$BW$1,F27=$CP$1,F28=$BW$1,F28=$CP$1),0,1)))</f>
        <v>1</v>
      </c>
      <c r="CU24" s="3">
        <f>IF($A24&gt;='1125way_Regular Symbol(2wild)'!D$16,"",IF(B24=0,"",IF(OR(B24=$BW$1,B25=$BW$1,B26=$BW$1,B24=$CV$1,B25=$CV$1,B26=$CV$1),0,1)))</f>
        <v>1</v>
      </c>
      <c r="CV24" s="3">
        <f>IF($A24&gt;='1125way_Regular Symbol(2wild)'!E$16,"",IF(C24=0,"",IF(OR(C24=$BW$1,C25=$BW$1,C26=$BW$1,C24=$CV$1,C25=$CV$1,C26=$CV$1),0,1)))</f>
        <v>1</v>
      </c>
      <c r="CW24" s="3">
        <f>IF($A24&gt;='1125way_Regular Symbol(2wild)'!F$16,"",IF(D24=0,"",IF(OR(D24=$BW$1,D25=$BW$1,D26=$BW$1,D24=$CV$1,D25=$CV$1,D26=$CV$1,D27=$BW$1,D27=$CV$1,D28=$BW$1,D28=$CV$1),0,1)))</f>
        <v>1</v>
      </c>
      <c r="CX24" s="3">
        <f>IF($A24&gt;='1125way_Regular Symbol(2wild)'!G$16,"",IF(E24=0,"",IF(OR(E24=$BW$1,E25=$BW$1,E26=$BW$1,E24=$CV$1,E25=$CV$1,E26=$CV$1,E27=$BW$1,E27=$CV$1,E28=$BW$1,E28=$CV$1),0,1)))</f>
        <v>1</v>
      </c>
      <c r="CY24" s="3">
        <f>IF($A24&gt;='1125way_Regular Symbol(2wild)'!H$16,"",IF(F24=0,"",IF(OR(F24=$BW$1,F25=$BW$1,F26=$BW$1,F24=$CV$1,F25=$CV$1,F26=$CV$1,F27=$BW$1,F27=$CV$1,F28=$BW$1,F28=$CV$1),0,1)))</f>
        <v>1</v>
      </c>
    </row>
    <row r="25" spans="1:103">
      <c r="A25" s="337">
        <f>IF('243way_Regular Symbol'!L24="","",'243way_Regular Symbol'!L24)</f>
        <v>21</v>
      </c>
      <c r="B25" s="191" t="str">
        <f>IF('576way_Regular Symbol(2wild)'!Q24="",
IF($A25-'576way_Regular Symbol(2wild)'!D$16&gt;='1125way_RegularＸ_W()'!B$2-1,"",VLOOKUP($A25-'243way_Regular Symbol'!D$16,'576way_Regular Symbol(2wild)'!$P$3:$U$99,'1125way_RegularＸ_W()'!B$3+1,FALSE)),
'576way_Regular Symbol(2wild)'!Q24)</f>
        <v>Q</v>
      </c>
      <c r="C25" s="191" t="str">
        <f>IF('576way_Regular Symbol(2wild)'!R24="",
IF($A25-'576way_Regular Symbol(2wild)'!E$16&gt;='1125way_RegularＸ_W()'!C$2-1,"",VLOOKUP($A25-'243way_Regular Symbol'!E$16,'576way_Regular Symbol(2wild)'!$P$3:$U$99,'1125way_RegularＸ_W()'!C$3+1,FALSE)),
'576way_Regular Symbol(2wild)'!R24)</f>
        <v>M4</v>
      </c>
      <c r="D25" s="191" t="str">
        <f>IF('576way_Regular Symbol(2wild)'!S24="",
IF($A25-'576way_Regular Symbol(2wild)'!F$16&gt;='1125way_RegularＸ_W()'!D$2-1,"",VLOOKUP($A25-'243way_Regular Symbol'!F$16,'576way_Regular Symbol(2wild)'!$P$3:$U$99,'1125way_RegularＸ_W()'!D$3+1,FALSE)),
'576way_Regular Symbol(2wild)'!S24)</f>
        <v>BN</v>
      </c>
      <c r="E25" s="191" t="str">
        <f>IF('576way_Regular Symbol(2wild)'!T24="",
IF($A25-'576way_Regular Symbol(2wild)'!G$16&gt;='1125way_RegularＸ_W()'!E$2-1,"",VLOOKUP($A25-'243way_Regular Symbol'!G$16,'576way_Regular Symbol(2wild)'!$P$3:$U$99,'1125way_RegularＸ_W()'!E$3+1,FALSE)),
'576way_Regular Symbol(2wild)'!T24)</f>
        <v>M1</v>
      </c>
      <c r="F25" s="191" t="str">
        <f>IF('576way_Regular Symbol(2wild)'!U24="",
IF($A25-'576way_Regular Symbol(2wild)'!H$16&gt;='1125way_RegularＸ_W()'!F$2-1,"",VLOOKUP($A25-'243way_Regular Symbol'!H$16,'576way_Regular Symbol(2wild)'!$P$3:$U$99,'1125way_RegularＸ_W()'!F$3+1,FALSE)),
'576way_Regular Symbol(2wild)'!U24)</f>
        <v>J</v>
      </c>
      <c r="N25" s="363">
        <f t="shared" si="18"/>
        <v>21</v>
      </c>
      <c r="O25" s="344">
        <f>IF($A25&gt;='1125way_Regular Symbol(2wild)'!D$16,"",IF(B25="","",IF(OR(B25=$O$1,B25=$P$1,B26=$O$1,B26=$P$1,B27=$O$1,B27=$P$1),0,1)))</f>
        <v>1</v>
      </c>
      <c r="P25" s="344">
        <f>IF($A25&gt;='1125way_Regular Symbol(2wild)'!E$16,"",IF(C25="","",IF(OR(C25=$O$1,C25=$P$1,C26=$O$1,C26=$P$1,C27=$O$1,C27=$P$1),0,1)))</f>
        <v>0</v>
      </c>
      <c r="Q25" s="344">
        <f>IF($A25&gt;='1125way_Regular Symbol(2wild)'!F$16,"",IF(D25="","",IF(OR(D25=$O$1,D25=$P$1,D26=$O$1,D26=$P$1,D27=$O$1,D27=$P$1,D28=$O$1,D28=$P$1,D29=$O$1,D29=$P$1),0,1)))</f>
        <v>1</v>
      </c>
      <c r="R25" s="344">
        <f>IF($A25&gt;='1125way_Regular Symbol(2wild)'!G$16,"",IF(E25="","",IF(OR(E25=$O$1,E25=$P$1,E26=$O$1,E26=$P$1,E27=$O$1,E27=$P$1,E28=$O$1,E28=$P$1,E29=$O$1,E29=$P$1),0,1)))</f>
        <v>0</v>
      </c>
      <c r="S25" s="344">
        <f>IF($A25&gt;='1125way_Regular Symbol(2wild)'!H$16,"",IF(F25="","",IF(OR(F25=$O$1,F25=$P$1,F26=$O$1,F26=$P$1,F27=$O$1,F27=$P$1,F28=$O$1,F28=$P$1,F29=$O$1,F29=$P$1),0,1)))</f>
        <v>1</v>
      </c>
      <c r="U25" s="344">
        <f>IF($A25&gt;='1125way_Regular Symbol(2wild)'!D$16,"",IF(B25=0,"",IF(OR(B25=$U$1,B25=$V$1,B26=$U$1,B26=$V$1,B27=$U$1,B27=$V$1),0,1)))</f>
        <v>1</v>
      </c>
      <c r="V25" s="344">
        <f>IF($A25&gt;='1125way_Regular Symbol(2wild)'!E$16,"",IF(C25=0,"",IF(OR(C25=$U$1,C25=$V$1,C26=$U$1,C26=$V$1,C27=$U$1,C27=$V$1),0,1)))</f>
        <v>1</v>
      </c>
      <c r="W25" s="3">
        <f>IF($A25&gt;='1125way_Regular Symbol(2wild)'!F$16,"",IF(D25=0,"",IF(OR(D25=$U$1,D25=$V$1,D26=$U$1,D26=$V$1,D27=$U$1,D27=$V$1,D28=$U$1,D28=$V$1,D29=$U$1,D29=$V$1),0,1)))</f>
        <v>1</v>
      </c>
      <c r="X25" s="3">
        <f>IF($A25&gt;='1125way_Regular Symbol(2wild)'!G$16,"",IF(E25=0,"",IF(OR(E25=$U$1,E25=$V$1,E26=$U$1,E26=$V$1,E27=$U$1,E27=$V$1,E28=$U$1,E28=$V$1,E29=$U$1,E29=$V$1),0,1)))</f>
        <v>1</v>
      </c>
      <c r="Y25" s="3">
        <f>IF($A25&gt;='1125way_Regular Symbol(2wild)'!H$16,"",IF(F25=0,"",IF(OR(F25=$U$1,F25=$V$1,F26=$U$1,F26=$V$1,F27=$U$1,F27=$V$1,F28=$U$1,F28=$V$1,F29=$U$1,F29=$V$1),0,1)))</f>
        <v>1</v>
      </c>
      <c r="AA25" s="344">
        <f>IF($A25&gt;='1125way_Regular Symbol(2wild)'!D$16,"",IF(B25=0,"",IF(OR(B25=$AA$1,B25=$AB$1,B26=$AA$1,B26=$AB$1,B27=$AA$1,,B27=$AB$1),0,1)))</f>
        <v>1</v>
      </c>
      <c r="AB25" s="344">
        <f>IF($A25&gt;='1125way_Regular Symbol(2wild)'!E$16,"",IF(C25=0,"",IF(OR(C25=$AA$1,C25=$AB$1,C26=$AA$1,C26=$AB$1,C27=$AA$1,,C27=$AB$1),0,1)))</f>
        <v>1</v>
      </c>
      <c r="AC25" s="3">
        <f>IF($A25&gt;='1125way_Regular Symbol(2wild)'!F$16,"",IF(D25=0,"",IF(OR(D25=$AA$1,D25=$AB$1,D26=$AA$1,D26=$AB$1,D27=$AA$1,D27=$AB$1,D28=$AA$1,D28=$AB$1,D29=$AA$1,D29=$AB$1),0,1)))</f>
        <v>1</v>
      </c>
      <c r="AD25" s="3">
        <f>IF($A25&gt;='1125way_Regular Symbol(2wild)'!G$16,"",IF(E25=0,"",IF(OR(E25=$AA$1,E25=$AB$1,E26=$AA$1,E26=$AB$1,E27=$AA$1,E27=$AB$1,E28=$AA$1,E28=$AB$1,E29=$AA$1,E29=$AB$1),0,1)))</f>
        <v>1</v>
      </c>
      <c r="AE25" s="3">
        <f>IF($A25&gt;='1125way_Regular Symbol(2wild)'!H$16,"",IF(F25=0,"",IF(OR(F25=$AA$1,F25=$AB$1,F26=$AA$1,F26=$AB$1,F27=$AA$1,F27=$AB$1,F28=$AA$1,F28=$AB$1,F29=$AA$1,F29=$AB$1),0,1)))</f>
        <v>1</v>
      </c>
      <c r="AG25" s="344">
        <f>IF($A25&gt;='1125way_Regular Symbol(2wild)'!D$16,"",IF(B25=0,"",IF(OR(B25=$AG$1,B25=$AH$1,B26=$AG$1,B26=$AH$1,B27=$AG$1,B27=$AH$1),0,1)))</f>
        <v>1</v>
      </c>
      <c r="AH25" s="344">
        <f>IF($A25&gt;='1125way_Regular Symbol(2wild)'!E$16,"",IF(C25=0,"",IF(OR(C25=$AG$1,C25=$AH$1,C26=$AG$1,C26=$AH$1,C27=$AG$1,C27=$AH$1),0,1)))</f>
        <v>0</v>
      </c>
      <c r="AI25" s="3">
        <f>IF($A25&gt;='1125way_Regular Symbol(2wild)'!F$16,"",IF(D25=0,"",IF(OR(D25=$AG$1,D25=$AH$1,D26=$AG$1,D26=$AH$1,D27=$AG$1,D27=$AH$1,D28=$AG$1,D28=$AH$1,D29=$AG$1,D29=$AH$1),0,1)))</f>
        <v>1</v>
      </c>
      <c r="AJ25" s="3">
        <f>IF($A25&gt;='1125way_Regular Symbol(2wild)'!G$16,"",IF(E25=0,"",IF(OR(E25=$AG$1,E25=$AH$1,E26=$AG$1,E26=$AH$1,E27=$AG$1,E27=$AH$1,E28=$AG$1,E28=$AH$1,E29=$AG$1,E29=$AH$1),0,1)))</f>
        <v>1</v>
      </c>
      <c r="AK25" s="3">
        <f>IF($A25&gt;='1125way_Regular Symbol(2wild)'!H$16,"",IF(F25=0,"",IF(OR(F25=$AG$1,F25=$AH$1,F26=$AG$1,F26=$AH$1,F27=$AG$1,F27=$AH$1,F28=$AG$1,F28=$AH$1,F29=$AG$1,F29=$AH$1),0,1)))</f>
        <v>1</v>
      </c>
      <c r="AM25" s="344">
        <f>IF($A25&gt;='1125way_Regular Symbol(2wild)'!D$16,"",IF(B25=0,"",IF(OR(B25=$AM$1,B25=$AN$1,B26=$AM$1,B26=$AN$1,B27=$AM$1,B27=$AN$1),0,1)))</f>
        <v>0</v>
      </c>
      <c r="AN25" s="344">
        <f>IF($A25&gt;='1125way_Regular Symbol(2wild)'!E$16,"",IF(C25=0,"",IF(OR(C25=$AM$1,C25=$AN$1,C26=$AM$1,C26=$AN$1,C27=$AM$1,C27=$AN$1),0,1)))</f>
        <v>1</v>
      </c>
      <c r="AO25" s="3">
        <f>IF($A25&gt;='1125way_Regular Symbol(2wild)'!F$16,"",IF(D25=0,"",IF(OR(D25=$AM$1,D25=$AN$1,D26=$AM$1,D26=$AN$1,D27=$AM$1,D27=$AN$1,D28=$AM$1,D28=$AN$1,D29=$AM$1,D29=$AN$1),0,1)))</f>
        <v>0</v>
      </c>
      <c r="AP25" s="3">
        <f>IF($A25&gt;='1125way_Regular Symbol(2wild)'!G$16,"",IF(E25=0,"",IF(OR(E25=$AM$1,E25=$AN$1,E26=$AM$1,E26=$AN$1,E27=$AM$1,E27=$AN$1,E28=$AM$1,E28=$AN$1,E29=$AM$1,E29=$AN$1),0,1)))</f>
        <v>0</v>
      </c>
      <c r="AQ25" s="3">
        <f>IF($A25&gt;='1125way_Regular Symbol(2wild)'!H$16,"",IF(F25=0,"",IF(OR(F25=$AM$1,F25=$AN$1,F26=$AM$1,F26=$AN$1,F27=$AM$1,F27=$AN$1,F28=$AM$1,F28=$AN$1,F29=$AM$1,F29=$AN$1),0,1)))</f>
        <v>1</v>
      </c>
      <c r="AS25" s="344">
        <f>IF($A25&gt;='1125way_Regular Symbol(2wild)'!D$16,"",IF(B25=0,"",IF(OR(B25=$AM$1,B25=$AT$1,B26=$AM$1,B26=$AT$1,B27=$AM$1,B27=$AT$1),0,1)))</f>
        <v>1</v>
      </c>
      <c r="AT25" s="344">
        <f>IF($A25&gt;='1125way_Regular Symbol(2wild)'!E$16,"",IF(C25=0,"",IF(OR(C25=$AM$1,C25=$AT$1,C26=$AM$1,C26=$AT$1,C27=$AM$1,C27=$AT$1),0,1)))</f>
        <v>1</v>
      </c>
      <c r="AU25" s="3">
        <f>IF($A25&gt;='1125way_Regular Symbol(2wild)'!F$16,"",IF(D25=0,"",IF(OR(D25=$AM$1,D25=$AT$1,D26=$AM$1,D26=$AT$1,D27=$AM$1,D27=$AT$1,D28=$AM$1,D28=$AT$1,D29=$AM$1,D29=$AT$1),0,1)))</f>
        <v>1</v>
      </c>
      <c r="AV25" s="3">
        <f>IF($A25&gt;='1125way_Regular Symbol(2wild)'!G$16,"",IF(E25=0,"",IF(OR(E25=$AM$1,E25=$AT$1,E26=$AM$1,E26=$AT$1,E27=$AM$1,E27=$AT$1,E28=$AM$1,E28=$AT$1,E29=$AM$1,E29=$AT$1),0,1)))</f>
        <v>1</v>
      </c>
      <c r="AW25" s="3">
        <f>IF($A25&gt;='1125way_Regular Symbol(2wild)'!H$16,"",IF(F25=0,"",IF(OR(F25=$AM$1,F25=$AT$1,F26=$AM$1,F26=$AT$1,F27=$AM$1,F27=$AT$1,F28=$AM$1,F28=$AT$1,F29=$AM$1,F29=$AT$1),0,1)))</f>
        <v>1</v>
      </c>
      <c r="AY25" s="344">
        <f>IF($A25&gt;='1125way_Regular Symbol(2wild)'!D$16,"",IF(B25=0,"",IF(OR(B25=$AM$1,B25=$AZ$1,B26=$AM$1,B26=$AZ$1,B27=$AM$1,B27=$AZ$1),0,1)))</f>
        <v>1</v>
      </c>
      <c r="AZ25" s="344">
        <f>IF($A25&gt;='1125way_Regular Symbol(2wild)'!E$16,"",IF(C25=0,"",IF(OR(C25=$AM$1,C25=$AZ$1,C26=$AM$1,C26=$AZ$1,C27=$AM$1,C27=$AZ$1),0,1)))</f>
        <v>1</v>
      </c>
      <c r="BA25" s="3">
        <f>IF($A25&gt;='1125way_Regular Symbol(2wild)'!F$16,"",IF(D25=0,"",IF(OR(D25=$AM$1,D25=$AZ$1,D26=$AM$1,D26=$AZ$1,D27=$AM$1,D27=$AZ$1,D28=$AM$1,D28=$AZ$1,D29=$AM$1,D29=$AZ$1),0,1)))</f>
        <v>0</v>
      </c>
      <c r="BB25" s="3">
        <f>IF($A25&gt;='1125way_Regular Symbol(2wild)'!G$16,"",IF(E25=0,"",IF(OR(E25=$AM$1,E25=$AZ$1,E26=$AM$1,E26=$AZ$1,E27=$AM$1,E27=$AZ$1,E28=$AM$1,E28=$AZ$1,E29=$AM$1,E29=$AZ$1),0,1)))</f>
        <v>1</v>
      </c>
      <c r="BC25" s="3">
        <f>IF($A25&gt;='1125way_Regular Symbol(2wild)'!H$16,"",IF(F25=0,"",IF(OR(F25=$AM$1,F25=$AZ$1,F26=$AM$1,F26=$AZ$1,F27=$AM$1,F27=$AZ$1,F28=$AM$1,F28=$AZ$1,F29=$AM$1,F29=$AZ$1),0,1)))</f>
        <v>1</v>
      </c>
      <c r="BE25" s="344">
        <f>IF($A25&gt;='576way_Regular Symbol(2wild)'!D$16,"",IF(B25=0,"",IF(OR(B25=$AM$1,B25=$BF$1,B26=$AM$1,B26=$BF$1,B27=$AM$1,B27=$BF$1),0,1)))</f>
        <v>1</v>
      </c>
      <c r="BF25" s="344">
        <f>IF($A25&gt;='576way_Regular Symbol(2wild)'!E$16,"",IF(C25=0,"",IF(OR(C25=$AM$1,C25=$BF$1,C26=$AM$1,C26=$BF$1,C27=$AM$1,C27=$BF$1),0,1)))</f>
        <v>1</v>
      </c>
      <c r="BG25" s="3">
        <f>IF($A25&gt;='576way_Regular Symbol(2wild)'!F$16,"",IF(D25=0,"",IF(OR(D25=$AM$1,D25=$BF$1,D26=$AM$1,D26=$BF$1,D27=$AM$1,D27=$BF$1,D28=$AM$1,D28=$BF$1,D29=$AM$1,D29=$BF$1),0,1)))</f>
        <v>1</v>
      </c>
      <c r="BH25" s="3">
        <f>IF($A25&gt;='576way_Regular Symbol(2wild)'!G$16,"",IF(E25=0,"",IF(OR(E25=$AM$1,E25=$BF$1,E26=$AM$1,E26=$BF$1,E27=$AM$1,E27=$BF$1,E28=$AM$1,E28=$BF$1,E29=$AM$1,E29=$BF$1),0,1)))</f>
        <v>1</v>
      </c>
      <c r="BI25" s="3">
        <f>IF($A25&gt;='576way_Regular Symbol(2wild)'!H$16,"",IF(F25=0,"",IF(OR(F25=$AM$1,F25=$BF$1,F26=$AM$1,F26=$BF$1,F27=$AM$1,F27=$BF$1,F28=$AM$1,F28=$BF$1,F29=$AM$1,F29=$BF$1),0,1)))</f>
        <v>1</v>
      </c>
      <c r="BK25" s="344">
        <f>IF($A25&gt;='576way_Regular Symbol(2wild)'!D$16,"",IF(B25=0,"",IF(OR(B25=$AM$1,B25=$BL$1,B26=$AM$1,B26=$BL$1,B27=$AM$1,B27=$BL$1),0,1)))</f>
        <v>1</v>
      </c>
      <c r="BL25" s="344">
        <f>IF($A25&gt;='576way_Regular Symbol(2wild)'!E$16,"",IF(C25=0,"",IF(OR(C25=$AM$1,C25=$BL$1,C26=$AM$1,C26=$BL$1,C27=$AM$1,C27=$BL$1),0,1)))</f>
        <v>1</v>
      </c>
      <c r="BM25" s="3">
        <f>IF($A25&gt;='576way_Regular Symbol(2wild)'!F$16,"",IF(D25=0,"",IF(OR(D25=$AM$1,D25=$BL$1,D26=$AM$1,D26=$BL$1,D27=$AM$1,D27=$BL$1,D28=$AM$1,D28=$BL$1),0,1)))</f>
        <v>1</v>
      </c>
      <c r="BN25" s="3">
        <f>IF($A25&gt;='576way_Regular Symbol(2wild)'!G$16,"",IF(E25=0,"",IF(OR(E25=$AM$1,E25=$BL$1,E26=$AM$1,E26=$BL$1,E27=$AM$1,E27=$BL$1,E28=$AM$1,E28=$BL$1),0,1)))</f>
        <v>1</v>
      </c>
      <c r="BO25" s="3">
        <f>IF($A25&gt;='576way_Regular Symbol(2wild)'!H$16,"",IF(F25=0,"",IF(OR(F25=$AM$1,F25=$BL$1,F26=$AM$1,F26=$BL$1,F27=$AM$1,F27=$BL$1,F28=$AM$1,F28=$BL$1),0,1)))</f>
        <v>1</v>
      </c>
      <c r="BQ25" s="3">
        <f>IF($A25&gt;='1125way_Regular Symbol(2wild)'!D$16,"",IF(B25=0,"",IF(OR(B25=$BQ$1,B25=$BR$1,B26=$BQ$1,B26=$BR$1,B27=$BQ$1,B27=$BR$1),0,1)))</f>
        <v>1</v>
      </c>
      <c r="BR25" s="3">
        <f>IF($A25&gt;='1125way_Regular Symbol(2wild)'!E$16,"",IF(C25=0,"",IF(OR(C25=$BQ$1,C25=$BR$1,C26=$BQ$1,C26=$BR$1,C27=$BQ$1,C27=$BR$1),0,1)))</f>
        <v>1</v>
      </c>
      <c r="BS25" s="3">
        <f>IF($A25&gt;='1125way_Regular Symbol(2wild)'!F$16,"",IF(D25=0,"",IF(OR(D25=$BQ$1,D25=$BR$1,D26=$BQ$1,D26=$BR$1,D27=$BQ$1,D27=$BR$1,D28=$BQ$1,D28=$BR$1,D29=$BQ$1,D29=$BR$1),0,1)))</f>
        <v>1</v>
      </c>
      <c r="BT25" s="3">
        <f>IF($A25&gt;='1125way_Regular Symbol(2wild)'!G$16,"",IF(E25=0,"",IF(OR(E25=$BQ$1,E25=$BR$1,E26=$BQ$1,E26=$BR$1,E27=$BQ$1,E27=$BR$1,E28=$BQ$1,E28=$BR$1,E29=$BQ$1,E29=$BR$1),0,1)))</f>
        <v>1</v>
      </c>
      <c r="BU25" s="3">
        <f>IF($A25&gt;='1125way_Regular Symbol(2wild)'!H$16,"",IF(F25=0,"",IF(OR(F25=$BQ$1,F25=$BR$1,F26=$BQ$1,F26=$BR$1,F27=$BQ$1,F27=$BR$1,F28=$BQ$1,F28=$BR$1,F29=$BQ$1,F29=$BR$1),0,1)))</f>
        <v>1</v>
      </c>
      <c r="BW25" s="3">
        <f>IF($A25&gt;='1125way_Regular Symbol(2wild)'!D$16,"",IF(B25=0,"",IF(OR(B25=$BW$1,B26=$BW$1,B27=$BW$1,B25=$BX$1,B26=$BX$1,B27=$BX$1),0,1)))</f>
        <v>1</v>
      </c>
      <c r="BX25" s="3">
        <f>IF($A25&gt;='1125way_Regular Symbol(2wild)'!E$16,"",IF(C25=0,"",IF(OR(C25=$BW$1,C26=$BW$1,C27=$BW$1,C25=$BX$1,C26=$BX$1,C27=$BX$1),0,1)))</f>
        <v>1</v>
      </c>
      <c r="BY25" s="3">
        <f>IF($A25&gt;='1125way_Regular Symbol(2wild)'!F$16,"",IF(D25=0,"",IF(OR(D25=$BW$1,D26=$BW$1,D27=$BW$1,D25=$BX$1,D26=$BX$1,D27=$BX$1,D28=$BW$1,D28=$BX$1,D29=$BW$1,D29=$BX$1),0,1)))</f>
        <v>1</v>
      </c>
      <c r="BZ25" s="3">
        <f>IF($A25&gt;='1125way_Regular Symbol(2wild)'!G$16,"",IF(E25=0,"",IF(OR(E25=$BW$1,E26=$BW$1,E27=$BW$1,E25=$BX$1,E26=$BX$1,E27=$BX$1,E28=$BW$1,E28=$BX$1,E29=$BW$1,E29=$BX$1),0,1)))</f>
        <v>0</v>
      </c>
      <c r="CA25" s="3">
        <f>IF($A25&gt;='1125way_Regular Symbol(2wild)'!H$16,"",IF(F25=0,"",IF(OR(F25=$BW$1,F26=$BW$1,F27=$BW$1,F25=$BX$1,F26=$BX$1,F27=$BX$1,F28=$BW$1,F28=$BX$1,F29=$BW$1,F29=$BX$1),0,1)))</f>
        <v>0</v>
      </c>
      <c r="CC25" s="3">
        <f>IF($A25&gt;='1125way_Regular Symbol(2wild)'!D$16,"",IF(B25=0,"",IF(OR(B25=$BW$1,B26=$BW$1,B27=$BW$1,B25=$CD$1,B26=$CD$1,B27=$CD$1),0,1)))</f>
        <v>0</v>
      </c>
      <c r="CD25" s="3">
        <f>IF($A25&gt;='1125way_Regular Symbol(2wild)'!E$16,"",IF(C25=0,"",IF(OR(C25=$BW$1,C26=$BW$1,C27=$BW$1,C25=$CD$1,C26=$CD$1,C27=$CD$1),0,1)))</f>
        <v>1</v>
      </c>
      <c r="CE25" s="3">
        <f>IF($A25&gt;='1125way_Regular Symbol(2wild)'!F$16,"",IF(D25=0,"",IF(OR(D25=$BW$1,D26=$BW$1,D27=$BW$1,D25=$CD$1,D26=$CD$1,D27=$CD$1,D28=$BW$1,D28=$CD$1,D29=$BW$1,D29=$CD$1),0,1)))</f>
        <v>1</v>
      </c>
      <c r="CF25" s="3">
        <f>IF($A25&gt;='1125way_Regular Symbol(2wild)'!G$16,"",IF(E25=0,"",IF(OR(E25=$BW$1,E26=$BW$1,E27=$BW$1,E25=$CD$1,E26=$CD$1,E27=$CD$1,E28=$BW$1,E28=$CD$1,E29=$BW$1,E29=$CD$1),0,1)))</f>
        <v>0</v>
      </c>
      <c r="CG25" s="3">
        <f>IF($A25&gt;='1125way_Regular Symbol(2wild)'!H$16,"",IF(F25=0,"",IF(OR(F25=$BW$1,F26=$BW$1,F27=$BW$1,F25=$CD$1,F26=$CD$1,F27=$CD$1,F28=$BW$1,F28=$CD$1,F29=$BW$1,F29=$CD$1),0,1)))</f>
        <v>1</v>
      </c>
      <c r="CI25" s="3">
        <f>IF($A25&gt;='1125way_Regular Symbol(2wild)'!D$16,"",IF(B25=0,"",IF(OR(B25=$BW$1,B26=$BW$1,B27=$BW$1,B25=$CJ$1,B26=$CJ$1,B27=$CJ$1),0,1)))</f>
        <v>1</v>
      </c>
      <c r="CJ25" s="3">
        <f>IF($A25&gt;='1125way_Regular Symbol(2wild)'!E$16,"",IF(C25=0,"",IF(OR(C25=$BW$1,C26=$BW$1,C27=$BW$1,C25=$CJ$1,C26=$CJ$1,C27=$CJ$1),0,1)))</f>
        <v>1</v>
      </c>
      <c r="CK25" s="3">
        <f>IF($A25&gt;='1125way_Regular Symbol(2wild)'!F$16,"",IF(D25=0,"",IF(OR(D25=$BW$1,D26=$BW$1,D27=$BW$1,D25=$CJ$1,D26=$CJ$1,D27=$CJ$1,D28=$BW$1,D28=$CJ$1,D29=$BW$1,D29=$CJ$1),0,1)))</f>
        <v>0</v>
      </c>
      <c r="CL25" s="3">
        <f>IF($A25&gt;='1125way_Regular Symbol(2wild)'!G$16,"",IF(E25=0,"",IF(OR(E25=$BW$1,E26=$BW$1,E27=$BW$1,E25=$CJ$1,E26=$CJ$1,E27=$CJ$1,E28=$BW$1,E28=$CJ$1,E29=$BW$1,E29=$CJ$1),0,1)))</f>
        <v>1</v>
      </c>
      <c r="CM25" s="3">
        <f>IF($A25&gt;='1125way_Regular Symbol(2wild)'!H$16,"",IF(F25=0,"",IF(OR(F25=$BW$1,F26=$BW$1,F27=$BW$1,F25=$CJ$1,F26=$CJ$1,F27=$CJ$1,F28=$BW$1,F28=$CJ$1,F29=$BW$1,F29=$CJ$1),0,1)))</f>
        <v>0</v>
      </c>
      <c r="CO25" s="3">
        <f>IF($A25&gt;='1125way_Regular Symbol(2wild)'!D$16,"",IF(B25=0,"",IF(OR(B25=$BW$1,B26=$BW$1,B27=$BW$1,B25=$CP$1,B26=$CP$1,B27=$CP$1),0,1)))</f>
        <v>1</v>
      </c>
      <c r="CP25" s="3">
        <f>IF($A25&gt;='1125way_Regular Symbol(2wild)'!E$16,"",IF(C25=0,"",IF(OR(C25=$BW$1,C26=$BW$1,C27=$BW$1,C25=$CP$1,C26=$CP$1,C27=$CP$1),0,1)))</f>
        <v>1</v>
      </c>
      <c r="CQ25" s="3">
        <f>IF($A25&gt;='1125way_Regular Symbol(2wild)'!F$16,"",IF(D25=0,"",IF(OR(D25=$BW$1,D26=$BW$1,D27=$BW$1,D25=$CP$1,D26=$CP$1,D27=$CP$1,D28=$BW$1,D28=$CP$1,D29=$BW$1,D29=$CP$1),0,1)))</f>
        <v>0</v>
      </c>
      <c r="CR25" s="3">
        <f>IF($A25&gt;='1125way_Regular Symbol(2wild)'!G$16,"",IF(E25=0,"",IF(OR(E25=$BW$1,E26=$BW$1,E27=$BW$1,E25=$CP$1,E26=$CP$1,E27=$CP$1,E28=$BW$1,E28=$CP$1,E29=$BW$1,E29=$CP$1),0,1)))</f>
        <v>1</v>
      </c>
      <c r="CS25" s="3">
        <f>IF($A25&gt;='1125way_Regular Symbol(2wild)'!H$16,"",IF(F25=0,"",IF(OR(F25=$BW$1,F26=$BW$1,F27=$BW$1,F25=$CP$1,F26=$CP$1,F27=$CP$1,F28=$BW$1,F28=$CP$1,F29=$BW$1,F29=$CP$1),0,1)))</f>
        <v>1</v>
      </c>
      <c r="CU25" s="3">
        <f>IF($A25&gt;='1125way_Regular Symbol(2wild)'!D$16,"",IF(B25=0,"",IF(OR(B25=$BW$1,B26=$BW$1,B27=$BW$1,B25=$CV$1,B26=$CV$1,B27=$CV$1),0,1)))</f>
        <v>1</v>
      </c>
      <c r="CV25" s="3">
        <f>IF($A25&gt;='1125way_Regular Symbol(2wild)'!E$16,"",IF(C25=0,"",IF(OR(C25=$BW$1,C26=$BW$1,C27=$BW$1,C25=$CV$1,C26=$CV$1,C27=$CV$1),0,1)))</f>
        <v>1</v>
      </c>
      <c r="CW25" s="3">
        <f>IF($A25&gt;='1125way_Regular Symbol(2wild)'!F$16,"",IF(D25=0,"",IF(OR(D25=$BW$1,D26=$BW$1,D27=$BW$1,D25=$CV$1,D26=$CV$1,D27=$CV$1,D28=$BW$1,D28=$CV$1,D29=$BW$1,D29=$CV$1),0,1)))</f>
        <v>1</v>
      </c>
      <c r="CX25" s="3">
        <f>IF($A25&gt;='1125way_Regular Symbol(2wild)'!G$16,"",IF(E25=0,"",IF(OR(E25=$BW$1,E26=$BW$1,E27=$BW$1,E25=$CV$1,E26=$CV$1,E27=$CV$1,E28=$BW$1,E28=$CV$1,E29=$BW$1,E29=$CV$1),0,1)))</f>
        <v>1</v>
      </c>
      <c r="CY25" s="3">
        <f>IF($A25&gt;='1125way_Regular Symbol(2wild)'!H$16,"",IF(F25=0,"",IF(OR(F25=$BW$1,F26=$BW$1,F27=$BW$1,F25=$CV$1,F26=$CV$1,F27=$CV$1,F28=$BW$1,F28=$CV$1,F29=$BW$1,F29=$CV$1),0,1)))</f>
        <v>1</v>
      </c>
    </row>
    <row r="26" spans="1:103">
      <c r="A26" s="337">
        <f>IF('243way_Regular Symbol'!L25="","",'243way_Regular Symbol'!L25)</f>
        <v>22</v>
      </c>
      <c r="B26" s="191" t="str">
        <f>IF('576way_Regular Symbol(2wild)'!Q25="",
IF($A26-'576way_Regular Symbol(2wild)'!D$16&gt;='1125way_RegularＸ_W()'!B$2-1,"",VLOOKUP($A26-'243way_Regular Symbol'!D$16,'576way_Regular Symbol(2wild)'!$P$3:$U$99,'1125way_RegularＸ_W()'!B$3+1,FALSE)),
'576way_Regular Symbol(2wild)'!Q25)</f>
        <v>M5</v>
      </c>
      <c r="C26" s="191" t="str">
        <f>IF('576way_Regular Symbol(2wild)'!R25="",
IF($A26-'576way_Regular Symbol(2wild)'!E$16&gt;='1125way_RegularＸ_W()'!C$2-1,"",VLOOKUP($A26-'243way_Regular Symbol'!E$16,'576way_Regular Symbol(2wild)'!$P$3:$U$99,'1125way_RegularＸ_W()'!C$3+1,FALSE)),
'576way_Regular Symbol(2wild)'!R25)</f>
        <v>S1</v>
      </c>
      <c r="D26" s="191" t="str">
        <f>IF('576way_Regular Symbol(2wild)'!S25="",
IF($A26-'576way_Regular Symbol(2wild)'!F$16&gt;='1125way_RegularＸ_W()'!D$2-1,"",VLOOKUP($A26-'243way_Regular Symbol'!F$16,'576way_Regular Symbol(2wild)'!$P$3:$U$99,'1125way_RegularＸ_W()'!D$3+1,FALSE)),
'576way_Regular Symbol(2wild)'!S25)</f>
        <v>M5</v>
      </c>
      <c r="E26" s="191" t="str">
        <f>IF('576way_Regular Symbol(2wild)'!T25="",
IF($A26-'576way_Regular Symbol(2wild)'!G$16&gt;='1125way_RegularＸ_W()'!E$2-1,"",VLOOKUP($A26-'243way_Regular Symbol'!G$16,'576way_Regular Symbol(2wild)'!$P$3:$U$99,'1125way_RegularＸ_W()'!E$3+1,FALSE)),
'576way_Regular Symbol(2wild)'!T25)</f>
        <v>K</v>
      </c>
      <c r="F26" s="191" t="str">
        <f>IF('576way_Regular Symbol(2wild)'!U25="",
IF($A26-'576way_Regular Symbol(2wild)'!H$16&gt;='1125way_RegularＸ_W()'!F$2-1,"",VLOOKUP($A26-'243way_Regular Symbol'!H$16,'576way_Regular Symbol(2wild)'!$P$3:$U$99,'1125way_RegularＸ_W()'!F$3+1,FALSE)),
'576way_Regular Symbol(2wild)'!U25)</f>
        <v>J</v>
      </c>
      <c r="N26" s="363">
        <f t="shared" si="18"/>
        <v>22</v>
      </c>
      <c r="O26" s="344">
        <f>IF($A26&gt;='1125way_Regular Symbol(2wild)'!D$16,"",IF(B26="","",IF(OR(B26=$O$1,B26=$P$1,B27=$O$1,B27=$P$1,B28=$O$1,B28=$P$1),0,1)))</f>
        <v>0</v>
      </c>
      <c r="P26" s="344">
        <f>IF($A26&gt;='1125way_Regular Symbol(2wild)'!E$16,"",IF(C26="","",IF(OR(C26=$O$1,C26=$P$1,C27=$O$1,C27=$P$1,C28=$O$1,C28=$P$1),0,1)))</f>
        <v>0</v>
      </c>
      <c r="Q26" s="344">
        <f>IF($A26&gt;='1125way_Regular Symbol(2wild)'!F$16,"",IF(D26="","",IF(OR(D26=$O$1,D26=$P$1,D27=$O$1,D27=$P$1,D28=$O$1,D28=$P$1,D29=$O$1,D29=$P$1,D30=$O$1,D30=$P$1),0,1)))</f>
        <v>0</v>
      </c>
      <c r="R26" s="344">
        <f>IF($A26&gt;='1125way_Regular Symbol(2wild)'!G$16,"",IF(E26="","",IF(OR(E26=$O$1,E26=$P$1,E27=$O$1,E27=$P$1,E28=$O$1,E28=$P$1,E29=$O$1,E29=$P$1,E30=$O$1,E30=$P$1),0,1)))</f>
        <v>1</v>
      </c>
      <c r="S26" s="344">
        <f>IF($A26&gt;='1125way_Regular Symbol(2wild)'!H$16,"",IF(F26="","",IF(OR(F26=$O$1,F26=$P$1,F27=$O$1,F27=$P$1,F28=$O$1,F28=$P$1,F29=$O$1,F29=$P$1,F30=$O$1,F30=$P$1),0,1)))</f>
        <v>1</v>
      </c>
      <c r="U26" s="344">
        <f>IF($A26&gt;='1125way_Regular Symbol(2wild)'!D$16,"",IF(B26=0,"",IF(OR(B26=$U$1,B26=$V$1,B27=$U$1,B27=$V$1,B28=$U$1,B28=$V$1),0,1)))</f>
        <v>1</v>
      </c>
      <c r="V26" s="344">
        <f>IF($A26&gt;='1125way_Regular Symbol(2wild)'!E$16,"",IF(C26=0,"",IF(OR(C26=$U$1,C26=$V$1,C27=$U$1,C27=$V$1,C28=$U$1,C28=$V$1),0,1)))</f>
        <v>1</v>
      </c>
      <c r="W26" s="3">
        <f>IF($A26&gt;='1125way_Regular Symbol(2wild)'!F$16,"",IF(D26=0,"",IF(OR(D26=$U$1,D26=$V$1,D27=$U$1,D27=$V$1,D28=$U$1,D28=$V$1,D29=$U$1,D29=$V$1,D30=$U$1,D30=$V$1),0,1)))</f>
        <v>1</v>
      </c>
      <c r="X26" s="3">
        <f>IF($A26&gt;='1125way_Regular Symbol(2wild)'!G$16,"",IF(E26=0,"",IF(OR(E26=$U$1,E26=$V$1,E27=$U$1,E27=$V$1,E28=$U$1,E28=$V$1,E29=$U$1,E29=$V$1,E30=$U$1,E30=$V$1),0,1)))</f>
        <v>0</v>
      </c>
      <c r="Y26" s="3">
        <f>IF($A26&gt;='1125way_Regular Symbol(2wild)'!H$16,"",IF(F26=0,"",IF(OR(F26=$U$1,F26=$V$1,F27=$U$1,F27=$V$1,F28=$U$1,F28=$V$1,F29=$U$1,F29=$V$1,F30=$U$1,F30=$V$1),0,1)))</f>
        <v>1</v>
      </c>
      <c r="AA26" s="344">
        <f>IF($A26&gt;='1125way_Regular Symbol(2wild)'!D$16,"",IF(B26=0,"",IF(OR(B26=$AA$1,B26=$AB$1,B27=$AA$1,B27=$AB$1,B28=$AA$1,,B28=$AB$1),0,1)))</f>
        <v>1</v>
      </c>
      <c r="AB26" s="344">
        <f>IF($A26&gt;='1125way_Regular Symbol(2wild)'!E$16,"",IF(C26=0,"",IF(OR(C26=$AA$1,C26=$AB$1,C27=$AA$1,C27=$AB$1,C28=$AA$1,,C28=$AB$1),0,1)))</f>
        <v>1</v>
      </c>
      <c r="AC26" s="3">
        <f>IF($A26&gt;='1125way_Regular Symbol(2wild)'!F$16,"",IF(D26=0,"",IF(OR(D26=$AA$1,D26=$AB$1,D27=$AA$1,D27=$AB$1,D28=$AA$1,D28=$AB$1,D29=$AA$1,D29=$AB$1,D30=$AA$1,D30=$AB$1),0,1)))</f>
        <v>1</v>
      </c>
      <c r="AD26" s="3">
        <f>IF($A26&gt;='1125way_Regular Symbol(2wild)'!G$16,"",IF(E26=0,"",IF(OR(E26=$AA$1,E26=$AB$1,E27=$AA$1,E27=$AB$1,E28=$AA$1,E28=$AB$1,E29=$AA$1,E29=$AB$1,E30=$AA$1,E30=$AB$1),0,1)))</f>
        <v>1</v>
      </c>
      <c r="AE26" s="3">
        <f>IF($A26&gt;='1125way_Regular Symbol(2wild)'!H$16,"",IF(F26=0,"",IF(OR(F26=$AA$1,F26=$AB$1,F27=$AA$1,F27=$AB$1,F28=$AA$1,F28=$AB$1,F29=$AA$1,F29=$AB$1,F30=$AA$1,F30=$AB$1),0,1)))</f>
        <v>1</v>
      </c>
      <c r="AG26" s="344">
        <f>IF($A26&gt;='1125way_Regular Symbol(2wild)'!D$16,"",IF(B26=0,"",IF(OR(B26=$AG$1,B26=$AH$1,B27=$AG$1,B27=$AH$1,B28=$AG$1,B28=$AH$1),0,1)))</f>
        <v>1</v>
      </c>
      <c r="AH26" s="344">
        <f>IF($A26&gt;='1125way_Regular Symbol(2wild)'!E$16,"",IF(C26=0,"",IF(OR(C26=$AG$1,C26=$AH$1,C27=$AG$1,C27=$AH$1,C28=$AG$1,C28=$AH$1),0,1)))</f>
        <v>1</v>
      </c>
      <c r="AI26" s="3">
        <f>IF($A26&gt;='1125way_Regular Symbol(2wild)'!F$16,"",IF(D26=0,"",IF(OR(D26=$AG$1,D26=$AH$1,D27=$AG$1,D27=$AH$1,D28=$AG$1,D28=$AH$1,D29=$AG$1,D29=$AH$1,D30=$AG$1,D30=$AH$1),0,1)))</f>
        <v>1</v>
      </c>
      <c r="AJ26" s="3">
        <f>IF($A26&gt;='1125way_Regular Symbol(2wild)'!G$16,"",IF(E26=0,"",IF(OR(E26=$AG$1,E26=$AH$1,E27=$AG$1,E27=$AH$1,E28=$AG$1,E28=$AH$1,E29=$AG$1,E29=$AH$1,E30=$AG$1,E30=$AH$1),0,1)))</f>
        <v>1</v>
      </c>
      <c r="AK26" s="3">
        <f>IF($A26&gt;='1125way_Regular Symbol(2wild)'!H$16,"",IF(F26=0,"",IF(OR(F26=$AG$1,F26=$AH$1,F27=$AG$1,F27=$AH$1,F28=$AG$1,F28=$AH$1,F29=$AG$1,F29=$AH$1,F30=$AG$1,F30=$AH$1),0,1)))</f>
        <v>1</v>
      </c>
      <c r="AM26" s="344">
        <f>IF($A26&gt;='1125way_Regular Symbol(2wild)'!D$16,"",IF(B26=0,"",IF(OR(B26=$AM$1,B26=$AN$1,B27=$AM$1,B27=$AN$1,B28=$AM$1,B28=$AN$1),0,1)))</f>
        <v>0</v>
      </c>
      <c r="AN26" s="344">
        <f>IF($A26&gt;='1125way_Regular Symbol(2wild)'!E$16,"",IF(C26=0,"",IF(OR(C26=$AM$1,C26=$AN$1,C27=$AM$1,C27=$AN$1,C28=$AM$1,C28=$AN$1),0,1)))</f>
        <v>1</v>
      </c>
      <c r="AO26" s="3">
        <f>IF($A26&gt;='1125way_Regular Symbol(2wild)'!F$16,"",IF(D26=0,"",IF(OR(D26=$AM$1,D26=$AN$1,D27=$AM$1,D27=$AN$1,D28=$AM$1,D28=$AN$1,D29=$AM$1,D29=$AN$1,D30=$AM$1,D30=$AN$1),0,1)))</f>
        <v>0</v>
      </c>
      <c r="AP26" s="3">
        <f>IF($A26&gt;='1125way_Regular Symbol(2wild)'!G$16,"",IF(E26=0,"",IF(OR(E26=$AM$1,E26=$AN$1,E27=$AM$1,E27=$AN$1,E28=$AM$1,E28=$AN$1,E29=$AM$1,E29=$AN$1,E30=$AM$1,E30=$AN$1),0,1)))</f>
        <v>0</v>
      </c>
      <c r="AQ26" s="3">
        <f>IF($A26&gt;='1125way_Regular Symbol(2wild)'!H$16,"",IF(F26=0,"",IF(OR(F26=$AM$1,F26=$AN$1,F27=$AM$1,F27=$AN$1,F28=$AM$1,F28=$AN$1,F29=$AM$1,F29=$AN$1,F30=$AM$1,F30=$AN$1),0,1)))</f>
        <v>1</v>
      </c>
      <c r="AS26" s="344">
        <f>IF($A26&gt;='1125way_Regular Symbol(2wild)'!D$16,"",IF(B26=0,"",IF(OR(B26=$AM$1,B26=$AT$1,B27=$AM$1,B27=$AT$1,B28=$AM$1,B28=$AT$1),0,1)))</f>
        <v>1</v>
      </c>
      <c r="AT26" s="344">
        <f>IF($A26&gt;='1125way_Regular Symbol(2wild)'!E$16,"",IF(C26=0,"",IF(OR(C26=$AM$1,C26=$AT$1,C27=$AM$1,C27=$AT$1,C28=$AM$1,C28=$AT$1),0,1)))</f>
        <v>1</v>
      </c>
      <c r="AU26" s="3">
        <f>IF($A26&gt;='1125way_Regular Symbol(2wild)'!F$16,"",IF(D26=0,"",IF(OR(D26=$AM$1,D26=$AT$1,D27=$AM$1,D27=$AT$1,D28=$AM$1,D28=$AT$1,D29=$AM$1,D29=$AT$1,D30=$AM$1,D30=$AT$1),0,1)))</f>
        <v>1</v>
      </c>
      <c r="AV26" s="3">
        <f>IF($A26&gt;='1125way_Regular Symbol(2wild)'!G$16,"",IF(E26=0,"",IF(OR(E26=$AM$1,E26=$AT$1,E27=$AM$1,E27=$AT$1,E28=$AM$1,E28=$AT$1,E29=$AM$1,E29=$AT$1,E30=$AM$1,E30=$AT$1),0,1)))</f>
        <v>1</v>
      </c>
      <c r="AW26" s="3">
        <f>IF($A26&gt;='1125way_Regular Symbol(2wild)'!H$16,"",IF(F26=0,"",IF(OR(F26=$AM$1,F26=$AT$1,F27=$AM$1,F27=$AT$1,F28=$AM$1,F28=$AT$1,F29=$AM$1,F29=$AT$1,F30=$AM$1,F30=$AT$1),0,1)))</f>
        <v>1</v>
      </c>
      <c r="AY26" s="344">
        <f>IF($A26&gt;='1125way_Regular Symbol(2wild)'!D$16,"",IF(B26=0,"",IF(OR(B26=$AM$1,B26=$AZ$1,B27=$AM$1,B27=$AZ$1,B28=$AM$1,B28=$AZ$1),0,1)))</f>
        <v>1</v>
      </c>
      <c r="AZ26" s="344">
        <f>IF($A26&gt;='1125way_Regular Symbol(2wild)'!E$16,"",IF(C26=0,"",IF(OR(C26=$AM$1,C26=$AZ$1,C27=$AM$1,C27=$AZ$1,C28=$AM$1,C28=$AZ$1),0,1)))</f>
        <v>1</v>
      </c>
      <c r="BA26" s="3">
        <f>IF($A26&gt;='1125way_Regular Symbol(2wild)'!F$16,"",IF(D26=0,"",IF(OR(D26=$AM$1,D26=$AZ$1,D27=$AM$1,D27=$AZ$1,D28=$AM$1,D28=$AZ$1,D29=$AM$1,D29=$AZ$1,D30=$AM$1,D30=$AZ$1),0,1)))</f>
        <v>1</v>
      </c>
      <c r="BB26" s="3">
        <f>IF($A26&gt;='1125way_Regular Symbol(2wild)'!G$16,"",IF(E26=0,"",IF(OR(E26=$AM$1,E26=$AZ$1,E27=$AM$1,E27=$AZ$1,E28=$AM$1,E28=$AZ$1,E29=$AM$1,E29=$AZ$1,E30=$AM$1,E30=$AZ$1),0,1)))</f>
        <v>1</v>
      </c>
      <c r="BC26" s="3">
        <f>IF($A26&gt;='1125way_Regular Symbol(2wild)'!H$16,"",IF(F26=0,"",IF(OR(F26=$AM$1,F26=$AZ$1,F27=$AM$1,F27=$AZ$1,F28=$AM$1,F28=$AZ$1,F29=$AM$1,F29=$AZ$1,F30=$AM$1,F30=$AZ$1),0,1)))</f>
        <v>1</v>
      </c>
      <c r="BE26" s="344">
        <f>IF($A26&gt;='576way_Regular Symbol(2wild)'!D$16,"",IF(B26=0,"",IF(OR(B26=$AM$1,B26=$BF$1,B27=$AM$1,B27=$BF$1,B28=$AM$1,B28=$BF$1),0,1)))</f>
        <v>1</v>
      </c>
      <c r="BF26" s="344">
        <f>IF($A26&gt;='576way_Regular Symbol(2wild)'!E$16,"",IF(C26=0,"",IF(OR(C26=$AM$1,C26=$BF$1,C27=$AM$1,C27=$BF$1,C28=$AM$1,C28=$BF$1),0,1)))</f>
        <v>1</v>
      </c>
      <c r="BG26" s="3">
        <f>IF($A26&gt;='576way_Regular Symbol(2wild)'!F$16,"",IF(D26=0,"",IF(OR(D26=$AM$1,D26=$BF$1,D27=$AM$1,D27=$BF$1,D28=$AM$1,D28=$BF$1,D29=$AM$1,D29=$BF$1,D30=$AM$1,D30=$BF$1),0,1)))</f>
        <v>1</v>
      </c>
      <c r="BH26" s="3">
        <f>IF($A26&gt;='576way_Regular Symbol(2wild)'!G$16,"",IF(E26=0,"",IF(OR(E26=$AM$1,E26=$BF$1,E27=$AM$1,E27=$BF$1,E28=$AM$1,E28=$BF$1,E29=$AM$1,E29=$BF$1,E30=$AM$1,E30=$BF$1),0,1)))</f>
        <v>1</v>
      </c>
      <c r="BI26" s="3">
        <f>IF($A26&gt;='576way_Regular Symbol(2wild)'!H$16,"",IF(F26=0,"",IF(OR(F26=$AM$1,F26=$BF$1,F27=$AM$1,F27=$BF$1,F28=$AM$1,F28=$BF$1,F29=$AM$1,F29=$BF$1,F30=$AM$1,F30=$BF$1),0,1)))</f>
        <v>1</v>
      </c>
      <c r="BK26" s="344">
        <f>IF($A26&gt;='576way_Regular Symbol(2wild)'!D$16,"",IF(B26=0,"",IF(OR(B26=$AM$1,B26=$BL$1,B27=$AM$1,B27=$BL$1,B28=$AM$1,B28=$BL$1),0,1)))</f>
        <v>1</v>
      </c>
      <c r="BL26" s="344">
        <f>IF($A26&gt;='576way_Regular Symbol(2wild)'!E$16,"",IF(C26=0,"",IF(OR(C26=$AM$1,C26=$BL$1,C27=$AM$1,C27=$BL$1,C28=$AM$1,C28=$BL$1),0,1)))</f>
        <v>1</v>
      </c>
      <c r="BM26" s="3">
        <f>IF($A26&gt;='576way_Regular Symbol(2wild)'!F$16,"",IF(D26=0,"",IF(OR(D26=$AM$1,D26=$BL$1,D27=$AM$1,D27=$BL$1,D28=$AM$1,D28=$BL$1,D29=$AM$1,D29=$BL$1),0,1)))</f>
        <v>1</v>
      </c>
      <c r="BN26" s="3">
        <f>IF($A26&gt;='576way_Regular Symbol(2wild)'!G$16,"",IF(E26=0,"",IF(OR(E26=$AM$1,E26=$BL$1,E27=$AM$1,E27=$BL$1,E28=$AM$1,E28=$BL$1,E29=$AM$1,E29=$BL$1),0,1)))</f>
        <v>1</v>
      </c>
      <c r="BO26" s="3">
        <f>IF($A26&gt;='576way_Regular Symbol(2wild)'!H$16,"",IF(F26=0,"",IF(OR(F26=$AM$1,F26=$BL$1,F27=$AM$1,F27=$BL$1,F28=$AM$1,F28=$BL$1,F29=$AM$1,F29=$BL$1),0,1)))</f>
        <v>1</v>
      </c>
      <c r="BQ26" s="3">
        <f>IF($A26&gt;='1125way_Regular Symbol(2wild)'!D$16,"",IF(B26=0,"",IF(OR(B26=$BQ$1,B26=$BR$1,B27=$BQ$1,B27=$BR$1,B28=$BQ$1,B28=$BR$1),0,1)))</f>
        <v>1</v>
      </c>
      <c r="BR26" s="3">
        <f>IF($A26&gt;='1125way_Regular Symbol(2wild)'!E$16,"",IF(C26=0,"",IF(OR(C26=$BQ$1,C26=$BR$1,C27=$BQ$1,C27=$BR$1,C28=$BQ$1,C28=$BR$1),0,1)))</f>
        <v>1</v>
      </c>
      <c r="BS26" s="3">
        <f>IF($A26&gt;='1125way_Regular Symbol(2wild)'!F$16,"",IF(D26=0,"",IF(OR(D26=$BQ$1,D26=$BR$1,D27=$BQ$1,D27=$BR$1,D28=$BQ$1,D28=$BR$1,D29=$BQ$1,D29=$BR$1,D30=$BQ$1,D30=$BR$1),0,1)))</f>
        <v>1</v>
      </c>
      <c r="BT26" s="3">
        <f>IF($A26&gt;='1125way_Regular Symbol(2wild)'!G$16,"",IF(E26=0,"",IF(OR(E26=$BQ$1,E26=$BR$1,E27=$BQ$1,E27=$BR$1,E28=$BQ$1,E28=$BR$1,E29=$BQ$1,E29=$BR$1,E30=$BQ$1,E30=$BR$1),0,1)))</f>
        <v>1</v>
      </c>
      <c r="BU26" s="3">
        <f>IF($A26&gt;='1125way_Regular Symbol(2wild)'!H$16,"",IF(F26=0,"",IF(OR(F26=$BQ$1,F26=$BR$1,F27=$BQ$1,F27=$BR$1,F28=$BQ$1,F28=$BR$1,F29=$BQ$1,F29=$BR$1,F30=$BQ$1,F30=$BR$1),0,1)))</f>
        <v>1</v>
      </c>
      <c r="BW26" s="3">
        <f>IF($A26&gt;='1125way_Regular Symbol(2wild)'!D$16,"",IF(B26=0,"",IF(OR(B26=$BW$1,B27=$BW$1,B28=$BW$1,B26=$BX$1,B27=$BX$1,B28=$BX$1),0,1)))</f>
        <v>1</v>
      </c>
      <c r="BX26" s="3">
        <f>IF($A26&gt;='1125way_Regular Symbol(2wild)'!E$16,"",IF(C26=0,"",IF(OR(C26=$BW$1,C27=$BW$1,C28=$BW$1,C26=$BX$1,C27=$BX$1,C28=$BX$1),0,1)))</f>
        <v>1</v>
      </c>
      <c r="BY26" s="3">
        <f>IF($A26&gt;='1125way_Regular Symbol(2wild)'!F$16,"",IF(D26=0,"",IF(OR(D26=$BW$1,D27=$BW$1,D28=$BW$1,D26=$BX$1,D27=$BX$1,D28=$BX$1,D29=$BW$1,D29=$BX$1,D30=$BW$1,D30=$BX$1),0,1)))</f>
        <v>1</v>
      </c>
      <c r="BZ26" s="3">
        <f>IF($A26&gt;='1125way_Regular Symbol(2wild)'!G$16,"",IF(E26=0,"",IF(OR(E26=$BW$1,E27=$BW$1,E28=$BW$1,E26=$BX$1,E27=$BX$1,E28=$BX$1,E29=$BW$1,E29=$BX$1,E30=$BW$1,E30=$BX$1),0,1)))</f>
        <v>0</v>
      </c>
      <c r="CA26" s="3">
        <f>IF($A26&gt;='1125way_Regular Symbol(2wild)'!H$16,"",IF(F26=0,"",IF(OR(F26=$BW$1,F27=$BW$1,F28=$BW$1,F26=$BX$1,F27=$BX$1,F28=$BX$1,F29=$BW$1,F29=$BX$1,F30=$BW$1,F30=$BX$1),0,1)))</f>
        <v>0</v>
      </c>
      <c r="CC26" s="3">
        <f>IF($A26&gt;='1125way_Regular Symbol(2wild)'!D$16,"",IF(B26=0,"",IF(OR(B26=$BW$1,B27=$BW$1,B28=$BW$1,B26=$CD$1,B27=$CD$1,B28=$CD$1),0,1)))</f>
        <v>1</v>
      </c>
      <c r="CD26" s="3">
        <f>IF($A26&gt;='1125way_Regular Symbol(2wild)'!E$16,"",IF(C26=0,"",IF(OR(C26=$BW$1,C27=$BW$1,C28=$BW$1,C26=$CD$1,C27=$CD$1,C28=$CD$1),0,1)))</f>
        <v>1</v>
      </c>
      <c r="CE26" s="3">
        <f>IF($A26&gt;='1125way_Regular Symbol(2wild)'!F$16,"",IF(D26=0,"",IF(OR(D26=$BW$1,D27=$BW$1,D28=$BW$1,D26=$CD$1,D27=$CD$1,D28=$CD$1,D29=$BW$1,D29=$CD$1,D30=$BW$1,D30=$CD$1),0,1)))</f>
        <v>1</v>
      </c>
      <c r="CF26" s="3">
        <f>IF($A26&gt;='1125way_Regular Symbol(2wild)'!G$16,"",IF(E26=0,"",IF(OR(E26=$BW$1,E27=$BW$1,E28=$BW$1,E26=$CD$1,E27=$CD$1,E28=$CD$1,E29=$BW$1,E29=$CD$1,E30=$BW$1,E30=$CD$1),0,1)))</f>
        <v>0</v>
      </c>
      <c r="CG26" s="3">
        <f>IF($A26&gt;='1125way_Regular Symbol(2wild)'!H$16,"",IF(F26=0,"",IF(OR(F26=$BW$1,F27=$BW$1,F28=$BW$1,F26=$CD$1,F27=$CD$1,F28=$CD$1,F29=$BW$1,F29=$CD$1,F30=$BW$1,F30=$CD$1),0,1)))</f>
        <v>1</v>
      </c>
      <c r="CI26" s="3">
        <f>IF($A26&gt;='1125way_Regular Symbol(2wild)'!D$16,"",IF(B26=0,"",IF(OR(B26=$BW$1,B27=$BW$1,B28=$BW$1,B26=$CJ$1,B27=$CJ$1,B28=$CJ$1),0,1)))</f>
        <v>1</v>
      </c>
      <c r="CJ26" s="3">
        <f>IF($A26&gt;='1125way_Regular Symbol(2wild)'!E$16,"",IF(C26=0,"",IF(OR(C26=$BW$1,C27=$BW$1,C28=$BW$1,C26=$CJ$1,C27=$CJ$1,C28=$CJ$1),0,1)))</f>
        <v>0</v>
      </c>
      <c r="CK26" s="3">
        <f>IF($A26&gt;='1125way_Regular Symbol(2wild)'!F$16,"",IF(D26=0,"",IF(OR(D26=$BW$1,D27=$BW$1,D28=$BW$1,D26=$CJ$1,D27=$CJ$1,D28=$CJ$1,D29=$BW$1,D29=$CJ$1,D30=$BW$1,D30=$CJ$1),0,1)))</f>
        <v>0</v>
      </c>
      <c r="CL26" s="3">
        <f>IF($A26&gt;='1125way_Regular Symbol(2wild)'!G$16,"",IF(E26=0,"",IF(OR(E26=$BW$1,E27=$BW$1,E28=$BW$1,E26=$CJ$1,E27=$CJ$1,E28=$CJ$1,E29=$BW$1,E29=$CJ$1,E30=$BW$1,E30=$CJ$1),0,1)))</f>
        <v>1</v>
      </c>
      <c r="CM26" s="3">
        <f>IF($A26&gt;='1125way_Regular Symbol(2wild)'!H$16,"",IF(F26=0,"",IF(OR(F26=$BW$1,F27=$BW$1,F28=$BW$1,F26=$CJ$1,F27=$CJ$1,F28=$CJ$1,F29=$BW$1,F29=$CJ$1,F30=$BW$1,F30=$CJ$1),0,1)))</f>
        <v>0</v>
      </c>
      <c r="CO26" s="3">
        <f>IF($A26&gt;='1125way_Regular Symbol(2wild)'!D$16,"",IF(B26=0,"",IF(OR(B26=$BW$1,B27=$BW$1,B28=$BW$1,B26=$CP$1,B27=$CP$1,B28=$CP$1),0,1)))</f>
        <v>1</v>
      </c>
      <c r="CP26" s="3">
        <f>IF($A26&gt;='1125way_Regular Symbol(2wild)'!E$16,"",IF(C26=0,"",IF(OR(C26=$BW$1,C27=$BW$1,C28=$BW$1,C26=$CP$1,C27=$CP$1,C28=$CP$1),0,1)))</f>
        <v>1</v>
      </c>
      <c r="CQ26" s="3">
        <f>IF($A26&gt;='1125way_Regular Symbol(2wild)'!F$16,"",IF(D26=0,"",IF(OR(D26=$BW$1,D27=$BW$1,D28=$BW$1,D26=$CP$1,D27=$CP$1,D28=$CP$1,D29=$BW$1,D29=$CP$1,D30=$BW$1,D30=$CP$1),0,1)))</f>
        <v>0</v>
      </c>
      <c r="CR26" s="3">
        <f>IF($A26&gt;='1125way_Regular Symbol(2wild)'!G$16,"",IF(E26=0,"",IF(OR(E26=$BW$1,E27=$BW$1,E28=$BW$1,E26=$CP$1,E27=$CP$1,E28=$CP$1,E29=$BW$1,E29=$CP$1,E30=$BW$1,E30=$CP$1),0,1)))</f>
        <v>1</v>
      </c>
      <c r="CS26" s="3">
        <f>IF($A26&gt;='1125way_Regular Symbol(2wild)'!H$16,"",IF(F26=0,"",IF(OR(F26=$BW$1,F27=$BW$1,F28=$BW$1,F26=$CP$1,F27=$CP$1,F28=$CP$1,F29=$BW$1,F29=$CP$1,F30=$BW$1,F30=$CP$1),0,1)))</f>
        <v>1</v>
      </c>
      <c r="CU26" s="3">
        <f>IF($A26&gt;='1125way_Regular Symbol(2wild)'!D$16,"",IF(B26=0,"",IF(OR(B26=$BW$1,B27=$BW$1,B28=$BW$1,B26=$CV$1,B27=$CV$1,B28=$CV$1),0,1)))</f>
        <v>1</v>
      </c>
      <c r="CV26" s="3">
        <f>IF($A26&gt;='1125way_Regular Symbol(2wild)'!E$16,"",IF(C26=0,"",IF(OR(C26=$BW$1,C27=$BW$1,C28=$BW$1,C26=$CV$1,C27=$CV$1,C28=$CV$1),0,1)))</f>
        <v>1</v>
      </c>
      <c r="CW26" s="3">
        <f>IF($A26&gt;='1125way_Regular Symbol(2wild)'!F$16,"",IF(D26=0,"",IF(OR(D26=$BW$1,D27=$BW$1,D28=$BW$1,D26=$CV$1,D27=$CV$1,D28=$CV$1,D29=$BW$1,D29=$CV$1,D30=$BW$1,D30=$CV$1),0,1)))</f>
        <v>1</v>
      </c>
      <c r="CX26" s="3">
        <f>IF($A26&gt;='1125way_Regular Symbol(2wild)'!G$16,"",IF(E26=0,"",IF(OR(E26=$BW$1,E27=$BW$1,E28=$BW$1,E26=$CV$1,E27=$CV$1,E28=$CV$1,E29=$BW$1,E29=$CV$1,E30=$BW$1,E30=$CV$1),0,1)))</f>
        <v>1</v>
      </c>
      <c r="CY26" s="3">
        <f>IF($A26&gt;='1125way_Regular Symbol(2wild)'!H$16,"",IF(F26=0,"",IF(OR(F26=$BW$1,F27=$BW$1,F28=$BW$1,F26=$CV$1,F27=$CV$1,F28=$CV$1,F29=$BW$1,F29=$CV$1,F30=$BW$1,F30=$CV$1),0,1)))</f>
        <v>1</v>
      </c>
    </row>
    <row r="27" spans="1:103">
      <c r="A27" s="337">
        <f>IF('243way_Regular Symbol'!L26="","",'243way_Regular Symbol'!L26)</f>
        <v>23</v>
      </c>
      <c r="B27" s="191" t="str">
        <f>IF('576way_Regular Symbol(2wild)'!Q26="",
IF($A27-'576way_Regular Symbol(2wild)'!D$16&gt;='1125way_RegularＸ_W()'!B$2-1,"",VLOOKUP($A27-'243way_Regular Symbol'!D$16,'576way_Regular Symbol(2wild)'!$P$3:$U$99,'1125way_RegularＸ_W()'!B$3+1,FALSE)),
'576way_Regular Symbol(2wild)'!Q26)</f>
        <v>M5</v>
      </c>
      <c r="C27" s="191" t="str">
        <f>IF('576way_Regular Symbol(2wild)'!R26="",
IF($A27-'576way_Regular Symbol(2wild)'!E$16&gt;='1125way_RegularＸ_W()'!C$2-1,"",VLOOKUP($A27-'243way_Regular Symbol'!E$16,'576way_Regular Symbol(2wild)'!$P$3:$U$99,'1125way_RegularＸ_W()'!C$3+1,FALSE)),
'576way_Regular Symbol(2wild)'!R26)</f>
        <v>M1</v>
      </c>
      <c r="D27" s="191" t="str">
        <f>IF('576way_Regular Symbol(2wild)'!S26="",
IF($A27-'576way_Regular Symbol(2wild)'!F$16&gt;='1125way_RegularＸ_W()'!D$2-1,"",VLOOKUP($A27-'243way_Regular Symbol'!F$16,'576way_Regular Symbol(2wild)'!$P$3:$U$99,'1125way_RegularＸ_W()'!D$3+1,FALSE)),
'576way_Regular Symbol(2wild)'!S26)</f>
        <v>M5</v>
      </c>
      <c r="E27" s="191" t="str">
        <f>IF('576way_Regular Symbol(2wild)'!T26="",
IF($A27-'576way_Regular Symbol(2wild)'!G$16&gt;='1125way_RegularＸ_W()'!E$2-1,"",VLOOKUP($A27-'243way_Regular Symbol'!G$16,'576way_Regular Symbol(2wild)'!$P$3:$U$99,'1125way_RegularＸ_W()'!E$3+1,FALSE)),
'576way_Regular Symbol(2wild)'!T26)</f>
        <v>M5</v>
      </c>
      <c r="F27" s="191" t="str">
        <f>IF('576way_Regular Symbol(2wild)'!U26="",
IF($A27-'576way_Regular Symbol(2wild)'!H$16&gt;='1125way_RegularＸ_W()'!F$2-1,"",VLOOKUP($A27-'243way_Regular Symbol'!H$16,'576way_Regular Symbol(2wild)'!$P$3:$U$99,'1125way_RegularＸ_W()'!F$3+1,FALSE)),
'576way_Regular Symbol(2wild)'!U26)</f>
        <v>K</v>
      </c>
      <c r="N27" s="363">
        <f t="shared" si="18"/>
        <v>23</v>
      </c>
      <c r="O27" s="344">
        <f>IF($A27&gt;='1125way_Regular Symbol(2wild)'!D$16,"",IF(B27="","",IF(OR(B27=$O$1,B27=$P$1,B28=$O$1,B28=$P$1,B29=$O$1,B29=$P$1),0,1)))</f>
        <v>0</v>
      </c>
      <c r="P27" s="344">
        <f>IF($A27&gt;='1125way_Regular Symbol(2wild)'!E$16,"",IF(C27="","",IF(OR(C27=$O$1,C27=$P$1,C28=$O$1,C28=$P$1,C29=$O$1,C29=$P$1),0,1)))</f>
        <v>0</v>
      </c>
      <c r="Q27" s="344">
        <f>IF($A27&gt;='1125way_Regular Symbol(2wild)'!F$16,"",IF(D27="","",IF(OR(D27=$O$1,D27=$P$1,D28=$O$1,D28=$P$1,D29=$O$1,D29=$P$1,D30=$O$1,D30=$P$1,D31=$O$1,D31=$P$1),0,1)))</f>
        <v>0</v>
      </c>
      <c r="R27" s="344">
        <f>IF($A27&gt;='1125way_Regular Symbol(2wild)'!G$16,"",IF(E27="","",IF(OR(E27=$O$1,E27=$P$1,E28=$O$1,E28=$P$1,E29=$O$1,E29=$P$1,E30=$O$1,E30=$P$1,E31=$O$1,E31=$P$1),0,1)))</f>
        <v>1</v>
      </c>
      <c r="S27" s="344">
        <f>IF($A27&gt;='1125way_Regular Symbol(2wild)'!H$16,"",IF(F27="","",IF(OR(F27=$O$1,F27=$P$1,F28=$O$1,F28=$P$1,F29=$O$1,F29=$P$1,F30=$O$1,F30=$P$1,F31=$O$1,F31=$P$1),0,1)))</f>
        <v>1</v>
      </c>
      <c r="U27" s="344">
        <f>IF($A27&gt;='1125way_Regular Symbol(2wild)'!D$16,"",IF(B27=0,"",IF(OR(B27=$U$1,B27=$V$1,B28=$U$1,B28=$V$1,B29=$U$1,B29=$V$1),0,1)))</f>
        <v>1</v>
      </c>
      <c r="V27" s="344">
        <f>IF($A27&gt;='1125way_Regular Symbol(2wild)'!E$16,"",IF(C27=0,"",IF(OR(C27=$U$1,C27=$V$1,C28=$U$1,C28=$V$1,C29=$U$1,C29=$V$1),0,1)))</f>
        <v>1</v>
      </c>
      <c r="W27" s="3">
        <f>IF($A27&gt;='1125way_Regular Symbol(2wild)'!F$16,"",IF(D27=0,"",IF(OR(D27=$U$1,D27=$V$1,D28=$U$1,D28=$V$1,D29=$U$1,D29=$V$1,D30=$U$1,D30=$V$1,D31=$U$1,D31=$V$1),0,1)))</f>
        <v>1</v>
      </c>
      <c r="X27" s="3">
        <f>IF($A27&gt;='1125way_Regular Symbol(2wild)'!G$16,"",IF(E27=0,"",IF(OR(E27=$U$1,E27=$V$1,E28=$U$1,E28=$V$1,E29=$U$1,E29=$V$1,E30=$U$1,E30=$V$1,E31=$U$1,E31=$V$1),0,1)))</f>
        <v>0</v>
      </c>
      <c r="Y27" s="3">
        <f>IF($A27&gt;='1125way_Regular Symbol(2wild)'!H$16,"",IF(F27=0,"",IF(OR(F27=$U$1,F27=$V$1,F28=$U$1,F28=$V$1,F29=$U$1,F29=$V$1,F30=$U$1,F30=$V$1,F31=$U$1,F31=$V$1),0,1)))</f>
        <v>1</v>
      </c>
      <c r="AA27" s="344">
        <f>IF($A27&gt;='1125way_Regular Symbol(2wild)'!D$16,"",IF(B27=0,"",IF(OR(B27=$AA$1,B27=$AB$1,B28=$AA$1,B28=$AB$1,B29=$AA$1,,B29=$AB$1),0,1)))</f>
        <v>1</v>
      </c>
      <c r="AB27" s="344">
        <f>IF($A27&gt;='1125way_Regular Symbol(2wild)'!E$16,"",IF(C27=0,"",IF(OR(C27=$AA$1,C27=$AB$1,C28=$AA$1,C28=$AB$1,C29=$AA$1,,C29=$AB$1),0,1)))</f>
        <v>1</v>
      </c>
      <c r="AC27" s="3">
        <f>IF($A27&gt;='1125way_Regular Symbol(2wild)'!F$16,"",IF(D27=0,"",IF(OR(D27=$AA$1,D27=$AB$1,D28=$AA$1,D28=$AB$1,D29=$AA$1,D29=$AB$1,D30=$AA$1,D30=$AB$1,D31=$AA$1,D31=$AB$1),0,1)))</f>
        <v>1</v>
      </c>
      <c r="AD27" s="3">
        <f>IF($A27&gt;='1125way_Regular Symbol(2wild)'!G$16,"",IF(E27=0,"",IF(OR(E27=$AA$1,E27=$AB$1,E28=$AA$1,E28=$AB$1,E29=$AA$1,E29=$AB$1,E30=$AA$1,E30=$AB$1,E31=$AA$1,E31=$AB$1),0,1)))</f>
        <v>1</v>
      </c>
      <c r="AE27" s="3">
        <f>IF($A27&gt;='1125way_Regular Symbol(2wild)'!H$16,"",IF(F27=0,"",IF(OR(F27=$AA$1,F27=$AB$1,F28=$AA$1,F28=$AB$1,F29=$AA$1,F29=$AB$1,F30=$AA$1,F30=$AB$1,F31=$AA$1,F31=$AB$1),0,1)))</f>
        <v>1</v>
      </c>
      <c r="AG27" s="344">
        <f>IF($A27&gt;='1125way_Regular Symbol(2wild)'!D$16,"",IF(B27=0,"",IF(OR(B27=$AG$1,B27=$AH$1,B28=$AG$1,B28=$AH$1,B29=$AG$1,B29=$AH$1),0,1)))</f>
        <v>1</v>
      </c>
      <c r="AH27" s="344">
        <f>IF($A27&gt;='1125way_Regular Symbol(2wild)'!E$16,"",IF(C27=0,"",IF(OR(C27=$AG$1,C27=$AH$1,C28=$AG$1,C28=$AH$1,C29=$AG$1,C29=$AH$1),0,1)))</f>
        <v>0</v>
      </c>
      <c r="AI27" s="3">
        <f>IF($A27&gt;='1125way_Regular Symbol(2wild)'!F$16,"",IF(D27=0,"",IF(OR(D27=$AG$1,D27=$AH$1,D28=$AG$1,D28=$AH$1,D29=$AG$1,D29=$AH$1,D30=$AG$1,D30=$AH$1,D31=$AG$1,D31=$AH$1),0,1)))</f>
        <v>1</v>
      </c>
      <c r="AJ27" s="3">
        <f>IF($A27&gt;='1125way_Regular Symbol(2wild)'!G$16,"",IF(E27=0,"",IF(OR(E27=$AG$1,E27=$AH$1,E28=$AG$1,E28=$AH$1,E29=$AG$1,E29=$AH$1,E30=$AG$1,E30=$AH$1,E31=$AG$1,E31=$AH$1),0,1)))</f>
        <v>1</v>
      </c>
      <c r="AK27" s="3">
        <f>IF($A27&gt;='1125way_Regular Symbol(2wild)'!H$16,"",IF(F27=0,"",IF(OR(F27=$AG$1,F27=$AH$1,F28=$AG$1,F28=$AH$1,F29=$AG$1,F29=$AH$1,F30=$AG$1,F30=$AH$1,F31=$AG$1,F31=$AH$1),0,1)))</f>
        <v>1</v>
      </c>
      <c r="AM27" s="344">
        <f>IF($A27&gt;='1125way_Regular Symbol(2wild)'!D$16,"",IF(B27=0,"",IF(OR(B27=$AM$1,B27=$AN$1,B28=$AM$1,B28=$AN$1,B29=$AM$1,B29=$AN$1),0,1)))</f>
        <v>0</v>
      </c>
      <c r="AN27" s="344">
        <f>IF($A27&gt;='1125way_Regular Symbol(2wild)'!E$16,"",IF(C27=0,"",IF(OR(C27=$AM$1,C27=$AN$1,C28=$AM$1,C28=$AN$1,C29=$AM$1,C29=$AN$1),0,1)))</f>
        <v>1</v>
      </c>
      <c r="AO27" s="3">
        <f>IF($A27&gt;='1125way_Regular Symbol(2wild)'!F$16,"",IF(D27=0,"",IF(OR(D27=$AM$1,D27=$AN$1,D28=$AM$1,D28=$AN$1,D29=$AM$1,D29=$AN$1,D30=$AM$1,D30=$AN$1,D31=$AM$1,D31=$AN$1),0,1)))</f>
        <v>0</v>
      </c>
      <c r="AP27" s="3">
        <f>IF($A27&gt;='1125way_Regular Symbol(2wild)'!G$16,"",IF(E27=0,"",IF(OR(E27=$AM$1,E27=$AN$1,E28=$AM$1,E28=$AN$1,E29=$AM$1,E29=$AN$1,E30=$AM$1,E30=$AN$1,E31=$AM$1,E31=$AN$1),0,1)))</f>
        <v>0</v>
      </c>
      <c r="AQ27" s="3">
        <f>IF($A27&gt;='1125way_Regular Symbol(2wild)'!H$16,"",IF(F27=0,"",IF(OR(F27=$AM$1,F27=$AN$1,F28=$AM$1,F28=$AN$1,F29=$AM$1,F29=$AN$1,F30=$AM$1,F30=$AN$1,F31=$AM$1,F31=$AN$1),0,1)))</f>
        <v>1</v>
      </c>
      <c r="AS27" s="344">
        <f>IF($A27&gt;='1125way_Regular Symbol(2wild)'!D$16,"",IF(B27=0,"",IF(OR(B27=$AM$1,B27=$AT$1,B28=$AM$1,B28=$AT$1,B29=$AM$1,B29=$AT$1),0,1)))</f>
        <v>1</v>
      </c>
      <c r="AT27" s="344">
        <f>IF($A27&gt;='1125way_Regular Symbol(2wild)'!E$16,"",IF(C27=0,"",IF(OR(C27=$AM$1,C27=$AT$1,C28=$AM$1,C28=$AT$1,C29=$AM$1,C29=$AT$1),0,1)))</f>
        <v>1</v>
      </c>
      <c r="AU27" s="3">
        <f>IF($A27&gt;='1125way_Regular Symbol(2wild)'!F$16,"",IF(D27=0,"",IF(OR(D27=$AM$1,D27=$AT$1,D28=$AM$1,D28=$AT$1,D29=$AM$1,D29=$AT$1,D30=$AM$1,D30=$AT$1,D31=$AM$1,D31=$AT$1),0,1)))</f>
        <v>1</v>
      </c>
      <c r="AV27" s="3">
        <f>IF($A27&gt;='1125way_Regular Symbol(2wild)'!G$16,"",IF(E27=0,"",IF(OR(E27=$AM$1,E27=$AT$1,E28=$AM$1,E28=$AT$1,E29=$AM$1,E29=$AT$1,E30=$AM$1,E30=$AT$1,E31=$AM$1,E31=$AT$1),0,1)))</f>
        <v>1</v>
      </c>
      <c r="AW27" s="3">
        <f>IF($A27&gt;='1125way_Regular Symbol(2wild)'!H$16,"",IF(F27=0,"",IF(OR(F27=$AM$1,F27=$AT$1,F28=$AM$1,F28=$AT$1,F29=$AM$1,F29=$AT$1,F30=$AM$1,F30=$AT$1,F31=$AM$1,F31=$AT$1),0,1)))</f>
        <v>1</v>
      </c>
      <c r="AY27" s="344">
        <f>IF($A27&gt;='1125way_Regular Symbol(2wild)'!D$16,"",IF(B27=0,"",IF(OR(B27=$AM$1,B27=$AZ$1,B28=$AM$1,B28=$AZ$1,B29=$AM$1,B29=$AZ$1),0,1)))</f>
        <v>1</v>
      </c>
      <c r="AZ27" s="344">
        <f>IF($A27&gt;='1125way_Regular Symbol(2wild)'!E$16,"",IF(C27=0,"",IF(OR(C27=$AM$1,C27=$AZ$1,C28=$AM$1,C28=$AZ$1,C29=$AM$1,C29=$AZ$1),0,1)))</f>
        <v>1</v>
      </c>
      <c r="BA27" s="3">
        <f>IF($A27&gt;='1125way_Regular Symbol(2wild)'!F$16,"",IF(D27=0,"",IF(OR(D27=$AM$1,D27=$AZ$1,D28=$AM$1,D28=$AZ$1,D29=$AM$1,D29=$AZ$1,D30=$AM$1,D30=$AZ$1,D31=$AM$1,D31=$AZ$1),0,1)))</f>
        <v>1</v>
      </c>
      <c r="BB27" s="3">
        <f>IF($A27&gt;='1125way_Regular Symbol(2wild)'!G$16,"",IF(E27=0,"",IF(OR(E27=$AM$1,E27=$AZ$1,E28=$AM$1,E28=$AZ$1,E29=$AM$1,E29=$AZ$1,E30=$AM$1,E30=$AZ$1,E31=$AM$1,E31=$AZ$1),0,1)))</f>
        <v>1</v>
      </c>
      <c r="BC27" s="3">
        <f>IF($A27&gt;='1125way_Regular Symbol(2wild)'!H$16,"",IF(F27=0,"",IF(OR(F27=$AM$1,F27=$AZ$1,F28=$AM$1,F28=$AZ$1,F29=$AM$1,F29=$AZ$1,F30=$AM$1,F30=$AZ$1,F31=$AM$1,F31=$AZ$1),0,1)))</f>
        <v>0</v>
      </c>
      <c r="BE27" s="344">
        <f>IF($A27&gt;='576way_Regular Symbol(2wild)'!D$16,"",IF(B27=0,"",IF(OR(B27=$AM$1,B27=$BF$1,B28=$AM$1,B28=$BF$1,B29=$AM$1,B29=$BF$1),0,1)))</f>
        <v>1</v>
      </c>
      <c r="BF27" s="344">
        <f>IF($A27&gt;='576way_Regular Symbol(2wild)'!E$16,"",IF(C27=0,"",IF(OR(C27=$AM$1,C27=$BF$1,C28=$AM$1,C28=$BF$1,C29=$AM$1,C29=$BF$1),0,1)))</f>
        <v>1</v>
      </c>
      <c r="BG27" s="3">
        <f>IF($A27&gt;='576way_Regular Symbol(2wild)'!F$16,"",IF(D27=0,"",IF(OR(D27=$AM$1,D27=$BF$1,D28=$AM$1,D28=$BF$1,D29=$AM$1,D29=$BF$1,D30=$AM$1,D30=$BF$1,D31=$AM$1,D31=$BF$1),0,1)))</f>
        <v>1</v>
      </c>
      <c r="BH27" s="3">
        <f>IF($A27&gt;='576way_Regular Symbol(2wild)'!G$16,"",IF(E27=0,"",IF(OR(E27=$AM$1,E27=$BF$1,E28=$AM$1,E28=$BF$1,E29=$AM$1,E29=$BF$1,E30=$AM$1,E30=$BF$1,E31=$AM$1,E31=$BF$1),0,1)))</f>
        <v>1</v>
      </c>
      <c r="BI27" s="3">
        <f>IF($A27&gt;='576way_Regular Symbol(2wild)'!H$16,"",IF(F27=0,"",IF(OR(F27=$AM$1,F27=$BF$1,F28=$AM$1,F28=$BF$1,F29=$AM$1,F29=$BF$1,F30=$AM$1,F30=$BF$1,F31=$AM$1,F31=$BF$1),0,1)))</f>
        <v>1</v>
      </c>
      <c r="BK27" s="344">
        <f>IF($A27&gt;='576way_Regular Symbol(2wild)'!D$16,"",IF(B27=0,"",IF(OR(B27=$AM$1,B27=$BL$1,B28=$AM$1,B28=$BL$1,B29=$AM$1,B29=$BL$1),0,1)))</f>
        <v>1</v>
      </c>
      <c r="BL27" s="344">
        <f>IF($A27&gt;='576way_Regular Symbol(2wild)'!E$16,"",IF(C27=0,"",IF(OR(C27=$AM$1,C27=$BL$1,C28=$AM$1,C28=$BL$1,C29=$AM$1,C29=$BL$1),0,1)))</f>
        <v>1</v>
      </c>
      <c r="BM27" s="3">
        <f>IF($A27&gt;='576way_Regular Symbol(2wild)'!F$16,"",IF(D27=0,"",IF(OR(D27=$AM$1,D27=$BL$1,D28=$AM$1,D28=$BL$1,D29=$AM$1,D29=$BL$1,D30=$AM$1,D30=$BL$1),0,1)))</f>
        <v>1</v>
      </c>
      <c r="BN27" s="3">
        <f>IF($A27&gt;='576way_Regular Symbol(2wild)'!G$16,"",IF(E27=0,"",IF(OR(E27=$AM$1,E27=$BL$1,E28=$AM$1,E28=$BL$1,E29=$AM$1,E29=$BL$1,E30=$AM$1,E30=$BL$1),0,1)))</f>
        <v>1</v>
      </c>
      <c r="BO27" s="3">
        <f>IF($A27&gt;='576way_Regular Symbol(2wild)'!H$16,"",IF(F27=0,"",IF(OR(F27=$AM$1,F27=$BL$1,F28=$AM$1,F28=$BL$1,F29=$AM$1,F29=$BL$1,F30=$AM$1,F30=$BL$1),0,1)))</f>
        <v>1</v>
      </c>
      <c r="BQ27" s="3">
        <f>IF($A27&gt;='1125way_Regular Symbol(2wild)'!D$16,"",IF(B27=0,"",IF(OR(B27=$BQ$1,B27=$BR$1,B28=$BQ$1,B28=$BR$1,B29=$BQ$1,B29=$BR$1),0,1)))</f>
        <v>1</v>
      </c>
      <c r="BR27" s="3">
        <f>IF($A27&gt;='1125way_Regular Symbol(2wild)'!E$16,"",IF(C27=0,"",IF(OR(C27=$BQ$1,C27=$BR$1,C28=$BQ$1,C28=$BR$1,C29=$BQ$1,C29=$BR$1),0,1)))</f>
        <v>1</v>
      </c>
      <c r="BS27" s="3">
        <f>IF($A27&gt;='1125way_Regular Symbol(2wild)'!F$16,"",IF(D27=0,"",IF(OR(D27=$BQ$1,D27=$BR$1,D28=$BQ$1,D28=$BR$1,D29=$BQ$1,D29=$BR$1,D30=$BQ$1,D30=$BR$1,D31=$BQ$1,D31=$BR$1),0,1)))</f>
        <v>1</v>
      </c>
      <c r="BT27" s="3">
        <f>IF($A27&gt;='1125way_Regular Symbol(2wild)'!G$16,"",IF(E27=0,"",IF(OR(E27=$BQ$1,E27=$BR$1,E28=$BQ$1,E28=$BR$1,E29=$BQ$1,E29=$BR$1,E30=$BQ$1,E30=$BR$1,E31=$BQ$1,E31=$BR$1),0,1)))</f>
        <v>1</v>
      </c>
      <c r="BU27" s="3">
        <f>IF($A27&gt;='1125way_Regular Symbol(2wild)'!H$16,"",IF(F27=0,"",IF(OR(F27=$BQ$1,F27=$BR$1,F28=$BQ$1,F28=$BR$1,F29=$BQ$1,F29=$BR$1,F30=$BQ$1,F30=$BR$1,F31=$BQ$1,F31=$BR$1),0,1)))</f>
        <v>1</v>
      </c>
      <c r="BW27" s="3">
        <f>IF($A27&gt;='1125way_Regular Symbol(2wild)'!D$16,"",IF(B27=0,"",IF(OR(B27=$BW$1,B28=$BW$1,B29=$BW$1,B27=$BX$1,B28=$BX$1,B29=$BX$1),0,1)))</f>
        <v>1</v>
      </c>
      <c r="BX27" s="3">
        <f>IF($A27&gt;='1125way_Regular Symbol(2wild)'!E$16,"",IF(C27=0,"",IF(OR(C27=$BW$1,C28=$BW$1,C29=$BW$1,C27=$BX$1,C28=$BX$1,C29=$BX$1),0,1)))</f>
        <v>1</v>
      </c>
      <c r="BY27" s="3">
        <f>IF($A27&gt;='1125way_Regular Symbol(2wild)'!F$16,"",IF(D27=0,"",IF(OR(D27=$BW$1,D28=$BW$1,D29=$BW$1,D27=$BX$1,D28=$BX$1,D29=$BX$1,D30=$BW$1,D30=$BX$1,D31=$BW$1,D31=$BX$1),0,1)))</f>
        <v>1</v>
      </c>
      <c r="BZ27" s="3">
        <f>IF($A27&gt;='1125way_Regular Symbol(2wild)'!G$16,"",IF(E27=0,"",IF(OR(E27=$BW$1,E28=$BW$1,E29=$BW$1,E27=$BX$1,E28=$BX$1,E29=$BX$1,E30=$BW$1,E30=$BX$1,E31=$BW$1,E31=$BX$1),0,1)))</f>
        <v>0</v>
      </c>
      <c r="CA27" s="3">
        <f>IF($A27&gt;='1125way_Regular Symbol(2wild)'!H$16,"",IF(F27=0,"",IF(OR(F27=$BW$1,F28=$BW$1,F29=$BW$1,F27=$BX$1,F28=$BX$1,F29=$BX$1,F30=$BW$1,F30=$BX$1,F31=$BW$1,F31=$BX$1),0,1)))</f>
        <v>0</v>
      </c>
      <c r="CC27" s="3">
        <f>IF($A27&gt;='1125way_Regular Symbol(2wild)'!D$16,"",IF(B27=0,"",IF(OR(B27=$BW$1,B28=$BW$1,B29=$BW$1,B27=$CD$1,B28=$CD$1,B29=$CD$1),0,1)))</f>
        <v>1</v>
      </c>
      <c r="CD27" s="3">
        <f>IF($A27&gt;='1125way_Regular Symbol(2wild)'!E$16,"",IF(C27=0,"",IF(OR(C27=$BW$1,C28=$BW$1,C29=$BW$1,C27=$CD$1,C28=$CD$1,C29=$CD$1),0,1)))</f>
        <v>1</v>
      </c>
      <c r="CE27" s="3">
        <f>IF($A27&gt;='1125way_Regular Symbol(2wild)'!F$16,"",IF(D27=0,"",IF(OR(D27=$BW$1,D28=$BW$1,D29=$BW$1,D27=$CD$1,D28=$CD$1,D29=$CD$1,D30=$BW$1,D30=$CD$1,D31=$BW$1,D31=$CD$1),0,1)))</f>
        <v>1</v>
      </c>
      <c r="CF27" s="3">
        <f>IF($A27&gt;='1125way_Regular Symbol(2wild)'!G$16,"",IF(E27=0,"",IF(OR(E27=$BW$1,E28=$BW$1,E29=$BW$1,E27=$CD$1,E28=$CD$1,E29=$CD$1,E30=$BW$1,E30=$CD$1,E31=$BW$1,E31=$CD$1),0,1)))</f>
        <v>0</v>
      </c>
      <c r="CG27" s="3">
        <f>IF($A27&gt;='1125way_Regular Symbol(2wild)'!H$16,"",IF(F27=0,"",IF(OR(F27=$BW$1,F28=$BW$1,F29=$BW$1,F27=$CD$1,F28=$CD$1,F29=$CD$1,F30=$BW$1,F30=$CD$1,F31=$BW$1,F31=$CD$1),0,1)))</f>
        <v>1</v>
      </c>
      <c r="CI27" s="3">
        <f>IF($A27&gt;='1125way_Regular Symbol(2wild)'!D$16,"",IF(B27=0,"",IF(OR(B27=$BW$1,B28=$BW$1,B29=$BW$1,B27=$CJ$1,B28=$CJ$1,B29=$CJ$1),0,1)))</f>
        <v>0</v>
      </c>
      <c r="CJ27" s="3">
        <f>IF($A27&gt;='1125way_Regular Symbol(2wild)'!E$16,"",IF(C27=0,"",IF(OR(C27=$BW$1,C28=$BW$1,C29=$BW$1,C27=$CJ$1,C28=$CJ$1,C29=$CJ$1),0,1)))</f>
        <v>0</v>
      </c>
      <c r="CK27" s="3">
        <f>IF($A27&gt;='1125way_Regular Symbol(2wild)'!F$16,"",IF(D27=0,"",IF(OR(D27=$BW$1,D28=$BW$1,D29=$BW$1,D27=$CJ$1,D28=$CJ$1,D29=$CJ$1,D30=$BW$1,D30=$CJ$1,D31=$BW$1,D31=$CJ$1),0,1)))</f>
        <v>0</v>
      </c>
      <c r="CL27" s="3">
        <f>IF($A27&gt;='1125way_Regular Symbol(2wild)'!G$16,"",IF(E27=0,"",IF(OR(E27=$BW$1,E28=$BW$1,E29=$BW$1,E27=$CJ$1,E28=$CJ$1,E29=$CJ$1,E30=$BW$1,E30=$CJ$1,E31=$BW$1,E31=$CJ$1),0,1)))</f>
        <v>1</v>
      </c>
      <c r="CM27" s="3">
        <f>IF($A27&gt;='1125way_Regular Symbol(2wild)'!H$16,"",IF(F27=0,"",IF(OR(F27=$BW$1,F28=$BW$1,F29=$BW$1,F27=$CJ$1,F28=$CJ$1,F29=$CJ$1,F30=$BW$1,F30=$CJ$1,F31=$BW$1,F31=$CJ$1),0,1)))</f>
        <v>1</v>
      </c>
      <c r="CO27" s="3">
        <f>IF($A27&gt;='1125way_Regular Symbol(2wild)'!D$16,"",IF(B27=0,"",IF(OR(B27=$BW$1,B28=$BW$1,B29=$BW$1,B27=$CP$1,B28=$CP$1,B29=$CP$1),0,1)))</f>
        <v>1</v>
      </c>
      <c r="CP27" s="3">
        <f>IF($A27&gt;='1125way_Regular Symbol(2wild)'!E$16,"",IF(C27=0,"",IF(OR(C27=$BW$1,C28=$BW$1,C29=$BW$1,C27=$CP$1,C28=$CP$1,C29=$CP$1),0,1)))</f>
        <v>1</v>
      </c>
      <c r="CQ27" s="3">
        <f>IF($A27&gt;='1125way_Regular Symbol(2wild)'!F$16,"",IF(D27=0,"",IF(OR(D27=$BW$1,D28=$BW$1,D29=$BW$1,D27=$CP$1,D28=$CP$1,D29=$CP$1,D30=$BW$1,D30=$CP$1,D31=$BW$1,D31=$CP$1),0,1)))</f>
        <v>0</v>
      </c>
      <c r="CR27" s="3">
        <f>IF($A27&gt;='1125way_Regular Symbol(2wild)'!G$16,"",IF(E27=0,"",IF(OR(E27=$BW$1,E28=$BW$1,E29=$BW$1,E27=$CP$1,E28=$CP$1,E29=$CP$1,E30=$BW$1,E30=$CP$1,E31=$BW$1,E31=$CP$1),0,1)))</f>
        <v>1</v>
      </c>
      <c r="CS27" s="3">
        <f>IF($A27&gt;='1125way_Regular Symbol(2wild)'!H$16,"",IF(F27=0,"",IF(OR(F27=$BW$1,F28=$BW$1,F29=$BW$1,F27=$CP$1,F28=$CP$1,F29=$CP$1,F30=$BW$1,F30=$CP$1,F31=$BW$1,F31=$CP$1),0,1)))</f>
        <v>1</v>
      </c>
      <c r="CU27" s="3">
        <f>IF($A27&gt;='1125way_Regular Symbol(2wild)'!D$16,"",IF(B27=0,"",IF(OR(B27=$BW$1,B28=$BW$1,B29=$BW$1,B27=$CV$1,B28=$CV$1,B29=$CV$1),0,1)))</f>
        <v>1</v>
      </c>
      <c r="CV27" s="3">
        <f>IF($A27&gt;='1125way_Regular Symbol(2wild)'!E$16,"",IF(C27=0,"",IF(OR(C27=$BW$1,C28=$BW$1,C29=$BW$1,C27=$CV$1,C28=$CV$1,C29=$CV$1),0,1)))</f>
        <v>1</v>
      </c>
      <c r="CW27" s="3">
        <f>IF($A27&gt;='1125way_Regular Symbol(2wild)'!F$16,"",IF(D27=0,"",IF(OR(D27=$BW$1,D28=$BW$1,D29=$BW$1,D27=$CV$1,D28=$CV$1,D29=$CV$1,D30=$BW$1,D30=$CV$1,D31=$BW$1,D31=$CV$1),0,1)))</f>
        <v>1</v>
      </c>
      <c r="CX27" s="3">
        <f>IF($A27&gt;='1125way_Regular Symbol(2wild)'!G$16,"",IF(E27=0,"",IF(OR(E27=$BW$1,E28=$BW$1,E29=$BW$1,E27=$CV$1,E28=$CV$1,E29=$CV$1,E30=$BW$1,E30=$CV$1,E31=$BW$1,E31=$CV$1),0,1)))</f>
        <v>1</v>
      </c>
      <c r="CY27" s="3">
        <f>IF($A27&gt;='1125way_Regular Symbol(2wild)'!H$16,"",IF(F27=0,"",IF(OR(F27=$BW$1,F28=$BW$1,F29=$BW$1,F27=$CV$1,F28=$CV$1,F29=$CV$1,F30=$BW$1,F30=$CV$1,F31=$BW$1,F31=$CV$1),0,1)))</f>
        <v>1</v>
      </c>
    </row>
    <row r="28" spans="1:103">
      <c r="A28" s="337">
        <f>IF('243way_Regular Symbol'!L27="","",'243way_Regular Symbol'!L27)</f>
        <v>24</v>
      </c>
      <c r="B28" s="191" t="str">
        <f>IF('576way_Regular Symbol(2wild)'!Q27="",
IF($A28-'576way_Regular Symbol(2wild)'!D$16&gt;='1125way_RegularＸ_W()'!B$2-1,"",VLOOKUP($A28-'243way_Regular Symbol'!D$16,'576way_Regular Symbol(2wild)'!$P$3:$U$99,'1125way_RegularＸ_W()'!B$3+1,FALSE)),
'576way_Regular Symbol(2wild)'!Q27)</f>
        <v>M1</v>
      </c>
      <c r="C28" s="191" t="str">
        <f>IF('576way_Regular Symbol(2wild)'!R27="",
IF($A28-'576way_Regular Symbol(2wild)'!E$16&gt;='1125way_RegularＸ_W()'!C$2-1,"",VLOOKUP($A28-'243way_Regular Symbol'!E$16,'576way_Regular Symbol(2wild)'!$P$3:$U$99,'1125way_RegularＸ_W()'!C$3+1,FALSE)),
'576way_Regular Symbol(2wild)'!R27)</f>
        <v>J</v>
      </c>
      <c r="D28" s="191" t="str">
        <f>IF('576way_Regular Symbol(2wild)'!S27="",
IF($A28-'576way_Regular Symbol(2wild)'!F$16&gt;='1125way_RegularＸ_W()'!D$2-1,"",VLOOKUP($A28-'243way_Regular Symbol'!F$16,'576way_Regular Symbol(2wild)'!$P$3:$U$99,'1125way_RegularＸ_W()'!D$3+1,FALSE)),
'576way_Regular Symbol(2wild)'!S27)</f>
        <v>J</v>
      </c>
      <c r="E28" s="191" t="str">
        <f>IF('576way_Regular Symbol(2wild)'!T27="",
IF($A28-'576way_Regular Symbol(2wild)'!G$16&gt;='1125way_RegularＸ_W()'!E$2-1,"",VLOOKUP($A28-'243way_Regular Symbol'!G$16,'576way_Regular Symbol(2wild)'!$P$3:$U$99,'1125way_RegularＸ_W()'!E$3+1,FALSE)),
'576way_Regular Symbol(2wild)'!T27)</f>
        <v>M5</v>
      </c>
      <c r="F28" s="191" t="str">
        <f>IF('576way_Regular Symbol(2wild)'!U27="",
IF($A28-'576way_Regular Symbol(2wild)'!H$16&gt;='1125way_RegularＸ_W()'!F$2-1,"",VLOOKUP($A28-'243way_Regular Symbol'!H$16,'576way_Regular Symbol(2wild)'!$P$3:$U$99,'1125way_RegularＸ_W()'!F$3+1,FALSE)),
'576way_Regular Symbol(2wild)'!U27)</f>
        <v>K</v>
      </c>
      <c r="N28" s="363">
        <f t="shared" si="18"/>
        <v>24</v>
      </c>
      <c r="O28" s="344">
        <f>IF($A28&gt;='1125way_Regular Symbol(2wild)'!D$16,"",IF(B28="","",IF(OR(B28=$O$1,B28=$P$1,B29=$O$1,B29=$P$1,B30=$O$1,B30=$P$1),0,1)))</f>
        <v>0</v>
      </c>
      <c r="P28" s="344">
        <f>IF($A28&gt;='1125way_Regular Symbol(2wild)'!E$16,"",IF(C28="","",IF(OR(C28=$O$1,C28=$P$1,C29=$O$1,C29=$P$1,C30=$O$1,C30=$P$1),0,1)))</f>
        <v>1</v>
      </c>
      <c r="Q28" s="344">
        <f>IF($A28&gt;='1125way_Regular Symbol(2wild)'!F$16,"",IF(D28="","",IF(OR(D28=$O$1,D28=$P$1,D29=$O$1,D29=$P$1,D30=$O$1,D30=$P$1,D31=$O$1,D31=$P$1,D32=$O$1,D32=$P$1),0,1)))</f>
        <v>0</v>
      </c>
      <c r="R28" s="344">
        <f>IF($A28&gt;='1125way_Regular Symbol(2wild)'!G$16,"",IF(E28="","",IF(OR(E28=$O$1,E28=$P$1,E29=$O$1,E29=$P$1,E30=$O$1,E30=$P$1,E31=$O$1,E31=$P$1,E32=$O$1,E32=$P$1),0,1)))</f>
        <v>1</v>
      </c>
      <c r="S28" s="344">
        <f>IF($A28&gt;='1125way_Regular Symbol(2wild)'!H$16,"",IF(F28="","",IF(OR(F28=$O$1,F28=$P$1,F29=$O$1,F29=$P$1,F30=$O$1,F30=$P$1,F31=$O$1,F31=$P$1,F32=$O$1,F32=$P$1),0,1)))</f>
        <v>1</v>
      </c>
      <c r="U28" s="344">
        <f>IF($A28&gt;='1125way_Regular Symbol(2wild)'!D$16,"",IF(B28=0,"",IF(OR(B28=$U$1,B28=$V$1,B29=$U$1,B29=$V$1,B30=$U$1,B30=$V$1),0,1)))</f>
        <v>1</v>
      </c>
      <c r="V28" s="344">
        <f>IF($A28&gt;='1125way_Regular Symbol(2wild)'!E$16,"",IF(C28=0,"",IF(OR(C28=$U$1,C28=$V$1,C29=$U$1,C29=$V$1,C30=$U$1,C30=$V$1),0,1)))</f>
        <v>1</v>
      </c>
      <c r="W28" s="3">
        <f>IF($A28&gt;='1125way_Regular Symbol(2wild)'!F$16,"",IF(D28=0,"",IF(OR(D28=$U$1,D28=$V$1,D29=$U$1,D29=$V$1,D30=$U$1,D30=$V$1,D31=$U$1,D31=$V$1,D32=$U$1,D32=$V$1),0,1)))</f>
        <v>1</v>
      </c>
      <c r="X28" s="3">
        <f>IF($A28&gt;='1125way_Regular Symbol(2wild)'!G$16,"",IF(E28=0,"",IF(OR(E28=$U$1,E28=$V$1,E29=$U$1,E29=$V$1,E30=$U$1,E30=$V$1,E31=$U$1,E31=$V$1,E32=$U$1,E32=$V$1),0,1)))</f>
        <v>0</v>
      </c>
      <c r="Y28" s="3">
        <f>IF($A28&gt;='1125way_Regular Symbol(2wild)'!H$16,"",IF(F28=0,"",IF(OR(F28=$U$1,F28=$V$1,F29=$U$1,F29=$V$1,F30=$U$1,F30=$V$1,F31=$U$1,F31=$V$1,F32=$U$1,F32=$V$1),0,1)))</f>
        <v>1</v>
      </c>
      <c r="AA28" s="344">
        <f>IF($A28&gt;='1125way_Regular Symbol(2wild)'!D$16,"",IF(B28=0,"",IF(OR(B28=$AA$1,B28=$AB$1,B29=$AA$1,B29=$AB$1,B30=$AA$1,,B30=$AB$1),0,1)))</f>
        <v>1</v>
      </c>
      <c r="AB28" s="344">
        <f>IF($A28&gt;='1125way_Regular Symbol(2wild)'!E$16,"",IF(C28=0,"",IF(OR(C28=$AA$1,C28=$AB$1,C29=$AA$1,C29=$AB$1,C30=$AA$1,,C30=$AB$1),0,1)))</f>
        <v>1</v>
      </c>
      <c r="AC28" s="3">
        <f>IF($A28&gt;='1125way_Regular Symbol(2wild)'!F$16,"",IF(D28=0,"",IF(OR(D28=$AA$1,D28=$AB$1,D29=$AA$1,D29=$AB$1,D30=$AA$1,D30=$AB$1,D31=$AA$1,D31=$AB$1,D32=$AA$1,D32=$AB$1),0,1)))</f>
        <v>1</v>
      </c>
      <c r="AD28" s="3">
        <f>IF($A28&gt;='1125way_Regular Symbol(2wild)'!G$16,"",IF(E28=0,"",IF(OR(E28=$AA$1,E28=$AB$1,E29=$AA$1,E29=$AB$1,E30=$AA$1,E30=$AB$1,E31=$AA$1,E31=$AB$1,E32=$AA$1,E32=$AB$1),0,1)))</f>
        <v>1</v>
      </c>
      <c r="AE28" s="3">
        <f>IF($A28&gt;='1125way_Regular Symbol(2wild)'!H$16,"",IF(F28=0,"",IF(OR(F28=$AA$1,F28=$AB$1,F29=$AA$1,F29=$AB$1,F30=$AA$1,F30=$AB$1,F31=$AA$1,F31=$AB$1,F32=$AA$1,F32=$AB$1),0,1)))</f>
        <v>1</v>
      </c>
      <c r="AG28" s="344">
        <f>IF($A28&gt;='1125way_Regular Symbol(2wild)'!D$16,"",IF(B28=0,"",IF(OR(B28=$AG$1,B28=$AH$1,B29=$AG$1,B29=$AH$1,B30=$AG$1,B30=$AH$1),0,1)))</f>
        <v>1</v>
      </c>
      <c r="AH28" s="344">
        <f>IF($A28&gt;='1125way_Regular Symbol(2wild)'!E$16,"",IF(C28=0,"",IF(OR(C28=$AG$1,C28=$AH$1,C29=$AG$1,C29=$AH$1,C30=$AG$1,C30=$AH$1),0,1)))</f>
        <v>0</v>
      </c>
      <c r="AI28" s="3">
        <f>IF($A28&gt;='1125way_Regular Symbol(2wild)'!F$16,"",IF(D28=0,"",IF(OR(D28=$AG$1,D28=$AH$1,D29=$AG$1,D29=$AH$1,D30=$AG$1,D30=$AH$1,D31=$AG$1,D31=$AH$1,D32=$AG$1,D32=$AH$1),0,1)))</f>
        <v>1</v>
      </c>
      <c r="AJ28" s="3">
        <f>IF($A28&gt;='1125way_Regular Symbol(2wild)'!G$16,"",IF(E28=0,"",IF(OR(E28=$AG$1,E28=$AH$1,E29=$AG$1,E29=$AH$1,E30=$AG$1,E30=$AH$1,E31=$AG$1,E31=$AH$1,E32=$AG$1,E32=$AH$1),0,1)))</f>
        <v>1</v>
      </c>
      <c r="AK28" s="3">
        <f>IF($A28&gt;='1125way_Regular Symbol(2wild)'!H$16,"",IF(F28=0,"",IF(OR(F28=$AG$1,F28=$AH$1,F29=$AG$1,F29=$AH$1,F30=$AG$1,F30=$AH$1,F31=$AG$1,F31=$AH$1,F32=$AG$1,F32=$AH$1),0,1)))</f>
        <v>1</v>
      </c>
      <c r="AM28" s="344">
        <f>IF($A28&gt;='1125way_Regular Symbol(2wild)'!D$16,"",IF(B28=0,"",IF(OR(B28=$AM$1,B28=$AN$1,B29=$AM$1,B29=$AN$1,B30=$AM$1,B30=$AN$1),0,1)))</f>
        <v>1</v>
      </c>
      <c r="AN28" s="344">
        <f>IF($A28&gt;='1125way_Regular Symbol(2wild)'!E$16,"",IF(C28=0,"",IF(OR(C28=$AM$1,C28=$AN$1,C29=$AM$1,C29=$AN$1,C30=$AM$1,C30=$AN$1),0,1)))</f>
        <v>1</v>
      </c>
      <c r="AO28" s="3">
        <f>IF($A28&gt;='1125way_Regular Symbol(2wild)'!F$16,"",IF(D28=0,"",IF(OR(D28=$AM$1,D28=$AN$1,D29=$AM$1,D29=$AN$1,D30=$AM$1,D30=$AN$1,D31=$AM$1,D31=$AN$1,D32=$AM$1,D32=$AN$1),0,1)))</f>
        <v>0</v>
      </c>
      <c r="AP28" s="3">
        <f>IF($A28&gt;='1125way_Regular Symbol(2wild)'!G$16,"",IF(E28=0,"",IF(OR(E28=$AM$1,E28=$AN$1,E29=$AM$1,E29=$AN$1,E30=$AM$1,E30=$AN$1,E31=$AM$1,E31=$AN$1,E32=$AM$1,E32=$AN$1),0,1)))</f>
        <v>0</v>
      </c>
      <c r="AQ28" s="3">
        <f>IF($A28&gt;='1125way_Regular Symbol(2wild)'!H$16,"",IF(F28=0,"",IF(OR(F28=$AM$1,F28=$AN$1,F29=$AM$1,F29=$AN$1,F30=$AM$1,F30=$AN$1,F31=$AM$1,F31=$AN$1,F32=$AM$1,F32=$AN$1),0,1)))</f>
        <v>1</v>
      </c>
      <c r="AS28" s="344">
        <f>IF($A28&gt;='1125way_Regular Symbol(2wild)'!D$16,"",IF(B28=0,"",IF(OR(B28=$AM$1,B28=$AT$1,B29=$AM$1,B29=$AT$1,B30=$AM$1,B30=$AT$1),0,1)))</f>
        <v>1</v>
      </c>
      <c r="AT28" s="344">
        <f>IF($A28&gt;='1125way_Regular Symbol(2wild)'!E$16,"",IF(C28=0,"",IF(OR(C28=$AM$1,C28=$AT$1,C29=$AM$1,C29=$AT$1,C30=$AM$1,C30=$AT$1),0,1)))</f>
        <v>1</v>
      </c>
      <c r="AU28" s="3">
        <f>IF($A28&gt;='1125way_Regular Symbol(2wild)'!F$16,"",IF(D28=0,"",IF(OR(D28=$AM$1,D28=$AT$1,D29=$AM$1,D29=$AT$1,D30=$AM$1,D30=$AT$1,D31=$AM$1,D31=$AT$1,D32=$AM$1,D32=$AT$1),0,1)))</f>
        <v>1</v>
      </c>
      <c r="AV28" s="3">
        <f>IF($A28&gt;='1125way_Regular Symbol(2wild)'!G$16,"",IF(E28=0,"",IF(OR(E28=$AM$1,E28=$AT$1,E29=$AM$1,E29=$AT$1,E30=$AM$1,E30=$AT$1,E31=$AM$1,E31=$AT$1,E32=$AM$1,E32=$AT$1),0,1)))</f>
        <v>1</v>
      </c>
      <c r="AW28" s="3">
        <f>IF($A28&gt;='1125way_Regular Symbol(2wild)'!H$16,"",IF(F28=0,"",IF(OR(F28=$AM$1,F28=$AT$1,F29=$AM$1,F29=$AT$1,F30=$AM$1,F30=$AT$1,F31=$AM$1,F31=$AT$1,F32=$AM$1,F32=$AT$1),0,1)))</f>
        <v>1</v>
      </c>
      <c r="AY28" s="344">
        <f>IF($A28&gt;='1125way_Regular Symbol(2wild)'!D$16,"",IF(B28=0,"",IF(OR(B28=$AM$1,B28=$AZ$1,B29=$AM$1,B29=$AZ$1,B30=$AM$1,B30=$AZ$1),0,1)))</f>
        <v>1</v>
      </c>
      <c r="AZ28" s="344">
        <f>IF($A28&gt;='1125way_Regular Symbol(2wild)'!E$16,"",IF(C28=0,"",IF(OR(C28=$AM$1,C28=$AZ$1,C29=$AM$1,C29=$AZ$1,C30=$AM$1,C30=$AZ$1),0,1)))</f>
        <v>1</v>
      </c>
      <c r="BA28" s="3">
        <f>IF($A28&gt;='1125way_Regular Symbol(2wild)'!F$16,"",IF(D28=0,"",IF(OR(D28=$AM$1,D28=$AZ$1,D29=$AM$1,D29=$AZ$1,D30=$AM$1,D30=$AZ$1,D31=$AM$1,D31=$AZ$1,D32=$AM$1,D32=$AZ$1),0,1)))</f>
        <v>1</v>
      </c>
      <c r="BB28" s="3">
        <f>IF($A28&gt;='1125way_Regular Symbol(2wild)'!G$16,"",IF(E28=0,"",IF(OR(E28=$AM$1,E28=$AZ$1,E29=$AM$1,E29=$AZ$1,E30=$AM$1,E30=$AZ$1,E31=$AM$1,E31=$AZ$1,E32=$AM$1,E32=$AZ$1),0,1)))</f>
        <v>1</v>
      </c>
      <c r="BC28" s="3">
        <f>IF($A28&gt;='1125way_Regular Symbol(2wild)'!H$16,"",IF(F28=0,"",IF(OR(F28=$AM$1,F28=$AZ$1,F29=$AM$1,F29=$AZ$1,F30=$AM$1,F30=$AZ$1,F31=$AM$1,F31=$AZ$1,F32=$AM$1,F32=$AZ$1),0,1)))</f>
        <v>0</v>
      </c>
      <c r="BE28" s="344">
        <f>IF($A28&gt;='576way_Regular Symbol(2wild)'!D$16,"",IF(B28=0,"",IF(OR(B28=$AM$1,B28=$BF$1,B29=$AM$1,B29=$BF$1,B30=$AM$1,B30=$BF$1),0,1)))</f>
        <v>1</v>
      </c>
      <c r="BF28" s="344">
        <f>IF($A28&gt;='576way_Regular Symbol(2wild)'!E$16,"",IF(C28=0,"",IF(OR(C28=$AM$1,C28=$BF$1,C29=$AM$1,C29=$BF$1,C30=$AM$1,C30=$BF$1),0,1)))</f>
        <v>1</v>
      </c>
      <c r="BG28" s="3">
        <f>IF($A28&gt;='576way_Regular Symbol(2wild)'!F$16,"",IF(D28=0,"",IF(OR(D28=$AM$1,D28=$BF$1,D29=$AM$1,D29=$BF$1,D30=$AM$1,D30=$BF$1,D31=$AM$1,D31=$BF$1,D32=$AM$1,D32=$BF$1),0,1)))</f>
        <v>1</v>
      </c>
      <c r="BH28" s="3">
        <f>IF($A28&gt;='576way_Regular Symbol(2wild)'!G$16,"",IF(E28=0,"",IF(OR(E28=$AM$1,E28=$BF$1,E29=$AM$1,E29=$BF$1,E30=$AM$1,E30=$BF$1,E31=$AM$1,E31=$BF$1,E32=$AM$1,E32=$BF$1),0,1)))</f>
        <v>1</v>
      </c>
      <c r="BI28" s="3">
        <f>IF($A28&gt;='576way_Regular Symbol(2wild)'!H$16,"",IF(F28=0,"",IF(OR(F28=$AM$1,F28=$BF$1,F29=$AM$1,F29=$BF$1,F30=$AM$1,F30=$BF$1,F31=$AM$1,F31=$BF$1,F32=$AM$1,F32=$BF$1),0,1)))</f>
        <v>1</v>
      </c>
      <c r="BK28" s="344">
        <f>IF($A28&gt;='576way_Regular Symbol(2wild)'!D$16,"",IF(B28=0,"",IF(OR(B28=$AM$1,B28=$BL$1,B29=$AM$1,B29=$BL$1,B30=$AM$1,B30=$BL$1),0,1)))</f>
        <v>1</v>
      </c>
      <c r="BL28" s="344">
        <f>IF($A28&gt;='576way_Regular Symbol(2wild)'!E$16,"",IF(C28=0,"",IF(OR(C28=$AM$1,C28=$BL$1,C29=$AM$1,C29=$BL$1,C30=$AM$1,C30=$BL$1),0,1)))</f>
        <v>1</v>
      </c>
      <c r="BM28" s="3">
        <f>IF($A28&gt;='576way_Regular Symbol(2wild)'!F$16,"",IF(D28=0,"",IF(OR(D28=$AM$1,D28=$BL$1,D29=$AM$1,D29=$BL$1,D30=$AM$1,D30=$BL$1,D31=$AM$1,D31=$BL$1),0,1)))</f>
        <v>1</v>
      </c>
      <c r="BN28" s="3">
        <f>IF($A28&gt;='576way_Regular Symbol(2wild)'!G$16,"",IF(E28=0,"",IF(OR(E28=$AM$1,E28=$BL$1,E29=$AM$1,E29=$BL$1,E30=$AM$1,E30=$BL$1,E31=$AM$1,E31=$BL$1),0,1)))</f>
        <v>1</v>
      </c>
      <c r="BO28" s="3">
        <f>IF($A28&gt;='576way_Regular Symbol(2wild)'!H$16,"",IF(F28=0,"",IF(OR(F28=$AM$1,F28=$BL$1,F29=$AM$1,F29=$BL$1,F30=$AM$1,F30=$BL$1,F31=$AM$1,F31=$BL$1),0,1)))</f>
        <v>1</v>
      </c>
      <c r="BQ28" s="3">
        <f>IF($A28&gt;='1125way_Regular Symbol(2wild)'!D$16,"",IF(B28=0,"",IF(OR(B28=$BQ$1,B28=$BR$1,B29=$BQ$1,B29=$BR$1,B30=$BQ$1,B30=$BR$1),0,1)))</f>
        <v>1</v>
      </c>
      <c r="BR28" s="3">
        <f>IF($A28&gt;='1125way_Regular Symbol(2wild)'!E$16,"",IF(C28=0,"",IF(OR(C28=$BQ$1,C28=$BR$1,C29=$BQ$1,C29=$BR$1,C30=$BQ$1,C30=$BR$1),0,1)))</f>
        <v>1</v>
      </c>
      <c r="BS28" s="3">
        <f>IF($A28&gt;='1125way_Regular Symbol(2wild)'!F$16,"",IF(D28=0,"",IF(OR(D28=$BQ$1,D28=$BR$1,D29=$BQ$1,D29=$BR$1,D30=$BQ$1,D30=$BR$1,D31=$BQ$1,D31=$BR$1,D32=$BQ$1,D32=$BR$1),0,1)))</f>
        <v>1</v>
      </c>
      <c r="BT28" s="3">
        <f>IF($A28&gt;='1125way_Regular Symbol(2wild)'!G$16,"",IF(E28=0,"",IF(OR(E28=$BQ$1,E28=$BR$1,E29=$BQ$1,E29=$BR$1,E30=$BQ$1,E30=$BR$1,E31=$BQ$1,E31=$BR$1,E32=$BQ$1,E32=$BR$1),0,1)))</f>
        <v>1</v>
      </c>
      <c r="BU28" s="3">
        <f>IF($A28&gt;='1125way_Regular Symbol(2wild)'!H$16,"",IF(F28=0,"",IF(OR(F28=$BQ$1,F28=$BR$1,F29=$BQ$1,F29=$BR$1,F30=$BQ$1,F30=$BR$1,F31=$BQ$1,F31=$BR$1,F32=$BQ$1,F32=$BR$1),0,1)))</f>
        <v>1</v>
      </c>
      <c r="BW28" s="3">
        <f>IF($A28&gt;='1125way_Regular Symbol(2wild)'!D$16,"",IF(B28=0,"",IF(OR(B28=$BW$1,B29=$BW$1,B30=$BW$1,B28=$BX$1,B29=$BX$1,B30=$BX$1),0,1)))</f>
        <v>1</v>
      </c>
      <c r="BX28" s="3">
        <f>IF($A28&gt;='1125way_Regular Symbol(2wild)'!E$16,"",IF(C28=0,"",IF(OR(C28=$BW$1,C29=$BW$1,C30=$BW$1,C28=$BX$1,C29=$BX$1,C30=$BX$1),0,1)))</f>
        <v>1</v>
      </c>
      <c r="BY28" s="3">
        <f>IF($A28&gt;='1125way_Regular Symbol(2wild)'!F$16,"",IF(D28=0,"",IF(OR(D28=$BW$1,D29=$BW$1,D30=$BW$1,D28=$BX$1,D29=$BX$1,D30=$BX$1,D31=$BW$1,D31=$BX$1,D32=$BW$1,D32=$BX$1),0,1)))</f>
        <v>1</v>
      </c>
      <c r="BZ28" s="3">
        <f>IF($A28&gt;='1125way_Regular Symbol(2wild)'!G$16,"",IF(E28=0,"",IF(OR(E28=$BW$1,E29=$BW$1,E30=$BW$1,E28=$BX$1,E29=$BX$1,E30=$BX$1,E31=$BW$1,E31=$BX$1,E32=$BW$1,E32=$BX$1),0,1)))</f>
        <v>0</v>
      </c>
      <c r="CA28" s="3">
        <f>IF($A28&gt;='1125way_Regular Symbol(2wild)'!H$16,"",IF(F28=0,"",IF(OR(F28=$BW$1,F29=$BW$1,F30=$BW$1,F28=$BX$1,F29=$BX$1,F30=$BX$1,F31=$BW$1,F31=$BX$1,F32=$BW$1,F32=$BX$1),0,1)))</f>
        <v>0</v>
      </c>
      <c r="CC28" s="3">
        <f>IF($A28&gt;='1125way_Regular Symbol(2wild)'!D$16,"",IF(B28=0,"",IF(OR(B28=$BW$1,B29=$BW$1,B30=$BW$1,B28=$CD$1,B29=$CD$1,B30=$CD$1),0,1)))</f>
        <v>0</v>
      </c>
      <c r="CD28" s="3">
        <f>IF($A28&gt;='1125way_Regular Symbol(2wild)'!E$16,"",IF(C28=0,"",IF(OR(C28=$BW$1,C29=$BW$1,C30=$BW$1,C28=$CD$1,C29=$CD$1,C30=$CD$1),0,1)))</f>
        <v>1</v>
      </c>
      <c r="CE28" s="3">
        <f>IF($A28&gt;='1125way_Regular Symbol(2wild)'!F$16,"",IF(D28=0,"",IF(OR(D28=$BW$1,D29=$BW$1,D30=$BW$1,D28=$CD$1,D29=$CD$1,D30=$CD$1,D31=$BW$1,D31=$CD$1,D32=$BW$1,D32=$CD$1),0,1)))</f>
        <v>1</v>
      </c>
      <c r="CF28" s="3">
        <f>IF($A28&gt;='1125way_Regular Symbol(2wild)'!G$16,"",IF(E28=0,"",IF(OR(E28=$BW$1,E29=$BW$1,E30=$BW$1,E28=$CD$1,E29=$CD$1,E30=$CD$1,E31=$BW$1,E31=$CD$1,E32=$BW$1,E32=$CD$1),0,1)))</f>
        <v>0</v>
      </c>
      <c r="CG28" s="3">
        <f>IF($A28&gt;='1125way_Regular Symbol(2wild)'!H$16,"",IF(F28=0,"",IF(OR(F28=$BW$1,F29=$BW$1,F30=$BW$1,F28=$CD$1,F29=$CD$1,F30=$CD$1,F31=$BW$1,F31=$CD$1,F32=$BW$1,F32=$CD$1),0,1)))</f>
        <v>0</v>
      </c>
      <c r="CI28" s="3">
        <f>IF($A28&gt;='1125way_Regular Symbol(2wild)'!D$16,"",IF(B28=0,"",IF(OR(B28=$BW$1,B29=$BW$1,B30=$BW$1,B28=$CJ$1,B29=$CJ$1,B30=$CJ$1),0,1)))</f>
        <v>0</v>
      </c>
      <c r="CJ28" s="3">
        <f>IF($A28&gt;='1125way_Regular Symbol(2wild)'!E$16,"",IF(C28=0,"",IF(OR(C28=$BW$1,C29=$BW$1,C30=$BW$1,C28=$CJ$1,C29=$CJ$1,C30=$CJ$1),0,1)))</f>
        <v>0</v>
      </c>
      <c r="CK28" s="3">
        <f>IF($A28&gt;='1125way_Regular Symbol(2wild)'!F$16,"",IF(D28=0,"",IF(OR(D28=$BW$1,D29=$BW$1,D30=$BW$1,D28=$CJ$1,D29=$CJ$1,D30=$CJ$1,D31=$BW$1,D31=$CJ$1,D32=$BW$1,D32=$CJ$1),0,1)))</f>
        <v>0</v>
      </c>
      <c r="CL28" s="3">
        <f>IF($A28&gt;='1125way_Regular Symbol(2wild)'!G$16,"",IF(E28=0,"",IF(OR(E28=$BW$1,E29=$BW$1,E30=$BW$1,E28=$CJ$1,E29=$CJ$1,E30=$CJ$1,E31=$BW$1,E31=$CJ$1,E32=$BW$1,E32=$CJ$1),0,1)))</f>
        <v>1</v>
      </c>
      <c r="CM28" s="3">
        <f>IF($A28&gt;='1125way_Regular Symbol(2wild)'!H$16,"",IF(F28=0,"",IF(OR(F28=$BW$1,F29=$BW$1,F30=$BW$1,F28=$CJ$1,F29=$CJ$1,F30=$CJ$1,F31=$BW$1,F31=$CJ$1,F32=$BW$1,F32=$CJ$1),0,1)))</f>
        <v>1</v>
      </c>
      <c r="CO28" s="3">
        <f>IF($A28&gt;='1125way_Regular Symbol(2wild)'!D$16,"",IF(B28=0,"",IF(OR(B28=$BW$1,B29=$BW$1,B30=$BW$1,B28=$CP$1,B29=$CP$1,B30=$CP$1),0,1)))</f>
        <v>1</v>
      </c>
      <c r="CP28" s="3">
        <f>IF($A28&gt;='1125way_Regular Symbol(2wild)'!E$16,"",IF(C28=0,"",IF(OR(C28=$BW$1,C29=$BW$1,C30=$BW$1,C28=$CP$1,C29=$CP$1,C30=$CP$1),0,1)))</f>
        <v>0</v>
      </c>
      <c r="CQ28" s="3">
        <f>IF($A28&gt;='1125way_Regular Symbol(2wild)'!F$16,"",IF(D28=0,"",IF(OR(D28=$BW$1,D29=$BW$1,D30=$BW$1,D28=$CP$1,D29=$CP$1,D30=$CP$1,D31=$BW$1,D31=$CP$1,D32=$BW$1,D32=$CP$1),0,1)))</f>
        <v>0</v>
      </c>
      <c r="CR28" s="3">
        <f>IF($A28&gt;='1125way_Regular Symbol(2wild)'!G$16,"",IF(E28=0,"",IF(OR(E28=$BW$1,E29=$BW$1,E30=$BW$1,E28=$CP$1,E29=$CP$1,E30=$CP$1,E31=$BW$1,E31=$CP$1,E32=$BW$1,E32=$CP$1),0,1)))</f>
        <v>1</v>
      </c>
      <c r="CS28" s="3">
        <f>IF($A28&gt;='1125way_Regular Symbol(2wild)'!H$16,"",IF(F28=0,"",IF(OR(F28=$BW$1,F29=$BW$1,F30=$BW$1,F28=$CP$1,F29=$CP$1,F30=$CP$1,F31=$BW$1,F31=$CP$1,F32=$BW$1,F32=$CP$1),0,1)))</f>
        <v>1</v>
      </c>
      <c r="CU28" s="3">
        <f>IF($A28&gt;='1125way_Regular Symbol(2wild)'!D$16,"",IF(B28=0,"",IF(OR(B28=$BW$1,B29=$BW$1,B30=$BW$1,B28=$CV$1,B29=$CV$1,B30=$CV$1),0,1)))</f>
        <v>1</v>
      </c>
      <c r="CV28" s="3">
        <f>IF($A28&gt;='1125way_Regular Symbol(2wild)'!E$16,"",IF(C28=0,"",IF(OR(C28=$BW$1,C29=$BW$1,C30=$BW$1,C28=$CV$1,C29=$CV$1,C30=$CV$1),0,1)))</f>
        <v>1</v>
      </c>
      <c r="CW28" s="3">
        <f>IF($A28&gt;='1125way_Regular Symbol(2wild)'!F$16,"",IF(D28=0,"",IF(OR(D28=$BW$1,D29=$BW$1,D30=$BW$1,D28=$CV$1,D29=$CV$1,D30=$CV$1,D31=$BW$1,D31=$CV$1,D32=$BW$1,D32=$CV$1),0,1)))</f>
        <v>1</v>
      </c>
      <c r="CX28" s="3">
        <f>IF($A28&gt;='1125way_Regular Symbol(2wild)'!G$16,"",IF(E28=0,"",IF(OR(E28=$BW$1,E29=$BW$1,E30=$BW$1,E28=$CV$1,E29=$CV$1,E30=$CV$1,E31=$BW$1,E31=$CV$1,E32=$BW$1,E32=$CV$1),0,1)))</f>
        <v>1</v>
      </c>
      <c r="CY28" s="3">
        <f>IF($A28&gt;='1125way_Regular Symbol(2wild)'!H$16,"",IF(F28=0,"",IF(OR(F28=$BW$1,F29=$BW$1,F30=$BW$1,F28=$CV$1,F29=$CV$1,F30=$CV$1,F31=$BW$1,F31=$CV$1,F32=$BW$1,F32=$CV$1),0,1)))</f>
        <v>1</v>
      </c>
    </row>
    <row r="29" spans="1:103">
      <c r="A29" s="337">
        <f>IF('243way_Regular Symbol'!L28="","",'243way_Regular Symbol'!L28)</f>
        <v>25</v>
      </c>
      <c r="B29" s="191" t="str">
        <f>IF('576way_Regular Symbol(2wild)'!Q28="",
IF($A29-'576way_Regular Symbol(2wild)'!D$16&gt;='1125way_RegularＸ_W()'!B$2-1,"",VLOOKUP($A29-'243way_Regular Symbol'!D$16,'576way_Regular Symbol(2wild)'!$P$3:$U$99,'1125way_RegularＸ_W()'!B$3+1,FALSE)),
'576way_Regular Symbol(2wild)'!Q28)</f>
        <v>J</v>
      </c>
      <c r="C29" s="191" t="str">
        <f>IF('576way_Regular Symbol(2wild)'!R28="",
IF($A29-'576way_Regular Symbol(2wild)'!E$16&gt;='1125way_RegularＸ_W()'!C$2-1,"",VLOOKUP($A29-'243way_Regular Symbol'!E$16,'576way_Regular Symbol(2wild)'!$P$3:$U$99,'1125way_RegularＸ_W()'!C$3+1,FALSE)),
'576way_Regular Symbol(2wild)'!R28)</f>
        <v>M4</v>
      </c>
      <c r="D29" s="191" t="str">
        <f>IF('576way_Regular Symbol(2wild)'!S28="",
IF($A29-'576way_Regular Symbol(2wild)'!F$16&gt;='1125way_RegularＸ_W()'!D$2-1,"",VLOOKUP($A29-'243way_Regular Symbol'!F$16,'576way_Regular Symbol(2wild)'!$P$3:$U$99,'1125way_RegularＸ_W()'!D$3+1,FALSE)),
'576way_Regular Symbol(2wild)'!S28)</f>
        <v>TE</v>
      </c>
      <c r="E29" s="191" t="str">
        <f>IF('576way_Regular Symbol(2wild)'!T28="",
IF($A29-'576way_Regular Symbol(2wild)'!G$16&gt;='1125way_RegularＸ_W()'!E$2-1,"",VLOOKUP($A29-'243way_Regular Symbol'!G$16,'576way_Regular Symbol(2wild)'!$P$3:$U$99,'1125way_RegularＸ_W()'!E$3+1,FALSE)),
'576way_Regular Symbol(2wild)'!T28)</f>
        <v>Q</v>
      </c>
      <c r="F29" s="191" t="str">
        <f>IF('576way_Regular Symbol(2wild)'!U28="",
IF($A29-'576way_Regular Symbol(2wild)'!H$16&gt;='1125way_RegularＸ_W()'!F$2-1,"",VLOOKUP($A29-'243way_Regular Symbol'!H$16,'576way_Regular Symbol(2wild)'!$P$3:$U$99,'1125way_RegularＸ_W()'!F$3+1,FALSE)),
'576way_Regular Symbol(2wild)'!U28)</f>
        <v>K</v>
      </c>
      <c r="N29" s="363">
        <f t="shared" si="18"/>
        <v>25</v>
      </c>
      <c r="O29" s="344">
        <f>IF($A29&gt;='1125way_Regular Symbol(2wild)'!D$16,"",IF(B29="","",IF(OR(B29=$O$1,B29=$P$1,B30=$O$1,B30=$P$1,B31=$O$1,B31=$P$1),0,1)))</f>
        <v>1</v>
      </c>
      <c r="P29" s="344">
        <f>IF($A29&gt;='1125way_Regular Symbol(2wild)'!E$16,"",IF(C29="","",IF(OR(C29=$O$1,C29=$P$1,C30=$O$1,C30=$P$1,C31=$O$1,C31=$P$1),0,1)))</f>
        <v>1</v>
      </c>
      <c r="Q29" s="344">
        <f>IF($A29&gt;='1125way_Regular Symbol(2wild)'!F$16,"",IF(D29="","",IF(OR(D29=$O$1,D29=$P$1,D30=$O$1,D30=$P$1,D31=$O$1,D31=$P$1,D32=$O$1,D32=$P$1,D33=$O$1,D33=$P$1),0,1)))</f>
        <v>0</v>
      </c>
      <c r="R29" s="344">
        <f>IF($A29&gt;='1125way_Regular Symbol(2wild)'!G$16,"",IF(E29="","",IF(OR(E29=$O$1,E29=$P$1,E30=$O$1,E30=$P$1,E31=$O$1,E31=$P$1,E32=$O$1,E32=$P$1,E33=$O$1,E33=$P$1),0,1)))</f>
        <v>1</v>
      </c>
      <c r="S29" s="344">
        <f>IF($A29&gt;='1125way_Regular Symbol(2wild)'!H$16,"",IF(F29="","",IF(OR(F29=$O$1,F29=$P$1,F30=$O$1,F30=$P$1,F31=$O$1,F31=$P$1,F32=$O$1,F32=$P$1,F33=$O$1,F33=$P$1),0,1)))</f>
        <v>1</v>
      </c>
      <c r="U29" s="344">
        <f>IF($A29&gt;='1125way_Regular Symbol(2wild)'!D$16,"",IF(B29=0,"",IF(OR(B29=$U$1,B29=$V$1,B30=$U$1,B30=$V$1,B31=$U$1,B31=$V$1),0,1)))</f>
        <v>1</v>
      </c>
      <c r="V29" s="344">
        <f>IF($A29&gt;='1125way_Regular Symbol(2wild)'!E$16,"",IF(C29=0,"",IF(OR(C29=$U$1,C29=$V$1,C30=$U$1,C30=$V$1,C31=$U$1,C31=$V$1),0,1)))</f>
        <v>1</v>
      </c>
      <c r="W29" s="3">
        <f>IF($A29&gt;='1125way_Regular Symbol(2wild)'!F$16,"",IF(D29=0,"",IF(OR(D29=$U$1,D29=$V$1,D30=$U$1,D30=$V$1,D31=$U$1,D31=$V$1,D32=$U$1,D32=$V$1,D33=$U$1,D33=$V$1),0,1)))</f>
        <v>1</v>
      </c>
      <c r="X29" s="3">
        <f>IF($A29&gt;='1125way_Regular Symbol(2wild)'!G$16,"",IF(E29=0,"",IF(OR(E29=$U$1,E29=$V$1,E30=$U$1,E30=$V$1,E31=$U$1,E31=$V$1,E32=$U$1,E32=$V$1,E33=$U$1,E33=$V$1),0,1)))</f>
        <v>0</v>
      </c>
      <c r="Y29" s="3">
        <f>IF($A29&gt;='1125way_Regular Symbol(2wild)'!H$16,"",IF(F29=0,"",IF(OR(F29=$U$1,F29=$V$1,F30=$U$1,F30=$V$1,F31=$U$1,F31=$V$1,F32=$U$1,F32=$V$1,F33=$U$1,F33=$V$1),0,1)))</f>
        <v>1</v>
      </c>
      <c r="AA29" s="344">
        <f>IF($A29&gt;='1125way_Regular Symbol(2wild)'!D$16,"",IF(B29=0,"",IF(OR(B29=$AA$1,B29=$AB$1,B30=$AA$1,B30=$AB$1,B31=$AA$1,,B31=$AB$1),0,1)))</f>
        <v>1</v>
      </c>
      <c r="AB29" s="344">
        <f>IF($A29&gt;='1125way_Regular Symbol(2wild)'!E$16,"",IF(C29=0,"",IF(OR(C29=$AA$1,C29=$AB$1,C30=$AA$1,C30=$AB$1,C31=$AA$1,,C31=$AB$1),0,1)))</f>
        <v>1</v>
      </c>
      <c r="AC29" s="3">
        <f>IF($A29&gt;='1125way_Regular Symbol(2wild)'!F$16,"",IF(D29=0,"",IF(OR(D29=$AA$1,D29=$AB$1,D30=$AA$1,D30=$AB$1,D31=$AA$1,D31=$AB$1,D32=$AA$1,D32=$AB$1,D33=$AA$1,D33=$AB$1),0,1)))</f>
        <v>1</v>
      </c>
      <c r="AD29" s="3">
        <f>IF($A29&gt;='1125way_Regular Symbol(2wild)'!G$16,"",IF(E29=0,"",IF(OR(E29=$AA$1,E29=$AB$1,E30=$AA$1,E30=$AB$1,E31=$AA$1,E31=$AB$1,E32=$AA$1,E32=$AB$1,E33=$AA$1,E33=$AB$1),0,1)))</f>
        <v>1</v>
      </c>
      <c r="AE29" s="3">
        <f>IF($A29&gt;='1125way_Regular Symbol(2wild)'!H$16,"",IF(F29=0,"",IF(OR(F29=$AA$1,F29=$AB$1,F30=$AA$1,F30=$AB$1,F31=$AA$1,F31=$AB$1,F32=$AA$1,F32=$AB$1,F33=$AA$1,F33=$AB$1),0,1)))</f>
        <v>1</v>
      </c>
      <c r="AG29" s="344">
        <f>IF($A29&gt;='1125way_Regular Symbol(2wild)'!D$16,"",IF(B29=0,"",IF(OR(B29=$AG$1,B29=$AH$1,B30=$AG$1,B30=$AH$1,B31=$AG$1,B31=$AH$1),0,1)))</f>
        <v>1</v>
      </c>
      <c r="AH29" s="344">
        <f>IF($A29&gt;='1125way_Regular Symbol(2wild)'!E$16,"",IF(C29=0,"",IF(OR(C29=$AG$1,C29=$AH$1,C30=$AG$1,C30=$AH$1,C31=$AG$1,C31=$AH$1),0,1)))</f>
        <v>0</v>
      </c>
      <c r="AI29" s="3">
        <f>IF($A29&gt;='1125way_Regular Symbol(2wild)'!F$16,"",IF(D29=0,"",IF(OR(D29=$AG$1,D29=$AH$1,D30=$AG$1,D30=$AH$1,D31=$AG$1,D31=$AH$1,D32=$AG$1,D32=$AH$1,D33=$AG$1,D33=$AH$1),0,1)))</f>
        <v>1</v>
      </c>
      <c r="AJ29" s="3">
        <f>IF($A29&gt;='1125way_Regular Symbol(2wild)'!G$16,"",IF(E29=0,"",IF(OR(E29=$AG$1,E29=$AH$1,E30=$AG$1,E30=$AH$1,E31=$AG$1,E31=$AH$1,E32=$AG$1,E32=$AH$1,E33=$AG$1,E33=$AH$1),0,1)))</f>
        <v>1</v>
      </c>
      <c r="AK29" s="3">
        <f>IF($A29&gt;='1125way_Regular Symbol(2wild)'!H$16,"",IF(F29=0,"",IF(OR(F29=$AG$1,F29=$AH$1,F30=$AG$1,F30=$AH$1,F31=$AG$1,F31=$AH$1,F32=$AG$1,F32=$AH$1,F33=$AG$1,F33=$AH$1),0,1)))</f>
        <v>1</v>
      </c>
      <c r="AM29" s="344">
        <f>IF($A29&gt;='1125way_Regular Symbol(2wild)'!D$16,"",IF(B29=0,"",IF(OR(B29=$AM$1,B29=$AN$1,B30=$AM$1,B30=$AN$1,B31=$AM$1,B31=$AN$1),0,1)))</f>
        <v>1</v>
      </c>
      <c r="AN29" s="344">
        <f>IF($A29&gt;='1125way_Regular Symbol(2wild)'!E$16,"",IF(C29=0,"",IF(OR(C29=$AM$1,C29=$AN$1,C30=$AM$1,C30=$AN$1,C31=$AM$1,C31=$AN$1),0,1)))</f>
        <v>1</v>
      </c>
      <c r="AO29" s="3">
        <f>IF($A29&gt;='1125way_Regular Symbol(2wild)'!F$16,"",IF(D29=0,"",IF(OR(D29=$AM$1,D29=$AN$1,D30=$AM$1,D30=$AN$1,D31=$AM$1,D31=$AN$1,D32=$AM$1,D32=$AN$1,D33=$AM$1,D33=$AN$1),0,1)))</f>
        <v>0</v>
      </c>
      <c r="AP29" s="3">
        <f>IF($A29&gt;='1125way_Regular Symbol(2wild)'!G$16,"",IF(E29=0,"",IF(OR(E29=$AM$1,E29=$AN$1,E30=$AM$1,E30=$AN$1,E31=$AM$1,E31=$AN$1,E32=$AM$1,E32=$AN$1,E33=$AM$1,E33=$AN$1),0,1)))</f>
        <v>0</v>
      </c>
      <c r="AQ29" s="3">
        <f>IF($A29&gt;='1125way_Regular Symbol(2wild)'!H$16,"",IF(F29=0,"",IF(OR(F29=$AM$1,F29=$AN$1,F30=$AM$1,F30=$AN$1,F31=$AM$1,F31=$AN$1,F32=$AM$1,F32=$AN$1,F33=$AM$1,F33=$AN$1),0,1)))</f>
        <v>1</v>
      </c>
      <c r="AS29" s="344">
        <f>IF($A29&gt;='1125way_Regular Symbol(2wild)'!D$16,"",IF(B29=0,"",IF(OR(B29=$AM$1,B29=$AT$1,B30=$AM$1,B30=$AT$1,B31=$AM$1,B31=$AT$1),0,1)))</f>
        <v>1</v>
      </c>
      <c r="AT29" s="344">
        <f>IF($A29&gt;='1125way_Regular Symbol(2wild)'!E$16,"",IF(C29=0,"",IF(OR(C29=$AM$1,C29=$AT$1,C30=$AM$1,C30=$AT$1,C31=$AM$1,C31=$AT$1),0,1)))</f>
        <v>1</v>
      </c>
      <c r="AU29" s="3">
        <f>IF($A29&gt;='1125way_Regular Symbol(2wild)'!F$16,"",IF(D29=0,"",IF(OR(D29=$AM$1,D29=$AT$1,D30=$AM$1,D30=$AT$1,D31=$AM$1,D31=$AT$1,D32=$AM$1,D32=$AT$1,D33=$AM$1,D33=$AT$1),0,1)))</f>
        <v>1</v>
      </c>
      <c r="AV29" s="3">
        <f>IF($A29&gt;='1125way_Regular Symbol(2wild)'!G$16,"",IF(E29=0,"",IF(OR(E29=$AM$1,E29=$AT$1,E30=$AM$1,E30=$AT$1,E31=$AM$1,E31=$AT$1,E32=$AM$1,E32=$AT$1,E33=$AM$1,E33=$AT$1),0,1)))</f>
        <v>1</v>
      </c>
      <c r="AW29" s="3">
        <f>IF($A29&gt;='1125way_Regular Symbol(2wild)'!H$16,"",IF(F29=0,"",IF(OR(F29=$AM$1,F29=$AT$1,F30=$AM$1,F30=$AT$1,F31=$AM$1,F31=$AT$1,F32=$AM$1,F32=$AT$1,F33=$AM$1,F33=$AT$1),0,1)))</f>
        <v>1</v>
      </c>
      <c r="AY29" s="344">
        <f>IF($A29&gt;='1125way_Regular Symbol(2wild)'!D$16,"",IF(B29=0,"",IF(OR(B29=$AM$1,B29=$AZ$1,B30=$AM$1,B30=$AZ$1,B31=$AM$1,B31=$AZ$1),0,1)))</f>
        <v>1</v>
      </c>
      <c r="AZ29" s="344">
        <f>IF($A29&gt;='1125way_Regular Symbol(2wild)'!E$16,"",IF(C29=0,"",IF(OR(C29=$AM$1,C29=$AZ$1,C30=$AM$1,C30=$AZ$1,C31=$AM$1,C31=$AZ$1),0,1)))</f>
        <v>1</v>
      </c>
      <c r="BA29" s="3">
        <f>IF($A29&gt;='1125way_Regular Symbol(2wild)'!F$16,"",IF(D29=0,"",IF(OR(D29=$AM$1,D29=$AZ$1,D30=$AM$1,D30=$AZ$1,D31=$AM$1,D31=$AZ$1,D32=$AM$1,D32=$AZ$1,D33=$AM$1,D33=$AZ$1),0,1)))</f>
        <v>1</v>
      </c>
      <c r="BB29" s="3">
        <f>IF($A29&gt;='1125way_Regular Symbol(2wild)'!G$16,"",IF(E29=0,"",IF(OR(E29=$AM$1,E29=$AZ$1,E30=$AM$1,E30=$AZ$1,E31=$AM$1,E31=$AZ$1,E32=$AM$1,E32=$AZ$1,E33=$AM$1,E33=$AZ$1),0,1)))</f>
        <v>1</v>
      </c>
      <c r="BC29" s="3">
        <f>IF($A29&gt;='1125way_Regular Symbol(2wild)'!H$16,"",IF(F29=0,"",IF(OR(F29=$AM$1,F29=$AZ$1,F30=$AM$1,F30=$AZ$1,F31=$AM$1,F31=$AZ$1,F32=$AM$1,F32=$AZ$1,F33=$AM$1,F33=$AZ$1),0,1)))</f>
        <v>0</v>
      </c>
      <c r="BE29" s="344">
        <f>IF($A29&gt;='576way_Regular Symbol(2wild)'!D$16,"",IF(B29=0,"",IF(OR(B29=$AM$1,B29=$BF$1,B30=$AM$1,B30=$BF$1,B31=$AM$1,B31=$BF$1),0,1)))</f>
        <v>1</v>
      </c>
      <c r="BF29" s="344">
        <f>IF($A29&gt;='576way_Regular Symbol(2wild)'!E$16,"",IF(C29=0,"",IF(OR(C29=$AM$1,C29=$BF$1,C30=$AM$1,C30=$BF$1,C31=$AM$1,C31=$BF$1),0,1)))</f>
        <v>1</v>
      </c>
      <c r="BG29" s="3">
        <f>IF($A29&gt;='576way_Regular Symbol(2wild)'!F$16,"",IF(D29=0,"",IF(OR(D29=$AM$1,D29=$BF$1,D30=$AM$1,D30=$BF$1,D31=$AM$1,D31=$BF$1,D32=$AM$1,D32=$BF$1,D33=$AM$1,D33=$BF$1),0,1)))</f>
        <v>1</v>
      </c>
      <c r="BH29" s="3">
        <f>IF($A29&gt;='576way_Regular Symbol(2wild)'!G$16,"",IF(E29=0,"",IF(OR(E29=$AM$1,E29=$BF$1,E30=$AM$1,E30=$BF$1,E31=$AM$1,E31=$BF$1,E32=$AM$1,E32=$BF$1,E33=$AM$1,E33=$BF$1),0,1)))</f>
        <v>1</v>
      </c>
      <c r="BI29" s="3">
        <f>IF($A29&gt;='576way_Regular Symbol(2wild)'!H$16,"",IF(F29=0,"",IF(OR(F29=$AM$1,F29=$BF$1,F30=$AM$1,F30=$BF$1,F31=$AM$1,F31=$BF$1,F32=$AM$1,F32=$BF$1,F33=$AM$1,F33=$BF$1),0,1)))</f>
        <v>1</v>
      </c>
      <c r="BK29" s="344">
        <f>IF($A29&gt;='576way_Regular Symbol(2wild)'!D$16,"",IF(B29=0,"",IF(OR(B29=$AM$1,B29=$BL$1,B30=$AM$1,B30=$BL$1,B31=$AM$1,B31=$BL$1),0,1)))</f>
        <v>1</v>
      </c>
      <c r="BL29" s="344">
        <f>IF($A29&gt;='576way_Regular Symbol(2wild)'!E$16,"",IF(C29=0,"",IF(OR(C29=$AM$1,C29=$BL$1,C30=$AM$1,C30=$BL$1,C31=$AM$1,C31=$BL$1),0,1)))</f>
        <v>1</v>
      </c>
      <c r="BM29" s="3">
        <f>IF($A29&gt;='576way_Regular Symbol(2wild)'!F$16,"",IF(D29=0,"",IF(OR(D29=$AM$1,D29=$BL$1,D30=$AM$1,D30=$BL$1,D31=$AM$1,D31=$BL$1,D32=$AM$1,D32=$BL$1),0,1)))</f>
        <v>1</v>
      </c>
      <c r="BN29" s="3">
        <f>IF($A29&gt;='576way_Regular Symbol(2wild)'!G$16,"",IF(E29=0,"",IF(OR(E29=$AM$1,E29=$BL$1,E30=$AM$1,E30=$BL$1,E31=$AM$1,E31=$BL$1,E32=$AM$1,E32=$BL$1),0,1)))</f>
        <v>1</v>
      </c>
      <c r="BO29" s="3">
        <f>IF($A29&gt;='576way_Regular Symbol(2wild)'!H$16,"",IF(F29=0,"",IF(OR(F29=$AM$1,F29=$BL$1,F30=$AM$1,F30=$BL$1,F31=$AM$1,F31=$BL$1,F32=$AM$1,F32=$BL$1),0,1)))</f>
        <v>1</v>
      </c>
      <c r="BQ29" s="3">
        <f>IF($A29&gt;='1125way_Regular Symbol(2wild)'!D$16,"",IF(B29=0,"",IF(OR(B29=$BQ$1,B29=$BR$1,B30=$BQ$1,B30=$BR$1,B31=$BQ$1,B31=$BR$1),0,1)))</f>
        <v>1</v>
      </c>
      <c r="BR29" s="3">
        <f>IF($A29&gt;='1125way_Regular Symbol(2wild)'!E$16,"",IF(C29=0,"",IF(OR(C29=$BQ$1,C29=$BR$1,C30=$BQ$1,C30=$BR$1,C31=$BQ$1,C31=$BR$1),0,1)))</f>
        <v>1</v>
      </c>
      <c r="BS29" s="3">
        <f>IF($A29&gt;='1125way_Regular Symbol(2wild)'!F$16,"",IF(D29=0,"",IF(OR(D29=$BQ$1,D29=$BR$1,D30=$BQ$1,D30=$BR$1,D31=$BQ$1,D31=$BR$1,D32=$BQ$1,D32=$BR$1,D33=$BQ$1,D33=$BR$1),0,1)))</f>
        <v>1</v>
      </c>
      <c r="BT29" s="3">
        <f>IF($A29&gt;='1125way_Regular Symbol(2wild)'!G$16,"",IF(E29=0,"",IF(OR(E29=$BQ$1,E29=$BR$1,E30=$BQ$1,E30=$BR$1,E31=$BQ$1,E31=$BR$1,E32=$BQ$1,E32=$BR$1,E33=$BQ$1,E33=$BR$1),0,1)))</f>
        <v>1</v>
      </c>
      <c r="BU29" s="3">
        <f>IF($A29&gt;='1125way_Regular Symbol(2wild)'!H$16,"",IF(F29=0,"",IF(OR(F29=$BQ$1,F29=$BR$1,F30=$BQ$1,F30=$BR$1,F31=$BQ$1,F31=$BR$1,F32=$BQ$1,F32=$BR$1,F33=$BQ$1,F33=$BR$1),0,1)))</f>
        <v>1</v>
      </c>
      <c r="BW29" s="3">
        <f>IF($A29&gt;='1125way_Regular Symbol(2wild)'!D$16,"",IF(B29=0,"",IF(OR(B29=$BW$1,B30=$BW$1,B31=$BW$1,B29=$BX$1,B30=$BX$1,B31=$BX$1),0,1)))</f>
        <v>1</v>
      </c>
      <c r="BX29" s="3">
        <f>IF($A29&gt;='1125way_Regular Symbol(2wild)'!E$16,"",IF(C29=0,"",IF(OR(C29=$BW$1,C30=$BW$1,C31=$BW$1,C29=$BX$1,C30=$BX$1,C31=$BX$1),0,1)))</f>
        <v>1</v>
      </c>
      <c r="BY29" s="3">
        <f>IF($A29&gt;='1125way_Regular Symbol(2wild)'!F$16,"",IF(D29=0,"",IF(OR(D29=$BW$1,D30=$BW$1,D31=$BW$1,D29=$BX$1,D30=$BX$1,D31=$BX$1,D32=$BW$1,D32=$BX$1,D33=$BW$1,D33=$BX$1),0,1)))</f>
        <v>1</v>
      </c>
      <c r="BZ29" s="3">
        <f>IF($A29&gt;='1125way_Regular Symbol(2wild)'!G$16,"",IF(E29=0,"",IF(OR(E29=$BW$1,E30=$BW$1,E31=$BW$1,E29=$BX$1,E30=$BX$1,E31=$BX$1,E32=$BW$1,E32=$BX$1,E33=$BW$1,E33=$BX$1),0,1)))</f>
        <v>0</v>
      </c>
      <c r="CA29" s="3">
        <f>IF($A29&gt;='1125way_Regular Symbol(2wild)'!H$16,"",IF(F29=0,"",IF(OR(F29=$BW$1,F30=$BW$1,F31=$BW$1,F29=$BX$1,F30=$BX$1,F31=$BX$1,F32=$BW$1,F32=$BX$1,F33=$BW$1,F33=$BX$1),0,1)))</f>
        <v>0</v>
      </c>
      <c r="CC29" s="3">
        <f>IF($A29&gt;='1125way_Regular Symbol(2wild)'!D$16,"",IF(B29=0,"",IF(OR(B29=$BW$1,B30=$BW$1,B31=$BW$1,B29=$CD$1,B30=$CD$1,B31=$CD$1),0,1)))</f>
        <v>0</v>
      </c>
      <c r="CD29" s="3">
        <f>IF($A29&gt;='1125way_Regular Symbol(2wild)'!E$16,"",IF(C29=0,"",IF(OR(C29=$BW$1,C30=$BW$1,C31=$BW$1,C29=$CD$1,C30=$CD$1,C31=$CD$1),0,1)))</f>
        <v>0</v>
      </c>
      <c r="CE29" s="3">
        <f>IF($A29&gt;='1125way_Regular Symbol(2wild)'!F$16,"",IF(D29=0,"",IF(OR(D29=$BW$1,D30=$BW$1,D31=$BW$1,D29=$CD$1,D30=$CD$1,D31=$CD$1,D32=$BW$1,D32=$CD$1,D33=$BW$1,D33=$CD$1),0,1)))</f>
        <v>0</v>
      </c>
      <c r="CF29" s="3">
        <f>IF($A29&gt;='1125way_Regular Symbol(2wild)'!G$16,"",IF(E29=0,"",IF(OR(E29=$BW$1,E30=$BW$1,E31=$BW$1,E29=$CD$1,E30=$CD$1,E31=$CD$1,E32=$BW$1,E32=$CD$1,E33=$BW$1,E33=$CD$1),0,1)))</f>
        <v>0</v>
      </c>
      <c r="CG29" s="3">
        <f>IF($A29&gt;='1125way_Regular Symbol(2wild)'!H$16,"",IF(F29=0,"",IF(OR(F29=$BW$1,F30=$BW$1,F31=$BW$1,F29=$CD$1,F30=$CD$1,F31=$CD$1,F32=$BW$1,F32=$CD$1,F33=$BW$1,F33=$CD$1),0,1)))</f>
        <v>0</v>
      </c>
      <c r="CI29" s="3">
        <f>IF($A29&gt;='1125way_Regular Symbol(2wild)'!D$16,"",IF(B29=0,"",IF(OR(B29=$BW$1,B30=$BW$1,B31=$BW$1,B29=$CJ$1,B30=$CJ$1,B31=$CJ$1),0,1)))</f>
        <v>0</v>
      </c>
      <c r="CJ29" s="3">
        <f>IF($A29&gt;='1125way_Regular Symbol(2wild)'!E$16,"",IF(C29=0,"",IF(OR(C29=$BW$1,C30=$BW$1,C31=$BW$1,C29=$CJ$1,C30=$CJ$1,C31=$CJ$1),0,1)))</f>
        <v>1</v>
      </c>
      <c r="CK29" s="3">
        <f>IF($A29&gt;='1125way_Regular Symbol(2wild)'!F$16,"",IF(D29=0,"",IF(OR(D29=$BW$1,D30=$BW$1,D31=$BW$1,D29=$CJ$1,D30=$CJ$1,D31=$CJ$1,D32=$BW$1,D32=$CJ$1,D33=$BW$1,D33=$CJ$1),0,1)))</f>
        <v>1</v>
      </c>
      <c r="CL29" s="3">
        <f>IF($A29&gt;='1125way_Regular Symbol(2wild)'!G$16,"",IF(E29=0,"",IF(OR(E29=$BW$1,E30=$BW$1,E31=$BW$1,E29=$CJ$1,E30=$CJ$1,E31=$CJ$1,E32=$BW$1,E32=$CJ$1,E33=$BW$1,E33=$CJ$1),0,1)))</f>
        <v>1</v>
      </c>
      <c r="CM29" s="3">
        <f>IF($A29&gt;='1125way_Regular Symbol(2wild)'!H$16,"",IF(F29=0,"",IF(OR(F29=$BW$1,F30=$BW$1,F31=$BW$1,F29=$CJ$1,F30=$CJ$1,F31=$CJ$1,F32=$BW$1,F32=$CJ$1,F33=$BW$1,F33=$CJ$1),0,1)))</f>
        <v>1</v>
      </c>
      <c r="CO29" s="3">
        <f>IF($A29&gt;='1125way_Regular Symbol(2wild)'!D$16,"",IF(B29=0,"",IF(OR(B29=$BW$1,B30=$BW$1,B31=$BW$1,B29=$CP$1,B30=$CP$1,B31=$CP$1),0,1)))</f>
        <v>1</v>
      </c>
      <c r="CP29" s="3">
        <f>IF($A29&gt;='1125way_Regular Symbol(2wild)'!E$16,"",IF(C29=0,"",IF(OR(C29=$BW$1,C30=$BW$1,C31=$BW$1,C29=$CP$1,C30=$CP$1,C31=$CP$1),0,1)))</f>
        <v>0</v>
      </c>
      <c r="CQ29" s="3">
        <f>IF($A29&gt;='1125way_Regular Symbol(2wild)'!F$16,"",IF(D29=0,"",IF(OR(D29=$BW$1,D30=$BW$1,D31=$BW$1,D29=$CP$1,D30=$CP$1,D31=$CP$1,D32=$BW$1,D32=$CP$1,D33=$BW$1,D33=$CP$1),0,1)))</f>
        <v>0</v>
      </c>
      <c r="CR29" s="3">
        <f>IF($A29&gt;='1125way_Regular Symbol(2wild)'!G$16,"",IF(E29=0,"",IF(OR(E29=$BW$1,E30=$BW$1,E31=$BW$1,E29=$CP$1,E30=$CP$1,E31=$CP$1,E32=$BW$1,E32=$CP$1,E33=$BW$1,E33=$CP$1),0,1)))</f>
        <v>1</v>
      </c>
      <c r="CS29" s="3">
        <f>IF($A29&gt;='1125way_Regular Symbol(2wild)'!H$16,"",IF(F29=0,"",IF(OR(F29=$BW$1,F30=$BW$1,F31=$BW$1,F29=$CP$1,F30=$CP$1,F31=$CP$1,F32=$BW$1,F32=$CP$1,F33=$BW$1,F33=$CP$1),0,1)))</f>
        <v>1</v>
      </c>
      <c r="CU29" s="3">
        <f>IF($A29&gt;='1125way_Regular Symbol(2wild)'!D$16,"",IF(B29=0,"",IF(OR(B29=$BW$1,B30=$BW$1,B31=$BW$1,B29=$CV$1,B30=$CV$1,B31=$CV$1),0,1)))</f>
        <v>1</v>
      </c>
      <c r="CV29" s="3">
        <f>IF($A29&gt;='1125way_Regular Symbol(2wild)'!E$16,"",IF(C29=0,"",IF(OR(C29=$BW$1,C30=$BW$1,C31=$BW$1,C29=$CV$1,C30=$CV$1,C31=$CV$1),0,1)))</f>
        <v>1</v>
      </c>
      <c r="CW29" s="3">
        <f>IF($A29&gt;='1125way_Regular Symbol(2wild)'!F$16,"",IF(D29=0,"",IF(OR(D29=$BW$1,D30=$BW$1,D31=$BW$1,D29=$CV$1,D30=$CV$1,D31=$CV$1,D32=$BW$1,D32=$CV$1,D33=$BW$1,D33=$CV$1),0,1)))</f>
        <v>1</v>
      </c>
      <c r="CX29" s="3">
        <f>IF($A29&gt;='1125way_Regular Symbol(2wild)'!G$16,"",IF(E29=0,"",IF(OR(E29=$BW$1,E30=$BW$1,E31=$BW$1,E29=$CV$1,E30=$CV$1,E31=$CV$1,E32=$BW$1,E32=$CV$1,E33=$BW$1,E33=$CV$1),0,1)))</f>
        <v>1</v>
      </c>
      <c r="CY29" s="3">
        <f>IF($A29&gt;='1125way_Regular Symbol(2wild)'!H$16,"",IF(F29=0,"",IF(OR(F29=$BW$1,F30=$BW$1,F31=$BW$1,F29=$CV$1,F30=$CV$1,F31=$CV$1,F32=$BW$1,F32=$CV$1,F33=$BW$1,F33=$CV$1),0,1)))</f>
        <v>1</v>
      </c>
    </row>
    <row r="30" spans="1:103">
      <c r="A30" s="337">
        <f>IF('243way_Regular Symbol'!L29="","",'243way_Regular Symbol'!L29)</f>
        <v>26</v>
      </c>
      <c r="B30" s="191" t="str">
        <f>IF('576way_Regular Symbol(2wild)'!Q29="",
IF($A30-'576way_Regular Symbol(2wild)'!D$16&gt;='1125way_RegularＸ_W()'!B$2-1,"",VLOOKUP($A30-'243way_Regular Symbol'!D$16,'576way_Regular Symbol(2wild)'!$P$3:$U$99,'1125way_RegularＸ_W()'!B$3+1,FALSE)),
'576way_Regular Symbol(2wild)'!Q29)</f>
        <v>Q</v>
      </c>
      <c r="C30" s="191" t="str">
        <f>IF('576way_Regular Symbol(2wild)'!R29="",
IF($A30-'576way_Regular Symbol(2wild)'!E$16&gt;='1125way_RegularＸ_W()'!C$2-1,"",VLOOKUP($A30-'243way_Regular Symbol'!E$16,'576way_Regular Symbol(2wild)'!$P$3:$U$99,'1125way_RegularＸ_W()'!C$3+1,FALSE)),
'576way_Regular Symbol(2wild)'!R29)</f>
        <v>TE</v>
      </c>
      <c r="D30" s="191" t="str">
        <f>IF('576way_Regular Symbol(2wild)'!S29="",
IF($A30-'576way_Regular Symbol(2wild)'!F$16&gt;='1125way_RegularＸ_W()'!D$2-1,"",VLOOKUP($A30-'243way_Regular Symbol'!F$16,'576way_Regular Symbol(2wild)'!$P$3:$U$99,'1125way_RegularＸ_W()'!D$3+1,FALSE)),
'576way_Regular Symbol(2wild)'!S29)</f>
        <v>M1</v>
      </c>
      <c r="E30" s="191" t="str">
        <f>IF('576way_Regular Symbol(2wild)'!T29="",
IF($A30-'576way_Regular Symbol(2wild)'!G$16&gt;='1125way_RegularＸ_W()'!E$2-1,"",VLOOKUP($A30-'243way_Regular Symbol'!G$16,'576way_Regular Symbol(2wild)'!$P$3:$U$99,'1125way_RegularＸ_W()'!E$3+1,FALSE)),
'576way_Regular Symbol(2wild)'!T29)</f>
        <v>M2</v>
      </c>
      <c r="F30" s="191" t="str">
        <f>IF('576way_Regular Symbol(2wild)'!U29="",
IF($A30-'576way_Regular Symbol(2wild)'!H$16&gt;='1125way_RegularＸ_W()'!F$2-1,"",VLOOKUP($A30-'243way_Regular Symbol'!H$16,'576way_Regular Symbol(2wild)'!$P$3:$U$99,'1125way_RegularＸ_W()'!F$3+1,FALSE)),
'576way_Regular Symbol(2wild)'!U29)</f>
        <v>K</v>
      </c>
      <c r="N30" s="363">
        <f t="shared" si="18"/>
        <v>26</v>
      </c>
      <c r="O30" s="344">
        <f>IF($A30&gt;='1125way_Regular Symbol(2wild)'!D$16,"",IF(B30="","",IF(OR(B30=$O$1,B30=$P$1,B31=$O$1,B31=$P$1,B32=$O$1,B32=$P$1),0,1)))</f>
        <v>1</v>
      </c>
      <c r="P30" s="344">
        <f>IF($A30&gt;='1125way_Regular Symbol(2wild)'!E$16,"",IF(C30="","",IF(OR(C30=$O$1,C30=$P$1,C31=$O$1,C31=$P$1,C32=$O$1,C32=$P$1),0,1)))</f>
        <v>1</v>
      </c>
      <c r="Q30" s="344">
        <f>IF($A30&gt;='1125way_Regular Symbol(2wild)'!F$16,"",IF(D30="","",IF(OR(D30=$O$1,D30=$P$1,D31=$O$1,D31=$P$1,D32=$O$1,D32=$P$1,D33=$O$1,D33=$P$1,D34=$O$1,D34=$P$1),0,1)))</f>
        <v>0</v>
      </c>
      <c r="R30" s="344">
        <f>IF($A30&gt;='1125way_Regular Symbol(2wild)'!G$16,"",IF(E30="","",IF(OR(E30=$O$1,E30=$P$1,E31=$O$1,E31=$P$1,E32=$O$1,E32=$P$1,E33=$O$1,E33=$P$1,E34=$O$1,E34=$P$1),0,1)))</f>
        <v>1</v>
      </c>
      <c r="S30" s="344">
        <f>IF($A30&gt;='1125way_Regular Symbol(2wild)'!H$16,"",IF(F30="","",IF(OR(F30=$O$1,F30=$P$1,F31=$O$1,F31=$P$1,F32=$O$1,F32=$P$1,F33=$O$1,F33=$P$1,F34=$O$1,F34=$P$1),0,1)))</f>
        <v>1</v>
      </c>
      <c r="U30" s="344">
        <f>IF($A30&gt;='1125way_Regular Symbol(2wild)'!D$16,"",IF(B30=0,"",IF(OR(B30=$U$1,B30=$V$1,B31=$U$1,B31=$V$1,B32=$U$1,B32=$V$1),0,1)))</f>
        <v>1</v>
      </c>
      <c r="V30" s="344">
        <f>IF($A30&gt;='1125way_Regular Symbol(2wild)'!E$16,"",IF(C30=0,"",IF(OR(C30=$U$1,C30=$V$1,C31=$U$1,C31=$V$1,C32=$U$1,C32=$V$1),0,1)))</f>
        <v>1</v>
      </c>
      <c r="W30" s="3">
        <f>IF($A30&gt;='1125way_Regular Symbol(2wild)'!F$16,"",IF(D30=0,"",IF(OR(D30=$U$1,D30=$V$1,D31=$U$1,D31=$V$1,D32=$U$1,D32=$V$1,D33=$U$1,D33=$V$1,D34=$U$1,D34=$V$1),0,1)))</f>
        <v>1</v>
      </c>
      <c r="X30" s="3">
        <f>IF($A30&gt;='1125way_Regular Symbol(2wild)'!G$16,"",IF(E30=0,"",IF(OR(E30=$U$1,E30=$V$1,E31=$U$1,E31=$V$1,E32=$U$1,E32=$V$1,E33=$U$1,E33=$V$1,E34=$U$1,E34=$V$1),0,1)))</f>
        <v>0</v>
      </c>
      <c r="Y30" s="3">
        <f>IF($A30&gt;='1125way_Regular Symbol(2wild)'!H$16,"",IF(F30=0,"",IF(OR(F30=$U$1,F30=$V$1,F31=$U$1,F31=$V$1,F32=$U$1,F32=$V$1,F33=$U$1,F33=$V$1,F34=$U$1,F34=$V$1),0,1)))</f>
        <v>1</v>
      </c>
      <c r="AA30" s="344">
        <f>IF($A30&gt;='1125way_Regular Symbol(2wild)'!D$16,"",IF(B30=0,"",IF(OR(B30=$AA$1,B30=$AB$1,B31=$AA$1,B31=$AB$1,B32=$AA$1,,B32=$AB$1),0,1)))</f>
        <v>1</v>
      </c>
      <c r="AB30" s="344">
        <f>IF($A30&gt;='1125way_Regular Symbol(2wild)'!E$16,"",IF(C30=0,"",IF(OR(C30=$AA$1,C30=$AB$1,C31=$AA$1,C31=$AB$1,C32=$AA$1,,C32=$AB$1),0,1)))</f>
        <v>1</v>
      </c>
      <c r="AC30" s="3">
        <f>IF($A30&gt;='1125way_Regular Symbol(2wild)'!F$16,"",IF(D30=0,"",IF(OR(D30=$AA$1,D30=$AB$1,D31=$AA$1,D31=$AB$1,D32=$AA$1,D32=$AB$1,D33=$AA$1,D33=$AB$1,D34=$AA$1,D34=$AB$1),0,1)))</f>
        <v>1</v>
      </c>
      <c r="AD30" s="3">
        <f>IF($A30&gt;='1125way_Regular Symbol(2wild)'!G$16,"",IF(E30=0,"",IF(OR(E30=$AA$1,E30=$AB$1,E31=$AA$1,E31=$AB$1,E32=$AA$1,E32=$AB$1,E33=$AA$1,E33=$AB$1,E34=$AA$1,E34=$AB$1),0,1)))</f>
        <v>1</v>
      </c>
      <c r="AE30" s="3">
        <f>IF($A30&gt;='1125way_Regular Symbol(2wild)'!H$16,"",IF(F30=0,"",IF(OR(F30=$AA$1,F30=$AB$1,F31=$AA$1,F31=$AB$1,F32=$AA$1,F32=$AB$1,F33=$AA$1,F33=$AB$1,F34=$AA$1,F34=$AB$1),0,1)))</f>
        <v>1</v>
      </c>
      <c r="AG30" s="344">
        <f>IF($A30&gt;='1125way_Regular Symbol(2wild)'!D$16,"",IF(B30=0,"",IF(OR(B30=$AG$1,B30=$AH$1,B31=$AG$1,B31=$AH$1,B32=$AG$1,B32=$AH$1),0,1)))</f>
        <v>1</v>
      </c>
      <c r="AH30" s="344">
        <f>IF($A30&gt;='1125way_Regular Symbol(2wild)'!E$16,"",IF(C30=0,"",IF(OR(C30=$AG$1,C30=$AH$1,C31=$AG$1,C31=$AH$1,C32=$AG$1,C32=$AH$1),0,1)))</f>
        <v>1</v>
      </c>
      <c r="AI30" s="3">
        <f>IF($A30&gt;='1125way_Regular Symbol(2wild)'!F$16,"",IF(D30=0,"",IF(OR(D30=$AG$1,D30=$AH$1,D31=$AG$1,D31=$AH$1,D32=$AG$1,D32=$AH$1,D33=$AG$1,D33=$AH$1,D34=$AG$1,D34=$AH$1),0,1)))</f>
        <v>1</v>
      </c>
      <c r="AJ30" s="3">
        <f>IF($A30&gt;='1125way_Regular Symbol(2wild)'!G$16,"",IF(E30=0,"",IF(OR(E30=$AG$1,E30=$AH$1,E31=$AG$1,E31=$AH$1,E32=$AG$1,E32=$AH$1,E33=$AG$1,E33=$AH$1,E34=$AG$1,E34=$AH$1),0,1)))</f>
        <v>1</v>
      </c>
      <c r="AK30" s="3">
        <f>IF($A30&gt;='1125way_Regular Symbol(2wild)'!H$16,"",IF(F30=0,"",IF(OR(F30=$AG$1,F30=$AH$1,F31=$AG$1,F31=$AH$1,F32=$AG$1,F32=$AH$1,F33=$AG$1,F33=$AH$1,F34=$AG$1,F34=$AH$1),0,1)))</f>
        <v>1</v>
      </c>
      <c r="AM30" s="344">
        <f>IF($A30&gt;='1125way_Regular Symbol(2wild)'!D$16,"",IF(B30=0,"",IF(OR(B30=$AM$1,B30=$AN$1,B31=$AM$1,B31=$AN$1,B32=$AM$1,B32=$AN$1),0,1)))</f>
        <v>1</v>
      </c>
      <c r="AN30" s="344">
        <f>IF($A30&gt;='1125way_Regular Symbol(2wild)'!E$16,"",IF(C30=0,"",IF(OR(C30=$AM$1,C30=$AN$1,C31=$AM$1,C31=$AN$1,C32=$AM$1,C32=$AN$1),0,1)))</f>
        <v>0</v>
      </c>
      <c r="AO30" s="3">
        <f>IF($A30&gt;='1125way_Regular Symbol(2wild)'!F$16,"",IF(D30=0,"",IF(OR(D30=$AM$1,D30=$AN$1,D31=$AM$1,D31=$AN$1,D32=$AM$1,D32=$AN$1,D33=$AM$1,D33=$AN$1,D34=$AM$1,D34=$AN$1),0,1)))</f>
        <v>0</v>
      </c>
      <c r="AP30" s="3">
        <f>IF($A30&gt;='1125way_Regular Symbol(2wild)'!G$16,"",IF(E30=0,"",IF(OR(E30=$AM$1,E30=$AN$1,E31=$AM$1,E31=$AN$1,E32=$AM$1,E32=$AN$1,E33=$AM$1,E33=$AN$1,E34=$AM$1,E34=$AN$1),0,1)))</f>
        <v>0</v>
      </c>
      <c r="AQ30" s="3">
        <f>IF($A30&gt;='1125way_Regular Symbol(2wild)'!H$16,"",IF(F30=0,"",IF(OR(F30=$AM$1,F30=$AN$1,F31=$AM$1,F31=$AN$1,F32=$AM$1,F32=$AN$1,F33=$AM$1,F33=$AN$1,F34=$AM$1,F34=$AN$1),0,1)))</f>
        <v>1</v>
      </c>
      <c r="AS30" s="344">
        <f>IF($A30&gt;='1125way_Regular Symbol(2wild)'!D$16,"",IF(B30=0,"",IF(OR(B30=$AM$1,B30=$AT$1,B31=$AM$1,B31=$AT$1,B32=$AM$1,B32=$AT$1),0,1)))</f>
        <v>1</v>
      </c>
      <c r="AT30" s="344">
        <f>IF($A30&gt;='1125way_Regular Symbol(2wild)'!E$16,"",IF(C30=0,"",IF(OR(C30=$AM$1,C30=$AT$1,C31=$AM$1,C31=$AT$1,C32=$AM$1,C32=$AT$1),0,1)))</f>
        <v>1</v>
      </c>
      <c r="AU30" s="3">
        <f>IF($A30&gt;='1125way_Regular Symbol(2wild)'!F$16,"",IF(D30=0,"",IF(OR(D30=$AM$1,D30=$AT$1,D31=$AM$1,D31=$AT$1,D32=$AM$1,D32=$AT$1,D33=$AM$1,D33=$AT$1,D34=$AM$1,D34=$AT$1),0,1)))</f>
        <v>1</v>
      </c>
      <c r="AV30" s="3">
        <f>IF($A30&gt;='1125way_Regular Symbol(2wild)'!G$16,"",IF(E30=0,"",IF(OR(E30=$AM$1,E30=$AT$1,E31=$AM$1,E31=$AT$1,E32=$AM$1,E32=$AT$1,E33=$AM$1,E33=$AT$1,E34=$AM$1,E34=$AT$1),0,1)))</f>
        <v>1</v>
      </c>
      <c r="AW30" s="3">
        <f>IF($A30&gt;='1125way_Regular Symbol(2wild)'!H$16,"",IF(F30=0,"",IF(OR(F30=$AM$1,F30=$AT$1,F31=$AM$1,F31=$AT$1,F32=$AM$1,F32=$AT$1,F33=$AM$1,F33=$AT$1,F34=$AM$1,F34=$AT$1),0,1)))</f>
        <v>1</v>
      </c>
      <c r="AY30" s="344">
        <f>IF($A30&gt;='1125way_Regular Symbol(2wild)'!D$16,"",IF(B30=0,"",IF(OR(B30=$AM$1,B30=$AZ$1,B31=$AM$1,B31=$AZ$1,B32=$AM$1,B32=$AZ$1),0,1)))</f>
        <v>1</v>
      </c>
      <c r="AZ30" s="344">
        <f>IF($A30&gt;='1125way_Regular Symbol(2wild)'!E$16,"",IF(C30=0,"",IF(OR(C30=$AM$1,C30=$AZ$1,C31=$AM$1,C31=$AZ$1,C32=$AM$1,C32=$AZ$1),0,1)))</f>
        <v>1</v>
      </c>
      <c r="BA30" s="3">
        <f>IF($A30&gt;='1125way_Regular Symbol(2wild)'!F$16,"",IF(D30=0,"",IF(OR(D30=$AM$1,D30=$AZ$1,D31=$AM$1,D31=$AZ$1,D32=$AM$1,D32=$AZ$1,D33=$AM$1,D33=$AZ$1,D34=$AM$1,D34=$AZ$1),0,1)))</f>
        <v>1</v>
      </c>
      <c r="BB30" s="3">
        <f>IF($A30&gt;='1125way_Regular Symbol(2wild)'!G$16,"",IF(E30=0,"",IF(OR(E30=$AM$1,E30=$AZ$1,E31=$AM$1,E31=$AZ$1,E32=$AM$1,E32=$AZ$1,E33=$AM$1,E33=$AZ$1,E34=$AM$1,E34=$AZ$1),0,1)))</f>
        <v>1</v>
      </c>
      <c r="BC30" s="3">
        <f>IF($A30&gt;='1125way_Regular Symbol(2wild)'!H$16,"",IF(F30=0,"",IF(OR(F30=$AM$1,F30=$AZ$1,F31=$AM$1,F31=$AZ$1,F32=$AM$1,F32=$AZ$1,F33=$AM$1,F33=$AZ$1,F34=$AM$1,F34=$AZ$1),0,1)))</f>
        <v>0</v>
      </c>
      <c r="BE30" s="344">
        <f>IF($A30&gt;='576way_Regular Symbol(2wild)'!D$16,"",IF(B30=0,"",IF(OR(B30=$AM$1,B30=$BF$1,B31=$AM$1,B31=$BF$1,B32=$AM$1,B32=$BF$1),0,1)))</f>
        <v>1</v>
      </c>
      <c r="BF30" s="344">
        <f>IF($A30&gt;='576way_Regular Symbol(2wild)'!E$16,"",IF(C30=0,"",IF(OR(C30=$AM$1,C30=$BF$1,C31=$AM$1,C31=$BF$1,C32=$AM$1,C32=$BF$1),0,1)))</f>
        <v>1</v>
      </c>
      <c r="BG30" s="3">
        <f>IF($A30&gt;='576way_Regular Symbol(2wild)'!F$16,"",IF(D30=0,"",IF(OR(D30=$AM$1,D30=$BF$1,D31=$AM$1,D31=$BF$1,D32=$AM$1,D32=$BF$1,D33=$AM$1,D33=$BF$1,D34=$AM$1,D34=$BF$1),0,1)))</f>
        <v>1</v>
      </c>
      <c r="BH30" s="3">
        <f>IF($A30&gt;='576way_Regular Symbol(2wild)'!G$16,"",IF(E30=0,"",IF(OR(E30=$AM$1,E30=$BF$1,E31=$AM$1,E31=$BF$1,E32=$AM$1,E32=$BF$1,E33=$AM$1,E33=$BF$1,E34=$AM$1,E34=$BF$1),0,1)))</f>
        <v>1</v>
      </c>
      <c r="BI30" s="3">
        <f>IF($A30&gt;='576way_Regular Symbol(2wild)'!H$16,"",IF(F30=0,"",IF(OR(F30=$AM$1,F30=$BF$1,F31=$AM$1,F31=$BF$1,F32=$AM$1,F32=$BF$1,F33=$AM$1,F33=$BF$1,F34=$AM$1,F34=$BF$1),0,1)))</f>
        <v>1</v>
      </c>
      <c r="BK30" s="344">
        <f>IF($A30&gt;='576way_Regular Symbol(2wild)'!D$16,"",IF(B30=0,"",IF(OR(B30=$AM$1,B30=$BL$1,B31=$AM$1,B31=$BL$1,B32=$AM$1,B32=$BL$1),0,1)))</f>
        <v>1</v>
      </c>
      <c r="BL30" s="344">
        <f>IF($A30&gt;='576way_Regular Symbol(2wild)'!E$16,"",IF(C30=0,"",IF(OR(C30=$AM$1,C30=$BL$1,C31=$AM$1,C31=$BL$1,C32=$AM$1,C32=$BL$1),0,1)))</f>
        <v>1</v>
      </c>
      <c r="BM30" s="3">
        <f>IF($A30&gt;='576way_Regular Symbol(2wild)'!F$16,"",IF(D30=0,"",IF(OR(D30=$AM$1,D30=$BL$1,D31=$AM$1,D31=$BL$1,D32=$AM$1,D32=$BL$1,D33=$AM$1,D33=$BL$1),0,1)))</f>
        <v>1</v>
      </c>
      <c r="BN30" s="3">
        <f>IF($A30&gt;='576way_Regular Symbol(2wild)'!G$16,"",IF(E30=0,"",IF(OR(E30=$AM$1,E30=$BL$1,E31=$AM$1,E31=$BL$1,E32=$AM$1,E32=$BL$1,E33=$AM$1,E33=$BL$1),0,1)))</f>
        <v>1</v>
      </c>
      <c r="BO30" s="3">
        <f>IF($A30&gt;='576way_Regular Symbol(2wild)'!H$16,"",IF(F30=0,"",IF(OR(F30=$AM$1,F30=$BL$1,F31=$AM$1,F31=$BL$1,F32=$AM$1,F32=$BL$1,F33=$AM$1,F33=$BL$1),0,1)))</f>
        <v>1</v>
      </c>
      <c r="BQ30" s="3">
        <f>IF($A30&gt;='1125way_Regular Symbol(2wild)'!D$16,"",IF(B30=0,"",IF(OR(B30=$BQ$1,B30=$BR$1,B31=$BQ$1,B31=$BR$1,B32=$BQ$1,B32=$BR$1),0,1)))</f>
        <v>1</v>
      </c>
      <c r="BR30" s="3">
        <f>IF($A30&gt;='1125way_Regular Symbol(2wild)'!E$16,"",IF(C30=0,"",IF(OR(C30=$BQ$1,C30=$BR$1,C31=$BQ$1,C31=$BR$1,C32=$BQ$1,C32=$BR$1),0,1)))</f>
        <v>1</v>
      </c>
      <c r="BS30" s="3">
        <f>IF($A30&gt;='1125way_Regular Symbol(2wild)'!F$16,"",IF(D30=0,"",IF(OR(D30=$BQ$1,D30=$BR$1,D31=$BQ$1,D31=$BR$1,D32=$BQ$1,D32=$BR$1,D33=$BQ$1,D33=$BR$1,D34=$BQ$1,D34=$BR$1),0,1)))</f>
        <v>1</v>
      </c>
      <c r="BT30" s="3">
        <f>IF($A30&gt;='1125way_Regular Symbol(2wild)'!G$16,"",IF(E30=0,"",IF(OR(E30=$BQ$1,E30=$BR$1,E31=$BQ$1,E31=$BR$1,E32=$BQ$1,E32=$BR$1,E33=$BQ$1,E33=$BR$1,E34=$BQ$1,E34=$BR$1),0,1)))</f>
        <v>1</v>
      </c>
      <c r="BU30" s="3">
        <f>IF($A30&gt;='1125way_Regular Symbol(2wild)'!H$16,"",IF(F30=0,"",IF(OR(F30=$BQ$1,F30=$BR$1,F31=$BQ$1,F31=$BR$1,F32=$BQ$1,F32=$BR$1,F33=$BQ$1,F33=$BR$1,F34=$BQ$1,F34=$BR$1),0,1)))</f>
        <v>1</v>
      </c>
      <c r="BW30" s="3">
        <f>IF($A30&gt;='1125way_Regular Symbol(2wild)'!D$16,"",IF(B30=0,"",IF(OR(B30=$BW$1,B31=$BW$1,B32=$BW$1,B30=$BX$1,B31=$BX$1,B32=$BX$1),0,1)))</f>
        <v>1</v>
      </c>
      <c r="BX30" s="3">
        <f>IF($A30&gt;='1125way_Regular Symbol(2wild)'!E$16,"",IF(C30=0,"",IF(OR(C30=$BW$1,C31=$BW$1,C32=$BW$1,C30=$BX$1,C31=$BX$1,C32=$BX$1),0,1)))</f>
        <v>1</v>
      </c>
      <c r="BY30" s="3">
        <f>IF($A30&gt;='1125way_Regular Symbol(2wild)'!F$16,"",IF(D30=0,"",IF(OR(D30=$BW$1,D31=$BW$1,D32=$BW$1,D30=$BX$1,D31=$BX$1,D32=$BX$1,D33=$BW$1,D33=$BX$1,D34=$BW$1,D34=$BX$1),0,1)))</f>
        <v>1</v>
      </c>
      <c r="BZ30" s="3">
        <f>IF($A30&gt;='1125way_Regular Symbol(2wild)'!G$16,"",IF(E30=0,"",IF(OR(E30=$BW$1,E31=$BW$1,E32=$BW$1,E30=$BX$1,E31=$BX$1,E32=$BX$1,E33=$BW$1,E33=$BX$1,E34=$BW$1,E34=$BX$1),0,1)))</f>
        <v>0</v>
      </c>
      <c r="CA30" s="3">
        <f>IF($A30&gt;='1125way_Regular Symbol(2wild)'!H$16,"",IF(F30=0,"",IF(OR(F30=$BW$1,F31=$BW$1,F32=$BW$1,F30=$BX$1,F31=$BX$1,F32=$BX$1,F33=$BW$1,F33=$BX$1,F34=$BW$1,F34=$BX$1),0,1)))</f>
        <v>0</v>
      </c>
      <c r="CC30" s="3">
        <f>IF($A30&gt;='1125way_Regular Symbol(2wild)'!D$16,"",IF(B30=0,"",IF(OR(B30=$BW$1,B31=$BW$1,B32=$BW$1,B30=$CD$1,B31=$CD$1,B32=$CD$1),0,1)))</f>
        <v>0</v>
      </c>
      <c r="CD30" s="3">
        <f>IF($A30&gt;='1125way_Regular Symbol(2wild)'!E$16,"",IF(C30=0,"",IF(OR(C30=$BW$1,C31=$BW$1,C32=$BW$1,C30=$CD$1,C31=$CD$1,C32=$CD$1),0,1)))</f>
        <v>0</v>
      </c>
      <c r="CE30" s="3">
        <f>IF($A30&gt;='1125way_Regular Symbol(2wild)'!F$16,"",IF(D30=0,"",IF(OR(D30=$BW$1,D31=$BW$1,D32=$BW$1,D30=$CD$1,D31=$CD$1,D32=$CD$1,D33=$BW$1,D33=$CD$1,D34=$BW$1,D34=$CD$1),0,1)))</f>
        <v>0</v>
      </c>
      <c r="CF30" s="3">
        <f>IF($A30&gt;='1125way_Regular Symbol(2wild)'!G$16,"",IF(E30=0,"",IF(OR(E30=$BW$1,E31=$BW$1,E32=$BW$1,E30=$CD$1,E31=$CD$1,E32=$CD$1,E33=$BW$1,E33=$CD$1,E34=$BW$1,E34=$CD$1),0,1)))</f>
        <v>1</v>
      </c>
      <c r="CG30" s="3">
        <f>IF($A30&gt;='1125way_Regular Symbol(2wild)'!H$16,"",IF(F30=0,"",IF(OR(F30=$BW$1,F31=$BW$1,F32=$BW$1,F30=$CD$1,F31=$CD$1,F32=$CD$1,F33=$BW$1,F33=$CD$1,F34=$BW$1,F34=$CD$1),0,1)))</f>
        <v>0</v>
      </c>
      <c r="CI30" s="3">
        <f>IF($A30&gt;='1125way_Regular Symbol(2wild)'!D$16,"",IF(B30=0,"",IF(OR(B30=$BW$1,B31=$BW$1,B32=$BW$1,B30=$CJ$1,B31=$CJ$1,B32=$CJ$1),0,1)))</f>
        <v>0</v>
      </c>
      <c r="CJ30" s="3">
        <f>IF($A30&gt;='1125way_Regular Symbol(2wild)'!E$16,"",IF(C30=0,"",IF(OR(C30=$BW$1,C31=$BW$1,C32=$BW$1,C30=$CJ$1,C31=$CJ$1,C32=$CJ$1),0,1)))</f>
        <v>1</v>
      </c>
      <c r="CK30" s="3">
        <f>IF($A30&gt;='1125way_Regular Symbol(2wild)'!F$16,"",IF(D30=0,"",IF(OR(D30=$BW$1,D31=$BW$1,D32=$BW$1,D30=$CJ$1,D31=$CJ$1,D32=$CJ$1,D33=$BW$1,D33=$CJ$1,D34=$BW$1,D34=$CJ$1),0,1)))</f>
        <v>1</v>
      </c>
      <c r="CL30" s="3">
        <f>IF($A30&gt;='1125way_Regular Symbol(2wild)'!G$16,"",IF(E30=0,"",IF(OR(E30=$BW$1,E31=$BW$1,E32=$BW$1,E30=$CJ$1,E31=$CJ$1,E32=$CJ$1,E33=$BW$1,E33=$CJ$1,E34=$BW$1,E34=$CJ$1),0,1)))</f>
        <v>1</v>
      </c>
      <c r="CM30" s="3">
        <f>IF($A30&gt;='1125way_Regular Symbol(2wild)'!H$16,"",IF(F30=0,"",IF(OR(F30=$BW$1,F31=$BW$1,F32=$BW$1,F30=$CJ$1,F31=$CJ$1,F32=$CJ$1,F33=$BW$1,F33=$CJ$1,F34=$BW$1,F34=$CJ$1),0,1)))</f>
        <v>0</v>
      </c>
      <c r="CO30" s="3">
        <f>IF($A30&gt;='1125way_Regular Symbol(2wild)'!D$16,"",IF(B30=0,"",IF(OR(B30=$BW$1,B31=$BW$1,B32=$BW$1,B30=$CP$1,B31=$CP$1,B32=$CP$1),0,1)))</f>
        <v>1</v>
      </c>
      <c r="CP30" s="3">
        <f>IF($A30&gt;='1125way_Regular Symbol(2wild)'!E$16,"",IF(C30=0,"",IF(OR(C30=$BW$1,C31=$BW$1,C32=$BW$1,C30=$CP$1,C31=$CP$1,C32=$CP$1),0,1)))</f>
        <v>0</v>
      </c>
      <c r="CQ30" s="3">
        <f>IF($A30&gt;='1125way_Regular Symbol(2wild)'!F$16,"",IF(D30=0,"",IF(OR(D30=$BW$1,D31=$BW$1,D32=$BW$1,D30=$CP$1,D31=$CP$1,D32=$CP$1,D33=$BW$1,D33=$CP$1,D34=$BW$1,D34=$CP$1),0,1)))</f>
        <v>1</v>
      </c>
      <c r="CR30" s="3">
        <f>IF($A30&gt;='1125way_Regular Symbol(2wild)'!G$16,"",IF(E30=0,"",IF(OR(E30=$BW$1,E31=$BW$1,E32=$BW$1,E30=$CP$1,E31=$CP$1,E32=$CP$1,E33=$BW$1,E33=$CP$1,E34=$BW$1,E34=$CP$1),0,1)))</f>
        <v>1</v>
      </c>
      <c r="CS30" s="3">
        <f>IF($A30&gt;='1125way_Regular Symbol(2wild)'!H$16,"",IF(F30=0,"",IF(OR(F30=$BW$1,F31=$BW$1,F32=$BW$1,F30=$CP$1,F31=$CP$1,F32=$CP$1,F33=$BW$1,F33=$CP$1,F34=$BW$1,F34=$CP$1),0,1)))</f>
        <v>1</v>
      </c>
      <c r="CU30" s="3">
        <f>IF($A30&gt;='1125way_Regular Symbol(2wild)'!D$16,"",IF(B30=0,"",IF(OR(B30=$BW$1,B31=$BW$1,B32=$BW$1,B30=$CV$1,B31=$CV$1,B32=$CV$1),0,1)))</f>
        <v>1</v>
      </c>
      <c r="CV30" s="3">
        <f>IF($A30&gt;='1125way_Regular Symbol(2wild)'!E$16,"",IF(C30=0,"",IF(OR(C30=$BW$1,C31=$BW$1,C32=$BW$1,C30=$CV$1,C31=$CV$1,C32=$CV$1),0,1)))</f>
        <v>1</v>
      </c>
      <c r="CW30" s="3">
        <f>IF($A30&gt;='1125way_Regular Symbol(2wild)'!F$16,"",IF(D30=0,"",IF(OR(D30=$BW$1,D31=$BW$1,D32=$BW$1,D30=$CV$1,D31=$CV$1,D32=$CV$1,D33=$BW$1,D33=$CV$1,D34=$BW$1,D34=$CV$1),0,1)))</f>
        <v>1</v>
      </c>
      <c r="CX30" s="3">
        <f>IF($A30&gt;='1125way_Regular Symbol(2wild)'!G$16,"",IF(E30=0,"",IF(OR(E30=$BW$1,E31=$BW$1,E32=$BW$1,E30=$CV$1,E31=$CV$1,E32=$CV$1,E33=$BW$1,E33=$CV$1,E34=$BW$1,E34=$CV$1),0,1)))</f>
        <v>1</v>
      </c>
      <c r="CY30" s="3">
        <f>IF($A30&gt;='1125way_Regular Symbol(2wild)'!H$16,"",IF(F30=0,"",IF(OR(F30=$BW$1,F31=$BW$1,F32=$BW$1,F30=$CV$1,F31=$CV$1,F32=$CV$1,F33=$BW$1,F33=$CV$1,F34=$BW$1,F34=$CV$1),0,1)))</f>
        <v>1</v>
      </c>
    </row>
    <row r="31" spans="1:103">
      <c r="A31" s="337">
        <f>IF('243way_Regular Symbol'!L30="","",'243way_Regular Symbol'!L30)</f>
        <v>27</v>
      </c>
      <c r="B31" s="191" t="str">
        <f>IF('576way_Regular Symbol(2wild)'!Q30="",
IF($A31-'576way_Regular Symbol(2wild)'!D$16&gt;='1125way_RegularＸ_W()'!B$2-1,"",VLOOKUP($A31-'243way_Regular Symbol'!D$16,'576way_Regular Symbol(2wild)'!$P$3:$U$99,'1125way_RegularＸ_W()'!B$3+1,FALSE)),
'576way_Regular Symbol(2wild)'!Q30)</f>
        <v>Q</v>
      </c>
      <c r="C31" s="191" t="str">
        <f>IF('576way_Regular Symbol(2wild)'!R30="",
IF($A31-'576way_Regular Symbol(2wild)'!E$16&gt;='1125way_RegularＸ_W()'!C$2-1,"",VLOOKUP($A31-'243way_Regular Symbol'!E$16,'576way_Regular Symbol(2wild)'!$P$3:$U$99,'1125way_RegularＸ_W()'!C$3+1,FALSE)),
'576way_Regular Symbol(2wild)'!R30)</f>
        <v>Q</v>
      </c>
      <c r="D31" s="191" t="str">
        <f>IF('576way_Regular Symbol(2wild)'!S30="",
IF($A31-'576way_Regular Symbol(2wild)'!F$16&gt;='1125way_RegularＸ_W()'!D$2-1,"",VLOOKUP($A31-'243way_Regular Symbol'!F$16,'576way_Regular Symbol(2wild)'!$P$3:$U$99,'1125way_RegularＸ_W()'!D$3+1,FALSE)),
'576way_Regular Symbol(2wild)'!S30)</f>
        <v>S1</v>
      </c>
      <c r="E31" s="191" t="str">
        <f>IF('576way_Regular Symbol(2wild)'!T30="",
IF($A31-'576way_Regular Symbol(2wild)'!G$16&gt;='1125way_RegularＸ_W()'!E$2-1,"",VLOOKUP($A31-'243way_Regular Symbol'!G$16,'576way_Regular Symbol(2wild)'!$P$3:$U$99,'1125way_RegularＸ_W()'!E$3+1,FALSE)),
'576way_Regular Symbol(2wild)'!T30)</f>
        <v>K</v>
      </c>
      <c r="F31" s="191" t="str">
        <f>IF('576way_Regular Symbol(2wild)'!U30="",
IF($A31-'576way_Regular Symbol(2wild)'!H$16&gt;='1125way_RegularＸ_W()'!F$2-1,"",VLOOKUP($A31-'243way_Regular Symbol'!H$16,'576way_Regular Symbol(2wild)'!$P$3:$U$99,'1125way_RegularＸ_W()'!F$3+1,FALSE)),
'576way_Regular Symbol(2wild)'!U30)</f>
        <v>BN</v>
      </c>
      <c r="N31" s="363">
        <f t="shared" si="18"/>
        <v>27</v>
      </c>
      <c r="O31" s="344">
        <f>IF($A31&gt;='1125way_Regular Symbol(2wild)'!D$16,"",IF(B31="","",IF(OR(B31=$O$1,B31=$P$1,B32=$O$1,B32=$P$1,B33=$O$1,B33=$P$1),0,1)))</f>
        <v>1</v>
      </c>
      <c r="P31" s="344">
        <f>IF($A31&gt;='1125way_Regular Symbol(2wild)'!E$16,"",IF(C31="","",IF(OR(C31=$O$1,C31=$P$1,C32=$O$1,C32=$P$1,C33=$O$1,C33=$P$1),0,1)))</f>
        <v>0</v>
      </c>
      <c r="Q31" s="344">
        <f>IF($A31&gt;='1125way_Regular Symbol(2wild)'!F$16,"",IF(D31="","",IF(OR(D31=$O$1,D31=$P$1,D32=$O$1,D32=$P$1,D33=$O$1,D33=$P$1,D34=$O$1,D34=$P$1,D35=$O$1,D35=$P$1),0,1)))</f>
        <v>1</v>
      </c>
      <c r="R31" s="344">
        <f>IF($A31&gt;='1125way_Regular Symbol(2wild)'!G$16,"",IF(E31="","",IF(OR(E31=$O$1,E31=$P$1,E32=$O$1,E32=$P$1,E33=$O$1,E33=$P$1,E34=$O$1,E34=$P$1,E35=$O$1,E35=$P$1),0,1)))</f>
        <v>1</v>
      </c>
      <c r="S31" s="344">
        <f>IF($A31&gt;='1125way_Regular Symbol(2wild)'!H$16,"",IF(F31="","",IF(OR(F31=$O$1,F31=$P$1,F32=$O$1,F32=$P$1,F33=$O$1,F33=$P$1,F34=$O$1,F34=$P$1,F35=$O$1,F35=$P$1),0,1)))</f>
        <v>1</v>
      </c>
      <c r="U31" s="344">
        <f>IF($A31&gt;='1125way_Regular Symbol(2wild)'!D$16,"",IF(B31=0,"",IF(OR(B31=$U$1,B31=$V$1,B32=$U$1,B32=$V$1,B33=$U$1,B33=$V$1),0,1)))</f>
        <v>1</v>
      </c>
      <c r="V31" s="344">
        <f>IF($A31&gt;='1125way_Regular Symbol(2wild)'!E$16,"",IF(C31=0,"",IF(OR(C31=$U$1,C31=$V$1,C32=$U$1,C32=$V$1,C33=$U$1,C33=$V$1),0,1)))</f>
        <v>1</v>
      </c>
      <c r="W31" s="3">
        <f>IF($A31&gt;='1125way_Regular Symbol(2wild)'!F$16,"",IF(D31=0,"",IF(OR(D31=$U$1,D31=$V$1,D32=$U$1,D32=$V$1,D33=$U$1,D33=$V$1,D34=$U$1,D34=$V$1,D35=$U$1,D35=$V$1),0,1)))</f>
        <v>1</v>
      </c>
      <c r="X31" s="3">
        <f>IF($A31&gt;='1125way_Regular Symbol(2wild)'!G$16,"",IF(E31=0,"",IF(OR(E31=$U$1,E31=$V$1,E32=$U$1,E32=$V$1,E33=$U$1,E33=$V$1,E34=$U$1,E34=$V$1,E35=$U$1,E35=$V$1),0,1)))</f>
        <v>0</v>
      </c>
      <c r="Y31" s="3">
        <f>IF($A31&gt;='1125way_Regular Symbol(2wild)'!H$16,"",IF(F31=0,"",IF(OR(F31=$U$1,F31=$V$1,F32=$U$1,F32=$V$1,F33=$U$1,F33=$V$1,F34=$U$1,F34=$V$1,F35=$U$1,F35=$V$1),0,1)))</f>
        <v>1</v>
      </c>
      <c r="AA31" s="344">
        <f>IF($A31&gt;='1125way_Regular Symbol(2wild)'!D$16,"",IF(B31=0,"",IF(OR(B31=$AA$1,B31=$AB$1,B32=$AA$1,B32=$AB$1,B33=$AA$1,,B33=$AB$1),0,1)))</f>
        <v>0</v>
      </c>
      <c r="AB31" s="344">
        <f>IF($A31&gt;='1125way_Regular Symbol(2wild)'!E$16,"",IF(C31=0,"",IF(OR(C31=$AA$1,C31=$AB$1,C32=$AA$1,C32=$AB$1,C33=$AA$1,,C33=$AB$1),0,1)))</f>
        <v>1</v>
      </c>
      <c r="AC31" s="3">
        <f>IF($A31&gt;='1125way_Regular Symbol(2wild)'!F$16,"",IF(D31=0,"",IF(OR(D31=$AA$1,D31=$AB$1,D32=$AA$1,D32=$AB$1,D33=$AA$1,D33=$AB$1,D34=$AA$1,D34=$AB$1,D35=$AA$1,D35=$AB$1),0,1)))</f>
        <v>1</v>
      </c>
      <c r="AD31" s="3">
        <f>IF($A31&gt;='1125way_Regular Symbol(2wild)'!G$16,"",IF(E31=0,"",IF(OR(E31=$AA$1,E31=$AB$1,E32=$AA$1,E32=$AB$1,E33=$AA$1,E33=$AB$1,E34=$AA$1,E34=$AB$1,E35=$AA$1,E35=$AB$1),0,1)))</f>
        <v>1</v>
      </c>
      <c r="AE31" s="3">
        <f>IF($A31&gt;='1125way_Regular Symbol(2wild)'!H$16,"",IF(F31=0,"",IF(OR(F31=$AA$1,F31=$AB$1,F32=$AA$1,F32=$AB$1,F33=$AA$1,F33=$AB$1,F34=$AA$1,F34=$AB$1,F35=$AA$1,F35=$AB$1),0,1)))</f>
        <v>1</v>
      </c>
      <c r="AG31" s="344">
        <f>IF($A31&gt;='1125way_Regular Symbol(2wild)'!D$16,"",IF(B31=0,"",IF(OR(B31=$AG$1,B31=$AH$1,B32=$AG$1,B32=$AH$1,B33=$AG$1,B33=$AH$1),0,1)))</f>
        <v>1</v>
      </c>
      <c r="AH31" s="344">
        <f>IF($A31&gt;='1125way_Regular Symbol(2wild)'!E$16,"",IF(C31=0,"",IF(OR(C31=$AG$1,C31=$AH$1,C32=$AG$1,C32=$AH$1,C33=$AG$1,C33=$AH$1),0,1)))</f>
        <v>1</v>
      </c>
      <c r="AI31" s="3">
        <f>IF($A31&gt;='1125way_Regular Symbol(2wild)'!F$16,"",IF(D31=0,"",IF(OR(D31=$AG$1,D31=$AH$1,D32=$AG$1,D32=$AH$1,D33=$AG$1,D33=$AH$1,D34=$AG$1,D34=$AH$1,D35=$AG$1,D35=$AH$1),0,1)))</f>
        <v>1</v>
      </c>
      <c r="AJ31" s="3">
        <f>IF($A31&gt;='1125way_Regular Symbol(2wild)'!G$16,"",IF(E31=0,"",IF(OR(E31=$AG$1,E31=$AH$1,E32=$AG$1,E32=$AH$1,E33=$AG$1,E33=$AH$1,E34=$AG$1,E34=$AH$1,E35=$AG$1,E35=$AH$1),0,1)))</f>
        <v>1</v>
      </c>
      <c r="AK31" s="3">
        <f>IF($A31&gt;='1125way_Regular Symbol(2wild)'!H$16,"",IF(F31=0,"",IF(OR(F31=$AG$1,F31=$AH$1,F32=$AG$1,F32=$AH$1,F33=$AG$1,F33=$AH$1,F34=$AG$1,F34=$AH$1,F35=$AG$1,F35=$AH$1),0,1)))</f>
        <v>1</v>
      </c>
      <c r="AM31" s="344">
        <f>IF($A31&gt;='1125way_Regular Symbol(2wild)'!D$16,"",IF(B31=0,"",IF(OR(B31=$AM$1,B31=$AN$1,B32=$AM$1,B32=$AN$1,B33=$AM$1,B33=$AN$1),0,1)))</f>
        <v>1</v>
      </c>
      <c r="AN31" s="344">
        <f>IF($A31&gt;='1125way_Regular Symbol(2wild)'!E$16,"",IF(C31=0,"",IF(OR(C31=$AM$1,C31=$AN$1,C32=$AM$1,C32=$AN$1,C33=$AM$1,C33=$AN$1),0,1)))</f>
        <v>0</v>
      </c>
      <c r="AO31" s="3">
        <f>IF($A31&gt;='1125way_Regular Symbol(2wild)'!F$16,"",IF(D31=0,"",IF(OR(D31=$AM$1,D31=$AN$1,D32=$AM$1,D32=$AN$1,D33=$AM$1,D33=$AN$1,D34=$AM$1,D34=$AN$1,D35=$AM$1,D35=$AN$1),0,1)))</f>
        <v>0</v>
      </c>
      <c r="AP31" s="3">
        <f>IF($A31&gt;='1125way_Regular Symbol(2wild)'!G$16,"",IF(E31=0,"",IF(OR(E31=$AM$1,E31=$AN$1,E32=$AM$1,E32=$AN$1,E33=$AM$1,E33=$AN$1,E34=$AM$1,E34=$AN$1,E35=$AM$1,E35=$AN$1),0,1)))</f>
        <v>0</v>
      </c>
      <c r="AQ31" s="3">
        <f>IF($A31&gt;='1125way_Regular Symbol(2wild)'!H$16,"",IF(F31=0,"",IF(OR(F31=$AM$1,F31=$AN$1,F32=$AM$1,F32=$AN$1,F33=$AM$1,F33=$AN$1,F34=$AM$1,F34=$AN$1,F35=$AM$1,F35=$AN$1),0,1)))</f>
        <v>0</v>
      </c>
      <c r="AS31" s="344">
        <f>IF($A31&gt;='1125way_Regular Symbol(2wild)'!D$16,"",IF(B31=0,"",IF(OR(B31=$AM$1,B31=$AT$1,B32=$AM$1,B32=$AT$1,B33=$AM$1,B33=$AT$1),0,1)))</f>
        <v>1</v>
      </c>
      <c r="AT31" s="344">
        <f>IF($A31&gt;='1125way_Regular Symbol(2wild)'!E$16,"",IF(C31=0,"",IF(OR(C31=$AM$1,C31=$AT$1,C32=$AM$1,C32=$AT$1,C33=$AM$1,C33=$AT$1),0,1)))</f>
        <v>1</v>
      </c>
      <c r="AU31" s="3">
        <f>IF($A31&gt;='1125way_Regular Symbol(2wild)'!F$16,"",IF(D31=0,"",IF(OR(D31=$AM$1,D31=$AT$1,D32=$AM$1,D32=$AT$1,D33=$AM$1,D33=$AT$1,D34=$AM$1,D34=$AT$1,D35=$AM$1,D35=$AT$1),0,1)))</f>
        <v>1</v>
      </c>
      <c r="AV31" s="3">
        <f>IF($A31&gt;='1125way_Regular Symbol(2wild)'!G$16,"",IF(E31=0,"",IF(OR(E31=$AM$1,E31=$AT$1,E32=$AM$1,E32=$AT$1,E33=$AM$1,E33=$AT$1,E34=$AM$1,E34=$AT$1,E35=$AM$1,E35=$AT$1),0,1)))</f>
        <v>1</v>
      </c>
      <c r="AW31" s="3">
        <f>IF($A31&gt;='1125way_Regular Symbol(2wild)'!H$16,"",IF(F31=0,"",IF(OR(F31=$AM$1,F31=$AT$1,F32=$AM$1,F32=$AT$1,F33=$AM$1,F33=$AT$1,F34=$AM$1,F34=$AT$1,F35=$AM$1,F35=$AT$1),0,1)))</f>
        <v>1</v>
      </c>
      <c r="AY31" s="344">
        <f>IF($A31&gt;='1125way_Regular Symbol(2wild)'!D$16,"",IF(B31=0,"",IF(OR(B31=$AM$1,B31=$AZ$1,B32=$AM$1,B32=$AZ$1,B33=$AM$1,B33=$AZ$1),0,1)))</f>
        <v>1</v>
      </c>
      <c r="AZ31" s="344">
        <f>IF($A31&gt;='1125way_Regular Symbol(2wild)'!E$16,"",IF(C31=0,"",IF(OR(C31=$AM$1,C31=$AZ$1,C32=$AM$1,C32=$AZ$1,C33=$AM$1,C33=$AZ$1),0,1)))</f>
        <v>1</v>
      </c>
      <c r="BA31" s="3">
        <f>IF($A31&gt;='1125way_Regular Symbol(2wild)'!F$16,"",IF(D31=0,"",IF(OR(D31=$AM$1,D31=$AZ$1,D32=$AM$1,D32=$AZ$1,D33=$AM$1,D33=$AZ$1,D34=$AM$1,D34=$AZ$1,D35=$AM$1,D35=$AZ$1),0,1)))</f>
        <v>1</v>
      </c>
      <c r="BB31" s="3">
        <f>IF($A31&gt;='1125way_Regular Symbol(2wild)'!G$16,"",IF(E31=0,"",IF(OR(E31=$AM$1,E31=$AZ$1,E32=$AM$1,E32=$AZ$1,E33=$AM$1,E33=$AZ$1,E34=$AM$1,E34=$AZ$1,E35=$AM$1,E35=$AZ$1),0,1)))</f>
        <v>1</v>
      </c>
      <c r="BC31" s="3">
        <f>IF($A31&gt;='1125way_Regular Symbol(2wild)'!H$16,"",IF(F31=0,"",IF(OR(F31=$AM$1,F31=$AZ$1,F32=$AM$1,F32=$AZ$1,F33=$AM$1,F33=$AZ$1,F34=$AM$1,F34=$AZ$1,F35=$AM$1,F35=$AZ$1),0,1)))</f>
        <v>0</v>
      </c>
      <c r="BE31" s="344">
        <f>IF($A31&gt;='576way_Regular Symbol(2wild)'!D$16,"",IF(B31=0,"",IF(OR(B31=$AM$1,B31=$BF$1,B32=$AM$1,B32=$BF$1,B33=$AM$1,B33=$BF$1),0,1)))</f>
        <v>1</v>
      </c>
      <c r="BF31" s="344">
        <f>IF($A31&gt;='576way_Regular Symbol(2wild)'!E$16,"",IF(C31=0,"",IF(OR(C31=$AM$1,C31=$BF$1,C32=$AM$1,C32=$BF$1,C33=$AM$1,C33=$BF$1),0,1)))</f>
        <v>1</v>
      </c>
      <c r="BG31" s="3">
        <f>IF($A31&gt;='576way_Regular Symbol(2wild)'!F$16,"",IF(D31=0,"",IF(OR(D31=$AM$1,D31=$BF$1,D32=$AM$1,D32=$BF$1,D33=$AM$1,D33=$BF$1,D34=$AM$1,D34=$BF$1,D35=$AM$1,D35=$BF$1),0,1)))</f>
        <v>1</v>
      </c>
      <c r="BH31" s="3">
        <f>IF($A31&gt;='576way_Regular Symbol(2wild)'!G$16,"",IF(E31=0,"",IF(OR(E31=$AM$1,E31=$BF$1,E32=$AM$1,E32=$BF$1,E33=$AM$1,E33=$BF$1,E34=$AM$1,E34=$BF$1,E35=$AM$1,E35=$BF$1),0,1)))</f>
        <v>1</v>
      </c>
      <c r="BI31" s="3">
        <f>IF($A31&gt;='576way_Regular Symbol(2wild)'!H$16,"",IF(F31=0,"",IF(OR(F31=$AM$1,F31=$BF$1,F32=$AM$1,F32=$BF$1,F33=$AM$1,F33=$BF$1,F34=$AM$1,F34=$BF$1,F35=$AM$1,F35=$BF$1),0,1)))</f>
        <v>1</v>
      </c>
      <c r="BK31" s="344">
        <f>IF($A31&gt;='576way_Regular Symbol(2wild)'!D$16,"",IF(B31=0,"",IF(OR(B31=$AM$1,B31=$BL$1,B32=$AM$1,B32=$BL$1,B33=$AM$1,B33=$BL$1),0,1)))</f>
        <v>1</v>
      </c>
      <c r="BL31" s="344">
        <f>IF($A31&gt;='576way_Regular Symbol(2wild)'!E$16,"",IF(C31=0,"",IF(OR(C31=$AM$1,C31=$BL$1,C32=$AM$1,C32=$BL$1,C33=$AM$1,C33=$BL$1),0,1)))</f>
        <v>1</v>
      </c>
      <c r="BM31" s="3">
        <f>IF($A31&gt;='576way_Regular Symbol(2wild)'!F$16,"",IF(D31=0,"",IF(OR(D31=$AM$1,D31=$BL$1,D32=$AM$1,D32=$BL$1,D33=$AM$1,D33=$BL$1,D34=$AM$1,D34=$BL$1),0,1)))</f>
        <v>1</v>
      </c>
      <c r="BN31" s="3">
        <f>IF($A31&gt;='576way_Regular Symbol(2wild)'!G$16,"",IF(E31=0,"",IF(OR(E31=$AM$1,E31=$BL$1,E32=$AM$1,E32=$BL$1,E33=$AM$1,E33=$BL$1,E34=$AM$1,E34=$BL$1),0,1)))</f>
        <v>1</v>
      </c>
      <c r="BO31" s="3">
        <f>IF($A31&gt;='576way_Regular Symbol(2wild)'!H$16,"",IF(F31=0,"",IF(OR(F31=$AM$1,F31=$BL$1,F32=$AM$1,F32=$BL$1,F33=$AM$1,F33=$BL$1,F34=$AM$1,F34=$BL$1),0,1)))</f>
        <v>1</v>
      </c>
      <c r="BQ31" s="3">
        <f>IF($A31&gt;='1125way_Regular Symbol(2wild)'!D$16,"",IF(B31=0,"",IF(OR(B31=$BQ$1,B31=$BR$1,B32=$BQ$1,B32=$BR$1,B33=$BQ$1,B33=$BR$1),0,1)))</f>
        <v>1</v>
      </c>
      <c r="BR31" s="3">
        <f>IF($A31&gt;='1125way_Regular Symbol(2wild)'!E$16,"",IF(C31=0,"",IF(OR(C31=$BQ$1,C31=$BR$1,C32=$BQ$1,C32=$BR$1,C33=$BQ$1,C33=$BR$1),0,1)))</f>
        <v>1</v>
      </c>
      <c r="BS31" s="3">
        <f>IF($A31&gt;='1125way_Regular Symbol(2wild)'!F$16,"",IF(D31=0,"",IF(OR(D31=$BQ$1,D31=$BR$1,D32=$BQ$1,D32=$BR$1,D33=$BQ$1,D33=$BR$1,D34=$BQ$1,D34=$BR$1,D35=$BQ$1,D35=$BR$1),0,1)))</f>
        <v>1</v>
      </c>
      <c r="BT31" s="3">
        <f>IF($A31&gt;='1125way_Regular Symbol(2wild)'!G$16,"",IF(E31=0,"",IF(OR(E31=$BQ$1,E31=$BR$1,E32=$BQ$1,E32=$BR$1,E33=$BQ$1,E33=$BR$1,E34=$BQ$1,E34=$BR$1,E35=$BQ$1,E35=$BR$1),0,1)))</f>
        <v>1</v>
      </c>
      <c r="BU31" s="3">
        <f>IF($A31&gt;='1125way_Regular Symbol(2wild)'!H$16,"",IF(F31=0,"",IF(OR(F31=$BQ$1,F31=$BR$1,F32=$BQ$1,F32=$BR$1,F33=$BQ$1,F33=$BR$1,F34=$BQ$1,F34=$BR$1,F35=$BQ$1,F35=$BR$1),0,1)))</f>
        <v>1</v>
      </c>
      <c r="BW31" s="3">
        <f>IF($A31&gt;='1125way_Regular Symbol(2wild)'!D$16,"",IF(B31=0,"",IF(OR(B31=$BW$1,B32=$BW$1,B33=$BW$1,B31=$BX$1,B32=$BX$1,B33=$BX$1),0,1)))</f>
        <v>1</v>
      </c>
      <c r="BX31" s="3">
        <f>IF($A31&gt;='1125way_Regular Symbol(2wild)'!E$16,"",IF(C31=0,"",IF(OR(C31=$BW$1,C32=$BW$1,C33=$BW$1,C31=$BX$1,C32=$BX$1,C33=$BX$1),0,1)))</f>
        <v>1</v>
      </c>
      <c r="BY31" s="3">
        <f>IF($A31&gt;='1125way_Regular Symbol(2wild)'!F$16,"",IF(D31=0,"",IF(OR(D31=$BW$1,D32=$BW$1,D33=$BW$1,D31=$BX$1,D32=$BX$1,D33=$BX$1,D34=$BW$1,D34=$BX$1,D35=$BW$1,D35=$BX$1),0,1)))</f>
        <v>1</v>
      </c>
      <c r="BZ31" s="3">
        <f>IF($A31&gt;='1125way_Regular Symbol(2wild)'!G$16,"",IF(E31=0,"",IF(OR(E31=$BW$1,E32=$BW$1,E33=$BW$1,E31=$BX$1,E32=$BX$1,E33=$BX$1,E34=$BW$1,E34=$BX$1,E35=$BW$1,E35=$BX$1),0,1)))</f>
        <v>0</v>
      </c>
      <c r="CA31" s="3">
        <f>IF($A31&gt;='1125way_Regular Symbol(2wild)'!H$16,"",IF(F31=0,"",IF(OR(F31=$BW$1,F32=$BW$1,F33=$BW$1,F31=$BX$1,F32=$BX$1,F33=$BX$1,F34=$BW$1,F34=$BX$1,F35=$BW$1,F35=$BX$1),0,1)))</f>
        <v>1</v>
      </c>
      <c r="CC31" s="3">
        <f>IF($A31&gt;='1125way_Regular Symbol(2wild)'!D$16,"",IF(B31=0,"",IF(OR(B31=$BW$1,B32=$BW$1,B33=$BW$1,B31=$CD$1,B32=$CD$1,B33=$CD$1),0,1)))</f>
        <v>0</v>
      </c>
      <c r="CD31" s="3">
        <f>IF($A31&gt;='1125way_Regular Symbol(2wild)'!E$16,"",IF(C31=0,"",IF(OR(C31=$BW$1,C32=$BW$1,C33=$BW$1,C31=$CD$1,C32=$CD$1,C33=$CD$1),0,1)))</f>
        <v>0</v>
      </c>
      <c r="CE31" s="3">
        <f>IF($A31&gt;='1125way_Regular Symbol(2wild)'!F$16,"",IF(D31=0,"",IF(OR(D31=$BW$1,D32=$BW$1,D33=$BW$1,D31=$CD$1,D32=$CD$1,D33=$CD$1,D34=$BW$1,D34=$CD$1,D35=$BW$1,D35=$CD$1),0,1)))</f>
        <v>0</v>
      </c>
      <c r="CF31" s="3">
        <f>IF($A31&gt;='1125way_Regular Symbol(2wild)'!G$16,"",IF(E31=0,"",IF(OR(E31=$BW$1,E32=$BW$1,E33=$BW$1,E31=$CD$1,E32=$CD$1,E33=$CD$1,E34=$BW$1,E34=$CD$1,E35=$BW$1,E35=$CD$1),0,1)))</f>
        <v>1</v>
      </c>
      <c r="CG31" s="3">
        <f>IF($A31&gt;='1125way_Regular Symbol(2wild)'!H$16,"",IF(F31=0,"",IF(OR(F31=$BW$1,F32=$BW$1,F33=$BW$1,F31=$CD$1,F32=$CD$1,F33=$CD$1,F34=$BW$1,F34=$CD$1,F35=$BW$1,F35=$CD$1),0,1)))</f>
        <v>0</v>
      </c>
      <c r="CI31" s="3">
        <f>IF($A31&gt;='1125way_Regular Symbol(2wild)'!D$16,"",IF(B31=0,"",IF(OR(B31=$BW$1,B32=$BW$1,B33=$BW$1,B31=$CJ$1,B32=$CJ$1,B33=$CJ$1),0,1)))</f>
        <v>0</v>
      </c>
      <c r="CJ31" s="3">
        <f>IF($A31&gt;='1125way_Regular Symbol(2wild)'!E$16,"",IF(C31=0,"",IF(OR(C31=$BW$1,C32=$BW$1,C33=$BW$1,C31=$CJ$1,C32=$CJ$1,C33=$CJ$1),0,1)))</f>
        <v>1</v>
      </c>
      <c r="CK31" s="3">
        <f>IF($A31&gt;='1125way_Regular Symbol(2wild)'!F$16,"",IF(D31=0,"",IF(OR(D31=$BW$1,D32=$BW$1,D33=$BW$1,D31=$CJ$1,D32=$CJ$1,D33=$CJ$1,D34=$BW$1,D34=$CJ$1,D35=$BW$1,D35=$CJ$1),0,1)))</f>
        <v>1</v>
      </c>
      <c r="CL31" s="3">
        <f>IF($A31&gt;='1125way_Regular Symbol(2wild)'!G$16,"",IF(E31=0,"",IF(OR(E31=$BW$1,E32=$BW$1,E33=$BW$1,E31=$CJ$1,E32=$CJ$1,E33=$CJ$1,E34=$BW$1,E34=$CJ$1,E35=$BW$1,E35=$CJ$1),0,1)))</f>
        <v>1</v>
      </c>
      <c r="CM31" s="3">
        <f>IF($A31&gt;='1125way_Regular Symbol(2wild)'!H$16,"",IF(F31=0,"",IF(OR(F31=$BW$1,F32=$BW$1,F33=$BW$1,F31=$CJ$1,F32=$CJ$1,F33=$CJ$1,F34=$BW$1,F34=$CJ$1,F35=$BW$1,F35=$CJ$1),0,1)))</f>
        <v>0</v>
      </c>
      <c r="CO31" s="3">
        <f>IF($A31&gt;='1125way_Regular Symbol(2wild)'!D$16,"",IF(B31=0,"",IF(OR(B31=$BW$1,B32=$BW$1,B33=$BW$1,B31=$CP$1,B32=$CP$1,B33=$CP$1),0,1)))</f>
        <v>1</v>
      </c>
      <c r="CP31" s="3">
        <f>IF($A31&gt;='1125way_Regular Symbol(2wild)'!E$16,"",IF(C31=0,"",IF(OR(C31=$BW$1,C32=$BW$1,C33=$BW$1,C31=$CP$1,C32=$CP$1,C33=$CP$1),0,1)))</f>
        <v>1</v>
      </c>
      <c r="CQ31" s="3">
        <f>IF($A31&gt;='1125way_Regular Symbol(2wild)'!F$16,"",IF(D31=0,"",IF(OR(D31=$BW$1,D32=$BW$1,D33=$BW$1,D31=$CP$1,D32=$CP$1,D33=$CP$1,D34=$BW$1,D34=$CP$1,D35=$BW$1,D35=$CP$1),0,1)))</f>
        <v>1</v>
      </c>
      <c r="CR31" s="3">
        <f>IF($A31&gt;='1125way_Regular Symbol(2wild)'!G$16,"",IF(E31=0,"",IF(OR(E31=$BW$1,E32=$BW$1,E33=$BW$1,E31=$CP$1,E32=$CP$1,E33=$CP$1,E34=$BW$1,E34=$CP$1,E35=$BW$1,E35=$CP$1),0,1)))</f>
        <v>1</v>
      </c>
      <c r="CS31" s="3">
        <f>IF($A31&gt;='1125way_Regular Symbol(2wild)'!H$16,"",IF(F31=0,"",IF(OR(F31=$BW$1,F32=$BW$1,F33=$BW$1,F31=$CP$1,F32=$CP$1,F33=$CP$1,F34=$BW$1,F34=$CP$1,F35=$BW$1,F35=$CP$1),0,1)))</f>
        <v>1</v>
      </c>
      <c r="CU31" s="3">
        <f>IF($A31&gt;='1125way_Regular Symbol(2wild)'!D$16,"",IF(B31=0,"",IF(OR(B31=$BW$1,B32=$BW$1,B33=$BW$1,B31=$CV$1,B32=$CV$1,B33=$CV$1),0,1)))</f>
        <v>1</v>
      </c>
      <c r="CV31" s="3">
        <f>IF($A31&gt;='1125way_Regular Symbol(2wild)'!E$16,"",IF(C31=0,"",IF(OR(C31=$BW$1,C32=$BW$1,C33=$BW$1,C31=$CV$1,C32=$CV$1,C33=$CV$1),0,1)))</f>
        <v>1</v>
      </c>
      <c r="CW31" s="3">
        <f>IF($A31&gt;='1125way_Regular Symbol(2wild)'!F$16,"",IF(D31=0,"",IF(OR(D31=$BW$1,D32=$BW$1,D33=$BW$1,D31=$CV$1,D32=$CV$1,D33=$CV$1,D34=$BW$1,D34=$CV$1,D35=$BW$1,D35=$CV$1),0,1)))</f>
        <v>1</v>
      </c>
      <c r="CX31" s="3">
        <f>IF($A31&gt;='1125way_Regular Symbol(2wild)'!G$16,"",IF(E31=0,"",IF(OR(E31=$BW$1,E32=$BW$1,E33=$BW$1,E31=$CV$1,E32=$CV$1,E33=$CV$1,E34=$BW$1,E34=$CV$1,E35=$BW$1,E35=$CV$1),0,1)))</f>
        <v>1</v>
      </c>
      <c r="CY31" s="3">
        <f>IF($A31&gt;='1125way_Regular Symbol(2wild)'!H$16,"",IF(F31=0,"",IF(OR(F31=$BW$1,F32=$BW$1,F33=$BW$1,F31=$CV$1,F32=$CV$1,F33=$CV$1,F34=$BW$1,F34=$CV$1,F35=$BW$1,F35=$CV$1),0,1)))</f>
        <v>1</v>
      </c>
    </row>
    <row r="32" spans="1:103">
      <c r="A32" s="337">
        <f>IF('243way_Regular Symbol'!L31="","",'243way_Regular Symbol'!L31)</f>
        <v>28</v>
      </c>
      <c r="B32" s="191" t="str">
        <f>IF('576way_Regular Symbol(2wild)'!Q31="",
IF($A32-'576way_Regular Symbol(2wild)'!D$16&gt;='1125way_RegularＸ_W()'!B$2-1,"",VLOOKUP($A32-'243way_Regular Symbol'!D$16,'576way_Regular Symbol(2wild)'!$P$3:$U$99,'1125way_RegularＸ_W()'!B$3+1,FALSE)),
'576way_Regular Symbol(2wild)'!Q31)</f>
        <v>J</v>
      </c>
      <c r="C32" s="191" t="str">
        <f>IF('576way_Regular Symbol(2wild)'!R31="",
IF($A32-'576way_Regular Symbol(2wild)'!E$16&gt;='1125way_RegularＸ_W()'!C$2-1,"",VLOOKUP($A32-'243way_Regular Symbol'!E$16,'576way_Regular Symbol(2wild)'!$P$3:$U$99,'1125way_RegularＸ_W()'!C$3+1,FALSE)),
'576way_Regular Symbol(2wild)'!R31)</f>
        <v>M5</v>
      </c>
      <c r="D32" s="191" t="str">
        <f>IF('576way_Regular Symbol(2wild)'!S31="",
IF($A32-'576way_Regular Symbol(2wild)'!F$16&gt;='1125way_RegularＸ_W()'!D$2-1,"",VLOOKUP($A32-'243way_Regular Symbol'!F$16,'576way_Regular Symbol(2wild)'!$P$3:$U$99,'1125way_RegularＸ_W()'!D$3+1,FALSE)),
'576way_Regular Symbol(2wild)'!S31)</f>
        <v>M5</v>
      </c>
      <c r="E32" s="191" t="str">
        <f>IF('576way_Regular Symbol(2wild)'!T31="",
IF($A32-'576way_Regular Symbol(2wild)'!G$16&gt;='1125way_RegularＸ_W()'!E$2-1,"",VLOOKUP($A32-'243way_Regular Symbol'!G$16,'576way_Regular Symbol(2wild)'!$P$3:$U$99,'1125way_RegularＸ_W()'!E$3+1,FALSE)),
'576way_Regular Symbol(2wild)'!T31)</f>
        <v>M2</v>
      </c>
      <c r="F32" s="191" t="str">
        <f>IF('576way_Regular Symbol(2wild)'!U31="",
IF($A32-'576way_Regular Symbol(2wild)'!H$16&gt;='1125way_RegularＸ_W()'!F$2-1,"",VLOOKUP($A32-'243way_Regular Symbol'!H$16,'576way_Regular Symbol(2wild)'!$P$3:$U$99,'1125way_RegularＸ_W()'!F$3+1,FALSE)),
'576way_Regular Symbol(2wild)'!U31)</f>
        <v>Q</v>
      </c>
      <c r="N32" s="363">
        <f t="shared" si="18"/>
        <v>28</v>
      </c>
      <c r="O32" s="344">
        <f>IF($A32&gt;='1125way_Regular Symbol(2wild)'!D$16,"",IF(B32="","",IF(OR(B32=$O$1,B32=$P$1,B33=$O$1,B33=$P$1,B34=$O$1,B34=$P$1),0,1)))</f>
        <v>1</v>
      </c>
      <c r="P32" s="344">
        <f>IF($A32&gt;='1125way_Regular Symbol(2wild)'!E$16,"",IF(C32="","",IF(OR(C32=$O$1,C32=$P$1,C33=$O$1,C33=$P$1,C34=$O$1,C34=$P$1),0,1)))</f>
        <v>0</v>
      </c>
      <c r="Q32" s="344">
        <f>IF($A32&gt;='1125way_Regular Symbol(2wild)'!F$16,"",IF(D32="","",IF(OR(D32=$O$1,D32=$P$1,D33=$O$1,D33=$P$1,D34=$O$1,D34=$P$1,D35=$O$1,D35=$P$1,D36=$O$1,D36=$P$1),0,1)))</f>
        <v>1</v>
      </c>
      <c r="R32" s="344">
        <f>IF($A32&gt;='1125way_Regular Symbol(2wild)'!G$16,"",IF(E32="","",IF(OR(E32=$O$1,E32=$P$1,E33=$O$1,E33=$P$1,E34=$O$1,E34=$P$1,E35=$O$1,E35=$P$1,E36=$O$1,E36=$P$1),0,1)))</f>
        <v>1</v>
      </c>
      <c r="S32" s="344">
        <f>IF($A32&gt;='1125way_Regular Symbol(2wild)'!H$16,"",IF(F32="","",IF(OR(F32=$O$1,F32=$P$1,F33=$O$1,F33=$P$1,F34=$O$1,F34=$P$1,F35=$O$1,F35=$P$1,F36=$O$1,F36=$P$1),0,1)))</f>
        <v>1</v>
      </c>
      <c r="U32" s="344">
        <f>IF($A32&gt;='1125way_Regular Symbol(2wild)'!D$16,"",IF(B32=0,"",IF(OR(B32=$U$1,B32=$V$1,B33=$U$1,B33=$V$1,B34=$U$1,B34=$V$1),0,1)))</f>
        <v>1</v>
      </c>
      <c r="V32" s="344">
        <f>IF($A32&gt;='1125way_Regular Symbol(2wild)'!E$16,"",IF(C32=0,"",IF(OR(C32=$U$1,C32=$V$1,C33=$U$1,C33=$V$1,C34=$U$1,C34=$V$1),0,1)))</f>
        <v>1</v>
      </c>
      <c r="W32" s="3">
        <f>IF($A32&gt;='1125way_Regular Symbol(2wild)'!F$16,"",IF(D32=0,"",IF(OR(D32=$U$1,D32=$V$1,D33=$U$1,D33=$V$1,D34=$U$1,D34=$V$1,D35=$U$1,D35=$V$1,D36=$U$1,D36=$V$1),0,1)))</f>
        <v>0</v>
      </c>
      <c r="X32" s="3">
        <f>IF($A32&gt;='1125way_Regular Symbol(2wild)'!G$16,"",IF(E32=0,"",IF(OR(E32=$U$1,E32=$V$1,E33=$U$1,E33=$V$1,E34=$U$1,E34=$V$1,E35=$U$1,E35=$V$1,E36=$U$1,E36=$V$1),0,1)))</f>
        <v>0</v>
      </c>
      <c r="Y32" s="3">
        <f>IF($A32&gt;='1125way_Regular Symbol(2wild)'!H$16,"",IF(F32=0,"",IF(OR(F32=$U$1,F32=$V$1,F33=$U$1,F33=$V$1,F34=$U$1,F34=$V$1,F35=$U$1,F35=$V$1,F36=$U$1,F36=$V$1),0,1)))</f>
        <v>1</v>
      </c>
      <c r="AA32" s="344">
        <f>IF($A32&gt;='1125way_Regular Symbol(2wild)'!D$16,"",IF(B32=0,"",IF(OR(B32=$AA$1,B32=$AB$1,B33=$AA$1,B33=$AB$1,B34=$AA$1,,B34=$AB$1),0,1)))</f>
        <v>0</v>
      </c>
      <c r="AB32" s="344">
        <f>IF($A32&gt;='1125way_Regular Symbol(2wild)'!E$16,"",IF(C32=0,"",IF(OR(C32=$AA$1,C32=$AB$1,C33=$AA$1,C33=$AB$1,C34=$AA$1,,C34=$AB$1),0,1)))</f>
        <v>1</v>
      </c>
      <c r="AC32" s="3">
        <f>IF($A32&gt;='1125way_Regular Symbol(2wild)'!F$16,"",IF(D32=0,"",IF(OR(D32=$AA$1,D32=$AB$1,D33=$AA$1,D33=$AB$1,D34=$AA$1,D34=$AB$1,D35=$AA$1,D35=$AB$1,D36=$AA$1,D36=$AB$1),0,1)))</f>
        <v>1</v>
      </c>
      <c r="AD32" s="3">
        <f>IF($A32&gt;='1125way_Regular Symbol(2wild)'!G$16,"",IF(E32=0,"",IF(OR(E32=$AA$1,E32=$AB$1,E33=$AA$1,E33=$AB$1,E34=$AA$1,E34=$AB$1,E35=$AA$1,E35=$AB$1,E36=$AA$1,E36=$AB$1),0,1)))</f>
        <v>1</v>
      </c>
      <c r="AE32" s="3">
        <f>IF($A32&gt;='1125way_Regular Symbol(2wild)'!H$16,"",IF(F32=0,"",IF(OR(F32=$AA$1,F32=$AB$1,F33=$AA$1,F33=$AB$1,F34=$AA$1,F34=$AB$1,F35=$AA$1,F35=$AB$1,F36=$AA$1,F36=$AB$1),0,1)))</f>
        <v>1</v>
      </c>
      <c r="AG32" s="344">
        <f>IF($A32&gt;='1125way_Regular Symbol(2wild)'!D$16,"",IF(B32=0,"",IF(OR(B32=$AG$1,B32=$AH$1,B33=$AG$1,B33=$AH$1,B34=$AG$1,B34=$AH$1),0,1)))</f>
        <v>1</v>
      </c>
      <c r="AH32" s="344">
        <f>IF($A32&gt;='1125way_Regular Symbol(2wild)'!E$16,"",IF(C32=0,"",IF(OR(C32=$AG$1,C32=$AH$1,C33=$AG$1,C33=$AH$1,C34=$AG$1,C34=$AH$1),0,1)))</f>
        <v>1</v>
      </c>
      <c r="AI32" s="3">
        <f>IF($A32&gt;='1125way_Regular Symbol(2wild)'!F$16,"",IF(D32=0,"",IF(OR(D32=$AG$1,D32=$AH$1,D33=$AG$1,D33=$AH$1,D34=$AG$1,D34=$AH$1,D35=$AG$1,D35=$AH$1,D36=$AG$1,D36=$AH$1),0,1)))</f>
        <v>1</v>
      </c>
      <c r="AJ32" s="3">
        <f>IF($A32&gt;='1125way_Regular Symbol(2wild)'!G$16,"",IF(E32=0,"",IF(OR(E32=$AG$1,E32=$AH$1,E33=$AG$1,E33=$AH$1,E34=$AG$1,E34=$AH$1,E35=$AG$1,E35=$AH$1,E36=$AG$1,E36=$AH$1),0,1)))</f>
        <v>1</v>
      </c>
      <c r="AK32" s="3">
        <f>IF($A32&gt;='1125way_Regular Symbol(2wild)'!H$16,"",IF(F32=0,"",IF(OR(F32=$AG$1,F32=$AH$1,F33=$AG$1,F33=$AH$1,F34=$AG$1,F34=$AH$1,F35=$AG$1,F35=$AH$1,F36=$AG$1,F36=$AH$1),0,1)))</f>
        <v>1</v>
      </c>
      <c r="AM32" s="344">
        <f>IF($A32&gt;='1125way_Regular Symbol(2wild)'!D$16,"",IF(B32=0,"",IF(OR(B32=$AM$1,B32=$AN$1,B33=$AM$1,B33=$AN$1,B34=$AM$1,B34=$AN$1),0,1)))</f>
        <v>1</v>
      </c>
      <c r="AN32" s="344">
        <f>IF($A32&gt;='1125way_Regular Symbol(2wild)'!E$16,"",IF(C32=0,"",IF(OR(C32=$AM$1,C32=$AN$1,C33=$AM$1,C33=$AN$1,C34=$AM$1,C34=$AN$1),0,1)))</f>
        <v>0</v>
      </c>
      <c r="AO32" s="3">
        <f>IF($A32&gt;='1125way_Regular Symbol(2wild)'!F$16,"",IF(D32=0,"",IF(OR(D32=$AM$1,D32=$AN$1,D33=$AM$1,D33=$AN$1,D34=$AM$1,D34=$AN$1,D35=$AM$1,D35=$AN$1,D36=$AM$1,D36=$AN$1),0,1)))</f>
        <v>0</v>
      </c>
      <c r="AP32" s="3">
        <f>IF($A32&gt;='1125way_Regular Symbol(2wild)'!G$16,"",IF(E32=0,"",IF(OR(E32=$AM$1,E32=$AN$1,E33=$AM$1,E33=$AN$1,E34=$AM$1,E34=$AN$1,E35=$AM$1,E35=$AN$1,E36=$AM$1,E36=$AN$1),0,1)))</f>
        <v>0</v>
      </c>
      <c r="AQ32" s="3">
        <f>IF($A32&gt;='1125way_Regular Symbol(2wild)'!H$16,"",IF(F32=0,"",IF(OR(F32=$AM$1,F32=$AN$1,F33=$AM$1,F33=$AN$1,F34=$AM$1,F34=$AN$1,F35=$AM$1,F35=$AN$1,F36=$AM$1,F36=$AN$1),0,1)))</f>
        <v>0</v>
      </c>
      <c r="AS32" s="344">
        <f>IF($A32&gt;='1125way_Regular Symbol(2wild)'!D$16,"",IF(B32=0,"",IF(OR(B32=$AM$1,B32=$AT$1,B33=$AM$1,B33=$AT$1,B34=$AM$1,B34=$AT$1),0,1)))</f>
        <v>1</v>
      </c>
      <c r="AT32" s="344">
        <f>IF($A32&gt;='1125way_Regular Symbol(2wild)'!E$16,"",IF(C32=0,"",IF(OR(C32=$AM$1,C32=$AT$1,C33=$AM$1,C33=$AT$1,C34=$AM$1,C34=$AT$1),0,1)))</f>
        <v>1</v>
      </c>
      <c r="AU32" s="3">
        <f>IF($A32&gt;='1125way_Regular Symbol(2wild)'!F$16,"",IF(D32=0,"",IF(OR(D32=$AM$1,D32=$AT$1,D33=$AM$1,D33=$AT$1,D34=$AM$1,D34=$AT$1,D35=$AM$1,D35=$AT$1,D36=$AM$1,D36=$AT$1),0,1)))</f>
        <v>1</v>
      </c>
      <c r="AV32" s="3">
        <f>IF($A32&gt;='1125way_Regular Symbol(2wild)'!G$16,"",IF(E32=0,"",IF(OR(E32=$AM$1,E32=$AT$1,E33=$AM$1,E33=$AT$1,E34=$AM$1,E34=$AT$1,E35=$AM$1,E35=$AT$1,E36=$AM$1,E36=$AT$1),0,1)))</f>
        <v>1</v>
      </c>
      <c r="AW32" s="3">
        <f>IF($A32&gt;='1125way_Regular Symbol(2wild)'!H$16,"",IF(F32=0,"",IF(OR(F32=$AM$1,F32=$AT$1,F33=$AM$1,F33=$AT$1,F34=$AM$1,F34=$AT$1,F35=$AM$1,F35=$AT$1,F36=$AM$1,F36=$AT$1),0,1)))</f>
        <v>1</v>
      </c>
      <c r="AY32" s="344">
        <f>IF($A32&gt;='1125way_Regular Symbol(2wild)'!D$16,"",IF(B32=0,"",IF(OR(B32=$AM$1,B32=$AZ$1,B33=$AM$1,B33=$AZ$1,B34=$AM$1,B34=$AZ$1),0,1)))</f>
        <v>1</v>
      </c>
      <c r="AZ32" s="344">
        <f>IF($A32&gt;='1125way_Regular Symbol(2wild)'!E$16,"",IF(C32=0,"",IF(OR(C32=$AM$1,C32=$AZ$1,C33=$AM$1,C33=$AZ$1,C34=$AM$1,C34=$AZ$1),0,1)))</f>
        <v>1</v>
      </c>
      <c r="BA32" s="3">
        <f>IF($A32&gt;='1125way_Regular Symbol(2wild)'!F$16,"",IF(D32=0,"",IF(OR(D32=$AM$1,D32=$AZ$1,D33=$AM$1,D33=$AZ$1,D34=$AM$1,D34=$AZ$1,D35=$AM$1,D35=$AZ$1,D36=$AM$1,D36=$AZ$1),0,1)))</f>
        <v>1</v>
      </c>
      <c r="BB32" s="3">
        <f>IF($A32&gt;='1125way_Regular Symbol(2wild)'!G$16,"",IF(E32=0,"",IF(OR(E32=$AM$1,E32=$AZ$1,E33=$AM$1,E33=$AZ$1,E34=$AM$1,E34=$AZ$1,E35=$AM$1,E35=$AZ$1,E36=$AM$1,E36=$AZ$1),0,1)))</f>
        <v>1</v>
      </c>
      <c r="BC32" s="3">
        <f>IF($A32&gt;='1125way_Regular Symbol(2wild)'!H$16,"",IF(F32=0,"",IF(OR(F32=$AM$1,F32=$AZ$1,F33=$AM$1,F33=$AZ$1,F34=$AM$1,F34=$AZ$1,F35=$AM$1,F35=$AZ$1,F36=$AM$1,F36=$AZ$1),0,1)))</f>
        <v>1</v>
      </c>
      <c r="BE32" s="344">
        <f>IF($A32&gt;='576way_Regular Symbol(2wild)'!D$16,"",IF(B32=0,"",IF(OR(B32=$AM$1,B32=$BF$1,B33=$AM$1,B33=$BF$1,B34=$AM$1,B34=$BF$1),0,1)))</f>
        <v>1</v>
      </c>
      <c r="BF32" s="344">
        <f>IF($A32&gt;='576way_Regular Symbol(2wild)'!E$16,"",IF(C32=0,"",IF(OR(C32=$AM$1,C32=$BF$1,C33=$AM$1,C33=$BF$1,C34=$AM$1,C34=$BF$1),0,1)))</f>
        <v>1</v>
      </c>
      <c r="BG32" s="3">
        <f>IF($A32&gt;='576way_Regular Symbol(2wild)'!F$16,"",IF(D32=0,"",IF(OR(D32=$AM$1,D32=$BF$1,D33=$AM$1,D33=$BF$1,D34=$AM$1,D34=$BF$1,D35=$AM$1,D35=$BF$1,D36=$AM$1,D36=$BF$1),0,1)))</f>
        <v>1</v>
      </c>
      <c r="BH32" s="3">
        <f>IF($A32&gt;='576way_Regular Symbol(2wild)'!G$16,"",IF(E32=0,"",IF(OR(E32=$AM$1,E32=$BF$1,E33=$AM$1,E33=$BF$1,E34=$AM$1,E34=$BF$1,E35=$AM$1,E35=$BF$1,E36=$AM$1,E36=$BF$1),0,1)))</f>
        <v>1</v>
      </c>
      <c r="BI32" s="3">
        <f>IF($A32&gt;='576way_Regular Symbol(2wild)'!H$16,"",IF(F32=0,"",IF(OR(F32=$AM$1,F32=$BF$1,F33=$AM$1,F33=$BF$1,F34=$AM$1,F34=$BF$1,F35=$AM$1,F35=$BF$1,F36=$AM$1,F36=$BF$1),0,1)))</f>
        <v>1</v>
      </c>
      <c r="BK32" s="344">
        <f>IF($A32&gt;='576way_Regular Symbol(2wild)'!D$16,"",IF(B32=0,"",IF(OR(B32=$AM$1,B32=$BL$1,B33=$AM$1,B33=$BL$1,B34=$AM$1,B34=$BL$1),0,1)))</f>
        <v>1</v>
      </c>
      <c r="BL32" s="344">
        <f>IF($A32&gt;='576way_Regular Symbol(2wild)'!E$16,"",IF(C32=0,"",IF(OR(C32=$AM$1,C32=$BL$1,C33=$AM$1,C33=$BL$1,C34=$AM$1,C34=$BL$1),0,1)))</f>
        <v>1</v>
      </c>
      <c r="BM32" s="3">
        <f>IF($A32&gt;='576way_Regular Symbol(2wild)'!F$16,"",IF(D32=0,"",IF(OR(D32=$AM$1,D32=$BL$1,D33=$AM$1,D33=$BL$1,D34=$AM$1,D34=$BL$1,D35=$AM$1,D35=$BL$1),0,1)))</f>
        <v>1</v>
      </c>
      <c r="BN32" s="3">
        <f>IF($A32&gt;='576way_Regular Symbol(2wild)'!G$16,"",IF(E32=0,"",IF(OR(E32=$AM$1,E32=$BL$1,E33=$AM$1,E33=$BL$1,E34=$AM$1,E34=$BL$1,E35=$AM$1,E35=$BL$1),0,1)))</f>
        <v>1</v>
      </c>
      <c r="BO32" s="3">
        <f>IF($A32&gt;='576way_Regular Symbol(2wild)'!H$16,"",IF(F32=0,"",IF(OR(F32=$AM$1,F32=$BL$1,F33=$AM$1,F33=$BL$1,F34=$AM$1,F34=$BL$1,F35=$AM$1,F35=$BL$1),0,1)))</f>
        <v>1</v>
      </c>
      <c r="BQ32" s="3">
        <f>IF($A32&gt;='1125way_Regular Symbol(2wild)'!D$16,"",IF(B32=0,"",IF(OR(B32=$BQ$1,B32=$BR$1,B33=$BQ$1,B33=$BR$1,B34=$BQ$1,B34=$BR$1),0,1)))</f>
        <v>1</v>
      </c>
      <c r="BR32" s="3">
        <f>IF($A32&gt;='1125way_Regular Symbol(2wild)'!E$16,"",IF(C32=0,"",IF(OR(C32=$BQ$1,C32=$BR$1,C33=$BQ$1,C33=$BR$1,C34=$BQ$1,C34=$BR$1),0,1)))</f>
        <v>1</v>
      </c>
      <c r="BS32" s="3">
        <f>IF($A32&gt;='1125way_Regular Symbol(2wild)'!F$16,"",IF(D32=0,"",IF(OR(D32=$BQ$1,D32=$BR$1,D33=$BQ$1,D33=$BR$1,D34=$BQ$1,D34=$BR$1,D35=$BQ$1,D35=$BR$1,D36=$BQ$1,D36=$BR$1),0,1)))</f>
        <v>1</v>
      </c>
      <c r="BT32" s="3">
        <f>IF($A32&gt;='1125way_Regular Symbol(2wild)'!G$16,"",IF(E32=0,"",IF(OR(E32=$BQ$1,E32=$BR$1,E33=$BQ$1,E33=$BR$1,E34=$BQ$1,E34=$BR$1,E35=$BQ$1,E35=$BR$1,E36=$BQ$1,E36=$BR$1),0,1)))</f>
        <v>1</v>
      </c>
      <c r="BU32" s="3">
        <f>IF($A32&gt;='1125way_Regular Symbol(2wild)'!H$16,"",IF(F32=0,"",IF(OR(F32=$BQ$1,F32=$BR$1,F33=$BQ$1,F33=$BR$1,F34=$BQ$1,F34=$BR$1,F35=$BQ$1,F35=$BR$1,F36=$BQ$1,F36=$BR$1),0,1)))</f>
        <v>1</v>
      </c>
      <c r="BW32" s="3">
        <f>IF($A32&gt;='1125way_Regular Symbol(2wild)'!D$16,"",IF(B32=0,"",IF(OR(B32=$BW$1,B33=$BW$1,B34=$BW$1,B32=$BX$1,B33=$BX$1,B34=$BX$1),0,1)))</f>
        <v>0</v>
      </c>
      <c r="BX32" s="3">
        <f>IF($A32&gt;='1125way_Regular Symbol(2wild)'!E$16,"",IF(C32=0,"",IF(OR(C32=$BW$1,C33=$BW$1,C34=$BW$1,C32=$BX$1,C33=$BX$1,C34=$BX$1),0,1)))</f>
        <v>1</v>
      </c>
      <c r="BY32" s="3">
        <f>IF($A32&gt;='1125way_Regular Symbol(2wild)'!F$16,"",IF(D32=0,"",IF(OR(D32=$BW$1,D33=$BW$1,D34=$BW$1,D32=$BX$1,D33=$BX$1,D34=$BX$1,D35=$BW$1,D35=$BX$1,D36=$BW$1,D36=$BX$1),0,1)))</f>
        <v>1</v>
      </c>
      <c r="BZ32" s="3">
        <f>IF($A32&gt;='1125way_Regular Symbol(2wild)'!G$16,"",IF(E32=0,"",IF(OR(E32=$BW$1,E33=$BW$1,E34=$BW$1,E32=$BX$1,E33=$BX$1,E34=$BX$1,E35=$BW$1,E35=$BX$1,E36=$BW$1,E36=$BX$1),0,1)))</f>
        <v>0</v>
      </c>
      <c r="CA32" s="3">
        <f>IF($A32&gt;='1125way_Regular Symbol(2wild)'!H$16,"",IF(F32=0,"",IF(OR(F32=$BW$1,F33=$BW$1,F34=$BW$1,F32=$BX$1,F33=$BX$1,F34=$BX$1,F35=$BW$1,F35=$BX$1,F36=$BW$1,F36=$BX$1),0,1)))</f>
        <v>1</v>
      </c>
      <c r="CC32" s="3">
        <f>IF($A32&gt;='1125way_Regular Symbol(2wild)'!D$16,"",IF(B32=0,"",IF(OR(B32=$BW$1,B33=$BW$1,B34=$BW$1,B32=$CD$1,B33=$CD$1,B34=$CD$1),0,1)))</f>
        <v>1</v>
      </c>
      <c r="CD32" s="3">
        <f>IF($A32&gt;='1125way_Regular Symbol(2wild)'!E$16,"",IF(C32=0,"",IF(OR(C32=$BW$1,C33=$BW$1,C34=$BW$1,C32=$CD$1,C33=$CD$1,C34=$CD$1),0,1)))</f>
        <v>1</v>
      </c>
      <c r="CE32" s="3">
        <f>IF($A32&gt;='1125way_Regular Symbol(2wild)'!F$16,"",IF(D32=0,"",IF(OR(D32=$BW$1,D33=$BW$1,D34=$BW$1,D32=$CD$1,D33=$CD$1,D34=$CD$1,D35=$BW$1,D35=$CD$1,D36=$BW$1,D36=$CD$1),0,1)))</f>
        <v>0</v>
      </c>
      <c r="CF32" s="3">
        <f>IF($A32&gt;='1125way_Regular Symbol(2wild)'!G$16,"",IF(E32=0,"",IF(OR(E32=$BW$1,E33=$BW$1,E34=$BW$1,E32=$CD$1,E33=$CD$1,E34=$CD$1,E35=$BW$1,E35=$CD$1,E36=$BW$1,E36=$CD$1),0,1)))</f>
        <v>1</v>
      </c>
      <c r="CG32" s="3">
        <f>IF($A32&gt;='1125way_Regular Symbol(2wild)'!H$16,"",IF(F32=0,"",IF(OR(F32=$BW$1,F33=$BW$1,F34=$BW$1,F32=$CD$1,F33=$CD$1,F34=$CD$1,F35=$BW$1,F35=$CD$1,F36=$BW$1,F36=$CD$1),0,1)))</f>
        <v>0</v>
      </c>
      <c r="CI32" s="3">
        <f>IF($A32&gt;='1125way_Regular Symbol(2wild)'!D$16,"",IF(B32=0,"",IF(OR(B32=$BW$1,B33=$BW$1,B34=$BW$1,B32=$CJ$1,B33=$CJ$1,B34=$CJ$1),0,1)))</f>
        <v>0</v>
      </c>
      <c r="CJ32" s="3">
        <f>IF($A32&gt;='1125way_Regular Symbol(2wild)'!E$16,"",IF(C32=0,"",IF(OR(C32=$BW$1,C33=$BW$1,C34=$BW$1,C32=$CJ$1,C33=$CJ$1,C34=$CJ$1),0,1)))</f>
        <v>1</v>
      </c>
      <c r="CK32" s="3">
        <f>IF($A32&gt;='1125way_Regular Symbol(2wild)'!F$16,"",IF(D32=0,"",IF(OR(D32=$BW$1,D33=$BW$1,D34=$BW$1,D32=$CJ$1,D33=$CJ$1,D34=$CJ$1,D35=$BW$1,D35=$CJ$1,D36=$BW$1,D36=$CJ$1),0,1)))</f>
        <v>1</v>
      </c>
      <c r="CL32" s="3">
        <f>IF($A32&gt;='1125way_Regular Symbol(2wild)'!G$16,"",IF(E32=0,"",IF(OR(E32=$BW$1,E33=$BW$1,E34=$BW$1,E32=$CJ$1,E33=$CJ$1,E34=$CJ$1,E35=$BW$1,E35=$CJ$1,E36=$BW$1,E36=$CJ$1),0,1)))</f>
        <v>1</v>
      </c>
      <c r="CM32" s="3">
        <f>IF($A32&gt;='1125way_Regular Symbol(2wild)'!H$16,"",IF(F32=0,"",IF(OR(F32=$BW$1,F33=$BW$1,F34=$BW$1,F32=$CJ$1,F33=$CJ$1,F34=$CJ$1,F35=$BW$1,F35=$CJ$1,F36=$BW$1,F36=$CJ$1),0,1)))</f>
        <v>0</v>
      </c>
      <c r="CO32" s="3">
        <f>IF($A32&gt;='1125way_Regular Symbol(2wild)'!D$16,"",IF(B32=0,"",IF(OR(B32=$BW$1,B33=$BW$1,B34=$BW$1,B32=$CP$1,B33=$CP$1,B34=$CP$1),0,1)))</f>
        <v>1</v>
      </c>
      <c r="CP32" s="3">
        <f>IF($A32&gt;='1125way_Regular Symbol(2wild)'!E$16,"",IF(C32=0,"",IF(OR(C32=$BW$1,C33=$BW$1,C34=$BW$1,C32=$CP$1,C33=$CP$1,C34=$CP$1),0,1)))</f>
        <v>1</v>
      </c>
      <c r="CQ32" s="3">
        <f>IF($A32&gt;='1125way_Regular Symbol(2wild)'!F$16,"",IF(D32=0,"",IF(OR(D32=$BW$1,D33=$BW$1,D34=$BW$1,D32=$CP$1,D33=$CP$1,D34=$CP$1,D35=$BW$1,D35=$CP$1,D36=$BW$1,D36=$CP$1),0,1)))</f>
        <v>1</v>
      </c>
      <c r="CR32" s="3">
        <f>IF($A32&gt;='1125way_Regular Symbol(2wild)'!G$16,"",IF(E32=0,"",IF(OR(E32=$BW$1,E33=$BW$1,E34=$BW$1,E32=$CP$1,E33=$CP$1,E34=$CP$1,E35=$BW$1,E35=$CP$1,E36=$BW$1,E36=$CP$1),0,1)))</f>
        <v>1</v>
      </c>
      <c r="CS32" s="3">
        <f>IF($A32&gt;='1125way_Regular Symbol(2wild)'!H$16,"",IF(F32=0,"",IF(OR(F32=$BW$1,F33=$BW$1,F34=$BW$1,F32=$CP$1,F33=$CP$1,F34=$CP$1,F35=$BW$1,F35=$CP$1,F36=$BW$1,F36=$CP$1),0,1)))</f>
        <v>1</v>
      </c>
      <c r="CU32" s="3">
        <f>IF($A32&gt;='1125way_Regular Symbol(2wild)'!D$16,"",IF(B32=0,"",IF(OR(B32=$BW$1,B33=$BW$1,B34=$BW$1,B32=$CV$1,B33=$CV$1,B34=$CV$1),0,1)))</f>
        <v>1</v>
      </c>
      <c r="CV32" s="3">
        <f>IF($A32&gt;='1125way_Regular Symbol(2wild)'!E$16,"",IF(C32=0,"",IF(OR(C32=$BW$1,C33=$BW$1,C34=$BW$1,C32=$CV$1,C33=$CV$1,C34=$CV$1),0,1)))</f>
        <v>1</v>
      </c>
      <c r="CW32" s="3">
        <f>IF($A32&gt;='1125way_Regular Symbol(2wild)'!F$16,"",IF(D32=0,"",IF(OR(D32=$BW$1,D33=$BW$1,D34=$BW$1,D32=$CV$1,D33=$CV$1,D34=$CV$1,D35=$BW$1,D35=$CV$1,D36=$BW$1,D36=$CV$1),0,1)))</f>
        <v>1</v>
      </c>
      <c r="CX32" s="3">
        <f>IF($A32&gt;='1125way_Regular Symbol(2wild)'!G$16,"",IF(E32=0,"",IF(OR(E32=$BW$1,E33=$BW$1,E34=$BW$1,E32=$CV$1,E33=$CV$1,E34=$CV$1,E35=$BW$1,E35=$CV$1,E36=$BW$1,E36=$CV$1),0,1)))</f>
        <v>1</v>
      </c>
      <c r="CY32" s="3">
        <f>IF($A32&gt;='1125way_Regular Symbol(2wild)'!H$16,"",IF(F32=0,"",IF(OR(F32=$BW$1,F33=$BW$1,F34=$BW$1,F32=$CV$1,F33=$CV$1,F34=$CV$1,F35=$BW$1,F35=$CV$1,F36=$BW$1,F36=$CV$1),0,1)))</f>
        <v>1</v>
      </c>
    </row>
    <row r="33" spans="1:103">
      <c r="A33" s="337">
        <f>IF('243way_Regular Symbol'!L32="","",'243way_Regular Symbol'!L32)</f>
        <v>29</v>
      </c>
      <c r="B33" s="191" t="str">
        <f>IF('576way_Regular Symbol(2wild)'!Q32="",
IF($A33-'576way_Regular Symbol(2wild)'!D$16&gt;='1125way_RegularＸ_W()'!B$2-1,"",VLOOKUP($A33-'243way_Regular Symbol'!D$16,'576way_Regular Symbol(2wild)'!$P$3:$U$99,'1125way_RegularＸ_W()'!B$3+1,FALSE)),
'576way_Regular Symbol(2wild)'!Q32)</f>
        <v>M3</v>
      </c>
      <c r="C33" s="191" t="str">
        <f>IF('576way_Regular Symbol(2wild)'!R32="",
IF($A33-'576way_Regular Symbol(2wild)'!E$16&gt;='1125way_RegularＸ_W()'!C$2-1,"",VLOOKUP($A33-'243way_Regular Symbol'!E$16,'576way_Regular Symbol(2wild)'!$P$3:$U$99,'1125way_RegularＸ_W()'!C$3+1,FALSE)),
'576way_Regular Symbol(2wild)'!R32)</f>
        <v>M1</v>
      </c>
      <c r="D33" s="191" t="str">
        <f>IF('576way_Regular Symbol(2wild)'!S32="",
IF($A33-'576way_Regular Symbol(2wild)'!F$16&gt;='1125way_RegularＸ_W()'!D$2-1,"",VLOOKUP($A33-'243way_Regular Symbol'!F$16,'576way_Regular Symbol(2wild)'!$P$3:$U$99,'1125way_RegularＸ_W()'!D$3+1,FALSE)),
'576way_Regular Symbol(2wild)'!S32)</f>
        <v>Q</v>
      </c>
      <c r="E33" s="191" t="str">
        <f>IF('576way_Regular Symbol(2wild)'!T32="",
IF($A33-'576way_Regular Symbol(2wild)'!G$16&gt;='1125way_RegularＸ_W()'!E$2-1,"",VLOOKUP($A33-'243way_Regular Symbol'!G$16,'576way_Regular Symbol(2wild)'!$P$3:$U$99,'1125way_RegularＸ_W()'!E$3+1,FALSE)),
'576way_Regular Symbol(2wild)'!T32)</f>
        <v>M5</v>
      </c>
      <c r="F33" s="191" t="str">
        <f>IF('576way_Regular Symbol(2wild)'!U32="",
IF($A33-'576way_Regular Symbol(2wild)'!H$16&gt;='1125way_RegularＸ_W()'!F$2-1,"",VLOOKUP($A33-'243way_Regular Symbol'!H$16,'576way_Regular Symbol(2wild)'!$P$3:$U$99,'1125way_RegularＸ_W()'!F$3+1,FALSE)),
'576way_Regular Symbol(2wild)'!U32)</f>
        <v>Q</v>
      </c>
      <c r="N33" s="363">
        <f t="shared" si="18"/>
        <v>29</v>
      </c>
      <c r="O33" s="344">
        <f>IF($A33&gt;='1125way_Regular Symbol(2wild)'!D$16,"",IF(B33="","",IF(OR(B33=$O$1,B33=$P$1,B34=$O$1,B34=$P$1,B35=$O$1,B35=$P$1),0,1)))</f>
        <v>1</v>
      </c>
      <c r="P33" s="344">
        <f>IF($A33&gt;='1125way_Regular Symbol(2wild)'!E$16,"",IF(C33="","",IF(OR(C33=$O$1,C33=$P$1,C34=$O$1,C34=$P$1,C35=$O$1,C35=$P$1),0,1)))</f>
        <v>0</v>
      </c>
      <c r="Q33" s="344">
        <f>IF($A33&gt;='1125way_Regular Symbol(2wild)'!F$16,"",IF(D33="","",IF(OR(D33=$O$1,D33=$P$1,D34=$O$1,D34=$P$1,D35=$O$1,D35=$P$1,D36=$O$1,D36=$P$1,D37=$O$1,D37=$P$1),0,1)))</f>
        <v>1</v>
      </c>
      <c r="R33" s="344">
        <f>IF($A33&gt;='1125way_Regular Symbol(2wild)'!G$16,"",IF(E33="","",IF(OR(E33=$O$1,E33=$P$1,E34=$O$1,E34=$P$1,E35=$O$1,E35=$P$1,E36=$O$1,E36=$P$1,E37=$O$1,E37=$P$1),0,1)))</f>
        <v>1</v>
      </c>
      <c r="S33" s="344">
        <f>IF($A33&gt;='1125way_Regular Symbol(2wild)'!H$16,"",IF(F33="","",IF(OR(F33=$O$1,F33=$P$1,F34=$O$1,F34=$P$1,F35=$O$1,F35=$P$1,F36=$O$1,F36=$P$1,F37=$O$1,F37=$P$1),0,1)))</f>
        <v>1</v>
      </c>
      <c r="U33" s="344">
        <f>IF($A33&gt;='1125way_Regular Symbol(2wild)'!D$16,"",IF(B33=0,"",IF(OR(B33=$U$1,B33=$V$1,B34=$U$1,B34=$V$1,B35=$U$1,B35=$V$1),0,1)))</f>
        <v>1</v>
      </c>
      <c r="V33" s="344">
        <f>IF($A33&gt;='1125way_Regular Symbol(2wild)'!E$16,"",IF(C33=0,"",IF(OR(C33=$U$1,C33=$V$1,C34=$U$1,C34=$V$1,C35=$U$1,C35=$V$1),0,1)))</f>
        <v>1</v>
      </c>
      <c r="W33" s="3">
        <f>IF($A33&gt;='1125way_Regular Symbol(2wild)'!F$16,"",IF(D33=0,"",IF(OR(D33=$U$1,D33=$V$1,D34=$U$1,D34=$V$1,D35=$U$1,D35=$V$1,D36=$U$1,D36=$V$1,D37=$U$1,D37=$V$1),0,1)))</f>
        <v>0</v>
      </c>
      <c r="X33" s="3">
        <f>IF($A33&gt;='1125way_Regular Symbol(2wild)'!G$16,"",IF(E33=0,"",IF(OR(E33=$U$1,E33=$V$1,E34=$U$1,E34=$V$1,E35=$U$1,E35=$V$1,E36=$U$1,E36=$V$1,E37=$U$1,E37=$V$1),0,1)))</f>
        <v>1</v>
      </c>
      <c r="Y33" s="3">
        <f>IF($A33&gt;='1125way_Regular Symbol(2wild)'!H$16,"",IF(F33=0,"",IF(OR(F33=$U$1,F33=$V$1,F34=$U$1,F34=$V$1,F35=$U$1,F35=$V$1,F36=$U$1,F36=$V$1,F37=$U$1,F37=$V$1),0,1)))</f>
        <v>1</v>
      </c>
      <c r="AA33" s="344">
        <f>IF($A33&gt;='1125way_Regular Symbol(2wild)'!D$16,"",IF(B33=0,"",IF(OR(B33=$AA$1,B33=$AB$1,B34=$AA$1,B34=$AB$1,B35=$AA$1,,B35=$AB$1),0,1)))</f>
        <v>0</v>
      </c>
      <c r="AB33" s="344">
        <f>IF($A33&gt;='1125way_Regular Symbol(2wild)'!E$16,"",IF(C33=0,"",IF(OR(C33=$AA$1,C33=$AB$1,C34=$AA$1,C34=$AB$1,C35=$AA$1,,C35=$AB$1),0,1)))</f>
        <v>1</v>
      </c>
      <c r="AC33" s="3">
        <f>IF($A33&gt;='1125way_Regular Symbol(2wild)'!F$16,"",IF(D33=0,"",IF(OR(D33=$AA$1,D33=$AB$1,D34=$AA$1,D34=$AB$1,D35=$AA$1,D35=$AB$1,D36=$AA$1,D36=$AB$1,D37=$AA$1,D37=$AB$1),0,1)))</f>
        <v>1</v>
      </c>
      <c r="AD33" s="3">
        <f>IF($A33&gt;='1125way_Regular Symbol(2wild)'!G$16,"",IF(E33=0,"",IF(OR(E33=$AA$1,E33=$AB$1,E34=$AA$1,E34=$AB$1,E35=$AA$1,E35=$AB$1,E36=$AA$1,E36=$AB$1,E37=$AA$1,E37=$AB$1),0,1)))</f>
        <v>1</v>
      </c>
      <c r="AE33" s="3">
        <f>IF($A33&gt;='1125way_Regular Symbol(2wild)'!H$16,"",IF(F33=0,"",IF(OR(F33=$AA$1,F33=$AB$1,F34=$AA$1,F34=$AB$1,F35=$AA$1,F35=$AB$1,F36=$AA$1,F36=$AB$1,F37=$AA$1,F37=$AB$1),0,1)))</f>
        <v>1</v>
      </c>
      <c r="AG33" s="344">
        <f>IF($A33&gt;='1125way_Regular Symbol(2wild)'!D$16,"",IF(B33=0,"",IF(OR(B33=$AG$1,B33=$AH$1,B34=$AG$1,B34=$AH$1,B35=$AG$1,B35=$AH$1),0,1)))</f>
        <v>1</v>
      </c>
      <c r="AH33" s="344">
        <f>IF($A33&gt;='1125way_Regular Symbol(2wild)'!E$16,"",IF(C33=0,"",IF(OR(C33=$AG$1,C33=$AH$1,C34=$AG$1,C34=$AH$1,C35=$AG$1,C35=$AH$1),0,1)))</f>
        <v>1</v>
      </c>
      <c r="AI33" s="3">
        <f>IF($A33&gt;='1125way_Regular Symbol(2wild)'!F$16,"",IF(D33=0,"",IF(OR(D33=$AG$1,D33=$AH$1,D34=$AG$1,D34=$AH$1,D35=$AG$1,D35=$AH$1,D36=$AG$1,D36=$AH$1,D37=$AG$1,D37=$AH$1),0,1)))</f>
        <v>1</v>
      </c>
      <c r="AJ33" s="3">
        <f>IF($A33&gt;='1125way_Regular Symbol(2wild)'!G$16,"",IF(E33=0,"",IF(OR(E33=$AG$1,E33=$AH$1,E34=$AG$1,E34=$AH$1,E35=$AG$1,E35=$AH$1,E36=$AG$1,E36=$AH$1,E37=$AG$1,E37=$AH$1),0,1)))</f>
        <v>1</v>
      </c>
      <c r="AK33" s="3">
        <f>IF($A33&gt;='1125way_Regular Symbol(2wild)'!H$16,"",IF(F33=0,"",IF(OR(F33=$AG$1,F33=$AH$1,F34=$AG$1,F34=$AH$1,F35=$AG$1,F35=$AH$1,F36=$AG$1,F36=$AH$1,F37=$AG$1,F37=$AH$1),0,1)))</f>
        <v>1</v>
      </c>
      <c r="AM33" s="344">
        <f>IF($A33&gt;='1125way_Regular Symbol(2wild)'!D$16,"",IF(B33=0,"",IF(OR(B33=$AM$1,B33=$AN$1,B34=$AM$1,B34=$AN$1,B35=$AM$1,B35=$AN$1),0,1)))</f>
        <v>1</v>
      </c>
      <c r="AN33" s="344">
        <f>IF($A33&gt;='1125way_Regular Symbol(2wild)'!E$16,"",IF(C33=0,"",IF(OR(C33=$AM$1,C33=$AN$1,C34=$AM$1,C34=$AN$1,C35=$AM$1,C35=$AN$1),0,1)))</f>
        <v>0</v>
      </c>
      <c r="AO33" s="3">
        <f>IF($A33&gt;='1125way_Regular Symbol(2wild)'!F$16,"",IF(D33=0,"",IF(OR(D33=$AM$1,D33=$AN$1,D34=$AM$1,D34=$AN$1,D35=$AM$1,D35=$AN$1,D36=$AM$1,D36=$AN$1,D37=$AM$1,D37=$AN$1),0,1)))</f>
        <v>1</v>
      </c>
      <c r="AP33" s="3">
        <f>IF($A33&gt;='1125way_Regular Symbol(2wild)'!G$16,"",IF(E33=0,"",IF(OR(E33=$AM$1,E33=$AN$1,E34=$AM$1,E34=$AN$1,E35=$AM$1,E35=$AN$1,E36=$AM$1,E36=$AN$1,E37=$AM$1,E37=$AN$1),0,1)))</f>
        <v>0</v>
      </c>
      <c r="AQ33" s="3">
        <f>IF($A33&gt;='1125way_Regular Symbol(2wild)'!H$16,"",IF(F33=0,"",IF(OR(F33=$AM$1,F33=$AN$1,F34=$AM$1,F34=$AN$1,F35=$AM$1,F35=$AN$1,F36=$AM$1,F36=$AN$1,F37=$AM$1,F37=$AN$1),0,1)))</f>
        <v>0</v>
      </c>
      <c r="AS33" s="344">
        <f>IF($A33&gt;='1125way_Regular Symbol(2wild)'!D$16,"",IF(B33=0,"",IF(OR(B33=$AM$1,B33=$AT$1,B34=$AM$1,B34=$AT$1,B35=$AM$1,B35=$AT$1),0,1)))</f>
        <v>1</v>
      </c>
      <c r="AT33" s="344">
        <f>IF($A33&gt;='1125way_Regular Symbol(2wild)'!E$16,"",IF(C33=0,"",IF(OR(C33=$AM$1,C33=$AT$1,C34=$AM$1,C34=$AT$1,C35=$AM$1,C35=$AT$1),0,1)))</f>
        <v>1</v>
      </c>
      <c r="AU33" s="3">
        <f>IF($A33&gt;='1125way_Regular Symbol(2wild)'!F$16,"",IF(D33=0,"",IF(OR(D33=$AM$1,D33=$AT$1,D34=$AM$1,D34=$AT$1,D35=$AM$1,D35=$AT$1,D36=$AM$1,D36=$AT$1,D37=$AM$1,D37=$AT$1),0,1)))</f>
        <v>1</v>
      </c>
      <c r="AV33" s="3">
        <f>IF($A33&gt;='1125way_Regular Symbol(2wild)'!G$16,"",IF(E33=0,"",IF(OR(E33=$AM$1,E33=$AT$1,E34=$AM$1,E34=$AT$1,E35=$AM$1,E35=$AT$1,E36=$AM$1,E36=$AT$1,E37=$AM$1,E37=$AT$1),0,1)))</f>
        <v>1</v>
      </c>
      <c r="AW33" s="3">
        <f>IF($A33&gt;='1125way_Regular Symbol(2wild)'!H$16,"",IF(F33=0,"",IF(OR(F33=$AM$1,F33=$AT$1,F34=$AM$1,F34=$AT$1,F35=$AM$1,F35=$AT$1,F36=$AM$1,F36=$AT$1,F37=$AM$1,F37=$AT$1),0,1)))</f>
        <v>1</v>
      </c>
      <c r="AY33" s="344">
        <f>IF($A33&gt;='1125way_Regular Symbol(2wild)'!D$16,"",IF(B33=0,"",IF(OR(B33=$AM$1,B33=$AZ$1,B34=$AM$1,B34=$AZ$1,B35=$AM$1,B35=$AZ$1),0,1)))</f>
        <v>1</v>
      </c>
      <c r="AZ33" s="344">
        <f>IF($A33&gt;='1125way_Regular Symbol(2wild)'!E$16,"",IF(C33=0,"",IF(OR(C33=$AM$1,C33=$AZ$1,C34=$AM$1,C34=$AZ$1,C35=$AM$1,C35=$AZ$1),0,1)))</f>
        <v>1</v>
      </c>
      <c r="BA33" s="3">
        <f>IF($A33&gt;='1125way_Regular Symbol(2wild)'!F$16,"",IF(D33=0,"",IF(OR(D33=$AM$1,D33=$AZ$1,D34=$AM$1,D34=$AZ$1,D35=$AM$1,D35=$AZ$1,D36=$AM$1,D36=$AZ$1,D37=$AM$1,D37=$AZ$1),0,1)))</f>
        <v>1</v>
      </c>
      <c r="BB33" s="3">
        <f>IF($A33&gt;='1125way_Regular Symbol(2wild)'!G$16,"",IF(E33=0,"",IF(OR(E33=$AM$1,E33=$AZ$1,E34=$AM$1,E34=$AZ$1,E35=$AM$1,E35=$AZ$1,E36=$AM$1,E36=$AZ$1,E37=$AM$1,E37=$AZ$1),0,1)))</f>
        <v>1</v>
      </c>
      <c r="BC33" s="3">
        <f>IF($A33&gt;='1125way_Regular Symbol(2wild)'!H$16,"",IF(F33=0,"",IF(OR(F33=$AM$1,F33=$AZ$1,F34=$AM$1,F34=$AZ$1,F35=$AM$1,F35=$AZ$1,F36=$AM$1,F36=$AZ$1,F37=$AM$1,F37=$AZ$1),0,1)))</f>
        <v>1</v>
      </c>
      <c r="BE33" s="344">
        <f>IF($A33&gt;='576way_Regular Symbol(2wild)'!D$16,"",IF(B33=0,"",IF(OR(B33=$AM$1,B33=$BF$1,B34=$AM$1,B34=$BF$1,B35=$AM$1,B35=$BF$1),0,1)))</f>
        <v>1</v>
      </c>
      <c r="BF33" s="344">
        <f>IF($A33&gt;='576way_Regular Symbol(2wild)'!E$16,"",IF(C33=0,"",IF(OR(C33=$AM$1,C33=$BF$1,C34=$AM$1,C34=$BF$1,C35=$AM$1,C35=$BF$1),0,1)))</f>
        <v>1</v>
      </c>
      <c r="BG33" s="3">
        <f>IF($A33&gt;='576way_Regular Symbol(2wild)'!F$16,"",IF(D33=0,"",IF(OR(D33=$AM$1,D33=$BF$1,D34=$AM$1,D34=$BF$1,D35=$AM$1,D35=$BF$1,D36=$AM$1,D36=$BF$1,D37=$AM$1,D37=$BF$1),0,1)))</f>
        <v>1</v>
      </c>
      <c r="BH33" s="3">
        <f>IF($A33&gt;='576way_Regular Symbol(2wild)'!G$16,"",IF(E33=0,"",IF(OR(E33=$AM$1,E33=$BF$1,E34=$AM$1,E34=$BF$1,E35=$AM$1,E35=$BF$1,E36=$AM$1,E36=$BF$1,E37=$AM$1,E37=$BF$1),0,1)))</f>
        <v>1</v>
      </c>
      <c r="BI33" s="3">
        <f>IF($A33&gt;='576way_Regular Symbol(2wild)'!H$16,"",IF(F33=0,"",IF(OR(F33=$AM$1,F33=$BF$1,F34=$AM$1,F34=$BF$1,F35=$AM$1,F35=$BF$1,F36=$AM$1,F36=$BF$1,F37=$AM$1,F37=$BF$1),0,1)))</f>
        <v>1</v>
      </c>
      <c r="BK33" s="344">
        <f>IF($A33&gt;='576way_Regular Symbol(2wild)'!D$16,"",IF(B33=0,"",IF(OR(B33=$AM$1,B33=$BL$1,B34=$AM$1,B34=$BL$1,B35=$AM$1,B35=$BL$1),0,1)))</f>
        <v>1</v>
      </c>
      <c r="BL33" s="344">
        <f>IF($A33&gt;='576way_Regular Symbol(2wild)'!E$16,"",IF(C33=0,"",IF(OR(C33=$AM$1,C33=$BL$1,C34=$AM$1,C34=$BL$1,C35=$AM$1,C35=$BL$1),0,1)))</f>
        <v>1</v>
      </c>
      <c r="BM33" s="3">
        <f>IF($A33&gt;='576way_Regular Symbol(2wild)'!F$16,"",IF(D33=0,"",IF(OR(D33=$AM$1,D33=$BL$1,D34=$AM$1,D34=$BL$1,D35=$AM$1,D35=$BL$1,D36=$AM$1,D36=$BL$1),0,1)))</f>
        <v>1</v>
      </c>
      <c r="BN33" s="3">
        <f>IF($A33&gt;='576way_Regular Symbol(2wild)'!G$16,"",IF(E33=0,"",IF(OR(E33=$AM$1,E33=$BL$1,E34=$AM$1,E34=$BL$1,E35=$AM$1,E35=$BL$1,E36=$AM$1,E36=$BL$1),0,1)))</f>
        <v>1</v>
      </c>
      <c r="BO33" s="3">
        <f>IF($A33&gt;='576way_Regular Symbol(2wild)'!H$16,"",IF(F33=0,"",IF(OR(F33=$AM$1,F33=$BL$1,F34=$AM$1,F34=$BL$1,F35=$AM$1,F35=$BL$1,F36=$AM$1,F36=$BL$1),0,1)))</f>
        <v>1</v>
      </c>
      <c r="BQ33" s="3">
        <f>IF($A33&gt;='1125way_Regular Symbol(2wild)'!D$16,"",IF(B33=0,"",IF(OR(B33=$BQ$1,B33=$BR$1,B34=$BQ$1,B34=$BR$1,B35=$BQ$1,B35=$BR$1),0,1)))</f>
        <v>1</v>
      </c>
      <c r="BR33" s="3">
        <f>IF($A33&gt;='1125way_Regular Symbol(2wild)'!E$16,"",IF(C33=0,"",IF(OR(C33=$BQ$1,C33=$BR$1,C34=$BQ$1,C34=$BR$1,C35=$BQ$1,C35=$BR$1),0,1)))</f>
        <v>1</v>
      </c>
      <c r="BS33" s="3">
        <f>IF($A33&gt;='1125way_Regular Symbol(2wild)'!F$16,"",IF(D33=0,"",IF(OR(D33=$BQ$1,D33=$BR$1,D34=$BQ$1,D34=$BR$1,D35=$BQ$1,D35=$BR$1,D36=$BQ$1,D36=$BR$1,D37=$BQ$1,D37=$BR$1),0,1)))</f>
        <v>1</v>
      </c>
      <c r="BT33" s="3">
        <f>IF($A33&gt;='1125way_Regular Symbol(2wild)'!G$16,"",IF(E33=0,"",IF(OR(E33=$BQ$1,E33=$BR$1,E34=$BQ$1,E34=$BR$1,E35=$BQ$1,E35=$BR$1,E36=$BQ$1,E36=$BR$1,E37=$BQ$1,E37=$BR$1),0,1)))</f>
        <v>1</v>
      </c>
      <c r="BU33" s="3">
        <f>IF($A33&gt;='1125way_Regular Symbol(2wild)'!H$16,"",IF(F33=0,"",IF(OR(F33=$BQ$1,F33=$BR$1,F34=$BQ$1,F34=$BR$1,F35=$BQ$1,F35=$BR$1,F36=$BQ$1,F36=$BR$1,F37=$BQ$1,F37=$BR$1),0,1)))</f>
        <v>1</v>
      </c>
      <c r="BW33" s="3">
        <f>IF($A33&gt;='1125way_Regular Symbol(2wild)'!D$16,"",IF(B33=0,"",IF(OR(B33=$BW$1,B34=$BW$1,B35=$BW$1,B33=$BX$1,B34=$BX$1,B35=$BX$1),0,1)))</f>
        <v>0</v>
      </c>
      <c r="BX33" s="3">
        <f>IF($A33&gt;='1125way_Regular Symbol(2wild)'!E$16,"",IF(C33=0,"",IF(OR(C33=$BW$1,C34=$BW$1,C35=$BW$1,C33=$BX$1,C34=$BX$1,C35=$BX$1),0,1)))</f>
        <v>1</v>
      </c>
      <c r="BY33" s="3">
        <f>IF($A33&gt;='1125way_Regular Symbol(2wild)'!F$16,"",IF(D33=0,"",IF(OR(D33=$BW$1,D34=$BW$1,D35=$BW$1,D33=$BX$1,D34=$BX$1,D35=$BX$1,D36=$BW$1,D36=$BX$1,D37=$BW$1,D37=$BX$1),0,1)))</f>
        <v>1</v>
      </c>
      <c r="BZ33" s="3">
        <f>IF($A33&gt;='1125way_Regular Symbol(2wild)'!G$16,"",IF(E33=0,"",IF(OR(E33=$BW$1,E34=$BW$1,E35=$BW$1,E33=$BX$1,E34=$BX$1,E35=$BX$1,E36=$BW$1,E36=$BX$1,E37=$BW$1,E37=$BX$1),0,1)))</f>
        <v>0</v>
      </c>
      <c r="CA33" s="3">
        <f>IF($A33&gt;='1125way_Regular Symbol(2wild)'!H$16,"",IF(F33=0,"",IF(OR(F33=$BW$1,F34=$BW$1,F35=$BW$1,F33=$BX$1,F34=$BX$1,F35=$BX$1,F36=$BW$1,F36=$BX$1,F37=$BW$1,F37=$BX$1),0,1)))</f>
        <v>1</v>
      </c>
      <c r="CC33" s="3">
        <f>IF($A33&gt;='1125way_Regular Symbol(2wild)'!D$16,"",IF(B33=0,"",IF(OR(B33=$BW$1,B34=$BW$1,B35=$BW$1,B33=$CD$1,B34=$CD$1,B35=$CD$1),0,1)))</f>
        <v>1</v>
      </c>
      <c r="CD33" s="3">
        <f>IF($A33&gt;='1125way_Regular Symbol(2wild)'!E$16,"",IF(C33=0,"",IF(OR(C33=$BW$1,C34=$BW$1,C35=$BW$1,C33=$CD$1,C34=$CD$1,C35=$CD$1),0,1)))</f>
        <v>1</v>
      </c>
      <c r="CE33" s="3">
        <f>IF($A33&gt;='1125way_Regular Symbol(2wild)'!F$16,"",IF(D33=0,"",IF(OR(D33=$BW$1,D34=$BW$1,D35=$BW$1,D33=$CD$1,D34=$CD$1,D35=$CD$1,D36=$BW$1,D36=$CD$1,D37=$BW$1,D37=$CD$1),0,1)))</f>
        <v>0</v>
      </c>
      <c r="CF33" s="3">
        <f>IF($A33&gt;='1125way_Regular Symbol(2wild)'!G$16,"",IF(E33=0,"",IF(OR(E33=$BW$1,E34=$BW$1,E35=$BW$1,E33=$CD$1,E34=$CD$1,E35=$CD$1,E36=$BW$1,E36=$CD$1,E37=$BW$1,E37=$CD$1),0,1)))</f>
        <v>1</v>
      </c>
      <c r="CG33" s="3">
        <f>IF($A33&gt;='1125way_Regular Symbol(2wild)'!H$16,"",IF(F33=0,"",IF(OR(F33=$BW$1,F34=$BW$1,F35=$BW$1,F33=$CD$1,F34=$CD$1,F35=$CD$1,F36=$BW$1,F36=$CD$1,F37=$BW$1,F37=$CD$1),0,1)))</f>
        <v>0</v>
      </c>
      <c r="CI33" s="3">
        <f>IF($A33&gt;='1125way_Regular Symbol(2wild)'!D$16,"",IF(B33=0,"",IF(OR(B33=$BW$1,B34=$BW$1,B35=$BW$1,B33=$CJ$1,B34=$CJ$1,B35=$CJ$1),0,1)))</f>
        <v>1</v>
      </c>
      <c r="CJ33" s="3">
        <f>IF($A33&gt;='1125way_Regular Symbol(2wild)'!E$16,"",IF(C33=0,"",IF(OR(C33=$BW$1,C34=$BW$1,C35=$BW$1,C33=$CJ$1,C34=$CJ$1,C35=$CJ$1),0,1)))</f>
        <v>1</v>
      </c>
      <c r="CK33" s="3">
        <f>IF($A33&gt;='1125way_Regular Symbol(2wild)'!F$16,"",IF(D33=0,"",IF(OR(D33=$BW$1,D34=$BW$1,D35=$BW$1,D33=$CJ$1,D34=$CJ$1,D35=$CJ$1,D36=$BW$1,D36=$CJ$1,D37=$BW$1,D37=$CJ$1),0,1)))</f>
        <v>1</v>
      </c>
      <c r="CL33" s="3">
        <f>IF($A33&gt;='1125way_Regular Symbol(2wild)'!G$16,"",IF(E33=0,"",IF(OR(E33=$BW$1,E34=$BW$1,E35=$BW$1,E33=$CJ$1,E34=$CJ$1,E35=$CJ$1,E36=$BW$1,E36=$CJ$1,E37=$BW$1,E37=$CJ$1),0,1)))</f>
        <v>1</v>
      </c>
      <c r="CM33" s="3">
        <f>IF($A33&gt;='1125way_Regular Symbol(2wild)'!H$16,"",IF(F33=0,"",IF(OR(F33=$BW$1,F34=$BW$1,F35=$BW$1,F33=$CJ$1,F34=$CJ$1,F35=$CJ$1,F36=$BW$1,F36=$CJ$1,F37=$BW$1,F37=$CJ$1),0,1)))</f>
        <v>0</v>
      </c>
      <c r="CO33" s="3">
        <f>IF($A33&gt;='1125way_Regular Symbol(2wild)'!D$16,"",IF(B33=0,"",IF(OR(B33=$BW$1,B34=$BW$1,B35=$BW$1,B33=$CP$1,B34=$CP$1,B35=$CP$1),0,1)))</f>
        <v>1</v>
      </c>
      <c r="CP33" s="3">
        <f>IF($A33&gt;='1125way_Regular Symbol(2wild)'!E$16,"",IF(C33=0,"",IF(OR(C33=$BW$1,C34=$BW$1,C35=$BW$1,C33=$CP$1,C34=$CP$1,C35=$CP$1),0,1)))</f>
        <v>1</v>
      </c>
      <c r="CQ33" s="3">
        <f>IF($A33&gt;='1125way_Regular Symbol(2wild)'!F$16,"",IF(D33=0,"",IF(OR(D33=$BW$1,D34=$BW$1,D35=$BW$1,D33=$CP$1,D34=$CP$1,D35=$CP$1,D36=$BW$1,D36=$CP$1,D37=$BW$1,D37=$CP$1),0,1)))</f>
        <v>1</v>
      </c>
      <c r="CR33" s="3">
        <f>IF($A33&gt;='1125way_Regular Symbol(2wild)'!G$16,"",IF(E33=0,"",IF(OR(E33=$BW$1,E34=$BW$1,E35=$BW$1,E33=$CP$1,E34=$CP$1,E35=$CP$1,E36=$BW$1,E36=$CP$1,E37=$BW$1,E37=$CP$1),0,1)))</f>
        <v>1</v>
      </c>
      <c r="CS33" s="3">
        <f>IF($A33&gt;='1125way_Regular Symbol(2wild)'!H$16,"",IF(F33=0,"",IF(OR(F33=$BW$1,F34=$BW$1,F35=$BW$1,F33=$CP$1,F34=$CP$1,F35=$CP$1,F36=$BW$1,F36=$CP$1,F37=$BW$1,F37=$CP$1),0,1)))</f>
        <v>1</v>
      </c>
      <c r="CU33" s="3">
        <f>IF($A33&gt;='1125way_Regular Symbol(2wild)'!D$16,"",IF(B33=0,"",IF(OR(B33=$BW$1,B34=$BW$1,B35=$BW$1,B33=$CV$1,B34=$CV$1,B35=$CV$1),0,1)))</f>
        <v>1</v>
      </c>
      <c r="CV33" s="3">
        <f>IF($A33&gt;='1125way_Regular Symbol(2wild)'!E$16,"",IF(C33=0,"",IF(OR(C33=$BW$1,C34=$BW$1,C35=$BW$1,C33=$CV$1,C34=$CV$1,C35=$CV$1),0,1)))</f>
        <v>1</v>
      </c>
      <c r="CW33" s="3">
        <f>IF($A33&gt;='1125way_Regular Symbol(2wild)'!F$16,"",IF(D33=0,"",IF(OR(D33=$BW$1,D34=$BW$1,D35=$BW$1,D33=$CV$1,D34=$CV$1,D35=$CV$1,D36=$BW$1,D36=$CV$1,D37=$BW$1,D37=$CV$1),0,1)))</f>
        <v>1</v>
      </c>
      <c r="CX33" s="3">
        <f>IF($A33&gt;='1125way_Regular Symbol(2wild)'!G$16,"",IF(E33=0,"",IF(OR(E33=$BW$1,E34=$BW$1,E35=$BW$1,E33=$CV$1,E34=$CV$1,E35=$CV$1,E36=$BW$1,E36=$CV$1,E37=$BW$1,E37=$CV$1),0,1)))</f>
        <v>1</v>
      </c>
      <c r="CY33" s="3">
        <f>IF($A33&gt;='1125way_Regular Symbol(2wild)'!H$16,"",IF(F33=0,"",IF(OR(F33=$BW$1,F34=$BW$1,F35=$BW$1,F33=$CV$1,F34=$CV$1,F35=$CV$1,F36=$BW$1,F36=$CV$1,F37=$BW$1,F37=$CV$1),0,1)))</f>
        <v>1</v>
      </c>
    </row>
    <row r="34" spans="1:103">
      <c r="A34" s="337">
        <f>IF('243way_Regular Symbol'!L33="","",'243way_Regular Symbol'!L33)</f>
        <v>30</v>
      </c>
      <c r="B34" s="191" t="str">
        <f>IF('576way_Regular Symbol(2wild)'!Q33="",
IF($A34-'576way_Regular Symbol(2wild)'!D$16&gt;='1125way_RegularＸ_W()'!B$2-1,"",VLOOKUP($A34-'243way_Regular Symbol'!D$16,'576way_Regular Symbol(2wild)'!$P$3:$U$99,'1125way_RegularＸ_W()'!B$3+1,FALSE)),
'576way_Regular Symbol(2wild)'!Q33)</f>
        <v>K</v>
      </c>
      <c r="C34" s="191" t="str">
        <f>IF('576way_Regular Symbol(2wild)'!R33="",
IF($A34-'576way_Regular Symbol(2wild)'!E$16&gt;='1125way_RegularＸ_W()'!C$2-1,"",VLOOKUP($A34-'243way_Regular Symbol'!E$16,'576way_Regular Symbol(2wild)'!$P$3:$U$99,'1125way_RegularＸ_W()'!C$3+1,FALSE)),
'576way_Regular Symbol(2wild)'!R33)</f>
        <v>S1</v>
      </c>
      <c r="D34" s="191" t="str">
        <f>IF('576way_Regular Symbol(2wild)'!S33="",
IF($A34-'576way_Regular Symbol(2wild)'!F$16&gt;='1125way_RegularＸ_W()'!D$2-1,"",VLOOKUP($A34-'243way_Regular Symbol'!F$16,'576way_Regular Symbol(2wild)'!$P$3:$U$99,'1125way_RegularＸ_W()'!D$3+1,FALSE)),
'576way_Regular Symbol(2wild)'!S33)</f>
        <v>Q</v>
      </c>
      <c r="E34" s="191" t="str">
        <f>IF('576way_Regular Symbol(2wild)'!T33="",
IF($A34-'576way_Regular Symbol(2wild)'!G$16&gt;='1125way_RegularＸ_W()'!E$2-1,"",VLOOKUP($A34-'243way_Regular Symbol'!G$16,'576way_Regular Symbol(2wild)'!$P$3:$U$99,'1125way_RegularＸ_W()'!E$3+1,FALSE)),
'576way_Regular Symbol(2wild)'!T33)</f>
        <v>M5</v>
      </c>
      <c r="F34" s="191" t="str">
        <f>IF('576way_Regular Symbol(2wild)'!U33="",
IF($A34-'576way_Regular Symbol(2wild)'!H$16&gt;='1125way_RegularＸ_W()'!F$2-1,"",VLOOKUP($A34-'243way_Regular Symbol'!H$16,'576way_Regular Symbol(2wild)'!$P$3:$U$99,'1125way_RegularＸ_W()'!F$3+1,FALSE)),
'576way_Regular Symbol(2wild)'!U33)</f>
        <v>J</v>
      </c>
      <c r="N34" s="363">
        <f t="shared" si="18"/>
        <v>30</v>
      </c>
      <c r="O34" s="344">
        <f>IF($A34&gt;='1125way_Regular Symbol(2wild)'!D$16,"",IF(B34="","",IF(OR(B34=$O$1,B34=$P$1,B35=$O$1,B35=$P$1,B36=$O$1,B36=$P$1),0,1)))</f>
        <v>1</v>
      </c>
      <c r="P34" s="344">
        <f>IF($A34&gt;='1125way_Regular Symbol(2wild)'!E$16,"",IF(C34="","",IF(OR(C34=$O$1,C34=$P$1,C35=$O$1,C35=$P$1,C36=$O$1,C36=$P$1),0,1)))</f>
        <v>0</v>
      </c>
      <c r="Q34" s="344">
        <f>IF($A34&gt;='1125way_Regular Symbol(2wild)'!F$16,"",IF(D34="","",IF(OR(D34=$O$1,D34=$P$1,D35=$O$1,D35=$P$1,D36=$O$1,D36=$P$1,D37=$O$1,D37=$P$1,D38=$O$1,D38=$P$1),0,1)))</f>
        <v>1</v>
      </c>
      <c r="R34" s="344">
        <f>IF($A34&gt;='1125way_Regular Symbol(2wild)'!G$16,"",IF(E34="","",IF(OR(E34=$O$1,E34=$P$1,E35=$O$1,E35=$P$1,E36=$O$1,E36=$P$1,E37=$O$1,E37=$P$1,E38=$O$1,E38=$P$1),0,1)))</f>
        <v>1</v>
      </c>
      <c r="S34" s="344">
        <f>IF($A34&gt;='1125way_Regular Symbol(2wild)'!H$16,"",IF(F34="","",IF(OR(F34=$O$1,F34=$P$1,F35=$O$1,F35=$P$1,F36=$O$1,F36=$P$1,F37=$O$1,F37=$P$1,F38=$O$1,F38=$P$1),0,1)))</f>
        <v>1</v>
      </c>
      <c r="U34" s="344">
        <f>IF($A34&gt;='1125way_Regular Symbol(2wild)'!D$16,"",IF(B34=0,"",IF(OR(B34=$U$1,B34=$V$1,B35=$U$1,B35=$V$1,B36=$U$1,B36=$V$1),0,1)))</f>
        <v>0</v>
      </c>
      <c r="V34" s="344">
        <f>IF($A34&gt;='1125way_Regular Symbol(2wild)'!E$16,"",IF(C34=0,"",IF(OR(C34=$U$1,C34=$V$1,C35=$U$1,C35=$V$1,C36=$U$1,C36=$V$1),0,1)))</f>
        <v>1</v>
      </c>
      <c r="W34" s="3">
        <f>IF($A34&gt;='1125way_Regular Symbol(2wild)'!F$16,"",IF(D34=0,"",IF(OR(D34=$U$1,D34=$V$1,D35=$U$1,D35=$V$1,D36=$U$1,D36=$V$1,D37=$U$1,D37=$V$1,D38=$U$1,D38=$V$1),0,1)))</f>
        <v>0</v>
      </c>
      <c r="X34" s="3">
        <f>IF($A34&gt;='1125way_Regular Symbol(2wild)'!G$16,"",IF(E34=0,"",IF(OR(E34=$U$1,E34=$V$1,E35=$U$1,E35=$V$1,E36=$U$1,E36=$V$1,E37=$U$1,E37=$V$1,E38=$U$1,E38=$V$1),0,1)))</f>
        <v>1</v>
      </c>
      <c r="Y34" s="3">
        <f>IF($A34&gt;='1125way_Regular Symbol(2wild)'!H$16,"",IF(F34=0,"",IF(OR(F34=$U$1,F34=$V$1,F35=$U$1,F35=$V$1,F36=$U$1,F36=$V$1,F37=$U$1,F37=$V$1,F38=$U$1,F38=$V$1),0,1)))</f>
        <v>1</v>
      </c>
      <c r="AA34" s="344">
        <f>IF($A34&gt;='1125way_Regular Symbol(2wild)'!D$16,"",IF(B34=0,"",IF(OR(B34=$AA$1,B34=$AB$1,B35=$AA$1,B35=$AB$1,B36=$AA$1,,B36=$AB$1),0,1)))</f>
        <v>1</v>
      </c>
      <c r="AB34" s="344">
        <f>IF($A34&gt;='1125way_Regular Symbol(2wild)'!E$16,"",IF(C34=0,"",IF(OR(C34=$AA$1,C34=$AB$1,C35=$AA$1,C35=$AB$1,C36=$AA$1,,C36=$AB$1),0,1)))</f>
        <v>1</v>
      </c>
      <c r="AC34" s="3">
        <f>IF($A34&gt;='1125way_Regular Symbol(2wild)'!F$16,"",IF(D34=0,"",IF(OR(D34=$AA$1,D34=$AB$1,D35=$AA$1,D35=$AB$1,D36=$AA$1,D36=$AB$1,D37=$AA$1,D37=$AB$1,D38=$AA$1,D38=$AB$1),0,1)))</f>
        <v>0</v>
      </c>
      <c r="AD34" s="3">
        <f>IF($A34&gt;='1125way_Regular Symbol(2wild)'!G$16,"",IF(E34=0,"",IF(OR(E34=$AA$1,E34=$AB$1,E35=$AA$1,E35=$AB$1,E36=$AA$1,E36=$AB$1,E37=$AA$1,E37=$AB$1,E38=$AA$1,E38=$AB$1),0,1)))</f>
        <v>1</v>
      </c>
      <c r="AE34" s="3">
        <f>IF($A34&gt;='1125way_Regular Symbol(2wild)'!H$16,"",IF(F34=0,"",IF(OR(F34=$AA$1,F34=$AB$1,F35=$AA$1,F35=$AB$1,F36=$AA$1,F36=$AB$1,F37=$AA$1,F37=$AB$1,F38=$AA$1,F38=$AB$1),0,1)))</f>
        <v>1</v>
      </c>
      <c r="AG34" s="344">
        <f>IF($A34&gt;='1125way_Regular Symbol(2wild)'!D$16,"",IF(B34=0,"",IF(OR(B34=$AG$1,B34=$AH$1,B35=$AG$1,B35=$AH$1,B36=$AG$1,B36=$AH$1),0,1)))</f>
        <v>1</v>
      </c>
      <c r="AH34" s="344">
        <f>IF($A34&gt;='1125way_Regular Symbol(2wild)'!E$16,"",IF(C34=0,"",IF(OR(C34=$AG$1,C34=$AH$1,C35=$AG$1,C35=$AH$1,C36=$AG$1,C36=$AH$1),0,1)))</f>
        <v>1</v>
      </c>
      <c r="AI34" s="3">
        <f>IF($A34&gt;='1125way_Regular Symbol(2wild)'!F$16,"",IF(D34=0,"",IF(OR(D34=$AG$1,D34=$AH$1,D35=$AG$1,D35=$AH$1,D36=$AG$1,D36=$AH$1,D37=$AG$1,D37=$AH$1,D38=$AG$1,D38=$AH$1),0,1)))</f>
        <v>1</v>
      </c>
      <c r="AJ34" s="3">
        <f>IF($A34&gt;='1125way_Regular Symbol(2wild)'!G$16,"",IF(E34=0,"",IF(OR(E34=$AG$1,E34=$AH$1,E35=$AG$1,E35=$AH$1,E36=$AG$1,E36=$AH$1,E37=$AG$1,E37=$AH$1,E38=$AG$1,E38=$AH$1),0,1)))</f>
        <v>1</v>
      </c>
      <c r="AK34" s="3">
        <f>IF($A34&gt;='1125way_Regular Symbol(2wild)'!H$16,"",IF(F34=0,"",IF(OR(F34=$AG$1,F34=$AH$1,F35=$AG$1,F35=$AH$1,F36=$AG$1,F36=$AH$1,F37=$AG$1,F37=$AH$1,F38=$AG$1,F38=$AH$1),0,1)))</f>
        <v>1</v>
      </c>
      <c r="AM34" s="344">
        <f>IF($A34&gt;='1125way_Regular Symbol(2wild)'!D$16,"",IF(B34=0,"",IF(OR(B34=$AM$1,B34=$AN$1,B35=$AM$1,B35=$AN$1,B36=$AM$1,B36=$AN$1),0,1)))</f>
        <v>1</v>
      </c>
      <c r="AN34" s="344">
        <f>IF($A34&gt;='1125way_Regular Symbol(2wild)'!E$16,"",IF(C34=0,"",IF(OR(C34=$AM$1,C34=$AN$1,C35=$AM$1,C35=$AN$1,C36=$AM$1,C36=$AN$1),0,1)))</f>
        <v>0</v>
      </c>
      <c r="AO34" s="3">
        <f>IF($A34&gt;='1125way_Regular Symbol(2wild)'!F$16,"",IF(D34=0,"",IF(OR(D34=$AM$1,D34=$AN$1,D35=$AM$1,D35=$AN$1,D36=$AM$1,D36=$AN$1,D37=$AM$1,D37=$AN$1,D38=$AM$1,D38=$AN$1),0,1)))</f>
        <v>1</v>
      </c>
      <c r="AP34" s="3">
        <f>IF($A34&gt;='1125way_Regular Symbol(2wild)'!G$16,"",IF(E34=0,"",IF(OR(E34=$AM$1,E34=$AN$1,E35=$AM$1,E35=$AN$1,E36=$AM$1,E36=$AN$1,E37=$AM$1,E37=$AN$1,E38=$AM$1,E38=$AN$1),0,1)))</f>
        <v>0</v>
      </c>
      <c r="AQ34" s="3">
        <f>IF($A34&gt;='1125way_Regular Symbol(2wild)'!H$16,"",IF(F34=0,"",IF(OR(F34=$AM$1,F34=$AN$1,F35=$AM$1,F35=$AN$1,F36=$AM$1,F36=$AN$1,F37=$AM$1,F37=$AN$1,F38=$AM$1,F38=$AN$1),0,1)))</f>
        <v>0</v>
      </c>
      <c r="AS34" s="344">
        <f>IF($A34&gt;='1125way_Regular Symbol(2wild)'!D$16,"",IF(B34=0,"",IF(OR(B34=$AM$1,B34=$AT$1,B35=$AM$1,B35=$AT$1,B36=$AM$1,B36=$AT$1),0,1)))</f>
        <v>1</v>
      </c>
      <c r="AT34" s="344">
        <f>IF($A34&gt;='1125way_Regular Symbol(2wild)'!E$16,"",IF(C34=0,"",IF(OR(C34=$AM$1,C34=$AT$1,C35=$AM$1,C35=$AT$1,C36=$AM$1,C36=$AT$1),0,1)))</f>
        <v>1</v>
      </c>
      <c r="AU34" s="3">
        <f>IF($A34&gt;='1125way_Regular Symbol(2wild)'!F$16,"",IF(D34=0,"",IF(OR(D34=$AM$1,D34=$AT$1,D35=$AM$1,D35=$AT$1,D36=$AM$1,D36=$AT$1,D37=$AM$1,D37=$AT$1,D38=$AM$1,D38=$AT$1),0,1)))</f>
        <v>1</v>
      </c>
      <c r="AV34" s="3">
        <f>IF($A34&gt;='1125way_Regular Symbol(2wild)'!G$16,"",IF(E34=0,"",IF(OR(E34=$AM$1,E34=$AT$1,E35=$AM$1,E35=$AT$1,E36=$AM$1,E36=$AT$1,E37=$AM$1,E37=$AT$1,E38=$AM$1,E38=$AT$1),0,1)))</f>
        <v>1</v>
      </c>
      <c r="AW34" s="3">
        <f>IF($A34&gt;='1125way_Regular Symbol(2wild)'!H$16,"",IF(F34=0,"",IF(OR(F34=$AM$1,F34=$AT$1,F35=$AM$1,F35=$AT$1,F36=$AM$1,F36=$AT$1,F37=$AM$1,F37=$AT$1,F38=$AM$1,F38=$AT$1),0,1)))</f>
        <v>1</v>
      </c>
      <c r="AY34" s="344">
        <f>IF($A34&gt;='1125way_Regular Symbol(2wild)'!D$16,"",IF(B34=0,"",IF(OR(B34=$AM$1,B34=$AZ$1,B35=$AM$1,B35=$AZ$1,B36=$AM$1,B36=$AZ$1),0,1)))</f>
        <v>1</v>
      </c>
      <c r="AZ34" s="344">
        <f>IF($A34&gt;='1125way_Regular Symbol(2wild)'!E$16,"",IF(C34=0,"",IF(OR(C34=$AM$1,C34=$AZ$1,C35=$AM$1,C35=$AZ$1,C36=$AM$1,C36=$AZ$1),0,1)))</f>
        <v>1</v>
      </c>
      <c r="BA34" s="3">
        <f>IF($A34&gt;='1125way_Regular Symbol(2wild)'!F$16,"",IF(D34=0,"",IF(OR(D34=$AM$1,D34=$AZ$1,D35=$AM$1,D35=$AZ$1,D36=$AM$1,D36=$AZ$1,D37=$AM$1,D37=$AZ$1,D38=$AM$1,D38=$AZ$1),0,1)))</f>
        <v>1</v>
      </c>
      <c r="BB34" s="3">
        <f>IF($A34&gt;='1125way_Regular Symbol(2wild)'!G$16,"",IF(E34=0,"",IF(OR(E34=$AM$1,E34=$AZ$1,E35=$AM$1,E35=$AZ$1,E36=$AM$1,E36=$AZ$1,E37=$AM$1,E37=$AZ$1,E38=$AM$1,E38=$AZ$1),0,1)))</f>
        <v>1</v>
      </c>
      <c r="BC34" s="3">
        <f>IF($A34&gt;='1125way_Regular Symbol(2wild)'!H$16,"",IF(F34=0,"",IF(OR(F34=$AM$1,F34=$AZ$1,F35=$AM$1,F35=$AZ$1,F36=$AM$1,F36=$AZ$1,F37=$AM$1,F37=$AZ$1,F38=$AM$1,F38=$AZ$1),0,1)))</f>
        <v>1</v>
      </c>
      <c r="BE34" s="344">
        <f>IF($A34&gt;='576way_Regular Symbol(2wild)'!D$16,"",IF(B34=0,"",IF(OR(B34=$AM$1,B34=$BF$1,B35=$AM$1,B35=$BF$1,B36=$AM$1,B36=$BF$1),0,1)))</f>
        <v>1</v>
      </c>
      <c r="BF34" s="344">
        <f>IF($A34&gt;='576way_Regular Symbol(2wild)'!E$16,"",IF(C34=0,"",IF(OR(C34=$AM$1,C34=$BF$1,C35=$AM$1,C35=$BF$1,C36=$AM$1,C36=$BF$1),0,1)))</f>
        <v>1</v>
      </c>
      <c r="BG34" s="3">
        <f>IF($A34&gt;='576way_Regular Symbol(2wild)'!F$16,"",IF(D34=0,"",IF(OR(D34=$AM$1,D34=$BF$1,D35=$AM$1,D35=$BF$1,D36=$AM$1,D36=$BF$1,D37=$AM$1,D37=$BF$1,D38=$AM$1,D38=$BF$1),0,1)))</f>
        <v>1</v>
      </c>
      <c r="BH34" s="3">
        <f>IF($A34&gt;='576way_Regular Symbol(2wild)'!G$16,"",IF(E34=0,"",IF(OR(E34=$AM$1,E34=$BF$1,E35=$AM$1,E35=$BF$1,E36=$AM$1,E36=$BF$1,E37=$AM$1,E37=$BF$1,E38=$AM$1,E38=$BF$1),0,1)))</f>
        <v>1</v>
      </c>
      <c r="BI34" s="3">
        <f>IF($A34&gt;='576way_Regular Symbol(2wild)'!H$16,"",IF(F34=0,"",IF(OR(F34=$AM$1,F34=$BF$1,F35=$AM$1,F35=$BF$1,F36=$AM$1,F36=$BF$1,F37=$AM$1,F37=$BF$1,F38=$AM$1,F38=$BF$1),0,1)))</f>
        <v>1</v>
      </c>
      <c r="BK34" s="344">
        <f>IF($A34&gt;='576way_Regular Symbol(2wild)'!D$16,"",IF(B34=0,"",IF(OR(B34=$AM$1,B34=$BL$1,B35=$AM$1,B35=$BL$1,B36=$AM$1,B36=$BL$1),0,1)))</f>
        <v>1</v>
      </c>
      <c r="BL34" s="344">
        <f>IF($A34&gt;='576way_Regular Symbol(2wild)'!E$16,"",IF(C34=0,"",IF(OR(C34=$AM$1,C34=$BL$1,C35=$AM$1,C35=$BL$1,C36=$AM$1,C36=$BL$1),0,1)))</f>
        <v>1</v>
      </c>
      <c r="BM34" s="3">
        <f>IF($A34&gt;='576way_Regular Symbol(2wild)'!F$16,"",IF(D34=0,"",IF(OR(D34=$AM$1,D34=$BL$1,D35=$AM$1,D35=$BL$1,D36=$AM$1,D36=$BL$1,D37=$AM$1,D37=$BL$1),0,1)))</f>
        <v>1</v>
      </c>
      <c r="BN34" s="3">
        <f>IF($A34&gt;='576way_Regular Symbol(2wild)'!G$16,"",IF(E34=0,"",IF(OR(E34=$AM$1,E34=$BL$1,E35=$AM$1,E35=$BL$1,E36=$AM$1,E36=$BL$1,E37=$AM$1,E37=$BL$1),0,1)))</f>
        <v>1</v>
      </c>
      <c r="BO34" s="3">
        <f>IF($A34&gt;='576way_Regular Symbol(2wild)'!H$16,"",IF(F34=0,"",IF(OR(F34=$AM$1,F34=$BL$1,F35=$AM$1,F35=$BL$1,F36=$AM$1,F36=$BL$1,F37=$AM$1,F37=$BL$1),0,1)))</f>
        <v>1</v>
      </c>
      <c r="BQ34" s="3">
        <f>IF($A34&gt;='1125way_Regular Symbol(2wild)'!D$16,"",IF(B34=0,"",IF(OR(B34=$BQ$1,B34=$BR$1,B35=$BQ$1,B35=$BR$1,B36=$BQ$1,B36=$BR$1),0,1)))</f>
        <v>1</v>
      </c>
      <c r="BR34" s="3">
        <f>IF($A34&gt;='1125way_Regular Symbol(2wild)'!E$16,"",IF(C34=0,"",IF(OR(C34=$BQ$1,C34=$BR$1,C35=$BQ$1,C35=$BR$1,C36=$BQ$1,C36=$BR$1),0,1)))</f>
        <v>1</v>
      </c>
      <c r="BS34" s="3">
        <f>IF($A34&gt;='1125way_Regular Symbol(2wild)'!F$16,"",IF(D34=0,"",IF(OR(D34=$BQ$1,D34=$BR$1,D35=$BQ$1,D35=$BR$1,D36=$BQ$1,D36=$BR$1,D37=$BQ$1,D37=$BR$1,D38=$BQ$1,D38=$BR$1),0,1)))</f>
        <v>1</v>
      </c>
      <c r="BT34" s="3">
        <f>IF($A34&gt;='1125way_Regular Symbol(2wild)'!G$16,"",IF(E34=0,"",IF(OR(E34=$BQ$1,E34=$BR$1,E35=$BQ$1,E35=$BR$1,E36=$BQ$1,E36=$BR$1,E37=$BQ$1,E37=$BR$1,E38=$BQ$1,E38=$BR$1),0,1)))</f>
        <v>1</v>
      </c>
      <c r="BU34" s="3">
        <f>IF($A34&gt;='1125way_Regular Symbol(2wild)'!H$16,"",IF(F34=0,"",IF(OR(F34=$BQ$1,F34=$BR$1,F35=$BQ$1,F35=$BR$1,F36=$BQ$1,F36=$BR$1,F37=$BQ$1,F37=$BR$1,F38=$BQ$1,F38=$BR$1),0,1)))</f>
        <v>1</v>
      </c>
      <c r="BW34" s="3">
        <f>IF($A34&gt;='1125way_Regular Symbol(2wild)'!D$16,"",IF(B34=0,"",IF(OR(B34=$BW$1,B35=$BW$1,B36=$BW$1,B34=$BX$1,B35=$BX$1,B36=$BX$1),0,1)))</f>
        <v>0</v>
      </c>
      <c r="BX34" s="3">
        <f>IF($A34&gt;='1125way_Regular Symbol(2wild)'!E$16,"",IF(C34=0,"",IF(OR(C34=$BW$1,C35=$BW$1,C36=$BW$1,C34=$BX$1,C35=$BX$1,C36=$BX$1),0,1)))</f>
        <v>1</v>
      </c>
      <c r="BY34" s="3">
        <f>IF($A34&gt;='1125way_Regular Symbol(2wild)'!F$16,"",IF(D34=0,"",IF(OR(D34=$BW$1,D35=$BW$1,D36=$BW$1,D34=$BX$1,D35=$BX$1,D36=$BX$1,D37=$BW$1,D37=$BX$1,D38=$BW$1,D38=$BX$1),0,1)))</f>
        <v>1</v>
      </c>
      <c r="BZ34" s="3">
        <f>IF($A34&gt;='1125way_Regular Symbol(2wild)'!G$16,"",IF(E34=0,"",IF(OR(E34=$BW$1,E35=$BW$1,E36=$BW$1,E34=$BX$1,E35=$BX$1,E36=$BX$1,E37=$BW$1,E37=$BX$1,E38=$BW$1,E38=$BX$1),0,1)))</f>
        <v>0</v>
      </c>
      <c r="CA34" s="3">
        <f>IF($A34&gt;='1125way_Regular Symbol(2wild)'!H$16,"",IF(F34=0,"",IF(OR(F34=$BW$1,F35=$BW$1,F36=$BW$1,F34=$BX$1,F35=$BX$1,F36=$BX$1,F37=$BW$1,F37=$BX$1,F38=$BW$1,F38=$BX$1),0,1)))</f>
        <v>0</v>
      </c>
      <c r="CC34" s="3">
        <f>IF($A34&gt;='1125way_Regular Symbol(2wild)'!D$16,"",IF(B34=0,"",IF(OR(B34=$BW$1,B35=$BW$1,B36=$BW$1,B34=$CD$1,B35=$CD$1,B36=$CD$1),0,1)))</f>
        <v>1</v>
      </c>
      <c r="CD34" s="3">
        <f>IF($A34&gt;='1125way_Regular Symbol(2wild)'!E$16,"",IF(C34=0,"",IF(OR(C34=$BW$1,C35=$BW$1,C36=$BW$1,C34=$CD$1,C35=$CD$1,C36=$CD$1),0,1)))</f>
        <v>1</v>
      </c>
      <c r="CE34" s="3">
        <f>IF($A34&gt;='1125way_Regular Symbol(2wild)'!F$16,"",IF(D34=0,"",IF(OR(D34=$BW$1,D35=$BW$1,D36=$BW$1,D34=$CD$1,D35=$CD$1,D36=$CD$1,D37=$BW$1,D37=$CD$1,D38=$BW$1,D38=$CD$1),0,1)))</f>
        <v>0</v>
      </c>
      <c r="CF34" s="3">
        <f>IF($A34&gt;='1125way_Regular Symbol(2wild)'!G$16,"",IF(E34=0,"",IF(OR(E34=$BW$1,E35=$BW$1,E36=$BW$1,E34=$CD$1,E35=$CD$1,E36=$CD$1,E37=$BW$1,E37=$CD$1,E38=$BW$1,E38=$CD$1),0,1)))</f>
        <v>1</v>
      </c>
      <c r="CG34" s="3">
        <f>IF($A34&gt;='1125way_Regular Symbol(2wild)'!H$16,"",IF(F34=0,"",IF(OR(F34=$BW$1,F35=$BW$1,F36=$BW$1,F34=$CD$1,F35=$CD$1,F36=$CD$1,F37=$BW$1,F37=$CD$1,F38=$BW$1,F38=$CD$1),0,1)))</f>
        <v>1</v>
      </c>
      <c r="CI34" s="3">
        <f>IF($A34&gt;='1125way_Regular Symbol(2wild)'!D$16,"",IF(B34=0,"",IF(OR(B34=$BW$1,B35=$BW$1,B36=$BW$1,B34=$CJ$1,B35=$CJ$1,B36=$CJ$1),0,1)))</f>
        <v>1</v>
      </c>
      <c r="CJ34" s="3">
        <f>IF($A34&gt;='1125way_Regular Symbol(2wild)'!E$16,"",IF(C34=0,"",IF(OR(C34=$BW$1,C35=$BW$1,C36=$BW$1,C34=$CJ$1,C35=$CJ$1,C36=$CJ$1),0,1)))</f>
        <v>1</v>
      </c>
      <c r="CK34" s="3">
        <f>IF($A34&gt;='1125way_Regular Symbol(2wild)'!F$16,"",IF(D34=0,"",IF(OR(D34=$BW$1,D35=$BW$1,D36=$BW$1,D34=$CJ$1,D35=$CJ$1,D36=$CJ$1,D37=$BW$1,D37=$CJ$1,D38=$BW$1,D38=$CJ$1),0,1)))</f>
        <v>1</v>
      </c>
      <c r="CL34" s="3">
        <f>IF($A34&gt;='1125way_Regular Symbol(2wild)'!G$16,"",IF(E34=0,"",IF(OR(E34=$BW$1,E35=$BW$1,E36=$BW$1,E34=$CJ$1,E35=$CJ$1,E36=$CJ$1,E37=$BW$1,E37=$CJ$1,E38=$BW$1,E38=$CJ$1),0,1)))</f>
        <v>1</v>
      </c>
      <c r="CM34" s="3">
        <f>IF($A34&gt;='1125way_Regular Symbol(2wild)'!H$16,"",IF(F34=0,"",IF(OR(F34=$BW$1,F35=$BW$1,F36=$BW$1,F34=$CJ$1,F35=$CJ$1,F36=$CJ$1,F37=$BW$1,F37=$CJ$1,F38=$BW$1,F38=$CJ$1),0,1)))</f>
        <v>0</v>
      </c>
      <c r="CO34" s="3">
        <f>IF($A34&gt;='1125way_Regular Symbol(2wild)'!D$16,"",IF(B34=0,"",IF(OR(B34=$BW$1,B35=$BW$1,B36=$BW$1,B34=$CP$1,B35=$CP$1,B36=$CP$1),0,1)))</f>
        <v>1</v>
      </c>
      <c r="CP34" s="3">
        <f>IF($A34&gt;='1125way_Regular Symbol(2wild)'!E$16,"",IF(C34=0,"",IF(OR(C34=$BW$1,C35=$BW$1,C36=$BW$1,C34=$CP$1,C35=$CP$1,C36=$CP$1),0,1)))</f>
        <v>1</v>
      </c>
      <c r="CQ34" s="3">
        <f>IF($A34&gt;='1125way_Regular Symbol(2wild)'!F$16,"",IF(D34=0,"",IF(OR(D34=$BW$1,D35=$BW$1,D36=$BW$1,D34=$CP$1,D35=$CP$1,D36=$CP$1,D37=$BW$1,D37=$CP$1,D38=$BW$1,D38=$CP$1),0,1)))</f>
        <v>1</v>
      </c>
      <c r="CR34" s="3">
        <f>IF($A34&gt;='1125way_Regular Symbol(2wild)'!G$16,"",IF(E34=0,"",IF(OR(E34=$BW$1,E35=$BW$1,E36=$BW$1,E34=$CP$1,E35=$CP$1,E36=$CP$1,E37=$BW$1,E37=$CP$1,E38=$BW$1,E38=$CP$1),0,1)))</f>
        <v>0</v>
      </c>
      <c r="CS34" s="3">
        <f>IF($A34&gt;='1125way_Regular Symbol(2wild)'!H$16,"",IF(F34=0,"",IF(OR(F34=$BW$1,F35=$BW$1,F36=$BW$1,F34=$CP$1,F35=$CP$1,F36=$CP$1,F37=$BW$1,F37=$CP$1,F38=$BW$1,F38=$CP$1),0,1)))</f>
        <v>1</v>
      </c>
      <c r="CU34" s="3">
        <f>IF($A34&gt;='1125way_Regular Symbol(2wild)'!D$16,"",IF(B34=0,"",IF(OR(B34=$BW$1,B35=$BW$1,B36=$BW$1,B34=$CV$1,B35=$CV$1,B36=$CV$1),0,1)))</f>
        <v>1</v>
      </c>
      <c r="CV34" s="3">
        <f>IF($A34&gt;='1125way_Regular Symbol(2wild)'!E$16,"",IF(C34=0,"",IF(OR(C34=$BW$1,C35=$BW$1,C36=$BW$1,C34=$CV$1,C35=$CV$1,C36=$CV$1),0,1)))</f>
        <v>1</v>
      </c>
      <c r="CW34" s="3">
        <f>IF($A34&gt;='1125way_Regular Symbol(2wild)'!F$16,"",IF(D34=0,"",IF(OR(D34=$BW$1,D35=$BW$1,D36=$BW$1,D34=$CV$1,D35=$CV$1,D36=$CV$1,D37=$BW$1,D37=$CV$1,D38=$BW$1,D38=$CV$1),0,1)))</f>
        <v>1</v>
      </c>
      <c r="CX34" s="3">
        <f>IF($A34&gt;='1125way_Regular Symbol(2wild)'!G$16,"",IF(E34=0,"",IF(OR(E34=$BW$1,E35=$BW$1,E36=$BW$1,E34=$CV$1,E35=$CV$1,E36=$CV$1,E37=$BW$1,E37=$CV$1,E38=$BW$1,E38=$CV$1),0,1)))</f>
        <v>1</v>
      </c>
      <c r="CY34" s="3">
        <f>IF($A34&gt;='1125way_Regular Symbol(2wild)'!H$16,"",IF(F34=0,"",IF(OR(F34=$BW$1,F35=$BW$1,F36=$BW$1,F34=$CV$1,F35=$CV$1,F36=$CV$1,F37=$BW$1,F37=$CV$1,F38=$BW$1,F38=$CV$1),0,1)))</f>
        <v>1</v>
      </c>
    </row>
    <row r="35" spans="1:103">
      <c r="A35" s="337">
        <f>IF('243way_Regular Symbol'!L34="","",'243way_Regular Symbol'!L34)</f>
        <v>31</v>
      </c>
      <c r="B35" s="191" t="str">
        <f>IF('576way_Regular Symbol(2wild)'!Q34="",
IF($A35-'576way_Regular Symbol(2wild)'!D$16&gt;='1125way_RegularＸ_W()'!B$2-1,"",VLOOKUP($A35-'243way_Regular Symbol'!D$16,'576way_Regular Symbol(2wild)'!$P$3:$U$99,'1125way_RegularＸ_W()'!B$3+1,FALSE)),
'576way_Regular Symbol(2wild)'!Q34)</f>
        <v>K</v>
      </c>
      <c r="C35" s="191" t="str">
        <f>IF('576way_Regular Symbol(2wild)'!R34="",
IF($A35-'576way_Regular Symbol(2wild)'!E$16&gt;='1125way_RegularＸ_W()'!C$2-1,"",VLOOKUP($A35-'243way_Regular Symbol'!E$16,'576way_Regular Symbol(2wild)'!$P$3:$U$99,'1125way_RegularＸ_W()'!C$3+1,FALSE)),
'576way_Regular Symbol(2wild)'!R34)</f>
        <v>M5</v>
      </c>
      <c r="D35" s="191" t="str">
        <f>IF('576way_Regular Symbol(2wild)'!S34="",
IF($A35-'576way_Regular Symbol(2wild)'!F$16&gt;='1125way_RegularＸ_W()'!D$2-1,"",VLOOKUP($A35-'243way_Regular Symbol'!F$16,'576way_Regular Symbol(2wild)'!$P$3:$U$99,'1125way_RegularＸ_W()'!D$3+1,FALSE)),
'576way_Regular Symbol(2wild)'!S34)</f>
        <v>Q</v>
      </c>
      <c r="E35" s="191" t="str">
        <f>IF('576way_Regular Symbol(2wild)'!T34="",
IF($A35-'576way_Regular Symbol(2wild)'!G$16&gt;='1125way_RegularＸ_W()'!E$2-1,"",VLOOKUP($A35-'243way_Regular Symbol'!G$16,'576way_Regular Symbol(2wild)'!$P$3:$U$99,'1125way_RegularＸ_W()'!E$3+1,FALSE)),
'576way_Regular Symbol(2wild)'!T34)</f>
        <v>M5</v>
      </c>
      <c r="F35" s="191" t="str">
        <f>IF('576way_Regular Symbol(2wild)'!U34="",
IF($A35-'576way_Regular Symbol(2wild)'!H$16&gt;='1125way_RegularＸ_W()'!F$2-1,"",VLOOKUP($A35-'243way_Regular Symbol'!H$16,'576way_Regular Symbol(2wild)'!$P$3:$U$99,'1125way_RegularＸ_W()'!F$3+1,FALSE)),
'576way_Regular Symbol(2wild)'!U34)</f>
        <v>M5</v>
      </c>
      <c r="N35" s="363">
        <f t="shared" si="18"/>
        <v>31</v>
      </c>
      <c r="O35" s="344">
        <f>IF($A35&gt;='1125way_Regular Symbol(2wild)'!D$16,"",IF(B35="","",IF(OR(B35=$O$1,B35=$P$1,B36=$O$1,B36=$P$1,B37=$O$1,B37=$P$1),0,1)))</f>
        <v>1</v>
      </c>
      <c r="P35" s="344">
        <f>IF($A35&gt;='1125way_Regular Symbol(2wild)'!E$16,"",IF(C35="","",IF(OR(C35=$O$1,C35=$P$1,C36=$O$1,C36=$P$1,C37=$O$1,C37=$P$1),0,1)))</f>
        <v>0</v>
      </c>
      <c r="Q35" s="344">
        <f>IF($A35&gt;='1125way_Regular Symbol(2wild)'!F$16,"",IF(D35="","",IF(OR(D35=$O$1,D35=$P$1,D36=$O$1,D36=$P$1,D37=$O$1,D37=$P$1,D38=$O$1,D38=$P$1,D39=$O$1,D39=$P$1),0,1)))</f>
        <v>1</v>
      </c>
      <c r="R35" s="344">
        <f>IF($A35&gt;='1125way_Regular Symbol(2wild)'!G$16,"",IF(E35="","",IF(OR(E35=$O$1,E35=$P$1,E36=$O$1,E36=$P$1,E37=$O$1,E37=$P$1,E38=$O$1,E38=$P$1,E39=$O$1,E39=$P$1),0,1)))</f>
        <v>1</v>
      </c>
      <c r="S35" s="344">
        <f>IF($A35&gt;='1125way_Regular Symbol(2wild)'!H$16,"",IF(F35="","",IF(OR(F35=$O$1,F35=$P$1,F36=$O$1,F36=$P$1,F37=$O$1,F37=$P$1,F38=$O$1,F38=$P$1,F39=$O$1,F39=$P$1),0,1)))</f>
        <v>1</v>
      </c>
      <c r="U35" s="344">
        <f>IF($A35&gt;='1125way_Regular Symbol(2wild)'!D$16,"",IF(B35=0,"",IF(OR(B35=$U$1,B35=$V$1,B36=$U$1,B36=$V$1,B37=$U$1,B37=$V$1),0,1)))</f>
        <v>0</v>
      </c>
      <c r="V35" s="344">
        <f>IF($A35&gt;='1125way_Regular Symbol(2wild)'!E$16,"",IF(C35=0,"",IF(OR(C35=$U$1,C35=$V$1,C36=$U$1,C36=$V$1,C37=$U$1,C37=$V$1),0,1)))</f>
        <v>1</v>
      </c>
      <c r="W35" s="3">
        <f>IF($A35&gt;='1125way_Regular Symbol(2wild)'!F$16,"",IF(D35=0,"",IF(OR(D35=$U$1,D35=$V$1,D36=$U$1,D36=$V$1,D37=$U$1,D37=$V$1,D38=$U$1,D38=$V$1,D39=$U$1,D39=$V$1),0,1)))</f>
        <v>0</v>
      </c>
      <c r="X35" s="3">
        <f>IF($A35&gt;='1125way_Regular Symbol(2wild)'!G$16,"",IF(E35=0,"",IF(OR(E35=$U$1,E35=$V$1,E36=$U$1,E36=$V$1,E37=$U$1,E37=$V$1,E38=$U$1,E38=$V$1,E39=$U$1,E39=$V$1),0,1)))</f>
        <v>1</v>
      </c>
      <c r="Y35" s="3">
        <f>IF($A35&gt;='1125way_Regular Symbol(2wild)'!H$16,"",IF(F35=0,"",IF(OR(F35=$U$1,F35=$V$1,F36=$U$1,F36=$V$1,F37=$U$1,F37=$V$1,F38=$U$1,F38=$V$1,F39=$U$1,F39=$V$1),0,1)))</f>
        <v>1</v>
      </c>
      <c r="AA35" s="344">
        <f>IF($A35&gt;='1125way_Regular Symbol(2wild)'!D$16,"",IF(B35=0,"",IF(OR(B35=$AA$1,B35=$AB$1,B36=$AA$1,B36=$AB$1,B37=$AA$1,,B37=$AB$1),0,1)))</f>
        <v>1</v>
      </c>
      <c r="AB35" s="344">
        <f>IF($A35&gt;='1125way_Regular Symbol(2wild)'!E$16,"",IF(C35=0,"",IF(OR(C35=$AA$1,C35=$AB$1,C36=$AA$1,C36=$AB$1,C37=$AA$1,,C37=$AB$1),0,1)))</f>
        <v>1</v>
      </c>
      <c r="AC35" s="3">
        <f>IF($A35&gt;='1125way_Regular Symbol(2wild)'!F$16,"",IF(D35=0,"",IF(OR(D35=$AA$1,D35=$AB$1,D36=$AA$1,D36=$AB$1,D37=$AA$1,D37=$AB$1,D38=$AA$1,D38=$AB$1,D39=$AA$1,D39=$AB$1),0,1)))</f>
        <v>0</v>
      </c>
      <c r="AD35" s="3">
        <f>IF($A35&gt;='1125way_Regular Symbol(2wild)'!G$16,"",IF(E35=0,"",IF(OR(E35=$AA$1,E35=$AB$1,E36=$AA$1,E36=$AB$1,E37=$AA$1,E37=$AB$1,E38=$AA$1,E38=$AB$1,E39=$AA$1,E39=$AB$1),0,1)))</f>
        <v>1</v>
      </c>
      <c r="AE35" s="3">
        <f>IF($A35&gt;='1125way_Regular Symbol(2wild)'!H$16,"",IF(F35=0,"",IF(OR(F35=$AA$1,F35=$AB$1,F36=$AA$1,F36=$AB$1,F37=$AA$1,F37=$AB$1,F38=$AA$1,F38=$AB$1,F39=$AA$1,F39=$AB$1),0,1)))</f>
        <v>1</v>
      </c>
      <c r="AG35" s="344">
        <f>IF($A35&gt;='1125way_Regular Symbol(2wild)'!D$16,"",IF(B35=0,"",IF(OR(B35=$AG$1,B35=$AH$1,B36=$AG$1,B36=$AH$1,B37=$AG$1,B37=$AH$1),0,1)))</f>
        <v>1</v>
      </c>
      <c r="AH35" s="344">
        <f>IF($A35&gt;='1125way_Regular Symbol(2wild)'!E$16,"",IF(C35=0,"",IF(OR(C35=$AG$1,C35=$AH$1,C36=$AG$1,C36=$AH$1,C37=$AG$1,C37=$AH$1),0,1)))</f>
        <v>1</v>
      </c>
      <c r="AI35" s="3">
        <f>IF($A35&gt;='1125way_Regular Symbol(2wild)'!F$16,"",IF(D35=0,"",IF(OR(D35=$AG$1,D35=$AH$1,D36=$AG$1,D36=$AH$1,D37=$AG$1,D37=$AH$1,D38=$AG$1,D38=$AH$1,D39=$AG$1,D39=$AH$1),0,1)))</f>
        <v>1</v>
      </c>
      <c r="AJ35" s="3">
        <f>IF($A35&gt;='1125way_Regular Symbol(2wild)'!G$16,"",IF(E35=0,"",IF(OR(E35=$AG$1,E35=$AH$1,E36=$AG$1,E36=$AH$1,E37=$AG$1,E37=$AH$1,E38=$AG$1,E38=$AH$1,E39=$AG$1,E39=$AH$1),0,1)))</f>
        <v>1</v>
      </c>
      <c r="AK35" s="3">
        <f>IF($A35&gt;='1125way_Regular Symbol(2wild)'!H$16,"",IF(F35=0,"",IF(OR(F35=$AG$1,F35=$AH$1,F36=$AG$1,F36=$AH$1,F37=$AG$1,F37=$AH$1,F38=$AG$1,F38=$AH$1,F39=$AG$1,F39=$AH$1),0,1)))</f>
        <v>1</v>
      </c>
      <c r="AM35" s="344">
        <f>IF($A35&gt;='1125way_Regular Symbol(2wild)'!D$16,"",IF(B35=0,"",IF(OR(B35=$AM$1,B35=$AN$1,B36=$AM$1,B36=$AN$1,B37=$AM$1,B37=$AN$1),0,1)))</f>
        <v>1</v>
      </c>
      <c r="AN35" s="344">
        <f>IF($A35&gt;='1125way_Regular Symbol(2wild)'!E$16,"",IF(C35=0,"",IF(OR(C35=$AM$1,C35=$AN$1,C36=$AM$1,C36=$AN$1,C37=$AM$1,C37=$AN$1),0,1)))</f>
        <v>0</v>
      </c>
      <c r="AO35" s="3">
        <f>IF($A35&gt;='1125way_Regular Symbol(2wild)'!F$16,"",IF(D35=0,"",IF(OR(D35=$AM$1,D35=$AN$1,D36=$AM$1,D36=$AN$1,D37=$AM$1,D37=$AN$1,D38=$AM$1,D38=$AN$1,D39=$AM$1,D39=$AN$1),0,1)))</f>
        <v>0</v>
      </c>
      <c r="AP35" s="3">
        <f>IF($A35&gt;='1125way_Regular Symbol(2wild)'!G$16,"",IF(E35=0,"",IF(OR(E35=$AM$1,E35=$AN$1,E36=$AM$1,E36=$AN$1,E37=$AM$1,E37=$AN$1,E38=$AM$1,E38=$AN$1,E39=$AM$1,E39=$AN$1),0,1)))</f>
        <v>0</v>
      </c>
      <c r="AQ35" s="3">
        <f>IF($A35&gt;='1125way_Regular Symbol(2wild)'!H$16,"",IF(F35=0,"",IF(OR(F35=$AM$1,F35=$AN$1,F36=$AM$1,F36=$AN$1,F37=$AM$1,F37=$AN$1,F38=$AM$1,F38=$AN$1,F39=$AM$1,F39=$AN$1),0,1)))</f>
        <v>0</v>
      </c>
      <c r="AS35" s="344">
        <f>IF($A35&gt;='1125way_Regular Symbol(2wild)'!D$16,"",IF(B35=0,"",IF(OR(B35=$AM$1,B35=$AT$1,B36=$AM$1,B36=$AT$1,B37=$AM$1,B37=$AT$1),0,1)))</f>
        <v>1</v>
      </c>
      <c r="AT35" s="344">
        <f>IF($A35&gt;='1125way_Regular Symbol(2wild)'!E$16,"",IF(C35=0,"",IF(OR(C35=$AM$1,C35=$AT$1,C36=$AM$1,C36=$AT$1,C37=$AM$1,C37=$AT$1),0,1)))</f>
        <v>1</v>
      </c>
      <c r="AU35" s="3">
        <f>IF($A35&gt;='1125way_Regular Symbol(2wild)'!F$16,"",IF(D35=0,"",IF(OR(D35=$AM$1,D35=$AT$1,D36=$AM$1,D36=$AT$1,D37=$AM$1,D37=$AT$1,D38=$AM$1,D38=$AT$1,D39=$AM$1,D39=$AT$1),0,1)))</f>
        <v>1</v>
      </c>
      <c r="AV35" s="3">
        <f>IF($A35&gt;='1125way_Regular Symbol(2wild)'!G$16,"",IF(E35=0,"",IF(OR(E35=$AM$1,E35=$AT$1,E36=$AM$1,E36=$AT$1,E37=$AM$1,E37=$AT$1,E38=$AM$1,E38=$AT$1,E39=$AM$1,E39=$AT$1),0,1)))</f>
        <v>1</v>
      </c>
      <c r="AW35" s="3">
        <f>IF($A35&gt;='1125way_Regular Symbol(2wild)'!H$16,"",IF(F35=0,"",IF(OR(F35=$AM$1,F35=$AT$1,F36=$AM$1,F36=$AT$1,F37=$AM$1,F37=$AT$1,F38=$AM$1,F38=$AT$1,F39=$AM$1,F39=$AT$1),0,1)))</f>
        <v>1</v>
      </c>
      <c r="AY35" s="344">
        <f>IF($A35&gt;='1125way_Regular Symbol(2wild)'!D$16,"",IF(B35=0,"",IF(OR(B35=$AM$1,B35=$AZ$1,B36=$AM$1,B36=$AZ$1,B37=$AM$1,B37=$AZ$1),0,1)))</f>
        <v>1</v>
      </c>
      <c r="AZ35" s="344">
        <f>IF($A35&gt;='1125way_Regular Symbol(2wild)'!E$16,"",IF(C35=0,"",IF(OR(C35=$AM$1,C35=$AZ$1,C36=$AM$1,C36=$AZ$1,C37=$AM$1,C37=$AZ$1),0,1)))</f>
        <v>1</v>
      </c>
      <c r="BA35" s="3">
        <f>IF($A35&gt;='1125way_Regular Symbol(2wild)'!F$16,"",IF(D35=0,"",IF(OR(D35=$AM$1,D35=$AZ$1,D36=$AM$1,D36=$AZ$1,D37=$AM$1,D37=$AZ$1,D38=$AM$1,D38=$AZ$1,D39=$AM$1,D39=$AZ$1),0,1)))</f>
        <v>1</v>
      </c>
      <c r="BB35" s="3">
        <f>IF($A35&gt;='1125way_Regular Symbol(2wild)'!G$16,"",IF(E35=0,"",IF(OR(E35=$AM$1,E35=$AZ$1,E36=$AM$1,E36=$AZ$1,E37=$AM$1,E37=$AZ$1,E38=$AM$1,E38=$AZ$1,E39=$AM$1,E39=$AZ$1),0,1)))</f>
        <v>1</v>
      </c>
      <c r="BC35" s="3">
        <f>IF($A35&gt;='1125way_Regular Symbol(2wild)'!H$16,"",IF(F35=0,"",IF(OR(F35=$AM$1,F35=$AZ$1,F36=$AM$1,F36=$AZ$1,F37=$AM$1,F37=$AZ$1,F38=$AM$1,F38=$AZ$1,F39=$AM$1,F39=$AZ$1),0,1)))</f>
        <v>1</v>
      </c>
      <c r="BE35" s="344">
        <f>IF($A35&gt;='576way_Regular Symbol(2wild)'!D$16,"",IF(B35=0,"",IF(OR(B35=$AM$1,B35=$BF$1,B36=$AM$1,B36=$BF$1,B37=$AM$1,B37=$BF$1),0,1)))</f>
        <v>1</v>
      </c>
      <c r="BF35" s="344">
        <f>IF($A35&gt;='576way_Regular Symbol(2wild)'!E$16,"",IF(C35=0,"",IF(OR(C35=$AM$1,C35=$BF$1,C36=$AM$1,C36=$BF$1,C37=$AM$1,C37=$BF$1),0,1)))</f>
        <v>1</v>
      </c>
      <c r="BG35" s="3">
        <f>IF($A35&gt;='576way_Regular Symbol(2wild)'!F$16,"",IF(D35=0,"",IF(OR(D35=$AM$1,D35=$BF$1,D36=$AM$1,D36=$BF$1,D37=$AM$1,D37=$BF$1,D38=$AM$1,D38=$BF$1,D39=$AM$1,D39=$BF$1),0,1)))</f>
        <v>1</v>
      </c>
      <c r="BH35" s="3">
        <f>IF($A35&gt;='576way_Regular Symbol(2wild)'!G$16,"",IF(E35=0,"",IF(OR(E35=$AM$1,E35=$BF$1,E36=$AM$1,E36=$BF$1,E37=$AM$1,E37=$BF$1,E38=$AM$1,E38=$BF$1,E39=$AM$1,E39=$BF$1),0,1)))</f>
        <v>1</v>
      </c>
      <c r="BI35" s="3">
        <f>IF($A35&gt;='576way_Regular Symbol(2wild)'!H$16,"",IF(F35=0,"",IF(OR(F35=$AM$1,F35=$BF$1,F36=$AM$1,F36=$BF$1,F37=$AM$1,F37=$BF$1,F38=$AM$1,F38=$BF$1,F39=$AM$1,F39=$BF$1),0,1)))</f>
        <v>1</v>
      </c>
      <c r="BK35" s="344">
        <f>IF($A35&gt;='576way_Regular Symbol(2wild)'!D$16,"",IF(B35=0,"",IF(OR(B35=$AM$1,B35=$BL$1,B36=$AM$1,B36=$BL$1,B37=$AM$1,B37=$BL$1),0,1)))</f>
        <v>1</v>
      </c>
      <c r="BL35" s="344">
        <f>IF($A35&gt;='576way_Regular Symbol(2wild)'!E$16,"",IF(C35=0,"",IF(OR(C35=$AM$1,C35=$BL$1,C36=$AM$1,C36=$BL$1,C37=$AM$1,C37=$BL$1),0,1)))</f>
        <v>1</v>
      </c>
      <c r="BM35" s="3">
        <f>IF($A35&gt;='576way_Regular Symbol(2wild)'!F$16,"",IF(D35=0,"",IF(OR(D35=$AM$1,D35=$BL$1,D36=$AM$1,D36=$BL$1,D37=$AM$1,D37=$BL$1,D38=$AM$1,D38=$BL$1),0,1)))</f>
        <v>1</v>
      </c>
      <c r="BN35" s="3">
        <f>IF($A35&gt;='576way_Regular Symbol(2wild)'!G$16,"",IF(E35=0,"",IF(OR(E35=$AM$1,E35=$BL$1,E36=$AM$1,E36=$BL$1,E37=$AM$1,E37=$BL$1,E38=$AM$1,E38=$BL$1),0,1)))</f>
        <v>1</v>
      </c>
      <c r="BO35" s="3">
        <f>IF($A35&gt;='576way_Regular Symbol(2wild)'!H$16,"",IF(F35=0,"",IF(OR(F35=$AM$1,F35=$BL$1,F36=$AM$1,F36=$BL$1,F37=$AM$1,F37=$BL$1,F38=$AM$1,F38=$BL$1),0,1)))</f>
        <v>1</v>
      </c>
      <c r="BQ35" s="3">
        <f>IF($A35&gt;='1125way_Regular Symbol(2wild)'!D$16,"",IF(B35=0,"",IF(OR(B35=$BQ$1,B35=$BR$1,B36=$BQ$1,B36=$BR$1,B37=$BQ$1,B37=$BR$1),0,1)))</f>
        <v>1</v>
      </c>
      <c r="BR35" s="3">
        <f>IF($A35&gt;='1125way_Regular Symbol(2wild)'!E$16,"",IF(C35=0,"",IF(OR(C35=$BQ$1,C35=$BR$1,C36=$BQ$1,C36=$BR$1,C37=$BQ$1,C37=$BR$1),0,1)))</f>
        <v>1</v>
      </c>
      <c r="BS35" s="3">
        <f>IF($A35&gt;='1125way_Regular Symbol(2wild)'!F$16,"",IF(D35=0,"",IF(OR(D35=$BQ$1,D35=$BR$1,D36=$BQ$1,D36=$BR$1,D37=$BQ$1,D37=$BR$1,D38=$BQ$1,D38=$BR$1,D39=$BQ$1,D39=$BR$1),0,1)))</f>
        <v>1</v>
      </c>
      <c r="BT35" s="3">
        <f>IF($A35&gt;='1125way_Regular Symbol(2wild)'!G$16,"",IF(E35=0,"",IF(OR(E35=$BQ$1,E35=$BR$1,E36=$BQ$1,E36=$BR$1,E37=$BQ$1,E37=$BR$1,E38=$BQ$1,E38=$BR$1,E39=$BQ$1,E39=$BR$1),0,1)))</f>
        <v>1</v>
      </c>
      <c r="BU35" s="3">
        <f>IF($A35&gt;='1125way_Regular Symbol(2wild)'!H$16,"",IF(F35=0,"",IF(OR(F35=$BQ$1,F35=$BR$1,F36=$BQ$1,F36=$BR$1,F37=$BQ$1,F37=$BR$1,F38=$BQ$1,F38=$BR$1,F39=$BQ$1,F39=$BR$1),0,1)))</f>
        <v>1</v>
      </c>
      <c r="BW35" s="3">
        <f>IF($A35&gt;='1125way_Regular Symbol(2wild)'!D$16,"",IF(B35=0,"",IF(OR(B35=$BW$1,B36=$BW$1,B37=$BW$1,B35=$BX$1,B36=$BX$1,B37=$BX$1),0,1)))</f>
        <v>0</v>
      </c>
      <c r="BX35" s="3">
        <f>IF($A35&gt;='1125way_Regular Symbol(2wild)'!E$16,"",IF(C35=0,"",IF(OR(C35=$BW$1,C36=$BW$1,C37=$BW$1,C35=$BX$1,C36=$BX$1,C37=$BX$1),0,1)))</f>
        <v>1</v>
      </c>
      <c r="BY35" s="3">
        <f>IF($A35&gt;='1125way_Regular Symbol(2wild)'!F$16,"",IF(D35=0,"",IF(OR(D35=$BW$1,D36=$BW$1,D37=$BW$1,D35=$BX$1,D36=$BX$1,D37=$BX$1,D38=$BW$1,D38=$BX$1,D39=$BW$1,D39=$BX$1),0,1)))</f>
        <v>1</v>
      </c>
      <c r="BZ35" s="3">
        <f>IF($A35&gt;='1125way_Regular Symbol(2wild)'!G$16,"",IF(E35=0,"",IF(OR(E35=$BW$1,E36=$BW$1,E37=$BW$1,E35=$BX$1,E36=$BX$1,E37=$BX$1,E38=$BW$1,E38=$BX$1,E39=$BW$1,E39=$BX$1),0,1)))</f>
        <v>0</v>
      </c>
      <c r="CA35" s="3">
        <f>IF($A35&gt;='1125way_Regular Symbol(2wild)'!H$16,"",IF(F35=0,"",IF(OR(F35=$BW$1,F36=$BW$1,F37=$BW$1,F35=$BX$1,F36=$BX$1,F37=$BX$1,F38=$BW$1,F38=$BX$1,F39=$BW$1,F39=$BX$1),0,1)))</f>
        <v>0</v>
      </c>
      <c r="CC35" s="3">
        <f>IF($A35&gt;='1125way_Regular Symbol(2wild)'!D$16,"",IF(B35=0,"",IF(OR(B35=$BW$1,B36=$BW$1,B37=$BW$1,B35=$CD$1,B36=$CD$1,B37=$CD$1),0,1)))</f>
        <v>1</v>
      </c>
      <c r="CD35" s="3">
        <f>IF($A35&gt;='1125way_Regular Symbol(2wild)'!E$16,"",IF(C35=0,"",IF(OR(C35=$BW$1,C36=$BW$1,C37=$BW$1,C35=$CD$1,C36=$CD$1,C37=$CD$1),0,1)))</f>
        <v>1</v>
      </c>
      <c r="CE35" s="3">
        <f>IF($A35&gt;='1125way_Regular Symbol(2wild)'!F$16,"",IF(D35=0,"",IF(OR(D35=$BW$1,D36=$BW$1,D37=$BW$1,D35=$CD$1,D36=$CD$1,D37=$CD$1,D38=$BW$1,D38=$CD$1,D39=$BW$1,D39=$CD$1),0,1)))</f>
        <v>0</v>
      </c>
      <c r="CF35" s="3">
        <f>IF($A35&gt;='1125way_Regular Symbol(2wild)'!G$16,"",IF(E35=0,"",IF(OR(E35=$BW$1,E36=$BW$1,E37=$BW$1,E35=$CD$1,E36=$CD$1,E37=$CD$1,E38=$BW$1,E38=$CD$1,E39=$BW$1,E39=$CD$1),0,1)))</f>
        <v>1</v>
      </c>
      <c r="CG35" s="3">
        <f>IF($A35&gt;='1125way_Regular Symbol(2wild)'!H$16,"",IF(F35=0,"",IF(OR(F35=$BW$1,F36=$BW$1,F37=$BW$1,F35=$CD$1,F36=$CD$1,F37=$CD$1,F38=$BW$1,F38=$CD$1,F39=$BW$1,F39=$CD$1),0,1)))</f>
        <v>1</v>
      </c>
      <c r="CI35" s="3">
        <f>IF($A35&gt;='1125way_Regular Symbol(2wild)'!D$16,"",IF(B35=0,"",IF(OR(B35=$BW$1,B36=$BW$1,B37=$BW$1,B35=$CJ$1,B36=$CJ$1,B37=$CJ$1),0,1)))</f>
        <v>1</v>
      </c>
      <c r="CJ35" s="3">
        <f>IF($A35&gt;='1125way_Regular Symbol(2wild)'!E$16,"",IF(C35=0,"",IF(OR(C35=$BW$1,C36=$BW$1,C37=$BW$1,C35=$CJ$1,C36=$CJ$1,C37=$CJ$1),0,1)))</f>
        <v>1</v>
      </c>
      <c r="CK35" s="3">
        <f>IF($A35&gt;='1125way_Regular Symbol(2wild)'!F$16,"",IF(D35=0,"",IF(OR(D35=$BW$1,D36=$BW$1,D37=$BW$1,D35=$CJ$1,D36=$CJ$1,D37=$CJ$1,D38=$BW$1,D38=$CJ$1,D39=$BW$1,D39=$CJ$1),0,1)))</f>
        <v>1</v>
      </c>
      <c r="CL35" s="3">
        <f>IF($A35&gt;='1125way_Regular Symbol(2wild)'!G$16,"",IF(E35=0,"",IF(OR(E35=$BW$1,E36=$BW$1,E37=$BW$1,E35=$CJ$1,E36=$CJ$1,E37=$CJ$1,E38=$BW$1,E38=$CJ$1,E39=$BW$1,E39=$CJ$1),0,1)))</f>
        <v>1</v>
      </c>
      <c r="CM35" s="3">
        <f>IF($A35&gt;='1125way_Regular Symbol(2wild)'!H$16,"",IF(F35=0,"",IF(OR(F35=$BW$1,F36=$BW$1,F37=$BW$1,F35=$CJ$1,F36=$CJ$1,F37=$CJ$1,F38=$BW$1,F38=$CJ$1,F39=$BW$1,F39=$CJ$1),0,1)))</f>
        <v>0</v>
      </c>
      <c r="CO35" s="3">
        <f>IF($A35&gt;='1125way_Regular Symbol(2wild)'!D$16,"",IF(B35=0,"",IF(OR(B35=$BW$1,B36=$BW$1,B37=$BW$1,B35=$CP$1,B36=$CP$1,B37=$CP$1),0,1)))</f>
        <v>1</v>
      </c>
      <c r="CP35" s="3">
        <f>IF($A35&gt;='1125way_Regular Symbol(2wild)'!E$16,"",IF(C35=0,"",IF(OR(C35=$BW$1,C36=$BW$1,C37=$BW$1,C35=$CP$1,C36=$CP$1,C37=$CP$1),0,1)))</f>
        <v>0</v>
      </c>
      <c r="CQ35" s="3">
        <f>IF($A35&gt;='1125way_Regular Symbol(2wild)'!F$16,"",IF(D35=0,"",IF(OR(D35=$BW$1,D36=$BW$1,D37=$BW$1,D35=$CP$1,D36=$CP$1,D37=$CP$1,D38=$BW$1,D38=$CP$1,D39=$BW$1,D39=$CP$1),0,1)))</f>
        <v>1</v>
      </c>
      <c r="CR35" s="3">
        <f>IF($A35&gt;='1125way_Regular Symbol(2wild)'!G$16,"",IF(E35=0,"",IF(OR(E35=$BW$1,E36=$BW$1,E37=$BW$1,E35=$CP$1,E36=$CP$1,E37=$CP$1,E38=$BW$1,E38=$CP$1,E39=$BW$1,E39=$CP$1),0,1)))</f>
        <v>0</v>
      </c>
      <c r="CS35" s="3">
        <f>IF($A35&gt;='1125way_Regular Symbol(2wild)'!H$16,"",IF(F35=0,"",IF(OR(F35=$BW$1,F36=$BW$1,F37=$BW$1,F35=$CP$1,F36=$CP$1,F37=$CP$1,F38=$BW$1,F38=$CP$1,F39=$BW$1,F39=$CP$1),0,1)))</f>
        <v>1</v>
      </c>
      <c r="CU35" s="3">
        <f>IF($A35&gt;='1125way_Regular Symbol(2wild)'!D$16,"",IF(B35=0,"",IF(OR(B35=$BW$1,B36=$BW$1,B37=$BW$1,B35=$CV$1,B36=$CV$1,B37=$CV$1),0,1)))</f>
        <v>1</v>
      </c>
      <c r="CV35" s="3">
        <f>IF($A35&gt;='1125way_Regular Symbol(2wild)'!E$16,"",IF(C35=0,"",IF(OR(C35=$BW$1,C36=$BW$1,C37=$BW$1,C35=$CV$1,C36=$CV$1,C37=$CV$1),0,1)))</f>
        <v>1</v>
      </c>
      <c r="CW35" s="3">
        <f>IF($A35&gt;='1125way_Regular Symbol(2wild)'!F$16,"",IF(D35=0,"",IF(OR(D35=$BW$1,D36=$BW$1,D37=$BW$1,D35=$CV$1,D36=$CV$1,D37=$CV$1,D38=$BW$1,D38=$CV$1,D39=$BW$1,D39=$CV$1),0,1)))</f>
        <v>1</v>
      </c>
      <c r="CX35" s="3">
        <f>IF($A35&gt;='1125way_Regular Symbol(2wild)'!G$16,"",IF(E35=0,"",IF(OR(E35=$BW$1,E36=$BW$1,E37=$BW$1,E35=$CV$1,E36=$CV$1,E37=$CV$1,E38=$BW$1,E38=$CV$1,E39=$BW$1,E39=$CV$1),0,1)))</f>
        <v>1</v>
      </c>
      <c r="CY35" s="3">
        <f>IF($A35&gt;='1125way_Regular Symbol(2wild)'!H$16,"",IF(F35=0,"",IF(OR(F35=$BW$1,F36=$BW$1,F37=$BW$1,F35=$CV$1,F36=$CV$1,F37=$CV$1,F38=$BW$1,F38=$CV$1,F39=$BW$1,F39=$CV$1),0,1)))</f>
        <v>1</v>
      </c>
    </row>
    <row r="36" spans="1:103">
      <c r="A36" s="337">
        <f>IF('243way_Regular Symbol'!L35="","",'243way_Regular Symbol'!L35)</f>
        <v>32</v>
      </c>
      <c r="B36" s="191" t="str">
        <f>IF('576way_Regular Symbol(2wild)'!Q35="",
IF($A36-'576way_Regular Symbol(2wild)'!D$16&gt;='1125way_RegularＸ_W()'!B$2-1,"",VLOOKUP($A36-'243way_Regular Symbol'!D$16,'576way_Regular Symbol(2wild)'!$P$3:$U$99,'1125way_RegularＸ_W()'!B$3+1,FALSE)),
'576way_Regular Symbol(2wild)'!Q35)</f>
        <v>M2</v>
      </c>
      <c r="C36" s="191" t="str">
        <f>IF('576way_Regular Symbol(2wild)'!R35="",
IF($A36-'576way_Regular Symbol(2wild)'!E$16&gt;='1125way_RegularＸ_W()'!C$2-1,"",VLOOKUP($A36-'243way_Regular Symbol'!E$16,'576way_Regular Symbol(2wild)'!$P$3:$U$99,'1125way_RegularＸ_W()'!C$3+1,FALSE)),
'576way_Regular Symbol(2wild)'!R35)</f>
        <v>M1</v>
      </c>
      <c r="D36" s="191" t="str">
        <f>IF('576way_Regular Symbol(2wild)'!S35="",
IF($A36-'576way_Regular Symbol(2wild)'!F$16&gt;='1125way_RegularＸ_W()'!D$2-1,"",VLOOKUP($A36-'243way_Regular Symbol'!F$16,'576way_Regular Symbol(2wild)'!$P$3:$U$99,'1125way_RegularＸ_W()'!D$3+1,FALSE)),
'576way_Regular Symbol(2wild)'!S35)</f>
        <v>M2</v>
      </c>
      <c r="E36" s="191" t="str">
        <f>IF('576way_Regular Symbol(2wild)'!T35="",
IF($A36-'576way_Regular Symbol(2wild)'!G$16&gt;='1125way_RegularＸ_W()'!E$2-1,"",VLOOKUP($A36-'243way_Regular Symbol'!G$16,'576way_Regular Symbol(2wild)'!$P$3:$U$99,'1125way_RegularＸ_W()'!E$3+1,FALSE)),
'576way_Regular Symbol(2wild)'!T35)</f>
        <v>K</v>
      </c>
      <c r="F36" s="191" t="str">
        <f>IF('576way_Regular Symbol(2wild)'!U35="",
IF($A36-'576way_Regular Symbol(2wild)'!H$16&gt;='1125way_RegularＸ_W()'!F$2-1,"",VLOOKUP($A36-'243way_Regular Symbol'!H$16,'576way_Regular Symbol(2wild)'!$P$3:$U$99,'1125way_RegularＸ_W()'!F$3+1,FALSE)),
'576way_Regular Symbol(2wild)'!U35)</f>
        <v>M5</v>
      </c>
      <c r="N36" s="363">
        <f t="shared" si="18"/>
        <v>32</v>
      </c>
      <c r="O36" s="344">
        <f>IF($A36&gt;='1125way_Regular Symbol(2wild)'!D$16,"",IF(B36="","",IF(OR(B36=$O$1,B36=$P$1,B37=$O$1,B37=$P$1,B38=$O$1,B38=$P$1),0,1)))</f>
        <v>1</v>
      </c>
      <c r="P36" s="344">
        <f>IF($A36&gt;='1125way_Regular Symbol(2wild)'!E$16,"",IF(C36="","",IF(OR(C36=$O$1,C36=$P$1,C37=$O$1,C37=$P$1,C38=$O$1,C38=$P$1),0,1)))</f>
        <v>0</v>
      </c>
      <c r="Q36" s="344">
        <f>IF($A36&gt;='1125way_Regular Symbol(2wild)'!F$16,"",IF(D36="","",IF(OR(D36=$O$1,D36=$P$1,D37=$O$1,D37=$P$1,D38=$O$1,D38=$P$1,D39=$O$1,D39=$P$1,D40=$O$1,D40=$P$1),0,1)))</f>
        <v>1</v>
      </c>
      <c r="R36" s="344">
        <f>IF($A36&gt;='1125way_Regular Symbol(2wild)'!G$16,"",IF(E36="","",IF(OR(E36=$O$1,E36=$P$1,E37=$O$1,E37=$P$1,E38=$O$1,E38=$P$1,E39=$O$1,E39=$P$1,E40=$O$1,E40=$P$1),0,1)))</f>
        <v>1</v>
      </c>
      <c r="S36" s="344">
        <f>IF($A36&gt;='1125way_Regular Symbol(2wild)'!H$16,"",IF(F36="","",IF(OR(F36=$O$1,F36=$P$1,F37=$O$1,F37=$P$1,F38=$O$1,F38=$P$1,F39=$O$1,F39=$P$1,F40=$O$1,F40=$P$1),0,1)))</f>
        <v>1</v>
      </c>
      <c r="U36" s="344">
        <f>IF($A36&gt;='1125way_Regular Symbol(2wild)'!D$16,"",IF(B36=0,"",IF(OR(B36=$U$1,B36=$V$1,B37=$U$1,B37=$V$1,B38=$U$1,B38=$V$1),0,1)))</f>
        <v>0</v>
      </c>
      <c r="V36" s="344">
        <f>IF($A36&gt;='1125way_Regular Symbol(2wild)'!E$16,"",IF(C36=0,"",IF(OR(C36=$U$1,C36=$V$1,C37=$U$1,C37=$V$1,C38=$U$1,C38=$V$1),0,1)))</f>
        <v>1</v>
      </c>
      <c r="W36" s="3">
        <f>IF($A36&gt;='1125way_Regular Symbol(2wild)'!F$16,"",IF(D36=0,"",IF(OR(D36=$U$1,D36=$V$1,D37=$U$1,D37=$V$1,D38=$U$1,D38=$V$1,D39=$U$1,D39=$V$1,D40=$U$1,D40=$V$1),0,1)))</f>
        <v>0</v>
      </c>
      <c r="X36" s="3">
        <f>IF($A36&gt;='1125way_Regular Symbol(2wild)'!G$16,"",IF(E36=0,"",IF(OR(E36=$U$1,E36=$V$1,E37=$U$1,E37=$V$1,E38=$U$1,E38=$V$1,E39=$U$1,E39=$V$1,E40=$U$1,E40=$V$1),0,1)))</f>
        <v>1</v>
      </c>
      <c r="Y36" s="3">
        <f>IF($A36&gt;='1125way_Regular Symbol(2wild)'!H$16,"",IF(F36=0,"",IF(OR(F36=$U$1,F36=$V$1,F37=$U$1,F37=$V$1,F38=$U$1,F38=$V$1,F39=$U$1,F39=$V$1,F40=$U$1,F40=$V$1),0,1)))</f>
        <v>1</v>
      </c>
      <c r="AA36" s="344">
        <f>IF($A36&gt;='1125way_Regular Symbol(2wild)'!D$16,"",IF(B36=0,"",IF(OR(B36=$AA$1,B36=$AB$1,B37=$AA$1,B37=$AB$1,B38=$AA$1,,B38=$AB$1),0,1)))</f>
        <v>1</v>
      </c>
      <c r="AB36" s="344">
        <f>IF($A36&gt;='1125way_Regular Symbol(2wild)'!E$16,"",IF(C36=0,"",IF(OR(C36=$AA$1,C36=$AB$1,C37=$AA$1,C37=$AB$1,C38=$AA$1,,C38=$AB$1),0,1)))</f>
        <v>1</v>
      </c>
      <c r="AC36" s="3">
        <f>IF($A36&gt;='1125way_Regular Symbol(2wild)'!F$16,"",IF(D36=0,"",IF(OR(D36=$AA$1,D36=$AB$1,D37=$AA$1,D37=$AB$1,D38=$AA$1,D38=$AB$1,D39=$AA$1,D39=$AB$1,D40=$AA$1,D40=$AB$1),0,1)))</f>
        <v>0</v>
      </c>
      <c r="AD36" s="3">
        <f>IF($A36&gt;='1125way_Regular Symbol(2wild)'!G$16,"",IF(E36=0,"",IF(OR(E36=$AA$1,E36=$AB$1,E37=$AA$1,E37=$AB$1,E38=$AA$1,E38=$AB$1,E39=$AA$1,E39=$AB$1,E40=$AA$1,E40=$AB$1),0,1)))</f>
        <v>1</v>
      </c>
      <c r="AE36" s="3">
        <f>IF($A36&gt;='1125way_Regular Symbol(2wild)'!H$16,"",IF(F36=0,"",IF(OR(F36=$AA$1,F36=$AB$1,F37=$AA$1,F37=$AB$1,F38=$AA$1,F38=$AB$1,F39=$AA$1,F39=$AB$1,F40=$AA$1,F40=$AB$1),0,1)))</f>
        <v>0</v>
      </c>
      <c r="AG36" s="344">
        <f>IF($A36&gt;='1125way_Regular Symbol(2wild)'!D$16,"",IF(B36=0,"",IF(OR(B36=$AG$1,B36=$AH$1,B37=$AG$1,B37=$AH$1,B38=$AG$1,B38=$AH$1),0,1)))</f>
        <v>1</v>
      </c>
      <c r="AH36" s="344">
        <f>IF($A36&gt;='1125way_Regular Symbol(2wild)'!E$16,"",IF(C36=0,"",IF(OR(C36=$AG$1,C36=$AH$1,C37=$AG$1,C37=$AH$1,C38=$AG$1,C38=$AH$1),0,1)))</f>
        <v>0</v>
      </c>
      <c r="AI36" s="3">
        <f>IF($A36&gt;='1125way_Regular Symbol(2wild)'!F$16,"",IF(D36=0,"",IF(OR(D36=$AG$1,D36=$AH$1,D37=$AG$1,D37=$AH$1,D38=$AG$1,D38=$AH$1,D39=$AG$1,D39=$AH$1,D40=$AG$1,D40=$AH$1),0,1)))</f>
        <v>0</v>
      </c>
      <c r="AJ36" s="3">
        <f>IF($A36&gt;='1125way_Regular Symbol(2wild)'!G$16,"",IF(E36=0,"",IF(OR(E36=$AG$1,E36=$AH$1,E37=$AG$1,E37=$AH$1,E38=$AG$1,E38=$AH$1,E39=$AG$1,E39=$AH$1,E40=$AG$1,E40=$AH$1),0,1)))</f>
        <v>1</v>
      </c>
      <c r="AK36" s="3">
        <f>IF($A36&gt;='1125way_Regular Symbol(2wild)'!H$16,"",IF(F36=0,"",IF(OR(F36=$AG$1,F36=$AH$1,F37=$AG$1,F37=$AH$1,F38=$AG$1,F38=$AH$1,F39=$AG$1,F39=$AH$1,F40=$AG$1,F40=$AH$1),0,1)))</f>
        <v>1</v>
      </c>
      <c r="AM36" s="344">
        <f>IF($A36&gt;='1125way_Regular Symbol(2wild)'!D$16,"",IF(B36=0,"",IF(OR(B36=$AM$1,B36=$AN$1,B37=$AM$1,B37=$AN$1,B38=$AM$1,B38=$AN$1),0,1)))</f>
        <v>1</v>
      </c>
      <c r="AN36" s="344">
        <f>IF($A36&gt;='1125way_Regular Symbol(2wild)'!E$16,"",IF(C36=0,"",IF(OR(C36=$AM$1,C36=$AN$1,C37=$AM$1,C37=$AN$1,C38=$AM$1,C38=$AN$1),0,1)))</f>
        <v>1</v>
      </c>
      <c r="AO36" s="3">
        <f>IF($A36&gt;='1125way_Regular Symbol(2wild)'!F$16,"",IF(D36=0,"",IF(OR(D36=$AM$1,D36=$AN$1,D37=$AM$1,D37=$AN$1,D38=$AM$1,D38=$AN$1,D39=$AM$1,D39=$AN$1,D40=$AM$1,D40=$AN$1),0,1)))</f>
        <v>0</v>
      </c>
      <c r="AP36" s="3">
        <f>IF($A36&gt;='1125way_Regular Symbol(2wild)'!G$16,"",IF(E36=0,"",IF(OR(E36=$AM$1,E36=$AN$1,E37=$AM$1,E37=$AN$1,E38=$AM$1,E38=$AN$1,E39=$AM$1,E39=$AN$1,E40=$AM$1,E40=$AN$1),0,1)))</f>
        <v>0</v>
      </c>
      <c r="AQ36" s="3">
        <f>IF($A36&gt;='1125way_Regular Symbol(2wild)'!H$16,"",IF(F36=0,"",IF(OR(F36=$AM$1,F36=$AN$1,F37=$AM$1,F37=$AN$1,F38=$AM$1,F38=$AN$1,F39=$AM$1,F39=$AN$1,F40=$AM$1,F40=$AN$1),0,1)))</f>
        <v>0</v>
      </c>
      <c r="AS36" s="344">
        <f>IF($A36&gt;='1125way_Regular Symbol(2wild)'!D$16,"",IF(B36=0,"",IF(OR(B36=$AM$1,B36=$AT$1,B37=$AM$1,B37=$AT$1,B38=$AM$1,B38=$AT$1),0,1)))</f>
        <v>1</v>
      </c>
      <c r="AT36" s="344">
        <f>IF($A36&gt;='1125way_Regular Symbol(2wild)'!E$16,"",IF(C36=0,"",IF(OR(C36=$AM$1,C36=$AT$1,C37=$AM$1,C37=$AT$1,C38=$AM$1,C38=$AT$1),0,1)))</f>
        <v>1</v>
      </c>
      <c r="AU36" s="3">
        <f>IF($A36&gt;='1125way_Regular Symbol(2wild)'!F$16,"",IF(D36=0,"",IF(OR(D36=$AM$1,D36=$AT$1,D37=$AM$1,D37=$AT$1,D38=$AM$1,D38=$AT$1,D39=$AM$1,D39=$AT$1,D40=$AM$1,D40=$AT$1),0,1)))</f>
        <v>1</v>
      </c>
      <c r="AV36" s="3">
        <f>IF($A36&gt;='1125way_Regular Symbol(2wild)'!G$16,"",IF(E36=0,"",IF(OR(E36=$AM$1,E36=$AT$1,E37=$AM$1,E37=$AT$1,E38=$AM$1,E38=$AT$1,E39=$AM$1,E39=$AT$1,E40=$AM$1,E40=$AT$1),0,1)))</f>
        <v>1</v>
      </c>
      <c r="AW36" s="3">
        <f>IF($A36&gt;='1125way_Regular Symbol(2wild)'!H$16,"",IF(F36=0,"",IF(OR(F36=$AM$1,F36=$AT$1,F37=$AM$1,F37=$AT$1,F38=$AM$1,F38=$AT$1,F39=$AM$1,F39=$AT$1,F40=$AM$1,F40=$AT$1),0,1)))</f>
        <v>1</v>
      </c>
      <c r="AY36" s="344">
        <f>IF($A36&gt;='1125way_Regular Symbol(2wild)'!D$16,"",IF(B36=0,"",IF(OR(B36=$AM$1,B36=$AZ$1,B37=$AM$1,B37=$AZ$1,B38=$AM$1,B38=$AZ$1),0,1)))</f>
        <v>1</v>
      </c>
      <c r="AZ36" s="344">
        <f>IF($A36&gt;='1125way_Regular Symbol(2wild)'!E$16,"",IF(C36=0,"",IF(OR(C36=$AM$1,C36=$AZ$1,C37=$AM$1,C37=$AZ$1,C38=$AM$1,C38=$AZ$1),0,1)))</f>
        <v>1</v>
      </c>
      <c r="BA36" s="3">
        <f>IF($A36&gt;='1125way_Regular Symbol(2wild)'!F$16,"",IF(D36=0,"",IF(OR(D36=$AM$1,D36=$AZ$1,D37=$AM$1,D37=$AZ$1,D38=$AM$1,D38=$AZ$1,D39=$AM$1,D39=$AZ$1,D40=$AM$1,D40=$AZ$1),0,1)))</f>
        <v>1</v>
      </c>
      <c r="BB36" s="3">
        <f>IF($A36&gt;='1125way_Regular Symbol(2wild)'!G$16,"",IF(E36=0,"",IF(OR(E36=$AM$1,E36=$AZ$1,E37=$AM$1,E37=$AZ$1,E38=$AM$1,E38=$AZ$1,E39=$AM$1,E39=$AZ$1,E40=$AM$1,E40=$AZ$1),0,1)))</f>
        <v>1</v>
      </c>
      <c r="BC36" s="3">
        <f>IF($A36&gt;='1125way_Regular Symbol(2wild)'!H$16,"",IF(F36=0,"",IF(OR(F36=$AM$1,F36=$AZ$1,F37=$AM$1,F37=$AZ$1,F38=$AM$1,F38=$AZ$1,F39=$AM$1,F39=$AZ$1,F40=$AM$1,F40=$AZ$1),0,1)))</f>
        <v>1</v>
      </c>
      <c r="BE36" s="344">
        <f>IF($A36&gt;='576way_Regular Symbol(2wild)'!D$16,"",IF(B36=0,"",IF(OR(B36=$AM$1,B36=$BF$1,B37=$AM$1,B37=$BF$1,B38=$AM$1,B38=$BF$1),0,1)))</f>
        <v>1</v>
      </c>
      <c r="BF36" s="344">
        <f>IF($A36&gt;='576way_Regular Symbol(2wild)'!E$16,"",IF(C36=0,"",IF(OR(C36=$AM$1,C36=$BF$1,C37=$AM$1,C37=$BF$1,C38=$AM$1,C38=$BF$1),0,1)))</f>
        <v>1</v>
      </c>
      <c r="BG36" s="3">
        <f>IF($A36&gt;='576way_Regular Symbol(2wild)'!F$16,"",IF(D36=0,"",IF(OR(D36=$AM$1,D36=$BF$1,D37=$AM$1,D37=$BF$1,D38=$AM$1,D38=$BF$1,D39=$AM$1,D39=$BF$1,D40=$AM$1,D40=$BF$1),0,1)))</f>
        <v>1</v>
      </c>
      <c r="BH36" s="3">
        <f>IF($A36&gt;='576way_Regular Symbol(2wild)'!G$16,"",IF(E36=0,"",IF(OR(E36=$AM$1,E36=$BF$1,E37=$AM$1,E37=$BF$1,E38=$AM$1,E38=$BF$1,E39=$AM$1,E39=$BF$1,E40=$AM$1,E40=$BF$1),0,1)))</f>
        <v>1</v>
      </c>
      <c r="BI36" s="3">
        <f>IF($A36&gt;='576way_Regular Symbol(2wild)'!H$16,"",IF(F36=0,"",IF(OR(F36=$AM$1,F36=$BF$1,F37=$AM$1,F37=$BF$1,F38=$AM$1,F38=$BF$1,F39=$AM$1,F39=$BF$1,F40=$AM$1,F40=$BF$1),0,1)))</f>
        <v>1</v>
      </c>
      <c r="BK36" s="344">
        <f>IF($A36&gt;='576way_Regular Symbol(2wild)'!D$16,"",IF(B36=0,"",IF(OR(B36=$AM$1,B36=$BL$1,B37=$AM$1,B37=$BL$1,B38=$AM$1,B38=$BL$1),0,1)))</f>
        <v>1</v>
      </c>
      <c r="BL36" s="344">
        <f>IF($A36&gt;='576way_Regular Symbol(2wild)'!E$16,"",IF(C36=0,"",IF(OR(C36=$AM$1,C36=$BL$1,C37=$AM$1,C37=$BL$1,C38=$AM$1,C38=$BL$1),0,1)))</f>
        <v>1</v>
      </c>
      <c r="BM36" s="3">
        <f>IF($A36&gt;='576way_Regular Symbol(2wild)'!F$16,"",IF(D36=0,"",IF(OR(D36=$AM$1,D36=$BL$1,D37=$AM$1,D37=$BL$1,D38=$AM$1,D38=$BL$1,D39=$AM$1,D39=$BL$1),0,1)))</f>
        <v>1</v>
      </c>
      <c r="BN36" s="3">
        <f>IF($A36&gt;='576way_Regular Symbol(2wild)'!G$16,"",IF(E36=0,"",IF(OR(E36=$AM$1,E36=$BL$1,E37=$AM$1,E37=$BL$1,E38=$AM$1,E38=$BL$1,E39=$AM$1,E39=$BL$1),0,1)))</f>
        <v>1</v>
      </c>
      <c r="BO36" s="3">
        <f>IF($A36&gt;='576way_Regular Symbol(2wild)'!H$16,"",IF(F36=0,"",IF(OR(F36=$AM$1,F36=$BL$1,F37=$AM$1,F37=$BL$1,F38=$AM$1,F38=$BL$1,F39=$AM$1,F39=$BL$1),0,1)))</f>
        <v>1</v>
      </c>
      <c r="BQ36" s="3">
        <f>IF($A36&gt;='1125way_Regular Symbol(2wild)'!D$16,"",IF(B36=0,"",IF(OR(B36=$BQ$1,B36=$BR$1,B37=$BQ$1,B37=$BR$1,B38=$BQ$1,B38=$BR$1),0,1)))</f>
        <v>1</v>
      </c>
      <c r="BR36" s="3">
        <f>IF($A36&gt;='1125way_Regular Symbol(2wild)'!E$16,"",IF(C36=0,"",IF(OR(C36=$BQ$1,C36=$BR$1,C37=$BQ$1,C37=$BR$1,C38=$BQ$1,C38=$BR$1),0,1)))</f>
        <v>1</v>
      </c>
      <c r="BS36" s="3">
        <f>IF($A36&gt;='1125way_Regular Symbol(2wild)'!F$16,"",IF(D36=0,"",IF(OR(D36=$BQ$1,D36=$BR$1,D37=$BQ$1,D37=$BR$1,D38=$BQ$1,D38=$BR$1,D39=$BQ$1,D39=$BR$1,D40=$BQ$1,D40=$BR$1),0,1)))</f>
        <v>1</v>
      </c>
      <c r="BT36" s="3">
        <f>IF($A36&gt;='1125way_Regular Symbol(2wild)'!G$16,"",IF(E36=0,"",IF(OR(E36=$BQ$1,E36=$BR$1,E37=$BQ$1,E37=$BR$1,E38=$BQ$1,E38=$BR$1,E39=$BQ$1,E39=$BR$1,E40=$BQ$1,E40=$BR$1),0,1)))</f>
        <v>1</v>
      </c>
      <c r="BU36" s="3">
        <f>IF($A36&gt;='1125way_Regular Symbol(2wild)'!H$16,"",IF(F36=0,"",IF(OR(F36=$BQ$1,F36=$BR$1,F37=$BQ$1,F37=$BR$1,F38=$BQ$1,F38=$BR$1,F39=$BQ$1,F39=$BR$1,F40=$BQ$1,F40=$BR$1),0,1)))</f>
        <v>1</v>
      </c>
      <c r="BW36" s="3">
        <f>IF($A36&gt;='1125way_Regular Symbol(2wild)'!D$16,"",IF(B36=0,"",IF(OR(B36=$BW$1,B37=$BW$1,B38=$BW$1,B36=$BX$1,B37=$BX$1,B38=$BX$1),0,1)))</f>
        <v>0</v>
      </c>
      <c r="BX36" s="3">
        <f>IF($A36&gt;='1125way_Regular Symbol(2wild)'!E$16,"",IF(C36=0,"",IF(OR(C36=$BW$1,C37=$BW$1,C38=$BW$1,C36=$BX$1,C37=$BX$1,C38=$BX$1),0,1)))</f>
        <v>1</v>
      </c>
      <c r="BY36" s="3">
        <f>IF($A36&gt;='1125way_Regular Symbol(2wild)'!F$16,"",IF(D36=0,"",IF(OR(D36=$BW$1,D37=$BW$1,D38=$BW$1,D36=$BX$1,D37=$BX$1,D38=$BX$1,D39=$BW$1,D39=$BX$1,D40=$BW$1,D40=$BX$1),0,1)))</f>
        <v>1</v>
      </c>
      <c r="BZ36" s="3">
        <f>IF($A36&gt;='1125way_Regular Symbol(2wild)'!G$16,"",IF(E36=0,"",IF(OR(E36=$BW$1,E37=$BW$1,E38=$BW$1,E36=$BX$1,E37=$BX$1,E38=$BX$1,E39=$BW$1,E39=$BX$1,E40=$BW$1,E40=$BX$1),0,1)))</f>
        <v>0</v>
      </c>
      <c r="CA36" s="3">
        <f>IF($A36&gt;='1125way_Regular Symbol(2wild)'!H$16,"",IF(F36=0,"",IF(OR(F36=$BW$1,F37=$BW$1,F38=$BW$1,F36=$BX$1,F37=$BX$1,F38=$BX$1,F39=$BW$1,F39=$BX$1,F40=$BW$1,F40=$BX$1),0,1)))</f>
        <v>0</v>
      </c>
      <c r="CC36" s="3">
        <f>IF($A36&gt;='1125way_Regular Symbol(2wild)'!D$16,"",IF(B36=0,"",IF(OR(B36=$BW$1,B37=$BW$1,B38=$BW$1,B36=$CD$1,B37=$CD$1,B38=$CD$1),0,1)))</f>
        <v>1</v>
      </c>
      <c r="CD36" s="3">
        <f>IF($A36&gt;='1125way_Regular Symbol(2wild)'!E$16,"",IF(C36=0,"",IF(OR(C36=$BW$1,C37=$BW$1,C38=$BW$1,C36=$CD$1,C37=$CD$1,C38=$CD$1),0,1)))</f>
        <v>1</v>
      </c>
      <c r="CE36" s="3">
        <f>IF($A36&gt;='1125way_Regular Symbol(2wild)'!F$16,"",IF(D36=0,"",IF(OR(D36=$BW$1,D37=$BW$1,D38=$BW$1,D36=$CD$1,D37=$CD$1,D38=$CD$1,D39=$BW$1,D39=$CD$1,D40=$BW$1,D40=$CD$1),0,1)))</f>
        <v>1</v>
      </c>
      <c r="CF36" s="3">
        <f>IF($A36&gt;='1125way_Regular Symbol(2wild)'!G$16,"",IF(E36=0,"",IF(OR(E36=$BW$1,E37=$BW$1,E38=$BW$1,E36=$CD$1,E37=$CD$1,E38=$CD$1,E39=$BW$1,E39=$CD$1,E40=$BW$1,E40=$CD$1),0,1)))</f>
        <v>1</v>
      </c>
      <c r="CG36" s="3">
        <f>IF($A36&gt;='1125way_Regular Symbol(2wild)'!H$16,"",IF(F36=0,"",IF(OR(F36=$BW$1,F37=$BW$1,F38=$BW$1,F36=$CD$1,F37=$CD$1,F38=$CD$1,F39=$BW$1,F39=$CD$1,F40=$BW$1,F40=$CD$1),0,1)))</f>
        <v>1</v>
      </c>
      <c r="CI36" s="3">
        <f>IF($A36&gt;='1125way_Regular Symbol(2wild)'!D$16,"",IF(B36=0,"",IF(OR(B36=$BW$1,B37=$BW$1,B38=$BW$1,B36=$CJ$1,B37=$CJ$1,B38=$CJ$1),0,1)))</f>
        <v>1</v>
      </c>
      <c r="CJ36" s="3">
        <f>IF($A36&gt;='1125way_Regular Symbol(2wild)'!E$16,"",IF(C36=0,"",IF(OR(C36=$BW$1,C37=$BW$1,C38=$BW$1,C36=$CJ$1,C37=$CJ$1,C38=$CJ$1),0,1)))</f>
        <v>1</v>
      </c>
      <c r="CK36" s="3">
        <f>IF($A36&gt;='1125way_Regular Symbol(2wild)'!F$16,"",IF(D36=0,"",IF(OR(D36=$BW$1,D37=$BW$1,D38=$BW$1,D36=$CJ$1,D37=$CJ$1,D38=$CJ$1,D39=$BW$1,D39=$CJ$1,D40=$BW$1,D40=$CJ$1),0,1)))</f>
        <v>1</v>
      </c>
      <c r="CL36" s="3">
        <f>IF($A36&gt;='1125way_Regular Symbol(2wild)'!G$16,"",IF(E36=0,"",IF(OR(E36=$BW$1,E37=$BW$1,E38=$BW$1,E36=$CJ$1,E37=$CJ$1,E38=$CJ$1,E39=$BW$1,E39=$CJ$1,E40=$BW$1,E40=$CJ$1),0,1)))</f>
        <v>1</v>
      </c>
      <c r="CM36" s="3">
        <f>IF($A36&gt;='1125way_Regular Symbol(2wild)'!H$16,"",IF(F36=0,"",IF(OR(F36=$BW$1,F37=$BW$1,F38=$BW$1,F36=$CJ$1,F37=$CJ$1,F38=$CJ$1,F39=$BW$1,F39=$CJ$1,F40=$BW$1,F40=$CJ$1),0,1)))</f>
        <v>0</v>
      </c>
      <c r="CO36" s="3">
        <f>IF($A36&gt;='1125way_Regular Symbol(2wild)'!D$16,"",IF(B36=0,"",IF(OR(B36=$BW$1,B37=$BW$1,B38=$BW$1,B36=$CP$1,B37=$CP$1,B38=$CP$1),0,1)))</f>
        <v>1</v>
      </c>
      <c r="CP36" s="3">
        <f>IF($A36&gt;='1125way_Regular Symbol(2wild)'!E$16,"",IF(C36=0,"",IF(OR(C36=$BW$1,C37=$BW$1,C38=$BW$1,C36=$CP$1,C37=$CP$1,C38=$CP$1),0,1)))</f>
        <v>0</v>
      </c>
      <c r="CQ36" s="3">
        <f>IF($A36&gt;='1125way_Regular Symbol(2wild)'!F$16,"",IF(D36=0,"",IF(OR(D36=$BW$1,D37=$BW$1,D38=$BW$1,D36=$CP$1,D37=$CP$1,D38=$CP$1,D39=$BW$1,D39=$CP$1,D40=$BW$1,D40=$CP$1),0,1)))</f>
        <v>1</v>
      </c>
      <c r="CR36" s="3">
        <f>IF($A36&gt;='1125way_Regular Symbol(2wild)'!G$16,"",IF(E36=0,"",IF(OR(E36=$BW$1,E37=$BW$1,E38=$BW$1,E36=$CP$1,E37=$CP$1,E38=$CP$1,E39=$BW$1,E39=$CP$1,E40=$BW$1,E40=$CP$1),0,1)))</f>
        <v>0</v>
      </c>
      <c r="CS36" s="3">
        <f>IF($A36&gt;='1125way_Regular Symbol(2wild)'!H$16,"",IF(F36=0,"",IF(OR(F36=$BW$1,F37=$BW$1,F38=$BW$1,F36=$CP$1,F37=$CP$1,F38=$CP$1,F39=$BW$1,F39=$CP$1,F40=$BW$1,F40=$CP$1),0,1)))</f>
        <v>1</v>
      </c>
      <c r="CU36" s="3">
        <f>IF($A36&gt;='1125way_Regular Symbol(2wild)'!D$16,"",IF(B36=0,"",IF(OR(B36=$BW$1,B37=$BW$1,B38=$BW$1,B36=$CV$1,B37=$CV$1,B38=$CV$1),0,1)))</f>
        <v>1</v>
      </c>
      <c r="CV36" s="3">
        <f>IF($A36&gt;='1125way_Regular Symbol(2wild)'!E$16,"",IF(C36=0,"",IF(OR(C36=$BW$1,C37=$BW$1,C38=$BW$1,C36=$CV$1,C37=$CV$1,C38=$CV$1),0,1)))</f>
        <v>1</v>
      </c>
      <c r="CW36" s="3">
        <f>IF($A36&gt;='1125way_Regular Symbol(2wild)'!F$16,"",IF(D36=0,"",IF(OR(D36=$BW$1,D37=$BW$1,D38=$BW$1,D36=$CV$1,D37=$CV$1,D38=$CV$1,D39=$BW$1,D39=$CV$1,D40=$BW$1,D40=$CV$1),0,1)))</f>
        <v>1</v>
      </c>
      <c r="CX36" s="3">
        <f>IF($A36&gt;='1125way_Regular Symbol(2wild)'!G$16,"",IF(E36=0,"",IF(OR(E36=$BW$1,E37=$BW$1,E38=$BW$1,E36=$CV$1,E37=$CV$1,E38=$CV$1,E39=$BW$1,E39=$CV$1,E40=$BW$1,E40=$CV$1),0,1)))</f>
        <v>1</v>
      </c>
      <c r="CY36" s="3">
        <f>IF($A36&gt;='1125way_Regular Symbol(2wild)'!H$16,"",IF(F36=0,"",IF(OR(F36=$BW$1,F37=$BW$1,F38=$BW$1,F36=$CV$1,F37=$CV$1,F38=$CV$1,F39=$BW$1,F39=$CV$1,F40=$BW$1,F40=$CV$1),0,1)))</f>
        <v>1</v>
      </c>
    </row>
    <row r="37" spans="1:103">
      <c r="A37" s="337">
        <f>IF('243way_Regular Symbol'!L36="","",'243way_Regular Symbol'!L36)</f>
        <v>33</v>
      </c>
      <c r="B37" s="191" t="str">
        <f>IF('576way_Regular Symbol(2wild)'!Q36="",
IF($A37-'576way_Regular Symbol(2wild)'!D$16&gt;='1125way_RegularＸ_W()'!B$2-1,"",VLOOKUP($A37-'243way_Regular Symbol'!D$16,'576way_Regular Symbol(2wild)'!$P$3:$U$99,'1125way_RegularＸ_W()'!B$3+1,FALSE)),
'576way_Regular Symbol(2wild)'!Q36)</f>
        <v>M2</v>
      </c>
      <c r="C37" s="191" t="str">
        <f>IF('576way_Regular Symbol(2wild)'!R36="",
IF($A37-'576way_Regular Symbol(2wild)'!E$16&gt;='1125way_RegularＸ_W()'!C$2-1,"",VLOOKUP($A37-'243way_Regular Symbol'!E$16,'576way_Regular Symbol(2wild)'!$P$3:$U$99,'1125way_RegularＸ_W()'!C$3+1,FALSE)),
'576way_Regular Symbol(2wild)'!R36)</f>
        <v>TE</v>
      </c>
      <c r="D37" s="191" t="str">
        <f>IF('576way_Regular Symbol(2wild)'!S36="",
IF($A37-'576way_Regular Symbol(2wild)'!F$16&gt;='1125way_RegularＸ_W()'!D$2-1,"",VLOOKUP($A37-'243way_Regular Symbol'!F$16,'576way_Regular Symbol(2wild)'!$P$3:$U$99,'1125way_RegularＸ_W()'!D$3+1,FALSE)),
'576way_Regular Symbol(2wild)'!S36)</f>
        <v>S1</v>
      </c>
      <c r="E37" s="191" t="str">
        <f>IF('576way_Regular Symbol(2wild)'!T36="",
IF($A37-'576way_Regular Symbol(2wild)'!G$16&gt;='1125way_RegularＸ_W()'!E$2-1,"",VLOOKUP($A37-'243way_Regular Symbol'!G$16,'576way_Regular Symbol(2wild)'!$P$3:$U$99,'1125way_RegularＸ_W()'!E$3+1,FALSE)),
'576way_Regular Symbol(2wild)'!T36)</f>
        <v>M5</v>
      </c>
      <c r="F37" s="191" t="str">
        <f>IF('576way_Regular Symbol(2wild)'!U36="",
IF($A37-'576way_Regular Symbol(2wild)'!H$16&gt;='1125way_RegularＸ_W()'!F$2-1,"",VLOOKUP($A37-'243way_Regular Symbol'!H$16,'576way_Regular Symbol(2wild)'!$P$3:$U$99,'1125way_RegularＸ_W()'!F$3+1,FALSE)),
'576way_Regular Symbol(2wild)'!U36)</f>
        <v>M5</v>
      </c>
      <c r="N37" s="363">
        <f t="shared" si="18"/>
        <v>33</v>
      </c>
      <c r="O37" s="344">
        <f>IF($A37&gt;='1125way_Regular Symbol(2wild)'!D$16,"",IF(B37="","",IF(OR(B37=$O$1,B37=$P$1,B38=$O$1,B38=$P$1,B39=$O$1,B39=$P$1),0,1)))</f>
        <v>1</v>
      </c>
      <c r="P37" s="344">
        <f>IF($A37&gt;='1125way_Regular Symbol(2wild)'!E$16,"",IF(C37="","",IF(OR(C37=$O$1,C37=$P$1,C38=$O$1,C38=$P$1,C39=$O$1,C39=$P$1),0,1)))</f>
        <v>1</v>
      </c>
      <c r="Q37" s="344">
        <f>IF($A37&gt;='1125way_Regular Symbol(2wild)'!F$16,"",IF(D37="","",IF(OR(D37=$O$1,D37=$P$1,D38=$O$1,D38=$P$1,D39=$O$1,D39=$P$1,D40=$O$1,D40=$P$1,D41=$O$1,D41=$P$1),0,1)))</f>
        <v>1</v>
      </c>
      <c r="R37" s="344">
        <f>IF($A37&gt;='1125way_Regular Symbol(2wild)'!G$16,"",IF(E37="","",IF(OR(E37=$O$1,E37=$P$1,E38=$O$1,E38=$P$1,E39=$O$1,E39=$P$1,E40=$O$1,E40=$P$1,E41=$O$1,E41=$P$1),0,1)))</f>
        <v>1</v>
      </c>
      <c r="S37" s="344">
        <f>IF($A37&gt;='1125way_Regular Symbol(2wild)'!H$16,"",IF(F37="","",IF(OR(F37=$O$1,F37=$P$1,F38=$O$1,F38=$P$1,F39=$O$1,F39=$P$1,F40=$O$1,F40=$P$1,F41=$O$1,F41=$P$1),0,1)))</f>
        <v>1</v>
      </c>
      <c r="U37" s="344">
        <f>IF($A37&gt;='1125way_Regular Symbol(2wild)'!D$16,"",IF(B37=0,"",IF(OR(B37=$U$1,B37=$V$1,B38=$U$1,B38=$V$1,B39=$U$1,B39=$V$1),0,1)))</f>
        <v>0</v>
      </c>
      <c r="V37" s="344">
        <f>IF($A37&gt;='1125way_Regular Symbol(2wild)'!E$16,"",IF(C37=0,"",IF(OR(C37=$U$1,C37=$V$1,C38=$U$1,C38=$V$1,C39=$U$1,C39=$V$1),0,1)))</f>
        <v>1</v>
      </c>
      <c r="W37" s="3">
        <f>IF($A37&gt;='1125way_Regular Symbol(2wild)'!F$16,"",IF(D37=0,"",IF(OR(D37=$U$1,D37=$V$1,D38=$U$1,D38=$V$1,D39=$U$1,D39=$V$1,D40=$U$1,D40=$V$1,D41=$U$1,D41=$V$1),0,1)))</f>
        <v>1</v>
      </c>
      <c r="X37" s="3">
        <f>IF($A37&gt;='1125way_Regular Symbol(2wild)'!G$16,"",IF(E37=0,"",IF(OR(E37=$U$1,E37=$V$1,E38=$U$1,E38=$V$1,E39=$U$1,E39=$V$1,E40=$U$1,E40=$V$1,E41=$U$1,E41=$V$1),0,1)))</f>
        <v>1</v>
      </c>
      <c r="Y37" s="3">
        <f>IF($A37&gt;='1125way_Regular Symbol(2wild)'!H$16,"",IF(F37=0,"",IF(OR(F37=$U$1,F37=$V$1,F38=$U$1,F38=$V$1,F39=$U$1,F39=$V$1,F40=$U$1,F40=$V$1,F41=$U$1,F41=$V$1),0,1)))</f>
        <v>1</v>
      </c>
      <c r="AA37" s="344">
        <f>IF($A37&gt;='1125way_Regular Symbol(2wild)'!D$16,"",IF(B37=0,"",IF(OR(B37=$AA$1,B37=$AB$1,B38=$AA$1,B38=$AB$1,B39=$AA$1,,B39=$AB$1),0,1)))</f>
        <v>0</v>
      </c>
      <c r="AB37" s="344">
        <f>IF($A37&gt;='1125way_Regular Symbol(2wild)'!E$16,"",IF(C37=0,"",IF(OR(C37=$AA$1,C37=$AB$1,C38=$AA$1,C38=$AB$1,C39=$AA$1,,C39=$AB$1),0,1)))</f>
        <v>1</v>
      </c>
      <c r="AC37" s="3">
        <f>IF($A37&gt;='1125way_Regular Symbol(2wild)'!F$16,"",IF(D37=0,"",IF(OR(D37=$AA$1,D37=$AB$1,D38=$AA$1,D38=$AB$1,D39=$AA$1,D39=$AB$1,D40=$AA$1,D40=$AB$1,D41=$AA$1,D41=$AB$1),0,1)))</f>
        <v>0</v>
      </c>
      <c r="AD37" s="3">
        <f>IF($A37&gt;='1125way_Regular Symbol(2wild)'!G$16,"",IF(E37=0,"",IF(OR(E37=$AA$1,E37=$AB$1,E38=$AA$1,E38=$AB$1,E39=$AA$1,E39=$AB$1,E40=$AA$1,E40=$AB$1,E41=$AA$1,E41=$AB$1),0,1)))</f>
        <v>1</v>
      </c>
      <c r="AE37" s="3">
        <f>IF($A37&gt;='1125way_Regular Symbol(2wild)'!H$16,"",IF(F37=0,"",IF(OR(F37=$AA$1,F37=$AB$1,F38=$AA$1,F38=$AB$1,F39=$AA$1,F39=$AB$1,F40=$AA$1,F40=$AB$1,F41=$AA$1,F41=$AB$1),0,1)))</f>
        <v>0</v>
      </c>
      <c r="AG37" s="344">
        <f>IF($A37&gt;='1125way_Regular Symbol(2wild)'!D$16,"",IF(B37=0,"",IF(OR(B37=$AG$1,B37=$AH$1,B38=$AG$1,B38=$AH$1,B39=$AG$1,B39=$AH$1),0,1)))</f>
        <v>1</v>
      </c>
      <c r="AH37" s="344">
        <f>IF($A37&gt;='1125way_Regular Symbol(2wild)'!E$16,"",IF(C37=0,"",IF(OR(C37=$AG$1,C37=$AH$1,C38=$AG$1,C38=$AH$1,C39=$AG$1,C39=$AH$1),0,1)))</f>
        <v>0</v>
      </c>
      <c r="AI37" s="3">
        <f>IF($A37&gt;='1125way_Regular Symbol(2wild)'!F$16,"",IF(D37=0,"",IF(OR(D37=$AG$1,D37=$AH$1,D38=$AG$1,D38=$AH$1,D39=$AG$1,D39=$AH$1,D40=$AG$1,D40=$AH$1,D41=$AG$1,D41=$AH$1),0,1)))</f>
        <v>0</v>
      </c>
      <c r="AJ37" s="3">
        <f>IF($A37&gt;='1125way_Regular Symbol(2wild)'!G$16,"",IF(E37=0,"",IF(OR(E37=$AG$1,E37=$AH$1,E38=$AG$1,E38=$AH$1,E39=$AG$1,E39=$AH$1,E40=$AG$1,E40=$AH$1,E41=$AG$1,E41=$AH$1),0,1)))</f>
        <v>1</v>
      </c>
      <c r="AK37" s="3">
        <f>IF($A37&gt;='1125way_Regular Symbol(2wild)'!H$16,"",IF(F37=0,"",IF(OR(F37=$AG$1,F37=$AH$1,F38=$AG$1,F38=$AH$1,F39=$AG$1,F39=$AH$1,F40=$AG$1,F40=$AH$1,F41=$AG$1,F41=$AH$1),0,1)))</f>
        <v>1</v>
      </c>
      <c r="AM37" s="344">
        <f>IF($A37&gt;='1125way_Regular Symbol(2wild)'!D$16,"",IF(B37=0,"",IF(OR(B37=$AM$1,B37=$AN$1,B38=$AM$1,B38=$AN$1,B39=$AM$1,B39=$AN$1),0,1)))</f>
        <v>1</v>
      </c>
      <c r="AN37" s="344">
        <f>IF($A37&gt;='1125way_Regular Symbol(2wild)'!E$16,"",IF(C37=0,"",IF(OR(C37=$AM$1,C37=$AN$1,C38=$AM$1,C38=$AN$1,C39=$AM$1,C39=$AN$1),0,1)))</f>
        <v>1</v>
      </c>
      <c r="AO37" s="3">
        <f>IF($A37&gt;='1125way_Regular Symbol(2wild)'!F$16,"",IF(D37=0,"",IF(OR(D37=$AM$1,D37=$AN$1,D38=$AM$1,D38=$AN$1,D39=$AM$1,D39=$AN$1,D40=$AM$1,D40=$AN$1,D41=$AM$1,D41=$AN$1),0,1)))</f>
        <v>0</v>
      </c>
      <c r="AP37" s="3">
        <f>IF($A37&gt;='1125way_Regular Symbol(2wild)'!G$16,"",IF(E37=0,"",IF(OR(E37=$AM$1,E37=$AN$1,E38=$AM$1,E38=$AN$1,E39=$AM$1,E39=$AN$1,E40=$AM$1,E40=$AN$1,E41=$AM$1,E41=$AN$1),0,1)))</f>
        <v>0</v>
      </c>
      <c r="AQ37" s="3">
        <f>IF($A37&gt;='1125way_Regular Symbol(2wild)'!H$16,"",IF(F37=0,"",IF(OR(F37=$AM$1,F37=$AN$1,F38=$AM$1,F38=$AN$1,F39=$AM$1,F39=$AN$1,F40=$AM$1,F40=$AN$1,F41=$AM$1,F41=$AN$1),0,1)))</f>
        <v>0</v>
      </c>
      <c r="AS37" s="344">
        <f>IF($A37&gt;='1125way_Regular Symbol(2wild)'!D$16,"",IF(B37=0,"",IF(OR(B37=$AM$1,B37=$AT$1,B38=$AM$1,B38=$AT$1,B39=$AM$1,B39=$AT$1),0,1)))</f>
        <v>1</v>
      </c>
      <c r="AT37" s="344">
        <f>IF($A37&gt;='1125way_Regular Symbol(2wild)'!E$16,"",IF(C37=0,"",IF(OR(C37=$AM$1,C37=$AT$1,C38=$AM$1,C38=$AT$1,C39=$AM$1,C39=$AT$1),0,1)))</f>
        <v>1</v>
      </c>
      <c r="AU37" s="3">
        <f>IF($A37&gt;='1125way_Regular Symbol(2wild)'!F$16,"",IF(D37=0,"",IF(OR(D37=$AM$1,D37=$AT$1,D38=$AM$1,D38=$AT$1,D39=$AM$1,D39=$AT$1,D40=$AM$1,D40=$AT$1,D41=$AM$1,D41=$AT$1),0,1)))</f>
        <v>1</v>
      </c>
      <c r="AV37" s="3">
        <f>IF($A37&gt;='1125way_Regular Symbol(2wild)'!G$16,"",IF(E37=0,"",IF(OR(E37=$AM$1,E37=$AT$1,E38=$AM$1,E38=$AT$1,E39=$AM$1,E39=$AT$1,E40=$AM$1,E40=$AT$1,E41=$AM$1,E41=$AT$1),0,1)))</f>
        <v>1</v>
      </c>
      <c r="AW37" s="3">
        <f>IF($A37&gt;='1125way_Regular Symbol(2wild)'!H$16,"",IF(F37=0,"",IF(OR(F37=$AM$1,F37=$AT$1,F38=$AM$1,F38=$AT$1,F39=$AM$1,F39=$AT$1,F40=$AM$1,F40=$AT$1,F41=$AM$1,F41=$AT$1),0,1)))</f>
        <v>1</v>
      </c>
      <c r="AY37" s="344">
        <f>IF($A37&gt;='1125way_Regular Symbol(2wild)'!D$16,"",IF(B37=0,"",IF(OR(B37=$AM$1,B37=$AZ$1,B38=$AM$1,B38=$AZ$1,B39=$AM$1,B39=$AZ$1),0,1)))</f>
        <v>1</v>
      </c>
      <c r="AZ37" s="344">
        <f>IF($A37&gt;='1125way_Regular Symbol(2wild)'!E$16,"",IF(C37=0,"",IF(OR(C37=$AM$1,C37=$AZ$1,C38=$AM$1,C38=$AZ$1,C39=$AM$1,C39=$AZ$1),0,1)))</f>
        <v>1</v>
      </c>
      <c r="BA37" s="3">
        <f>IF($A37&gt;='1125way_Regular Symbol(2wild)'!F$16,"",IF(D37=0,"",IF(OR(D37=$AM$1,D37=$AZ$1,D38=$AM$1,D38=$AZ$1,D39=$AM$1,D39=$AZ$1,D40=$AM$1,D40=$AZ$1,D41=$AM$1,D41=$AZ$1),0,1)))</f>
        <v>1</v>
      </c>
      <c r="BB37" s="3">
        <f>IF($A37&gt;='1125way_Regular Symbol(2wild)'!G$16,"",IF(E37=0,"",IF(OR(E37=$AM$1,E37=$AZ$1,E38=$AM$1,E38=$AZ$1,E39=$AM$1,E39=$AZ$1,E40=$AM$1,E40=$AZ$1,E41=$AM$1,E41=$AZ$1),0,1)))</f>
        <v>1</v>
      </c>
      <c r="BC37" s="3">
        <f>IF($A37&gt;='1125way_Regular Symbol(2wild)'!H$16,"",IF(F37=0,"",IF(OR(F37=$AM$1,F37=$AZ$1,F38=$AM$1,F38=$AZ$1,F39=$AM$1,F39=$AZ$1,F40=$AM$1,F40=$AZ$1,F41=$AM$1,F41=$AZ$1),0,1)))</f>
        <v>1</v>
      </c>
      <c r="BE37" s="344">
        <f>IF($A37&gt;='576way_Regular Symbol(2wild)'!D$16,"",IF(B37=0,"",IF(OR(B37=$AM$1,B37=$BF$1,B38=$AM$1,B38=$BF$1,B39=$AM$1,B39=$BF$1),0,1)))</f>
        <v>1</v>
      </c>
      <c r="BF37" s="344">
        <f>IF($A37&gt;='576way_Regular Symbol(2wild)'!E$16,"",IF(C37=0,"",IF(OR(C37=$AM$1,C37=$BF$1,C38=$AM$1,C38=$BF$1,C39=$AM$1,C39=$BF$1),0,1)))</f>
        <v>1</v>
      </c>
      <c r="BG37" s="3">
        <f>IF($A37&gt;='576way_Regular Symbol(2wild)'!F$16,"",IF(D37=0,"",IF(OR(D37=$AM$1,D37=$BF$1,D38=$AM$1,D38=$BF$1,D39=$AM$1,D39=$BF$1,D40=$AM$1,D40=$BF$1,D41=$AM$1,D41=$BF$1),0,1)))</f>
        <v>1</v>
      </c>
      <c r="BH37" s="3">
        <f>IF($A37&gt;='576way_Regular Symbol(2wild)'!G$16,"",IF(E37=0,"",IF(OR(E37=$AM$1,E37=$BF$1,E38=$AM$1,E38=$BF$1,E39=$AM$1,E39=$BF$1,E40=$AM$1,E40=$BF$1,E41=$AM$1,E41=$BF$1),0,1)))</f>
        <v>1</v>
      </c>
      <c r="BI37" s="3">
        <f>IF($A37&gt;='576way_Regular Symbol(2wild)'!H$16,"",IF(F37=0,"",IF(OR(F37=$AM$1,F37=$BF$1,F38=$AM$1,F38=$BF$1,F39=$AM$1,F39=$BF$1,F40=$AM$1,F40=$BF$1,F41=$AM$1,F41=$BF$1),0,1)))</f>
        <v>1</v>
      </c>
      <c r="BK37" s="344">
        <f>IF($A37&gt;='576way_Regular Symbol(2wild)'!D$16,"",IF(B37=0,"",IF(OR(B37=$AM$1,B37=$BL$1,B38=$AM$1,B38=$BL$1,B39=$AM$1,B39=$BL$1),0,1)))</f>
        <v>1</v>
      </c>
      <c r="BL37" s="344">
        <f>IF($A37&gt;='576way_Regular Symbol(2wild)'!E$16,"",IF(C37=0,"",IF(OR(C37=$AM$1,C37=$BL$1,C38=$AM$1,C38=$BL$1,C39=$AM$1,C39=$BL$1),0,1)))</f>
        <v>1</v>
      </c>
      <c r="BM37" s="3">
        <f>IF($A37&gt;='576way_Regular Symbol(2wild)'!F$16,"",IF(D37=0,"",IF(OR(D37=$AM$1,D37=$BL$1,D38=$AM$1,D38=$BL$1,D39=$AM$1,D39=$BL$1,D40=$AM$1,D40=$BL$1),0,1)))</f>
        <v>1</v>
      </c>
      <c r="BN37" s="3">
        <f>IF($A37&gt;='576way_Regular Symbol(2wild)'!G$16,"",IF(E37=0,"",IF(OR(E37=$AM$1,E37=$BL$1,E38=$AM$1,E38=$BL$1,E39=$AM$1,E39=$BL$1,E40=$AM$1,E40=$BL$1),0,1)))</f>
        <v>1</v>
      </c>
      <c r="BO37" s="3">
        <f>IF($A37&gt;='576way_Regular Symbol(2wild)'!H$16,"",IF(F37=0,"",IF(OR(F37=$AM$1,F37=$BL$1,F38=$AM$1,F38=$BL$1,F39=$AM$1,F39=$BL$1,F40=$AM$1,F40=$BL$1),0,1)))</f>
        <v>1</v>
      </c>
      <c r="BQ37" s="3">
        <f>IF($A37&gt;='1125way_Regular Symbol(2wild)'!D$16,"",IF(B37=0,"",IF(OR(B37=$BQ$1,B37=$BR$1,B38=$BQ$1,B38=$BR$1,B39=$BQ$1,B39=$BR$1),0,1)))</f>
        <v>1</v>
      </c>
      <c r="BR37" s="3">
        <f>IF($A37&gt;='1125way_Regular Symbol(2wild)'!E$16,"",IF(C37=0,"",IF(OR(C37=$BQ$1,C37=$BR$1,C38=$BQ$1,C38=$BR$1,C39=$BQ$1,C39=$BR$1),0,1)))</f>
        <v>1</v>
      </c>
      <c r="BS37" s="3">
        <f>IF($A37&gt;='1125way_Regular Symbol(2wild)'!F$16,"",IF(D37=0,"",IF(OR(D37=$BQ$1,D37=$BR$1,D38=$BQ$1,D38=$BR$1,D39=$BQ$1,D39=$BR$1,D40=$BQ$1,D40=$BR$1,D41=$BQ$1,D41=$BR$1),0,1)))</f>
        <v>1</v>
      </c>
      <c r="BT37" s="3">
        <f>IF($A37&gt;='1125way_Regular Symbol(2wild)'!G$16,"",IF(E37=0,"",IF(OR(E37=$BQ$1,E37=$BR$1,E38=$BQ$1,E38=$BR$1,E39=$BQ$1,E39=$BR$1,E40=$BQ$1,E40=$BR$1,E41=$BQ$1,E41=$BR$1),0,1)))</f>
        <v>1</v>
      </c>
      <c r="BU37" s="3">
        <f>IF($A37&gt;='1125way_Regular Symbol(2wild)'!H$16,"",IF(F37=0,"",IF(OR(F37=$BQ$1,F37=$BR$1,F38=$BQ$1,F38=$BR$1,F39=$BQ$1,F39=$BR$1,F40=$BQ$1,F40=$BR$1,F41=$BQ$1,F41=$BR$1),0,1)))</f>
        <v>1</v>
      </c>
      <c r="BW37" s="3">
        <f>IF($A37&gt;='1125way_Regular Symbol(2wild)'!D$16,"",IF(B37=0,"",IF(OR(B37=$BW$1,B38=$BW$1,B39=$BW$1,B37=$BX$1,B38=$BX$1,B39=$BX$1),0,1)))</f>
        <v>0</v>
      </c>
      <c r="BX37" s="3">
        <f>IF($A37&gt;='1125way_Regular Symbol(2wild)'!E$16,"",IF(C37=0,"",IF(OR(C37=$BW$1,C38=$BW$1,C39=$BW$1,C37=$BX$1,C38=$BX$1,C39=$BX$1),0,1)))</f>
        <v>1</v>
      </c>
      <c r="BY37" s="3">
        <f>IF($A37&gt;='1125way_Regular Symbol(2wild)'!F$16,"",IF(D37=0,"",IF(OR(D37=$BW$1,D38=$BW$1,D39=$BW$1,D37=$BX$1,D38=$BX$1,D39=$BX$1,D40=$BW$1,D40=$BX$1,D41=$BW$1,D41=$BX$1),0,1)))</f>
        <v>1</v>
      </c>
      <c r="BZ37" s="3">
        <f>IF($A37&gt;='1125way_Regular Symbol(2wild)'!G$16,"",IF(E37=0,"",IF(OR(E37=$BW$1,E38=$BW$1,E39=$BW$1,E37=$BX$1,E38=$BX$1,E39=$BX$1,E40=$BW$1,E40=$BX$1,E41=$BW$1,E41=$BX$1),0,1)))</f>
        <v>1</v>
      </c>
      <c r="CA37" s="3">
        <f>IF($A37&gt;='1125way_Regular Symbol(2wild)'!H$16,"",IF(F37=0,"",IF(OR(F37=$BW$1,F38=$BW$1,F39=$BW$1,F37=$BX$1,F38=$BX$1,F39=$BX$1,F40=$BW$1,F40=$BX$1,F41=$BW$1,F41=$BX$1),0,1)))</f>
        <v>0</v>
      </c>
      <c r="CC37" s="3">
        <f>IF($A37&gt;='1125way_Regular Symbol(2wild)'!D$16,"",IF(B37=0,"",IF(OR(B37=$BW$1,B38=$BW$1,B39=$BW$1,B37=$CD$1,B38=$CD$1,B39=$CD$1),0,1)))</f>
        <v>1</v>
      </c>
      <c r="CD37" s="3">
        <f>IF($A37&gt;='1125way_Regular Symbol(2wild)'!E$16,"",IF(C37=0,"",IF(OR(C37=$BW$1,C38=$BW$1,C39=$BW$1,C37=$CD$1,C38=$CD$1,C39=$CD$1),0,1)))</f>
        <v>1</v>
      </c>
      <c r="CE37" s="3">
        <f>IF($A37&gt;='1125way_Regular Symbol(2wild)'!F$16,"",IF(D37=0,"",IF(OR(D37=$BW$1,D38=$BW$1,D39=$BW$1,D37=$CD$1,D38=$CD$1,D39=$CD$1,D40=$BW$1,D40=$CD$1,D41=$BW$1,D41=$CD$1),0,1)))</f>
        <v>1</v>
      </c>
      <c r="CF37" s="3">
        <f>IF($A37&gt;='1125way_Regular Symbol(2wild)'!G$16,"",IF(E37=0,"",IF(OR(E37=$BW$1,E38=$BW$1,E39=$BW$1,E37=$CD$1,E38=$CD$1,E39=$CD$1,E40=$BW$1,E40=$CD$1,E41=$BW$1,E41=$CD$1),0,1)))</f>
        <v>1</v>
      </c>
      <c r="CG37" s="3">
        <f>IF($A37&gt;='1125way_Regular Symbol(2wild)'!H$16,"",IF(F37=0,"",IF(OR(F37=$BW$1,F38=$BW$1,F39=$BW$1,F37=$CD$1,F38=$CD$1,F39=$CD$1,F40=$BW$1,F40=$CD$1,F41=$BW$1,F41=$CD$1),0,1)))</f>
        <v>1</v>
      </c>
      <c r="CI37" s="3">
        <f>IF($A37&gt;='1125way_Regular Symbol(2wild)'!D$16,"",IF(B37=0,"",IF(OR(B37=$BW$1,B38=$BW$1,B39=$BW$1,B37=$CJ$1,B38=$CJ$1,B39=$CJ$1),0,1)))</f>
        <v>1</v>
      </c>
      <c r="CJ37" s="3">
        <f>IF($A37&gt;='1125way_Regular Symbol(2wild)'!E$16,"",IF(C37=0,"",IF(OR(C37=$BW$1,C38=$BW$1,C39=$BW$1,C37=$CJ$1,C38=$CJ$1,C39=$CJ$1),0,1)))</f>
        <v>1</v>
      </c>
      <c r="CK37" s="3">
        <f>IF($A37&gt;='1125way_Regular Symbol(2wild)'!F$16,"",IF(D37=0,"",IF(OR(D37=$BW$1,D38=$BW$1,D39=$BW$1,D37=$CJ$1,D38=$CJ$1,D39=$CJ$1,D40=$BW$1,D40=$CJ$1,D41=$BW$1,D41=$CJ$1),0,1)))</f>
        <v>1</v>
      </c>
      <c r="CL37" s="3">
        <f>IF($A37&gt;='1125way_Regular Symbol(2wild)'!G$16,"",IF(E37=0,"",IF(OR(E37=$BW$1,E38=$BW$1,E39=$BW$1,E37=$CJ$1,E38=$CJ$1,E39=$CJ$1,E40=$BW$1,E40=$CJ$1,E41=$BW$1,E41=$CJ$1),0,1)))</f>
        <v>1</v>
      </c>
      <c r="CM37" s="3">
        <f>IF($A37&gt;='1125way_Regular Symbol(2wild)'!H$16,"",IF(F37=0,"",IF(OR(F37=$BW$1,F38=$BW$1,F39=$BW$1,F37=$CJ$1,F38=$CJ$1,F39=$CJ$1,F40=$BW$1,F40=$CJ$1,F41=$BW$1,F41=$CJ$1),0,1)))</f>
        <v>0</v>
      </c>
      <c r="CO37" s="3">
        <f>IF($A37&gt;='1125way_Regular Symbol(2wild)'!D$16,"",IF(B37=0,"",IF(OR(B37=$BW$1,B38=$BW$1,B39=$BW$1,B37=$CP$1,B38=$CP$1,B39=$CP$1),0,1)))</f>
        <v>1</v>
      </c>
      <c r="CP37" s="3">
        <f>IF($A37&gt;='1125way_Regular Symbol(2wild)'!E$16,"",IF(C37=0,"",IF(OR(C37=$BW$1,C38=$BW$1,C39=$BW$1,C37=$CP$1,C38=$CP$1,C39=$CP$1),0,1)))</f>
        <v>0</v>
      </c>
      <c r="CQ37" s="3">
        <f>IF($A37&gt;='1125way_Regular Symbol(2wild)'!F$16,"",IF(D37=0,"",IF(OR(D37=$BW$1,D38=$BW$1,D39=$BW$1,D37=$CP$1,D38=$CP$1,D39=$CP$1,D40=$BW$1,D40=$CP$1,D41=$BW$1,D41=$CP$1),0,1)))</f>
        <v>1</v>
      </c>
      <c r="CR37" s="3">
        <f>IF($A37&gt;='1125way_Regular Symbol(2wild)'!G$16,"",IF(E37=0,"",IF(OR(E37=$BW$1,E38=$BW$1,E39=$BW$1,E37=$CP$1,E38=$CP$1,E39=$CP$1,E40=$BW$1,E40=$CP$1,E41=$BW$1,E41=$CP$1),0,1)))</f>
        <v>0</v>
      </c>
      <c r="CS37" s="3">
        <f>IF($A37&gt;='1125way_Regular Symbol(2wild)'!H$16,"",IF(F37=0,"",IF(OR(F37=$BW$1,F38=$BW$1,F39=$BW$1,F37=$CP$1,F38=$CP$1,F39=$CP$1,F40=$BW$1,F40=$CP$1,F41=$BW$1,F41=$CP$1),0,1)))</f>
        <v>1</v>
      </c>
      <c r="CU37" s="3">
        <f>IF($A37&gt;='1125way_Regular Symbol(2wild)'!D$16,"",IF(B37=0,"",IF(OR(B37=$BW$1,B38=$BW$1,B39=$BW$1,B37=$CV$1,B38=$CV$1,B39=$CV$1),0,1)))</f>
        <v>1</v>
      </c>
      <c r="CV37" s="3">
        <f>IF($A37&gt;='1125way_Regular Symbol(2wild)'!E$16,"",IF(C37=0,"",IF(OR(C37=$BW$1,C38=$BW$1,C39=$BW$1,C37=$CV$1,C38=$CV$1,C39=$CV$1),0,1)))</f>
        <v>1</v>
      </c>
      <c r="CW37" s="3">
        <f>IF($A37&gt;='1125way_Regular Symbol(2wild)'!F$16,"",IF(D37=0,"",IF(OR(D37=$BW$1,D38=$BW$1,D39=$BW$1,D37=$CV$1,D38=$CV$1,D39=$CV$1,D40=$BW$1,D40=$CV$1,D41=$BW$1,D41=$CV$1),0,1)))</f>
        <v>1</v>
      </c>
      <c r="CX37" s="3">
        <f>IF($A37&gt;='1125way_Regular Symbol(2wild)'!G$16,"",IF(E37=0,"",IF(OR(E37=$BW$1,E38=$BW$1,E39=$BW$1,E37=$CV$1,E38=$CV$1,E39=$CV$1,E40=$BW$1,E40=$CV$1,E41=$BW$1,E41=$CV$1),0,1)))</f>
        <v>1</v>
      </c>
      <c r="CY37" s="3">
        <f>IF($A37&gt;='1125way_Regular Symbol(2wild)'!H$16,"",IF(F37=0,"",IF(OR(F37=$BW$1,F38=$BW$1,F39=$BW$1,F37=$CV$1,F38=$CV$1,F39=$CV$1,F40=$BW$1,F40=$CV$1,F41=$BW$1,F41=$CV$1),0,1)))</f>
        <v>1</v>
      </c>
    </row>
    <row r="38" spans="1:103">
      <c r="A38" s="337">
        <f>IF('243way_Regular Symbol'!L37="","",'243way_Regular Symbol'!L37)</f>
        <v>34</v>
      </c>
      <c r="B38" s="191" t="str">
        <f>IF('576way_Regular Symbol(2wild)'!Q37="",
IF($A38-'576way_Regular Symbol(2wild)'!D$16&gt;='1125way_RegularＸ_W()'!B$2-1,"",VLOOKUP($A38-'243way_Regular Symbol'!D$16,'576way_Regular Symbol(2wild)'!$P$3:$U$99,'1125way_RegularＸ_W()'!B$3+1,FALSE)),
'576way_Regular Symbol(2wild)'!Q37)</f>
        <v>K</v>
      </c>
      <c r="C38" s="191" t="str">
        <f>IF('576way_Regular Symbol(2wild)'!R37="",
IF($A38-'576way_Regular Symbol(2wild)'!E$16&gt;='1125way_RegularＸ_W()'!C$2-1,"",VLOOKUP($A38-'243way_Regular Symbol'!E$16,'576way_Regular Symbol(2wild)'!$P$3:$U$99,'1125way_RegularＸ_W()'!C$3+1,FALSE)),
'576way_Regular Symbol(2wild)'!R37)</f>
        <v>M4</v>
      </c>
      <c r="D38" s="191" t="str">
        <f>IF('576way_Regular Symbol(2wild)'!S37="",
IF($A38-'576way_Regular Symbol(2wild)'!F$16&gt;='1125way_RegularＸ_W()'!D$2-1,"",VLOOKUP($A38-'243way_Regular Symbol'!F$16,'576way_Regular Symbol(2wild)'!$P$3:$U$99,'1125way_RegularＸ_W()'!D$3+1,FALSE)),
'576way_Regular Symbol(2wild)'!S37)</f>
        <v>M3</v>
      </c>
      <c r="E38" s="191" t="str">
        <f>IF('576way_Regular Symbol(2wild)'!T37="",
IF($A38-'576way_Regular Symbol(2wild)'!G$16&gt;='1125way_RegularＸ_W()'!E$2-1,"",VLOOKUP($A38-'243way_Regular Symbol'!G$16,'576way_Regular Symbol(2wild)'!$P$3:$U$99,'1125way_RegularＸ_W()'!E$3+1,FALSE)),
'576way_Regular Symbol(2wild)'!T37)</f>
        <v>TE</v>
      </c>
      <c r="F38" s="191" t="str">
        <f>IF('576way_Regular Symbol(2wild)'!U37="",
IF($A38-'576way_Regular Symbol(2wild)'!H$16&gt;='1125way_RegularＸ_W()'!F$2-1,"",VLOOKUP($A38-'243way_Regular Symbol'!H$16,'576way_Regular Symbol(2wild)'!$P$3:$U$99,'1125way_RegularＸ_W()'!F$3+1,FALSE)),
'576way_Regular Symbol(2wild)'!U37)</f>
        <v>K</v>
      </c>
      <c r="N38" s="363">
        <f t="shared" si="18"/>
        <v>34</v>
      </c>
      <c r="O38" s="344">
        <f>IF($A38&gt;='1125way_Regular Symbol(2wild)'!D$16,"",IF(B38="","",IF(OR(B38=$O$1,B38=$P$1,B39=$O$1,B39=$P$1,B40=$O$1,B40=$P$1),0,1)))</f>
        <v>1</v>
      </c>
      <c r="P38" s="344">
        <f>IF($A38&gt;='1125way_Regular Symbol(2wild)'!E$16,"",IF(C38="","",IF(OR(C38=$O$1,C38=$P$1,C39=$O$1,C39=$P$1,C40=$O$1,C40=$P$1),0,1)))</f>
        <v>1</v>
      </c>
      <c r="Q38" s="344">
        <f>IF($A38&gt;='1125way_Regular Symbol(2wild)'!F$16,"",IF(D38="","",IF(OR(D38=$O$1,D38=$P$1,D39=$O$1,D39=$P$1,D40=$O$1,D40=$P$1,D41=$O$1,D41=$P$1,D42=$O$1,D42=$P$1),0,1)))</f>
        <v>1</v>
      </c>
      <c r="R38" s="344">
        <f>IF($A38&gt;='1125way_Regular Symbol(2wild)'!G$16,"",IF(E38="","",IF(OR(E38=$O$1,E38=$P$1,E39=$O$1,E39=$P$1,E40=$O$1,E40=$P$1,E41=$O$1,E41=$P$1,E42=$O$1,E42=$P$1),0,1)))</f>
        <v>1</v>
      </c>
      <c r="S38" s="344">
        <f>IF($A38&gt;='1125way_Regular Symbol(2wild)'!H$16,"",IF(F38="","",IF(OR(F38=$O$1,F38=$P$1,F39=$O$1,F39=$P$1,F40=$O$1,F40=$P$1,F41=$O$1,F41=$P$1,F42=$O$1,F42=$P$1),0,1)))</f>
        <v>1</v>
      </c>
      <c r="U38" s="344">
        <f>IF($A38&gt;='1125way_Regular Symbol(2wild)'!D$16,"",IF(B38=0,"",IF(OR(B38=$U$1,B38=$V$1,B39=$U$1,B39=$V$1,B40=$U$1,B40=$V$1),0,1)))</f>
        <v>1</v>
      </c>
      <c r="V38" s="344">
        <f>IF($A38&gt;='1125way_Regular Symbol(2wild)'!E$16,"",IF(C38=0,"",IF(OR(C38=$U$1,C38=$V$1,C39=$U$1,C39=$V$1,C40=$U$1,C40=$V$1),0,1)))</f>
        <v>1</v>
      </c>
      <c r="W38" s="3">
        <f>IF($A38&gt;='1125way_Regular Symbol(2wild)'!F$16,"",IF(D38=0,"",IF(OR(D38=$U$1,D38=$V$1,D39=$U$1,D39=$V$1,D40=$U$1,D40=$V$1,D41=$U$1,D41=$V$1,D42=$U$1,D42=$V$1),0,1)))</f>
        <v>1</v>
      </c>
      <c r="X38" s="3">
        <f>IF($A38&gt;='1125way_Regular Symbol(2wild)'!G$16,"",IF(E38=0,"",IF(OR(E38=$U$1,E38=$V$1,E39=$U$1,E39=$V$1,E40=$U$1,E40=$V$1,E41=$U$1,E41=$V$1,E42=$U$1,E42=$V$1),0,1)))</f>
        <v>1</v>
      </c>
      <c r="Y38" s="3">
        <f>IF($A38&gt;='1125way_Regular Symbol(2wild)'!H$16,"",IF(F38=0,"",IF(OR(F38=$U$1,F38=$V$1,F39=$U$1,F39=$V$1,F40=$U$1,F40=$V$1,F41=$U$1,F41=$V$1,F42=$U$1,F42=$V$1),0,1)))</f>
        <v>1</v>
      </c>
      <c r="AA38" s="344">
        <f>IF($A38&gt;='1125way_Regular Symbol(2wild)'!D$16,"",IF(B38=0,"",IF(OR(B38=$AA$1,B38=$AB$1,B39=$AA$1,B39=$AB$1,B40=$AA$1,,B40=$AB$1),0,1)))</f>
        <v>0</v>
      </c>
      <c r="AB38" s="344">
        <f>IF($A38&gt;='1125way_Regular Symbol(2wild)'!E$16,"",IF(C38=0,"",IF(OR(C38=$AA$1,C38=$AB$1,C39=$AA$1,C39=$AB$1,C40=$AA$1,,C40=$AB$1),0,1)))</f>
        <v>0</v>
      </c>
      <c r="AC38" s="3">
        <f>IF($A38&gt;='1125way_Regular Symbol(2wild)'!F$16,"",IF(D38=0,"",IF(OR(D38=$AA$1,D38=$AB$1,D39=$AA$1,D39=$AB$1,D40=$AA$1,D40=$AB$1,D41=$AA$1,D41=$AB$1,D42=$AA$1,D42=$AB$1),0,1)))</f>
        <v>0</v>
      </c>
      <c r="AD38" s="3">
        <f>IF($A38&gt;='1125way_Regular Symbol(2wild)'!G$16,"",IF(E38=0,"",IF(OR(E38=$AA$1,E38=$AB$1,E39=$AA$1,E39=$AB$1,E40=$AA$1,E40=$AB$1,E41=$AA$1,E41=$AB$1,E42=$AA$1,E42=$AB$1),0,1)))</f>
        <v>1</v>
      </c>
      <c r="AE38" s="3">
        <f>IF($A38&gt;='1125way_Regular Symbol(2wild)'!H$16,"",IF(F38=0,"",IF(OR(F38=$AA$1,F38=$AB$1,F39=$AA$1,F39=$AB$1,F40=$AA$1,F40=$AB$1,F41=$AA$1,F41=$AB$1,F42=$AA$1,F42=$AB$1),0,1)))</f>
        <v>0</v>
      </c>
      <c r="AG38" s="344">
        <f>IF($A38&gt;='1125way_Regular Symbol(2wild)'!D$16,"",IF(B38=0,"",IF(OR(B38=$AG$1,B38=$AH$1,B39=$AG$1,B39=$AH$1,B40=$AG$1,B40=$AH$1),0,1)))</f>
        <v>1</v>
      </c>
      <c r="AH38" s="344">
        <f>IF($A38&gt;='1125way_Regular Symbol(2wild)'!E$16,"",IF(C38=0,"",IF(OR(C38=$AG$1,C38=$AH$1,C39=$AG$1,C39=$AH$1,C40=$AG$1,C40=$AH$1),0,1)))</f>
        <v>0</v>
      </c>
      <c r="AI38" s="3">
        <f>IF($A38&gt;='1125way_Regular Symbol(2wild)'!F$16,"",IF(D38=0,"",IF(OR(D38=$AG$1,D38=$AH$1,D39=$AG$1,D39=$AH$1,D40=$AG$1,D40=$AH$1,D41=$AG$1,D41=$AH$1,D42=$AG$1,D42=$AH$1),0,1)))</f>
        <v>0</v>
      </c>
      <c r="AJ38" s="3">
        <f>IF($A38&gt;='1125way_Regular Symbol(2wild)'!G$16,"",IF(E38=0,"",IF(OR(E38=$AG$1,E38=$AH$1,E39=$AG$1,E39=$AH$1,E40=$AG$1,E40=$AH$1,E41=$AG$1,E41=$AH$1,E42=$AG$1,E42=$AH$1),0,1)))</f>
        <v>1</v>
      </c>
      <c r="AK38" s="3">
        <f>IF($A38&gt;='1125way_Regular Symbol(2wild)'!H$16,"",IF(F38=0,"",IF(OR(F38=$AG$1,F38=$AH$1,F39=$AG$1,F39=$AH$1,F40=$AG$1,F40=$AH$1,F41=$AG$1,F41=$AH$1,F42=$AG$1,F42=$AH$1),0,1)))</f>
        <v>1</v>
      </c>
      <c r="AM38" s="344">
        <f>IF($A38&gt;='1125way_Regular Symbol(2wild)'!D$16,"",IF(B38=0,"",IF(OR(B38=$AM$1,B38=$AN$1,B39=$AM$1,B39=$AN$1,B40=$AM$1,B40=$AN$1),0,1)))</f>
        <v>1</v>
      </c>
      <c r="AN38" s="344">
        <f>IF($A38&gt;='1125way_Regular Symbol(2wild)'!E$16,"",IF(C38=0,"",IF(OR(C38=$AM$1,C38=$AN$1,C39=$AM$1,C39=$AN$1,C40=$AM$1,C40=$AN$1),0,1)))</f>
        <v>1</v>
      </c>
      <c r="AO38" s="3">
        <f>IF($A38&gt;='1125way_Regular Symbol(2wild)'!F$16,"",IF(D38=0,"",IF(OR(D38=$AM$1,D38=$AN$1,D39=$AM$1,D39=$AN$1,D40=$AM$1,D40=$AN$1,D41=$AM$1,D41=$AN$1,D42=$AM$1,D42=$AN$1),0,1)))</f>
        <v>0</v>
      </c>
      <c r="AP38" s="3">
        <f>IF($A38&gt;='1125way_Regular Symbol(2wild)'!G$16,"",IF(E38=0,"",IF(OR(E38=$AM$1,E38=$AN$1,E39=$AM$1,E39=$AN$1,E40=$AM$1,E40=$AN$1,E41=$AM$1,E41=$AN$1,E42=$AM$1,E42=$AN$1),0,1)))</f>
        <v>0</v>
      </c>
      <c r="AQ38" s="3">
        <f>IF($A38&gt;='1125way_Regular Symbol(2wild)'!H$16,"",IF(F38=0,"",IF(OR(F38=$AM$1,F38=$AN$1,F39=$AM$1,F39=$AN$1,F40=$AM$1,F40=$AN$1,F41=$AM$1,F41=$AN$1,F42=$AM$1,F42=$AN$1),0,1)))</f>
        <v>1</v>
      </c>
      <c r="AS38" s="344">
        <f>IF($A38&gt;='1125way_Regular Symbol(2wild)'!D$16,"",IF(B38=0,"",IF(OR(B38=$AM$1,B38=$AT$1,B39=$AM$1,B39=$AT$1,B40=$AM$1,B40=$AT$1),0,1)))</f>
        <v>1</v>
      </c>
      <c r="AT38" s="344">
        <f>IF($A38&gt;='1125way_Regular Symbol(2wild)'!E$16,"",IF(C38=0,"",IF(OR(C38=$AM$1,C38=$AT$1,C39=$AM$1,C39=$AT$1,C40=$AM$1,C40=$AT$1),0,1)))</f>
        <v>1</v>
      </c>
      <c r="AU38" s="3">
        <f>IF($A38&gt;='1125way_Regular Symbol(2wild)'!F$16,"",IF(D38=0,"",IF(OR(D38=$AM$1,D38=$AT$1,D39=$AM$1,D39=$AT$1,D40=$AM$1,D40=$AT$1,D41=$AM$1,D41=$AT$1,D42=$AM$1,D42=$AT$1),0,1)))</f>
        <v>1</v>
      </c>
      <c r="AV38" s="3">
        <f>IF($A38&gt;='1125way_Regular Symbol(2wild)'!G$16,"",IF(E38=0,"",IF(OR(E38=$AM$1,E38=$AT$1,E39=$AM$1,E39=$AT$1,E40=$AM$1,E40=$AT$1,E41=$AM$1,E41=$AT$1,E42=$AM$1,E42=$AT$1),0,1)))</f>
        <v>1</v>
      </c>
      <c r="AW38" s="3">
        <f>IF($A38&gt;='1125way_Regular Symbol(2wild)'!H$16,"",IF(F38=0,"",IF(OR(F38=$AM$1,F38=$AT$1,F39=$AM$1,F39=$AT$1,F40=$AM$1,F40=$AT$1,F41=$AM$1,F41=$AT$1,F42=$AM$1,F42=$AT$1),0,1)))</f>
        <v>1</v>
      </c>
      <c r="AY38" s="344">
        <f>IF($A38&gt;='1125way_Regular Symbol(2wild)'!D$16,"",IF(B38=0,"",IF(OR(B38=$AM$1,B38=$AZ$1,B39=$AM$1,B39=$AZ$1,B40=$AM$1,B40=$AZ$1),0,1)))</f>
        <v>1</v>
      </c>
      <c r="AZ38" s="344">
        <f>IF($A38&gt;='1125way_Regular Symbol(2wild)'!E$16,"",IF(C38=0,"",IF(OR(C38=$AM$1,C38=$AZ$1,C39=$AM$1,C39=$AZ$1,C40=$AM$1,C40=$AZ$1),0,1)))</f>
        <v>1</v>
      </c>
      <c r="BA38" s="3">
        <f>IF($A38&gt;='1125way_Regular Symbol(2wild)'!F$16,"",IF(D38=0,"",IF(OR(D38=$AM$1,D38=$AZ$1,D39=$AM$1,D39=$AZ$1,D40=$AM$1,D40=$AZ$1,D41=$AM$1,D41=$AZ$1,D42=$AM$1,D42=$AZ$1),0,1)))</f>
        <v>1</v>
      </c>
      <c r="BB38" s="3">
        <f>IF($A38&gt;='1125way_Regular Symbol(2wild)'!G$16,"",IF(E38=0,"",IF(OR(E38=$AM$1,E38=$AZ$1,E39=$AM$1,E39=$AZ$1,E40=$AM$1,E40=$AZ$1,E41=$AM$1,E41=$AZ$1,E42=$AM$1,E42=$AZ$1),0,1)))</f>
        <v>1</v>
      </c>
      <c r="BC38" s="3">
        <f>IF($A38&gt;='1125way_Regular Symbol(2wild)'!H$16,"",IF(F38=0,"",IF(OR(F38=$AM$1,F38=$AZ$1,F39=$AM$1,F39=$AZ$1,F40=$AM$1,F40=$AZ$1,F41=$AM$1,F41=$AZ$1,F42=$AM$1,F42=$AZ$1),0,1)))</f>
        <v>0</v>
      </c>
      <c r="BE38" s="344">
        <f>IF($A38&gt;='576way_Regular Symbol(2wild)'!D$16,"",IF(B38=0,"",IF(OR(B38=$AM$1,B38=$BF$1,B39=$AM$1,B39=$BF$1,B40=$AM$1,B40=$BF$1),0,1)))</f>
        <v>1</v>
      </c>
      <c r="BF38" s="344">
        <f>IF($A38&gt;='576way_Regular Symbol(2wild)'!E$16,"",IF(C38=0,"",IF(OR(C38=$AM$1,C38=$BF$1,C39=$AM$1,C39=$BF$1,C40=$AM$1,C40=$BF$1),0,1)))</f>
        <v>1</v>
      </c>
      <c r="BG38" s="3">
        <f>IF($A38&gt;='576way_Regular Symbol(2wild)'!F$16,"",IF(D38=0,"",IF(OR(D38=$AM$1,D38=$BF$1,D39=$AM$1,D39=$BF$1,D40=$AM$1,D40=$BF$1,D41=$AM$1,D41=$BF$1,D42=$AM$1,D42=$BF$1),0,1)))</f>
        <v>1</v>
      </c>
      <c r="BH38" s="3">
        <f>IF($A38&gt;='576way_Regular Symbol(2wild)'!G$16,"",IF(E38=0,"",IF(OR(E38=$AM$1,E38=$BF$1,E39=$AM$1,E39=$BF$1,E40=$AM$1,E40=$BF$1,E41=$AM$1,E41=$BF$1,E42=$AM$1,E42=$BF$1),0,1)))</f>
        <v>1</v>
      </c>
      <c r="BI38" s="3">
        <f>IF($A38&gt;='576way_Regular Symbol(2wild)'!H$16,"",IF(F38=0,"",IF(OR(F38=$AM$1,F38=$BF$1,F39=$AM$1,F39=$BF$1,F40=$AM$1,F40=$BF$1,F41=$AM$1,F41=$BF$1,F42=$AM$1,F42=$BF$1),0,1)))</f>
        <v>1</v>
      </c>
      <c r="BK38" s="344">
        <f>IF($A38&gt;='576way_Regular Symbol(2wild)'!D$16,"",IF(B38=0,"",IF(OR(B38=$AM$1,B38=$BL$1,B39=$AM$1,B39=$BL$1,B40=$AM$1,B40=$BL$1),0,1)))</f>
        <v>1</v>
      </c>
      <c r="BL38" s="344">
        <f>IF($A38&gt;='576way_Regular Symbol(2wild)'!E$16,"",IF(C38=0,"",IF(OR(C38=$AM$1,C38=$BL$1,C39=$AM$1,C39=$BL$1,C40=$AM$1,C40=$BL$1),0,1)))</f>
        <v>1</v>
      </c>
      <c r="BM38" s="3">
        <f>IF($A38&gt;='576way_Regular Symbol(2wild)'!F$16,"",IF(D38=0,"",IF(OR(D38=$AM$1,D38=$BL$1,D39=$AM$1,D39=$BL$1,D40=$AM$1,D40=$BL$1,D41=$AM$1,D41=$BL$1),0,1)))</f>
        <v>1</v>
      </c>
      <c r="BN38" s="3">
        <f>IF($A38&gt;='576way_Regular Symbol(2wild)'!G$16,"",IF(E38=0,"",IF(OR(E38=$AM$1,E38=$BL$1,E39=$AM$1,E39=$BL$1,E40=$AM$1,E40=$BL$1,E41=$AM$1,E41=$BL$1),0,1)))</f>
        <v>1</v>
      </c>
      <c r="BO38" s="3">
        <f>IF($A38&gt;='576way_Regular Symbol(2wild)'!H$16,"",IF(F38=0,"",IF(OR(F38=$AM$1,F38=$BL$1,F39=$AM$1,F39=$BL$1,F40=$AM$1,F40=$BL$1,F41=$AM$1,F41=$BL$1),0,1)))</f>
        <v>1</v>
      </c>
      <c r="BQ38" s="3">
        <f>IF($A38&gt;='1125way_Regular Symbol(2wild)'!D$16,"",IF(B38=0,"",IF(OR(B38=$BQ$1,B38=$BR$1,B39=$BQ$1,B39=$BR$1,B40=$BQ$1,B40=$BR$1),0,1)))</f>
        <v>1</v>
      </c>
      <c r="BR38" s="3">
        <f>IF($A38&gt;='1125way_Regular Symbol(2wild)'!E$16,"",IF(C38=0,"",IF(OR(C38=$BQ$1,C38=$BR$1,C39=$BQ$1,C39=$BR$1,C40=$BQ$1,C40=$BR$1),0,1)))</f>
        <v>1</v>
      </c>
      <c r="BS38" s="3">
        <f>IF($A38&gt;='1125way_Regular Symbol(2wild)'!F$16,"",IF(D38=0,"",IF(OR(D38=$BQ$1,D38=$BR$1,D39=$BQ$1,D39=$BR$1,D40=$BQ$1,D40=$BR$1,D41=$BQ$1,D41=$BR$1,D42=$BQ$1,D42=$BR$1),0,1)))</f>
        <v>1</v>
      </c>
      <c r="BT38" s="3">
        <f>IF($A38&gt;='1125way_Regular Symbol(2wild)'!G$16,"",IF(E38=0,"",IF(OR(E38=$BQ$1,E38=$BR$1,E39=$BQ$1,E39=$BR$1,E40=$BQ$1,E40=$BR$1,E41=$BQ$1,E41=$BR$1,E42=$BQ$1,E42=$BR$1),0,1)))</f>
        <v>1</v>
      </c>
      <c r="BU38" s="3">
        <f>IF($A38&gt;='1125way_Regular Symbol(2wild)'!H$16,"",IF(F38=0,"",IF(OR(F38=$BQ$1,F38=$BR$1,F39=$BQ$1,F39=$BR$1,F40=$BQ$1,F40=$BR$1,F41=$BQ$1,F41=$BR$1,F42=$BQ$1,F42=$BR$1),0,1)))</f>
        <v>1</v>
      </c>
      <c r="BW38" s="3">
        <f>IF($A38&gt;='1125way_Regular Symbol(2wild)'!D$16,"",IF(B38=0,"",IF(OR(B38=$BW$1,B39=$BW$1,B40=$BW$1,B38=$BX$1,B39=$BX$1,B40=$BX$1),0,1)))</f>
        <v>0</v>
      </c>
      <c r="BX38" s="3">
        <f>IF($A38&gt;='1125way_Regular Symbol(2wild)'!E$16,"",IF(C38=0,"",IF(OR(C38=$BW$1,C39=$BW$1,C40=$BW$1,C38=$BX$1,C39=$BX$1,C40=$BX$1),0,1)))</f>
        <v>1</v>
      </c>
      <c r="BY38" s="3">
        <f>IF($A38&gt;='1125way_Regular Symbol(2wild)'!F$16,"",IF(D38=0,"",IF(OR(D38=$BW$1,D39=$BW$1,D40=$BW$1,D38=$BX$1,D39=$BX$1,D40=$BX$1,D41=$BW$1,D41=$BX$1,D42=$BW$1,D42=$BX$1),0,1)))</f>
        <v>1</v>
      </c>
      <c r="BZ38" s="3">
        <f>IF($A38&gt;='1125way_Regular Symbol(2wild)'!G$16,"",IF(E38=0,"",IF(OR(E38=$BW$1,E39=$BW$1,E40=$BW$1,E38=$BX$1,E39=$BX$1,E40=$BX$1,E41=$BW$1,E41=$BX$1,E42=$BW$1,E42=$BX$1),0,1)))</f>
        <v>1</v>
      </c>
      <c r="CA38" s="3">
        <f>IF($A38&gt;='1125way_Regular Symbol(2wild)'!H$16,"",IF(F38=0,"",IF(OR(F38=$BW$1,F39=$BW$1,F40=$BW$1,F38=$BX$1,F39=$BX$1,F40=$BX$1,F41=$BW$1,F41=$BX$1,F42=$BW$1,F42=$BX$1),0,1)))</f>
        <v>0</v>
      </c>
      <c r="CC38" s="3">
        <f>IF($A38&gt;='1125way_Regular Symbol(2wild)'!D$16,"",IF(B38=0,"",IF(OR(B38=$BW$1,B39=$BW$1,B40=$BW$1,B38=$CD$1,B39=$CD$1,B40=$CD$1),0,1)))</f>
        <v>1</v>
      </c>
      <c r="CD38" s="3">
        <f>IF($A38&gt;='1125way_Regular Symbol(2wild)'!E$16,"",IF(C38=0,"",IF(OR(C38=$BW$1,C39=$BW$1,C40=$BW$1,C38=$CD$1,C39=$CD$1,C40=$CD$1),0,1)))</f>
        <v>1</v>
      </c>
      <c r="CE38" s="3">
        <f>IF($A38&gt;='1125way_Regular Symbol(2wild)'!F$16,"",IF(D38=0,"",IF(OR(D38=$BW$1,D39=$BW$1,D40=$BW$1,D38=$CD$1,D39=$CD$1,D40=$CD$1,D41=$BW$1,D41=$CD$1,D42=$BW$1,D42=$CD$1),0,1)))</f>
        <v>1</v>
      </c>
      <c r="CF38" s="3">
        <f>IF($A38&gt;='1125way_Regular Symbol(2wild)'!G$16,"",IF(E38=0,"",IF(OR(E38=$BW$1,E39=$BW$1,E40=$BW$1,E38=$CD$1,E39=$CD$1,E40=$CD$1,E41=$BW$1,E41=$CD$1,E42=$BW$1,E42=$CD$1),0,1)))</f>
        <v>0</v>
      </c>
      <c r="CG38" s="3">
        <f>IF($A38&gt;='1125way_Regular Symbol(2wild)'!H$16,"",IF(F38=0,"",IF(OR(F38=$BW$1,F39=$BW$1,F40=$BW$1,F38=$CD$1,F39=$CD$1,F40=$CD$1,F41=$BW$1,F41=$CD$1,F42=$BW$1,F42=$CD$1),0,1)))</f>
        <v>1</v>
      </c>
      <c r="CI38" s="3">
        <f>IF($A38&gt;='1125way_Regular Symbol(2wild)'!D$16,"",IF(B38=0,"",IF(OR(B38=$BW$1,B39=$BW$1,B40=$BW$1,B38=$CJ$1,B39=$CJ$1,B40=$CJ$1),0,1)))</f>
        <v>1</v>
      </c>
      <c r="CJ38" s="3">
        <f>IF($A38&gt;='1125way_Regular Symbol(2wild)'!E$16,"",IF(C38=0,"",IF(OR(C38=$BW$1,C39=$BW$1,C40=$BW$1,C38=$CJ$1,C39=$CJ$1,C40=$CJ$1),0,1)))</f>
        <v>1</v>
      </c>
      <c r="CK38" s="3">
        <f>IF($A38&gt;='1125way_Regular Symbol(2wild)'!F$16,"",IF(D38=0,"",IF(OR(D38=$BW$1,D39=$BW$1,D40=$BW$1,D38=$CJ$1,D39=$CJ$1,D40=$CJ$1,D41=$BW$1,D41=$CJ$1,D42=$BW$1,D42=$CJ$1),0,1)))</f>
        <v>1</v>
      </c>
      <c r="CL38" s="3">
        <f>IF($A38&gt;='1125way_Regular Symbol(2wild)'!G$16,"",IF(E38=0,"",IF(OR(E38=$BW$1,E39=$BW$1,E40=$BW$1,E38=$CJ$1,E39=$CJ$1,E40=$CJ$1,E41=$BW$1,E41=$CJ$1,E42=$BW$1,E42=$CJ$1),0,1)))</f>
        <v>1</v>
      </c>
      <c r="CM38" s="3">
        <f>IF($A38&gt;='1125way_Regular Symbol(2wild)'!H$16,"",IF(F38=0,"",IF(OR(F38=$BW$1,F39=$BW$1,F40=$BW$1,F38=$CJ$1,F39=$CJ$1,F40=$CJ$1,F41=$BW$1,F41=$CJ$1,F42=$BW$1,F42=$CJ$1),0,1)))</f>
        <v>0</v>
      </c>
      <c r="CO38" s="3">
        <f>IF($A38&gt;='1125way_Regular Symbol(2wild)'!D$16,"",IF(B38=0,"",IF(OR(B38=$BW$1,B39=$BW$1,B40=$BW$1,B38=$CP$1,B39=$CP$1,B40=$CP$1),0,1)))</f>
        <v>1</v>
      </c>
      <c r="CP38" s="3">
        <f>IF($A38&gt;='1125way_Regular Symbol(2wild)'!E$16,"",IF(C38=0,"",IF(OR(C38=$BW$1,C39=$BW$1,C40=$BW$1,C38=$CP$1,C39=$CP$1,C40=$CP$1),0,1)))</f>
        <v>1</v>
      </c>
      <c r="CQ38" s="3">
        <f>IF($A38&gt;='1125way_Regular Symbol(2wild)'!F$16,"",IF(D38=0,"",IF(OR(D38=$BW$1,D39=$BW$1,D40=$BW$1,D38=$CP$1,D39=$CP$1,D40=$CP$1,D41=$BW$1,D41=$CP$1,D42=$BW$1,D42=$CP$1),0,1)))</f>
        <v>1</v>
      </c>
      <c r="CR38" s="3">
        <f>IF($A38&gt;='1125way_Regular Symbol(2wild)'!G$16,"",IF(E38=0,"",IF(OR(E38=$BW$1,E39=$BW$1,E40=$BW$1,E38=$CP$1,E39=$CP$1,E40=$CP$1,E41=$BW$1,E41=$CP$1,E42=$BW$1,E42=$CP$1),0,1)))</f>
        <v>0</v>
      </c>
      <c r="CS38" s="3">
        <f>IF($A38&gt;='1125way_Regular Symbol(2wild)'!H$16,"",IF(F38=0,"",IF(OR(F38=$BW$1,F39=$BW$1,F40=$BW$1,F38=$CP$1,F39=$CP$1,F40=$CP$1,F41=$BW$1,F41=$CP$1,F42=$BW$1,F42=$CP$1),0,1)))</f>
        <v>1</v>
      </c>
      <c r="CU38" s="3">
        <f>IF($A38&gt;='1125way_Regular Symbol(2wild)'!D$16,"",IF(B38=0,"",IF(OR(B38=$BW$1,B39=$BW$1,B40=$BW$1,B38=$CV$1,B39=$CV$1,B40=$CV$1),0,1)))</f>
        <v>1</v>
      </c>
      <c r="CV38" s="3">
        <f>IF($A38&gt;='1125way_Regular Symbol(2wild)'!E$16,"",IF(C38=0,"",IF(OR(C38=$BW$1,C39=$BW$1,C40=$BW$1,C38=$CV$1,C39=$CV$1,C40=$CV$1),0,1)))</f>
        <v>1</v>
      </c>
      <c r="CW38" s="3">
        <f>IF($A38&gt;='1125way_Regular Symbol(2wild)'!F$16,"",IF(D38=0,"",IF(OR(D38=$BW$1,D39=$BW$1,D40=$BW$1,D38=$CV$1,D39=$CV$1,D40=$CV$1,D41=$BW$1,D41=$CV$1,D42=$BW$1,D42=$CV$1),0,1)))</f>
        <v>1</v>
      </c>
      <c r="CX38" s="3">
        <f>IF($A38&gt;='1125way_Regular Symbol(2wild)'!G$16,"",IF(E38=0,"",IF(OR(E38=$BW$1,E39=$BW$1,E40=$BW$1,E38=$CV$1,E39=$CV$1,E40=$CV$1,E41=$BW$1,E41=$CV$1,E42=$BW$1,E42=$CV$1),0,1)))</f>
        <v>1</v>
      </c>
      <c r="CY38" s="3">
        <f>IF($A38&gt;='1125way_Regular Symbol(2wild)'!H$16,"",IF(F38=0,"",IF(OR(F38=$BW$1,F39=$BW$1,F40=$BW$1,F38=$CV$1,F39=$CV$1,F40=$CV$1,F41=$BW$1,F41=$CV$1,F42=$BW$1,F42=$CV$1),0,1)))</f>
        <v>1</v>
      </c>
    </row>
    <row r="39" spans="1:103">
      <c r="A39" s="337">
        <f>IF('243way_Regular Symbol'!L38="","",'243way_Regular Symbol'!L38)</f>
        <v>35</v>
      </c>
      <c r="B39" s="191" t="str">
        <f>IF('576way_Regular Symbol(2wild)'!Q38="",
IF($A39-'576way_Regular Symbol(2wild)'!D$16&gt;='1125way_RegularＸ_W()'!B$2-1,"",VLOOKUP($A39-'243way_Regular Symbol'!D$16,'576way_Regular Symbol(2wild)'!$P$3:$U$99,'1125way_RegularＸ_W()'!B$3+1,FALSE)),
'576way_Regular Symbol(2wild)'!Q38)</f>
        <v>M3</v>
      </c>
      <c r="C39" s="191" t="str">
        <f>IF('576way_Regular Symbol(2wild)'!R38="",
IF($A39-'576way_Regular Symbol(2wild)'!E$16&gt;='1125way_RegularＸ_W()'!C$2-1,"",VLOOKUP($A39-'243way_Regular Symbol'!E$16,'576way_Regular Symbol(2wild)'!$P$3:$U$99,'1125way_RegularＸ_W()'!C$3+1,FALSE)),
'576way_Regular Symbol(2wild)'!R38)</f>
        <v>M4</v>
      </c>
      <c r="D39" s="191" t="str">
        <f>IF('576way_Regular Symbol(2wild)'!S38="",
IF($A39-'576way_Regular Symbol(2wild)'!F$16&gt;='1125way_RegularＸ_W()'!D$2-1,"",VLOOKUP($A39-'243way_Regular Symbol'!F$16,'576way_Regular Symbol(2wild)'!$P$3:$U$99,'1125way_RegularＸ_W()'!D$3+1,FALSE)),
'576way_Regular Symbol(2wild)'!S38)</f>
        <v>M5</v>
      </c>
      <c r="E39" s="191" t="str">
        <f>IF('576way_Regular Symbol(2wild)'!T38="",
IF($A39-'576way_Regular Symbol(2wild)'!G$16&gt;='1125way_RegularＸ_W()'!E$2-1,"",VLOOKUP($A39-'243way_Regular Symbol'!G$16,'576way_Regular Symbol(2wild)'!$P$3:$U$99,'1125way_RegularＸ_W()'!E$3+1,FALSE)),
'576way_Regular Symbol(2wild)'!T38)</f>
        <v>M5</v>
      </c>
      <c r="F39" s="191" t="str">
        <f>IF('576way_Regular Symbol(2wild)'!U38="",
IF($A39-'576way_Regular Symbol(2wild)'!H$16&gt;='1125way_RegularＸ_W()'!F$2-1,"",VLOOKUP($A39-'243way_Regular Symbol'!H$16,'576way_Regular Symbol(2wild)'!$P$3:$U$99,'1125way_RegularＸ_W()'!F$3+1,FALSE)),
'576way_Regular Symbol(2wild)'!U38)</f>
        <v>J</v>
      </c>
      <c r="N39" s="363">
        <f t="shared" si="18"/>
        <v>35</v>
      </c>
      <c r="O39" s="344">
        <f>IF($A39&gt;='1125way_Regular Symbol(2wild)'!D$16,"",IF(B39="","",IF(OR(B39=$O$1,B39=$P$1,B40=$O$1,B40=$P$1,B41=$O$1,B41=$P$1),0,1)))</f>
        <v>1</v>
      </c>
      <c r="P39" s="344">
        <f>IF($A39&gt;='1125way_Regular Symbol(2wild)'!E$16,"",IF(C39="","",IF(OR(C39=$O$1,C39=$P$1,C40=$O$1,C40=$P$1,C41=$O$1,C41=$P$1),0,1)))</f>
        <v>1</v>
      </c>
      <c r="Q39" s="344">
        <f>IF($A39&gt;='1125way_Regular Symbol(2wild)'!F$16,"",IF(D39="","",IF(OR(D39=$O$1,D39=$P$1,D40=$O$1,D40=$P$1,D41=$O$1,D41=$P$1,D42=$O$1,D42=$P$1,D43=$O$1,D43=$P$1),0,1)))</f>
        <v>1</v>
      </c>
      <c r="R39" s="344">
        <f>IF($A39&gt;='1125way_Regular Symbol(2wild)'!G$16,"",IF(E39="","",IF(OR(E39=$O$1,E39=$P$1,E40=$O$1,E40=$P$1,E41=$O$1,E41=$P$1,E42=$O$1,E42=$P$1,E43=$O$1,E43=$P$1),0,1)))</f>
        <v>1</v>
      </c>
      <c r="S39" s="344">
        <f>IF($A39&gt;='1125way_Regular Symbol(2wild)'!H$16,"",IF(F39="","",IF(OR(F39=$O$1,F39=$P$1,F40=$O$1,F40=$P$1,F41=$O$1,F41=$P$1,F42=$O$1,F42=$P$1,F43=$O$1,F43=$P$1),0,1)))</f>
        <v>1</v>
      </c>
      <c r="U39" s="344">
        <f>IF($A39&gt;='1125way_Regular Symbol(2wild)'!D$16,"",IF(B39=0,"",IF(OR(B39=$U$1,B39=$V$1,B40=$U$1,B40=$V$1,B41=$U$1,B41=$V$1),0,1)))</f>
        <v>0</v>
      </c>
      <c r="V39" s="344">
        <f>IF($A39&gt;='1125way_Regular Symbol(2wild)'!E$16,"",IF(C39=0,"",IF(OR(C39=$U$1,C39=$V$1,C40=$U$1,C40=$V$1,C41=$U$1,C41=$V$1),0,1)))</f>
        <v>1</v>
      </c>
      <c r="W39" s="3">
        <f>IF($A39&gt;='1125way_Regular Symbol(2wild)'!F$16,"",IF(D39=0,"",IF(OR(D39=$U$1,D39=$V$1,D40=$U$1,D40=$V$1,D41=$U$1,D41=$V$1,D42=$U$1,D42=$V$1,D43=$U$1,D43=$V$1),0,1)))</f>
        <v>1</v>
      </c>
      <c r="X39" s="3">
        <f>IF($A39&gt;='1125way_Regular Symbol(2wild)'!G$16,"",IF(E39=0,"",IF(OR(E39=$U$1,E39=$V$1,E40=$U$1,E40=$V$1,E41=$U$1,E41=$V$1,E42=$U$1,E42=$V$1,E43=$U$1,E43=$V$1),0,1)))</f>
        <v>1</v>
      </c>
      <c r="Y39" s="3">
        <f>IF($A39&gt;='1125way_Regular Symbol(2wild)'!H$16,"",IF(F39=0,"",IF(OR(F39=$U$1,F39=$V$1,F40=$U$1,F40=$V$1,F41=$U$1,F41=$V$1,F42=$U$1,F42=$V$1,F43=$U$1,F43=$V$1),0,1)))</f>
        <v>1</v>
      </c>
      <c r="AA39" s="344">
        <f>IF($A39&gt;='1125way_Regular Symbol(2wild)'!D$16,"",IF(B39=0,"",IF(OR(B39=$AA$1,B39=$AB$1,B40=$AA$1,B40=$AB$1,B41=$AA$1,,B41=$AB$1),0,1)))</f>
        <v>0</v>
      </c>
      <c r="AB39" s="344">
        <f>IF($A39&gt;='1125way_Regular Symbol(2wild)'!E$16,"",IF(C39=0,"",IF(OR(C39=$AA$1,C39=$AB$1,C40=$AA$1,C40=$AB$1,C41=$AA$1,,C41=$AB$1),0,1)))</f>
        <v>0</v>
      </c>
      <c r="AC39" s="3">
        <f>IF($A39&gt;='1125way_Regular Symbol(2wild)'!F$16,"",IF(D39=0,"",IF(OR(D39=$AA$1,D39=$AB$1,D40=$AA$1,D40=$AB$1,D41=$AA$1,D41=$AB$1,D42=$AA$1,D42=$AB$1,D43=$AA$1,D43=$AB$1),0,1)))</f>
        <v>1</v>
      </c>
      <c r="AD39" s="3">
        <f>IF($A39&gt;='1125way_Regular Symbol(2wild)'!G$16,"",IF(E39=0,"",IF(OR(E39=$AA$1,E39=$AB$1,E40=$AA$1,E40=$AB$1,E41=$AA$1,E41=$AB$1,E42=$AA$1,E42=$AB$1,E43=$AA$1,E43=$AB$1),0,1)))</f>
        <v>1</v>
      </c>
      <c r="AE39" s="3">
        <f>IF($A39&gt;='1125way_Regular Symbol(2wild)'!H$16,"",IF(F39=0,"",IF(OR(F39=$AA$1,F39=$AB$1,F40=$AA$1,F40=$AB$1,F41=$AA$1,F41=$AB$1,F42=$AA$1,F42=$AB$1,F43=$AA$1,F43=$AB$1),0,1)))</f>
        <v>0</v>
      </c>
      <c r="AG39" s="344">
        <f>IF($A39&gt;='1125way_Regular Symbol(2wild)'!D$16,"",IF(B39=0,"",IF(OR(B39=$AG$1,B39=$AH$1,B40=$AG$1,B40=$AH$1,B41=$AG$1,B41=$AH$1),0,1)))</f>
        <v>1</v>
      </c>
      <c r="AH39" s="344">
        <f>IF($A39&gt;='1125way_Regular Symbol(2wild)'!E$16,"",IF(C39=0,"",IF(OR(C39=$AG$1,C39=$AH$1,C40=$AG$1,C40=$AH$1,C41=$AG$1,C41=$AH$1),0,1)))</f>
        <v>0</v>
      </c>
      <c r="AI39" s="3">
        <f>IF($A39&gt;='1125way_Regular Symbol(2wild)'!F$16,"",IF(D39=0,"",IF(OR(D39=$AG$1,D39=$AH$1,D40=$AG$1,D40=$AH$1,D41=$AG$1,D41=$AH$1,D42=$AG$1,D42=$AH$1,D43=$AG$1,D43=$AH$1),0,1)))</f>
        <v>0</v>
      </c>
      <c r="AJ39" s="3">
        <f>IF($A39&gt;='1125way_Regular Symbol(2wild)'!G$16,"",IF(E39=0,"",IF(OR(E39=$AG$1,E39=$AH$1,E40=$AG$1,E40=$AH$1,E41=$AG$1,E41=$AH$1,E42=$AG$1,E42=$AH$1,E43=$AG$1,E43=$AH$1),0,1)))</f>
        <v>0</v>
      </c>
      <c r="AK39" s="3">
        <f>IF($A39&gt;='1125way_Regular Symbol(2wild)'!H$16,"",IF(F39=0,"",IF(OR(F39=$AG$1,F39=$AH$1,F40=$AG$1,F40=$AH$1,F41=$AG$1,F41=$AH$1,F42=$AG$1,F42=$AH$1,F43=$AG$1,F43=$AH$1),0,1)))</f>
        <v>1</v>
      </c>
      <c r="AM39" s="344">
        <f>IF($A39&gt;='1125way_Regular Symbol(2wild)'!D$16,"",IF(B39=0,"",IF(OR(B39=$AM$1,B39=$AN$1,B40=$AM$1,B40=$AN$1,B41=$AM$1,B41=$AN$1),0,1)))</f>
        <v>1</v>
      </c>
      <c r="AN39" s="344">
        <f>IF($A39&gt;='1125way_Regular Symbol(2wild)'!E$16,"",IF(C39=0,"",IF(OR(C39=$AM$1,C39=$AN$1,C40=$AM$1,C40=$AN$1,C41=$AM$1,C41=$AN$1),0,1)))</f>
        <v>0</v>
      </c>
      <c r="AO39" s="3">
        <f>IF($A39&gt;='1125way_Regular Symbol(2wild)'!F$16,"",IF(D39=0,"",IF(OR(D39=$AM$1,D39=$AN$1,D40=$AM$1,D40=$AN$1,D41=$AM$1,D41=$AN$1,D42=$AM$1,D42=$AN$1,D43=$AM$1,D43=$AN$1),0,1)))</f>
        <v>0</v>
      </c>
      <c r="AP39" s="3">
        <f>IF($A39&gt;='1125way_Regular Symbol(2wild)'!G$16,"",IF(E39=0,"",IF(OR(E39=$AM$1,E39=$AN$1,E40=$AM$1,E40=$AN$1,E41=$AM$1,E41=$AN$1,E42=$AM$1,E42=$AN$1,E43=$AM$1,E43=$AN$1),0,1)))</f>
        <v>0</v>
      </c>
      <c r="AQ39" s="3">
        <f>IF($A39&gt;='1125way_Regular Symbol(2wild)'!H$16,"",IF(F39=0,"",IF(OR(F39=$AM$1,F39=$AN$1,F40=$AM$1,F40=$AN$1,F41=$AM$1,F41=$AN$1,F42=$AM$1,F42=$AN$1,F43=$AM$1,F43=$AN$1),0,1)))</f>
        <v>1</v>
      </c>
      <c r="AS39" s="344">
        <f>IF($A39&gt;='1125way_Regular Symbol(2wild)'!D$16,"",IF(B39=0,"",IF(OR(B39=$AM$1,B39=$AT$1,B40=$AM$1,B40=$AT$1,B41=$AM$1,B41=$AT$1),0,1)))</f>
        <v>1</v>
      </c>
      <c r="AT39" s="344">
        <f>IF($A39&gt;='1125way_Regular Symbol(2wild)'!E$16,"",IF(C39=0,"",IF(OR(C39=$AM$1,C39=$AT$1,C40=$AM$1,C40=$AT$1,C41=$AM$1,C41=$AT$1),0,1)))</f>
        <v>1</v>
      </c>
      <c r="AU39" s="3">
        <f>IF($A39&gt;='1125way_Regular Symbol(2wild)'!F$16,"",IF(D39=0,"",IF(OR(D39=$AM$1,D39=$AT$1,D40=$AM$1,D40=$AT$1,D41=$AM$1,D41=$AT$1,D42=$AM$1,D42=$AT$1,D43=$AM$1,D43=$AT$1),0,1)))</f>
        <v>1</v>
      </c>
      <c r="AV39" s="3">
        <f>IF($A39&gt;='1125way_Regular Symbol(2wild)'!G$16,"",IF(E39=0,"",IF(OR(E39=$AM$1,E39=$AT$1,E40=$AM$1,E40=$AT$1,E41=$AM$1,E41=$AT$1,E42=$AM$1,E42=$AT$1,E43=$AM$1,E43=$AT$1),0,1)))</f>
        <v>1</v>
      </c>
      <c r="AW39" s="3">
        <f>IF($A39&gt;='1125way_Regular Symbol(2wild)'!H$16,"",IF(F39=0,"",IF(OR(F39=$AM$1,F39=$AT$1,F40=$AM$1,F40=$AT$1,F41=$AM$1,F41=$AT$1,F42=$AM$1,F42=$AT$1,F43=$AM$1,F43=$AT$1),0,1)))</f>
        <v>1</v>
      </c>
      <c r="AY39" s="344">
        <f>IF($A39&gt;='1125way_Regular Symbol(2wild)'!D$16,"",IF(B39=0,"",IF(OR(B39=$AM$1,B39=$AZ$1,B40=$AM$1,B40=$AZ$1,B41=$AM$1,B41=$AZ$1),0,1)))</f>
        <v>1</v>
      </c>
      <c r="AZ39" s="344">
        <f>IF($A39&gt;='1125way_Regular Symbol(2wild)'!E$16,"",IF(C39=0,"",IF(OR(C39=$AM$1,C39=$AZ$1,C40=$AM$1,C40=$AZ$1,C41=$AM$1,C41=$AZ$1),0,1)))</f>
        <v>1</v>
      </c>
      <c r="BA39" s="3">
        <f>IF($A39&gt;='1125way_Regular Symbol(2wild)'!F$16,"",IF(D39=0,"",IF(OR(D39=$AM$1,D39=$AZ$1,D40=$AM$1,D40=$AZ$1,D41=$AM$1,D41=$AZ$1,D42=$AM$1,D42=$AZ$1,D43=$AM$1,D43=$AZ$1),0,1)))</f>
        <v>1</v>
      </c>
      <c r="BB39" s="3">
        <f>IF($A39&gt;='1125way_Regular Symbol(2wild)'!G$16,"",IF(E39=0,"",IF(OR(E39=$AM$1,E39=$AZ$1,E40=$AM$1,E40=$AZ$1,E41=$AM$1,E41=$AZ$1,E42=$AM$1,E42=$AZ$1,E43=$AM$1,E43=$AZ$1),0,1)))</f>
        <v>1</v>
      </c>
      <c r="BC39" s="3">
        <f>IF($A39&gt;='1125way_Regular Symbol(2wild)'!H$16,"",IF(F39=0,"",IF(OR(F39=$AM$1,F39=$AZ$1,F40=$AM$1,F40=$AZ$1,F41=$AM$1,F41=$AZ$1,F42=$AM$1,F42=$AZ$1,F43=$AM$1,F43=$AZ$1),0,1)))</f>
        <v>0</v>
      </c>
      <c r="BE39" s="344">
        <f>IF($A39&gt;='576way_Regular Symbol(2wild)'!D$16,"",IF(B39=0,"",IF(OR(B39=$AM$1,B39=$BF$1,B40=$AM$1,B40=$BF$1,B41=$AM$1,B41=$BF$1),0,1)))</f>
        <v>1</v>
      </c>
      <c r="BF39" s="344">
        <f>IF($A39&gt;='576way_Regular Symbol(2wild)'!E$16,"",IF(C39=0,"",IF(OR(C39=$AM$1,C39=$BF$1,C40=$AM$1,C40=$BF$1,C41=$AM$1,C41=$BF$1),0,1)))</f>
        <v>1</v>
      </c>
      <c r="BG39" s="3">
        <f>IF($A39&gt;='576way_Regular Symbol(2wild)'!F$16,"",IF(D39=0,"",IF(OR(D39=$AM$1,D39=$BF$1,D40=$AM$1,D40=$BF$1,D41=$AM$1,D41=$BF$1,D42=$AM$1,D42=$BF$1,D43=$AM$1,D43=$BF$1),0,1)))</f>
        <v>1</v>
      </c>
      <c r="BH39" s="3">
        <f>IF($A39&gt;='576way_Regular Symbol(2wild)'!G$16,"",IF(E39=0,"",IF(OR(E39=$AM$1,E39=$BF$1,E40=$AM$1,E40=$BF$1,E41=$AM$1,E41=$BF$1,E42=$AM$1,E42=$BF$1,E43=$AM$1,E43=$BF$1),0,1)))</f>
        <v>1</v>
      </c>
      <c r="BI39" s="3">
        <f>IF($A39&gt;='576way_Regular Symbol(2wild)'!H$16,"",IF(F39=0,"",IF(OR(F39=$AM$1,F39=$BF$1,F40=$AM$1,F40=$BF$1,F41=$AM$1,F41=$BF$1,F42=$AM$1,F42=$BF$1,F43=$AM$1,F43=$BF$1),0,1)))</f>
        <v>1</v>
      </c>
      <c r="BK39" s="344">
        <f>IF($A39&gt;='576way_Regular Symbol(2wild)'!D$16,"",IF(B39=0,"",IF(OR(B39=$AM$1,B39=$BL$1,B40=$AM$1,B40=$BL$1,B41=$AM$1,B41=$BL$1),0,1)))</f>
        <v>1</v>
      </c>
      <c r="BL39" s="344">
        <f>IF($A39&gt;='576way_Regular Symbol(2wild)'!E$16,"",IF(C39=0,"",IF(OR(C39=$AM$1,C39=$BL$1,C40=$AM$1,C40=$BL$1,C41=$AM$1,C41=$BL$1),0,1)))</f>
        <v>1</v>
      </c>
      <c r="BM39" s="3">
        <f>IF($A39&gt;='576way_Regular Symbol(2wild)'!F$16,"",IF(D39=0,"",IF(OR(D39=$AM$1,D39=$BL$1,D40=$AM$1,D40=$BL$1,D41=$AM$1,D41=$BL$1,D42=$AM$1,D42=$BL$1),0,1)))</f>
        <v>1</v>
      </c>
      <c r="BN39" s="3">
        <f>IF($A39&gt;='576way_Regular Symbol(2wild)'!G$16,"",IF(E39=0,"",IF(OR(E39=$AM$1,E39=$BL$1,E40=$AM$1,E40=$BL$1,E41=$AM$1,E41=$BL$1,E42=$AM$1,E42=$BL$1),0,1)))</f>
        <v>1</v>
      </c>
      <c r="BO39" s="3">
        <f>IF($A39&gt;='576way_Regular Symbol(2wild)'!H$16,"",IF(F39=0,"",IF(OR(F39=$AM$1,F39=$BL$1,F40=$AM$1,F40=$BL$1,F41=$AM$1,F41=$BL$1,F42=$AM$1,F42=$BL$1),0,1)))</f>
        <v>1</v>
      </c>
      <c r="BQ39" s="3">
        <f>IF($A39&gt;='1125way_Regular Symbol(2wild)'!D$16,"",IF(B39=0,"",IF(OR(B39=$BQ$1,B39=$BR$1,B40=$BQ$1,B40=$BR$1,B41=$BQ$1,B41=$BR$1),0,1)))</f>
        <v>1</v>
      </c>
      <c r="BR39" s="3">
        <f>IF($A39&gt;='1125way_Regular Symbol(2wild)'!E$16,"",IF(C39=0,"",IF(OR(C39=$BQ$1,C39=$BR$1,C40=$BQ$1,C40=$BR$1,C41=$BQ$1,C41=$BR$1),0,1)))</f>
        <v>1</v>
      </c>
      <c r="BS39" s="3">
        <f>IF($A39&gt;='1125way_Regular Symbol(2wild)'!F$16,"",IF(D39=0,"",IF(OR(D39=$BQ$1,D39=$BR$1,D40=$BQ$1,D40=$BR$1,D41=$BQ$1,D41=$BR$1,D42=$BQ$1,D42=$BR$1,D43=$BQ$1,D43=$BR$1),0,1)))</f>
        <v>1</v>
      </c>
      <c r="BT39" s="3">
        <f>IF($A39&gt;='1125way_Regular Symbol(2wild)'!G$16,"",IF(E39=0,"",IF(OR(E39=$BQ$1,E39=$BR$1,E40=$BQ$1,E40=$BR$1,E41=$BQ$1,E41=$BR$1,E42=$BQ$1,E42=$BR$1,E43=$BQ$1,E43=$BR$1),0,1)))</f>
        <v>1</v>
      </c>
      <c r="BU39" s="3">
        <f>IF($A39&gt;='1125way_Regular Symbol(2wild)'!H$16,"",IF(F39=0,"",IF(OR(F39=$BQ$1,F39=$BR$1,F40=$BQ$1,F40=$BR$1,F41=$BQ$1,F41=$BR$1,F42=$BQ$1,F42=$BR$1,F43=$BQ$1,F43=$BR$1),0,1)))</f>
        <v>1</v>
      </c>
      <c r="BW39" s="3">
        <f>IF($A39&gt;='1125way_Regular Symbol(2wild)'!D$16,"",IF(B39=0,"",IF(OR(B39=$BW$1,B40=$BW$1,B41=$BW$1,B39=$BX$1,B40=$BX$1,B41=$BX$1),0,1)))</f>
        <v>0</v>
      </c>
      <c r="BX39" s="3">
        <f>IF($A39&gt;='1125way_Regular Symbol(2wild)'!E$16,"",IF(C39=0,"",IF(OR(C39=$BW$1,C40=$BW$1,C41=$BW$1,C39=$BX$1,C40=$BX$1,C41=$BX$1),0,1)))</f>
        <v>1</v>
      </c>
      <c r="BY39" s="3">
        <f>IF($A39&gt;='1125way_Regular Symbol(2wild)'!F$16,"",IF(D39=0,"",IF(OR(D39=$BW$1,D40=$BW$1,D41=$BW$1,D39=$BX$1,D40=$BX$1,D41=$BX$1,D42=$BW$1,D42=$BX$1,D43=$BW$1,D43=$BX$1),0,1)))</f>
        <v>1</v>
      </c>
      <c r="BZ39" s="3">
        <f>IF($A39&gt;='1125way_Regular Symbol(2wild)'!G$16,"",IF(E39=0,"",IF(OR(E39=$BW$1,E40=$BW$1,E41=$BW$1,E39=$BX$1,E40=$BX$1,E41=$BX$1,E42=$BW$1,E42=$BX$1,E43=$BW$1,E43=$BX$1),0,1)))</f>
        <v>1</v>
      </c>
      <c r="CA39" s="3">
        <f>IF($A39&gt;='1125way_Regular Symbol(2wild)'!H$16,"",IF(F39=0,"",IF(OR(F39=$BW$1,F40=$BW$1,F41=$BW$1,F39=$BX$1,F40=$BX$1,F41=$BX$1,F42=$BW$1,F42=$BX$1,F43=$BW$1,F43=$BX$1),0,1)))</f>
        <v>1</v>
      </c>
      <c r="CC39" s="3">
        <f>IF($A39&gt;='1125way_Regular Symbol(2wild)'!D$16,"",IF(B39=0,"",IF(OR(B39=$BW$1,B40=$BW$1,B41=$BW$1,B39=$CD$1,B40=$CD$1,B41=$CD$1),0,1)))</f>
        <v>1</v>
      </c>
      <c r="CD39" s="3">
        <f>IF($A39&gt;='1125way_Regular Symbol(2wild)'!E$16,"",IF(C39=0,"",IF(OR(C39=$BW$1,C40=$BW$1,C41=$BW$1,C39=$CD$1,C40=$CD$1,C41=$CD$1),0,1)))</f>
        <v>1</v>
      </c>
      <c r="CE39" s="3">
        <f>IF($A39&gt;='1125way_Regular Symbol(2wild)'!F$16,"",IF(D39=0,"",IF(OR(D39=$BW$1,D40=$BW$1,D41=$BW$1,D39=$CD$1,D40=$CD$1,D41=$CD$1,D42=$BW$1,D42=$CD$1,D43=$BW$1,D43=$CD$1),0,1)))</f>
        <v>1</v>
      </c>
      <c r="CF39" s="3">
        <f>IF($A39&gt;='1125way_Regular Symbol(2wild)'!G$16,"",IF(E39=0,"",IF(OR(E39=$BW$1,E40=$BW$1,E41=$BW$1,E39=$CD$1,E40=$CD$1,E41=$CD$1,E42=$BW$1,E42=$CD$1,E43=$BW$1,E43=$CD$1),0,1)))</f>
        <v>0</v>
      </c>
      <c r="CG39" s="3">
        <f>IF($A39&gt;='1125way_Regular Symbol(2wild)'!H$16,"",IF(F39=0,"",IF(OR(F39=$BW$1,F40=$BW$1,F41=$BW$1,F39=$CD$1,F40=$CD$1,F41=$CD$1,F42=$BW$1,F42=$CD$1,F43=$BW$1,F43=$CD$1),0,1)))</f>
        <v>1</v>
      </c>
      <c r="CI39" s="3">
        <f>IF($A39&gt;='1125way_Regular Symbol(2wild)'!D$16,"",IF(B39=0,"",IF(OR(B39=$BW$1,B40=$BW$1,B41=$BW$1,B39=$CJ$1,B40=$CJ$1,B41=$CJ$1),0,1)))</f>
        <v>1</v>
      </c>
      <c r="CJ39" s="3">
        <f>IF($A39&gt;='1125way_Regular Symbol(2wild)'!E$16,"",IF(C39=0,"",IF(OR(C39=$BW$1,C40=$BW$1,C41=$BW$1,C39=$CJ$1,C40=$CJ$1,C41=$CJ$1),0,1)))</f>
        <v>1</v>
      </c>
      <c r="CK39" s="3">
        <f>IF($A39&gt;='1125way_Regular Symbol(2wild)'!F$16,"",IF(D39=0,"",IF(OR(D39=$BW$1,D40=$BW$1,D41=$BW$1,D39=$CJ$1,D40=$CJ$1,D41=$CJ$1,D42=$BW$1,D42=$CJ$1,D43=$BW$1,D43=$CJ$1),0,1)))</f>
        <v>0</v>
      </c>
      <c r="CL39" s="3">
        <f>IF($A39&gt;='1125way_Regular Symbol(2wild)'!G$16,"",IF(E39=0,"",IF(OR(E39=$BW$1,E40=$BW$1,E41=$BW$1,E39=$CJ$1,E40=$CJ$1,E41=$CJ$1,E42=$BW$1,E42=$CJ$1,E43=$BW$1,E43=$CJ$1),0,1)))</f>
        <v>1</v>
      </c>
      <c r="CM39" s="3">
        <f>IF($A39&gt;='1125way_Regular Symbol(2wild)'!H$16,"",IF(F39=0,"",IF(OR(F39=$BW$1,F40=$BW$1,F41=$BW$1,F39=$CJ$1,F40=$CJ$1,F41=$CJ$1,F42=$BW$1,F42=$CJ$1,F43=$BW$1,F43=$CJ$1),0,1)))</f>
        <v>0</v>
      </c>
      <c r="CO39" s="3">
        <f>IF($A39&gt;='1125way_Regular Symbol(2wild)'!D$16,"",IF(B39=0,"",IF(OR(B39=$BW$1,B40=$BW$1,B41=$BW$1,B39=$CP$1,B40=$CP$1,B41=$CP$1),0,1)))</f>
        <v>1</v>
      </c>
      <c r="CP39" s="3">
        <f>IF($A39&gt;='1125way_Regular Symbol(2wild)'!E$16,"",IF(C39=0,"",IF(OR(C39=$BW$1,C40=$BW$1,C41=$BW$1,C39=$CP$1,C40=$CP$1,C41=$CP$1),0,1)))</f>
        <v>1</v>
      </c>
      <c r="CQ39" s="3">
        <f>IF($A39&gt;='1125way_Regular Symbol(2wild)'!F$16,"",IF(D39=0,"",IF(OR(D39=$BW$1,D40=$BW$1,D41=$BW$1,D39=$CP$1,D40=$CP$1,D41=$CP$1,D42=$BW$1,D42=$CP$1,D43=$BW$1,D43=$CP$1),0,1)))</f>
        <v>1</v>
      </c>
      <c r="CR39" s="3">
        <f>IF($A39&gt;='1125way_Regular Symbol(2wild)'!G$16,"",IF(E39=0,"",IF(OR(E39=$BW$1,E40=$BW$1,E41=$BW$1,E39=$CP$1,E40=$CP$1,E41=$CP$1,E42=$BW$1,E42=$CP$1,E43=$BW$1,E43=$CP$1),0,1)))</f>
        <v>1</v>
      </c>
      <c r="CS39" s="3">
        <f>IF($A39&gt;='1125way_Regular Symbol(2wild)'!H$16,"",IF(F39=0,"",IF(OR(F39=$BW$1,F40=$BW$1,F41=$BW$1,F39=$CP$1,F40=$CP$1,F41=$CP$1,F42=$BW$1,F42=$CP$1,F43=$BW$1,F43=$CP$1),0,1)))</f>
        <v>0</v>
      </c>
      <c r="CU39" s="3">
        <f>IF($A39&gt;='1125way_Regular Symbol(2wild)'!D$16,"",IF(B39=0,"",IF(OR(B39=$BW$1,B40=$BW$1,B41=$BW$1,B39=$CV$1,B40=$CV$1,B41=$CV$1),0,1)))</f>
        <v>1</v>
      </c>
      <c r="CV39" s="3">
        <f>IF($A39&gt;='1125way_Regular Symbol(2wild)'!E$16,"",IF(C39=0,"",IF(OR(C39=$BW$1,C40=$BW$1,C41=$BW$1,C39=$CV$1,C40=$CV$1,C41=$CV$1),0,1)))</f>
        <v>1</v>
      </c>
      <c r="CW39" s="3">
        <f>IF($A39&gt;='1125way_Regular Symbol(2wild)'!F$16,"",IF(D39=0,"",IF(OR(D39=$BW$1,D40=$BW$1,D41=$BW$1,D39=$CV$1,D40=$CV$1,D41=$CV$1,D42=$BW$1,D42=$CV$1,D43=$BW$1,D43=$CV$1),0,1)))</f>
        <v>1</v>
      </c>
      <c r="CX39" s="3">
        <f>IF($A39&gt;='1125way_Regular Symbol(2wild)'!G$16,"",IF(E39=0,"",IF(OR(E39=$BW$1,E40=$BW$1,E41=$BW$1,E39=$CV$1,E40=$CV$1,E41=$CV$1,E42=$BW$1,E42=$CV$1,E43=$BW$1,E43=$CV$1),0,1)))</f>
        <v>1</v>
      </c>
      <c r="CY39" s="3">
        <f>IF($A39&gt;='1125way_Regular Symbol(2wild)'!H$16,"",IF(F39=0,"",IF(OR(F39=$BW$1,F40=$BW$1,F41=$BW$1,F39=$CV$1,F40=$CV$1,F41=$CV$1,F42=$BW$1,F42=$CV$1,F43=$BW$1,F43=$CV$1),0,1)))</f>
        <v>1</v>
      </c>
    </row>
    <row r="40" spans="1:103">
      <c r="A40" s="337">
        <f>IF('243way_Regular Symbol'!L39="","",'243way_Regular Symbol'!L39)</f>
        <v>36</v>
      </c>
      <c r="B40" s="191" t="str">
        <f>IF('576way_Regular Symbol(2wild)'!Q39="",
IF($A40-'576way_Regular Symbol(2wild)'!D$16&gt;='1125way_RegularＸ_W()'!B$2-1,"",VLOOKUP($A40-'243way_Regular Symbol'!D$16,'576way_Regular Symbol(2wild)'!$P$3:$U$99,'1125way_RegularＸ_W()'!B$3+1,FALSE)),
'576way_Regular Symbol(2wild)'!Q39)</f>
        <v>K</v>
      </c>
      <c r="C40" s="191" t="str">
        <f>IF('576way_Regular Symbol(2wild)'!R39="",
IF($A40-'576way_Regular Symbol(2wild)'!E$16&gt;='1125way_RegularＸ_W()'!C$2-1,"",VLOOKUP($A40-'243way_Regular Symbol'!E$16,'576way_Regular Symbol(2wild)'!$P$3:$U$99,'1125way_RegularＸ_W()'!C$3+1,FALSE)),
'576way_Regular Symbol(2wild)'!R39)</f>
        <v>M3</v>
      </c>
      <c r="D40" s="191" t="str">
        <f>IF('576way_Regular Symbol(2wild)'!S39="",
IF($A40-'576way_Regular Symbol(2wild)'!F$16&gt;='1125way_RegularＸ_W()'!D$2-1,"",VLOOKUP($A40-'243way_Regular Symbol'!F$16,'576way_Regular Symbol(2wild)'!$P$3:$U$99,'1125way_RegularＸ_W()'!D$3+1,FALSE)),
'576way_Regular Symbol(2wild)'!S39)</f>
        <v>M4</v>
      </c>
      <c r="E40" s="191" t="str">
        <f>IF('576way_Regular Symbol(2wild)'!T39="",
IF($A40-'576way_Regular Symbol(2wild)'!G$16&gt;='1125way_RegularＸ_W()'!E$2-1,"",VLOOKUP($A40-'243way_Regular Symbol'!G$16,'576way_Regular Symbol(2wild)'!$P$3:$U$99,'1125way_RegularＸ_W()'!E$3+1,FALSE)),
'576way_Regular Symbol(2wild)'!T39)</f>
        <v>M5</v>
      </c>
      <c r="F40" s="191" t="str">
        <f>IF('576way_Regular Symbol(2wild)'!U39="",
IF($A40-'576way_Regular Symbol(2wild)'!H$16&gt;='1125way_RegularＸ_W()'!F$2-1,"",VLOOKUP($A40-'243way_Regular Symbol'!H$16,'576way_Regular Symbol(2wild)'!$P$3:$U$99,'1125way_RegularＸ_W()'!F$3+1,FALSE)),
'576way_Regular Symbol(2wild)'!U39)</f>
        <v>M3</v>
      </c>
      <c r="N40" s="363">
        <f t="shared" si="18"/>
        <v>36</v>
      </c>
      <c r="O40" s="344">
        <f>IF($A40&gt;='1125way_Regular Symbol(2wild)'!D$16,"",IF(B40="","",IF(OR(B40=$O$1,B40=$P$1,B41=$O$1,B41=$P$1,B42=$O$1,B42=$P$1),0,1)))</f>
        <v>1</v>
      </c>
      <c r="P40" s="344">
        <f>IF($A40&gt;='1125way_Regular Symbol(2wild)'!E$16,"",IF(C40="","",IF(OR(C40=$O$1,C40=$P$1,C41=$O$1,C41=$P$1,C42=$O$1,C42=$P$1),0,1)))</f>
        <v>1</v>
      </c>
      <c r="Q40" s="344">
        <f>IF($A40&gt;='1125way_Regular Symbol(2wild)'!F$16,"",IF(D40="","",IF(OR(D40=$O$1,D40=$P$1,D41=$O$1,D41=$P$1,D42=$O$1,D42=$P$1,D43=$O$1,D43=$P$1,D44=$O$1,D44=$P$1),0,1)))</f>
        <v>1</v>
      </c>
      <c r="R40" s="344">
        <f>IF($A40&gt;='1125way_Regular Symbol(2wild)'!G$16,"",IF(E40="","",IF(OR(E40=$O$1,E40=$P$1,E41=$O$1,E41=$P$1,E42=$O$1,E42=$P$1,E43=$O$1,E43=$P$1,E44=$O$1,E44=$P$1),0,1)))</f>
        <v>1</v>
      </c>
      <c r="S40" s="344">
        <f>IF($A40&gt;='1125way_Regular Symbol(2wild)'!H$16,"",IF(F40="","",IF(OR(F40=$O$1,F40=$P$1,F41=$O$1,F41=$P$1,F42=$O$1,F42=$P$1,F43=$O$1,F43=$P$1,F44=$O$1,F44=$P$1),0,1)))</f>
        <v>1</v>
      </c>
      <c r="U40" s="344">
        <f>IF($A40&gt;='1125way_Regular Symbol(2wild)'!D$16,"",IF(B40=0,"",IF(OR(B40=$U$1,B40=$V$1,B41=$U$1,B41=$V$1,B42=$U$1,B42=$V$1),0,1)))</f>
        <v>0</v>
      </c>
      <c r="V40" s="344">
        <f>IF($A40&gt;='1125way_Regular Symbol(2wild)'!E$16,"",IF(C40=0,"",IF(OR(C40=$U$1,C40=$V$1,C41=$U$1,C41=$V$1,C42=$U$1,C42=$V$1),0,1)))</f>
        <v>1</v>
      </c>
      <c r="W40" s="3">
        <f>IF($A40&gt;='1125way_Regular Symbol(2wild)'!F$16,"",IF(D40=0,"",IF(OR(D40=$U$1,D40=$V$1,D41=$U$1,D41=$V$1,D42=$U$1,D42=$V$1,D43=$U$1,D43=$V$1,D44=$U$1,D44=$V$1),0,1)))</f>
        <v>1</v>
      </c>
      <c r="X40" s="3">
        <f>IF($A40&gt;='1125way_Regular Symbol(2wild)'!G$16,"",IF(E40=0,"",IF(OR(E40=$U$1,E40=$V$1,E41=$U$1,E41=$V$1,E42=$U$1,E42=$V$1,E43=$U$1,E43=$V$1,E44=$U$1,E44=$V$1),0,1)))</f>
        <v>1</v>
      </c>
      <c r="Y40" s="3">
        <f>IF($A40&gt;='1125way_Regular Symbol(2wild)'!H$16,"",IF(F40=0,"",IF(OR(F40=$U$1,F40=$V$1,F41=$U$1,F41=$V$1,F42=$U$1,F42=$V$1,F43=$U$1,F43=$V$1,F44=$U$1,F44=$V$1),0,1)))</f>
        <v>0</v>
      </c>
      <c r="AA40" s="344">
        <f>IF($A40&gt;='1125way_Regular Symbol(2wild)'!D$16,"",IF(B40=0,"",IF(OR(B40=$AA$1,B40=$AB$1,B41=$AA$1,B41=$AB$1,B42=$AA$1,,B42=$AB$1),0,1)))</f>
        <v>1</v>
      </c>
      <c r="AB40" s="344">
        <f>IF($A40&gt;='1125way_Regular Symbol(2wild)'!E$16,"",IF(C40=0,"",IF(OR(C40=$AA$1,C40=$AB$1,C41=$AA$1,C41=$AB$1,C42=$AA$1,,C42=$AB$1),0,1)))</f>
        <v>0</v>
      </c>
      <c r="AC40" s="3">
        <f>IF($A40&gt;='1125way_Regular Symbol(2wild)'!F$16,"",IF(D40=0,"",IF(OR(D40=$AA$1,D40=$AB$1,D41=$AA$1,D41=$AB$1,D42=$AA$1,D42=$AB$1,D43=$AA$1,D43=$AB$1,D44=$AA$1,D44=$AB$1),0,1)))</f>
        <v>0</v>
      </c>
      <c r="AD40" s="3">
        <f>IF($A40&gt;='1125way_Regular Symbol(2wild)'!G$16,"",IF(E40=0,"",IF(OR(E40=$AA$1,E40=$AB$1,E41=$AA$1,E41=$AB$1,E42=$AA$1,E42=$AB$1,E43=$AA$1,E43=$AB$1,E44=$AA$1,E44=$AB$1),0,1)))</f>
        <v>1</v>
      </c>
      <c r="AE40" s="3">
        <f>IF($A40&gt;='1125way_Regular Symbol(2wild)'!H$16,"",IF(F40=0,"",IF(OR(F40=$AA$1,F40=$AB$1,F41=$AA$1,F41=$AB$1,F42=$AA$1,F42=$AB$1,F43=$AA$1,F43=$AB$1,F44=$AA$1,F44=$AB$1),0,1)))</f>
        <v>0</v>
      </c>
      <c r="AG40" s="344">
        <f>IF($A40&gt;='1125way_Regular Symbol(2wild)'!D$16,"",IF(B40=0,"",IF(OR(B40=$AG$1,B40=$AH$1,B41=$AG$1,B41=$AH$1,B42=$AG$1,B42=$AH$1),0,1)))</f>
        <v>1</v>
      </c>
      <c r="AH40" s="344">
        <f>IF($A40&gt;='1125way_Regular Symbol(2wild)'!E$16,"",IF(C40=0,"",IF(OR(C40=$AG$1,C40=$AH$1,C41=$AG$1,C41=$AH$1,C42=$AG$1,C42=$AH$1),0,1)))</f>
        <v>0</v>
      </c>
      <c r="AI40" s="3">
        <f>IF($A40&gt;='1125way_Regular Symbol(2wild)'!F$16,"",IF(D40=0,"",IF(OR(D40=$AG$1,D40=$AH$1,D41=$AG$1,D41=$AH$1,D42=$AG$1,D42=$AH$1,D43=$AG$1,D43=$AH$1,D44=$AG$1,D44=$AH$1),0,1)))</f>
        <v>0</v>
      </c>
      <c r="AJ40" s="3">
        <f>IF($A40&gt;='1125way_Regular Symbol(2wild)'!G$16,"",IF(E40=0,"",IF(OR(E40=$AG$1,E40=$AH$1,E41=$AG$1,E41=$AH$1,E42=$AG$1,E42=$AH$1,E43=$AG$1,E43=$AH$1,E44=$AG$1,E44=$AH$1),0,1)))</f>
        <v>0</v>
      </c>
      <c r="AK40" s="3">
        <f>IF($A40&gt;='1125way_Regular Symbol(2wild)'!H$16,"",IF(F40=0,"",IF(OR(F40=$AG$1,F40=$AH$1,F41=$AG$1,F41=$AH$1,F42=$AG$1,F42=$AH$1,F43=$AG$1,F43=$AH$1,F44=$AG$1,F44=$AH$1),0,1)))</f>
        <v>1</v>
      </c>
      <c r="AM40" s="344">
        <f>IF($A40&gt;='1125way_Regular Symbol(2wild)'!D$16,"",IF(B40=0,"",IF(OR(B40=$AM$1,B40=$AN$1,B41=$AM$1,B41=$AN$1,B42=$AM$1,B42=$AN$1),0,1)))</f>
        <v>1</v>
      </c>
      <c r="AN40" s="344">
        <f>IF($A40&gt;='1125way_Regular Symbol(2wild)'!E$16,"",IF(C40=0,"",IF(OR(C40=$AM$1,C40=$AN$1,C41=$AM$1,C41=$AN$1,C42=$AM$1,C42=$AN$1),0,1)))</f>
        <v>0</v>
      </c>
      <c r="AO40" s="3">
        <f>IF($A40&gt;='1125way_Regular Symbol(2wild)'!F$16,"",IF(D40=0,"",IF(OR(D40=$AM$1,D40=$AN$1,D41=$AM$1,D41=$AN$1,D42=$AM$1,D42=$AN$1,D43=$AM$1,D43=$AN$1,D44=$AM$1,D44=$AN$1),0,1)))</f>
        <v>0</v>
      </c>
      <c r="AP40" s="3">
        <f>IF($A40&gt;='1125way_Regular Symbol(2wild)'!G$16,"",IF(E40=0,"",IF(OR(E40=$AM$1,E40=$AN$1,E41=$AM$1,E41=$AN$1,E42=$AM$1,E42=$AN$1,E43=$AM$1,E43=$AN$1,E44=$AM$1,E44=$AN$1),0,1)))</f>
        <v>0</v>
      </c>
      <c r="AQ40" s="3">
        <f>IF($A40&gt;='1125way_Regular Symbol(2wild)'!H$16,"",IF(F40=0,"",IF(OR(F40=$AM$1,F40=$AN$1,F41=$AM$1,F41=$AN$1,F42=$AM$1,F42=$AN$1,F43=$AM$1,F43=$AN$1,F44=$AM$1,F44=$AN$1),0,1)))</f>
        <v>1</v>
      </c>
      <c r="AS40" s="344">
        <f>IF($A40&gt;='1125way_Regular Symbol(2wild)'!D$16,"",IF(B40=0,"",IF(OR(B40=$AM$1,B40=$AT$1,B41=$AM$1,B41=$AT$1,B42=$AM$1,B42=$AT$1),0,1)))</f>
        <v>1</v>
      </c>
      <c r="AT40" s="344">
        <f>IF($A40&gt;='1125way_Regular Symbol(2wild)'!E$16,"",IF(C40=0,"",IF(OR(C40=$AM$1,C40=$AT$1,C41=$AM$1,C41=$AT$1,C42=$AM$1,C42=$AT$1),0,1)))</f>
        <v>1</v>
      </c>
      <c r="AU40" s="3">
        <f>IF($A40&gt;='1125way_Regular Symbol(2wild)'!F$16,"",IF(D40=0,"",IF(OR(D40=$AM$1,D40=$AT$1,D41=$AM$1,D41=$AT$1,D42=$AM$1,D42=$AT$1,D43=$AM$1,D43=$AT$1,D44=$AM$1,D44=$AT$1),0,1)))</f>
        <v>1</v>
      </c>
      <c r="AV40" s="3">
        <f>IF($A40&gt;='1125way_Regular Symbol(2wild)'!G$16,"",IF(E40=0,"",IF(OR(E40=$AM$1,E40=$AT$1,E41=$AM$1,E41=$AT$1,E42=$AM$1,E42=$AT$1,E43=$AM$1,E43=$AT$1,E44=$AM$1,E44=$AT$1),0,1)))</f>
        <v>1</v>
      </c>
      <c r="AW40" s="3">
        <f>IF($A40&gt;='1125way_Regular Symbol(2wild)'!H$16,"",IF(F40=0,"",IF(OR(F40=$AM$1,F40=$AT$1,F41=$AM$1,F41=$AT$1,F42=$AM$1,F42=$AT$1,F43=$AM$1,F43=$AT$1,F44=$AM$1,F44=$AT$1),0,1)))</f>
        <v>1</v>
      </c>
      <c r="AY40" s="344">
        <f>IF($A40&gt;='1125way_Regular Symbol(2wild)'!D$16,"",IF(B40=0,"",IF(OR(B40=$AM$1,B40=$AZ$1,B41=$AM$1,B41=$AZ$1,B42=$AM$1,B42=$AZ$1),0,1)))</f>
        <v>1</v>
      </c>
      <c r="AZ40" s="344">
        <f>IF($A40&gt;='1125way_Regular Symbol(2wild)'!E$16,"",IF(C40=0,"",IF(OR(C40=$AM$1,C40=$AZ$1,C41=$AM$1,C41=$AZ$1,C42=$AM$1,C42=$AZ$1),0,1)))</f>
        <v>1</v>
      </c>
      <c r="BA40" s="3">
        <f>IF($A40&gt;='1125way_Regular Symbol(2wild)'!F$16,"",IF(D40=0,"",IF(OR(D40=$AM$1,D40=$AZ$1,D41=$AM$1,D41=$AZ$1,D42=$AM$1,D42=$AZ$1,D43=$AM$1,D43=$AZ$1,D44=$AM$1,D44=$AZ$1),0,1)))</f>
        <v>1</v>
      </c>
      <c r="BB40" s="3">
        <f>IF($A40&gt;='1125way_Regular Symbol(2wild)'!G$16,"",IF(E40=0,"",IF(OR(E40=$AM$1,E40=$AZ$1,E41=$AM$1,E41=$AZ$1,E42=$AM$1,E42=$AZ$1,E43=$AM$1,E43=$AZ$1,E44=$AM$1,E44=$AZ$1),0,1)))</f>
        <v>1</v>
      </c>
      <c r="BC40" s="3">
        <f>IF($A40&gt;='1125way_Regular Symbol(2wild)'!H$16,"",IF(F40=0,"",IF(OR(F40=$AM$1,F40=$AZ$1,F41=$AM$1,F41=$AZ$1,F42=$AM$1,F42=$AZ$1,F43=$AM$1,F43=$AZ$1,F44=$AM$1,F44=$AZ$1),0,1)))</f>
        <v>0</v>
      </c>
      <c r="BE40" s="344">
        <f>IF($A40&gt;='576way_Regular Symbol(2wild)'!D$16,"",IF(B40=0,"",IF(OR(B40=$AM$1,B40=$BF$1,B41=$AM$1,B41=$BF$1,B42=$AM$1,B42=$BF$1),0,1)))</f>
        <v>1</v>
      </c>
      <c r="BF40" s="344">
        <f>IF($A40&gt;='576way_Regular Symbol(2wild)'!E$16,"",IF(C40=0,"",IF(OR(C40=$AM$1,C40=$BF$1,C41=$AM$1,C41=$BF$1,C42=$AM$1,C42=$BF$1),0,1)))</f>
        <v>1</v>
      </c>
      <c r="BG40" s="3">
        <f>IF($A40&gt;='576way_Regular Symbol(2wild)'!F$16,"",IF(D40=0,"",IF(OR(D40=$AM$1,D40=$BF$1,D41=$AM$1,D41=$BF$1,D42=$AM$1,D42=$BF$1,D43=$AM$1,D43=$BF$1,D44=$AM$1,D44=$BF$1),0,1)))</f>
        <v>1</v>
      </c>
      <c r="BH40" s="3">
        <f>IF($A40&gt;='576way_Regular Symbol(2wild)'!G$16,"",IF(E40=0,"",IF(OR(E40=$AM$1,E40=$BF$1,E41=$AM$1,E41=$BF$1,E42=$AM$1,E42=$BF$1,E43=$AM$1,E43=$BF$1,E44=$AM$1,E44=$BF$1),0,1)))</f>
        <v>1</v>
      </c>
      <c r="BI40" s="3">
        <f>IF($A40&gt;='576way_Regular Symbol(2wild)'!H$16,"",IF(F40=0,"",IF(OR(F40=$AM$1,F40=$BF$1,F41=$AM$1,F41=$BF$1,F42=$AM$1,F42=$BF$1,F43=$AM$1,F43=$BF$1,F44=$AM$1,F44=$BF$1),0,1)))</f>
        <v>1</v>
      </c>
      <c r="BK40" s="344">
        <f>IF($A40&gt;='576way_Regular Symbol(2wild)'!D$16,"",IF(B40=0,"",IF(OR(B40=$AM$1,B40=$BL$1,B41=$AM$1,B41=$BL$1,B42=$AM$1,B42=$BL$1),0,1)))</f>
        <v>1</v>
      </c>
      <c r="BL40" s="344">
        <f>IF($A40&gt;='576way_Regular Symbol(2wild)'!E$16,"",IF(C40=0,"",IF(OR(C40=$AM$1,C40=$BL$1,C41=$AM$1,C41=$BL$1,C42=$AM$1,C42=$BL$1),0,1)))</f>
        <v>1</v>
      </c>
      <c r="BM40" s="3">
        <f>IF($A40&gt;='576way_Regular Symbol(2wild)'!F$16,"",IF(D40=0,"",IF(OR(D40=$AM$1,D40=$BL$1,D41=$AM$1,D41=$BL$1,D42=$AM$1,D42=$BL$1,D43=$AM$1,D43=$BL$1),0,1)))</f>
        <v>1</v>
      </c>
      <c r="BN40" s="3">
        <f>IF($A40&gt;='576way_Regular Symbol(2wild)'!G$16,"",IF(E40=0,"",IF(OR(E40=$AM$1,E40=$BL$1,E41=$AM$1,E41=$BL$1,E42=$AM$1,E42=$BL$1,E43=$AM$1,E43=$BL$1),0,1)))</f>
        <v>1</v>
      </c>
      <c r="BO40" s="3">
        <f>IF($A40&gt;='576way_Regular Symbol(2wild)'!H$16,"",IF(F40=0,"",IF(OR(F40=$AM$1,F40=$BL$1,F41=$AM$1,F41=$BL$1,F42=$AM$1,F42=$BL$1,F43=$AM$1,F43=$BL$1),0,1)))</f>
        <v>1</v>
      </c>
      <c r="BQ40" s="3">
        <f>IF($A40&gt;='1125way_Regular Symbol(2wild)'!D$16,"",IF(B40=0,"",IF(OR(B40=$BQ$1,B40=$BR$1,B41=$BQ$1,B41=$BR$1,B42=$BQ$1,B42=$BR$1),0,1)))</f>
        <v>1</v>
      </c>
      <c r="BR40" s="3">
        <f>IF($A40&gt;='1125way_Regular Symbol(2wild)'!E$16,"",IF(C40=0,"",IF(OR(C40=$BQ$1,C40=$BR$1,C41=$BQ$1,C41=$BR$1,C42=$BQ$1,C42=$BR$1),0,1)))</f>
        <v>1</v>
      </c>
      <c r="BS40" s="3">
        <f>IF($A40&gt;='1125way_Regular Symbol(2wild)'!F$16,"",IF(D40=0,"",IF(OR(D40=$BQ$1,D40=$BR$1,D41=$BQ$1,D41=$BR$1,D42=$BQ$1,D42=$BR$1,D43=$BQ$1,D43=$BR$1,D44=$BQ$1,D44=$BR$1),0,1)))</f>
        <v>1</v>
      </c>
      <c r="BT40" s="3">
        <f>IF($A40&gt;='1125way_Regular Symbol(2wild)'!G$16,"",IF(E40=0,"",IF(OR(E40=$BQ$1,E40=$BR$1,E41=$BQ$1,E41=$BR$1,E42=$BQ$1,E42=$BR$1,E43=$BQ$1,E43=$BR$1,E44=$BQ$1,E44=$BR$1),0,1)))</f>
        <v>0</v>
      </c>
      <c r="BU40" s="3">
        <f>IF($A40&gt;='1125way_Regular Symbol(2wild)'!H$16,"",IF(F40=0,"",IF(OR(F40=$BQ$1,F40=$BR$1,F41=$BQ$1,F41=$BR$1,F42=$BQ$1,F42=$BR$1,F43=$BQ$1,F43=$BR$1,F44=$BQ$1,F44=$BR$1),0,1)))</f>
        <v>1</v>
      </c>
      <c r="BW40" s="3">
        <f>IF($A40&gt;='1125way_Regular Symbol(2wild)'!D$16,"",IF(B40=0,"",IF(OR(B40=$BW$1,B41=$BW$1,B42=$BW$1,B40=$BX$1,B41=$BX$1,B42=$BX$1),0,1)))</f>
        <v>0</v>
      </c>
      <c r="BX40" s="3">
        <f>IF($A40&gt;='1125way_Regular Symbol(2wild)'!E$16,"",IF(C40=0,"",IF(OR(C40=$BW$1,C41=$BW$1,C42=$BW$1,C40=$BX$1,C41=$BX$1,C42=$BX$1),0,1)))</f>
        <v>1</v>
      </c>
      <c r="BY40" s="3">
        <f>IF($A40&gt;='1125way_Regular Symbol(2wild)'!F$16,"",IF(D40=0,"",IF(OR(D40=$BW$1,D41=$BW$1,D42=$BW$1,D40=$BX$1,D41=$BX$1,D42=$BX$1,D43=$BW$1,D43=$BX$1,D44=$BW$1,D44=$BX$1),0,1)))</f>
        <v>1</v>
      </c>
      <c r="BZ40" s="3">
        <f>IF($A40&gt;='1125way_Regular Symbol(2wild)'!G$16,"",IF(E40=0,"",IF(OR(E40=$BW$1,E41=$BW$1,E42=$BW$1,E40=$BX$1,E41=$BX$1,E42=$BX$1,E43=$BW$1,E43=$BX$1,E44=$BW$1,E44=$BX$1),0,1)))</f>
        <v>1</v>
      </c>
      <c r="CA40" s="3">
        <f>IF($A40&gt;='1125way_Regular Symbol(2wild)'!H$16,"",IF(F40=0,"",IF(OR(F40=$BW$1,F41=$BW$1,F42=$BW$1,F40=$BX$1,F41=$BX$1,F42=$BX$1,F43=$BW$1,F43=$BX$1,F44=$BW$1,F44=$BX$1),0,1)))</f>
        <v>1</v>
      </c>
      <c r="CC40" s="3">
        <f>IF($A40&gt;='1125way_Regular Symbol(2wild)'!D$16,"",IF(B40=0,"",IF(OR(B40=$BW$1,B41=$BW$1,B42=$BW$1,B40=$CD$1,B41=$CD$1,B42=$CD$1),0,1)))</f>
        <v>0</v>
      </c>
      <c r="CD40" s="3">
        <f>IF($A40&gt;='1125way_Regular Symbol(2wild)'!E$16,"",IF(C40=0,"",IF(OR(C40=$BW$1,C41=$BW$1,C42=$BW$1,C40=$CD$1,C41=$CD$1,C42=$CD$1),0,1)))</f>
        <v>1</v>
      </c>
      <c r="CE40" s="3">
        <f>IF($A40&gt;='1125way_Regular Symbol(2wild)'!F$16,"",IF(D40=0,"",IF(OR(D40=$BW$1,D41=$BW$1,D42=$BW$1,D40=$CD$1,D41=$CD$1,D42=$CD$1,D43=$BW$1,D43=$CD$1,D44=$BW$1,D44=$CD$1),0,1)))</f>
        <v>1</v>
      </c>
      <c r="CF40" s="3">
        <f>IF($A40&gt;='1125way_Regular Symbol(2wild)'!G$16,"",IF(E40=0,"",IF(OR(E40=$BW$1,E41=$BW$1,E42=$BW$1,E40=$CD$1,E41=$CD$1,E42=$CD$1,E43=$BW$1,E43=$CD$1,E44=$BW$1,E44=$CD$1),0,1)))</f>
        <v>0</v>
      </c>
      <c r="CG40" s="3">
        <f>IF($A40&gt;='1125way_Regular Symbol(2wild)'!H$16,"",IF(F40=0,"",IF(OR(F40=$BW$1,F41=$BW$1,F42=$BW$1,F40=$CD$1,F41=$CD$1,F42=$CD$1,F43=$BW$1,F43=$CD$1,F44=$BW$1,F44=$CD$1),0,1)))</f>
        <v>1</v>
      </c>
      <c r="CI40" s="3">
        <f>IF($A40&gt;='1125way_Regular Symbol(2wild)'!D$16,"",IF(B40=0,"",IF(OR(B40=$BW$1,B41=$BW$1,B42=$BW$1,B40=$CJ$1,B41=$CJ$1,B42=$CJ$1),0,1)))</f>
        <v>1</v>
      </c>
      <c r="CJ40" s="3">
        <f>IF($A40&gt;='1125way_Regular Symbol(2wild)'!E$16,"",IF(C40=0,"",IF(OR(C40=$BW$1,C41=$BW$1,C42=$BW$1,C40=$CJ$1,C41=$CJ$1,C42=$CJ$1),0,1)))</f>
        <v>1</v>
      </c>
      <c r="CK40" s="3">
        <f>IF($A40&gt;='1125way_Regular Symbol(2wild)'!F$16,"",IF(D40=0,"",IF(OR(D40=$BW$1,D41=$BW$1,D42=$BW$1,D40=$CJ$1,D41=$CJ$1,D42=$CJ$1,D43=$BW$1,D43=$CJ$1,D44=$BW$1,D44=$CJ$1),0,1)))</f>
        <v>0</v>
      </c>
      <c r="CL40" s="3">
        <f>IF($A40&gt;='1125way_Regular Symbol(2wild)'!G$16,"",IF(E40=0,"",IF(OR(E40=$BW$1,E41=$BW$1,E42=$BW$1,E40=$CJ$1,E41=$CJ$1,E42=$CJ$1,E43=$BW$1,E43=$CJ$1,E44=$BW$1,E44=$CJ$1),0,1)))</f>
        <v>1</v>
      </c>
      <c r="CM40" s="3">
        <f>IF($A40&gt;='1125way_Regular Symbol(2wild)'!H$16,"",IF(F40=0,"",IF(OR(F40=$BW$1,F41=$BW$1,F42=$BW$1,F40=$CJ$1,F41=$CJ$1,F42=$CJ$1,F43=$BW$1,F43=$CJ$1,F44=$BW$1,F44=$CJ$1),0,1)))</f>
        <v>1</v>
      </c>
      <c r="CO40" s="3">
        <f>IF($A40&gt;='1125way_Regular Symbol(2wild)'!D$16,"",IF(B40=0,"",IF(OR(B40=$BW$1,B41=$BW$1,B42=$BW$1,B40=$CP$1,B41=$CP$1,B42=$CP$1),0,1)))</f>
        <v>1</v>
      </c>
      <c r="CP40" s="3">
        <f>IF($A40&gt;='1125way_Regular Symbol(2wild)'!E$16,"",IF(C40=0,"",IF(OR(C40=$BW$1,C41=$BW$1,C42=$BW$1,C40=$CP$1,C41=$CP$1,C42=$CP$1),0,1)))</f>
        <v>1</v>
      </c>
      <c r="CQ40" s="3">
        <f>IF($A40&gt;='1125way_Regular Symbol(2wild)'!F$16,"",IF(D40=0,"",IF(OR(D40=$BW$1,D41=$BW$1,D42=$BW$1,D40=$CP$1,D41=$CP$1,D42=$CP$1,D43=$BW$1,D43=$CP$1,D44=$BW$1,D44=$CP$1),0,1)))</f>
        <v>1</v>
      </c>
      <c r="CR40" s="3">
        <f>IF($A40&gt;='1125way_Regular Symbol(2wild)'!G$16,"",IF(E40=0,"",IF(OR(E40=$BW$1,E41=$BW$1,E42=$BW$1,E40=$CP$1,E41=$CP$1,E42=$CP$1,E43=$BW$1,E43=$CP$1,E44=$BW$1,E44=$CP$1),0,1)))</f>
        <v>1</v>
      </c>
      <c r="CS40" s="3">
        <f>IF($A40&gt;='1125way_Regular Symbol(2wild)'!H$16,"",IF(F40=0,"",IF(OR(F40=$BW$1,F41=$BW$1,F42=$BW$1,F40=$CP$1,F41=$CP$1,F42=$CP$1,F43=$BW$1,F43=$CP$1,F44=$BW$1,F44=$CP$1),0,1)))</f>
        <v>0</v>
      </c>
      <c r="CU40" s="3">
        <f>IF($A40&gt;='1125way_Regular Symbol(2wild)'!D$16,"",IF(B40=0,"",IF(OR(B40=$BW$1,B41=$BW$1,B42=$BW$1,B40=$CV$1,B41=$CV$1,B42=$CV$1),0,1)))</f>
        <v>1</v>
      </c>
      <c r="CV40" s="3">
        <f>IF($A40&gt;='1125way_Regular Symbol(2wild)'!E$16,"",IF(C40=0,"",IF(OR(C40=$BW$1,C41=$BW$1,C42=$BW$1,C40=$CV$1,C41=$CV$1,C42=$CV$1),0,1)))</f>
        <v>1</v>
      </c>
      <c r="CW40" s="3">
        <f>IF($A40&gt;='1125way_Regular Symbol(2wild)'!F$16,"",IF(D40=0,"",IF(OR(D40=$BW$1,D41=$BW$1,D42=$BW$1,D40=$CV$1,D41=$CV$1,D42=$CV$1,D43=$BW$1,D43=$CV$1,D44=$BW$1,D44=$CV$1),0,1)))</f>
        <v>1</v>
      </c>
      <c r="CX40" s="3">
        <f>IF($A40&gt;='1125way_Regular Symbol(2wild)'!G$16,"",IF(E40=0,"",IF(OR(E40=$BW$1,E41=$BW$1,E42=$BW$1,E40=$CV$1,E41=$CV$1,E42=$CV$1,E43=$BW$1,E43=$CV$1,E44=$BW$1,E44=$CV$1),0,1)))</f>
        <v>1</v>
      </c>
      <c r="CY40" s="3">
        <f>IF($A40&gt;='1125way_Regular Symbol(2wild)'!H$16,"",IF(F40=0,"",IF(OR(F40=$BW$1,F41=$BW$1,F42=$BW$1,F40=$CV$1,F41=$CV$1,F42=$CV$1,F43=$BW$1,F43=$CV$1,F44=$BW$1,F44=$CV$1),0,1)))</f>
        <v>1</v>
      </c>
    </row>
    <row r="41" spans="1:103">
      <c r="A41" s="337">
        <f>IF('243way_Regular Symbol'!L40="","",'243way_Regular Symbol'!L40)</f>
        <v>37</v>
      </c>
      <c r="B41" s="191" t="str">
        <f>IF('576way_Regular Symbol(2wild)'!Q40="",
IF($A41-'576way_Regular Symbol(2wild)'!D$16&gt;='1125way_RegularＸ_W()'!B$2-1,"",VLOOKUP($A41-'243way_Regular Symbol'!D$16,'576way_Regular Symbol(2wild)'!$P$3:$U$99,'1125way_RegularＸ_W()'!B$3+1,FALSE)),
'576way_Regular Symbol(2wild)'!Q40)</f>
        <v>M2</v>
      </c>
      <c r="C41" s="191" t="str">
        <f>IF('576way_Regular Symbol(2wild)'!R40="",
IF($A41-'576way_Regular Symbol(2wild)'!E$16&gt;='1125way_RegularＸ_W()'!C$2-1,"",VLOOKUP($A41-'243way_Regular Symbol'!E$16,'576way_Regular Symbol(2wild)'!$P$3:$U$99,'1125way_RegularＸ_W()'!C$3+1,FALSE)),
'576way_Regular Symbol(2wild)'!R40)</f>
        <v>M5</v>
      </c>
      <c r="D41" s="191" t="str">
        <f>IF('576way_Regular Symbol(2wild)'!S40="",
IF($A41-'576way_Regular Symbol(2wild)'!F$16&gt;='1125way_RegularＸ_W()'!D$2-1,"",VLOOKUP($A41-'243way_Regular Symbol'!F$16,'576way_Regular Symbol(2wild)'!$P$3:$U$99,'1125way_RegularＸ_W()'!D$3+1,FALSE)),
'576way_Regular Symbol(2wild)'!S40)</f>
        <v>M4</v>
      </c>
      <c r="E41" s="191" t="str">
        <f>IF('576way_Regular Symbol(2wild)'!T40="",
IF($A41-'576way_Regular Symbol(2wild)'!G$16&gt;='1125way_RegularＸ_W()'!E$2-1,"",VLOOKUP($A41-'243way_Regular Symbol'!G$16,'576way_Regular Symbol(2wild)'!$P$3:$U$99,'1125way_RegularＸ_W()'!E$3+1,FALSE)),
'576way_Regular Symbol(2wild)'!T40)</f>
        <v>M5</v>
      </c>
      <c r="F41" s="191" t="str">
        <f>IF('576way_Regular Symbol(2wild)'!U40="",
IF($A41-'576way_Regular Symbol(2wild)'!H$16&gt;='1125way_RegularＸ_W()'!F$2-1,"",VLOOKUP($A41-'243way_Regular Symbol'!H$16,'576way_Regular Symbol(2wild)'!$P$3:$U$99,'1125way_RegularＸ_W()'!F$3+1,FALSE)),
'576way_Regular Symbol(2wild)'!U40)</f>
        <v>M3</v>
      </c>
      <c r="N41" s="363">
        <f t="shared" si="18"/>
        <v>37</v>
      </c>
      <c r="O41" s="344">
        <f>IF($A41&gt;='1125way_Regular Symbol(2wild)'!D$16,"",IF(B41="","",IF(OR(B41=$O$1,B41=$P$1,B42=$O$1,B42=$P$1,B43=$O$1,B43=$P$1),0,1)))</f>
        <v>1</v>
      </c>
      <c r="P41" s="344">
        <f>IF($A41&gt;='1125way_Regular Symbol(2wild)'!E$16,"",IF(C41="","",IF(OR(C41=$O$1,C41=$P$1,C42=$O$1,C42=$P$1,C43=$O$1,C43=$P$1),0,1)))</f>
        <v>0</v>
      </c>
      <c r="Q41" s="344">
        <f>IF($A41&gt;='1125way_Regular Symbol(2wild)'!F$16,"",IF(D41="","",IF(OR(D41=$O$1,D41=$P$1,D42=$O$1,D42=$P$1,D43=$O$1,D43=$P$1,D44=$O$1,D44=$P$1,D45=$O$1,D45=$P$1),0,1)))</f>
        <v>1</v>
      </c>
      <c r="R41" s="344">
        <f>IF($A41&gt;='1125way_Regular Symbol(2wild)'!G$16,"",IF(E41="","",IF(OR(E41=$O$1,E41=$P$1,E42=$O$1,E42=$P$1,E43=$O$1,E43=$P$1,E44=$O$1,E44=$P$1,E45=$O$1,E45=$P$1),0,1)))</f>
        <v>1</v>
      </c>
      <c r="S41" s="344">
        <f>IF($A41&gt;='1125way_Regular Symbol(2wild)'!H$16,"",IF(F41="","",IF(OR(F41=$O$1,F41=$P$1,F42=$O$1,F42=$P$1,F43=$O$1,F43=$P$1,F44=$O$1,F44=$P$1,F45=$O$1,F45=$P$1),0,1)))</f>
        <v>1</v>
      </c>
      <c r="U41" s="344">
        <f>IF($A41&gt;='1125way_Regular Symbol(2wild)'!D$16,"",IF(B41=0,"",IF(OR(B41=$U$1,B41=$V$1,B42=$U$1,B42=$V$1,B43=$U$1,B43=$V$1),0,1)))</f>
        <v>0</v>
      </c>
      <c r="V41" s="344">
        <f>IF($A41&gt;='1125way_Regular Symbol(2wild)'!E$16,"",IF(C41=0,"",IF(OR(C41=$U$1,C41=$V$1,C42=$U$1,C42=$V$1,C43=$U$1,C43=$V$1),0,1)))</f>
        <v>1</v>
      </c>
      <c r="W41" s="3">
        <f>IF($A41&gt;='1125way_Regular Symbol(2wild)'!F$16,"",IF(D41=0,"",IF(OR(D41=$U$1,D41=$V$1,D42=$U$1,D42=$V$1,D43=$U$1,D43=$V$1,D44=$U$1,D44=$V$1,D45=$U$1,D45=$V$1),0,1)))</f>
        <v>1</v>
      </c>
      <c r="X41" s="3">
        <f>IF($A41&gt;='1125way_Regular Symbol(2wild)'!G$16,"",IF(E41=0,"",IF(OR(E41=$U$1,E41=$V$1,E42=$U$1,E42=$V$1,E43=$U$1,E43=$V$1,E44=$U$1,E44=$V$1,E45=$U$1,E45=$V$1),0,1)))</f>
        <v>1</v>
      </c>
      <c r="Y41" s="3">
        <f>IF($A41&gt;='1125way_Regular Symbol(2wild)'!H$16,"",IF(F41=0,"",IF(OR(F41=$U$1,F41=$V$1,F42=$U$1,F42=$V$1,F43=$U$1,F43=$V$1,F44=$U$1,F44=$V$1,F45=$U$1,F45=$V$1),0,1)))</f>
        <v>0</v>
      </c>
      <c r="AA41" s="344">
        <f>IF($A41&gt;='1125way_Regular Symbol(2wild)'!D$16,"",IF(B41=0,"",IF(OR(B41=$AA$1,B41=$AB$1,B42=$AA$1,B42=$AB$1,B43=$AA$1,,B43=$AB$1),0,1)))</f>
        <v>1</v>
      </c>
      <c r="AB41" s="344">
        <f>IF($A41&gt;='1125way_Regular Symbol(2wild)'!E$16,"",IF(C41=0,"",IF(OR(C41=$AA$1,C41=$AB$1,C42=$AA$1,C42=$AB$1,C43=$AA$1,,C43=$AB$1),0,1)))</f>
        <v>1</v>
      </c>
      <c r="AC41" s="3">
        <f>IF($A41&gt;='1125way_Regular Symbol(2wild)'!F$16,"",IF(D41=0,"",IF(OR(D41=$AA$1,D41=$AB$1,D42=$AA$1,D42=$AB$1,D43=$AA$1,D43=$AB$1,D44=$AA$1,D44=$AB$1,D45=$AA$1,D45=$AB$1),0,1)))</f>
        <v>0</v>
      </c>
      <c r="AD41" s="3">
        <f>IF($A41&gt;='1125way_Regular Symbol(2wild)'!G$16,"",IF(E41=0,"",IF(OR(E41=$AA$1,E41=$AB$1,E42=$AA$1,E42=$AB$1,E43=$AA$1,E43=$AB$1,E44=$AA$1,E44=$AB$1,E45=$AA$1,E45=$AB$1),0,1)))</f>
        <v>1</v>
      </c>
      <c r="AE41" s="3">
        <f>IF($A41&gt;='1125way_Regular Symbol(2wild)'!H$16,"",IF(F41=0,"",IF(OR(F41=$AA$1,F41=$AB$1,F42=$AA$1,F42=$AB$1,F43=$AA$1,F43=$AB$1,F44=$AA$1,F44=$AB$1,F45=$AA$1,F45=$AB$1),0,1)))</f>
        <v>0</v>
      </c>
      <c r="AG41" s="344">
        <f>IF($A41&gt;='1125way_Regular Symbol(2wild)'!D$16,"",IF(B41=0,"",IF(OR(B41=$AG$1,B41=$AH$1,B42=$AG$1,B42=$AH$1,B43=$AG$1,B43=$AH$1),0,1)))</f>
        <v>1</v>
      </c>
      <c r="AH41" s="344">
        <f>IF($A41&gt;='1125way_Regular Symbol(2wild)'!E$16,"",IF(C41=0,"",IF(OR(C41=$AG$1,C41=$AH$1,C42=$AG$1,C42=$AH$1,C43=$AG$1,C43=$AH$1),0,1)))</f>
        <v>0</v>
      </c>
      <c r="AI41" s="3">
        <f>IF($A41&gt;='1125way_Regular Symbol(2wild)'!F$16,"",IF(D41=0,"",IF(OR(D41=$AG$1,D41=$AH$1,D42=$AG$1,D42=$AH$1,D43=$AG$1,D43=$AH$1,D44=$AG$1,D44=$AH$1,D45=$AG$1,D45=$AH$1),0,1)))</f>
        <v>0</v>
      </c>
      <c r="AJ41" s="3">
        <f>IF($A41&gt;='1125way_Regular Symbol(2wild)'!G$16,"",IF(E41=0,"",IF(OR(E41=$AG$1,E41=$AH$1,E42=$AG$1,E42=$AH$1,E43=$AG$1,E43=$AH$1,E44=$AG$1,E44=$AH$1,E45=$AG$1,E45=$AH$1),0,1)))</f>
        <v>0</v>
      </c>
      <c r="AK41" s="3">
        <f>IF($A41&gt;='1125way_Regular Symbol(2wild)'!H$16,"",IF(F41=0,"",IF(OR(F41=$AG$1,F41=$AH$1,F42=$AG$1,F42=$AH$1,F43=$AG$1,F43=$AH$1,F44=$AG$1,F44=$AH$1,F45=$AG$1,F45=$AH$1),0,1)))</f>
        <v>1</v>
      </c>
      <c r="AM41" s="344">
        <f>IF($A41&gt;='1125way_Regular Symbol(2wild)'!D$16,"",IF(B41=0,"",IF(OR(B41=$AM$1,B41=$AN$1,B42=$AM$1,B42=$AN$1,B43=$AM$1,B43=$AN$1),0,1)))</f>
        <v>1</v>
      </c>
      <c r="AN41" s="344">
        <f>IF($A41&gt;='1125way_Regular Symbol(2wild)'!E$16,"",IF(C41=0,"",IF(OR(C41=$AM$1,C41=$AN$1,C42=$AM$1,C42=$AN$1,C43=$AM$1,C43=$AN$1),0,1)))</f>
        <v>0</v>
      </c>
      <c r="AO41" s="3">
        <f>IF($A41&gt;='1125way_Regular Symbol(2wild)'!F$16,"",IF(D41=0,"",IF(OR(D41=$AM$1,D41=$AN$1,D42=$AM$1,D42=$AN$1,D43=$AM$1,D43=$AN$1,D44=$AM$1,D44=$AN$1,D45=$AM$1,D45=$AN$1),0,1)))</f>
        <v>0</v>
      </c>
      <c r="AP41" s="3">
        <f>IF($A41&gt;='1125way_Regular Symbol(2wild)'!G$16,"",IF(E41=0,"",IF(OR(E41=$AM$1,E41=$AN$1,E42=$AM$1,E42=$AN$1,E43=$AM$1,E43=$AN$1,E44=$AM$1,E44=$AN$1,E45=$AM$1,E45=$AN$1),0,1)))</f>
        <v>0</v>
      </c>
      <c r="AQ41" s="3">
        <f>IF($A41&gt;='1125way_Regular Symbol(2wild)'!H$16,"",IF(F41=0,"",IF(OR(F41=$AM$1,F41=$AN$1,F42=$AM$1,F42=$AN$1,F43=$AM$1,F43=$AN$1,F44=$AM$1,F44=$AN$1,F45=$AM$1,F45=$AN$1),0,1)))</f>
        <v>1</v>
      </c>
      <c r="AS41" s="344">
        <f>IF($A41&gt;='1125way_Regular Symbol(2wild)'!D$16,"",IF(B41=0,"",IF(OR(B41=$AM$1,B41=$AT$1,B42=$AM$1,B42=$AT$1,B43=$AM$1,B43=$AT$1),0,1)))</f>
        <v>1</v>
      </c>
      <c r="AT41" s="344">
        <f>IF($A41&gt;='1125way_Regular Symbol(2wild)'!E$16,"",IF(C41=0,"",IF(OR(C41=$AM$1,C41=$AT$1,C42=$AM$1,C42=$AT$1,C43=$AM$1,C43=$AT$1),0,1)))</f>
        <v>1</v>
      </c>
      <c r="AU41" s="3">
        <f>IF($A41&gt;='1125way_Regular Symbol(2wild)'!F$16,"",IF(D41=0,"",IF(OR(D41=$AM$1,D41=$AT$1,D42=$AM$1,D42=$AT$1,D43=$AM$1,D43=$AT$1,D44=$AM$1,D44=$AT$1,D45=$AM$1,D45=$AT$1),0,1)))</f>
        <v>1</v>
      </c>
      <c r="AV41" s="3">
        <f>IF($A41&gt;='1125way_Regular Symbol(2wild)'!G$16,"",IF(E41=0,"",IF(OR(E41=$AM$1,E41=$AT$1,E42=$AM$1,E42=$AT$1,E43=$AM$1,E43=$AT$1,E44=$AM$1,E44=$AT$1,E45=$AM$1,E45=$AT$1),0,1)))</f>
        <v>1</v>
      </c>
      <c r="AW41" s="3">
        <f>IF($A41&gt;='1125way_Regular Symbol(2wild)'!H$16,"",IF(F41=0,"",IF(OR(F41=$AM$1,F41=$AT$1,F42=$AM$1,F42=$AT$1,F43=$AM$1,F43=$AT$1,F44=$AM$1,F44=$AT$1,F45=$AM$1,F45=$AT$1),0,1)))</f>
        <v>1</v>
      </c>
      <c r="AY41" s="344">
        <f>IF($A41&gt;='1125way_Regular Symbol(2wild)'!D$16,"",IF(B41=0,"",IF(OR(B41=$AM$1,B41=$AZ$1,B42=$AM$1,B42=$AZ$1,B43=$AM$1,B43=$AZ$1),0,1)))</f>
        <v>1</v>
      </c>
      <c r="AZ41" s="344">
        <f>IF($A41&gt;='1125way_Regular Symbol(2wild)'!E$16,"",IF(C41=0,"",IF(OR(C41=$AM$1,C41=$AZ$1,C42=$AM$1,C42=$AZ$1,C43=$AM$1,C43=$AZ$1),0,1)))</f>
        <v>1</v>
      </c>
      <c r="BA41" s="3">
        <f>IF($A41&gt;='1125way_Regular Symbol(2wild)'!F$16,"",IF(D41=0,"",IF(OR(D41=$AM$1,D41=$AZ$1,D42=$AM$1,D42=$AZ$1,D43=$AM$1,D43=$AZ$1,D44=$AM$1,D44=$AZ$1,D45=$AM$1,D45=$AZ$1),0,1)))</f>
        <v>1</v>
      </c>
      <c r="BB41" s="3">
        <f>IF($A41&gt;='1125way_Regular Symbol(2wild)'!G$16,"",IF(E41=0,"",IF(OR(E41=$AM$1,E41=$AZ$1,E42=$AM$1,E42=$AZ$1,E43=$AM$1,E43=$AZ$1,E44=$AM$1,E44=$AZ$1,E45=$AM$1,E45=$AZ$1),0,1)))</f>
        <v>1</v>
      </c>
      <c r="BC41" s="3">
        <f>IF($A41&gt;='1125way_Regular Symbol(2wild)'!H$16,"",IF(F41=0,"",IF(OR(F41=$AM$1,F41=$AZ$1,F42=$AM$1,F42=$AZ$1,F43=$AM$1,F43=$AZ$1,F44=$AM$1,F44=$AZ$1,F45=$AM$1,F45=$AZ$1),0,1)))</f>
        <v>0</v>
      </c>
      <c r="BE41" s="344">
        <f>IF($A41&gt;='576way_Regular Symbol(2wild)'!D$16,"",IF(B41=0,"",IF(OR(B41=$AM$1,B41=$BF$1,B42=$AM$1,B42=$BF$1,B43=$AM$1,B43=$BF$1),0,1)))</f>
        <v>1</v>
      </c>
      <c r="BF41" s="344">
        <f>IF($A41&gt;='576way_Regular Symbol(2wild)'!E$16,"",IF(C41=0,"",IF(OR(C41=$AM$1,C41=$BF$1,C42=$AM$1,C42=$BF$1,C43=$AM$1,C43=$BF$1),0,1)))</f>
        <v>1</v>
      </c>
      <c r="BG41" s="3">
        <f>IF($A41&gt;='576way_Regular Symbol(2wild)'!F$16,"",IF(D41=0,"",IF(OR(D41=$AM$1,D41=$BF$1,D42=$AM$1,D42=$BF$1,D43=$AM$1,D43=$BF$1,D44=$AM$1,D44=$BF$1,D45=$AM$1,D45=$BF$1),0,1)))</f>
        <v>1</v>
      </c>
      <c r="BH41" s="3">
        <f>IF($A41&gt;='576way_Regular Symbol(2wild)'!G$16,"",IF(E41=0,"",IF(OR(E41=$AM$1,E41=$BF$1,E42=$AM$1,E42=$BF$1,E43=$AM$1,E43=$BF$1,E44=$AM$1,E44=$BF$1,E45=$AM$1,E45=$BF$1),0,1)))</f>
        <v>1</v>
      </c>
      <c r="BI41" s="3">
        <f>IF($A41&gt;='576way_Regular Symbol(2wild)'!H$16,"",IF(F41=0,"",IF(OR(F41=$AM$1,F41=$BF$1,F42=$AM$1,F42=$BF$1,F43=$AM$1,F43=$BF$1,F44=$AM$1,F44=$BF$1,F45=$AM$1,F45=$BF$1),0,1)))</f>
        <v>1</v>
      </c>
      <c r="BK41" s="344">
        <f>IF($A41&gt;='576way_Regular Symbol(2wild)'!D$16,"",IF(B41=0,"",IF(OR(B41=$AM$1,B41=$BL$1,B42=$AM$1,B42=$BL$1,B43=$AM$1,B43=$BL$1),0,1)))</f>
        <v>1</v>
      </c>
      <c r="BL41" s="344">
        <f>IF($A41&gt;='576way_Regular Symbol(2wild)'!E$16,"",IF(C41=0,"",IF(OR(C41=$AM$1,C41=$BL$1,C42=$AM$1,C42=$BL$1,C43=$AM$1,C43=$BL$1),0,1)))</f>
        <v>1</v>
      </c>
      <c r="BM41" s="3">
        <f>IF($A41&gt;='576way_Regular Symbol(2wild)'!F$16,"",IF(D41=0,"",IF(OR(D41=$AM$1,D41=$BL$1,D42=$AM$1,D42=$BL$1,D43=$AM$1,D43=$BL$1,D44=$AM$1,D44=$BL$1),0,1)))</f>
        <v>1</v>
      </c>
      <c r="BN41" s="3">
        <f>IF($A41&gt;='576way_Regular Symbol(2wild)'!G$16,"",IF(E41=0,"",IF(OR(E41=$AM$1,E41=$BL$1,E42=$AM$1,E42=$BL$1,E43=$AM$1,E43=$BL$1,E44=$AM$1,E44=$BL$1),0,1)))</f>
        <v>1</v>
      </c>
      <c r="BO41" s="3">
        <f>IF($A41&gt;='576way_Regular Symbol(2wild)'!H$16,"",IF(F41=0,"",IF(OR(F41=$AM$1,F41=$BL$1,F42=$AM$1,F42=$BL$1,F43=$AM$1,F43=$BL$1,F44=$AM$1,F44=$BL$1),0,1)))</f>
        <v>1</v>
      </c>
      <c r="BQ41" s="3">
        <f>IF($A41&gt;='1125way_Regular Symbol(2wild)'!D$16,"",IF(B41=0,"",IF(OR(B41=$BQ$1,B41=$BR$1,B42=$BQ$1,B42=$BR$1,B43=$BQ$1,B43=$BR$1),0,1)))</f>
        <v>1</v>
      </c>
      <c r="BR41" s="3">
        <f>IF($A41&gt;='1125way_Regular Symbol(2wild)'!E$16,"",IF(C41=0,"",IF(OR(C41=$BQ$1,C41=$BR$1,C42=$BQ$1,C42=$BR$1,C43=$BQ$1,C43=$BR$1),0,1)))</f>
        <v>1</v>
      </c>
      <c r="BS41" s="3">
        <f>IF($A41&gt;='1125way_Regular Symbol(2wild)'!F$16,"",IF(D41=0,"",IF(OR(D41=$BQ$1,D41=$BR$1,D42=$BQ$1,D42=$BR$1,D43=$BQ$1,D43=$BR$1,D44=$BQ$1,D44=$BR$1,D45=$BQ$1,D45=$BR$1),0,1)))</f>
        <v>0</v>
      </c>
      <c r="BT41" s="3">
        <f>IF($A41&gt;='1125way_Regular Symbol(2wild)'!G$16,"",IF(E41=0,"",IF(OR(E41=$BQ$1,E41=$BR$1,E42=$BQ$1,E42=$BR$1,E43=$BQ$1,E43=$BR$1,E44=$BQ$1,E44=$BR$1,E45=$BQ$1,E45=$BR$1),0,1)))</f>
        <v>0</v>
      </c>
      <c r="BU41" s="3">
        <f>IF($A41&gt;='1125way_Regular Symbol(2wild)'!H$16,"",IF(F41=0,"",IF(OR(F41=$BQ$1,F41=$BR$1,F42=$BQ$1,F42=$BR$1,F43=$BQ$1,F43=$BR$1,F44=$BQ$1,F44=$BR$1,F45=$BQ$1,F45=$BR$1),0,1)))</f>
        <v>0</v>
      </c>
      <c r="BW41" s="3">
        <f>IF($A41&gt;='1125way_Regular Symbol(2wild)'!D$16,"",IF(B41=0,"",IF(OR(B41=$BW$1,B42=$BW$1,B43=$BW$1,B41=$BX$1,B42=$BX$1,B43=$BX$1),0,1)))</f>
        <v>1</v>
      </c>
      <c r="BX41" s="3">
        <f>IF($A41&gt;='1125way_Regular Symbol(2wild)'!E$16,"",IF(C41=0,"",IF(OR(C41=$BW$1,C42=$BW$1,C43=$BW$1,C41=$BX$1,C42=$BX$1,C43=$BX$1),0,1)))</f>
        <v>1</v>
      </c>
      <c r="BY41" s="3">
        <f>IF($A41&gt;='1125way_Regular Symbol(2wild)'!F$16,"",IF(D41=0,"",IF(OR(D41=$BW$1,D42=$BW$1,D43=$BW$1,D41=$BX$1,D42=$BX$1,D43=$BX$1,D44=$BW$1,D44=$BX$1,D45=$BW$1,D45=$BX$1),0,1)))</f>
        <v>1</v>
      </c>
      <c r="BZ41" s="3">
        <f>IF($A41&gt;='1125way_Regular Symbol(2wild)'!G$16,"",IF(E41=0,"",IF(OR(E41=$BW$1,E42=$BW$1,E43=$BW$1,E41=$BX$1,E42=$BX$1,E43=$BX$1,E44=$BW$1,E44=$BX$1,E45=$BW$1,E45=$BX$1),0,1)))</f>
        <v>0</v>
      </c>
      <c r="CA41" s="3">
        <f>IF($A41&gt;='1125way_Regular Symbol(2wild)'!H$16,"",IF(F41=0,"",IF(OR(F41=$BW$1,F42=$BW$1,F43=$BW$1,F41=$BX$1,F42=$BX$1,F43=$BX$1,F44=$BW$1,F44=$BX$1,F45=$BW$1,F45=$BX$1),0,1)))</f>
        <v>1</v>
      </c>
      <c r="CC41" s="3">
        <f>IF($A41&gt;='1125way_Regular Symbol(2wild)'!D$16,"",IF(B41=0,"",IF(OR(B41=$BW$1,B42=$BW$1,B43=$BW$1,B41=$CD$1,B42=$CD$1,B43=$CD$1),0,1)))</f>
        <v>0</v>
      </c>
      <c r="CD41" s="3">
        <f>IF($A41&gt;='1125way_Regular Symbol(2wild)'!E$16,"",IF(C41=0,"",IF(OR(C41=$BW$1,C42=$BW$1,C43=$BW$1,C41=$CD$1,C42=$CD$1,C43=$CD$1),0,1)))</f>
        <v>1</v>
      </c>
      <c r="CE41" s="3">
        <f>IF($A41&gt;='1125way_Regular Symbol(2wild)'!F$16,"",IF(D41=0,"",IF(OR(D41=$BW$1,D42=$BW$1,D43=$BW$1,D41=$CD$1,D42=$CD$1,D43=$CD$1,D44=$BW$1,D44=$CD$1,D45=$BW$1,D45=$CD$1),0,1)))</f>
        <v>1</v>
      </c>
      <c r="CF41" s="3">
        <f>IF($A41&gt;='1125way_Regular Symbol(2wild)'!G$16,"",IF(E41=0,"",IF(OR(E41=$BW$1,E42=$BW$1,E43=$BW$1,E41=$CD$1,E42=$CD$1,E43=$CD$1,E44=$BW$1,E44=$CD$1,E45=$BW$1,E45=$CD$1),0,1)))</f>
        <v>0</v>
      </c>
      <c r="CG41" s="3">
        <f>IF($A41&gt;='1125way_Regular Symbol(2wild)'!H$16,"",IF(F41=0,"",IF(OR(F41=$BW$1,F42=$BW$1,F43=$BW$1,F41=$CD$1,F42=$CD$1,F43=$CD$1,F44=$BW$1,F44=$CD$1,F45=$BW$1,F45=$CD$1),0,1)))</f>
        <v>1</v>
      </c>
      <c r="CI41" s="3">
        <f>IF($A41&gt;='1125way_Regular Symbol(2wild)'!D$16,"",IF(B41=0,"",IF(OR(B41=$BW$1,B42=$BW$1,B43=$BW$1,B41=$CJ$1,B42=$CJ$1,B43=$CJ$1),0,1)))</f>
        <v>1</v>
      </c>
      <c r="CJ41" s="3">
        <f>IF($A41&gt;='1125way_Regular Symbol(2wild)'!E$16,"",IF(C41=0,"",IF(OR(C41=$BW$1,C42=$BW$1,C43=$BW$1,C41=$CJ$1,C42=$CJ$1,C43=$CJ$1),0,1)))</f>
        <v>1</v>
      </c>
      <c r="CK41" s="3">
        <f>IF($A41&gt;='1125way_Regular Symbol(2wild)'!F$16,"",IF(D41=0,"",IF(OR(D41=$BW$1,D42=$BW$1,D43=$BW$1,D41=$CJ$1,D42=$CJ$1,D43=$CJ$1,D44=$BW$1,D44=$CJ$1,D45=$BW$1,D45=$CJ$1),0,1)))</f>
        <v>0</v>
      </c>
      <c r="CL41" s="3">
        <f>IF($A41&gt;='1125way_Regular Symbol(2wild)'!G$16,"",IF(E41=0,"",IF(OR(E41=$BW$1,E42=$BW$1,E43=$BW$1,E41=$CJ$1,E42=$CJ$1,E43=$CJ$1,E44=$BW$1,E44=$CJ$1,E45=$BW$1,E45=$CJ$1),0,1)))</f>
        <v>1</v>
      </c>
      <c r="CM41" s="3">
        <f>IF($A41&gt;='1125way_Regular Symbol(2wild)'!H$16,"",IF(F41=0,"",IF(OR(F41=$BW$1,F42=$BW$1,F43=$BW$1,F41=$CJ$1,F42=$CJ$1,F43=$CJ$1,F44=$BW$1,F44=$CJ$1,F45=$BW$1,F45=$CJ$1),0,1)))</f>
        <v>1</v>
      </c>
      <c r="CO41" s="3">
        <f>IF($A41&gt;='1125way_Regular Symbol(2wild)'!D$16,"",IF(B41=0,"",IF(OR(B41=$BW$1,B42=$BW$1,B43=$BW$1,B41=$CP$1,B42=$CP$1,B43=$CP$1),0,1)))</f>
        <v>1</v>
      </c>
      <c r="CP41" s="3">
        <f>IF($A41&gt;='1125way_Regular Symbol(2wild)'!E$16,"",IF(C41=0,"",IF(OR(C41=$BW$1,C42=$BW$1,C43=$BW$1,C41=$CP$1,C42=$CP$1,C43=$CP$1),0,1)))</f>
        <v>1</v>
      </c>
      <c r="CQ41" s="3">
        <f>IF($A41&gt;='1125way_Regular Symbol(2wild)'!F$16,"",IF(D41=0,"",IF(OR(D41=$BW$1,D42=$BW$1,D43=$BW$1,D41=$CP$1,D42=$CP$1,D43=$CP$1,D44=$BW$1,D44=$CP$1,D45=$BW$1,D45=$CP$1),0,1)))</f>
        <v>1</v>
      </c>
      <c r="CR41" s="3">
        <f>IF($A41&gt;='1125way_Regular Symbol(2wild)'!G$16,"",IF(E41=0,"",IF(OR(E41=$BW$1,E42=$BW$1,E43=$BW$1,E41=$CP$1,E42=$CP$1,E43=$CP$1,E44=$BW$1,E44=$CP$1,E45=$BW$1,E45=$CP$1),0,1)))</f>
        <v>1</v>
      </c>
      <c r="CS41" s="3">
        <f>IF($A41&gt;='1125way_Regular Symbol(2wild)'!H$16,"",IF(F41=0,"",IF(OR(F41=$BW$1,F42=$BW$1,F43=$BW$1,F41=$CP$1,F42=$CP$1,F43=$CP$1,F44=$BW$1,F44=$CP$1,F45=$BW$1,F45=$CP$1),0,1)))</f>
        <v>0</v>
      </c>
      <c r="CU41" s="3">
        <f>IF($A41&gt;='1125way_Regular Symbol(2wild)'!D$16,"",IF(B41=0,"",IF(OR(B41=$BW$1,B42=$BW$1,B43=$BW$1,B41=$CV$1,B42=$CV$1,B43=$CV$1),0,1)))</f>
        <v>1</v>
      </c>
      <c r="CV41" s="3">
        <f>IF($A41&gt;='1125way_Regular Symbol(2wild)'!E$16,"",IF(C41=0,"",IF(OR(C41=$BW$1,C42=$BW$1,C43=$BW$1,C41=$CV$1,C42=$CV$1,C43=$CV$1),0,1)))</f>
        <v>1</v>
      </c>
      <c r="CW41" s="3">
        <f>IF($A41&gt;='1125way_Regular Symbol(2wild)'!F$16,"",IF(D41=0,"",IF(OR(D41=$BW$1,D42=$BW$1,D43=$BW$1,D41=$CV$1,D42=$CV$1,D43=$CV$1,D44=$BW$1,D44=$CV$1,D45=$BW$1,D45=$CV$1),0,1)))</f>
        <v>1</v>
      </c>
      <c r="CX41" s="3">
        <f>IF($A41&gt;='1125way_Regular Symbol(2wild)'!G$16,"",IF(E41=0,"",IF(OR(E41=$BW$1,E42=$BW$1,E43=$BW$1,E41=$CV$1,E42=$CV$1,E43=$CV$1,E44=$BW$1,E44=$CV$1,E45=$BW$1,E45=$CV$1),0,1)))</f>
        <v>1</v>
      </c>
      <c r="CY41" s="3">
        <f>IF($A41&gt;='1125way_Regular Symbol(2wild)'!H$16,"",IF(F41=0,"",IF(OR(F41=$BW$1,F42=$BW$1,F43=$BW$1,F41=$CV$1,F42=$CV$1,F43=$CV$1,F44=$BW$1,F44=$CV$1,F45=$BW$1,F45=$CV$1),0,1)))</f>
        <v>1</v>
      </c>
    </row>
    <row r="42" spans="1:103">
      <c r="A42" s="337">
        <f>IF('243way_Regular Symbol'!L41="","",'243way_Regular Symbol'!L41)</f>
        <v>38</v>
      </c>
      <c r="B42" s="191" t="str">
        <f>IF('576way_Regular Symbol(2wild)'!Q41="",
IF($A42-'576way_Regular Symbol(2wild)'!D$16&gt;='1125way_RegularＸ_W()'!B$2-1,"",VLOOKUP($A42-'243way_Regular Symbol'!D$16,'576way_Regular Symbol(2wild)'!$P$3:$U$99,'1125way_RegularＸ_W()'!B$3+1,FALSE)),
'576way_Regular Symbol(2wild)'!Q41)</f>
        <v>Q</v>
      </c>
      <c r="C42" s="191" t="str">
        <f>IF('576way_Regular Symbol(2wild)'!R41="",
IF($A42-'576way_Regular Symbol(2wild)'!E$16&gt;='1125way_RegularＸ_W()'!C$2-1,"",VLOOKUP($A42-'243way_Regular Symbol'!E$16,'576way_Regular Symbol(2wild)'!$P$3:$U$99,'1125way_RegularＸ_W()'!C$3+1,FALSE)),
'576way_Regular Symbol(2wild)'!R41)</f>
        <v>M4</v>
      </c>
      <c r="D42" s="191" t="str">
        <f>IF('576way_Regular Symbol(2wild)'!S41="",
IF($A42-'576way_Regular Symbol(2wild)'!F$16&gt;='1125way_RegularＸ_W()'!D$2-1,"",VLOOKUP($A42-'243way_Regular Symbol'!F$16,'576way_Regular Symbol(2wild)'!$P$3:$U$99,'1125way_RegularＸ_W()'!D$3+1,FALSE)),
'576way_Regular Symbol(2wild)'!S41)</f>
        <v>M5</v>
      </c>
      <c r="E42" s="191" t="str">
        <f>IF('576way_Regular Symbol(2wild)'!T41="",
IF($A42-'576way_Regular Symbol(2wild)'!G$16&gt;='1125way_RegularＸ_W()'!E$2-1,"",VLOOKUP($A42-'243way_Regular Symbol'!G$16,'576way_Regular Symbol(2wild)'!$P$3:$U$99,'1125way_RegularＸ_W()'!E$3+1,FALSE)),
'576way_Regular Symbol(2wild)'!T41)</f>
        <v>Q</v>
      </c>
      <c r="F42" s="191" t="str">
        <f>IF('576way_Regular Symbol(2wild)'!U41="",
IF($A42-'576way_Regular Symbol(2wild)'!H$16&gt;='1125way_RegularＸ_W()'!F$2-1,"",VLOOKUP($A42-'243way_Regular Symbol'!H$16,'576way_Regular Symbol(2wild)'!$P$3:$U$99,'1125way_RegularＸ_W()'!F$3+1,FALSE)),
'576way_Regular Symbol(2wild)'!U41)</f>
        <v>BN</v>
      </c>
      <c r="N42" s="363">
        <f t="shared" si="18"/>
        <v>38</v>
      </c>
      <c r="O42" s="344">
        <f>IF($A42&gt;='1125way_Regular Symbol(2wild)'!D$16,"",IF(B42="","",IF(OR(B42=$O$1,B42=$P$1,B43=$O$1,B43=$P$1,B44=$O$1,B44=$P$1),0,1)))</f>
        <v>1</v>
      </c>
      <c r="P42" s="344">
        <f>IF($A42&gt;='1125way_Regular Symbol(2wild)'!E$16,"",IF(C42="","",IF(OR(C42=$O$1,C42=$P$1,C43=$O$1,C43=$P$1,C44=$O$1,C44=$P$1),0,1)))</f>
        <v>0</v>
      </c>
      <c r="Q42" s="344">
        <f>IF($A42&gt;='1125way_Regular Symbol(2wild)'!F$16,"",IF(D42="","",IF(OR(D42=$O$1,D42=$P$1,D43=$O$1,D43=$P$1,D44=$O$1,D44=$P$1,D45=$O$1,D45=$P$1,D46=$O$1,D46=$P$1),0,1)))</f>
        <v>0</v>
      </c>
      <c r="R42" s="344">
        <f>IF($A42&gt;='1125way_Regular Symbol(2wild)'!G$16,"",IF(E42="","",IF(OR(E42=$O$1,E42=$P$1,E43=$O$1,E43=$P$1,E44=$O$1,E44=$P$1,E45=$O$1,E45=$P$1,E46=$O$1,E46=$P$1),0,1)))</f>
        <v>1</v>
      </c>
      <c r="S42" s="344">
        <f>IF($A42&gt;='1125way_Regular Symbol(2wild)'!H$16,"",IF(F42="","",IF(OR(F42=$O$1,F42=$P$1,F43=$O$1,F43=$P$1,F44=$O$1,F44=$P$1,F45=$O$1,F45=$P$1,F46=$O$1,F46=$P$1),0,1)))</f>
        <v>1</v>
      </c>
      <c r="U42" s="344">
        <f>IF($A42&gt;='1125way_Regular Symbol(2wild)'!D$16,"",IF(B42=0,"",IF(OR(B42=$U$1,B42=$V$1,B43=$U$1,B43=$V$1,B44=$U$1,B44=$V$1),0,1)))</f>
        <v>1</v>
      </c>
      <c r="V42" s="344">
        <f>IF($A42&gt;='1125way_Regular Symbol(2wild)'!E$16,"",IF(C42=0,"",IF(OR(C42=$U$1,C42=$V$1,C43=$U$1,C43=$V$1,C44=$U$1,C44=$V$1),0,1)))</f>
        <v>1</v>
      </c>
      <c r="W42" s="3">
        <f>IF($A42&gt;='1125way_Regular Symbol(2wild)'!F$16,"",IF(D42=0,"",IF(OR(D42=$U$1,D42=$V$1,D43=$U$1,D43=$V$1,D44=$U$1,D44=$V$1,D45=$U$1,D45=$V$1,D46=$U$1,D46=$V$1),0,1)))</f>
        <v>1</v>
      </c>
      <c r="X42" s="3">
        <f>IF($A42&gt;='1125way_Regular Symbol(2wild)'!G$16,"",IF(E42=0,"",IF(OR(E42=$U$1,E42=$V$1,E43=$U$1,E43=$V$1,E44=$U$1,E44=$V$1,E45=$U$1,E45=$V$1,E46=$U$1,E46=$V$1),0,1)))</f>
        <v>1</v>
      </c>
      <c r="Y42" s="3">
        <f>IF($A42&gt;='1125way_Regular Symbol(2wild)'!H$16,"",IF(F42=0,"",IF(OR(F42=$U$1,F42=$V$1,F43=$U$1,F43=$V$1,F44=$U$1,F44=$V$1,F45=$U$1,F45=$V$1,F46=$U$1,F46=$V$1),0,1)))</f>
        <v>0</v>
      </c>
      <c r="AA42" s="344">
        <f>IF($A42&gt;='1125way_Regular Symbol(2wild)'!D$16,"",IF(B42=0,"",IF(OR(B42=$AA$1,B42=$AB$1,B43=$AA$1,B43=$AB$1,B44=$AA$1,,B44=$AB$1),0,1)))</f>
        <v>1</v>
      </c>
      <c r="AB42" s="344">
        <f>IF($A42&gt;='1125way_Regular Symbol(2wild)'!E$16,"",IF(C42=0,"",IF(OR(C42=$AA$1,C42=$AB$1,C43=$AA$1,C43=$AB$1,C44=$AA$1,,C44=$AB$1),0,1)))</f>
        <v>1</v>
      </c>
      <c r="AC42" s="3">
        <f>IF($A42&gt;='1125way_Regular Symbol(2wild)'!F$16,"",IF(D42=0,"",IF(OR(D42=$AA$1,D42=$AB$1,D43=$AA$1,D43=$AB$1,D44=$AA$1,D44=$AB$1,D45=$AA$1,D45=$AB$1,D46=$AA$1,D46=$AB$1),0,1)))</f>
        <v>0</v>
      </c>
      <c r="AD42" s="3">
        <f>IF($A42&gt;='1125way_Regular Symbol(2wild)'!G$16,"",IF(E42=0,"",IF(OR(E42=$AA$1,E42=$AB$1,E43=$AA$1,E43=$AB$1,E44=$AA$1,E44=$AB$1,E45=$AA$1,E45=$AB$1,E46=$AA$1,E46=$AB$1),0,1)))</f>
        <v>1</v>
      </c>
      <c r="AE42" s="3">
        <f>IF($A42&gt;='1125way_Regular Symbol(2wild)'!H$16,"",IF(F42=0,"",IF(OR(F42=$AA$1,F42=$AB$1,F43=$AA$1,F43=$AB$1,F44=$AA$1,F44=$AB$1,F45=$AA$1,F45=$AB$1,F46=$AA$1,F46=$AB$1),0,1)))</f>
        <v>1</v>
      </c>
      <c r="AG42" s="344">
        <f>IF($A42&gt;='1125way_Regular Symbol(2wild)'!D$16,"",IF(B42=0,"",IF(OR(B42=$AG$1,B42=$AH$1,B43=$AG$1,B43=$AH$1,B44=$AG$1,B44=$AH$1),0,1)))</f>
        <v>1</v>
      </c>
      <c r="AH42" s="344">
        <f>IF($A42&gt;='1125way_Regular Symbol(2wild)'!E$16,"",IF(C42=0,"",IF(OR(C42=$AG$1,C42=$AH$1,C43=$AG$1,C43=$AH$1,C44=$AG$1,C44=$AH$1),0,1)))</f>
        <v>0</v>
      </c>
      <c r="AI42" s="3">
        <f>IF($A42&gt;='1125way_Regular Symbol(2wild)'!F$16,"",IF(D42=0,"",IF(OR(D42=$AG$1,D42=$AH$1,D43=$AG$1,D43=$AH$1,D44=$AG$1,D44=$AH$1,D45=$AG$1,D45=$AH$1,D46=$AG$1,D46=$AH$1),0,1)))</f>
        <v>1</v>
      </c>
      <c r="AJ42" s="3">
        <f>IF($A42&gt;='1125way_Regular Symbol(2wild)'!G$16,"",IF(E42=0,"",IF(OR(E42=$AG$1,E42=$AH$1,E43=$AG$1,E43=$AH$1,E44=$AG$1,E44=$AH$1,E45=$AG$1,E45=$AH$1,E46=$AG$1,E46=$AH$1),0,1)))</f>
        <v>0</v>
      </c>
      <c r="AK42" s="3">
        <f>IF($A42&gt;='1125way_Regular Symbol(2wild)'!H$16,"",IF(F42=0,"",IF(OR(F42=$AG$1,F42=$AH$1,F43=$AG$1,F43=$AH$1,F44=$AG$1,F44=$AH$1,F45=$AG$1,F45=$AH$1,F46=$AG$1,F46=$AH$1),0,1)))</f>
        <v>1</v>
      </c>
      <c r="AM42" s="344">
        <f>IF($A42&gt;='1125way_Regular Symbol(2wild)'!D$16,"",IF(B42=0,"",IF(OR(B42=$AM$1,B42=$AN$1,B43=$AM$1,B43=$AN$1,B44=$AM$1,B44=$AN$1),0,1)))</f>
        <v>1</v>
      </c>
      <c r="AN42" s="344">
        <f>IF($A42&gt;='1125way_Regular Symbol(2wild)'!E$16,"",IF(C42=0,"",IF(OR(C42=$AM$1,C42=$AN$1,C43=$AM$1,C43=$AN$1,C44=$AM$1,C44=$AN$1),0,1)))</f>
        <v>1</v>
      </c>
      <c r="AO42" s="3">
        <f>IF($A42&gt;='1125way_Regular Symbol(2wild)'!F$16,"",IF(D42=0,"",IF(OR(D42=$AM$1,D42=$AN$1,D43=$AM$1,D43=$AN$1,D44=$AM$1,D44=$AN$1,D45=$AM$1,D45=$AN$1,D46=$AM$1,D46=$AN$1),0,1)))</f>
        <v>0</v>
      </c>
      <c r="AP42" s="3">
        <f>IF($A42&gt;='1125way_Regular Symbol(2wild)'!G$16,"",IF(E42=0,"",IF(OR(E42=$AM$1,E42=$AN$1,E43=$AM$1,E43=$AN$1,E44=$AM$1,E44=$AN$1,E45=$AM$1,E45=$AN$1,E46=$AM$1,E46=$AN$1),0,1)))</f>
        <v>1</v>
      </c>
      <c r="AQ42" s="3">
        <f>IF($A42&gt;='1125way_Regular Symbol(2wild)'!H$16,"",IF(F42=0,"",IF(OR(F42=$AM$1,F42=$AN$1,F43=$AM$1,F43=$AN$1,F44=$AM$1,F44=$AN$1,F45=$AM$1,F45=$AN$1,F46=$AM$1,F46=$AN$1),0,1)))</f>
        <v>1</v>
      </c>
      <c r="AS42" s="344">
        <f>IF($A42&gt;='1125way_Regular Symbol(2wild)'!D$16,"",IF(B42=0,"",IF(OR(B42=$AM$1,B42=$AT$1,B43=$AM$1,B43=$AT$1,B44=$AM$1,B44=$AT$1),0,1)))</f>
        <v>1</v>
      </c>
      <c r="AT42" s="344">
        <f>IF($A42&gt;='1125way_Regular Symbol(2wild)'!E$16,"",IF(C42=0,"",IF(OR(C42=$AM$1,C42=$AT$1,C43=$AM$1,C43=$AT$1,C44=$AM$1,C44=$AT$1),0,1)))</f>
        <v>1</v>
      </c>
      <c r="AU42" s="3">
        <f>IF($A42&gt;='1125way_Regular Symbol(2wild)'!F$16,"",IF(D42=0,"",IF(OR(D42=$AM$1,D42=$AT$1,D43=$AM$1,D43=$AT$1,D44=$AM$1,D44=$AT$1,D45=$AM$1,D45=$AT$1,D46=$AM$1,D46=$AT$1),0,1)))</f>
        <v>1</v>
      </c>
      <c r="AV42" s="3">
        <f>IF($A42&gt;='1125way_Regular Symbol(2wild)'!G$16,"",IF(E42=0,"",IF(OR(E42=$AM$1,E42=$AT$1,E43=$AM$1,E43=$AT$1,E44=$AM$1,E44=$AT$1,E45=$AM$1,E45=$AT$1,E46=$AM$1,E46=$AT$1),0,1)))</f>
        <v>1</v>
      </c>
      <c r="AW42" s="3">
        <f>IF($A42&gt;='1125way_Regular Symbol(2wild)'!H$16,"",IF(F42=0,"",IF(OR(F42=$AM$1,F42=$AT$1,F43=$AM$1,F43=$AT$1,F44=$AM$1,F44=$AT$1,F45=$AM$1,F45=$AT$1,F46=$AM$1,F46=$AT$1),0,1)))</f>
        <v>1</v>
      </c>
      <c r="AY42" s="344">
        <f>IF($A42&gt;='1125way_Regular Symbol(2wild)'!D$16,"",IF(B42=0,"",IF(OR(B42=$AM$1,B42=$AZ$1,B43=$AM$1,B43=$AZ$1,B44=$AM$1,B44=$AZ$1),0,1)))</f>
        <v>1</v>
      </c>
      <c r="AZ42" s="344">
        <f>IF($A42&gt;='1125way_Regular Symbol(2wild)'!E$16,"",IF(C42=0,"",IF(OR(C42=$AM$1,C42=$AZ$1,C43=$AM$1,C43=$AZ$1,C44=$AM$1,C44=$AZ$1),0,1)))</f>
        <v>1</v>
      </c>
      <c r="BA42" s="3">
        <f>IF($A42&gt;='1125way_Regular Symbol(2wild)'!F$16,"",IF(D42=0,"",IF(OR(D42=$AM$1,D42=$AZ$1,D43=$AM$1,D43=$AZ$1,D44=$AM$1,D44=$AZ$1,D45=$AM$1,D45=$AZ$1,D46=$AM$1,D46=$AZ$1),0,1)))</f>
        <v>1</v>
      </c>
      <c r="BB42" s="3">
        <f>IF($A42&gt;='1125way_Regular Symbol(2wild)'!G$16,"",IF(E42=0,"",IF(OR(E42=$AM$1,E42=$AZ$1,E43=$AM$1,E43=$AZ$1,E44=$AM$1,E44=$AZ$1,E45=$AM$1,E45=$AZ$1,E46=$AM$1,E46=$AZ$1),0,1)))</f>
        <v>1</v>
      </c>
      <c r="BC42" s="3">
        <f>IF($A42&gt;='1125way_Regular Symbol(2wild)'!H$16,"",IF(F42=0,"",IF(OR(F42=$AM$1,F42=$AZ$1,F43=$AM$1,F43=$AZ$1,F44=$AM$1,F44=$AZ$1,F45=$AM$1,F45=$AZ$1,F46=$AM$1,F46=$AZ$1),0,1)))</f>
        <v>0</v>
      </c>
      <c r="BE42" s="344">
        <f>IF($A42&gt;='576way_Regular Symbol(2wild)'!D$16,"",IF(B42=0,"",IF(OR(B42=$AM$1,B42=$BF$1,B43=$AM$1,B43=$BF$1,B44=$AM$1,B44=$BF$1),0,1)))</f>
        <v>1</v>
      </c>
      <c r="BF42" s="344">
        <f>IF($A42&gt;='576way_Regular Symbol(2wild)'!E$16,"",IF(C42=0,"",IF(OR(C42=$AM$1,C42=$BF$1,C43=$AM$1,C43=$BF$1,C44=$AM$1,C44=$BF$1),0,1)))</f>
        <v>1</v>
      </c>
      <c r="BG42" s="3">
        <f>IF($A42&gt;='576way_Regular Symbol(2wild)'!F$16,"",IF(D42=0,"",IF(OR(D42=$AM$1,D42=$BF$1,D43=$AM$1,D43=$BF$1,D44=$AM$1,D44=$BF$1,D45=$AM$1,D45=$BF$1,D46=$AM$1,D46=$BF$1),0,1)))</f>
        <v>1</v>
      </c>
      <c r="BH42" s="3">
        <f>IF($A42&gt;='576way_Regular Symbol(2wild)'!G$16,"",IF(E42=0,"",IF(OR(E42=$AM$1,E42=$BF$1,E43=$AM$1,E43=$BF$1,E44=$AM$1,E44=$BF$1,E45=$AM$1,E45=$BF$1,E46=$AM$1,E46=$BF$1),0,1)))</f>
        <v>1</v>
      </c>
      <c r="BI42" s="3">
        <f>IF($A42&gt;='576way_Regular Symbol(2wild)'!H$16,"",IF(F42=0,"",IF(OR(F42=$AM$1,F42=$BF$1,F43=$AM$1,F43=$BF$1,F44=$AM$1,F44=$BF$1,F45=$AM$1,F45=$BF$1,F46=$AM$1,F46=$BF$1),0,1)))</f>
        <v>1</v>
      </c>
      <c r="BK42" s="344">
        <f>IF($A42&gt;='576way_Regular Symbol(2wild)'!D$16,"",IF(B42=0,"",IF(OR(B42=$AM$1,B42=$BL$1,B43=$AM$1,B43=$BL$1,B44=$AM$1,B44=$BL$1),0,1)))</f>
        <v>1</v>
      </c>
      <c r="BL42" s="344">
        <f>IF($A42&gt;='576way_Regular Symbol(2wild)'!E$16,"",IF(C42=0,"",IF(OR(C42=$AM$1,C42=$BL$1,C43=$AM$1,C43=$BL$1,C44=$AM$1,C44=$BL$1),0,1)))</f>
        <v>1</v>
      </c>
      <c r="BM42" s="3">
        <f>IF($A42&gt;='576way_Regular Symbol(2wild)'!F$16,"",IF(D42=0,"",IF(OR(D42=$AM$1,D42=$BL$1,D43=$AM$1,D43=$BL$1,D44=$AM$1,D44=$BL$1,D45=$AM$1,D45=$BL$1),0,1)))</f>
        <v>1</v>
      </c>
      <c r="BN42" s="3">
        <f>IF($A42&gt;='576way_Regular Symbol(2wild)'!G$16,"",IF(E42=0,"",IF(OR(E42=$AM$1,E42=$BL$1,E43=$AM$1,E43=$BL$1,E44=$AM$1,E44=$BL$1,E45=$AM$1,E45=$BL$1),0,1)))</f>
        <v>1</v>
      </c>
      <c r="BO42" s="3">
        <f>IF($A42&gt;='576way_Regular Symbol(2wild)'!H$16,"",IF(F42=0,"",IF(OR(F42=$AM$1,F42=$BL$1,F43=$AM$1,F43=$BL$1,F44=$AM$1,F44=$BL$1,F45=$AM$1,F45=$BL$1),0,1)))</f>
        <v>1</v>
      </c>
      <c r="BQ42" s="3">
        <f>IF($A42&gt;='1125way_Regular Symbol(2wild)'!D$16,"",IF(B42=0,"",IF(OR(B42=$BQ$1,B42=$BR$1,B43=$BQ$1,B43=$BR$1,B44=$BQ$1,B44=$BR$1),0,1)))</f>
        <v>0</v>
      </c>
      <c r="BR42" s="3">
        <f>IF($A42&gt;='1125way_Regular Symbol(2wild)'!E$16,"",IF(C42=0,"",IF(OR(C42=$BQ$1,C42=$BR$1,C43=$BQ$1,C43=$BR$1,C44=$BQ$1,C44=$BR$1),0,1)))</f>
        <v>1</v>
      </c>
      <c r="BS42" s="3">
        <f>IF($A42&gt;='1125way_Regular Symbol(2wild)'!F$16,"",IF(D42=0,"",IF(OR(D42=$BQ$1,D42=$BR$1,D43=$BQ$1,D43=$BR$1,D44=$BQ$1,D44=$BR$1,D45=$BQ$1,D45=$BR$1,D46=$BQ$1,D46=$BR$1),0,1)))</f>
        <v>0</v>
      </c>
      <c r="BT42" s="3">
        <f>IF($A42&gt;='1125way_Regular Symbol(2wild)'!G$16,"",IF(E42=0,"",IF(OR(E42=$BQ$1,E42=$BR$1,E43=$BQ$1,E43=$BR$1,E44=$BQ$1,E44=$BR$1,E45=$BQ$1,E45=$BR$1,E46=$BQ$1,E46=$BR$1),0,1)))</f>
        <v>0</v>
      </c>
      <c r="BU42" s="3">
        <f>IF($A42&gt;='1125way_Regular Symbol(2wild)'!H$16,"",IF(F42=0,"",IF(OR(F42=$BQ$1,F42=$BR$1,F43=$BQ$1,F43=$BR$1,F44=$BQ$1,F44=$BR$1,F45=$BQ$1,F45=$BR$1,F46=$BQ$1,F46=$BR$1),0,1)))</f>
        <v>0</v>
      </c>
      <c r="BW42" s="3">
        <f>IF($A42&gt;='1125way_Regular Symbol(2wild)'!D$16,"",IF(B42=0,"",IF(OR(B42=$BW$1,B43=$BW$1,B44=$BW$1,B42=$BX$1,B43=$BX$1,B44=$BX$1),0,1)))</f>
        <v>1</v>
      </c>
      <c r="BX42" s="3">
        <f>IF($A42&gt;='1125way_Regular Symbol(2wild)'!E$16,"",IF(C42=0,"",IF(OR(C42=$BW$1,C43=$BW$1,C44=$BW$1,C42=$BX$1,C43=$BX$1,C44=$BX$1),0,1)))</f>
        <v>1</v>
      </c>
      <c r="BY42" s="3">
        <f>IF($A42&gt;='1125way_Regular Symbol(2wild)'!F$16,"",IF(D42=0,"",IF(OR(D42=$BW$1,D43=$BW$1,D44=$BW$1,D42=$BX$1,D43=$BX$1,D44=$BX$1,D45=$BW$1,D45=$BX$1,D46=$BW$1,D46=$BX$1),0,1)))</f>
        <v>1</v>
      </c>
      <c r="BZ42" s="3">
        <f>IF($A42&gt;='1125way_Regular Symbol(2wild)'!G$16,"",IF(E42=0,"",IF(OR(E42=$BW$1,E43=$BW$1,E44=$BW$1,E42=$BX$1,E43=$BX$1,E44=$BX$1,E45=$BW$1,E45=$BX$1,E46=$BW$1,E46=$BX$1),0,1)))</f>
        <v>0</v>
      </c>
      <c r="CA42" s="3">
        <f>IF($A42&gt;='1125way_Regular Symbol(2wild)'!H$16,"",IF(F42=0,"",IF(OR(F42=$BW$1,F43=$BW$1,F44=$BW$1,F42=$BX$1,F43=$BX$1,F44=$BX$1,F45=$BW$1,F45=$BX$1,F46=$BW$1,F46=$BX$1),0,1)))</f>
        <v>1</v>
      </c>
      <c r="CC42" s="3">
        <f>IF($A42&gt;='1125way_Regular Symbol(2wild)'!D$16,"",IF(B42=0,"",IF(OR(B42=$BW$1,B43=$BW$1,B44=$BW$1,B42=$CD$1,B43=$CD$1,B44=$CD$1),0,1)))</f>
        <v>0</v>
      </c>
      <c r="CD42" s="3">
        <f>IF($A42&gt;='1125way_Regular Symbol(2wild)'!E$16,"",IF(C42=0,"",IF(OR(C42=$BW$1,C43=$BW$1,C44=$BW$1,C42=$CD$1,C43=$CD$1,C44=$CD$1),0,1)))</f>
        <v>1</v>
      </c>
      <c r="CE42" s="3">
        <f>IF($A42&gt;='1125way_Regular Symbol(2wild)'!F$16,"",IF(D42=0,"",IF(OR(D42=$BW$1,D43=$BW$1,D44=$BW$1,D42=$CD$1,D43=$CD$1,D44=$CD$1,D45=$BW$1,D45=$CD$1,D46=$BW$1,D46=$CD$1),0,1)))</f>
        <v>1</v>
      </c>
      <c r="CF42" s="3">
        <f>IF($A42&gt;='1125way_Regular Symbol(2wild)'!G$16,"",IF(E42=0,"",IF(OR(E42=$BW$1,E43=$BW$1,E44=$BW$1,E42=$CD$1,E43=$CD$1,E44=$CD$1,E45=$BW$1,E45=$CD$1,E46=$BW$1,E46=$CD$1),0,1)))</f>
        <v>0</v>
      </c>
      <c r="CG42" s="3">
        <f>IF($A42&gt;='1125way_Regular Symbol(2wild)'!H$16,"",IF(F42=0,"",IF(OR(F42=$BW$1,F43=$BW$1,F44=$BW$1,F42=$CD$1,F43=$CD$1,F44=$CD$1,F45=$BW$1,F45=$CD$1,F46=$BW$1,F46=$CD$1),0,1)))</f>
        <v>1</v>
      </c>
      <c r="CI42" s="3">
        <f>IF($A42&gt;='1125way_Regular Symbol(2wild)'!D$16,"",IF(B42=0,"",IF(OR(B42=$BW$1,B43=$BW$1,B44=$BW$1,B42=$CJ$1,B43=$CJ$1,B44=$CJ$1),0,1)))</f>
        <v>1</v>
      </c>
      <c r="CJ42" s="3">
        <f>IF($A42&gt;='1125way_Regular Symbol(2wild)'!E$16,"",IF(C42=0,"",IF(OR(C42=$BW$1,C43=$BW$1,C44=$BW$1,C42=$CJ$1,C43=$CJ$1,C44=$CJ$1),0,1)))</f>
        <v>0</v>
      </c>
      <c r="CK42" s="3">
        <f>IF($A42&gt;='1125way_Regular Symbol(2wild)'!F$16,"",IF(D42=0,"",IF(OR(D42=$BW$1,D43=$BW$1,D44=$BW$1,D42=$CJ$1,D43=$CJ$1,D44=$CJ$1,D45=$BW$1,D45=$CJ$1,D46=$BW$1,D46=$CJ$1),0,1)))</f>
        <v>0</v>
      </c>
      <c r="CL42" s="3">
        <f>IF($A42&gt;='1125way_Regular Symbol(2wild)'!G$16,"",IF(E42=0,"",IF(OR(E42=$BW$1,E43=$BW$1,E44=$BW$1,E42=$CJ$1,E43=$CJ$1,E44=$CJ$1,E45=$BW$1,E45=$CJ$1,E46=$BW$1,E46=$CJ$1),0,1)))</f>
        <v>1</v>
      </c>
      <c r="CM42" s="3">
        <f>IF($A42&gt;='1125way_Regular Symbol(2wild)'!H$16,"",IF(F42=0,"",IF(OR(F42=$BW$1,F43=$BW$1,F44=$BW$1,F42=$CJ$1,F43=$CJ$1,F44=$CJ$1,F45=$BW$1,F45=$CJ$1,F46=$BW$1,F46=$CJ$1),0,1)))</f>
        <v>0</v>
      </c>
      <c r="CO42" s="3">
        <f>IF($A42&gt;='1125way_Regular Symbol(2wild)'!D$16,"",IF(B42=0,"",IF(OR(B42=$BW$1,B43=$BW$1,B44=$BW$1,B42=$CP$1,B43=$CP$1,B44=$CP$1),0,1)))</f>
        <v>1</v>
      </c>
      <c r="CP42" s="3">
        <f>IF($A42&gt;='1125way_Regular Symbol(2wild)'!E$16,"",IF(C42=0,"",IF(OR(C42=$BW$1,C43=$BW$1,C44=$BW$1,C42=$CP$1,C43=$CP$1,C44=$CP$1),0,1)))</f>
        <v>1</v>
      </c>
      <c r="CQ42" s="3">
        <f>IF($A42&gt;='1125way_Regular Symbol(2wild)'!F$16,"",IF(D42=0,"",IF(OR(D42=$BW$1,D43=$BW$1,D44=$BW$1,D42=$CP$1,D43=$CP$1,D44=$CP$1,D45=$BW$1,D45=$CP$1,D46=$BW$1,D46=$CP$1),0,1)))</f>
        <v>1</v>
      </c>
      <c r="CR42" s="3">
        <f>IF($A42&gt;='1125way_Regular Symbol(2wild)'!G$16,"",IF(E42=0,"",IF(OR(E42=$BW$1,E43=$BW$1,E44=$BW$1,E42=$CP$1,E43=$CP$1,E44=$CP$1,E45=$BW$1,E45=$CP$1,E46=$BW$1,E46=$CP$1),0,1)))</f>
        <v>1</v>
      </c>
      <c r="CS42" s="3">
        <f>IF($A42&gt;='1125way_Regular Symbol(2wild)'!H$16,"",IF(F42=0,"",IF(OR(F42=$BW$1,F43=$BW$1,F44=$BW$1,F42=$CP$1,F43=$CP$1,F44=$CP$1,F45=$BW$1,F45=$CP$1,F46=$BW$1,F46=$CP$1),0,1)))</f>
        <v>0</v>
      </c>
      <c r="CU42" s="3">
        <f>IF($A42&gt;='1125way_Regular Symbol(2wild)'!D$16,"",IF(B42=0,"",IF(OR(B42=$BW$1,B43=$BW$1,B44=$BW$1,B42=$CV$1,B43=$CV$1,B44=$CV$1),0,1)))</f>
        <v>1</v>
      </c>
      <c r="CV42" s="3">
        <f>IF($A42&gt;='1125way_Regular Symbol(2wild)'!E$16,"",IF(C42=0,"",IF(OR(C42=$BW$1,C43=$BW$1,C44=$BW$1,C42=$CV$1,C43=$CV$1,C44=$CV$1),0,1)))</f>
        <v>1</v>
      </c>
      <c r="CW42" s="3">
        <f>IF($A42&gt;='1125way_Regular Symbol(2wild)'!F$16,"",IF(D42=0,"",IF(OR(D42=$BW$1,D43=$BW$1,D44=$BW$1,D42=$CV$1,D43=$CV$1,D44=$CV$1,D45=$BW$1,D45=$CV$1,D46=$BW$1,D46=$CV$1),0,1)))</f>
        <v>1</v>
      </c>
      <c r="CX42" s="3">
        <f>IF($A42&gt;='1125way_Regular Symbol(2wild)'!G$16,"",IF(E42=0,"",IF(OR(E42=$BW$1,E43=$BW$1,E44=$BW$1,E42=$CV$1,E43=$CV$1,E44=$CV$1,E45=$BW$1,E45=$CV$1,E46=$BW$1,E46=$CV$1),0,1)))</f>
        <v>1</v>
      </c>
      <c r="CY42" s="3">
        <f>IF($A42&gt;='1125way_Regular Symbol(2wild)'!H$16,"",IF(F42=0,"",IF(OR(F42=$BW$1,F43=$BW$1,F44=$BW$1,F42=$CV$1,F43=$CV$1,F44=$CV$1,F45=$BW$1,F45=$CV$1,F46=$BW$1,F46=$CV$1),0,1)))</f>
        <v>1</v>
      </c>
    </row>
    <row r="43" spans="1:103">
      <c r="A43" s="337">
        <f>IF('243way_Regular Symbol'!L42="","",'243way_Regular Symbol'!L42)</f>
        <v>39</v>
      </c>
      <c r="B43" s="191" t="str">
        <f>IF('576way_Regular Symbol(2wild)'!Q42="",
IF($A43-'576way_Regular Symbol(2wild)'!D$16&gt;='1125way_RegularＸ_W()'!B$2-1,"",VLOOKUP($A43-'243way_Regular Symbol'!D$16,'576way_Regular Symbol(2wild)'!$P$3:$U$99,'1125way_RegularＸ_W()'!B$3+1,FALSE)),
'576way_Regular Symbol(2wild)'!Q42)</f>
        <v>Q</v>
      </c>
      <c r="C43" s="191" t="str">
        <f>IF('576way_Regular Symbol(2wild)'!R42="",
IF($A43-'576way_Regular Symbol(2wild)'!E$16&gt;='1125way_RegularＸ_W()'!C$2-1,"",VLOOKUP($A43-'243way_Regular Symbol'!E$16,'576way_Regular Symbol(2wild)'!$P$3:$U$99,'1125way_RegularＸ_W()'!C$3+1,FALSE)),
'576way_Regular Symbol(2wild)'!R42)</f>
        <v>M1</v>
      </c>
      <c r="D43" s="191" t="str">
        <f>IF('576way_Regular Symbol(2wild)'!S42="",
IF($A43-'576way_Regular Symbol(2wild)'!F$16&gt;='1125way_RegularＸ_W()'!D$2-1,"",VLOOKUP($A43-'243way_Regular Symbol'!F$16,'576way_Regular Symbol(2wild)'!$P$3:$U$99,'1125way_RegularＸ_W()'!D$3+1,FALSE)),
'576way_Regular Symbol(2wild)'!S42)</f>
        <v>J</v>
      </c>
      <c r="E43" s="191" t="str">
        <f>IF('576way_Regular Symbol(2wild)'!T42="",
IF($A43-'576way_Regular Symbol(2wild)'!G$16&gt;='1125way_RegularＸ_W()'!E$2-1,"",VLOOKUP($A43-'243way_Regular Symbol'!G$16,'576way_Regular Symbol(2wild)'!$P$3:$U$99,'1125way_RegularＸ_W()'!E$3+1,FALSE)),
'576way_Regular Symbol(2wild)'!T42)</f>
        <v>M4</v>
      </c>
      <c r="F43" s="191" t="str">
        <f>IF('576way_Regular Symbol(2wild)'!U42="",
IF($A43-'576way_Regular Symbol(2wild)'!H$16&gt;='1125way_RegularＸ_W()'!F$2-1,"",VLOOKUP($A43-'243way_Regular Symbol'!H$16,'576way_Regular Symbol(2wild)'!$P$3:$U$99,'1125way_RegularＸ_W()'!F$3+1,FALSE)),
'576way_Regular Symbol(2wild)'!U42)</f>
        <v>TE</v>
      </c>
      <c r="N43" s="363">
        <f t="shared" si="18"/>
        <v>39</v>
      </c>
      <c r="O43" s="344">
        <f>IF($A43&gt;='1125way_Regular Symbol(2wild)'!D$16,"",IF(B43="","",IF(OR(B43=$O$1,B43=$P$1,B44=$O$1,B44=$P$1,B45=$O$1,B45=$P$1),0,1)))</f>
        <v>1</v>
      </c>
      <c r="P43" s="344">
        <f>IF($A43&gt;='1125way_Regular Symbol(2wild)'!E$16,"",IF(C43="","",IF(OR(C43=$O$1,C43=$P$1,C44=$O$1,C44=$P$1,C45=$O$1,C45=$P$1),0,1)))</f>
        <v>0</v>
      </c>
      <c r="Q43" s="344">
        <f>IF($A43&gt;='1125way_Regular Symbol(2wild)'!F$16,"",IF(D43="","",IF(OR(D43=$O$1,D43=$P$1,D44=$O$1,D44=$P$1,D45=$O$1,D45=$P$1,D46=$O$1,D46=$P$1,D47=$O$1,D47=$P$1),0,1)))</f>
        <v>0</v>
      </c>
      <c r="R43" s="344">
        <f>IF($A43&gt;='1125way_Regular Symbol(2wild)'!G$16,"",IF(E43="","",IF(OR(E43=$O$1,E43=$P$1,E44=$O$1,E44=$P$1,E45=$O$1,E45=$P$1,E46=$O$1,E46=$P$1,E47=$O$1,E47=$P$1),0,1)))</f>
        <v>1</v>
      </c>
      <c r="S43" s="344">
        <f>IF($A43&gt;='1125way_Regular Symbol(2wild)'!H$16,"",IF(F43="","",IF(OR(F43=$O$1,F43=$P$1,F44=$O$1,F44=$P$1,F45=$O$1,F45=$P$1,F46=$O$1,F46=$P$1,F47=$O$1,F47=$P$1),0,1)))</f>
        <v>1</v>
      </c>
      <c r="U43" s="344">
        <f>IF($A43&gt;='1125way_Regular Symbol(2wild)'!D$16,"",IF(B43=0,"",IF(OR(B43=$U$1,B43=$V$1,B44=$U$1,B44=$V$1,B45=$U$1,B45=$V$1),0,1)))</f>
        <v>1</v>
      </c>
      <c r="V43" s="344">
        <f>IF($A43&gt;='1125way_Regular Symbol(2wild)'!E$16,"",IF(C43=0,"",IF(OR(C43=$U$1,C43=$V$1,C44=$U$1,C44=$V$1,C45=$U$1,C45=$V$1),0,1)))</f>
        <v>1</v>
      </c>
      <c r="W43" s="3">
        <f>IF($A43&gt;='1125way_Regular Symbol(2wild)'!F$16,"",IF(D43=0,"",IF(OR(D43=$U$1,D43=$V$1,D44=$U$1,D44=$V$1,D45=$U$1,D45=$V$1,D46=$U$1,D46=$V$1,D47=$U$1,D47=$V$1),0,1)))</f>
        <v>1</v>
      </c>
      <c r="X43" s="3">
        <f>IF($A43&gt;='1125way_Regular Symbol(2wild)'!G$16,"",IF(E43=0,"",IF(OR(E43=$U$1,E43=$V$1,E44=$U$1,E44=$V$1,E45=$U$1,E45=$V$1,E46=$U$1,E46=$V$1,E47=$U$1,E47=$V$1),0,1)))</f>
        <v>1</v>
      </c>
      <c r="Y43" s="3">
        <f>IF($A43&gt;='1125way_Regular Symbol(2wild)'!H$16,"",IF(F43=0,"",IF(OR(F43=$U$1,F43=$V$1,F44=$U$1,F44=$V$1,F45=$U$1,F45=$V$1,F46=$U$1,F46=$V$1,F47=$U$1,F47=$V$1),0,1)))</f>
        <v>0</v>
      </c>
      <c r="AA43" s="344">
        <f>IF($A43&gt;='1125way_Regular Symbol(2wild)'!D$16,"",IF(B43=0,"",IF(OR(B43=$AA$1,B43=$AB$1,B44=$AA$1,B44=$AB$1,B45=$AA$1,,B45=$AB$1),0,1)))</f>
        <v>1</v>
      </c>
      <c r="AB43" s="344">
        <f>IF($A43&gt;='1125way_Regular Symbol(2wild)'!E$16,"",IF(C43=0,"",IF(OR(C43=$AA$1,C43=$AB$1,C44=$AA$1,C44=$AB$1,C45=$AA$1,,C45=$AB$1),0,1)))</f>
        <v>1</v>
      </c>
      <c r="AC43" s="3">
        <f>IF($A43&gt;='1125way_Regular Symbol(2wild)'!F$16,"",IF(D43=0,"",IF(OR(D43=$AA$1,D43=$AB$1,D44=$AA$1,D44=$AB$1,D45=$AA$1,D45=$AB$1,D46=$AA$1,D46=$AB$1,D47=$AA$1,D47=$AB$1),0,1)))</f>
        <v>0</v>
      </c>
      <c r="AD43" s="3">
        <f>IF($A43&gt;='1125way_Regular Symbol(2wild)'!G$16,"",IF(E43=0,"",IF(OR(E43=$AA$1,E43=$AB$1,E44=$AA$1,E44=$AB$1,E45=$AA$1,E45=$AB$1,E46=$AA$1,E46=$AB$1,E47=$AA$1,E47=$AB$1),0,1)))</f>
        <v>1</v>
      </c>
      <c r="AE43" s="3">
        <f>IF($A43&gt;='1125way_Regular Symbol(2wild)'!H$16,"",IF(F43=0,"",IF(OR(F43=$AA$1,F43=$AB$1,F44=$AA$1,F44=$AB$1,F45=$AA$1,F45=$AB$1,F46=$AA$1,F46=$AB$1,F47=$AA$1,F47=$AB$1),0,1)))</f>
        <v>1</v>
      </c>
      <c r="AG43" s="344">
        <f>IF($A43&gt;='1125way_Regular Symbol(2wild)'!D$16,"",IF(B43=0,"",IF(OR(B43=$AG$1,B43=$AH$1,B44=$AG$1,B44=$AH$1,B45=$AG$1,B45=$AH$1),0,1)))</f>
        <v>0</v>
      </c>
      <c r="AH43" s="344">
        <f>IF($A43&gt;='1125way_Regular Symbol(2wild)'!E$16,"",IF(C43=0,"",IF(OR(C43=$AG$1,C43=$AH$1,C44=$AG$1,C44=$AH$1,C45=$AG$1,C45=$AH$1),0,1)))</f>
        <v>1</v>
      </c>
      <c r="AI43" s="3">
        <f>IF($A43&gt;='1125way_Regular Symbol(2wild)'!F$16,"",IF(D43=0,"",IF(OR(D43=$AG$1,D43=$AH$1,D44=$AG$1,D44=$AH$1,D45=$AG$1,D45=$AH$1,D46=$AG$1,D46=$AH$1,D47=$AG$1,D47=$AH$1),0,1)))</f>
        <v>1</v>
      </c>
      <c r="AJ43" s="3">
        <f>IF($A43&gt;='1125way_Regular Symbol(2wild)'!G$16,"",IF(E43=0,"",IF(OR(E43=$AG$1,E43=$AH$1,E44=$AG$1,E44=$AH$1,E45=$AG$1,E45=$AH$1,E46=$AG$1,E46=$AH$1,E47=$AG$1,E47=$AH$1),0,1)))</f>
        <v>0</v>
      </c>
      <c r="AK43" s="3">
        <f>IF($A43&gt;='1125way_Regular Symbol(2wild)'!H$16,"",IF(F43=0,"",IF(OR(F43=$AG$1,F43=$AH$1,F44=$AG$1,F44=$AH$1,F45=$AG$1,F45=$AH$1,F46=$AG$1,F46=$AH$1,F47=$AG$1,F47=$AH$1),0,1)))</f>
        <v>1</v>
      </c>
      <c r="AM43" s="344">
        <f>IF($A43&gt;='1125way_Regular Symbol(2wild)'!D$16,"",IF(B43=0,"",IF(OR(B43=$AM$1,B43=$AN$1,B44=$AM$1,B44=$AN$1,B45=$AM$1,B45=$AN$1),0,1)))</f>
        <v>1</v>
      </c>
      <c r="AN43" s="344">
        <f>IF($A43&gt;='1125way_Regular Symbol(2wild)'!E$16,"",IF(C43=0,"",IF(OR(C43=$AM$1,C43=$AN$1,C44=$AM$1,C44=$AN$1,C45=$AM$1,C45=$AN$1),0,1)))</f>
        <v>1</v>
      </c>
      <c r="AO43" s="3">
        <f>IF($A43&gt;='1125way_Regular Symbol(2wild)'!F$16,"",IF(D43=0,"",IF(OR(D43=$AM$1,D43=$AN$1,D44=$AM$1,D44=$AN$1,D45=$AM$1,D45=$AN$1,D46=$AM$1,D46=$AN$1,D47=$AM$1,D47=$AN$1),0,1)))</f>
        <v>0</v>
      </c>
      <c r="AP43" s="3">
        <f>IF($A43&gt;='1125way_Regular Symbol(2wild)'!G$16,"",IF(E43=0,"",IF(OR(E43=$AM$1,E43=$AN$1,E44=$AM$1,E44=$AN$1,E45=$AM$1,E45=$AN$1,E46=$AM$1,E46=$AN$1,E47=$AM$1,E47=$AN$1),0,1)))</f>
        <v>1</v>
      </c>
      <c r="AQ43" s="3">
        <f>IF($A43&gt;='1125way_Regular Symbol(2wild)'!H$16,"",IF(F43=0,"",IF(OR(F43=$AM$1,F43=$AN$1,F44=$AM$1,F44=$AN$1,F45=$AM$1,F45=$AN$1,F46=$AM$1,F46=$AN$1,F47=$AM$1,F47=$AN$1),0,1)))</f>
        <v>1</v>
      </c>
      <c r="AS43" s="344">
        <f>IF($A43&gt;='1125way_Regular Symbol(2wild)'!D$16,"",IF(B43=0,"",IF(OR(B43=$AM$1,B43=$AT$1,B44=$AM$1,B44=$AT$1,B45=$AM$1,B45=$AT$1),0,1)))</f>
        <v>1</v>
      </c>
      <c r="AT43" s="344">
        <f>IF($A43&gt;='1125way_Regular Symbol(2wild)'!E$16,"",IF(C43=0,"",IF(OR(C43=$AM$1,C43=$AT$1,C44=$AM$1,C44=$AT$1,C45=$AM$1,C45=$AT$1),0,1)))</f>
        <v>1</v>
      </c>
      <c r="AU43" s="3">
        <f>IF($A43&gt;='1125way_Regular Symbol(2wild)'!F$16,"",IF(D43=0,"",IF(OR(D43=$AM$1,D43=$AT$1,D44=$AM$1,D44=$AT$1,D45=$AM$1,D45=$AT$1,D46=$AM$1,D46=$AT$1,D47=$AM$1,D47=$AT$1),0,1)))</f>
        <v>1</v>
      </c>
      <c r="AV43" s="3">
        <f>IF($A43&gt;='1125way_Regular Symbol(2wild)'!G$16,"",IF(E43=0,"",IF(OR(E43=$AM$1,E43=$AT$1,E44=$AM$1,E44=$AT$1,E45=$AM$1,E45=$AT$1,E46=$AM$1,E46=$AT$1,E47=$AM$1,E47=$AT$1),0,1)))</f>
        <v>1</v>
      </c>
      <c r="AW43" s="3">
        <f>IF($A43&gt;='1125way_Regular Symbol(2wild)'!H$16,"",IF(F43=0,"",IF(OR(F43=$AM$1,F43=$AT$1,F44=$AM$1,F44=$AT$1,F45=$AM$1,F45=$AT$1,F46=$AM$1,F46=$AT$1,F47=$AM$1,F47=$AT$1),0,1)))</f>
        <v>1</v>
      </c>
      <c r="AY43" s="344">
        <f>IF($A43&gt;='1125way_Regular Symbol(2wild)'!D$16,"",IF(B43=0,"",IF(OR(B43=$AM$1,B43=$AZ$1,B44=$AM$1,B44=$AZ$1,B45=$AM$1,B45=$AZ$1),0,1)))</f>
        <v>1</v>
      </c>
      <c r="AZ43" s="344">
        <f>IF($A43&gt;='1125way_Regular Symbol(2wild)'!E$16,"",IF(C43=0,"",IF(OR(C43=$AM$1,C43=$AZ$1,C44=$AM$1,C44=$AZ$1,C45=$AM$1,C45=$AZ$1),0,1)))</f>
        <v>1</v>
      </c>
      <c r="BA43" s="3">
        <f>IF($A43&gt;='1125way_Regular Symbol(2wild)'!F$16,"",IF(D43=0,"",IF(OR(D43=$AM$1,D43=$AZ$1,D44=$AM$1,D44=$AZ$1,D45=$AM$1,D45=$AZ$1,D46=$AM$1,D46=$AZ$1,D47=$AM$1,D47=$AZ$1),0,1)))</f>
        <v>1</v>
      </c>
      <c r="BB43" s="3">
        <f>IF($A43&gt;='1125way_Regular Symbol(2wild)'!G$16,"",IF(E43=0,"",IF(OR(E43=$AM$1,E43=$AZ$1,E44=$AM$1,E44=$AZ$1,E45=$AM$1,E45=$AZ$1,E46=$AM$1,E46=$AZ$1,E47=$AM$1,E47=$AZ$1),0,1)))</f>
        <v>1</v>
      </c>
      <c r="BC43" s="3">
        <f>IF($A43&gt;='1125way_Regular Symbol(2wild)'!H$16,"",IF(F43=0,"",IF(OR(F43=$AM$1,F43=$AZ$1,F44=$AM$1,F44=$AZ$1,F45=$AM$1,F45=$AZ$1,F46=$AM$1,F46=$AZ$1,F47=$AM$1,F47=$AZ$1),0,1)))</f>
        <v>1</v>
      </c>
      <c r="BE43" s="344">
        <f>IF($A43&gt;='576way_Regular Symbol(2wild)'!D$16,"",IF(B43=0,"",IF(OR(B43=$AM$1,B43=$BF$1,B44=$AM$1,B44=$BF$1,B45=$AM$1,B45=$BF$1),0,1)))</f>
        <v>1</v>
      </c>
      <c r="BF43" s="344">
        <f>IF($A43&gt;='576way_Regular Symbol(2wild)'!E$16,"",IF(C43=0,"",IF(OR(C43=$AM$1,C43=$BF$1,C44=$AM$1,C44=$BF$1,C45=$AM$1,C45=$BF$1),0,1)))</f>
        <v>1</v>
      </c>
      <c r="BG43" s="3">
        <f>IF($A43&gt;='576way_Regular Symbol(2wild)'!F$16,"",IF(D43=0,"",IF(OR(D43=$AM$1,D43=$BF$1,D44=$AM$1,D44=$BF$1,D45=$AM$1,D45=$BF$1,D46=$AM$1,D46=$BF$1,D47=$AM$1,D47=$BF$1),0,1)))</f>
        <v>1</v>
      </c>
      <c r="BH43" s="3">
        <f>IF($A43&gt;='576way_Regular Symbol(2wild)'!G$16,"",IF(E43=0,"",IF(OR(E43=$AM$1,E43=$BF$1,E44=$AM$1,E44=$BF$1,E45=$AM$1,E45=$BF$1,E46=$AM$1,E46=$BF$1,E47=$AM$1,E47=$BF$1),0,1)))</f>
        <v>1</v>
      </c>
      <c r="BI43" s="3">
        <f>IF($A43&gt;='576way_Regular Symbol(2wild)'!H$16,"",IF(F43=0,"",IF(OR(F43=$AM$1,F43=$BF$1,F44=$AM$1,F44=$BF$1,F45=$AM$1,F45=$BF$1,F46=$AM$1,F46=$BF$1,F47=$AM$1,F47=$BF$1),0,1)))</f>
        <v>1</v>
      </c>
      <c r="BK43" s="344">
        <f>IF($A43&gt;='576way_Regular Symbol(2wild)'!D$16,"",IF(B43=0,"",IF(OR(B43=$AM$1,B43=$BL$1,B44=$AM$1,B44=$BL$1,B45=$AM$1,B45=$BL$1),0,1)))</f>
        <v>1</v>
      </c>
      <c r="BL43" s="344">
        <f>IF($A43&gt;='576way_Regular Symbol(2wild)'!E$16,"",IF(C43=0,"",IF(OR(C43=$AM$1,C43=$BL$1,C44=$AM$1,C44=$BL$1,C45=$AM$1,C45=$BL$1),0,1)))</f>
        <v>1</v>
      </c>
      <c r="BM43" s="3">
        <f>IF($A43&gt;='576way_Regular Symbol(2wild)'!F$16,"",IF(D43=0,"",IF(OR(D43=$AM$1,D43=$BL$1,D44=$AM$1,D44=$BL$1,D45=$AM$1,D45=$BL$1,D46=$AM$1,D46=$BL$1),0,1)))</f>
        <v>1</v>
      </c>
      <c r="BN43" s="3">
        <f>IF($A43&gt;='576way_Regular Symbol(2wild)'!G$16,"",IF(E43=0,"",IF(OR(E43=$AM$1,E43=$BL$1,E44=$AM$1,E44=$BL$1,E45=$AM$1,E45=$BL$1,E46=$AM$1,E46=$BL$1),0,1)))</f>
        <v>1</v>
      </c>
      <c r="BO43" s="3">
        <f>IF($A43&gt;='576way_Regular Symbol(2wild)'!H$16,"",IF(F43=0,"",IF(OR(F43=$AM$1,F43=$BL$1,F44=$AM$1,F44=$BL$1,F45=$AM$1,F45=$BL$1,F46=$AM$1,F46=$BL$1),0,1)))</f>
        <v>1</v>
      </c>
      <c r="BQ43" s="3">
        <f>IF($A43&gt;='1125way_Regular Symbol(2wild)'!D$16,"",IF(B43=0,"",IF(OR(B43=$BQ$1,B43=$BR$1,B44=$BQ$1,B44=$BR$1,B45=$BQ$1,B45=$BR$1),0,1)))</f>
        <v>0</v>
      </c>
      <c r="BR43" s="3">
        <f>IF($A43&gt;='1125way_Regular Symbol(2wild)'!E$16,"",IF(C43=0,"",IF(OR(C43=$BQ$1,C43=$BR$1,C44=$BQ$1,C44=$BR$1,C45=$BQ$1,C45=$BR$1),0,1)))</f>
        <v>1</v>
      </c>
      <c r="BS43" s="3">
        <f>IF($A43&gt;='1125way_Regular Symbol(2wild)'!F$16,"",IF(D43=0,"",IF(OR(D43=$BQ$1,D43=$BR$1,D44=$BQ$1,D44=$BR$1,D45=$BQ$1,D45=$BR$1,D46=$BQ$1,D46=$BR$1,D47=$BQ$1,D47=$BR$1),0,1)))</f>
        <v>0</v>
      </c>
      <c r="BT43" s="3">
        <f>IF($A43&gt;='1125way_Regular Symbol(2wild)'!G$16,"",IF(E43=0,"",IF(OR(E43=$BQ$1,E43=$BR$1,E44=$BQ$1,E44=$BR$1,E45=$BQ$1,E45=$BR$1,E46=$BQ$1,E46=$BR$1,E47=$BQ$1,E47=$BR$1),0,1)))</f>
        <v>0</v>
      </c>
      <c r="BU43" s="3">
        <f>IF($A43&gt;='1125way_Regular Symbol(2wild)'!H$16,"",IF(F43=0,"",IF(OR(F43=$BQ$1,F43=$BR$1,F44=$BQ$1,F44=$BR$1,F45=$BQ$1,F45=$BR$1,F46=$BQ$1,F46=$BR$1,F47=$BQ$1,F47=$BR$1),0,1)))</f>
        <v>0</v>
      </c>
      <c r="BW43" s="3">
        <f>IF($A43&gt;='1125way_Regular Symbol(2wild)'!D$16,"",IF(B43=0,"",IF(OR(B43=$BW$1,B44=$BW$1,B45=$BW$1,B43=$BX$1,B44=$BX$1,B45=$BX$1),0,1)))</f>
        <v>1</v>
      </c>
      <c r="BX43" s="3">
        <f>IF($A43&gt;='1125way_Regular Symbol(2wild)'!E$16,"",IF(C43=0,"",IF(OR(C43=$BW$1,C44=$BW$1,C45=$BW$1,C43=$BX$1,C44=$BX$1,C45=$BX$1),0,1)))</f>
        <v>0</v>
      </c>
      <c r="BY43" s="3">
        <f>IF($A43&gt;='1125way_Regular Symbol(2wild)'!F$16,"",IF(D43=0,"",IF(OR(D43=$BW$1,D44=$BW$1,D45=$BW$1,D43=$BX$1,D44=$BX$1,D45=$BX$1,D46=$BW$1,D46=$BX$1,D47=$BW$1,D47=$BX$1),0,1)))</f>
        <v>1</v>
      </c>
      <c r="BZ43" s="3">
        <f>IF($A43&gt;='1125way_Regular Symbol(2wild)'!G$16,"",IF(E43=0,"",IF(OR(E43=$BW$1,E44=$BW$1,E45=$BW$1,E43=$BX$1,E44=$BX$1,E45=$BX$1,E46=$BW$1,E46=$BX$1,E47=$BW$1,E47=$BX$1),0,1)))</f>
        <v>0</v>
      </c>
      <c r="CA43" s="3">
        <f>IF($A43&gt;='1125way_Regular Symbol(2wild)'!H$16,"",IF(F43=0,"",IF(OR(F43=$BW$1,F44=$BW$1,F45=$BW$1,F43=$BX$1,F44=$BX$1,F45=$BX$1,F46=$BW$1,F46=$BX$1,F47=$BW$1,F47=$BX$1),0,1)))</f>
        <v>1</v>
      </c>
      <c r="CC43" s="3">
        <f>IF($A43&gt;='1125way_Regular Symbol(2wild)'!D$16,"",IF(B43=0,"",IF(OR(B43=$BW$1,B44=$BW$1,B45=$BW$1,B43=$CD$1,B44=$CD$1,B45=$CD$1),0,1)))</f>
        <v>0</v>
      </c>
      <c r="CD43" s="3">
        <f>IF($A43&gt;='1125way_Regular Symbol(2wild)'!E$16,"",IF(C43=0,"",IF(OR(C43=$BW$1,C44=$BW$1,C45=$BW$1,C43=$CD$1,C44=$CD$1,C45=$CD$1),0,1)))</f>
        <v>1</v>
      </c>
      <c r="CE43" s="3">
        <f>IF($A43&gt;='1125way_Regular Symbol(2wild)'!F$16,"",IF(D43=0,"",IF(OR(D43=$BW$1,D44=$BW$1,D45=$BW$1,D43=$CD$1,D44=$CD$1,D45=$CD$1,D46=$BW$1,D46=$CD$1,D47=$BW$1,D47=$CD$1),0,1)))</f>
        <v>1</v>
      </c>
      <c r="CF43" s="3">
        <f>IF($A43&gt;='1125way_Regular Symbol(2wild)'!G$16,"",IF(E43=0,"",IF(OR(E43=$BW$1,E44=$BW$1,E45=$BW$1,E43=$CD$1,E44=$CD$1,E45=$CD$1,E46=$BW$1,E46=$CD$1,E47=$BW$1,E47=$CD$1),0,1)))</f>
        <v>1</v>
      </c>
      <c r="CG43" s="3">
        <f>IF($A43&gt;='1125way_Regular Symbol(2wild)'!H$16,"",IF(F43=0,"",IF(OR(F43=$BW$1,F44=$BW$1,F45=$BW$1,F43=$CD$1,F44=$CD$1,F45=$CD$1,F46=$BW$1,F46=$CD$1,F47=$BW$1,F47=$CD$1),0,1)))</f>
        <v>1</v>
      </c>
      <c r="CI43" s="3">
        <f>IF($A43&gt;='1125way_Regular Symbol(2wild)'!D$16,"",IF(B43=0,"",IF(OR(B43=$BW$1,B44=$BW$1,B45=$BW$1,B43=$CJ$1,B44=$CJ$1,B45=$CJ$1),0,1)))</f>
        <v>1</v>
      </c>
      <c r="CJ43" s="3">
        <f>IF($A43&gt;='1125way_Regular Symbol(2wild)'!E$16,"",IF(C43=0,"",IF(OR(C43=$BW$1,C44=$BW$1,C45=$BW$1,C43=$CJ$1,C44=$CJ$1,C45=$CJ$1),0,1)))</f>
        <v>0</v>
      </c>
      <c r="CK43" s="3">
        <f>IF($A43&gt;='1125way_Regular Symbol(2wild)'!F$16,"",IF(D43=0,"",IF(OR(D43=$BW$1,D44=$BW$1,D45=$BW$1,D43=$CJ$1,D44=$CJ$1,D45=$CJ$1,D46=$BW$1,D46=$CJ$1,D47=$BW$1,D47=$CJ$1),0,1)))</f>
        <v>0</v>
      </c>
      <c r="CL43" s="3">
        <f>IF($A43&gt;='1125way_Regular Symbol(2wild)'!G$16,"",IF(E43=0,"",IF(OR(E43=$BW$1,E44=$BW$1,E45=$BW$1,E43=$CJ$1,E44=$CJ$1,E45=$CJ$1,E46=$BW$1,E46=$CJ$1,E47=$BW$1,E47=$CJ$1),0,1)))</f>
        <v>1</v>
      </c>
      <c r="CM43" s="3">
        <f>IF($A43&gt;='1125way_Regular Symbol(2wild)'!H$16,"",IF(F43=0,"",IF(OR(F43=$BW$1,F44=$BW$1,F45=$BW$1,F43=$CJ$1,F44=$CJ$1,F45=$CJ$1,F46=$BW$1,F46=$CJ$1,F47=$BW$1,F47=$CJ$1),0,1)))</f>
        <v>0</v>
      </c>
      <c r="CO43" s="3">
        <f>IF($A43&gt;='1125way_Regular Symbol(2wild)'!D$16,"",IF(B43=0,"",IF(OR(B43=$BW$1,B44=$BW$1,B45=$BW$1,B43=$CP$1,B44=$CP$1,B45=$CP$1),0,1)))</f>
        <v>1</v>
      </c>
      <c r="CP43" s="3">
        <f>IF($A43&gt;='1125way_Regular Symbol(2wild)'!E$16,"",IF(C43=0,"",IF(OR(C43=$BW$1,C44=$BW$1,C45=$BW$1,C43=$CP$1,C44=$CP$1,C45=$CP$1),0,1)))</f>
        <v>1</v>
      </c>
      <c r="CQ43" s="3">
        <f>IF($A43&gt;='1125way_Regular Symbol(2wild)'!F$16,"",IF(D43=0,"",IF(OR(D43=$BW$1,D44=$BW$1,D45=$BW$1,D43=$CP$1,D44=$CP$1,D45=$CP$1,D46=$BW$1,D46=$CP$1,D47=$BW$1,D47=$CP$1),0,1)))</f>
        <v>1</v>
      </c>
      <c r="CR43" s="3">
        <f>IF($A43&gt;='1125way_Regular Symbol(2wild)'!G$16,"",IF(E43=0,"",IF(OR(E43=$BW$1,E44=$BW$1,E45=$BW$1,E43=$CP$1,E44=$CP$1,E45=$CP$1,E46=$BW$1,E46=$CP$1,E47=$BW$1,E47=$CP$1),0,1)))</f>
        <v>1</v>
      </c>
      <c r="CS43" s="3">
        <f>IF($A43&gt;='1125way_Regular Symbol(2wild)'!H$16,"",IF(F43=0,"",IF(OR(F43=$BW$1,F44=$BW$1,F45=$BW$1,F43=$CP$1,F44=$CP$1,F45=$CP$1,F46=$BW$1,F46=$CP$1,F47=$BW$1,F47=$CP$1),0,1)))</f>
        <v>0</v>
      </c>
      <c r="CU43" s="3">
        <f>IF($A43&gt;='1125way_Regular Symbol(2wild)'!D$16,"",IF(B43=0,"",IF(OR(B43=$BW$1,B44=$BW$1,B45=$BW$1,B43=$CV$1,B44=$CV$1,B45=$CV$1),0,1)))</f>
        <v>1</v>
      </c>
      <c r="CV43" s="3">
        <f>IF($A43&gt;='1125way_Regular Symbol(2wild)'!E$16,"",IF(C43=0,"",IF(OR(C43=$BW$1,C44=$BW$1,C45=$BW$1,C43=$CV$1,C44=$CV$1,C45=$CV$1),0,1)))</f>
        <v>1</v>
      </c>
      <c r="CW43" s="3">
        <f>IF($A43&gt;='1125way_Regular Symbol(2wild)'!F$16,"",IF(D43=0,"",IF(OR(D43=$BW$1,D44=$BW$1,D45=$BW$1,D43=$CV$1,D44=$CV$1,D45=$CV$1,D46=$BW$1,D46=$CV$1,D47=$BW$1,D47=$CV$1),0,1)))</f>
        <v>1</v>
      </c>
      <c r="CX43" s="3">
        <f>IF($A43&gt;='1125way_Regular Symbol(2wild)'!G$16,"",IF(E43=0,"",IF(OR(E43=$BW$1,E44=$BW$1,E45=$BW$1,E43=$CV$1,E44=$CV$1,E45=$CV$1,E46=$BW$1,E46=$CV$1,E47=$BW$1,E47=$CV$1),0,1)))</f>
        <v>1</v>
      </c>
      <c r="CY43" s="3">
        <f>IF($A43&gt;='1125way_Regular Symbol(2wild)'!H$16,"",IF(F43=0,"",IF(OR(F43=$BW$1,F44=$BW$1,F45=$BW$1,F43=$CV$1,F44=$CV$1,F45=$CV$1,F46=$BW$1,F46=$CV$1,F47=$BW$1,F47=$CV$1),0,1)))</f>
        <v>1</v>
      </c>
    </row>
    <row r="44" spans="1:103">
      <c r="A44" s="337">
        <f>IF('243way_Regular Symbol'!L43="","",'243way_Regular Symbol'!L43)</f>
        <v>40</v>
      </c>
      <c r="B44" s="191" t="str">
        <f>IF('576way_Regular Symbol(2wild)'!Q43="",
IF($A44-'576way_Regular Symbol(2wild)'!D$16&gt;='1125way_RegularＸ_W()'!B$2-1,"",VLOOKUP($A44-'243way_Regular Symbol'!D$16,'576way_Regular Symbol(2wild)'!$P$3:$U$99,'1125way_RegularＸ_W()'!B$3+1,FALSE)),
'576way_Regular Symbol(2wild)'!Q43)</f>
        <v>A</v>
      </c>
      <c r="C44" s="191" t="str">
        <f>IF('576way_Regular Symbol(2wild)'!R43="",
IF($A44-'576way_Regular Symbol(2wild)'!E$16&gt;='1125way_RegularＸ_W()'!C$2-1,"",VLOOKUP($A44-'243way_Regular Symbol'!E$16,'576way_Regular Symbol(2wild)'!$P$3:$U$99,'1125way_RegularＸ_W()'!C$3+1,FALSE)),
'576way_Regular Symbol(2wild)'!R43)</f>
        <v>J</v>
      </c>
      <c r="D44" s="191" t="str">
        <f>IF('576way_Regular Symbol(2wild)'!S43="",
IF($A44-'576way_Regular Symbol(2wild)'!F$16&gt;='1125way_RegularＸ_W()'!D$2-1,"",VLOOKUP($A44-'243way_Regular Symbol'!F$16,'576way_Regular Symbol(2wild)'!$P$3:$U$99,'1125way_RegularＸ_W()'!D$3+1,FALSE)),
'576way_Regular Symbol(2wild)'!S43)</f>
        <v>M3</v>
      </c>
      <c r="E44" s="191" t="str">
        <f>IF('576way_Regular Symbol(2wild)'!T43="",
IF($A44-'576way_Regular Symbol(2wild)'!G$16&gt;='1125way_RegularＸ_W()'!E$2-1,"",VLOOKUP($A44-'243way_Regular Symbol'!G$16,'576way_Regular Symbol(2wild)'!$P$3:$U$99,'1125way_RegularＸ_W()'!E$3+1,FALSE)),
'576way_Regular Symbol(2wild)'!T43)</f>
        <v>A</v>
      </c>
      <c r="F44" s="191" t="str">
        <f>IF('576way_Regular Symbol(2wild)'!U43="",
IF($A44-'576way_Regular Symbol(2wild)'!H$16&gt;='1125way_RegularＸ_W()'!F$2-1,"",VLOOKUP($A44-'243way_Regular Symbol'!H$16,'576way_Regular Symbol(2wild)'!$P$3:$U$99,'1125way_RegularＸ_W()'!F$3+1,FALSE)),
'576way_Regular Symbol(2wild)'!U43)</f>
        <v>M2</v>
      </c>
      <c r="N44" s="363">
        <f t="shared" si="18"/>
        <v>40</v>
      </c>
      <c r="O44" s="344">
        <f>IF($A44&gt;='1125way_Regular Symbol(2wild)'!D$16,"",IF(B44="","",IF(OR(B44=$O$1,B44=$P$1,B45=$O$1,B45=$P$1,B46=$O$1,B46=$P$1),0,1)))</f>
        <v>1</v>
      </c>
      <c r="P44" s="344">
        <f>IF($A44&gt;='1125way_Regular Symbol(2wild)'!E$16,"",IF(C44="","",IF(OR(C44=$O$1,C44=$P$1,C45=$O$1,C45=$P$1,C46=$O$1,C46=$P$1),0,1)))</f>
        <v>1</v>
      </c>
      <c r="Q44" s="344">
        <f>IF($A44&gt;='1125way_Regular Symbol(2wild)'!F$16,"",IF(D44="","",IF(OR(D44=$O$1,D44=$P$1,D45=$O$1,D45=$P$1,D46=$O$1,D46=$P$1,D47=$O$1,D47=$P$1,D48=$O$1,D48=$P$1),0,1)))</f>
        <v>0</v>
      </c>
      <c r="R44" s="344">
        <f>IF($A44&gt;='1125way_Regular Symbol(2wild)'!G$16,"",IF(E44="","",IF(OR(E44=$O$1,E44=$P$1,E45=$O$1,E45=$P$1,E46=$O$1,E46=$P$1,E47=$O$1,E47=$P$1,E48=$O$1,E48=$P$1),0,1)))</f>
        <v>1</v>
      </c>
      <c r="S44" s="344">
        <f>IF($A44&gt;='1125way_Regular Symbol(2wild)'!H$16,"",IF(F44="","",IF(OR(F44=$O$1,F44=$P$1,F45=$O$1,F45=$P$1,F46=$O$1,F46=$P$1,F47=$O$1,F47=$P$1,F48=$O$1,F48=$P$1),0,1)))</f>
        <v>1</v>
      </c>
      <c r="U44" s="344">
        <f>IF($A44&gt;='1125way_Regular Symbol(2wild)'!D$16,"",IF(B44=0,"",IF(OR(B44=$U$1,B44=$V$1,B45=$U$1,B45=$V$1,B46=$U$1,B46=$V$1),0,1)))</f>
        <v>1</v>
      </c>
      <c r="V44" s="344">
        <f>IF($A44&gt;='1125way_Regular Symbol(2wild)'!E$16,"",IF(C44=0,"",IF(OR(C44=$U$1,C44=$V$1,C45=$U$1,C45=$V$1,C46=$U$1,C46=$V$1),0,1)))</f>
        <v>1</v>
      </c>
      <c r="W44" s="3">
        <f>IF($A44&gt;='1125way_Regular Symbol(2wild)'!F$16,"",IF(D44=0,"",IF(OR(D44=$U$1,D44=$V$1,D45=$U$1,D45=$V$1,D46=$U$1,D46=$V$1,D47=$U$1,D47=$V$1,D48=$U$1,D48=$V$1),0,1)))</f>
        <v>1</v>
      </c>
      <c r="X44" s="3">
        <f>IF($A44&gt;='1125way_Regular Symbol(2wild)'!G$16,"",IF(E44=0,"",IF(OR(E44=$U$1,E44=$V$1,E45=$U$1,E45=$V$1,E46=$U$1,E46=$V$1,E47=$U$1,E47=$V$1,E48=$U$1,E48=$V$1),0,1)))</f>
        <v>1</v>
      </c>
      <c r="Y44" s="3">
        <f>IF($A44&gt;='1125way_Regular Symbol(2wild)'!H$16,"",IF(F44=0,"",IF(OR(F44=$U$1,F44=$V$1,F45=$U$1,F45=$V$1,F46=$U$1,F46=$V$1,F47=$U$1,F47=$V$1,F48=$U$1,F48=$V$1),0,1)))</f>
        <v>0</v>
      </c>
      <c r="AA44" s="344">
        <f>IF($A44&gt;='1125way_Regular Symbol(2wild)'!D$16,"",IF(B44=0,"",IF(OR(B44=$AA$1,B44=$AB$1,B45=$AA$1,B45=$AB$1,B46=$AA$1,,B46=$AB$1),0,1)))</f>
        <v>1</v>
      </c>
      <c r="AB44" s="344">
        <f>IF($A44&gt;='1125way_Regular Symbol(2wild)'!E$16,"",IF(C44=0,"",IF(OR(C44=$AA$1,C44=$AB$1,C45=$AA$1,C45=$AB$1,C46=$AA$1,,C46=$AB$1),0,1)))</f>
        <v>1</v>
      </c>
      <c r="AC44" s="3">
        <f>IF($A44&gt;='1125way_Regular Symbol(2wild)'!F$16,"",IF(D44=0,"",IF(OR(D44=$AA$1,D44=$AB$1,D45=$AA$1,D45=$AB$1,D46=$AA$1,D46=$AB$1,D47=$AA$1,D47=$AB$1,D48=$AA$1,D48=$AB$1),0,1)))</f>
        <v>0</v>
      </c>
      <c r="AD44" s="3">
        <f>IF($A44&gt;='1125way_Regular Symbol(2wild)'!G$16,"",IF(E44=0,"",IF(OR(E44=$AA$1,E44=$AB$1,E45=$AA$1,E45=$AB$1,E46=$AA$1,E46=$AB$1,E47=$AA$1,E47=$AB$1,E48=$AA$1,E48=$AB$1),0,1)))</f>
        <v>1</v>
      </c>
      <c r="AE44" s="3">
        <f>IF($A44&gt;='1125way_Regular Symbol(2wild)'!H$16,"",IF(F44=0,"",IF(OR(F44=$AA$1,F44=$AB$1,F45=$AA$1,F45=$AB$1,F46=$AA$1,F46=$AB$1,F47=$AA$1,F47=$AB$1,F48=$AA$1,F48=$AB$1),0,1)))</f>
        <v>1</v>
      </c>
      <c r="AG44" s="344">
        <f>IF($A44&gt;='1125way_Regular Symbol(2wild)'!D$16,"",IF(B44=0,"",IF(OR(B44=$AG$1,B44=$AH$1,B45=$AG$1,B45=$AH$1,B46=$AG$1,B46=$AH$1),0,1)))</f>
        <v>0</v>
      </c>
      <c r="AH44" s="344">
        <f>IF($A44&gt;='1125way_Regular Symbol(2wild)'!E$16,"",IF(C44=0,"",IF(OR(C44=$AG$1,C44=$AH$1,C45=$AG$1,C45=$AH$1,C46=$AG$1,C46=$AH$1),0,1)))</f>
        <v>0</v>
      </c>
      <c r="AI44" s="3">
        <f>IF($A44&gt;='1125way_Regular Symbol(2wild)'!F$16,"",IF(D44=0,"",IF(OR(D44=$AG$1,D44=$AH$1,D45=$AG$1,D45=$AH$1,D46=$AG$1,D46=$AH$1,D47=$AG$1,D47=$AH$1,D48=$AG$1,D48=$AH$1),0,1)))</f>
        <v>1</v>
      </c>
      <c r="AJ44" s="3">
        <f>IF($A44&gt;='1125way_Regular Symbol(2wild)'!G$16,"",IF(E44=0,"",IF(OR(E44=$AG$1,E44=$AH$1,E45=$AG$1,E45=$AH$1,E46=$AG$1,E46=$AH$1,E47=$AG$1,E47=$AH$1,E48=$AG$1,E48=$AH$1),0,1)))</f>
        <v>1</v>
      </c>
      <c r="AK44" s="3">
        <f>IF($A44&gt;='1125way_Regular Symbol(2wild)'!H$16,"",IF(F44=0,"",IF(OR(F44=$AG$1,F44=$AH$1,F45=$AG$1,F45=$AH$1,F46=$AG$1,F46=$AH$1,F47=$AG$1,F47=$AH$1,F48=$AG$1,F48=$AH$1),0,1)))</f>
        <v>1</v>
      </c>
      <c r="AM44" s="344">
        <f>IF($A44&gt;='1125way_Regular Symbol(2wild)'!D$16,"",IF(B44=0,"",IF(OR(B44=$AM$1,B44=$AN$1,B45=$AM$1,B45=$AN$1,B46=$AM$1,B46=$AN$1),0,1)))</f>
        <v>1</v>
      </c>
      <c r="AN44" s="344">
        <f>IF($A44&gt;='1125way_Regular Symbol(2wild)'!E$16,"",IF(C44=0,"",IF(OR(C44=$AM$1,C44=$AN$1,C45=$AM$1,C45=$AN$1,C46=$AM$1,C46=$AN$1),0,1)))</f>
        <v>1</v>
      </c>
      <c r="AO44" s="3">
        <f>IF($A44&gt;='1125way_Regular Symbol(2wild)'!F$16,"",IF(D44=0,"",IF(OR(D44=$AM$1,D44=$AN$1,D45=$AM$1,D45=$AN$1,D46=$AM$1,D46=$AN$1,D47=$AM$1,D47=$AN$1,D48=$AM$1,D48=$AN$1),0,1)))</f>
        <v>0</v>
      </c>
      <c r="AP44" s="3">
        <f>IF($A44&gt;='1125way_Regular Symbol(2wild)'!G$16,"",IF(E44=0,"",IF(OR(E44=$AM$1,E44=$AN$1,E45=$AM$1,E45=$AN$1,E46=$AM$1,E46=$AN$1,E47=$AM$1,E47=$AN$1,E48=$AM$1,E48=$AN$1),0,1)))</f>
        <v>0</v>
      </c>
      <c r="AQ44" s="3">
        <f>IF($A44&gt;='1125way_Regular Symbol(2wild)'!H$16,"",IF(F44=0,"",IF(OR(F44=$AM$1,F44=$AN$1,F45=$AM$1,F45=$AN$1,F46=$AM$1,F46=$AN$1,F47=$AM$1,F47=$AN$1,F48=$AM$1,F48=$AN$1),0,1)))</f>
        <v>1</v>
      </c>
      <c r="AS44" s="344">
        <f>IF($A44&gt;='1125way_Regular Symbol(2wild)'!D$16,"",IF(B44=0,"",IF(OR(B44=$AM$1,B44=$AT$1,B45=$AM$1,B45=$AT$1,B46=$AM$1,B46=$AT$1),0,1)))</f>
        <v>1</v>
      </c>
      <c r="AT44" s="344">
        <f>IF($A44&gt;='1125way_Regular Symbol(2wild)'!E$16,"",IF(C44=0,"",IF(OR(C44=$AM$1,C44=$AT$1,C45=$AM$1,C45=$AT$1,C46=$AM$1,C46=$AT$1),0,1)))</f>
        <v>1</v>
      </c>
      <c r="AU44" s="3">
        <f>IF($A44&gt;='1125way_Regular Symbol(2wild)'!F$16,"",IF(D44=0,"",IF(OR(D44=$AM$1,D44=$AT$1,D45=$AM$1,D45=$AT$1,D46=$AM$1,D46=$AT$1,D47=$AM$1,D47=$AT$1,D48=$AM$1,D48=$AT$1),0,1)))</f>
        <v>1</v>
      </c>
      <c r="AV44" s="3">
        <f>IF($A44&gt;='1125way_Regular Symbol(2wild)'!G$16,"",IF(E44=0,"",IF(OR(E44=$AM$1,E44=$AT$1,E45=$AM$1,E45=$AT$1,E46=$AM$1,E46=$AT$1,E47=$AM$1,E47=$AT$1,E48=$AM$1,E48=$AT$1),0,1)))</f>
        <v>1</v>
      </c>
      <c r="AW44" s="3">
        <f>IF($A44&gt;='1125way_Regular Symbol(2wild)'!H$16,"",IF(F44=0,"",IF(OR(F44=$AM$1,F44=$AT$1,F45=$AM$1,F45=$AT$1,F46=$AM$1,F46=$AT$1,F47=$AM$1,F47=$AT$1,F48=$AM$1,F48=$AT$1),0,1)))</f>
        <v>1</v>
      </c>
      <c r="AY44" s="344">
        <f>IF($A44&gt;='1125way_Regular Symbol(2wild)'!D$16,"",IF(B44=0,"",IF(OR(B44=$AM$1,B44=$AZ$1,B45=$AM$1,B45=$AZ$1,B46=$AM$1,B46=$AZ$1),0,1)))</f>
        <v>1</v>
      </c>
      <c r="AZ44" s="344">
        <f>IF($A44&gt;='1125way_Regular Symbol(2wild)'!E$16,"",IF(C44=0,"",IF(OR(C44=$AM$1,C44=$AZ$1,C45=$AM$1,C45=$AZ$1,C46=$AM$1,C46=$AZ$1),0,1)))</f>
        <v>1</v>
      </c>
      <c r="BA44" s="3">
        <f>IF($A44&gt;='1125way_Regular Symbol(2wild)'!F$16,"",IF(D44=0,"",IF(OR(D44=$AM$1,D44=$AZ$1,D45=$AM$1,D45=$AZ$1,D46=$AM$1,D46=$AZ$1,D47=$AM$1,D47=$AZ$1,D48=$AM$1,D48=$AZ$1),0,1)))</f>
        <v>1</v>
      </c>
      <c r="BB44" s="3">
        <f>IF($A44&gt;='1125way_Regular Symbol(2wild)'!G$16,"",IF(E44=0,"",IF(OR(E44=$AM$1,E44=$AZ$1,E45=$AM$1,E45=$AZ$1,E46=$AM$1,E46=$AZ$1,E47=$AM$1,E47=$AZ$1,E48=$AM$1,E48=$AZ$1),0,1)))</f>
        <v>1</v>
      </c>
      <c r="BC44" s="3">
        <f>IF($A44&gt;='1125way_Regular Symbol(2wild)'!H$16,"",IF(F44=0,"",IF(OR(F44=$AM$1,F44=$AZ$1,F45=$AM$1,F45=$AZ$1,F46=$AM$1,F46=$AZ$1,F47=$AM$1,F47=$AZ$1,F48=$AM$1,F48=$AZ$1),0,1)))</f>
        <v>0</v>
      </c>
      <c r="BE44" s="344">
        <f>IF($A44&gt;='576way_Regular Symbol(2wild)'!D$16,"",IF(B44=0,"",IF(OR(B44=$AM$1,B44=$BF$1,B45=$AM$1,B45=$BF$1,B46=$AM$1,B46=$BF$1),0,1)))</f>
        <v>1</v>
      </c>
      <c r="BF44" s="344">
        <f>IF($A44&gt;='576way_Regular Symbol(2wild)'!E$16,"",IF(C44=0,"",IF(OR(C44=$AM$1,C44=$BF$1,C45=$AM$1,C45=$BF$1,C46=$AM$1,C46=$BF$1),0,1)))</f>
        <v>1</v>
      </c>
      <c r="BG44" s="3">
        <f>IF($A44&gt;='576way_Regular Symbol(2wild)'!F$16,"",IF(D44=0,"",IF(OR(D44=$AM$1,D44=$BF$1,D45=$AM$1,D45=$BF$1,D46=$AM$1,D46=$BF$1,D47=$AM$1,D47=$BF$1,D48=$AM$1,D48=$BF$1),0,1)))</f>
        <v>1</v>
      </c>
      <c r="BH44" s="3">
        <f>IF($A44&gt;='576way_Regular Symbol(2wild)'!G$16,"",IF(E44=0,"",IF(OR(E44=$AM$1,E44=$BF$1,E45=$AM$1,E45=$BF$1,E46=$AM$1,E46=$BF$1,E47=$AM$1,E47=$BF$1,E48=$AM$1,E48=$BF$1),0,1)))</f>
        <v>1</v>
      </c>
      <c r="BI44" s="3">
        <f>IF($A44&gt;='576way_Regular Symbol(2wild)'!H$16,"",IF(F44=0,"",IF(OR(F44=$AM$1,F44=$BF$1,F45=$AM$1,F45=$BF$1,F46=$AM$1,F46=$BF$1,F47=$AM$1,F47=$BF$1,F48=$AM$1,F48=$BF$1),0,1)))</f>
        <v>1</v>
      </c>
      <c r="BK44" s="344">
        <f>IF($A44&gt;='576way_Regular Symbol(2wild)'!D$16,"",IF(B44=0,"",IF(OR(B44=$AM$1,B44=$BL$1,B45=$AM$1,B45=$BL$1,B46=$AM$1,B46=$BL$1),0,1)))</f>
        <v>1</v>
      </c>
      <c r="BL44" s="344">
        <f>IF($A44&gt;='576way_Regular Symbol(2wild)'!E$16,"",IF(C44=0,"",IF(OR(C44=$AM$1,C44=$BL$1,C45=$AM$1,C45=$BL$1,C46=$AM$1,C46=$BL$1),0,1)))</f>
        <v>1</v>
      </c>
      <c r="BM44" s="3">
        <f>IF($A44&gt;='576way_Regular Symbol(2wild)'!F$16,"",IF(D44=0,"",IF(OR(D44=$AM$1,D44=$BL$1,D45=$AM$1,D45=$BL$1,D46=$AM$1,D46=$BL$1,D47=$AM$1,D47=$BL$1),0,1)))</f>
        <v>1</v>
      </c>
      <c r="BN44" s="3">
        <f>IF($A44&gt;='576way_Regular Symbol(2wild)'!G$16,"",IF(E44=0,"",IF(OR(E44=$AM$1,E44=$BL$1,E45=$AM$1,E45=$BL$1,E46=$AM$1,E46=$BL$1,E47=$AM$1,E47=$BL$1),0,1)))</f>
        <v>1</v>
      </c>
      <c r="BO44" s="3">
        <f>IF($A44&gt;='576way_Regular Symbol(2wild)'!H$16,"",IF(F44=0,"",IF(OR(F44=$AM$1,F44=$BL$1,F45=$AM$1,F45=$BL$1,F46=$AM$1,F46=$BL$1,F47=$AM$1,F47=$BL$1),0,1)))</f>
        <v>1</v>
      </c>
      <c r="BQ44" s="3">
        <f>IF($A44&gt;='1125way_Regular Symbol(2wild)'!D$16,"",IF(B44=0,"",IF(OR(B44=$BQ$1,B44=$BR$1,B45=$BQ$1,B45=$BR$1,B46=$BQ$1,B46=$BR$1),0,1)))</f>
        <v>0</v>
      </c>
      <c r="BR44" s="3">
        <f>IF($A44&gt;='1125way_Regular Symbol(2wild)'!E$16,"",IF(C44=0,"",IF(OR(C44=$BQ$1,C44=$BR$1,C45=$BQ$1,C45=$BR$1,C46=$BQ$1,C46=$BR$1),0,1)))</f>
        <v>1</v>
      </c>
      <c r="BS44" s="3">
        <f>IF($A44&gt;='1125way_Regular Symbol(2wild)'!F$16,"",IF(D44=0,"",IF(OR(D44=$BQ$1,D44=$BR$1,D45=$BQ$1,D45=$BR$1,D46=$BQ$1,D46=$BR$1,D47=$BQ$1,D47=$BR$1,D48=$BQ$1,D48=$BR$1),0,1)))</f>
        <v>0</v>
      </c>
      <c r="BT44" s="3">
        <f>IF($A44&gt;='1125way_Regular Symbol(2wild)'!G$16,"",IF(E44=0,"",IF(OR(E44=$BQ$1,E44=$BR$1,E45=$BQ$1,E45=$BR$1,E46=$BQ$1,E46=$BR$1,E47=$BQ$1,E47=$BR$1,E48=$BQ$1,E48=$BR$1),0,1)))</f>
        <v>0</v>
      </c>
      <c r="BU44" s="3">
        <f>IF($A44&gt;='1125way_Regular Symbol(2wild)'!H$16,"",IF(F44=0,"",IF(OR(F44=$BQ$1,F44=$BR$1,F45=$BQ$1,F45=$BR$1,F46=$BQ$1,F46=$BR$1,F47=$BQ$1,F47=$BR$1,F48=$BQ$1,F48=$BR$1),0,1)))</f>
        <v>0</v>
      </c>
      <c r="BW44" s="3">
        <f>IF($A44&gt;='1125way_Regular Symbol(2wild)'!D$16,"",IF(B44=0,"",IF(OR(B44=$BW$1,B45=$BW$1,B46=$BW$1,B44=$BX$1,B45=$BX$1,B46=$BX$1),0,1)))</f>
        <v>1</v>
      </c>
      <c r="BX44" s="3">
        <f>IF($A44&gt;='1125way_Regular Symbol(2wild)'!E$16,"",IF(C44=0,"",IF(OR(C44=$BW$1,C45=$BW$1,C46=$BW$1,C44=$BX$1,C45=$BX$1,C46=$BX$1),0,1)))</f>
        <v>0</v>
      </c>
      <c r="BY44" s="3">
        <f>IF($A44&gt;='1125way_Regular Symbol(2wild)'!F$16,"",IF(D44=0,"",IF(OR(D44=$BW$1,D45=$BW$1,D46=$BW$1,D44=$BX$1,D45=$BX$1,D46=$BX$1,D47=$BW$1,D47=$BX$1,D48=$BW$1,D48=$BX$1),0,1)))</f>
        <v>1</v>
      </c>
      <c r="BZ44" s="3">
        <f>IF($A44&gt;='1125way_Regular Symbol(2wild)'!G$16,"",IF(E44=0,"",IF(OR(E44=$BW$1,E45=$BW$1,E46=$BW$1,E44=$BX$1,E45=$BX$1,E46=$BX$1,E47=$BW$1,E47=$BX$1,E48=$BW$1,E48=$BX$1),0,1)))</f>
        <v>0</v>
      </c>
      <c r="CA44" s="3">
        <f>IF($A44&gt;='1125way_Regular Symbol(2wild)'!H$16,"",IF(F44=0,"",IF(OR(F44=$BW$1,F45=$BW$1,F46=$BW$1,F44=$BX$1,F45=$BX$1,F46=$BX$1,F47=$BW$1,F47=$BX$1,F48=$BW$1,F48=$BX$1),0,1)))</f>
        <v>1</v>
      </c>
      <c r="CC44" s="3">
        <f>IF($A44&gt;='1125way_Regular Symbol(2wild)'!D$16,"",IF(B44=0,"",IF(OR(B44=$BW$1,B45=$BW$1,B46=$BW$1,B44=$CD$1,B45=$CD$1,B46=$CD$1),0,1)))</f>
        <v>1</v>
      </c>
      <c r="CD44" s="3">
        <f>IF($A44&gt;='1125way_Regular Symbol(2wild)'!E$16,"",IF(C44=0,"",IF(OR(C44=$BW$1,C45=$BW$1,C46=$BW$1,C44=$CD$1,C45=$CD$1,C46=$CD$1),0,1)))</f>
        <v>1</v>
      </c>
      <c r="CE44" s="3">
        <f>IF($A44&gt;='1125way_Regular Symbol(2wild)'!F$16,"",IF(D44=0,"",IF(OR(D44=$BW$1,D45=$BW$1,D46=$BW$1,D44=$CD$1,D45=$CD$1,D46=$CD$1,D47=$BW$1,D47=$CD$1,D48=$BW$1,D48=$CD$1),0,1)))</f>
        <v>1</v>
      </c>
      <c r="CF44" s="3">
        <f>IF($A44&gt;='1125way_Regular Symbol(2wild)'!G$16,"",IF(E44=0,"",IF(OR(E44=$BW$1,E45=$BW$1,E46=$BW$1,E44=$CD$1,E45=$CD$1,E46=$CD$1,E47=$BW$1,E47=$CD$1,E48=$BW$1,E48=$CD$1),0,1)))</f>
        <v>1</v>
      </c>
      <c r="CG44" s="3">
        <f>IF($A44&gt;='1125way_Regular Symbol(2wild)'!H$16,"",IF(F44=0,"",IF(OR(F44=$BW$1,F45=$BW$1,F46=$BW$1,F44=$CD$1,F45=$CD$1,F46=$CD$1,F47=$BW$1,F47=$CD$1,F48=$BW$1,F48=$CD$1),0,1)))</f>
        <v>1</v>
      </c>
      <c r="CI44" s="3">
        <f>IF($A44&gt;='1125way_Regular Symbol(2wild)'!D$16,"",IF(B44=0,"",IF(OR(B44=$BW$1,B45=$BW$1,B46=$BW$1,B44=$CJ$1,B45=$CJ$1,B46=$CJ$1),0,1)))</f>
        <v>1</v>
      </c>
      <c r="CJ44" s="3">
        <f>IF($A44&gt;='1125way_Regular Symbol(2wild)'!E$16,"",IF(C44=0,"",IF(OR(C44=$BW$1,C45=$BW$1,C46=$BW$1,C44=$CJ$1,C45=$CJ$1,C46=$CJ$1),0,1)))</f>
        <v>0</v>
      </c>
      <c r="CK44" s="3">
        <f>IF($A44&gt;='1125way_Regular Symbol(2wild)'!F$16,"",IF(D44=0,"",IF(OR(D44=$BW$1,D45=$BW$1,D46=$BW$1,D44=$CJ$1,D45=$CJ$1,D46=$CJ$1,D47=$BW$1,D47=$CJ$1,D48=$BW$1,D48=$CJ$1),0,1)))</f>
        <v>1</v>
      </c>
      <c r="CL44" s="3">
        <f>IF($A44&gt;='1125way_Regular Symbol(2wild)'!G$16,"",IF(E44=0,"",IF(OR(E44=$BW$1,E45=$BW$1,E46=$BW$1,E44=$CJ$1,E45=$CJ$1,E46=$CJ$1,E47=$BW$1,E47=$CJ$1,E48=$BW$1,E48=$CJ$1),0,1)))</f>
        <v>1</v>
      </c>
      <c r="CM44" s="3">
        <f>IF($A44&gt;='1125way_Regular Symbol(2wild)'!H$16,"",IF(F44=0,"",IF(OR(F44=$BW$1,F45=$BW$1,F46=$BW$1,F44=$CJ$1,F45=$CJ$1,F46=$CJ$1,F47=$BW$1,F47=$CJ$1,F48=$BW$1,F48=$CJ$1),0,1)))</f>
        <v>0</v>
      </c>
      <c r="CO44" s="3">
        <f>IF($A44&gt;='1125way_Regular Symbol(2wild)'!D$16,"",IF(B44=0,"",IF(OR(B44=$BW$1,B45=$BW$1,B46=$BW$1,B44=$CP$1,B45=$CP$1,B46=$CP$1),0,1)))</f>
        <v>1</v>
      </c>
      <c r="CP44" s="3">
        <f>IF($A44&gt;='1125way_Regular Symbol(2wild)'!E$16,"",IF(C44=0,"",IF(OR(C44=$BW$1,C45=$BW$1,C46=$BW$1,C44=$CP$1,C45=$CP$1,C46=$CP$1),0,1)))</f>
        <v>1</v>
      </c>
      <c r="CQ44" s="3">
        <f>IF($A44&gt;='1125way_Regular Symbol(2wild)'!F$16,"",IF(D44=0,"",IF(OR(D44=$BW$1,D45=$BW$1,D46=$BW$1,D44=$CP$1,D45=$CP$1,D46=$CP$1,D47=$BW$1,D47=$CP$1,D48=$BW$1,D48=$CP$1),0,1)))</f>
        <v>1</v>
      </c>
      <c r="CR44" s="3">
        <f>IF($A44&gt;='1125way_Regular Symbol(2wild)'!G$16,"",IF(E44=0,"",IF(OR(E44=$BW$1,E45=$BW$1,E46=$BW$1,E44=$CP$1,E45=$CP$1,E46=$CP$1,E47=$BW$1,E47=$CP$1,E48=$BW$1,E48=$CP$1),0,1)))</f>
        <v>1</v>
      </c>
      <c r="CS44" s="3">
        <f>IF($A44&gt;='1125way_Regular Symbol(2wild)'!H$16,"",IF(F44=0,"",IF(OR(F44=$BW$1,F45=$BW$1,F46=$BW$1,F44=$CP$1,F45=$CP$1,F46=$CP$1,F47=$BW$1,F47=$CP$1,F48=$BW$1,F48=$CP$1),0,1)))</f>
        <v>0</v>
      </c>
      <c r="CU44" s="3">
        <f>IF($A44&gt;='1125way_Regular Symbol(2wild)'!D$16,"",IF(B44=0,"",IF(OR(B44=$BW$1,B45=$BW$1,B46=$BW$1,B44=$CV$1,B45=$CV$1,B46=$CV$1),0,1)))</f>
        <v>1</v>
      </c>
      <c r="CV44" s="3">
        <f>IF($A44&gt;='1125way_Regular Symbol(2wild)'!E$16,"",IF(C44=0,"",IF(OR(C44=$BW$1,C45=$BW$1,C46=$BW$1,C44=$CV$1,C45=$CV$1,C46=$CV$1),0,1)))</f>
        <v>1</v>
      </c>
      <c r="CW44" s="3">
        <f>IF($A44&gt;='1125way_Regular Symbol(2wild)'!F$16,"",IF(D44=0,"",IF(OR(D44=$BW$1,D45=$BW$1,D46=$BW$1,D44=$CV$1,D45=$CV$1,D46=$CV$1,D47=$BW$1,D47=$CV$1,D48=$BW$1,D48=$CV$1),0,1)))</f>
        <v>1</v>
      </c>
      <c r="CX44" s="3">
        <f>IF($A44&gt;='1125way_Regular Symbol(2wild)'!G$16,"",IF(E44=0,"",IF(OR(E44=$BW$1,E45=$BW$1,E46=$BW$1,E44=$CV$1,E45=$CV$1,E46=$CV$1,E47=$BW$1,E47=$CV$1,E48=$BW$1,E48=$CV$1),0,1)))</f>
        <v>1</v>
      </c>
      <c r="CY44" s="3">
        <f>IF($A44&gt;='1125way_Regular Symbol(2wild)'!H$16,"",IF(F44=0,"",IF(OR(F44=$BW$1,F45=$BW$1,F46=$BW$1,F44=$CV$1,F45=$CV$1,F46=$CV$1,F47=$BW$1,F47=$CV$1,F48=$BW$1,F48=$CV$1),0,1)))</f>
        <v>1</v>
      </c>
    </row>
    <row r="45" spans="1:103">
      <c r="A45" s="337">
        <f>IF('243way_Regular Symbol'!L44="","",'243way_Regular Symbol'!L44)</f>
        <v>41</v>
      </c>
      <c r="B45" s="191" t="str">
        <f>IF('576way_Regular Symbol(2wild)'!Q44="",
IF($A45-'576way_Regular Symbol(2wild)'!D$16&gt;='1125way_RegularＸ_W()'!B$2-1,"",VLOOKUP($A45-'243way_Regular Symbol'!D$16,'576way_Regular Symbol(2wild)'!$P$3:$U$99,'1125way_RegularＸ_W()'!B$3+1,FALSE)),
'576way_Regular Symbol(2wild)'!Q44)</f>
        <v>M4</v>
      </c>
      <c r="C45" s="191" t="str">
        <f>IF('576way_Regular Symbol(2wild)'!R44="",
IF($A45-'576way_Regular Symbol(2wild)'!E$16&gt;='1125way_RegularＸ_W()'!C$2-1,"",VLOOKUP($A45-'243way_Regular Symbol'!E$16,'576way_Regular Symbol(2wild)'!$P$3:$U$99,'1125way_RegularＸ_W()'!C$3+1,FALSE)),
'576way_Regular Symbol(2wild)'!R44)</f>
        <v>K</v>
      </c>
      <c r="D45" s="191" t="str">
        <f>IF('576way_Regular Symbol(2wild)'!S44="",
IF($A45-'576way_Regular Symbol(2wild)'!F$16&gt;='1125way_RegularＸ_W()'!D$2-1,"",VLOOKUP($A45-'243way_Regular Symbol'!F$16,'576way_Regular Symbol(2wild)'!$P$3:$U$99,'1125way_RegularＸ_W()'!D$3+1,FALSE)),
'576way_Regular Symbol(2wild)'!S44)</f>
        <v>A</v>
      </c>
      <c r="E45" s="191" t="str">
        <f>IF('576way_Regular Symbol(2wild)'!T44="",
IF($A45-'576way_Regular Symbol(2wild)'!G$16&gt;='1125way_RegularＸ_W()'!E$2-1,"",VLOOKUP($A45-'243way_Regular Symbol'!G$16,'576way_Regular Symbol(2wild)'!$P$3:$U$99,'1125way_RegularＸ_W()'!E$3+1,FALSE)),
'576way_Regular Symbol(2wild)'!T44)</f>
        <v>K</v>
      </c>
      <c r="F45" s="191" t="str">
        <f>IF('576way_Regular Symbol(2wild)'!U44="",
IF($A45-'576way_Regular Symbol(2wild)'!H$16&gt;='1125way_RegularＸ_W()'!F$2-1,"",VLOOKUP($A45-'243way_Regular Symbol'!H$16,'576way_Regular Symbol(2wild)'!$P$3:$U$99,'1125way_RegularＸ_W()'!F$3+1,FALSE)),
'576way_Regular Symbol(2wild)'!U44)</f>
        <v>A</v>
      </c>
      <c r="N45" s="363">
        <f t="shared" si="18"/>
        <v>41</v>
      </c>
      <c r="O45" s="344">
        <f>IF($A45&gt;='1125way_Regular Symbol(2wild)'!D$16,"",IF(B45="","",IF(OR(B45=$O$1,B45=$P$1,B46=$O$1,B46=$P$1,B47=$O$1,B47=$P$1),0,1)))</f>
        <v>1</v>
      </c>
      <c r="P45" s="344">
        <f>IF($A45&gt;='1125way_Regular Symbol(2wild)'!E$16,"",IF(C45="","",IF(OR(C45=$O$1,C45=$P$1,C46=$O$1,C46=$P$1,C47=$O$1,C47=$P$1),0,1)))</f>
        <v>1</v>
      </c>
      <c r="Q45" s="344">
        <f>IF($A45&gt;='1125way_Regular Symbol(2wild)'!F$16,"",IF(D45="","",IF(OR(D45=$O$1,D45=$P$1,D46=$O$1,D46=$P$1,D47=$O$1,D47=$P$1,D48=$O$1,D48=$P$1,D49=$O$1,D49=$P$1),0,1)))</f>
        <v>0</v>
      </c>
      <c r="R45" s="344">
        <f>IF($A45&gt;='1125way_Regular Symbol(2wild)'!G$16,"",IF(E45="","",IF(OR(E45=$O$1,E45=$P$1,E46=$O$1,E46=$P$1,E47=$O$1,E47=$P$1,E48=$O$1,E48=$P$1,E49=$O$1,E49=$P$1),0,1)))</f>
        <v>1</v>
      </c>
      <c r="S45" s="344">
        <f>IF($A45&gt;='1125way_Regular Symbol(2wild)'!H$16,"",IF(F45="","",IF(OR(F45=$O$1,F45=$P$1,F46=$O$1,F46=$P$1,F47=$O$1,F47=$P$1,F48=$O$1,F48=$P$1,F49=$O$1,F49=$P$1),0,1)))</f>
        <v>1</v>
      </c>
      <c r="U45" s="344">
        <f>IF($A45&gt;='1125way_Regular Symbol(2wild)'!D$16,"",IF(B45=0,"",IF(OR(B45=$U$1,B45=$V$1,B46=$U$1,B46=$V$1,B47=$U$1,B47=$V$1),0,1)))</f>
        <v>1</v>
      </c>
      <c r="V45" s="344">
        <f>IF($A45&gt;='1125way_Regular Symbol(2wild)'!E$16,"",IF(C45=0,"",IF(OR(C45=$U$1,C45=$V$1,C46=$U$1,C46=$V$1,C47=$U$1,C47=$V$1),0,1)))</f>
        <v>0</v>
      </c>
      <c r="W45" s="3">
        <f>IF($A45&gt;='1125way_Regular Symbol(2wild)'!F$16,"",IF(D45=0,"",IF(OR(D45=$U$1,D45=$V$1,D46=$U$1,D46=$V$1,D47=$U$1,D47=$V$1,D48=$U$1,D48=$V$1,D49=$U$1,D49=$V$1),0,1)))</f>
        <v>1</v>
      </c>
      <c r="X45" s="3">
        <f>IF($A45&gt;='1125way_Regular Symbol(2wild)'!G$16,"",IF(E45=0,"",IF(OR(E45=$U$1,E45=$V$1,E46=$U$1,E46=$V$1,E47=$U$1,E47=$V$1,E48=$U$1,E48=$V$1,E49=$U$1,E49=$V$1),0,1)))</f>
        <v>1</v>
      </c>
      <c r="Y45" s="3">
        <f>IF($A45&gt;='1125way_Regular Symbol(2wild)'!H$16,"",IF(F45=0,"",IF(OR(F45=$U$1,F45=$V$1,F46=$U$1,F46=$V$1,F47=$U$1,F47=$V$1,F48=$U$1,F48=$V$1,F49=$U$1,F49=$V$1),0,1)))</f>
        <v>1</v>
      </c>
      <c r="AA45" s="344">
        <f>IF($A45&gt;='1125way_Regular Symbol(2wild)'!D$16,"",IF(B45=0,"",IF(OR(B45=$AA$1,B45=$AB$1,B46=$AA$1,B46=$AB$1,B47=$AA$1,,B47=$AB$1),0,1)))</f>
        <v>0</v>
      </c>
      <c r="AB45" s="344">
        <f>IF($A45&gt;='1125way_Regular Symbol(2wild)'!E$16,"",IF(C45=0,"",IF(OR(C45=$AA$1,C45=$AB$1,C46=$AA$1,C46=$AB$1,C47=$AA$1,,C47=$AB$1),0,1)))</f>
        <v>1</v>
      </c>
      <c r="AC45" s="3">
        <f>IF($A45&gt;='1125way_Regular Symbol(2wild)'!F$16,"",IF(D45=0,"",IF(OR(D45=$AA$1,D45=$AB$1,D46=$AA$1,D46=$AB$1,D47=$AA$1,D47=$AB$1,D48=$AA$1,D48=$AB$1,D49=$AA$1,D49=$AB$1),0,1)))</f>
        <v>1</v>
      </c>
      <c r="AD45" s="3">
        <f>IF($A45&gt;='1125way_Regular Symbol(2wild)'!G$16,"",IF(E45=0,"",IF(OR(E45=$AA$1,E45=$AB$1,E46=$AA$1,E46=$AB$1,E47=$AA$1,E47=$AB$1,E48=$AA$1,E48=$AB$1,E49=$AA$1,E49=$AB$1),0,1)))</f>
        <v>1</v>
      </c>
      <c r="AE45" s="3">
        <f>IF($A45&gt;='1125way_Regular Symbol(2wild)'!H$16,"",IF(F45=0,"",IF(OR(F45=$AA$1,F45=$AB$1,F46=$AA$1,F46=$AB$1,F47=$AA$1,F47=$AB$1,F48=$AA$1,F48=$AB$1,F49=$AA$1,F49=$AB$1),0,1)))</f>
        <v>1</v>
      </c>
      <c r="AG45" s="344">
        <f>IF($A45&gt;='1125way_Regular Symbol(2wild)'!D$16,"",IF(B45=0,"",IF(OR(B45=$AG$1,B45=$AH$1,B46=$AG$1,B46=$AH$1,B47=$AG$1,B47=$AH$1),0,1)))</f>
        <v>0</v>
      </c>
      <c r="AH45" s="344">
        <f>IF($A45&gt;='1125way_Regular Symbol(2wild)'!E$16,"",IF(C45=0,"",IF(OR(C45=$AG$1,C45=$AH$1,C46=$AG$1,C46=$AH$1,C47=$AG$1,C47=$AH$1),0,1)))</f>
        <v>0</v>
      </c>
      <c r="AI45" s="3">
        <f>IF($A45&gt;='1125way_Regular Symbol(2wild)'!F$16,"",IF(D45=0,"",IF(OR(D45=$AG$1,D45=$AH$1,D46=$AG$1,D46=$AH$1,D47=$AG$1,D47=$AH$1,D48=$AG$1,D48=$AH$1,D49=$AG$1,D49=$AH$1),0,1)))</f>
        <v>1</v>
      </c>
      <c r="AJ45" s="3">
        <f>IF($A45&gt;='1125way_Regular Symbol(2wild)'!G$16,"",IF(E45=0,"",IF(OR(E45=$AG$1,E45=$AH$1,E46=$AG$1,E46=$AH$1,E47=$AG$1,E47=$AH$1,E48=$AG$1,E48=$AH$1,E49=$AG$1,E49=$AH$1),0,1)))</f>
        <v>1</v>
      </c>
      <c r="AK45" s="3">
        <f>IF($A45&gt;='1125way_Regular Symbol(2wild)'!H$16,"",IF(F45=0,"",IF(OR(F45=$AG$1,F45=$AH$1,F46=$AG$1,F46=$AH$1,F47=$AG$1,F47=$AH$1,F48=$AG$1,F48=$AH$1,F49=$AG$1,F49=$AH$1),0,1)))</f>
        <v>1</v>
      </c>
      <c r="AM45" s="344">
        <f>IF($A45&gt;='1125way_Regular Symbol(2wild)'!D$16,"",IF(B45=0,"",IF(OR(B45=$AM$1,B45=$AN$1,B46=$AM$1,B46=$AN$1,B47=$AM$1,B47=$AN$1),0,1)))</f>
        <v>1</v>
      </c>
      <c r="AN45" s="344">
        <f>IF($A45&gt;='1125way_Regular Symbol(2wild)'!E$16,"",IF(C45=0,"",IF(OR(C45=$AM$1,C45=$AN$1,C46=$AM$1,C46=$AN$1,C47=$AM$1,C47=$AN$1),0,1)))</f>
        <v>1</v>
      </c>
      <c r="AO45" s="3">
        <f>IF($A45&gt;='1125way_Regular Symbol(2wild)'!F$16,"",IF(D45=0,"",IF(OR(D45=$AM$1,D45=$AN$1,D46=$AM$1,D46=$AN$1,D47=$AM$1,D47=$AN$1,D48=$AM$1,D48=$AN$1,D49=$AM$1,D49=$AN$1),0,1)))</f>
        <v>0</v>
      </c>
      <c r="AP45" s="3">
        <f>IF($A45&gt;='1125way_Regular Symbol(2wild)'!G$16,"",IF(E45=0,"",IF(OR(E45=$AM$1,E45=$AN$1,E46=$AM$1,E46=$AN$1,E47=$AM$1,E47=$AN$1,E48=$AM$1,E48=$AN$1,E49=$AM$1,E49=$AN$1),0,1)))</f>
        <v>0</v>
      </c>
      <c r="AQ45" s="3">
        <f>IF($A45&gt;='1125way_Regular Symbol(2wild)'!H$16,"",IF(F45=0,"",IF(OR(F45=$AM$1,F45=$AN$1,F46=$AM$1,F46=$AN$1,F47=$AM$1,F47=$AN$1,F48=$AM$1,F48=$AN$1,F49=$AM$1,F49=$AN$1),0,1)))</f>
        <v>1</v>
      </c>
      <c r="AS45" s="344">
        <f>IF($A45&gt;='1125way_Regular Symbol(2wild)'!D$16,"",IF(B45=0,"",IF(OR(B45=$AM$1,B45=$AT$1,B46=$AM$1,B46=$AT$1,B47=$AM$1,B47=$AT$1),0,1)))</f>
        <v>1</v>
      </c>
      <c r="AT45" s="344">
        <f>IF($A45&gt;='1125way_Regular Symbol(2wild)'!E$16,"",IF(C45=0,"",IF(OR(C45=$AM$1,C45=$AT$1,C46=$AM$1,C46=$AT$1,C47=$AM$1,C47=$AT$1),0,1)))</f>
        <v>1</v>
      </c>
      <c r="AU45" s="3">
        <f>IF($A45&gt;='1125way_Regular Symbol(2wild)'!F$16,"",IF(D45=0,"",IF(OR(D45=$AM$1,D45=$AT$1,D46=$AM$1,D46=$AT$1,D47=$AM$1,D47=$AT$1,D48=$AM$1,D48=$AT$1,D49=$AM$1,D49=$AT$1),0,1)))</f>
        <v>1</v>
      </c>
      <c r="AV45" s="3">
        <f>IF($A45&gt;='1125way_Regular Symbol(2wild)'!G$16,"",IF(E45=0,"",IF(OR(E45=$AM$1,E45=$AT$1,E46=$AM$1,E46=$AT$1,E47=$AM$1,E47=$AT$1,E48=$AM$1,E48=$AT$1,E49=$AM$1,E49=$AT$1),0,1)))</f>
        <v>1</v>
      </c>
      <c r="AW45" s="3">
        <f>IF($A45&gt;='1125way_Regular Symbol(2wild)'!H$16,"",IF(F45=0,"",IF(OR(F45=$AM$1,F45=$AT$1,F46=$AM$1,F46=$AT$1,F47=$AM$1,F47=$AT$1,F48=$AM$1,F48=$AT$1,F49=$AM$1,F49=$AT$1),0,1)))</f>
        <v>1</v>
      </c>
      <c r="AY45" s="344">
        <f>IF($A45&gt;='1125way_Regular Symbol(2wild)'!D$16,"",IF(B45=0,"",IF(OR(B45=$AM$1,B45=$AZ$1,B46=$AM$1,B46=$AZ$1,B47=$AM$1,B47=$AZ$1),0,1)))</f>
        <v>1</v>
      </c>
      <c r="AZ45" s="344">
        <f>IF($A45&gt;='1125way_Regular Symbol(2wild)'!E$16,"",IF(C45=0,"",IF(OR(C45=$AM$1,C45=$AZ$1,C46=$AM$1,C46=$AZ$1,C47=$AM$1,C47=$AZ$1),0,1)))</f>
        <v>1</v>
      </c>
      <c r="BA45" s="3">
        <f>IF($A45&gt;='1125way_Regular Symbol(2wild)'!F$16,"",IF(D45=0,"",IF(OR(D45=$AM$1,D45=$AZ$1,D46=$AM$1,D46=$AZ$1,D47=$AM$1,D47=$AZ$1,D48=$AM$1,D48=$AZ$1,D49=$AM$1,D49=$AZ$1),0,1)))</f>
        <v>1</v>
      </c>
      <c r="BB45" s="3">
        <f>IF($A45&gt;='1125way_Regular Symbol(2wild)'!G$16,"",IF(E45=0,"",IF(OR(E45=$AM$1,E45=$AZ$1,E46=$AM$1,E46=$AZ$1,E47=$AM$1,E47=$AZ$1,E48=$AM$1,E48=$AZ$1,E49=$AM$1,E49=$AZ$1),0,1)))</f>
        <v>1</v>
      </c>
      <c r="BC45" s="3">
        <f>IF($A45&gt;='1125way_Regular Symbol(2wild)'!H$16,"",IF(F45=0,"",IF(OR(F45=$AM$1,F45=$AZ$1,F46=$AM$1,F46=$AZ$1,F47=$AM$1,F47=$AZ$1,F48=$AM$1,F48=$AZ$1,F49=$AM$1,F49=$AZ$1),0,1)))</f>
        <v>0</v>
      </c>
      <c r="BE45" s="344">
        <f>IF($A45&gt;='576way_Regular Symbol(2wild)'!D$16,"",IF(B45=0,"",IF(OR(B45=$AM$1,B45=$BF$1,B46=$AM$1,B46=$BF$1,B47=$AM$1,B47=$BF$1),0,1)))</f>
        <v>1</v>
      </c>
      <c r="BF45" s="344">
        <f>IF($A45&gt;='576way_Regular Symbol(2wild)'!E$16,"",IF(C45=0,"",IF(OR(C45=$AM$1,C45=$BF$1,C46=$AM$1,C46=$BF$1,C47=$AM$1,C47=$BF$1),0,1)))</f>
        <v>1</v>
      </c>
      <c r="BG45" s="3">
        <f>IF($A45&gt;='576way_Regular Symbol(2wild)'!F$16,"",IF(D45=0,"",IF(OR(D45=$AM$1,D45=$BF$1,D46=$AM$1,D46=$BF$1,D47=$AM$1,D47=$BF$1,D48=$AM$1,D48=$BF$1,D49=$AM$1,D49=$BF$1),0,1)))</f>
        <v>1</v>
      </c>
      <c r="BH45" s="3">
        <f>IF($A45&gt;='576way_Regular Symbol(2wild)'!G$16,"",IF(E45=0,"",IF(OR(E45=$AM$1,E45=$BF$1,E46=$AM$1,E46=$BF$1,E47=$AM$1,E47=$BF$1,E48=$AM$1,E48=$BF$1,E49=$AM$1,E49=$BF$1),0,1)))</f>
        <v>1</v>
      </c>
      <c r="BI45" s="3">
        <f>IF($A45&gt;='576way_Regular Symbol(2wild)'!H$16,"",IF(F45=0,"",IF(OR(F45=$AM$1,F45=$BF$1,F46=$AM$1,F46=$BF$1,F47=$AM$1,F47=$BF$1,F48=$AM$1,F48=$BF$1,F49=$AM$1,F49=$BF$1),0,1)))</f>
        <v>1</v>
      </c>
      <c r="BK45" s="344">
        <f>IF($A45&gt;='576way_Regular Symbol(2wild)'!D$16,"",IF(B45=0,"",IF(OR(B45=$AM$1,B45=$BL$1,B46=$AM$1,B46=$BL$1,B47=$AM$1,B47=$BL$1),0,1)))</f>
        <v>1</v>
      </c>
      <c r="BL45" s="344">
        <f>IF($A45&gt;='576way_Regular Symbol(2wild)'!E$16,"",IF(C45=0,"",IF(OR(C45=$AM$1,C45=$BL$1,C46=$AM$1,C46=$BL$1,C47=$AM$1,C47=$BL$1),0,1)))</f>
        <v>1</v>
      </c>
      <c r="BM45" s="3">
        <f>IF($A45&gt;='576way_Regular Symbol(2wild)'!F$16,"",IF(D45=0,"",IF(OR(D45=$AM$1,D45=$BL$1,D46=$AM$1,D46=$BL$1,D47=$AM$1,D47=$BL$1,D48=$AM$1,D48=$BL$1),0,1)))</f>
        <v>1</v>
      </c>
      <c r="BN45" s="3">
        <f>IF($A45&gt;='576way_Regular Symbol(2wild)'!G$16,"",IF(E45=0,"",IF(OR(E45=$AM$1,E45=$BL$1,E46=$AM$1,E46=$BL$1,E47=$AM$1,E47=$BL$1,E48=$AM$1,E48=$BL$1),0,1)))</f>
        <v>1</v>
      </c>
      <c r="BO45" s="3">
        <f>IF($A45&gt;='576way_Regular Symbol(2wild)'!H$16,"",IF(F45=0,"",IF(OR(F45=$AM$1,F45=$BL$1,F46=$AM$1,F46=$BL$1,F47=$AM$1,F47=$BL$1,F48=$AM$1,F48=$BL$1),0,1)))</f>
        <v>1</v>
      </c>
      <c r="BQ45" s="3">
        <f>IF($A45&gt;='1125way_Regular Symbol(2wild)'!D$16,"",IF(B45=0,"",IF(OR(B45=$BQ$1,B45=$BR$1,B46=$BQ$1,B46=$BR$1,B47=$BQ$1,B47=$BR$1),0,1)))</f>
        <v>1</v>
      </c>
      <c r="BR45" s="3">
        <f>IF($A45&gt;='1125way_Regular Symbol(2wild)'!E$16,"",IF(C45=0,"",IF(OR(C45=$BQ$1,C45=$BR$1,C46=$BQ$1,C46=$BR$1,C47=$BQ$1,C47=$BR$1),0,1)))</f>
        <v>1</v>
      </c>
      <c r="BS45" s="3">
        <f>IF($A45&gt;='1125way_Regular Symbol(2wild)'!F$16,"",IF(D45=0,"",IF(OR(D45=$BQ$1,D45=$BR$1,D46=$BQ$1,D46=$BR$1,D47=$BQ$1,D47=$BR$1,D48=$BQ$1,D48=$BR$1,D49=$BQ$1,D49=$BR$1),0,1)))</f>
        <v>0</v>
      </c>
      <c r="BT45" s="3">
        <f>IF($A45&gt;='1125way_Regular Symbol(2wild)'!G$16,"",IF(E45=0,"",IF(OR(E45=$BQ$1,E45=$BR$1,E46=$BQ$1,E46=$BR$1,E47=$BQ$1,E47=$BR$1,E48=$BQ$1,E48=$BR$1,E49=$BQ$1,E49=$BR$1),0,1)))</f>
        <v>1</v>
      </c>
      <c r="BU45" s="3">
        <f>IF($A45&gt;='1125way_Regular Symbol(2wild)'!H$16,"",IF(F45=0,"",IF(OR(F45=$BQ$1,F45=$BR$1,F46=$BQ$1,F46=$BR$1,F47=$BQ$1,F47=$BR$1,F48=$BQ$1,F48=$BR$1,F49=$BQ$1,F49=$BR$1),0,1)))</f>
        <v>0</v>
      </c>
      <c r="BW45" s="3">
        <f>IF($A45&gt;='1125way_Regular Symbol(2wild)'!D$16,"",IF(B45=0,"",IF(OR(B45=$BW$1,B46=$BW$1,B47=$BW$1,B45=$BX$1,B46=$BX$1,B47=$BX$1),0,1)))</f>
        <v>1</v>
      </c>
      <c r="BX45" s="3">
        <f>IF($A45&gt;='1125way_Regular Symbol(2wild)'!E$16,"",IF(C45=0,"",IF(OR(C45=$BW$1,C46=$BW$1,C47=$BW$1,C45=$BX$1,C46=$BX$1,C47=$BX$1),0,1)))</f>
        <v>0</v>
      </c>
      <c r="BY45" s="3">
        <f>IF($A45&gt;='1125way_Regular Symbol(2wild)'!F$16,"",IF(D45=0,"",IF(OR(D45=$BW$1,D46=$BW$1,D47=$BW$1,D45=$BX$1,D46=$BX$1,D47=$BX$1,D48=$BW$1,D48=$BX$1,D49=$BW$1,D49=$BX$1),0,1)))</f>
        <v>0</v>
      </c>
      <c r="BZ45" s="3">
        <f>IF($A45&gt;='1125way_Regular Symbol(2wild)'!G$16,"",IF(E45=0,"",IF(OR(E45=$BW$1,E46=$BW$1,E47=$BW$1,E45=$BX$1,E46=$BX$1,E47=$BX$1,E48=$BW$1,E48=$BX$1,E49=$BW$1,E49=$BX$1),0,1)))</f>
        <v>0</v>
      </c>
      <c r="CA45" s="3">
        <f>IF($A45&gt;='1125way_Regular Symbol(2wild)'!H$16,"",IF(F45=0,"",IF(OR(F45=$BW$1,F46=$BW$1,F47=$BW$1,F45=$BX$1,F46=$BX$1,F47=$BX$1,F48=$BW$1,F48=$BX$1,F49=$BW$1,F49=$BX$1),0,1)))</f>
        <v>1</v>
      </c>
      <c r="CC45" s="3">
        <f>IF($A45&gt;='1125way_Regular Symbol(2wild)'!D$16,"",IF(B45=0,"",IF(OR(B45=$BW$1,B46=$BW$1,B47=$BW$1,B45=$CD$1,B46=$CD$1,B47=$CD$1),0,1)))</f>
        <v>1</v>
      </c>
      <c r="CD45" s="3">
        <f>IF($A45&gt;='1125way_Regular Symbol(2wild)'!E$16,"",IF(C45=0,"",IF(OR(C45=$BW$1,C46=$BW$1,C47=$BW$1,C45=$CD$1,C46=$CD$1,C47=$CD$1),0,1)))</f>
        <v>1</v>
      </c>
      <c r="CE45" s="3">
        <f>IF($A45&gt;='1125way_Regular Symbol(2wild)'!F$16,"",IF(D45=0,"",IF(OR(D45=$BW$1,D46=$BW$1,D47=$BW$1,D45=$CD$1,D46=$CD$1,D47=$CD$1,D48=$BW$1,D48=$CD$1,D49=$BW$1,D49=$CD$1),0,1)))</f>
        <v>1</v>
      </c>
      <c r="CF45" s="3">
        <f>IF($A45&gt;='1125way_Regular Symbol(2wild)'!G$16,"",IF(E45=0,"",IF(OR(E45=$BW$1,E46=$BW$1,E47=$BW$1,E45=$CD$1,E46=$CD$1,E47=$CD$1,E48=$BW$1,E48=$CD$1,E49=$BW$1,E49=$CD$1),0,1)))</f>
        <v>0</v>
      </c>
      <c r="CG45" s="3">
        <f>IF($A45&gt;='1125way_Regular Symbol(2wild)'!H$16,"",IF(F45=0,"",IF(OR(F45=$BW$1,F46=$BW$1,F47=$BW$1,F45=$CD$1,F46=$CD$1,F47=$CD$1,F48=$BW$1,F48=$CD$1,F49=$BW$1,F49=$CD$1),0,1)))</f>
        <v>1</v>
      </c>
      <c r="CI45" s="3">
        <f>IF($A45&gt;='1125way_Regular Symbol(2wild)'!D$16,"",IF(B45=0,"",IF(OR(B45=$BW$1,B46=$BW$1,B47=$BW$1,B45=$CJ$1,B46=$CJ$1,B47=$CJ$1),0,1)))</f>
        <v>1</v>
      </c>
      <c r="CJ45" s="3">
        <f>IF($A45&gt;='1125way_Regular Symbol(2wild)'!E$16,"",IF(C45=0,"",IF(OR(C45=$BW$1,C46=$BW$1,C47=$BW$1,C45=$CJ$1,C46=$CJ$1,C47=$CJ$1),0,1)))</f>
        <v>1</v>
      </c>
      <c r="CK45" s="3">
        <f>IF($A45&gt;='1125way_Regular Symbol(2wild)'!F$16,"",IF(D45=0,"",IF(OR(D45=$BW$1,D46=$BW$1,D47=$BW$1,D45=$CJ$1,D46=$CJ$1,D47=$CJ$1,D48=$BW$1,D48=$CJ$1,D49=$BW$1,D49=$CJ$1),0,1)))</f>
        <v>1</v>
      </c>
      <c r="CL45" s="3">
        <f>IF($A45&gt;='1125way_Regular Symbol(2wild)'!G$16,"",IF(E45=0,"",IF(OR(E45=$BW$1,E46=$BW$1,E47=$BW$1,E45=$CJ$1,E46=$CJ$1,E47=$CJ$1,E48=$BW$1,E48=$CJ$1,E49=$BW$1,E49=$CJ$1),0,1)))</f>
        <v>1</v>
      </c>
      <c r="CM45" s="3">
        <f>IF($A45&gt;='1125way_Regular Symbol(2wild)'!H$16,"",IF(F45=0,"",IF(OR(F45=$BW$1,F46=$BW$1,F47=$BW$1,F45=$CJ$1,F46=$CJ$1,F47=$CJ$1,F48=$BW$1,F48=$CJ$1,F49=$BW$1,F49=$CJ$1),0,1)))</f>
        <v>0</v>
      </c>
      <c r="CO45" s="3">
        <f>IF($A45&gt;='1125way_Regular Symbol(2wild)'!D$16,"",IF(B45=0,"",IF(OR(B45=$BW$1,B46=$BW$1,B47=$BW$1,B45=$CP$1,B46=$CP$1,B47=$CP$1),0,1)))</f>
        <v>1</v>
      </c>
      <c r="CP45" s="3">
        <f>IF($A45&gt;='1125way_Regular Symbol(2wild)'!E$16,"",IF(C45=0,"",IF(OR(C45=$BW$1,C46=$BW$1,C47=$BW$1,C45=$CP$1,C46=$CP$1,C47=$CP$1),0,1)))</f>
        <v>1</v>
      </c>
      <c r="CQ45" s="3">
        <f>IF($A45&gt;='1125way_Regular Symbol(2wild)'!F$16,"",IF(D45=0,"",IF(OR(D45=$BW$1,D46=$BW$1,D47=$BW$1,D45=$CP$1,D46=$CP$1,D47=$CP$1,D48=$BW$1,D48=$CP$1,D49=$BW$1,D49=$CP$1),0,1)))</f>
        <v>1</v>
      </c>
      <c r="CR45" s="3">
        <f>IF($A45&gt;='1125way_Regular Symbol(2wild)'!G$16,"",IF(E45=0,"",IF(OR(E45=$BW$1,E46=$BW$1,E47=$BW$1,E45=$CP$1,E46=$CP$1,E47=$CP$1,E48=$BW$1,E48=$CP$1,E49=$BW$1,E49=$CP$1),0,1)))</f>
        <v>1</v>
      </c>
      <c r="CS45" s="3">
        <f>IF($A45&gt;='1125way_Regular Symbol(2wild)'!H$16,"",IF(F45=0,"",IF(OR(F45=$BW$1,F46=$BW$1,F47=$BW$1,F45=$CP$1,F46=$CP$1,F47=$CP$1,F48=$BW$1,F48=$CP$1,F49=$BW$1,F49=$CP$1),0,1)))</f>
        <v>0</v>
      </c>
      <c r="CU45" s="3">
        <f>IF($A45&gt;='1125way_Regular Symbol(2wild)'!D$16,"",IF(B45=0,"",IF(OR(B45=$BW$1,B46=$BW$1,B47=$BW$1,B45=$CV$1,B46=$CV$1,B47=$CV$1),0,1)))</f>
        <v>1</v>
      </c>
      <c r="CV45" s="3">
        <f>IF($A45&gt;='1125way_Regular Symbol(2wild)'!E$16,"",IF(C45=0,"",IF(OR(C45=$BW$1,C46=$BW$1,C47=$BW$1,C45=$CV$1,C46=$CV$1,C47=$CV$1),0,1)))</f>
        <v>1</v>
      </c>
      <c r="CW45" s="3">
        <f>IF($A45&gt;='1125way_Regular Symbol(2wild)'!F$16,"",IF(D45=0,"",IF(OR(D45=$BW$1,D46=$BW$1,D47=$BW$1,D45=$CV$1,D46=$CV$1,D47=$CV$1,D48=$BW$1,D48=$CV$1,D49=$BW$1,D49=$CV$1),0,1)))</f>
        <v>1</v>
      </c>
      <c r="CX45" s="3">
        <f>IF($A45&gt;='1125way_Regular Symbol(2wild)'!G$16,"",IF(E45=0,"",IF(OR(E45=$BW$1,E46=$BW$1,E47=$BW$1,E45=$CV$1,E46=$CV$1,E47=$CV$1,E48=$BW$1,E48=$CV$1,E49=$BW$1,E49=$CV$1),0,1)))</f>
        <v>1</v>
      </c>
      <c r="CY45" s="3">
        <f>IF($A45&gt;='1125way_Regular Symbol(2wild)'!H$16,"",IF(F45=0,"",IF(OR(F45=$BW$1,F46=$BW$1,F47=$BW$1,F45=$CV$1,F46=$CV$1,F47=$CV$1,F48=$BW$1,F48=$CV$1,F49=$BW$1,F49=$CV$1),0,1)))</f>
        <v>1</v>
      </c>
    </row>
    <row r="46" spans="1:103">
      <c r="A46" s="337">
        <f>IF('243way_Regular Symbol'!L45="","",'243way_Regular Symbol'!L45)</f>
        <v>42</v>
      </c>
      <c r="B46" s="191" t="str">
        <f>IF('576way_Regular Symbol(2wild)'!Q45="",
IF($A46-'576way_Regular Symbol(2wild)'!D$16&gt;='1125way_RegularＸ_W()'!B$2-1,"",VLOOKUP($A46-'243way_Regular Symbol'!D$16,'576way_Regular Symbol(2wild)'!$P$3:$U$99,'1125way_RegularＸ_W()'!B$3+1,FALSE)),
'576way_Regular Symbol(2wild)'!Q45)</f>
        <v>M4</v>
      </c>
      <c r="C46" s="191" t="str">
        <f>IF('576way_Regular Symbol(2wild)'!R45="",
IF($A46-'576way_Regular Symbol(2wild)'!E$16&gt;='1125way_RegularＸ_W()'!C$2-1,"",VLOOKUP($A46-'243way_Regular Symbol'!E$16,'576way_Regular Symbol(2wild)'!$P$3:$U$99,'1125way_RegularＸ_W()'!C$3+1,FALSE)),
'576way_Regular Symbol(2wild)'!R45)</f>
        <v>M4</v>
      </c>
      <c r="D46" s="191" t="str">
        <f>IF('576way_Regular Symbol(2wild)'!S45="",
IF($A46-'576way_Regular Symbol(2wild)'!F$16&gt;='1125way_RegularＸ_W()'!D$2-1,"",VLOOKUP($A46-'243way_Regular Symbol'!F$16,'576way_Regular Symbol(2wild)'!$P$3:$U$99,'1125way_RegularＸ_W()'!D$3+1,FALSE)),
'576way_Regular Symbol(2wild)'!S45)</f>
        <v>M1</v>
      </c>
      <c r="E46" s="191" t="str">
        <f>IF('576way_Regular Symbol(2wild)'!T45="",
IF($A46-'576way_Regular Symbol(2wild)'!G$16&gt;='1125way_RegularＸ_W()'!E$2-1,"",VLOOKUP($A46-'243way_Regular Symbol'!G$16,'576way_Regular Symbol(2wild)'!$P$3:$U$99,'1125way_RegularＸ_W()'!E$3+1,FALSE)),
'576way_Regular Symbol(2wild)'!T45)</f>
        <v>K</v>
      </c>
      <c r="F46" s="191" t="str">
        <f>IF('576way_Regular Symbol(2wild)'!U45="",
IF($A46-'576way_Regular Symbol(2wild)'!H$16&gt;='1125way_RegularＸ_W()'!F$2-1,"",VLOOKUP($A46-'243way_Regular Symbol'!H$16,'576way_Regular Symbol(2wild)'!$P$3:$U$99,'1125way_RegularＸ_W()'!F$3+1,FALSE)),
'576way_Regular Symbol(2wild)'!U45)</f>
        <v>J</v>
      </c>
      <c r="N46" s="363">
        <f t="shared" si="18"/>
        <v>42</v>
      </c>
      <c r="O46" s="344">
        <f>IF($A46&gt;='1125way_Regular Symbol(2wild)'!D$16,"",IF(B46="","",IF(OR(B46=$O$1,B46=$P$1,B47=$O$1,B47=$P$1,B48=$O$1,B48=$P$1),0,1)))</f>
        <v>1</v>
      </c>
      <c r="P46" s="344">
        <f>IF($A46&gt;='1125way_Regular Symbol(2wild)'!E$16,"",IF(C46="","",IF(OR(C46=$O$1,C46=$P$1,C47=$O$1,C47=$P$1,C48=$O$1,C48=$P$1),0,1)))</f>
        <v>1</v>
      </c>
      <c r="Q46" s="344">
        <f>IF($A46&gt;='1125way_Regular Symbol(2wild)'!F$16,"",IF(D46="","",IF(OR(D46=$O$1,D46=$P$1,D47=$O$1,D47=$P$1,D48=$O$1,D48=$P$1,D49=$O$1,D49=$P$1,D50=$O$1,D50=$P$1),0,1)))</f>
        <v>0</v>
      </c>
      <c r="R46" s="344">
        <f>IF($A46&gt;='1125way_Regular Symbol(2wild)'!G$16,"",IF(E46="","",IF(OR(E46=$O$1,E46=$P$1,E47=$O$1,E47=$P$1,E48=$O$1,E48=$P$1,E49=$O$1,E49=$P$1,E50=$O$1,E50=$P$1),0,1)))</f>
        <v>1</v>
      </c>
      <c r="S46" s="344">
        <f>IF($A46&gt;='1125way_Regular Symbol(2wild)'!H$16,"",IF(F46="","",IF(OR(F46=$O$1,F46=$P$1,F47=$O$1,F47=$P$1,F48=$O$1,F48=$P$1,F49=$O$1,F49=$P$1,F50=$O$1,F50=$P$1),0,1)))</f>
        <v>0</v>
      </c>
      <c r="U46" s="344">
        <f>IF($A46&gt;='1125way_Regular Symbol(2wild)'!D$16,"",IF(B46=0,"",IF(OR(B46=$U$1,B46=$V$1,B47=$U$1,B47=$V$1,B48=$U$1,B48=$V$1),0,1)))</f>
        <v>1</v>
      </c>
      <c r="V46" s="344">
        <f>IF($A46&gt;='1125way_Regular Symbol(2wild)'!E$16,"",IF(C46=0,"",IF(OR(C46=$U$1,C46=$V$1,C47=$U$1,C47=$V$1,C48=$U$1,C48=$V$1),0,1)))</f>
        <v>0</v>
      </c>
      <c r="W46" s="3">
        <f>IF($A46&gt;='1125way_Regular Symbol(2wild)'!F$16,"",IF(D46=0,"",IF(OR(D46=$U$1,D46=$V$1,D47=$U$1,D47=$V$1,D48=$U$1,D48=$V$1,D49=$U$1,D49=$V$1,D50=$U$1,D50=$V$1),0,1)))</f>
        <v>1</v>
      </c>
      <c r="X46" s="3">
        <f>IF($A46&gt;='1125way_Regular Symbol(2wild)'!G$16,"",IF(E46=0,"",IF(OR(E46=$U$1,E46=$V$1,E47=$U$1,E47=$V$1,E48=$U$1,E48=$V$1,E49=$U$1,E49=$V$1,E50=$U$1,E50=$V$1),0,1)))</f>
        <v>1</v>
      </c>
      <c r="Y46" s="3">
        <f>IF($A46&gt;='1125way_Regular Symbol(2wild)'!H$16,"",IF(F46=0,"",IF(OR(F46=$U$1,F46=$V$1,F47=$U$1,F47=$V$1,F48=$U$1,F48=$V$1,F49=$U$1,F49=$V$1,F50=$U$1,F50=$V$1),0,1)))</f>
        <v>1</v>
      </c>
      <c r="AA46" s="344">
        <f>IF($A46&gt;='1125way_Regular Symbol(2wild)'!D$16,"",IF(B46=0,"",IF(OR(B46=$AA$1,B46=$AB$1,B47=$AA$1,B47=$AB$1,B48=$AA$1,,B48=$AB$1),0,1)))</f>
        <v>0</v>
      </c>
      <c r="AB46" s="344">
        <f>IF($A46&gt;='1125way_Regular Symbol(2wild)'!E$16,"",IF(C46=0,"",IF(OR(C46=$AA$1,C46=$AB$1,C47=$AA$1,C47=$AB$1,C48=$AA$1,,C48=$AB$1),0,1)))</f>
        <v>1</v>
      </c>
      <c r="AC46" s="3">
        <f>IF($A46&gt;='1125way_Regular Symbol(2wild)'!F$16,"",IF(D46=0,"",IF(OR(D46=$AA$1,D46=$AB$1,D47=$AA$1,D47=$AB$1,D48=$AA$1,D48=$AB$1,D49=$AA$1,D49=$AB$1,D50=$AA$1,D50=$AB$1),0,1)))</f>
        <v>1</v>
      </c>
      <c r="AD46" s="3">
        <f>IF($A46&gt;='1125way_Regular Symbol(2wild)'!G$16,"",IF(E46=0,"",IF(OR(E46=$AA$1,E46=$AB$1,E47=$AA$1,E47=$AB$1,E48=$AA$1,E48=$AB$1,E49=$AA$1,E49=$AB$1,E50=$AA$1,E50=$AB$1),0,1)))</f>
        <v>1</v>
      </c>
      <c r="AE46" s="3">
        <f>IF($A46&gt;='1125way_Regular Symbol(2wild)'!H$16,"",IF(F46=0,"",IF(OR(F46=$AA$1,F46=$AB$1,F47=$AA$1,F47=$AB$1,F48=$AA$1,F48=$AB$1,F49=$AA$1,F49=$AB$1,F50=$AA$1,F50=$AB$1),0,1)))</f>
        <v>1</v>
      </c>
      <c r="AG46" s="344">
        <f>IF($A46&gt;='1125way_Regular Symbol(2wild)'!D$16,"",IF(B46=0,"",IF(OR(B46=$AG$1,B46=$AH$1,B47=$AG$1,B47=$AH$1,B48=$AG$1,B48=$AH$1),0,1)))</f>
        <v>0</v>
      </c>
      <c r="AH46" s="344">
        <f>IF($A46&gt;='1125way_Regular Symbol(2wild)'!E$16,"",IF(C46=0,"",IF(OR(C46=$AG$1,C46=$AH$1,C47=$AG$1,C47=$AH$1,C48=$AG$1,C48=$AH$1),0,1)))</f>
        <v>0</v>
      </c>
      <c r="AI46" s="3">
        <f>IF($A46&gt;='1125way_Regular Symbol(2wild)'!F$16,"",IF(D46=0,"",IF(OR(D46=$AG$1,D46=$AH$1,D47=$AG$1,D47=$AH$1,D48=$AG$1,D48=$AH$1,D49=$AG$1,D49=$AH$1,D50=$AG$1,D50=$AH$1),0,1)))</f>
        <v>1</v>
      </c>
      <c r="AJ46" s="3">
        <f>IF($A46&gt;='1125way_Regular Symbol(2wild)'!G$16,"",IF(E46=0,"",IF(OR(E46=$AG$1,E46=$AH$1,E47=$AG$1,E47=$AH$1,E48=$AG$1,E48=$AH$1,E49=$AG$1,E49=$AH$1,E50=$AG$1,E50=$AH$1),0,1)))</f>
        <v>1</v>
      </c>
      <c r="AK46" s="3">
        <f>IF($A46&gt;='1125way_Regular Symbol(2wild)'!H$16,"",IF(F46=0,"",IF(OR(F46=$AG$1,F46=$AH$1,F47=$AG$1,F47=$AH$1,F48=$AG$1,F48=$AH$1,F49=$AG$1,F49=$AH$1,F50=$AG$1,F50=$AH$1),0,1)))</f>
        <v>1</v>
      </c>
      <c r="AM46" s="344">
        <f>IF($A46&gt;='1125way_Regular Symbol(2wild)'!D$16,"",IF(B46=0,"",IF(OR(B46=$AM$1,B46=$AN$1,B47=$AM$1,B47=$AN$1,B48=$AM$1,B48=$AN$1),0,1)))</f>
        <v>1</v>
      </c>
      <c r="AN46" s="344">
        <f>IF($A46&gt;='1125way_Regular Symbol(2wild)'!E$16,"",IF(C46=0,"",IF(OR(C46=$AM$1,C46=$AN$1,C47=$AM$1,C47=$AN$1,C48=$AM$1,C48=$AN$1),0,1)))</f>
        <v>1</v>
      </c>
      <c r="AO46" s="3">
        <f>IF($A46&gt;='1125way_Regular Symbol(2wild)'!F$16,"",IF(D46=0,"",IF(OR(D46=$AM$1,D46=$AN$1,D47=$AM$1,D47=$AN$1,D48=$AM$1,D48=$AN$1,D49=$AM$1,D49=$AN$1,D50=$AM$1,D50=$AN$1),0,1)))</f>
        <v>0</v>
      </c>
      <c r="AP46" s="3">
        <f>IF($A46&gt;='1125way_Regular Symbol(2wild)'!G$16,"",IF(E46=0,"",IF(OR(E46=$AM$1,E46=$AN$1,E47=$AM$1,E47=$AN$1,E48=$AM$1,E48=$AN$1,E49=$AM$1,E49=$AN$1,E50=$AM$1,E50=$AN$1),0,1)))</f>
        <v>0</v>
      </c>
      <c r="AQ46" s="3">
        <f>IF($A46&gt;='1125way_Regular Symbol(2wild)'!H$16,"",IF(F46=0,"",IF(OR(F46=$AM$1,F46=$AN$1,F47=$AM$1,F47=$AN$1,F48=$AM$1,F48=$AN$1,F49=$AM$1,F49=$AN$1,F50=$AM$1,F50=$AN$1),0,1)))</f>
        <v>1</v>
      </c>
      <c r="AS46" s="344">
        <f>IF($A46&gt;='1125way_Regular Symbol(2wild)'!D$16,"",IF(B46=0,"",IF(OR(B46=$AM$1,B46=$AT$1,B47=$AM$1,B47=$AT$1,B48=$AM$1,B48=$AT$1),0,1)))</f>
        <v>1</v>
      </c>
      <c r="AT46" s="344">
        <f>IF($A46&gt;='1125way_Regular Symbol(2wild)'!E$16,"",IF(C46=0,"",IF(OR(C46=$AM$1,C46=$AT$1,C47=$AM$1,C47=$AT$1,C48=$AM$1,C48=$AT$1),0,1)))</f>
        <v>1</v>
      </c>
      <c r="AU46" s="3">
        <f>IF($A46&gt;='1125way_Regular Symbol(2wild)'!F$16,"",IF(D46=0,"",IF(OR(D46=$AM$1,D46=$AT$1,D47=$AM$1,D47=$AT$1,D48=$AM$1,D48=$AT$1,D49=$AM$1,D49=$AT$1,D50=$AM$1,D50=$AT$1),0,1)))</f>
        <v>1</v>
      </c>
      <c r="AV46" s="3">
        <f>IF($A46&gt;='1125way_Regular Symbol(2wild)'!G$16,"",IF(E46=0,"",IF(OR(E46=$AM$1,E46=$AT$1,E47=$AM$1,E47=$AT$1,E48=$AM$1,E48=$AT$1,E49=$AM$1,E49=$AT$1,E50=$AM$1,E50=$AT$1),0,1)))</f>
        <v>1</v>
      </c>
      <c r="AW46" s="3">
        <f>IF($A46&gt;='1125way_Regular Symbol(2wild)'!H$16,"",IF(F46=0,"",IF(OR(F46=$AM$1,F46=$AT$1,F47=$AM$1,F47=$AT$1,F48=$AM$1,F48=$AT$1,F49=$AM$1,F49=$AT$1,F50=$AM$1,F50=$AT$1),0,1)))</f>
        <v>1</v>
      </c>
      <c r="AY46" s="344">
        <f>IF($A46&gt;='1125way_Regular Symbol(2wild)'!D$16,"",IF(B46=0,"",IF(OR(B46=$AM$1,B46=$AZ$1,B47=$AM$1,B47=$AZ$1,B48=$AM$1,B48=$AZ$1),0,1)))</f>
        <v>1</v>
      </c>
      <c r="AZ46" s="344">
        <f>IF($A46&gt;='1125way_Regular Symbol(2wild)'!E$16,"",IF(C46=0,"",IF(OR(C46=$AM$1,C46=$AZ$1,C47=$AM$1,C47=$AZ$1,C48=$AM$1,C48=$AZ$1),0,1)))</f>
        <v>1</v>
      </c>
      <c r="BA46" s="3">
        <f>IF($A46&gt;='1125way_Regular Symbol(2wild)'!F$16,"",IF(D46=0,"",IF(OR(D46=$AM$1,D46=$AZ$1,D47=$AM$1,D47=$AZ$1,D48=$AM$1,D48=$AZ$1,D49=$AM$1,D49=$AZ$1,D50=$AM$1,D50=$AZ$1),0,1)))</f>
        <v>1</v>
      </c>
      <c r="BB46" s="3">
        <f>IF($A46&gt;='1125way_Regular Symbol(2wild)'!G$16,"",IF(E46=0,"",IF(OR(E46=$AM$1,E46=$AZ$1,E47=$AM$1,E47=$AZ$1,E48=$AM$1,E48=$AZ$1,E49=$AM$1,E49=$AZ$1,E50=$AM$1,E50=$AZ$1),0,1)))</f>
        <v>1</v>
      </c>
      <c r="BC46" s="3">
        <f>IF($A46&gt;='1125way_Regular Symbol(2wild)'!H$16,"",IF(F46=0,"",IF(OR(F46=$AM$1,F46=$AZ$1,F47=$AM$1,F47=$AZ$1,F48=$AM$1,F48=$AZ$1,F49=$AM$1,F49=$AZ$1,F50=$AM$1,F50=$AZ$1),0,1)))</f>
        <v>0</v>
      </c>
      <c r="BE46" s="344">
        <f>IF($A46&gt;='576way_Regular Symbol(2wild)'!D$16,"",IF(B46=0,"",IF(OR(B46=$AM$1,B46=$BF$1,B47=$AM$1,B47=$BF$1,B48=$AM$1,B48=$BF$1),0,1)))</f>
        <v>1</v>
      </c>
      <c r="BF46" s="344">
        <f>IF($A46&gt;='576way_Regular Symbol(2wild)'!E$16,"",IF(C46=0,"",IF(OR(C46=$AM$1,C46=$BF$1,C47=$AM$1,C47=$BF$1,C48=$AM$1,C48=$BF$1),0,1)))</f>
        <v>1</v>
      </c>
      <c r="BG46" s="3">
        <f>IF($A46&gt;='576way_Regular Symbol(2wild)'!F$16,"",IF(D46=0,"",IF(OR(D46=$AM$1,D46=$BF$1,D47=$AM$1,D47=$BF$1,D48=$AM$1,D48=$BF$1,D49=$AM$1,D49=$BF$1,D50=$AM$1,D50=$BF$1),0,1)))</f>
        <v>1</v>
      </c>
      <c r="BH46" s="3">
        <f>IF($A46&gt;='576way_Regular Symbol(2wild)'!G$16,"",IF(E46=0,"",IF(OR(E46=$AM$1,E46=$BF$1,E47=$AM$1,E47=$BF$1,E48=$AM$1,E48=$BF$1,E49=$AM$1,E49=$BF$1,E50=$AM$1,E50=$BF$1),0,1)))</f>
        <v>1</v>
      </c>
      <c r="BI46" s="3">
        <f>IF($A46&gt;='576way_Regular Symbol(2wild)'!H$16,"",IF(F46=0,"",IF(OR(F46=$AM$1,F46=$BF$1,F47=$AM$1,F47=$BF$1,F48=$AM$1,F48=$BF$1,F49=$AM$1,F49=$BF$1,F50=$AM$1,F50=$BF$1),0,1)))</f>
        <v>1</v>
      </c>
      <c r="BK46" s="344">
        <f>IF($A46&gt;='576way_Regular Symbol(2wild)'!D$16,"",IF(B46=0,"",IF(OR(B46=$AM$1,B46=$BL$1,B47=$AM$1,B47=$BL$1,B48=$AM$1,B48=$BL$1),0,1)))</f>
        <v>1</v>
      </c>
      <c r="BL46" s="344">
        <f>IF($A46&gt;='576way_Regular Symbol(2wild)'!E$16,"",IF(C46=0,"",IF(OR(C46=$AM$1,C46=$BL$1,C47=$AM$1,C47=$BL$1,C48=$AM$1,C48=$BL$1),0,1)))</f>
        <v>1</v>
      </c>
      <c r="BM46" s="3">
        <f>IF($A46&gt;='576way_Regular Symbol(2wild)'!F$16,"",IF(D46=0,"",IF(OR(D46=$AM$1,D46=$BL$1,D47=$AM$1,D47=$BL$1,D48=$AM$1,D48=$BL$1,D49=$AM$1,D49=$BL$1),0,1)))</f>
        <v>1</v>
      </c>
      <c r="BN46" s="3">
        <f>IF($A46&gt;='576way_Regular Symbol(2wild)'!G$16,"",IF(E46=0,"",IF(OR(E46=$AM$1,E46=$BL$1,E47=$AM$1,E47=$BL$1,E48=$AM$1,E48=$BL$1,E49=$AM$1,E49=$BL$1),0,1)))</f>
        <v>1</v>
      </c>
      <c r="BO46" s="3">
        <f>IF($A46&gt;='576way_Regular Symbol(2wild)'!H$16,"",IF(F46=0,"",IF(OR(F46=$AM$1,F46=$BL$1,F47=$AM$1,F47=$BL$1,F48=$AM$1,F48=$BL$1,F49=$AM$1,F49=$BL$1),0,1)))</f>
        <v>1</v>
      </c>
      <c r="BQ46" s="3">
        <f>IF($A46&gt;='1125way_Regular Symbol(2wild)'!D$16,"",IF(B46=0,"",IF(OR(B46=$BQ$1,B46=$BR$1,B47=$BQ$1,B47=$BR$1,B48=$BQ$1,B48=$BR$1),0,1)))</f>
        <v>0</v>
      </c>
      <c r="BR46" s="3">
        <f>IF($A46&gt;='1125way_Regular Symbol(2wild)'!E$16,"",IF(C46=0,"",IF(OR(C46=$BQ$1,C46=$BR$1,C47=$BQ$1,C47=$BR$1,C48=$BQ$1,C48=$BR$1),0,1)))</f>
        <v>1</v>
      </c>
      <c r="BS46" s="3">
        <f>IF($A46&gt;='1125way_Regular Symbol(2wild)'!F$16,"",IF(D46=0,"",IF(OR(D46=$BQ$1,D46=$BR$1,D47=$BQ$1,D47=$BR$1,D48=$BQ$1,D48=$BR$1,D49=$BQ$1,D49=$BR$1,D50=$BQ$1,D50=$BR$1),0,1)))</f>
        <v>1</v>
      </c>
      <c r="BT46" s="3">
        <f>IF($A46&gt;='1125way_Regular Symbol(2wild)'!G$16,"",IF(E46=0,"",IF(OR(E46=$BQ$1,E46=$BR$1,E47=$BQ$1,E47=$BR$1,E48=$BQ$1,E48=$BR$1,E49=$BQ$1,E49=$BR$1,E50=$BQ$1,E50=$BR$1),0,1)))</f>
        <v>0</v>
      </c>
      <c r="BU46" s="3">
        <f>IF($A46&gt;='1125way_Regular Symbol(2wild)'!H$16,"",IF(F46=0,"",IF(OR(F46=$BQ$1,F46=$BR$1,F47=$BQ$1,F47=$BR$1,F48=$BQ$1,F48=$BR$1,F49=$BQ$1,F49=$BR$1,F50=$BQ$1,F50=$BR$1),0,1)))</f>
        <v>1</v>
      </c>
      <c r="BW46" s="3">
        <f>IF($A46&gt;='1125way_Regular Symbol(2wild)'!D$16,"",IF(B46=0,"",IF(OR(B46=$BW$1,B47=$BW$1,B48=$BW$1,B46=$BX$1,B47=$BX$1,B48=$BX$1),0,1)))</f>
        <v>1</v>
      </c>
      <c r="BX46" s="3">
        <f>IF($A46&gt;='1125way_Regular Symbol(2wild)'!E$16,"",IF(C46=0,"",IF(OR(C46=$BW$1,C47=$BW$1,C48=$BW$1,C46=$BX$1,C47=$BX$1,C48=$BX$1),0,1)))</f>
        <v>1</v>
      </c>
      <c r="BY46" s="3">
        <f>IF($A46&gt;='1125way_Regular Symbol(2wild)'!F$16,"",IF(D46=0,"",IF(OR(D46=$BW$1,D47=$BW$1,D48=$BW$1,D46=$BX$1,D47=$BX$1,D48=$BX$1,D49=$BW$1,D49=$BX$1,D50=$BW$1,D50=$BX$1),0,1)))</f>
        <v>0</v>
      </c>
      <c r="BZ46" s="3">
        <f>IF($A46&gt;='1125way_Regular Symbol(2wild)'!G$16,"",IF(E46=0,"",IF(OR(E46=$BW$1,E47=$BW$1,E48=$BW$1,E46=$BX$1,E47=$BX$1,E48=$BX$1,E49=$BW$1,E49=$BX$1,E50=$BW$1,E50=$BX$1),0,1)))</f>
        <v>0</v>
      </c>
      <c r="CA46" s="3">
        <f>IF($A46&gt;='1125way_Regular Symbol(2wild)'!H$16,"",IF(F46=0,"",IF(OR(F46=$BW$1,F47=$BW$1,F48=$BW$1,F46=$BX$1,F47=$BX$1,F48=$BX$1,F49=$BW$1,F49=$BX$1,F50=$BW$1,F50=$BX$1),0,1)))</f>
        <v>1</v>
      </c>
      <c r="CC46" s="3">
        <f>IF($A46&gt;='1125way_Regular Symbol(2wild)'!D$16,"",IF(B46=0,"",IF(OR(B46=$BW$1,B47=$BW$1,B48=$BW$1,B46=$CD$1,B47=$CD$1,B48=$CD$1),0,1)))</f>
        <v>1</v>
      </c>
      <c r="CD46" s="3">
        <f>IF($A46&gt;='1125way_Regular Symbol(2wild)'!E$16,"",IF(C46=0,"",IF(OR(C46=$BW$1,C47=$BW$1,C48=$BW$1,C46=$CD$1,C47=$CD$1,C48=$CD$1),0,1)))</f>
        <v>1</v>
      </c>
      <c r="CE46" s="3">
        <f>IF($A46&gt;='1125way_Regular Symbol(2wild)'!F$16,"",IF(D46=0,"",IF(OR(D46=$BW$1,D47=$BW$1,D48=$BW$1,D46=$CD$1,D47=$CD$1,D48=$CD$1,D49=$BW$1,D49=$CD$1,D50=$BW$1,D50=$CD$1),0,1)))</f>
        <v>1</v>
      </c>
      <c r="CF46" s="3">
        <f>IF($A46&gt;='1125way_Regular Symbol(2wild)'!G$16,"",IF(E46=0,"",IF(OR(E46=$BW$1,E47=$BW$1,E48=$BW$1,E46=$CD$1,E47=$CD$1,E48=$CD$1,E49=$BW$1,E49=$CD$1,E50=$BW$1,E50=$CD$1),0,1)))</f>
        <v>0</v>
      </c>
      <c r="CG46" s="3">
        <f>IF($A46&gt;='1125way_Regular Symbol(2wild)'!H$16,"",IF(F46=0,"",IF(OR(F46=$BW$1,F47=$BW$1,F48=$BW$1,F46=$CD$1,F47=$CD$1,F48=$CD$1,F49=$BW$1,F49=$CD$1,F50=$BW$1,F50=$CD$1),0,1)))</f>
        <v>1</v>
      </c>
      <c r="CI46" s="3">
        <f>IF($A46&gt;='1125way_Regular Symbol(2wild)'!D$16,"",IF(B46=0,"",IF(OR(B46=$BW$1,B47=$BW$1,B48=$BW$1,B46=$CJ$1,B47=$CJ$1,B48=$CJ$1),0,1)))</f>
        <v>1</v>
      </c>
      <c r="CJ46" s="3">
        <f>IF($A46&gt;='1125way_Regular Symbol(2wild)'!E$16,"",IF(C46=0,"",IF(OR(C46=$BW$1,C47=$BW$1,C48=$BW$1,C46=$CJ$1,C47=$CJ$1,C48=$CJ$1),0,1)))</f>
        <v>1</v>
      </c>
      <c r="CK46" s="3">
        <f>IF($A46&gt;='1125way_Regular Symbol(2wild)'!F$16,"",IF(D46=0,"",IF(OR(D46=$BW$1,D47=$BW$1,D48=$BW$1,D46=$CJ$1,D47=$CJ$1,D48=$CJ$1,D49=$BW$1,D49=$CJ$1,D50=$BW$1,D50=$CJ$1),0,1)))</f>
        <v>1</v>
      </c>
      <c r="CL46" s="3">
        <f>IF($A46&gt;='1125way_Regular Symbol(2wild)'!G$16,"",IF(E46=0,"",IF(OR(E46=$BW$1,E47=$BW$1,E48=$BW$1,E46=$CJ$1,E47=$CJ$1,E48=$CJ$1,E49=$BW$1,E49=$CJ$1,E50=$BW$1,E50=$CJ$1),0,1)))</f>
        <v>1</v>
      </c>
      <c r="CM46" s="3">
        <f>IF($A46&gt;='1125way_Regular Symbol(2wild)'!H$16,"",IF(F46=0,"",IF(OR(F46=$BW$1,F47=$BW$1,F48=$BW$1,F46=$CJ$1,F47=$CJ$1,F48=$CJ$1,F49=$BW$1,F49=$CJ$1,F50=$BW$1,F50=$CJ$1),0,1)))</f>
        <v>0</v>
      </c>
      <c r="CO46" s="3">
        <f>IF($A46&gt;='1125way_Regular Symbol(2wild)'!D$16,"",IF(B46=0,"",IF(OR(B46=$BW$1,B47=$BW$1,B48=$BW$1,B46=$CP$1,B47=$CP$1,B48=$CP$1),0,1)))</f>
        <v>1</v>
      </c>
      <c r="CP46" s="3">
        <f>IF($A46&gt;='1125way_Regular Symbol(2wild)'!E$16,"",IF(C46=0,"",IF(OR(C46=$BW$1,C47=$BW$1,C48=$BW$1,C46=$CP$1,C47=$CP$1,C48=$CP$1),0,1)))</f>
        <v>1</v>
      </c>
      <c r="CQ46" s="3">
        <f>IF($A46&gt;='1125way_Regular Symbol(2wild)'!F$16,"",IF(D46=0,"",IF(OR(D46=$BW$1,D47=$BW$1,D48=$BW$1,D46=$CP$1,D47=$CP$1,D48=$CP$1,D49=$BW$1,D49=$CP$1,D50=$BW$1,D50=$CP$1),0,1)))</f>
        <v>1</v>
      </c>
      <c r="CR46" s="3">
        <f>IF($A46&gt;='1125way_Regular Symbol(2wild)'!G$16,"",IF(E46=0,"",IF(OR(E46=$BW$1,E47=$BW$1,E48=$BW$1,E46=$CP$1,E47=$CP$1,E48=$CP$1,E49=$BW$1,E49=$CP$1,E50=$BW$1,E50=$CP$1),0,1)))</f>
        <v>1</v>
      </c>
      <c r="CS46" s="3">
        <f>IF($A46&gt;='1125way_Regular Symbol(2wild)'!H$16,"",IF(F46=0,"",IF(OR(F46=$BW$1,F47=$BW$1,F48=$BW$1,F46=$CP$1,F47=$CP$1,F48=$CP$1,F49=$BW$1,F49=$CP$1,F50=$BW$1,F50=$CP$1),0,1)))</f>
        <v>0</v>
      </c>
      <c r="CU46" s="3">
        <f>IF($A46&gt;='1125way_Regular Symbol(2wild)'!D$16,"",IF(B46=0,"",IF(OR(B46=$BW$1,B47=$BW$1,B48=$BW$1,B46=$CV$1,B47=$CV$1,B48=$CV$1),0,1)))</f>
        <v>1</v>
      </c>
      <c r="CV46" s="3">
        <f>IF($A46&gt;='1125way_Regular Symbol(2wild)'!E$16,"",IF(C46=0,"",IF(OR(C46=$BW$1,C47=$BW$1,C48=$BW$1,C46=$CV$1,C47=$CV$1,C48=$CV$1),0,1)))</f>
        <v>1</v>
      </c>
      <c r="CW46" s="3">
        <f>IF($A46&gt;='1125way_Regular Symbol(2wild)'!F$16,"",IF(D46=0,"",IF(OR(D46=$BW$1,D47=$BW$1,D48=$BW$1,D46=$CV$1,D47=$CV$1,D48=$CV$1,D49=$BW$1,D49=$CV$1,D50=$BW$1,D50=$CV$1),0,1)))</f>
        <v>1</v>
      </c>
      <c r="CX46" s="3">
        <f>IF($A46&gt;='1125way_Regular Symbol(2wild)'!G$16,"",IF(E46=0,"",IF(OR(E46=$BW$1,E47=$BW$1,E48=$BW$1,E46=$CV$1,E47=$CV$1,E48=$CV$1,E49=$BW$1,E49=$CV$1,E50=$BW$1,E50=$CV$1),0,1)))</f>
        <v>1</v>
      </c>
      <c r="CY46" s="3">
        <f>IF($A46&gt;='1125way_Regular Symbol(2wild)'!H$16,"",IF(F46=0,"",IF(OR(F46=$BW$1,F47=$BW$1,F48=$BW$1,F46=$CV$1,F47=$CV$1,F48=$CV$1,F49=$BW$1,F49=$CV$1,F50=$BW$1,F50=$CV$1),0,1)))</f>
        <v>1</v>
      </c>
    </row>
    <row r="47" spans="1:103">
      <c r="A47" s="337">
        <f>IF('243way_Regular Symbol'!L46="","",'243way_Regular Symbol'!L46)</f>
        <v>43</v>
      </c>
      <c r="B47" s="191" t="str">
        <f>IF('576way_Regular Symbol(2wild)'!Q46="",
IF($A47-'576way_Regular Symbol(2wild)'!D$16&gt;='1125way_RegularＸ_W()'!B$2-1,"",VLOOKUP($A47-'243way_Regular Symbol'!D$16,'576way_Regular Symbol(2wild)'!$P$3:$U$99,'1125way_RegularＸ_W()'!B$3+1,FALSE)),
'576way_Regular Symbol(2wild)'!Q46)</f>
        <v>M3</v>
      </c>
      <c r="C47" s="191" t="str">
        <f>IF('576way_Regular Symbol(2wild)'!R46="",
IF($A47-'576way_Regular Symbol(2wild)'!E$16&gt;='1125way_RegularＸ_W()'!C$2-1,"",VLOOKUP($A47-'243way_Regular Symbol'!E$16,'576way_Regular Symbol(2wild)'!$P$3:$U$99,'1125way_RegularＸ_W()'!C$3+1,FALSE)),
'576way_Regular Symbol(2wild)'!R46)</f>
        <v>M2</v>
      </c>
      <c r="D47" s="191" t="str">
        <f>IF('576way_Regular Symbol(2wild)'!S46="",
IF($A47-'576way_Regular Symbol(2wild)'!F$16&gt;='1125way_RegularＸ_W()'!D$2-1,"",VLOOKUP($A47-'243way_Regular Symbol'!F$16,'576way_Regular Symbol(2wild)'!$P$3:$U$99,'1125way_RegularＸ_W()'!D$3+1,FALSE)),
'576way_Regular Symbol(2wild)'!S46)</f>
        <v>M5</v>
      </c>
      <c r="E47" s="191" t="str">
        <f>IF('576way_Regular Symbol(2wild)'!T46="",
IF($A47-'576way_Regular Symbol(2wild)'!G$16&gt;='1125way_RegularＸ_W()'!E$2-1,"",VLOOKUP($A47-'243way_Regular Symbol'!G$16,'576way_Regular Symbol(2wild)'!$P$3:$U$99,'1125way_RegularＸ_W()'!E$3+1,FALSE)),
'576way_Regular Symbol(2wild)'!T46)</f>
        <v>S1</v>
      </c>
      <c r="F47" s="191" t="str">
        <f>IF('576way_Regular Symbol(2wild)'!U46="",
IF($A47-'576way_Regular Symbol(2wild)'!H$16&gt;='1125way_RegularＸ_W()'!F$2-1,"",VLOOKUP($A47-'243way_Regular Symbol'!H$16,'576way_Regular Symbol(2wild)'!$P$3:$U$99,'1125way_RegularＸ_W()'!F$3+1,FALSE)),
'576way_Regular Symbol(2wild)'!U46)</f>
        <v>TE</v>
      </c>
      <c r="N47" s="363">
        <f t="shared" si="18"/>
        <v>43</v>
      </c>
      <c r="O47" s="344">
        <f>IF($A47&gt;='1125way_Regular Symbol(2wild)'!D$16,"",IF(B47="","",IF(OR(B47=$O$1,B47=$P$1,B48=$O$1,B48=$P$1,B49=$O$1,B49=$P$1),0,1)))</f>
        <v>1</v>
      </c>
      <c r="P47" s="344">
        <f>IF($A47&gt;='1125way_Regular Symbol(2wild)'!E$16,"",IF(C47="","",IF(OR(C47=$O$1,C47=$P$1,C48=$O$1,C48=$P$1,C49=$O$1,C49=$P$1),0,1)))</f>
        <v>1</v>
      </c>
      <c r="Q47" s="344">
        <f>IF($A47&gt;='1125way_Regular Symbol(2wild)'!F$16,"",IF(D47="","",IF(OR(D47=$O$1,D47=$P$1,D48=$O$1,D48=$P$1,D49=$O$1,D49=$P$1,D50=$O$1,D50=$P$1,D51=$O$1,D51=$P$1),0,1)))</f>
        <v>1</v>
      </c>
      <c r="R47" s="344">
        <f>IF($A47&gt;='1125way_Regular Symbol(2wild)'!G$16,"",IF(E47="","",IF(OR(E47=$O$1,E47=$P$1,E48=$O$1,E48=$P$1,E49=$O$1,E49=$P$1,E50=$O$1,E50=$P$1,E51=$O$1,E51=$P$1),0,1)))</f>
        <v>1</v>
      </c>
      <c r="S47" s="344">
        <f>IF($A47&gt;='1125way_Regular Symbol(2wild)'!H$16,"",IF(F47="","",IF(OR(F47=$O$1,F47=$P$1,F48=$O$1,F48=$P$1,F49=$O$1,F49=$P$1,F50=$O$1,F50=$P$1,F51=$O$1,F51=$P$1),0,1)))</f>
        <v>0</v>
      </c>
      <c r="U47" s="344">
        <f>IF($A47&gt;='1125way_Regular Symbol(2wild)'!D$16,"",IF(B47=0,"",IF(OR(B47=$U$1,B47=$V$1,B48=$U$1,B48=$V$1,B49=$U$1,B49=$V$1),0,1)))</f>
        <v>1</v>
      </c>
      <c r="V47" s="344">
        <f>IF($A47&gt;='1125way_Regular Symbol(2wild)'!E$16,"",IF(C47=0,"",IF(OR(C47=$U$1,C47=$V$1,C48=$U$1,C48=$V$1,C49=$U$1,C49=$V$1),0,1)))</f>
        <v>0</v>
      </c>
      <c r="W47" s="3">
        <f>IF($A47&gt;='1125way_Regular Symbol(2wild)'!F$16,"",IF(D47=0,"",IF(OR(D47=$U$1,D47=$V$1,D48=$U$1,D48=$V$1,D49=$U$1,D49=$V$1,D50=$U$1,D50=$V$1,D51=$U$1,D51=$V$1),0,1)))</f>
        <v>1</v>
      </c>
      <c r="X47" s="3">
        <f>IF($A47&gt;='1125way_Regular Symbol(2wild)'!G$16,"",IF(E47=0,"",IF(OR(E47=$U$1,E47=$V$1,E48=$U$1,E48=$V$1,E49=$U$1,E49=$V$1,E50=$U$1,E50=$V$1,E51=$U$1,E51=$V$1),0,1)))</f>
        <v>1</v>
      </c>
      <c r="Y47" s="3">
        <f>IF($A47&gt;='1125way_Regular Symbol(2wild)'!H$16,"",IF(F47=0,"",IF(OR(F47=$U$1,F47=$V$1,F48=$U$1,F48=$V$1,F49=$U$1,F49=$V$1,F50=$U$1,F50=$V$1,F51=$U$1,F51=$V$1),0,1)))</f>
        <v>1</v>
      </c>
      <c r="AA47" s="344">
        <f>IF($A47&gt;='1125way_Regular Symbol(2wild)'!D$16,"",IF(B47=0,"",IF(OR(B47=$AA$1,B47=$AB$1,B48=$AA$1,B48=$AB$1,B49=$AA$1,,B49=$AB$1),0,1)))</f>
        <v>0</v>
      </c>
      <c r="AB47" s="344">
        <f>IF($A47&gt;='1125way_Regular Symbol(2wild)'!E$16,"",IF(C47=0,"",IF(OR(C47=$AA$1,C47=$AB$1,C48=$AA$1,C48=$AB$1,C49=$AA$1,,C49=$AB$1),0,1)))</f>
        <v>1</v>
      </c>
      <c r="AC47" s="3">
        <f>IF($A47&gt;='1125way_Regular Symbol(2wild)'!F$16,"",IF(D47=0,"",IF(OR(D47=$AA$1,D47=$AB$1,D48=$AA$1,D48=$AB$1,D49=$AA$1,D49=$AB$1,D50=$AA$1,D50=$AB$1,D51=$AA$1,D51=$AB$1),0,1)))</f>
        <v>1</v>
      </c>
      <c r="AD47" s="3">
        <f>IF($A47&gt;='1125way_Regular Symbol(2wild)'!G$16,"",IF(E47=0,"",IF(OR(E47=$AA$1,E47=$AB$1,E48=$AA$1,E48=$AB$1,E49=$AA$1,E49=$AB$1,E50=$AA$1,E50=$AB$1,E51=$AA$1,E51=$AB$1),0,1)))</f>
        <v>1</v>
      </c>
      <c r="AE47" s="3">
        <f>IF($A47&gt;='1125way_Regular Symbol(2wild)'!H$16,"",IF(F47=0,"",IF(OR(F47=$AA$1,F47=$AB$1,F48=$AA$1,F48=$AB$1,F49=$AA$1,F49=$AB$1,F50=$AA$1,F50=$AB$1,F51=$AA$1,F51=$AB$1),0,1)))</f>
        <v>1</v>
      </c>
      <c r="AG47" s="344">
        <f>IF($A47&gt;='1125way_Regular Symbol(2wild)'!D$16,"",IF(B47=0,"",IF(OR(B47=$AG$1,B47=$AH$1,B48=$AG$1,B48=$AH$1,B49=$AG$1,B49=$AH$1),0,1)))</f>
        <v>1</v>
      </c>
      <c r="AH47" s="344">
        <f>IF($A47&gt;='1125way_Regular Symbol(2wild)'!E$16,"",IF(C47=0,"",IF(OR(C47=$AG$1,C47=$AH$1,C48=$AG$1,C48=$AH$1,C49=$AG$1,C49=$AH$1),0,1)))</f>
        <v>1</v>
      </c>
      <c r="AI47" s="3">
        <f>IF($A47&gt;='1125way_Regular Symbol(2wild)'!F$16,"",IF(D47=0,"",IF(OR(D47=$AG$1,D47=$AH$1,D48=$AG$1,D48=$AH$1,D49=$AG$1,D49=$AH$1,D50=$AG$1,D50=$AH$1,D51=$AG$1,D51=$AH$1),0,1)))</f>
        <v>1</v>
      </c>
      <c r="AJ47" s="3">
        <f>IF($A47&gt;='1125way_Regular Symbol(2wild)'!G$16,"",IF(E47=0,"",IF(OR(E47=$AG$1,E47=$AH$1,E48=$AG$1,E48=$AH$1,E49=$AG$1,E49=$AH$1,E50=$AG$1,E50=$AH$1,E51=$AG$1,E51=$AH$1),0,1)))</f>
        <v>1</v>
      </c>
      <c r="AK47" s="3">
        <f>IF($A47&gt;='1125way_Regular Symbol(2wild)'!H$16,"",IF(F47=0,"",IF(OR(F47=$AG$1,F47=$AH$1,F48=$AG$1,F48=$AH$1,F49=$AG$1,F49=$AH$1,F50=$AG$1,F50=$AH$1,F51=$AG$1,F51=$AH$1),0,1)))</f>
        <v>1</v>
      </c>
      <c r="AM47" s="344">
        <f>IF($A47&gt;='1125way_Regular Symbol(2wild)'!D$16,"",IF(B47=0,"",IF(OR(B47=$AM$1,B47=$AN$1,B48=$AM$1,B48=$AN$1,B49=$AM$1,B49=$AN$1),0,1)))</f>
        <v>1</v>
      </c>
      <c r="AN47" s="344">
        <f>IF($A47&gt;='1125way_Regular Symbol(2wild)'!E$16,"",IF(C47=0,"",IF(OR(C47=$AM$1,C47=$AN$1,C48=$AM$1,C48=$AN$1,C49=$AM$1,C49=$AN$1),0,1)))</f>
        <v>1</v>
      </c>
      <c r="AO47" s="3">
        <f>IF($A47&gt;='1125way_Regular Symbol(2wild)'!F$16,"",IF(D47=0,"",IF(OR(D47=$AM$1,D47=$AN$1,D48=$AM$1,D48=$AN$1,D49=$AM$1,D49=$AN$1,D50=$AM$1,D50=$AN$1,D51=$AM$1,D51=$AN$1),0,1)))</f>
        <v>0</v>
      </c>
      <c r="AP47" s="3">
        <f>IF($A47&gt;='1125way_Regular Symbol(2wild)'!G$16,"",IF(E47=0,"",IF(OR(E47=$AM$1,E47=$AN$1,E48=$AM$1,E48=$AN$1,E49=$AM$1,E49=$AN$1,E50=$AM$1,E50=$AN$1,E51=$AM$1,E51=$AN$1),0,1)))</f>
        <v>0</v>
      </c>
      <c r="AQ47" s="3">
        <f>IF($A47&gt;='1125way_Regular Symbol(2wild)'!H$16,"",IF(F47=0,"",IF(OR(F47=$AM$1,F47=$AN$1,F48=$AM$1,F48=$AN$1,F49=$AM$1,F49=$AN$1,F50=$AM$1,F50=$AN$1,F51=$AM$1,F51=$AN$1),0,1)))</f>
        <v>1</v>
      </c>
      <c r="AS47" s="344">
        <f>IF($A47&gt;='1125way_Regular Symbol(2wild)'!D$16,"",IF(B47=0,"",IF(OR(B47=$AM$1,B47=$AT$1,B48=$AM$1,B48=$AT$1,B49=$AM$1,B49=$AT$1),0,1)))</f>
        <v>1</v>
      </c>
      <c r="AT47" s="344">
        <f>IF($A47&gt;='1125way_Regular Symbol(2wild)'!E$16,"",IF(C47=0,"",IF(OR(C47=$AM$1,C47=$AT$1,C48=$AM$1,C48=$AT$1,C49=$AM$1,C49=$AT$1),0,1)))</f>
        <v>1</v>
      </c>
      <c r="AU47" s="3">
        <f>IF($A47&gt;='1125way_Regular Symbol(2wild)'!F$16,"",IF(D47=0,"",IF(OR(D47=$AM$1,D47=$AT$1,D48=$AM$1,D48=$AT$1,D49=$AM$1,D49=$AT$1,D50=$AM$1,D50=$AT$1,D51=$AM$1,D51=$AT$1),0,1)))</f>
        <v>1</v>
      </c>
      <c r="AV47" s="3">
        <f>IF($A47&gt;='1125way_Regular Symbol(2wild)'!G$16,"",IF(E47=0,"",IF(OR(E47=$AM$1,E47=$AT$1,E48=$AM$1,E48=$AT$1,E49=$AM$1,E49=$AT$1,E50=$AM$1,E50=$AT$1,E51=$AM$1,E51=$AT$1),0,1)))</f>
        <v>1</v>
      </c>
      <c r="AW47" s="3">
        <f>IF($A47&gt;='1125way_Regular Symbol(2wild)'!H$16,"",IF(F47=0,"",IF(OR(F47=$AM$1,F47=$AT$1,F48=$AM$1,F48=$AT$1,F49=$AM$1,F49=$AT$1,F50=$AM$1,F50=$AT$1,F51=$AM$1,F51=$AT$1),0,1)))</f>
        <v>1</v>
      </c>
      <c r="AY47" s="344">
        <f>IF($A47&gt;='1125way_Regular Symbol(2wild)'!D$16,"",IF(B47=0,"",IF(OR(B47=$AM$1,B47=$AZ$1,B48=$AM$1,B48=$AZ$1,B49=$AM$1,B49=$AZ$1),0,1)))</f>
        <v>1</v>
      </c>
      <c r="AZ47" s="344">
        <f>IF($A47&gt;='1125way_Regular Symbol(2wild)'!E$16,"",IF(C47=0,"",IF(OR(C47=$AM$1,C47=$AZ$1,C48=$AM$1,C48=$AZ$1,C49=$AM$1,C49=$AZ$1),0,1)))</f>
        <v>1</v>
      </c>
      <c r="BA47" s="3">
        <f>IF($A47&gt;='1125way_Regular Symbol(2wild)'!F$16,"",IF(D47=0,"",IF(OR(D47=$AM$1,D47=$AZ$1,D48=$AM$1,D48=$AZ$1,D49=$AM$1,D49=$AZ$1,D50=$AM$1,D50=$AZ$1,D51=$AM$1,D51=$AZ$1),0,1)))</f>
        <v>1</v>
      </c>
      <c r="BB47" s="3">
        <f>IF($A47&gt;='1125way_Regular Symbol(2wild)'!G$16,"",IF(E47=0,"",IF(OR(E47=$AM$1,E47=$AZ$1,E48=$AM$1,E48=$AZ$1,E49=$AM$1,E49=$AZ$1,E50=$AM$1,E50=$AZ$1,E51=$AM$1,E51=$AZ$1),0,1)))</f>
        <v>1</v>
      </c>
      <c r="BC47" s="3">
        <f>IF($A47&gt;='1125way_Regular Symbol(2wild)'!H$16,"",IF(F47=0,"",IF(OR(F47=$AM$1,F47=$AZ$1,F48=$AM$1,F48=$AZ$1,F49=$AM$1,F49=$AZ$1,F50=$AM$1,F50=$AZ$1,F51=$AM$1,F51=$AZ$1),0,1)))</f>
        <v>0</v>
      </c>
      <c r="BE47" s="344">
        <f>IF($A47&gt;='576way_Regular Symbol(2wild)'!D$16,"",IF(B47=0,"",IF(OR(B47=$AM$1,B47=$BF$1,B48=$AM$1,B48=$BF$1,B49=$AM$1,B49=$BF$1),0,1)))</f>
        <v>1</v>
      </c>
      <c r="BF47" s="344">
        <f>IF($A47&gt;='576way_Regular Symbol(2wild)'!E$16,"",IF(C47=0,"",IF(OR(C47=$AM$1,C47=$BF$1,C48=$AM$1,C48=$BF$1,C49=$AM$1,C49=$BF$1),0,1)))</f>
        <v>1</v>
      </c>
      <c r="BG47" s="3">
        <f>IF($A47&gt;='576way_Regular Symbol(2wild)'!F$16,"",IF(D47=0,"",IF(OR(D47=$AM$1,D47=$BF$1,D48=$AM$1,D48=$BF$1,D49=$AM$1,D49=$BF$1,D50=$AM$1,D50=$BF$1,D51=$AM$1,D51=$BF$1),0,1)))</f>
        <v>1</v>
      </c>
      <c r="BH47" s="3">
        <f>IF($A47&gt;='576way_Regular Symbol(2wild)'!G$16,"",IF(E47=0,"",IF(OR(E47=$AM$1,E47=$BF$1,E48=$AM$1,E48=$BF$1,E49=$AM$1,E49=$BF$1,E50=$AM$1,E50=$BF$1,E51=$AM$1,E51=$BF$1),0,1)))</f>
        <v>1</v>
      </c>
      <c r="BI47" s="3">
        <f>IF($A47&gt;='576way_Regular Symbol(2wild)'!H$16,"",IF(F47=0,"",IF(OR(F47=$AM$1,F47=$BF$1,F48=$AM$1,F48=$BF$1,F49=$AM$1,F49=$BF$1,F50=$AM$1,F50=$BF$1,F51=$AM$1,F51=$BF$1),0,1)))</f>
        <v>1</v>
      </c>
      <c r="BK47" s="344">
        <f>IF($A47&gt;='576way_Regular Symbol(2wild)'!D$16,"",IF(B47=0,"",IF(OR(B47=$AM$1,B47=$BL$1,B48=$AM$1,B48=$BL$1,B49=$AM$1,B49=$BL$1),0,1)))</f>
        <v>1</v>
      </c>
      <c r="BL47" s="344">
        <f>IF($A47&gt;='576way_Regular Symbol(2wild)'!E$16,"",IF(C47=0,"",IF(OR(C47=$AM$1,C47=$BL$1,C48=$AM$1,C48=$BL$1,C49=$AM$1,C49=$BL$1),0,1)))</f>
        <v>1</v>
      </c>
      <c r="BM47" s="3">
        <f>IF($A47&gt;='576way_Regular Symbol(2wild)'!F$16,"",IF(D47=0,"",IF(OR(D47=$AM$1,D47=$BL$1,D48=$AM$1,D48=$BL$1,D49=$AM$1,D49=$BL$1,D50=$AM$1,D50=$BL$1),0,1)))</f>
        <v>1</v>
      </c>
      <c r="BN47" s="3">
        <f>IF($A47&gt;='576way_Regular Symbol(2wild)'!G$16,"",IF(E47=0,"",IF(OR(E47=$AM$1,E47=$BL$1,E48=$AM$1,E48=$BL$1,E49=$AM$1,E49=$BL$1,E50=$AM$1,E50=$BL$1),0,1)))</f>
        <v>1</v>
      </c>
      <c r="BO47" s="3">
        <f>IF($A47&gt;='576way_Regular Symbol(2wild)'!H$16,"",IF(F47=0,"",IF(OR(F47=$AM$1,F47=$BL$1,F48=$AM$1,F48=$BL$1,F49=$AM$1,F49=$BL$1,F50=$AM$1,F50=$BL$1),0,1)))</f>
        <v>1</v>
      </c>
      <c r="BQ47" s="3">
        <f>IF($A47&gt;='1125way_Regular Symbol(2wild)'!D$16,"",IF(B47=0,"",IF(OR(B47=$BQ$1,B47=$BR$1,B48=$BQ$1,B48=$BR$1,B49=$BQ$1,B49=$BR$1),0,1)))</f>
        <v>0</v>
      </c>
      <c r="BR47" s="3">
        <f>IF($A47&gt;='1125way_Regular Symbol(2wild)'!E$16,"",IF(C47=0,"",IF(OR(C47=$BQ$1,C47=$BR$1,C48=$BQ$1,C48=$BR$1,C49=$BQ$1,C49=$BR$1),0,1)))</f>
        <v>1</v>
      </c>
      <c r="BS47" s="3">
        <f>IF($A47&gt;='1125way_Regular Symbol(2wild)'!F$16,"",IF(D47=0,"",IF(OR(D47=$BQ$1,D47=$BR$1,D48=$BQ$1,D48=$BR$1,D49=$BQ$1,D49=$BR$1,D50=$BQ$1,D50=$BR$1,D51=$BQ$1,D51=$BR$1),0,1)))</f>
        <v>1</v>
      </c>
      <c r="BT47" s="3">
        <f>IF($A47&gt;='1125way_Regular Symbol(2wild)'!G$16,"",IF(E47=0,"",IF(OR(E47=$BQ$1,E47=$BR$1,E48=$BQ$1,E48=$BR$1,E49=$BQ$1,E49=$BR$1,E50=$BQ$1,E50=$BR$1,E51=$BQ$1,E51=$BR$1),0,1)))</f>
        <v>0</v>
      </c>
      <c r="BU47" s="3">
        <f>IF($A47&gt;='1125way_Regular Symbol(2wild)'!H$16,"",IF(F47=0,"",IF(OR(F47=$BQ$1,F47=$BR$1,F48=$BQ$1,F48=$BR$1,F49=$BQ$1,F49=$BR$1,F50=$BQ$1,F50=$BR$1,F51=$BQ$1,F51=$BR$1),0,1)))</f>
        <v>1</v>
      </c>
      <c r="BW47" s="3">
        <f>IF($A47&gt;='1125way_Regular Symbol(2wild)'!D$16,"",IF(B47=0,"",IF(OR(B47=$BW$1,B48=$BW$1,B49=$BW$1,B47=$BX$1,B48=$BX$1,B49=$BX$1),0,1)))</f>
        <v>1</v>
      </c>
      <c r="BX47" s="3">
        <f>IF($A47&gt;='1125way_Regular Symbol(2wild)'!E$16,"",IF(C47=0,"",IF(OR(C47=$BW$1,C48=$BW$1,C49=$BW$1,C47=$BX$1,C48=$BX$1,C49=$BX$1),0,1)))</f>
        <v>1</v>
      </c>
      <c r="BY47" s="3">
        <f>IF($A47&gt;='1125way_Regular Symbol(2wild)'!F$16,"",IF(D47=0,"",IF(OR(D47=$BW$1,D48=$BW$1,D49=$BW$1,D47=$BX$1,D48=$BX$1,D49=$BX$1,D50=$BW$1,D50=$BX$1,D51=$BW$1,D51=$BX$1),0,1)))</f>
        <v>0</v>
      </c>
      <c r="BZ47" s="3">
        <f>IF($A47&gt;='1125way_Regular Symbol(2wild)'!G$16,"",IF(E47=0,"",IF(OR(E47=$BW$1,E48=$BW$1,E49=$BW$1,E47=$BX$1,E48=$BX$1,E49=$BX$1,E50=$BW$1,E50=$BX$1,E51=$BW$1,E51=$BX$1),0,1)))</f>
        <v>0</v>
      </c>
      <c r="CA47" s="3">
        <f>IF($A47&gt;='1125way_Regular Symbol(2wild)'!H$16,"",IF(F47=0,"",IF(OR(F47=$BW$1,F48=$BW$1,F49=$BW$1,F47=$BX$1,F48=$BX$1,F49=$BX$1,F50=$BW$1,F50=$BX$1,F51=$BW$1,F51=$BX$1),0,1)))</f>
        <v>0</v>
      </c>
      <c r="CC47" s="3">
        <f>IF($A47&gt;='1125way_Regular Symbol(2wild)'!D$16,"",IF(B47=0,"",IF(OR(B47=$BW$1,B48=$BW$1,B49=$BW$1,B47=$CD$1,B48=$CD$1,B49=$CD$1),0,1)))</f>
        <v>1</v>
      </c>
      <c r="CD47" s="3">
        <f>IF($A47&gt;='1125way_Regular Symbol(2wild)'!E$16,"",IF(C47=0,"",IF(OR(C47=$BW$1,C48=$BW$1,C49=$BW$1,C47=$CD$1,C48=$CD$1,C49=$CD$1),0,1)))</f>
        <v>1</v>
      </c>
      <c r="CE47" s="3">
        <f>IF($A47&gt;='1125way_Regular Symbol(2wild)'!F$16,"",IF(D47=0,"",IF(OR(D47=$BW$1,D48=$BW$1,D49=$BW$1,D47=$CD$1,D48=$CD$1,D49=$CD$1,D50=$BW$1,D50=$CD$1,D51=$BW$1,D51=$CD$1),0,1)))</f>
        <v>1</v>
      </c>
      <c r="CF47" s="3">
        <f>IF($A47&gt;='1125way_Regular Symbol(2wild)'!G$16,"",IF(E47=0,"",IF(OR(E47=$BW$1,E48=$BW$1,E49=$BW$1,E47=$CD$1,E48=$CD$1,E49=$CD$1,E50=$BW$1,E50=$CD$1,E51=$BW$1,E51=$CD$1),0,1)))</f>
        <v>0</v>
      </c>
      <c r="CG47" s="3">
        <f>IF($A47&gt;='1125way_Regular Symbol(2wild)'!H$16,"",IF(F47=0,"",IF(OR(F47=$BW$1,F48=$BW$1,F49=$BW$1,F47=$CD$1,F48=$CD$1,F49=$CD$1,F50=$BW$1,F50=$CD$1,F51=$BW$1,F51=$CD$1),0,1)))</f>
        <v>1</v>
      </c>
      <c r="CI47" s="3">
        <f>IF($A47&gt;='1125way_Regular Symbol(2wild)'!D$16,"",IF(B47=0,"",IF(OR(B47=$BW$1,B48=$BW$1,B49=$BW$1,B47=$CJ$1,B48=$CJ$1,B49=$CJ$1),0,1)))</f>
        <v>1</v>
      </c>
      <c r="CJ47" s="3">
        <f>IF($A47&gt;='1125way_Regular Symbol(2wild)'!E$16,"",IF(C47=0,"",IF(OR(C47=$BW$1,C48=$BW$1,C49=$BW$1,C47=$CJ$1,C48=$CJ$1,C49=$CJ$1),0,1)))</f>
        <v>0</v>
      </c>
      <c r="CK47" s="3">
        <f>IF($A47&gt;='1125way_Regular Symbol(2wild)'!F$16,"",IF(D47=0,"",IF(OR(D47=$BW$1,D48=$BW$1,D49=$BW$1,D47=$CJ$1,D48=$CJ$1,D49=$CJ$1,D50=$BW$1,D50=$CJ$1,D51=$BW$1,D51=$CJ$1),0,1)))</f>
        <v>1</v>
      </c>
      <c r="CL47" s="3">
        <f>IF($A47&gt;='1125way_Regular Symbol(2wild)'!G$16,"",IF(E47=0,"",IF(OR(E47=$BW$1,E48=$BW$1,E49=$BW$1,E47=$CJ$1,E48=$CJ$1,E49=$CJ$1,E50=$BW$1,E50=$CJ$1,E51=$BW$1,E51=$CJ$1),0,1)))</f>
        <v>1</v>
      </c>
      <c r="CM47" s="3">
        <f>IF($A47&gt;='1125way_Regular Symbol(2wild)'!H$16,"",IF(F47=0,"",IF(OR(F47=$BW$1,F48=$BW$1,F49=$BW$1,F47=$CJ$1,F48=$CJ$1,F49=$CJ$1,F50=$BW$1,F50=$CJ$1,F51=$BW$1,F51=$CJ$1),0,1)))</f>
        <v>0</v>
      </c>
      <c r="CO47" s="3">
        <f>IF($A47&gt;='1125way_Regular Symbol(2wild)'!D$16,"",IF(B47=0,"",IF(OR(B47=$BW$1,B48=$BW$1,B49=$BW$1,B47=$CP$1,B48=$CP$1,B49=$CP$1),0,1)))</f>
        <v>0</v>
      </c>
      <c r="CP47" s="3">
        <f>IF($A47&gt;='1125way_Regular Symbol(2wild)'!E$16,"",IF(C47=0,"",IF(OR(C47=$BW$1,C48=$BW$1,C49=$BW$1,C47=$CP$1,C48=$CP$1,C49=$CP$1),0,1)))</f>
        <v>1</v>
      </c>
      <c r="CQ47" s="3">
        <f>IF($A47&gt;='1125way_Regular Symbol(2wild)'!F$16,"",IF(D47=0,"",IF(OR(D47=$BW$1,D48=$BW$1,D49=$BW$1,D47=$CP$1,D48=$CP$1,D49=$CP$1,D50=$BW$1,D50=$CP$1,D51=$BW$1,D51=$CP$1),0,1)))</f>
        <v>0</v>
      </c>
      <c r="CR47" s="3">
        <f>IF($A47&gt;='1125way_Regular Symbol(2wild)'!G$16,"",IF(E47=0,"",IF(OR(E47=$BW$1,E48=$BW$1,E49=$BW$1,E47=$CP$1,E48=$CP$1,E49=$CP$1,E50=$BW$1,E50=$CP$1,E51=$BW$1,E51=$CP$1),0,1)))</f>
        <v>1</v>
      </c>
      <c r="CS47" s="3">
        <f>IF($A47&gt;='1125way_Regular Symbol(2wild)'!H$16,"",IF(F47=0,"",IF(OR(F47=$BW$1,F48=$BW$1,F49=$BW$1,F47=$CP$1,F48=$CP$1,F49=$CP$1,F50=$BW$1,F50=$CP$1,F51=$BW$1,F51=$CP$1),0,1)))</f>
        <v>0</v>
      </c>
      <c r="CU47" s="3">
        <f>IF($A47&gt;='1125way_Regular Symbol(2wild)'!D$16,"",IF(B47=0,"",IF(OR(B47=$BW$1,B48=$BW$1,B49=$BW$1,B47=$CV$1,B48=$CV$1,B49=$CV$1),0,1)))</f>
        <v>1</v>
      </c>
      <c r="CV47" s="3">
        <f>IF($A47&gt;='1125way_Regular Symbol(2wild)'!E$16,"",IF(C47=0,"",IF(OR(C47=$BW$1,C48=$BW$1,C49=$BW$1,C47=$CV$1,C48=$CV$1,C49=$CV$1),0,1)))</f>
        <v>1</v>
      </c>
      <c r="CW47" s="3">
        <f>IF($A47&gt;='1125way_Regular Symbol(2wild)'!F$16,"",IF(D47=0,"",IF(OR(D47=$BW$1,D48=$BW$1,D49=$BW$1,D47=$CV$1,D48=$CV$1,D49=$CV$1,D50=$BW$1,D50=$CV$1,D51=$BW$1,D51=$CV$1),0,1)))</f>
        <v>1</v>
      </c>
      <c r="CX47" s="3">
        <f>IF($A47&gt;='1125way_Regular Symbol(2wild)'!G$16,"",IF(E47=0,"",IF(OR(E47=$BW$1,E48=$BW$1,E49=$BW$1,E47=$CV$1,E48=$CV$1,E49=$CV$1,E50=$BW$1,E50=$CV$1,E51=$BW$1,E51=$CV$1),0,1)))</f>
        <v>1</v>
      </c>
      <c r="CY47" s="3">
        <f>IF($A47&gt;='1125way_Regular Symbol(2wild)'!H$16,"",IF(F47=0,"",IF(OR(F47=$BW$1,F48=$BW$1,F49=$BW$1,F47=$CV$1,F48=$CV$1,F49=$CV$1,F50=$BW$1,F50=$CV$1,F51=$BW$1,F51=$CV$1),0,1)))</f>
        <v>1</v>
      </c>
    </row>
    <row r="48" spans="1:103">
      <c r="A48" s="337">
        <f>IF('243way_Regular Symbol'!L47="","",'243way_Regular Symbol'!L47)</f>
        <v>44</v>
      </c>
      <c r="B48" s="191" t="str">
        <f>IF('576way_Regular Symbol(2wild)'!Q47="",
IF($A48-'576way_Regular Symbol(2wild)'!D$16&gt;='1125way_RegularＸ_W()'!B$2-1,"",VLOOKUP($A48-'243way_Regular Symbol'!D$16,'576way_Regular Symbol(2wild)'!$P$3:$U$99,'1125way_RegularＸ_W()'!B$3+1,FALSE)),
'576way_Regular Symbol(2wild)'!Q47)</f>
        <v>A</v>
      </c>
      <c r="C48" s="191" t="str">
        <f>IF('576way_Regular Symbol(2wild)'!R47="",
IF($A48-'576way_Regular Symbol(2wild)'!E$16&gt;='1125way_RegularＸ_W()'!C$2-1,"",VLOOKUP($A48-'243way_Regular Symbol'!E$16,'576way_Regular Symbol(2wild)'!$P$3:$U$99,'1125way_RegularＸ_W()'!C$3+1,FALSE)),
'576way_Regular Symbol(2wild)'!R47)</f>
        <v>M2</v>
      </c>
      <c r="D48" s="191" t="str">
        <f>IF('576way_Regular Symbol(2wild)'!S47="",
IF($A48-'576way_Regular Symbol(2wild)'!F$16&gt;='1125way_RegularＸ_W()'!D$2-1,"",VLOOKUP($A48-'243way_Regular Symbol'!F$16,'576way_Regular Symbol(2wild)'!$P$3:$U$99,'1125way_RegularＸ_W()'!D$3+1,FALSE)),
'576way_Regular Symbol(2wild)'!S47)</f>
        <v>M5</v>
      </c>
      <c r="E48" s="191" t="str">
        <f>IF('576way_Regular Symbol(2wild)'!T47="",
IF($A48-'576way_Regular Symbol(2wild)'!G$16&gt;='1125way_RegularＸ_W()'!E$2-1,"",VLOOKUP($A48-'243way_Regular Symbol'!G$16,'576way_Regular Symbol(2wild)'!$P$3:$U$99,'1125way_RegularＸ_W()'!E$3+1,FALSE)),
'576way_Regular Symbol(2wild)'!T47)</f>
        <v>M5</v>
      </c>
      <c r="F48" s="191" t="str">
        <f>IF('576way_Regular Symbol(2wild)'!U47="",
IF($A48-'576way_Regular Symbol(2wild)'!H$16&gt;='1125way_RegularＸ_W()'!F$2-1,"",VLOOKUP($A48-'243way_Regular Symbol'!H$16,'576way_Regular Symbol(2wild)'!$P$3:$U$99,'1125way_RegularＸ_W()'!F$3+1,FALSE)),
'576way_Regular Symbol(2wild)'!U47)</f>
        <v>BN</v>
      </c>
      <c r="N48" s="363">
        <f t="shared" si="18"/>
        <v>44</v>
      </c>
      <c r="O48" s="344">
        <f>IF($A48&gt;='1125way_Regular Symbol(2wild)'!D$16,"",IF(B48="","",IF(OR(B48=$O$1,B48=$P$1,B49=$O$1,B49=$P$1,B50=$O$1,B50=$P$1),0,1)))</f>
        <v>1</v>
      </c>
      <c r="P48" s="344">
        <f>IF($A48&gt;='1125way_Regular Symbol(2wild)'!E$16,"",IF(C48="","",IF(OR(C48=$O$1,C48=$P$1,C49=$O$1,C49=$P$1,C50=$O$1,C50=$P$1),0,1)))</f>
        <v>1</v>
      </c>
      <c r="Q48" s="344">
        <f>IF($A48&gt;='1125way_Regular Symbol(2wild)'!F$16,"",IF(D48="","",IF(OR(D48=$O$1,D48=$P$1,D49=$O$1,D49=$P$1,D50=$O$1,D50=$P$1,D51=$O$1,D51=$P$1,D52=$O$1,D52=$P$1),0,1)))</f>
        <v>1</v>
      </c>
      <c r="R48" s="344">
        <f>IF($A48&gt;='1125way_Regular Symbol(2wild)'!G$16,"",IF(E48="","",IF(OR(E48=$O$1,E48=$P$1,E49=$O$1,E49=$P$1,E50=$O$1,E50=$P$1,E51=$O$1,E51=$P$1,E52=$O$1,E52=$P$1),0,1)))</f>
        <v>1</v>
      </c>
      <c r="S48" s="344">
        <f>IF($A48&gt;='1125way_Regular Symbol(2wild)'!H$16,"",IF(F48="","",IF(OR(F48=$O$1,F48=$P$1,F49=$O$1,F49=$P$1,F50=$O$1,F50=$P$1,F51=$O$1,F51=$P$1,F52=$O$1,F52=$P$1),0,1)))</f>
        <v>0</v>
      </c>
      <c r="U48" s="344">
        <f>IF($A48&gt;='1125way_Regular Symbol(2wild)'!D$16,"",IF(B48=0,"",IF(OR(B48=$U$1,B48=$V$1,B49=$U$1,B49=$V$1,B50=$U$1,B50=$V$1),0,1)))</f>
        <v>1</v>
      </c>
      <c r="V48" s="344">
        <f>IF($A48&gt;='1125way_Regular Symbol(2wild)'!E$16,"",IF(C48=0,"",IF(OR(C48=$U$1,C48=$V$1,C49=$U$1,C49=$V$1,C50=$U$1,C50=$V$1),0,1)))</f>
        <v>0</v>
      </c>
      <c r="W48" s="3">
        <f>IF($A48&gt;='1125way_Regular Symbol(2wild)'!F$16,"",IF(D48=0,"",IF(OR(D48=$U$1,D48=$V$1,D49=$U$1,D49=$V$1,D50=$U$1,D50=$V$1,D51=$U$1,D51=$V$1,D52=$U$1,D52=$V$1),0,1)))</f>
        <v>1</v>
      </c>
      <c r="X48" s="3">
        <f>IF($A48&gt;='1125way_Regular Symbol(2wild)'!G$16,"",IF(E48=0,"",IF(OR(E48=$U$1,E48=$V$1,E49=$U$1,E49=$V$1,E50=$U$1,E50=$V$1,E51=$U$1,E51=$V$1,E52=$U$1,E52=$V$1),0,1)))</f>
        <v>1</v>
      </c>
      <c r="Y48" s="3">
        <f>IF($A48&gt;='1125way_Regular Symbol(2wild)'!H$16,"",IF(F48=0,"",IF(OR(F48=$U$1,F48=$V$1,F49=$U$1,F49=$V$1,F50=$U$1,F50=$V$1,F51=$U$1,F51=$V$1,F52=$U$1,F52=$V$1),0,1)))</f>
        <v>1</v>
      </c>
      <c r="AA48" s="344">
        <f>IF($A48&gt;='1125way_Regular Symbol(2wild)'!D$16,"",IF(B48=0,"",IF(OR(B48=$AA$1,B48=$AB$1,B49=$AA$1,B49=$AB$1,B50=$AA$1,,B50=$AB$1),0,1)))</f>
        <v>1</v>
      </c>
      <c r="AB48" s="344">
        <f>IF($A48&gt;='1125way_Regular Symbol(2wild)'!E$16,"",IF(C48=0,"",IF(OR(C48=$AA$1,C48=$AB$1,C49=$AA$1,C49=$AB$1,C50=$AA$1,,C50=$AB$1),0,1)))</f>
        <v>0</v>
      </c>
      <c r="AC48" s="3">
        <f>IF($A48&gt;='1125way_Regular Symbol(2wild)'!F$16,"",IF(D48=0,"",IF(OR(D48=$AA$1,D48=$AB$1,D49=$AA$1,D49=$AB$1,D50=$AA$1,D50=$AB$1,D51=$AA$1,D51=$AB$1,D52=$AA$1,D52=$AB$1),0,1)))</f>
        <v>1</v>
      </c>
      <c r="AD48" s="3">
        <f>IF($A48&gt;='1125way_Regular Symbol(2wild)'!G$16,"",IF(E48=0,"",IF(OR(E48=$AA$1,E48=$AB$1,E49=$AA$1,E49=$AB$1,E50=$AA$1,E50=$AB$1,E51=$AA$1,E51=$AB$1,E52=$AA$1,E52=$AB$1),0,1)))</f>
        <v>0</v>
      </c>
      <c r="AE48" s="3">
        <f>IF($A48&gt;='1125way_Regular Symbol(2wild)'!H$16,"",IF(F48=0,"",IF(OR(F48=$AA$1,F48=$AB$1,F49=$AA$1,F49=$AB$1,F50=$AA$1,F50=$AB$1,F51=$AA$1,F51=$AB$1,F52=$AA$1,F52=$AB$1),0,1)))</f>
        <v>1</v>
      </c>
      <c r="AG48" s="344">
        <f>IF($A48&gt;='1125way_Regular Symbol(2wild)'!D$16,"",IF(B48=0,"",IF(OR(B48=$AG$1,B48=$AH$1,B49=$AG$1,B49=$AH$1,B50=$AG$1,B50=$AH$1),0,1)))</f>
        <v>1</v>
      </c>
      <c r="AH48" s="344">
        <f>IF($A48&gt;='1125way_Regular Symbol(2wild)'!E$16,"",IF(C48=0,"",IF(OR(C48=$AG$1,C48=$AH$1,C49=$AG$1,C49=$AH$1,C50=$AG$1,C50=$AH$1),0,1)))</f>
        <v>1</v>
      </c>
      <c r="AI48" s="3">
        <f>IF($A48&gt;='1125way_Regular Symbol(2wild)'!F$16,"",IF(D48=0,"",IF(OR(D48=$AG$1,D48=$AH$1,D49=$AG$1,D49=$AH$1,D50=$AG$1,D50=$AH$1,D51=$AG$1,D51=$AH$1,D52=$AG$1,D52=$AH$1),0,1)))</f>
        <v>1</v>
      </c>
      <c r="AJ48" s="3">
        <f>IF($A48&gt;='1125way_Regular Symbol(2wild)'!G$16,"",IF(E48=0,"",IF(OR(E48=$AG$1,E48=$AH$1,E49=$AG$1,E49=$AH$1,E50=$AG$1,E50=$AH$1,E51=$AG$1,E51=$AH$1,E52=$AG$1,E52=$AH$1),0,1)))</f>
        <v>1</v>
      </c>
      <c r="AK48" s="3">
        <f>IF($A48&gt;='1125way_Regular Symbol(2wild)'!H$16,"",IF(F48=0,"",IF(OR(F48=$AG$1,F48=$AH$1,F49=$AG$1,F49=$AH$1,F50=$AG$1,F50=$AH$1,F51=$AG$1,F51=$AH$1,F52=$AG$1,F52=$AH$1),0,1)))</f>
        <v>1</v>
      </c>
      <c r="AM48" s="344">
        <f>IF($A48&gt;='1125way_Regular Symbol(2wild)'!D$16,"",IF(B48=0,"",IF(OR(B48=$AM$1,B48=$AN$1,B49=$AM$1,B49=$AN$1,B50=$AM$1,B50=$AN$1),0,1)))</f>
        <v>1</v>
      </c>
      <c r="AN48" s="344">
        <f>IF($A48&gt;='1125way_Regular Symbol(2wild)'!E$16,"",IF(C48=0,"",IF(OR(C48=$AM$1,C48=$AN$1,C49=$AM$1,C49=$AN$1,C50=$AM$1,C50=$AN$1),0,1)))</f>
        <v>1</v>
      </c>
      <c r="AO48" s="3">
        <f>IF($A48&gt;='1125way_Regular Symbol(2wild)'!F$16,"",IF(D48=0,"",IF(OR(D48=$AM$1,D48=$AN$1,D49=$AM$1,D49=$AN$1,D50=$AM$1,D50=$AN$1,D51=$AM$1,D51=$AN$1,D52=$AM$1,D52=$AN$1),0,1)))</f>
        <v>0</v>
      </c>
      <c r="AP48" s="3">
        <f>IF($A48&gt;='1125way_Regular Symbol(2wild)'!G$16,"",IF(E48=0,"",IF(OR(E48=$AM$1,E48=$AN$1,E49=$AM$1,E49=$AN$1,E50=$AM$1,E50=$AN$1,E51=$AM$1,E51=$AN$1,E52=$AM$1,E52=$AN$1),0,1)))</f>
        <v>0</v>
      </c>
      <c r="AQ48" s="3">
        <f>IF($A48&gt;='1125way_Regular Symbol(2wild)'!H$16,"",IF(F48=0,"",IF(OR(F48=$AM$1,F48=$AN$1,F49=$AM$1,F49=$AN$1,F50=$AM$1,F50=$AN$1,F51=$AM$1,F51=$AN$1,F52=$AM$1,F52=$AN$1),0,1)))</f>
        <v>1</v>
      </c>
      <c r="AS48" s="344">
        <f>IF($A48&gt;='1125way_Regular Symbol(2wild)'!D$16,"",IF(B48=0,"",IF(OR(B48=$AM$1,B48=$AT$1,B49=$AM$1,B49=$AT$1,B50=$AM$1,B50=$AT$1),0,1)))</f>
        <v>1</v>
      </c>
      <c r="AT48" s="344">
        <f>IF($A48&gt;='1125way_Regular Symbol(2wild)'!E$16,"",IF(C48=0,"",IF(OR(C48=$AM$1,C48=$AT$1,C49=$AM$1,C49=$AT$1,C50=$AM$1,C50=$AT$1),0,1)))</f>
        <v>1</v>
      </c>
      <c r="AU48" s="3">
        <f>IF($A48&gt;='1125way_Regular Symbol(2wild)'!F$16,"",IF(D48=0,"",IF(OR(D48=$AM$1,D48=$AT$1,D49=$AM$1,D49=$AT$1,D50=$AM$1,D50=$AT$1,D51=$AM$1,D51=$AT$1,D52=$AM$1,D52=$AT$1),0,1)))</f>
        <v>1</v>
      </c>
      <c r="AV48" s="3">
        <f>IF($A48&gt;='1125way_Regular Symbol(2wild)'!G$16,"",IF(E48=0,"",IF(OR(E48=$AM$1,E48=$AT$1,E49=$AM$1,E49=$AT$1,E50=$AM$1,E50=$AT$1,E51=$AM$1,E51=$AT$1,E52=$AM$1,E52=$AT$1),0,1)))</f>
        <v>1</v>
      </c>
      <c r="AW48" s="3">
        <f>IF($A48&gt;='1125way_Regular Symbol(2wild)'!H$16,"",IF(F48=0,"",IF(OR(F48=$AM$1,F48=$AT$1,F49=$AM$1,F49=$AT$1,F50=$AM$1,F50=$AT$1,F51=$AM$1,F51=$AT$1,F52=$AM$1,F52=$AT$1),0,1)))</f>
        <v>1</v>
      </c>
      <c r="AY48" s="344">
        <f>IF($A48&gt;='1125way_Regular Symbol(2wild)'!D$16,"",IF(B48=0,"",IF(OR(B48=$AM$1,B48=$AZ$1,B49=$AM$1,B49=$AZ$1,B50=$AM$1,B50=$AZ$1),0,1)))</f>
        <v>1</v>
      </c>
      <c r="AZ48" s="344">
        <f>IF($A48&gt;='1125way_Regular Symbol(2wild)'!E$16,"",IF(C48=0,"",IF(OR(C48=$AM$1,C48=$AZ$1,C49=$AM$1,C49=$AZ$1,C50=$AM$1,C50=$AZ$1),0,1)))</f>
        <v>1</v>
      </c>
      <c r="BA48" s="3">
        <f>IF($A48&gt;='1125way_Regular Symbol(2wild)'!F$16,"",IF(D48=0,"",IF(OR(D48=$AM$1,D48=$AZ$1,D49=$AM$1,D49=$AZ$1,D50=$AM$1,D50=$AZ$1,D51=$AM$1,D51=$AZ$1,D52=$AM$1,D52=$AZ$1),0,1)))</f>
        <v>1</v>
      </c>
      <c r="BB48" s="3">
        <f>IF($A48&gt;='1125way_Regular Symbol(2wild)'!G$16,"",IF(E48=0,"",IF(OR(E48=$AM$1,E48=$AZ$1,E49=$AM$1,E49=$AZ$1,E50=$AM$1,E50=$AZ$1,E51=$AM$1,E51=$AZ$1,E52=$AM$1,E52=$AZ$1),0,1)))</f>
        <v>1</v>
      </c>
      <c r="BC48" s="3">
        <f>IF($A48&gt;='1125way_Regular Symbol(2wild)'!H$16,"",IF(F48=0,"",IF(OR(F48=$AM$1,F48=$AZ$1,F49=$AM$1,F49=$AZ$1,F50=$AM$1,F50=$AZ$1,F51=$AM$1,F51=$AZ$1,F52=$AM$1,F52=$AZ$1),0,1)))</f>
        <v>0</v>
      </c>
      <c r="BE48" s="344">
        <f>IF($A48&gt;='576way_Regular Symbol(2wild)'!D$16,"",IF(B48=0,"",IF(OR(B48=$AM$1,B48=$BF$1,B49=$AM$1,B49=$BF$1,B50=$AM$1,B50=$BF$1),0,1)))</f>
        <v>1</v>
      </c>
      <c r="BF48" s="344">
        <f>IF($A48&gt;='576way_Regular Symbol(2wild)'!E$16,"",IF(C48=0,"",IF(OR(C48=$AM$1,C48=$BF$1,C49=$AM$1,C49=$BF$1,C50=$AM$1,C50=$BF$1),0,1)))</f>
        <v>1</v>
      </c>
      <c r="BG48" s="3">
        <f>IF($A48&gt;='576way_Regular Symbol(2wild)'!F$16,"",IF(D48=0,"",IF(OR(D48=$AM$1,D48=$BF$1,D49=$AM$1,D49=$BF$1,D50=$AM$1,D50=$BF$1,D51=$AM$1,D51=$BF$1,D52=$AM$1,D52=$BF$1),0,1)))</f>
        <v>1</v>
      </c>
      <c r="BH48" s="3">
        <f>IF($A48&gt;='576way_Regular Symbol(2wild)'!G$16,"",IF(E48=0,"",IF(OR(E48=$AM$1,E48=$BF$1,E49=$AM$1,E49=$BF$1,E50=$AM$1,E50=$BF$1,E51=$AM$1,E51=$BF$1,E52=$AM$1,E52=$BF$1),0,1)))</f>
        <v>1</v>
      </c>
      <c r="BI48" s="3">
        <f>IF($A48&gt;='576way_Regular Symbol(2wild)'!H$16,"",IF(F48=0,"",IF(OR(F48=$AM$1,F48=$BF$1,F49=$AM$1,F49=$BF$1,F50=$AM$1,F50=$BF$1,F51=$AM$1,F51=$BF$1,F52=$AM$1,F52=$BF$1),0,1)))</f>
        <v>1</v>
      </c>
      <c r="BK48" s="344">
        <f>IF($A48&gt;='576way_Regular Symbol(2wild)'!D$16,"",IF(B48=0,"",IF(OR(B48=$AM$1,B48=$BL$1,B49=$AM$1,B49=$BL$1,B50=$AM$1,B50=$BL$1),0,1)))</f>
        <v>1</v>
      </c>
      <c r="BL48" s="344">
        <f>IF($A48&gt;='576way_Regular Symbol(2wild)'!E$16,"",IF(C48=0,"",IF(OR(C48=$AM$1,C48=$BL$1,C49=$AM$1,C49=$BL$1,C50=$AM$1,C50=$BL$1),0,1)))</f>
        <v>1</v>
      </c>
      <c r="BM48" s="3">
        <f>IF($A48&gt;='576way_Regular Symbol(2wild)'!F$16,"",IF(D48=0,"",IF(OR(D48=$AM$1,D48=$BL$1,D49=$AM$1,D49=$BL$1,D50=$AM$1,D50=$BL$1,D51=$AM$1,D51=$BL$1),0,1)))</f>
        <v>1</v>
      </c>
      <c r="BN48" s="3">
        <f>IF($A48&gt;='576way_Regular Symbol(2wild)'!G$16,"",IF(E48=0,"",IF(OR(E48=$AM$1,E48=$BL$1,E49=$AM$1,E49=$BL$1,E50=$AM$1,E50=$BL$1,E51=$AM$1,E51=$BL$1),0,1)))</f>
        <v>1</v>
      </c>
      <c r="BO48" s="3">
        <f>IF($A48&gt;='576way_Regular Symbol(2wild)'!H$16,"",IF(F48=0,"",IF(OR(F48=$AM$1,F48=$BL$1,F49=$AM$1,F49=$BL$1,F50=$AM$1,F50=$BL$1,F51=$AM$1,F51=$BL$1),0,1)))</f>
        <v>1</v>
      </c>
      <c r="BQ48" s="3">
        <f>IF($A48&gt;='1125way_Regular Symbol(2wild)'!D$16,"",IF(B48=0,"",IF(OR(B48=$BQ$1,B48=$BR$1,B49=$BQ$1,B49=$BR$1,B50=$BQ$1,B50=$BR$1),0,1)))</f>
        <v>0</v>
      </c>
      <c r="BR48" s="3">
        <f>IF($A48&gt;='1125way_Regular Symbol(2wild)'!E$16,"",IF(C48=0,"",IF(OR(C48=$BQ$1,C48=$BR$1,C49=$BQ$1,C49=$BR$1,C50=$BQ$1,C50=$BR$1),0,1)))</f>
        <v>1</v>
      </c>
      <c r="BS48" s="3">
        <f>IF($A48&gt;='1125way_Regular Symbol(2wild)'!F$16,"",IF(D48=0,"",IF(OR(D48=$BQ$1,D48=$BR$1,D49=$BQ$1,D49=$BR$1,D50=$BQ$1,D50=$BR$1,D51=$BQ$1,D51=$BR$1,D52=$BQ$1,D52=$BR$1),0,1)))</f>
        <v>1</v>
      </c>
      <c r="BT48" s="3">
        <f>IF($A48&gt;='1125way_Regular Symbol(2wild)'!G$16,"",IF(E48=0,"",IF(OR(E48=$BQ$1,E48=$BR$1,E49=$BQ$1,E49=$BR$1,E50=$BQ$1,E50=$BR$1,E51=$BQ$1,E51=$BR$1,E52=$BQ$1,E52=$BR$1),0,1)))</f>
        <v>0</v>
      </c>
      <c r="BU48" s="3">
        <f>IF($A48&gt;='1125way_Regular Symbol(2wild)'!H$16,"",IF(F48=0,"",IF(OR(F48=$BQ$1,F48=$BR$1,F49=$BQ$1,F49=$BR$1,F50=$BQ$1,F50=$BR$1,F51=$BQ$1,F51=$BR$1,F52=$BQ$1,F52=$BR$1),0,1)))</f>
        <v>1</v>
      </c>
      <c r="BW48" s="3">
        <f>IF($A48&gt;='1125way_Regular Symbol(2wild)'!D$16,"",IF(B48=0,"",IF(OR(B48=$BW$1,B49=$BW$1,B50=$BW$1,B48=$BX$1,B49=$BX$1,B50=$BX$1),0,1)))</f>
        <v>1</v>
      </c>
      <c r="BX48" s="3">
        <f>IF($A48&gt;='1125way_Regular Symbol(2wild)'!E$16,"",IF(C48=0,"",IF(OR(C48=$BW$1,C49=$BW$1,C50=$BW$1,C48=$BX$1,C49=$BX$1,C50=$BX$1),0,1)))</f>
        <v>1</v>
      </c>
      <c r="BY48" s="3">
        <f>IF($A48&gt;='1125way_Regular Symbol(2wild)'!F$16,"",IF(D48=0,"",IF(OR(D48=$BW$1,D49=$BW$1,D50=$BW$1,D48=$BX$1,D49=$BX$1,D50=$BX$1,D51=$BW$1,D51=$BX$1,D52=$BW$1,D52=$BX$1),0,1)))</f>
        <v>0</v>
      </c>
      <c r="BZ48" s="3">
        <f>IF($A48&gt;='1125way_Regular Symbol(2wild)'!G$16,"",IF(E48=0,"",IF(OR(E48=$BW$1,E49=$BW$1,E50=$BW$1,E48=$BX$1,E49=$BX$1,E50=$BX$1,E51=$BW$1,E51=$BX$1,E52=$BW$1,E52=$BX$1),0,1)))</f>
        <v>0</v>
      </c>
      <c r="CA48" s="3">
        <f>IF($A48&gt;='1125way_Regular Symbol(2wild)'!H$16,"",IF(F48=0,"",IF(OR(F48=$BW$1,F49=$BW$1,F50=$BW$1,F48=$BX$1,F49=$BX$1,F50=$BX$1,F51=$BW$1,F51=$BX$1,F52=$BW$1,F52=$BX$1),0,1)))</f>
        <v>0</v>
      </c>
      <c r="CC48" s="3">
        <f>IF($A48&gt;='1125way_Regular Symbol(2wild)'!D$16,"",IF(B48=0,"",IF(OR(B48=$BW$1,B49=$BW$1,B50=$BW$1,B48=$CD$1,B49=$CD$1,B50=$CD$1),0,1)))</f>
        <v>1</v>
      </c>
      <c r="CD48" s="3">
        <f>IF($A48&gt;='1125way_Regular Symbol(2wild)'!E$16,"",IF(C48=0,"",IF(OR(C48=$BW$1,C49=$BW$1,C50=$BW$1,C48=$CD$1,C49=$CD$1,C50=$CD$1),0,1)))</f>
        <v>1</v>
      </c>
      <c r="CE48" s="3">
        <f>IF($A48&gt;='1125way_Regular Symbol(2wild)'!F$16,"",IF(D48=0,"",IF(OR(D48=$BW$1,D49=$BW$1,D50=$BW$1,D48=$CD$1,D49=$CD$1,D50=$CD$1,D51=$BW$1,D51=$CD$1,D52=$BW$1,D52=$CD$1),0,1)))</f>
        <v>1</v>
      </c>
      <c r="CF48" s="3">
        <f>IF($A48&gt;='1125way_Regular Symbol(2wild)'!G$16,"",IF(E48=0,"",IF(OR(E48=$BW$1,E49=$BW$1,E50=$BW$1,E48=$CD$1,E49=$CD$1,E50=$CD$1,E51=$BW$1,E51=$CD$1,E52=$BW$1,E52=$CD$1),0,1)))</f>
        <v>0</v>
      </c>
      <c r="CG48" s="3">
        <f>IF($A48&gt;='1125way_Regular Symbol(2wild)'!H$16,"",IF(F48=0,"",IF(OR(F48=$BW$1,F49=$BW$1,F50=$BW$1,F48=$CD$1,F49=$CD$1,F50=$CD$1,F51=$BW$1,F51=$CD$1,F52=$BW$1,F52=$CD$1),0,1)))</f>
        <v>1</v>
      </c>
      <c r="CI48" s="3">
        <f>IF($A48&gt;='1125way_Regular Symbol(2wild)'!D$16,"",IF(B48=0,"",IF(OR(B48=$BW$1,B49=$BW$1,B50=$BW$1,B48=$CJ$1,B49=$CJ$1,B50=$CJ$1),0,1)))</f>
        <v>0</v>
      </c>
      <c r="CJ48" s="3">
        <f>IF($A48&gt;='1125way_Regular Symbol(2wild)'!E$16,"",IF(C48=0,"",IF(OR(C48=$BW$1,C49=$BW$1,C50=$BW$1,C48=$CJ$1,C49=$CJ$1,C50=$CJ$1),0,1)))</f>
        <v>0</v>
      </c>
      <c r="CK48" s="3">
        <f>IF($A48&gt;='1125way_Regular Symbol(2wild)'!F$16,"",IF(D48=0,"",IF(OR(D48=$BW$1,D49=$BW$1,D50=$BW$1,D48=$CJ$1,D49=$CJ$1,D50=$CJ$1,D51=$BW$1,D51=$CJ$1,D52=$BW$1,D52=$CJ$1),0,1)))</f>
        <v>1</v>
      </c>
      <c r="CL48" s="3">
        <f>IF($A48&gt;='1125way_Regular Symbol(2wild)'!G$16,"",IF(E48=0,"",IF(OR(E48=$BW$1,E49=$BW$1,E50=$BW$1,E48=$CJ$1,E49=$CJ$1,E50=$CJ$1,E51=$BW$1,E51=$CJ$1,E52=$BW$1,E52=$CJ$1),0,1)))</f>
        <v>1</v>
      </c>
      <c r="CM48" s="3">
        <f>IF($A48&gt;='1125way_Regular Symbol(2wild)'!H$16,"",IF(F48=0,"",IF(OR(F48=$BW$1,F49=$BW$1,F50=$BW$1,F48=$CJ$1,F49=$CJ$1,F50=$CJ$1,F51=$BW$1,F51=$CJ$1,F52=$BW$1,F52=$CJ$1),0,1)))</f>
        <v>0</v>
      </c>
      <c r="CO48" s="3">
        <f>IF($A48&gt;='1125way_Regular Symbol(2wild)'!D$16,"",IF(B48=0,"",IF(OR(B48=$BW$1,B49=$BW$1,B50=$BW$1,B48=$CP$1,B49=$CP$1,B50=$CP$1),0,1)))</f>
        <v>0</v>
      </c>
      <c r="CP48" s="3">
        <f>IF($A48&gt;='1125way_Regular Symbol(2wild)'!E$16,"",IF(C48=0,"",IF(OR(C48=$BW$1,C49=$BW$1,C50=$BW$1,C48=$CP$1,C49=$CP$1,C50=$CP$1),0,1)))</f>
        <v>1</v>
      </c>
      <c r="CQ48" s="3">
        <f>IF($A48&gt;='1125way_Regular Symbol(2wild)'!F$16,"",IF(D48=0,"",IF(OR(D48=$BW$1,D49=$BW$1,D50=$BW$1,D48=$CP$1,D49=$CP$1,D50=$CP$1,D51=$BW$1,D51=$CP$1,D52=$BW$1,D52=$CP$1),0,1)))</f>
        <v>0</v>
      </c>
      <c r="CR48" s="3">
        <f>IF($A48&gt;='1125way_Regular Symbol(2wild)'!G$16,"",IF(E48=0,"",IF(OR(E48=$BW$1,E49=$BW$1,E50=$BW$1,E48=$CP$1,E49=$CP$1,E50=$CP$1,E51=$BW$1,E51=$CP$1,E52=$BW$1,E52=$CP$1),0,1)))</f>
        <v>1</v>
      </c>
      <c r="CS48" s="3">
        <f>IF($A48&gt;='1125way_Regular Symbol(2wild)'!H$16,"",IF(F48=0,"",IF(OR(F48=$BW$1,F49=$BW$1,F50=$BW$1,F48=$CP$1,F49=$CP$1,F50=$CP$1,F51=$BW$1,F51=$CP$1,F52=$BW$1,F52=$CP$1),0,1)))</f>
        <v>1</v>
      </c>
      <c r="CU48" s="3">
        <f>IF($A48&gt;='1125way_Regular Symbol(2wild)'!D$16,"",IF(B48=0,"",IF(OR(B48=$BW$1,B49=$BW$1,B50=$BW$1,B48=$CV$1,B49=$CV$1,B50=$CV$1),0,1)))</f>
        <v>1</v>
      </c>
      <c r="CV48" s="3">
        <f>IF($A48&gt;='1125way_Regular Symbol(2wild)'!E$16,"",IF(C48=0,"",IF(OR(C48=$BW$1,C49=$BW$1,C50=$BW$1,C48=$CV$1,C49=$CV$1,C50=$CV$1),0,1)))</f>
        <v>1</v>
      </c>
      <c r="CW48" s="3">
        <f>IF($A48&gt;='1125way_Regular Symbol(2wild)'!F$16,"",IF(D48=0,"",IF(OR(D48=$BW$1,D49=$BW$1,D50=$BW$1,D48=$CV$1,D49=$CV$1,D50=$CV$1,D51=$BW$1,D51=$CV$1,D52=$BW$1,D52=$CV$1),0,1)))</f>
        <v>1</v>
      </c>
      <c r="CX48" s="3">
        <f>IF($A48&gt;='1125way_Regular Symbol(2wild)'!G$16,"",IF(E48=0,"",IF(OR(E48=$BW$1,E49=$BW$1,E50=$BW$1,E48=$CV$1,E49=$CV$1,E50=$CV$1,E51=$BW$1,E51=$CV$1,E52=$BW$1,E52=$CV$1),0,1)))</f>
        <v>1</v>
      </c>
      <c r="CY48" s="3">
        <f>IF($A48&gt;='1125way_Regular Symbol(2wild)'!H$16,"",IF(F48=0,"",IF(OR(F48=$BW$1,F49=$BW$1,F50=$BW$1,F48=$CV$1,F49=$CV$1,F50=$CV$1,F51=$BW$1,F51=$CV$1,F52=$BW$1,F52=$CV$1),0,1)))</f>
        <v>1</v>
      </c>
    </row>
    <row r="49" spans="1:103">
      <c r="A49" s="337">
        <f>IF('243way_Regular Symbol'!L48="","",'243way_Regular Symbol'!L48)</f>
        <v>45</v>
      </c>
      <c r="B49" s="191" t="str">
        <f>IF('576way_Regular Symbol(2wild)'!Q48="",
IF($A49-'576way_Regular Symbol(2wild)'!D$16&gt;='1125way_RegularＸ_W()'!B$2-1,"",VLOOKUP($A49-'243way_Regular Symbol'!D$16,'576way_Regular Symbol(2wild)'!$P$3:$U$99,'1125way_RegularＸ_W()'!B$3+1,FALSE)),
'576way_Regular Symbol(2wild)'!Q48)</f>
        <v>TE</v>
      </c>
      <c r="C49" s="191" t="str">
        <f>IF('576way_Regular Symbol(2wild)'!R48="",
IF($A49-'576way_Regular Symbol(2wild)'!E$16&gt;='1125way_RegularＸ_W()'!C$2-1,"",VLOOKUP($A49-'243way_Regular Symbol'!E$16,'576way_Regular Symbol(2wild)'!$P$3:$U$99,'1125way_RegularＸ_W()'!C$3+1,FALSE)),
'576way_Regular Symbol(2wild)'!R48)</f>
        <v>J</v>
      </c>
      <c r="D49" s="191" t="str">
        <f>IF('576way_Regular Symbol(2wild)'!S48="",
IF($A49-'576way_Regular Symbol(2wild)'!F$16&gt;='1125way_RegularＸ_W()'!D$2-1,"",VLOOKUP($A49-'243way_Regular Symbol'!F$16,'576way_Regular Symbol(2wild)'!$P$3:$U$99,'1125way_RegularＸ_W()'!D$3+1,FALSE)),
'576way_Regular Symbol(2wild)'!S48)</f>
        <v>K</v>
      </c>
      <c r="E49" s="191" t="str">
        <f>IF('576way_Regular Symbol(2wild)'!T48="",
IF($A49-'576way_Regular Symbol(2wild)'!G$16&gt;='1125way_RegularＸ_W()'!E$2-1,"",VLOOKUP($A49-'243way_Regular Symbol'!G$16,'576way_Regular Symbol(2wild)'!$P$3:$U$99,'1125way_RegularＸ_W()'!E$3+1,FALSE)),
'576way_Regular Symbol(2wild)'!T48)</f>
        <v>Q</v>
      </c>
      <c r="F49" s="191" t="str">
        <f>IF('576way_Regular Symbol(2wild)'!U48="",
IF($A49-'576way_Regular Symbol(2wild)'!H$16&gt;='1125way_RegularＸ_W()'!F$2-1,"",VLOOKUP($A49-'243way_Regular Symbol'!H$16,'576way_Regular Symbol(2wild)'!$P$3:$U$99,'1125way_RegularＸ_W()'!F$3+1,FALSE)),
'576way_Regular Symbol(2wild)'!U48)</f>
        <v>J</v>
      </c>
      <c r="N49" s="363">
        <f t="shared" si="18"/>
        <v>45</v>
      </c>
      <c r="O49" s="344">
        <f>IF($A49&gt;='1125way_Regular Symbol(2wild)'!D$16,"",IF(B49="","",IF(OR(B49=$O$1,B49=$P$1,B50=$O$1,B50=$P$1,B51=$O$1,B51=$P$1),0,1)))</f>
        <v>1</v>
      </c>
      <c r="P49" s="344">
        <f>IF($A49&gt;='1125way_Regular Symbol(2wild)'!E$16,"",IF(C49="","",IF(OR(C49=$O$1,C49=$P$1,C50=$O$1,C50=$P$1,C51=$O$1,C51=$P$1),0,1)))</f>
        <v>1</v>
      </c>
      <c r="Q49" s="344">
        <f>IF($A49&gt;='1125way_Regular Symbol(2wild)'!F$16,"",IF(D49="","",IF(OR(D49=$O$1,D49=$P$1,D50=$O$1,D50=$P$1,D51=$O$1,D51=$P$1,D52=$O$1,D52=$P$1,D53=$O$1,D53=$P$1),0,1)))</f>
        <v>1</v>
      </c>
      <c r="R49" s="344">
        <f>IF($A49&gt;='1125way_Regular Symbol(2wild)'!G$16,"",IF(E49="","",IF(OR(E49=$O$1,E49=$P$1,E50=$O$1,E50=$P$1,E51=$O$1,E51=$P$1,E52=$O$1,E52=$P$1,E53=$O$1,E53=$P$1),0,1)))</f>
        <v>1</v>
      </c>
      <c r="S49" s="344">
        <f>IF($A49&gt;='1125way_Regular Symbol(2wild)'!H$16,"",IF(F49="","",IF(OR(F49=$O$1,F49=$P$1,F50=$O$1,F50=$P$1,F51=$O$1,F51=$P$1,F52=$O$1,F52=$P$1,F53=$O$1,F53=$P$1),0,1)))</f>
        <v>0</v>
      </c>
      <c r="U49" s="344">
        <f>IF($A49&gt;='1125way_Regular Symbol(2wild)'!D$16,"",IF(B49=0,"",IF(OR(B49=$U$1,B49=$V$1,B50=$U$1,B50=$V$1,B51=$U$1,B51=$V$1),0,1)))</f>
        <v>1</v>
      </c>
      <c r="V49" s="344">
        <f>IF($A49&gt;='1125way_Regular Symbol(2wild)'!E$16,"",IF(C49=0,"",IF(OR(C49=$U$1,C49=$V$1,C50=$U$1,C50=$V$1,C51=$U$1,C51=$V$1),0,1)))</f>
        <v>1</v>
      </c>
      <c r="W49" s="3">
        <f>IF($A49&gt;='1125way_Regular Symbol(2wild)'!F$16,"",IF(D49=0,"",IF(OR(D49=$U$1,D49=$V$1,D50=$U$1,D50=$V$1,D51=$U$1,D51=$V$1,D52=$U$1,D52=$V$1,D53=$U$1,D53=$V$1),0,1)))</f>
        <v>1</v>
      </c>
      <c r="X49" s="3">
        <f>IF($A49&gt;='1125way_Regular Symbol(2wild)'!G$16,"",IF(E49=0,"",IF(OR(E49=$U$1,E49=$V$1,E50=$U$1,E50=$V$1,E51=$U$1,E51=$V$1,E52=$U$1,E52=$V$1,E53=$U$1,E53=$V$1),0,1)))</f>
        <v>1</v>
      </c>
      <c r="Y49" s="3">
        <f>IF($A49&gt;='1125way_Regular Symbol(2wild)'!H$16,"",IF(F49=0,"",IF(OR(F49=$U$1,F49=$V$1,F50=$U$1,F50=$V$1,F51=$U$1,F51=$V$1,F52=$U$1,F52=$V$1,F53=$U$1,F53=$V$1),0,1)))</f>
        <v>1</v>
      </c>
      <c r="AA49" s="344">
        <f>IF($A49&gt;='1125way_Regular Symbol(2wild)'!D$16,"",IF(B49=0,"",IF(OR(B49=$AA$1,B49=$AB$1,B50=$AA$1,B50=$AB$1,B51=$AA$1,,B51=$AB$1),0,1)))</f>
        <v>1</v>
      </c>
      <c r="AB49" s="344">
        <f>IF($A49&gt;='1125way_Regular Symbol(2wild)'!E$16,"",IF(C49=0,"",IF(OR(C49=$AA$1,C49=$AB$1,C50=$AA$1,C50=$AB$1,C51=$AA$1,,C51=$AB$1),0,1)))</f>
        <v>0</v>
      </c>
      <c r="AC49" s="3">
        <f>IF($A49&gt;='1125way_Regular Symbol(2wild)'!F$16,"",IF(D49=0,"",IF(OR(D49=$AA$1,D49=$AB$1,D50=$AA$1,D50=$AB$1,D51=$AA$1,D51=$AB$1,D52=$AA$1,D52=$AB$1,D53=$AA$1,D53=$AB$1),0,1)))</f>
        <v>1</v>
      </c>
      <c r="AD49" s="3">
        <f>IF($A49&gt;='1125way_Regular Symbol(2wild)'!G$16,"",IF(E49=0,"",IF(OR(E49=$AA$1,E49=$AB$1,E50=$AA$1,E50=$AB$1,E51=$AA$1,E51=$AB$1,E52=$AA$1,E52=$AB$1,E53=$AA$1,E53=$AB$1),0,1)))</f>
        <v>0</v>
      </c>
      <c r="AE49" s="3">
        <f>IF($A49&gt;='1125way_Regular Symbol(2wild)'!H$16,"",IF(F49=0,"",IF(OR(F49=$AA$1,F49=$AB$1,F50=$AA$1,F50=$AB$1,F51=$AA$1,F51=$AB$1,F52=$AA$1,F52=$AB$1,F53=$AA$1,F53=$AB$1),0,1)))</f>
        <v>0</v>
      </c>
      <c r="AG49" s="344">
        <f>IF($A49&gt;='1125way_Regular Symbol(2wild)'!D$16,"",IF(B49=0,"",IF(OR(B49=$AG$1,B49=$AH$1,B50=$AG$1,B50=$AH$1,B51=$AG$1,B51=$AH$1),0,1)))</f>
        <v>1</v>
      </c>
      <c r="AH49" s="344">
        <f>IF($A49&gt;='1125way_Regular Symbol(2wild)'!E$16,"",IF(C49=0,"",IF(OR(C49=$AG$1,C49=$AH$1,C50=$AG$1,C50=$AH$1,C51=$AG$1,C51=$AH$1),0,1)))</f>
        <v>1</v>
      </c>
      <c r="AI49" s="3">
        <f>IF($A49&gt;='1125way_Regular Symbol(2wild)'!F$16,"",IF(D49=0,"",IF(OR(D49=$AG$1,D49=$AH$1,D50=$AG$1,D50=$AH$1,D51=$AG$1,D51=$AH$1,D52=$AG$1,D52=$AH$1,D53=$AG$1,D53=$AH$1),0,1)))</f>
        <v>1</v>
      </c>
      <c r="AJ49" s="3">
        <f>IF($A49&gt;='1125way_Regular Symbol(2wild)'!G$16,"",IF(E49=0,"",IF(OR(E49=$AG$1,E49=$AH$1,E50=$AG$1,E50=$AH$1,E51=$AG$1,E51=$AH$1,E52=$AG$1,E52=$AH$1,E53=$AG$1,E53=$AH$1),0,1)))</f>
        <v>1</v>
      </c>
      <c r="AK49" s="3">
        <f>IF($A49&gt;='1125way_Regular Symbol(2wild)'!H$16,"",IF(F49=0,"",IF(OR(F49=$AG$1,F49=$AH$1,F50=$AG$1,F50=$AH$1,F51=$AG$1,F51=$AH$1,F52=$AG$1,F52=$AH$1,F53=$AG$1,F53=$AH$1),0,1)))</f>
        <v>1</v>
      </c>
      <c r="AM49" s="344">
        <f>IF($A49&gt;='1125way_Regular Symbol(2wild)'!D$16,"",IF(B49=0,"",IF(OR(B49=$AM$1,B49=$AN$1,B50=$AM$1,B50=$AN$1,B51=$AM$1,B51=$AN$1),0,1)))</f>
        <v>1</v>
      </c>
      <c r="AN49" s="344">
        <f>IF($A49&gt;='1125way_Regular Symbol(2wild)'!E$16,"",IF(C49=0,"",IF(OR(C49=$AM$1,C49=$AN$1,C50=$AM$1,C50=$AN$1,C51=$AM$1,C51=$AN$1),0,1)))</f>
        <v>1</v>
      </c>
      <c r="AO49" s="3">
        <f>IF($A49&gt;='1125way_Regular Symbol(2wild)'!F$16,"",IF(D49=0,"",IF(OR(D49=$AM$1,D49=$AN$1,D50=$AM$1,D50=$AN$1,D51=$AM$1,D51=$AN$1,D52=$AM$1,D52=$AN$1,D53=$AM$1,D53=$AN$1),0,1)))</f>
        <v>1</v>
      </c>
      <c r="AP49" s="3">
        <f>IF($A49&gt;='1125way_Regular Symbol(2wild)'!G$16,"",IF(E49=0,"",IF(OR(E49=$AM$1,E49=$AN$1,E50=$AM$1,E50=$AN$1,E51=$AM$1,E51=$AN$1,E52=$AM$1,E52=$AN$1,E53=$AM$1,E53=$AN$1),0,1)))</f>
        <v>1</v>
      </c>
      <c r="AQ49" s="3">
        <f>IF($A49&gt;='1125way_Regular Symbol(2wild)'!H$16,"",IF(F49=0,"",IF(OR(F49=$AM$1,F49=$AN$1,F50=$AM$1,F50=$AN$1,F51=$AM$1,F51=$AN$1,F52=$AM$1,F52=$AN$1,F53=$AM$1,F53=$AN$1),0,1)))</f>
        <v>1</v>
      </c>
      <c r="AS49" s="344">
        <f>IF($A49&gt;='1125way_Regular Symbol(2wild)'!D$16,"",IF(B49=0,"",IF(OR(B49=$AM$1,B49=$AT$1,B50=$AM$1,B50=$AT$1,B51=$AM$1,B51=$AT$1),0,1)))</f>
        <v>1</v>
      </c>
      <c r="AT49" s="344">
        <f>IF($A49&gt;='1125way_Regular Symbol(2wild)'!E$16,"",IF(C49=0,"",IF(OR(C49=$AM$1,C49=$AT$1,C50=$AM$1,C50=$AT$1,C51=$AM$1,C51=$AT$1),0,1)))</f>
        <v>1</v>
      </c>
      <c r="AU49" s="3">
        <f>IF($A49&gt;='1125way_Regular Symbol(2wild)'!F$16,"",IF(D49=0,"",IF(OR(D49=$AM$1,D49=$AT$1,D50=$AM$1,D50=$AT$1,D51=$AM$1,D51=$AT$1,D52=$AM$1,D52=$AT$1,D53=$AM$1,D53=$AT$1),0,1)))</f>
        <v>1</v>
      </c>
      <c r="AV49" s="3">
        <f>IF($A49&gt;='1125way_Regular Symbol(2wild)'!G$16,"",IF(E49=0,"",IF(OR(E49=$AM$1,E49=$AT$1,E50=$AM$1,E50=$AT$1,E51=$AM$1,E51=$AT$1,E52=$AM$1,E52=$AT$1,E53=$AM$1,E53=$AT$1),0,1)))</f>
        <v>1</v>
      </c>
      <c r="AW49" s="3">
        <f>IF($A49&gt;='1125way_Regular Symbol(2wild)'!H$16,"",IF(F49=0,"",IF(OR(F49=$AM$1,F49=$AT$1,F50=$AM$1,F50=$AT$1,F51=$AM$1,F51=$AT$1,F52=$AM$1,F52=$AT$1,F53=$AM$1,F53=$AT$1),0,1)))</f>
        <v>1</v>
      </c>
      <c r="AY49" s="344">
        <f>IF($A49&gt;='1125way_Regular Symbol(2wild)'!D$16,"",IF(B49=0,"",IF(OR(B49=$AM$1,B49=$AZ$1,B50=$AM$1,B50=$AZ$1,B51=$AM$1,B51=$AZ$1),0,1)))</f>
        <v>1</v>
      </c>
      <c r="AZ49" s="344">
        <f>IF($A49&gt;='1125way_Regular Symbol(2wild)'!E$16,"",IF(C49=0,"",IF(OR(C49=$AM$1,C49=$AZ$1,C50=$AM$1,C50=$AZ$1,C51=$AM$1,C51=$AZ$1),0,1)))</f>
        <v>1</v>
      </c>
      <c r="BA49" s="3">
        <f>IF($A49&gt;='1125way_Regular Symbol(2wild)'!F$16,"",IF(D49=0,"",IF(OR(D49=$AM$1,D49=$AZ$1,D50=$AM$1,D50=$AZ$1,D51=$AM$1,D51=$AZ$1,D52=$AM$1,D52=$AZ$1,D53=$AM$1,D53=$AZ$1),0,1)))</f>
        <v>1</v>
      </c>
      <c r="BB49" s="3">
        <f>IF($A49&gt;='1125way_Regular Symbol(2wild)'!G$16,"",IF(E49=0,"",IF(OR(E49=$AM$1,E49=$AZ$1,E50=$AM$1,E50=$AZ$1,E51=$AM$1,E51=$AZ$1,E52=$AM$1,E52=$AZ$1,E53=$AM$1,E53=$AZ$1),0,1)))</f>
        <v>1</v>
      </c>
      <c r="BC49" s="3">
        <f>IF($A49&gt;='1125way_Regular Symbol(2wild)'!H$16,"",IF(F49=0,"",IF(OR(F49=$AM$1,F49=$AZ$1,F50=$AM$1,F50=$AZ$1,F51=$AM$1,F51=$AZ$1,F52=$AM$1,F52=$AZ$1,F53=$AM$1,F53=$AZ$1),0,1)))</f>
        <v>1</v>
      </c>
      <c r="BE49" s="344">
        <f>IF($A49&gt;='576way_Regular Symbol(2wild)'!D$16,"",IF(B49=0,"",IF(OR(B49=$AM$1,B49=$BF$1,B50=$AM$1,B50=$BF$1,B51=$AM$1,B51=$BF$1),0,1)))</f>
        <v>1</v>
      </c>
      <c r="BF49" s="344">
        <f>IF($A49&gt;='576way_Regular Symbol(2wild)'!E$16,"",IF(C49=0,"",IF(OR(C49=$AM$1,C49=$BF$1,C50=$AM$1,C50=$BF$1,C51=$AM$1,C51=$BF$1),0,1)))</f>
        <v>1</v>
      </c>
      <c r="BG49" s="3">
        <f>IF($A49&gt;='576way_Regular Symbol(2wild)'!F$16,"",IF(D49=0,"",IF(OR(D49=$AM$1,D49=$BF$1,D50=$AM$1,D50=$BF$1,D51=$AM$1,D51=$BF$1,D52=$AM$1,D52=$BF$1,D53=$AM$1,D53=$BF$1),0,1)))</f>
        <v>1</v>
      </c>
      <c r="BH49" s="3">
        <f>IF($A49&gt;='576way_Regular Symbol(2wild)'!G$16,"",IF(E49=0,"",IF(OR(E49=$AM$1,E49=$BF$1,E50=$AM$1,E50=$BF$1,E51=$AM$1,E51=$BF$1,E52=$AM$1,E52=$BF$1,E53=$AM$1,E53=$BF$1),0,1)))</f>
        <v>1</v>
      </c>
      <c r="BI49" s="3">
        <f>IF($A49&gt;='576way_Regular Symbol(2wild)'!H$16,"",IF(F49=0,"",IF(OR(F49=$AM$1,F49=$BF$1,F50=$AM$1,F50=$BF$1,F51=$AM$1,F51=$BF$1,F52=$AM$1,F52=$BF$1,F53=$AM$1,F53=$BF$1),0,1)))</f>
        <v>1</v>
      </c>
      <c r="BK49" s="344">
        <f>IF($A49&gt;='576way_Regular Symbol(2wild)'!D$16,"",IF(B49=0,"",IF(OR(B49=$AM$1,B49=$BL$1,B50=$AM$1,B50=$BL$1,B51=$AM$1,B51=$BL$1),0,1)))</f>
        <v>1</v>
      </c>
      <c r="BL49" s="344">
        <f>IF($A49&gt;='576way_Regular Symbol(2wild)'!E$16,"",IF(C49=0,"",IF(OR(C49=$AM$1,C49=$BL$1,C50=$AM$1,C50=$BL$1,C51=$AM$1,C51=$BL$1),0,1)))</f>
        <v>1</v>
      </c>
      <c r="BM49" s="3">
        <f>IF($A49&gt;='576way_Regular Symbol(2wild)'!F$16,"",IF(D49=0,"",IF(OR(D49=$AM$1,D49=$BL$1,D50=$AM$1,D50=$BL$1,D51=$AM$1,D51=$BL$1,D52=$AM$1,D52=$BL$1),0,1)))</f>
        <v>1</v>
      </c>
      <c r="BN49" s="3">
        <f>IF($A49&gt;='576way_Regular Symbol(2wild)'!G$16,"",IF(E49=0,"",IF(OR(E49=$AM$1,E49=$BL$1,E50=$AM$1,E50=$BL$1,E51=$AM$1,E51=$BL$1,E52=$AM$1,E52=$BL$1),0,1)))</f>
        <v>1</v>
      </c>
      <c r="BO49" s="3">
        <f>IF($A49&gt;='576way_Regular Symbol(2wild)'!H$16,"",IF(F49=0,"",IF(OR(F49=$AM$1,F49=$BL$1,F50=$AM$1,F50=$BL$1,F51=$AM$1,F51=$BL$1,F52=$AM$1,F52=$BL$1),0,1)))</f>
        <v>1</v>
      </c>
      <c r="BQ49" s="3">
        <f>IF($A49&gt;='1125way_Regular Symbol(2wild)'!D$16,"",IF(B49=0,"",IF(OR(B49=$BQ$1,B49=$BR$1,B50=$BQ$1,B50=$BR$1,B51=$BQ$1,B51=$BR$1),0,1)))</f>
        <v>1</v>
      </c>
      <c r="BR49" s="3">
        <f>IF($A49&gt;='1125way_Regular Symbol(2wild)'!E$16,"",IF(C49=0,"",IF(OR(C49=$BQ$1,C49=$BR$1,C50=$BQ$1,C50=$BR$1,C51=$BQ$1,C51=$BR$1),0,1)))</f>
        <v>1</v>
      </c>
      <c r="BS49" s="3">
        <f>IF($A49&gt;='1125way_Regular Symbol(2wild)'!F$16,"",IF(D49=0,"",IF(OR(D49=$BQ$1,D49=$BR$1,D50=$BQ$1,D50=$BR$1,D51=$BQ$1,D51=$BR$1,D52=$BQ$1,D52=$BR$1,D53=$BQ$1,D53=$BR$1),0,1)))</f>
        <v>1</v>
      </c>
      <c r="BT49" s="3">
        <f>IF($A49&gt;='1125way_Regular Symbol(2wild)'!G$16,"",IF(E49=0,"",IF(OR(E49=$BQ$1,E49=$BR$1,E50=$BQ$1,E50=$BR$1,E51=$BQ$1,E51=$BR$1,E52=$BQ$1,E52=$BR$1,E53=$BQ$1,E53=$BR$1),0,1)))</f>
        <v>0</v>
      </c>
      <c r="BU49" s="3">
        <f>IF($A49&gt;='1125way_Regular Symbol(2wild)'!H$16,"",IF(F49=0,"",IF(OR(F49=$BQ$1,F49=$BR$1,F50=$BQ$1,F50=$BR$1,F51=$BQ$1,F51=$BR$1,F52=$BQ$1,F52=$BR$1,F53=$BQ$1,F53=$BR$1),0,1)))</f>
        <v>1</v>
      </c>
      <c r="BW49" s="3">
        <f>IF($A49&gt;='1125way_Regular Symbol(2wild)'!D$16,"",IF(B49=0,"",IF(OR(B49=$BW$1,B50=$BW$1,B51=$BW$1,B49=$BX$1,B50=$BX$1,B51=$BX$1),0,1)))</f>
        <v>0</v>
      </c>
      <c r="BX49" s="3">
        <f>IF($A49&gt;='1125way_Regular Symbol(2wild)'!E$16,"",IF(C49=0,"",IF(OR(C49=$BW$1,C50=$BW$1,C51=$BW$1,C49=$BX$1,C50=$BX$1,C51=$BX$1),0,1)))</f>
        <v>0</v>
      </c>
      <c r="BY49" s="3">
        <f>IF($A49&gt;='1125way_Regular Symbol(2wild)'!F$16,"",IF(D49=0,"",IF(OR(D49=$BW$1,D50=$BW$1,D51=$BW$1,D49=$BX$1,D50=$BX$1,D51=$BX$1,D52=$BW$1,D52=$BX$1,D53=$BW$1,D53=$BX$1),0,1)))</f>
        <v>0</v>
      </c>
      <c r="BZ49" s="3">
        <f>IF($A49&gt;='1125way_Regular Symbol(2wild)'!G$16,"",IF(E49=0,"",IF(OR(E49=$BW$1,E50=$BW$1,E51=$BW$1,E49=$BX$1,E50=$BX$1,E51=$BX$1,E52=$BW$1,E52=$BX$1,E53=$BW$1,E53=$BX$1),0,1)))</f>
        <v>0</v>
      </c>
      <c r="CA49" s="3">
        <f>IF($A49&gt;='1125way_Regular Symbol(2wild)'!H$16,"",IF(F49=0,"",IF(OR(F49=$BW$1,F50=$BW$1,F51=$BW$1,F49=$BX$1,F50=$BX$1,F51=$BX$1,F52=$BW$1,F52=$BX$1,F53=$BW$1,F53=$BX$1),0,1)))</f>
        <v>0</v>
      </c>
      <c r="CC49" s="3">
        <f>IF($A49&gt;='1125way_Regular Symbol(2wild)'!D$16,"",IF(B49=0,"",IF(OR(B49=$BW$1,B50=$BW$1,B51=$BW$1,B49=$CD$1,B50=$CD$1,B51=$CD$1),0,1)))</f>
        <v>1</v>
      </c>
      <c r="CD49" s="3">
        <f>IF($A49&gt;='1125way_Regular Symbol(2wild)'!E$16,"",IF(C49=0,"",IF(OR(C49=$BW$1,C50=$BW$1,C51=$BW$1,C49=$CD$1,C50=$CD$1,C51=$CD$1),0,1)))</f>
        <v>1</v>
      </c>
      <c r="CE49" s="3">
        <f>IF($A49&gt;='1125way_Regular Symbol(2wild)'!F$16,"",IF(D49=0,"",IF(OR(D49=$BW$1,D50=$BW$1,D51=$BW$1,D49=$CD$1,D50=$CD$1,D51=$CD$1,D52=$BW$1,D52=$CD$1,D53=$BW$1,D53=$CD$1),0,1)))</f>
        <v>1</v>
      </c>
      <c r="CF49" s="3">
        <f>IF($A49&gt;='1125way_Regular Symbol(2wild)'!G$16,"",IF(E49=0,"",IF(OR(E49=$BW$1,E50=$BW$1,E51=$BW$1,E49=$CD$1,E50=$CD$1,E51=$CD$1,E52=$BW$1,E52=$CD$1,E53=$BW$1,E53=$CD$1),0,1)))</f>
        <v>0</v>
      </c>
      <c r="CG49" s="3">
        <f>IF($A49&gt;='1125way_Regular Symbol(2wild)'!H$16,"",IF(F49=0,"",IF(OR(F49=$BW$1,F50=$BW$1,F51=$BW$1,F49=$CD$1,F50=$CD$1,F51=$CD$1,F52=$BW$1,F52=$CD$1,F53=$BW$1,F53=$CD$1),0,1)))</f>
        <v>1</v>
      </c>
      <c r="CI49" s="3">
        <f>IF($A49&gt;='1125way_Regular Symbol(2wild)'!D$16,"",IF(B49=0,"",IF(OR(B49=$BW$1,B50=$BW$1,B51=$BW$1,B49=$CJ$1,B50=$CJ$1,B51=$CJ$1),0,1)))</f>
        <v>0</v>
      </c>
      <c r="CJ49" s="3">
        <f>IF($A49&gt;='1125way_Regular Symbol(2wild)'!E$16,"",IF(C49=0,"",IF(OR(C49=$BW$1,C50=$BW$1,C51=$BW$1,C49=$CJ$1,C50=$CJ$1,C51=$CJ$1),0,1)))</f>
        <v>0</v>
      </c>
      <c r="CK49" s="3">
        <f>IF($A49&gt;='1125way_Regular Symbol(2wild)'!F$16,"",IF(D49=0,"",IF(OR(D49=$BW$1,D50=$BW$1,D51=$BW$1,D49=$CJ$1,D50=$CJ$1,D51=$CJ$1,D52=$BW$1,D52=$CJ$1,D53=$BW$1,D53=$CJ$1),0,1)))</f>
        <v>1</v>
      </c>
      <c r="CL49" s="3">
        <f>IF($A49&gt;='1125way_Regular Symbol(2wild)'!G$16,"",IF(E49=0,"",IF(OR(E49=$BW$1,E50=$BW$1,E51=$BW$1,E49=$CJ$1,E50=$CJ$1,E51=$CJ$1,E52=$BW$1,E52=$CJ$1,E53=$BW$1,E53=$CJ$1),0,1)))</f>
        <v>1</v>
      </c>
      <c r="CM49" s="3">
        <f>IF($A49&gt;='1125way_Regular Symbol(2wild)'!H$16,"",IF(F49=0,"",IF(OR(F49=$BW$1,F50=$BW$1,F51=$BW$1,F49=$CJ$1,F50=$CJ$1,F51=$CJ$1,F52=$BW$1,F52=$CJ$1,F53=$BW$1,F53=$CJ$1),0,1)))</f>
        <v>0</v>
      </c>
      <c r="CO49" s="3">
        <f>IF($A49&gt;='1125way_Regular Symbol(2wild)'!D$16,"",IF(B49=0,"",IF(OR(B49=$BW$1,B50=$BW$1,B51=$BW$1,B49=$CP$1,B50=$CP$1,B51=$CP$1),0,1)))</f>
        <v>0</v>
      </c>
      <c r="CP49" s="3">
        <f>IF($A49&gt;='1125way_Regular Symbol(2wild)'!E$16,"",IF(C49=0,"",IF(OR(C49=$BW$1,C50=$BW$1,C51=$BW$1,C49=$CP$1,C50=$CP$1,C51=$CP$1),0,1)))</f>
        <v>1</v>
      </c>
      <c r="CQ49" s="3">
        <f>IF($A49&gt;='1125way_Regular Symbol(2wild)'!F$16,"",IF(D49=0,"",IF(OR(D49=$BW$1,D50=$BW$1,D51=$BW$1,D49=$CP$1,D50=$CP$1,D51=$CP$1,D52=$BW$1,D52=$CP$1,D53=$BW$1,D53=$CP$1),0,1)))</f>
        <v>0</v>
      </c>
      <c r="CR49" s="3">
        <f>IF($A49&gt;='1125way_Regular Symbol(2wild)'!G$16,"",IF(E49=0,"",IF(OR(E49=$BW$1,E50=$BW$1,E51=$BW$1,E49=$CP$1,E50=$CP$1,E51=$CP$1,E52=$BW$1,E52=$CP$1,E53=$BW$1,E53=$CP$1),0,1)))</f>
        <v>1</v>
      </c>
      <c r="CS49" s="3">
        <f>IF($A49&gt;='1125way_Regular Symbol(2wild)'!H$16,"",IF(F49=0,"",IF(OR(F49=$BW$1,F50=$BW$1,F51=$BW$1,F49=$CP$1,F50=$CP$1,F51=$CP$1,F52=$BW$1,F52=$CP$1,F53=$BW$1,F53=$CP$1),0,1)))</f>
        <v>1</v>
      </c>
      <c r="CU49" s="3">
        <f>IF($A49&gt;='1125way_Regular Symbol(2wild)'!D$16,"",IF(B49=0,"",IF(OR(B49=$BW$1,B50=$BW$1,B51=$BW$1,B49=$CV$1,B50=$CV$1,B51=$CV$1),0,1)))</f>
        <v>1</v>
      </c>
      <c r="CV49" s="3">
        <f>IF($A49&gt;='1125way_Regular Symbol(2wild)'!E$16,"",IF(C49=0,"",IF(OR(C49=$BW$1,C50=$BW$1,C51=$BW$1,C49=$CV$1,C50=$CV$1,C51=$CV$1),0,1)))</f>
        <v>1</v>
      </c>
      <c r="CW49" s="3">
        <f>IF($A49&gt;='1125way_Regular Symbol(2wild)'!F$16,"",IF(D49=0,"",IF(OR(D49=$BW$1,D50=$BW$1,D51=$BW$1,D49=$CV$1,D50=$CV$1,D51=$CV$1,D52=$BW$1,D52=$CV$1,D53=$BW$1,D53=$CV$1),0,1)))</f>
        <v>1</v>
      </c>
      <c r="CX49" s="3">
        <f>IF($A49&gt;='1125way_Regular Symbol(2wild)'!G$16,"",IF(E49=0,"",IF(OR(E49=$BW$1,E50=$BW$1,E51=$BW$1,E49=$CV$1,E50=$CV$1,E51=$CV$1,E52=$BW$1,E52=$CV$1,E53=$BW$1,E53=$CV$1),0,1)))</f>
        <v>1</v>
      </c>
      <c r="CY49" s="3">
        <f>IF($A49&gt;='1125way_Regular Symbol(2wild)'!H$16,"",IF(F49=0,"",IF(OR(F49=$BW$1,F50=$BW$1,F51=$BW$1,F49=$CV$1,F50=$CV$1,F51=$CV$1,F52=$BW$1,F52=$CV$1,F53=$BW$1,F53=$CV$1),0,1)))</f>
        <v>1</v>
      </c>
    </row>
    <row r="50" spans="1:103">
      <c r="A50" s="337">
        <f>IF('243way_Regular Symbol'!L49="","",'243way_Regular Symbol'!L49)</f>
        <v>46</v>
      </c>
      <c r="B50" s="191" t="str">
        <f>IF('576way_Regular Symbol(2wild)'!Q49="",
IF($A50-'576way_Regular Symbol(2wild)'!D$16&gt;='1125way_RegularＸ_W()'!B$2-1,"",VLOOKUP($A50-'243way_Regular Symbol'!D$16,'576way_Regular Symbol(2wild)'!$P$3:$U$99,'1125way_RegularＸ_W()'!B$3+1,FALSE)),
'576way_Regular Symbol(2wild)'!Q49)</f>
        <v>J</v>
      </c>
      <c r="C50" s="191" t="str">
        <f>IF('576way_Regular Symbol(2wild)'!R49="",
IF($A50-'576way_Regular Symbol(2wild)'!E$16&gt;='1125way_RegularＸ_W()'!C$2-1,"",VLOOKUP($A50-'243way_Regular Symbol'!E$16,'576way_Regular Symbol(2wild)'!$P$3:$U$99,'1125way_RegularＸ_W()'!C$3+1,FALSE)),
'576way_Regular Symbol(2wild)'!R49)</f>
        <v>M3</v>
      </c>
      <c r="D50" s="191" t="str">
        <f>IF('576way_Regular Symbol(2wild)'!S49="",
IF($A50-'576way_Regular Symbol(2wild)'!F$16&gt;='1125way_RegularＸ_W()'!D$2-1,"",VLOOKUP($A50-'243way_Regular Symbol'!F$16,'576way_Regular Symbol(2wild)'!$P$3:$U$99,'1125way_RegularＸ_W()'!D$3+1,FALSE)),
'576way_Regular Symbol(2wild)'!S49)</f>
        <v>K</v>
      </c>
      <c r="E50" s="191" t="str">
        <f>IF('576way_Regular Symbol(2wild)'!T49="",
IF($A50-'576way_Regular Symbol(2wild)'!G$16&gt;='1125way_RegularＸ_W()'!E$2-1,"",VLOOKUP($A50-'243way_Regular Symbol'!G$16,'576way_Regular Symbol(2wild)'!$P$3:$U$99,'1125way_RegularＸ_W()'!E$3+1,FALSE)),
'576way_Regular Symbol(2wild)'!T49)</f>
        <v>A</v>
      </c>
      <c r="F50" s="191" t="str">
        <f>IF('576way_Regular Symbol(2wild)'!U49="",
IF($A50-'576way_Regular Symbol(2wild)'!H$16&gt;='1125way_RegularＸ_W()'!F$2-1,"",VLOOKUP($A50-'243way_Regular Symbol'!H$16,'576way_Regular Symbol(2wild)'!$P$3:$U$99,'1125way_RegularＸ_W()'!F$3+1,FALSE)),
'576way_Regular Symbol(2wild)'!U49)</f>
        <v>M1</v>
      </c>
      <c r="N50" s="363">
        <f t="shared" si="18"/>
        <v>46</v>
      </c>
      <c r="O50" s="344">
        <f>IF($A50&gt;='1125way_Regular Symbol(2wild)'!D$16,"",IF(B50="","",IF(OR(B50=$O$1,B50=$P$1,B51=$O$1,B51=$P$1,B52=$O$1,B52=$P$1),0,1)))</f>
        <v>1</v>
      </c>
      <c r="P50" s="344">
        <f>IF($A50&gt;='1125way_Regular Symbol(2wild)'!E$16,"",IF(C50="","",IF(OR(C50=$O$1,C50=$P$1,C51=$O$1,C51=$P$1,C52=$O$1,C52=$P$1),0,1)))</f>
        <v>1</v>
      </c>
      <c r="Q50" s="344">
        <f>IF($A50&gt;='1125way_Regular Symbol(2wild)'!F$16,"",IF(D50="","",IF(OR(D50=$O$1,D50=$P$1,D51=$O$1,D51=$P$1,D52=$O$1,D52=$P$1,D53=$O$1,D53=$P$1,D54=$O$1,D54=$P$1),0,1)))</f>
        <v>1</v>
      </c>
      <c r="R50" s="344">
        <f>IF($A50&gt;='1125way_Regular Symbol(2wild)'!G$16,"",IF(E50="","",IF(OR(E50=$O$1,E50=$P$1,E51=$O$1,E51=$P$1,E52=$O$1,E52=$P$1,E53=$O$1,E53=$P$1,E54=$O$1,E54=$P$1),0,1)))</f>
        <v>1</v>
      </c>
      <c r="S50" s="344">
        <f>IF($A50&gt;='1125way_Regular Symbol(2wild)'!H$16,"",IF(F50="","",IF(OR(F50=$O$1,F50=$P$1,F51=$O$1,F51=$P$1,F52=$O$1,F52=$P$1,F53=$O$1,F53=$P$1,F54=$O$1,F54=$P$1),0,1)))</f>
        <v>0</v>
      </c>
      <c r="U50" s="344">
        <f>IF($A50&gt;='1125way_Regular Symbol(2wild)'!D$16,"",IF(B50=0,"",IF(OR(B50=$U$1,B50=$V$1,B51=$U$1,B51=$V$1,B52=$U$1,B52=$V$1),0,1)))</f>
        <v>1</v>
      </c>
      <c r="V50" s="344">
        <f>IF($A50&gt;='1125way_Regular Symbol(2wild)'!E$16,"",IF(C50=0,"",IF(OR(C50=$U$1,C50=$V$1,C51=$U$1,C51=$V$1,C52=$U$1,C52=$V$1),0,1)))</f>
        <v>0</v>
      </c>
      <c r="W50" s="3">
        <f>IF($A50&gt;='1125way_Regular Symbol(2wild)'!F$16,"",IF(D50=0,"",IF(OR(D50=$U$1,D50=$V$1,D51=$U$1,D51=$V$1,D52=$U$1,D52=$V$1,D53=$U$1,D53=$V$1,D54=$U$1,D54=$V$1),0,1)))</f>
        <v>1</v>
      </c>
      <c r="X50" s="3">
        <f>IF($A50&gt;='1125way_Regular Symbol(2wild)'!G$16,"",IF(E50=0,"",IF(OR(E50=$U$1,E50=$V$1,E51=$U$1,E51=$V$1,E52=$U$1,E52=$V$1,E53=$U$1,E53=$V$1,E54=$U$1,E54=$V$1),0,1)))</f>
        <v>0</v>
      </c>
      <c r="Y50" s="3">
        <f>IF($A50&gt;='1125way_Regular Symbol(2wild)'!H$16,"",IF(F50=0,"",IF(OR(F50=$U$1,F50=$V$1,F51=$U$1,F51=$V$1,F52=$U$1,F52=$V$1,F53=$U$1,F53=$V$1,F54=$U$1,F54=$V$1),0,1)))</f>
        <v>1</v>
      </c>
      <c r="AA50" s="344">
        <f>IF($A50&gt;='1125way_Regular Symbol(2wild)'!D$16,"",IF(B50=0,"",IF(OR(B50=$AA$1,B50=$AB$1,B51=$AA$1,B51=$AB$1,B52=$AA$1,,B52=$AB$1),0,1)))</f>
        <v>1</v>
      </c>
      <c r="AB50" s="344">
        <f>IF($A50&gt;='1125way_Regular Symbol(2wild)'!E$16,"",IF(C50=0,"",IF(OR(C50=$AA$1,C50=$AB$1,C51=$AA$1,C51=$AB$1,C52=$AA$1,,C52=$AB$1),0,1)))</f>
        <v>0</v>
      </c>
      <c r="AC50" s="3">
        <f>IF($A50&gt;='1125way_Regular Symbol(2wild)'!F$16,"",IF(D50=0,"",IF(OR(D50=$AA$1,D50=$AB$1,D51=$AA$1,D51=$AB$1,D52=$AA$1,D52=$AB$1,D53=$AA$1,D53=$AB$1,D54=$AA$1,D54=$AB$1),0,1)))</f>
        <v>1</v>
      </c>
      <c r="AD50" s="3">
        <f>IF($A50&gt;='1125way_Regular Symbol(2wild)'!G$16,"",IF(E50=0,"",IF(OR(E50=$AA$1,E50=$AB$1,E51=$AA$1,E51=$AB$1,E52=$AA$1,E52=$AB$1,E53=$AA$1,E53=$AB$1,E54=$AA$1,E54=$AB$1),0,1)))</f>
        <v>0</v>
      </c>
      <c r="AE50" s="3">
        <f>IF($A50&gt;='1125way_Regular Symbol(2wild)'!H$16,"",IF(F50=0,"",IF(OR(F50=$AA$1,F50=$AB$1,F51=$AA$1,F51=$AB$1,F52=$AA$1,F52=$AB$1,F53=$AA$1,F53=$AB$1,F54=$AA$1,F54=$AB$1),0,1)))</f>
        <v>0</v>
      </c>
      <c r="AG50" s="344">
        <f>IF($A50&gt;='1125way_Regular Symbol(2wild)'!D$16,"",IF(B50=0,"",IF(OR(B50=$AG$1,B50=$AH$1,B51=$AG$1,B51=$AH$1,B52=$AG$1,B52=$AH$1),0,1)))</f>
        <v>1</v>
      </c>
      <c r="AH50" s="344">
        <f>IF($A50&gt;='1125way_Regular Symbol(2wild)'!E$16,"",IF(C50=0,"",IF(OR(C50=$AG$1,C50=$AH$1,C51=$AG$1,C51=$AH$1,C52=$AG$1,C52=$AH$1),0,1)))</f>
        <v>1</v>
      </c>
      <c r="AI50" s="3">
        <f>IF($A50&gt;='1125way_Regular Symbol(2wild)'!F$16,"",IF(D50=0,"",IF(OR(D50=$AG$1,D50=$AH$1,D51=$AG$1,D51=$AH$1,D52=$AG$1,D52=$AH$1,D53=$AG$1,D53=$AH$1,D54=$AG$1,D54=$AH$1),0,1)))</f>
        <v>1</v>
      </c>
      <c r="AJ50" s="3">
        <f>IF($A50&gt;='1125way_Regular Symbol(2wild)'!G$16,"",IF(E50=0,"",IF(OR(E50=$AG$1,E50=$AH$1,E51=$AG$1,E51=$AH$1,E52=$AG$1,E52=$AH$1,E53=$AG$1,E53=$AH$1,E54=$AG$1,E54=$AH$1),0,1)))</f>
        <v>1</v>
      </c>
      <c r="AK50" s="3">
        <f>IF($A50&gt;='1125way_Regular Symbol(2wild)'!H$16,"",IF(F50=0,"",IF(OR(F50=$AG$1,F50=$AH$1,F51=$AG$1,F51=$AH$1,F52=$AG$1,F52=$AH$1,F53=$AG$1,F53=$AH$1,F54=$AG$1,F54=$AH$1),0,1)))</f>
        <v>1</v>
      </c>
      <c r="AM50" s="344">
        <f>IF($A50&gt;='1125way_Regular Symbol(2wild)'!D$16,"",IF(B50=0,"",IF(OR(B50=$AM$1,B50=$AN$1,B51=$AM$1,B51=$AN$1,B52=$AM$1,B52=$AN$1),0,1)))</f>
        <v>1</v>
      </c>
      <c r="AN50" s="344">
        <f>IF($A50&gt;='1125way_Regular Symbol(2wild)'!E$16,"",IF(C50=0,"",IF(OR(C50=$AM$1,C50=$AN$1,C51=$AM$1,C51=$AN$1,C52=$AM$1,C52=$AN$1),0,1)))</f>
        <v>1</v>
      </c>
      <c r="AO50" s="3">
        <f>IF($A50&gt;='1125way_Regular Symbol(2wild)'!F$16,"",IF(D50=0,"",IF(OR(D50=$AM$1,D50=$AN$1,D51=$AM$1,D51=$AN$1,D52=$AM$1,D52=$AN$1,D53=$AM$1,D53=$AN$1,D54=$AM$1,D54=$AN$1),0,1)))</f>
        <v>0</v>
      </c>
      <c r="AP50" s="3">
        <f>IF($A50&gt;='1125way_Regular Symbol(2wild)'!G$16,"",IF(E50=0,"",IF(OR(E50=$AM$1,E50=$AN$1,E51=$AM$1,E51=$AN$1,E52=$AM$1,E52=$AN$1,E53=$AM$1,E53=$AN$1,E54=$AM$1,E54=$AN$1),0,1)))</f>
        <v>1</v>
      </c>
      <c r="AQ50" s="3">
        <f>IF($A50&gt;='1125way_Regular Symbol(2wild)'!H$16,"",IF(F50=0,"",IF(OR(F50=$AM$1,F50=$AN$1,F51=$AM$1,F51=$AN$1,F52=$AM$1,F52=$AN$1,F53=$AM$1,F53=$AN$1,F54=$AM$1,F54=$AN$1),0,1)))</f>
        <v>1</v>
      </c>
      <c r="AS50" s="344">
        <f>IF($A50&gt;='1125way_Regular Symbol(2wild)'!D$16,"",IF(B50=0,"",IF(OR(B50=$AM$1,B50=$AT$1,B51=$AM$1,B51=$AT$1,B52=$AM$1,B52=$AT$1),0,1)))</f>
        <v>1</v>
      </c>
      <c r="AT50" s="344">
        <f>IF($A50&gt;='1125way_Regular Symbol(2wild)'!E$16,"",IF(C50=0,"",IF(OR(C50=$AM$1,C50=$AT$1,C51=$AM$1,C51=$AT$1,C52=$AM$1,C52=$AT$1),0,1)))</f>
        <v>1</v>
      </c>
      <c r="AU50" s="3">
        <f>IF($A50&gt;='1125way_Regular Symbol(2wild)'!F$16,"",IF(D50=0,"",IF(OR(D50=$AM$1,D50=$AT$1,D51=$AM$1,D51=$AT$1,D52=$AM$1,D52=$AT$1,D53=$AM$1,D53=$AT$1,D54=$AM$1,D54=$AT$1),0,1)))</f>
        <v>1</v>
      </c>
      <c r="AV50" s="3">
        <f>IF($A50&gt;='1125way_Regular Symbol(2wild)'!G$16,"",IF(E50=0,"",IF(OR(E50=$AM$1,E50=$AT$1,E51=$AM$1,E51=$AT$1,E52=$AM$1,E52=$AT$1,E53=$AM$1,E53=$AT$1,E54=$AM$1,E54=$AT$1),0,1)))</f>
        <v>1</v>
      </c>
      <c r="AW50" s="3">
        <f>IF($A50&gt;='1125way_Regular Symbol(2wild)'!H$16,"",IF(F50=0,"",IF(OR(F50=$AM$1,F50=$AT$1,F51=$AM$1,F51=$AT$1,F52=$AM$1,F52=$AT$1,F53=$AM$1,F53=$AT$1,F54=$AM$1,F54=$AT$1),0,1)))</f>
        <v>1</v>
      </c>
      <c r="AY50" s="344">
        <f>IF($A50&gt;='1125way_Regular Symbol(2wild)'!D$16,"",IF(B50=0,"",IF(OR(B50=$AM$1,B50=$AZ$1,B51=$AM$1,B51=$AZ$1,B52=$AM$1,B52=$AZ$1),0,1)))</f>
        <v>1</v>
      </c>
      <c r="AZ50" s="344">
        <f>IF($A50&gt;='1125way_Regular Symbol(2wild)'!E$16,"",IF(C50=0,"",IF(OR(C50=$AM$1,C50=$AZ$1,C51=$AM$1,C51=$AZ$1,C52=$AM$1,C52=$AZ$1),0,1)))</f>
        <v>1</v>
      </c>
      <c r="BA50" s="3">
        <f>IF($A50&gt;='1125way_Regular Symbol(2wild)'!F$16,"",IF(D50=0,"",IF(OR(D50=$AM$1,D50=$AZ$1,D51=$AM$1,D51=$AZ$1,D52=$AM$1,D52=$AZ$1,D53=$AM$1,D53=$AZ$1,D54=$AM$1,D54=$AZ$1),0,1)))</f>
        <v>1</v>
      </c>
      <c r="BB50" s="3">
        <f>IF($A50&gt;='1125way_Regular Symbol(2wild)'!G$16,"",IF(E50=0,"",IF(OR(E50=$AM$1,E50=$AZ$1,E51=$AM$1,E51=$AZ$1,E52=$AM$1,E52=$AZ$1,E53=$AM$1,E53=$AZ$1,E54=$AM$1,E54=$AZ$1),0,1)))</f>
        <v>1</v>
      </c>
      <c r="BC50" s="3">
        <f>IF($A50&gt;='1125way_Regular Symbol(2wild)'!H$16,"",IF(F50=0,"",IF(OR(F50=$AM$1,F50=$AZ$1,F51=$AM$1,F51=$AZ$1,F52=$AM$1,F52=$AZ$1,F53=$AM$1,F53=$AZ$1,F54=$AM$1,F54=$AZ$1),0,1)))</f>
        <v>1</v>
      </c>
      <c r="BE50" s="344">
        <f>IF($A50&gt;='576way_Regular Symbol(2wild)'!D$16,"",IF(B50=0,"",IF(OR(B50=$AM$1,B50=$BF$1,B51=$AM$1,B51=$BF$1,B52=$AM$1,B52=$BF$1),0,1)))</f>
        <v>1</v>
      </c>
      <c r="BF50" s="344">
        <f>IF($A50&gt;='576way_Regular Symbol(2wild)'!E$16,"",IF(C50=0,"",IF(OR(C50=$AM$1,C50=$BF$1,C51=$AM$1,C51=$BF$1,C52=$AM$1,C52=$BF$1),0,1)))</f>
        <v>1</v>
      </c>
      <c r="BG50" s="3">
        <f>IF($A50&gt;='576way_Regular Symbol(2wild)'!F$16,"",IF(D50=0,"",IF(OR(D50=$AM$1,D50=$BF$1,D51=$AM$1,D51=$BF$1,D52=$AM$1,D52=$BF$1,D53=$AM$1,D53=$BF$1,D54=$AM$1,D54=$BF$1),0,1)))</f>
        <v>1</v>
      </c>
      <c r="BH50" s="3">
        <f>IF($A50&gt;='576way_Regular Symbol(2wild)'!G$16,"",IF(E50=0,"",IF(OR(E50=$AM$1,E50=$BF$1,E51=$AM$1,E51=$BF$1,E52=$AM$1,E52=$BF$1,E53=$AM$1,E53=$BF$1,E54=$AM$1,E54=$BF$1),0,1)))</f>
        <v>1</v>
      </c>
      <c r="BI50" s="3">
        <f>IF($A50&gt;='576way_Regular Symbol(2wild)'!H$16,"",IF(F50=0,"",IF(OR(F50=$AM$1,F50=$BF$1,F51=$AM$1,F51=$BF$1,F52=$AM$1,F52=$BF$1,F53=$AM$1,F53=$BF$1,F54=$AM$1,F54=$BF$1),0,1)))</f>
        <v>1</v>
      </c>
      <c r="BK50" s="344">
        <f>IF($A50&gt;='576way_Regular Symbol(2wild)'!D$16,"",IF(B50=0,"",IF(OR(B50=$AM$1,B50=$BL$1,B51=$AM$1,B51=$BL$1,B52=$AM$1,B52=$BL$1),0,1)))</f>
        <v>1</v>
      </c>
      <c r="BL50" s="344">
        <f>IF($A50&gt;='576way_Regular Symbol(2wild)'!E$16,"",IF(C50=0,"",IF(OR(C50=$AM$1,C50=$BL$1,C51=$AM$1,C51=$BL$1,C52=$AM$1,C52=$BL$1),0,1)))</f>
        <v>1</v>
      </c>
      <c r="BM50" s="3">
        <f>IF($A50&gt;='576way_Regular Symbol(2wild)'!F$16,"",IF(D50=0,"",IF(OR(D50=$AM$1,D50=$BL$1,D51=$AM$1,D51=$BL$1,D52=$AM$1,D52=$BL$1,D53=$AM$1,D53=$BL$1),0,1)))</f>
        <v>1</v>
      </c>
      <c r="BN50" s="3">
        <f>IF($A50&gt;='576way_Regular Symbol(2wild)'!G$16,"",IF(E50=0,"",IF(OR(E50=$AM$1,E50=$BL$1,E51=$AM$1,E51=$BL$1,E52=$AM$1,E52=$BL$1,E53=$AM$1,E53=$BL$1),0,1)))</f>
        <v>1</v>
      </c>
      <c r="BO50" s="3">
        <f>IF($A50&gt;='576way_Regular Symbol(2wild)'!H$16,"",IF(F50=0,"",IF(OR(F50=$AM$1,F50=$BL$1,F51=$AM$1,F51=$BL$1,F52=$AM$1,F52=$BL$1,F53=$AM$1,F53=$BL$1),0,1)))</f>
        <v>1</v>
      </c>
      <c r="BQ50" s="3">
        <f>IF($A50&gt;='1125way_Regular Symbol(2wild)'!D$16,"",IF(B50=0,"",IF(OR(B50=$BQ$1,B50=$BR$1,B51=$BQ$1,B51=$BR$1,B52=$BQ$1,B52=$BR$1),0,1)))</f>
        <v>1</v>
      </c>
      <c r="BR50" s="3">
        <f>IF($A50&gt;='1125way_Regular Symbol(2wild)'!E$16,"",IF(C50=0,"",IF(OR(C50=$BQ$1,C50=$BR$1,C51=$BQ$1,C51=$BR$1,C52=$BQ$1,C52=$BR$1),0,1)))</f>
        <v>1</v>
      </c>
      <c r="BS50" s="3">
        <f>IF($A50&gt;='1125way_Regular Symbol(2wild)'!F$16,"",IF(D50=0,"",IF(OR(D50=$BQ$1,D50=$BR$1,D51=$BQ$1,D51=$BR$1,D52=$BQ$1,D52=$BR$1,D53=$BQ$1,D53=$BR$1,D54=$BQ$1,D54=$BR$1),0,1)))</f>
        <v>1</v>
      </c>
      <c r="BT50" s="3">
        <f>IF($A50&gt;='1125way_Regular Symbol(2wild)'!G$16,"",IF(E50=0,"",IF(OR(E50=$BQ$1,E50=$BR$1,E51=$BQ$1,E51=$BR$1,E52=$BQ$1,E52=$BR$1,E53=$BQ$1,E53=$BR$1,E54=$BQ$1,E54=$BR$1),0,1)))</f>
        <v>0</v>
      </c>
      <c r="BU50" s="3">
        <f>IF($A50&gt;='1125way_Regular Symbol(2wild)'!H$16,"",IF(F50=0,"",IF(OR(F50=$BQ$1,F50=$BR$1,F51=$BQ$1,F51=$BR$1,F52=$BQ$1,F52=$BR$1,F53=$BQ$1,F53=$BR$1,F54=$BQ$1,F54=$BR$1),0,1)))</f>
        <v>1</v>
      </c>
      <c r="BW50" s="3">
        <f>IF($A50&gt;='1125way_Regular Symbol(2wild)'!D$16,"",IF(B50=0,"",IF(OR(B50=$BW$1,B51=$BW$1,B52=$BW$1,B50=$BX$1,B51=$BX$1,B52=$BX$1),0,1)))</f>
        <v>0</v>
      </c>
      <c r="BX50" s="3">
        <f>IF($A50&gt;='1125way_Regular Symbol(2wild)'!E$16,"",IF(C50=0,"",IF(OR(C50=$BW$1,C51=$BW$1,C52=$BW$1,C50=$BX$1,C51=$BX$1,C52=$BX$1),0,1)))</f>
        <v>0</v>
      </c>
      <c r="BY50" s="3">
        <f>IF($A50&gt;='1125way_Regular Symbol(2wild)'!F$16,"",IF(D50=0,"",IF(OR(D50=$BW$1,D51=$BW$1,D52=$BW$1,D50=$BX$1,D51=$BX$1,D52=$BX$1,D53=$BW$1,D53=$BX$1,D54=$BW$1,D54=$BX$1),0,1)))</f>
        <v>0</v>
      </c>
      <c r="BZ50" s="3">
        <f>IF($A50&gt;='1125way_Regular Symbol(2wild)'!G$16,"",IF(E50=0,"",IF(OR(E50=$BW$1,E51=$BW$1,E52=$BW$1,E50=$BX$1,E51=$BX$1,E52=$BX$1,E53=$BW$1,E53=$BX$1,E54=$BW$1,E54=$BX$1),0,1)))</f>
        <v>0</v>
      </c>
      <c r="CA50" s="3">
        <f>IF($A50&gt;='1125way_Regular Symbol(2wild)'!H$16,"",IF(F50=0,"",IF(OR(F50=$BW$1,F51=$BW$1,F52=$BW$1,F50=$BX$1,F51=$BX$1,F52=$BX$1,F53=$BW$1,F53=$BX$1,F54=$BW$1,F54=$BX$1),0,1)))</f>
        <v>0</v>
      </c>
      <c r="CC50" s="3">
        <f>IF($A50&gt;='1125way_Regular Symbol(2wild)'!D$16,"",IF(B50=0,"",IF(OR(B50=$BW$1,B51=$BW$1,B52=$BW$1,B50=$CD$1,B51=$CD$1,B52=$CD$1),0,1)))</f>
        <v>1</v>
      </c>
      <c r="CD50" s="3">
        <f>IF($A50&gt;='1125way_Regular Symbol(2wild)'!E$16,"",IF(C50=0,"",IF(OR(C50=$BW$1,C51=$BW$1,C52=$BW$1,C50=$CD$1,C51=$CD$1,C52=$CD$1),0,1)))</f>
        <v>1</v>
      </c>
      <c r="CE50" s="3">
        <f>IF($A50&gt;='1125way_Regular Symbol(2wild)'!F$16,"",IF(D50=0,"",IF(OR(D50=$BW$1,D51=$BW$1,D52=$BW$1,D50=$CD$1,D51=$CD$1,D52=$CD$1,D53=$BW$1,D53=$CD$1,D54=$BW$1,D54=$CD$1),0,1)))</f>
        <v>1</v>
      </c>
      <c r="CF50" s="3">
        <f>IF($A50&gt;='1125way_Regular Symbol(2wild)'!G$16,"",IF(E50=0,"",IF(OR(E50=$BW$1,E51=$BW$1,E52=$BW$1,E50=$CD$1,E51=$CD$1,E52=$CD$1,E53=$BW$1,E53=$CD$1,E54=$BW$1,E54=$CD$1),0,1)))</f>
        <v>1</v>
      </c>
      <c r="CG50" s="3">
        <f>IF($A50&gt;='1125way_Regular Symbol(2wild)'!H$16,"",IF(F50=0,"",IF(OR(F50=$BW$1,F51=$BW$1,F52=$BW$1,F50=$CD$1,F51=$CD$1,F52=$CD$1,F53=$BW$1,F53=$CD$1,F54=$BW$1,F54=$CD$1),0,1)))</f>
        <v>1</v>
      </c>
      <c r="CI50" s="3">
        <f>IF($A50&gt;='1125way_Regular Symbol(2wild)'!D$16,"",IF(B50=0,"",IF(OR(B50=$BW$1,B51=$BW$1,B52=$BW$1,B50=$CJ$1,B51=$CJ$1,B52=$CJ$1),0,1)))</f>
        <v>0</v>
      </c>
      <c r="CJ50" s="3">
        <f>IF($A50&gt;='1125way_Regular Symbol(2wild)'!E$16,"",IF(C50=0,"",IF(OR(C50=$BW$1,C51=$BW$1,C52=$BW$1,C50=$CJ$1,C51=$CJ$1,C52=$CJ$1),0,1)))</f>
        <v>1</v>
      </c>
      <c r="CK50" s="3">
        <f>IF($A50&gt;='1125way_Regular Symbol(2wild)'!F$16,"",IF(D50=0,"",IF(OR(D50=$BW$1,D51=$BW$1,D52=$BW$1,D50=$CJ$1,D51=$CJ$1,D52=$CJ$1,D53=$BW$1,D53=$CJ$1,D54=$BW$1,D54=$CJ$1),0,1)))</f>
        <v>1</v>
      </c>
      <c r="CL50" s="3">
        <f>IF($A50&gt;='1125way_Regular Symbol(2wild)'!G$16,"",IF(E50=0,"",IF(OR(E50=$BW$1,E51=$BW$1,E52=$BW$1,E50=$CJ$1,E51=$CJ$1,E52=$CJ$1,E53=$BW$1,E53=$CJ$1,E54=$BW$1,E54=$CJ$1),0,1)))</f>
        <v>1</v>
      </c>
      <c r="CM50" s="3">
        <f>IF($A50&gt;='1125way_Regular Symbol(2wild)'!H$16,"",IF(F50=0,"",IF(OR(F50=$BW$1,F51=$BW$1,F52=$BW$1,F50=$CJ$1,F51=$CJ$1,F52=$CJ$1,F53=$BW$1,F53=$CJ$1,F54=$BW$1,F54=$CJ$1),0,1)))</f>
        <v>0</v>
      </c>
      <c r="CO50" s="3">
        <f>IF($A50&gt;='1125way_Regular Symbol(2wild)'!D$16,"",IF(B50=0,"",IF(OR(B50=$BW$1,B51=$BW$1,B52=$BW$1,B50=$CP$1,B51=$CP$1,B52=$CP$1),0,1)))</f>
        <v>1</v>
      </c>
      <c r="CP50" s="3">
        <f>IF($A50&gt;='1125way_Regular Symbol(2wild)'!E$16,"",IF(C50=0,"",IF(OR(C50=$BW$1,C51=$BW$1,C52=$BW$1,C50=$CP$1,C51=$CP$1,C52=$CP$1),0,1)))</f>
        <v>1</v>
      </c>
      <c r="CQ50" s="3">
        <f>IF($A50&gt;='1125way_Regular Symbol(2wild)'!F$16,"",IF(D50=0,"",IF(OR(D50=$BW$1,D51=$BW$1,D52=$BW$1,D50=$CP$1,D51=$CP$1,D52=$CP$1,D53=$BW$1,D53=$CP$1,D54=$BW$1,D54=$CP$1),0,1)))</f>
        <v>0</v>
      </c>
      <c r="CR50" s="3">
        <f>IF($A50&gt;='1125way_Regular Symbol(2wild)'!G$16,"",IF(E50=0,"",IF(OR(E50=$BW$1,E51=$BW$1,E52=$BW$1,E50=$CP$1,E51=$CP$1,E52=$CP$1,E53=$BW$1,E53=$CP$1,E54=$BW$1,E54=$CP$1),0,1)))</f>
        <v>1</v>
      </c>
      <c r="CS50" s="3">
        <f>IF($A50&gt;='1125way_Regular Symbol(2wild)'!H$16,"",IF(F50=0,"",IF(OR(F50=$BW$1,F51=$BW$1,F52=$BW$1,F50=$CP$1,F51=$CP$1,F52=$CP$1,F53=$BW$1,F53=$CP$1,F54=$BW$1,F54=$CP$1),0,1)))</f>
        <v>1</v>
      </c>
      <c r="CU50" s="3">
        <f>IF($A50&gt;='1125way_Regular Symbol(2wild)'!D$16,"",IF(B50=0,"",IF(OR(B50=$BW$1,B51=$BW$1,B52=$BW$1,B50=$CV$1,B51=$CV$1,B52=$CV$1),0,1)))</f>
        <v>1</v>
      </c>
      <c r="CV50" s="3">
        <f>IF($A50&gt;='1125way_Regular Symbol(2wild)'!E$16,"",IF(C50=0,"",IF(OR(C50=$BW$1,C51=$BW$1,C52=$BW$1,C50=$CV$1,C51=$CV$1,C52=$CV$1),0,1)))</f>
        <v>1</v>
      </c>
      <c r="CW50" s="3">
        <f>IF($A50&gt;='1125way_Regular Symbol(2wild)'!F$16,"",IF(D50=0,"",IF(OR(D50=$BW$1,D51=$BW$1,D52=$BW$1,D50=$CV$1,D51=$CV$1,D52=$CV$1,D53=$BW$1,D53=$CV$1,D54=$BW$1,D54=$CV$1),0,1)))</f>
        <v>1</v>
      </c>
      <c r="CX50" s="3">
        <f>IF($A50&gt;='1125way_Regular Symbol(2wild)'!G$16,"",IF(E50=0,"",IF(OR(E50=$BW$1,E51=$BW$1,E52=$BW$1,E50=$CV$1,E51=$CV$1,E52=$CV$1,E53=$BW$1,E53=$CV$1,E54=$BW$1,E54=$CV$1),0,1)))</f>
        <v>1</v>
      </c>
      <c r="CY50" s="3">
        <f>IF($A50&gt;='1125way_Regular Symbol(2wild)'!H$16,"",IF(F50=0,"",IF(OR(F50=$BW$1,F51=$BW$1,F52=$BW$1,F50=$CV$1,F51=$CV$1,F52=$CV$1,F53=$BW$1,F53=$CV$1,F54=$BW$1,F54=$CV$1),0,1)))</f>
        <v>1</v>
      </c>
    </row>
    <row r="51" spans="1:103">
      <c r="A51" s="337">
        <f>IF('243way_Regular Symbol'!L50="","",'243way_Regular Symbol'!L50)</f>
        <v>47</v>
      </c>
      <c r="B51" s="191" t="str">
        <f>IF('576way_Regular Symbol(2wild)'!Q50="",
IF($A51-'576way_Regular Symbol(2wild)'!D$16&gt;='1125way_RegularＸ_W()'!B$2-1,"",VLOOKUP($A51-'243way_Regular Symbol'!D$16,'576way_Regular Symbol(2wild)'!$P$3:$U$99,'1125way_RegularＸ_W()'!B$3+1,FALSE)),
'576way_Regular Symbol(2wild)'!Q50)</f>
        <v>K</v>
      </c>
      <c r="C51" s="191" t="str">
        <f>IF('576way_Regular Symbol(2wild)'!R50="",
IF($A51-'576way_Regular Symbol(2wild)'!E$16&gt;='1125way_RegularＸ_W()'!C$2-1,"",VLOOKUP($A51-'243way_Regular Symbol'!E$16,'576way_Regular Symbol(2wild)'!$P$3:$U$99,'1125way_RegularＸ_W()'!C$3+1,FALSE)),
'576way_Regular Symbol(2wild)'!R50)</f>
        <v>K</v>
      </c>
      <c r="D51" s="191" t="str">
        <f>IF('576way_Regular Symbol(2wild)'!S50="",
IF($A51-'576way_Regular Symbol(2wild)'!F$16&gt;='1125way_RegularＸ_W()'!D$2-1,"",VLOOKUP($A51-'243way_Regular Symbol'!F$16,'576way_Regular Symbol(2wild)'!$P$3:$U$99,'1125way_RegularＸ_W()'!D$3+1,FALSE)),
'576way_Regular Symbol(2wild)'!S50)</f>
        <v>TE</v>
      </c>
      <c r="E51" s="191" t="str">
        <f>IF('576way_Regular Symbol(2wild)'!T50="",
IF($A51-'576way_Regular Symbol(2wild)'!G$16&gt;='1125way_RegularＸ_W()'!E$2-1,"",VLOOKUP($A51-'243way_Regular Symbol'!G$16,'576way_Regular Symbol(2wild)'!$P$3:$U$99,'1125way_RegularＸ_W()'!E$3+1,FALSE)),
'576way_Regular Symbol(2wild)'!T50)</f>
        <v>K</v>
      </c>
      <c r="F51" s="191" t="str">
        <f>IF('576way_Regular Symbol(2wild)'!U50="",
IF($A51-'576way_Regular Symbol(2wild)'!H$16&gt;='1125way_RegularＸ_W()'!F$2-1,"",VLOOKUP($A51-'243way_Regular Symbol'!H$16,'576way_Regular Symbol(2wild)'!$P$3:$U$99,'1125way_RegularＸ_W()'!F$3+1,FALSE)),
'576way_Regular Symbol(2wild)'!U50)</f>
        <v>K</v>
      </c>
      <c r="N51" s="363">
        <f t="shared" si="18"/>
        <v>47</v>
      </c>
      <c r="O51" s="344">
        <f>IF($A51&gt;='1125way_Regular Symbol(2wild)'!D$16,"",IF(B51="","",IF(OR(B51=$O$1,B51=$P$1,B52=$O$1,B52=$P$1,B53=$O$1,B53=$P$1),0,1)))</f>
        <v>1</v>
      </c>
      <c r="P51" s="344">
        <f>IF($A51&gt;='1125way_Regular Symbol(2wild)'!E$16,"",IF(C51="","",IF(OR(C51=$O$1,C51=$P$1,C52=$O$1,C52=$P$1,C53=$O$1,C53=$P$1),0,1)))</f>
        <v>1</v>
      </c>
      <c r="Q51" s="344">
        <f>IF($A51&gt;='1125way_Regular Symbol(2wild)'!F$16,"",IF(D51="","",IF(OR(D51=$O$1,D51=$P$1,D52=$O$1,D52=$P$1,D53=$O$1,D53=$P$1,D54=$O$1,D54=$P$1,D55=$O$1,D55=$P$1),0,1)))</f>
        <v>1</v>
      </c>
      <c r="R51" s="344">
        <f>IF($A51&gt;='1125way_Regular Symbol(2wild)'!G$16,"",IF(E51="","",IF(OR(E51=$O$1,E51=$P$1,E52=$O$1,E52=$P$1,E53=$O$1,E53=$P$1,E54=$O$1,E54=$P$1,E55=$O$1,E55=$P$1),0,1)))</f>
        <v>1</v>
      </c>
      <c r="S51" s="344">
        <f>IF($A51&gt;='1125way_Regular Symbol(2wild)'!H$16,"",IF(F51="","",IF(OR(F51=$O$1,F51=$P$1,F52=$O$1,F52=$P$1,F53=$O$1,F53=$P$1,F54=$O$1,F54=$P$1,F55=$O$1,F55=$P$1),0,1)))</f>
        <v>1</v>
      </c>
      <c r="U51" s="344">
        <f>IF($A51&gt;='1125way_Regular Symbol(2wild)'!D$16,"",IF(B51=0,"",IF(OR(B51=$U$1,B51=$V$1,B52=$U$1,B52=$V$1,B53=$U$1,B53=$V$1),0,1)))</f>
        <v>1</v>
      </c>
      <c r="V51" s="344">
        <f>IF($A51&gt;='1125way_Regular Symbol(2wild)'!E$16,"",IF(C51=0,"",IF(OR(C51=$U$1,C51=$V$1,C52=$U$1,C52=$V$1,C53=$U$1,C53=$V$1),0,1)))</f>
        <v>0</v>
      </c>
      <c r="W51" s="3">
        <f>IF($A51&gt;='1125way_Regular Symbol(2wild)'!F$16,"",IF(D51=0,"",IF(OR(D51=$U$1,D51=$V$1,D52=$U$1,D52=$V$1,D53=$U$1,D53=$V$1,D54=$U$1,D54=$V$1,D55=$U$1,D55=$V$1),0,1)))</f>
        <v>1</v>
      </c>
      <c r="X51" s="3">
        <f>IF($A51&gt;='1125way_Regular Symbol(2wild)'!G$16,"",IF(E51=0,"",IF(OR(E51=$U$1,E51=$V$1,E52=$U$1,E52=$V$1,E53=$U$1,E53=$V$1,E54=$U$1,E54=$V$1,E55=$U$1,E55=$V$1),0,1)))</f>
        <v>0</v>
      </c>
      <c r="Y51" s="3">
        <f>IF($A51&gt;='1125way_Regular Symbol(2wild)'!H$16,"",IF(F51=0,"",IF(OR(F51=$U$1,F51=$V$1,F52=$U$1,F52=$V$1,F53=$U$1,F53=$V$1,F54=$U$1,F54=$V$1,F55=$U$1,F55=$V$1),0,1)))</f>
        <v>1</v>
      </c>
      <c r="AA51" s="344">
        <f>IF($A51&gt;='1125way_Regular Symbol(2wild)'!D$16,"",IF(B51=0,"",IF(OR(B51=$AA$1,B51=$AB$1,B52=$AA$1,B52=$AB$1,B53=$AA$1,,B53=$AB$1),0,1)))</f>
        <v>1</v>
      </c>
      <c r="AB51" s="344">
        <f>IF($A51&gt;='1125way_Regular Symbol(2wild)'!E$16,"",IF(C51=0,"",IF(OR(C51=$AA$1,C51=$AB$1,C52=$AA$1,C52=$AB$1,C53=$AA$1,,C53=$AB$1),0,1)))</f>
        <v>1</v>
      </c>
      <c r="AC51" s="3">
        <f>IF($A51&gt;='1125way_Regular Symbol(2wild)'!F$16,"",IF(D51=0,"",IF(OR(D51=$AA$1,D51=$AB$1,D52=$AA$1,D52=$AB$1,D53=$AA$1,D53=$AB$1,D54=$AA$1,D54=$AB$1,D55=$AA$1,D55=$AB$1),0,1)))</f>
        <v>1</v>
      </c>
      <c r="AD51" s="3">
        <f>IF($A51&gt;='1125way_Regular Symbol(2wild)'!G$16,"",IF(E51=0,"",IF(OR(E51=$AA$1,E51=$AB$1,E52=$AA$1,E52=$AB$1,E53=$AA$1,E53=$AB$1,E54=$AA$1,E54=$AB$1,E55=$AA$1,E55=$AB$1),0,1)))</f>
        <v>0</v>
      </c>
      <c r="AE51" s="3">
        <f>IF($A51&gt;='1125way_Regular Symbol(2wild)'!H$16,"",IF(F51=0,"",IF(OR(F51=$AA$1,F51=$AB$1,F52=$AA$1,F52=$AB$1,F53=$AA$1,F53=$AB$1,F54=$AA$1,F54=$AB$1,F55=$AA$1,F55=$AB$1),0,1)))</f>
        <v>0</v>
      </c>
      <c r="AG51" s="344">
        <f>IF($A51&gt;='1125way_Regular Symbol(2wild)'!D$16,"",IF(B51=0,"",IF(OR(B51=$AG$1,B51=$AH$1,B52=$AG$1,B52=$AH$1,B53=$AG$1,B53=$AH$1),0,1)))</f>
        <v>1</v>
      </c>
      <c r="AH51" s="344">
        <f>IF($A51&gt;='1125way_Regular Symbol(2wild)'!E$16,"",IF(C51=0,"",IF(OR(C51=$AG$1,C51=$AH$1,C52=$AG$1,C52=$AH$1,C53=$AG$1,C53=$AH$1),0,1)))</f>
        <v>1</v>
      </c>
      <c r="AI51" s="3">
        <f>IF($A51&gt;='1125way_Regular Symbol(2wild)'!F$16,"",IF(D51=0,"",IF(OR(D51=$AG$1,D51=$AH$1,D52=$AG$1,D52=$AH$1,D53=$AG$1,D53=$AH$1,D54=$AG$1,D54=$AH$1,D55=$AG$1,D55=$AH$1),0,1)))</f>
        <v>1</v>
      </c>
      <c r="AJ51" s="3">
        <f>IF($A51&gt;='1125way_Regular Symbol(2wild)'!G$16,"",IF(E51=0,"",IF(OR(E51=$AG$1,E51=$AH$1,E52=$AG$1,E52=$AH$1,E53=$AG$1,E53=$AH$1,E54=$AG$1,E54=$AH$1,E55=$AG$1,E55=$AH$1),0,1)))</f>
        <v>1</v>
      </c>
      <c r="AK51" s="3">
        <f>IF($A51&gt;='1125way_Regular Symbol(2wild)'!H$16,"",IF(F51=0,"",IF(OR(F51=$AG$1,F51=$AH$1,F52=$AG$1,F52=$AH$1,F53=$AG$1,F53=$AH$1,F54=$AG$1,F54=$AH$1,F55=$AG$1,F55=$AH$1),0,1)))</f>
        <v>1</v>
      </c>
      <c r="AM51" s="344">
        <f>IF($A51&gt;='1125way_Regular Symbol(2wild)'!D$16,"",IF(B51=0,"",IF(OR(B51=$AM$1,B51=$AN$1,B52=$AM$1,B52=$AN$1,B53=$AM$1,B53=$AN$1),0,1)))</f>
        <v>1</v>
      </c>
      <c r="AN51" s="344">
        <f>IF($A51&gt;='1125way_Regular Symbol(2wild)'!E$16,"",IF(C51=0,"",IF(OR(C51=$AM$1,C51=$AN$1,C52=$AM$1,C52=$AN$1,C53=$AM$1,C53=$AN$1),0,1)))</f>
        <v>1</v>
      </c>
      <c r="AO51" s="3">
        <f>IF($A51&gt;='1125way_Regular Symbol(2wild)'!F$16,"",IF(D51=0,"",IF(OR(D51=$AM$1,D51=$AN$1,D52=$AM$1,D52=$AN$1,D53=$AM$1,D53=$AN$1,D54=$AM$1,D54=$AN$1,D55=$AM$1,D55=$AN$1),0,1)))</f>
        <v>0</v>
      </c>
      <c r="AP51" s="3">
        <f>IF($A51&gt;='1125way_Regular Symbol(2wild)'!G$16,"",IF(E51=0,"",IF(OR(E51=$AM$1,E51=$AN$1,E52=$AM$1,E52=$AN$1,E53=$AM$1,E53=$AN$1,E54=$AM$1,E54=$AN$1,E55=$AM$1,E55=$AN$1),0,1)))</f>
        <v>1</v>
      </c>
      <c r="AQ51" s="3">
        <f>IF($A51&gt;='1125way_Regular Symbol(2wild)'!H$16,"",IF(F51=0,"",IF(OR(F51=$AM$1,F51=$AN$1,F52=$AM$1,F52=$AN$1,F53=$AM$1,F53=$AN$1,F54=$AM$1,F54=$AN$1,F55=$AM$1,F55=$AN$1),0,1)))</f>
        <v>1</v>
      </c>
      <c r="AS51" s="344">
        <f>IF($A51&gt;='1125way_Regular Symbol(2wild)'!D$16,"",IF(B51=0,"",IF(OR(B51=$AM$1,B51=$AT$1,B52=$AM$1,B52=$AT$1,B53=$AM$1,B53=$AT$1),0,1)))</f>
        <v>1</v>
      </c>
      <c r="AT51" s="344">
        <f>IF($A51&gt;='1125way_Regular Symbol(2wild)'!E$16,"",IF(C51=0,"",IF(OR(C51=$AM$1,C51=$AT$1,C52=$AM$1,C52=$AT$1,C53=$AM$1,C53=$AT$1),0,1)))</f>
        <v>1</v>
      </c>
      <c r="AU51" s="3">
        <f>IF($A51&gt;='1125way_Regular Symbol(2wild)'!F$16,"",IF(D51=0,"",IF(OR(D51=$AM$1,D51=$AT$1,D52=$AM$1,D52=$AT$1,D53=$AM$1,D53=$AT$1,D54=$AM$1,D54=$AT$1,D55=$AM$1,D55=$AT$1),0,1)))</f>
        <v>1</v>
      </c>
      <c r="AV51" s="3">
        <f>IF($A51&gt;='1125way_Regular Symbol(2wild)'!G$16,"",IF(E51=0,"",IF(OR(E51=$AM$1,E51=$AT$1,E52=$AM$1,E52=$AT$1,E53=$AM$1,E53=$AT$1,E54=$AM$1,E54=$AT$1,E55=$AM$1,E55=$AT$1),0,1)))</f>
        <v>1</v>
      </c>
      <c r="AW51" s="3">
        <f>IF($A51&gt;='1125way_Regular Symbol(2wild)'!H$16,"",IF(F51=0,"",IF(OR(F51=$AM$1,F51=$AT$1,F52=$AM$1,F52=$AT$1,F53=$AM$1,F53=$AT$1,F54=$AM$1,F54=$AT$1,F55=$AM$1,F55=$AT$1),0,1)))</f>
        <v>1</v>
      </c>
      <c r="AY51" s="344">
        <f>IF($A51&gt;='1125way_Regular Symbol(2wild)'!D$16,"",IF(B51=0,"",IF(OR(B51=$AM$1,B51=$AZ$1,B52=$AM$1,B52=$AZ$1,B53=$AM$1,B53=$AZ$1),0,1)))</f>
        <v>1</v>
      </c>
      <c r="AZ51" s="344">
        <f>IF($A51&gt;='1125way_Regular Symbol(2wild)'!E$16,"",IF(C51=0,"",IF(OR(C51=$AM$1,C51=$AZ$1,C52=$AM$1,C52=$AZ$1,C53=$AM$1,C53=$AZ$1),0,1)))</f>
        <v>1</v>
      </c>
      <c r="BA51" s="3">
        <f>IF($A51&gt;='1125way_Regular Symbol(2wild)'!F$16,"",IF(D51=0,"",IF(OR(D51=$AM$1,D51=$AZ$1,D52=$AM$1,D52=$AZ$1,D53=$AM$1,D53=$AZ$1,D54=$AM$1,D54=$AZ$1,D55=$AM$1,D55=$AZ$1),0,1)))</f>
        <v>1</v>
      </c>
      <c r="BB51" s="3">
        <f>IF($A51&gt;='1125way_Regular Symbol(2wild)'!G$16,"",IF(E51=0,"",IF(OR(E51=$AM$1,E51=$AZ$1,E52=$AM$1,E52=$AZ$1,E53=$AM$1,E53=$AZ$1,E54=$AM$1,E54=$AZ$1,E55=$AM$1,E55=$AZ$1),0,1)))</f>
        <v>0</v>
      </c>
      <c r="BC51" s="3">
        <f>IF($A51&gt;='1125way_Regular Symbol(2wild)'!H$16,"",IF(F51=0,"",IF(OR(F51=$AM$1,F51=$AZ$1,F52=$AM$1,F52=$AZ$1,F53=$AM$1,F53=$AZ$1,F54=$AM$1,F54=$AZ$1,F55=$AM$1,F55=$AZ$1),0,1)))</f>
        <v>1</v>
      </c>
      <c r="BE51" s="344">
        <f>IF($A51&gt;='576way_Regular Symbol(2wild)'!D$16,"",IF(B51=0,"",IF(OR(B51=$AM$1,B51=$BF$1,B52=$AM$1,B52=$BF$1,B53=$AM$1,B53=$BF$1),0,1)))</f>
        <v>1</v>
      </c>
      <c r="BF51" s="344">
        <f>IF($A51&gt;='576way_Regular Symbol(2wild)'!E$16,"",IF(C51=0,"",IF(OR(C51=$AM$1,C51=$BF$1,C52=$AM$1,C52=$BF$1,C53=$AM$1,C53=$BF$1),0,1)))</f>
        <v>1</v>
      </c>
      <c r="BG51" s="3">
        <f>IF($A51&gt;='576way_Regular Symbol(2wild)'!F$16,"",IF(D51=0,"",IF(OR(D51=$AM$1,D51=$BF$1,D52=$AM$1,D52=$BF$1,D53=$AM$1,D53=$BF$1,D54=$AM$1,D54=$BF$1,D55=$AM$1,D55=$BF$1),0,1)))</f>
        <v>1</v>
      </c>
      <c r="BH51" s="3">
        <f>IF($A51&gt;='576way_Regular Symbol(2wild)'!G$16,"",IF(E51=0,"",IF(OR(E51=$AM$1,E51=$BF$1,E52=$AM$1,E52=$BF$1,E53=$AM$1,E53=$BF$1,E54=$AM$1,E54=$BF$1,E55=$AM$1,E55=$BF$1),0,1)))</f>
        <v>1</v>
      </c>
      <c r="BI51" s="3">
        <f>IF($A51&gt;='576way_Regular Symbol(2wild)'!H$16,"",IF(F51=0,"",IF(OR(F51=$AM$1,F51=$BF$1,F52=$AM$1,F52=$BF$1,F53=$AM$1,F53=$BF$1,F54=$AM$1,F54=$BF$1,F55=$AM$1,F55=$BF$1),0,1)))</f>
        <v>1</v>
      </c>
      <c r="BK51" s="344">
        <f>IF($A51&gt;='576way_Regular Symbol(2wild)'!D$16,"",IF(B51=0,"",IF(OR(B51=$AM$1,B51=$BL$1,B52=$AM$1,B52=$BL$1,B53=$AM$1,B53=$BL$1),0,1)))</f>
        <v>1</v>
      </c>
      <c r="BL51" s="344">
        <f>IF($A51&gt;='576way_Regular Symbol(2wild)'!E$16,"",IF(C51=0,"",IF(OR(C51=$AM$1,C51=$BL$1,C52=$AM$1,C52=$BL$1,C53=$AM$1,C53=$BL$1),0,1)))</f>
        <v>1</v>
      </c>
      <c r="BM51" s="3">
        <f>IF($A51&gt;='576way_Regular Symbol(2wild)'!F$16,"",IF(D51=0,"",IF(OR(D51=$AM$1,D51=$BL$1,D52=$AM$1,D52=$BL$1,D53=$AM$1,D53=$BL$1,D54=$AM$1,D54=$BL$1),0,1)))</f>
        <v>1</v>
      </c>
      <c r="BN51" s="3">
        <f>IF($A51&gt;='576way_Regular Symbol(2wild)'!G$16,"",IF(E51=0,"",IF(OR(E51=$AM$1,E51=$BL$1,E52=$AM$1,E52=$BL$1,E53=$AM$1,E53=$BL$1,E54=$AM$1,E54=$BL$1),0,1)))</f>
        <v>1</v>
      </c>
      <c r="BO51" s="3">
        <f>IF($A51&gt;='576way_Regular Symbol(2wild)'!H$16,"",IF(F51=0,"",IF(OR(F51=$AM$1,F51=$BL$1,F52=$AM$1,F52=$BL$1,F53=$AM$1,F53=$BL$1,F54=$AM$1,F54=$BL$1),0,1)))</f>
        <v>1</v>
      </c>
      <c r="BQ51" s="3">
        <f>IF($A51&gt;='1125way_Regular Symbol(2wild)'!D$16,"",IF(B51=0,"",IF(OR(B51=$BQ$1,B51=$BR$1,B52=$BQ$1,B52=$BR$1,B53=$BQ$1,B53=$BR$1),0,1)))</f>
        <v>1</v>
      </c>
      <c r="BR51" s="3">
        <f>IF($A51&gt;='1125way_Regular Symbol(2wild)'!E$16,"",IF(C51=0,"",IF(OR(C51=$BQ$1,C51=$BR$1,C52=$BQ$1,C52=$BR$1,C53=$BQ$1,C53=$BR$1),0,1)))</f>
        <v>1</v>
      </c>
      <c r="BS51" s="3">
        <f>IF($A51&gt;='1125way_Regular Symbol(2wild)'!F$16,"",IF(D51=0,"",IF(OR(D51=$BQ$1,D51=$BR$1,D52=$BQ$1,D52=$BR$1,D53=$BQ$1,D53=$BR$1,D54=$BQ$1,D54=$BR$1,D55=$BQ$1,D55=$BR$1),0,1)))</f>
        <v>1</v>
      </c>
      <c r="BT51" s="3">
        <f>IF($A51&gt;='1125way_Regular Symbol(2wild)'!G$16,"",IF(E51=0,"",IF(OR(E51=$BQ$1,E51=$BR$1,E52=$BQ$1,E52=$BR$1,E53=$BQ$1,E53=$BR$1,E54=$BQ$1,E54=$BR$1,E55=$BQ$1,E55=$BR$1),0,1)))</f>
        <v>0</v>
      </c>
      <c r="BU51" s="3">
        <f>IF($A51&gt;='1125way_Regular Symbol(2wild)'!H$16,"",IF(F51=0,"",IF(OR(F51=$BQ$1,F51=$BR$1,F52=$BQ$1,F52=$BR$1,F53=$BQ$1,F53=$BR$1,F54=$BQ$1,F54=$BR$1,F55=$BQ$1,F55=$BR$1),0,1)))</f>
        <v>0</v>
      </c>
      <c r="BW51" s="3">
        <f>IF($A51&gt;='1125way_Regular Symbol(2wild)'!D$16,"",IF(B51=0,"",IF(OR(B51=$BW$1,B52=$BW$1,B53=$BW$1,B51=$BX$1,B52=$BX$1,B53=$BX$1),0,1)))</f>
        <v>0</v>
      </c>
      <c r="BX51" s="3">
        <f>IF($A51&gt;='1125way_Regular Symbol(2wild)'!E$16,"",IF(C51=0,"",IF(OR(C51=$BW$1,C52=$BW$1,C53=$BW$1,C51=$BX$1,C52=$BX$1,C53=$BX$1),0,1)))</f>
        <v>0</v>
      </c>
      <c r="BY51" s="3">
        <f>IF($A51&gt;='1125way_Regular Symbol(2wild)'!F$16,"",IF(D51=0,"",IF(OR(D51=$BW$1,D52=$BW$1,D53=$BW$1,D51=$BX$1,D52=$BX$1,D53=$BX$1,D54=$BW$1,D54=$BX$1,D55=$BW$1,D55=$BX$1),0,1)))</f>
        <v>0</v>
      </c>
      <c r="BZ51" s="3">
        <f>IF($A51&gt;='1125way_Regular Symbol(2wild)'!G$16,"",IF(E51=0,"",IF(OR(E51=$BW$1,E52=$BW$1,E53=$BW$1,E51=$BX$1,E52=$BX$1,E53=$BX$1,E54=$BW$1,E54=$BX$1,E55=$BW$1,E55=$BX$1),0,1)))</f>
        <v>0</v>
      </c>
      <c r="CA51" s="3">
        <f>IF($A51&gt;='1125way_Regular Symbol(2wild)'!H$16,"",IF(F51=0,"",IF(OR(F51=$BW$1,F52=$BW$1,F53=$BW$1,F51=$BX$1,F52=$BX$1,F53=$BX$1,F54=$BW$1,F54=$BX$1,F55=$BW$1,F55=$BX$1),0,1)))</f>
        <v>0</v>
      </c>
      <c r="CC51" s="3">
        <f>IF($A51&gt;='1125way_Regular Symbol(2wild)'!D$16,"",IF(B51=0,"",IF(OR(B51=$BW$1,B52=$BW$1,B53=$BW$1,B51=$CD$1,B52=$CD$1,B53=$CD$1),0,1)))</f>
        <v>0</v>
      </c>
      <c r="CD51" s="3">
        <f>IF($A51&gt;='1125way_Regular Symbol(2wild)'!E$16,"",IF(C51=0,"",IF(OR(C51=$BW$1,C52=$BW$1,C53=$BW$1,C51=$CD$1,C52=$CD$1,C53=$CD$1),0,1)))</f>
        <v>0</v>
      </c>
      <c r="CE51" s="3">
        <f>IF($A51&gt;='1125way_Regular Symbol(2wild)'!F$16,"",IF(D51=0,"",IF(OR(D51=$BW$1,D52=$BW$1,D53=$BW$1,D51=$CD$1,D52=$CD$1,D53=$CD$1,D54=$BW$1,D54=$CD$1,D55=$BW$1,D55=$CD$1),0,1)))</f>
        <v>1</v>
      </c>
      <c r="CF51" s="3">
        <f>IF($A51&gt;='1125way_Regular Symbol(2wild)'!G$16,"",IF(E51=0,"",IF(OR(E51=$BW$1,E52=$BW$1,E53=$BW$1,E51=$CD$1,E52=$CD$1,E53=$CD$1,E54=$BW$1,E54=$CD$1,E55=$BW$1,E55=$CD$1),0,1)))</f>
        <v>1</v>
      </c>
      <c r="CG51" s="3">
        <f>IF($A51&gt;='1125way_Regular Symbol(2wild)'!H$16,"",IF(F51=0,"",IF(OR(F51=$BW$1,F52=$BW$1,F53=$BW$1,F51=$CD$1,F52=$CD$1,F53=$CD$1,F54=$BW$1,F54=$CD$1,F55=$BW$1,F55=$CD$1),0,1)))</f>
        <v>1</v>
      </c>
      <c r="CI51" s="3">
        <f>IF($A51&gt;='1125way_Regular Symbol(2wild)'!D$16,"",IF(B51=0,"",IF(OR(B51=$BW$1,B52=$BW$1,B53=$BW$1,B51=$CJ$1,B52=$CJ$1,B53=$CJ$1),0,1)))</f>
        <v>1</v>
      </c>
      <c r="CJ51" s="3">
        <f>IF($A51&gt;='1125way_Regular Symbol(2wild)'!E$16,"",IF(C51=0,"",IF(OR(C51=$BW$1,C52=$BW$1,C53=$BW$1,C51=$CJ$1,C52=$CJ$1,C53=$CJ$1),0,1)))</f>
        <v>1</v>
      </c>
      <c r="CK51" s="3">
        <f>IF($A51&gt;='1125way_Regular Symbol(2wild)'!F$16,"",IF(D51=0,"",IF(OR(D51=$BW$1,D52=$BW$1,D53=$BW$1,D51=$CJ$1,D52=$CJ$1,D53=$CJ$1,D54=$BW$1,D54=$CJ$1,D55=$BW$1,D55=$CJ$1),0,1)))</f>
        <v>0</v>
      </c>
      <c r="CL51" s="3">
        <f>IF($A51&gt;='1125way_Regular Symbol(2wild)'!G$16,"",IF(E51=0,"",IF(OR(E51=$BW$1,E52=$BW$1,E53=$BW$1,E51=$CJ$1,E52=$CJ$1,E53=$CJ$1,E54=$BW$1,E54=$CJ$1,E55=$BW$1,E55=$CJ$1),0,1)))</f>
        <v>1</v>
      </c>
      <c r="CM51" s="3">
        <f>IF($A51&gt;='1125way_Regular Symbol(2wild)'!H$16,"",IF(F51=0,"",IF(OR(F51=$BW$1,F52=$BW$1,F53=$BW$1,F51=$CJ$1,F52=$CJ$1,F53=$CJ$1,F54=$BW$1,F54=$CJ$1,F55=$BW$1,F55=$CJ$1),0,1)))</f>
        <v>0</v>
      </c>
      <c r="CO51" s="3">
        <f>IF($A51&gt;='1125way_Regular Symbol(2wild)'!D$16,"",IF(B51=0,"",IF(OR(B51=$BW$1,B52=$BW$1,B53=$BW$1,B51=$CP$1,B52=$CP$1,B53=$CP$1),0,1)))</f>
        <v>1</v>
      </c>
      <c r="CP51" s="3">
        <f>IF($A51&gt;='1125way_Regular Symbol(2wild)'!E$16,"",IF(C51=0,"",IF(OR(C51=$BW$1,C52=$BW$1,C53=$BW$1,C51=$CP$1,C52=$CP$1,C53=$CP$1),0,1)))</f>
        <v>1</v>
      </c>
      <c r="CQ51" s="3">
        <f>IF($A51&gt;='1125way_Regular Symbol(2wild)'!F$16,"",IF(D51=0,"",IF(OR(D51=$BW$1,D52=$BW$1,D53=$BW$1,D51=$CP$1,D52=$CP$1,D53=$CP$1,D54=$BW$1,D54=$CP$1,D55=$BW$1,D55=$CP$1),0,1)))</f>
        <v>0</v>
      </c>
      <c r="CR51" s="3">
        <f>IF($A51&gt;='1125way_Regular Symbol(2wild)'!G$16,"",IF(E51=0,"",IF(OR(E51=$BW$1,E52=$BW$1,E53=$BW$1,E51=$CP$1,E52=$CP$1,E53=$CP$1,E54=$BW$1,E54=$CP$1,E55=$BW$1,E55=$CP$1),0,1)))</f>
        <v>1</v>
      </c>
      <c r="CS51" s="3">
        <f>IF($A51&gt;='1125way_Regular Symbol(2wild)'!H$16,"",IF(F51=0,"",IF(OR(F51=$BW$1,F52=$BW$1,F53=$BW$1,F51=$CP$1,F52=$CP$1,F53=$CP$1,F54=$BW$1,F54=$CP$1,F55=$BW$1,F55=$CP$1),0,1)))</f>
        <v>1</v>
      </c>
      <c r="CU51" s="3">
        <f>IF($A51&gt;='1125way_Regular Symbol(2wild)'!D$16,"",IF(B51=0,"",IF(OR(B51=$BW$1,B52=$BW$1,B53=$BW$1,B51=$CV$1,B52=$CV$1,B53=$CV$1),0,1)))</f>
        <v>1</v>
      </c>
      <c r="CV51" s="3">
        <f>IF($A51&gt;='1125way_Regular Symbol(2wild)'!E$16,"",IF(C51=0,"",IF(OR(C51=$BW$1,C52=$BW$1,C53=$BW$1,C51=$CV$1,C52=$CV$1,C53=$CV$1),0,1)))</f>
        <v>1</v>
      </c>
      <c r="CW51" s="3">
        <f>IF($A51&gt;='1125way_Regular Symbol(2wild)'!F$16,"",IF(D51=0,"",IF(OR(D51=$BW$1,D52=$BW$1,D53=$BW$1,D51=$CV$1,D52=$CV$1,D53=$CV$1,D54=$BW$1,D54=$CV$1,D55=$BW$1,D55=$CV$1),0,1)))</f>
        <v>1</v>
      </c>
      <c r="CX51" s="3">
        <f>IF($A51&gt;='1125way_Regular Symbol(2wild)'!G$16,"",IF(E51=0,"",IF(OR(E51=$BW$1,E52=$BW$1,E53=$BW$1,E51=$CV$1,E52=$CV$1,E53=$CV$1,E54=$BW$1,E54=$CV$1,E55=$BW$1,E55=$CV$1),0,1)))</f>
        <v>1</v>
      </c>
      <c r="CY51" s="3">
        <f>IF($A51&gt;='1125way_Regular Symbol(2wild)'!H$16,"",IF(F51=0,"",IF(OR(F51=$BW$1,F52=$BW$1,F53=$BW$1,F51=$CV$1,F52=$CV$1,F53=$CV$1,F54=$BW$1,F54=$CV$1,F55=$BW$1,F55=$CV$1),0,1)))</f>
        <v>1</v>
      </c>
    </row>
    <row r="52" spans="1:103">
      <c r="A52" s="337">
        <f>IF('243way_Regular Symbol'!L51="","",'243way_Regular Symbol'!L51)</f>
        <v>48</v>
      </c>
      <c r="B52" s="191" t="str">
        <f>IF('576way_Regular Symbol(2wild)'!Q51="",
IF($A52-'576way_Regular Symbol(2wild)'!D$16&gt;='1125way_RegularＸ_W()'!B$2-1,"",VLOOKUP($A52-'243way_Regular Symbol'!D$16,'576way_Regular Symbol(2wild)'!$P$3:$U$99,'1125way_RegularＸ_W()'!B$3+1,FALSE)),
'576way_Regular Symbol(2wild)'!Q51)</f>
        <v>K</v>
      </c>
      <c r="C52" s="191" t="str">
        <f>IF('576way_Regular Symbol(2wild)'!R51="",
IF($A52-'576way_Regular Symbol(2wild)'!E$16&gt;='1125way_RegularＸ_W()'!C$2-1,"",VLOOKUP($A52-'243way_Regular Symbol'!E$16,'576way_Regular Symbol(2wild)'!$P$3:$U$99,'1125way_RegularＸ_W()'!C$3+1,FALSE)),
'576way_Regular Symbol(2wild)'!R51)</f>
        <v>M2</v>
      </c>
      <c r="D52" s="191" t="str">
        <f>IF('576way_Regular Symbol(2wild)'!S51="",
IF($A52-'576way_Regular Symbol(2wild)'!F$16&gt;='1125way_RegularＸ_W()'!D$2-1,"",VLOOKUP($A52-'243way_Regular Symbol'!F$16,'576way_Regular Symbol(2wild)'!$P$3:$U$99,'1125way_RegularＸ_W()'!D$3+1,FALSE)),
'576way_Regular Symbol(2wild)'!S51)</f>
        <v>TE</v>
      </c>
      <c r="E52" s="191" t="str">
        <f>IF('576way_Regular Symbol(2wild)'!T51="",
IF($A52-'576way_Regular Symbol(2wild)'!G$16&gt;='1125way_RegularＸ_W()'!E$2-1,"",VLOOKUP($A52-'243way_Regular Symbol'!G$16,'576way_Regular Symbol(2wild)'!$P$3:$U$99,'1125way_RegularＸ_W()'!E$3+1,FALSE)),
'576way_Regular Symbol(2wild)'!T51)</f>
        <v>M3</v>
      </c>
      <c r="F52" s="191" t="str">
        <f>IF('576way_Regular Symbol(2wild)'!U51="",
IF($A52-'576way_Regular Symbol(2wild)'!H$16&gt;='1125way_RegularＸ_W()'!F$2-1,"",VLOOKUP($A52-'243way_Regular Symbol'!H$16,'576way_Regular Symbol(2wild)'!$P$3:$U$99,'1125way_RegularＸ_W()'!F$3+1,FALSE)),
'576way_Regular Symbol(2wild)'!U51)</f>
        <v>K</v>
      </c>
      <c r="N52" s="363">
        <f t="shared" si="18"/>
        <v>48</v>
      </c>
      <c r="O52" s="344">
        <f>IF($A52&gt;='1125way_Regular Symbol(2wild)'!D$16,"",IF(B52="","",IF(OR(B52=$O$1,B52=$P$1,B53=$O$1,B53=$P$1,B54=$O$1,B54=$P$1),0,1)))</f>
        <v>1</v>
      </c>
      <c r="P52" s="344">
        <f>IF($A52&gt;='1125way_Regular Symbol(2wild)'!E$16,"",IF(C52="","",IF(OR(C52=$O$1,C52=$P$1,C53=$O$1,C53=$P$1,C54=$O$1,C54=$P$1),0,1)))</f>
        <v>1</v>
      </c>
      <c r="Q52" s="344">
        <f>IF($A52&gt;='1125way_Regular Symbol(2wild)'!F$16,"",IF(D52="","",IF(OR(D52=$O$1,D52=$P$1,D53=$O$1,D53=$P$1,D54=$O$1,D54=$P$1,D55=$O$1,D55=$P$1,D56=$O$1,D56=$P$1),0,1)))</f>
        <v>1</v>
      </c>
      <c r="R52" s="344">
        <f>IF($A52&gt;='1125way_Regular Symbol(2wild)'!G$16,"",IF(E52="","",IF(OR(E52=$O$1,E52=$P$1,E53=$O$1,E53=$P$1,E54=$O$1,E54=$P$1,E55=$O$1,E55=$P$1,E56=$O$1,E56=$P$1),0,1)))</f>
        <v>1</v>
      </c>
      <c r="S52" s="344">
        <f>IF($A52&gt;='1125way_Regular Symbol(2wild)'!H$16,"",IF(F52="","",IF(OR(F52=$O$1,F52=$P$1,F53=$O$1,F53=$P$1,F54=$O$1,F54=$P$1,F55=$O$1,F55=$P$1,F56=$O$1,F56=$P$1),0,1)))</f>
        <v>1</v>
      </c>
      <c r="U52" s="344">
        <f>IF($A52&gt;='1125way_Regular Symbol(2wild)'!D$16,"",IF(B52=0,"",IF(OR(B52=$U$1,B52=$V$1,B53=$U$1,B53=$V$1,B54=$U$1,B54=$V$1),0,1)))</f>
        <v>1</v>
      </c>
      <c r="V52" s="344">
        <f>IF($A52&gt;='1125way_Regular Symbol(2wild)'!E$16,"",IF(C52=0,"",IF(OR(C52=$U$1,C52=$V$1,C53=$U$1,C53=$V$1,C54=$U$1,C54=$V$1),0,1)))</f>
        <v>0</v>
      </c>
      <c r="W52" s="3">
        <f>IF($A52&gt;='1125way_Regular Symbol(2wild)'!F$16,"",IF(D52=0,"",IF(OR(D52=$U$1,D52=$V$1,D53=$U$1,D53=$V$1,D54=$U$1,D54=$V$1,D55=$U$1,D55=$V$1,D56=$U$1,D56=$V$1),0,1)))</f>
        <v>1</v>
      </c>
      <c r="X52" s="3">
        <f>IF($A52&gt;='1125way_Regular Symbol(2wild)'!G$16,"",IF(E52=0,"",IF(OR(E52=$U$1,E52=$V$1,E53=$U$1,E53=$V$1,E54=$U$1,E54=$V$1,E55=$U$1,E55=$V$1,E56=$U$1,E56=$V$1),0,1)))</f>
        <v>0</v>
      </c>
      <c r="Y52" s="3">
        <f>IF($A52&gt;='1125way_Regular Symbol(2wild)'!H$16,"",IF(F52=0,"",IF(OR(F52=$U$1,F52=$V$1,F53=$U$1,F53=$V$1,F54=$U$1,F54=$V$1,F55=$U$1,F55=$V$1,F56=$U$1,F56=$V$1),0,1)))</f>
        <v>1</v>
      </c>
      <c r="AA52" s="344">
        <f>IF($A52&gt;='1125way_Regular Symbol(2wild)'!D$16,"",IF(B52=0,"",IF(OR(B52=$AA$1,B52=$AB$1,B53=$AA$1,B53=$AB$1,B54=$AA$1,,B54=$AB$1),0,1)))</f>
        <v>1</v>
      </c>
      <c r="AB52" s="344">
        <f>IF($A52&gt;='1125way_Regular Symbol(2wild)'!E$16,"",IF(C52=0,"",IF(OR(C52=$AA$1,C52=$AB$1,C53=$AA$1,C53=$AB$1,C54=$AA$1,,C54=$AB$1),0,1)))</f>
        <v>1</v>
      </c>
      <c r="AC52" s="3">
        <f>IF($A52&gt;='1125way_Regular Symbol(2wild)'!F$16,"",IF(D52=0,"",IF(OR(D52=$AA$1,D52=$AB$1,D53=$AA$1,D53=$AB$1,D54=$AA$1,D54=$AB$1,D55=$AA$1,D55=$AB$1,D56=$AA$1,D56=$AB$1),0,1)))</f>
        <v>1</v>
      </c>
      <c r="AD52" s="3">
        <f>IF($A52&gt;='1125way_Regular Symbol(2wild)'!G$16,"",IF(E52=0,"",IF(OR(E52=$AA$1,E52=$AB$1,E53=$AA$1,E53=$AB$1,E54=$AA$1,E54=$AB$1,E55=$AA$1,E55=$AB$1,E56=$AA$1,E56=$AB$1),0,1)))</f>
        <v>0</v>
      </c>
      <c r="AE52" s="3">
        <f>IF($A52&gt;='1125way_Regular Symbol(2wild)'!H$16,"",IF(F52=0,"",IF(OR(F52=$AA$1,F52=$AB$1,F53=$AA$1,F53=$AB$1,F54=$AA$1,F54=$AB$1,F55=$AA$1,F55=$AB$1,F56=$AA$1,F56=$AB$1),0,1)))</f>
        <v>0</v>
      </c>
      <c r="AG52" s="344">
        <f>IF($A52&gt;='1125way_Regular Symbol(2wild)'!D$16,"",IF(B52=0,"",IF(OR(B52=$AG$1,B52=$AH$1,B53=$AG$1,B53=$AH$1,B54=$AG$1,B54=$AH$1),0,1)))</f>
        <v>1</v>
      </c>
      <c r="AH52" s="344">
        <f>IF($A52&gt;='1125way_Regular Symbol(2wild)'!E$16,"",IF(C52=0,"",IF(OR(C52=$AG$1,C52=$AH$1,C53=$AG$1,C53=$AH$1,C54=$AG$1,C54=$AH$1),0,1)))</f>
        <v>1</v>
      </c>
      <c r="AI52" s="3">
        <f>IF($A52&gt;='1125way_Regular Symbol(2wild)'!F$16,"",IF(D52=0,"",IF(OR(D52=$AG$1,D52=$AH$1,D53=$AG$1,D53=$AH$1,D54=$AG$1,D54=$AH$1,D55=$AG$1,D55=$AH$1,D56=$AG$1,D56=$AH$1),0,1)))</f>
        <v>1</v>
      </c>
      <c r="AJ52" s="3">
        <f>IF($A52&gt;='1125way_Regular Symbol(2wild)'!G$16,"",IF(E52=0,"",IF(OR(E52=$AG$1,E52=$AH$1,E53=$AG$1,E53=$AH$1,E54=$AG$1,E54=$AH$1,E55=$AG$1,E55=$AH$1,E56=$AG$1,E56=$AH$1),0,1)))</f>
        <v>1</v>
      </c>
      <c r="AK52" s="3">
        <f>IF($A52&gt;='1125way_Regular Symbol(2wild)'!H$16,"",IF(F52=0,"",IF(OR(F52=$AG$1,F52=$AH$1,F53=$AG$1,F53=$AH$1,F54=$AG$1,F54=$AH$1,F55=$AG$1,F55=$AH$1,F56=$AG$1,F56=$AH$1),0,1)))</f>
        <v>0</v>
      </c>
      <c r="AM52" s="344">
        <f>IF($A52&gt;='1125way_Regular Symbol(2wild)'!D$16,"",IF(B52=0,"",IF(OR(B52=$AM$1,B52=$AN$1,B53=$AM$1,B53=$AN$1,B54=$AM$1,B54=$AN$1),0,1)))</f>
        <v>1</v>
      </c>
      <c r="AN52" s="344">
        <f>IF($A52&gt;='1125way_Regular Symbol(2wild)'!E$16,"",IF(C52=0,"",IF(OR(C52=$AM$1,C52=$AN$1,C53=$AM$1,C53=$AN$1,C54=$AM$1,C54=$AN$1),0,1)))</f>
        <v>1</v>
      </c>
      <c r="AO52" s="3">
        <f>IF($A52&gt;='1125way_Regular Symbol(2wild)'!F$16,"",IF(D52=0,"",IF(OR(D52=$AM$1,D52=$AN$1,D53=$AM$1,D53=$AN$1,D54=$AM$1,D54=$AN$1,D55=$AM$1,D55=$AN$1,D56=$AM$1,D56=$AN$1),0,1)))</f>
        <v>0</v>
      </c>
      <c r="AP52" s="3">
        <f>IF($A52&gt;='1125way_Regular Symbol(2wild)'!G$16,"",IF(E52=0,"",IF(OR(E52=$AM$1,E52=$AN$1,E53=$AM$1,E53=$AN$1,E54=$AM$1,E54=$AN$1,E55=$AM$1,E55=$AN$1,E56=$AM$1,E56=$AN$1),0,1)))</f>
        <v>1</v>
      </c>
      <c r="AQ52" s="3">
        <f>IF($A52&gt;='1125way_Regular Symbol(2wild)'!H$16,"",IF(F52=0,"",IF(OR(F52=$AM$1,F52=$AN$1,F53=$AM$1,F53=$AN$1,F54=$AM$1,F54=$AN$1,F55=$AM$1,F55=$AN$1,F56=$AM$1,F56=$AN$1),0,1)))</f>
        <v>1</v>
      </c>
      <c r="AS52" s="344">
        <f>IF($A52&gt;='1125way_Regular Symbol(2wild)'!D$16,"",IF(B52=0,"",IF(OR(B52=$AM$1,B52=$AT$1,B53=$AM$1,B53=$AT$1,B54=$AM$1,B54=$AT$1),0,1)))</f>
        <v>1</v>
      </c>
      <c r="AT52" s="344">
        <f>IF($A52&gt;='1125way_Regular Symbol(2wild)'!E$16,"",IF(C52=0,"",IF(OR(C52=$AM$1,C52=$AT$1,C53=$AM$1,C53=$AT$1,C54=$AM$1,C54=$AT$1),0,1)))</f>
        <v>1</v>
      </c>
      <c r="AU52" s="3">
        <f>IF($A52&gt;='1125way_Regular Symbol(2wild)'!F$16,"",IF(D52=0,"",IF(OR(D52=$AM$1,D52=$AT$1,D53=$AM$1,D53=$AT$1,D54=$AM$1,D54=$AT$1,D55=$AM$1,D55=$AT$1,D56=$AM$1,D56=$AT$1),0,1)))</f>
        <v>1</v>
      </c>
      <c r="AV52" s="3">
        <f>IF($A52&gt;='1125way_Regular Symbol(2wild)'!G$16,"",IF(E52=0,"",IF(OR(E52=$AM$1,E52=$AT$1,E53=$AM$1,E53=$AT$1,E54=$AM$1,E54=$AT$1,E55=$AM$1,E55=$AT$1,E56=$AM$1,E56=$AT$1),0,1)))</f>
        <v>1</v>
      </c>
      <c r="AW52" s="3">
        <f>IF($A52&gt;='1125way_Regular Symbol(2wild)'!H$16,"",IF(F52=0,"",IF(OR(F52=$AM$1,F52=$AT$1,F53=$AM$1,F53=$AT$1,F54=$AM$1,F54=$AT$1,F55=$AM$1,F55=$AT$1,F56=$AM$1,F56=$AT$1),0,1)))</f>
        <v>1</v>
      </c>
      <c r="AY52" s="344">
        <f>IF($A52&gt;='1125way_Regular Symbol(2wild)'!D$16,"",IF(B52=0,"",IF(OR(B52=$AM$1,B52=$AZ$1,B53=$AM$1,B53=$AZ$1,B54=$AM$1,B54=$AZ$1),0,1)))</f>
        <v>1</v>
      </c>
      <c r="AZ52" s="344">
        <f>IF($A52&gt;='1125way_Regular Symbol(2wild)'!E$16,"",IF(C52=0,"",IF(OR(C52=$AM$1,C52=$AZ$1,C53=$AM$1,C53=$AZ$1,C54=$AM$1,C54=$AZ$1),0,1)))</f>
        <v>1</v>
      </c>
      <c r="BA52" s="3">
        <f>IF($A52&gt;='1125way_Regular Symbol(2wild)'!F$16,"",IF(D52=0,"",IF(OR(D52=$AM$1,D52=$AZ$1,D53=$AM$1,D53=$AZ$1,D54=$AM$1,D54=$AZ$1,D55=$AM$1,D55=$AZ$1,D56=$AM$1,D56=$AZ$1),0,1)))</f>
        <v>1</v>
      </c>
      <c r="BB52" s="3">
        <f>IF($A52&gt;='1125way_Regular Symbol(2wild)'!G$16,"",IF(E52=0,"",IF(OR(E52=$AM$1,E52=$AZ$1,E53=$AM$1,E53=$AZ$1,E54=$AM$1,E54=$AZ$1,E55=$AM$1,E55=$AZ$1,E56=$AM$1,E56=$AZ$1),0,1)))</f>
        <v>0</v>
      </c>
      <c r="BC52" s="3">
        <f>IF($A52&gt;='1125way_Regular Symbol(2wild)'!H$16,"",IF(F52=0,"",IF(OR(F52=$AM$1,F52=$AZ$1,F53=$AM$1,F53=$AZ$1,F54=$AM$1,F54=$AZ$1,F55=$AM$1,F55=$AZ$1,F56=$AM$1,F56=$AZ$1),0,1)))</f>
        <v>1</v>
      </c>
      <c r="BE52" s="344">
        <f>IF($A52&gt;='576way_Regular Symbol(2wild)'!D$16,"",IF(B52=0,"",IF(OR(B52=$AM$1,B52=$BF$1,B53=$AM$1,B53=$BF$1,B54=$AM$1,B54=$BF$1),0,1)))</f>
        <v>1</v>
      </c>
      <c r="BF52" s="344">
        <f>IF($A52&gt;='576way_Regular Symbol(2wild)'!E$16,"",IF(C52=0,"",IF(OR(C52=$AM$1,C52=$BF$1,C53=$AM$1,C53=$BF$1,C54=$AM$1,C54=$BF$1),0,1)))</f>
        <v>1</v>
      </c>
      <c r="BG52" s="3">
        <f>IF($A52&gt;='576way_Regular Symbol(2wild)'!F$16,"",IF(D52=0,"",IF(OR(D52=$AM$1,D52=$BF$1,D53=$AM$1,D53=$BF$1,D54=$AM$1,D54=$BF$1,D55=$AM$1,D55=$BF$1,D56=$AM$1,D56=$BF$1),0,1)))</f>
        <v>1</v>
      </c>
      <c r="BH52" s="3">
        <f>IF($A52&gt;='576way_Regular Symbol(2wild)'!G$16,"",IF(E52=0,"",IF(OR(E52=$AM$1,E52=$BF$1,E53=$AM$1,E53=$BF$1,E54=$AM$1,E54=$BF$1,E55=$AM$1,E55=$BF$1,E56=$AM$1,E56=$BF$1),0,1)))</f>
        <v>1</v>
      </c>
      <c r="BI52" s="3">
        <f>IF($A52&gt;='576way_Regular Symbol(2wild)'!H$16,"",IF(F52=0,"",IF(OR(F52=$AM$1,F52=$BF$1,F53=$AM$1,F53=$BF$1,F54=$AM$1,F54=$BF$1,F55=$AM$1,F55=$BF$1,F56=$AM$1,F56=$BF$1),0,1)))</f>
        <v>1</v>
      </c>
      <c r="BK52" s="344">
        <f>IF($A52&gt;='576way_Regular Symbol(2wild)'!D$16,"",IF(B52=0,"",IF(OR(B52=$AM$1,B52=$BL$1,B53=$AM$1,B53=$BL$1,B54=$AM$1,B54=$BL$1),0,1)))</f>
        <v>1</v>
      </c>
      <c r="BL52" s="344">
        <f>IF($A52&gt;='576way_Regular Symbol(2wild)'!E$16,"",IF(C52=0,"",IF(OR(C52=$AM$1,C52=$BL$1,C53=$AM$1,C53=$BL$1,C54=$AM$1,C54=$BL$1),0,1)))</f>
        <v>1</v>
      </c>
      <c r="BM52" s="3">
        <f>IF($A52&gt;='576way_Regular Symbol(2wild)'!F$16,"",IF(D52=0,"",IF(OR(D52=$AM$1,D52=$BL$1,D53=$AM$1,D53=$BL$1,D54=$AM$1,D54=$BL$1,D55=$AM$1,D55=$BL$1),0,1)))</f>
        <v>1</v>
      </c>
      <c r="BN52" s="3">
        <f>IF($A52&gt;='576way_Regular Symbol(2wild)'!G$16,"",IF(E52=0,"",IF(OR(E52=$AM$1,E52=$BL$1,E53=$AM$1,E53=$BL$1,E54=$AM$1,E54=$BL$1,E55=$AM$1,E55=$BL$1),0,1)))</f>
        <v>1</v>
      </c>
      <c r="BO52" s="3">
        <f>IF($A52&gt;='576way_Regular Symbol(2wild)'!H$16,"",IF(F52=0,"",IF(OR(F52=$AM$1,F52=$BL$1,F53=$AM$1,F53=$BL$1,F54=$AM$1,F54=$BL$1,F55=$AM$1,F55=$BL$1),0,1)))</f>
        <v>1</v>
      </c>
      <c r="BQ52" s="3">
        <f>IF($A52&gt;='1125way_Regular Symbol(2wild)'!D$16,"",IF(B52=0,"",IF(OR(B52=$BQ$1,B52=$BR$1,B53=$BQ$1,B53=$BR$1,B54=$BQ$1,B54=$BR$1),0,1)))</f>
        <v>1</v>
      </c>
      <c r="BR52" s="3">
        <f>IF($A52&gt;='1125way_Regular Symbol(2wild)'!E$16,"",IF(C52=0,"",IF(OR(C52=$BQ$1,C52=$BR$1,C53=$BQ$1,C53=$BR$1,C54=$BQ$1,C54=$BR$1),0,1)))</f>
        <v>1</v>
      </c>
      <c r="BS52" s="3">
        <f>IF($A52&gt;='1125way_Regular Symbol(2wild)'!F$16,"",IF(D52=0,"",IF(OR(D52=$BQ$1,D52=$BR$1,D53=$BQ$1,D53=$BR$1,D54=$BQ$1,D54=$BR$1,D55=$BQ$1,D55=$BR$1,D56=$BQ$1,D56=$BR$1),0,1)))</f>
        <v>1</v>
      </c>
      <c r="BT52" s="3">
        <f>IF($A52&gt;='1125way_Regular Symbol(2wild)'!G$16,"",IF(E52=0,"",IF(OR(E52=$BQ$1,E52=$BR$1,E53=$BQ$1,E53=$BR$1,E54=$BQ$1,E54=$BR$1,E55=$BQ$1,E55=$BR$1,E56=$BQ$1,E56=$BR$1),0,1)))</f>
        <v>0</v>
      </c>
      <c r="BU52" s="3">
        <f>IF($A52&gt;='1125way_Regular Symbol(2wild)'!H$16,"",IF(F52=0,"",IF(OR(F52=$BQ$1,F52=$BR$1,F53=$BQ$1,F53=$BR$1,F54=$BQ$1,F54=$BR$1,F55=$BQ$1,F55=$BR$1,F56=$BQ$1,F56=$BR$1),0,1)))</f>
        <v>0</v>
      </c>
      <c r="BW52" s="3">
        <f>IF($A52&gt;='1125way_Regular Symbol(2wild)'!D$16,"",IF(B52=0,"",IF(OR(B52=$BW$1,B53=$BW$1,B54=$BW$1,B52=$BX$1,B53=$BX$1,B54=$BX$1),0,1)))</f>
        <v>0</v>
      </c>
      <c r="BX52" s="3">
        <f>IF($A52&gt;='1125way_Regular Symbol(2wild)'!E$16,"",IF(C52=0,"",IF(OR(C52=$BW$1,C53=$BW$1,C54=$BW$1,C52=$BX$1,C53=$BX$1,C54=$BX$1),0,1)))</f>
        <v>0</v>
      </c>
      <c r="BY52" s="3">
        <f>IF($A52&gt;='1125way_Regular Symbol(2wild)'!F$16,"",IF(D52=0,"",IF(OR(D52=$BW$1,D53=$BW$1,D54=$BW$1,D52=$BX$1,D53=$BX$1,D54=$BX$1,D55=$BW$1,D55=$BX$1,D56=$BW$1,D56=$BX$1),0,1)))</f>
        <v>0</v>
      </c>
      <c r="BZ52" s="3">
        <f>IF($A52&gt;='1125way_Regular Symbol(2wild)'!G$16,"",IF(E52=0,"",IF(OR(E52=$BW$1,E53=$BW$1,E54=$BW$1,E52=$BX$1,E53=$BX$1,E54=$BX$1,E55=$BW$1,E55=$BX$1,E56=$BW$1,E56=$BX$1),0,1)))</f>
        <v>1</v>
      </c>
      <c r="CA52" s="3">
        <f>IF($A52&gt;='1125way_Regular Symbol(2wild)'!H$16,"",IF(F52=0,"",IF(OR(F52=$BW$1,F53=$BW$1,F54=$BW$1,F52=$BX$1,F53=$BX$1,F54=$BX$1,F55=$BW$1,F55=$BX$1,F56=$BW$1,F56=$BX$1),0,1)))</f>
        <v>0</v>
      </c>
      <c r="CC52" s="3">
        <f>IF($A52&gt;='1125way_Regular Symbol(2wild)'!D$16,"",IF(B52=0,"",IF(OR(B52=$BW$1,B53=$BW$1,B54=$BW$1,B52=$CD$1,B53=$CD$1,B54=$CD$1),0,1)))</f>
        <v>0</v>
      </c>
      <c r="CD52" s="3">
        <f>IF($A52&gt;='1125way_Regular Symbol(2wild)'!E$16,"",IF(C52=0,"",IF(OR(C52=$BW$1,C53=$BW$1,C54=$BW$1,C52=$CD$1,C53=$CD$1,C54=$CD$1),0,1)))</f>
        <v>0</v>
      </c>
      <c r="CE52" s="3">
        <f>IF($A52&gt;='1125way_Regular Symbol(2wild)'!F$16,"",IF(D52=0,"",IF(OR(D52=$BW$1,D53=$BW$1,D54=$BW$1,D52=$CD$1,D53=$CD$1,D54=$CD$1,D55=$BW$1,D55=$CD$1,D56=$BW$1,D56=$CD$1),0,1)))</f>
        <v>1</v>
      </c>
      <c r="CF52" s="3">
        <f>IF($A52&gt;='1125way_Regular Symbol(2wild)'!G$16,"",IF(E52=0,"",IF(OR(E52=$BW$1,E53=$BW$1,E54=$BW$1,E52=$CD$1,E53=$CD$1,E54=$CD$1,E55=$BW$1,E55=$CD$1,E56=$BW$1,E56=$CD$1),0,1)))</f>
        <v>1</v>
      </c>
      <c r="CG52" s="3">
        <f>IF($A52&gt;='1125way_Regular Symbol(2wild)'!H$16,"",IF(F52=0,"",IF(OR(F52=$BW$1,F53=$BW$1,F54=$BW$1,F52=$CD$1,F53=$CD$1,F54=$CD$1,F55=$BW$1,F55=$CD$1,F56=$BW$1,F56=$CD$1),0,1)))</f>
        <v>1</v>
      </c>
      <c r="CI52" s="3">
        <f>IF($A52&gt;='1125way_Regular Symbol(2wild)'!D$16,"",IF(B52=0,"",IF(OR(B52=$BW$1,B53=$BW$1,B54=$BW$1,B52=$CJ$1,B53=$CJ$1,B54=$CJ$1),0,1)))</f>
        <v>1</v>
      </c>
      <c r="CJ52" s="3">
        <f>IF($A52&gt;='1125way_Regular Symbol(2wild)'!E$16,"",IF(C52=0,"",IF(OR(C52=$BW$1,C53=$BW$1,C54=$BW$1,C52=$CJ$1,C53=$CJ$1,C54=$CJ$1),0,1)))</f>
        <v>1</v>
      </c>
      <c r="CK52" s="3">
        <f>IF($A52&gt;='1125way_Regular Symbol(2wild)'!F$16,"",IF(D52=0,"",IF(OR(D52=$BW$1,D53=$BW$1,D54=$BW$1,D52=$CJ$1,D53=$CJ$1,D54=$CJ$1,D55=$BW$1,D55=$CJ$1,D56=$BW$1,D56=$CJ$1),0,1)))</f>
        <v>0</v>
      </c>
      <c r="CL52" s="3">
        <f>IF($A52&gt;='1125way_Regular Symbol(2wild)'!G$16,"",IF(E52=0,"",IF(OR(E52=$BW$1,E53=$BW$1,E54=$BW$1,E52=$CJ$1,E53=$CJ$1,E54=$CJ$1,E55=$BW$1,E55=$CJ$1,E56=$BW$1,E56=$CJ$1),0,1)))</f>
        <v>0</v>
      </c>
      <c r="CM52" s="3">
        <f>IF($A52&gt;='1125way_Regular Symbol(2wild)'!H$16,"",IF(F52=0,"",IF(OR(F52=$BW$1,F53=$BW$1,F54=$BW$1,F52=$CJ$1,F53=$CJ$1,F54=$CJ$1,F55=$BW$1,F55=$CJ$1,F56=$BW$1,F56=$CJ$1),0,1)))</f>
        <v>0</v>
      </c>
      <c r="CO52" s="3">
        <f>IF($A52&gt;='1125way_Regular Symbol(2wild)'!D$16,"",IF(B52=0,"",IF(OR(B52=$BW$1,B53=$BW$1,B54=$BW$1,B52=$CP$1,B53=$CP$1,B54=$CP$1),0,1)))</f>
        <v>1</v>
      </c>
      <c r="CP52" s="3">
        <f>IF($A52&gt;='1125way_Regular Symbol(2wild)'!E$16,"",IF(C52=0,"",IF(OR(C52=$BW$1,C53=$BW$1,C54=$BW$1,C52=$CP$1,C53=$CP$1,C54=$CP$1),0,1)))</f>
        <v>1</v>
      </c>
      <c r="CQ52" s="3">
        <f>IF($A52&gt;='1125way_Regular Symbol(2wild)'!F$16,"",IF(D52=0,"",IF(OR(D52=$BW$1,D53=$BW$1,D54=$BW$1,D52=$CP$1,D53=$CP$1,D54=$CP$1,D55=$BW$1,D55=$CP$1,D56=$BW$1,D56=$CP$1),0,1)))</f>
        <v>0</v>
      </c>
      <c r="CR52" s="3">
        <f>IF($A52&gt;='1125way_Regular Symbol(2wild)'!G$16,"",IF(E52=0,"",IF(OR(E52=$BW$1,E53=$BW$1,E54=$BW$1,E52=$CP$1,E53=$CP$1,E54=$CP$1,E55=$BW$1,E55=$CP$1,E56=$BW$1,E56=$CP$1),0,1)))</f>
        <v>1</v>
      </c>
      <c r="CS52" s="3">
        <f>IF($A52&gt;='1125way_Regular Symbol(2wild)'!H$16,"",IF(F52=0,"",IF(OR(F52=$BW$1,F53=$BW$1,F54=$BW$1,F52=$CP$1,F53=$CP$1,F54=$CP$1,F55=$BW$1,F55=$CP$1,F56=$BW$1,F56=$CP$1),0,1)))</f>
        <v>1</v>
      </c>
      <c r="CU52" s="3">
        <f>IF($A52&gt;='1125way_Regular Symbol(2wild)'!D$16,"",IF(B52=0,"",IF(OR(B52=$BW$1,B53=$BW$1,B54=$BW$1,B52=$CV$1,B53=$CV$1,B54=$CV$1),0,1)))</f>
        <v>1</v>
      </c>
      <c r="CV52" s="3">
        <f>IF($A52&gt;='1125way_Regular Symbol(2wild)'!E$16,"",IF(C52=0,"",IF(OR(C52=$BW$1,C53=$BW$1,C54=$BW$1,C52=$CV$1,C53=$CV$1,C54=$CV$1),0,1)))</f>
        <v>1</v>
      </c>
      <c r="CW52" s="3">
        <f>IF($A52&gt;='1125way_Regular Symbol(2wild)'!F$16,"",IF(D52=0,"",IF(OR(D52=$BW$1,D53=$BW$1,D54=$BW$1,D52=$CV$1,D53=$CV$1,D54=$CV$1,D55=$BW$1,D55=$CV$1,D56=$BW$1,D56=$CV$1),0,1)))</f>
        <v>1</v>
      </c>
      <c r="CX52" s="3">
        <f>IF($A52&gt;='1125way_Regular Symbol(2wild)'!G$16,"",IF(E52=0,"",IF(OR(E52=$BW$1,E53=$BW$1,E54=$BW$1,E52=$CV$1,E53=$CV$1,E54=$CV$1,E55=$BW$1,E55=$CV$1,E56=$BW$1,E56=$CV$1),0,1)))</f>
        <v>1</v>
      </c>
      <c r="CY52" s="3">
        <f>IF($A52&gt;='1125way_Regular Symbol(2wild)'!H$16,"",IF(F52=0,"",IF(OR(F52=$BW$1,F53=$BW$1,F54=$BW$1,F52=$CV$1,F53=$CV$1,F54=$CV$1,F55=$BW$1,F55=$CV$1,F56=$BW$1,F56=$CV$1),0,1)))</f>
        <v>1</v>
      </c>
    </row>
    <row r="53" spans="1:103">
      <c r="A53" s="337">
        <f>IF('243way_Regular Symbol'!L52="","",'243way_Regular Symbol'!L52)</f>
        <v>49</v>
      </c>
      <c r="B53" s="191" t="str">
        <f>IF('576way_Regular Symbol(2wild)'!Q52="",
IF($A53-'576way_Regular Symbol(2wild)'!D$16&gt;='1125way_RegularＸ_W()'!B$2-1,"",VLOOKUP($A53-'243way_Regular Symbol'!D$16,'576way_Regular Symbol(2wild)'!$P$3:$U$99,'1125way_RegularＸ_W()'!B$3+1,FALSE)),
'576way_Regular Symbol(2wild)'!Q52)</f>
        <v>Q</v>
      </c>
      <c r="C53" s="191" t="str">
        <f>IF('576way_Regular Symbol(2wild)'!R52="",
IF($A53-'576way_Regular Symbol(2wild)'!E$16&gt;='1125way_RegularＸ_W()'!C$2-1,"",VLOOKUP($A53-'243way_Regular Symbol'!E$16,'576way_Regular Symbol(2wild)'!$P$3:$U$99,'1125way_RegularＸ_W()'!C$3+1,FALSE)),
'576way_Regular Symbol(2wild)'!R52)</f>
        <v>Q</v>
      </c>
      <c r="D53" s="191" t="str">
        <f>IF('576way_Regular Symbol(2wild)'!S52="",
IF($A53-'576way_Regular Symbol(2wild)'!F$16&gt;='1125way_RegularＸ_W()'!D$2-1,"",VLOOKUP($A53-'243way_Regular Symbol'!F$16,'576way_Regular Symbol(2wild)'!$P$3:$U$99,'1125way_RegularＸ_W()'!D$3+1,FALSE)),
'576way_Regular Symbol(2wild)'!S52)</f>
        <v>K</v>
      </c>
      <c r="E53" s="191" t="str">
        <f>IF('576way_Regular Symbol(2wild)'!T52="",
IF($A53-'576way_Regular Symbol(2wild)'!G$16&gt;='1125way_RegularＸ_W()'!E$2-1,"",VLOOKUP($A53-'243way_Regular Symbol'!G$16,'576way_Regular Symbol(2wild)'!$P$3:$U$99,'1125way_RegularＸ_W()'!E$3+1,FALSE)),
'576way_Regular Symbol(2wild)'!T52)</f>
        <v>A</v>
      </c>
      <c r="F53" s="191" t="str">
        <f>IF('576way_Regular Symbol(2wild)'!U52="",
IF($A53-'576way_Regular Symbol(2wild)'!H$16&gt;='1125way_RegularＸ_W()'!F$2-1,"",VLOOKUP($A53-'243way_Regular Symbol'!H$16,'576way_Regular Symbol(2wild)'!$P$3:$U$99,'1125way_RegularＸ_W()'!F$3+1,FALSE)),
'576way_Regular Symbol(2wild)'!U52)</f>
        <v>M3</v>
      </c>
      <c r="N53" s="363">
        <f t="shared" si="18"/>
        <v>49</v>
      </c>
      <c r="O53" s="344">
        <f>IF($A53&gt;='1125way_Regular Symbol(2wild)'!D$16,"",IF(B53="","",IF(OR(B53=$O$1,B53=$P$1,B54=$O$1,B54=$P$1,B55=$O$1,B55=$P$1),0,1)))</f>
        <v>1</v>
      </c>
      <c r="P53" s="344">
        <f>IF($A53&gt;='1125way_Regular Symbol(2wild)'!E$16,"",IF(C53="","",IF(OR(C53=$O$1,C53=$P$1,C54=$O$1,C54=$P$1,C55=$O$1,C55=$P$1),0,1)))</f>
        <v>1</v>
      </c>
      <c r="Q53" s="344">
        <f>IF($A53&gt;='1125way_Regular Symbol(2wild)'!F$16,"",IF(D53="","",IF(OR(D53=$O$1,D53=$P$1,D54=$O$1,D54=$P$1,D55=$O$1,D55=$P$1,D56=$O$1,D56=$P$1,D57=$O$1,D57=$P$1),0,1)))</f>
        <v>1</v>
      </c>
      <c r="R53" s="344">
        <f>IF($A53&gt;='1125way_Regular Symbol(2wild)'!G$16,"",IF(E53="","",IF(OR(E53=$O$1,E53=$P$1,E54=$O$1,E54=$P$1,E55=$O$1,E55=$P$1,E56=$O$1,E56=$P$1,E57=$O$1,E57=$P$1),0,1)))</f>
        <v>1</v>
      </c>
      <c r="S53" s="344">
        <f>IF($A53&gt;='1125way_Regular Symbol(2wild)'!H$16,"",IF(F53="","",IF(OR(F53=$O$1,F53=$P$1,F54=$O$1,F54=$P$1,F55=$O$1,F55=$P$1,F56=$O$1,F56=$P$1,F57=$O$1,F57=$P$1),0,1)))</f>
        <v>1</v>
      </c>
      <c r="U53" s="344">
        <f>IF($A53&gt;='1125way_Regular Symbol(2wild)'!D$16,"",IF(B53=0,"",IF(OR(B53=$U$1,B53=$V$1,B54=$U$1,B54=$V$1,B55=$U$1,B55=$V$1),0,1)))</f>
        <v>1</v>
      </c>
      <c r="V53" s="344">
        <f>IF($A53&gt;='1125way_Regular Symbol(2wild)'!E$16,"",IF(C53=0,"",IF(OR(C53=$U$1,C53=$V$1,C54=$U$1,C54=$V$1,C55=$U$1,C55=$V$1),0,1)))</f>
        <v>1</v>
      </c>
      <c r="W53" s="3">
        <f>IF($A53&gt;='1125way_Regular Symbol(2wild)'!F$16,"",IF(D53=0,"",IF(OR(D53=$U$1,D53=$V$1,D54=$U$1,D54=$V$1,D55=$U$1,D55=$V$1,D56=$U$1,D56=$V$1,D57=$U$1,D57=$V$1),0,1)))</f>
        <v>0</v>
      </c>
      <c r="X53" s="3">
        <f>IF($A53&gt;='1125way_Regular Symbol(2wild)'!G$16,"",IF(E53=0,"",IF(OR(E53=$U$1,E53=$V$1,E54=$U$1,E54=$V$1,E55=$U$1,E55=$V$1,E56=$U$1,E56=$V$1,E57=$U$1,E57=$V$1),0,1)))</f>
        <v>0</v>
      </c>
      <c r="Y53" s="3">
        <f>IF($A53&gt;='1125way_Regular Symbol(2wild)'!H$16,"",IF(F53=0,"",IF(OR(F53=$U$1,F53=$V$1,F54=$U$1,F54=$V$1,F55=$U$1,F55=$V$1,F56=$U$1,F56=$V$1,F57=$U$1,F57=$V$1),0,1)))</f>
        <v>1</v>
      </c>
      <c r="AA53" s="344">
        <f>IF($A53&gt;='1125way_Regular Symbol(2wild)'!D$16,"",IF(B53=0,"",IF(OR(B53=$AA$1,B53=$AB$1,B54=$AA$1,B54=$AB$1,B55=$AA$1,,B55=$AB$1),0,1)))</f>
        <v>1</v>
      </c>
      <c r="AB53" s="344">
        <f>IF($A53&gt;='1125way_Regular Symbol(2wild)'!E$16,"",IF(C53=0,"",IF(OR(C53=$AA$1,C53=$AB$1,C54=$AA$1,C54=$AB$1,C55=$AA$1,,C55=$AB$1),0,1)))</f>
        <v>0</v>
      </c>
      <c r="AC53" s="3">
        <f>IF($A53&gt;='1125way_Regular Symbol(2wild)'!F$16,"",IF(D53=0,"",IF(OR(D53=$AA$1,D53=$AB$1,D54=$AA$1,D54=$AB$1,D55=$AA$1,D55=$AB$1,D56=$AA$1,D56=$AB$1,D57=$AA$1,D57=$AB$1),0,1)))</f>
        <v>1</v>
      </c>
      <c r="AD53" s="3">
        <f>IF($A53&gt;='1125way_Regular Symbol(2wild)'!G$16,"",IF(E53=0,"",IF(OR(E53=$AA$1,E53=$AB$1,E54=$AA$1,E54=$AB$1,E55=$AA$1,E55=$AB$1,E56=$AA$1,E56=$AB$1,E57=$AA$1,E57=$AB$1),0,1)))</f>
        <v>1</v>
      </c>
      <c r="AE53" s="3">
        <f>IF($A53&gt;='1125way_Regular Symbol(2wild)'!H$16,"",IF(F53=0,"",IF(OR(F53=$AA$1,F53=$AB$1,F54=$AA$1,F54=$AB$1,F55=$AA$1,F55=$AB$1,F56=$AA$1,F56=$AB$1,F57=$AA$1,F57=$AB$1),0,1)))</f>
        <v>0</v>
      </c>
      <c r="AG53" s="344">
        <f>IF($A53&gt;='1125way_Regular Symbol(2wild)'!D$16,"",IF(B53=0,"",IF(OR(B53=$AG$1,B53=$AH$1,B54=$AG$1,B54=$AH$1,B55=$AG$1,B55=$AH$1),0,1)))</f>
        <v>0</v>
      </c>
      <c r="AH53" s="344">
        <f>IF($A53&gt;='1125way_Regular Symbol(2wild)'!E$16,"",IF(C53=0,"",IF(OR(C53=$AG$1,C53=$AH$1,C54=$AG$1,C54=$AH$1,C55=$AG$1,C55=$AH$1),0,1)))</f>
        <v>1</v>
      </c>
      <c r="AI53" s="3">
        <f>IF($A53&gt;='1125way_Regular Symbol(2wild)'!F$16,"",IF(D53=0,"",IF(OR(D53=$AG$1,D53=$AH$1,D54=$AG$1,D54=$AH$1,D55=$AG$1,D55=$AH$1,D56=$AG$1,D56=$AH$1,D57=$AG$1,D57=$AH$1),0,1)))</f>
        <v>1</v>
      </c>
      <c r="AJ53" s="3">
        <f>IF($A53&gt;='1125way_Regular Symbol(2wild)'!G$16,"",IF(E53=0,"",IF(OR(E53=$AG$1,E53=$AH$1,E54=$AG$1,E54=$AH$1,E55=$AG$1,E55=$AH$1,E56=$AG$1,E56=$AH$1,E57=$AG$1,E57=$AH$1),0,1)))</f>
        <v>1</v>
      </c>
      <c r="AK53" s="3">
        <f>IF($A53&gt;='1125way_Regular Symbol(2wild)'!H$16,"",IF(F53=0,"",IF(OR(F53=$AG$1,F53=$AH$1,F54=$AG$1,F54=$AH$1,F55=$AG$1,F55=$AH$1,F56=$AG$1,F56=$AH$1,F57=$AG$1,F57=$AH$1),0,1)))</f>
        <v>0</v>
      </c>
      <c r="AM53" s="344">
        <f>IF($A53&gt;='1125way_Regular Symbol(2wild)'!D$16,"",IF(B53=0,"",IF(OR(B53=$AM$1,B53=$AN$1,B54=$AM$1,B54=$AN$1,B55=$AM$1,B55=$AN$1),0,1)))</f>
        <v>1</v>
      </c>
      <c r="AN53" s="344">
        <f>IF($A53&gt;='1125way_Regular Symbol(2wild)'!E$16,"",IF(C53=0,"",IF(OR(C53=$AM$1,C53=$AN$1,C54=$AM$1,C54=$AN$1,C55=$AM$1,C55=$AN$1),0,1)))</f>
        <v>1</v>
      </c>
      <c r="AO53" s="3">
        <f>IF($A53&gt;='1125way_Regular Symbol(2wild)'!F$16,"",IF(D53=0,"",IF(OR(D53=$AM$1,D53=$AN$1,D54=$AM$1,D54=$AN$1,D55=$AM$1,D55=$AN$1,D56=$AM$1,D56=$AN$1,D57=$AM$1,D57=$AN$1),0,1)))</f>
        <v>0</v>
      </c>
      <c r="AP53" s="3">
        <f>IF($A53&gt;='1125way_Regular Symbol(2wild)'!G$16,"",IF(E53=0,"",IF(OR(E53=$AM$1,E53=$AN$1,E54=$AM$1,E54=$AN$1,E55=$AM$1,E55=$AN$1,E56=$AM$1,E56=$AN$1,E57=$AM$1,E57=$AN$1),0,1)))</f>
        <v>1</v>
      </c>
      <c r="AQ53" s="3">
        <f>IF($A53&gt;='1125way_Regular Symbol(2wild)'!H$16,"",IF(F53=0,"",IF(OR(F53=$AM$1,F53=$AN$1,F54=$AM$1,F54=$AN$1,F55=$AM$1,F55=$AN$1,F56=$AM$1,F56=$AN$1,F57=$AM$1,F57=$AN$1),0,1)))</f>
        <v>1</v>
      </c>
      <c r="AS53" s="344">
        <f>IF($A53&gt;='1125way_Regular Symbol(2wild)'!D$16,"",IF(B53=0,"",IF(OR(B53=$AM$1,B53=$AT$1,B54=$AM$1,B54=$AT$1,B55=$AM$1,B55=$AT$1),0,1)))</f>
        <v>1</v>
      </c>
      <c r="AT53" s="344">
        <f>IF($A53&gt;='1125way_Regular Symbol(2wild)'!E$16,"",IF(C53=0,"",IF(OR(C53=$AM$1,C53=$AT$1,C54=$AM$1,C54=$AT$1,C55=$AM$1,C55=$AT$1),0,1)))</f>
        <v>1</v>
      </c>
      <c r="AU53" s="3">
        <f>IF($A53&gt;='1125way_Regular Symbol(2wild)'!F$16,"",IF(D53=0,"",IF(OR(D53=$AM$1,D53=$AT$1,D54=$AM$1,D54=$AT$1,D55=$AM$1,D55=$AT$1,D56=$AM$1,D56=$AT$1,D57=$AM$1,D57=$AT$1),0,1)))</f>
        <v>1</v>
      </c>
      <c r="AV53" s="3">
        <f>IF($A53&gt;='1125way_Regular Symbol(2wild)'!G$16,"",IF(E53=0,"",IF(OR(E53=$AM$1,E53=$AT$1,E54=$AM$1,E54=$AT$1,E55=$AM$1,E55=$AT$1,E56=$AM$1,E56=$AT$1,E57=$AM$1,E57=$AT$1),0,1)))</f>
        <v>1</v>
      </c>
      <c r="AW53" s="3">
        <f>IF($A53&gt;='1125way_Regular Symbol(2wild)'!H$16,"",IF(F53=0,"",IF(OR(F53=$AM$1,F53=$AT$1,F54=$AM$1,F54=$AT$1,F55=$AM$1,F55=$AT$1,F56=$AM$1,F56=$AT$1,F57=$AM$1,F57=$AT$1),0,1)))</f>
        <v>1</v>
      </c>
      <c r="AY53" s="344">
        <f>IF($A53&gt;='1125way_Regular Symbol(2wild)'!D$16,"",IF(B53=0,"",IF(OR(B53=$AM$1,B53=$AZ$1,B54=$AM$1,B54=$AZ$1,B55=$AM$1,B55=$AZ$1),0,1)))</f>
        <v>1</v>
      </c>
      <c r="AZ53" s="344">
        <f>IF($A53&gt;='1125way_Regular Symbol(2wild)'!E$16,"",IF(C53=0,"",IF(OR(C53=$AM$1,C53=$AZ$1,C54=$AM$1,C54=$AZ$1,C55=$AM$1,C55=$AZ$1),0,1)))</f>
        <v>1</v>
      </c>
      <c r="BA53" s="3">
        <f>IF($A53&gt;='1125way_Regular Symbol(2wild)'!F$16,"",IF(D53=0,"",IF(OR(D53=$AM$1,D53=$AZ$1,D54=$AM$1,D54=$AZ$1,D55=$AM$1,D55=$AZ$1,D56=$AM$1,D56=$AZ$1,D57=$AM$1,D57=$AZ$1),0,1)))</f>
        <v>1</v>
      </c>
      <c r="BB53" s="3">
        <f>IF($A53&gt;='1125way_Regular Symbol(2wild)'!G$16,"",IF(E53=0,"",IF(OR(E53=$AM$1,E53=$AZ$1,E54=$AM$1,E54=$AZ$1,E55=$AM$1,E55=$AZ$1,E56=$AM$1,E56=$AZ$1,E57=$AM$1,E57=$AZ$1),0,1)))</f>
        <v>0</v>
      </c>
      <c r="BC53" s="3">
        <f>IF($A53&gt;='1125way_Regular Symbol(2wild)'!H$16,"",IF(F53=0,"",IF(OR(F53=$AM$1,F53=$AZ$1,F54=$AM$1,F54=$AZ$1,F55=$AM$1,F55=$AZ$1,F56=$AM$1,F56=$AZ$1,F57=$AM$1,F57=$AZ$1),0,1)))</f>
        <v>1</v>
      </c>
      <c r="BE53" s="344">
        <f>IF($A53&gt;='576way_Regular Symbol(2wild)'!D$16,"",IF(B53=0,"",IF(OR(B53=$AM$1,B53=$BF$1,B54=$AM$1,B54=$BF$1,B55=$AM$1,B55=$BF$1),0,1)))</f>
        <v>1</v>
      </c>
      <c r="BF53" s="344">
        <f>IF($A53&gt;='576way_Regular Symbol(2wild)'!E$16,"",IF(C53=0,"",IF(OR(C53=$AM$1,C53=$BF$1,C54=$AM$1,C54=$BF$1,C55=$AM$1,C55=$BF$1),0,1)))</f>
        <v>1</v>
      </c>
      <c r="BG53" s="3">
        <f>IF($A53&gt;='576way_Regular Symbol(2wild)'!F$16,"",IF(D53=0,"",IF(OR(D53=$AM$1,D53=$BF$1,D54=$AM$1,D54=$BF$1,D55=$AM$1,D55=$BF$1,D56=$AM$1,D56=$BF$1,D57=$AM$1,D57=$BF$1),0,1)))</f>
        <v>1</v>
      </c>
      <c r="BH53" s="3">
        <f>IF($A53&gt;='576way_Regular Symbol(2wild)'!G$16,"",IF(E53=0,"",IF(OR(E53=$AM$1,E53=$BF$1,E54=$AM$1,E54=$BF$1,E55=$AM$1,E55=$BF$1,E56=$AM$1,E56=$BF$1,E57=$AM$1,E57=$BF$1),0,1)))</f>
        <v>1</v>
      </c>
      <c r="BI53" s="3">
        <f>IF($A53&gt;='576way_Regular Symbol(2wild)'!H$16,"",IF(F53=0,"",IF(OR(F53=$AM$1,F53=$BF$1,F54=$AM$1,F54=$BF$1,F55=$AM$1,F55=$BF$1,F56=$AM$1,F56=$BF$1,F57=$AM$1,F57=$BF$1),0,1)))</f>
        <v>1</v>
      </c>
      <c r="BK53" s="344">
        <f>IF($A53&gt;='576way_Regular Symbol(2wild)'!D$16,"",IF(B53=0,"",IF(OR(B53=$AM$1,B53=$BL$1,B54=$AM$1,B54=$BL$1,B55=$AM$1,B55=$BL$1),0,1)))</f>
        <v>1</v>
      </c>
      <c r="BL53" s="344">
        <f>IF($A53&gt;='576way_Regular Symbol(2wild)'!E$16,"",IF(C53=0,"",IF(OR(C53=$AM$1,C53=$BL$1,C54=$AM$1,C54=$BL$1,C55=$AM$1,C55=$BL$1),0,1)))</f>
        <v>1</v>
      </c>
      <c r="BM53" s="3">
        <f>IF($A53&gt;='576way_Regular Symbol(2wild)'!F$16,"",IF(D53=0,"",IF(OR(D53=$AM$1,D53=$BL$1,D54=$AM$1,D54=$BL$1,D55=$AM$1,D55=$BL$1,D56=$AM$1,D56=$BL$1),0,1)))</f>
        <v>1</v>
      </c>
      <c r="BN53" s="3">
        <f>IF($A53&gt;='576way_Regular Symbol(2wild)'!G$16,"",IF(E53=0,"",IF(OR(E53=$AM$1,E53=$BL$1,E54=$AM$1,E54=$BL$1,E55=$AM$1,E55=$BL$1,E56=$AM$1,E56=$BL$1),0,1)))</f>
        <v>1</v>
      </c>
      <c r="BO53" s="3">
        <f>IF($A53&gt;='576way_Regular Symbol(2wild)'!H$16,"",IF(F53=0,"",IF(OR(F53=$AM$1,F53=$BL$1,F54=$AM$1,F54=$BL$1,F55=$AM$1,F55=$BL$1,F56=$AM$1,F56=$BL$1),0,1)))</f>
        <v>1</v>
      </c>
      <c r="BQ53" s="3">
        <f>IF($A53&gt;='1125way_Regular Symbol(2wild)'!D$16,"",IF(B53=0,"",IF(OR(B53=$BQ$1,B53=$BR$1,B54=$BQ$1,B54=$BR$1,B55=$BQ$1,B55=$BR$1),0,1)))</f>
        <v>1</v>
      </c>
      <c r="BR53" s="3">
        <f>IF($A53&gt;='1125way_Regular Symbol(2wild)'!E$16,"",IF(C53=0,"",IF(OR(C53=$BQ$1,C53=$BR$1,C54=$BQ$1,C54=$BR$1,C55=$BQ$1,C55=$BR$1),0,1)))</f>
        <v>1</v>
      </c>
      <c r="BS53" s="3">
        <f>IF($A53&gt;='1125way_Regular Symbol(2wild)'!F$16,"",IF(D53=0,"",IF(OR(D53=$BQ$1,D53=$BR$1,D54=$BQ$1,D54=$BR$1,D55=$BQ$1,D55=$BR$1,D56=$BQ$1,D56=$BR$1,D57=$BQ$1,D57=$BR$1),0,1)))</f>
        <v>1</v>
      </c>
      <c r="BT53" s="3">
        <f>IF($A53&gt;='1125way_Regular Symbol(2wild)'!G$16,"",IF(E53=0,"",IF(OR(E53=$BQ$1,E53=$BR$1,E54=$BQ$1,E54=$BR$1,E55=$BQ$1,E55=$BR$1,E56=$BQ$1,E56=$BR$1,E57=$BQ$1,E57=$BR$1),0,1)))</f>
        <v>0</v>
      </c>
      <c r="BU53" s="3">
        <f>IF($A53&gt;='1125way_Regular Symbol(2wild)'!H$16,"",IF(F53=0,"",IF(OR(F53=$BQ$1,F53=$BR$1,F54=$BQ$1,F54=$BR$1,F55=$BQ$1,F55=$BR$1,F56=$BQ$1,F56=$BR$1,F57=$BQ$1,F57=$BR$1),0,1)))</f>
        <v>0</v>
      </c>
      <c r="BW53" s="3">
        <f>IF($A53&gt;='1125way_Regular Symbol(2wild)'!D$16,"",IF(B53=0,"",IF(OR(B53=$BW$1,B54=$BW$1,B55=$BW$1,B53=$BX$1,B54=$BX$1,B55=$BX$1),0,1)))</f>
        <v>0</v>
      </c>
      <c r="BX53" s="3">
        <f>IF($A53&gt;='1125way_Regular Symbol(2wild)'!E$16,"",IF(C53=0,"",IF(OR(C53=$BW$1,C54=$BW$1,C55=$BW$1,C53=$BX$1,C54=$BX$1,C55=$BX$1),0,1)))</f>
        <v>0</v>
      </c>
      <c r="BY53" s="3">
        <f>IF($A53&gt;='1125way_Regular Symbol(2wild)'!F$16,"",IF(D53=0,"",IF(OR(D53=$BW$1,D54=$BW$1,D55=$BW$1,D53=$BX$1,D54=$BX$1,D55=$BX$1,D56=$BW$1,D56=$BX$1,D57=$BW$1,D57=$BX$1),0,1)))</f>
        <v>0</v>
      </c>
      <c r="BZ53" s="3">
        <f>IF($A53&gt;='1125way_Regular Symbol(2wild)'!G$16,"",IF(E53=0,"",IF(OR(E53=$BW$1,E54=$BW$1,E55=$BW$1,E53=$BX$1,E54=$BX$1,E55=$BX$1,E56=$BW$1,E56=$BX$1,E57=$BW$1,E57=$BX$1),0,1)))</f>
        <v>1</v>
      </c>
      <c r="CA53" s="3">
        <f>IF($A53&gt;='1125way_Regular Symbol(2wild)'!H$16,"",IF(F53=0,"",IF(OR(F53=$BW$1,F54=$BW$1,F55=$BW$1,F53=$BX$1,F54=$BX$1,F55=$BX$1,F56=$BW$1,F56=$BX$1,F57=$BW$1,F57=$BX$1),0,1)))</f>
        <v>1</v>
      </c>
      <c r="CC53" s="3">
        <f>IF($A53&gt;='1125way_Regular Symbol(2wild)'!D$16,"",IF(B53=0,"",IF(OR(B53=$BW$1,B54=$BW$1,B55=$BW$1,B53=$CD$1,B54=$CD$1,B55=$CD$1),0,1)))</f>
        <v>0</v>
      </c>
      <c r="CD53" s="3">
        <f>IF($A53&gt;='1125way_Regular Symbol(2wild)'!E$16,"",IF(C53=0,"",IF(OR(C53=$BW$1,C54=$BW$1,C55=$BW$1,C53=$CD$1,C54=$CD$1,C55=$CD$1),0,1)))</f>
        <v>0</v>
      </c>
      <c r="CE53" s="3">
        <f>IF($A53&gt;='1125way_Regular Symbol(2wild)'!F$16,"",IF(D53=0,"",IF(OR(D53=$BW$1,D54=$BW$1,D55=$BW$1,D53=$CD$1,D54=$CD$1,D55=$CD$1,D56=$BW$1,D56=$CD$1,D57=$BW$1,D57=$CD$1),0,1)))</f>
        <v>1</v>
      </c>
      <c r="CF53" s="3">
        <f>IF($A53&gt;='1125way_Regular Symbol(2wild)'!G$16,"",IF(E53=0,"",IF(OR(E53=$BW$1,E54=$BW$1,E55=$BW$1,E53=$CD$1,E54=$CD$1,E55=$CD$1,E56=$BW$1,E56=$CD$1,E57=$BW$1,E57=$CD$1),0,1)))</f>
        <v>1</v>
      </c>
      <c r="CG53" s="3">
        <f>IF($A53&gt;='1125way_Regular Symbol(2wild)'!H$16,"",IF(F53=0,"",IF(OR(F53=$BW$1,F54=$BW$1,F55=$BW$1,F53=$CD$1,F54=$CD$1,F55=$CD$1,F56=$BW$1,F56=$CD$1,F57=$BW$1,F57=$CD$1),0,1)))</f>
        <v>1</v>
      </c>
      <c r="CI53" s="3">
        <f>IF($A53&gt;='1125way_Regular Symbol(2wild)'!D$16,"",IF(B53=0,"",IF(OR(B53=$BW$1,B54=$BW$1,B55=$BW$1,B53=$CJ$1,B54=$CJ$1,B55=$CJ$1),0,1)))</f>
        <v>1</v>
      </c>
      <c r="CJ53" s="3">
        <f>IF($A53&gt;='1125way_Regular Symbol(2wild)'!E$16,"",IF(C53=0,"",IF(OR(C53=$BW$1,C54=$BW$1,C55=$BW$1,C53=$CJ$1,C54=$CJ$1,C55=$CJ$1),0,1)))</f>
        <v>1</v>
      </c>
      <c r="CK53" s="3">
        <f>IF($A53&gt;='1125way_Regular Symbol(2wild)'!F$16,"",IF(D53=0,"",IF(OR(D53=$BW$1,D54=$BW$1,D55=$BW$1,D53=$CJ$1,D54=$CJ$1,D55=$CJ$1,D56=$BW$1,D56=$CJ$1,D57=$BW$1,D57=$CJ$1),0,1)))</f>
        <v>0</v>
      </c>
      <c r="CL53" s="3">
        <f>IF($A53&gt;='1125way_Regular Symbol(2wild)'!G$16,"",IF(E53=0,"",IF(OR(E53=$BW$1,E54=$BW$1,E55=$BW$1,E53=$CJ$1,E54=$CJ$1,E55=$CJ$1,E56=$BW$1,E56=$CJ$1,E57=$BW$1,E57=$CJ$1),0,1)))</f>
        <v>0</v>
      </c>
      <c r="CM53" s="3">
        <f>IF($A53&gt;='1125way_Regular Symbol(2wild)'!H$16,"",IF(F53=0,"",IF(OR(F53=$BW$1,F54=$BW$1,F55=$BW$1,F53=$CJ$1,F54=$CJ$1,F55=$CJ$1,F56=$BW$1,F56=$CJ$1,F57=$BW$1,F57=$CJ$1),0,1)))</f>
        <v>0</v>
      </c>
      <c r="CO53" s="3">
        <f>IF($A53&gt;='1125way_Regular Symbol(2wild)'!D$16,"",IF(B53=0,"",IF(OR(B53=$BW$1,B54=$BW$1,B55=$BW$1,B53=$CP$1,B54=$CP$1,B55=$CP$1),0,1)))</f>
        <v>1</v>
      </c>
      <c r="CP53" s="3">
        <f>IF($A53&gt;='1125way_Regular Symbol(2wild)'!E$16,"",IF(C53=0,"",IF(OR(C53=$BW$1,C54=$BW$1,C55=$BW$1,C53=$CP$1,C54=$CP$1,C55=$CP$1),0,1)))</f>
        <v>1</v>
      </c>
      <c r="CQ53" s="3">
        <f>IF($A53&gt;='1125way_Regular Symbol(2wild)'!F$16,"",IF(D53=0,"",IF(OR(D53=$BW$1,D54=$BW$1,D55=$BW$1,D53=$CP$1,D54=$CP$1,D55=$CP$1,D56=$BW$1,D56=$CP$1,D57=$BW$1,D57=$CP$1),0,1)))</f>
        <v>1</v>
      </c>
      <c r="CR53" s="3">
        <f>IF($A53&gt;='1125way_Regular Symbol(2wild)'!G$16,"",IF(E53=0,"",IF(OR(E53=$BW$1,E54=$BW$1,E55=$BW$1,E53=$CP$1,E54=$CP$1,E55=$CP$1,E56=$BW$1,E56=$CP$1,E57=$BW$1,E57=$CP$1),0,1)))</f>
        <v>1</v>
      </c>
      <c r="CS53" s="3">
        <f>IF($A53&gt;='1125way_Regular Symbol(2wild)'!H$16,"",IF(F53=0,"",IF(OR(F53=$BW$1,F54=$BW$1,F55=$BW$1,F53=$CP$1,F54=$CP$1,F55=$CP$1,F56=$BW$1,F56=$CP$1,F57=$BW$1,F57=$CP$1),0,1)))</f>
        <v>1</v>
      </c>
      <c r="CU53" s="3">
        <f>IF($A53&gt;='1125way_Regular Symbol(2wild)'!D$16,"",IF(B53=0,"",IF(OR(B53=$BW$1,B54=$BW$1,B55=$BW$1,B53=$CV$1,B54=$CV$1,B55=$CV$1),0,1)))</f>
        <v>1</v>
      </c>
      <c r="CV53" s="3">
        <f>IF($A53&gt;='1125way_Regular Symbol(2wild)'!E$16,"",IF(C53=0,"",IF(OR(C53=$BW$1,C54=$BW$1,C55=$BW$1,C53=$CV$1,C54=$CV$1,C55=$CV$1),0,1)))</f>
        <v>1</v>
      </c>
      <c r="CW53" s="3">
        <f>IF($A53&gt;='1125way_Regular Symbol(2wild)'!F$16,"",IF(D53=0,"",IF(OR(D53=$BW$1,D54=$BW$1,D55=$BW$1,D53=$CV$1,D54=$CV$1,D55=$CV$1,D56=$BW$1,D56=$CV$1,D57=$BW$1,D57=$CV$1),0,1)))</f>
        <v>1</v>
      </c>
      <c r="CX53" s="3">
        <f>IF($A53&gt;='1125way_Regular Symbol(2wild)'!G$16,"",IF(E53=0,"",IF(OR(E53=$BW$1,E54=$BW$1,E55=$BW$1,E53=$CV$1,E54=$CV$1,E55=$CV$1,E56=$BW$1,E56=$CV$1,E57=$BW$1,E57=$CV$1),0,1)))</f>
        <v>1</v>
      </c>
      <c r="CY53" s="3">
        <f>IF($A53&gt;='1125way_Regular Symbol(2wild)'!H$16,"",IF(F53=0,"",IF(OR(F53=$BW$1,F54=$BW$1,F55=$BW$1,F53=$CV$1,F54=$CV$1,F55=$CV$1,F56=$BW$1,F56=$CV$1,F57=$BW$1,F57=$CV$1),0,1)))</f>
        <v>1</v>
      </c>
    </row>
    <row r="54" spans="1:103">
      <c r="A54" s="337">
        <f>IF('243way_Regular Symbol'!L53="","",'243way_Regular Symbol'!L53)</f>
        <v>50</v>
      </c>
      <c r="B54" s="191" t="str">
        <f>IF('576way_Regular Symbol(2wild)'!Q53="",
IF($A54-'576way_Regular Symbol(2wild)'!D$16&gt;='1125way_RegularＸ_W()'!B$2-1,"",VLOOKUP($A54-'243way_Regular Symbol'!D$16,'576way_Regular Symbol(2wild)'!$P$3:$U$99,'1125way_RegularＸ_W()'!B$3+1,FALSE)),
'576way_Regular Symbol(2wild)'!Q53)</f>
        <v>K</v>
      </c>
      <c r="C54" s="191" t="str">
        <f>IF('576way_Regular Symbol(2wild)'!R53="",
IF($A54-'576way_Regular Symbol(2wild)'!E$16&gt;='1125way_RegularＸ_W()'!C$2-1,"",VLOOKUP($A54-'243way_Regular Symbol'!E$16,'576way_Regular Symbol(2wild)'!$P$3:$U$99,'1125way_RegularＸ_W()'!C$3+1,FALSE)),
'576way_Regular Symbol(2wild)'!R53)</f>
        <v>K</v>
      </c>
      <c r="D54" s="191" t="str">
        <f>IF('576way_Regular Symbol(2wild)'!S53="",
IF($A54-'576way_Regular Symbol(2wild)'!F$16&gt;='1125way_RegularＸ_W()'!D$2-1,"",VLOOKUP($A54-'243way_Regular Symbol'!F$16,'576way_Regular Symbol(2wild)'!$P$3:$U$99,'1125way_RegularＸ_W()'!D$3+1,FALSE)),
'576way_Regular Symbol(2wild)'!S53)</f>
        <v>M5</v>
      </c>
      <c r="E54" s="191" t="str">
        <f>IF('576way_Regular Symbol(2wild)'!T53="",
IF($A54-'576way_Regular Symbol(2wild)'!G$16&gt;='1125way_RegularＸ_W()'!E$2-1,"",VLOOKUP($A54-'243way_Regular Symbol'!G$16,'576way_Regular Symbol(2wild)'!$P$3:$U$99,'1125way_RegularＸ_W()'!E$3+1,FALSE)),
'576way_Regular Symbol(2wild)'!T53)</f>
        <v>M2</v>
      </c>
      <c r="F54" s="191" t="str">
        <f>IF('576way_Regular Symbol(2wild)'!U53="",
IF($A54-'576way_Regular Symbol(2wild)'!H$16&gt;='1125way_RegularＸ_W()'!F$2-1,"",VLOOKUP($A54-'243way_Regular Symbol'!H$16,'576way_Regular Symbol(2wild)'!$P$3:$U$99,'1125way_RegularＸ_W()'!F$3+1,FALSE)),
'576way_Regular Symbol(2wild)'!U53)</f>
        <v>J</v>
      </c>
      <c r="N54" s="363">
        <f t="shared" si="18"/>
        <v>50</v>
      </c>
      <c r="O54" s="344">
        <f>IF($A54&gt;='1125way_Regular Symbol(2wild)'!D$16,"",IF(B54="","",IF(OR(B54=$O$1,B54=$P$1,B55=$O$1,B55=$P$1,B56=$O$1,B56=$P$1),0,1)))</f>
        <v>1</v>
      </c>
      <c r="P54" s="344">
        <f>IF($A54&gt;='1125way_Regular Symbol(2wild)'!E$16,"",IF(C54="","",IF(OR(C54=$O$1,C54=$P$1,C55=$O$1,C55=$P$1,C56=$O$1,C56=$P$1),0,1)))</f>
        <v>1</v>
      </c>
      <c r="Q54" s="344">
        <f>IF($A54&gt;='1125way_Regular Symbol(2wild)'!F$16,"",IF(D54="","",IF(OR(D54=$O$1,D54=$P$1,D55=$O$1,D55=$P$1,D56=$O$1,D56=$P$1,D57=$O$1,D57=$P$1,D58=$O$1,D58=$P$1),0,1)))</f>
        <v>1</v>
      </c>
      <c r="R54" s="344">
        <f>IF($A54&gt;='1125way_Regular Symbol(2wild)'!G$16,"",IF(E54="","",IF(OR(E54=$O$1,E54=$P$1,E55=$O$1,E55=$P$1,E56=$O$1,E56=$P$1,E57=$O$1,E57=$P$1,E58=$O$1,E58=$P$1),0,1)))</f>
        <v>1</v>
      </c>
      <c r="S54" s="344">
        <f>IF($A54&gt;='1125way_Regular Symbol(2wild)'!H$16,"",IF(F54="","",IF(OR(F54=$O$1,F54=$P$1,F55=$O$1,F55=$P$1,F56=$O$1,F56=$P$1,F57=$O$1,F57=$P$1,F58=$O$1,F58=$P$1),0,1)))</f>
        <v>1</v>
      </c>
      <c r="U54" s="344">
        <f>IF($A54&gt;='1125way_Regular Symbol(2wild)'!D$16,"",IF(B54=0,"",IF(OR(B54=$U$1,B54=$V$1,B55=$U$1,B55=$V$1,B56=$U$1,B56=$V$1),0,1)))</f>
        <v>1</v>
      </c>
      <c r="V54" s="344">
        <f>IF($A54&gt;='1125way_Regular Symbol(2wild)'!E$16,"",IF(C54=0,"",IF(OR(C54=$U$1,C54=$V$1,C55=$U$1,C55=$V$1,C56=$U$1,C56=$V$1),0,1)))</f>
        <v>1</v>
      </c>
      <c r="W54" s="3">
        <f>IF($A54&gt;='1125way_Regular Symbol(2wild)'!F$16,"",IF(D54=0,"",IF(OR(D54=$U$1,D54=$V$1,D55=$U$1,D55=$V$1,D56=$U$1,D56=$V$1,D57=$U$1,D57=$V$1,D58=$U$1,D58=$V$1),0,1)))</f>
        <v>0</v>
      </c>
      <c r="X54" s="3">
        <f>IF($A54&gt;='1125way_Regular Symbol(2wild)'!G$16,"",IF(E54=0,"",IF(OR(E54=$U$1,E54=$V$1,E55=$U$1,E55=$V$1,E56=$U$1,E56=$V$1,E57=$U$1,E57=$V$1,E58=$U$1,E58=$V$1),0,1)))</f>
        <v>0</v>
      </c>
      <c r="Y54" s="3">
        <f>IF($A54&gt;='1125way_Regular Symbol(2wild)'!H$16,"",IF(F54=0,"",IF(OR(F54=$U$1,F54=$V$1,F55=$U$1,F55=$V$1,F56=$U$1,F56=$V$1,F57=$U$1,F57=$V$1,F58=$U$1,F58=$V$1),0,1)))</f>
        <v>1</v>
      </c>
      <c r="AA54" s="344">
        <f>IF($A54&gt;='1125way_Regular Symbol(2wild)'!D$16,"",IF(B54=0,"",IF(OR(B54=$AA$1,B54=$AB$1,B55=$AA$1,B55=$AB$1,B56=$AA$1,,B56=$AB$1),0,1)))</f>
        <v>1</v>
      </c>
      <c r="AB54" s="344">
        <f>IF($A54&gt;='1125way_Regular Symbol(2wild)'!E$16,"",IF(C54=0,"",IF(OR(C54=$AA$1,C54=$AB$1,C55=$AA$1,C55=$AB$1,C56=$AA$1,,C56=$AB$1),0,1)))</f>
        <v>0</v>
      </c>
      <c r="AC54" s="3">
        <f>IF($A54&gt;='1125way_Regular Symbol(2wild)'!F$16,"",IF(D54=0,"",IF(OR(D54=$AA$1,D54=$AB$1,D55=$AA$1,D55=$AB$1,D56=$AA$1,D56=$AB$1,D57=$AA$1,D57=$AB$1,D58=$AA$1,D58=$AB$1),0,1)))</f>
        <v>1</v>
      </c>
      <c r="AD54" s="3">
        <f>IF($A54&gt;='1125way_Regular Symbol(2wild)'!G$16,"",IF(E54=0,"",IF(OR(E54=$AA$1,E54=$AB$1,E55=$AA$1,E55=$AB$1,E56=$AA$1,E56=$AB$1,E57=$AA$1,E57=$AB$1,E58=$AA$1,E58=$AB$1),0,1)))</f>
        <v>1</v>
      </c>
      <c r="AE54" s="3">
        <f>IF($A54&gt;='1125way_Regular Symbol(2wild)'!H$16,"",IF(F54=0,"",IF(OR(F54=$AA$1,F54=$AB$1,F55=$AA$1,F55=$AB$1,F56=$AA$1,F56=$AB$1,F57=$AA$1,F57=$AB$1,F58=$AA$1,F58=$AB$1),0,1)))</f>
        <v>1</v>
      </c>
      <c r="AG54" s="344">
        <f>IF($A54&gt;='1125way_Regular Symbol(2wild)'!D$16,"",IF(B54=0,"",IF(OR(B54=$AG$1,B54=$AH$1,B55=$AG$1,B55=$AH$1,B56=$AG$1,B56=$AH$1),0,1)))</f>
        <v>0</v>
      </c>
      <c r="AH54" s="344">
        <f>IF($A54&gt;='1125way_Regular Symbol(2wild)'!E$16,"",IF(C54=0,"",IF(OR(C54=$AG$1,C54=$AH$1,C55=$AG$1,C55=$AH$1,C56=$AG$1,C56=$AH$1),0,1)))</f>
        <v>1</v>
      </c>
      <c r="AI54" s="3">
        <f>IF($A54&gt;='1125way_Regular Symbol(2wild)'!F$16,"",IF(D54=0,"",IF(OR(D54=$AG$1,D54=$AH$1,D55=$AG$1,D55=$AH$1,D56=$AG$1,D56=$AH$1,D57=$AG$1,D57=$AH$1,D58=$AG$1,D58=$AH$1),0,1)))</f>
        <v>1</v>
      </c>
      <c r="AJ54" s="3">
        <f>IF($A54&gt;='1125way_Regular Symbol(2wild)'!G$16,"",IF(E54=0,"",IF(OR(E54=$AG$1,E54=$AH$1,E55=$AG$1,E55=$AH$1,E56=$AG$1,E56=$AH$1,E57=$AG$1,E57=$AH$1,E58=$AG$1,E58=$AH$1),0,1)))</f>
        <v>1</v>
      </c>
      <c r="AK54" s="3">
        <f>IF($A54&gt;='1125way_Regular Symbol(2wild)'!H$16,"",IF(F54=0,"",IF(OR(F54=$AG$1,F54=$AH$1,F55=$AG$1,F55=$AH$1,F56=$AG$1,F56=$AH$1,F57=$AG$1,F57=$AH$1,F58=$AG$1,F58=$AH$1),0,1)))</f>
        <v>0</v>
      </c>
      <c r="AM54" s="344">
        <f>IF($A54&gt;='1125way_Regular Symbol(2wild)'!D$16,"",IF(B54=0,"",IF(OR(B54=$AM$1,B54=$AN$1,B55=$AM$1,B55=$AN$1,B56=$AM$1,B56=$AN$1),0,1)))</f>
        <v>1</v>
      </c>
      <c r="AN54" s="344">
        <f>IF($A54&gt;='1125way_Regular Symbol(2wild)'!E$16,"",IF(C54=0,"",IF(OR(C54=$AM$1,C54=$AN$1,C55=$AM$1,C55=$AN$1,C56=$AM$1,C56=$AN$1),0,1)))</f>
        <v>1</v>
      </c>
      <c r="AO54" s="3">
        <f>IF($A54&gt;='1125way_Regular Symbol(2wild)'!F$16,"",IF(D54=0,"",IF(OR(D54=$AM$1,D54=$AN$1,D55=$AM$1,D55=$AN$1,D56=$AM$1,D56=$AN$1,D57=$AM$1,D57=$AN$1,D58=$AM$1,D58=$AN$1),0,1)))</f>
        <v>0</v>
      </c>
      <c r="AP54" s="3">
        <f>IF($A54&gt;='1125way_Regular Symbol(2wild)'!G$16,"",IF(E54=0,"",IF(OR(E54=$AM$1,E54=$AN$1,E55=$AM$1,E55=$AN$1,E56=$AM$1,E56=$AN$1,E57=$AM$1,E57=$AN$1,E58=$AM$1,E58=$AN$1),0,1)))</f>
        <v>1</v>
      </c>
      <c r="AQ54" s="3">
        <f>IF($A54&gt;='1125way_Regular Symbol(2wild)'!H$16,"",IF(F54=0,"",IF(OR(F54=$AM$1,F54=$AN$1,F55=$AM$1,F55=$AN$1,F56=$AM$1,F56=$AN$1,F57=$AM$1,F57=$AN$1,F58=$AM$1,F58=$AN$1),0,1)))</f>
        <v>1</v>
      </c>
      <c r="AS54" s="344">
        <f>IF($A54&gt;='1125way_Regular Symbol(2wild)'!D$16,"",IF(B54=0,"",IF(OR(B54=$AM$1,B54=$AT$1,B55=$AM$1,B55=$AT$1,B56=$AM$1,B56=$AT$1),0,1)))</f>
        <v>1</v>
      </c>
      <c r="AT54" s="344">
        <f>IF($A54&gt;='1125way_Regular Symbol(2wild)'!E$16,"",IF(C54=0,"",IF(OR(C54=$AM$1,C54=$AT$1,C55=$AM$1,C55=$AT$1,C56=$AM$1,C56=$AT$1),0,1)))</f>
        <v>1</v>
      </c>
      <c r="AU54" s="3">
        <f>IF($A54&gt;='1125way_Regular Symbol(2wild)'!F$16,"",IF(D54=0,"",IF(OR(D54=$AM$1,D54=$AT$1,D55=$AM$1,D55=$AT$1,D56=$AM$1,D56=$AT$1,D57=$AM$1,D57=$AT$1,D58=$AM$1,D58=$AT$1),0,1)))</f>
        <v>1</v>
      </c>
      <c r="AV54" s="3">
        <f>IF($A54&gt;='1125way_Regular Symbol(2wild)'!G$16,"",IF(E54=0,"",IF(OR(E54=$AM$1,E54=$AT$1,E55=$AM$1,E55=$AT$1,E56=$AM$1,E56=$AT$1,E57=$AM$1,E57=$AT$1,E58=$AM$1,E58=$AT$1),0,1)))</f>
        <v>1</v>
      </c>
      <c r="AW54" s="3">
        <f>IF($A54&gt;='1125way_Regular Symbol(2wild)'!H$16,"",IF(F54=0,"",IF(OR(F54=$AM$1,F54=$AT$1,F55=$AM$1,F55=$AT$1,F56=$AM$1,F56=$AT$1,F57=$AM$1,F57=$AT$1,F58=$AM$1,F58=$AT$1),0,1)))</f>
        <v>1</v>
      </c>
      <c r="AY54" s="344">
        <f>IF($A54&gt;='1125way_Regular Symbol(2wild)'!D$16,"",IF(B54=0,"",IF(OR(B54=$AM$1,B54=$AZ$1,B55=$AM$1,B55=$AZ$1,B56=$AM$1,B56=$AZ$1),0,1)))</f>
        <v>1</v>
      </c>
      <c r="AZ54" s="344">
        <f>IF($A54&gt;='1125way_Regular Symbol(2wild)'!E$16,"",IF(C54=0,"",IF(OR(C54=$AM$1,C54=$AZ$1,C55=$AM$1,C55=$AZ$1,C56=$AM$1,C56=$AZ$1),0,1)))</f>
        <v>1</v>
      </c>
      <c r="BA54" s="3">
        <f>IF($A54&gt;='1125way_Regular Symbol(2wild)'!F$16,"",IF(D54=0,"",IF(OR(D54=$AM$1,D54=$AZ$1,D55=$AM$1,D55=$AZ$1,D56=$AM$1,D56=$AZ$1,D57=$AM$1,D57=$AZ$1,D58=$AM$1,D58=$AZ$1),0,1)))</f>
        <v>1</v>
      </c>
      <c r="BB54" s="3">
        <f>IF($A54&gt;='1125way_Regular Symbol(2wild)'!G$16,"",IF(E54=0,"",IF(OR(E54=$AM$1,E54=$AZ$1,E55=$AM$1,E55=$AZ$1,E56=$AM$1,E56=$AZ$1,E57=$AM$1,E57=$AZ$1,E58=$AM$1,E58=$AZ$1),0,1)))</f>
        <v>0</v>
      </c>
      <c r="BC54" s="3">
        <f>IF($A54&gt;='1125way_Regular Symbol(2wild)'!H$16,"",IF(F54=0,"",IF(OR(F54=$AM$1,F54=$AZ$1,F55=$AM$1,F55=$AZ$1,F56=$AM$1,F56=$AZ$1,F57=$AM$1,F57=$AZ$1,F58=$AM$1,F58=$AZ$1),0,1)))</f>
        <v>0</v>
      </c>
      <c r="BE54" s="344">
        <f>IF($A54&gt;='576way_Regular Symbol(2wild)'!D$16,"",IF(B54=0,"",IF(OR(B54=$AM$1,B54=$BF$1,B55=$AM$1,B55=$BF$1,B56=$AM$1,B56=$BF$1),0,1)))</f>
        <v>1</v>
      </c>
      <c r="BF54" s="344">
        <f>IF($A54&gt;='576way_Regular Symbol(2wild)'!E$16,"",IF(C54=0,"",IF(OR(C54=$AM$1,C54=$BF$1,C55=$AM$1,C55=$BF$1,C56=$AM$1,C56=$BF$1),0,1)))</f>
        <v>1</v>
      </c>
      <c r="BG54" s="3">
        <f>IF($A54&gt;='576way_Regular Symbol(2wild)'!F$16,"",IF(D54=0,"",IF(OR(D54=$AM$1,D54=$BF$1,D55=$AM$1,D55=$BF$1,D56=$AM$1,D56=$BF$1,D57=$AM$1,D57=$BF$1,D58=$AM$1,D58=$BF$1),0,1)))</f>
        <v>1</v>
      </c>
      <c r="BH54" s="3">
        <f>IF($A54&gt;='576way_Regular Symbol(2wild)'!G$16,"",IF(E54=0,"",IF(OR(E54=$AM$1,E54=$BF$1,E55=$AM$1,E55=$BF$1,E56=$AM$1,E56=$BF$1,E57=$AM$1,E57=$BF$1,E58=$AM$1,E58=$BF$1),0,1)))</f>
        <v>1</v>
      </c>
      <c r="BI54" s="3">
        <f>IF($A54&gt;='576way_Regular Symbol(2wild)'!H$16,"",IF(F54=0,"",IF(OR(F54=$AM$1,F54=$BF$1,F55=$AM$1,F55=$BF$1,F56=$AM$1,F56=$BF$1,F57=$AM$1,F57=$BF$1,F58=$AM$1,F58=$BF$1),0,1)))</f>
        <v>1</v>
      </c>
      <c r="BK54" s="344">
        <f>IF($A54&gt;='576way_Regular Symbol(2wild)'!D$16,"",IF(B54=0,"",IF(OR(B54=$AM$1,B54=$BL$1,B55=$AM$1,B55=$BL$1,B56=$AM$1,B56=$BL$1),0,1)))</f>
        <v>1</v>
      </c>
      <c r="BL54" s="344">
        <f>IF($A54&gt;='576way_Regular Symbol(2wild)'!E$16,"",IF(C54=0,"",IF(OR(C54=$AM$1,C54=$BL$1,C55=$AM$1,C55=$BL$1,C56=$AM$1,C56=$BL$1),0,1)))</f>
        <v>1</v>
      </c>
      <c r="BM54" s="3">
        <f>IF($A54&gt;='576way_Regular Symbol(2wild)'!F$16,"",IF(D54=0,"",IF(OR(D54=$AM$1,D54=$BL$1,D55=$AM$1,D55=$BL$1,D56=$AM$1,D56=$BL$1,D57=$AM$1,D57=$BL$1),0,1)))</f>
        <v>1</v>
      </c>
      <c r="BN54" s="3">
        <f>IF($A54&gt;='576way_Regular Symbol(2wild)'!G$16,"",IF(E54=0,"",IF(OR(E54=$AM$1,E54=$BL$1,E55=$AM$1,E55=$BL$1,E56=$AM$1,E56=$BL$1,E57=$AM$1,E57=$BL$1),0,1)))</f>
        <v>1</v>
      </c>
      <c r="BO54" s="3">
        <f>IF($A54&gt;='576way_Regular Symbol(2wild)'!H$16,"",IF(F54=0,"",IF(OR(F54=$AM$1,F54=$BL$1,F55=$AM$1,F55=$BL$1,F56=$AM$1,F56=$BL$1,F57=$AM$1,F57=$BL$1),0,1)))</f>
        <v>1</v>
      </c>
      <c r="BQ54" s="3">
        <f>IF($A54&gt;='1125way_Regular Symbol(2wild)'!D$16,"",IF(B54=0,"",IF(OR(B54=$BQ$1,B54=$BR$1,B55=$BQ$1,B55=$BR$1,B56=$BQ$1,B56=$BR$1),0,1)))</f>
        <v>1</v>
      </c>
      <c r="BR54" s="3">
        <f>IF($A54&gt;='1125way_Regular Symbol(2wild)'!E$16,"",IF(C54=0,"",IF(OR(C54=$BQ$1,C54=$BR$1,C55=$BQ$1,C55=$BR$1,C56=$BQ$1,C56=$BR$1),0,1)))</f>
        <v>1</v>
      </c>
      <c r="BS54" s="3">
        <f>IF($A54&gt;='1125way_Regular Symbol(2wild)'!F$16,"",IF(D54=0,"",IF(OR(D54=$BQ$1,D54=$BR$1,D55=$BQ$1,D55=$BR$1,D56=$BQ$1,D56=$BR$1,D57=$BQ$1,D57=$BR$1,D58=$BQ$1,D58=$BR$1),0,1)))</f>
        <v>1</v>
      </c>
      <c r="BT54" s="3">
        <f>IF($A54&gt;='1125way_Regular Symbol(2wild)'!G$16,"",IF(E54=0,"",IF(OR(E54=$BQ$1,E54=$BR$1,E55=$BQ$1,E55=$BR$1,E56=$BQ$1,E56=$BR$1,E57=$BQ$1,E57=$BR$1,E58=$BQ$1,E58=$BR$1),0,1)))</f>
        <v>0</v>
      </c>
      <c r="BU54" s="3">
        <f>IF($A54&gt;='1125way_Regular Symbol(2wild)'!H$16,"",IF(F54=0,"",IF(OR(F54=$BQ$1,F54=$BR$1,F55=$BQ$1,F55=$BR$1,F56=$BQ$1,F56=$BR$1,F57=$BQ$1,F57=$BR$1,F58=$BQ$1,F58=$BR$1),0,1)))</f>
        <v>0</v>
      </c>
      <c r="BW54" s="3">
        <f>IF($A54&gt;='1125way_Regular Symbol(2wild)'!D$16,"",IF(B54=0,"",IF(OR(B54=$BW$1,B55=$BW$1,B56=$BW$1,B54=$BX$1,B55=$BX$1,B56=$BX$1),0,1)))</f>
        <v>0</v>
      </c>
      <c r="BX54" s="3">
        <f>IF($A54&gt;='1125way_Regular Symbol(2wild)'!E$16,"",IF(C54=0,"",IF(OR(C54=$BW$1,C55=$BW$1,C56=$BW$1,C54=$BX$1,C55=$BX$1,C56=$BX$1),0,1)))</f>
        <v>0</v>
      </c>
      <c r="BY54" s="3">
        <f>IF($A54&gt;='1125way_Regular Symbol(2wild)'!F$16,"",IF(D54=0,"",IF(OR(D54=$BW$1,D55=$BW$1,D56=$BW$1,D54=$BX$1,D55=$BX$1,D56=$BX$1,D57=$BW$1,D57=$BX$1,D58=$BW$1,D58=$BX$1),0,1)))</f>
        <v>0</v>
      </c>
      <c r="BZ54" s="3">
        <f>IF($A54&gt;='1125way_Regular Symbol(2wild)'!G$16,"",IF(E54=0,"",IF(OR(E54=$BW$1,E55=$BW$1,E56=$BW$1,E54=$BX$1,E55=$BX$1,E56=$BX$1,E57=$BW$1,E57=$BX$1,E58=$BW$1,E58=$BX$1),0,1)))</f>
        <v>1</v>
      </c>
      <c r="CA54" s="3">
        <f>IF($A54&gt;='1125way_Regular Symbol(2wild)'!H$16,"",IF(F54=0,"",IF(OR(F54=$BW$1,F55=$BW$1,F56=$BW$1,F54=$BX$1,F55=$BX$1,F56=$BX$1,F57=$BW$1,F57=$BX$1,F58=$BW$1,F58=$BX$1),0,1)))</f>
        <v>1</v>
      </c>
      <c r="CC54" s="3">
        <f>IF($A54&gt;='1125way_Regular Symbol(2wild)'!D$16,"",IF(B54=0,"",IF(OR(B54=$BW$1,B55=$BW$1,B56=$BW$1,B54=$CD$1,B55=$CD$1,B56=$CD$1),0,1)))</f>
        <v>1</v>
      </c>
      <c r="CD54" s="3">
        <f>IF($A54&gt;='1125way_Regular Symbol(2wild)'!E$16,"",IF(C54=0,"",IF(OR(C54=$BW$1,C55=$BW$1,C56=$BW$1,C54=$CD$1,C55=$CD$1,C56=$CD$1),0,1)))</f>
        <v>1</v>
      </c>
      <c r="CE54" s="3">
        <f>IF($A54&gt;='1125way_Regular Symbol(2wild)'!F$16,"",IF(D54=0,"",IF(OR(D54=$BW$1,D55=$BW$1,D56=$BW$1,D54=$CD$1,D55=$CD$1,D56=$CD$1,D57=$BW$1,D57=$CD$1,D58=$BW$1,D58=$CD$1),0,1)))</f>
        <v>1</v>
      </c>
      <c r="CF54" s="3">
        <f>IF($A54&gt;='1125way_Regular Symbol(2wild)'!G$16,"",IF(E54=0,"",IF(OR(E54=$BW$1,E55=$BW$1,E56=$BW$1,E54=$CD$1,E55=$CD$1,E56=$CD$1,E57=$BW$1,E57=$CD$1,E58=$BW$1,E58=$CD$1),0,1)))</f>
        <v>1</v>
      </c>
      <c r="CG54" s="3">
        <f>IF($A54&gt;='1125way_Regular Symbol(2wild)'!H$16,"",IF(F54=0,"",IF(OR(F54=$BW$1,F55=$BW$1,F56=$BW$1,F54=$CD$1,F55=$CD$1,F56=$CD$1,F57=$BW$1,F57=$CD$1,F58=$BW$1,F58=$CD$1),0,1)))</f>
        <v>1</v>
      </c>
      <c r="CI54" s="3">
        <f>IF($A54&gt;='1125way_Regular Symbol(2wild)'!D$16,"",IF(B54=0,"",IF(OR(B54=$BW$1,B55=$BW$1,B56=$BW$1,B54=$CJ$1,B55=$CJ$1,B56=$CJ$1),0,1)))</f>
        <v>1</v>
      </c>
      <c r="CJ54" s="3">
        <f>IF($A54&gt;='1125way_Regular Symbol(2wild)'!E$16,"",IF(C54=0,"",IF(OR(C54=$BW$1,C55=$BW$1,C56=$BW$1,C54=$CJ$1,C55=$CJ$1,C56=$CJ$1),0,1)))</f>
        <v>0</v>
      </c>
      <c r="CK54" s="3">
        <f>IF($A54&gt;='1125way_Regular Symbol(2wild)'!F$16,"",IF(D54=0,"",IF(OR(D54=$BW$1,D55=$BW$1,D56=$BW$1,D54=$CJ$1,D55=$CJ$1,D56=$CJ$1,D57=$BW$1,D57=$CJ$1,D58=$BW$1,D58=$CJ$1),0,1)))</f>
        <v>0</v>
      </c>
      <c r="CL54" s="3">
        <f>IF($A54&gt;='1125way_Regular Symbol(2wild)'!G$16,"",IF(E54=0,"",IF(OR(E54=$BW$1,E55=$BW$1,E56=$BW$1,E54=$CJ$1,E55=$CJ$1,E56=$CJ$1,E57=$BW$1,E57=$CJ$1,E58=$BW$1,E58=$CJ$1),0,1)))</f>
        <v>0</v>
      </c>
      <c r="CM54" s="3">
        <f>IF($A54&gt;='1125way_Regular Symbol(2wild)'!H$16,"",IF(F54=0,"",IF(OR(F54=$BW$1,F55=$BW$1,F56=$BW$1,F54=$CJ$1,F55=$CJ$1,F56=$CJ$1,F57=$BW$1,F57=$CJ$1,F58=$BW$1,F58=$CJ$1),0,1)))</f>
        <v>0</v>
      </c>
      <c r="CO54" s="3">
        <f>IF($A54&gt;='1125way_Regular Symbol(2wild)'!D$16,"",IF(B54=0,"",IF(OR(B54=$BW$1,B55=$BW$1,B56=$BW$1,B54=$CP$1,B55=$CP$1,B56=$CP$1),0,1)))</f>
        <v>1</v>
      </c>
      <c r="CP54" s="3">
        <f>IF($A54&gt;='1125way_Regular Symbol(2wild)'!E$16,"",IF(C54=0,"",IF(OR(C54=$BW$1,C55=$BW$1,C56=$BW$1,C54=$CP$1,C55=$CP$1,C56=$CP$1),0,1)))</f>
        <v>1</v>
      </c>
      <c r="CQ54" s="3">
        <f>IF($A54&gt;='1125way_Regular Symbol(2wild)'!F$16,"",IF(D54=0,"",IF(OR(D54=$BW$1,D55=$BW$1,D56=$BW$1,D54=$CP$1,D55=$CP$1,D56=$CP$1,D57=$BW$1,D57=$CP$1,D58=$BW$1,D58=$CP$1),0,1)))</f>
        <v>1</v>
      </c>
      <c r="CR54" s="3">
        <f>IF($A54&gt;='1125way_Regular Symbol(2wild)'!G$16,"",IF(E54=0,"",IF(OR(E54=$BW$1,E55=$BW$1,E56=$BW$1,E54=$CP$1,E55=$CP$1,E56=$CP$1,E57=$BW$1,E57=$CP$1,E58=$BW$1,E58=$CP$1),0,1)))</f>
        <v>1</v>
      </c>
      <c r="CS54" s="3">
        <f>IF($A54&gt;='1125way_Regular Symbol(2wild)'!H$16,"",IF(F54=0,"",IF(OR(F54=$BW$1,F55=$BW$1,F56=$BW$1,F54=$CP$1,F55=$CP$1,F56=$CP$1,F57=$BW$1,F57=$CP$1,F58=$BW$1,F58=$CP$1),0,1)))</f>
        <v>1</v>
      </c>
      <c r="CU54" s="3">
        <f>IF($A54&gt;='1125way_Regular Symbol(2wild)'!D$16,"",IF(B54=0,"",IF(OR(B54=$BW$1,B55=$BW$1,B56=$BW$1,B54=$CV$1,B55=$CV$1,B56=$CV$1),0,1)))</f>
        <v>1</v>
      </c>
      <c r="CV54" s="3">
        <f>IF($A54&gt;='1125way_Regular Symbol(2wild)'!E$16,"",IF(C54=0,"",IF(OR(C54=$BW$1,C55=$BW$1,C56=$BW$1,C54=$CV$1,C55=$CV$1,C56=$CV$1),0,1)))</f>
        <v>1</v>
      </c>
      <c r="CW54" s="3">
        <f>IF($A54&gt;='1125way_Regular Symbol(2wild)'!F$16,"",IF(D54=0,"",IF(OR(D54=$BW$1,D55=$BW$1,D56=$BW$1,D54=$CV$1,D55=$CV$1,D56=$CV$1,D57=$BW$1,D57=$CV$1,D58=$BW$1,D58=$CV$1),0,1)))</f>
        <v>1</v>
      </c>
      <c r="CX54" s="3">
        <f>IF($A54&gt;='1125way_Regular Symbol(2wild)'!G$16,"",IF(E54=0,"",IF(OR(E54=$BW$1,E55=$BW$1,E56=$BW$1,E54=$CV$1,E55=$CV$1,E56=$CV$1,E57=$BW$1,E57=$CV$1,E58=$BW$1,E58=$CV$1),0,1)))</f>
        <v>1</v>
      </c>
      <c r="CY54" s="3">
        <f>IF($A54&gt;='1125way_Regular Symbol(2wild)'!H$16,"",IF(F54=0,"",IF(OR(F54=$BW$1,F55=$BW$1,F56=$BW$1,F54=$CV$1,F55=$CV$1,F56=$CV$1,F57=$BW$1,F57=$CV$1,F58=$BW$1,F58=$CV$1),0,1)))</f>
        <v>1</v>
      </c>
    </row>
    <row r="55" spans="1:103">
      <c r="A55" s="337">
        <f>IF('243way_Regular Symbol'!L54="","",'243way_Regular Symbol'!L54)</f>
        <v>51</v>
      </c>
      <c r="B55" s="191" t="str">
        <f>IF('576way_Regular Symbol(2wild)'!Q54="",
IF($A55-'576way_Regular Symbol(2wild)'!D$16&gt;='1125way_RegularＸ_W()'!B$2-1,"",VLOOKUP($A55-'243way_Regular Symbol'!D$16,'576way_Regular Symbol(2wild)'!$P$3:$U$99,'1125way_RegularＸ_W()'!B$3+1,FALSE)),
'576way_Regular Symbol(2wild)'!Q54)</f>
        <v>M4</v>
      </c>
      <c r="C55" s="191" t="str">
        <f>IF('576way_Regular Symbol(2wild)'!R54="",
IF($A55-'576way_Regular Symbol(2wild)'!E$16&gt;='1125way_RegularＸ_W()'!C$2-1,"",VLOOKUP($A55-'243way_Regular Symbol'!E$16,'576way_Regular Symbol(2wild)'!$P$3:$U$99,'1125way_RegularＸ_W()'!C$3+1,FALSE)),
'576way_Regular Symbol(2wild)'!R54)</f>
        <v>M3</v>
      </c>
      <c r="D55" s="191" t="str">
        <f>IF('576way_Regular Symbol(2wild)'!S54="",
IF($A55-'576way_Regular Symbol(2wild)'!F$16&gt;='1125way_RegularＸ_W()'!D$2-1,"",VLOOKUP($A55-'243way_Regular Symbol'!F$16,'576way_Regular Symbol(2wild)'!$P$3:$U$99,'1125way_RegularＸ_W()'!D$3+1,FALSE)),
'576way_Regular Symbol(2wild)'!S54)</f>
        <v>J</v>
      </c>
      <c r="E55" s="191" t="str">
        <f>IF('576way_Regular Symbol(2wild)'!T54="",
IF($A55-'576way_Regular Symbol(2wild)'!G$16&gt;='1125way_RegularＸ_W()'!E$2-1,"",VLOOKUP($A55-'243way_Regular Symbol'!G$16,'576way_Regular Symbol(2wild)'!$P$3:$U$99,'1125way_RegularＸ_W()'!E$3+1,FALSE)),
'576way_Regular Symbol(2wild)'!T54)</f>
        <v>BN</v>
      </c>
      <c r="F55" s="191" t="str">
        <f>IF('576way_Regular Symbol(2wild)'!U54="",
IF($A55-'576way_Regular Symbol(2wild)'!H$16&gt;='1125way_RegularＸ_W()'!F$2-1,"",VLOOKUP($A55-'243way_Regular Symbol'!H$16,'576way_Regular Symbol(2wild)'!$P$3:$U$99,'1125way_RegularＸ_W()'!F$3+1,FALSE)),
'576way_Regular Symbol(2wild)'!U54)</f>
        <v>A</v>
      </c>
      <c r="N55" s="363">
        <f t="shared" si="18"/>
        <v>51</v>
      </c>
      <c r="O55" s="344">
        <f>IF($A55&gt;='1125way_Regular Symbol(2wild)'!D$16,"",IF(B55="","",IF(OR(B55=$O$1,B55=$P$1,B56=$O$1,B56=$P$1,B57=$O$1,B57=$P$1),0,1)))</f>
        <v>1</v>
      </c>
      <c r="P55" s="344">
        <f>IF($A55&gt;='1125way_Regular Symbol(2wild)'!E$16,"",IF(C55="","",IF(OR(C55=$O$1,C55=$P$1,C56=$O$1,C56=$P$1,C57=$O$1,C57=$P$1),0,1)))</f>
        <v>1</v>
      </c>
      <c r="Q55" s="344">
        <f>IF($A55&gt;='1125way_Regular Symbol(2wild)'!F$16,"",IF(D55="","",IF(OR(D55=$O$1,D55=$P$1,D56=$O$1,D56=$P$1,D57=$O$1,D57=$P$1,D58=$O$1,D58=$P$1,D59=$O$1,D59=$P$1),0,1)))</f>
        <v>1</v>
      </c>
      <c r="R55" s="344">
        <f>IF($A55&gt;='1125way_Regular Symbol(2wild)'!G$16,"",IF(E55="","",IF(OR(E55=$O$1,E55=$P$1,E56=$O$1,E56=$P$1,E57=$O$1,E57=$P$1,E58=$O$1,E58=$P$1,E59=$O$1,E59=$P$1),0,1)))</f>
        <v>1</v>
      </c>
      <c r="S55" s="344">
        <f>IF($A55&gt;='1125way_Regular Symbol(2wild)'!H$16,"",IF(F55="","",IF(OR(F55=$O$1,F55=$P$1,F56=$O$1,F56=$P$1,F57=$O$1,F57=$P$1,F58=$O$1,F58=$P$1,F59=$O$1,F59=$P$1),0,1)))</f>
        <v>1</v>
      </c>
      <c r="U55" s="344">
        <f>IF($A55&gt;='1125way_Regular Symbol(2wild)'!D$16,"",IF(B55=0,"",IF(OR(B55=$U$1,B55=$V$1,B56=$U$1,B56=$V$1,B57=$U$1,B57=$V$1),0,1)))</f>
        <v>1</v>
      </c>
      <c r="V55" s="344">
        <f>IF($A55&gt;='1125way_Regular Symbol(2wild)'!E$16,"",IF(C55=0,"",IF(OR(C55=$U$1,C55=$V$1,C56=$U$1,C56=$V$1,C57=$U$1,C57=$V$1),0,1)))</f>
        <v>1</v>
      </c>
      <c r="W55" s="3">
        <f>IF($A55&gt;='1125way_Regular Symbol(2wild)'!F$16,"",IF(D55=0,"",IF(OR(D55=$U$1,D55=$V$1,D56=$U$1,D56=$V$1,D57=$U$1,D57=$V$1,D58=$U$1,D58=$V$1,D59=$U$1,D59=$V$1),0,1)))</f>
        <v>0</v>
      </c>
      <c r="X55" s="3">
        <f>IF($A55&gt;='1125way_Regular Symbol(2wild)'!G$16,"",IF(E55=0,"",IF(OR(E55=$U$1,E55=$V$1,E56=$U$1,E56=$V$1,E57=$U$1,E57=$V$1,E58=$U$1,E58=$V$1,E59=$U$1,E59=$V$1),0,1)))</f>
        <v>1</v>
      </c>
      <c r="Y55" s="3">
        <f>IF($A55&gt;='1125way_Regular Symbol(2wild)'!H$16,"",IF(F55=0,"",IF(OR(F55=$U$1,F55=$V$1,F56=$U$1,F56=$V$1,F57=$U$1,F57=$V$1,F58=$U$1,F58=$V$1,F59=$U$1,F59=$V$1),0,1)))</f>
        <v>1</v>
      </c>
      <c r="AA55" s="344">
        <f>IF($A55&gt;='1125way_Regular Symbol(2wild)'!D$16,"",IF(B55=0,"",IF(OR(B55=$AA$1,B55=$AB$1,B56=$AA$1,B56=$AB$1,B57=$AA$1,,B57=$AB$1),0,1)))</f>
        <v>1</v>
      </c>
      <c r="AB55" s="344">
        <f>IF($A55&gt;='1125way_Regular Symbol(2wild)'!E$16,"",IF(C55=0,"",IF(OR(C55=$AA$1,C55=$AB$1,C56=$AA$1,C56=$AB$1,C57=$AA$1,,C57=$AB$1),0,1)))</f>
        <v>0</v>
      </c>
      <c r="AC55" s="3">
        <f>IF($A55&gt;='1125way_Regular Symbol(2wild)'!F$16,"",IF(D55=0,"",IF(OR(D55=$AA$1,D55=$AB$1,D56=$AA$1,D56=$AB$1,D57=$AA$1,D57=$AB$1,D58=$AA$1,D58=$AB$1,D59=$AA$1,D59=$AB$1),0,1)))</f>
        <v>1</v>
      </c>
      <c r="AD55" s="3">
        <f>IF($A55&gt;='1125way_Regular Symbol(2wild)'!G$16,"",IF(E55=0,"",IF(OR(E55=$AA$1,E55=$AB$1,E56=$AA$1,E56=$AB$1,E57=$AA$1,E57=$AB$1,E58=$AA$1,E58=$AB$1,E59=$AA$1,E59=$AB$1),0,1)))</f>
        <v>1</v>
      </c>
      <c r="AE55" s="3">
        <f>IF($A55&gt;='1125way_Regular Symbol(2wild)'!H$16,"",IF(F55=0,"",IF(OR(F55=$AA$1,F55=$AB$1,F56=$AA$1,F56=$AB$1,F57=$AA$1,F57=$AB$1,F58=$AA$1,F58=$AB$1,F59=$AA$1,F59=$AB$1),0,1)))</f>
        <v>0</v>
      </c>
      <c r="AG55" s="344">
        <f>IF($A55&gt;='1125way_Regular Symbol(2wild)'!D$16,"",IF(B55=0,"",IF(OR(B55=$AG$1,B55=$AH$1,B56=$AG$1,B56=$AH$1,B57=$AG$1,B57=$AH$1),0,1)))</f>
        <v>0</v>
      </c>
      <c r="AH55" s="344">
        <f>IF($A55&gt;='1125way_Regular Symbol(2wild)'!E$16,"",IF(C55=0,"",IF(OR(C55=$AG$1,C55=$AH$1,C56=$AG$1,C56=$AH$1,C57=$AG$1,C57=$AH$1),0,1)))</f>
        <v>0</v>
      </c>
      <c r="AI55" s="3">
        <f>IF($A55&gt;='1125way_Regular Symbol(2wild)'!F$16,"",IF(D55=0,"",IF(OR(D55=$AG$1,D55=$AH$1,D56=$AG$1,D56=$AH$1,D57=$AG$1,D57=$AH$1,D58=$AG$1,D58=$AH$1,D59=$AG$1,D59=$AH$1),0,1)))</f>
        <v>1</v>
      </c>
      <c r="AJ55" s="3">
        <f>IF($A55&gt;='1125way_Regular Symbol(2wild)'!G$16,"",IF(E55=0,"",IF(OR(E55=$AG$1,E55=$AH$1,E56=$AG$1,E56=$AH$1,E57=$AG$1,E57=$AH$1,E58=$AG$1,E58=$AH$1,E59=$AG$1,E59=$AH$1),0,1)))</f>
        <v>1</v>
      </c>
      <c r="AK55" s="3">
        <f>IF($A55&gt;='1125way_Regular Symbol(2wild)'!H$16,"",IF(F55=0,"",IF(OR(F55=$AG$1,F55=$AH$1,F56=$AG$1,F56=$AH$1,F57=$AG$1,F57=$AH$1,F58=$AG$1,F58=$AH$1,F59=$AG$1,F59=$AH$1),0,1)))</f>
        <v>0</v>
      </c>
      <c r="AM55" s="344">
        <f>IF($A55&gt;='1125way_Regular Symbol(2wild)'!D$16,"",IF(B55=0,"",IF(OR(B55=$AM$1,B55=$AN$1,B56=$AM$1,B56=$AN$1,B57=$AM$1,B57=$AN$1),0,1)))</f>
        <v>0</v>
      </c>
      <c r="AN55" s="344">
        <f>IF($A55&gt;='1125way_Regular Symbol(2wild)'!E$16,"",IF(C55=0,"",IF(OR(C55=$AM$1,C55=$AN$1,C56=$AM$1,C56=$AN$1,C57=$AM$1,C57=$AN$1),0,1)))</f>
        <v>1</v>
      </c>
      <c r="AO55" s="3">
        <f>IF($A55&gt;='1125way_Regular Symbol(2wild)'!F$16,"",IF(D55=0,"",IF(OR(D55=$AM$1,D55=$AN$1,D56=$AM$1,D56=$AN$1,D57=$AM$1,D57=$AN$1,D58=$AM$1,D58=$AN$1,D59=$AM$1,D59=$AN$1),0,1)))</f>
        <v>0</v>
      </c>
      <c r="AP55" s="3">
        <f>IF($A55&gt;='1125way_Regular Symbol(2wild)'!G$16,"",IF(E55=0,"",IF(OR(E55=$AM$1,E55=$AN$1,E56=$AM$1,E56=$AN$1,E57=$AM$1,E57=$AN$1,E58=$AM$1,E58=$AN$1,E59=$AM$1,E59=$AN$1),0,1)))</f>
        <v>1</v>
      </c>
      <c r="AQ55" s="3">
        <f>IF($A55&gt;='1125way_Regular Symbol(2wild)'!H$16,"",IF(F55=0,"",IF(OR(F55=$AM$1,F55=$AN$1,F56=$AM$1,F56=$AN$1,F57=$AM$1,F57=$AN$1,F58=$AM$1,F58=$AN$1,F59=$AM$1,F59=$AN$1),0,1)))</f>
        <v>1</v>
      </c>
      <c r="AS55" s="344">
        <f>IF($A55&gt;='1125way_Regular Symbol(2wild)'!D$16,"",IF(B55=0,"",IF(OR(B55=$AM$1,B55=$AT$1,B56=$AM$1,B56=$AT$1,B57=$AM$1,B57=$AT$1),0,1)))</f>
        <v>1</v>
      </c>
      <c r="AT55" s="344">
        <f>IF($A55&gt;='1125way_Regular Symbol(2wild)'!E$16,"",IF(C55=0,"",IF(OR(C55=$AM$1,C55=$AT$1,C56=$AM$1,C56=$AT$1,C57=$AM$1,C57=$AT$1),0,1)))</f>
        <v>1</v>
      </c>
      <c r="AU55" s="3">
        <f>IF($A55&gt;='1125way_Regular Symbol(2wild)'!F$16,"",IF(D55=0,"",IF(OR(D55=$AM$1,D55=$AT$1,D56=$AM$1,D56=$AT$1,D57=$AM$1,D57=$AT$1,D58=$AM$1,D58=$AT$1,D59=$AM$1,D59=$AT$1),0,1)))</f>
        <v>1</v>
      </c>
      <c r="AV55" s="3">
        <f>IF($A55&gt;='1125way_Regular Symbol(2wild)'!G$16,"",IF(E55=0,"",IF(OR(E55=$AM$1,E55=$AT$1,E56=$AM$1,E56=$AT$1,E57=$AM$1,E57=$AT$1,E58=$AM$1,E58=$AT$1,E59=$AM$1,E59=$AT$1),0,1)))</f>
        <v>1</v>
      </c>
      <c r="AW55" s="3">
        <f>IF($A55&gt;='1125way_Regular Symbol(2wild)'!H$16,"",IF(F55=0,"",IF(OR(F55=$AM$1,F55=$AT$1,F56=$AM$1,F56=$AT$1,F57=$AM$1,F57=$AT$1,F58=$AM$1,F58=$AT$1,F59=$AM$1,F59=$AT$1),0,1)))</f>
        <v>1</v>
      </c>
      <c r="AY55" s="344">
        <f>IF($A55&gt;='1125way_Regular Symbol(2wild)'!D$16,"",IF(B55=0,"",IF(OR(B55=$AM$1,B55=$AZ$1,B56=$AM$1,B56=$AZ$1,B57=$AM$1,B57=$AZ$1),0,1)))</f>
        <v>1</v>
      </c>
      <c r="AZ55" s="344">
        <f>IF($A55&gt;='1125way_Regular Symbol(2wild)'!E$16,"",IF(C55=0,"",IF(OR(C55=$AM$1,C55=$AZ$1,C56=$AM$1,C56=$AZ$1,C57=$AM$1,C57=$AZ$1),0,1)))</f>
        <v>1</v>
      </c>
      <c r="BA55" s="3">
        <f>IF($A55&gt;='1125way_Regular Symbol(2wild)'!F$16,"",IF(D55=0,"",IF(OR(D55=$AM$1,D55=$AZ$1,D56=$AM$1,D56=$AZ$1,D57=$AM$1,D57=$AZ$1,D58=$AM$1,D58=$AZ$1,D59=$AM$1,D59=$AZ$1),0,1)))</f>
        <v>1</v>
      </c>
      <c r="BB55" s="3">
        <f>IF($A55&gt;='1125way_Regular Symbol(2wild)'!G$16,"",IF(E55=0,"",IF(OR(E55=$AM$1,E55=$AZ$1,E56=$AM$1,E56=$AZ$1,E57=$AM$1,E57=$AZ$1,E58=$AM$1,E58=$AZ$1,E59=$AM$1,E59=$AZ$1),0,1)))</f>
        <v>0</v>
      </c>
      <c r="BC55" s="3">
        <f>IF($A55&gt;='1125way_Regular Symbol(2wild)'!H$16,"",IF(F55=0,"",IF(OR(F55=$AM$1,F55=$AZ$1,F56=$AM$1,F56=$AZ$1,F57=$AM$1,F57=$AZ$1,F58=$AM$1,F58=$AZ$1,F59=$AM$1,F59=$AZ$1),0,1)))</f>
        <v>0</v>
      </c>
      <c r="BE55" s="344">
        <f>IF($A55&gt;='576way_Regular Symbol(2wild)'!D$16,"",IF(B55=0,"",IF(OR(B55=$AM$1,B55=$BF$1,B56=$AM$1,B56=$BF$1,B57=$AM$1,B57=$BF$1),0,1)))</f>
        <v>1</v>
      </c>
      <c r="BF55" s="344">
        <f>IF($A55&gt;='576way_Regular Symbol(2wild)'!E$16,"",IF(C55=0,"",IF(OR(C55=$AM$1,C55=$BF$1,C56=$AM$1,C56=$BF$1,C57=$AM$1,C57=$BF$1),0,1)))</f>
        <v>1</v>
      </c>
      <c r="BG55" s="3">
        <f>IF($A55&gt;='576way_Regular Symbol(2wild)'!F$16,"",IF(D55=0,"",IF(OR(D55=$AM$1,D55=$BF$1,D56=$AM$1,D56=$BF$1,D57=$AM$1,D57=$BF$1,D58=$AM$1,D58=$BF$1,D59=$AM$1,D59=$BF$1),0,1)))</f>
        <v>1</v>
      </c>
      <c r="BH55" s="3">
        <f>IF($A55&gt;='576way_Regular Symbol(2wild)'!G$16,"",IF(E55=0,"",IF(OR(E55=$AM$1,E55=$BF$1,E56=$AM$1,E56=$BF$1,E57=$AM$1,E57=$BF$1,E58=$AM$1,E58=$BF$1,E59=$AM$1,E59=$BF$1),0,1)))</f>
        <v>1</v>
      </c>
      <c r="BI55" s="3">
        <f>IF($A55&gt;='576way_Regular Symbol(2wild)'!H$16,"",IF(F55=0,"",IF(OR(F55=$AM$1,F55=$BF$1,F56=$AM$1,F56=$BF$1,F57=$AM$1,F57=$BF$1,F58=$AM$1,F58=$BF$1,F59=$AM$1,F59=$BF$1),0,1)))</f>
        <v>1</v>
      </c>
      <c r="BK55" s="344">
        <f>IF($A55&gt;='576way_Regular Symbol(2wild)'!D$16,"",IF(B55=0,"",IF(OR(B55=$AM$1,B55=$BL$1,B56=$AM$1,B56=$BL$1,B57=$AM$1,B57=$BL$1),0,1)))</f>
        <v>1</v>
      </c>
      <c r="BL55" s="344">
        <f>IF($A55&gt;='576way_Regular Symbol(2wild)'!E$16,"",IF(C55=0,"",IF(OR(C55=$AM$1,C55=$BL$1,C56=$AM$1,C56=$BL$1,C57=$AM$1,C57=$BL$1),0,1)))</f>
        <v>1</v>
      </c>
      <c r="BM55" s="3">
        <f>IF($A55&gt;='576way_Regular Symbol(2wild)'!F$16,"",IF(D55=0,"",IF(OR(D55=$AM$1,D55=$BL$1,D56=$AM$1,D56=$BL$1,D57=$AM$1,D57=$BL$1,D58=$AM$1,D58=$BL$1),0,1)))</f>
        <v>1</v>
      </c>
      <c r="BN55" s="3">
        <f>IF($A55&gt;='576way_Regular Symbol(2wild)'!G$16,"",IF(E55=0,"",IF(OR(E55=$AM$1,E55=$BL$1,E56=$AM$1,E56=$BL$1,E57=$AM$1,E57=$BL$1,E58=$AM$1,E58=$BL$1),0,1)))</f>
        <v>1</v>
      </c>
      <c r="BO55" s="3">
        <f>IF($A55&gt;='576way_Regular Symbol(2wild)'!H$16,"",IF(F55=0,"",IF(OR(F55=$AM$1,F55=$BL$1,F56=$AM$1,F56=$BL$1,F57=$AM$1,F57=$BL$1,F58=$AM$1,F58=$BL$1),0,1)))</f>
        <v>1</v>
      </c>
      <c r="BQ55" s="3">
        <f>IF($A55&gt;='1125way_Regular Symbol(2wild)'!D$16,"",IF(B55=0,"",IF(OR(B55=$BQ$1,B55=$BR$1,B56=$BQ$1,B56=$BR$1,B57=$BQ$1,B57=$BR$1),0,1)))</f>
        <v>1</v>
      </c>
      <c r="BR55" s="3">
        <f>IF($A55&gt;='1125way_Regular Symbol(2wild)'!E$16,"",IF(C55=0,"",IF(OR(C55=$BQ$1,C55=$BR$1,C56=$BQ$1,C56=$BR$1,C57=$BQ$1,C57=$BR$1),0,1)))</f>
        <v>1</v>
      </c>
      <c r="BS55" s="3">
        <f>IF($A55&gt;='1125way_Regular Symbol(2wild)'!F$16,"",IF(D55=0,"",IF(OR(D55=$BQ$1,D55=$BR$1,D56=$BQ$1,D56=$BR$1,D57=$BQ$1,D57=$BR$1,D58=$BQ$1,D58=$BR$1,D59=$BQ$1,D59=$BR$1),0,1)))</f>
        <v>1</v>
      </c>
      <c r="BT55" s="3">
        <f>IF($A55&gt;='1125way_Regular Symbol(2wild)'!G$16,"",IF(E55=0,"",IF(OR(E55=$BQ$1,E55=$BR$1,E56=$BQ$1,E56=$BR$1,E57=$BQ$1,E57=$BR$1,E58=$BQ$1,E58=$BR$1,E59=$BQ$1,E59=$BR$1),0,1)))</f>
        <v>0</v>
      </c>
      <c r="BU55" s="3">
        <f>IF($A55&gt;='1125way_Regular Symbol(2wild)'!H$16,"",IF(F55=0,"",IF(OR(F55=$BQ$1,F55=$BR$1,F56=$BQ$1,F56=$BR$1,F57=$BQ$1,F57=$BR$1,F58=$BQ$1,F58=$BR$1,F59=$BQ$1,F59=$BR$1),0,1)))</f>
        <v>0</v>
      </c>
      <c r="BW55" s="3">
        <f>IF($A55&gt;='1125way_Regular Symbol(2wild)'!D$16,"",IF(B55=0,"",IF(OR(B55=$BW$1,B56=$BW$1,B57=$BW$1,B55=$BX$1,B56=$BX$1,B57=$BX$1),0,1)))</f>
        <v>1</v>
      </c>
      <c r="BX55" s="3">
        <f>IF($A55&gt;='1125way_Regular Symbol(2wild)'!E$16,"",IF(C55=0,"",IF(OR(C55=$BW$1,C56=$BW$1,C57=$BW$1,C55=$BX$1,C56=$BX$1,C57=$BX$1),0,1)))</f>
        <v>1</v>
      </c>
      <c r="BY55" s="3">
        <f>IF($A55&gt;='1125way_Regular Symbol(2wild)'!F$16,"",IF(D55=0,"",IF(OR(D55=$BW$1,D56=$BW$1,D57=$BW$1,D55=$BX$1,D56=$BX$1,D57=$BX$1,D58=$BW$1,D58=$BX$1,D59=$BW$1,D59=$BX$1),0,1)))</f>
        <v>0</v>
      </c>
      <c r="BZ55" s="3">
        <f>IF($A55&gt;='1125way_Regular Symbol(2wild)'!G$16,"",IF(E55=0,"",IF(OR(E55=$BW$1,E56=$BW$1,E57=$BW$1,E55=$BX$1,E56=$BX$1,E57=$BX$1,E58=$BW$1,E58=$BX$1,E59=$BW$1,E59=$BX$1),0,1)))</f>
        <v>1</v>
      </c>
      <c r="CA55" s="3">
        <f>IF($A55&gt;='1125way_Regular Symbol(2wild)'!H$16,"",IF(F55=0,"",IF(OR(F55=$BW$1,F56=$BW$1,F57=$BW$1,F55=$BX$1,F56=$BX$1,F57=$BX$1,F58=$BW$1,F58=$BX$1,F59=$BW$1,F59=$BX$1),0,1)))</f>
        <v>1</v>
      </c>
      <c r="CC55" s="3">
        <f>IF($A55&gt;='1125way_Regular Symbol(2wild)'!D$16,"",IF(B55=0,"",IF(OR(B55=$BW$1,B56=$BW$1,B57=$BW$1,B55=$CD$1,B56=$CD$1,B57=$CD$1),0,1)))</f>
        <v>1</v>
      </c>
      <c r="CD55" s="3">
        <f>IF($A55&gt;='1125way_Regular Symbol(2wild)'!E$16,"",IF(C55=0,"",IF(OR(C55=$BW$1,C56=$BW$1,C57=$BW$1,C55=$CD$1,C56=$CD$1,C57=$CD$1),0,1)))</f>
        <v>1</v>
      </c>
      <c r="CE55" s="3">
        <f>IF($A55&gt;='1125way_Regular Symbol(2wild)'!F$16,"",IF(D55=0,"",IF(OR(D55=$BW$1,D56=$BW$1,D57=$BW$1,D55=$CD$1,D56=$CD$1,D57=$CD$1,D58=$BW$1,D58=$CD$1,D59=$BW$1,D59=$CD$1),0,1)))</f>
        <v>1</v>
      </c>
      <c r="CF55" s="3">
        <f>IF($A55&gt;='1125way_Regular Symbol(2wild)'!G$16,"",IF(E55=0,"",IF(OR(E55=$BW$1,E56=$BW$1,E57=$BW$1,E55=$CD$1,E56=$CD$1,E57=$CD$1,E58=$BW$1,E58=$CD$1,E59=$BW$1,E59=$CD$1),0,1)))</f>
        <v>0</v>
      </c>
      <c r="CG55" s="3">
        <f>IF($A55&gt;='1125way_Regular Symbol(2wild)'!H$16,"",IF(F55=0,"",IF(OR(F55=$BW$1,F56=$BW$1,F57=$BW$1,F55=$CD$1,F56=$CD$1,F57=$CD$1,F58=$BW$1,F58=$CD$1,F59=$BW$1,F59=$CD$1),0,1)))</f>
        <v>1</v>
      </c>
      <c r="CI55" s="3">
        <f>IF($A55&gt;='1125way_Regular Symbol(2wild)'!D$16,"",IF(B55=0,"",IF(OR(B55=$BW$1,B56=$BW$1,B57=$BW$1,B55=$CJ$1,B56=$CJ$1,B57=$CJ$1),0,1)))</f>
        <v>1</v>
      </c>
      <c r="CJ55" s="3">
        <f>IF($A55&gt;='1125way_Regular Symbol(2wild)'!E$16,"",IF(C55=0,"",IF(OR(C55=$BW$1,C56=$BW$1,C57=$BW$1,C55=$CJ$1,C56=$CJ$1,C57=$CJ$1),0,1)))</f>
        <v>0</v>
      </c>
      <c r="CK55" s="3">
        <f>IF($A55&gt;='1125way_Regular Symbol(2wild)'!F$16,"",IF(D55=0,"",IF(OR(D55=$BW$1,D56=$BW$1,D57=$BW$1,D55=$CJ$1,D56=$CJ$1,D57=$CJ$1,D58=$BW$1,D58=$CJ$1,D59=$BW$1,D59=$CJ$1),0,1)))</f>
        <v>0</v>
      </c>
      <c r="CL55" s="3">
        <f>IF($A55&gt;='1125way_Regular Symbol(2wild)'!G$16,"",IF(E55=0,"",IF(OR(E55=$BW$1,E56=$BW$1,E57=$BW$1,E55=$CJ$1,E56=$CJ$1,E57=$CJ$1,E58=$BW$1,E58=$CJ$1,E59=$BW$1,E59=$CJ$1),0,1)))</f>
        <v>0</v>
      </c>
      <c r="CM55" s="3">
        <f>IF($A55&gt;='1125way_Regular Symbol(2wild)'!H$16,"",IF(F55=0,"",IF(OR(F55=$BW$1,F56=$BW$1,F57=$BW$1,F55=$CJ$1,F56=$CJ$1,F57=$CJ$1,F58=$BW$1,F58=$CJ$1,F59=$BW$1,F59=$CJ$1),0,1)))</f>
        <v>0</v>
      </c>
      <c r="CO55" s="3">
        <f>IF($A55&gt;='1125way_Regular Symbol(2wild)'!D$16,"",IF(B55=0,"",IF(OR(B55=$BW$1,B56=$BW$1,B57=$BW$1,B55=$CP$1,B56=$CP$1,B57=$CP$1),0,1)))</f>
        <v>1</v>
      </c>
      <c r="CP55" s="3">
        <f>IF($A55&gt;='1125way_Regular Symbol(2wild)'!E$16,"",IF(C55=0,"",IF(OR(C55=$BW$1,C56=$BW$1,C57=$BW$1,C55=$CP$1,C56=$CP$1,C57=$CP$1),0,1)))</f>
        <v>1</v>
      </c>
      <c r="CQ55" s="3">
        <f>IF($A55&gt;='1125way_Regular Symbol(2wild)'!F$16,"",IF(D55=0,"",IF(OR(D55=$BW$1,D56=$BW$1,D57=$BW$1,D55=$CP$1,D56=$CP$1,D57=$CP$1,D58=$BW$1,D58=$CP$1,D59=$BW$1,D59=$CP$1),0,1)))</f>
        <v>1</v>
      </c>
      <c r="CR55" s="3">
        <f>IF($A55&gt;='1125way_Regular Symbol(2wild)'!G$16,"",IF(E55=0,"",IF(OR(E55=$BW$1,E56=$BW$1,E57=$BW$1,E55=$CP$1,E56=$CP$1,E57=$CP$1,E58=$BW$1,E58=$CP$1,E59=$BW$1,E59=$CP$1),0,1)))</f>
        <v>1</v>
      </c>
      <c r="CS55" s="3">
        <f>IF($A55&gt;='1125way_Regular Symbol(2wild)'!H$16,"",IF(F55=0,"",IF(OR(F55=$BW$1,F56=$BW$1,F57=$BW$1,F55=$CP$1,F56=$CP$1,F57=$CP$1,F58=$BW$1,F58=$CP$1,F59=$BW$1,F59=$CP$1),0,1)))</f>
        <v>1</v>
      </c>
      <c r="CU55" s="3">
        <f>IF($A55&gt;='1125way_Regular Symbol(2wild)'!D$16,"",IF(B55=0,"",IF(OR(B55=$BW$1,B56=$BW$1,B57=$BW$1,B55=$CV$1,B56=$CV$1,B57=$CV$1),0,1)))</f>
        <v>1</v>
      </c>
      <c r="CV55" s="3">
        <f>IF($A55&gt;='1125way_Regular Symbol(2wild)'!E$16,"",IF(C55=0,"",IF(OR(C55=$BW$1,C56=$BW$1,C57=$BW$1,C55=$CV$1,C56=$CV$1,C57=$CV$1),0,1)))</f>
        <v>1</v>
      </c>
      <c r="CW55" s="3">
        <f>IF($A55&gt;='1125way_Regular Symbol(2wild)'!F$16,"",IF(D55=0,"",IF(OR(D55=$BW$1,D56=$BW$1,D57=$BW$1,D55=$CV$1,D56=$CV$1,D57=$CV$1,D58=$BW$1,D58=$CV$1,D59=$BW$1,D59=$CV$1),0,1)))</f>
        <v>1</v>
      </c>
      <c r="CX55" s="3">
        <f>IF($A55&gt;='1125way_Regular Symbol(2wild)'!G$16,"",IF(E55=0,"",IF(OR(E55=$BW$1,E56=$BW$1,E57=$BW$1,E55=$CV$1,E56=$CV$1,E57=$CV$1,E58=$BW$1,E58=$CV$1,E59=$BW$1,E59=$CV$1),0,1)))</f>
        <v>1</v>
      </c>
      <c r="CY55" s="3">
        <f>IF($A55&gt;='1125way_Regular Symbol(2wild)'!H$16,"",IF(F55=0,"",IF(OR(F55=$BW$1,F56=$BW$1,F57=$BW$1,F55=$CV$1,F56=$CV$1,F57=$CV$1,F58=$BW$1,F58=$CV$1,F59=$BW$1,F59=$CV$1),0,1)))</f>
        <v>1</v>
      </c>
    </row>
    <row r="56" spans="1:103">
      <c r="A56" s="337">
        <f>IF('243way_Regular Symbol'!L55="","",'243way_Regular Symbol'!L55)</f>
        <v>52</v>
      </c>
      <c r="B56" s="191" t="str">
        <f>IF('576way_Regular Symbol(2wild)'!Q55="",
IF($A56-'576way_Regular Symbol(2wild)'!D$16&gt;='1125way_RegularＸ_W()'!B$2-1,"",VLOOKUP($A56-'243way_Regular Symbol'!D$16,'576way_Regular Symbol(2wild)'!$P$3:$U$99,'1125way_RegularＸ_W()'!B$3+1,FALSE)),
'576way_Regular Symbol(2wild)'!Q55)</f>
        <v>M4</v>
      </c>
      <c r="C56" s="191" t="str">
        <f>IF('576way_Regular Symbol(2wild)'!R55="",
IF($A56-'576way_Regular Symbol(2wild)'!E$16&gt;='1125way_RegularＸ_W()'!C$2-1,"",VLOOKUP($A56-'243way_Regular Symbol'!E$16,'576way_Regular Symbol(2wild)'!$P$3:$U$99,'1125way_RegularＸ_W()'!C$3+1,FALSE)),
'576way_Regular Symbol(2wild)'!R55)</f>
        <v>J</v>
      </c>
      <c r="D56" s="191" t="str">
        <f>IF('576way_Regular Symbol(2wild)'!S55="",
IF($A56-'576way_Regular Symbol(2wild)'!F$16&gt;='1125way_RegularＸ_W()'!D$2-1,"",VLOOKUP($A56-'243way_Regular Symbol'!F$16,'576way_Regular Symbol(2wild)'!$P$3:$U$99,'1125way_RegularＸ_W()'!D$3+1,FALSE)),
'576way_Regular Symbol(2wild)'!S55)</f>
        <v>K</v>
      </c>
      <c r="E56" s="191" t="str">
        <f>IF('576way_Regular Symbol(2wild)'!T55="",
IF($A56-'576way_Regular Symbol(2wild)'!G$16&gt;='1125way_RegularＸ_W()'!E$2-1,"",VLOOKUP($A56-'243way_Regular Symbol'!G$16,'576way_Regular Symbol(2wild)'!$P$3:$U$99,'1125way_RegularＸ_W()'!E$3+1,FALSE)),
'576way_Regular Symbol(2wild)'!T55)</f>
        <v>J</v>
      </c>
      <c r="F56" s="191" t="str">
        <f>IF('576way_Regular Symbol(2wild)'!U55="",
IF($A56-'576way_Regular Symbol(2wild)'!H$16&gt;='1125way_RegularＸ_W()'!F$2-1,"",VLOOKUP($A56-'243way_Regular Symbol'!H$16,'576way_Regular Symbol(2wild)'!$P$3:$U$99,'1125way_RegularＸ_W()'!F$3+1,FALSE)),
'576way_Regular Symbol(2wild)'!U55)</f>
        <v>M4</v>
      </c>
      <c r="N56" s="363">
        <f t="shared" si="18"/>
        <v>52</v>
      </c>
      <c r="O56" s="344">
        <f>IF($A56&gt;='1125way_Regular Symbol(2wild)'!D$16,"",IF(B56="","",IF(OR(B56=$O$1,B56=$P$1,B57=$O$1,B57=$P$1,B58=$O$1,B58=$P$1),0,1)))</f>
        <v>0</v>
      </c>
      <c r="P56" s="344">
        <f>IF($A56&gt;='1125way_Regular Symbol(2wild)'!E$16,"",IF(C56="","",IF(OR(C56=$O$1,C56=$P$1,C57=$O$1,C57=$P$1,C58=$O$1,C58=$P$1),0,1)))</f>
        <v>1</v>
      </c>
      <c r="Q56" s="344">
        <f>IF($A56&gt;='1125way_Regular Symbol(2wild)'!F$16,"",IF(D56="","",IF(OR(D56=$O$1,D56=$P$1,D57=$O$1,D57=$P$1,D58=$O$1,D58=$P$1,D59=$O$1,D59=$P$1,D60=$O$1,D60=$P$1),0,1)))</f>
        <v>0</v>
      </c>
      <c r="R56" s="344">
        <f>IF($A56&gt;='1125way_Regular Symbol(2wild)'!G$16,"",IF(E56="","",IF(OR(E56=$O$1,E56=$P$1,E57=$O$1,E57=$P$1,E58=$O$1,E58=$P$1,E59=$O$1,E59=$P$1,E60=$O$1,E60=$P$1),0,1)))</f>
        <v>0</v>
      </c>
      <c r="S56" s="344">
        <f>IF($A56&gt;='1125way_Regular Symbol(2wild)'!H$16,"",IF(F56="","",IF(OR(F56=$O$1,F56=$P$1,F57=$O$1,F57=$P$1,F58=$O$1,F58=$P$1,F59=$O$1,F59=$P$1,F60=$O$1,F60=$P$1),0,1)))</f>
        <v>1</v>
      </c>
      <c r="U56" s="344">
        <f>IF($A56&gt;='1125way_Regular Symbol(2wild)'!D$16,"",IF(B56=0,"",IF(OR(B56=$U$1,B56=$V$1,B57=$U$1,B57=$V$1,B58=$U$1,B58=$V$1),0,1)))</f>
        <v>1</v>
      </c>
      <c r="V56" s="344">
        <f>IF($A56&gt;='1125way_Regular Symbol(2wild)'!E$16,"",IF(C56=0,"",IF(OR(C56=$U$1,C56=$V$1,C57=$U$1,C57=$V$1,C58=$U$1,C58=$V$1),0,1)))</f>
        <v>1</v>
      </c>
      <c r="W56" s="3">
        <f>IF($A56&gt;='1125way_Regular Symbol(2wild)'!F$16,"",IF(D56=0,"",IF(OR(D56=$U$1,D56=$V$1,D57=$U$1,D57=$V$1,D58=$U$1,D58=$V$1,D59=$U$1,D59=$V$1,D60=$U$1,D60=$V$1),0,1)))</f>
        <v>0</v>
      </c>
      <c r="X56" s="3">
        <f>IF($A56&gt;='1125way_Regular Symbol(2wild)'!G$16,"",IF(E56=0,"",IF(OR(E56=$U$1,E56=$V$1,E57=$U$1,E57=$V$1,E58=$U$1,E58=$V$1,E59=$U$1,E59=$V$1,E60=$U$1,E60=$V$1),0,1)))</f>
        <v>1</v>
      </c>
      <c r="Y56" s="3">
        <f>IF($A56&gt;='1125way_Regular Symbol(2wild)'!H$16,"",IF(F56=0,"",IF(OR(F56=$U$1,F56=$V$1,F57=$U$1,F57=$V$1,F58=$U$1,F58=$V$1,F59=$U$1,F59=$V$1,F60=$U$1,F60=$V$1),0,1)))</f>
        <v>1</v>
      </c>
      <c r="AA56" s="344">
        <f>IF($A56&gt;='1125way_Regular Symbol(2wild)'!D$16,"",IF(B56=0,"",IF(OR(B56=$AA$1,B56=$AB$1,B57=$AA$1,B57=$AB$1,B58=$AA$1,,B58=$AB$1),0,1)))</f>
        <v>1</v>
      </c>
      <c r="AB56" s="344">
        <f>IF($A56&gt;='1125way_Regular Symbol(2wild)'!E$16,"",IF(C56=0,"",IF(OR(C56=$AA$1,C56=$AB$1,C57=$AA$1,C57=$AB$1,C58=$AA$1,,C58=$AB$1),0,1)))</f>
        <v>1</v>
      </c>
      <c r="AC56" s="3">
        <f>IF($A56&gt;='1125way_Regular Symbol(2wild)'!F$16,"",IF(D56=0,"",IF(OR(D56=$AA$1,D56=$AB$1,D57=$AA$1,D57=$AB$1,D58=$AA$1,D58=$AB$1,D59=$AA$1,D59=$AB$1,D60=$AA$1,D60=$AB$1),0,1)))</f>
        <v>1</v>
      </c>
      <c r="AD56" s="3">
        <f>IF($A56&gt;='1125way_Regular Symbol(2wild)'!G$16,"",IF(E56=0,"",IF(OR(E56=$AA$1,E56=$AB$1,E57=$AA$1,E57=$AB$1,E58=$AA$1,E58=$AB$1,E59=$AA$1,E59=$AB$1,E60=$AA$1,E60=$AB$1),0,1)))</f>
        <v>1</v>
      </c>
      <c r="AE56" s="3">
        <f>IF($A56&gt;='1125way_Regular Symbol(2wild)'!H$16,"",IF(F56=0,"",IF(OR(F56=$AA$1,F56=$AB$1,F57=$AA$1,F57=$AB$1,F58=$AA$1,F58=$AB$1,F59=$AA$1,F59=$AB$1,F60=$AA$1,F60=$AB$1),0,1)))</f>
        <v>0</v>
      </c>
      <c r="AG56" s="344">
        <f>IF($A56&gt;='1125way_Regular Symbol(2wild)'!D$16,"",IF(B56=0,"",IF(OR(B56=$AG$1,B56=$AH$1,B57=$AG$1,B57=$AH$1,B58=$AG$1,B58=$AH$1),0,1)))</f>
        <v>0</v>
      </c>
      <c r="AH56" s="344">
        <f>IF($A56&gt;='1125way_Regular Symbol(2wild)'!E$16,"",IF(C56=0,"",IF(OR(C56=$AG$1,C56=$AH$1,C57=$AG$1,C57=$AH$1,C58=$AG$1,C58=$AH$1),0,1)))</f>
        <v>0</v>
      </c>
      <c r="AI56" s="3">
        <f>IF($A56&gt;='1125way_Regular Symbol(2wild)'!F$16,"",IF(D56=0,"",IF(OR(D56=$AG$1,D56=$AH$1,D57=$AG$1,D57=$AH$1,D58=$AG$1,D58=$AH$1,D59=$AG$1,D59=$AH$1,D60=$AG$1,D60=$AH$1),0,1)))</f>
        <v>1</v>
      </c>
      <c r="AJ56" s="3">
        <f>IF($A56&gt;='1125way_Regular Symbol(2wild)'!G$16,"",IF(E56=0,"",IF(OR(E56=$AG$1,E56=$AH$1,E57=$AG$1,E57=$AH$1,E58=$AG$1,E58=$AH$1,E59=$AG$1,E59=$AH$1,E60=$AG$1,E60=$AH$1),0,1)))</f>
        <v>1</v>
      </c>
      <c r="AK56" s="3">
        <f>IF($A56&gt;='1125way_Regular Symbol(2wild)'!H$16,"",IF(F56=0,"",IF(OR(F56=$AG$1,F56=$AH$1,F57=$AG$1,F57=$AH$1,F58=$AG$1,F58=$AH$1,F59=$AG$1,F59=$AH$1,F60=$AG$1,F60=$AH$1),0,1)))</f>
        <v>0</v>
      </c>
      <c r="AM56" s="344">
        <f>IF($A56&gt;='1125way_Regular Symbol(2wild)'!D$16,"",IF(B56=0,"",IF(OR(B56=$AM$1,B56=$AN$1,B57=$AM$1,B57=$AN$1,B58=$AM$1,B58=$AN$1),0,1)))</f>
        <v>0</v>
      </c>
      <c r="AN56" s="344">
        <f>IF($A56&gt;='1125way_Regular Symbol(2wild)'!E$16,"",IF(C56=0,"",IF(OR(C56=$AM$1,C56=$AN$1,C57=$AM$1,C57=$AN$1,C58=$AM$1,C58=$AN$1),0,1)))</f>
        <v>0</v>
      </c>
      <c r="AO56" s="3">
        <f>IF($A56&gt;='1125way_Regular Symbol(2wild)'!F$16,"",IF(D56=0,"",IF(OR(D56=$AM$1,D56=$AN$1,D57=$AM$1,D57=$AN$1,D58=$AM$1,D58=$AN$1,D59=$AM$1,D59=$AN$1,D60=$AM$1,D60=$AN$1),0,1)))</f>
        <v>0</v>
      </c>
      <c r="AP56" s="3">
        <f>IF($A56&gt;='1125way_Regular Symbol(2wild)'!G$16,"",IF(E56=0,"",IF(OR(E56=$AM$1,E56=$AN$1,E57=$AM$1,E57=$AN$1,E58=$AM$1,E58=$AN$1,E59=$AM$1,E59=$AN$1,E60=$AM$1,E60=$AN$1),0,1)))</f>
        <v>1</v>
      </c>
      <c r="AQ56" s="3">
        <f>IF($A56&gt;='1125way_Regular Symbol(2wild)'!H$16,"",IF(F56=0,"",IF(OR(F56=$AM$1,F56=$AN$1,F57=$AM$1,F57=$AN$1,F58=$AM$1,F58=$AN$1,F59=$AM$1,F59=$AN$1,F60=$AM$1,F60=$AN$1),0,1)))</f>
        <v>1</v>
      </c>
      <c r="AS56" s="344">
        <f>IF($A56&gt;='1125way_Regular Symbol(2wild)'!D$16,"",IF(B56=0,"",IF(OR(B56=$AM$1,B56=$AT$1,B57=$AM$1,B57=$AT$1,B58=$AM$1,B58=$AT$1),0,1)))</f>
        <v>1</v>
      </c>
      <c r="AT56" s="344">
        <f>IF($A56&gt;='1125way_Regular Symbol(2wild)'!E$16,"",IF(C56=0,"",IF(OR(C56=$AM$1,C56=$AT$1,C57=$AM$1,C57=$AT$1,C58=$AM$1,C58=$AT$1),0,1)))</f>
        <v>1</v>
      </c>
      <c r="AU56" s="3">
        <f>IF($A56&gt;='1125way_Regular Symbol(2wild)'!F$16,"",IF(D56=0,"",IF(OR(D56=$AM$1,D56=$AT$1,D57=$AM$1,D57=$AT$1,D58=$AM$1,D58=$AT$1,D59=$AM$1,D59=$AT$1,D60=$AM$1,D60=$AT$1),0,1)))</f>
        <v>1</v>
      </c>
      <c r="AV56" s="3">
        <f>IF($A56&gt;='1125way_Regular Symbol(2wild)'!G$16,"",IF(E56=0,"",IF(OR(E56=$AM$1,E56=$AT$1,E57=$AM$1,E57=$AT$1,E58=$AM$1,E58=$AT$1,E59=$AM$1,E59=$AT$1,E60=$AM$1,E60=$AT$1),0,1)))</f>
        <v>1</v>
      </c>
      <c r="AW56" s="3">
        <f>IF($A56&gt;='1125way_Regular Symbol(2wild)'!H$16,"",IF(F56=0,"",IF(OR(F56=$AM$1,F56=$AT$1,F57=$AM$1,F57=$AT$1,F58=$AM$1,F58=$AT$1,F59=$AM$1,F59=$AT$1,F60=$AM$1,F60=$AT$1),0,1)))</f>
        <v>1</v>
      </c>
      <c r="AY56" s="344">
        <f>IF($A56&gt;='1125way_Regular Symbol(2wild)'!D$16,"",IF(B56=0,"",IF(OR(B56=$AM$1,B56=$AZ$1,B57=$AM$1,B57=$AZ$1,B58=$AM$1,B58=$AZ$1),0,1)))</f>
        <v>1</v>
      </c>
      <c r="AZ56" s="344">
        <f>IF($A56&gt;='1125way_Regular Symbol(2wild)'!E$16,"",IF(C56=0,"",IF(OR(C56=$AM$1,C56=$AZ$1,C57=$AM$1,C57=$AZ$1,C58=$AM$1,C58=$AZ$1),0,1)))</f>
        <v>1</v>
      </c>
      <c r="BA56" s="3">
        <f>IF($A56&gt;='1125way_Regular Symbol(2wild)'!F$16,"",IF(D56=0,"",IF(OR(D56=$AM$1,D56=$AZ$1,D57=$AM$1,D57=$AZ$1,D58=$AM$1,D58=$AZ$1,D59=$AM$1,D59=$AZ$1,D60=$AM$1,D60=$AZ$1),0,1)))</f>
        <v>1</v>
      </c>
      <c r="BB56" s="3">
        <f>IF($A56&gt;='1125way_Regular Symbol(2wild)'!G$16,"",IF(E56=0,"",IF(OR(E56=$AM$1,E56=$AZ$1,E57=$AM$1,E57=$AZ$1,E58=$AM$1,E58=$AZ$1,E59=$AM$1,E59=$AZ$1,E60=$AM$1,E60=$AZ$1),0,1)))</f>
        <v>1</v>
      </c>
      <c r="BC56" s="3">
        <f>IF($A56&gt;='1125way_Regular Symbol(2wild)'!H$16,"",IF(F56=0,"",IF(OR(F56=$AM$1,F56=$AZ$1,F57=$AM$1,F57=$AZ$1,F58=$AM$1,F58=$AZ$1,F59=$AM$1,F59=$AZ$1,F60=$AM$1,F60=$AZ$1),0,1)))</f>
        <v>0</v>
      </c>
      <c r="BE56" s="344">
        <f>IF($A56&gt;='576way_Regular Symbol(2wild)'!D$16,"",IF(B56=0,"",IF(OR(B56=$AM$1,B56=$BF$1,B57=$AM$1,B57=$BF$1,B58=$AM$1,B58=$BF$1),0,1)))</f>
        <v>1</v>
      </c>
      <c r="BF56" s="344">
        <f>IF($A56&gt;='576way_Regular Symbol(2wild)'!E$16,"",IF(C56=0,"",IF(OR(C56=$AM$1,C56=$BF$1,C57=$AM$1,C57=$BF$1,C58=$AM$1,C58=$BF$1),0,1)))</f>
        <v>1</v>
      </c>
      <c r="BG56" s="3">
        <f>IF($A56&gt;='576way_Regular Symbol(2wild)'!F$16,"",IF(D56=0,"",IF(OR(D56=$AM$1,D56=$BF$1,D57=$AM$1,D57=$BF$1,D58=$AM$1,D58=$BF$1,D59=$AM$1,D59=$BF$1,D60=$AM$1,D60=$BF$1),0,1)))</f>
        <v>1</v>
      </c>
      <c r="BH56" s="3">
        <f>IF($A56&gt;='576way_Regular Symbol(2wild)'!G$16,"",IF(E56=0,"",IF(OR(E56=$AM$1,E56=$BF$1,E57=$AM$1,E57=$BF$1,E58=$AM$1,E58=$BF$1,E59=$AM$1,E59=$BF$1,E60=$AM$1,E60=$BF$1),0,1)))</f>
        <v>1</v>
      </c>
      <c r="BI56" s="3">
        <f>IF($A56&gt;='576way_Regular Symbol(2wild)'!H$16,"",IF(F56=0,"",IF(OR(F56=$AM$1,F56=$BF$1,F57=$AM$1,F57=$BF$1,F58=$AM$1,F58=$BF$1,F59=$AM$1,F59=$BF$1,F60=$AM$1,F60=$BF$1),0,1)))</f>
        <v>1</v>
      </c>
      <c r="BK56" s="344">
        <f>IF($A56&gt;='576way_Regular Symbol(2wild)'!D$16,"",IF(B56=0,"",IF(OR(B56=$AM$1,B56=$BL$1,B57=$AM$1,B57=$BL$1,B58=$AM$1,B58=$BL$1),0,1)))</f>
        <v>1</v>
      </c>
      <c r="BL56" s="344">
        <f>IF($A56&gt;='576way_Regular Symbol(2wild)'!E$16,"",IF(C56=0,"",IF(OR(C56=$AM$1,C56=$BL$1,C57=$AM$1,C57=$BL$1,C58=$AM$1,C58=$BL$1),0,1)))</f>
        <v>1</v>
      </c>
      <c r="BM56" s="3">
        <f>IF($A56&gt;='576way_Regular Symbol(2wild)'!F$16,"",IF(D56=0,"",IF(OR(D56=$AM$1,D56=$BL$1,D57=$AM$1,D57=$BL$1,D58=$AM$1,D58=$BL$1,D59=$AM$1,D59=$BL$1),0,1)))</f>
        <v>1</v>
      </c>
      <c r="BN56" s="3">
        <f>IF($A56&gt;='576way_Regular Symbol(2wild)'!G$16,"",IF(E56=0,"",IF(OR(E56=$AM$1,E56=$BL$1,E57=$AM$1,E57=$BL$1,E58=$AM$1,E58=$BL$1,E59=$AM$1,E59=$BL$1),0,1)))</f>
        <v>1</v>
      </c>
      <c r="BO56" s="3">
        <f>IF($A56&gt;='576way_Regular Symbol(2wild)'!H$16,"",IF(F56=0,"",IF(OR(F56=$AM$1,F56=$BL$1,F57=$AM$1,F57=$BL$1,F58=$AM$1,F58=$BL$1,F59=$AM$1,F59=$BL$1),0,1)))</f>
        <v>1</v>
      </c>
      <c r="BQ56" s="3">
        <f>IF($A56&gt;='1125way_Regular Symbol(2wild)'!D$16,"",IF(B56=0,"",IF(OR(B56=$BQ$1,B56=$BR$1,B57=$BQ$1,B57=$BR$1,B58=$BQ$1,B58=$BR$1),0,1)))</f>
        <v>1</v>
      </c>
      <c r="BR56" s="3">
        <f>IF($A56&gt;='1125way_Regular Symbol(2wild)'!E$16,"",IF(C56=0,"",IF(OR(C56=$BQ$1,C56=$BR$1,C57=$BQ$1,C57=$BR$1,C58=$BQ$1,C58=$BR$1),0,1)))</f>
        <v>1</v>
      </c>
      <c r="BS56" s="3">
        <f>IF($A56&gt;='1125way_Regular Symbol(2wild)'!F$16,"",IF(D56=0,"",IF(OR(D56=$BQ$1,D56=$BR$1,D57=$BQ$1,D57=$BR$1,D58=$BQ$1,D58=$BR$1,D59=$BQ$1,D59=$BR$1,D60=$BQ$1,D60=$BR$1),0,1)))</f>
        <v>1</v>
      </c>
      <c r="BT56" s="3">
        <f>IF($A56&gt;='1125way_Regular Symbol(2wild)'!G$16,"",IF(E56=0,"",IF(OR(E56=$BQ$1,E56=$BR$1,E57=$BQ$1,E57=$BR$1,E58=$BQ$1,E58=$BR$1,E59=$BQ$1,E59=$BR$1,E60=$BQ$1,E60=$BR$1),0,1)))</f>
        <v>0</v>
      </c>
      <c r="BU56" s="3">
        <f>IF($A56&gt;='1125way_Regular Symbol(2wild)'!H$16,"",IF(F56=0,"",IF(OR(F56=$BQ$1,F56=$BR$1,F57=$BQ$1,F57=$BR$1,F58=$BQ$1,F58=$BR$1,F59=$BQ$1,F59=$BR$1,F60=$BQ$1,F60=$BR$1),0,1)))</f>
        <v>1</v>
      </c>
      <c r="BW56" s="3">
        <f>IF($A56&gt;='1125way_Regular Symbol(2wild)'!D$16,"",IF(B56=0,"",IF(OR(B56=$BW$1,B57=$BW$1,B58=$BW$1,B56=$BX$1,B57=$BX$1,B58=$BX$1),0,1)))</f>
        <v>1</v>
      </c>
      <c r="BX56" s="3">
        <f>IF($A56&gt;='1125way_Regular Symbol(2wild)'!E$16,"",IF(C56=0,"",IF(OR(C56=$BW$1,C57=$BW$1,C58=$BW$1,C56=$BX$1,C57=$BX$1,C58=$BX$1),0,1)))</f>
        <v>1</v>
      </c>
      <c r="BY56" s="3">
        <f>IF($A56&gt;='1125way_Regular Symbol(2wild)'!F$16,"",IF(D56=0,"",IF(OR(D56=$BW$1,D57=$BW$1,D58=$BW$1,D56=$BX$1,D57=$BX$1,D58=$BX$1,D59=$BW$1,D59=$BX$1,D60=$BW$1,D60=$BX$1),0,1)))</f>
        <v>0</v>
      </c>
      <c r="BZ56" s="3">
        <f>IF($A56&gt;='1125way_Regular Symbol(2wild)'!G$16,"",IF(E56=0,"",IF(OR(E56=$BW$1,E57=$BW$1,E58=$BW$1,E56=$BX$1,E57=$BX$1,E58=$BX$1,E59=$BW$1,E59=$BX$1,E60=$BW$1,E60=$BX$1),0,1)))</f>
        <v>1</v>
      </c>
      <c r="CA56" s="3">
        <f>IF($A56&gt;='1125way_Regular Symbol(2wild)'!H$16,"",IF(F56=0,"",IF(OR(F56=$BW$1,F57=$BW$1,F58=$BW$1,F56=$BX$1,F57=$BX$1,F58=$BX$1,F59=$BW$1,F59=$BX$1,F60=$BW$1,F60=$BX$1),0,1)))</f>
        <v>1</v>
      </c>
      <c r="CC56" s="3">
        <f>IF($A56&gt;='1125way_Regular Symbol(2wild)'!D$16,"",IF(B56=0,"",IF(OR(B56=$BW$1,B57=$BW$1,B58=$BW$1,B56=$CD$1,B57=$CD$1,B58=$CD$1),0,1)))</f>
        <v>1</v>
      </c>
      <c r="CD56" s="3">
        <f>IF($A56&gt;='1125way_Regular Symbol(2wild)'!E$16,"",IF(C56=0,"",IF(OR(C56=$BW$1,C57=$BW$1,C58=$BW$1,C56=$CD$1,C57=$CD$1,C58=$CD$1),0,1)))</f>
        <v>1</v>
      </c>
      <c r="CE56" s="3">
        <f>IF($A56&gt;='1125way_Regular Symbol(2wild)'!F$16,"",IF(D56=0,"",IF(OR(D56=$BW$1,D57=$BW$1,D58=$BW$1,D56=$CD$1,D57=$CD$1,D58=$CD$1,D59=$BW$1,D59=$CD$1,D60=$BW$1,D60=$CD$1),0,1)))</f>
        <v>1</v>
      </c>
      <c r="CF56" s="3">
        <f>IF($A56&gt;='1125way_Regular Symbol(2wild)'!G$16,"",IF(E56=0,"",IF(OR(E56=$BW$1,E57=$BW$1,E58=$BW$1,E56=$CD$1,E57=$CD$1,E58=$CD$1,E59=$BW$1,E59=$CD$1,E60=$BW$1,E60=$CD$1),0,1)))</f>
        <v>0</v>
      </c>
      <c r="CG56" s="3">
        <f>IF($A56&gt;='1125way_Regular Symbol(2wild)'!H$16,"",IF(F56=0,"",IF(OR(F56=$BW$1,F57=$BW$1,F58=$BW$1,F56=$CD$1,F57=$CD$1,F58=$CD$1,F59=$BW$1,F59=$CD$1,F60=$BW$1,F60=$CD$1),0,1)))</f>
        <v>1</v>
      </c>
      <c r="CI56" s="3">
        <f>IF($A56&gt;='1125way_Regular Symbol(2wild)'!D$16,"",IF(B56=0,"",IF(OR(B56=$BW$1,B57=$BW$1,B58=$BW$1,B56=$CJ$1,B57=$CJ$1,B58=$CJ$1),0,1)))</f>
        <v>1</v>
      </c>
      <c r="CJ56" s="3">
        <f>IF($A56&gt;='1125way_Regular Symbol(2wild)'!E$16,"",IF(C56=0,"",IF(OR(C56=$BW$1,C57=$BW$1,C58=$BW$1,C56=$CJ$1,C57=$CJ$1,C58=$CJ$1),0,1)))</f>
        <v>0</v>
      </c>
      <c r="CK56" s="3">
        <f>IF($A56&gt;='1125way_Regular Symbol(2wild)'!F$16,"",IF(D56=0,"",IF(OR(D56=$BW$1,D57=$BW$1,D58=$BW$1,D56=$CJ$1,D57=$CJ$1,D58=$CJ$1,D59=$BW$1,D59=$CJ$1,D60=$BW$1,D60=$CJ$1),0,1)))</f>
        <v>1</v>
      </c>
      <c r="CL56" s="3">
        <f>IF($A56&gt;='1125way_Regular Symbol(2wild)'!G$16,"",IF(E56=0,"",IF(OR(E56=$BW$1,E57=$BW$1,E58=$BW$1,E56=$CJ$1,E57=$CJ$1,E58=$CJ$1,E59=$BW$1,E59=$CJ$1,E60=$BW$1,E60=$CJ$1),0,1)))</f>
        <v>0</v>
      </c>
      <c r="CM56" s="3">
        <f>IF($A56&gt;='1125way_Regular Symbol(2wild)'!H$16,"",IF(F56=0,"",IF(OR(F56=$BW$1,F57=$BW$1,F58=$BW$1,F56=$CJ$1,F57=$CJ$1,F58=$CJ$1,F59=$BW$1,F59=$CJ$1,F60=$BW$1,F60=$CJ$1),0,1)))</f>
        <v>0</v>
      </c>
      <c r="CO56" s="3">
        <f>IF($A56&gt;='1125way_Regular Symbol(2wild)'!D$16,"",IF(B56=0,"",IF(OR(B56=$BW$1,B57=$BW$1,B58=$BW$1,B56=$CP$1,B57=$CP$1,B58=$CP$1),0,1)))</f>
        <v>1</v>
      </c>
      <c r="CP56" s="3">
        <f>IF($A56&gt;='1125way_Regular Symbol(2wild)'!E$16,"",IF(C56=0,"",IF(OR(C56=$BW$1,C57=$BW$1,C58=$BW$1,C56=$CP$1,C57=$CP$1,C58=$CP$1),0,1)))</f>
        <v>1</v>
      </c>
      <c r="CQ56" s="3">
        <f>IF($A56&gt;='1125way_Regular Symbol(2wild)'!F$16,"",IF(D56=0,"",IF(OR(D56=$BW$1,D57=$BW$1,D58=$BW$1,D56=$CP$1,D57=$CP$1,D58=$CP$1,D59=$BW$1,D59=$CP$1,D60=$BW$1,D60=$CP$1),0,1)))</f>
        <v>1</v>
      </c>
      <c r="CR56" s="3">
        <f>IF($A56&gt;='1125way_Regular Symbol(2wild)'!G$16,"",IF(E56=0,"",IF(OR(E56=$BW$1,E57=$BW$1,E58=$BW$1,E56=$CP$1,E57=$CP$1,E58=$CP$1,E59=$BW$1,E59=$CP$1,E60=$BW$1,E60=$CP$1),0,1)))</f>
        <v>1</v>
      </c>
      <c r="CS56" s="3">
        <f>IF($A56&gt;='1125way_Regular Symbol(2wild)'!H$16,"",IF(F56=0,"",IF(OR(F56=$BW$1,F57=$BW$1,F58=$BW$1,F56=$CP$1,F57=$CP$1,F58=$CP$1,F59=$BW$1,F59=$CP$1,F60=$BW$1,F60=$CP$1),0,1)))</f>
        <v>1</v>
      </c>
      <c r="CU56" s="3">
        <f>IF($A56&gt;='1125way_Regular Symbol(2wild)'!D$16,"",IF(B56=0,"",IF(OR(B56=$BW$1,B57=$BW$1,B58=$BW$1,B56=$CV$1,B57=$CV$1,B58=$CV$1),0,1)))</f>
        <v>1</v>
      </c>
      <c r="CV56" s="3">
        <f>IF($A56&gt;='1125way_Regular Symbol(2wild)'!E$16,"",IF(C56=0,"",IF(OR(C56=$BW$1,C57=$BW$1,C58=$BW$1,C56=$CV$1,C57=$CV$1,C58=$CV$1),0,1)))</f>
        <v>1</v>
      </c>
      <c r="CW56" s="3">
        <f>IF($A56&gt;='1125way_Regular Symbol(2wild)'!F$16,"",IF(D56=0,"",IF(OR(D56=$BW$1,D57=$BW$1,D58=$BW$1,D56=$CV$1,D57=$CV$1,D58=$CV$1,D59=$BW$1,D59=$CV$1,D60=$BW$1,D60=$CV$1),0,1)))</f>
        <v>1</v>
      </c>
      <c r="CX56" s="3">
        <f>IF($A56&gt;='1125way_Regular Symbol(2wild)'!G$16,"",IF(E56=0,"",IF(OR(E56=$BW$1,E57=$BW$1,E58=$BW$1,E56=$CV$1,E57=$CV$1,E58=$CV$1,E59=$BW$1,E59=$CV$1,E60=$BW$1,E60=$CV$1),0,1)))</f>
        <v>1</v>
      </c>
      <c r="CY56" s="3">
        <f>IF($A56&gt;='1125way_Regular Symbol(2wild)'!H$16,"",IF(F56=0,"",IF(OR(F56=$BW$1,F57=$BW$1,F58=$BW$1,F56=$CV$1,F57=$CV$1,F58=$CV$1,F59=$BW$1,F59=$CV$1,F60=$BW$1,F60=$CV$1),0,1)))</f>
        <v>1</v>
      </c>
    </row>
    <row r="57" spans="1:103">
      <c r="A57" s="337">
        <f>IF('243way_Regular Symbol'!L56="","",'243way_Regular Symbol'!L56)</f>
        <v>53</v>
      </c>
      <c r="B57" s="191" t="str">
        <f>IF('576way_Regular Symbol(2wild)'!Q56="",
IF($A57-'576way_Regular Symbol(2wild)'!D$16&gt;='1125way_RegularＸ_W()'!B$2-1,"",VLOOKUP($A57-'243way_Regular Symbol'!D$16,'576way_Regular Symbol(2wild)'!$P$3:$U$99,'1125way_RegularＸ_W()'!B$3+1,FALSE)),
'576way_Regular Symbol(2wild)'!Q56)</f>
        <v>M5</v>
      </c>
      <c r="C57" s="191" t="str">
        <f>IF('576way_Regular Symbol(2wild)'!R56="",
IF($A57-'576way_Regular Symbol(2wild)'!E$16&gt;='1125way_RegularＸ_W()'!C$2-1,"",VLOOKUP($A57-'243way_Regular Symbol'!E$16,'576way_Regular Symbol(2wild)'!$P$3:$U$99,'1125way_RegularＸ_W()'!C$3+1,FALSE)),
'576way_Regular Symbol(2wild)'!R56)</f>
        <v>M4</v>
      </c>
      <c r="D57" s="191" t="str">
        <f>IF('576way_Regular Symbol(2wild)'!S56="",
IF($A57-'576way_Regular Symbol(2wild)'!F$16&gt;='1125way_RegularＸ_W()'!D$2-1,"",VLOOKUP($A57-'243way_Regular Symbol'!F$16,'576way_Regular Symbol(2wild)'!$P$3:$U$99,'1125way_RegularＸ_W()'!D$3+1,FALSE)),
'576way_Regular Symbol(2wild)'!S56)</f>
        <v>M2</v>
      </c>
      <c r="E57" s="191" t="str">
        <f>IF('576way_Regular Symbol(2wild)'!T56="",
IF($A57-'576way_Regular Symbol(2wild)'!G$16&gt;='1125way_RegularＸ_W()'!E$2-1,"",VLOOKUP($A57-'243way_Regular Symbol'!G$16,'576way_Regular Symbol(2wild)'!$P$3:$U$99,'1125way_RegularＸ_W()'!E$3+1,FALSE)),
'576way_Regular Symbol(2wild)'!T56)</f>
        <v>J</v>
      </c>
      <c r="F57" s="191" t="str">
        <f>IF('576way_Regular Symbol(2wild)'!U56="",
IF($A57-'576way_Regular Symbol(2wild)'!H$16&gt;='1125way_RegularＸ_W()'!F$2-1,"",VLOOKUP($A57-'243way_Regular Symbol'!H$16,'576way_Regular Symbol(2wild)'!$P$3:$U$99,'1125way_RegularＸ_W()'!F$3+1,FALSE)),
'576way_Regular Symbol(2wild)'!U56)</f>
        <v>J</v>
      </c>
      <c r="N57" s="363">
        <f t="shared" si="18"/>
        <v>53</v>
      </c>
      <c r="O57" s="344">
        <f>IF($A57&gt;='1125way_Regular Symbol(2wild)'!D$16,"",IF(B57="","",IF(OR(B57=$O$1,B57=$P$1,B58=$O$1,B58=$P$1,B59=$O$1,B59=$P$1),0,1)))</f>
        <v>0</v>
      </c>
      <c r="P57" s="344">
        <f>IF($A57&gt;='1125way_Regular Symbol(2wild)'!E$16,"",IF(C57="","",IF(OR(C57=$O$1,C57=$P$1,C58=$O$1,C58=$P$1,C59=$O$1,C59=$P$1),0,1)))</f>
        <v>1</v>
      </c>
      <c r="Q57" s="344">
        <f>IF($A57&gt;='1125way_Regular Symbol(2wild)'!F$16,"",IF(D57="","",IF(OR(D57=$O$1,D57=$P$1,D58=$O$1,D58=$P$1,D59=$O$1,D59=$P$1,D60=$O$1,D60=$P$1,D61=$O$1,D61=$P$1),0,1)))</f>
        <v>0</v>
      </c>
      <c r="R57" s="344">
        <f>IF($A57&gt;='1125way_Regular Symbol(2wild)'!G$16,"",IF(E57="","",IF(OR(E57=$O$1,E57=$P$1,E58=$O$1,E58=$P$1,E59=$O$1,E59=$P$1,E60=$O$1,E60=$P$1,E61=$O$1,E61=$P$1),0,1)))</f>
        <v>0</v>
      </c>
      <c r="S57" s="344">
        <f>IF($A57&gt;='1125way_Regular Symbol(2wild)'!H$16,"",IF(F57="","",IF(OR(F57=$O$1,F57=$P$1,F58=$O$1,F58=$P$1,F59=$O$1,F59=$P$1,F60=$O$1,F60=$P$1,F61=$O$1,F61=$P$1),0,1)))</f>
        <v>1</v>
      </c>
      <c r="U57" s="344">
        <f>IF($A57&gt;='1125way_Regular Symbol(2wild)'!D$16,"",IF(B57=0,"",IF(OR(B57=$U$1,B57=$V$1,B58=$U$1,B58=$V$1,B59=$U$1,B59=$V$1),0,1)))</f>
        <v>1</v>
      </c>
      <c r="V57" s="344">
        <f>IF($A57&gt;='1125way_Regular Symbol(2wild)'!E$16,"",IF(C57=0,"",IF(OR(C57=$U$1,C57=$V$1,C58=$U$1,C58=$V$1,C59=$U$1,C59=$V$1),0,1)))</f>
        <v>1</v>
      </c>
      <c r="W57" s="3">
        <f>IF($A57&gt;='1125way_Regular Symbol(2wild)'!F$16,"",IF(D57=0,"",IF(OR(D57=$U$1,D57=$V$1,D58=$U$1,D58=$V$1,D59=$U$1,D59=$V$1,D60=$U$1,D60=$V$1,D61=$U$1,D61=$V$1),0,1)))</f>
        <v>0</v>
      </c>
      <c r="X57" s="3">
        <f>IF($A57&gt;='1125way_Regular Symbol(2wild)'!G$16,"",IF(E57=0,"",IF(OR(E57=$U$1,E57=$V$1,E58=$U$1,E58=$V$1,E59=$U$1,E59=$V$1,E60=$U$1,E60=$V$1,E61=$U$1,E61=$V$1),0,1)))</f>
        <v>0</v>
      </c>
      <c r="Y57" s="3">
        <f>IF($A57&gt;='1125way_Regular Symbol(2wild)'!H$16,"",IF(F57=0,"",IF(OR(F57=$U$1,F57=$V$1,F58=$U$1,F58=$V$1,F59=$U$1,F59=$V$1,F60=$U$1,F60=$V$1,F61=$U$1,F61=$V$1),0,1)))</f>
        <v>1</v>
      </c>
      <c r="AA57" s="344">
        <f>IF($A57&gt;='1125way_Regular Symbol(2wild)'!D$16,"",IF(B57=0,"",IF(OR(B57=$AA$1,B57=$AB$1,B58=$AA$1,B58=$AB$1,B59=$AA$1,,B59=$AB$1),0,1)))</f>
        <v>1</v>
      </c>
      <c r="AB57" s="344">
        <f>IF($A57&gt;='1125way_Regular Symbol(2wild)'!E$16,"",IF(C57=0,"",IF(OR(C57=$AA$1,C57=$AB$1,C58=$AA$1,C58=$AB$1,C59=$AA$1,,C59=$AB$1),0,1)))</f>
        <v>1</v>
      </c>
      <c r="AC57" s="3">
        <f>IF($A57&gt;='1125way_Regular Symbol(2wild)'!F$16,"",IF(D57=0,"",IF(OR(D57=$AA$1,D57=$AB$1,D58=$AA$1,D58=$AB$1,D59=$AA$1,D59=$AB$1,D60=$AA$1,D60=$AB$1,D61=$AA$1,D61=$AB$1),0,1)))</f>
        <v>1</v>
      </c>
      <c r="AD57" s="3">
        <f>IF($A57&gt;='1125way_Regular Symbol(2wild)'!G$16,"",IF(E57=0,"",IF(OR(E57=$AA$1,E57=$AB$1,E58=$AA$1,E58=$AB$1,E59=$AA$1,E59=$AB$1,E60=$AA$1,E60=$AB$1,E61=$AA$1,E61=$AB$1),0,1)))</f>
        <v>1</v>
      </c>
      <c r="AE57" s="3">
        <f>IF($A57&gt;='1125way_Regular Symbol(2wild)'!H$16,"",IF(F57=0,"",IF(OR(F57=$AA$1,F57=$AB$1,F58=$AA$1,F58=$AB$1,F59=$AA$1,F59=$AB$1,F60=$AA$1,F60=$AB$1,F61=$AA$1,F61=$AB$1),0,1)))</f>
        <v>0</v>
      </c>
      <c r="AG57" s="344">
        <f>IF($A57&gt;='1125way_Regular Symbol(2wild)'!D$16,"",IF(B57=0,"",IF(OR(B57=$AG$1,B57=$AH$1,B58=$AG$1,B58=$AH$1,B59=$AG$1,B59=$AH$1),0,1)))</f>
        <v>1</v>
      </c>
      <c r="AH57" s="344">
        <f>IF($A57&gt;='1125way_Regular Symbol(2wild)'!E$16,"",IF(C57=0,"",IF(OR(C57=$AG$1,C57=$AH$1,C58=$AG$1,C58=$AH$1,C59=$AG$1,C59=$AH$1),0,1)))</f>
        <v>0</v>
      </c>
      <c r="AI57" s="3">
        <f>IF($A57&gt;='1125way_Regular Symbol(2wild)'!F$16,"",IF(D57=0,"",IF(OR(D57=$AG$1,D57=$AH$1,D58=$AG$1,D58=$AH$1,D59=$AG$1,D59=$AH$1,D60=$AG$1,D60=$AH$1,D61=$AG$1,D61=$AH$1),0,1)))</f>
        <v>0</v>
      </c>
      <c r="AJ57" s="3">
        <f>IF($A57&gt;='1125way_Regular Symbol(2wild)'!G$16,"",IF(E57=0,"",IF(OR(E57=$AG$1,E57=$AH$1,E58=$AG$1,E58=$AH$1,E59=$AG$1,E59=$AH$1,E60=$AG$1,E60=$AH$1,E61=$AG$1,E61=$AH$1),0,1)))</f>
        <v>1</v>
      </c>
      <c r="AK57" s="3">
        <f>IF($A57&gt;='1125way_Regular Symbol(2wild)'!H$16,"",IF(F57=0,"",IF(OR(F57=$AG$1,F57=$AH$1,F58=$AG$1,F58=$AH$1,F59=$AG$1,F59=$AH$1,F60=$AG$1,F60=$AH$1,F61=$AG$1,F61=$AH$1),0,1)))</f>
        <v>1</v>
      </c>
      <c r="AM57" s="344">
        <f>IF($A57&gt;='1125way_Regular Symbol(2wild)'!D$16,"",IF(B57=0,"",IF(OR(B57=$AM$1,B57=$AN$1,B58=$AM$1,B58=$AN$1,B59=$AM$1,B59=$AN$1),0,1)))</f>
        <v>0</v>
      </c>
      <c r="AN57" s="344">
        <f>IF($A57&gt;='1125way_Regular Symbol(2wild)'!E$16,"",IF(C57=0,"",IF(OR(C57=$AM$1,C57=$AN$1,C58=$AM$1,C58=$AN$1,C59=$AM$1,C59=$AN$1),0,1)))</f>
        <v>0</v>
      </c>
      <c r="AO57" s="3">
        <f>IF($A57&gt;='1125way_Regular Symbol(2wild)'!F$16,"",IF(D57=0,"",IF(OR(D57=$AM$1,D57=$AN$1,D58=$AM$1,D58=$AN$1,D59=$AM$1,D59=$AN$1,D60=$AM$1,D60=$AN$1,D61=$AM$1,D61=$AN$1),0,1)))</f>
        <v>0</v>
      </c>
      <c r="AP57" s="3">
        <f>IF($A57&gt;='1125way_Regular Symbol(2wild)'!G$16,"",IF(E57=0,"",IF(OR(E57=$AM$1,E57=$AN$1,E58=$AM$1,E58=$AN$1,E59=$AM$1,E59=$AN$1,E60=$AM$1,E60=$AN$1,E61=$AM$1,E61=$AN$1),0,1)))</f>
        <v>1</v>
      </c>
      <c r="AQ57" s="3">
        <f>IF($A57&gt;='1125way_Regular Symbol(2wild)'!H$16,"",IF(F57=0,"",IF(OR(F57=$AM$1,F57=$AN$1,F58=$AM$1,F58=$AN$1,F59=$AM$1,F59=$AN$1,F60=$AM$1,F60=$AN$1,F61=$AM$1,F61=$AN$1),0,1)))</f>
        <v>1</v>
      </c>
      <c r="AS57" s="344">
        <f>IF($A57&gt;='1125way_Regular Symbol(2wild)'!D$16,"",IF(B57=0,"",IF(OR(B57=$AM$1,B57=$AT$1,B58=$AM$1,B58=$AT$1,B59=$AM$1,B59=$AT$1),0,1)))</f>
        <v>1</v>
      </c>
      <c r="AT57" s="344">
        <f>IF($A57&gt;='1125way_Regular Symbol(2wild)'!E$16,"",IF(C57=0,"",IF(OR(C57=$AM$1,C57=$AT$1,C58=$AM$1,C58=$AT$1,C59=$AM$1,C59=$AT$1),0,1)))</f>
        <v>1</v>
      </c>
      <c r="AU57" s="3">
        <f>IF($A57&gt;='1125way_Regular Symbol(2wild)'!F$16,"",IF(D57=0,"",IF(OR(D57=$AM$1,D57=$AT$1,D58=$AM$1,D58=$AT$1,D59=$AM$1,D59=$AT$1,D60=$AM$1,D60=$AT$1,D61=$AM$1,D61=$AT$1),0,1)))</f>
        <v>1</v>
      </c>
      <c r="AV57" s="3">
        <f>IF($A57&gt;='1125way_Regular Symbol(2wild)'!G$16,"",IF(E57=0,"",IF(OR(E57=$AM$1,E57=$AT$1,E58=$AM$1,E58=$AT$1,E59=$AM$1,E59=$AT$1,E60=$AM$1,E60=$AT$1,E61=$AM$1,E61=$AT$1),0,1)))</f>
        <v>1</v>
      </c>
      <c r="AW57" s="3">
        <f>IF($A57&gt;='1125way_Regular Symbol(2wild)'!H$16,"",IF(F57=0,"",IF(OR(F57=$AM$1,F57=$AT$1,F58=$AM$1,F58=$AT$1,F59=$AM$1,F59=$AT$1,F60=$AM$1,F60=$AT$1,F61=$AM$1,F61=$AT$1),0,1)))</f>
        <v>1</v>
      </c>
      <c r="AY57" s="344">
        <f>IF($A57&gt;='1125way_Regular Symbol(2wild)'!D$16,"",IF(B57=0,"",IF(OR(B57=$AM$1,B57=$AZ$1,B58=$AM$1,B58=$AZ$1,B59=$AM$1,B59=$AZ$1),0,1)))</f>
        <v>1</v>
      </c>
      <c r="AZ57" s="344">
        <f>IF($A57&gt;='1125way_Regular Symbol(2wild)'!E$16,"",IF(C57=0,"",IF(OR(C57=$AM$1,C57=$AZ$1,C58=$AM$1,C58=$AZ$1,C59=$AM$1,C59=$AZ$1),0,1)))</f>
        <v>1</v>
      </c>
      <c r="BA57" s="3">
        <f>IF($A57&gt;='1125way_Regular Symbol(2wild)'!F$16,"",IF(D57=0,"",IF(OR(D57=$AM$1,D57=$AZ$1,D58=$AM$1,D58=$AZ$1,D59=$AM$1,D59=$AZ$1,D60=$AM$1,D60=$AZ$1,D61=$AM$1,D61=$AZ$1),0,1)))</f>
        <v>1</v>
      </c>
      <c r="BB57" s="3">
        <f>IF($A57&gt;='1125way_Regular Symbol(2wild)'!G$16,"",IF(E57=0,"",IF(OR(E57=$AM$1,E57=$AZ$1,E58=$AM$1,E58=$AZ$1,E59=$AM$1,E59=$AZ$1,E60=$AM$1,E60=$AZ$1,E61=$AM$1,E61=$AZ$1),0,1)))</f>
        <v>1</v>
      </c>
      <c r="BC57" s="3">
        <f>IF($A57&gt;='1125way_Regular Symbol(2wild)'!H$16,"",IF(F57=0,"",IF(OR(F57=$AM$1,F57=$AZ$1,F58=$AM$1,F58=$AZ$1,F59=$AM$1,F59=$AZ$1,F60=$AM$1,F60=$AZ$1,F61=$AM$1,F61=$AZ$1),0,1)))</f>
        <v>0</v>
      </c>
      <c r="BE57" s="344">
        <f>IF($A57&gt;='576way_Regular Symbol(2wild)'!D$16,"",IF(B57=0,"",IF(OR(B57=$AM$1,B57=$BF$1,B58=$AM$1,B58=$BF$1,B59=$AM$1,B59=$BF$1),0,1)))</f>
        <v>1</v>
      </c>
      <c r="BF57" s="344">
        <f>IF($A57&gt;='576way_Regular Symbol(2wild)'!E$16,"",IF(C57=0,"",IF(OR(C57=$AM$1,C57=$BF$1,C58=$AM$1,C58=$BF$1,C59=$AM$1,C59=$BF$1),0,1)))</f>
        <v>1</v>
      </c>
      <c r="BG57" s="3">
        <f>IF($A57&gt;='576way_Regular Symbol(2wild)'!F$16,"",IF(D57=0,"",IF(OR(D57=$AM$1,D57=$BF$1,D58=$AM$1,D58=$BF$1,D59=$AM$1,D59=$BF$1,D60=$AM$1,D60=$BF$1,D61=$AM$1,D61=$BF$1),0,1)))</f>
        <v>1</v>
      </c>
      <c r="BH57" s="3">
        <f>IF($A57&gt;='576way_Regular Symbol(2wild)'!G$16,"",IF(E57=0,"",IF(OR(E57=$AM$1,E57=$BF$1,E58=$AM$1,E58=$BF$1,E59=$AM$1,E59=$BF$1,E60=$AM$1,E60=$BF$1,E61=$AM$1,E61=$BF$1),0,1)))</f>
        <v>1</v>
      </c>
      <c r="BI57" s="3">
        <f>IF($A57&gt;='576way_Regular Symbol(2wild)'!H$16,"",IF(F57=0,"",IF(OR(F57=$AM$1,F57=$BF$1,F58=$AM$1,F58=$BF$1,F59=$AM$1,F59=$BF$1,F60=$AM$1,F60=$BF$1,F61=$AM$1,F61=$BF$1),0,1)))</f>
        <v>1</v>
      </c>
      <c r="BK57" s="344">
        <f>IF($A57&gt;='576way_Regular Symbol(2wild)'!D$16,"",IF(B57=0,"",IF(OR(B57=$AM$1,B57=$BL$1,B58=$AM$1,B58=$BL$1,B59=$AM$1,B59=$BL$1),0,1)))</f>
        <v>1</v>
      </c>
      <c r="BL57" s="344">
        <f>IF($A57&gt;='576way_Regular Symbol(2wild)'!E$16,"",IF(C57=0,"",IF(OR(C57=$AM$1,C57=$BL$1,C58=$AM$1,C58=$BL$1,C59=$AM$1,C59=$BL$1),0,1)))</f>
        <v>1</v>
      </c>
      <c r="BM57" s="3">
        <f>IF($A57&gt;='576way_Regular Symbol(2wild)'!F$16,"",IF(D57=0,"",IF(OR(D57=$AM$1,D57=$BL$1,D58=$AM$1,D58=$BL$1,D59=$AM$1,D59=$BL$1,D60=$AM$1,D60=$BL$1),0,1)))</f>
        <v>1</v>
      </c>
      <c r="BN57" s="3">
        <f>IF($A57&gt;='576way_Regular Symbol(2wild)'!G$16,"",IF(E57=0,"",IF(OR(E57=$AM$1,E57=$BL$1,E58=$AM$1,E58=$BL$1,E59=$AM$1,E59=$BL$1,E60=$AM$1,E60=$BL$1),0,1)))</f>
        <v>1</v>
      </c>
      <c r="BO57" s="3">
        <f>IF($A57&gt;='576way_Regular Symbol(2wild)'!H$16,"",IF(F57=0,"",IF(OR(F57=$AM$1,F57=$BL$1,F58=$AM$1,F58=$BL$1,F59=$AM$1,F59=$BL$1,F60=$AM$1,F60=$BL$1),0,1)))</f>
        <v>1</v>
      </c>
      <c r="BQ57" s="3">
        <f>IF($A57&gt;='1125way_Regular Symbol(2wild)'!D$16,"",IF(B57=0,"",IF(OR(B57=$BQ$1,B57=$BR$1,B58=$BQ$1,B58=$BR$1,B59=$BQ$1,B59=$BR$1),0,1)))</f>
        <v>1</v>
      </c>
      <c r="BR57" s="3">
        <f>IF($A57&gt;='1125way_Regular Symbol(2wild)'!E$16,"",IF(C57=0,"",IF(OR(C57=$BQ$1,C57=$BR$1,C58=$BQ$1,C58=$BR$1,C59=$BQ$1,C59=$BR$1),0,1)))</f>
        <v>1</v>
      </c>
      <c r="BS57" s="3">
        <f>IF($A57&gt;='1125way_Regular Symbol(2wild)'!F$16,"",IF(D57=0,"",IF(OR(D57=$BQ$1,D57=$BR$1,D58=$BQ$1,D58=$BR$1,D59=$BQ$1,D59=$BR$1,D60=$BQ$1,D60=$BR$1,D61=$BQ$1,D61=$BR$1),0,1)))</f>
        <v>1</v>
      </c>
      <c r="BT57" s="3">
        <f>IF($A57&gt;='1125way_Regular Symbol(2wild)'!G$16,"",IF(E57=0,"",IF(OR(E57=$BQ$1,E57=$BR$1,E58=$BQ$1,E58=$BR$1,E59=$BQ$1,E59=$BR$1,E60=$BQ$1,E60=$BR$1,E61=$BQ$1,E61=$BR$1),0,1)))</f>
        <v>0</v>
      </c>
      <c r="BU57" s="3">
        <f>IF($A57&gt;='1125way_Regular Symbol(2wild)'!H$16,"",IF(F57=0,"",IF(OR(F57=$BQ$1,F57=$BR$1,F58=$BQ$1,F58=$BR$1,F59=$BQ$1,F59=$BR$1,F60=$BQ$1,F60=$BR$1,F61=$BQ$1,F61=$BR$1),0,1)))</f>
        <v>1</v>
      </c>
      <c r="BW57" s="3">
        <f>IF($A57&gt;='1125way_Regular Symbol(2wild)'!D$16,"",IF(B57=0,"",IF(OR(B57=$BW$1,B58=$BW$1,B59=$BW$1,B57=$BX$1,B58=$BX$1,B59=$BX$1),0,1)))</f>
        <v>1</v>
      </c>
      <c r="BX57" s="3">
        <f>IF($A57&gt;='1125way_Regular Symbol(2wild)'!E$16,"",IF(C57=0,"",IF(OR(C57=$BW$1,C58=$BW$1,C59=$BW$1,C57=$BX$1,C58=$BX$1,C59=$BX$1),0,1)))</f>
        <v>1</v>
      </c>
      <c r="BY57" s="3">
        <f>IF($A57&gt;='1125way_Regular Symbol(2wild)'!F$16,"",IF(D57=0,"",IF(OR(D57=$BW$1,D58=$BW$1,D59=$BW$1,D57=$BX$1,D58=$BX$1,D59=$BX$1,D60=$BW$1,D60=$BX$1,D61=$BW$1,D61=$BX$1),0,1)))</f>
        <v>1</v>
      </c>
      <c r="BZ57" s="3">
        <f>IF($A57&gt;='1125way_Regular Symbol(2wild)'!G$16,"",IF(E57=0,"",IF(OR(E57=$BW$1,E58=$BW$1,E59=$BW$1,E57=$BX$1,E58=$BX$1,E59=$BX$1,E60=$BW$1,E60=$BX$1,E61=$BW$1,E61=$BX$1),0,1)))</f>
        <v>1</v>
      </c>
      <c r="CA57" s="3">
        <f>IF($A57&gt;='1125way_Regular Symbol(2wild)'!H$16,"",IF(F57=0,"",IF(OR(F57=$BW$1,F58=$BW$1,F59=$BW$1,F57=$BX$1,F58=$BX$1,F59=$BX$1,F60=$BW$1,F60=$BX$1,F61=$BW$1,F61=$BX$1),0,1)))</f>
        <v>0</v>
      </c>
      <c r="CC57" s="3">
        <f>IF($A57&gt;='1125way_Regular Symbol(2wild)'!D$16,"",IF(B57=0,"",IF(OR(B57=$BW$1,B58=$BW$1,B59=$BW$1,B57=$CD$1,B58=$CD$1,B59=$CD$1),0,1)))</f>
        <v>1</v>
      </c>
      <c r="CD57" s="3">
        <f>IF($A57&gt;='1125way_Regular Symbol(2wild)'!E$16,"",IF(C57=0,"",IF(OR(C57=$BW$1,C58=$BW$1,C59=$BW$1,C57=$CD$1,C58=$CD$1,C59=$CD$1),0,1)))</f>
        <v>1</v>
      </c>
      <c r="CE57" s="3">
        <f>IF($A57&gt;='1125way_Regular Symbol(2wild)'!F$16,"",IF(D57=0,"",IF(OR(D57=$BW$1,D58=$BW$1,D59=$BW$1,D57=$CD$1,D58=$CD$1,D59=$CD$1,D60=$BW$1,D60=$CD$1,D61=$BW$1,D61=$CD$1),0,1)))</f>
        <v>1</v>
      </c>
      <c r="CF57" s="3">
        <f>IF($A57&gt;='1125way_Regular Symbol(2wild)'!G$16,"",IF(E57=0,"",IF(OR(E57=$BW$1,E58=$BW$1,E59=$BW$1,E57=$CD$1,E58=$CD$1,E59=$CD$1,E60=$BW$1,E60=$CD$1,E61=$BW$1,E61=$CD$1),0,1)))</f>
        <v>0</v>
      </c>
      <c r="CG57" s="3">
        <f>IF($A57&gt;='1125way_Regular Symbol(2wild)'!H$16,"",IF(F57=0,"",IF(OR(F57=$BW$1,F58=$BW$1,F59=$BW$1,F57=$CD$1,F58=$CD$1,F59=$CD$1,F60=$BW$1,F60=$CD$1,F61=$BW$1,F61=$CD$1),0,1)))</f>
        <v>1</v>
      </c>
      <c r="CI57" s="3">
        <f>IF($A57&gt;='1125way_Regular Symbol(2wild)'!D$16,"",IF(B57=0,"",IF(OR(B57=$BW$1,B58=$BW$1,B59=$BW$1,B57=$CJ$1,B58=$CJ$1,B59=$CJ$1),0,1)))</f>
        <v>1</v>
      </c>
      <c r="CJ57" s="3">
        <f>IF($A57&gt;='1125way_Regular Symbol(2wild)'!E$16,"",IF(C57=0,"",IF(OR(C57=$BW$1,C58=$BW$1,C59=$BW$1,C57=$CJ$1,C58=$CJ$1,C59=$CJ$1),0,1)))</f>
        <v>1</v>
      </c>
      <c r="CK57" s="3">
        <f>IF($A57&gt;='1125way_Regular Symbol(2wild)'!F$16,"",IF(D57=0,"",IF(OR(D57=$BW$1,D58=$BW$1,D59=$BW$1,D57=$CJ$1,D58=$CJ$1,D59=$CJ$1,D60=$BW$1,D60=$CJ$1,D61=$BW$1,D61=$CJ$1),0,1)))</f>
        <v>1</v>
      </c>
      <c r="CL57" s="3">
        <f>IF($A57&gt;='1125way_Regular Symbol(2wild)'!G$16,"",IF(E57=0,"",IF(OR(E57=$BW$1,E58=$BW$1,E59=$BW$1,E57=$CJ$1,E58=$CJ$1,E59=$CJ$1,E60=$BW$1,E60=$CJ$1,E61=$BW$1,E61=$CJ$1),0,1)))</f>
        <v>0</v>
      </c>
      <c r="CM57" s="3">
        <f>IF($A57&gt;='1125way_Regular Symbol(2wild)'!H$16,"",IF(F57=0,"",IF(OR(F57=$BW$1,F58=$BW$1,F59=$BW$1,F57=$CJ$1,F58=$CJ$1,F59=$CJ$1,F60=$BW$1,F60=$CJ$1,F61=$BW$1,F61=$CJ$1),0,1)))</f>
        <v>0</v>
      </c>
      <c r="CO57" s="3">
        <f>IF($A57&gt;='1125way_Regular Symbol(2wild)'!D$16,"",IF(B57=0,"",IF(OR(B57=$BW$1,B58=$BW$1,B59=$BW$1,B57=$CP$1,B58=$CP$1,B59=$CP$1),0,1)))</f>
        <v>1</v>
      </c>
      <c r="CP57" s="3">
        <f>IF($A57&gt;='1125way_Regular Symbol(2wild)'!E$16,"",IF(C57=0,"",IF(OR(C57=$BW$1,C58=$BW$1,C59=$BW$1,C57=$CP$1,C58=$CP$1,C59=$CP$1),0,1)))</f>
        <v>0</v>
      </c>
      <c r="CQ57" s="3">
        <f>IF($A57&gt;='1125way_Regular Symbol(2wild)'!F$16,"",IF(D57=0,"",IF(OR(D57=$BW$1,D58=$BW$1,D59=$BW$1,D57=$CP$1,D58=$CP$1,D59=$CP$1,D60=$BW$1,D60=$CP$1,D61=$BW$1,D61=$CP$1),0,1)))</f>
        <v>1</v>
      </c>
      <c r="CR57" s="3">
        <f>IF($A57&gt;='1125way_Regular Symbol(2wild)'!G$16,"",IF(E57=0,"",IF(OR(E57=$BW$1,E58=$BW$1,E59=$BW$1,E57=$CP$1,E58=$CP$1,E59=$CP$1,E60=$BW$1,E60=$CP$1,E61=$BW$1,E61=$CP$1),0,1)))</f>
        <v>1</v>
      </c>
      <c r="CS57" s="3">
        <f>IF($A57&gt;='1125way_Regular Symbol(2wild)'!H$16,"",IF(F57=0,"",IF(OR(F57=$BW$1,F58=$BW$1,F59=$BW$1,F57=$CP$1,F58=$CP$1,F59=$CP$1,F60=$BW$1,F60=$CP$1,F61=$BW$1,F61=$CP$1),0,1)))</f>
        <v>1</v>
      </c>
      <c r="CU57" s="3">
        <f>IF($A57&gt;='1125way_Regular Symbol(2wild)'!D$16,"",IF(B57=0,"",IF(OR(B57=$BW$1,B58=$BW$1,B59=$BW$1,B57=$CV$1,B58=$CV$1,B59=$CV$1),0,1)))</f>
        <v>1</v>
      </c>
      <c r="CV57" s="3">
        <f>IF($A57&gt;='1125way_Regular Symbol(2wild)'!E$16,"",IF(C57=0,"",IF(OR(C57=$BW$1,C58=$BW$1,C59=$BW$1,C57=$CV$1,C58=$CV$1,C59=$CV$1),0,1)))</f>
        <v>1</v>
      </c>
      <c r="CW57" s="3">
        <f>IF($A57&gt;='1125way_Regular Symbol(2wild)'!F$16,"",IF(D57=0,"",IF(OR(D57=$BW$1,D58=$BW$1,D59=$BW$1,D57=$CV$1,D58=$CV$1,D59=$CV$1,D60=$BW$1,D60=$CV$1,D61=$BW$1,D61=$CV$1),0,1)))</f>
        <v>1</v>
      </c>
      <c r="CX57" s="3">
        <f>IF($A57&gt;='1125way_Regular Symbol(2wild)'!G$16,"",IF(E57=0,"",IF(OR(E57=$BW$1,E58=$BW$1,E59=$BW$1,E57=$CV$1,E58=$CV$1,E59=$CV$1,E60=$BW$1,E60=$CV$1,E61=$BW$1,E61=$CV$1),0,1)))</f>
        <v>1</v>
      </c>
      <c r="CY57" s="3">
        <f>IF($A57&gt;='1125way_Regular Symbol(2wild)'!H$16,"",IF(F57=0,"",IF(OR(F57=$BW$1,F58=$BW$1,F59=$BW$1,F57=$CV$1,F58=$CV$1,F59=$CV$1,F60=$BW$1,F60=$CV$1,F61=$BW$1,F61=$CV$1),0,1)))</f>
        <v>1</v>
      </c>
    </row>
    <row r="58" spans="1:103">
      <c r="A58" s="337">
        <f>IF('243way_Regular Symbol'!L57="","",'243way_Regular Symbol'!L57)</f>
        <v>54</v>
      </c>
      <c r="B58" s="191" t="str">
        <f>IF('576way_Regular Symbol(2wild)'!Q57="",
IF($A58-'576way_Regular Symbol(2wild)'!D$16&gt;='1125way_RegularＸ_W()'!B$2-1,"",VLOOKUP($A58-'243way_Regular Symbol'!D$16,'576way_Regular Symbol(2wild)'!$P$3:$U$99,'1125way_RegularＸ_W()'!B$3+1,FALSE)),
'576way_Regular Symbol(2wild)'!Q57)</f>
        <v>M1</v>
      </c>
      <c r="C58" s="191" t="str">
        <f>IF('576way_Regular Symbol(2wild)'!R57="",
IF($A58-'576way_Regular Symbol(2wild)'!E$16&gt;='1125way_RegularＸ_W()'!C$2-1,"",VLOOKUP($A58-'243way_Regular Symbol'!E$16,'576way_Regular Symbol(2wild)'!$P$3:$U$99,'1125way_RegularＸ_W()'!C$3+1,FALSE)),
'576way_Regular Symbol(2wild)'!R57)</f>
        <v>M5</v>
      </c>
      <c r="D58" s="191" t="str">
        <f>IF('576way_Regular Symbol(2wild)'!S57="",
IF($A58-'576way_Regular Symbol(2wild)'!F$16&gt;='1125way_RegularＸ_W()'!D$2-1,"",VLOOKUP($A58-'243way_Regular Symbol'!F$16,'576way_Regular Symbol(2wild)'!$P$3:$U$99,'1125way_RegularＸ_W()'!D$3+1,FALSE)),
'576way_Regular Symbol(2wild)'!S57)</f>
        <v>S1</v>
      </c>
      <c r="E58" s="191" t="str">
        <f>IF('576way_Regular Symbol(2wild)'!T57="",
IF($A58-'576way_Regular Symbol(2wild)'!G$16&gt;='1125way_RegularＸ_W()'!E$2-1,"",VLOOKUP($A58-'243way_Regular Symbol'!G$16,'576way_Regular Symbol(2wild)'!$P$3:$U$99,'1125way_RegularＸ_W()'!E$3+1,FALSE)),
'576way_Regular Symbol(2wild)'!T57)</f>
        <v>A</v>
      </c>
      <c r="F58" s="191" t="str">
        <f>IF('576way_Regular Symbol(2wild)'!U57="",
IF($A58-'576way_Regular Symbol(2wild)'!H$16&gt;='1125way_RegularＸ_W()'!F$2-1,"",VLOOKUP($A58-'243way_Regular Symbol'!H$16,'576way_Regular Symbol(2wild)'!$P$3:$U$99,'1125way_RegularＸ_W()'!F$3+1,FALSE)),
'576way_Regular Symbol(2wild)'!U57)</f>
        <v>BN</v>
      </c>
      <c r="N58" s="363">
        <f t="shared" si="18"/>
        <v>54</v>
      </c>
      <c r="O58" s="344">
        <f>IF($A58&gt;='1125way_Regular Symbol(2wild)'!D$16,"",IF(B58="","",IF(OR(B58=$O$1,B58=$P$1,B59=$O$1,B59=$P$1,B60=$O$1,B60=$P$1),0,1)))</f>
        <v>0</v>
      </c>
      <c r="P58" s="344">
        <f>IF($A58&gt;='1125way_Regular Symbol(2wild)'!E$16,"",IF(C58="","",IF(OR(C58=$O$1,C58=$P$1,C59=$O$1,C59=$P$1,C60=$O$1,C60=$P$1),0,1)))</f>
        <v>1</v>
      </c>
      <c r="Q58" s="344">
        <f>IF($A58&gt;='1125way_Regular Symbol(2wild)'!F$16,"",IF(D58="","",IF(OR(D58=$O$1,D58=$P$1,D59=$O$1,D59=$P$1,D60=$O$1,D60=$P$1,D61=$O$1,D61=$P$1,D62=$O$1,D62=$P$1),0,1)))</f>
        <v>0</v>
      </c>
      <c r="R58" s="344">
        <f>IF($A58&gt;='1125way_Regular Symbol(2wild)'!G$16,"",IF(E58="","",IF(OR(E58=$O$1,E58=$P$1,E59=$O$1,E59=$P$1,E60=$O$1,E60=$P$1,E61=$O$1,E61=$P$1,E62=$O$1,E62=$P$1),0,1)))</f>
        <v>0</v>
      </c>
      <c r="S58" s="344">
        <f>IF($A58&gt;='1125way_Regular Symbol(2wild)'!H$16,"",IF(F58="","",IF(OR(F58=$O$1,F58=$P$1,F59=$O$1,F59=$P$1,F60=$O$1,F60=$P$1,F61=$O$1,F61=$P$1,F62=$O$1,F62=$P$1),0,1)))</f>
        <v>1</v>
      </c>
      <c r="U58" s="344">
        <f>IF($A58&gt;='1125way_Regular Symbol(2wild)'!D$16,"",IF(B58=0,"",IF(OR(B58=$U$1,B58=$V$1,B59=$U$1,B59=$V$1,B60=$U$1,B60=$V$1),0,1)))</f>
        <v>1</v>
      </c>
      <c r="V58" s="344">
        <f>IF($A58&gt;='1125way_Regular Symbol(2wild)'!E$16,"",IF(C58=0,"",IF(OR(C58=$U$1,C58=$V$1,C59=$U$1,C59=$V$1,C60=$U$1,C60=$V$1),0,1)))</f>
        <v>0</v>
      </c>
      <c r="W58" s="3">
        <f>IF($A58&gt;='1125way_Regular Symbol(2wild)'!F$16,"",IF(D58=0,"",IF(OR(D58=$U$1,D58=$V$1,D59=$U$1,D59=$V$1,D60=$U$1,D60=$V$1,D61=$U$1,D61=$V$1,D62=$U$1,D62=$V$1),0,1)))</f>
        <v>1</v>
      </c>
      <c r="X58" s="3">
        <f>IF($A58&gt;='1125way_Regular Symbol(2wild)'!G$16,"",IF(E58=0,"",IF(OR(E58=$U$1,E58=$V$1,E59=$U$1,E59=$V$1,E60=$U$1,E60=$V$1,E61=$U$1,E61=$V$1,E62=$U$1,E62=$V$1),0,1)))</f>
        <v>0</v>
      </c>
      <c r="Y58" s="3">
        <f>IF($A58&gt;='1125way_Regular Symbol(2wild)'!H$16,"",IF(F58=0,"",IF(OR(F58=$U$1,F58=$V$1,F59=$U$1,F59=$V$1,F60=$U$1,F60=$V$1,F61=$U$1,F61=$V$1,F62=$U$1,F62=$V$1),0,1)))</f>
        <v>0</v>
      </c>
      <c r="AA58" s="344">
        <f>IF($A58&gt;='1125way_Regular Symbol(2wild)'!D$16,"",IF(B58=0,"",IF(OR(B58=$AA$1,B58=$AB$1,B59=$AA$1,B59=$AB$1,B60=$AA$1,,B60=$AB$1),0,1)))</f>
        <v>1</v>
      </c>
      <c r="AB58" s="344">
        <f>IF($A58&gt;='1125way_Regular Symbol(2wild)'!E$16,"",IF(C58=0,"",IF(OR(C58=$AA$1,C58=$AB$1,C59=$AA$1,C59=$AB$1,C60=$AA$1,,C60=$AB$1),0,1)))</f>
        <v>1</v>
      </c>
      <c r="AC58" s="3">
        <f>IF($A58&gt;='1125way_Regular Symbol(2wild)'!F$16,"",IF(D58=0,"",IF(OR(D58=$AA$1,D58=$AB$1,D59=$AA$1,D59=$AB$1,D60=$AA$1,D60=$AB$1,D61=$AA$1,D61=$AB$1,D62=$AA$1,D62=$AB$1),0,1)))</f>
        <v>1</v>
      </c>
      <c r="AD58" s="3">
        <f>IF($A58&gt;='1125way_Regular Symbol(2wild)'!G$16,"",IF(E58=0,"",IF(OR(E58=$AA$1,E58=$AB$1,E59=$AA$1,E59=$AB$1,E60=$AA$1,E60=$AB$1,E61=$AA$1,E61=$AB$1,E62=$AA$1,E62=$AB$1),0,1)))</f>
        <v>1</v>
      </c>
      <c r="AE58" s="3">
        <f>IF($A58&gt;='1125way_Regular Symbol(2wild)'!H$16,"",IF(F58=0,"",IF(OR(F58=$AA$1,F58=$AB$1,F59=$AA$1,F59=$AB$1,F60=$AA$1,F60=$AB$1,F61=$AA$1,F61=$AB$1,F62=$AA$1,F62=$AB$1),0,1)))</f>
        <v>0</v>
      </c>
      <c r="AG58" s="344">
        <f>IF($A58&gt;='1125way_Regular Symbol(2wild)'!D$16,"",IF(B58=0,"",IF(OR(B58=$AG$1,B58=$AH$1,B59=$AG$1,B59=$AH$1,B60=$AG$1,B60=$AH$1),0,1)))</f>
        <v>1</v>
      </c>
      <c r="AH58" s="344">
        <f>IF($A58&gt;='1125way_Regular Symbol(2wild)'!E$16,"",IF(C58=0,"",IF(OR(C58=$AG$1,C58=$AH$1,C59=$AG$1,C59=$AH$1,C60=$AG$1,C60=$AH$1),0,1)))</f>
        <v>1</v>
      </c>
      <c r="AI58" s="3">
        <f>IF($A58&gt;='1125way_Regular Symbol(2wild)'!F$16,"",IF(D58=0,"",IF(OR(D58=$AG$1,D58=$AH$1,D59=$AG$1,D59=$AH$1,D60=$AG$1,D60=$AH$1,D61=$AG$1,D61=$AH$1,D62=$AG$1,D62=$AH$1),0,1)))</f>
        <v>0</v>
      </c>
      <c r="AJ58" s="3">
        <f>IF($A58&gt;='1125way_Regular Symbol(2wild)'!G$16,"",IF(E58=0,"",IF(OR(E58=$AG$1,E58=$AH$1,E59=$AG$1,E59=$AH$1,E60=$AG$1,E60=$AH$1,E61=$AG$1,E61=$AH$1,E62=$AG$1,E62=$AH$1),0,1)))</f>
        <v>1</v>
      </c>
      <c r="AK58" s="3">
        <f>IF($A58&gt;='1125way_Regular Symbol(2wild)'!H$16,"",IF(F58=0,"",IF(OR(F58=$AG$1,F58=$AH$1,F59=$AG$1,F59=$AH$1,F60=$AG$1,F60=$AH$1,F61=$AG$1,F61=$AH$1,F62=$AG$1,F62=$AH$1),0,1)))</f>
        <v>1</v>
      </c>
      <c r="AM58" s="344">
        <f>IF($A58&gt;='1125way_Regular Symbol(2wild)'!D$16,"",IF(B58=0,"",IF(OR(B58=$AM$1,B58=$AN$1,B59=$AM$1,B59=$AN$1,B60=$AM$1,B60=$AN$1),0,1)))</f>
        <v>1</v>
      </c>
      <c r="AN58" s="344">
        <f>IF($A58&gt;='1125way_Regular Symbol(2wild)'!E$16,"",IF(C58=0,"",IF(OR(C58=$AM$1,C58=$AN$1,C59=$AM$1,C59=$AN$1,C60=$AM$1,C60=$AN$1),0,1)))</f>
        <v>0</v>
      </c>
      <c r="AO58" s="3">
        <f>IF($A58&gt;='1125way_Regular Symbol(2wild)'!F$16,"",IF(D58=0,"",IF(OR(D58=$AM$1,D58=$AN$1,D59=$AM$1,D59=$AN$1,D60=$AM$1,D60=$AN$1,D61=$AM$1,D61=$AN$1,D62=$AM$1,D62=$AN$1),0,1)))</f>
        <v>0</v>
      </c>
      <c r="AP58" s="3">
        <f>IF($A58&gt;='1125way_Regular Symbol(2wild)'!G$16,"",IF(E58=0,"",IF(OR(E58=$AM$1,E58=$AN$1,E59=$AM$1,E59=$AN$1,E60=$AM$1,E60=$AN$1,E61=$AM$1,E61=$AN$1,E62=$AM$1,E62=$AN$1),0,1)))</f>
        <v>1</v>
      </c>
      <c r="AQ58" s="3">
        <f>IF($A58&gt;='1125way_Regular Symbol(2wild)'!H$16,"",IF(F58=0,"",IF(OR(F58=$AM$1,F58=$AN$1,F59=$AM$1,F59=$AN$1,F60=$AM$1,F60=$AN$1,F61=$AM$1,F61=$AN$1,F62=$AM$1,F62=$AN$1),0,1)))</f>
        <v>1</v>
      </c>
      <c r="AS58" s="344">
        <f>IF($A58&gt;='1125way_Regular Symbol(2wild)'!D$16,"",IF(B58=0,"",IF(OR(B58=$AM$1,B58=$AT$1,B59=$AM$1,B59=$AT$1,B60=$AM$1,B60=$AT$1),0,1)))</f>
        <v>1</v>
      </c>
      <c r="AT58" s="344">
        <f>IF($A58&gt;='1125way_Regular Symbol(2wild)'!E$16,"",IF(C58=0,"",IF(OR(C58=$AM$1,C58=$AT$1,C59=$AM$1,C59=$AT$1,C60=$AM$1,C60=$AT$1),0,1)))</f>
        <v>1</v>
      </c>
      <c r="AU58" s="3">
        <f>IF($A58&gt;='1125way_Regular Symbol(2wild)'!F$16,"",IF(D58=0,"",IF(OR(D58=$AM$1,D58=$AT$1,D59=$AM$1,D59=$AT$1,D60=$AM$1,D60=$AT$1,D61=$AM$1,D61=$AT$1,D62=$AM$1,D62=$AT$1),0,1)))</f>
        <v>1</v>
      </c>
      <c r="AV58" s="3">
        <f>IF($A58&gt;='1125way_Regular Symbol(2wild)'!G$16,"",IF(E58=0,"",IF(OR(E58=$AM$1,E58=$AT$1,E59=$AM$1,E59=$AT$1,E60=$AM$1,E60=$AT$1,E61=$AM$1,E61=$AT$1,E62=$AM$1,E62=$AT$1),0,1)))</f>
        <v>1</v>
      </c>
      <c r="AW58" s="3">
        <f>IF($A58&gt;='1125way_Regular Symbol(2wild)'!H$16,"",IF(F58=0,"",IF(OR(F58=$AM$1,F58=$AT$1,F59=$AM$1,F59=$AT$1,F60=$AM$1,F60=$AT$1,F61=$AM$1,F61=$AT$1,F62=$AM$1,F62=$AT$1),0,1)))</f>
        <v>1</v>
      </c>
      <c r="AY58" s="344">
        <f>IF($A58&gt;='1125way_Regular Symbol(2wild)'!D$16,"",IF(B58=0,"",IF(OR(B58=$AM$1,B58=$AZ$1,B59=$AM$1,B59=$AZ$1,B60=$AM$1,B60=$AZ$1),0,1)))</f>
        <v>1</v>
      </c>
      <c r="AZ58" s="344">
        <f>IF($A58&gt;='1125way_Regular Symbol(2wild)'!E$16,"",IF(C58=0,"",IF(OR(C58=$AM$1,C58=$AZ$1,C59=$AM$1,C59=$AZ$1,C60=$AM$1,C60=$AZ$1),0,1)))</f>
        <v>1</v>
      </c>
      <c r="BA58" s="3">
        <f>IF($A58&gt;='1125way_Regular Symbol(2wild)'!F$16,"",IF(D58=0,"",IF(OR(D58=$AM$1,D58=$AZ$1,D59=$AM$1,D59=$AZ$1,D60=$AM$1,D60=$AZ$1,D61=$AM$1,D61=$AZ$1,D62=$AM$1,D62=$AZ$1),0,1)))</f>
        <v>1</v>
      </c>
      <c r="BB58" s="3">
        <f>IF($A58&gt;='1125way_Regular Symbol(2wild)'!G$16,"",IF(E58=0,"",IF(OR(E58=$AM$1,E58=$AZ$1,E59=$AM$1,E59=$AZ$1,E60=$AM$1,E60=$AZ$1,E61=$AM$1,E61=$AZ$1,E62=$AM$1,E62=$AZ$1),0,1)))</f>
        <v>1</v>
      </c>
      <c r="BC58" s="3">
        <f>IF($A58&gt;='1125way_Regular Symbol(2wild)'!H$16,"",IF(F58=0,"",IF(OR(F58=$AM$1,F58=$AZ$1,F59=$AM$1,F59=$AZ$1,F60=$AM$1,F60=$AZ$1,F61=$AM$1,F61=$AZ$1,F62=$AM$1,F62=$AZ$1),0,1)))</f>
        <v>0</v>
      </c>
      <c r="BE58" s="344">
        <f>IF($A58&gt;='576way_Regular Symbol(2wild)'!D$16,"",IF(B58=0,"",IF(OR(B58=$AM$1,B58=$BF$1,B59=$AM$1,B59=$BF$1,B60=$AM$1,B60=$BF$1),0,1)))</f>
        <v>1</v>
      </c>
      <c r="BF58" s="344">
        <f>IF($A58&gt;='576way_Regular Symbol(2wild)'!E$16,"",IF(C58=0,"",IF(OR(C58=$AM$1,C58=$BF$1,C59=$AM$1,C59=$BF$1,C60=$AM$1,C60=$BF$1),0,1)))</f>
        <v>1</v>
      </c>
      <c r="BG58" s="3">
        <f>IF($A58&gt;='576way_Regular Symbol(2wild)'!F$16,"",IF(D58=0,"",IF(OR(D58=$AM$1,D58=$BF$1,D59=$AM$1,D59=$BF$1,D60=$AM$1,D60=$BF$1,D61=$AM$1,D61=$BF$1,D62=$AM$1,D62=$BF$1),0,1)))</f>
        <v>1</v>
      </c>
      <c r="BH58" s="3">
        <f>IF($A58&gt;='576way_Regular Symbol(2wild)'!G$16,"",IF(E58=0,"",IF(OR(E58=$AM$1,E58=$BF$1,E59=$AM$1,E59=$BF$1,E60=$AM$1,E60=$BF$1,E61=$AM$1,E61=$BF$1,E62=$AM$1,E62=$BF$1),0,1)))</f>
        <v>1</v>
      </c>
      <c r="BI58" s="3">
        <f>IF($A58&gt;='576way_Regular Symbol(2wild)'!H$16,"",IF(F58=0,"",IF(OR(F58=$AM$1,F58=$BF$1,F59=$AM$1,F59=$BF$1,F60=$AM$1,F60=$BF$1,F61=$AM$1,F61=$BF$1,F62=$AM$1,F62=$BF$1),0,1)))</f>
        <v>1</v>
      </c>
      <c r="BK58" s="344">
        <f>IF($A58&gt;='576way_Regular Symbol(2wild)'!D$16,"",IF(B58=0,"",IF(OR(B58=$AM$1,B58=$BL$1,B59=$AM$1,B59=$BL$1,B60=$AM$1,B60=$BL$1),0,1)))</f>
        <v>1</v>
      </c>
      <c r="BL58" s="344">
        <f>IF($A58&gt;='576way_Regular Symbol(2wild)'!E$16,"",IF(C58=0,"",IF(OR(C58=$AM$1,C58=$BL$1,C59=$AM$1,C59=$BL$1,C60=$AM$1,C60=$BL$1),0,1)))</f>
        <v>1</v>
      </c>
      <c r="BM58" s="3">
        <f>IF($A58&gt;='576way_Regular Symbol(2wild)'!F$16,"",IF(D58=0,"",IF(OR(D58=$AM$1,D58=$BL$1,D59=$AM$1,D59=$BL$1,D60=$AM$1,D60=$BL$1,D61=$AM$1,D61=$BL$1),0,1)))</f>
        <v>1</v>
      </c>
      <c r="BN58" s="3">
        <f>IF($A58&gt;='576way_Regular Symbol(2wild)'!G$16,"",IF(E58=0,"",IF(OR(E58=$AM$1,E58=$BL$1,E59=$AM$1,E59=$BL$1,E60=$AM$1,E60=$BL$1,E61=$AM$1,E61=$BL$1),0,1)))</f>
        <v>1</v>
      </c>
      <c r="BO58" s="3">
        <f>IF($A58&gt;='576way_Regular Symbol(2wild)'!H$16,"",IF(F58=0,"",IF(OR(F58=$AM$1,F58=$BL$1,F59=$AM$1,F59=$BL$1,F60=$AM$1,F60=$BL$1,F61=$AM$1,F61=$BL$1),0,1)))</f>
        <v>1</v>
      </c>
      <c r="BQ58" s="3">
        <f>IF($A58&gt;='1125way_Regular Symbol(2wild)'!D$16,"",IF(B58=0,"",IF(OR(B58=$BQ$1,B58=$BR$1,B59=$BQ$1,B59=$BR$1,B60=$BQ$1,B60=$BR$1),0,1)))</f>
        <v>1</v>
      </c>
      <c r="BR58" s="3">
        <f>IF($A58&gt;='1125way_Regular Symbol(2wild)'!E$16,"",IF(C58=0,"",IF(OR(C58=$BQ$1,C58=$BR$1,C59=$BQ$1,C59=$BR$1,C60=$BQ$1,C60=$BR$1),0,1)))</f>
        <v>1</v>
      </c>
      <c r="BS58" s="3">
        <f>IF($A58&gt;='1125way_Regular Symbol(2wild)'!F$16,"",IF(D58=0,"",IF(OR(D58=$BQ$1,D58=$BR$1,D59=$BQ$1,D59=$BR$1,D60=$BQ$1,D60=$BR$1,D61=$BQ$1,D61=$BR$1,D62=$BQ$1,D62=$BR$1),0,1)))</f>
        <v>1</v>
      </c>
      <c r="BT58" s="3">
        <f>IF($A58&gt;='1125way_Regular Symbol(2wild)'!G$16,"",IF(E58=0,"",IF(OR(E58=$BQ$1,E58=$BR$1,E59=$BQ$1,E59=$BR$1,E60=$BQ$1,E60=$BR$1,E61=$BQ$1,E61=$BR$1,E62=$BQ$1,E62=$BR$1),0,1)))</f>
        <v>0</v>
      </c>
      <c r="BU58" s="3">
        <f>IF($A58&gt;='1125way_Regular Symbol(2wild)'!H$16,"",IF(F58=0,"",IF(OR(F58=$BQ$1,F58=$BR$1,F59=$BQ$1,F59=$BR$1,F60=$BQ$1,F60=$BR$1,F61=$BQ$1,F61=$BR$1,F62=$BQ$1,F62=$BR$1),0,1)))</f>
        <v>1</v>
      </c>
      <c r="BW58" s="3">
        <f>IF($A58&gt;='1125way_Regular Symbol(2wild)'!D$16,"",IF(B58=0,"",IF(OR(B58=$BW$1,B59=$BW$1,B60=$BW$1,B58=$BX$1,B59=$BX$1,B60=$BX$1),0,1)))</f>
        <v>1</v>
      </c>
      <c r="BX58" s="3">
        <f>IF($A58&gt;='1125way_Regular Symbol(2wild)'!E$16,"",IF(C58=0,"",IF(OR(C58=$BW$1,C59=$BW$1,C60=$BW$1,C58=$BX$1,C59=$BX$1,C60=$BX$1),0,1)))</f>
        <v>1</v>
      </c>
      <c r="BY58" s="3">
        <f>IF($A58&gt;='1125way_Regular Symbol(2wild)'!F$16,"",IF(D58=0,"",IF(OR(D58=$BW$1,D59=$BW$1,D60=$BW$1,D58=$BX$1,D59=$BX$1,D60=$BX$1,D61=$BW$1,D61=$BX$1,D62=$BW$1,D62=$BX$1),0,1)))</f>
        <v>1</v>
      </c>
      <c r="BZ58" s="3">
        <f>IF($A58&gt;='1125way_Regular Symbol(2wild)'!G$16,"",IF(E58=0,"",IF(OR(E58=$BW$1,E59=$BW$1,E60=$BW$1,E58=$BX$1,E59=$BX$1,E60=$BX$1,E61=$BW$1,E61=$BX$1,E62=$BW$1,E62=$BX$1),0,1)))</f>
        <v>1</v>
      </c>
      <c r="CA58" s="3">
        <f>IF($A58&gt;='1125way_Regular Symbol(2wild)'!H$16,"",IF(F58=0,"",IF(OR(F58=$BW$1,F59=$BW$1,F60=$BW$1,F58=$BX$1,F59=$BX$1,F60=$BX$1,F61=$BW$1,F61=$BX$1,F62=$BW$1,F62=$BX$1),0,1)))</f>
        <v>0</v>
      </c>
      <c r="CC58" s="3">
        <f>IF($A58&gt;='1125way_Regular Symbol(2wild)'!D$16,"",IF(B58=0,"",IF(OR(B58=$BW$1,B59=$BW$1,B60=$BW$1,B58=$CD$1,B59=$CD$1,B60=$CD$1),0,1)))</f>
        <v>0</v>
      </c>
      <c r="CD58" s="3">
        <f>IF($A58&gt;='1125way_Regular Symbol(2wild)'!E$16,"",IF(C58=0,"",IF(OR(C58=$BW$1,C59=$BW$1,C60=$BW$1,C58=$CD$1,C59=$CD$1,C60=$CD$1),0,1)))</f>
        <v>1</v>
      </c>
      <c r="CE58" s="3">
        <f>IF($A58&gt;='1125way_Regular Symbol(2wild)'!F$16,"",IF(D58=0,"",IF(OR(D58=$BW$1,D59=$BW$1,D60=$BW$1,D58=$CD$1,D59=$CD$1,D60=$CD$1,D61=$BW$1,D61=$CD$1,D62=$BW$1,D62=$CD$1),0,1)))</f>
        <v>1</v>
      </c>
      <c r="CF58" s="3">
        <f>IF($A58&gt;='1125way_Regular Symbol(2wild)'!G$16,"",IF(E58=0,"",IF(OR(E58=$BW$1,E59=$BW$1,E60=$BW$1,E58=$CD$1,E59=$CD$1,E60=$CD$1,E61=$BW$1,E61=$CD$1,E62=$BW$1,E62=$CD$1),0,1)))</f>
        <v>0</v>
      </c>
      <c r="CG58" s="3">
        <f>IF($A58&gt;='1125way_Regular Symbol(2wild)'!H$16,"",IF(F58=0,"",IF(OR(F58=$BW$1,F59=$BW$1,F60=$BW$1,F58=$CD$1,F59=$CD$1,F60=$CD$1,F61=$BW$1,F61=$CD$1,F62=$BW$1,F62=$CD$1),0,1)))</f>
        <v>1</v>
      </c>
      <c r="CI58" s="3">
        <f>IF($A58&gt;='1125way_Regular Symbol(2wild)'!D$16,"",IF(B58=0,"",IF(OR(B58=$BW$1,B59=$BW$1,B60=$BW$1,B58=$CJ$1,B59=$CJ$1,B60=$CJ$1),0,1)))</f>
        <v>1</v>
      </c>
      <c r="CJ58" s="3">
        <f>IF($A58&gt;='1125way_Regular Symbol(2wild)'!E$16,"",IF(C58=0,"",IF(OR(C58=$BW$1,C59=$BW$1,C60=$BW$1,C58=$CJ$1,C59=$CJ$1,C60=$CJ$1),0,1)))</f>
        <v>1</v>
      </c>
      <c r="CK58" s="3">
        <f>IF($A58&gt;='1125way_Regular Symbol(2wild)'!F$16,"",IF(D58=0,"",IF(OR(D58=$BW$1,D59=$BW$1,D60=$BW$1,D58=$CJ$1,D59=$CJ$1,D60=$CJ$1,D61=$BW$1,D61=$CJ$1,D62=$BW$1,D62=$CJ$1),0,1)))</f>
        <v>0</v>
      </c>
      <c r="CL58" s="3">
        <f>IF($A58&gt;='1125way_Regular Symbol(2wild)'!G$16,"",IF(E58=0,"",IF(OR(E58=$BW$1,E59=$BW$1,E60=$BW$1,E58=$CJ$1,E59=$CJ$1,E60=$CJ$1,E61=$BW$1,E61=$CJ$1,E62=$BW$1,E62=$CJ$1),0,1)))</f>
        <v>1</v>
      </c>
      <c r="CM58" s="3">
        <f>IF($A58&gt;='1125way_Regular Symbol(2wild)'!H$16,"",IF(F58=0,"",IF(OR(F58=$BW$1,F59=$BW$1,F60=$BW$1,F58=$CJ$1,F59=$CJ$1,F60=$CJ$1,F61=$BW$1,F61=$CJ$1,F62=$BW$1,F62=$CJ$1),0,1)))</f>
        <v>0</v>
      </c>
      <c r="CO58" s="3">
        <f>IF($A58&gt;='1125way_Regular Symbol(2wild)'!D$16,"",IF(B58=0,"",IF(OR(B58=$BW$1,B59=$BW$1,B60=$BW$1,B58=$CP$1,B59=$CP$1,B60=$CP$1),0,1)))</f>
        <v>1</v>
      </c>
      <c r="CP58" s="3">
        <f>IF($A58&gt;='1125way_Regular Symbol(2wild)'!E$16,"",IF(C58=0,"",IF(OR(C58=$BW$1,C59=$BW$1,C60=$BW$1,C58=$CP$1,C59=$CP$1,C60=$CP$1),0,1)))</f>
        <v>0</v>
      </c>
      <c r="CQ58" s="3">
        <f>IF($A58&gt;='1125way_Regular Symbol(2wild)'!F$16,"",IF(D58=0,"",IF(OR(D58=$BW$1,D59=$BW$1,D60=$BW$1,D58=$CP$1,D59=$CP$1,D60=$CP$1,D61=$BW$1,D61=$CP$1,D62=$BW$1,D62=$CP$1),0,1)))</f>
        <v>1</v>
      </c>
      <c r="CR58" s="3">
        <f>IF($A58&gt;='1125way_Regular Symbol(2wild)'!G$16,"",IF(E58=0,"",IF(OR(E58=$BW$1,E59=$BW$1,E60=$BW$1,E58=$CP$1,E59=$CP$1,E60=$CP$1,E61=$BW$1,E61=$CP$1,E62=$BW$1,E62=$CP$1),0,1)))</f>
        <v>1</v>
      </c>
      <c r="CS58" s="3">
        <f>IF($A58&gt;='1125way_Regular Symbol(2wild)'!H$16,"",IF(F58=0,"",IF(OR(F58=$BW$1,F59=$BW$1,F60=$BW$1,F58=$CP$1,F59=$CP$1,F60=$CP$1,F61=$BW$1,F61=$CP$1,F62=$BW$1,F62=$CP$1),0,1)))</f>
        <v>1</v>
      </c>
      <c r="CU58" s="3">
        <f>IF($A58&gt;='1125way_Regular Symbol(2wild)'!D$16,"",IF(B58=0,"",IF(OR(B58=$BW$1,B59=$BW$1,B60=$BW$1,B58=$CV$1,B59=$CV$1,B60=$CV$1),0,1)))</f>
        <v>1</v>
      </c>
      <c r="CV58" s="3">
        <f>IF($A58&gt;='1125way_Regular Symbol(2wild)'!E$16,"",IF(C58=0,"",IF(OR(C58=$BW$1,C59=$BW$1,C60=$BW$1,C58=$CV$1,C59=$CV$1,C60=$CV$1),0,1)))</f>
        <v>1</v>
      </c>
      <c r="CW58" s="3">
        <f>IF($A58&gt;='1125way_Regular Symbol(2wild)'!F$16,"",IF(D58=0,"",IF(OR(D58=$BW$1,D59=$BW$1,D60=$BW$1,D58=$CV$1,D59=$CV$1,D60=$CV$1,D61=$BW$1,D61=$CV$1,D62=$BW$1,D62=$CV$1),0,1)))</f>
        <v>1</v>
      </c>
      <c r="CX58" s="3">
        <f>IF($A58&gt;='1125way_Regular Symbol(2wild)'!G$16,"",IF(E58=0,"",IF(OR(E58=$BW$1,E59=$BW$1,E60=$BW$1,E58=$CV$1,E59=$CV$1,E60=$CV$1,E61=$BW$1,E61=$CV$1,E62=$BW$1,E62=$CV$1),0,1)))</f>
        <v>1</v>
      </c>
      <c r="CY58" s="3">
        <f>IF($A58&gt;='1125way_Regular Symbol(2wild)'!H$16,"",IF(F58=0,"",IF(OR(F58=$BW$1,F59=$BW$1,F60=$BW$1,F58=$CV$1,F59=$CV$1,F60=$CV$1,F61=$BW$1,F61=$CV$1,F62=$BW$1,F62=$CV$1),0,1)))</f>
        <v>1</v>
      </c>
    </row>
    <row r="59" spans="1:103">
      <c r="A59" s="337">
        <f>IF('243way_Regular Symbol'!L58="","",'243way_Regular Symbol'!L58)</f>
        <v>55</v>
      </c>
      <c r="B59" s="191" t="str">
        <f>IF('576way_Regular Symbol(2wild)'!Q58="",
IF($A59-'576way_Regular Symbol(2wild)'!D$16&gt;='1125way_RegularＸ_W()'!B$2-1,"",VLOOKUP($A59-'243way_Regular Symbol'!D$16,'576way_Regular Symbol(2wild)'!$P$3:$U$99,'1125way_RegularＸ_W()'!B$3+1,FALSE)),
'576way_Regular Symbol(2wild)'!Q58)</f>
        <v>M1</v>
      </c>
      <c r="C59" s="191" t="str">
        <f>IF('576way_Regular Symbol(2wild)'!R58="",
IF($A59-'576way_Regular Symbol(2wild)'!E$16&gt;='1125way_RegularＸ_W()'!C$2-1,"",VLOOKUP($A59-'243way_Regular Symbol'!E$16,'576way_Regular Symbol(2wild)'!$P$3:$U$99,'1125way_RegularＸ_W()'!C$3+1,FALSE)),
'576way_Regular Symbol(2wild)'!R58)</f>
        <v>TE</v>
      </c>
      <c r="D59" s="191" t="str">
        <f>IF('576way_Regular Symbol(2wild)'!S58="",
IF($A59-'576way_Regular Symbol(2wild)'!F$16&gt;='1125way_RegularＸ_W()'!D$2-1,"",VLOOKUP($A59-'243way_Regular Symbol'!F$16,'576way_Regular Symbol(2wild)'!$P$3:$U$99,'1125way_RegularＸ_W()'!D$3+1,FALSE)),
'576way_Regular Symbol(2wild)'!S58)</f>
        <v>M5</v>
      </c>
      <c r="E59" s="191" t="str">
        <f>IF('576way_Regular Symbol(2wild)'!T58="",
IF($A59-'576way_Regular Symbol(2wild)'!G$16&gt;='1125way_RegularＸ_W()'!E$2-1,"",VLOOKUP($A59-'243way_Regular Symbol'!G$16,'576way_Regular Symbol(2wild)'!$P$3:$U$99,'1125way_RegularＸ_W()'!E$3+1,FALSE)),
'576way_Regular Symbol(2wild)'!T58)</f>
        <v>Q</v>
      </c>
      <c r="F59" s="191" t="str">
        <f>IF('576way_Regular Symbol(2wild)'!U58="",
IF($A59-'576way_Regular Symbol(2wild)'!H$16&gt;='1125way_RegularＸ_W()'!F$2-1,"",VLOOKUP($A59-'243way_Regular Symbol'!H$16,'576way_Regular Symbol(2wild)'!$P$3:$U$99,'1125way_RegularＸ_W()'!F$3+1,FALSE)),
'576way_Regular Symbol(2wild)'!U58)</f>
        <v>M3</v>
      </c>
      <c r="N59" s="363">
        <f t="shared" si="18"/>
        <v>55</v>
      </c>
      <c r="O59" s="344">
        <f>IF($A59&gt;='1125way_Regular Symbol(2wild)'!D$16,"",IF(B59="","",IF(OR(B59=$O$1,B59=$P$1,B60=$O$1,B60=$P$1,B61=$O$1,B61=$P$1),0,1)))</f>
        <v>0</v>
      </c>
      <c r="P59" s="344">
        <f>IF($A59&gt;='1125way_Regular Symbol(2wild)'!E$16,"",IF(C59="","",IF(OR(C59=$O$1,C59=$P$1,C60=$O$1,C60=$P$1,C61=$O$1,C61=$P$1),0,1)))</f>
        <v>1</v>
      </c>
      <c r="Q59" s="344">
        <f>IF($A59&gt;='1125way_Regular Symbol(2wild)'!F$16,"",IF(D59="","",IF(OR(D59=$O$1,D59=$P$1,D60=$O$1,D60=$P$1,D61=$O$1,D61=$P$1,D62=$O$1,D62=$P$1,D63=$O$1,D63=$P$1),0,1)))</f>
        <v>0</v>
      </c>
      <c r="R59" s="344">
        <f>IF($A59&gt;='1125way_Regular Symbol(2wild)'!G$16,"",IF(E59="","",IF(OR(E59=$O$1,E59=$P$1,E60=$O$1,E60=$P$1,E61=$O$1,E61=$P$1,E62=$O$1,E62=$P$1,E63=$O$1,E63=$P$1),0,1)))</f>
        <v>0</v>
      </c>
      <c r="S59" s="344">
        <f>IF($A59&gt;='1125way_Regular Symbol(2wild)'!H$16,"",IF(F59="","",IF(OR(F59=$O$1,F59=$P$1,F60=$O$1,F60=$P$1,F61=$O$1,F61=$P$1,F62=$O$1,F62=$P$1,F63=$O$1,F63=$P$1),0,1)))</f>
        <v>1</v>
      </c>
      <c r="U59" s="344">
        <f>IF($A59&gt;='1125way_Regular Symbol(2wild)'!D$16,"",IF(B59=0,"",IF(OR(B59=$U$1,B59=$V$1,B60=$U$1,B60=$V$1,B61=$U$1,B61=$V$1),0,1)))</f>
        <v>1</v>
      </c>
      <c r="V59" s="344">
        <f>IF($A59&gt;='1125way_Regular Symbol(2wild)'!E$16,"",IF(C59=0,"",IF(OR(C59=$U$1,C59=$V$1,C60=$U$1,C60=$V$1,C61=$U$1,C61=$V$1),0,1)))</f>
        <v>0</v>
      </c>
      <c r="W59" s="3">
        <f>IF($A59&gt;='1125way_Regular Symbol(2wild)'!F$16,"",IF(D59=0,"",IF(OR(D59=$U$1,D59=$V$1,D60=$U$1,D60=$V$1,D61=$U$1,D61=$V$1,D62=$U$1,D62=$V$1,D63=$U$1,D63=$V$1),0,1)))</f>
        <v>1</v>
      </c>
      <c r="X59" s="3">
        <f>IF($A59&gt;='1125way_Regular Symbol(2wild)'!G$16,"",IF(E59=0,"",IF(OR(E59=$U$1,E59=$V$1,E60=$U$1,E60=$V$1,E61=$U$1,E61=$V$1,E62=$U$1,E62=$V$1,E63=$U$1,E63=$V$1),0,1)))</f>
        <v>0</v>
      </c>
      <c r="Y59" s="3">
        <f>IF($A59&gt;='1125way_Regular Symbol(2wild)'!H$16,"",IF(F59=0,"",IF(OR(F59=$U$1,F59=$V$1,F60=$U$1,F60=$V$1,F61=$U$1,F61=$V$1,F62=$U$1,F62=$V$1,F63=$U$1,F63=$V$1),0,1)))</f>
        <v>0</v>
      </c>
      <c r="AA59" s="344">
        <f>IF($A59&gt;='1125way_Regular Symbol(2wild)'!D$16,"",IF(B59=0,"",IF(OR(B59=$AA$1,B59=$AB$1,B60=$AA$1,B60=$AB$1,B61=$AA$1,,B61=$AB$1),0,1)))</f>
        <v>1</v>
      </c>
      <c r="AB59" s="344">
        <f>IF($A59&gt;='1125way_Regular Symbol(2wild)'!E$16,"",IF(C59=0,"",IF(OR(C59=$AA$1,C59=$AB$1,C60=$AA$1,C60=$AB$1,C61=$AA$1,,C61=$AB$1),0,1)))</f>
        <v>1</v>
      </c>
      <c r="AC59" s="3">
        <f>IF($A59&gt;='1125way_Regular Symbol(2wild)'!F$16,"",IF(D59=0,"",IF(OR(D59=$AA$1,D59=$AB$1,D60=$AA$1,D60=$AB$1,D61=$AA$1,D61=$AB$1,D62=$AA$1,D62=$AB$1,D63=$AA$1,D63=$AB$1),0,1)))</f>
        <v>1</v>
      </c>
      <c r="AD59" s="3">
        <f>IF($A59&gt;='1125way_Regular Symbol(2wild)'!G$16,"",IF(E59=0,"",IF(OR(E59=$AA$1,E59=$AB$1,E60=$AA$1,E60=$AB$1,E61=$AA$1,E61=$AB$1,E62=$AA$1,E62=$AB$1,E63=$AA$1,E63=$AB$1),0,1)))</f>
        <v>1</v>
      </c>
      <c r="AE59" s="3">
        <f>IF($A59&gt;='1125way_Regular Symbol(2wild)'!H$16,"",IF(F59=0,"",IF(OR(F59=$AA$1,F59=$AB$1,F60=$AA$1,F60=$AB$1,F61=$AA$1,F61=$AB$1,F62=$AA$1,F62=$AB$1,F63=$AA$1,F63=$AB$1),0,1)))</f>
        <v>0</v>
      </c>
      <c r="AG59" s="344">
        <f>IF($A59&gt;='1125way_Regular Symbol(2wild)'!D$16,"",IF(B59=0,"",IF(OR(B59=$AG$1,B59=$AH$1,B60=$AG$1,B60=$AH$1,B61=$AG$1,B61=$AH$1),0,1)))</f>
        <v>1</v>
      </c>
      <c r="AH59" s="344">
        <f>IF($A59&gt;='1125way_Regular Symbol(2wild)'!E$16,"",IF(C59=0,"",IF(OR(C59=$AG$1,C59=$AH$1,C60=$AG$1,C60=$AH$1,C61=$AG$1,C61=$AH$1),0,1)))</f>
        <v>1</v>
      </c>
      <c r="AI59" s="3">
        <f>IF($A59&gt;='1125way_Regular Symbol(2wild)'!F$16,"",IF(D59=0,"",IF(OR(D59=$AG$1,D59=$AH$1,D60=$AG$1,D60=$AH$1,D61=$AG$1,D61=$AH$1,D62=$AG$1,D62=$AH$1,D63=$AG$1,D63=$AH$1),0,1)))</f>
        <v>0</v>
      </c>
      <c r="AJ59" s="3">
        <f>IF($A59&gt;='1125way_Regular Symbol(2wild)'!G$16,"",IF(E59=0,"",IF(OR(E59=$AG$1,E59=$AH$1,E60=$AG$1,E60=$AH$1,E61=$AG$1,E61=$AH$1,E62=$AG$1,E62=$AH$1,E63=$AG$1,E63=$AH$1),0,1)))</f>
        <v>1</v>
      </c>
      <c r="AK59" s="3">
        <f>IF($A59&gt;='1125way_Regular Symbol(2wild)'!H$16,"",IF(F59=0,"",IF(OR(F59=$AG$1,F59=$AH$1,F60=$AG$1,F60=$AH$1,F61=$AG$1,F61=$AH$1,F62=$AG$1,F62=$AH$1,F63=$AG$1,F63=$AH$1),0,1)))</f>
        <v>1</v>
      </c>
      <c r="AM59" s="344">
        <f>IF($A59&gt;='1125way_Regular Symbol(2wild)'!D$16,"",IF(B59=0,"",IF(OR(B59=$AM$1,B59=$AN$1,B60=$AM$1,B60=$AN$1,B61=$AM$1,B61=$AN$1),0,1)))</f>
        <v>1</v>
      </c>
      <c r="AN59" s="344">
        <f>IF($A59&gt;='1125way_Regular Symbol(2wild)'!E$16,"",IF(C59=0,"",IF(OR(C59=$AM$1,C59=$AN$1,C60=$AM$1,C60=$AN$1,C61=$AM$1,C61=$AN$1),0,1)))</f>
        <v>1</v>
      </c>
      <c r="AO59" s="3">
        <f>IF($A59&gt;='1125way_Regular Symbol(2wild)'!F$16,"",IF(D59=0,"",IF(OR(D59=$AM$1,D59=$AN$1,D60=$AM$1,D60=$AN$1,D61=$AM$1,D61=$AN$1,D62=$AM$1,D62=$AN$1,D63=$AM$1,D63=$AN$1),0,1)))</f>
        <v>0</v>
      </c>
      <c r="AP59" s="3">
        <f>IF($A59&gt;='1125way_Regular Symbol(2wild)'!G$16,"",IF(E59=0,"",IF(OR(E59=$AM$1,E59=$AN$1,E60=$AM$1,E60=$AN$1,E61=$AM$1,E61=$AN$1,E62=$AM$1,E62=$AN$1,E63=$AM$1,E63=$AN$1),0,1)))</f>
        <v>1</v>
      </c>
      <c r="AQ59" s="3">
        <f>IF($A59&gt;='1125way_Regular Symbol(2wild)'!H$16,"",IF(F59=0,"",IF(OR(F59=$AM$1,F59=$AN$1,F60=$AM$1,F60=$AN$1,F61=$AM$1,F61=$AN$1,F62=$AM$1,F62=$AN$1,F63=$AM$1,F63=$AN$1),0,1)))</f>
        <v>1</v>
      </c>
      <c r="AS59" s="344">
        <f>IF($A59&gt;='1125way_Regular Symbol(2wild)'!D$16,"",IF(B59=0,"",IF(OR(B59=$AM$1,B59=$AT$1,B60=$AM$1,B60=$AT$1,B61=$AM$1,B61=$AT$1),0,1)))</f>
        <v>1</v>
      </c>
      <c r="AT59" s="344">
        <f>IF($A59&gt;='1125way_Regular Symbol(2wild)'!E$16,"",IF(C59=0,"",IF(OR(C59=$AM$1,C59=$AT$1,C60=$AM$1,C60=$AT$1,C61=$AM$1,C61=$AT$1),0,1)))</f>
        <v>1</v>
      </c>
      <c r="AU59" s="3">
        <f>IF($A59&gt;='1125way_Regular Symbol(2wild)'!F$16,"",IF(D59=0,"",IF(OR(D59=$AM$1,D59=$AT$1,D60=$AM$1,D60=$AT$1,D61=$AM$1,D61=$AT$1,D62=$AM$1,D62=$AT$1,D63=$AM$1,D63=$AT$1),0,1)))</f>
        <v>1</v>
      </c>
      <c r="AV59" s="3">
        <f>IF($A59&gt;='1125way_Regular Symbol(2wild)'!G$16,"",IF(E59=0,"",IF(OR(E59=$AM$1,E59=$AT$1,E60=$AM$1,E60=$AT$1,E61=$AM$1,E61=$AT$1,E62=$AM$1,E62=$AT$1,E63=$AM$1,E63=$AT$1),0,1)))</f>
        <v>1</v>
      </c>
      <c r="AW59" s="3">
        <f>IF($A59&gt;='1125way_Regular Symbol(2wild)'!H$16,"",IF(F59=0,"",IF(OR(F59=$AM$1,F59=$AT$1,F60=$AM$1,F60=$AT$1,F61=$AM$1,F61=$AT$1,F62=$AM$1,F62=$AT$1,F63=$AM$1,F63=$AT$1),0,1)))</f>
        <v>1</v>
      </c>
      <c r="AY59" s="344">
        <f>IF($A59&gt;='1125way_Regular Symbol(2wild)'!D$16,"",IF(B59=0,"",IF(OR(B59=$AM$1,B59=$AZ$1,B60=$AM$1,B60=$AZ$1,B61=$AM$1,B61=$AZ$1),0,1)))</f>
        <v>1</v>
      </c>
      <c r="AZ59" s="344">
        <f>IF($A59&gt;='1125way_Regular Symbol(2wild)'!E$16,"",IF(C59=0,"",IF(OR(C59=$AM$1,C59=$AZ$1,C60=$AM$1,C60=$AZ$1,C61=$AM$1,C61=$AZ$1),0,1)))</f>
        <v>1</v>
      </c>
      <c r="BA59" s="3">
        <f>IF($A59&gt;='1125way_Regular Symbol(2wild)'!F$16,"",IF(D59=0,"",IF(OR(D59=$AM$1,D59=$AZ$1,D60=$AM$1,D60=$AZ$1,D61=$AM$1,D61=$AZ$1,D62=$AM$1,D62=$AZ$1,D63=$AM$1,D63=$AZ$1),0,1)))</f>
        <v>1</v>
      </c>
      <c r="BB59" s="3">
        <f>IF($A59&gt;='1125way_Regular Symbol(2wild)'!G$16,"",IF(E59=0,"",IF(OR(E59=$AM$1,E59=$AZ$1,E60=$AM$1,E60=$AZ$1,E61=$AM$1,E61=$AZ$1,E62=$AM$1,E62=$AZ$1,E63=$AM$1,E63=$AZ$1),0,1)))</f>
        <v>1</v>
      </c>
      <c r="BC59" s="3">
        <f>IF($A59&gt;='1125way_Regular Symbol(2wild)'!H$16,"",IF(F59=0,"",IF(OR(F59=$AM$1,F59=$AZ$1,F60=$AM$1,F60=$AZ$1,F61=$AM$1,F61=$AZ$1,F62=$AM$1,F62=$AZ$1,F63=$AM$1,F63=$AZ$1),0,1)))</f>
        <v>1</v>
      </c>
      <c r="BE59" s="344">
        <f>IF($A59&gt;='576way_Regular Symbol(2wild)'!D$16,"",IF(B59=0,"",IF(OR(B59=$AM$1,B59=$BF$1,B60=$AM$1,B60=$BF$1,B61=$AM$1,B61=$BF$1),0,1)))</f>
        <v>1</v>
      </c>
      <c r="BF59" s="344">
        <f>IF($A59&gt;='576way_Regular Symbol(2wild)'!E$16,"",IF(C59=0,"",IF(OR(C59=$AM$1,C59=$BF$1,C60=$AM$1,C60=$BF$1,C61=$AM$1,C61=$BF$1),0,1)))</f>
        <v>1</v>
      </c>
      <c r="BG59" s="3">
        <f>IF($A59&gt;='576way_Regular Symbol(2wild)'!F$16,"",IF(D59=0,"",IF(OR(D59=$AM$1,D59=$BF$1,D60=$AM$1,D60=$BF$1,D61=$AM$1,D61=$BF$1,D62=$AM$1,D62=$BF$1,D63=$AM$1,D63=$BF$1),0,1)))</f>
        <v>1</v>
      </c>
      <c r="BH59" s="3">
        <f>IF($A59&gt;='576way_Regular Symbol(2wild)'!G$16,"",IF(E59=0,"",IF(OR(E59=$AM$1,E59=$BF$1,E60=$AM$1,E60=$BF$1,E61=$AM$1,E61=$BF$1,E62=$AM$1,E62=$BF$1,E63=$AM$1,E63=$BF$1),0,1)))</f>
        <v>1</v>
      </c>
      <c r="BI59" s="3">
        <f>IF($A59&gt;='576way_Regular Symbol(2wild)'!H$16,"",IF(F59=0,"",IF(OR(F59=$AM$1,F59=$BF$1,F60=$AM$1,F60=$BF$1,F61=$AM$1,F61=$BF$1,F62=$AM$1,F62=$BF$1,F63=$AM$1,F63=$BF$1),0,1)))</f>
        <v>1</v>
      </c>
      <c r="BK59" s="344">
        <f>IF($A59&gt;='576way_Regular Symbol(2wild)'!D$16,"",IF(B59=0,"",IF(OR(B59=$AM$1,B59=$BL$1,B60=$AM$1,B60=$BL$1,B61=$AM$1,B61=$BL$1),0,1)))</f>
        <v>1</v>
      </c>
      <c r="BL59" s="344">
        <f>IF($A59&gt;='576way_Regular Symbol(2wild)'!E$16,"",IF(C59=0,"",IF(OR(C59=$AM$1,C59=$BL$1,C60=$AM$1,C60=$BL$1,C61=$AM$1,C61=$BL$1),0,1)))</f>
        <v>1</v>
      </c>
      <c r="BM59" s="3">
        <f>IF($A59&gt;='576way_Regular Symbol(2wild)'!F$16,"",IF(D59=0,"",IF(OR(D59=$AM$1,D59=$BL$1,D60=$AM$1,D60=$BL$1,D61=$AM$1,D61=$BL$1,D62=$AM$1,D62=$BL$1),0,1)))</f>
        <v>1</v>
      </c>
      <c r="BN59" s="3">
        <f>IF($A59&gt;='576way_Regular Symbol(2wild)'!G$16,"",IF(E59=0,"",IF(OR(E59=$AM$1,E59=$BL$1,E60=$AM$1,E60=$BL$1,E61=$AM$1,E61=$BL$1,E62=$AM$1,E62=$BL$1),0,1)))</f>
        <v>1</v>
      </c>
      <c r="BO59" s="3">
        <f>IF($A59&gt;='576way_Regular Symbol(2wild)'!H$16,"",IF(F59=0,"",IF(OR(F59=$AM$1,F59=$BL$1,F60=$AM$1,F60=$BL$1,F61=$AM$1,F61=$BL$1,F62=$AM$1,F62=$BL$1),0,1)))</f>
        <v>1</v>
      </c>
      <c r="BQ59" s="3">
        <f>IF($A59&gt;='1125way_Regular Symbol(2wild)'!D$16,"",IF(B59=0,"",IF(OR(B59=$BQ$1,B59=$BR$1,B60=$BQ$1,B60=$BR$1,B61=$BQ$1,B61=$BR$1),0,1)))</f>
        <v>1</v>
      </c>
      <c r="BR59" s="3">
        <f>IF($A59&gt;='1125way_Regular Symbol(2wild)'!E$16,"",IF(C59=0,"",IF(OR(C59=$BQ$1,C59=$BR$1,C60=$BQ$1,C60=$BR$1,C61=$BQ$1,C61=$BR$1),0,1)))</f>
        <v>0</v>
      </c>
      <c r="BS59" s="3">
        <f>IF($A59&gt;='1125way_Regular Symbol(2wild)'!F$16,"",IF(D59=0,"",IF(OR(D59=$BQ$1,D59=$BR$1,D60=$BQ$1,D60=$BR$1,D61=$BQ$1,D61=$BR$1,D62=$BQ$1,D62=$BR$1,D63=$BQ$1,D63=$BR$1),0,1)))</f>
        <v>0</v>
      </c>
      <c r="BT59" s="3">
        <f>IF($A59&gt;='1125way_Regular Symbol(2wild)'!G$16,"",IF(E59=0,"",IF(OR(E59=$BQ$1,E59=$BR$1,E60=$BQ$1,E60=$BR$1,E61=$BQ$1,E61=$BR$1,E62=$BQ$1,E62=$BR$1,E63=$BQ$1,E63=$BR$1),0,1)))</f>
        <v>1</v>
      </c>
      <c r="BU59" s="3">
        <f>IF($A59&gt;='1125way_Regular Symbol(2wild)'!H$16,"",IF(F59=0,"",IF(OR(F59=$BQ$1,F59=$BR$1,F60=$BQ$1,F60=$BR$1,F61=$BQ$1,F61=$BR$1,F62=$BQ$1,F62=$BR$1,F63=$BQ$1,F63=$BR$1),0,1)))</f>
        <v>1</v>
      </c>
      <c r="BW59" s="3">
        <f>IF($A59&gt;='1125way_Regular Symbol(2wild)'!D$16,"",IF(B59=0,"",IF(OR(B59=$BW$1,B60=$BW$1,B61=$BW$1,B59=$BX$1,B60=$BX$1,B61=$BX$1),0,1)))</f>
        <v>1</v>
      </c>
      <c r="BX59" s="3">
        <f>IF($A59&gt;='1125way_Regular Symbol(2wild)'!E$16,"",IF(C59=0,"",IF(OR(C59=$BW$1,C60=$BW$1,C61=$BW$1,C59=$BX$1,C60=$BX$1,C61=$BX$1),0,1)))</f>
        <v>1</v>
      </c>
      <c r="BY59" s="3">
        <f>IF($A59&gt;='1125way_Regular Symbol(2wild)'!F$16,"",IF(D59=0,"",IF(OR(D59=$BW$1,D60=$BW$1,D61=$BW$1,D59=$BX$1,D60=$BX$1,D61=$BX$1,D62=$BW$1,D62=$BX$1,D63=$BW$1,D63=$BX$1),0,1)))</f>
        <v>1</v>
      </c>
      <c r="BZ59" s="3">
        <f>IF($A59&gt;='1125way_Regular Symbol(2wild)'!G$16,"",IF(E59=0,"",IF(OR(E59=$BW$1,E60=$BW$1,E61=$BW$1,E59=$BX$1,E60=$BX$1,E61=$BX$1,E62=$BW$1,E62=$BX$1,E63=$BW$1,E63=$BX$1),0,1)))</f>
        <v>0</v>
      </c>
      <c r="CA59" s="3">
        <f>IF($A59&gt;='1125way_Regular Symbol(2wild)'!H$16,"",IF(F59=0,"",IF(OR(F59=$BW$1,F60=$BW$1,F61=$BW$1,F59=$BX$1,F60=$BX$1,F61=$BX$1,F62=$BW$1,F62=$BX$1,F63=$BW$1,F63=$BX$1),0,1)))</f>
        <v>0</v>
      </c>
      <c r="CC59" s="3">
        <f>IF($A59&gt;='1125way_Regular Symbol(2wild)'!D$16,"",IF(B59=0,"",IF(OR(B59=$BW$1,B60=$BW$1,B61=$BW$1,B59=$CD$1,B60=$CD$1,B61=$CD$1),0,1)))</f>
        <v>0</v>
      </c>
      <c r="CD59" s="3">
        <f>IF($A59&gt;='1125way_Regular Symbol(2wild)'!E$16,"",IF(C59=0,"",IF(OR(C59=$BW$1,C60=$BW$1,C61=$BW$1,C59=$CD$1,C60=$CD$1,C61=$CD$1),0,1)))</f>
        <v>1</v>
      </c>
      <c r="CE59" s="3">
        <f>IF($A59&gt;='1125way_Regular Symbol(2wild)'!F$16,"",IF(D59=0,"",IF(OR(D59=$BW$1,D60=$BW$1,D61=$BW$1,D59=$CD$1,D60=$CD$1,D61=$CD$1,D62=$BW$1,D62=$CD$1,D63=$BW$1,D63=$CD$1),0,1)))</f>
        <v>1</v>
      </c>
      <c r="CF59" s="3">
        <f>IF($A59&gt;='1125way_Regular Symbol(2wild)'!G$16,"",IF(E59=0,"",IF(OR(E59=$BW$1,E60=$BW$1,E61=$BW$1,E59=$CD$1,E60=$CD$1,E61=$CD$1,E62=$BW$1,E62=$CD$1,E63=$BW$1,E63=$CD$1),0,1)))</f>
        <v>0</v>
      </c>
      <c r="CG59" s="3">
        <f>IF($A59&gt;='1125way_Regular Symbol(2wild)'!H$16,"",IF(F59=0,"",IF(OR(F59=$BW$1,F60=$BW$1,F61=$BW$1,F59=$CD$1,F60=$CD$1,F61=$CD$1,F62=$BW$1,F62=$CD$1,F63=$BW$1,F63=$CD$1),0,1)))</f>
        <v>1</v>
      </c>
      <c r="CI59" s="3">
        <f>IF($A59&gt;='1125way_Regular Symbol(2wild)'!D$16,"",IF(B59=0,"",IF(OR(B59=$BW$1,B60=$BW$1,B61=$BW$1,B59=$CJ$1,B60=$CJ$1,B61=$CJ$1),0,1)))</f>
        <v>0</v>
      </c>
      <c r="CJ59" s="3">
        <f>IF($A59&gt;='1125way_Regular Symbol(2wild)'!E$16,"",IF(C59=0,"",IF(OR(C59=$BW$1,C60=$BW$1,C61=$BW$1,C59=$CJ$1,C60=$CJ$1,C61=$CJ$1),0,1)))</f>
        <v>1</v>
      </c>
      <c r="CK59" s="3">
        <f>IF($A59&gt;='1125way_Regular Symbol(2wild)'!F$16,"",IF(D59=0,"",IF(OR(D59=$BW$1,D60=$BW$1,D61=$BW$1,D59=$CJ$1,D60=$CJ$1,D61=$CJ$1,D62=$BW$1,D62=$CJ$1,D63=$BW$1,D63=$CJ$1),0,1)))</f>
        <v>0</v>
      </c>
      <c r="CL59" s="3">
        <f>IF($A59&gt;='1125way_Regular Symbol(2wild)'!G$16,"",IF(E59=0,"",IF(OR(E59=$BW$1,E60=$BW$1,E61=$BW$1,E59=$CJ$1,E60=$CJ$1,E61=$CJ$1,E62=$BW$1,E62=$CJ$1,E63=$BW$1,E63=$CJ$1),0,1)))</f>
        <v>1</v>
      </c>
      <c r="CM59" s="3">
        <f>IF($A59&gt;='1125way_Regular Symbol(2wild)'!H$16,"",IF(F59=0,"",IF(OR(F59=$BW$1,F60=$BW$1,F61=$BW$1,F59=$CJ$1,F60=$CJ$1,F61=$CJ$1,F62=$BW$1,F62=$CJ$1,F63=$BW$1,F63=$CJ$1),0,1)))</f>
        <v>0</v>
      </c>
      <c r="CO59" s="3">
        <f>IF($A59&gt;='1125way_Regular Symbol(2wild)'!D$16,"",IF(B59=0,"",IF(OR(B59=$BW$1,B60=$BW$1,B61=$BW$1,B59=$CP$1,B60=$CP$1,B61=$CP$1),0,1)))</f>
        <v>1</v>
      </c>
      <c r="CP59" s="3">
        <f>IF($A59&gt;='1125way_Regular Symbol(2wild)'!E$16,"",IF(C59=0,"",IF(OR(C59=$BW$1,C60=$BW$1,C61=$BW$1,C59=$CP$1,C60=$CP$1,C61=$CP$1),0,1)))</f>
        <v>0</v>
      </c>
      <c r="CQ59" s="3">
        <f>IF($A59&gt;='1125way_Regular Symbol(2wild)'!F$16,"",IF(D59=0,"",IF(OR(D59=$BW$1,D60=$BW$1,D61=$BW$1,D59=$CP$1,D60=$CP$1,D61=$CP$1,D62=$BW$1,D62=$CP$1,D63=$BW$1,D63=$CP$1),0,1)))</f>
        <v>1</v>
      </c>
      <c r="CR59" s="3">
        <f>IF($A59&gt;='1125way_Regular Symbol(2wild)'!G$16,"",IF(E59=0,"",IF(OR(E59=$BW$1,E60=$BW$1,E61=$BW$1,E59=$CP$1,E60=$CP$1,E61=$CP$1,E62=$BW$1,E62=$CP$1,E63=$BW$1,E63=$CP$1),0,1)))</f>
        <v>1</v>
      </c>
      <c r="CS59" s="3">
        <f>IF($A59&gt;='1125way_Regular Symbol(2wild)'!H$16,"",IF(F59=0,"",IF(OR(F59=$BW$1,F60=$BW$1,F61=$BW$1,F59=$CP$1,F60=$CP$1,F61=$CP$1,F62=$BW$1,F62=$CP$1,F63=$BW$1,F63=$CP$1),0,1)))</f>
        <v>1</v>
      </c>
      <c r="CU59" s="3">
        <f>IF($A59&gt;='1125way_Regular Symbol(2wild)'!D$16,"",IF(B59=0,"",IF(OR(B59=$BW$1,B60=$BW$1,B61=$BW$1,B59=$CV$1,B60=$CV$1,B61=$CV$1),0,1)))</f>
        <v>1</v>
      </c>
      <c r="CV59" s="3">
        <f>IF($A59&gt;='1125way_Regular Symbol(2wild)'!E$16,"",IF(C59=0,"",IF(OR(C59=$BW$1,C60=$BW$1,C61=$BW$1,C59=$CV$1,C60=$CV$1,C61=$CV$1),0,1)))</f>
        <v>1</v>
      </c>
      <c r="CW59" s="3">
        <f>IF($A59&gt;='1125way_Regular Symbol(2wild)'!F$16,"",IF(D59=0,"",IF(OR(D59=$BW$1,D60=$BW$1,D61=$BW$1,D59=$CV$1,D60=$CV$1,D61=$CV$1,D62=$BW$1,D62=$CV$1,D63=$BW$1,D63=$CV$1),0,1)))</f>
        <v>1</v>
      </c>
      <c r="CX59" s="3">
        <f>IF($A59&gt;='1125way_Regular Symbol(2wild)'!G$16,"",IF(E59=0,"",IF(OR(E59=$BW$1,E60=$BW$1,E61=$BW$1,E59=$CV$1,E60=$CV$1,E61=$CV$1,E62=$BW$1,E62=$CV$1,E63=$BW$1,E63=$CV$1),0,1)))</f>
        <v>1</v>
      </c>
      <c r="CY59" s="3">
        <f>IF($A59&gt;='1125way_Regular Symbol(2wild)'!H$16,"",IF(F59=0,"",IF(OR(F59=$BW$1,F60=$BW$1,F61=$BW$1,F59=$CV$1,F60=$CV$1,F61=$CV$1,F62=$BW$1,F62=$CV$1,F63=$BW$1,F63=$CV$1),0,1)))</f>
        <v>1</v>
      </c>
    </row>
    <row r="60" spans="1:103">
      <c r="A60" s="337">
        <f>IF('243way_Regular Symbol'!L59="","",'243way_Regular Symbol'!L59)</f>
        <v>56</v>
      </c>
      <c r="B60" s="191" t="str">
        <f>IF('576way_Regular Symbol(2wild)'!Q59="",
IF($A60-'576way_Regular Symbol(2wild)'!D$16&gt;='1125way_RegularＸ_W()'!B$2-1,"",VLOOKUP($A60-'243way_Regular Symbol'!D$16,'576way_Regular Symbol(2wild)'!$P$3:$U$99,'1125way_RegularＸ_W()'!B$3+1,FALSE)),
'576way_Regular Symbol(2wild)'!Q59)</f>
        <v>Q</v>
      </c>
      <c r="C60" s="191" t="str">
        <f>IF('576way_Regular Symbol(2wild)'!R59="",
IF($A60-'576way_Regular Symbol(2wild)'!E$16&gt;='1125way_RegularＸ_W()'!C$2-1,"",VLOOKUP($A60-'243way_Regular Symbol'!E$16,'576way_Regular Symbol(2wild)'!$P$3:$U$99,'1125way_RegularＸ_W()'!C$3+1,FALSE)),
'576way_Regular Symbol(2wild)'!R59)</f>
        <v>M2</v>
      </c>
      <c r="D60" s="191" t="str">
        <f>IF('576way_Regular Symbol(2wild)'!S59="",
IF($A60-'576way_Regular Symbol(2wild)'!F$16&gt;='1125way_RegularＸ_W()'!D$2-1,"",VLOOKUP($A60-'243way_Regular Symbol'!F$16,'576way_Regular Symbol(2wild)'!$P$3:$U$99,'1125way_RegularＸ_W()'!D$3+1,FALSE)),
'576way_Regular Symbol(2wild)'!S59)</f>
        <v>M1</v>
      </c>
      <c r="E60" s="191" t="str">
        <f>IF('576way_Regular Symbol(2wild)'!T59="",
IF($A60-'576way_Regular Symbol(2wild)'!G$16&gt;='1125way_RegularＸ_W()'!E$2-1,"",VLOOKUP($A60-'243way_Regular Symbol'!G$16,'576way_Regular Symbol(2wild)'!$P$3:$U$99,'1125way_RegularＸ_W()'!E$3+1,FALSE)),
'576way_Regular Symbol(2wild)'!T59)</f>
        <v>M1</v>
      </c>
      <c r="F60" s="191" t="str">
        <f>IF('576way_Regular Symbol(2wild)'!U59="",
IF($A60-'576way_Regular Symbol(2wild)'!H$16&gt;='1125way_RegularＸ_W()'!F$2-1,"",VLOOKUP($A60-'243way_Regular Symbol'!H$16,'576way_Regular Symbol(2wild)'!$P$3:$U$99,'1125way_RegularＸ_W()'!F$3+1,FALSE)),
'576way_Regular Symbol(2wild)'!U59)</f>
        <v>J</v>
      </c>
      <c r="N60" s="363">
        <f t="shared" si="18"/>
        <v>56</v>
      </c>
      <c r="O60" s="344">
        <f>IF($A60&gt;='1125way_Regular Symbol(2wild)'!D$16,"",IF(B60="","",IF(OR(B60=$O$1,B60=$P$1,B61=$O$1,B61=$P$1,B62=$O$1,B62=$P$1),0,1)))</f>
        <v>1</v>
      </c>
      <c r="P60" s="344">
        <f>IF($A60&gt;='1125way_Regular Symbol(2wild)'!E$16,"",IF(C60="","",IF(OR(C60=$O$1,C60=$P$1,C61=$O$1,C61=$P$1,C62=$O$1,C62=$P$1),0,1)))</f>
        <v>0</v>
      </c>
      <c r="Q60" s="344">
        <f>IF($A60&gt;='1125way_Regular Symbol(2wild)'!F$16,"",IF(D60="","",IF(OR(D60=$O$1,D60=$P$1,D61=$O$1,D61=$P$1,D62=$O$1,D62=$P$1,D63=$O$1,D63=$P$1,D64=$O$1,D64=$P$1),0,1)))</f>
        <v>0</v>
      </c>
      <c r="R60" s="344" t="str">
        <f>IF($A60&gt;='1125way_Regular Symbol(2wild)'!G$16,"",IF(E60="","",IF(OR(E60=$O$1,E60=$P$1,E61=$O$1,E61=$P$1,E62=$O$1,E62=$P$1,E63=$O$1,E63=$P$1,E64=$O$1,E64=$P$1),0,1)))</f>
        <v/>
      </c>
      <c r="S60" s="344">
        <f>IF($A60&gt;='1125way_Regular Symbol(2wild)'!H$16,"",IF(F60="","",IF(OR(F60=$O$1,F60=$P$1,F61=$O$1,F61=$P$1,F62=$O$1,F62=$P$1,F63=$O$1,F63=$P$1,F64=$O$1,F64=$P$1),0,1)))</f>
        <v>1</v>
      </c>
      <c r="U60" s="344">
        <f>IF($A60&gt;='1125way_Regular Symbol(2wild)'!D$16,"",IF(B60=0,"",IF(OR(B60=$U$1,B60=$V$1,B61=$U$1,B61=$V$1,B62=$U$1,B62=$V$1),0,1)))</f>
        <v>1</v>
      </c>
      <c r="V60" s="344">
        <f>IF($A60&gt;='1125way_Regular Symbol(2wild)'!E$16,"",IF(C60=0,"",IF(OR(C60=$U$1,C60=$V$1,C61=$U$1,C61=$V$1,C62=$U$1,C62=$V$1),0,1)))</f>
        <v>0</v>
      </c>
      <c r="W60" s="3">
        <f>IF($A60&gt;='1125way_Regular Symbol(2wild)'!F$16,"",IF(D60=0,"",IF(OR(D60=$U$1,D60=$V$1,D61=$U$1,D61=$V$1,D62=$U$1,D62=$V$1,D63=$U$1,D63=$V$1,D64=$U$1,D64=$V$1),0,1)))</f>
        <v>1</v>
      </c>
      <c r="X60" s="3" t="str">
        <f>IF($A60&gt;='1125way_Regular Symbol(2wild)'!G$16,"",IF(E60=0,"",IF(OR(E60=$U$1,E60=$V$1,E61=$U$1,E61=$V$1,E62=$U$1,E62=$V$1,E63=$U$1,E63=$V$1,E64=$U$1,E64=$V$1),0,1)))</f>
        <v/>
      </c>
      <c r="Y60" s="3">
        <f>IF($A60&gt;='1125way_Regular Symbol(2wild)'!H$16,"",IF(F60=0,"",IF(OR(F60=$U$1,F60=$V$1,F61=$U$1,F61=$V$1,F62=$U$1,F62=$V$1,F63=$U$1,F63=$V$1,F64=$U$1,F64=$V$1),0,1)))</f>
        <v>0</v>
      </c>
      <c r="AA60" s="344">
        <f>IF($A60&gt;='1125way_Regular Symbol(2wild)'!D$16,"",IF(B60=0,"",IF(OR(B60=$AA$1,B60=$AB$1,B61=$AA$1,B61=$AB$1,B62=$AA$1,,B62=$AB$1),0,1)))</f>
        <v>1</v>
      </c>
      <c r="AB60" s="344">
        <f>IF($A60&gt;='1125way_Regular Symbol(2wild)'!E$16,"",IF(C60=0,"",IF(OR(C60=$AA$1,C60=$AB$1,C61=$AA$1,C61=$AB$1,C62=$AA$1,,C62=$AB$1),0,1)))</f>
        <v>0</v>
      </c>
      <c r="AC60" s="3">
        <f>IF($A60&gt;='1125way_Regular Symbol(2wild)'!F$16,"",IF(D60=0,"",IF(OR(D60=$AA$1,D60=$AB$1,D61=$AA$1,D61=$AB$1,D62=$AA$1,D62=$AB$1,D63=$AA$1,D63=$AB$1,D64=$AA$1,D64=$AB$1),0,1)))</f>
        <v>1</v>
      </c>
      <c r="AD60" s="3" t="str">
        <f>IF($A60&gt;='1125way_Regular Symbol(2wild)'!G$16,"",IF(E60=0,"",IF(OR(E60=$AA$1,E60=$AB$1,E61=$AA$1,E61=$AB$1,E62=$AA$1,E62=$AB$1,E63=$AA$1,E63=$AB$1,E64=$AA$1,E64=$AB$1),0,1)))</f>
        <v/>
      </c>
      <c r="AE60" s="3">
        <f>IF($A60&gt;='1125way_Regular Symbol(2wild)'!H$16,"",IF(F60=0,"",IF(OR(F60=$AA$1,F60=$AB$1,F61=$AA$1,F61=$AB$1,F62=$AA$1,F62=$AB$1,F63=$AA$1,F63=$AB$1,F64=$AA$1,F64=$AB$1),0,1)))</f>
        <v>1</v>
      </c>
      <c r="AG60" s="344">
        <f>IF($A60&gt;='1125way_Regular Symbol(2wild)'!D$16,"",IF(B60=0,"",IF(OR(B60=$AG$1,B60=$AH$1,B61=$AG$1,B61=$AH$1,B62=$AG$1,B62=$AH$1),0,1)))</f>
        <v>1</v>
      </c>
      <c r="AH60" s="344">
        <f>IF($A60&gt;='1125way_Regular Symbol(2wild)'!E$16,"",IF(C60=0,"",IF(OR(C60=$AG$1,C60=$AH$1,C61=$AG$1,C61=$AH$1,C62=$AG$1,C62=$AH$1),0,1)))</f>
        <v>0</v>
      </c>
      <c r="AI60" s="3">
        <f>IF($A60&gt;='1125way_Regular Symbol(2wild)'!F$16,"",IF(D60=0,"",IF(OR(D60=$AG$1,D60=$AH$1,D61=$AG$1,D61=$AH$1,D62=$AG$1,D62=$AH$1,D63=$AG$1,D63=$AH$1,D64=$AG$1,D64=$AH$1),0,1)))</f>
        <v>0</v>
      </c>
      <c r="AJ60" s="3" t="str">
        <f>IF($A60&gt;='1125way_Regular Symbol(2wild)'!G$16,"",IF(E60=0,"",IF(OR(E60=$AG$1,E60=$AH$1,E61=$AG$1,E61=$AH$1,E62=$AG$1,E62=$AH$1,E63=$AG$1,E63=$AH$1,E64=$AG$1,E64=$AH$1),0,1)))</f>
        <v/>
      </c>
      <c r="AK60" s="3">
        <f>IF($A60&gt;='1125way_Regular Symbol(2wild)'!H$16,"",IF(F60=0,"",IF(OR(F60=$AG$1,F60=$AH$1,F61=$AG$1,F61=$AH$1,F62=$AG$1,F62=$AH$1,F63=$AG$1,F63=$AH$1,F64=$AG$1,F64=$AH$1),0,1)))</f>
        <v>1</v>
      </c>
      <c r="AM60" s="344">
        <f>IF($A60&gt;='1125way_Regular Symbol(2wild)'!D$16,"",IF(B60=0,"",IF(OR(B60=$AM$1,B60=$AN$1,B61=$AM$1,B61=$AN$1,B62=$AM$1,B62=$AN$1),0,1)))</f>
        <v>1</v>
      </c>
      <c r="AN60" s="344">
        <f>IF($A60&gt;='1125way_Regular Symbol(2wild)'!E$16,"",IF(C60=0,"",IF(OR(C60=$AM$1,C60=$AN$1,C61=$AM$1,C61=$AN$1,C62=$AM$1,C62=$AN$1),0,1)))</f>
        <v>0</v>
      </c>
      <c r="AO60" s="3">
        <f>IF($A60&gt;='1125way_Regular Symbol(2wild)'!F$16,"",IF(D60=0,"",IF(OR(D60=$AM$1,D60=$AN$1,D61=$AM$1,D61=$AN$1,D62=$AM$1,D62=$AN$1,D63=$AM$1,D63=$AN$1,D64=$AM$1,D64=$AN$1),0,1)))</f>
        <v>1</v>
      </c>
      <c r="AP60" s="3" t="str">
        <f>IF($A60&gt;='1125way_Regular Symbol(2wild)'!G$16,"",IF(E60=0,"",IF(OR(E60=$AM$1,E60=$AN$1,E61=$AM$1,E61=$AN$1,E62=$AM$1,E62=$AN$1,E63=$AM$1,E63=$AN$1,E64=$AM$1,E64=$AN$1),0,1)))</f>
        <v/>
      </c>
      <c r="AQ60" s="3">
        <f>IF($A60&gt;='1125way_Regular Symbol(2wild)'!H$16,"",IF(F60=0,"",IF(OR(F60=$AM$1,F60=$AN$1,F61=$AM$1,F61=$AN$1,F62=$AM$1,F62=$AN$1,F63=$AM$1,F63=$AN$1,F64=$AM$1,F64=$AN$1),0,1)))</f>
        <v>1</v>
      </c>
      <c r="AS60" s="344">
        <f>IF($A60&gt;='1125way_Regular Symbol(2wild)'!D$16,"",IF(B60=0,"",IF(OR(B60=$AM$1,B60=$AT$1,B61=$AM$1,B61=$AT$1,B62=$AM$1,B62=$AT$1),0,1)))</f>
        <v>1</v>
      </c>
      <c r="AT60" s="344">
        <f>IF($A60&gt;='1125way_Regular Symbol(2wild)'!E$16,"",IF(C60=0,"",IF(OR(C60=$AM$1,C60=$AT$1,C61=$AM$1,C61=$AT$1,C62=$AM$1,C62=$AT$1),0,1)))</f>
        <v>0</v>
      </c>
      <c r="AU60" s="3">
        <f>IF($A60&gt;='1125way_Regular Symbol(2wild)'!F$16,"",IF(D60=0,"",IF(OR(D60=$AM$1,D60=$AT$1,D61=$AM$1,D61=$AT$1,D62=$AM$1,D62=$AT$1,D63=$AM$1,D63=$AT$1,D64=$AM$1,D64=$AT$1),0,1)))</f>
        <v>1</v>
      </c>
      <c r="AV60" s="3" t="str">
        <f>IF($A60&gt;='1125way_Regular Symbol(2wild)'!G$16,"",IF(E60=0,"",IF(OR(E60=$AM$1,E60=$AT$1,E61=$AM$1,E61=$AT$1,E62=$AM$1,E62=$AT$1,E63=$AM$1,E63=$AT$1,E64=$AM$1,E64=$AT$1),0,1)))</f>
        <v/>
      </c>
      <c r="AW60" s="3">
        <f>IF($A60&gt;='1125way_Regular Symbol(2wild)'!H$16,"",IF(F60=0,"",IF(OR(F60=$AM$1,F60=$AT$1,F61=$AM$1,F61=$AT$1,F62=$AM$1,F62=$AT$1,F63=$AM$1,F63=$AT$1,F64=$AM$1,F64=$AT$1),0,1)))</f>
        <v>1</v>
      </c>
      <c r="AY60" s="344">
        <f>IF($A60&gt;='1125way_Regular Symbol(2wild)'!D$16,"",IF(B60=0,"",IF(OR(B60=$AM$1,B60=$AZ$1,B61=$AM$1,B61=$AZ$1,B62=$AM$1,B62=$AZ$1),0,1)))</f>
        <v>1</v>
      </c>
      <c r="AZ60" s="344">
        <f>IF($A60&gt;='1125way_Regular Symbol(2wild)'!E$16,"",IF(C60=0,"",IF(OR(C60=$AM$1,C60=$AZ$1,C61=$AM$1,C61=$AZ$1,C62=$AM$1,C62=$AZ$1),0,1)))</f>
        <v>0</v>
      </c>
      <c r="BA60" s="3">
        <f>IF($A60&gt;='1125way_Regular Symbol(2wild)'!F$16,"",IF(D60=0,"",IF(OR(D60=$AM$1,D60=$AZ$1,D61=$AM$1,D61=$AZ$1,D62=$AM$1,D62=$AZ$1,D63=$AM$1,D63=$AZ$1,D64=$AM$1,D64=$AZ$1),0,1)))</f>
        <v>1</v>
      </c>
      <c r="BB60" s="3" t="str">
        <f>IF($A60&gt;='1125way_Regular Symbol(2wild)'!G$16,"",IF(E60=0,"",IF(OR(E60=$AM$1,E60=$AZ$1,E61=$AM$1,E61=$AZ$1,E62=$AM$1,E62=$AZ$1,E63=$AM$1,E63=$AZ$1,E64=$AM$1,E64=$AZ$1),0,1)))</f>
        <v/>
      </c>
      <c r="BC60" s="3">
        <f>IF($A60&gt;='1125way_Regular Symbol(2wild)'!H$16,"",IF(F60=0,"",IF(OR(F60=$AM$1,F60=$AZ$1,F61=$AM$1,F61=$AZ$1,F62=$AM$1,F62=$AZ$1,F63=$AM$1,F63=$AZ$1,F64=$AM$1,F64=$AZ$1),0,1)))</f>
        <v>1</v>
      </c>
      <c r="BE60" s="344">
        <f>IF($A60&gt;='576way_Regular Symbol(2wild)'!D$16,"",IF(B60=0,"",IF(OR(B60=$AM$1,B60=$BF$1,B61=$AM$1,B61=$BF$1,B62=$AM$1,B62=$BF$1),0,1)))</f>
        <v>1</v>
      </c>
      <c r="BF60" s="344">
        <f>IF($A60&gt;='576way_Regular Symbol(2wild)'!E$16,"",IF(C60=0,"",IF(OR(C60=$AM$1,C60=$BF$1,C61=$AM$1,C61=$BF$1,C62=$AM$1,C62=$BF$1),0,1)))</f>
        <v>0</v>
      </c>
      <c r="BG60" s="3">
        <f>IF($A60&gt;='576way_Regular Symbol(2wild)'!F$16,"",IF(D60=0,"",IF(OR(D60=$AM$1,D60=$BF$1,D61=$AM$1,D61=$BF$1,D62=$AM$1,D62=$BF$1,D63=$AM$1,D63=$BF$1,D64=$AM$1,D64=$BF$1),0,1)))</f>
        <v>1</v>
      </c>
      <c r="BH60" s="3" t="str">
        <f>IF($A60&gt;='576way_Regular Symbol(2wild)'!G$16,"",IF(E60=0,"",IF(OR(E60=$AM$1,E60=$BF$1,E61=$AM$1,E61=$BF$1,E62=$AM$1,E62=$BF$1,E63=$AM$1,E63=$BF$1,E64=$AM$1,E64=$BF$1),0,1)))</f>
        <v/>
      </c>
      <c r="BI60" s="3">
        <f>IF($A60&gt;='576way_Regular Symbol(2wild)'!H$16,"",IF(F60=0,"",IF(OR(F60=$AM$1,F60=$BF$1,F61=$AM$1,F61=$BF$1,F62=$AM$1,F62=$BF$1,F63=$AM$1,F63=$BF$1,F64=$AM$1,F64=$BF$1),0,1)))</f>
        <v>1</v>
      </c>
      <c r="BK60" s="344">
        <f>IF($A60&gt;='576way_Regular Symbol(2wild)'!D$16,"",IF(B60=0,"",IF(OR(B60=$AM$1,B60=$BL$1,B61=$AM$1,B61=$BL$1,B62=$AM$1,B62=$BL$1),0,1)))</f>
        <v>1</v>
      </c>
      <c r="BL60" s="344">
        <f>IF($A60&gt;='576way_Regular Symbol(2wild)'!E$16,"",IF(C60=0,"",IF(OR(C60=$AM$1,C60=$BL$1,C61=$AM$1,C61=$BL$1,C62=$AM$1,C62=$BL$1),0,1)))</f>
        <v>0</v>
      </c>
      <c r="BM60" s="3">
        <f>IF($A60&gt;='576way_Regular Symbol(2wild)'!F$16,"",IF(D60=0,"",IF(OR(D60=$AM$1,D60=$BL$1,D61=$AM$1,D61=$BL$1,D62=$AM$1,D62=$BL$1,D63=$AM$1,D63=$BL$1),0,1)))</f>
        <v>1</v>
      </c>
      <c r="BN60" s="3" t="str">
        <f>IF($A60&gt;='576way_Regular Symbol(2wild)'!G$16,"",IF(E60=0,"",IF(OR(E60=$AM$1,E60=$BL$1,E61=$AM$1,E61=$BL$1,E62=$AM$1,E62=$BL$1,E63=$AM$1,E63=$BL$1),0,1)))</f>
        <v/>
      </c>
      <c r="BO60" s="3">
        <f>IF($A60&gt;='576way_Regular Symbol(2wild)'!H$16,"",IF(F60=0,"",IF(OR(F60=$AM$1,F60=$BL$1,F61=$AM$1,F61=$BL$1,F62=$AM$1,F62=$BL$1,F63=$AM$1,F63=$BL$1),0,1)))</f>
        <v>1</v>
      </c>
      <c r="BQ60" s="3">
        <f>IF($A60&gt;='1125way_Regular Symbol(2wild)'!D$16,"",IF(B60=0,"",IF(OR(B60=$BQ$1,B60=$BR$1,B61=$BQ$1,B61=$BR$1,B62=$BQ$1,B62=$BR$1),0,1)))</f>
        <v>0</v>
      </c>
      <c r="BR60" s="3">
        <f>IF($A60&gt;='1125way_Regular Symbol(2wild)'!E$16,"",IF(C60=0,"",IF(OR(C60=$BQ$1,C60=$BR$1,C61=$BQ$1,C61=$BR$1,C62=$BQ$1,C62=$BR$1),0,1)))</f>
        <v>0</v>
      </c>
      <c r="BS60" s="3">
        <f>IF($A60&gt;='1125way_Regular Symbol(2wild)'!F$16,"",IF(D60=0,"",IF(OR(D60=$BQ$1,D60=$BR$1,D61=$BQ$1,D61=$BR$1,D62=$BQ$1,D62=$BR$1,D63=$BQ$1,D63=$BR$1,D64=$BQ$1,D64=$BR$1),0,1)))</f>
        <v>0</v>
      </c>
      <c r="BT60" s="3" t="str">
        <f>IF($A60&gt;='1125way_Regular Symbol(2wild)'!G$16,"",IF(E60=0,"",IF(OR(E60=$BQ$1,E60=$BR$1,E61=$BQ$1,E61=$BR$1,E62=$BQ$1,E62=$BR$1,E63=$BQ$1,E63=$BR$1,E64=$BQ$1,E64=$BR$1),0,1)))</f>
        <v/>
      </c>
      <c r="BU60" s="3">
        <f>IF($A60&gt;='1125way_Regular Symbol(2wild)'!H$16,"",IF(F60=0,"",IF(OR(F60=$BQ$1,F60=$BR$1,F61=$BQ$1,F61=$BR$1,F62=$BQ$1,F62=$BR$1,F63=$BQ$1,F63=$BR$1,F64=$BQ$1,F64=$BR$1),0,1)))</f>
        <v>1</v>
      </c>
      <c r="BW60" s="3">
        <f>IF($A60&gt;='1125way_Regular Symbol(2wild)'!D$16,"",IF(B60=0,"",IF(OR(B60=$BW$1,B61=$BW$1,B62=$BW$1,B60=$BX$1,B61=$BX$1,B62=$BX$1),0,1)))</f>
        <v>1</v>
      </c>
      <c r="BX60" s="3">
        <f>IF($A60&gt;='1125way_Regular Symbol(2wild)'!E$16,"",IF(C60=0,"",IF(OR(C60=$BW$1,C61=$BW$1,C62=$BW$1,C60=$BX$1,C61=$BX$1,C62=$BX$1),0,1)))</f>
        <v>0</v>
      </c>
      <c r="BY60" s="3">
        <f>IF($A60&gt;='1125way_Regular Symbol(2wild)'!F$16,"",IF(D60=0,"",IF(OR(D60=$BW$1,D61=$BW$1,D62=$BW$1,D60=$BX$1,D61=$BX$1,D62=$BX$1,D63=$BW$1,D63=$BX$1,D64=$BW$1,D64=$BX$1),0,1)))</f>
        <v>1</v>
      </c>
      <c r="BZ60" s="3" t="str">
        <f>IF($A60&gt;='1125way_Regular Symbol(2wild)'!G$16,"",IF(E60=0,"",IF(OR(E60=$BW$1,E61=$BW$1,E62=$BW$1,E60=$BX$1,E61=$BX$1,E62=$BX$1,E63=$BW$1,E63=$BX$1,E64=$BW$1,E64=$BX$1),0,1)))</f>
        <v/>
      </c>
      <c r="CA60" s="3">
        <f>IF($A60&gt;='1125way_Regular Symbol(2wild)'!H$16,"",IF(F60=0,"",IF(OR(F60=$BW$1,F61=$BW$1,F62=$BW$1,F60=$BX$1,F61=$BX$1,F62=$BX$1,F63=$BW$1,F63=$BX$1,F64=$BW$1,F64=$BX$1),0,1)))</f>
        <v>0</v>
      </c>
      <c r="CC60" s="3">
        <f>IF($A60&gt;='1125way_Regular Symbol(2wild)'!D$16,"",IF(B60=0,"",IF(OR(B60=$BW$1,B61=$BW$1,B62=$BW$1,B60=$CD$1,B61=$CD$1,B62=$CD$1),0,1)))</f>
        <v>0</v>
      </c>
      <c r="CD60" s="3">
        <f>IF($A60&gt;='1125way_Regular Symbol(2wild)'!E$16,"",IF(C60=0,"",IF(OR(C60=$BW$1,C61=$BW$1,C62=$BW$1,C60=$CD$1,C61=$CD$1,C62=$CD$1),0,1)))</f>
        <v>0</v>
      </c>
      <c r="CE60" s="3">
        <f>IF($A60&gt;='1125way_Regular Symbol(2wild)'!F$16,"",IF(D60=0,"",IF(OR(D60=$BW$1,D61=$BW$1,D62=$BW$1,D60=$CD$1,D61=$CD$1,D62=$CD$1,D63=$BW$1,D63=$CD$1,D64=$BW$1,D64=$CD$1),0,1)))</f>
        <v>1</v>
      </c>
      <c r="CF60" s="3" t="str">
        <f>IF($A60&gt;='1125way_Regular Symbol(2wild)'!G$16,"",IF(E60=0,"",IF(OR(E60=$BW$1,E61=$BW$1,E62=$BW$1,E60=$CD$1,E61=$CD$1,E62=$CD$1,E63=$BW$1,E63=$CD$1,E64=$BW$1,E64=$CD$1),0,1)))</f>
        <v/>
      </c>
      <c r="CG60" s="3">
        <f>IF($A60&gt;='1125way_Regular Symbol(2wild)'!H$16,"",IF(F60=0,"",IF(OR(F60=$BW$1,F61=$BW$1,F62=$BW$1,F60=$CD$1,F61=$CD$1,F62=$CD$1,F63=$BW$1,F63=$CD$1,F64=$BW$1,F64=$CD$1),0,1)))</f>
        <v>1</v>
      </c>
      <c r="CI60" s="3">
        <f>IF($A60&gt;='1125way_Regular Symbol(2wild)'!D$16,"",IF(B60=0,"",IF(OR(B60=$BW$1,B61=$BW$1,B62=$BW$1,B60=$CJ$1,B61=$CJ$1,B62=$CJ$1),0,1)))</f>
        <v>0</v>
      </c>
      <c r="CJ60" s="3">
        <f>IF($A60&gt;='1125way_Regular Symbol(2wild)'!E$16,"",IF(C60=0,"",IF(OR(C60=$BW$1,C61=$BW$1,C62=$BW$1,C60=$CJ$1,C61=$CJ$1,C62=$CJ$1),0,1)))</f>
        <v>0</v>
      </c>
      <c r="CK60" s="3">
        <f>IF($A60&gt;='1125way_Regular Symbol(2wild)'!F$16,"",IF(D60=0,"",IF(OR(D60=$BW$1,D61=$BW$1,D62=$BW$1,D60=$CJ$1,D61=$CJ$1,D62=$CJ$1,D63=$BW$1,D63=$CJ$1,D64=$BW$1,D64=$CJ$1),0,1)))</f>
        <v>0</v>
      </c>
      <c r="CL60" s="3" t="str">
        <f>IF($A60&gt;='1125way_Regular Symbol(2wild)'!G$16,"",IF(E60=0,"",IF(OR(E60=$BW$1,E61=$BW$1,E62=$BW$1,E60=$CJ$1,E61=$CJ$1,E62=$CJ$1,E63=$BW$1,E63=$CJ$1,E64=$BW$1,E64=$CJ$1),0,1)))</f>
        <v/>
      </c>
      <c r="CM60" s="3">
        <f>IF($A60&gt;='1125way_Regular Symbol(2wild)'!H$16,"",IF(F60=0,"",IF(OR(F60=$BW$1,F61=$BW$1,F62=$BW$1,F60=$CJ$1,F61=$CJ$1,F62=$CJ$1,F63=$BW$1,F63=$CJ$1,F64=$BW$1,F64=$CJ$1),0,1)))</f>
        <v>0</v>
      </c>
      <c r="CO60" s="3">
        <f>IF($A60&gt;='1125way_Regular Symbol(2wild)'!D$16,"",IF(B60=0,"",IF(OR(B60=$BW$1,B61=$BW$1,B62=$BW$1,B60=$CP$1,B61=$CP$1,B62=$CP$1),0,1)))</f>
        <v>1</v>
      </c>
      <c r="CP60" s="3">
        <f>IF($A60&gt;='1125way_Regular Symbol(2wild)'!E$16,"",IF(C60=0,"",IF(OR(C60=$BW$1,C61=$BW$1,C62=$BW$1,C60=$CP$1,C61=$CP$1,C62=$CP$1),0,1)))</f>
        <v>0</v>
      </c>
      <c r="CQ60" s="3">
        <f>IF($A60&gt;='1125way_Regular Symbol(2wild)'!F$16,"",IF(D60=0,"",IF(OR(D60=$BW$1,D61=$BW$1,D62=$BW$1,D60=$CP$1,D61=$CP$1,D62=$CP$1,D63=$BW$1,D63=$CP$1,D64=$BW$1,D64=$CP$1),0,1)))</f>
        <v>1</v>
      </c>
      <c r="CR60" s="3" t="str">
        <f>IF($A60&gt;='1125way_Regular Symbol(2wild)'!G$16,"",IF(E60=0,"",IF(OR(E60=$BW$1,E61=$BW$1,E62=$BW$1,E60=$CP$1,E61=$CP$1,E62=$CP$1,E63=$BW$1,E63=$CP$1,E64=$BW$1,E64=$CP$1),0,1)))</f>
        <v/>
      </c>
      <c r="CS60" s="3">
        <f>IF($A60&gt;='1125way_Regular Symbol(2wild)'!H$16,"",IF(F60=0,"",IF(OR(F60=$BW$1,F61=$BW$1,F62=$BW$1,F60=$CP$1,F61=$CP$1,F62=$CP$1,F63=$BW$1,F63=$CP$1,F64=$BW$1,F64=$CP$1),0,1)))</f>
        <v>1</v>
      </c>
      <c r="CU60" s="3">
        <f>IF($A60&gt;='1125way_Regular Symbol(2wild)'!D$16,"",IF(B60=0,"",IF(OR(B60=$BW$1,B61=$BW$1,B62=$BW$1,B60=$CV$1,B61=$CV$1,B62=$CV$1),0,1)))</f>
        <v>1</v>
      </c>
      <c r="CV60" s="3">
        <f>IF($A60&gt;='1125way_Regular Symbol(2wild)'!E$16,"",IF(C60=0,"",IF(OR(C60=$BW$1,C61=$BW$1,C62=$BW$1,C60=$CV$1,C61=$CV$1,C62=$CV$1),0,1)))</f>
        <v>0</v>
      </c>
      <c r="CW60" s="3">
        <f>IF($A60&gt;='1125way_Regular Symbol(2wild)'!F$16,"",IF(D60=0,"",IF(OR(D60=$BW$1,D61=$BW$1,D62=$BW$1,D60=$CV$1,D61=$CV$1,D62=$CV$1,D63=$BW$1,D63=$CV$1,D64=$BW$1,D64=$CV$1),0,1)))</f>
        <v>1</v>
      </c>
      <c r="CX60" s="3" t="str">
        <f>IF($A60&gt;='1125way_Regular Symbol(2wild)'!G$16,"",IF(E60=0,"",IF(OR(E60=$BW$1,E61=$BW$1,E62=$BW$1,E60=$CV$1,E61=$CV$1,E62=$CV$1,E63=$BW$1,E63=$CV$1,E64=$BW$1,E64=$CV$1),0,1)))</f>
        <v/>
      </c>
      <c r="CY60" s="3">
        <f>IF($A60&gt;='1125way_Regular Symbol(2wild)'!H$16,"",IF(F60=0,"",IF(OR(F60=$BW$1,F61=$BW$1,F62=$BW$1,F60=$CV$1,F61=$CV$1,F62=$CV$1,F63=$BW$1,F63=$CV$1,F64=$BW$1,F64=$CV$1),0,1)))</f>
        <v>1</v>
      </c>
    </row>
    <row r="61" spans="1:103">
      <c r="A61" s="337">
        <f>IF('243way_Regular Symbol'!L60="","",'243way_Regular Symbol'!L60)</f>
        <v>57</v>
      </c>
      <c r="B61" s="191" t="str">
        <f>IF('576way_Regular Symbol(2wild)'!Q60="",
IF($A61-'576way_Regular Symbol(2wild)'!D$16&gt;='1125way_RegularＸ_W()'!B$2-1,"",VLOOKUP($A61-'243way_Regular Symbol'!D$16,'576way_Regular Symbol(2wild)'!$P$3:$U$99,'1125way_RegularＸ_W()'!B$3+1,FALSE)),
'576way_Regular Symbol(2wild)'!Q60)</f>
        <v>J</v>
      </c>
      <c r="C61" s="191" t="str">
        <f>IF('576way_Regular Symbol(2wild)'!R60="",
IF($A61-'576way_Regular Symbol(2wild)'!E$16&gt;='1125way_RegularＸ_W()'!C$2-1,"",VLOOKUP($A61-'243way_Regular Symbol'!E$16,'576way_Regular Symbol(2wild)'!$P$3:$U$99,'1125way_RegularＸ_W()'!C$3+1,FALSE)),
'576way_Regular Symbol(2wild)'!R60)</f>
        <v>A</v>
      </c>
      <c r="D61" s="191" t="str">
        <f>IF('576way_Regular Symbol(2wild)'!S60="",
IF($A61-'576way_Regular Symbol(2wild)'!F$16&gt;='1125way_RegularＸ_W()'!D$2-1,"",VLOOKUP($A61-'243way_Regular Symbol'!F$16,'576way_Regular Symbol(2wild)'!$P$3:$U$99,'1125way_RegularＸ_W()'!D$3+1,FALSE)),
'576way_Regular Symbol(2wild)'!S60)</f>
        <v>M4</v>
      </c>
      <c r="E61" s="191" t="str">
        <f>IF('576way_Regular Symbol(2wild)'!T60="",
IF($A61-'576way_Regular Symbol(2wild)'!G$16&gt;='1125way_RegularＸ_W()'!E$2-1,"",VLOOKUP($A61-'243way_Regular Symbol'!G$16,'576way_Regular Symbol(2wild)'!$P$3:$U$99,'1125way_RegularＸ_W()'!E$3+1,FALSE)),
'576way_Regular Symbol(2wild)'!T60)</f>
        <v>M2</v>
      </c>
      <c r="F61" s="191" t="str">
        <f>IF('576way_Regular Symbol(2wild)'!U60="",
IF($A61-'576way_Regular Symbol(2wild)'!H$16&gt;='1125way_RegularＸ_W()'!F$2-1,"",VLOOKUP($A61-'243way_Regular Symbol'!H$16,'576way_Regular Symbol(2wild)'!$P$3:$U$99,'1125way_RegularＸ_W()'!F$3+1,FALSE)),
'576way_Regular Symbol(2wild)'!U60)</f>
        <v>K</v>
      </c>
      <c r="N61" s="363">
        <f t="shared" si="18"/>
        <v>57</v>
      </c>
      <c r="O61" s="344">
        <f>IF($A61&gt;='1125way_Regular Symbol(2wild)'!D$16,"",IF(B61="","",IF(OR(B61=$O$1,B61=$P$1,B62=$O$1,B62=$P$1,B63=$O$1,B63=$P$1),0,1)))</f>
        <v>1</v>
      </c>
      <c r="P61" s="344">
        <f>IF($A61&gt;='1125way_Regular Symbol(2wild)'!E$16,"",IF(C61="","",IF(OR(C61=$O$1,C61=$P$1,C62=$O$1,C62=$P$1,C63=$O$1,C63=$P$1),0,1)))</f>
        <v>0</v>
      </c>
      <c r="Q61" s="344">
        <f>IF($A61&gt;='1125way_Regular Symbol(2wild)'!F$16,"",IF(D61="","",IF(OR(D61=$O$1,D61=$P$1,D62=$O$1,D62=$P$1,D63=$O$1,D63=$P$1,D64=$O$1,D64=$P$1,D65=$O$1,D65=$P$1),0,1)))</f>
        <v>1</v>
      </c>
      <c r="R61" s="344" t="str">
        <f>IF($A61&gt;='1125way_Regular Symbol(2wild)'!G$16,"",IF(E61="","",IF(OR(E61=$O$1,E61=$P$1,E62=$O$1,E62=$P$1,E63=$O$1,E63=$P$1,E64=$O$1,E64=$P$1,E65=$O$1,E65=$P$1),0,1)))</f>
        <v/>
      </c>
      <c r="S61" s="344">
        <f>IF($A61&gt;='1125way_Regular Symbol(2wild)'!H$16,"",IF(F61="","",IF(OR(F61=$O$1,F61=$P$1,F62=$O$1,F62=$P$1,F63=$O$1,F63=$P$1,F64=$O$1,F64=$P$1,F65=$O$1,F65=$P$1),0,1)))</f>
        <v>1</v>
      </c>
      <c r="U61" s="344">
        <f>IF($A61&gt;='1125way_Regular Symbol(2wild)'!D$16,"",IF(B61=0,"",IF(OR(B61=$U$1,B61=$V$1,B62=$U$1,B62=$V$1,B63=$U$1,B63=$V$1),0,1)))</f>
        <v>1</v>
      </c>
      <c r="V61" s="344">
        <f>IF($A61&gt;='1125way_Regular Symbol(2wild)'!E$16,"",IF(C61=0,"",IF(OR(C61=$U$1,C61=$V$1,C62=$U$1,C62=$V$1,C63=$U$1,C63=$V$1),0,1)))</f>
        <v>0</v>
      </c>
      <c r="W61" s="3">
        <f>IF($A61&gt;='1125way_Regular Symbol(2wild)'!F$16,"",IF(D61=0,"",IF(OR(D61=$U$1,D61=$V$1,D62=$U$1,D62=$V$1,D63=$U$1,D63=$V$1,D64=$U$1,D64=$V$1,D65=$U$1,D65=$V$1),0,1)))</f>
        <v>0</v>
      </c>
      <c r="X61" s="3" t="str">
        <f>IF($A61&gt;='1125way_Regular Symbol(2wild)'!G$16,"",IF(E61=0,"",IF(OR(E61=$U$1,E61=$V$1,E62=$U$1,E62=$V$1,E63=$U$1,E63=$V$1,E64=$U$1,E64=$V$1,E65=$U$1,E65=$V$1),0,1)))</f>
        <v/>
      </c>
      <c r="Y61" s="3">
        <f>IF($A61&gt;='1125way_Regular Symbol(2wild)'!H$16,"",IF(F61=0,"",IF(OR(F61=$U$1,F61=$V$1,F62=$U$1,F62=$V$1,F63=$U$1,F63=$V$1,F64=$U$1,F64=$V$1,F65=$U$1,F65=$V$1),0,1)))</f>
        <v>0</v>
      </c>
      <c r="AA61" s="344">
        <f>IF($A61&gt;='1125way_Regular Symbol(2wild)'!D$16,"",IF(B61=0,"",IF(OR(B61=$AA$1,B61=$AB$1,B62=$AA$1,B62=$AB$1,B63=$AA$1,,B63=$AB$1),0,1)))</f>
        <v>1</v>
      </c>
      <c r="AB61" s="344">
        <f>IF($A61&gt;='1125way_Regular Symbol(2wild)'!E$16,"",IF(C61=0,"",IF(OR(C61=$AA$1,C61=$AB$1,C62=$AA$1,C62=$AB$1,C63=$AA$1,,C63=$AB$1),0,1)))</f>
        <v>0</v>
      </c>
      <c r="AC61" s="3">
        <f>IF($A61&gt;='1125way_Regular Symbol(2wild)'!F$16,"",IF(D61=0,"",IF(OR(D61=$AA$1,D61=$AB$1,D62=$AA$1,D62=$AB$1,D63=$AA$1,D63=$AB$1,D64=$AA$1,D64=$AB$1,D65=$AA$1,D65=$AB$1),0,1)))</f>
        <v>1</v>
      </c>
      <c r="AD61" s="3" t="str">
        <f>IF($A61&gt;='1125way_Regular Symbol(2wild)'!G$16,"",IF(E61=0,"",IF(OR(E61=$AA$1,E61=$AB$1,E62=$AA$1,E62=$AB$1,E63=$AA$1,E63=$AB$1,E64=$AA$1,E64=$AB$1,E65=$AA$1,E65=$AB$1),0,1)))</f>
        <v/>
      </c>
      <c r="AE61" s="3">
        <f>IF($A61&gt;='1125way_Regular Symbol(2wild)'!H$16,"",IF(F61=0,"",IF(OR(F61=$AA$1,F61=$AB$1,F62=$AA$1,F62=$AB$1,F63=$AA$1,F63=$AB$1,F64=$AA$1,F64=$AB$1,F65=$AA$1,F65=$AB$1),0,1)))</f>
        <v>1</v>
      </c>
      <c r="AG61" s="344">
        <f>IF($A61&gt;='1125way_Regular Symbol(2wild)'!D$16,"",IF(B61=0,"",IF(OR(B61=$AG$1,B61=$AH$1,B62=$AG$1,B62=$AH$1,B63=$AG$1,B63=$AH$1),0,1)))</f>
        <v>1</v>
      </c>
      <c r="AH61" s="344">
        <f>IF($A61&gt;='1125way_Regular Symbol(2wild)'!E$16,"",IF(C61=0,"",IF(OR(C61=$AG$1,C61=$AH$1,C62=$AG$1,C62=$AH$1,C63=$AG$1,C63=$AH$1),0,1)))</f>
        <v>0</v>
      </c>
      <c r="AI61" s="3">
        <f>IF($A61&gt;='1125way_Regular Symbol(2wild)'!F$16,"",IF(D61=0,"",IF(OR(D61=$AG$1,D61=$AH$1,D62=$AG$1,D62=$AH$1,D63=$AG$1,D63=$AH$1,D64=$AG$1,D64=$AH$1,D65=$AG$1,D65=$AH$1),0,1)))</f>
        <v>0</v>
      </c>
      <c r="AJ61" s="3" t="str">
        <f>IF($A61&gt;='1125way_Regular Symbol(2wild)'!G$16,"",IF(E61=0,"",IF(OR(E61=$AG$1,E61=$AH$1,E62=$AG$1,E62=$AH$1,E63=$AG$1,E63=$AH$1,E64=$AG$1,E64=$AH$1,E65=$AG$1,E65=$AH$1),0,1)))</f>
        <v/>
      </c>
      <c r="AK61" s="3">
        <f>IF($A61&gt;='1125way_Regular Symbol(2wild)'!H$16,"",IF(F61=0,"",IF(OR(F61=$AG$1,F61=$AH$1,F62=$AG$1,F62=$AH$1,F63=$AG$1,F63=$AH$1,F64=$AG$1,F64=$AH$1,F65=$AG$1,F65=$AH$1),0,1)))</f>
        <v>1</v>
      </c>
      <c r="AM61" s="344">
        <f>IF($A61&gt;='1125way_Regular Symbol(2wild)'!D$16,"",IF(B61=0,"",IF(OR(B61=$AM$1,B61=$AN$1,B62=$AM$1,B62=$AN$1,B63=$AM$1,B63=$AN$1),0,1)))</f>
        <v>1</v>
      </c>
      <c r="AN61" s="344">
        <f>IF($A61&gt;='1125way_Regular Symbol(2wild)'!E$16,"",IF(C61=0,"",IF(OR(C61=$AM$1,C61=$AN$1,C62=$AM$1,C62=$AN$1,C63=$AM$1,C63=$AN$1),0,1)))</f>
        <v>0</v>
      </c>
      <c r="AO61" s="3">
        <f>IF($A61&gt;='1125way_Regular Symbol(2wild)'!F$16,"",IF(D61=0,"",IF(OR(D61=$AM$1,D61=$AN$1,D62=$AM$1,D62=$AN$1,D63=$AM$1,D63=$AN$1,D64=$AM$1,D64=$AN$1,D65=$AM$1,D65=$AN$1),0,1)))</f>
        <v>1</v>
      </c>
      <c r="AP61" s="3" t="str">
        <f>IF($A61&gt;='1125way_Regular Symbol(2wild)'!G$16,"",IF(E61=0,"",IF(OR(E61=$AM$1,E61=$AN$1,E62=$AM$1,E62=$AN$1,E63=$AM$1,E63=$AN$1,E64=$AM$1,E64=$AN$1,E65=$AM$1,E65=$AN$1),0,1)))</f>
        <v/>
      </c>
      <c r="AQ61" s="3">
        <f>IF($A61&gt;='1125way_Regular Symbol(2wild)'!H$16,"",IF(F61=0,"",IF(OR(F61=$AM$1,F61=$AN$1,F62=$AM$1,F62=$AN$1,F63=$AM$1,F63=$AN$1,F64=$AM$1,F64=$AN$1,F65=$AM$1,F65=$AN$1),0,1)))</f>
        <v>1</v>
      </c>
      <c r="AS61" s="344">
        <f>IF($A61&gt;='1125way_Regular Symbol(2wild)'!D$16,"",IF(B61=0,"",IF(OR(B61=$AM$1,B61=$AT$1,B62=$AM$1,B62=$AT$1,B63=$AM$1,B63=$AT$1),0,1)))</f>
        <v>1</v>
      </c>
      <c r="AT61" s="344">
        <f>IF($A61&gt;='1125way_Regular Symbol(2wild)'!E$16,"",IF(C61=0,"",IF(OR(C61=$AM$1,C61=$AT$1,C62=$AM$1,C62=$AT$1,C63=$AM$1,C63=$AT$1),0,1)))</f>
        <v>0</v>
      </c>
      <c r="AU61" s="3">
        <f>IF($A61&gt;='1125way_Regular Symbol(2wild)'!F$16,"",IF(D61=0,"",IF(OR(D61=$AM$1,D61=$AT$1,D62=$AM$1,D62=$AT$1,D63=$AM$1,D63=$AT$1,D64=$AM$1,D64=$AT$1,D65=$AM$1,D65=$AT$1),0,1)))</f>
        <v>1</v>
      </c>
      <c r="AV61" s="3" t="str">
        <f>IF($A61&gt;='1125way_Regular Symbol(2wild)'!G$16,"",IF(E61=0,"",IF(OR(E61=$AM$1,E61=$AT$1,E62=$AM$1,E62=$AT$1,E63=$AM$1,E63=$AT$1,E64=$AM$1,E64=$AT$1,E65=$AM$1,E65=$AT$1),0,1)))</f>
        <v/>
      </c>
      <c r="AW61" s="3">
        <f>IF($A61&gt;='1125way_Regular Symbol(2wild)'!H$16,"",IF(F61=0,"",IF(OR(F61=$AM$1,F61=$AT$1,F62=$AM$1,F62=$AT$1,F63=$AM$1,F63=$AT$1,F64=$AM$1,F64=$AT$1,F65=$AM$1,F65=$AT$1),0,1)))</f>
        <v>1</v>
      </c>
      <c r="AY61" s="344">
        <f>IF($A61&gt;='1125way_Regular Symbol(2wild)'!D$16,"",IF(B61=0,"",IF(OR(B61=$AM$1,B61=$AZ$1,B62=$AM$1,B62=$AZ$1,B63=$AM$1,B63=$AZ$1),0,1)))</f>
        <v>1</v>
      </c>
      <c r="AZ61" s="344">
        <f>IF($A61&gt;='1125way_Regular Symbol(2wild)'!E$16,"",IF(C61=0,"",IF(OR(C61=$AM$1,C61=$AZ$1,C62=$AM$1,C62=$AZ$1,C63=$AM$1,C63=$AZ$1),0,1)))</f>
        <v>0</v>
      </c>
      <c r="BA61" s="3">
        <f>IF($A61&gt;='1125way_Regular Symbol(2wild)'!F$16,"",IF(D61=0,"",IF(OR(D61=$AM$1,D61=$AZ$1,D62=$AM$1,D62=$AZ$1,D63=$AM$1,D63=$AZ$1,D64=$AM$1,D64=$AZ$1,D65=$AM$1,D65=$AZ$1),0,1)))</f>
        <v>1</v>
      </c>
      <c r="BB61" s="3" t="str">
        <f>IF($A61&gt;='1125way_Regular Symbol(2wild)'!G$16,"",IF(E61=0,"",IF(OR(E61=$AM$1,E61=$AZ$1,E62=$AM$1,E62=$AZ$1,E63=$AM$1,E63=$AZ$1,E64=$AM$1,E64=$AZ$1,E65=$AM$1,E65=$AZ$1),0,1)))</f>
        <v/>
      </c>
      <c r="BC61" s="3">
        <f>IF($A61&gt;='1125way_Regular Symbol(2wild)'!H$16,"",IF(F61=0,"",IF(OR(F61=$AM$1,F61=$AZ$1,F62=$AM$1,F62=$AZ$1,F63=$AM$1,F63=$AZ$1,F64=$AM$1,F64=$AZ$1,F65=$AM$1,F65=$AZ$1),0,1)))</f>
        <v>1</v>
      </c>
      <c r="BE61" s="344">
        <f>IF($A61&gt;='576way_Regular Symbol(2wild)'!D$16,"",IF(B61=0,"",IF(OR(B61=$AM$1,B61=$BF$1,B62=$AM$1,B62=$BF$1,B63=$AM$1,B63=$BF$1),0,1)))</f>
        <v>1</v>
      </c>
      <c r="BF61" s="344">
        <f>IF($A61&gt;='576way_Regular Symbol(2wild)'!E$16,"",IF(C61=0,"",IF(OR(C61=$AM$1,C61=$BF$1,C62=$AM$1,C62=$BF$1,C63=$AM$1,C63=$BF$1),0,1)))</f>
        <v>0</v>
      </c>
      <c r="BG61" s="3">
        <f>IF($A61&gt;='576way_Regular Symbol(2wild)'!F$16,"",IF(D61=0,"",IF(OR(D61=$AM$1,D61=$BF$1,D62=$AM$1,D62=$BF$1,D63=$AM$1,D63=$BF$1,D64=$AM$1,D64=$BF$1,D65=$AM$1,D65=$BF$1),0,1)))</f>
        <v>1</v>
      </c>
      <c r="BH61" s="3" t="str">
        <f>IF($A61&gt;='576way_Regular Symbol(2wild)'!G$16,"",IF(E61=0,"",IF(OR(E61=$AM$1,E61=$BF$1,E62=$AM$1,E62=$BF$1,E63=$AM$1,E63=$BF$1,E64=$AM$1,E64=$BF$1,E65=$AM$1,E65=$BF$1),0,1)))</f>
        <v/>
      </c>
      <c r="BI61" s="3">
        <f>IF($A61&gt;='576way_Regular Symbol(2wild)'!H$16,"",IF(F61=0,"",IF(OR(F61=$AM$1,F61=$BF$1,F62=$AM$1,F62=$BF$1,F63=$AM$1,F63=$BF$1,F64=$AM$1,F64=$BF$1,F65=$AM$1,F65=$BF$1),0,1)))</f>
        <v>1</v>
      </c>
      <c r="BK61" s="344">
        <f>IF($A61&gt;='576way_Regular Symbol(2wild)'!D$16,"",IF(B61=0,"",IF(OR(B61=$AM$1,B61=$BL$1,B62=$AM$1,B62=$BL$1,B63=$AM$1,B63=$BL$1),0,1)))</f>
        <v>1</v>
      </c>
      <c r="BL61" s="344">
        <f>IF($A61&gt;='576way_Regular Symbol(2wild)'!E$16,"",IF(C61=0,"",IF(OR(C61=$AM$1,C61=$BL$1,C62=$AM$1,C62=$BL$1,C63=$AM$1,C63=$BL$1),0,1)))</f>
        <v>0</v>
      </c>
      <c r="BM61" s="3">
        <f>IF($A61&gt;='576way_Regular Symbol(2wild)'!F$16,"",IF(D61=0,"",IF(OR(D61=$AM$1,D61=$BL$1,D62=$AM$1,D62=$BL$1,D63=$AM$1,D63=$BL$1,D64=$AM$1,D64=$BL$1),0,1)))</f>
        <v>1</v>
      </c>
      <c r="BN61" s="3" t="str">
        <f>IF($A61&gt;='576way_Regular Symbol(2wild)'!G$16,"",IF(E61=0,"",IF(OR(E61=$AM$1,E61=$BL$1,E62=$AM$1,E62=$BL$1,E63=$AM$1,E63=$BL$1,E64=$AM$1,E64=$BL$1),0,1)))</f>
        <v/>
      </c>
      <c r="BO61" s="3">
        <f>IF($A61&gt;='576way_Regular Symbol(2wild)'!H$16,"",IF(F61=0,"",IF(OR(F61=$AM$1,F61=$BL$1,F62=$AM$1,F62=$BL$1,F63=$AM$1,F63=$BL$1,F64=$AM$1,F64=$BL$1),0,1)))</f>
        <v>1</v>
      </c>
      <c r="BQ61" s="3">
        <f>IF($A61&gt;='1125way_Regular Symbol(2wild)'!D$16,"",IF(B61=0,"",IF(OR(B61=$BQ$1,B61=$BR$1,B62=$BQ$1,B62=$BR$1,B63=$BQ$1,B63=$BR$1),0,1)))</f>
        <v>0</v>
      </c>
      <c r="BR61" s="3">
        <f>IF($A61&gt;='1125way_Regular Symbol(2wild)'!E$16,"",IF(C61=0,"",IF(OR(C61=$BQ$1,C61=$BR$1,C62=$BQ$1,C62=$BR$1,C63=$BQ$1,C63=$BR$1),0,1)))</f>
        <v>0</v>
      </c>
      <c r="BS61" s="3">
        <f>IF($A61&gt;='1125way_Regular Symbol(2wild)'!F$16,"",IF(D61=0,"",IF(OR(D61=$BQ$1,D61=$BR$1,D62=$BQ$1,D62=$BR$1,D63=$BQ$1,D63=$BR$1,D64=$BQ$1,D64=$BR$1,D65=$BQ$1,D65=$BR$1),0,1)))</f>
        <v>0</v>
      </c>
      <c r="BT61" s="3" t="str">
        <f>IF($A61&gt;='1125way_Regular Symbol(2wild)'!G$16,"",IF(E61=0,"",IF(OR(E61=$BQ$1,E61=$BR$1,E62=$BQ$1,E62=$BR$1,E63=$BQ$1,E63=$BR$1,E64=$BQ$1,E64=$BR$1,E65=$BQ$1,E65=$BR$1),0,1)))</f>
        <v/>
      </c>
      <c r="BU61" s="3">
        <f>IF($A61&gt;='1125way_Regular Symbol(2wild)'!H$16,"",IF(F61=0,"",IF(OR(F61=$BQ$1,F61=$BR$1,F62=$BQ$1,F62=$BR$1,F63=$BQ$1,F63=$BR$1,F64=$BQ$1,F64=$BR$1,F65=$BQ$1,F65=$BR$1),0,1)))</f>
        <v>1</v>
      </c>
      <c r="BW61" s="3">
        <f>IF($A61&gt;='1125way_Regular Symbol(2wild)'!D$16,"",IF(B61=0,"",IF(OR(B61=$BW$1,B62=$BW$1,B63=$BW$1,B61=$BX$1,B62=$BX$1,B63=$BX$1),0,1)))</f>
        <v>0</v>
      </c>
      <c r="BX61" s="3">
        <f>IF($A61&gt;='1125way_Regular Symbol(2wild)'!E$16,"",IF(C61=0,"",IF(OR(C61=$BW$1,C62=$BW$1,C63=$BW$1,C61=$BX$1,C62=$BX$1,C63=$BX$1),0,1)))</f>
        <v>0</v>
      </c>
      <c r="BY61" s="3">
        <f>IF($A61&gt;='1125way_Regular Symbol(2wild)'!F$16,"",IF(D61=0,"",IF(OR(D61=$BW$1,D62=$BW$1,D63=$BW$1,D61=$BX$1,D62=$BX$1,D63=$BX$1,D64=$BW$1,D64=$BX$1,D65=$BW$1,D65=$BX$1),0,1)))</f>
        <v>1</v>
      </c>
      <c r="BZ61" s="3" t="str">
        <f>IF($A61&gt;='1125way_Regular Symbol(2wild)'!G$16,"",IF(E61=0,"",IF(OR(E61=$BW$1,E62=$BW$1,E63=$BW$1,E61=$BX$1,E62=$BX$1,E63=$BX$1,E64=$BW$1,E64=$BX$1,E65=$BW$1,E65=$BX$1),0,1)))</f>
        <v/>
      </c>
      <c r="CA61" s="3">
        <f>IF($A61&gt;='1125way_Regular Symbol(2wild)'!H$16,"",IF(F61=0,"",IF(OR(F61=$BW$1,F62=$BW$1,F63=$BW$1,F61=$BX$1,F62=$BX$1,F63=$BX$1,F64=$BW$1,F64=$BX$1,F65=$BW$1,F65=$BX$1),0,1)))</f>
        <v>0</v>
      </c>
      <c r="CC61" s="3">
        <f>IF($A61&gt;='1125way_Regular Symbol(2wild)'!D$16,"",IF(B61=0,"",IF(OR(B61=$BW$1,B62=$BW$1,B63=$BW$1,B61=$CD$1,B62=$CD$1,B63=$CD$1),0,1)))</f>
        <v>1</v>
      </c>
      <c r="CD61" s="3">
        <f>IF($A61&gt;='1125way_Regular Symbol(2wild)'!E$16,"",IF(C61=0,"",IF(OR(C61=$BW$1,C62=$BW$1,C63=$BW$1,C61=$CD$1,C62=$CD$1,C63=$CD$1),0,1)))</f>
        <v>0</v>
      </c>
      <c r="CE61" s="3">
        <f>IF($A61&gt;='1125way_Regular Symbol(2wild)'!F$16,"",IF(D61=0,"",IF(OR(D61=$BW$1,D62=$BW$1,D63=$BW$1,D61=$CD$1,D62=$CD$1,D63=$CD$1,D64=$BW$1,D64=$CD$1,D65=$BW$1,D65=$CD$1),0,1)))</f>
        <v>1</v>
      </c>
      <c r="CF61" s="3" t="str">
        <f>IF($A61&gt;='1125way_Regular Symbol(2wild)'!G$16,"",IF(E61=0,"",IF(OR(E61=$BW$1,E62=$BW$1,E63=$BW$1,E61=$CD$1,E62=$CD$1,E63=$CD$1,E64=$BW$1,E64=$CD$1,E65=$BW$1,E65=$CD$1),0,1)))</f>
        <v/>
      </c>
      <c r="CG61" s="3">
        <f>IF($A61&gt;='1125way_Regular Symbol(2wild)'!H$16,"",IF(F61=0,"",IF(OR(F61=$BW$1,F62=$BW$1,F63=$BW$1,F61=$CD$1,F62=$CD$1,F63=$CD$1,F64=$BW$1,F64=$CD$1,F65=$BW$1,F65=$CD$1),0,1)))</f>
        <v>0</v>
      </c>
      <c r="CI61" s="3">
        <f>IF($A61&gt;='1125way_Regular Symbol(2wild)'!D$16,"",IF(B61=0,"",IF(OR(B61=$BW$1,B62=$BW$1,B63=$BW$1,B61=$CJ$1,B62=$CJ$1,B63=$CJ$1),0,1)))</f>
        <v>0</v>
      </c>
      <c r="CJ61" s="3">
        <f>IF($A61&gt;='1125way_Regular Symbol(2wild)'!E$16,"",IF(C61=0,"",IF(OR(C61=$BW$1,C62=$BW$1,C63=$BW$1,C61=$CJ$1,C62=$CJ$1,C63=$CJ$1),0,1)))</f>
        <v>0</v>
      </c>
      <c r="CK61" s="3">
        <f>IF($A61&gt;='1125way_Regular Symbol(2wild)'!F$16,"",IF(D61=0,"",IF(OR(D61=$BW$1,D62=$BW$1,D63=$BW$1,D61=$CJ$1,D62=$CJ$1,D63=$CJ$1,D64=$BW$1,D64=$CJ$1,D65=$BW$1,D65=$CJ$1),0,1)))</f>
        <v>0</v>
      </c>
      <c r="CL61" s="3" t="str">
        <f>IF($A61&gt;='1125way_Regular Symbol(2wild)'!G$16,"",IF(E61=0,"",IF(OR(E61=$BW$1,E62=$BW$1,E63=$BW$1,E61=$CJ$1,E62=$CJ$1,E63=$CJ$1,E64=$BW$1,E64=$CJ$1,E65=$BW$1,E65=$CJ$1),0,1)))</f>
        <v/>
      </c>
      <c r="CM61" s="3">
        <f>IF($A61&gt;='1125way_Regular Symbol(2wild)'!H$16,"",IF(F61=0,"",IF(OR(F61=$BW$1,F62=$BW$1,F63=$BW$1,F61=$CJ$1,F62=$CJ$1,F63=$CJ$1,F64=$BW$1,F64=$CJ$1,F65=$BW$1,F65=$CJ$1),0,1)))</f>
        <v>1</v>
      </c>
      <c r="CO61" s="3">
        <f>IF($A61&gt;='1125way_Regular Symbol(2wild)'!D$16,"",IF(B61=0,"",IF(OR(B61=$BW$1,B62=$BW$1,B63=$BW$1,B61=$CP$1,B62=$CP$1,B63=$CP$1),0,1)))</f>
        <v>1</v>
      </c>
      <c r="CP61" s="3">
        <f>IF($A61&gt;='1125way_Regular Symbol(2wild)'!E$16,"",IF(C61=0,"",IF(OR(C61=$BW$1,C62=$BW$1,C63=$BW$1,C61=$CP$1,C62=$CP$1,C63=$CP$1),0,1)))</f>
        <v>0</v>
      </c>
      <c r="CQ61" s="3">
        <f>IF($A61&gt;='1125way_Regular Symbol(2wild)'!F$16,"",IF(D61=0,"",IF(OR(D61=$BW$1,D62=$BW$1,D63=$BW$1,D61=$CP$1,D62=$CP$1,D63=$CP$1,D64=$BW$1,D64=$CP$1,D65=$BW$1,D65=$CP$1),0,1)))</f>
        <v>1</v>
      </c>
      <c r="CR61" s="3" t="str">
        <f>IF($A61&gt;='1125way_Regular Symbol(2wild)'!G$16,"",IF(E61=0,"",IF(OR(E61=$BW$1,E62=$BW$1,E63=$BW$1,E61=$CP$1,E62=$CP$1,E63=$CP$1,E64=$BW$1,E64=$CP$1,E65=$BW$1,E65=$CP$1),0,1)))</f>
        <v/>
      </c>
      <c r="CS61" s="3">
        <f>IF($A61&gt;='1125way_Regular Symbol(2wild)'!H$16,"",IF(F61=0,"",IF(OR(F61=$BW$1,F62=$BW$1,F63=$BW$1,F61=$CP$1,F62=$CP$1,F63=$CP$1,F64=$BW$1,F64=$CP$1,F65=$BW$1,F65=$CP$1),0,1)))</f>
        <v>1</v>
      </c>
      <c r="CU61" s="3">
        <f>IF($A61&gt;='1125way_Regular Symbol(2wild)'!D$16,"",IF(B61=0,"",IF(OR(B61=$BW$1,B62=$BW$1,B63=$BW$1,B61=$CV$1,B62=$CV$1,B63=$CV$1),0,1)))</f>
        <v>1</v>
      </c>
      <c r="CV61" s="3">
        <f>IF($A61&gt;='1125way_Regular Symbol(2wild)'!E$16,"",IF(C61=0,"",IF(OR(C61=$BW$1,C62=$BW$1,C63=$BW$1,C61=$CV$1,C62=$CV$1,C63=$CV$1),0,1)))</f>
        <v>0</v>
      </c>
      <c r="CW61" s="3">
        <f>IF($A61&gt;='1125way_Regular Symbol(2wild)'!F$16,"",IF(D61=0,"",IF(OR(D61=$BW$1,D62=$BW$1,D63=$BW$1,D61=$CV$1,D62=$CV$1,D63=$CV$1,D64=$BW$1,D64=$CV$1,D65=$BW$1,D65=$CV$1),0,1)))</f>
        <v>1</v>
      </c>
      <c r="CX61" s="3" t="str">
        <f>IF($A61&gt;='1125way_Regular Symbol(2wild)'!G$16,"",IF(E61=0,"",IF(OR(E61=$BW$1,E62=$BW$1,E63=$BW$1,E61=$CV$1,E62=$CV$1,E63=$CV$1,E64=$BW$1,E64=$CV$1,E65=$BW$1,E65=$CV$1),0,1)))</f>
        <v/>
      </c>
      <c r="CY61" s="3">
        <f>IF($A61&gt;='1125way_Regular Symbol(2wild)'!H$16,"",IF(F61=0,"",IF(OR(F61=$BW$1,F62=$BW$1,F63=$BW$1,F61=$CV$1,F62=$CV$1,F63=$CV$1,F64=$BW$1,F64=$CV$1,F65=$BW$1,F65=$CV$1),0,1)))</f>
        <v>1</v>
      </c>
    </row>
    <row r="62" spans="1:103">
      <c r="A62" s="337">
        <f>IF('243way_Regular Symbol'!L61="","",'243way_Regular Symbol'!L61)</f>
        <v>58</v>
      </c>
      <c r="B62" s="191" t="str">
        <f>IF('576way_Regular Symbol(2wild)'!Q61="",
IF($A62-'576way_Regular Symbol(2wild)'!D$16&gt;='1125way_RegularＸ_W()'!B$2-1,"",VLOOKUP($A62-'243way_Regular Symbol'!D$16,'576way_Regular Symbol(2wild)'!$P$3:$U$99,'1125way_RegularＸ_W()'!B$3+1,FALSE)),
'576way_Regular Symbol(2wild)'!Q61)</f>
        <v>A</v>
      </c>
      <c r="C62" s="191" t="str">
        <f>IF('576way_Regular Symbol(2wild)'!R61="",
IF($A62-'576way_Regular Symbol(2wild)'!E$16&gt;='1125way_RegularＸ_W()'!C$2-1,"",VLOOKUP($A62-'243way_Regular Symbol'!E$16,'576way_Regular Symbol(2wild)'!$P$3:$U$99,'1125way_RegularＸ_W()'!C$3+1,FALSE)),
'576way_Regular Symbol(2wild)'!R61)</f>
        <v>WW</v>
      </c>
      <c r="D62" s="191" t="str">
        <f>IF('576way_Regular Symbol(2wild)'!S61="",
IF($A62-'576way_Regular Symbol(2wild)'!F$16&gt;='1125way_RegularＸ_W()'!D$2-1,"",VLOOKUP($A62-'243way_Regular Symbol'!F$16,'576way_Regular Symbol(2wild)'!$P$3:$U$99,'1125way_RegularＸ_W()'!D$3+1,FALSE)),
'576way_Regular Symbol(2wild)'!S61)</f>
        <v>J</v>
      </c>
      <c r="E62" s="191" t="str">
        <f>IF('576way_Regular Symbol(2wild)'!T61="",
IF($A62-'576way_Regular Symbol(2wild)'!G$16&gt;='1125way_RegularＸ_W()'!E$2-1,"",VLOOKUP($A62-'243way_Regular Symbol'!G$16,'576way_Regular Symbol(2wild)'!$P$3:$U$99,'1125way_RegularＸ_W()'!E$3+1,FALSE)),
'576way_Regular Symbol(2wild)'!T61)</f>
        <v>Q</v>
      </c>
      <c r="F62" s="191" t="str">
        <f>IF('576way_Regular Symbol(2wild)'!U61="",
IF($A62-'576way_Regular Symbol(2wild)'!H$16&gt;='1125way_RegularＸ_W()'!F$2-1,"",VLOOKUP($A62-'243way_Regular Symbol'!H$16,'576way_Regular Symbol(2wild)'!$P$3:$U$99,'1125way_RegularＸ_W()'!F$3+1,FALSE)),
'576way_Regular Symbol(2wild)'!U61)</f>
        <v>M2</v>
      </c>
      <c r="N62" s="363">
        <f t="shared" si="18"/>
        <v>58</v>
      </c>
      <c r="O62" s="344">
        <f>IF($A62&gt;='1125way_Regular Symbol(2wild)'!D$16,"",IF(B62="","",IF(OR(B62=$O$1,B62=$P$1,B63=$O$1,B63=$P$1,B64=$O$1,B64=$P$1),0,1)))</f>
        <v>0</v>
      </c>
      <c r="P62" s="344">
        <f>IF($A62&gt;='1125way_Regular Symbol(2wild)'!E$16,"",IF(C62="","",IF(OR(C62=$O$1,C62=$P$1,C63=$O$1,C63=$P$1,C64=$O$1,C64=$P$1),0,1)))</f>
        <v>0</v>
      </c>
      <c r="Q62" s="344">
        <f>IF($A62&gt;='1125way_Regular Symbol(2wild)'!F$16,"",IF(D62="","",IF(OR(D62=$O$1,D62=$P$1,D63=$O$1,D63=$P$1,D64=$O$1,D64=$P$1,D65=$O$1,D65=$P$1,D66=$O$1,D66=$P$1),0,1)))</f>
        <v>1</v>
      </c>
      <c r="R62" s="344" t="str">
        <f>IF($A62&gt;='1125way_Regular Symbol(2wild)'!G$16,"",IF(E62="","",IF(OR(E62=$O$1,E62=$P$1,E63=$O$1,E63=$P$1,E64=$O$1,E64=$P$1,E65=$O$1,E65=$P$1,E66=$O$1,E66=$P$1),0,1)))</f>
        <v/>
      </c>
      <c r="S62" s="344">
        <f>IF($A62&gt;='1125way_Regular Symbol(2wild)'!H$16,"",IF(F62="","",IF(OR(F62=$O$1,F62=$P$1,F63=$O$1,F63=$P$1,F64=$O$1,F64=$P$1,F65=$O$1,F65=$P$1,F66=$O$1,F66=$P$1),0,1)))</f>
        <v>1</v>
      </c>
      <c r="U62" s="344">
        <f>IF($A62&gt;='1125way_Regular Symbol(2wild)'!D$16,"",IF(B62=0,"",IF(OR(B62=$U$1,B62=$V$1,B63=$U$1,B63=$V$1,B64=$U$1,B64=$V$1),0,1)))</f>
        <v>1</v>
      </c>
      <c r="V62" s="344">
        <f>IF($A62&gt;='1125way_Regular Symbol(2wild)'!E$16,"",IF(C62=0,"",IF(OR(C62=$U$1,C62=$V$1,C63=$U$1,C63=$V$1,C64=$U$1,C64=$V$1),0,1)))</f>
        <v>0</v>
      </c>
      <c r="W62" s="3">
        <f>IF($A62&gt;='1125way_Regular Symbol(2wild)'!F$16,"",IF(D62=0,"",IF(OR(D62=$U$1,D62=$V$1,D63=$U$1,D63=$V$1,D64=$U$1,D64=$V$1,D65=$U$1,D65=$V$1,D66=$U$1,D66=$V$1),0,1)))</f>
        <v>0</v>
      </c>
      <c r="X62" s="3" t="str">
        <f>IF($A62&gt;='1125way_Regular Symbol(2wild)'!G$16,"",IF(E62=0,"",IF(OR(E62=$U$1,E62=$V$1,E63=$U$1,E63=$V$1,E64=$U$1,E64=$V$1,E65=$U$1,E65=$V$1,E66=$U$1,E66=$V$1),0,1)))</f>
        <v/>
      </c>
      <c r="Y62" s="3">
        <f>IF($A62&gt;='1125way_Regular Symbol(2wild)'!H$16,"",IF(F62=0,"",IF(OR(F62=$U$1,F62=$V$1,F63=$U$1,F63=$V$1,F64=$U$1,F64=$V$1,F65=$U$1,F65=$V$1,F66=$U$1,F66=$V$1),0,1)))</f>
        <v>0</v>
      </c>
      <c r="AA62" s="344">
        <f>IF($A62&gt;='1125way_Regular Symbol(2wild)'!D$16,"",IF(B62=0,"",IF(OR(B62=$AA$1,B62=$AB$1,B63=$AA$1,B63=$AB$1,B64=$AA$1,,B64=$AB$1),0,1)))</f>
        <v>1</v>
      </c>
      <c r="AB62" s="344">
        <f>IF($A62&gt;='1125way_Regular Symbol(2wild)'!E$16,"",IF(C62=0,"",IF(OR(C62=$AA$1,C62=$AB$1,C63=$AA$1,C63=$AB$1,C64=$AA$1,,C64=$AB$1),0,1)))</f>
        <v>0</v>
      </c>
      <c r="AC62" s="3">
        <f>IF($A62&gt;='1125way_Regular Symbol(2wild)'!F$16,"",IF(D62=0,"",IF(OR(D62=$AA$1,D62=$AB$1,D63=$AA$1,D63=$AB$1,D64=$AA$1,D64=$AB$1,D65=$AA$1,D65=$AB$1,D66=$AA$1,D66=$AB$1),0,1)))</f>
        <v>1</v>
      </c>
      <c r="AD62" s="3" t="str">
        <f>IF($A62&gt;='1125way_Regular Symbol(2wild)'!G$16,"",IF(E62=0,"",IF(OR(E62=$AA$1,E62=$AB$1,E63=$AA$1,E63=$AB$1,E64=$AA$1,E64=$AB$1,E65=$AA$1,E65=$AB$1,E66=$AA$1,E66=$AB$1),0,1)))</f>
        <v/>
      </c>
      <c r="AE62" s="3">
        <f>IF($A62&gt;='1125way_Regular Symbol(2wild)'!H$16,"",IF(F62=0,"",IF(OR(F62=$AA$1,F62=$AB$1,F63=$AA$1,F63=$AB$1,F64=$AA$1,F64=$AB$1,F65=$AA$1,F65=$AB$1,F66=$AA$1,F66=$AB$1),0,1)))</f>
        <v>1</v>
      </c>
      <c r="AG62" s="344">
        <f>IF($A62&gt;='1125way_Regular Symbol(2wild)'!D$16,"",IF(B62=0,"",IF(OR(B62=$AG$1,B62=$AH$1,B63=$AG$1,B63=$AH$1,B64=$AG$1,B64=$AH$1),0,1)))</f>
        <v>1</v>
      </c>
      <c r="AH62" s="344">
        <f>IF($A62&gt;='1125way_Regular Symbol(2wild)'!E$16,"",IF(C62=0,"",IF(OR(C62=$AG$1,C62=$AH$1,C63=$AG$1,C63=$AH$1,C64=$AG$1,C64=$AH$1),0,1)))</f>
        <v>0</v>
      </c>
      <c r="AI62" s="3">
        <f>IF($A62&gt;='1125way_Regular Symbol(2wild)'!F$16,"",IF(D62=0,"",IF(OR(D62=$AG$1,D62=$AH$1,D63=$AG$1,D63=$AH$1,D64=$AG$1,D64=$AH$1,D65=$AG$1,D65=$AH$1,D66=$AG$1,D66=$AH$1),0,1)))</f>
        <v>0</v>
      </c>
      <c r="AJ62" s="3" t="str">
        <f>IF($A62&gt;='1125way_Regular Symbol(2wild)'!G$16,"",IF(E62=0,"",IF(OR(E62=$AG$1,E62=$AH$1,E63=$AG$1,E63=$AH$1,E64=$AG$1,E64=$AH$1,E65=$AG$1,E65=$AH$1,E66=$AG$1,E66=$AH$1),0,1)))</f>
        <v/>
      </c>
      <c r="AK62" s="3">
        <f>IF($A62&gt;='1125way_Regular Symbol(2wild)'!H$16,"",IF(F62=0,"",IF(OR(F62=$AG$1,F62=$AH$1,F63=$AG$1,F63=$AH$1,F64=$AG$1,F64=$AH$1,F65=$AG$1,F65=$AH$1,F66=$AG$1,F66=$AH$1),0,1)))</f>
        <v>1</v>
      </c>
      <c r="AM62" s="344">
        <f>IF($A62&gt;='1125way_Regular Symbol(2wild)'!D$16,"",IF(B62=0,"",IF(OR(B62=$AM$1,B62=$AN$1,B63=$AM$1,B63=$AN$1,B64=$AM$1,B64=$AN$1),0,1)))</f>
        <v>1</v>
      </c>
      <c r="AN62" s="344">
        <f>IF($A62&gt;='1125way_Regular Symbol(2wild)'!E$16,"",IF(C62=0,"",IF(OR(C62=$AM$1,C62=$AN$1,C63=$AM$1,C63=$AN$1,C64=$AM$1,C64=$AN$1),0,1)))</f>
        <v>0</v>
      </c>
      <c r="AO62" s="3">
        <f>IF($A62&gt;='1125way_Regular Symbol(2wild)'!F$16,"",IF(D62=0,"",IF(OR(D62=$AM$1,D62=$AN$1,D63=$AM$1,D63=$AN$1,D64=$AM$1,D64=$AN$1,D65=$AM$1,D65=$AN$1,D66=$AM$1,D66=$AN$1),0,1)))</f>
        <v>1</v>
      </c>
      <c r="AP62" s="3" t="str">
        <f>IF($A62&gt;='1125way_Regular Symbol(2wild)'!G$16,"",IF(E62=0,"",IF(OR(E62=$AM$1,E62=$AN$1,E63=$AM$1,E63=$AN$1,E64=$AM$1,E64=$AN$1,E65=$AM$1,E65=$AN$1,E66=$AM$1,E66=$AN$1),0,1)))</f>
        <v/>
      </c>
      <c r="AQ62" s="3">
        <f>IF($A62&gt;='1125way_Regular Symbol(2wild)'!H$16,"",IF(F62=0,"",IF(OR(F62=$AM$1,F62=$AN$1,F63=$AM$1,F63=$AN$1,F64=$AM$1,F64=$AN$1,F65=$AM$1,F65=$AN$1,F66=$AM$1,F66=$AN$1),0,1)))</f>
        <v>1</v>
      </c>
      <c r="AS62" s="344">
        <f>IF($A62&gt;='1125way_Regular Symbol(2wild)'!D$16,"",IF(B62=0,"",IF(OR(B62=$AM$1,B62=$AT$1,B63=$AM$1,B63=$AT$1,B64=$AM$1,B64=$AT$1),0,1)))</f>
        <v>1</v>
      </c>
      <c r="AT62" s="344">
        <f>IF($A62&gt;='1125way_Regular Symbol(2wild)'!E$16,"",IF(C62=0,"",IF(OR(C62=$AM$1,C62=$AT$1,C63=$AM$1,C63=$AT$1,C64=$AM$1,C64=$AT$1),0,1)))</f>
        <v>0</v>
      </c>
      <c r="AU62" s="3">
        <f>IF($A62&gt;='1125way_Regular Symbol(2wild)'!F$16,"",IF(D62=0,"",IF(OR(D62=$AM$1,D62=$AT$1,D63=$AM$1,D63=$AT$1,D64=$AM$1,D64=$AT$1,D65=$AM$1,D65=$AT$1,D66=$AM$1,D66=$AT$1),0,1)))</f>
        <v>1</v>
      </c>
      <c r="AV62" s="3" t="str">
        <f>IF($A62&gt;='1125way_Regular Symbol(2wild)'!G$16,"",IF(E62=0,"",IF(OR(E62=$AM$1,E62=$AT$1,E63=$AM$1,E63=$AT$1,E64=$AM$1,E64=$AT$1,E65=$AM$1,E65=$AT$1,E66=$AM$1,E66=$AT$1),0,1)))</f>
        <v/>
      </c>
      <c r="AW62" s="3">
        <f>IF($A62&gt;='1125way_Regular Symbol(2wild)'!H$16,"",IF(F62=0,"",IF(OR(F62=$AM$1,F62=$AT$1,F63=$AM$1,F63=$AT$1,F64=$AM$1,F64=$AT$1,F65=$AM$1,F65=$AT$1,F66=$AM$1,F66=$AT$1),0,1)))</f>
        <v>1</v>
      </c>
      <c r="AY62" s="344">
        <f>IF($A62&gt;='1125way_Regular Symbol(2wild)'!D$16,"",IF(B62=0,"",IF(OR(B62=$AM$1,B62=$AZ$1,B63=$AM$1,B63=$AZ$1,B64=$AM$1,B64=$AZ$1),0,1)))</f>
        <v>1</v>
      </c>
      <c r="AZ62" s="344">
        <f>IF($A62&gt;='1125way_Regular Symbol(2wild)'!E$16,"",IF(C62=0,"",IF(OR(C62=$AM$1,C62=$AZ$1,C63=$AM$1,C63=$AZ$1,C64=$AM$1,C64=$AZ$1),0,1)))</f>
        <v>0</v>
      </c>
      <c r="BA62" s="3">
        <f>IF($A62&gt;='1125way_Regular Symbol(2wild)'!F$16,"",IF(D62=0,"",IF(OR(D62=$AM$1,D62=$AZ$1,D63=$AM$1,D63=$AZ$1,D64=$AM$1,D64=$AZ$1,D65=$AM$1,D65=$AZ$1,D66=$AM$1,D66=$AZ$1),0,1)))</f>
        <v>1</v>
      </c>
      <c r="BB62" s="3" t="str">
        <f>IF($A62&gt;='1125way_Regular Symbol(2wild)'!G$16,"",IF(E62=0,"",IF(OR(E62=$AM$1,E62=$AZ$1,E63=$AM$1,E63=$AZ$1,E64=$AM$1,E64=$AZ$1,E65=$AM$1,E65=$AZ$1,E66=$AM$1,E66=$AZ$1),0,1)))</f>
        <v/>
      </c>
      <c r="BC62" s="3">
        <f>IF($A62&gt;='1125way_Regular Symbol(2wild)'!H$16,"",IF(F62=0,"",IF(OR(F62=$AM$1,F62=$AZ$1,F63=$AM$1,F63=$AZ$1,F64=$AM$1,F64=$AZ$1,F65=$AM$1,F65=$AZ$1,F66=$AM$1,F66=$AZ$1),0,1)))</f>
        <v>1</v>
      </c>
      <c r="BE62" s="344">
        <f>IF($A62&gt;='576way_Regular Symbol(2wild)'!D$16,"",IF(B62=0,"",IF(OR(B62=$AM$1,B62=$BF$1,B63=$AM$1,B63=$BF$1,B64=$AM$1,B64=$BF$1),0,1)))</f>
        <v>1</v>
      </c>
      <c r="BF62" s="344">
        <f>IF($A62&gt;='576way_Regular Symbol(2wild)'!E$16,"",IF(C62=0,"",IF(OR(C62=$AM$1,C62=$BF$1,C63=$AM$1,C63=$BF$1,C64=$AM$1,C64=$BF$1),0,1)))</f>
        <v>0</v>
      </c>
      <c r="BG62" s="3">
        <f>IF($A62&gt;='576way_Regular Symbol(2wild)'!F$16,"",IF(D62=0,"",IF(OR(D62=$AM$1,D62=$BF$1,D63=$AM$1,D63=$BF$1,D64=$AM$1,D64=$BF$1,D65=$AM$1,D65=$BF$1,D66=$AM$1,D66=$BF$1),0,1)))</f>
        <v>1</v>
      </c>
      <c r="BH62" s="3" t="str">
        <f>IF($A62&gt;='576way_Regular Symbol(2wild)'!G$16,"",IF(E62=0,"",IF(OR(E62=$AM$1,E62=$BF$1,E63=$AM$1,E63=$BF$1,E64=$AM$1,E64=$BF$1,E65=$AM$1,E65=$BF$1,E66=$AM$1,E66=$BF$1),0,1)))</f>
        <v/>
      </c>
      <c r="BI62" s="3">
        <f>IF($A62&gt;='576way_Regular Symbol(2wild)'!H$16,"",IF(F62=0,"",IF(OR(F62=$AM$1,F62=$BF$1,F63=$AM$1,F63=$BF$1,F64=$AM$1,F64=$BF$1,F65=$AM$1,F65=$BF$1,F66=$AM$1,F66=$BF$1),0,1)))</f>
        <v>1</v>
      </c>
      <c r="BK62" s="344">
        <f>IF($A62&gt;='576way_Regular Symbol(2wild)'!D$16,"",IF(B62=0,"",IF(OR(B62=$AM$1,B62=$BL$1,B63=$AM$1,B63=$BL$1,B64=$AM$1,B64=$BL$1),0,1)))</f>
        <v>1</v>
      </c>
      <c r="BL62" s="344">
        <f>IF($A62&gt;='576way_Regular Symbol(2wild)'!E$16,"",IF(C62=0,"",IF(OR(C62=$AM$1,C62=$BL$1,C63=$AM$1,C63=$BL$1,C64=$AM$1,C64=$BL$1),0,1)))</f>
        <v>0</v>
      </c>
      <c r="BM62" s="3">
        <f>IF($A62&gt;='576way_Regular Symbol(2wild)'!F$16,"",IF(D62=0,"",IF(OR(D62=$AM$1,D62=$BL$1,D63=$AM$1,D63=$BL$1,D64=$AM$1,D64=$BL$1,D65=$AM$1,D65=$BL$1),0,1)))</f>
        <v>1</v>
      </c>
      <c r="BN62" s="3" t="str">
        <f>IF($A62&gt;='576way_Regular Symbol(2wild)'!G$16,"",IF(E62=0,"",IF(OR(E62=$AM$1,E62=$BL$1,E63=$AM$1,E63=$BL$1,E64=$AM$1,E64=$BL$1,E65=$AM$1,E65=$BL$1),0,1)))</f>
        <v/>
      </c>
      <c r="BO62" s="3">
        <f>IF($A62&gt;='576way_Regular Symbol(2wild)'!H$16,"",IF(F62=0,"",IF(OR(F62=$AM$1,F62=$BL$1,F63=$AM$1,F63=$BL$1,F64=$AM$1,F64=$BL$1,F65=$AM$1,F65=$BL$1),0,1)))</f>
        <v>1</v>
      </c>
      <c r="BQ62" s="3">
        <f>IF($A62&gt;='1125way_Regular Symbol(2wild)'!D$16,"",IF(B62=0,"",IF(OR(B62=$BQ$1,B62=$BR$1,B63=$BQ$1,B63=$BR$1,B64=$BQ$1,B64=$BR$1),0,1)))</f>
        <v>0</v>
      </c>
      <c r="BR62" s="3">
        <f>IF($A62&gt;='1125way_Regular Symbol(2wild)'!E$16,"",IF(C62=0,"",IF(OR(C62=$BQ$1,C62=$BR$1,C63=$BQ$1,C63=$BR$1,C64=$BQ$1,C64=$BR$1),0,1)))</f>
        <v>0</v>
      </c>
      <c r="BS62" s="3">
        <f>IF($A62&gt;='1125way_Regular Symbol(2wild)'!F$16,"",IF(D62=0,"",IF(OR(D62=$BQ$1,D62=$BR$1,D63=$BQ$1,D63=$BR$1,D64=$BQ$1,D64=$BR$1,D65=$BQ$1,D65=$BR$1,D66=$BQ$1,D66=$BR$1),0,1)))</f>
        <v>0</v>
      </c>
      <c r="BT62" s="3" t="str">
        <f>IF($A62&gt;='1125way_Regular Symbol(2wild)'!G$16,"",IF(E62=0,"",IF(OR(E62=$BQ$1,E62=$BR$1,E63=$BQ$1,E63=$BR$1,E64=$BQ$1,E64=$BR$1,E65=$BQ$1,E65=$BR$1,E66=$BQ$1,E66=$BR$1),0,1)))</f>
        <v/>
      </c>
      <c r="BU62" s="3">
        <f>IF($A62&gt;='1125way_Regular Symbol(2wild)'!H$16,"",IF(F62=0,"",IF(OR(F62=$BQ$1,F62=$BR$1,F63=$BQ$1,F63=$BR$1,F64=$BQ$1,F64=$BR$1,F65=$BQ$1,F65=$BR$1,F66=$BQ$1,F66=$BR$1),0,1)))</f>
        <v>1</v>
      </c>
      <c r="BW62" s="3">
        <f>IF($A62&gt;='1125way_Regular Symbol(2wild)'!D$16,"",IF(B62=0,"",IF(OR(B62=$BW$1,B63=$BW$1,B64=$BW$1,B62=$BX$1,B63=$BX$1,B64=$BX$1),0,1)))</f>
        <v>0</v>
      </c>
      <c r="BX62" s="3">
        <f>IF($A62&gt;='1125way_Regular Symbol(2wild)'!E$16,"",IF(C62=0,"",IF(OR(C62=$BW$1,C63=$BW$1,C64=$BW$1,C62=$BX$1,C63=$BX$1,C64=$BX$1),0,1)))</f>
        <v>0</v>
      </c>
      <c r="BY62" s="3">
        <f>IF($A62&gt;='1125way_Regular Symbol(2wild)'!F$16,"",IF(D62=0,"",IF(OR(D62=$BW$1,D63=$BW$1,D64=$BW$1,D62=$BX$1,D63=$BX$1,D64=$BX$1,D65=$BW$1,D65=$BX$1,D66=$BW$1,D66=$BX$1),0,1)))</f>
        <v>1</v>
      </c>
      <c r="BZ62" s="3" t="str">
        <f>IF($A62&gt;='1125way_Regular Symbol(2wild)'!G$16,"",IF(E62=0,"",IF(OR(E62=$BW$1,E63=$BW$1,E64=$BW$1,E62=$BX$1,E63=$BX$1,E64=$BX$1,E65=$BW$1,E65=$BX$1,E66=$BW$1,E66=$BX$1),0,1)))</f>
        <v/>
      </c>
      <c r="CA62" s="3">
        <f>IF($A62&gt;='1125way_Regular Symbol(2wild)'!H$16,"",IF(F62=0,"",IF(OR(F62=$BW$1,F63=$BW$1,F64=$BW$1,F62=$BX$1,F63=$BX$1,F64=$BX$1,F65=$BW$1,F65=$BX$1,F66=$BW$1,F66=$BX$1),0,1)))</f>
        <v>0</v>
      </c>
      <c r="CC62" s="3">
        <f>IF($A62&gt;='1125way_Regular Symbol(2wild)'!D$16,"",IF(B62=0,"",IF(OR(B62=$BW$1,B63=$BW$1,B64=$BW$1,B62=$CD$1,B63=$CD$1,B64=$CD$1),0,1)))</f>
        <v>1</v>
      </c>
      <c r="CD62" s="3">
        <f>IF($A62&gt;='1125way_Regular Symbol(2wild)'!E$16,"",IF(C62=0,"",IF(OR(C62=$BW$1,C63=$BW$1,C64=$BW$1,C62=$CD$1,C63=$CD$1,C64=$CD$1),0,1)))</f>
        <v>0</v>
      </c>
      <c r="CE62" s="3">
        <f>IF($A62&gt;='1125way_Regular Symbol(2wild)'!F$16,"",IF(D62=0,"",IF(OR(D62=$BW$1,D63=$BW$1,D64=$BW$1,D62=$CD$1,D63=$CD$1,D64=$CD$1,D65=$BW$1,D65=$CD$1,D66=$BW$1,D66=$CD$1),0,1)))</f>
        <v>1</v>
      </c>
      <c r="CF62" s="3" t="str">
        <f>IF($A62&gt;='1125way_Regular Symbol(2wild)'!G$16,"",IF(E62=0,"",IF(OR(E62=$BW$1,E63=$BW$1,E64=$BW$1,E62=$CD$1,E63=$CD$1,E64=$CD$1,E65=$BW$1,E65=$CD$1,E66=$BW$1,E66=$CD$1),0,1)))</f>
        <v/>
      </c>
      <c r="CG62" s="3">
        <f>IF($A62&gt;='1125way_Regular Symbol(2wild)'!H$16,"",IF(F62=0,"",IF(OR(F62=$BW$1,F63=$BW$1,F64=$BW$1,F62=$CD$1,F63=$CD$1,F64=$CD$1,F65=$BW$1,F65=$CD$1,F66=$BW$1,F66=$CD$1),0,1)))</f>
        <v>0</v>
      </c>
      <c r="CI62" s="3">
        <f>IF($A62&gt;='1125way_Regular Symbol(2wild)'!D$16,"",IF(B62=0,"",IF(OR(B62=$BW$1,B63=$BW$1,B64=$BW$1,B62=$CJ$1,B63=$CJ$1,B64=$CJ$1),0,1)))</f>
        <v>1</v>
      </c>
      <c r="CJ62" s="3">
        <f>IF($A62&gt;='1125way_Regular Symbol(2wild)'!E$16,"",IF(C62=0,"",IF(OR(C62=$BW$1,C63=$BW$1,C64=$BW$1,C62=$CJ$1,C63=$CJ$1,C64=$CJ$1),0,1)))</f>
        <v>0</v>
      </c>
      <c r="CK62" s="3">
        <f>IF($A62&gt;='1125way_Regular Symbol(2wild)'!F$16,"",IF(D62=0,"",IF(OR(D62=$BW$1,D63=$BW$1,D64=$BW$1,D62=$CJ$1,D63=$CJ$1,D64=$CJ$1,D65=$BW$1,D65=$CJ$1,D66=$BW$1,D66=$CJ$1),0,1)))</f>
        <v>0</v>
      </c>
      <c r="CL62" s="3" t="str">
        <f>IF($A62&gt;='1125way_Regular Symbol(2wild)'!G$16,"",IF(E62=0,"",IF(OR(E62=$BW$1,E63=$BW$1,E64=$BW$1,E62=$CJ$1,E63=$CJ$1,E64=$CJ$1,E65=$BW$1,E65=$CJ$1,E66=$BW$1,E66=$CJ$1),0,1)))</f>
        <v/>
      </c>
      <c r="CM62" s="3">
        <f>IF($A62&gt;='1125way_Regular Symbol(2wild)'!H$16,"",IF(F62=0,"",IF(OR(F62=$BW$1,F63=$BW$1,F64=$BW$1,F62=$CJ$1,F63=$CJ$1,F64=$CJ$1,F65=$BW$1,F65=$CJ$1,F66=$BW$1,F66=$CJ$1),0,1)))</f>
        <v>1</v>
      </c>
      <c r="CO62" s="3">
        <f>IF($A62&gt;='1125way_Regular Symbol(2wild)'!D$16,"",IF(B62=0,"",IF(OR(B62=$BW$1,B63=$BW$1,B64=$BW$1,B62=$CP$1,B63=$CP$1,B64=$CP$1),0,1)))</f>
        <v>1</v>
      </c>
      <c r="CP62" s="3">
        <f>IF($A62&gt;='1125way_Regular Symbol(2wild)'!E$16,"",IF(C62=0,"",IF(OR(C62=$BW$1,C63=$BW$1,C64=$BW$1,C62=$CP$1,C63=$CP$1,C64=$CP$1),0,1)))</f>
        <v>0</v>
      </c>
      <c r="CQ62" s="3">
        <f>IF($A62&gt;='1125way_Regular Symbol(2wild)'!F$16,"",IF(D62=0,"",IF(OR(D62=$BW$1,D63=$BW$1,D64=$BW$1,D62=$CP$1,D63=$CP$1,D64=$CP$1,D65=$BW$1,D65=$CP$1,D66=$BW$1,D66=$CP$1),0,1)))</f>
        <v>1</v>
      </c>
      <c r="CR62" s="3" t="str">
        <f>IF($A62&gt;='1125way_Regular Symbol(2wild)'!G$16,"",IF(E62=0,"",IF(OR(E62=$BW$1,E63=$BW$1,E64=$BW$1,E62=$CP$1,E63=$CP$1,E64=$CP$1,E65=$BW$1,E65=$CP$1,E66=$BW$1,E66=$CP$1),0,1)))</f>
        <v/>
      </c>
      <c r="CS62" s="3">
        <f>IF($A62&gt;='1125way_Regular Symbol(2wild)'!H$16,"",IF(F62=0,"",IF(OR(F62=$BW$1,F63=$BW$1,F64=$BW$1,F62=$CP$1,F63=$CP$1,F64=$CP$1,F65=$BW$1,F65=$CP$1,F66=$BW$1,F66=$CP$1),0,1)))</f>
        <v>1</v>
      </c>
      <c r="CU62" s="3">
        <f>IF($A62&gt;='1125way_Regular Symbol(2wild)'!D$16,"",IF(B62=0,"",IF(OR(B62=$BW$1,B63=$BW$1,B64=$BW$1,B62=$CV$1,B63=$CV$1,B64=$CV$1),0,1)))</f>
        <v>1</v>
      </c>
      <c r="CV62" s="3">
        <f>IF($A62&gt;='1125way_Regular Symbol(2wild)'!E$16,"",IF(C62=0,"",IF(OR(C62=$BW$1,C63=$BW$1,C64=$BW$1,C62=$CV$1,C63=$CV$1,C64=$CV$1),0,1)))</f>
        <v>0</v>
      </c>
      <c r="CW62" s="3">
        <f>IF($A62&gt;='1125way_Regular Symbol(2wild)'!F$16,"",IF(D62=0,"",IF(OR(D62=$BW$1,D63=$BW$1,D64=$BW$1,D62=$CV$1,D63=$CV$1,D64=$CV$1,D65=$BW$1,D65=$CV$1,D66=$BW$1,D66=$CV$1),0,1)))</f>
        <v>1</v>
      </c>
      <c r="CX62" s="3" t="str">
        <f>IF($A62&gt;='1125way_Regular Symbol(2wild)'!G$16,"",IF(E62=0,"",IF(OR(E62=$BW$1,E63=$BW$1,E64=$BW$1,E62=$CV$1,E63=$CV$1,E64=$CV$1,E65=$BW$1,E65=$CV$1,E66=$BW$1,E66=$CV$1),0,1)))</f>
        <v/>
      </c>
      <c r="CY62" s="3">
        <f>IF($A62&gt;='1125way_Regular Symbol(2wild)'!H$16,"",IF(F62=0,"",IF(OR(F62=$BW$1,F63=$BW$1,F64=$BW$1,F62=$CV$1,F63=$CV$1,F64=$CV$1,F65=$BW$1,F65=$CV$1,F66=$BW$1,F66=$CV$1),0,1)))</f>
        <v>1</v>
      </c>
    </row>
    <row r="63" spans="1:103">
      <c r="A63" s="337">
        <f>IF('243way_Regular Symbol'!L62="","",'243way_Regular Symbol'!L62)</f>
        <v>59</v>
      </c>
      <c r="B63" s="191" t="str">
        <f>IF('576way_Regular Symbol(2wild)'!Q62="",
IF($A63-'576way_Regular Symbol(2wild)'!D$16&gt;='1125way_RegularＸ_W()'!B$2-1,"",VLOOKUP($A63-'243way_Regular Symbol'!D$16,'576way_Regular Symbol(2wild)'!$P$3:$U$99,'1125way_RegularＸ_W()'!B$3+1,FALSE)),
'576way_Regular Symbol(2wild)'!Q62)</f>
        <v>K</v>
      </c>
      <c r="C63" s="191" t="str">
        <f>IF('576way_Regular Symbol(2wild)'!R62="",
IF($A63-'576way_Regular Symbol(2wild)'!E$16&gt;='1125way_RegularＸ_W()'!C$2-1,"",VLOOKUP($A63-'243way_Regular Symbol'!E$16,'576way_Regular Symbol(2wild)'!$P$3:$U$99,'1125way_RegularＸ_W()'!C$3+1,FALSE)),
'576way_Regular Symbol(2wild)'!R62)</f>
        <v>J</v>
      </c>
      <c r="D63" s="191" t="str">
        <f>IF('576way_Regular Symbol(2wild)'!S62="",
IF($A63-'576way_Regular Symbol(2wild)'!F$16&gt;='1125way_RegularＸ_W()'!D$2-1,"",VLOOKUP($A63-'243way_Regular Symbol'!F$16,'576way_Regular Symbol(2wild)'!$P$3:$U$99,'1125way_RegularＸ_W()'!D$3+1,FALSE)),
'576way_Regular Symbol(2wild)'!S62)</f>
        <v>A</v>
      </c>
      <c r="E63" s="191" t="str">
        <f>IF('576way_Regular Symbol(2wild)'!T62="",
IF($A63-'576way_Regular Symbol(2wild)'!G$16&gt;='1125way_RegularＸ_W()'!E$2-1,"",VLOOKUP($A63-'243way_Regular Symbol'!G$16,'576way_Regular Symbol(2wild)'!$P$3:$U$99,'1125way_RegularＸ_W()'!E$3+1,FALSE)),
'576way_Regular Symbol(2wild)'!T62)</f>
        <v>K</v>
      </c>
      <c r="F63" s="191" t="str">
        <f>IF('576way_Regular Symbol(2wild)'!U62="",
IF($A63-'576way_Regular Symbol(2wild)'!H$16&gt;='1125way_RegularＸ_W()'!F$2-1,"",VLOOKUP($A63-'243way_Regular Symbol'!H$16,'576way_Regular Symbol(2wild)'!$P$3:$U$99,'1125way_RegularＸ_W()'!F$3+1,FALSE)),
'576way_Regular Symbol(2wild)'!U62)</f>
        <v>K</v>
      </c>
      <c r="N63" s="363">
        <f t="shared" si="18"/>
        <v>59</v>
      </c>
      <c r="O63" s="344">
        <f>IF($A63&gt;='1125way_Regular Symbol(2wild)'!D$16,"",IF(B63="","",IF(OR(B63=$O$1,B63=$P$1,B64=$O$1,B64=$P$1,B65=$O$1,B65=$P$1),0,1)))</f>
        <v>0</v>
      </c>
      <c r="P63" s="344">
        <f>IF($A63&gt;='1125way_Regular Symbol(2wild)'!E$16,"",IF(C63="","",IF(OR(C63=$O$1,C63=$P$1,C64=$O$1,C64=$P$1,C65=$O$1,C65=$P$1),0,1)))</f>
        <v>1</v>
      </c>
      <c r="Q63" s="344">
        <f>IF($A63&gt;='1125way_Regular Symbol(2wild)'!F$16,"",IF(D63="","",IF(OR(D63=$O$1,D63=$P$1,D64=$O$1,D64=$P$1,D65=$O$1,D65=$P$1,D66=$O$1,D66=$P$1,D67=$O$1,D67=$P$1),0,1)))</f>
        <v>1</v>
      </c>
      <c r="R63" s="344" t="str">
        <f>IF($A63&gt;='1125way_Regular Symbol(2wild)'!G$16,"",IF(E63="","",IF(OR(E63=$O$1,E63=$P$1,E64=$O$1,E64=$P$1,E65=$O$1,E65=$P$1,E66=$O$1,E66=$P$1,E67=$O$1,E67=$P$1),0,1)))</f>
        <v/>
      </c>
      <c r="S63" s="344">
        <f>IF($A63&gt;='1125way_Regular Symbol(2wild)'!H$16,"",IF(F63="","",IF(OR(F63=$O$1,F63=$P$1,F64=$O$1,F64=$P$1,F65=$O$1,F65=$P$1,F66=$O$1,F66=$P$1,F67=$O$1,F67=$P$1),0,1)))</f>
        <v>1</v>
      </c>
      <c r="U63" s="344">
        <f>IF($A63&gt;='1125way_Regular Symbol(2wild)'!D$16,"",IF(B63=0,"",IF(OR(B63=$U$1,B63=$V$1,B64=$U$1,B64=$V$1,B65=$U$1,B65=$V$1),0,1)))</f>
        <v>0</v>
      </c>
      <c r="V63" s="344">
        <f>IF($A63&gt;='1125way_Regular Symbol(2wild)'!E$16,"",IF(C63=0,"",IF(OR(C63=$U$1,C63=$V$1,C64=$U$1,C64=$V$1,C65=$U$1,C65=$V$1),0,1)))</f>
        <v>1</v>
      </c>
      <c r="W63" s="3">
        <f>IF($A63&gt;='1125way_Regular Symbol(2wild)'!F$16,"",IF(D63=0,"",IF(OR(D63=$U$1,D63=$V$1,D64=$U$1,D64=$V$1,D65=$U$1,D65=$V$1,D66=$U$1,D66=$V$1,D67=$U$1,D67=$V$1),0,1)))</f>
        <v>0</v>
      </c>
      <c r="X63" s="3" t="str">
        <f>IF($A63&gt;='1125way_Regular Symbol(2wild)'!G$16,"",IF(E63=0,"",IF(OR(E63=$U$1,E63=$V$1,E64=$U$1,E64=$V$1,E65=$U$1,E65=$V$1,E66=$U$1,E66=$V$1,E67=$U$1,E67=$V$1),0,1)))</f>
        <v/>
      </c>
      <c r="Y63" s="3">
        <f>IF($A63&gt;='1125way_Regular Symbol(2wild)'!H$16,"",IF(F63=0,"",IF(OR(F63=$U$1,F63=$V$1,F64=$U$1,F64=$V$1,F65=$U$1,F65=$V$1,F66=$U$1,F66=$V$1,F67=$U$1,F67=$V$1),0,1)))</f>
        <v>1</v>
      </c>
      <c r="AA63" s="344">
        <f>IF($A63&gt;='1125way_Regular Symbol(2wild)'!D$16,"",IF(B63=0,"",IF(OR(B63=$AA$1,B63=$AB$1,B64=$AA$1,B64=$AB$1,B65=$AA$1,,B65=$AB$1),0,1)))</f>
        <v>1</v>
      </c>
      <c r="AB63" s="344">
        <f>IF($A63&gt;='1125way_Regular Symbol(2wild)'!E$16,"",IF(C63=0,"",IF(OR(C63=$AA$1,C63=$AB$1,C64=$AA$1,C64=$AB$1,C65=$AA$1,,C65=$AB$1),0,1)))</f>
        <v>1</v>
      </c>
      <c r="AC63" s="3">
        <f>IF($A63&gt;='1125way_Regular Symbol(2wild)'!F$16,"",IF(D63=0,"",IF(OR(D63=$AA$1,D63=$AB$1,D64=$AA$1,D64=$AB$1,D65=$AA$1,D65=$AB$1,D66=$AA$1,D66=$AB$1,D67=$AA$1,D67=$AB$1),0,1)))</f>
        <v>1</v>
      </c>
      <c r="AD63" s="3" t="str">
        <f>IF($A63&gt;='1125way_Regular Symbol(2wild)'!G$16,"",IF(E63=0,"",IF(OR(E63=$AA$1,E63=$AB$1,E64=$AA$1,E64=$AB$1,E65=$AA$1,E65=$AB$1,E66=$AA$1,E66=$AB$1,E67=$AA$1,E67=$AB$1),0,1)))</f>
        <v/>
      </c>
      <c r="AE63" s="3">
        <f>IF($A63&gt;='1125way_Regular Symbol(2wild)'!H$16,"",IF(F63=0,"",IF(OR(F63=$AA$1,F63=$AB$1,F64=$AA$1,F64=$AB$1,F65=$AA$1,F65=$AB$1,F66=$AA$1,F66=$AB$1,F67=$AA$1,F67=$AB$1),0,1)))</f>
        <v>1</v>
      </c>
      <c r="AG63" s="344">
        <f>IF($A63&gt;='1125way_Regular Symbol(2wild)'!D$16,"",IF(B63=0,"",IF(OR(B63=$AG$1,B63=$AH$1,B64=$AG$1,B64=$AH$1,B65=$AG$1,B65=$AH$1),0,1)))</f>
        <v>1</v>
      </c>
      <c r="AH63" s="344">
        <f>IF($A63&gt;='1125way_Regular Symbol(2wild)'!E$16,"",IF(C63=0,"",IF(OR(C63=$AG$1,C63=$AH$1,C64=$AG$1,C64=$AH$1,C65=$AG$1,C65=$AH$1),0,1)))</f>
        <v>1</v>
      </c>
      <c r="AI63" s="3">
        <f>IF($A63&gt;='1125way_Regular Symbol(2wild)'!F$16,"",IF(D63=0,"",IF(OR(D63=$AG$1,D63=$AH$1,D64=$AG$1,D64=$AH$1,D65=$AG$1,D65=$AH$1,D66=$AG$1,D66=$AH$1,D67=$AG$1,D67=$AH$1),0,1)))</f>
        <v>0</v>
      </c>
      <c r="AJ63" s="3" t="str">
        <f>IF($A63&gt;='1125way_Regular Symbol(2wild)'!G$16,"",IF(E63=0,"",IF(OR(E63=$AG$1,E63=$AH$1,E64=$AG$1,E64=$AH$1,E65=$AG$1,E65=$AH$1,E66=$AG$1,E66=$AH$1,E67=$AG$1,E67=$AH$1),0,1)))</f>
        <v/>
      </c>
      <c r="AK63" s="3">
        <f>IF($A63&gt;='1125way_Regular Symbol(2wild)'!H$16,"",IF(F63=0,"",IF(OR(F63=$AG$1,F63=$AH$1,F64=$AG$1,F64=$AH$1,F65=$AG$1,F65=$AH$1,F66=$AG$1,F66=$AH$1,F67=$AG$1,F67=$AH$1),0,1)))</f>
        <v>1</v>
      </c>
      <c r="AM63" s="344">
        <f>IF($A63&gt;='1125way_Regular Symbol(2wild)'!D$16,"",IF(B63=0,"",IF(OR(B63=$AM$1,B63=$AN$1,B64=$AM$1,B64=$AN$1,B65=$AM$1,B65=$AN$1),0,1)))</f>
        <v>1</v>
      </c>
      <c r="AN63" s="344">
        <f>IF($A63&gt;='1125way_Regular Symbol(2wild)'!E$16,"",IF(C63=0,"",IF(OR(C63=$AM$1,C63=$AN$1,C64=$AM$1,C64=$AN$1,C65=$AM$1,C65=$AN$1),0,1)))</f>
        <v>1</v>
      </c>
      <c r="AO63" s="3">
        <f>IF($A63&gt;='1125way_Regular Symbol(2wild)'!F$16,"",IF(D63=0,"",IF(OR(D63=$AM$1,D63=$AN$1,D64=$AM$1,D64=$AN$1,D65=$AM$1,D65=$AN$1,D66=$AM$1,D66=$AN$1,D67=$AM$1,D67=$AN$1),0,1)))</f>
        <v>1</v>
      </c>
      <c r="AP63" s="3" t="str">
        <f>IF($A63&gt;='1125way_Regular Symbol(2wild)'!G$16,"",IF(E63=0,"",IF(OR(E63=$AM$1,E63=$AN$1,E64=$AM$1,E64=$AN$1,E65=$AM$1,E65=$AN$1,E66=$AM$1,E66=$AN$1,E67=$AM$1,E67=$AN$1),0,1)))</f>
        <v/>
      </c>
      <c r="AQ63" s="3">
        <f>IF($A63&gt;='1125way_Regular Symbol(2wild)'!H$16,"",IF(F63=0,"",IF(OR(F63=$AM$1,F63=$AN$1,F64=$AM$1,F64=$AN$1,F65=$AM$1,F65=$AN$1,F66=$AM$1,F66=$AN$1,F67=$AM$1,F67=$AN$1),0,1)))</f>
        <v>1</v>
      </c>
      <c r="AS63" s="344">
        <f>IF($A63&gt;='1125way_Regular Symbol(2wild)'!D$16,"",IF(B63=0,"",IF(OR(B63=$AM$1,B63=$AT$1,B64=$AM$1,B64=$AT$1,B65=$AM$1,B65=$AT$1),0,1)))</f>
        <v>1</v>
      </c>
      <c r="AT63" s="344">
        <f>IF($A63&gt;='1125way_Regular Symbol(2wild)'!E$16,"",IF(C63=0,"",IF(OR(C63=$AM$1,C63=$AT$1,C64=$AM$1,C64=$AT$1,C65=$AM$1,C65=$AT$1),0,1)))</f>
        <v>1</v>
      </c>
      <c r="AU63" s="3">
        <f>IF($A63&gt;='1125way_Regular Symbol(2wild)'!F$16,"",IF(D63=0,"",IF(OR(D63=$AM$1,D63=$AT$1,D64=$AM$1,D64=$AT$1,D65=$AM$1,D65=$AT$1,D66=$AM$1,D66=$AT$1,D67=$AM$1,D67=$AT$1),0,1)))</f>
        <v>1</v>
      </c>
      <c r="AV63" s="3" t="str">
        <f>IF($A63&gt;='1125way_Regular Symbol(2wild)'!G$16,"",IF(E63=0,"",IF(OR(E63=$AM$1,E63=$AT$1,E64=$AM$1,E64=$AT$1,E65=$AM$1,E65=$AT$1,E66=$AM$1,E66=$AT$1,E67=$AM$1,E67=$AT$1),0,1)))</f>
        <v/>
      </c>
      <c r="AW63" s="3">
        <f>IF($A63&gt;='1125way_Regular Symbol(2wild)'!H$16,"",IF(F63=0,"",IF(OR(F63=$AM$1,F63=$AT$1,F64=$AM$1,F64=$AT$1,F65=$AM$1,F65=$AT$1,F66=$AM$1,F66=$AT$1,F67=$AM$1,F67=$AT$1),0,1)))</f>
        <v>1</v>
      </c>
      <c r="AY63" s="344">
        <f>IF($A63&gt;='1125way_Regular Symbol(2wild)'!D$16,"",IF(B63=0,"",IF(OR(B63=$AM$1,B63=$AZ$1,B64=$AM$1,B64=$AZ$1,B65=$AM$1,B65=$AZ$1),0,1)))</f>
        <v>1</v>
      </c>
      <c r="AZ63" s="344">
        <f>IF($A63&gt;='1125way_Regular Symbol(2wild)'!E$16,"",IF(C63=0,"",IF(OR(C63=$AM$1,C63=$AZ$1,C64=$AM$1,C64=$AZ$1,C65=$AM$1,C65=$AZ$1),0,1)))</f>
        <v>1</v>
      </c>
      <c r="BA63" s="3">
        <f>IF($A63&gt;='1125way_Regular Symbol(2wild)'!F$16,"",IF(D63=0,"",IF(OR(D63=$AM$1,D63=$AZ$1,D64=$AM$1,D64=$AZ$1,D65=$AM$1,D65=$AZ$1,D66=$AM$1,D66=$AZ$1,D67=$AM$1,D67=$AZ$1),0,1)))</f>
        <v>1</v>
      </c>
      <c r="BB63" s="3" t="str">
        <f>IF($A63&gt;='1125way_Regular Symbol(2wild)'!G$16,"",IF(E63=0,"",IF(OR(E63=$AM$1,E63=$AZ$1,E64=$AM$1,E64=$AZ$1,E65=$AM$1,E65=$AZ$1,E66=$AM$1,E66=$AZ$1,E67=$AM$1,E67=$AZ$1),0,1)))</f>
        <v/>
      </c>
      <c r="BC63" s="3">
        <f>IF($A63&gt;='1125way_Regular Symbol(2wild)'!H$16,"",IF(F63=0,"",IF(OR(F63=$AM$1,F63=$AZ$1,F64=$AM$1,F64=$AZ$1,F65=$AM$1,F65=$AZ$1,F66=$AM$1,F66=$AZ$1,F67=$AM$1,F67=$AZ$1),0,1)))</f>
        <v>1</v>
      </c>
      <c r="BE63" s="344">
        <f>IF($A63&gt;='576way_Regular Symbol(2wild)'!D$16,"",IF(B63=0,"",IF(OR(B63=$AM$1,B63=$BF$1,B64=$AM$1,B64=$BF$1,B65=$AM$1,B65=$BF$1),0,1)))</f>
        <v>1</v>
      </c>
      <c r="BF63" s="344">
        <f>IF($A63&gt;='576way_Regular Symbol(2wild)'!E$16,"",IF(C63=0,"",IF(OR(C63=$AM$1,C63=$BF$1,C64=$AM$1,C64=$BF$1,C65=$AM$1,C65=$BF$1),0,1)))</f>
        <v>1</v>
      </c>
      <c r="BG63" s="3">
        <f>IF($A63&gt;='576way_Regular Symbol(2wild)'!F$16,"",IF(D63=0,"",IF(OR(D63=$AM$1,D63=$BF$1,D64=$AM$1,D64=$BF$1,D65=$AM$1,D65=$BF$1,D66=$AM$1,D66=$BF$1,D67=$AM$1,D67=$BF$1),0,1)))</f>
        <v>1</v>
      </c>
      <c r="BH63" s="3" t="str">
        <f>IF($A63&gt;='576way_Regular Symbol(2wild)'!G$16,"",IF(E63=0,"",IF(OR(E63=$AM$1,E63=$BF$1,E64=$AM$1,E64=$BF$1,E65=$AM$1,E65=$BF$1,E66=$AM$1,E66=$BF$1,E67=$AM$1,E67=$BF$1),0,1)))</f>
        <v/>
      </c>
      <c r="BI63" s="3">
        <f>IF($A63&gt;='576way_Regular Symbol(2wild)'!H$16,"",IF(F63=0,"",IF(OR(F63=$AM$1,F63=$BF$1,F64=$AM$1,F64=$BF$1,F65=$AM$1,F65=$BF$1,F66=$AM$1,F66=$BF$1,F67=$AM$1,F67=$BF$1),0,1)))</f>
        <v>1</v>
      </c>
      <c r="BK63" s="344">
        <f>IF($A63&gt;='576way_Regular Symbol(2wild)'!D$16,"",IF(B63=0,"",IF(OR(B63=$AM$1,B63=$BL$1,B64=$AM$1,B64=$BL$1,B65=$AM$1,B65=$BL$1),0,1)))</f>
        <v>1</v>
      </c>
      <c r="BL63" s="344">
        <f>IF($A63&gt;='576way_Regular Symbol(2wild)'!E$16,"",IF(C63=0,"",IF(OR(C63=$AM$1,C63=$BL$1,C64=$AM$1,C64=$BL$1,C65=$AM$1,C65=$BL$1),0,1)))</f>
        <v>1</v>
      </c>
      <c r="BM63" s="3">
        <f>IF($A63&gt;='576way_Regular Symbol(2wild)'!F$16,"",IF(D63=0,"",IF(OR(D63=$AM$1,D63=$BL$1,D64=$AM$1,D64=$BL$1,D65=$AM$1,D65=$BL$1,D66=$AM$1,D66=$BL$1),0,1)))</f>
        <v>1</v>
      </c>
      <c r="BN63" s="3" t="str">
        <f>IF($A63&gt;='576way_Regular Symbol(2wild)'!G$16,"",IF(E63=0,"",IF(OR(E63=$AM$1,E63=$BL$1,E64=$AM$1,E64=$BL$1,E65=$AM$1,E65=$BL$1,E66=$AM$1,E66=$BL$1),0,1)))</f>
        <v/>
      </c>
      <c r="BO63" s="3">
        <f>IF($A63&gt;='576way_Regular Symbol(2wild)'!H$16,"",IF(F63=0,"",IF(OR(F63=$AM$1,F63=$BL$1,F64=$AM$1,F64=$BL$1,F65=$AM$1,F65=$BL$1,F66=$AM$1,F66=$BL$1),0,1)))</f>
        <v>1</v>
      </c>
      <c r="BQ63" s="3">
        <f>IF($A63&gt;='1125way_Regular Symbol(2wild)'!D$16,"",IF(B63=0,"",IF(OR(B63=$BQ$1,B63=$BR$1,B64=$BQ$1,B64=$BR$1,B65=$BQ$1,B65=$BR$1),0,1)))</f>
        <v>1</v>
      </c>
      <c r="BR63" s="3">
        <f>IF($A63&gt;='1125way_Regular Symbol(2wild)'!E$16,"",IF(C63=0,"",IF(OR(C63=$BQ$1,C63=$BR$1,C64=$BQ$1,C64=$BR$1,C65=$BQ$1,C65=$BR$1),0,1)))</f>
        <v>1</v>
      </c>
      <c r="BS63" s="3">
        <f>IF($A63&gt;='1125way_Regular Symbol(2wild)'!F$16,"",IF(D63=0,"",IF(OR(D63=$BQ$1,D63=$BR$1,D64=$BQ$1,D64=$BR$1,D65=$BQ$1,D65=$BR$1,D66=$BQ$1,D66=$BR$1,D67=$BQ$1,D67=$BR$1),0,1)))</f>
        <v>0</v>
      </c>
      <c r="BT63" s="3" t="str">
        <f>IF($A63&gt;='1125way_Regular Symbol(2wild)'!G$16,"",IF(E63=0,"",IF(OR(E63=$BQ$1,E63=$BR$1,E64=$BQ$1,E64=$BR$1,E65=$BQ$1,E65=$BR$1,E66=$BQ$1,E66=$BR$1,E67=$BQ$1,E67=$BR$1),0,1)))</f>
        <v/>
      </c>
      <c r="BU63" s="3">
        <f>IF($A63&gt;='1125way_Regular Symbol(2wild)'!H$16,"",IF(F63=0,"",IF(OR(F63=$BQ$1,F63=$BR$1,F64=$BQ$1,F64=$BR$1,F65=$BQ$1,F65=$BR$1,F66=$BQ$1,F66=$BR$1,F67=$BQ$1,F67=$BR$1),0,1)))</f>
        <v>1</v>
      </c>
      <c r="BW63" s="3">
        <f>IF($A63&gt;='1125way_Regular Symbol(2wild)'!D$16,"",IF(B63=0,"",IF(OR(B63=$BW$1,B64=$BW$1,B65=$BW$1,B63=$BX$1,B64=$BX$1,B65=$BX$1),0,1)))</f>
        <v>0</v>
      </c>
      <c r="BX63" s="3">
        <f>IF($A63&gt;='1125way_Regular Symbol(2wild)'!E$16,"",IF(C63=0,"",IF(OR(C63=$BW$1,C64=$BW$1,C65=$BW$1,C63=$BX$1,C64=$BX$1,C65=$BX$1),0,1)))</f>
        <v>0</v>
      </c>
      <c r="BY63" s="3">
        <f>IF($A63&gt;='1125way_Regular Symbol(2wild)'!F$16,"",IF(D63=0,"",IF(OR(D63=$BW$1,D64=$BW$1,D65=$BW$1,D63=$BX$1,D64=$BX$1,D65=$BX$1,D66=$BW$1,D66=$BX$1,D67=$BW$1,D67=$BX$1),0,1)))</f>
        <v>1</v>
      </c>
      <c r="BZ63" s="3" t="str">
        <f>IF($A63&gt;='1125way_Regular Symbol(2wild)'!G$16,"",IF(E63=0,"",IF(OR(E63=$BW$1,E64=$BW$1,E65=$BW$1,E63=$BX$1,E64=$BX$1,E65=$BX$1,E66=$BW$1,E66=$BX$1,E67=$BW$1,E67=$BX$1),0,1)))</f>
        <v/>
      </c>
      <c r="CA63" s="3">
        <f>IF($A63&gt;='1125way_Regular Symbol(2wild)'!H$16,"",IF(F63=0,"",IF(OR(F63=$BW$1,F64=$BW$1,F65=$BW$1,F63=$BX$1,F64=$BX$1,F65=$BX$1,F66=$BW$1,F66=$BX$1,F67=$BW$1,F67=$BX$1),0,1)))</f>
        <v>0</v>
      </c>
      <c r="CC63" s="3">
        <f>IF($A63&gt;='1125way_Regular Symbol(2wild)'!D$16,"",IF(B63=0,"",IF(OR(B63=$BW$1,B64=$BW$1,B65=$BW$1,B63=$CD$1,B64=$CD$1,B65=$CD$1),0,1)))</f>
        <v>1</v>
      </c>
      <c r="CD63" s="3">
        <f>IF($A63&gt;='1125way_Regular Symbol(2wild)'!E$16,"",IF(C63=0,"",IF(OR(C63=$BW$1,C64=$BW$1,C65=$BW$1,C63=$CD$1,C64=$CD$1,C65=$CD$1),0,1)))</f>
        <v>1</v>
      </c>
      <c r="CE63" s="3">
        <f>IF($A63&gt;='1125way_Regular Symbol(2wild)'!F$16,"",IF(D63=0,"",IF(OR(D63=$BW$1,D64=$BW$1,D65=$BW$1,D63=$CD$1,D64=$CD$1,D65=$CD$1,D66=$BW$1,D66=$CD$1,D67=$BW$1,D67=$CD$1),0,1)))</f>
        <v>1</v>
      </c>
      <c r="CF63" s="3" t="str">
        <f>IF($A63&gt;='1125way_Regular Symbol(2wild)'!G$16,"",IF(E63=0,"",IF(OR(E63=$BW$1,E64=$BW$1,E65=$BW$1,E63=$CD$1,E64=$CD$1,E65=$CD$1,E66=$BW$1,E66=$CD$1,E67=$BW$1,E67=$CD$1),0,1)))</f>
        <v/>
      </c>
      <c r="CG63" s="3">
        <f>IF($A63&gt;='1125way_Regular Symbol(2wild)'!H$16,"",IF(F63=0,"",IF(OR(F63=$BW$1,F64=$BW$1,F65=$BW$1,F63=$CD$1,F64=$CD$1,F65=$CD$1,F66=$BW$1,F66=$CD$1,F67=$BW$1,F67=$CD$1),0,1)))</f>
        <v>0</v>
      </c>
      <c r="CI63" s="3">
        <f>IF($A63&gt;='1125way_Regular Symbol(2wild)'!D$16,"",IF(B63=0,"",IF(OR(B63=$BW$1,B64=$BW$1,B65=$BW$1,B63=$CJ$1,B64=$CJ$1,B65=$CJ$1),0,1)))</f>
        <v>1</v>
      </c>
      <c r="CJ63" s="3">
        <f>IF($A63&gt;='1125way_Regular Symbol(2wild)'!E$16,"",IF(C63=0,"",IF(OR(C63=$BW$1,C64=$BW$1,C65=$BW$1,C63=$CJ$1,C64=$CJ$1,C65=$CJ$1),0,1)))</f>
        <v>0</v>
      </c>
      <c r="CK63" s="3">
        <f>IF($A63&gt;='1125way_Regular Symbol(2wild)'!F$16,"",IF(D63=0,"",IF(OR(D63=$BW$1,D64=$BW$1,D65=$BW$1,D63=$CJ$1,D64=$CJ$1,D65=$CJ$1,D66=$BW$1,D66=$CJ$1,D67=$BW$1,D67=$CJ$1),0,1)))</f>
        <v>1</v>
      </c>
      <c r="CL63" s="3" t="str">
        <f>IF($A63&gt;='1125way_Regular Symbol(2wild)'!G$16,"",IF(E63=0,"",IF(OR(E63=$BW$1,E64=$BW$1,E65=$BW$1,E63=$CJ$1,E64=$CJ$1,E65=$CJ$1,E66=$BW$1,E66=$CJ$1,E67=$BW$1,E67=$CJ$1),0,1)))</f>
        <v/>
      </c>
      <c r="CM63" s="3">
        <f>IF($A63&gt;='1125way_Regular Symbol(2wild)'!H$16,"",IF(F63=0,"",IF(OR(F63=$BW$1,F64=$BW$1,F65=$BW$1,F63=$CJ$1,F64=$CJ$1,F65=$CJ$1,F66=$BW$1,F66=$CJ$1,F67=$BW$1,F67=$CJ$1),0,1)))</f>
        <v>1</v>
      </c>
      <c r="CO63" s="3">
        <f>IF($A63&gt;='1125way_Regular Symbol(2wild)'!D$16,"",IF(B63=0,"",IF(OR(B63=$BW$1,B64=$BW$1,B65=$BW$1,B63=$CP$1,B64=$CP$1,B65=$CP$1),0,1)))</f>
        <v>1</v>
      </c>
      <c r="CP63" s="3">
        <f>IF($A63&gt;='1125way_Regular Symbol(2wild)'!E$16,"",IF(C63=0,"",IF(OR(C63=$BW$1,C64=$BW$1,C65=$BW$1,C63=$CP$1,C64=$CP$1,C65=$CP$1),0,1)))</f>
        <v>1</v>
      </c>
      <c r="CQ63" s="3">
        <f>IF($A63&gt;='1125way_Regular Symbol(2wild)'!F$16,"",IF(D63=0,"",IF(OR(D63=$BW$1,D64=$BW$1,D65=$BW$1,D63=$CP$1,D64=$CP$1,D65=$CP$1,D66=$BW$1,D66=$CP$1,D67=$BW$1,D67=$CP$1),0,1)))</f>
        <v>0</v>
      </c>
      <c r="CR63" s="3" t="str">
        <f>IF($A63&gt;='1125way_Regular Symbol(2wild)'!G$16,"",IF(E63=0,"",IF(OR(E63=$BW$1,E64=$BW$1,E65=$BW$1,E63=$CP$1,E64=$CP$1,E65=$CP$1,E66=$BW$1,E66=$CP$1,E67=$BW$1,E67=$CP$1),0,1)))</f>
        <v/>
      </c>
      <c r="CS63" s="3">
        <f>IF($A63&gt;='1125way_Regular Symbol(2wild)'!H$16,"",IF(F63=0,"",IF(OR(F63=$BW$1,F64=$BW$1,F65=$BW$1,F63=$CP$1,F64=$CP$1,F65=$CP$1,F66=$BW$1,F66=$CP$1,F67=$BW$1,F67=$CP$1),0,1)))</f>
        <v>1</v>
      </c>
      <c r="CU63" s="3">
        <f>IF($A63&gt;='1125way_Regular Symbol(2wild)'!D$16,"",IF(B63=0,"",IF(OR(B63=$BW$1,B64=$BW$1,B65=$BW$1,B63=$CV$1,B64=$CV$1,B65=$CV$1),0,1)))</f>
        <v>1</v>
      </c>
      <c r="CV63" s="3">
        <f>IF($A63&gt;='1125way_Regular Symbol(2wild)'!E$16,"",IF(C63=0,"",IF(OR(C63=$BW$1,C64=$BW$1,C65=$BW$1,C63=$CV$1,C64=$CV$1,C65=$CV$1),0,1)))</f>
        <v>1</v>
      </c>
      <c r="CW63" s="3">
        <f>IF($A63&gt;='1125way_Regular Symbol(2wild)'!F$16,"",IF(D63=0,"",IF(OR(D63=$BW$1,D64=$BW$1,D65=$BW$1,D63=$CV$1,D64=$CV$1,D65=$CV$1,D66=$BW$1,D66=$CV$1,D67=$BW$1,D67=$CV$1),0,1)))</f>
        <v>1</v>
      </c>
      <c r="CX63" s="3" t="str">
        <f>IF($A63&gt;='1125way_Regular Symbol(2wild)'!G$16,"",IF(E63=0,"",IF(OR(E63=$BW$1,E64=$BW$1,E65=$BW$1,E63=$CV$1,E64=$CV$1,E65=$CV$1,E66=$BW$1,E66=$CV$1,E67=$BW$1,E67=$CV$1),0,1)))</f>
        <v/>
      </c>
      <c r="CY63" s="3">
        <f>IF($A63&gt;='1125way_Regular Symbol(2wild)'!H$16,"",IF(F63=0,"",IF(OR(F63=$BW$1,F64=$BW$1,F65=$BW$1,F63=$CV$1,F64=$CV$1,F65=$CV$1,F66=$BW$1,F66=$CV$1,F67=$BW$1,F67=$CV$1),0,1)))</f>
        <v>1</v>
      </c>
    </row>
    <row r="64" spans="1:103">
      <c r="A64" s="337">
        <f>IF('243way_Regular Symbol'!L63="","",'243way_Regular Symbol'!L63)</f>
        <v>60</v>
      </c>
      <c r="B64" s="191" t="str">
        <f>IF('576way_Regular Symbol(2wild)'!Q63="",
IF($A64-'576way_Regular Symbol(2wild)'!D$16&gt;='1125way_RegularＸ_W()'!B$2-1,"",VLOOKUP($A64-'243way_Regular Symbol'!D$16,'576way_Regular Symbol(2wild)'!$P$3:$U$99,'1125way_RegularＸ_W()'!B$3+1,FALSE)),
'576way_Regular Symbol(2wild)'!Q63)</f>
        <v>M1</v>
      </c>
      <c r="C64" s="191" t="str">
        <f>IF('576way_Regular Symbol(2wild)'!R63="",
IF($A64-'576way_Regular Symbol(2wild)'!E$16&gt;='1125way_RegularＸ_W()'!C$2-1,"",VLOOKUP($A64-'243way_Regular Symbol'!E$16,'576way_Regular Symbol(2wild)'!$P$3:$U$99,'1125way_RegularＸ_W()'!C$3+1,FALSE)),
'576way_Regular Symbol(2wild)'!R63)</f>
        <v>K</v>
      </c>
      <c r="D64" s="191" t="str">
        <f>IF('576way_Regular Symbol(2wild)'!S63="",
IF($A64-'576way_Regular Symbol(2wild)'!F$16&gt;='1125way_RegularＸ_W()'!D$2-1,"",VLOOKUP($A64-'243way_Regular Symbol'!F$16,'576way_Regular Symbol(2wild)'!$P$3:$U$99,'1125way_RegularＸ_W()'!D$3+1,FALSE)),
'576way_Regular Symbol(2wild)'!S63)</f>
        <v>M4</v>
      </c>
      <c r="E64" s="191" t="str">
        <f>IF('576way_Regular Symbol(2wild)'!T63="",
IF($A64-'576way_Regular Symbol(2wild)'!G$16&gt;='1125way_RegularＸ_W()'!E$2-1,"",VLOOKUP($A64-'243way_Regular Symbol'!G$16,'576way_Regular Symbol(2wild)'!$P$3:$U$99,'1125way_RegularＸ_W()'!E$3+1,FALSE)),
'576way_Regular Symbol(2wild)'!T63)</f>
        <v/>
      </c>
      <c r="F64" s="191" t="str">
        <f>IF('576way_Regular Symbol(2wild)'!U63="",
IF($A64-'576way_Regular Symbol(2wild)'!H$16&gt;='1125way_RegularＸ_W()'!F$2-1,"",VLOOKUP($A64-'243way_Regular Symbol'!H$16,'576way_Regular Symbol(2wild)'!$P$3:$U$99,'1125way_RegularＸ_W()'!F$3+1,FALSE)),
'576way_Regular Symbol(2wild)'!U63)</f>
        <v>K</v>
      </c>
      <c r="N64" s="363">
        <f t="shared" si="18"/>
        <v>60</v>
      </c>
      <c r="O64" s="344">
        <f>IF($A64&gt;='1125way_Regular Symbol(2wild)'!D$16,"",IF(B64="","",IF(OR(B64=$O$1,B64=$P$1,B65=$O$1,B65=$P$1,B66=$O$1,B66=$P$1),0,1)))</f>
        <v>0</v>
      </c>
      <c r="P64" s="344">
        <f>IF($A64&gt;='1125way_Regular Symbol(2wild)'!E$16,"",IF(C64="","",IF(OR(C64=$O$1,C64=$P$1,C65=$O$1,C65=$P$1,C66=$O$1,C66=$P$1),0,1)))</f>
        <v>1</v>
      </c>
      <c r="Q64" s="344" t="str">
        <f>IF($A64&gt;='1125way_Regular Symbol(2wild)'!F$16,"",IF(D64="","",IF(OR(D64=$O$1,D64=$P$1,D65=$O$1,D65=$P$1,D66=$O$1,D66=$P$1,D67=$O$1,D67=$P$1,D68=$O$1,D68=$P$1),0,1)))</f>
        <v/>
      </c>
      <c r="R64" s="344" t="str">
        <f>IF($A64&gt;='1125way_Regular Symbol(2wild)'!G$16,"",IF(E64="","",IF(OR(E64=$O$1,E64=$P$1,E65=$O$1,E65=$P$1,E66=$O$1,E66=$P$1,E67=$O$1,E67=$P$1,E68=$O$1,E68=$P$1),0,1)))</f>
        <v/>
      </c>
      <c r="S64" s="344">
        <f>IF($A64&gt;='1125way_Regular Symbol(2wild)'!H$16,"",IF(F64="","",IF(OR(F64=$O$1,F64=$P$1,F65=$O$1,F65=$P$1,F66=$O$1,F66=$P$1,F67=$O$1,F67=$P$1,F68=$O$1,F68=$P$1),0,1)))</f>
        <v>1</v>
      </c>
      <c r="U64" s="344">
        <f>IF($A64&gt;='1125way_Regular Symbol(2wild)'!D$16,"",IF(B64=0,"",IF(OR(B64=$U$1,B64=$V$1,B65=$U$1,B65=$V$1,B66=$U$1,B66=$V$1),0,1)))</f>
        <v>0</v>
      </c>
      <c r="V64" s="344">
        <f>IF($A64&gt;='1125way_Regular Symbol(2wild)'!E$16,"",IF(C64=0,"",IF(OR(C64=$U$1,C64=$V$1,C65=$U$1,C65=$V$1,C66=$U$1,C66=$V$1),0,1)))</f>
        <v>1</v>
      </c>
      <c r="W64" s="3" t="str">
        <f>IF($A64&gt;='1125way_Regular Symbol(2wild)'!F$16,"",IF(D64=0,"",IF(OR(D64=$U$1,D64=$V$1,D65=$U$1,D65=$V$1,D66=$U$1,D66=$V$1,D67=$U$1,D67=$V$1,D68=$U$1,D68=$V$1),0,1)))</f>
        <v/>
      </c>
      <c r="X64" s="3" t="str">
        <f>IF($A64&gt;='1125way_Regular Symbol(2wild)'!G$16,"",IF(E64=0,"",IF(OR(E64=$U$1,E64=$V$1,E65=$U$1,E65=$V$1,E66=$U$1,E66=$V$1,E67=$U$1,E67=$V$1,E68=$U$1,E68=$V$1),0,1)))</f>
        <v/>
      </c>
      <c r="Y64" s="3">
        <f>IF($A64&gt;='1125way_Regular Symbol(2wild)'!H$16,"",IF(F64=0,"",IF(OR(F64=$U$1,F64=$V$1,F65=$U$1,F65=$V$1,F66=$U$1,F66=$V$1,F67=$U$1,F67=$V$1,F68=$U$1,F68=$V$1),0,1)))</f>
        <v>1</v>
      </c>
      <c r="AA64" s="344">
        <f>IF($A64&gt;='1125way_Regular Symbol(2wild)'!D$16,"",IF(B64=0,"",IF(OR(B64=$AA$1,B64=$AB$1,B65=$AA$1,B65=$AB$1,B66=$AA$1,,B66=$AB$1),0,1)))</f>
        <v>1</v>
      </c>
      <c r="AB64" s="344">
        <f>IF($A64&gt;='1125way_Regular Symbol(2wild)'!E$16,"",IF(C64=0,"",IF(OR(C64=$AA$1,C64=$AB$1,C65=$AA$1,C65=$AB$1,C66=$AA$1,,C66=$AB$1),0,1)))</f>
        <v>1</v>
      </c>
      <c r="AC64" s="3" t="str">
        <f>IF($A64&gt;='1125way_Regular Symbol(2wild)'!F$16,"",IF(D64=0,"",IF(OR(D64=$AA$1,D64=$AB$1,D65=$AA$1,D65=$AB$1,D66=$AA$1,D66=$AB$1,D67=$AA$1,D67=$AB$1,D68=$AA$1,D68=$AB$1),0,1)))</f>
        <v/>
      </c>
      <c r="AD64" s="3" t="str">
        <f>IF($A64&gt;='1125way_Regular Symbol(2wild)'!G$16,"",IF(E64=0,"",IF(OR(E64=$AA$1,E64=$AB$1,E65=$AA$1,E65=$AB$1,E66=$AA$1,E66=$AB$1,E67=$AA$1,E67=$AB$1,E68=$AA$1,E68=$AB$1),0,1)))</f>
        <v/>
      </c>
      <c r="AE64" s="3">
        <f>IF($A64&gt;='1125way_Regular Symbol(2wild)'!H$16,"",IF(F64=0,"",IF(OR(F64=$AA$1,F64=$AB$1,F65=$AA$1,F65=$AB$1,F66=$AA$1,F66=$AB$1,F67=$AA$1,F67=$AB$1,F68=$AA$1,F68=$AB$1),0,1)))</f>
        <v>1</v>
      </c>
      <c r="AG64" s="344">
        <f>IF($A64&gt;='1125way_Regular Symbol(2wild)'!D$16,"",IF(B64=0,"",IF(OR(B64=$AG$1,B64=$AH$1,B65=$AG$1,B65=$AH$1,B66=$AG$1,B66=$AH$1),0,1)))</f>
        <v>1</v>
      </c>
      <c r="AH64" s="344">
        <f>IF($A64&gt;='1125way_Regular Symbol(2wild)'!E$16,"",IF(C64=0,"",IF(OR(C64=$AG$1,C64=$AH$1,C65=$AG$1,C65=$AH$1,C66=$AG$1,C66=$AH$1),0,1)))</f>
        <v>1</v>
      </c>
      <c r="AI64" s="3" t="str">
        <f>IF($A64&gt;='1125way_Regular Symbol(2wild)'!F$16,"",IF(D64=0,"",IF(OR(D64=$AG$1,D64=$AH$1,D65=$AG$1,D65=$AH$1,D66=$AG$1,D66=$AH$1,D67=$AG$1,D67=$AH$1,D68=$AG$1,D68=$AH$1),0,1)))</f>
        <v/>
      </c>
      <c r="AJ64" s="3" t="str">
        <f>IF($A64&gt;='1125way_Regular Symbol(2wild)'!G$16,"",IF(E64=0,"",IF(OR(E64=$AG$1,E64=$AH$1,E65=$AG$1,E65=$AH$1,E66=$AG$1,E66=$AH$1,E67=$AG$1,E67=$AH$1,E68=$AG$1,E68=$AH$1),0,1)))</f>
        <v/>
      </c>
      <c r="AK64" s="3">
        <f>IF($A64&gt;='1125way_Regular Symbol(2wild)'!H$16,"",IF(F64=0,"",IF(OR(F64=$AG$1,F64=$AH$1,F65=$AG$1,F65=$AH$1,F66=$AG$1,F66=$AH$1,F67=$AG$1,F67=$AH$1,F68=$AG$1,F68=$AH$1),0,1)))</f>
        <v>1</v>
      </c>
      <c r="AM64" s="344">
        <f>IF($A64&gt;='1125way_Regular Symbol(2wild)'!D$16,"",IF(B64=0,"",IF(OR(B64=$AM$1,B64=$AN$1,B65=$AM$1,B65=$AN$1,B66=$AM$1,B66=$AN$1),0,1)))</f>
        <v>0</v>
      </c>
      <c r="AN64" s="344">
        <f>IF($A64&gt;='1125way_Regular Symbol(2wild)'!E$16,"",IF(C64=0,"",IF(OR(C64=$AM$1,C64=$AN$1,C65=$AM$1,C65=$AN$1,C66=$AM$1,C66=$AN$1),0,1)))</f>
        <v>1</v>
      </c>
      <c r="AO64" s="3" t="str">
        <f>IF($A64&gt;='1125way_Regular Symbol(2wild)'!F$16,"",IF(D64=0,"",IF(OR(D64=$AM$1,D64=$AN$1,D65=$AM$1,D65=$AN$1,D66=$AM$1,D66=$AN$1,D67=$AM$1,D67=$AN$1,D68=$AM$1,D68=$AN$1),0,1)))</f>
        <v/>
      </c>
      <c r="AP64" s="3" t="str">
        <f>IF($A64&gt;='1125way_Regular Symbol(2wild)'!G$16,"",IF(E64=0,"",IF(OR(E64=$AM$1,E64=$AN$1,E65=$AM$1,E65=$AN$1,E66=$AM$1,E66=$AN$1,E67=$AM$1,E67=$AN$1,E68=$AM$1,E68=$AN$1),0,1)))</f>
        <v/>
      </c>
      <c r="AQ64" s="3">
        <f>IF($A64&gt;='1125way_Regular Symbol(2wild)'!H$16,"",IF(F64=0,"",IF(OR(F64=$AM$1,F64=$AN$1,F65=$AM$1,F65=$AN$1,F66=$AM$1,F66=$AN$1,F67=$AM$1,F67=$AN$1,F68=$AM$1,F68=$AN$1),0,1)))</f>
        <v>0</v>
      </c>
      <c r="AS64" s="344">
        <f>IF($A64&gt;='1125way_Regular Symbol(2wild)'!D$16,"",IF(B64=0,"",IF(OR(B64=$AM$1,B64=$AT$1,B65=$AM$1,B65=$AT$1,B66=$AM$1,B66=$AT$1),0,1)))</f>
        <v>1</v>
      </c>
      <c r="AT64" s="344">
        <f>IF($A64&gt;='1125way_Regular Symbol(2wild)'!E$16,"",IF(C64=0,"",IF(OR(C64=$AM$1,C64=$AT$1,C65=$AM$1,C65=$AT$1,C66=$AM$1,C66=$AT$1),0,1)))</f>
        <v>1</v>
      </c>
      <c r="AU64" s="3" t="str">
        <f>IF($A64&gt;='1125way_Regular Symbol(2wild)'!F$16,"",IF(D64=0,"",IF(OR(D64=$AM$1,D64=$AT$1,D65=$AM$1,D65=$AT$1,D66=$AM$1,D66=$AT$1,D67=$AM$1,D67=$AT$1,D68=$AM$1,D68=$AT$1),0,1)))</f>
        <v/>
      </c>
      <c r="AV64" s="3" t="str">
        <f>IF($A64&gt;='1125way_Regular Symbol(2wild)'!G$16,"",IF(E64=0,"",IF(OR(E64=$AM$1,E64=$AT$1,E65=$AM$1,E65=$AT$1,E66=$AM$1,E66=$AT$1,E67=$AM$1,E67=$AT$1,E68=$AM$1,E68=$AT$1),0,1)))</f>
        <v/>
      </c>
      <c r="AW64" s="3">
        <f>IF($A64&gt;='1125way_Regular Symbol(2wild)'!H$16,"",IF(F64=0,"",IF(OR(F64=$AM$1,F64=$AT$1,F65=$AM$1,F65=$AT$1,F66=$AM$1,F66=$AT$1,F67=$AM$1,F67=$AT$1,F68=$AM$1,F68=$AT$1),0,1)))</f>
        <v>1</v>
      </c>
      <c r="AY64" s="344">
        <f>IF($A64&gt;='1125way_Regular Symbol(2wild)'!D$16,"",IF(B64=0,"",IF(OR(B64=$AM$1,B64=$AZ$1,B65=$AM$1,B65=$AZ$1,B66=$AM$1,B66=$AZ$1),0,1)))</f>
        <v>1</v>
      </c>
      <c r="AZ64" s="344">
        <f>IF($A64&gt;='1125way_Regular Symbol(2wild)'!E$16,"",IF(C64=0,"",IF(OR(C64=$AM$1,C64=$AZ$1,C65=$AM$1,C65=$AZ$1,C66=$AM$1,C66=$AZ$1),0,1)))</f>
        <v>1</v>
      </c>
      <c r="BA64" s="3" t="str">
        <f>IF($A64&gt;='1125way_Regular Symbol(2wild)'!F$16,"",IF(D64=0,"",IF(OR(D64=$AM$1,D64=$AZ$1,D65=$AM$1,D65=$AZ$1,D66=$AM$1,D66=$AZ$1,D67=$AM$1,D67=$AZ$1,D68=$AM$1,D68=$AZ$1),0,1)))</f>
        <v/>
      </c>
      <c r="BB64" s="3" t="str">
        <f>IF($A64&gt;='1125way_Regular Symbol(2wild)'!G$16,"",IF(E64=0,"",IF(OR(E64=$AM$1,E64=$AZ$1,E65=$AM$1,E65=$AZ$1,E66=$AM$1,E66=$AZ$1,E67=$AM$1,E67=$AZ$1,E68=$AM$1,E68=$AZ$1),0,1)))</f>
        <v/>
      </c>
      <c r="BC64" s="3">
        <f>IF($A64&gt;='1125way_Regular Symbol(2wild)'!H$16,"",IF(F64=0,"",IF(OR(F64=$AM$1,F64=$AZ$1,F65=$AM$1,F65=$AZ$1,F66=$AM$1,F66=$AZ$1,F67=$AM$1,F67=$AZ$1,F68=$AM$1,F68=$AZ$1),0,1)))</f>
        <v>1</v>
      </c>
      <c r="BE64" s="344">
        <f>IF($A64&gt;='576way_Regular Symbol(2wild)'!D$16,"",IF(B64=0,"",IF(OR(B64=$AM$1,B64=$BF$1,B65=$AM$1,B65=$BF$1,B66=$AM$1,B66=$BF$1),0,1)))</f>
        <v>1</v>
      </c>
      <c r="BF64" s="344">
        <f>IF($A64&gt;='576way_Regular Symbol(2wild)'!E$16,"",IF(C64=0,"",IF(OR(C64=$AM$1,C64=$BF$1,C65=$AM$1,C65=$BF$1,C66=$AM$1,C66=$BF$1),0,1)))</f>
        <v>1</v>
      </c>
      <c r="BG64" s="3" t="str">
        <f>IF($A64&gt;='576way_Regular Symbol(2wild)'!F$16,"",IF(D64=0,"",IF(OR(D64=$AM$1,D64=$BF$1,D65=$AM$1,D65=$BF$1,D66=$AM$1,D66=$BF$1,D67=$AM$1,D67=$BF$1,D68=$AM$1,D68=$BF$1),0,1)))</f>
        <v/>
      </c>
      <c r="BH64" s="3" t="str">
        <f>IF($A64&gt;='576way_Regular Symbol(2wild)'!G$16,"",IF(E64=0,"",IF(OR(E64=$AM$1,E64=$BF$1,E65=$AM$1,E65=$BF$1,E66=$AM$1,E66=$BF$1,E67=$AM$1,E67=$BF$1,E68=$AM$1,E68=$BF$1),0,1)))</f>
        <v/>
      </c>
      <c r="BI64" s="3">
        <f>IF($A64&gt;='576way_Regular Symbol(2wild)'!H$16,"",IF(F64=0,"",IF(OR(F64=$AM$1,F64=$BF$1,F65=$AM$1,F65=$BF$1,F66=$AM$1,F66=$BF$1,F67=$AM$1,F67=$BF$1,F68=$AM$1,F68=$BF$1),0,1)))</f>
        <v>1</v>
      </c>
      <c r="BK64" s="344">
        <f>IF($A64&gt;='576way_Regular Symbol(2wild)'!D$16,"",IF(B64=0,"",IF(OR(B64=$AM$1,B64=$BL$1,B65=$AM$1,B65=$BL$1,B66=$AM$1,B66=$BL$1),0,1)))</f>
        <v>1</v>
      </c>
      <c r="BL64" s="344">
        <f>IF($A64&gt;='576way_Regular Symbol(2wild)'!E$16,"",IF(C64=0,"",IF(OR(C64=$AM$1,C64=$BL$1,C65=$AM$1,C65=$BL$1,C66=$AM$1,C66=$BL$1),0,1)))</f>
        <v>1</v>
      </c>
      <c r="BM64" s="3" t="str">
        <f>IF($A64&gt;='576way_Regular Symbol(2wild)'!F$16,"",IF(D64=0,"",IF(OR(D64=$AM$1,D64=$BL$1,D65=$AM$1,D65=$BL$1,D66=$AM$1,D66=$BL$1,D67=$AM$1,D67=$BL$1),0,1)))</f>
        <v/>
      </c>
      <c r="BN64" s="3" t="str">
        <f>IF($A64&gt;='576way_Regular Symbol(2wild)'!G$16,"",IF(E64=0,"",IF(OR(E64=$AM$1,E64=$BL$1,E65=$AM$1,E65=$BL$1,E66=$AM$1,E66=$BL$1,E67=$AM$1,E67=$BL$1),0,1)))</f>
        <v/>
      </c>
      <c r="BO64" s="3">
        <f>IF($A64&gt;='576way_Regular Symbol(2wild)'!H$16,"",IF(F64=0,"",IF(OR(F64=$AM$1,F64=$BL$1,F65=$AM$1,F65=$BL$1,F66=$AM$1,F66=$BL$1,F67=$AM$1,F67=$BL$1),0,1)))</f>
        <v>1</v>
      </c>
      <c r="BQ64" s="3">
        <f>IF($A64&gt;='1125way_Regular Symbol(2wild)'!D$16,"",IF(B64=0,"",IF(OR(B64=$BQ$1,B64=$BR$1,B65=$BQ$1,B65=$BR$1,B66=$BQ$1,B66=$BR$1),0,1)))</f>
        <v>1</v>
      </c>
      <c r="BR64" s="3">
        <f>IF($A64&gt;='1125way_Regular Symbol(2wild)'!E$16,"",IF(C64=0,"",IF(OR(C64=$BQ$1,C64=$BR$1,C65=$BQ$1,C65=$BR$1,C66=$BQ$1,C66=$BR$1),0,1)))</f>
        <v>1</v>
      </c>
      <c r="BS64" s="3" t="str">
        <f>IF($A64&gt;='1125way_Regular Symbol(2wild)'!F$16,"",IF(D64=0,"",IF(OR(D64=$BQ$1,D64=$BR$1,D65=$BQ$1,D65=$BR$1,D66=$BQ$1,D66=$BR$1,D67=$BQ$1,D67=$BR$1,D68=$BQ$1,D68=$BR$1),0,1)))</f>
        <v/>
      </c>
      <c r="BT64" s="3" t="str">
        <f>IF($A64&gt;='1125way_Regular Symbol(2wild)'!G$16,"",IF(E64=0,"",IF(OR(E64=$BQ$1,E64=$BR$1,E65=$BQ$1,E65=$BR$1,E66=$BQ$1,E66=$BR$1,E67=$BQ$1,E67=$BR$1,E68=$BQ$1,E68=$BR$1),0,1)))</f>
        <v/>
      </c>
      <c r="BU64" s="3">
        <f>IF($A64&gt;='1125way_Regular Symbol(2wild)'!H$16,"",IF(F64=0,"",IF(OR(F64=$BQ$1,F64=$BR$1,F65=$BQ$1,F65=$BR$1,F66=$BQ$1,F66=$BR$1,F67=$BQ$1,F67=$BR$1,F68=$BQ$1,F68=$BR$1),0,1)))</f>
        <v>1</v>
      </c>
      <c r="BW64" s="3">
        <f>IF($A64&gt;='1125way_Regular Symbol(2wild)'!D$16,"",IF(B64=0,"",IF(OR(B64=$BW$1,B65=$BW$1,B66=$BW$1,B64=$BX$1,B65=$BX$1,B66=$BX$1),0,1)))</f>
        <v>1</v>
      </c>
      <c r="BX64" s="3">
        <f>IF($A64&gt;='1125way_Regular Symbol(2wild)'!E$16,"",IF(C64=0,"",IF(OR(C64=$BW$1,C65=$BW$1,C66=$BW$1,C64=$BX$1,C65=$BX$1,C66=$BX$1),0,1)))</f>
        <v>0</v>
      </c>
      <c r="BY64" s="3" t="str">
        <f>IF($A64&gt;='1125way_Regular Symbol(2wild)'!F$16,"",IF(D64=0,"",IF(OR(D64=$BW$1,D65=$BW$1,D66=$BW$1,D64=$BX$1,D65=$BX$1,D66=$BX$1,D67=$BW$1,D67=$BX$1,D68=$BW$1,D68=$BX$1),0,1)))</f>
        <v/>
      </c>
      <c r="BZ64" s="3" t="str">
        <f>IF($A64&gt;='1125way_Regular Symbol(2wild)'!G$16,"",IF(E64=0,"",IF(OR(E64=$BW$1,E65=$BW$1,E66=$BW$1,E64=$BX$1,E65=$BX$1,E66=$BX$1,E67=$BW$1,E67=$BX$1,E68=$BW$1,E68=$BX$1),0,1)))</f>
        <v/>
      </c>
      <c r="CA64" s="3">
        <f>IF($A64&gt;='1125way_Regular Symbol(2wild)'!H$16,"",IF(F64=0,"",IF(OR(F64=$BW$1,F65=$BW$1,F66=$BW$1,F64=$BX$1,F65=$BX$1,F66=$BX$1,F67=$BW$1,F67=$BX$1,F68=$BW$1,F68=$BX$1),0,1)))</f>
        <v>0</v>
      </c>
      <c r="CC64" s="3">
        <f>IF($A64&gt;='1125way_Regular Symbol(2wild)'!D$16,"",IF(B64=0,"",IF(OR(B64=$BW$1,B65=$BW$1,B66=$BW$1,B64=$CD$1,B65=$CD$1,B66=$CD$1),0,1)))</f>
        <v>1</v>
      </c>
      <c r="CD64" s="3">
        <f>IF($A64&gt;='1125way_Regular Symbol(2wild)'!E$16,"",IF(C64=0,"",IF(OR(C64=$BW$1,C65=$BW$1,C66=$BW$1,C64=$CD$1,C65=$CD$1,C66=$CD$1),0,1)))</f>
        <v>1</v>
      </c>
      <c r="CE64" s="3" t="str">
        <f>IF($A64&gt;='1125way_Regular Symbol(2wild)'!F$16,"",IF(D64=0,"",IF(OR(D64=$BW$1,D65=$BW$1,D66=$BW$1,D64=$CD$1,D65=$CD$1,D66=$CD$1,D67=$BW$1,D67=$CD$1,D68=$BW$1,D68=$CD$1),0,1)))</f>
        <v/>
      </c>
      <c r="CF64" s="3" t="str">
        <f>IF($A64&gt;='1125way_Regular Symbol(2wild)'!G$16,"",IF(E64=0,"",IF(OR(E64=$BW$1,E65=$BW$1,E66=$BW$1,E64=$CD$1,E65=$CD$1,E66=$CD$1,E67=$BW$1,E67=$CD$1,E68=$BW$1,E68=$CD$1),0,1)))</f>
        <v/>
      </c>
      <c r="CG64" s="3">
        <f>IF($A64&gt;='1125way_Regular Symbol(2wild)'!H$16,"",IF(F64=0,"",IF(OR(F64=$BW$1,F65=$BW$1,F66=$BW$1,F64=$CD$1,F65=$CD$1,F66=$CD$1,F67=$BW$1,F67=$CD$1,F68=$BW$1,F68=$CD$1),0,1)))</f>
        <v>0</v>
      </c>
      <c r="CI64" s="3">
        <f>IF($A64&gt;='1125way_Regular Symbol(2wild)'!D$16,"",IF(B64=0,"",IF(OR(B64=$BW$1,B65=$BW$1,B66=$BW$1,B64=$CJ$1,B65=$CJ$1,B66=$CJ$1),0,1)))</f>
        <v>1</v>
      </c>
      <c r="CJ64" s="3">
        <f>IF($A64&gt;='1125way_Regular Symbol(2wild)'!E$16,"",IF(C64=0,"",IF(OR(C64=$BW$1,C65=$BW$1,C66=$BW$1,C64=$CJ$1,C65=$CJ$1,C66=$CJ$1),0,1)))</f>
        <v>1</v>
      </c>
      <c r="CK64" s="3" t="str">
        <f>IF($A64&gt;='1125way_Regular Symbol(2wild)'!F$16,"",IF(D64=0,"",IF(OR(D64=$BW$1,D65=$BW$1,D66=$BW$1,D64=$CJ$1,D65=$CJ$1,D66=$CJ$1,D67=$BW$1,D67=$CJ$1,D68=$BW$1,D68=$CJ$1),0,1)))</f>
        <v/>
      </c>
      <c r="CL64" s="3" t="str">
        <f>IF($A64&gt;='1125way_Regular Symbol(2wild)'!G$16,"",IF(E64=0,"",IF(OR(E64=$BW$1,E65=$BW$1,E66=$BW$1,E64=$CJ$1,E65=$CJ$1,E66=$CJ$1,E67=$BW$1,E67=$CJ$1,E68=$BW$1,E68=$CJ$1),0,1)))</f>
        <v/>
      </c>
      <c r="CM64" s="3">
        <f>IF($A64&gt;='1125way_Regular Symbol(2wild)'!H$16,"",IF(F64=0,"",IF(OR(F64=$BW$1,F65=$BW$1,F66=$BW$1,F64=$CJ$1,F65=$CJ$1,F66=$CJ$1,F67=$BW$1,F67=$CJ$1,F68=$BW$1,F68=$CJ$1),0,1)))</f>
        <v>1</v>
      </c>
      <c r="CO64" s="3">
        <f>IF($A64&gt;='1125way_Regular Symbol(2wild)'!D$16,"",IF(B64=0,"",IF(OR(B64=$BW$1,B65=$BW$1,B66=$BW$1,B64=$CP$1,B65=$CP$1,B66=$CP$1),0,1)))</f>
        <v>1</v>
      </c>
      <c r="CP64" s="3">
        <f>IF($A64&gt;='1125way_Regular Symbol(2wild)'!E$16,"",IF(C64=0,"",IF(OR(C64=$BW$1,C65=$BW$1,C66=$BW$1,C64=$CP$1,C65=$CP$1,C66=$CP$1),0,1)))</f>
        <v>1</v>
      </c>
      <c r="CQ64" s="3" t="str">
        <f>IF($A64&gt;='1125way_Regular Symbol(2wild)'!F$16,"",IF(D64=0,"",IF(OR(D64=$BW$1,D65=$BW$1,D66=$BW$1,D64=$CP$1,D65=$CP$1,D66=$CP$1,D67=$BW$1,D67=$CP$1,D68=$BW$1,D68=$CP$1),0,1)))</f>
        <v/>
      </c>
      <c r="CR64" s="3" t="str">
        <f>IF($A64&gt;='1125way_Regular Symbol(2wild)'!G$16,"",IF(E64=0,"",IF(OR(E64=$BW$1,E65=$BW$1,E66=$BW$1,E64=$CP$1,E65=$CP$1,E66=$CP$1,E67=$BW$1,E67=$CP$1,E68=$BW$1,E68=$CP$1),0,1)))</f>
        <v/>
      </c>
      <c r="CS64" s="3">
        <f>IF($A64&gt;='1125way_Regular Symbol(2wild)'!H$16,"",IF(F64=0,"",IF(OR(F64=$BW$1,F65=$BW$1,F66=$BW$1,F64=$CP$1,F65=$CP$1,F66=$CP$1,F67=$BW$1,F67=$CP$1,F68=$BW$1,F68=$CP$1),0,1)))</f>
        <v>1</v>
      </c>
      <c r="CU64" s="3">
        <f>IF($A64&gt;='1125way_Regular Symbol(2wild)'!D$16,"",IF(B64=0,"",IF(OR(B64=$BW$1,B65=$BW$1,B66=$BW$1,B64=$CV$1,B65=$CV$1,B66=$CV$1),0,1)))</f>
        <v>1</v>
      </c>
      <c r="CV64" s="3">
        <f>IF($A64&gt;='1125way_Regular Symbol(2wild)'!E$16,"",IF(C64=0,"",IF(OR(C64=$BW$1,C65=$BW$1,C66=$BW$1,C64=$CV$1,C65=$CV$1,C66=$CV$1),0,1)))</f>
        <v>1</v>
      </c>
      <c r="CW64" s="3" t="str">
        <f>IF($A64&gt;='1125way_Regular Symbol(2wild)'!F$16,"",IF(D64=0,"",IF(OR(D64=$BW$1,D65=$BW$1,D66=$BW$1,D64=$CV$1,D65=$CV$1,D66=$CV$1,D67=$BW$1,D67=$CV$1,D68=$BW$1,D68=$CV$1),0,1)))</f>
        <v/>
      </c>
      <c r="CX64" s="3" t="str">
        <f>IF($A64&gt;='1125way_Regular Symbol(2wild)'!G$16,"",IF(E64=0,"",IF(OR(E64=$BW$1,E65=$BW$1,E66=$BW$1,E64=$CV$1,E65=$CV$1,E66=$CV$1,E67=$BW$1,E67=$CV$1,E68=$BW$1,E68=$CV$1),0,1)))</f>
        <v/>
      </c>
      <c r="CY64" s="3">
        <f>IF($A64&gt;='1125way_Regular Symbol(2wild)'!H$16,"",IF(F64=0,"",IF(OR(F64=$BW$1,F65=$BW$1,F66=$BW$1,F64=$CV$1,F65=$CV$1,F66=$CV$1,F67=$BW$1,F67=$CV$1,F68=$BW$1,F68=$CV$1),0,1)))</f>
        <v>1</v>
      </c>
    </row>
    <row r="65" spans="1:103">
      <c r="A65" s="337">
        <f>IF('243way_Regular Symbol'!L64="","",'243way_Regular Symbol'!L64)</f>
        <v>61</v>
      </c>
      <c r="B65" s="191" t="str">
        <f>IF('576way_Regular Symbol(2wild)'!Q64="",
IF($A65-'576way_Regular Symbol(2wild)'!D$16&gt;='1125way_RegularＸ_W()'!B$2-1,"",VLOOKUP($A65-'243way_Regular Symbol'!D$16,'576way_Regular Symbol(2wild)'!$P$3:$U$99,'1125way_RegularＸ_W()'!B$3+1,FALSE)),
'576way_Regular Symbol(2wild)'!Q64)</f>
        <v>M2</v>
      </c>
      <c r="C65" s="191" t="str">
        <f>IF('576way_Regular Symbol(2wild)'!R64="",
IF($A65-'576way_Regular Symbol(2wild)'!E$16&gt;='1125way_RegularＸ_W()'!C$2-1,"",VLOOKUP($A65-'243way_Regular Symbol'!E$16,'576way_Regular Symbol(2wild)'!$P$3:$U$99,'1125way_RegularＸ_W()'!C$3+1,FALSE)),
'576way_Regular Symbol(2wild)'!R64)</f>
        <v>K</v>
      </c>
      <c r="D65" s="191" t="str">
        <f>IF('576way_Regular Symbol(2wild)'!S64="",
IF($A65-'576way_Regular Symbol(2wild)'!F$16&gt;='1125way_RegularＸ_W()'!D$2-1,"",VLOOKUP($A65-'243way_Regular Symbol'!F$16,'576way_Regular Symbol(2wild)'!$P$3:$U$99,'1125way_RegularＸ_W()'!D$3+1,FALSE)),
'576way_Regular Symbol(2wild)'!S64)</f>
        <v>M2</v>
      </c>
      <c r="E65" s="191" t="str">
        <f>IF('576way_Regular Symbol(2wild)'!T64="",
IF($A65-'576way_Regular Symbol(2wild)'!G$16&gt;='1125way_RegularＸ_W()'!E$2-1,"",VLOOKUP($A65-'243way_Regular Symbol'!G$16,'576way_Regular Symbol(2wild)'!$P$3:$U$99,'1125way_RegularＸ_W()'!E$3+1,FALSE)),
'576way_Regular Symbol(2wild)'!T64)</f>
        <v/>
      </c>
      <c r="F65" s="191" t="str">
        <f>IF('576way_Regular Symbol(2wild)'!U64="",
IF($A65-'576way_Regular Symbol(2wild)'!H$16&gt;='1125way_RegularＸ_W()'!F$2-1,"",VLOOKUP($A65-'243way_Regular Symbol'!H$16,'576way_Regular Symbol(2wild)'!$P$3:$U$99,'1125way_RegularＸ_W()'!F$3+1,FALSE)),
'576way_Regular Symbol(2wild)'!U64)</f>
        <v>Q</v>
      </c>
      <c r="N65" s="363">
        <f t="shared" si="18"/>
        <v>61</v>
      </c>
      <c r="O65" s="344" t="str">
        <f>IF($A65&gt;='1125way_Regular Symbol(2wild)'!D$16,"",IF(B65="","",IF(OR(B65=$O$1,B65=$P$1,B66=$O$1,B66=$P$1,B67=$O$1,B67=$P$1),0,1)))</f>
        <v/>
      </c>
      <c r="P65" s="344">
        <f>IF($A65&gt;='1125way_Regular Symbol(2wild)'!E$16,"",IF(C65="","",IF(OR(C65=$O$1,C65=$P$1,C66=$O$1,C66=$P$1,C67=$O$1,C67=$P$1),0,1)))</f>
        <v>1</v>
      </c>
      <c r="Q65" s="344" t="str">
        <f>IF($A65&gt;='1125way_Regular Symbol(2wild)'!F$16,"",IF(D65="","",IF(OR(D65=$O$1,D65=$P$1,D66=$O$1,D66=$P$1,D67=$O$1,D67=$P$1,D68=$O$1,D68=$P$1,D69=$O$1,D69=$P$1),0,1)))</f>
        <v/>
      </c>
      <c r="R65" s="344" t="str">
        <f>IF($A65&gt;='1125way_Regular Symbol(2wild)'!G$16,"",IF(E65="","",IF(OR(E65=$O$1,E65=$P$1,E66=$O$1,E66=$P$1,E67=$O$1,E67=$P$1,E68=$O$1,E68=$P$1,E69=$O$1,E69=$P$1),0,1)))</f>
        <v/>
      </c>
      <c r="S65" s="344">
        <f>IF($A65&gt;='1125way_Regular Symbol(2wild)'!H$16,"",IF(F65="","",IF(OR(F65=$O$1,F65=$P$1,F66=$O$1,F66=$P$1,F67=$O$1,F67=$P$1,F68=$O$1,F68=$P$1,F69=$O$1,F69=$P$1),0,1)))</f>
        <v>1</v>
      </c>
      <c r="U65" s="344" t="str">
        <f>IF($A65&gt;='1125way_Regular Symbol(2wild)'!D$16,"",IF(B65=0,"",IF(OR(B65=$U$1,B65=$V$1,B66=$U$1,B66=$V$1,B67=$U$1,B67=$V$1),0,1)))</f>
        <v/>
      </c>
      <c r="V65" s="344">
        <f>IF($A65&gt;='1125way_Regular Symbol(2wild)'!E$16,"",IF(C65=0,"",IF(OR(C65=$U$1,C65=$V$1,C66=$U$1,C66=$V$1,C67=$U$1,C67=$V$1),0,1)))</f>
        <v>1</v>
      </c>
      <c r="W65" s="3" t="str">
        <f>IF($A65&gt;='1125way_Regular Symbol(2wild)'!F$16,"",IF(D65=0,"",IF(OR(D65=$U$1,D65=$V$1,D66=$U$1,D66=$V$1,D67=$U$1,D67=$V$1,D68=$U$1,D68=$V$1,D69=$U$1,D69=$V$1),0,1)))</f>
        <v/>
      </c>
      <c r="X65" s="3" t="str">
        <f>IF($A65&gt;='1125way_Regular Symbol(2wild)'!G$16,"",IF(E65=0,"",IF(OR(E65=$U$1,E65=$V$1,E66=$U$1,E66=$V$1,E67=$U$1,E67=$V$1,E68=$U$1,E68=$V$1,E69=$U$1,E69=$V$1),0,1)))</f>
        <v/>
      </c>
      <c r="Y65" s="3">
        <f>IF($A65&gt;='1125way_Regular Symbol(2wild)'!H$16,"",IF(F65=0,"",IF(OR(F65=$U$1,F65=$V$1,F66=$U$1,F66=$V$1,F67=$U$1,F67=$V$1,F68=$U$1,F68=$V$1,F69=$U$1,F69=$V$1),0,1)))</f>
        <v>1</v>
      </c>
      <c r="AA65" s="344" t="str">
        <f>IF($A65&gt;='1125way_Regular Symbol(2wild)'!D$16,"",IF(B65=0,"",IF(OR(B65=$AA$1,B65=$AB$1,B66=$AA$1,B66=$AB$1,B67=$AA$1,,B67=$AB$1),0,1)))</f>
        <v/>
      </c>
      <c r="AB65" s="344">
        <f>IF($A65&gt;='1125way_Regular Symbol(2wild)'!E$16,"",IF(C65=0,"",IF(OR(C65=$AA$1,C65=$AB$1,C66=$AA$1,C66=$AB$1,C67=$AA$1,,C67=$AB$1),0,1)))</f>
        <v>1</v>
      </c>
      <c r="AC65" s="3" t="str">
        <f>IF($A65&gt;='1125way_Regular Symbol(2wild)'!F$16,"",IF(D65=0,"",IF(OR(D65=$AA$1,D65=$AB$1,D66=$AA$1,D66=$AB$1,D67=$AA$1,D67=$AB$1,D68=$AA$1,D68=$AB$1,D69=$AA$1,D69=$AB$1),0,1)))</f>
        <v/>
      </c>
      <c r="AD65" s="3" t="str">
        <f>IF($A65&gt;='1125way_Regular Symbol(2wild)'!G$16,"",IF(E65=0,"",IF(OR(E65=$AA$1,E65=$AB$1,E66=$AA$1,E66=$AB$1,E67=$AA$1,E67=$AB$1,E68=$AA$1,E68=$AB$1,E69=$AA$1,E69=$AB$1),0,1)))</f>
        <v/>
      </c>
      <c r="AE65" s="3">
        <f>IF($A65&gt;='1125way_Regular Symbol(2wild)'!H$16,"",IF(F65=0,"",IF(OR(F65=$AA$1,F65=$AB$1,F66=$AA$1,F66=$AB$1,F67=$AA$1,F67=$AB$1,F68=$AA$1,F68=$AB$1,F69=$AA$1,F69=$AB$1),0,1)))</f>
        <v>1</v>
      </c>
      <c r="AG65" s="344" t="str">
        <f>IF($A65&gt;='1125way_Regular Symbol(2wild)'!D$16,"",IF(B65=0,"",IF(OR(B65=$AG$1,B65=$AH$1,B66=$AG$1,B66=$AH$1,B67=$AG$1,B67=$AH$1),0,1)))</f>
        <v/>
      </c>
      <c r="AH65" s="344">
        <f>IF($A65&gt;='1125way_Regular Symbol(2wild)'!E$16,"",IF(C65=0,"",IF(OR(C65=$AG$1,C65=$AH$1,C66=$AG$1,C66=$AH$1,C67=$AG$1,C67=$AH$1),0,1)))</f>
        <v>1</v>
      </c>
      <c r="AI65" s="3" t="str">
        <f>IF($A65&gt;='1125way_Regular Symbol(2wild)'!F$16,"",IF(D65=0,"",IF(OR(D65=$AG$1,D65=$AH$1,D66=$AG$1,D66=$AH$1,D67=$AG$1,D67=$AH$1,D68=$AG$1,D68=$AH$1,D69=$AG$1,D69=$AH$1),0,1)))</f>
        <v/>
      </c>
      <c r="AJ65" s="3" t="str">
        <f>IF($A65&gt;='1125way_Regular Symbol(2wild)'!G$16,"",IF(E65=0,"",IF(OR(E65=$AG$1,E65=$AH$1,E66=$AG$1,E66=$AH$1,E67=$AG$1,E67=$AH$1,E68=$AG$1,E68=$AH$1,E69=$AG$1,E69=$AH$1),0,1)))</f>
        <v/>
      </c>
      <c r="AK65" s="3">
        <f>IF($A65&gt;='1125way_Regular Symbol(2wild)'!H$16,"",IF(F65=0,"",IF(OR(F65=$AG$1,F65=$AH$1,F66=$AG$1,F66=$AH$1,F67=$AG$1,F67=$AH$1,F68=$AG$1,F68=$AH$1,F69=$AG$1,F69=$AH$1),0,1)))</f>
        <v>1</v>
      </c>
      <c r="AM65" s="344" t="str">
        <f>IF($A65&gt;='1125way_Regular Symbol(2wild)'!D$16,"",IF(B65=0,"",IF(OR(B65=$AM$1,B65=$AN$1,B66=$AM$1,B66=$AN$1,B67=$AM$1,B67=$AN$1),0,1)))</f>
        <v/>
      </c>
      <c r="AN65" s="344">
        <f>IF($A65&gt;='1125way_Regular Symbol(2wild)'!E$16,"",IF(C65=0,"",IF(OR(C65=$AM$1,C65=$AN$1,C66=$AM$1,C66=$AN$1,C67=$AM$1,C67=$AN$1),0,1)))</f>
        <v>1</v>
      </c>
      <c r="AO65" s="3" t="str">
        <f>IF($A65&gt;='1125way_Regular Symbol(2wild)'!F$16,"",IF(D65=0,"",IF(OR(D65=$AM$1,D65=$AN$1,D66=$AM$1,D66=$AN$1,D67=$AM$1,D67=$AN$1,D68=$AM$1,D68=$AN$1,D69=$AM$1,D69=$AN$1),0,1)))</f>
        <v/>
      </c>
      <c r="AP65" s="3" t="str">
        <f>IF($A65&gt;='1125way_Regular Symbol(2wild)'!G$16,"",IF(E65=0,"",IF(OR(E65=$AM$1,E65=$AN$1,E66=$AM$1,E66=$AN$1,E67=$AM$1,E67=$AN$1,E68=$AM$1,E68=$AN$1,E69=$AM$1,E69=$AN$1),0,1)))</f>
        <v/>
      </c>
      <c r="AQ65" s="3">
        <f>IF($A65&gt;='1125way_Regular Symbol(2wild)'!H$16,"",IF(F65=0,"",IF(OR(F65=$AM$1,F65=$AN$1,F66=$AM$1,F66=$AN$1,F67=$AM$1,F67=$AN$1,F68=$AM$1,F68=$AN$1,F69=$AM$1,F69=$AN$1),0,1)))</f>
        <v>0</v>
      </c>
      <c r="AS65" s="344" t="str">
        <f>IF($A65&gt;='1125way_Regular Symbol(2wild)'!D$16,"",IF(B65=0,"",IF(OR(B65=$AM$1,B65=$AT$1,B66=$AM$1,B66=$AT$1,B67=$AM$1,B67=$AT$1),0,1)))</f>
        <v/>
      </c>
      <c r="AT65" s="344">
        <f>IF($A65&gt;='1125way_Regular Symbol(2wild)'!E$16,"",IF(C65=0,"",IF(OR(C65=$AM$1,C65=$AT$1,C66=$AM$1,C66=$AT$1,C67=$AM$1,C67=$AT$1),0,1)))</f>
        <v>1</v>
      </c>
      <c r="AU65" s="3" t="str">
        <f>IF($A65&gt;='1125way_Regular Symbol(2wild)'!F$16,"",IF(D65=0,"",IF(OR(D65=$AM$1,D65=$AT$1,D66=$AM$1,D66=$AT$1,D67=$AM$1,D67=$AT$1,D68=$AM$1,D68=$AT$1,D69=$AM$1,D69=$AT$1),0,1)))</f>
        <v/>
      </c>
      <c r="AV65" s="3" t="str">
        <f>IF($A65&gt;='1125way_Regular Symbol(2wild)'!G$16,"",IF(E65=0,"",IF(OR(E65=$AM$1,E65=$AT$1,E66=$AM$1,E66=$AT$1,E67=$AM$1,E67=$AT$1,E68=$AM$1,E68=$AT$1,E69=$AM$1,E69=$AT$1),0,1)))</f>
        <v/>
      </c>
      <c r="AW65" s="3">
        <f>IF($A65&gt;='1125way_Regular Symbol(2wild)'!H$16,"",IF(F65=0,"",IF(OR(F65=$AM$1,F65=$AT$1,F66=$AM$1,F66=$AT$1,F67=$AM$1,F67=$AT$1,F68=$AM$1,F68=$AT$1,F69=$AM$1,F69=$AT$1),0,1)))</f>
        <v>1</v>
      </c>
      <c r="AY65" s="344" t="str">
        <f>IF($A65&gt;='1125way_Regular Symbol(2wild)'!D$16,"",IF(B65=0,"",IF(OR(B65=$AM$1,B65=$AZ$1,B66=$AM$1,B66=$AZ$1,B67=$AM$1,B67=$AZ$1),0,1)))</f>
        <v/>
      </c>
      <c r="AZ65" s="344">
        <f>IF($A65&gt;='1125way_Regular Symbol(2wild)'!E$16,"",IF(C65=0,"",IF(OR(C65=$AM$1,C65=$AZ$1,C66=$AM$1,C66=$AZ$1,C67=$AM$1,C67=$AZ$1),0,1)))</f>
        <v>1</v>
      </c>
      <c r="BA65" s="3" t="str">
        <f>IF($A65&gt;='1125way_Regular Symbol(2wild)'!F$16,"",IF(D65=0,"",IF(OR(D65=$AM$1,D65=$AZ$1,D66=$AM$1,D66=$AZ$1,D67=$AM$1,D67=$AZ$1,D68=$AM$1,D68=$AZ$1,D69=$AM$1,D69=$AZ$1),0,1)))</f>
        <v/>
      </c>
      <c r="BB65" s="3" t="str">
        <f>IF($A65&gt;='1125way_Regular Symbol(2wild)'!G$16,"",IF(E65=0,"",IF(OR(E65=$AM$1,E65=$AZ$1,E66=$AM$1,E66=$AZ$1,E67=$AM$1,E67=$AZ$1,E68=$AM$1,E68=$AZ$1,E69=$AM$1,E69=$AZ$1),0,1)))</f>
        <v/>
      </c>
      <c r="BC65" s="3">
        <f>IF($A65&gt;='1125way_Regular Symbol(2wild)'!H$16,"",IF(F65=0,"",IF(OR(F65=$AM$1,F65=$AZ$1,F66=$AM$1,F66=$AZ$1,F67=$AM$1,F67=$AZ$1,F68=$AM$1,F68=$AZ$1,F69=$AM$1,F69=$AZ$1),0,1)))</f>
        <v>1</v>
      </c>
      <c r="BE65" s="344" t="str">
        <f>IF($A65&gt;='576way_Regular Symbol(2wild)'!D$16,"",IF(B65=0,"",IF(OR(B65=$AM$1,B65=$BF$1,B66=$AM$1,B66=$BF$1,B67=$AM$1,B67=$BF$1),0,1)))</f>
        <v/>
      </c>
      <c r="BF65" s="344">
        <f>IF($A65&gt;='576way_Regular Symbol(2wild)'!E$16,"",IF(C65=0,"",IF(OR(C65=$AM$1,C65=$BF$1,C66=$AM$1,C66=$BF$1,C67=$AM$1,C67=$BF$1),0,1)))</f>
        <v>1</v>
      </c>
      <c r="BG65" s="3" t="str">
        <f>IF($A65&gt;='576way_Regular Symbol(2wild)'!F$16,"",IF(D65=0,"",IF(OR(D65=$AM$1,D65=$BF$1,D66=$AM$1,D66=$BF$1,D67=$AM$1,D67=$BF$1,D68=$AM$1,D68=$BF$1,D69=$AM$1,D69=$BF$1),0,1)))</f>
        <v/>
      </c>
      <c r="BH65" s="3" t="str">
        <f>IF($A65&gt;='576way_Regular Symbol(2wild)'!G$16,"",IF(E65=0,"",IF(OR(E65=$AM$1,E65=$BF$1,E66=$AM$1,E66=$BF$1,E67=$AM$1,E67=$BF$1,E68=$AM$1,E68=$BF$1,E69=$AM$1,E69=$BF$1),0,1)))</f>
        <v/>
      </c>
      <c r="BI65" s="3">
        <f>IF($A65&gt;='576way_Regular Symbol(2wild)'!H$16,"",IF(F65=0,"",IF(OR(F65=$AM$1,F65=$BF$1,F66=$AM$1,F66=$BF$1,F67=$AM$1,F67=$BF$1,F68=$AM$1,F68=$BF$1,F69=$AM$1,F69=$BF$1),0,1)))</f>
        <v>1</v>
      </c>
      <c r="BK65" s="344" t="str">
        <f>IF($A65&gt;='576way_Regular Symbol(2wild)'!D$16,"",IF(B65=0,"",IF(OR(B65=$AM$1,B65=$BL$1,B66=$AM$1,B66=$BL$1,B67=$AM$1,B67=$BL$1),0,1)))</f>
        <v/>
      </c>
      <c r="BL65" s="344">
        <f>IF($A65&gt;='576way_Regular Symbol(2wild)'!E$16,"",IF(C65=0,"",IF(OR(C65=$AM$1,C65=$BL$1,C66=$AM$1,C66=$BL$1,C67=$AM$1,C67=$BL$1),0,1)))</f>
        <v>1</v>
      </c>
      <c r="BM65" s="3" t="str">
        <f>IF($A65&gt;='576way_Regular Symbol(2wild)'!F$16,"",IF(D65=0,"",IF(OR(D65=$AM$1,D65=$BL$1,D66=$AM$1,D66=$BL$1,D67=$AM$1,D67=$BL$1,D68=$AM$1,D68=$BL$1),0,1)))</f>
        <v/>
      </c>
      <c r="BN65" s="3" t="str">
        <f>IF($A65&gt;='576way_Regular Symbol(2wild)'!G$16,"",IF(E65=0,"",IF(OR(E65=$AM$1,E65=$BL$1,E66=$AM$1,E66=$BL$1,E67=$AM$1,E67=$BL$1,E68=$AM$1,E68=$BL$1),0,1)))</f>
        <v/>
      </c>
      <c r="BO65" s="3">
        <f>IF($A65&gt;='576way_Regular Symbol(2wild)'!H$16,"",IF(F65=0,"",IF(OR(F65=$AM$1,F65=$BL$1,F66=$AM$1,F66=$BL$1,F67=$AM$1,F67=$BL$1,F68=$AM$1,F68=$BL$1),0,1)))</f>
        <v>1</v>
      </c>
      <c r="BQ65" s="3" t="str">
        <f>IF($A65&gt;='1125way_Regular Symbol(2wild)'!D$16,"",IF(B65=0,"",IF(OR(B65=$BQ$1,B65=$BR$1,B66=$BQ$1,B66=$BR$1,B67=$BQ$1,B67=$BR$1),0,1)))</f>
        <v/>
      </c>
      <c r="BR65" s="3">
        <f>IF($A65&gt;='1125way_Regular Symbol(2wild)'!E$16,"",IF(C65=0,"",IF(OR(C65=$BQ$1,C65=$BR$1,C66=$BQ$1,C66=$BR$1,C67=$BQ$1,C67=$BR$1),0,1)))</f>
        <v>1</v>
      </c>
      <c r="BS65" s="3" t="str">
        <f>IF($A65&gt;='1125way_Regular Symbol(2wild)'!F$16,"",IF(D65=0,"",IF(OR(D65=$BQ$1,D65=$BR$1,D66=$BQ$1,D66=$BR$1,D67=$BQ$1,D67=$BR$1,D68=$BQ$1,D68=$BR$1,D69=$BQ$1,D69=$BR$1),0,1)))</f>
        <v/>
      </c>
      <c r="BT65" s="3" t="str">
        <f>IF($A65&gt;='1125way_Regular Symbol(2wild)'!G$16,"",IF(E65=0,"",IF(OR(E65=$BQ$1,E65=$BR$1,E66=$BQ$1,E66=$BR$1,E67=$BQ$1,E67=$BR$1,E68=$BQ$1,E68=$BR$1,E69=$BQ$1,E69=$BR$1),0,1)))</f>
        <v/>
      </c>
      <c r="BU65" s="3">
        <f>IF($A65&gt;='1125way_Regular Symbol(2wild)'!H$16,"",IF(F65=0,"",IF(OR(F65=$BQ$1,F65=$BR$1,F66=$BQ$1,F66=$BR$1,F67=$BQ$1,F67=$BR$1,F68=$BQ$1,F68=$BR$1,F69=$BQ$1,F69=$BR$1),0,1)))</f>
        <v>1</v>
      </c>
      <c r="BW65" s="3" t="str">
        <f>IF($A65&gt;='1125way_Regular Symbol(2wild)'!D$16,"",IF(B65=0,"",IF(OR(B65=$BW$1,B66=$BW$1,B67=$BW$1,B65=$BX$1,B66=$BX$1,B67=$BX$1),0,1)))</f>
        <v/>
      </c>
      <c r="BX65" s="3">
        <f>IF($A65&gt;='1125way_Regular Symbol(2wild)'!E$16,"",IF(C65=0,"",IF(OR(C65=$BW$1,C66=$BW$1,C67=$BW$1,C65=$BX$1,C66=$BX$1,C67=$BX$1),0,1)))</f>
        <v>0</v>
      </c>
      <c r="BY65" s="3" t="str">
        <f>IF($A65&gt;='1125way_Regular Symbol(2wild)'!F$16,"",IF(D65=0,"",IF(OR(D65=$BW$1,D66=$BW$1,D67=$BW$1,D65=$BX$1,D66=$BX$1,D67=$BX$1,D68=$BW$1,D68=$BX$1,D69=$BW$1,D69=$BX$1),0,1)))</f>
        <v/>
      </c>
      <c r="BZ65" s="3" t="str">
        <f>IF($A65&gt;='1125way_Regular Symbol(2wild)'!G$16,"",IF(E65=0,"",IF(OR(E65=$BW$1,E66=$BW$1,E67=$BW$1,E65=$BX$1,E66=$BX$1,E67=$BX$1,E68=$BW$1,E68=$BX$1,E69=$BW$1,E69=$BX$1),0,1)))</f>
        <v/>
      </c>
      <c r="CA65" s="3">
        <f>IF($A65&gt;='1125way_Regular Symbol(2wild)'!H$16,"",IF(F65=0,"",IF(OR(F65=$BW$1,F66=$BW$1,F67=$BW$1,F65=$BX$1,F66=$BX$1,F67=$BX$1,F68=$BW$1,F68=$BX$1,F69=$BW$1,F69=$BX$1),0,1)))</f>
        <v>0</v>
      </c>
      <c r="CC65" s="3" t="str">
        <f>IF($A65&gt;='1125way_Regular Symbol(2wild)'!D$16,"",IF(B65=0,"",IF(OR(B65=$BW$1,B66=$BW$1,B67=$BW$1,B65=$CD$1,B66=$CD$1,B67=$CD$1),0,1)))</f>
        <v/>
      </c>
      <c r="CD65" s="3">
        <f>IF($A65&gt;='1125way_Regular Symbol(2wild)'!E$16,"",IF(C65=0,"",IF(OR(C65=$BW$1,C66=$BW$1,C67=$BW$1,C65=$CD$1,C66=$CD$1,C67=$CD$1),0,1)))</f>
        <v>1</v>
      </c>
      <c r="CE65" s="3" t="str">
        <f>IF($A65&gt;='1125way_Regular Symbol(2wild)'!F$16,"",IF(D65=0,"",IF(OR(D65=$BW$1,D66=$BW$1,D67=$BW$1,D65=$CD$1,D66=$CD$1,D67=$CD$1,D68=$BW$1,D68=$CD$1,D69=$BW$1,D69=$CD$1),0,1)))</f>
        <v/>
      </c>
      <c r="CF65" s="3" t="str">
        <f>IF($A65&gt;='1125way_Regular Symbol(2wild)'!G$16,"",IF(E65=0,"",IF(OR(E65=$BW$1,E66=$BW$1,E67=$BW$1,E65=$CD$1,E66=$CD$1,E67=$CD$1,E68=$BW$1,E68=$CD$1,E69=$BW$1,E69=$CD$1),0,1)))</f>
        <v/>
      </c>
      <c r="CG65" s="3">
        <f>IF($A65&gt;='1125way_Regular Symbol(2wild)'!H$16,"",IF(F65=0,"",IF(OR(F65=$BW$1,F66=$BW$1,F67=$BW$1,F65=$CD$1,F66=$CD$1,F67=$CD$1,F68=$BW$1,F68=$CD$1,F69=$BW$1,F69=$CD$1),0,1)))</f>
        <v>0</v>
      </c>
      <c r="CI65" s="3" t="str">
        <f>IF($A65&gt;='1125way_Regular Symbol(2wild)'!D$16,"",IF(B65=0,"",IF(OR(B65=$BW$1,B66=$BW$1,B67=$BW$1,B65=$CJ$1,B66=$CJ$1,B67=$CJ$1),0,1)))</f>
        <v/>
      </c>
      <c r="CJ65" s="3">
        <f>IF($A65&gt;='1125way_Regular Symbol(2wild)'!E$16,"",IF(C65=0,"",IF(OR(C65=$BW$1,C66=$BW$1,C67=$BW$1,C65=$CJ$1,C66=$CJ$1,C67=$CJ$1),0,1)))</f>
        <v>0</v>
      </c>
      <c r="CK65" s="3" t="str">
        <f>IF($A65&gt;='1125way_Regular Symbol(2wild)'!F$16,"",IF(D65=0,"",IF(OR(D65=$BW$1,D66=$BW$1,D67=$BW$1,D65=$CJ$1,D66=$CJ$1,D67=$CJ$1,D68=$BW$1,D68=$CJ$1,D69=$BW$1,D69=$CJ$1),0,1)))</f>
        <v/>
      </c>
      <c r="CL65" s="3" t="str">
        <f>IF($A65&gt;='1125way_Regular Symbol(2wild)'!G$16,"",IF(E65=0,"",IF(OR(E65=$BW$1,E66=$BW$1,E67=$BW$1,E65=$CJ$1,E66=$CJ$1,E67=$CJ$1,E68=$BW$1,E68=$CJ$1,E69=$BW$1,E69=$CJ$1),0,1)))</f>
        <v/>
      </c>
      <c r="CM65" s="3">
        <f>IF($A65&gt;='1125way_Regular Symbol(2wild)'!H$16,"",IF(F65=0,"",IF(OR(F65=$BW$1,F66=$BW$1,F67=$BW$1,F65=$CJ$1,F66=$CJ$1,F67=$CJ$1,F68=$BW$1,F68=$CJ$1,F69=$BW$1,F69=$CJ$1),0,1)))</f>
        <v>1</v>
      </c>
      <c r="CO65" s="3" t="str">
        <f>IF($A65&gt;='1125way_Regular Symbol(2wild)'!D$16,"",IF(B65=0,"",IF(OR(B65=$BW$1,B66=$BW$1,B67=$BW$1,B65=$CP$1,B66=$CP$1,B67=$CP$1),0,1)))</f>
        <v/>
      </c>
      <c r="CP65" s="3">
        <f>IF($A65&gt;='1125way_Regular Symbol(2wild)'!E$16,"",IF(C65=0,"",IF(OR(C65=$BW$1,C66=$BW$1,C67=$BW$1,C65=$CP$1,C66=$CP$1,C67=$CP$1),0,1)))</f>
        <v>1</v>
      </c>
      <c r="CQ65" s="3" t="str">
        <f>IF($A65&gt;='1125way_Regular Symbol(2wild)'!F$16,"",IF(D65=0,"",IF(OR(D65=$BW$1,D66=$BW$1,D67=$BW$1,D65=$CP$1,D66=$CP$1,D67=$CP$1,D68=$BW$1,D68=$CP$1,D69=$BW$1,D69=$CP$1),0,1)))</f>
        <v/>
      </c>
      <c r="CR65" s="3" t="str">
        <f>IF($A65&gt;='1125way_Regular Symbol(2wild)'!G$16,"",IF(E65=0,"",IF(OR(E65=$BW$1,E66=$BW$1,E67=$BW$1,E65=$CP$1,E66=$CP$1,E67=$CP$1,E68=$BW$1,E68=$CP$1,E69=$BW$1,E69=$CP$1),0,1)))</f>
        <v/>
      </c>
      <c r="CS65" s="3">
        <f>IF($A65&gt;='1125way_Regular Symbol(2wild)'!H$16,"",IF(F65=0,"",IF(OR(F65=$BW$1,F66=$BW$1,F67=$BW$1,F65=$CP$1,F66=$CP$1,F67=$CP$1,F68=$BW$1,F68=$CP$1,F69=$BW$1,F69=$CP$1),0,1)))</f>
        <v>1</v>
      </c>
      <c r="CU65" s="3" t="str">
        <f>IF($A65&gt;='1125way_Regular Symbol(2wild)'!D$16,"",IF(B65=0,"",IF(OR(B65=$BW$1,B66=$BW$1,B67=$BW$1,B65=$CV$1,B66=$CV$1,B67=$CV$1),0,1)))</f>
        <v/>
      </c>
      <c r="CV65" s="3">
        <f>IF($A65&gt;='1125way_Regular Symbol(2wild)'!E$16,"",IF(C65=0,"",IF(OR(C65=$BW$1,C66=$BW$1,C67=$BW$1,C65=$CV$1,C66=$CV$1,C67=$CV$1),0,1)))</f>
        <v>1</v>
      </c>
      <c r="CW65" s="3" t="str">
        <f>IF($A65&gt;='1125way_Regular Symbol(2wild)'!F$16,"",IF(D65=0,"",IF(OR(D65=$BW$1,D66=$BW$1,D67=$BW$1,D65=$CV$1,D66=$CV$1,D67=$CV$1,D68=$BW$1,D68=$CV$1,D69=$BW$1,D69=$CV$1),0,1)))</f>
        <v/>
      </c>
      <c r="CX65" s="3" t="str">
        <f>IF($A65&gt;='1125way_Regular Symbol(2wild)'!G$16,"",IF(E65=0,"",IF(OR(E65=$BW$1,E66=$BW$1,E67=$BW$1,E65=$CV$1,E66=$CV$1,E67=$CV$1,E68=$BW$1,E68=$CV$1,E69=$BW$1,E69=$CV$1),0,1)))</f>
        <v/>
      </c>
      <c r="CY65" s="3">
        <f>IF($A65&gt;='1125way_Regular Symbol(2wild)'!H$16,"",IF(F65=0,"",IF(OR(F65=$BW$1,F66=$BW$1,F67=$BW$1,F65=$CV$1,F66=$CV$1,F67=$CV$1,F68=$BW$1,F68=$CV$1,F69=$BW$1,F69=$CV$1),0,1)))</f>
        <v>1</v>
      </c>
    </row>
    <row r="66" spans="1:103">
      <c r="A66" s="337">
        <f>IF('243way_Regular Symbol'!L65="","",'243way_Regular Symbol'!L65)</f>
        <v>62</v>
      </c>
      <c r="B66" s="191" t="str">
        <f>IF('576way_Regular Symbol(2wild)'!Q65="",
IF($A66-'576way_Regular Symbol(2wild)'!D$16&gt;='1125way_RegularＸ_W()'!B$2-1,"",VLOOKUP($A66-'243way_Regular Symbol'!D$16,'576way_Regular Symbol(2wild)'!$P$3:$U$99,'1125way_RegularＸ_W()'!B$3+1,FALSE)),
'576way_Regular Symbol(2wild)'!Q65)</f>
        <v>M5</v>
      </c>
      <c r="C66" s="191" t="str">
        <f>IF('576way_Regular Symbol(2wild)'!R65="",
IF($A66-'576way_Regular Symbol(2wild)'!E$16&gt;='1125way_RegularＸ_W()'!C$2-1,"",VLOOKUP($A66-'243way_Regular Symbol'!E$16,'576way_Regular Symbol(2wild)'!$P$3:$U$99,'1125way_RegularＸ_W()'!C$3+1,FALSE)),
'576way_Regular Symbol(2wild)'!R65)</f>
        <v>K</v>
      </c>
      <c r="D66" s="191" t="str">
        <f>IF('576way_Regular Symbol(2wild)'!S65="",
IF($A66-'576way_Regular Symbol(2wild)'!F$16&gt;='1125way_RegularＸ_W()'!D$2-1,"",VLOOKUP($A66-'243way_Regular Symbol'!F$16,'576way_Regular Symbol(2wild)'!$P$3:$U$99,'1125way_RegularＸ_W()'!D$3+1,FALSE)),
'576way_Regular Symbol(2wild)'!S65)</f>
        <v>M2</v>
      </c>
      <c r="E66" s="191" t="str">
        <f>IF('576way_Regular Symbol(2wild)'!T65="",
IF($A66-'576way_Regular Symbol(2wild)'!G$16&gt;='1125way_RegularＸ_W()'!E$2-1,"",VLOOKUP($A66-'243way_Regular Symbol'!G$16,'576way_Regular Symbol(2wild)'!$P$3:$U$99,'1125way_RegularＸ_W()'!E$3+1,FALSE)),
'576way_Regular Symbol(2wild)'!T65)</f>
        <v/>
      </c>
      <c r="F66" s="191" t="str">
        <f>IF('576way_Regular Symbol(2wild)'!U65="",
IF($A66-'576way_Regular Symbol(2wild)'!H$16&gt;='1125way_RegularＸ_W()'!F$2-1,"",VLOOKUP($A66-'243way_Regular Symbol'!H$16,'576way_Regular Symbol(2wild)'!$P$3:$U$99,'1125way_RegularＸ_W()'!F$3+1,FALSE)),
'576way_Regular Symbol(2wild)'!U65)</f>
        <v>K</v>
      </c>
      <c r="N66" s="363">
        <f t="shared" si="18"/>
        <v>62</v>
      </c>
      <c r="O66" s="344" t="str">
        <f>IF($A66&gt;='1125way_Regular Symbol(2wild)'!D$16,"",IF(B66="","",IF(OR(B66=$O$1,B66=$P$1,B67=$O$1,B67=$P$1,B68=$O$1,B68=$P$1),0,1)))</f>
        <v/>
      </c>
      <c r="P66" s="344">
        <f>IF($A66&gt;='1125way_Regular Symbol(2wild)'!E$16,"",IF(C66="","",IF(OR(C66=$O$1,C66=$P$1,C67=$O$1,C67=$P$1,C68=$O$1,C68=$P$1),0,1)))</f>
        <v>1</v>
      </c>
      <c r="Q66" s="344" t="str">
        <f>IF($A66&gt;='1125way_Regular Symbol(2wild)'!F$16,"",IF(D66="","",IF(OR(D66=$O$1,D66=$P$1,D67=$O$1,D67=$P$1,D68=$O$1,D68=$P$1,D69=$O$1,D69=$P$1,D70=$O$1,D70=$P$1),0,1)))</f>
        <v/>
      </c>
      <c r="R66" s="344" t="str">
        <f>IF($A66&gt;='1125way_Regular Symbol(2wild)'!G$16,"",IF(E66="","",IF(OR(E66=$O$1,E66=$P$1,E67=$O$1,E67=$P$1,E68=$O$1,E68=$P$1,E69=$O$1,E69=$P$1,E70=$O$1,E70=$P$1),0,1)))</f>
        <v/>
      </c>
      <c r="S66" s="344">
        <f>IF($A66&gt;='1125way_Regular Symbol(2wild)'!H$16,"",IF(F66="","",IF(OR(F66=$O$1,F66=$P$1,F67=$O$1,F67=$P$1,F68=$O$1,F68=$P$1,F69=$O$1,F69=$P$1,F70=$O$1,F70=$P$1),0,1)))</f>
        <v>1</v>
      </c>
      <c r="U66" s="344" t="str">
        <f>IF($A66&gt;='1125way_Regular Symbol(2wild)'!D$16,"",IF(B66=0,"",IF(OR(B66=$U$1,B66=$V$1,B67=$U$1,B67=$V$1,B68=$U$1,B68=$V$1),0,1)))</f>
        <v/>
      </c>
      <c r="V66" s="344">
        <f>IF($A66&gt;='1125way_Regular Symbol(2wild)'!E$16,"",IF(C66=0,"",IF(OR(C66=$U$1,C66=$V$1,C67=$U$1,C67=$V$1,C68=$U$1,C68=$V$1),0,1)))</f>
        <v>1</v>
      </c>
      <c r="W66" s="3" t="str">
        <f>IF($A66&gt;='1125way_Regular Symbol(2wild)'!F$16,"",IF(D66=0,"",IF(OR(D66=$U$1,D66=$V$1,D67=$U$1,D67=$V$1,D68=$U$1,D68=$V$1,D69=$U$1,D69=$V$1,D70=$U$1,D70=$V$1),0,1)))</f>
        <v/>
      </c>
      <c r="X66" s="3" t="str">
        <f>IF($A66&gt;='1125way_Regular Symbol(2wild)'!G$16,"",IF(E66=0,"",IF(OR(E66=$U$1,E66=$V$1,E67=$U$1,E67=$V$1,E68=$U$1,E68=$V$1,E69=$U$1,E69=$V$1,E70=$U$1,E70=$V$1),0,1)))</f>
        <v/>
      </c>
      <c r="Y66" s="3">
        <f>IF($A66&gt;='1125way_Regular Symbol(2wild)'!H$16,"",IF(F66=0,"",IF(OR(F66=$U$1,F66=$V$1,F67=$U$1,F67=$V$1,F68=$U$1,F68=$V$1,F69=$U$1,F69=$V$1,F70=$U$1,F70=$V$1),0,1)))</f>
        <v>1</v>
      </c>
      <c r="AA66" s="344" t="str">
        <f>IF($A66&gt;='1125way_Regular Symbol(2wild)'!D$16,"",IF(B66=0,"",IF(OR(B66=$AA$1,B66=$AB$1,B67=$AA$1,B67=$AB$1,B68=$AA$1,,B68=$AB$1),0,1)))</f>
        <v/>
      </c>
      <c r="AB66" s="344">
        <f>IF($A66&gt;='1125way_Regular Symbol(2wild)'!E$16,"",IF(C66=0,"",IF(OR(C66=$AA$1,C66=$AB$1,C67=$AA$1,C67=$AB$1,C68=$AA$1,,C68=$AB$1),0,1)))</f>
        <v>1</v>
      </c>
      <c r="AC66" s="3" t="str">
        <f>IF($A66&gt;='1125way_Regular Symbol(2wild)'!F$16,"",IF(D66=0,"",IF(OR(D66=$AA$1,D66=$AB$1,D67=$AA$1,D67=$AB$1,D68=$AA$1,D68=$AB$1,D69=$AA$1,D69=$AB$1,D70=$AA$1,D70=$AB$1),0,1)))</f>
        <v/>
      </c>
      <c r="AD66" s="3" t="str">
        <f>IF($A66&gt;='1125way_Regular Symbol(2wild)'!G$16,"",IF(E66=0,"",IF(OR(E66=$AA$1,E66=$AB$1,E67=$AA$1,E67=$AB$1,E68=$AA$1,E68=$AB$1,E69=$AA$1,E69=$AB$1,E70=$AA$1,E70=$AB$1),0,1)))</f>
        <v/>
      </c>
      <c r="AE66" s="3">
        <f>IF($A66&gt;='1125way_Regular Symbol(2wild)'!H$16,"",IF(F66=0,"",IF(OR(F66=$AA$1,F66=$AB$1,F67=$AA$1,F67=$AB$1,F68=$AA$1,F68=$AB$1,F69=$AA$1,F69=$AB$1,F70=$AA$1,F70=$AB$1),0,1)))</f>
        <v>1</v>
      </c>
      <c r="AG66" s="344" t="str">
        <f>IF($A66&gt;='1125way_Regular Symbol(2wild)'!D$16,"",IF(B66=0,"",IF(OR(B66=$AG$1,B66=$AH$1,B67=$AG$1,B67=$AH$1,B68=$AG$1,B68=$AH$1),0,1)))</f>
        <v/>
      </c>
      <c r="AH66" s="344">
        <f>IF($A66&gt;='1125way_Regular Symbol(2wild)'!E$16,"",IF(C66=0,"",IF(OR(C66=$AG$1,C66=$AH$1,C67=$AG$1,C67=$AH$1,C68=$AG$1,C68=$AH$1),0,1)))</f>
        <v>1</v>
      </c>
      <c r="AI66" s="3" t="str">
        <f>IF($A66&gt;='1125way_Regular Symbol(2wild)'!F$16,"",IF(D66=0,"",IF(OR(D66=$AG$1,D66=$AH$1,D67=$AG$1,D67=$AH$1,D68=$AG$1,D68=$AH$1,D69=$AG$1,D69=$AH$1,D70=$AG$1,D70=$AH$1),0,1)))</f>
        <v/>
      </c>
      <c r="AJ66" s="3" t="str">
        <f>IF($A66&gt;='1125way_Regular Symbol(2wild)'!G$16,"",IF(E66=0,"",IF(OR(E66=$AG$1,E66=$AH$1,E67=$AG$1,E67=$AH$1,E68=$AG$1,E68=$AH$1,E69=$AG$1,E69=$AH$1,E70=$AG$1,E70=$AH$1),0,1)))</f>
        <v/>
      </c>
      <c r="AK66" s="3">
        <f>IF($A66&gt;='1125way_Regular Symbol(2wild)'!H$16,"",IF(F66=0,"",IF(OR(F66=$AG$1,F66=$AH$1,F67=$AG$1,F67=$AH$1,F68=$AG$1,F68=$AH$1,F69=$AG$1,F69=$AH$1,F70=$AG$1,F70=$AH$1),0,1)))</f>
        <v>1</v>
      </c>
      <c r="AM66" s="344" t="str">
        <f>IF($A66&gt;='1125way_Regular Symbol(2wild)'!D$16,"",IF(B66=0,"",IF(OR(B66=$AM$1,B66=$AN$1,B67=$AM$1,B67=$AN$1,B68=$AM$1,B68=$AN$1),0,1)))</f>
        <v/>
      </c>
      <c r="AN66" s="344">
        <f>IF($A66&gt;='1125way_Regular Symbol(2wild)'!E$16,"",IF(C66=0,"",IF(OR(C66=$AM$1,C66=$AN$1,C67=$AM$1,C67=$AN$1,C68=$AM$1,C68=$AN$1),0,1)))</f>
        <v>1</v>
      </c>
      <c r="AO66" s="3" t="str">
        <f>IF($A66&gt;='1125way_Regular Symbol(2wild)'!F$16,"",IF(D66=0,"",IF(OR(D66=$AM$1,D66=$AN$1,D67=$AM$1,D67=$AN$1,D68=$AM$1,D68=$AN$1,D69=$AM$1,D69=$AN$1,D70=$AM$1,D70=$AN$1),0,1)))</f>
        <v/>
      </c>
      <c r="AP66" s="3" t="str">
        <f>IF($A66&gt;='1125way_Regular Symbol(2wild)'!G$16,"",IF(E66=0,"",IF(OR(E66=$AM$1,E66=$AN$1,E67=$AM$1,E67=$AN$1,E68=$AM$1,E68=$AN$1,E69=$AM$1,E69=$AN$1,E70=$AM$1,E70=$AN$1),0,1)))</f>
        <v/>
      </c>
      <c r="AQ66" s="3">
        <f>IF($A66&gt;='1125way_Regular Symbol(2wild)'!H$16,"",IF(F66=0,"",IF(OR(F66=$AM$1,F66=$AN$1,F67=$AM$1,F67=$AN$1,F68=$AM$1,F68=$AN$1,F69=$AM$1,F69=$AN$1,F70=$AM$1,F70=$AN$1),0,1)))</f>
        <v>0</v>
      </c>
      <c r="AS66" s="344" t="str">
        <f>IF($A66&gt;='1125way_Regular Symbol(2wild)'!D$16,"",IF(B66=0,"",IF(OR(B66=$AM$1,B66=$AT$1,B67=$AM$1,B67=$AT$1,B68=$AM$1,B68=$AT$1),0,1)))</f>
        <v/>
      </c>
      <c r="AT66" s="344">
        <f>IF($A66&gt;='1125way_Regular Symbol(2wild)'!E$16,"",IF(C66=0,"",IF(OR(C66=$AM$1,C66=$AT$1,C67=$AM$1,C67=$AT$1,C68=$AM$1,C68=$AT$1),0,1)))</f>
        <v>1</v>
      </c>
      <c r="AU66" s="3" t="str">
        <f>IF($A66&gt;='1125way_Regular Symbol(2wild)'!F$16,"",IF(D66=0,"",IF(OR(D66=$AM$1,D66=$AT$1,D67=$AM$1,D67=$AT$1,D68=$AM$1,D68=$AT$1,D69=$AM$1,D69=$AT$1,D70=$AM$1,D70=$AT$1),0,1)))</f>
        <v/>
      </c>
      <c r="AV66" s="3" t="str">
        <f>IF($A66&gt;='1125way_Regular Symbol(2wild)'!G$16,"",IF(E66=0,"",IF(OR(E66=$AM$1,E66=$AT$1,E67=$AM$1,E67=$AT$1,E68=$AM$1,E68=$AT$1,E69=$AM$1,E69=$AT$1,E70=$AM$1,E70=$AT$1),0,1)))</f>
        <v/>
      </c>
      <c r="AW66" s="3">
        <f>IF($A66&gt;='1125way_Regular Symbol(2wild)'!H$16,"",IF(F66=0,"",IF(OR(F66=$AM$1,F66=$AT$1,F67=$AM$1,F67=$AT$1,F68=$AM$1,F68=$AT$1,F69=$AM$1,F69=$AT$1,F70=$AM$1,F70=$AT$1),0,1)))</f>
        <v>1</v>
      </c>
      <c r="AY66" s="344" t="str">
        <f>IF($A66&gt;='1125way_Regular Symbol(2wild)'!D$16,"",IF(B66=0,"",IF(OR(B66=$AM$1,B66=$AZ$1,B67=$AM$1,B67=$AZ$1,B68=$AM$1,B68=$AZ$1),0,1)))</f>
        <v/>
      </c>
      <c r="AZ66" s="344">
        <f>IF($A66&gt;='1125way_Regular Symbol(2wild)'!E$16,"",IF(C66=0,"",IF(OR(C66=$AM$1,C66=$AZ$1,C67=$AM$1,C67=$AZ$1,C68=$AM$1,C68=$AZ$1),0,1)))</f>
        <v>1</v>
      </c>
      <c r="BA66" s="3" t="str">
        <f>IF($A66&gt;='1125way_Regular Symbol(2wild)'!F$16,"",IF(D66=0,"",IF(OR(D66=$AM$1,D66=$AZ$1,D67=$AM$1,D67=$AZ$1,D68=$AM$1,D68=$AZ$1,D69=$AM$1,D69=$AZ$1,D70=$AM$1,D70=$AZ$1),0,1)))</f>
        <v/>
      </c>
      <c r="BB66" s="3" t="str">
        <f>IF($A66&gt;='1125way_Regular Symbol(2wild)'!G$16,"",IF(E66=0,"",IF(OR(E66=$AM$1,E66=$AZ$1,E67=$AM$1,E67=$AZ$1,E68=$AM$1,E68=$AZ$1,E69=$AM$1,E69=$AZ$1,E70=$AM$1,E70=$AZ$1),0,1)))</f>
        <v/>
      </c>
      <c r="BC66" s="3">
        <f>IF($A66&gt;='1125way_Regular Symbol(2wild)'!H$16,"",IF(F66=0,"",IF(OR(F66=$AM$1,F66=$AZ$1,F67=$AM$1,F67=$AZ$1,F68=$AM$1,F68=$AZ$1,F69=$AM$1,F69=$AZ$1,F70=$AM$1,F70=$AZ$1),0,1)))</f>
        <v>1</v>
      </c>
      <c r="BE66" s="344" t="str">
        <f>IF($A66&gt;='576way_Regular Symbol(2wild)'!D$16,"",IF(B66=0,"",IF(OR(B66=$AM$1,B66=$BF$1,B67=$AM$1,B67=$BF$1,B68=$AM$1,B68=$BF$1),0,1)))</f>
        <v/>
      </c>
      <c r="BF66" s="344">
        <f>IF($A66&gt;='576way_Regular Symbol(2wild)'!E$16,"",IF(C66=0,"",IF(OR(C66=$AM$1,C66=$BF$1,C67=$AM$1,C67=$BF$1,C68=$AM$1,C68=$BF$1),0,1)))</f>
        <v>1</v>
      </c>
      <c r="BG66" s="3" t="str">
        <f>IF($A66&gt;='576way_Regular Symbol(2wild)'!F$16,"",IF(D66=0,"",IF(OR(D66=$AM$1,D66=$BF$1,D67=$AM$1,D67=$BF$1,D68=$AM$1,D68=$BF$1,D69=$AM$1,D69=$BF$1,D70=$AM$1,D70=$BF$1),0,1)))</f>
        <v/>
      </c>
      <c r="BH66" s="3" t="str">
        <f>IF($A66&gt;='576way_Regular Symbol(2wild)'!G$16,"",IF(E66=0,"",IF(OR(E66=$AM$1,E66=$BF$1,E67=$AM$1,E67=$BF$1,E68=$AM$1,E68=$BF$1,E69=$AM$1,E69=$BF$1,E70=$AM$1,E70=$BF$1),0,1)))</f>
        <v/>
      </c>
      <c r="BI66" s="3">
        <f>IF($A66&gt;='576way_Regular Symbol(2wild)'!H$16,"",IF(F66=0,"",IF(OR(F66=$AM$1,F66=$BF$1,F67=$AM$1,F67=$BF$1,F68=$AM$1,F68=$BF$1,F69=$AM$1,F69=$BF$1,F70=$AM$1,F70=$BF$1),0,1)))</f>
        <v>1</v>
      </c>
      <c r="BK66" s="344" t="str">
        <f>IF($A66&gt;='576way_Regular Symbol(2wild)'!D$16,"",IF(B66=0,"",IF(OR(B66=$AM$1,B66=$BL$1,B67=$AM$1,B67=$BL$1,B68=$AM$1,B68=$BL$1),0,1)))</f>
        <v/>
      </c>
      <c r="BL66" s="344">
        <f>IF($A66&gt;='576way_Regular Symbol(2wild)'!E$16,"",IF(C66=0,"",IF(OR(C66=$AM$1,C66=$BL$1,C67=$AM$1,C67=$BL$1,C68=$AM$1,C68=$BL$1),0,1)))</f>
        <v>1</v>
      </c>
      <c r="BM66" s="3" t="str">
        <f>IF($A66&gt;='576way_Regular Symbol(2wild)'!F$16,"",IF(D66=0,"",IF(OR(D66=$AM$1,D66=$BL$1,D67=$AM$1,D67=$BL$1,D68=$AM$1,D68=$BL$1,D69=$AM$1,D69=$BL$1),0,1)))</f>
        <v/>
      </c>
      <c r="BN66" s="3" t="str">
        <f>IF($A66&gt;='576way_Regular Symbol(2wild)'!G$16,"",IF(E66=0,"",IF(OR(E66=$AM$1,E66=$BL$1,E67=$AM$1,E67=$BL$1,E68=$AM$1,E68=$BL$1,E69=$AM$1,E69=$BL$1),0,1)))</f>
        <v/>
      </c>
      <c r="BO66" s="3">
        <f>IF($A66&gt;='576way_Regular Symbol(2wild)'!H$16,"",IF(F66=0,"",IF(OR(F66=$AM$1,F66=$BL$1,F67=$AM$1,F67=$BL$1,F68=$AM$1,F68=$BL$1,F69=$AM$1,F69=$BL$1),0,1)))</f>
        <v>1</v>
      </c>
      <c r="BQ66" s="3" t="str">
        <f>IF($A66&gt;='1125way_Regular Symbol(2wild)'!D$16,"",IF(B66=0,"",IF(OR(B66=$BQ$1,B66=$BR$1,B67=$BQ$1,B67=$BR$1,B68=$BQ$1,B68=$BR$1),0,1)))</f>
        <v/>
      </c>
      <c r="BR66" s="3">
        <f>IF($A66&gt;='1125way_Regular Symbol(2wild)'!E$16,"",IF(C66=0,"",IF(OR(C66=$BQ$1,C66=$BR$1,C67=$BQ$1,C67=$BR$1,C68=$BQ$1,C68=$BR$1),0,1)))</f>
        <v>1</v>
      </c>
      <c r="BS66" s="3" t="str">
        <f>IF($A66&gt;='1125way_Regular Symbol(2wild)'!F$16,"",IF(D66=0,"",IF(OR(D66=$BQ$1,D66=$BR$1,D67=$BQ$1,D67=$BR$1,D68=$BQ$1,D68=$BR$1,D69=$BQ$1,D69=$BR$1,D70=$BQ$1,D70=$BR$1),0,1)))</f>
        <v/>
      </c>
      <c r="BT66" s="3" t="str">
        <f>IF($A66&gt;='1125way_Regular Symbol(2wild)'!G$16,"",IF(E66=0,"",IF(OR(E66=$BQ$1,E66=$BR$1,E67=$BQ$1,E67=$BR$1,E68=$BQ$1,E68=$BR$1,E69=$BQ$1,E69=$BR$1,E70=$BQ$1,E70=$BR$1),0,1)))</f>
        <v/>
      </c>
      <c r="BU66" s="3">
        <f>IF($A66&gt;='1125way_Regular Symbol(2wild)'!H$16,"",IF(F66=0,"",IF(OR(F66=$BQ$1,F66=$BR$1,F67=$BQ$1,F67=$BR$1,F68=$BQ$1,F68=$BR$1,F69=$BQ$1,F69=$BR$1,F70=$BQ$1,F70=$BR$1),0,1)))</f>
        <v>1</v>
      </c>
      <c r="BW66" s="3" t="str">
        <f>IF($A66&gt;='1125way_Regular Symbol(2wild)'!D$16,"",IF(B66=0,"",IF(OR(B66=$BW$1,B67=$BW$1,B68=$BW$1,B66=$BX$1,B67=$BX$1,B68=$BX$1),0,1)))</f>
        <v/>
      </c>
      <c r="BX66" s="3">
        <f>IF($A66&gt;='1125way_Regular Symbol(2wild)'!E$16,"",IF(C66=0,"",IF(OR(C66=$BW$1,C67=$BW$1,C68=$BW$1,C66=$BX$1,C67=$BX$1,C68=$BX$1),0,1)))</f>
        <v>0</v>
      </c>
      <c r="BY66" s="3" t="str">
        <f>IF($A66&gt;='1125way_Regular Symbol(2wild)'!F$16,"",IF(D66=0,"",IF(OR(D66=$BW$1,D67=$BW$1,D68=$BW$1,D66=$BX$1,D67=$BX$1,D68=$BX$1,D69=$BW$1,D69=$BX$1,D70=$BW$1,D70=$BX$1),0,1)))</f>
        <v/>
      </c>
      <c r="BZ66" s="3" t="str">
        <f>IF($A66&gt;='1125way_Regular Symbol(2wild)'!G$16,"",IF(E66=0,"",IF(OR(E66=$BW$1,E67=$BW$1,E68=$BW$1,E66=$BX$1,E67=$BX$1,E68=$BX$1,E69=$BW$1,E69=$BX$1,E70=$BW$1,E70=$BX$1),0,1)))</f>
        <v/>
      </c>
      <c r="CA66" s="3">
        <f>IF($A66&gt;='1125way_Regular Symbol(2wild)'!H$16,"",IF(F66=0,"",IF(OR(F66=$BW$1,F67=$BW$1,F68=$BW$1,F66=$BX$1,F67=$BX$1,F68=$BX$1,F69=$BW$1,F69=$BX$1,F70=$BW$1,F70=$BX$1),0,1)))</f>
        <v>0</v>
      </c>
      <c r="CC66" s="3" t="str">
        <f>IF($A66&gt;='1125way_Regular Symbol(2wild)'!D$16,"",IF(B66=0,"",IF(OR(B66=$BW$1,B67=$BW$1,B68=$BW$1,B66=$CD$1,B67=$CD$1,B68=$CD$1),0,1)))</f>
        <v/>
      </c>
      <c r="CD66" s="3">
        <f>IF($A66&gt;='1125way_Regular Symbol(2wild)'!E$16,"",IF(C66=0,"",IF(OR(C66=$BW$1,C67=$BW$1,C68=$BW$1,C66=$CD$1,C67=$CD$1,C68=$CD$1),0,1)))</f>
        <v>1</v>
      </c>
      <c r="CE66" s="3" t="str">
        <f>IF($A66&gt;='1125way_Regular Symbol(2wild)'!F$16,"",IF(D66=0,"",IF(OR(D66=$BW$1,D67=$BW$1,D68=$BW$1,D66=$CD$1,D67=$CD$1,D68=$CD$1,D69=$BW$1,D69=$CD$1,D70=$BW$1,D70=$CD$1),0,1)))</f>
        <v/>
      </c>
      <c r="CF66" s="3" t="str">
        <f>IF($A66&gt;='1125way_Regular Symbol(2wild)'!G$16,"",IF(E66=0,"",IF(OR(E66=$BW$1,E67=$BW$1,E68=$BW$1,E66=$CD$1,E67=$CD$1,E68=$CD$1,E69=$BW$1,E69=$CD$1,E70=$BW$1,E70=$CD$1),0,1)))</f>
        <v/>
      </c>
      <c r="CG66" s="3">
        <f>IF($A66&gt;='1125way_Regular Symbol(2wild)'!H$16,"",IF(F66=0,"",IF(OR(F66=$BW$1,F67=$BW$1,F68=$BW$1,F66=$CD$1,F67=$CD$1,F68=$CD$1,F69=$BW$1,F69=$CD$1,F70=$BW$1,F70=$CD$1),0,1)))</f>
        <v>0</v>
      </c>
      <c r="CI66" s="3" t="str">
        <f>IF($A66&gt;='1125way_Regular Symbol(2wild)'!D$16,"",IF(B66=0,"",IF(OR(B66=$BW$1,B67=$BW$1,B68=$BW$1,B66=$CJ$1,B67=$CJ$1,B68=$CJ$1),0,1)))</f>
        <v/>
      </c>
      <c r="CJ66" s="3">
        <f>IF($A66&gt;='1125way_Regular Symbol(2wild)'!E$16,"",IF(C66=0,"",IF(OR(C66=$BW$1,C67=$BW$1,C68=$BW$1,C66=$CJ$1,C67=$CJ$1,C68=$CJ$1),0,1)))</f>
        <v>0</v>
      </c>
      <c r="CK66" s="3" t="str">
        <f>IF($A66&gt;='1125way_Regular Symbol(2wild)'!F$16,"",IF(D66=0,"",IF(OR(D66=$BW$1,D67=$BW$1,D68=$BW$1,D66=$CJ$1,D67=$CJ$1,D68=$CJ$1,D69=$BW$1,D69=$CJ$1,D70=$BW$1,D70=$CJ$1),0,1)))</f>
        <v/>
      </c>
      <c r="CL66" s="3" t="str">
        <f>IF($A66&gt;='1125way_Regular Symbol(2wild)'!G$16,"",IF(E66=0,"",IF(OR(E66=$BW$1,E67=$BW$1,E68=$BW$1,E66=$CJ$1,E67=$CJ$1,E68=$CJ$1,E69=$BW$1,E69=$CJ$1,E70=$BW$1,E70=$CJ$1),0,1)))</f>
        <v/>
      </c>
      <c r="CM66" s="3">
        <f>IF($A66&gt;='1125way_Regular Symbol(2wild)'!H$16,"",IF(F66=0,"",IF(OR(F66=$BW$1,F67=$BW$1,F68=$BW$1,F66=$CJ$1,F67=$CJ$1,F68=$CJ$1,F69=$BW$1,F69=$CJ$1,F70=$BW$1,F70=$CJ$1),0,1)))</f>
        <v>1</v>
      </c>
      <c r="CO66" s="3" t="str">
        <f>IF($A66&gt;='1125way_Regular Symbol(2wild)'!D$16,"",IF(B66=0,"",IF(OR(B66=$BW$1,B67=$BW$1,B68=$BW$1,B66=$CP$1,B67=$CP$1,B68=$CP$1),0,1)))</f>
        <v/>
      </c>
      <c r="CP66" s="3">
        <f>IF($A66&gt;='1125way_Regular Symbol(2wild)'!E$16,"",IF(C66=0,"",IF(OR(C66=$BW$1,C67=$BW$1,C68=$BW$1,C66=$CP$1,C67=$CP$1,C68=$CP$1),0,1)))</f>
        <v>1</v>
      </c>
      <c r="CQ66" s="3" t="str">
        <f>IF($A66&gt;='1125way_Regular Symbol(2wild)'!F$16,"",IF(D66=0,"",IF(OR(D66=$BW$1,D67=$BW$1,D68=$BW$1,D66=$CP$1,D67=$CP$1,D68=$CP$1,D69=$BW$1,D69=$CP$1,D70=$BW$1,D70=$CP$1),0,1)))</f>
        <v/>
      </c>
      <c r="CR66" s="3" t="str">
        <f>IF($A66&gt;='1125way_Regular Symbol(2wild)'!G$16,"",IF(E66=0,"",IF(OR(E66=$BW$1,E67=$BW$1,E68=$BW$1,E66=$CP$1,E67=$CP$1,E68=$CP$1,E69=$BW$1,E69=$CP$1,E70=$BW$1,E70=$CP$1),0,1)))</f>
        <v/>
      </c>
      <c r="CS66" s="3">
        <f>IF($A66&gt;='1125way_Regular Symbol(2wild)'!H$16,"",IF(F66=0,"",IF(OR(F66=$BW$1,F67=$BW$1,F68=$BW$1,F66=$CP$1,F67=$CP$1,F68=$CP$1,F69=$BW$1,F69=$CP$1,F70=$BW$1,F70=$CP$1),0,1)))</f>
        <v>1</v>
      </c>
      <c r="CU66" s="3" t="str">
        <f>IF($A66&gt;='1125way_Regular Symbol(2wild)'!D$16,"",IF(B66=0,"",IF(OR(B66=$BW$1,B67=$BW$1,B68=$BW$1,B66=$CV$1,B67=$CV$1,B68=$CV$1),0,1)))</f>
        <v/>
      </c>
      <c r="CV66" s="3">
        <f>IF($A66&gt;='1125way_Regular Symbol(2wild)'!E$16,"",IF(C66=0,"",IF(OR(C66=$BW$1,C67=$BW$1,C68=$BW$1,C66=$CV$1,C67=$CV$1,C68=$CV$1),0,1)))</f>
        <v>1</v>
      </c>
      <c r="CW66" s="3" t="str">
        <f>IF($A66&gt;='1125way_Regular Symbol(2wild)'!F$16,"",IF(D66=0,"",IF(OR(D66=$BW$1,D67=$BW$1,D68=$BW$1,D66=$CV$1,D67=$CV$1,D68=$CV$1,D69=$BW$1,D69=$CV$1,D70=$BW$1,D70=$CV$1),0,1)))</f>
        <v/>
      </c>
      <c r="CX66" s="3" t="str">
        <f>IF($A66&gt;='1125way_Regular Symbol(2wild)'!G$16,"",IF(E66=0,"",IF(OR(E66=$BW$1,E67=$BW$1,E68=$BW$1,E66=$CV$1,E67=$CV$1,E68=$CV$1,E69=$BW$1,E69=$CV$1,E70=$BW$1,E70=$CV$1),0,1)))</f>
        <v/>
      </c>
      <c r="CY66" s="3">
        <f>IF($A66&gt;='1125way_Regular Symbol(2wild)'!H$16,"",IF(F66=0,"",IF(OR(F66=$BW$1,F67=$BW$1,F68=$BW$1,F66=$CV$1,F67=$CV$1,F68=$CV$1,F69=$BW$1,F69=$CV$1,F70=$BW$1,F70=$CV$1),0,1)))</f>
        <v>1</v>
      </c>
    </row>
    <row r="67" spans="1:103">
      <c r="A67" s="337">
        <f>IF('243way_Regular Symbol'!L66="","",'243way_Regular Symbol'!L66)</f>
        <v>63</v>
      </c>
      <c r="B67" s="191" t="str">
        <f>IF('576way_Regular Symbol(2wild)'!Q66="",
IF($A67-'576way_Regular Symbol(2wild)'!D$16&gt;='1125way_RegularＸ_W()'!B$2-1,"",VLOOKUP($A67-'243way_Regular Symbol'!D$16,'576way_Regular Symbol(2wild)'!$P$3:$U$99,'1125way_RegularＸ_W()'!B$3+1,FALSE)),
'576way_Regular Symbol(2wild)'!Q66)</f>
        <v/>
      </c>
      <c r="C67" s="191" t="str">
        <f>IF('576way_Regular Symbol(2wild)'!R66="",
IF($A67-'576way_Regular Symbol(2wild)'!E$16&gt;='1125way_RegularＸ_W()'!C$2-1,"",VLOOKUP($A67-'243way_Regular Symbol'!E$16,'576way_Regular Symbol(2wild)'!$P$3:$U$99,'1125way_RegularＸ_W()'!C$3+1,FALSE)),
'576way_Regular Symbol(2wild)'!R66)</f>
        <v>J</v>
      </c>
      <c r="D67" s="191" t="str">
        <f>IF('576way_Regular Symbol(2wild)'!S66="",
IF($A67-'576way_Regular Symbol(2wild)'!F$16&gt;='1125way_RegularＸ_W()'!D$2-1,"",VLOOKUP($A67-'243way_Regular Symbol'!F$16,'576way_Regular Symbol(2wild)'!$P$3:$U$99,'1125way_RegularＸ_W()'!D$3+1,FALSE)),
'576way_Regular Symbol(2wild)'!S66)</f>
        <v>TE</v>
      </c>
      <c r="E67" s="191" t="str">
        <f>IF('576way_Regular Symbol(2wild)'!T66="",
IF($A67-'576way_Regular Symbol(2wild)'!G$16&gt;='1125way_RegularＸ_W()'!E$2-1,"",VLOOKUP($A67-'243way_Regular Symbol'!G$16,'576way_Regular Symbol(2wild)'!$P$3:$U$99,'1125way_RegularＸ_W()'!E$3+1,FALSE)),
'576way_Regular Symbol(2wild)'!T66)</f>
        <v/>
      </c>
      <c r="F67" s="191" t="str">
        <f>IF('576way_Regular Symbol(2wild)'!U66="",
IF($A67-'576way_Regular Symbol(2wild)'!H$16&gt;='1125way_RegularＸ_W()'!F$2-1,"",VLOOKUP($A67-'243way_Regular Symbol'!H$16,'576way_Regular Symbol(2wild)'!$P$3:$U$99,'1125way_RegularＸ_W()'!F$3+1,FALSE)),
'576way_Regular Symbol(2wild)'!U66)</f>
        <v>K</v>
      </c>
      <c r="N67" s="363">
        <f t="shared" si="18"/>
        <v>63</v>
      </c>
      <c r="O67" s="344" t="str">
        <f>IF($A67&gt;='1125way_Regular Symbol(2wild)'!D$16,"",IF(B67="","",IF(OR(B67=$O$1,B67=$P$1,B68=$O$1,B68=$P$1,B69=$O$1,B69=$P$1),0,1)))</f>
        <v/>
      </c>
      <c r="P67" s="344">
        <f>IF($A67&gt;='1125way_Regular Symbol(2wild)'!E$16,"",IF(C67="","",IF(OR(C67=$O$1,C67=$P$1,C68=$O$1,C68=$P$1,C69=$O$1,C69=$P$1),0,1)))</f>
        <v>1</v>
      </c>
      <c r="Q67" s="344" t="str">
        <f>IF($A67&gt;='1125way_Regular Symbol(2wild)'!F$16,"",IF(D67="","",IF(OR(D67=$O$1,D67=$P$1,D68=$O$1,D68=$P$1,D69=$O$1,D69=$P$1,D70=$O$1,D70=$P$1,D71=$O$1,D71=$P$1),0,1)))</f>
        <v/>
      </c>
      <c r="R67" s="344" t="str">
        <f>IF($A67&gt;='1125way_Regular Symbol(2wild)'!G$16,"",IF(E67="","",IF(OR(E67=$O$1,E67=$P$1,E68=$O$1,E68=$P$1,E69=$O$1,E69=$P$1,E70=$O$1,E70=$P$1,E71=$O$1,E71=$P$1),0,1)))</f>
        <v/>
      </c>
      <c r="S67" s="344">
        <f>IF($A67&gt;='1125way_Regular Symbol(2wild)'!H$16,"",IF(F67="","",IF(OR(F67=$O$1,F67=$P$1,F68=$O$1,F68=$P$1,F69=$O$1,F69=$P$1,F70=$O$1,F70=$P$1,F71=$O$1,F71=$P$1),0,1)))</f>
        <v>1</v>
      </c>
      <c r="U67" s="344" t="str">
        <f>IF($A67&gt;='1125way_Regular Symbol(2wild)'!D$16,"",IF(B67=0,"",IF(OR(B67=$U$1,B67=$V$1,B68=$U$1,B68=$V$1,B69=$U$1,B69=$V$1),0,1)))</f>
        <v/>
      </c>
      <c r="V67" s="344">
        <f>IF($A67&gt;='1125way_Regular Symbol(2wild)'!E$16,"",IF(C67=0,"",IF(OR(C67=$U$1,C67=$V$1,C68=$U$1,C68=$V$1,C69=$U$1,C69=$V$1),0,1)))</f>
        <v>1</v>
      </c>
      <c r="W67" s="3" t="str">
        <f>IF($A67&gt;='1125way_Regular Symbol(2wild)'!F$16,"",IF(D67=0,"",IF(OR(D67=$U$1,D67=$V$1,D68=$U$1,D68=$V$1,D69=$U$1,D69=$V$1,D70=$U$1,D70=$V$1,D71=$U$1,D71=$V$1),0,1)))</f>
        <v/>
      </c>
      <c r="X67" s="3" t="str">
        <f>IF($A67&gt;='1125way_Regular Symbol(2wild)'!G$16,"",IF(E67=0,"",IF(OR(E67=$U$1,E67=$V$1,E68=$U$1,E68=$V$1,E69=$U$1,E69=$V$1,E70=$U$1,E70=$V$1,E71=$U$1,E71=$V$1),0,1)))</f>
        <v/>
      </c>
      <c r="Y67" s="3">
        <f>IF($A67&gt;='1125way_Regular Symbol(2wild)'!H$16,"",IF(F67=0,"",IF(OR(F67=$U$1,F67=$V$1,F68=$U$1,F68=$V$1,F69=$U$1,F69=$V$1,F70=$U$1,F70=$V$1,F71=$U$1,F71=$V$1),0,1)))</f>
        <v>1</v>
      </c>
      <c r="AA67" s="344" t="str">
        <f>IF($A67&gt;='1125way_Regular Symbol(2wild)'!D$16,"",IF(B67=0,"",IF(OR(B67=$AA$1,B67=$AB$1,B68=$AA$1,B68=$AB$1,B69=$AA$1,,B69=$AB$1),0,1)))</f>
        <v/>
      </c>
      <c r="AB67" s="344">
        <f>IF($A67&gt;='1125way_Regular Symbol(2wild)'!E$16,"",IF(C67=0,"",IF(OR(C67=$AA$1,C67=$AB$1,C68=$AA$1,C68=$AB$1,C69=$AA$1,,C69=$AB$1),0,1)))</f>
        <v>1</v>
      </c>
      <c r="AC67" s="3" t="str">
        <f>IF($A67&gt;='1125way_Regular Symbol(2wild)'!F$16,"",IF(D67=0,"",IF(OR(D67=$AA$1,D67=$AB$1,D68=$AA$1,D68=$AB$1,D69=$AA$1,D69=$AB$1,D70=$AA$1,D70=$AB$1,D71=$AA$1,D71=$AB$1),0,1)))</f>
        <v/>
      </c>
      <c r="AD67" s="3" t="str">
        <f>IF($A67&gt;='1125way_Regular Symbol(2wild)'!G$16,"",IF(E67=0,"",IF(OR(E67=$AA$1,E67=$AB$1,E68=$AA$1,E68=$AB$1,E69=$AA$1,E69=$AB$1,E70=$AA$1,E70=$AB$1,E71=$AA$1,E71=$AB$1),0,1)))</f>
        <v/>
      </c>
      <c r="AE67" s="3">
        <f>IF($A67&gt;='1125way_Regular Symbol(2wild)'!H$16,"",IF(F67=0,"",IF(OR(F67=$AA$1,F67=$AB$1,F68=$AA$1,F68=$AB$1,F69=$AA$1,F69=$AB$1,F70=$AA$1,F70=$AB$1,F71=$AA$1,F71=$AB$1),0,1)))</f>
        <v>0</v>
      </c>
      <c r="AG67" s="344" t="str">
        <f>IF($A67&gt;='1125way_Regular Symbol(2wild)'!D$16,"",IF(B67=0,"",IF(OR(B67=$AG$1,B67=$AH$1,B68=$AG$1,B68=$AH$1,B69=$AG$1,B69=$AH$1),0,1)))</f>
        <v/>
      </c>
      <c r="AH67" s="344">
        <f>IF($A67&gt;='1125way_Regular Symbol(2wild)'!E$16,"",IF(C67=0,"",IF(OR(C67=$AG$1,C67=$AH$1,C68=$AG$1,C68=$AH$1,C69=$AG$1,C69=$AH$1),0,1)))</f>
        <v>0</v>
      </c>
      <c r="AI67" s="3" t="str">
        <f>IF($A67&gt;='1125way_Regular Symbol(2wild)'!F$16,"",IF(D67=0,"",IF(OR(D67=$AG$1,D67=$AH$1,D68=$AG$1,D68=$AH$1,D69=$AG$1,D69=$AH$1,D70=$AG$1,D70=$AH$1,D71=$AG$1,D71=$AH$1),0,1)))</f>
        <v/>
      </c>
      <c r="AJ67" s="3" t="str">
        <f>IF($A67&gt;='1125way_Regular Symbol(2wild)'!G$16,"",IF(E67=0,"",IF(OR(E67=$AG$1,E67=$AH$1,E68=$AG$1,E68=$AH$1,E69=$AG$1,E69=$AH$1,E70=$AG$1,E70=$AH$1,E71=$AG$1,E71=$AH$1),0,1)))</f>
        <v/>
      </c>
      <c r="AK67" s="3">
        <f>IF($A67&gt;='1125way_Regular Symbol(2wild)'!H$16,"",IF(F67=0,"",IF(OR(F67=$AG$1,F67=$AH$1,F68=$AG$1,F68=$AH$1,F69=$AG$1,F69=$AH$1,F70=$AG$1,F70=$AH$1,F71=$AG$1,F71=$AH$1),0,1)))</f>
        <v>1</v>
      </c>
      <c r="AM67" s="344" t="str">
        <f>IF($A67&gt;='1125way_Regular Symbol(2wild)'!D$16,"",IF(B67=0,"",IF(OR(B67=$AM$1,B67=$AN$1,B68=$AM$1,B68=$AN$1,B69=$AM$1,B69=$AN$1),0,1)))</f>
        <v/>
      </c>
      <c r="AN67" s="344">
        <f>IF($A67&gt;='1125way_Regular Symbol(2wild)'!E$16,"",IF(C67=0,"",IF(OR(C67=$AM$1,C67=$AN$1,C68=$AM$1,C68=$AN$1,C69=$AM$1,C69=$AN$1),0,1)))</f>
        <v>1</v>
      </c>
      <c r="AO67" s="3" t="str">
        <f>IF($A67&gt;='1125way_Regular Symbol(2wild)'!F$16,"",IF(D67=0,"",IF(OR(D67=$AM$1,D67=$AN$1,D68=$AM$1,D68=$AN$1,D69=$AM$1,D69=$AN$1,D70=$AM$1,D70=$AN$1,D71=$AM$1,D71=$AN$1),0,1)))</f>
        <v/>
      </c>
      <c r="AP67" s="3" t="str">
        <f>IF($A67&gt;='1125way_Regular Symbol(2wild)'!G$16,"",IF(E67=0,"",IF(OR(E67=$AM$1,E67=$AN$1,E68=$AM$1,E68=$AN$1,E69=$AM$1,E69=$AN$1,E70=$AM$1,E70=$AN$1,E71=$AM$1,E71=$AN$1),0,1)))</f>
        <v/>
      </c>
      <c r="AQ67" s="3">
        <f>IF($A67&gt;='1125way_Regular Symbol(2wild)'!H$16,"",IF(F67=0,"",IF(OR(F67=$AM$1,F67=$AN$1,F68=$AM$1,F68=$AN$1,F69=$AM$1,F69=$AN$1,F70=$AM$1,F70=$AN$1,F71=$AM$1,F71=$AN$1),0,1)))</f>
        <v>0</v>
      </c>
      <c r="AS67" s="344" t="str">
        <f>IF($A67&gt;='1125way_Regular Symbol(2wild)'!D$16,"",IF(B67=0,"",IF(OR(B67=$AM$1,B67=$AT$1,B68=$AM$1,B68=$AT$1,B69=$AM$1,B69=$AT$1),0,1)))</f>
        <v/>
      </c>
      <c r="AT67" s="344">
        <f>IF($A67&gt;='1125way_Regular Symbol(2wild)'!E$16,"",IF(C67=0,"",IF(OR(C67=$AM$1,C67=$AT$1,C68=$AM$1,C68=$AT$1,C69=$AM$1,C69=$AT$1),0,1)))</f>
        <v>1</v>
      </c>
      <c r="AU67" s="3" t="str">
        <f>IF($A67&gt;='1125way_Regular Symbol(2wild)'!F$16,"",IF(D67=0,"",IF(OR(D67=$AM$1,D67=$AT$1,D68=$AM$1,D68=$AT$1,D69=$AM$1,D69=$AT$1,D70=$AM$1,D70=$AT$1,D71=$AM$1,D71=$AT$1),0,1)))</f>
        <v/>
      </c>
      <c r="AV67" s="3" t="str">
        <f>IF($A67&gt;='1125way_Regular Symbol(2wild)'!G$16,"",IF(E67=0,"",IF(OR(E67=$AM$1,E67=$AT$1,E68=$AM$1,E68=$AT$1,E69=$AM$1,E69=$AT$1,E70=$AM$1,E70=$AT$1,E71=$AM$1,E71=$AT$1),0,1)))</f>
        <v/>
      </c>
      <c r="AW67" s="3">
        <f>IF($A67&gt;='1125way_Regular Symbol(2wild)'!H$16,"",IF(F67=0,"",IF(OR(F67=$AM$1,F67=$AT$1,F68=$AM$1,F68=$AT$1,F69=$AM$1,F69=$AT$1,F70=$AM$1,F70=$AT$1,F71=$AM$1,F71=$AT$1),0,1)))</f>
        <v>1</v>
      </c>
      <c r="AY67" s="344" t="str">
        <f>IF($A67&gt;='1125way_Regular Symbol(2wild)'!D$16,"",IF(B67=0,"",IF(OR(B67=$AM$1,B67=$AZ$1,B68=$AM$1,B68=$AZ$1,B69=$AM$1,B69=$AZ$1),0,1)))</f>
        <v/>
      </c>
      <c r="AZ67" s="344">
        <f>IF($A67&gt;='1125way_Regular Symbol(2wild)'!E$16,"",IF(C67=0,"",IF(OR(C67=$AM$1,C67=$AZ$1,C68=$AM$1,C68=$AZ$1,C69=$AM$1,C69=$AZ$1),0,1)))</f>
        <v>1</v>
      </c>
      <c r="BA67" s="3" t="str">
        <f>IF($A67&gt;='1125way_Regular Symbol(2wild)'!F$16,"",IF(D67=0,"",IF(OR(D67=$AM$1,D67=$AZ$1,D68=$AM$1,D68=$AZ$1,D69=$AM$1,D69=$AZ$1,D70=$AM$1,D70=$AZ$1,D71=$AM$1,D71=$AZ$1),0,1)))</f>
        <v/>
      </c>
      <c r="BB67" s="3" t="str">
        <f>IF($A67&gt;='1125way_Regular Symbol(2wild)'!G$16,"",IF(E67=0,"",IF(OR(E67=$AM$1,E67=$AZ$1,E68=$AM$1,E68=$AZ$1,E69=$AM$1,E69=$AZ$1,E70=$AM$1,E70=$AZ$1,E71=$AM$1,E71=$AZ$1),0,1)))</f>
        <v/>
      </c>
      <c r="BC67" s="3">
        <f>IF($A67&gt;='1125way_Regular Symbol(2wild)'!H$16,"",IF(F67=0,"",IF(OR(F67=$AM$1,F67=$AZ$1,F68=$AM$1,F68=$AZ$1,F69=$AM$1,F69=$AZ$1,F70=$AM$1,F70=$AZ$1,F71=$AM$1,F71=$AZ$1),0,1)))</f>
        <v>1</v>
      </c>
      <c r="BE67" s="344" t="str">
        <f>IF($A67&gt;='576way_Regular Symbol(2wild)'!D$16,"",IF(B67=0,"",IF(OR(B67=$AM$1,B67=$BF$1,B68=$AM$1,B68=$BF$1,B69=$AM$1,B69=$BF$1),0,1)))</f>
        <v/>
      </c>
      <c r="BF67" s="344">
        <f>IF($A67&gt;='576way_Regular Symbol(2wild)'!E$16,"",IF(C67=0,"",IF(OR(C67=$AM$1,C67=$BF$1,C68=$AM$1,C68=$BF$1,C69=$AM$1,C69=$BF$1),0,1)))</f>
        <v>1</v>
      </c>
      <c r="BG67" s="3" t="str">
        <f>IF($A67&gt;='576way_Regular Symbol(2wild)'!F$16,"",IF(D67=0,"",IF(OR(D67=$AM$1,D67=$BF$1,D68=$AM$1,D68=$BF$1,D69=$AM$1,D69=$BF$1,D70=$AM$1,D70=$BF$1,D71=$AM$1,D71=$BF$1),0,1)))</f>
        <v/>
      </c>
      <c r="BH67" s="3" t="str">
        <f>IF($A67&gt;='576way_Regular Symbol(2wild)'!G$16,"",IF(E67=0,"",IF(OR(E67=$AM$1,E67=$BF$1,E68=$AM$1,E68=$BF$1,E69=$AM$1,E69=$BF$1,E70=$AM$1,E70=$BF$1,E71=$AM$1,E71=$BF$1),0,1)))</f>
        <v/>
      </c>
      <c r="BI67" s="3">
        <f>IF($A67&gt;='576way_Regular Symbol(2wild)'!H$16,"",IF(F67=0,"",IF(OR(F67=$AM$1,F67=$BF$1,F68=$AM$1,F68=$BF$1,F69=$AM$1,F69=$BF$1,F70=$AM$1,F70=$BF$1,F71=$AM$1,F71=$BF$1),0,1)))</f>
        <v>1</v>
      </c>
      <c r="BK67" s="344" t="str">
        <f>IF($A67&gt;='576way_Regular Symbol(2wild)'!D$16,"",IF(B67=0,"",IF(OR(B67=$AM$1,B67=$BL$1,B68=$AM$1,B68=$BL$1,B69=$AM$1,B69=$BL$1),0,1)))</f>
        <v/>
      </c>
      <c r="BL67" s="344">
        <f>IF($A67&gt;='576way_Regular Symbol(2wild)'!E$16,"",IF(C67=0,"",IF(OR(C67=$AM$1,C67=$BL$1,C68=$AM$1,C68=$BL$1,C69=$AM$1,C69=$BL$1),0,1)))</f>
        <v>1</v>
      </c>
      <c r="BM67" s="3" t="str">
        <f>IF($A67&gt;='576way_Regular Symbol(2wild)'!F$16,"",IF(D67=0,"",IF(OR(D67=$AM$1,D67=$BL$1,D68=$AM$1,D68=$BL$1,D69=$AM$1,D69=$BL$1,D70=$AM$1,D70=$BL$1),0,1)))</f>
        <v/>
      </c>
      <c r="BN67" s="3" t="str">
        <f>IF($A67&gt;='576way_Regular Symbol(2wild)'!G$16,"",IF(E67=0,"",IF(OR(E67=$AM$1,E67=$BL$1,E68=$AM$1,E68=$BL$1,E69=$AM$1,E69=$BL$1,E70=$AM$1,E70=$BL$1),0,1)))</f>
        <v/>
      </c>
      <c r="BO67" s="3">
        <f>IF($A67&gt;='576way_Regular Symbol(2wild)'!H$16,"",IF(F67=0,"",IF(OR(F67=$AM$1,F67=$BL$1,F68=$AM$1,F68=$BL$1,F69=$AM$1,F69=$BL$1,F70=$AM$1,F70=$BL$1),0,1)))</f>
        <v>1</v>
      </c>
      <c r="BQ67" s="3" t="str">
        <f>IF($A67&gt;='1125way_Regular Symbol(2wild)'!D$16,"",IF(B67=0,"",IF(OR(B67=$BQ$1,B67=$BR$1,B68=$BQ$1,B68=$BR$1,B69=$BQ$1,B69=$BR$1),0,1)))</f>
        <v/>
      </c>
      <c r="BR67" s="3">
        <f>IF($A67&gt;='1125way_Regular Symbol(2wild)'!E$16,"",IF(C67=0,"",IF(OR(C67=$BQ$1,C67=$BR$1,C68=$BQ$1,C68=$BR$1,C69=$BQ$1,C69=$BR$1),0,1)))</f>
        <v>1</v>
      </c>
      <c r="BS67" s="3" t="str">
        <f>IF($A67&gt;='1125way_Regular Symbol(2wild)'!F$16,"",IF(D67=0,"",IF(OR(D67=$BQ$1,D67=$BR$1,D68=$BQ$1,D68=$BR$1,D69=$BQ$1,D69=$BR$1,D70=$BQ$1,D70=$BR$1,D71=$BQ$1,D71=$BR$1),0,1)))</f>
        <v/>
      </c>
      <c r="BT67" s="3" t="str">
        <f>IF($A67&gt;='1125way_Regular Symbol(2wild)'!G$16,"",IF(E67=0,"",IF(OR(E67=$BQ$1,E67=$BR$1,E68=$BQ$1,E68=$BR$1,E69=$BQ$1,E69=$BR$1,E70=$BQ$1,E70=$BR$1,E71=$BQ$1,E71=$BR$1),0,1)))</f>
        <v/>
      </c>
      <c r="BU67" s="3">
        <f>IF($A67&gt;='1125way_Regular Symbol(2wild)'!H$16,"",IF(F67=0,"",IF(OR(F67=$BQ$1,F67=$BR$1,F68=$BQ$1,F68=$BR$1,F69=$BQ$1,F69=$BR$1,F70=$BQ$1,F70=$BR$1,F71=$BQ$1,F71=$BR$1),0,1)))</f>
        <v>1</v>
      </c>
      <c r="BW67" s="3" t="str">
        <f>IF($A67&gt;='1125way_Regular Symbol(2wild)'!D$16,"",IF(B67=0,"",IF(OR(B67=$BW$1,B68=$BW$1,B69=$BW$1,B67=$BX$1,B68=$BX$1,B69=$BX$1),0,1)))</f>
        <v/>
      </c>
      <c r="BX67" s="3">
        <f>IF($A67&gt;='1125way_Regular Symbol(2wild)'!E$16,"",IF(C67=0,"",IF(OR(C67=$BW$1,C68=$BW$1,C69=$BW$1,C67=$BX$1,C68=$BX$1,C69=$BX$1),0,1)))</f>
        <v>0</v>
      </c>
      <c r="BY67" s="3" t="str">
        <f>IF($A67&gt;='1125way_Regular Symbol(2wild)'!F$16,"",IF(D67=0,"",IF(OR(D67=$BW$1,D68=$BW$1,D69=$BW$1,D67=$BX$1,D68=$BX$1,D69=$BX$1,D70=$BW$1,D70=$BX$1,D71=$BW$1,D71=$BX$1),0,1)))</f>
        <v/>
      </c>
      <c r="BZ67" s="3" t="str">
        <f>IF($A67&gt;='1125way_Regular Symbol(2wild)'!G$16,"",IF(E67=0,"",IF(OR(E67=$BW$1,E68=$BW$1,E69=$BW$1,E67=$BX$1,E68=$BX$1,E69=$BX$1,E70=$BW$1,E70=$BX$1,E71=$BW$1,E71=$BX$1),0,1)))</f>
        <v/>
      </c>
      <c r="CA67" s="3">
        <f>IF($A67&gt;='1125way_Regular Symbol(2wild)'!H$16,"",IF(F67=0,"",IF(OR(F67=$BW$1,F68=$BW$1,F69=$BW$1,F67=$BX$1,F68=$BX$1,F69=$BX$1,F70=$BW$1,F70=$BX$1,F71=$BW$1,F71=$BX$1),0,1)))</f>
        <v>0</v>
      </c>
      <c r="CC67" s="3" t="str">
        <f>IF($A67&gt;='1125way_Regular Symbol(2wild)'!D$16,"",IF(B67=0,"",IF(OR(B67=$BW$1,B68=$BW$1,B69=$BW$1,B67=$CD$1,B68=$CD$1,B69=$CD$1),0,1)))</f>
        <v/>
      </c>
      <c r="CD67" s="3">
        <f>IF($A67&gt;='1125way_Regular Symbol(2wild)'!E$16,"",IF(C67=0,"",IF(OR(C67=$BW$1,C68=$BW$1,C69=$BW$1,C67=$CD$1,C68=$CD$1,C69=$CD$1),0,1)))</f>
        <v>1</v>
      </c>
      <c r="CE67" s="3" t="str">
        <f>IF($A67&gt;='1125way_Regular Symbol(2wild)'!F$16,"",IF(D67=0,"",IF(OR(D67=$BW$1,D68=$BW$1,D69=$BW$1,D67=$CD$1,D68=$CD$1,D69=$CD$1,D70=$BW$1,D70=$CD$1,D71=$BW$1,D71=$CD$1),0,1)))</f>
        <v/>
      </c>
      <c r="CF67" s="3" t="str">
        <f>IF($A67&gt;='1125way_Regular Symbol(2wild)'!G$16,"",IF(E67=0,"",IF(OR(E67=$BW$1,E68=$BW$1,E69=$BW$1,E67=$CD$1,E68=$CD$1,E69=$CD$1,E70=$BW$1,E70=$CD$1,E71=$BW$1,E71=$CD$1),0,1)))</f>
        <v/>
      </c>
      <c r="CG67" s="3">
        <f>IF($A67&gt;='1125way_Regular Symbol(2wild)'!H$16,"",IF(F67=0,"",IF(OR(F67=$BW$1,F68=$BW$1,F69=$BW$1,F67=$CD$1,F68=$CD$1,F69=$CD$1,F70=$BW$1,F70=$CD$1,F71=$BW$1,F71=$CD$1),0,1)))</f>
        <v>0</v>
      </c>
      <c r="CI67" s="3" t="str">
        <f>IF($A67&gt;='1125way_Regular Symbol(2wild)'!D$16,"",IF(B67=0,"",IF(OR(B67=$BW$1,B68=$BW$1,B69=$BW$1,B67=$CJ$1,B68=$CJ$1,B69=$CJ$1),0,1)))</f>
        <v/>
      </c>
      <c r="CJ67" s="3">
        <f>IF($A67&gt;='1125way_Regular Symbol(2wild)'!E$16,"",IF(C67=0,"",IF(OR(C67=$BW$1,C68=$BW$1,C69=$BW$1,C67=$CJ$1,C68=$CJ$1,C69=$CJ$1),0,1)))</f>
        <v>0</v>
      </c>
      <c r="CK67" s="3" t="str">
        <f>IF($A67&gt;='1125way_Regular Symbol(2wild)'!F$16,"",IF(D67=0,"",IF(OR(D67=$BW$1,D68=$BW$1,D69=$BW$1,D67=$CJ$1,D68=$CJ$1,D69=$CJ$1,D70=$BW$1,D70=$CJ$1,D71=$BW$1,D71=$CJ$1),0,1)))</f>
        <v/>
      </c>
      <c r="CL67" s="3" t="str">
        <f>IF($A67&gt;='1125way_Regular Symbol(2wild)'!G$16,"",IF(E67=0,"",IF(OR(E67=$BW$1,E68=$BW$1,E69=$BW$1,E67=$CJ$1,E68=$CJ$1,E69=$CJ$1,E70=$BW$1,E70=$CJ$1,E71=$BW$1,E71=$CJ$1),0,1)))</f>
        <v/>
      </c>
      <c r="CM67" s="3">
        <f>IF($A67&gt;='1125way_Regular Symbol(2wild)'!H$16,"",IF(F67=0,"",IF(OR(F67=$BW$1,F68=$BW$1,F69=$BW$1,F67=$CJ$1,F68=$CJ$1,F69=$CJ$1,F70=$BW$1,F70=$CJ$1,F71=$BW$1,F71=$CJ$1),0,1)))</f>
        <v>1</v>
      </c>
      <c r="CO67" s="3" t="str">
        <f>IF($A67&gt;='1125way_Regular Symbol(2wild)'!D$16,"",IF(B67=0,"",IF(OR(B67=$BW$1,B68=$BW$1,B69=$BW$1,B67=$CP$1,B68=$CP$1,B69=$CP$1),0,1)))</f>
        <v/>
      </c>
      <c r="CP67" s="3">
        <f>IF($A67&gt;='1125way_Regular Symbol(2wild)'!E$16,"",IF(C67=0,"",IF(OR(C67=$BW$1,C68=$BW$1,C69=$BW$1,C67=$CP$1,C68=$CP$1,C69=$CP$1),0,1)))</f>
        <v>1</v>
      </c>
      <c r="CQ67" s="3" t="str">
        <f>IF($A67&gt;='1125way_Regular Symbol(2wild)'!F$16,"",IF(D67=0,"",IF(OR(D67=$BW$1,D68=$BW$1,D69=$BW$1,D67=$CP$1,D68=$CP$1,D69=$CP$1,D70=$BW$1,D70=$CP$1,D71=$BW$1,D71=$CP$1),0,1)))</f>
        <v/>
      </c>
      <c r="CR67" s="3" t="str">
        <f>IF($A67&gt;='1125way_Regular Symbol(2wild)'!G$16,"",IF(E67=0,"",IF(OR(E67=$BW$1,E68=$BW$1,E69=$BW$1,E67=$CP$1,E68=$CP$1,E69=$CP$1,E70=$BW$1,E70=$CP$1,E71=$BW$1,E71=$CP$1),0,1)))</f>
        <v/>
      </c>
      <c r="CS67" s="3">
        <f>IF($A67&gt;='1125way_Regular Symbol(2wild)'!H$16,"",IF(F67=0,"",IF(OR(F67=$BW$1,F68=$BW$1,F69=$BW$1,F67=$CP$1,F68=$CP$1,F69=$CP$1,F70=$BW$1,F70=$CP$1,F71=$BW$1,F71=$CP$1),0,1)))</f>
        <v>1</v>
      </c>
      <c r="CU67" s="3" t="str">
        <f>IF($A67&gt;='1125way_Regular Symbol(2wild)'!D$16,"",IF(B67=0,"",IF(OR(B67=$BW$1,B68=$BW$1,B69=$BW$1,B67=$CV$1,B68=$CV$1,B69=$CV$1),0,1)))</f>
        <v/>
      </c>
      <c r="CV67" s="3">
        <f>IF($A67&gt;='1125way_Regular Symbol(2wild)'!E$16,"",IF(C67=0,"",IF(OR(C67=$BW$1,C68=$BW$1,C69=$BW$1,C67=$CV$1,C68=$CV$1,C69=$CV$1),0,1)))</f>
        <v>1</v>
      </c>
      <c r="CW67" s="3" t="str">
        <f>IF($A67&gt;='1125way_Regular Symbol(2wild)'!F$16,"",IF(D67=0,"",IF(OR(D67=$BW$1,D68=$BW$1,D69=$BW$1,D67=$CV$1,D68=$CV$1,D69=$CV$1,D70=$BW$1,D70=$CV$1,D71=$BW$1,D71=$CV$1),0,1)))</f>
        <v/>
      </c>
      <c r="CX67" s="3" t="str">
        <f>IF($A67&gt;='1125way_Regular Symbol(2wild)'!G$16,"",IF(E67=0,"",IF(OR(E67=$BW$1,E68=$BW$1,E69=$BW$1,E67=$CV$1,E68=$CV$1,E69=$CV$1,E70=$BW$1,E70=$CV$1,E71=$BW$1,E71=$CV$1),0,1)))</f>
        <v/>
      </c>
      <c r="CY67" s="3">
        <f>IF($A67&gt;='1125way_Regular Symbol(2wild)'!H$16,"",IF(F67=0,"",IF(OR(F67=$BW$1,F68=$BW$1,F69=$BW$1,F67=$CV$1,F68=$CV$1,F69=$CV$1,F70=$BW$1,F70=$CV$1,F71=$BW$1,F71=$CV$1),0,1)))</f>
        <v>1</v>
      </c>
    </row>
    <row r="68" spans="1:103">
      <c r="A68" s="337">
        <f>IF('243way_Regular Symbol'!L67="","",'243way_Regular Symbol'!L67)</f>
        <v>64</v>
      </c>
      <c r="B68" s="191" t="str">
        <f>IF('576way_Regular Symbol(2wild)'!Q67="",
IF($A68-'576way_Regular Symbol(2wild)'!D$16&gt;='1125way_RegularＸ_W()'!B$2-1,"",VLOOKUP($A68-'243way_Regular Symbol'!D$16,'576way_Regular Symbol(2wild)'!$P$3:$U$99,'1125way_RegularＸ_W()'!B$3+1,FALSE)),
'576way_Regular Symbol(2wild)'!Q67)</f>
        <v/>
      </c>
      <c r="C68" s="191" t="str">
        <f>IF('576way_Regular Symbol(2wild)'!R67="",
IF($A68-'576way_Regular Symbol(2wild)'!E$16&gt;='1125way_RegularＸ_W()'!C$2-1,"",VLOOKUP($A68-'243way_Regular Symbol'!E$16,'576way_Regular Symbol(2wild)'!$P$3:$U$99,'1125way_RegularＸ_W()'!C$3+1,FALSE)),
'576way_Regular Symbol(2wild)'!R67)</f>
        <v>K</v>
      </c>
      <c r="D68" s="191" t="str">
        <f>IF('576way_Regular Symbol(2wild)'!S67="",
IF($A68-'576way_Regular Symbol(2wild)'!F$16&gt;='1125way_RegularＸ_W()'!D$2-1,"",VLOOKUP($A68-'243way_Regular Symbol'!F$16,'576way_Regular Symbol(2wild)'!$P$3:$U$99,'1125way_RegularＸ_W()'!D$3+1,FALSE)),
'576way_Regular Symbol(2wild)'!S67)</f>
        <v/>
      </c>
      <c r="E68" s="191" t="str">
        <f>IF('576way_Regular Symbol(2wild)'!T67="",
IF($A68-'576way_Regular Symbol(2wild)'!G$16&gt;='1125way_RegularＸ_W()'!E$2-1,"",VLOOKUP($A68-'243way_Regular Symbol'!G$16,'576way_Regular Symbol(2wild)'!$P$3:$U$99,'1125way_RegularＸ_W()'!E$3+1,FALSE)),
'576way_Regular Symbol(2wild)'!T67)</f>
        <v/>
      </c>
      <c r="F68" s="191" t="str">
        <f>IF('576way_Regular Symbol(2wild)'!U67="",
IF($A68-'576way_Regular Symbol(2wild)'!H$16&gt;='1125way_RegularＸ_W()'!F$2-1,"",VLOOKUP($A68-'243way_Regular Symbol'!H$16,'576way_Regular Symbol(2wild)'!$P$3:$U$99,'1125way_RegularＸ_W()'!F$3+1,FALSE)),
'576way_Regular Symbol(2wild)'!U67)</f>
        <v>M5</v>
      </c>
      <c r="N68" s="363">
        <f t="shared" si="18"/>
        <v>64</v>
      </c>
      <c r="O68" s="344" t="str">
        <f>IF($A68&gt;='1125way_Regular Symbol(2wild)'!D$16,"",IF(B68="","",IF(OR(B68=$O$1,B68=$P$1,B69=$O$1,B69=$P$1,B70=$O$1,B70=$P$1),0,1)))</f>
        <v/>
      </c>
      <c r="P68" s="344">
        <f>IF($A68&gt;='1125way_Regular Symbol(2wild)'!E$16,"",IF(C68="","",IF(OR(C68=$O$1,C68=$P$1,C69=$O$1,C69=$P$1,C70=$O$1,C70=$P$1),0,1)))</f>
        <v>1</v>
      </c>
      <c r="Q68" s="344" t="str">
        <f>IF($A68&gt;='1125way_Regular Symbol(2wild)'!F$16,"",IF(D68="","",IF(OR(D68=$O$1,D68=$P$1,D69=$O$1,D69=$P$1,D70=$O$1,D70=$P$1,D71=$O$1,D71=$P$1,D72=$O$1,D72=$P$1),0,1)))</f>
        <v/>
      </c>
      <c r="R68" s="344" t="str">
        <f>IF($A68&gt;='1125way_Regular Symbol(2wild)'!G$16,"",IF(E68="","",IF(OR(E68=$O$1,E68=$P$1,E69=$O$1,E69=$P$1,E70=$O$1,E70=$P$1,E71=$O$1,E71=$P$1,E72=$O$1,E72=$P$1),0,1)))</f>
        <v/>
      </c>
      <c r="S68" s="344">
        <f>IF($A68&gt;='1125way_Regular Symbol(2wild)'!H$16,"",IF(F68="","",IF(OR(F68=$O$1,F68=$P$1,F69=$O$1,F69=$P$1,F70=$O$1,F70=$P$1,F71=$O$1,F71=$P$1,F72=$O$1,F72=$P$1),0,1)))</f>
        <v>1</v>
      </c>
      <c r="U68" s="344" t="str">
        <f>IF($A68&gt;='1125way_Regular Symbol(2wild)'!D$16,"",IF(B68=0,"",IF(OR(B68=$U$1,B68=$V$1,B69=$U$1,B69=$V$1,B70=$U$1,B70=$V$1),0,1)))</f>
        <v/>
      </c>
      <c r="V68" s="344">
        <f>IF($A68&gt;='1125way_Regular Symbol(2wild)'!E$16,"",IF(C68=0,"",IF(OR(C68=$U$1,C68=$V$1,C69=$U$1,C69=$V$1,C70=$U$1,C70=$V$1),0,1)))</f>
        <v>1</v>
      </c>
      <c r="W68" s="3" t="str">
        <f>IF($A68&gt;='1125way_Regular Symbol(2wild)'!F$16,"",IF(D68=0,"",IF(OR(D68=$U$1,D68=$V$1,D69=$U$1,D69=$V$1,D70=$U$1,D70=$V$1,D71=$U$1,D71=$V$1,D72=$U$1,D72=$V$1),0,1)))</f>
        <v/>
      </c>
      <c r="X68" s="3" t="str">
        <f>IF($A68&gt;='1125way_Regular Symbol(2wild)'!G$16,"",IF(E68=0,"",IF(OR(E68=$U$1,E68=$V$1,E69=$U$1,E69=$V$1,E70=$U$1,E70=$V$1,E71=$U$1,E71=$V$1,E72=$U$1,E72=$V$1),0,1)))</f>
        <v/>
      </c>
      <c r="Y68" s="3">
        <f>IF($A68&gt;='1125way_Regular Symbol(2wild)'!H$16,"",IF(F68=0,"",IF(OR(F68=$U$1,F68=$V$1,F69=$U$1,F69=$V$1,F70=$U$1,F70=$V$1,F71=$U$1,F71=$V$1,F72=$U$1,F72=$V$1),0,1)))</f>
        <v>1</v>
      </c>
      <c r="AA68" s="344" t="str">
        <f>IF($A68&gt;='1125way_Regular Symbol(2wild)'!D$16,"",IF(B68=0,"",IF(OR(B68=$AA$1,B68=$AB$1,B69=$AA$1,B69=$AB$1,B70=$AA$1,,B70=$AB$1),0,1)))</f>
        <v/>
      </c>
      <c r="AB68" s="344">
        <f>IF($A68&gt;='1125way_Regular Symbol(2wild)'!E$16,"",IF(C68=0,"",IF(OR(C68=$AA$1,C68=$AB$1,C69=$AA$1,C69=$AB$1,C70=$AA$1,,C70=$AB$1),0,1)))</f>
        <v>1</v>
      </c>
      <c r="AC68" s="3" t="str">
        <f>IF($A68&gt;='1125way_Regular Symbol(2wild)'!F$16,"",IF(D68=0,"",IF(OR(D68=$AA$1,D68=$AB$1,D69=$AA$1,D69=$AB$1,D70=$AA$1,D70=$AB$1,D71=$AA$1,D71=$AB$1,D72=$AA$1,D72=$AB$1),0,1)))</f>
        <v/>
      </c>
      <c r="AD68" s="3" t="str">
        <f>IF($A68&gt;='1125way_Regular Symbol(2wild)'!G$16,"",IF(E68=0,"",IF(OR(E68=$AA$1,E68=$AB$1,E69=$AA$1,E69=$AB$1,E70=$AA$1,E70=$AB$1,E71=$AA$1,E71=$AB$1,E72=$AA$1,E72=$AB$1),0,1)))</f>
        <v/>
      </c>
      <c r="AE68" s="3">
        <f>IF($A68&gt;='1125way_Regular Symbol(2wild)'!H$16,"",IF(F68=0,"",IF(OR(F68=$AA$1,F68=$AB$1,F69=$AA$1,F69=$AB$1,F70=$AA$1,F70=$AB$1,F71=$AA$1,F71=$AB$1,F72=$AA$1,F72=$AB$1),0,1)))</f>
        <v>0</v>
      </c>
      <c r="AG68" s="344" t="str">
        <f>IF($A68&gt;='1125way_Regular Symbol(2wild)'!D$16,"",IF(B68=0,"",IF(OR(B68=$AG$1,B68=$AH$1,B69=$AG$1,B69=$AH$1,B70=$AG$1,B70=$AH$1),0,1)))</f>
        <v/>
      </c>
      <c r="AH68" s="344">
        <f>IF($A68&gt;='1125way_Regular Symbol(2wild)'!E$16,"",IF(C68=0,"",IF(OR(C68=$AG$1,C68=$AH$1,C69=$AG$1,C69=$AH$1,C70=$AG$1,C70=$AH$1),0,1)))</f>
        <v>0</v>
      </c>
      <c r="AI68" s="3" t="str">
        <f>IF($A68&gt;='1125way_Regular Symbol(2wild)'!F$16,"",IF(D68=0,"",IF(OR(D68=$AG$1,D68=$AH$1,D69=$AG$1,D69=$AH$1,D70=$AG$1,D70=$AH$1,D71=$AG$1,D71=$AH$1,D72=$AG$1,D72=$AH$1),0,1)))</f>
        <v/>
      </c>
      <c r="AJ68" s="3" t="str">
        <f>IF($A68&gt;='1125way_Regular Symbol(2wild)'!G$16,"",IF(E68=0,"",IF(OR(E68=$AG$1,E68=$AH$1,E69=$AG$1,E69=$AH$1,E70=$AG$1,E70=$AH$1,E71=$AG$1,E71=$AH$1,E72=$AG$1,E72=$AH$1),0,1)))</f>
        <v/>
      </c>
      <c r="AK68" s="3">
        <f>IF($A68&gt;='1125way_Regular Symbol(2wild)'!H$16,"",IF(F68=0,"",IF(OR(F68=$AG$1,F68=$AH$1,F69=$AG$1,F69=$AH$1,F70=$AG$1,F70=$AH$1,F71=$AG$1,F71=$AH$1,F72=$AG$1,F72=$AH$1),0,1)))</f>
        <v>1</v>
      </c>
      <c r="AM68" s="344" t="str">
        <f>IF($A68&gt;='1125way_Regular Symbol(2wild)'!D$16,"",IF(B68=0,"",IF(OR(B68=$AM$1,B68=$AN$1,B69=$AM$1,B69=$AN$1,B70=$AM$1,B70=$AN$1),0,1)))</f>
        <v/>
      </c>
      <c r="AN68" s="344">
        <f>IF($A68&gt;='1125way_Regular Symbol(2wild)'!E$16,"",IF(C68=0,"",IF(OR(C68=$AM$1,C68=$AN$1,C69=$AM$1,C69=$AN$1,C70=$AM$1,C70=$AN$1),0,1)))</f>
        <v>1</v>
      </c>
      <c r="AO68" s="3" t="str">
        <f>IF($A68&gt;='1125way_Regular Symbol(2wild)'!F$16,"",IF(D68=0,"",IF(OR(D68=$AM$1,D68=$AN$1,D69=$AM$1,D69=$AN$1,D70=$AM$1,D70=$AN$1,D71=$AM$1,D71=$AN$1,D72=$AM$1,D72=$AN$1),0,1)))</f>
        <v/>
      </c>
      <c r="AP68" s="3" t="str">
        <f>IF($A68&gt;='1125way_Regular Symbol(2wild)'!G$16,"",IF(E68=0,"",IF(OR(E68=$AM$1,E68=$AN$1,E69=$AM$1,E69=$AN$1,E70=$AM$1,E70=$AN$1,E71=$AM$1,E71=$AN$1,E72=$AM$1,E72=$AN$1),0,1)))</f>
        <v/>
      </c>
      <c r="AQ68" s="3">
        <f>IF($A68&gt;='1125way_Regular Symbol(2wild)'!H$16,"",IF(F68=0,"",IF(OR(F68=$AM$1,F68=$AN$1,F69=$AM$1,F69=$AN$1,F70=$AM$1,F70=$AN$1,F71=$AM$1,F71=$AN$1,F72=$AM$1,F72=$AN$1),0,1)))</f>
        <v>0</v>
      </c>
      <c r="AS68" s="344" t="str">
        <f>IF($A68&gt;='1125way_Regular Symbol(2wild)'!D$16,"",IF(B68=0,"",IF(OR(B68=$AM$1,B68=$AT$1,B69=$AM$1,B69=$AT$1,B70=$AM$1,B70=$AT$1),0,1)))</f>
        <v/>
      </c>
      <c r="AT68" s="344">
        <f>IF($A68&gt;='1125way_Regular Symbol(2wild)'!E$16,"",IF(C68=0,"",IF(OR(C68=$AM$1,C68=$AT$1,C69=$AM$1,C69=$AT$1,C70=$AM$1,C70=$AT$1),0,1)))</f>
        <v>1</v>
      </c>
      <c r="AU68" s="3" t="str">
        <f>IF($A68&gt;='1125way_Regular Symbol(2wild)'!F$16,"",IF(D68=0,"",IF(OR(D68=$AM$1,D68=$AT$1,D69=$AM$1,D69=$AT$1,D70=$AM$1,D70=$AT$1,D71=$AM$1,D71=$AT$1,D72=$AM$1,D72=$AT$1),0,1)))</f>
        <v/>
      </c>
      <c r="AV68" s="3" t="str">
        <f>IF($A68&gt;='1125way_Regular Symbol(2wild)'!G$16,"",IF(E68=0,"",IF(OR(E68=$AM$1,E68=$AT$1,E69=$AM$1,E69=$AT$1,E70=$AM$1,E70=$AT$1,E71=$AM$1,E71=$AT$1,E72=$AM$1,E72=$AT$1),0,1)))</f>
        <v/>
      </c>
      <c r="AW68" s="3">
        <f>IF($A68&gt;='1125way_Regular Symbol(2wild)'!H$16,"",IF(F68=0,"",IF(OR(F68=$AM$1,F68=$AT$1,F69=$AM$1,F69=$AT$1,F70=$AM$1,F70=$AT$1,F71=$AM$1,F71=$AT$1,F72=$AM$1,F72=$AT$1),0,1)))</f>
        <v>1</v>
      </c>
      <c r="AY68" s="344" t="str">
        <f>IF($A68&gt;='1125way_Regular Symbol(2wild)'!D$16,"",IF(B68=0,"",IF(OR(B68=$AM$1,B68=$AZ$1,B69=$AM$1,B69=$AZ$1,B70=$AM$1,B70=$AZ$1),0,1)))</f>
        <v/>
      </c>
      <c r="AZ68" s="344">
        <f>IF($A68&gt;='1125way_Regular Symbol(2wild)'!E$16,"",IF(C68=0,"",IF(OR(C68=$AM$1,C68=$AZ$1,C69=$AM$1,C69=$AZ$1,C70=$AM$1,C70=$AZ$1),0,1)))</f>
        <v>1</v>
      </c>
      <c r="BA68" s="3" t="str">
        <f>IF($A68&gt;='1125way_Regular Symbol(2wild)'!F$16,"",IF(D68=0,"",IF(OR(D68=$AM$1,D68=$AZ$1,D69=$AM$1,D69=$AZ$1,D70=$AM$1,D70=$AZ$1,D71=$AM$1,D71=$AZ$1,D72=$AM$1,D72=$AZ$1),0,1)))</f>
        <v/>
      </c>
      <c r="BB68" s="3" t="str">
        <f>IF($A68&gt;='1125way_Regular Symbol(2wild)'!G$16,"",IF(E68=0,"",IF(OR(E68=$AM$1,E68=$AZ$1,E69=$AM$1,E69=$AZ$1,E70=$AM$1,E70=$AZ$1,E71=$AM$1,E71=$AZ$1,E72=$AM$1,E72=$AZ$1),0,1)))</f>
        <v/>
      </c>
      <c r="BC68" s="3">
        <f>IF($A68&gt;='1125way_Regular Symbol(2wild)'!H$16,"",IF(F68=0,"",IF(OR(F68=$AM$1,F68=$AZ$1,F69=$AM$1,F69=$AZ$1,F70=$AM$1,F70=$AZ$1,F71=$AM$1,F71=$AZ$1,F72=$AM$1,F72=$AZ$1),0,1)))</f>
        <v>1</v>
      </c>
      <c r="BE68" s="344" t="str">
        <f>IF($A68&gt;='576way_Regular Symbol(2wild)'!D$16,"",IF(B68=0,"",IF(OR(B68=$AM$1,B68=$BF$1,B69=$AM$1,B69=$BF$1,B70=$AM$1,B70=$BF$1),0,1)))</f>
        <v/>
      </c>
      <c r="BF68" s="344">
        <f>IF($A68&gt;='576way_Regular Symbol(2wild)'!E$16,"",IF(C68=0,"",IF(OR(C68=$AM$1,C68=$BF$1,C69=$AM$1,C69=$BF$1,C70=$AM$1,C70=$BF$1),0,1)))</f>
        <v>1</v>
      </c>
      <c r="BG68" s="3" t="str">
        <f>IF($A68&gt;='576way_Regular Symbol(2wild)'!F$16,"",IF(D68=0,"",IF(OR(D68=$AM$1,D68=$BF$1,D69=$AM$1,D69=$BF$1,D70=$AM$1,D70=$BF$1,D71=$AM$1,D71=$BF$1,D72=$AM$1,D72=$BF$1),0,1)))</f>
        <v/>
      </c>
      <c r="BH68" s="3" t="str">
        <f>IF($A68&gt;='576way_Regular Symbol(2wild)'!G$16,"",IF(E68=0,"",IF(OR(E68=$AM$1,E68=$BF$1,E69=$AM$1,E69=$BF$1,E70=$AM$1,E70=$BF$1,E71=$AM$1,E71=$BF$1,E72=$AM$1,E72=$BF$1),0,1)))</f>
        <v/>
      </c>
      <c r="BI68" s="3">
        <f>IF($A68&gt;='576way_Regular Symbol(2wild)'!H$16,"",IF(F68=0,"",IF(OR(F68=$AM$1,F68=$BF$1,F69=$AM$1,F69=$BF$1,F70=$AM$1,F70=$BF$1,F71=$AM$1,F71=$BF$1,F72=$AM$1,F72=$BF$1),0,1)))</f>
        <v>1</v>
      </c>
      <c r="BK68" s="344" t="str">
        <f>IF($A68&gt;='576way_Regular Symbol(2wild)'!D$16,"",IF(B68=0,"",IF(OR(B68=$AM$1,B68=$BL$1,B69=$AM$1,B69=$BL$1,B70=$AM$1,B70=$BL$1),0,1)))</f>
        <v/>
      </c>
      <c r="BL68" s="344">
        <f>IF($A68&gt;='576way_Regular Symbol(2wild)'!E$16,"",IF(C68=0,"",IF(OR(C68=$AM$1,C68=$BL$1,C69=$AM$1,C69=$BL$1,C70=$AM$1,C70=$BL$1),0,1)))</f>
        <v>1</v>
      </c>
      <c r="BM68" s="3" t="str">
        <f>IF($A68&gt;='576way_Regular Symbol(2wild)'!F$16,"",IF(D68=0,"",IF(OR(D68=$AM$1,D68=$BL$1,D69=$AM$1,D69=$BL$1,D70=$AM$1,D70=$BL$1,D71=$AM$1,D71=$BL$1),0,1)))</f>
        <v/>
      </c>
      <c r="BN68" s="3" t="str">
        <f>IF($A68&gt;='576way_Regular Symbol(2wild)'!G$16,"",IF(E68=0,"",IF(OR(E68=$AM$1,E68=$BL$1,E69=$AM$1,E69=$BL$1,E70=$AM$1,E70=$BL$1,E71=$AM$1,E71=$BL$1),0,1)))</f>
        <v/>
      </c>
      <c r="BO68" s="3">
        <f>IF($A68&gt;='576way_Regular Symbol(2wild)'!H$16,"",IF(F68=0,"",IF(OR(F68=$AM$1,F68=$BL$1,F69=$AM$1,F69=$BL$1,F70=$AM$1,F70=$BL$1,F71=$AM$1,F71=$BL$1),0,1)))</f>
        <v>1</v>
      </c>
      <c r="BQ68" s="3" t="str">
        <f>IF($A68&gt;='1125way_Regular Symbol(2wild)'!D$16,"",IF(B68=0,"",IF(OR(B68=$BQ$1,B68=$BR$1,B69=$BQ$1,B69=$BR$1,B70=$BQ$1,B70=$BR$1),0,1)))</f>
        <v/>
      </c>
      <c r="BR68" s="3">
        <f>IF($A68&gt;='1125way_Regular Symbol(2wild)'!E$16,"",IF(C68=0,"",IF(OR(C68=$BQ$1,C68=$BR$1,C69=$BQ$1,C69=$BR$1,C70=$BQ$1,C70=$BR$1),0,1)))</f>
        <v>1</v>
      </c>
      <c r="BS68" s="3" t="str">
        <f>IF($A68&gt;='1125way_Regular Symbol(2wild)'!F$16,"",IF(D68=0,"",IF(OR(D68=$BQ$1,D68=$BR$1,D69=$BQ$1,D69=$BR$1,D70=$BQ$1,D70=$BR$1,D71=$BQ$1,D71=$BR$1,D72=$BQ$1,D72=$BR$1),0,1)))</f>
        <v/>
      </c>
      <c r="BT68" s="3" t="str">
        <f>IF($A68&gt;='1125way_Regular Symbol(2wild)'!G$16,"",IF(E68=0,"",IF(OR(E68=$BQ$1,E68=$BR$1,E69=$BQ$1,E69=$BR$1,E70=$BQ$1,E70=$BR$1,E71=$BQ$1,E71=$BR$1,E72=$BQ$1,E72=$BR$1),0,1)))</f>
        <v/>
      </c>
      <c r="BU68" s="3">
        <f>IF($A68&gt;='1125way_Regular Symbol(2wild)'!H$16,"",IF(F68=0,"",IF(OR(F68=$BQ$1,F68=$BR$1,F69=$BQ$1,F69=$BR$1,F70=$BQ$1,F70=$BR$1,F71=$BQ$1,F71=$BR$1,F72=$BQ$1,F72=$BR$1),0,1)))</f>
        <v>1</v>
      </c>
      <c r="BW68" s="3" t="str">
        <f>IF($A68&gt;='1125way_Regular Symbol(2wild)'!D$16,"",IF(B68=0,"",IF(OR(B68=$BW$1,B69=$BW$1,B70=$BW$1,B68=$BX$1,B69=$BX$1,B70=$BX$1),0,1)))</f>
        <v/>
      </c>
      <c r="BX68" s="3">
        <f>IF($A68&gt;='1125way_Regular Symbol(2wild)'!E$16,"",IF(C68=0,"",IF(OR(C68=$BW$1,C69=$BW$1,C70=$BW$1,C68=$BX$1,C69=$BX$1,C70=$BX$1),0,1)))</f>
        <v>0</v>
      </c>
      <c r="BY68" s="3" t="str">
        <f>IF($A68&gt;='1125way_Regular Symbol(2wild)'!F$16,"",IF(D68=0,"",IF(OR(D68=$BW$1,D69=$BW$1,D70=$BW$1,D68=$BX$1,D69=$BX$1,D70=$BX$1,D71=$BW$1,D71=$BX$1,D72=$BW$1,D72=$BX$1),0,1)))</f>
        <v/>
      </c>
      <c r="BZ68" s="3" t="str">
        <f>IF($A68&gt;='1125way_Regular Symbol(2wild)'!G$16,"",IF(E68=0,"",IF(OR(E68=$BW$1,E69=$BW$1,E70=$BW$1,E68=$BX$1,E69=$BX$1,E70=$BX$1,E71=$BW$1,E71=$BX$1,E72=$BW$1,E72=$BX$1),0,1)))</f>
        <v/>
      </c>
      <c r="CA68" s="3">
        <f>IF($A68&gt;='1125way_Regular Symbol(2wild)'!H$16,"",IF(F68=0,"",IF(OR(F68=$BW$1,F69=$BW$1,F70=$BW$1,F68=$BX$1,F69=$BX$1,F70=$BX$1,F71=$BW$1,F71=$BX$1,F72=$BW$1,F72=$BX$1),0,1)))</f>
        <v>0</v>
      </c>
      <c r="CC68" s="3" t="str">
        <f>IF($A68&gt;='1125way_Regular Symbol(2wild)'!D$16,"",IF(B68=0,"",IF(OR(B68=$BW$1,B69=$BW$1,B70=$BW$1,B68=$CD$1,B69=$CD$1,B70=$CD$1),0,1)))</f>
        <v/>
      </c>
      <c r="CD68" s="3">
        <f>IF($A68&gt;='1125way_Regular Symbol(2wild)'!E$16,"",IF(C68=0,"",IF(OR(C68=$BW$1,C69=$BW$1,C70=$BW$1,C68=$CD$1,C69=$CD$1,C70=$CD$1),0,1)))</f>
        <v>0</v>
      </c>
      <c r="CE68" s="3" t="str">
        <f>IF($A68&gt;='1125way_Regular Symbol(2wild)'!F$16,"",IF(D68=0,"",IF(OR(D68=$BW$1,D69=$BW$1,D70=$BW$1,D68=$CD$1,D69=$CD$1,D70=$CD$1,D71=$BW$1,D71=$CD$1,D72=$BW$1,D72=$CD$1),0,1)))</f>
        <v/>
      </c>
      <c r="CF68" s="3" t="str">
        <f>IF($A68&gt;='1125way_Regular Symbol(2wild)'!G$16,"",IF(E68=0,"",IF(OR(E68=$BW$1,E69=$BW$1,E70=$BW$1,E68=$CD$1,E69=$CD$1,E70=$CD$1,E71=$BW$1,E71=$CD$1,E72=$BW$1,E72=$CD$1),0,1)))</f>
        <v/>
      </c>
      <c r="CG68" s="3">
        <f>IF($A68&gt;='1125way_Regular Symbol(2wild)'!H$16,"",IF(F68=0,"",IF(OR(F68=$BW$1,F69=$BW$1,F70=$BW$1,F68=$CD$1,F69=$CD$1,F70=$CD$1,F71=$BW$1,F71=$CD$1,F72=$BW$1,F72=$CD$1),0,1)))</f>
        <v>0</v>
      </c>
      <c r="CI68" s="3" t="str">
        <f>IF($A68&gt;='1125way_Regular Symbol(2wild)'!D$16,"",IF(B68=0,"",IF(OR(B68=$BW$1,B69=$BW$1,B70=$BW$1,B68=$CJ$1,B69=$CJ$1,B70=$CJ$1),0,1)))</f>
        <v/>
      </c>
      <c r="CJ68" s="3">
        <f>IF($A68&gt;='1125way_Regular Symbol(2wild)'!E$16,"",IF(C68=0,"",IF(OR(C68=$BW$1,C69=$BW$1,C70=$BW$1,C68=$CJ$1,C69=$CJ$1,C70=$CJ$1),0,1)))</f>
        <v>1</v>
      </c>
      <c r="CK68" s="3" t="str">
        <f>IF($A68&gt;='1125way_Regular Symbol(2wild)'!F$16,"",IF(D68=0,"",IF(OR(D68=$BW$1,D69=$BW$1,D70=$BW$1,D68=$CJ$1,D69=$CJ$1,D70=$CJ$1,D71=$BW$1,D71=$CJ$1,D72=$BW$1,D72=$CJ$1),0,1)))</f>
        <v/>
      </c>
      <c r="CL68" s="3" t="str">
        <f>IF($A68&gt;='1125way_Regular Symbol(2wild)'!G$16,"",IF(E68=0,"",IF(OR(E68=$BW$1,E69=$BW$1,E70=$BW$1,E68=$CJ$1,E69=$CJ$1,E70=$CJ$1,E71=$BW$1,E71=$CJ$1,E72=$BW$1,E72=$CJ$1),0,1)))</f>
        <v/>
      </c>
      <c r="CM68" s="3">
        <f>IF($A68&gt;='1125way_Regular Symbol(2wild)'!H$16,"",IF(F68=0,"",IF(OR(F68=$BW$1,F69=$BW$1,F70=$BW$1,F68=$CJ$1,F69=$CJ$1,F70=$CJ$1,F71=$BW$1,F71=$CJ$1,F72=$BW$1,F72=$CJ$1),0,1)))</f>
        <v>1</v>
      </c>
      <c r="CO68" s="3" t="str">
        <f>IF($A68&gt;='1125way_Regular Symbol(2wild)'!D$16,"",IF(B68=0,"",IF(OR(B68=$BW$1,B69=$BW$1,B70=$BW$1,B68=$CP$1,B69=$CP$1,B70=$CP$1),0,1)))</f>
        <v/>
      </c>
      <c r="CP68" s="3">
        <f>IF($A68&gt;='1125way_Regular Symbol(2wild)'!E$16,"",IF(C68=0,"",IF(OR(C68=$BW$1,C69=$BW$1,C70=$BW$1,C68=$CP$1,C69=$CP$1,C70=$CP$1),0,1)))</f>
        <v>1</v>
      </c>
      <c r="CQ68" s="3" t="str">
        <f>IF($A68&gt;='1125way_Regular Symbol(2wild)'!F$16,"",IF(D68=0,"",IF(OR(D68=$BW$1,D69=$BW$1,D70=$BW$1,D68=$CP$1,D69=$CP$1,D70=$CP$1,D71=$BW$1,D71=$CP$1,D72=$BW$1,D72=$CP$1),0,1)))</f>
        <v/>
      </c>
      <c r="CR68" s="3" t="str">
        <f>IF($A68&gt;='1125way_Regular Symbol(2wild)'!G$16,"",IF(E68=0,"",IF(OR(E68=$BW$1,E69=$BW$1,E70=$BW$1,E68=$CP$1,E69=$CP$1,E70=$CP$1,E71=$BW$1,E71=$CP$1,E72=$BW$1,E72=$CP$1),0,1)))</f>
        <v/>
      </c>
      <c r="CS68" s="3">
        <f>IF($A68&gt;='1125way_Regular Symbol(2wild)'!H$16,"",IF(F68=0,"",IF(OR(F68=$BW$1,F69=$BW$1,F70=$BW$1,F68=$CP$1,F69=$CP$1,F70=$CP$1,F71=$BW$1,F71=$CP$1,F72=$BW$1,F72=$CP$1),0,1)))</f>
        <v>1</v>
      </c>
      <c r="CU68" s="3" t="str">
        <f>IF($A68&gt;='1125way_Regular Symbol(2wild)'!D$16,"",IF(B68=0,"",IF(OR(B68=$BW$1,B69=$BW$1,B70=$BW$1,B68=$CV$1,B69=$CV$1,B70=$CV$1),0,1)))</f>
        <v/>
      </c>
      <c r="CV68" s="3">
        <f>IF($A68&gt;='1125way_Regular Symbol(2wild)'!E$16,"",IF(C68=0,"",IF(OR(C68=$BW$1,C69=$BW$1,C70=$BW$1,C68=$CV$1,C69=$CV$1,C70=$CV$1),0,1)))</f>
        <v>1</v>
      </c>
      <c r="CW68" s="3" t="str">
        <f>IF($A68&gt;='1125way_Regular Symbol(2wild)'!F$16,"",IF(D68=0,"",IF(OR(D68=$BW$1,D69=$BW$1,D70=$BW$1,D68=$CV$1,D69=$CV$1,D70=$CV$1,D71=$BW$1,D71=$CV$1,D72=$BW$1,D72=$CV$1),0,1)))</f>
        <v/>
      </c>
      <c r="CX68" s="3" t="str">
        <f>IF($A68&gt;='1125way_Regular Symbol(2wild)'!G$16,"",IF(E68=0,"",IF(OR(E68=$BW$1,E69=$BW$1,E70=$BW$1,E68=$CV$1,E69=$CV$1,E70=$CV$1,E71=$BW$1,E71=$CV$1,E72=$BW$1,E72=$CV$1),0,1)))</f>
        <v/>
      </c>
      <c r="CY68" s="3">
        <f>IF($A68&gt;='1125way_Regular Symbol(2wild)'!H$16,"",IF(F68=0,"",IF(OR(F68=$BW$1,F69=$BW$1,F70=$BW$1,F68=$CV$1,F69=$CV$1,F70=$CV$1,F71=$BW$1,F71=$CV$1,F72=$BW$1,F72=$CV$1),0,1)))</f>
        <v>1</v>
      </c>
    </row>
    <row r="69" spans="1:103">
      <c r="A69" s="337">
        <f>IF('243way_Regular Symbol'!L68="","",'243way_Regular Symbol'!L68)</f>
        <v>65</v>
      </c>
      <c r="B69" s="191" t="str">
        <f>IF('576way_Regular Symbol(2wild)'!Q68="",
IF($A69-'576way_Regular Symbol(2wild)'!D$16&gt;='1125way_RegularＸ_W()'!B$2-1,"",VLOOKUP($A69-'243way_Regular Symbol'!D$16,'576way_Regular Symbol(2wild)'!$P$3:$U$99,'1125way_RegularＸ_W()'!B$3+1,FALSE)),
'576way_Regular Symbol(2wild)'!Q68)</f>
        <v/>
      </c>
      <c r="C69" s="191" t="str">
        <f>IF('576way_Regular Symbol(2wild)'!R68="",
IF($A69-'576way_Regular Symbol(2wild)'!E$16&gt;='1125way_RegularＸ_W()'!C$2-1,"",VLOOKUP($A69-'243way_Regular Symbol'!E$16,'576way_Regular Symbol(2wild)'!$P$3:$U$99,'1125way_RegularＸ_W()'!C$3+1,FALSE)),
'576way_Regular Symbol(2wild)'!R68)</f>
        <v>M4</v>
      </c>
      <c r="D69" s="191" t="str">
        <f>IF('576way_Regular Symbol(2wild)'!S68="",
IF($A69-'576way_Regular Symbol(2wild)'!F$16&gt;='1125way_RegularＸ_W()'!D$2-1,"",VLOOKUP($A69-'243way_Regular Symbol'!F$16,'576way_Regular Symbol(2wild)'!$P$3:$U$99,'1125way_RegularＸ_W()'!D$3+1,FALSE)),
'576way_Regular Symbol(2wild)'!S68)</f>
        <v/>
      </c>
      <c r="E69" s="191" t="str">
        <f>IF('576way_Regular Symbol(2wild)'!T68="",
IF($A69-'576way_Regular Symbol(2wild)'!G$16&gt;='1125way_RegularＸ_W()'!E$2-1,"",VLOOKUP($A69-'243way_Regular Symbol'!G$16,'576way_Regular Symbol(2wild)'!$P$3:$U$99,'1125way_RegularＸ_W()'!E$3+1,FALSE)),
'576way_Regular Symbol(2wild)'!T68)</f>
        <v/>
      </c>
      <c r="F69" s="191" t="str">
        <f>IF('576way_Regular Symbol(2wild)'!U68="",
IF($A69-'576way_Regular Symbol(2wild)'!H$16&gt;='1125way_RegularＸ_W()'!F$2-1,"",VLOOKUP($A69-'243way_Regular Symbol'!H$16,'576way_Regular Symbol(2wild)'!$P$3:$U$99,'1125way_RegularＸ_W()'!F$3+1,FALSE)),
'576way_Regular Symbol(2wild)'!U68)</f>
        <v>Q</v>
      </c>
      <c r="N69" s="363">
        <f t="shared" ref="N69:N89" si="29">IF($A69="","",$A69)</f>
        <v>65</v>
      </c>
      <c r="O69" s="344" t="str">
        <f>IF($A69&gt;='1125way_Regular Symbol(2wild)'!D$16,"",IF(B69="","",IF(OR(B69=$O$1,B69=$P$1,B70=$O$1,B70=$P$1,B71=$O$1,B71=$P$1),0,1)))</f>
        <v/>
      </c>
      <c r="P69" s="344">
        <f>IF($A69&gt;='1125way_Regular Symbol(2wild)'!E$16,"",IF(C69="","",IF(OR(C69=$O$1,C69=$P$1,C70=$O$1,C70=$P$1,C71=$O$1,C71=$P$1),0,1)))</f>
        <v>1</v>
      </c>
      <c r="Q69" s="344" t="str">
        <f>IF($A69&gt;='1125way_Regular Symbol(2wild)'!F$16,"",IF(D69="","",IF(OR(D69=$O$1,D69=$P$1,D70=$O$1,D70=$P$1,D71=$O$1,D71=$P$1,D72=$O$1,D72=$P$1,D73=$O$1,D73=$P$1),0,1)))</f>
        <v/>
      </c>
      <c r="R69" s="344" t="str">
        <f>IF($A69&gt;='1125way_Regular Symbol(2wild)'!G$16,"",IF(E69="","",IF(OR(E69=$O$1,E69=$P$1,E70=$O$1,E70=$P$1,E71=$O$1,E71=$P$1,E72=$O$1,E72=$P$1,E73=$O$1,E73=$P$1),0,1)))</f>
        <v/>
      </c>
      <c r="S69" s="344">
        <f>IF($A69&gt;='1125way_Regular Symbol(2wild)'!H$16,"",IF(F69="","",IF(OR(F69=$O$1,F69=$P$1,F70=$O$1,F70=$P$1,F71=$O$1,F71=$P$1,F72=$O$1,F72=$P$1,F73=$O$1,F73=$P$1),0,1)))</f>
        <v>1</v>
      </c>
      <c r="U69" s="344" t="str">
        <f>IF($A69&gt;='1125way_Regular Symbol(2wild)'!D$16,"",IF(B69=0,"",IF(OR(B69=$U$1,B69=$V$1,B70=$U$1,B70=$V$1,B71=$U$1,B71=$V$1),0,1)))</f>
        <v/>
      </c>
      <c r="V69" s="344">
        <f>IF($A69&gt;='1125way_Regular Symbol(2wild)'!E$16,"",IF(C69=0,"",IF(OR(C69=$U$1,C69=$V$1,C70=$U$1,C70=$V$1,C71=$U$1,C71=$V$1),0,1)))</f>
        <v>1</v>
      </c>
      <c r="W69" s="3" t="str">
        <f>IF($A69&gt;='1125way_Regular Symbol(2wild)'!F$16,"",IF(D69=0,"",IF(OR(D69=$U$1,D69=$V$1,D70=$U$1,D70=$V$1,D71=$U$1,D71=$V$1,D72=$U$1,D72=$V$1,D73=$U$1,D73=$V$1),0,1)))</f>
        <v/>
      </c>
      <c r="X69" s="3" t="str">
        <f>IF($A69&gt;='1125way_Regular Symbol(2wild)'!G$16,"",IF(E69=0,"",IF(OR(E69=$U$1,E69=$V$1,E70=$U$1,E70=$V$1,E71=$U$1,E71=$V$1,E72=$U$1,E72=$V$1,E73=$U$1,E73=$V$1),0,1)))</f>
        <v/>
      </c>
      <c r="Y69" s="3">
        <f>IF($A69&gt;='1125way_Regular Symbol(2wild)'!H$16,"",IF(F69=0,"",IF(OR(F69=$U$1,F69=$V$1,F70=$U$1,F70=$V$1,F71=$U$1,F71=$V$1,F72=$U$1,F72=$V$1,F73=$U$1,F73=$V$1),0,1)))</f>
        <v>1</v>
      </c>
      <c r="AA69" s="344" t="str">
        <f>IF($A69&gt;='1125way_Regular Symbol(2wild)'!D$16,"",IF(B69=0,"",IF(OR(B69=$AA$1,B69=$AB$1,B70=$AA$1,B70=$AB$1,B71=$AA$1,,B71=$AB$1),0,1)))</f>
        <v/>
      </c>
      <c r="AB69" s="344">
        <f>IF($A69&gt;='1125way_Regular Symbol(2wild)'!E$16,"",IF(C69=0,"",IF(OR(C69=$AA$1,C69=$AB$1,C70=$AA$1,C70=$AB$1,C71=$AA$1,,C71=$AB$1),0,1)))</f>
        <v>1</v>
      </c>
      <c r="AC69" s="3" t="str">
        <f>IF($A69&gt;='1125way_Regular Symbol(2wild)'!F$16,"",IF(D69=0,"",IF(OR(D69=$AA$1,D69=$AB$1,D70=$AA$1,D70=$AB$1,D71=$AA$1,D71=$AB$1,D72=$AA$1,D72=$AB$1,D73=$AA$1,D73=$AB$1),0,1)))</f>
        <v/>
      </c>
      <c r="AD69" s="3" t="str">
        <f>IF($A69&gt;='1125way_Regular Symbol(2wild)'!G$16,"",IF(E69=0,"",IF(OR(E69=$AA$1,E69=$AB$1,E70=$AA$1,E70=$AB$1,E71=$AA$1,E71=$AB$1,E72=$AA$1,E72=$AB$1,E73=$AA$1,E73=$AB$1),0,1)))</f>
        <v/>
      </c>
      <c r="AE69" s="3">
        <f>IF($A69&gt;='1125way_Regular Symbol(2wild)'!H$16,"",IF(F69=0,"",IF(OR(F69=$AA$1,F69=$AB$1,F70=$AA$1,F70=$AB$1,F71=$AA$1,F71=$AB$1,F72=$AA$1,F72=$AB$1,F73=$AA$1,F73=$AB$1),0,1)))</f>
        <v>0</v>
      </c>
      <c r="AG69" s="344" t="str">
        <f>IF($A69&gt;='1125way_Regular Symbol(2wild)'!D$16,"",IF(B69=0,"",IF(OR(B69=$AG$1,B69=$AH$1,B70=$AG$1,B70=$AH$1,B71=$AG$1,B71=$AH$1),0,1)))</f>
        <v/>
      </c>
      <c r="AH69" s="344">
        <f>IF($A69&gt;='1125way_Regular Symbol(2wild)'!E$16,"",IF(C69=0,"",IF(OR(C69=$AG$1,C69=$AH$1,C70=$AG$1,C70=$AH$1,C71=$AG$1,C71=$AH$1),0,1)))</f>
        <v>0</v>
      </c>
      <c r="AI69" s="3" t="str">
        <f>IF($A69&gt;='1125way_Regular Symbol(2wild)'!F$16,"",IF(D69=0,"",IF(OR(D69=$AG$1,D69=$AH$1,D70=$AG$1,D70=$AH$1,D71=$AG$1,D71=$AH$1,D72=$AG$1,D72=$AH$1,D73=$AG$1,D73=$AH$1),0,1)))</f>
        <v/>
      </c>
      <c r="AJ69" s="3" t="str">
        <f>IF($A69&gt;='1125way_Regular Symbol(2wild)'!G$16,"",IF(E69=0,"",IF(OR(E69=$AG$1,E69=$AH$1,E70=$AG$1,E70=$AH$1,E71=$AG$1,E71=$AH$1,E72=$AG$1,E72=$AH$1,E73=$AG$1,E73=$AH$1),0,1)))</f>
        <v/>
      </c>
      <c r="AK69" s="3">
        <f>IF($A69&gt;='1125way_Regular Symbol(2wild)'!H$16,"",IF(F69=0,"",IF(OR(F69=$AG$1,F69=$AH$1,F70=$AG$1,F70=$AH$1,F71=$AG$1,F71=$AH$1,F72=$AG$1,F72=$AH$1,F73=$AG$1,F73=$AH$1),0,1)))</f>
        <v>1</v>
      </c>
      <c r="AM69" s="344" t="str">
        <f>IF($A69&gt;='1125way_Regular Symbol(2wild)'!D$16,"",IF(B69=0,"",IF(OR(B69=$AM$1,B69=$AN$1,B70=$AM$1,B70=$AN$1,B71=$AM$1,B71=$AN$1),0,1)))</f>
        <v/>
      </c>
      <c r="AN69" s="344">
        <f>IF($A69&gt;='1125way_Regular Symbol(2wild)'!E$16,"",IF(C69=0,"",IF(OR(C69=$AM$1,C69=$AN$1,C70=$AM$1,C70=$AN$1,C71=$AM$1,C71=$AN$1),0,1)))</f>
        <v>1</v>
      </c>
      <c r="AO69" s="3" t="str">
        <f>IF($A69&gt;='1125way_Regular Symbol(2wild)'!F$16,"",IF(D69=0,"",IF(OR(D69=$AM$1,D69=$AN$1,D70=$AM$1,D70=$AN$1,D71=$AM$1,D71=$AN$1,D72=$AM$1,D72=$AN$1,D73=$AM$1,D73=$AN$1),0,1)))</f>
        <v/>
      </c>
      <c r="AP69" s="3" t="str">
        <f>IF($A69&gt;='1125way_Regular Symbol(2wild)'!G$16,"",IF(E69=0,"",IF(OR(E69=$AM$1,E69=$AN$1,E70=$AM$1,E70=$AN$1,E71=$AM$1,E71=$AN$1,E72=$AM$1,E72=$AN$1,E73=$AM$1,E73=$AN$1),0,1)))</f>
        <v/>
      </c>
      <c r="AQ69" s="3">
        <f>IF($A69&gt;='1125way_Regular Symbol(2wild)'!H$16,"",IF(F69=0,"",IF(OR(F69=$AM$1,F69=$AN$1,F70=$AM$1,F70=$AN$1,F71=$AM$1,F71=$AN$1,F72=$AM$1,F72=$AN$1,F73=$AM$1,F73=$AN$1),0,1)))</f>
        <v>1</v>
      </c>
      <c r="AS69" s="344" t="str">
        <f>IF($A69&gt;='1125way_Regular Symbol(2wild)'!D$16,"",IF(B69=0,"",IF(OR(B69=$AM$1,B69=$AT$1,B70=$AM$1,B70=$AT$1,B71=$AM$1,B71=$AT$1),0,1)))</f>
        <v/>
      </c>
      <c r="AT69" s="344">
        <f>IF($A69&gt;='1125way_Regular Symbol(2wild)'!E$16,"",IF(C69=0,"",IF(OR(C69=$AM$1,C69=$AT$1,C70=$AM$1,C70=$AT$1,C71=$AM$1,C71=$AT$1),0,1)))</f>
        <v>1</v>
      </c>
      <c r="AU69" s="3" t="str">
        <f>IF($A69&gt;='1125way_Regular Symbol(2wild)'!F$16,"",IF(D69=0,"",IF(OR(D69=$AM$1,D69=$AT$1,D70=$AM$1,D70=$AT$1,D71=$AM$1,D71=$AT$1,D72=$AM$1,D72=$AT$1,D73=$AM$1,D73=$AT$1),0,1)))</f>
        <v/>
      </c>
      <c r="AV69" s="3" t="str">
        <f>IF($A69&gt;='1125way_Regular Symbol(2wild)'!G$16,"",IF(E69=0,"",IF(OR(E69=$AM$1,E69=$AT$1,E70=$AM$1,E70=$AT$1,E71=$AM$1,E71=$AT$1,E72=$AM$1,E72=$AT$1,E73=$AM$1,E73=$AT$1),0,1)))</f>
        <v/>
      </c>
      <c r="AW69" s="3">
        <f>IF($A69&gt;='1125way_Regular Symbol(2wild)'!H$16,"",IF(F69=0,"",IF(OR(F69=$AM$1,F69=$AT$1,F70=$AM$1,F70=$AT$1,F71=$AM$1,F71=$AT$1,F72=$AM$1,F72=$AT$1,F73=$AM$1,F73=$AT$1),0,1)))</f>
        <v>1</v>
      </c>
      <c r="AY69" s="344" t="str">
        <f>IF($A69&gt;='1125way_Regular Symbol(2wild)'!D$16,"",IF(B69=0,"",IF(OR(B69=$AM$1,B69=$AZ$1,B70=$AM$1,B70=$AZ$1,B71=$AM$1,B71=$AZ$1),0,1)))</f>
        <v/>
      </c>
      <c r="AZ69" s="344">
        <f>IF($A69&gt;='1125way_Regular Symbol(2wild)'!E$16,"",IF(C69=0,"",IF(OR(C69=$AM$1,C69=$AZ$1,C70=$AM$1,C70=$AZ$1,C71=$AM$1,C71=$AZ$1),0,1)))</f>
        <v>1</v>
      </c>
      <c r="BA69" s="3" t="str">
        <f>IF($A69&gt;='1125way_Regular Symbol(2wild)'!F$16,"",IF(D69=0,"",IF(OR(D69=$AM$1,D69=$AZ$1,D70=$AM$1,D70=$AZ$1,D71=$AM$1,D71=$AZ$1,D72=$AM$1,D72=$AZ$1,D73=$AM$1,D73=$AZ$1),0,1)))</f>
        <v/>
      </c>
      <c r="BB69" s="3" t="str">
        <f>IF($A69&gt;='1125way_Regular Symbol(2wild)'!G$16,"",IF(E69=0,"",IF(OR(E69=$AM$1,E69=$AZ$1,E70=$AM$1,E70=$AZ$1,E71=$AM$1,E71=$AZ$1,E72=$AM$1,E72=$AZ$1,E73=$AM$1,E73=$AZ$1),0,1)))</f>
        <v/>
      </c>
      <c r="BC69" s="3">
        <f>IF($A69&gt;='1125way_Regular Symbol(2wild)'!H$16,"",IF(F69=0,"",IF(OR(F69=$AM$1,F69=$AZ$1,F70=$AM$1,F70=$AZ$1,F71=$AM$1,F71=$AZ$1,F72=$AM$1,F72=$AZ$1,F73=$AM$1,F73=$AZ$1),0,1)))</f>
        <v>1</v>
      </c>
      <c r="BE69" s="344" t="str">
        <f>IF($A69&gt;='576way_Regular Symbol(2wild)'!D$16,"",IF(B69=0,"",IF(OR(B69=$AM$1,B69=$BF$1,B70=$AM$1,B70=$BF$1,B71=$AM$1,B71=$BF$1),0,1)))</f>
        <v/>
      </c>
      <c r="BF69" s="344">
        <f>IF($A69&gt;='576way_Regular Symbol(2wild)'!E$16,"",IF(C69=0,"",IF(OR(C69=$AM$1,C69=$BF$1,C70=$AM$1,C70=$BF$1,C71=$AM$1,C71=$BF$1),0,1)))</f>
        <v>1</v>
      </c>
      <c r="BG69" s="3" t="str">
        <f>IF($A69&gt;='576way_Regular Symbol(2wild)'!F$16,"",IF(D69=0,"",IF(OR(D69=$AM$1,D69=$BF$1,D70=$AM$1,D70=$BF$1,D71=$AM$1,D71=$BF$1,D72=$AM$1,D72=$BF$1,D73=$AM$1,D73=$BF$1),0,1)))</f>
        <v/>
      </c>
      <c r="BH69" s="3" t="str">
        <f>IF($A69&gt;='576way_Regular Symbol(2wild)'!G$16,"",IF(E69=0,"",IF(OR(E69=$AM$1,E69=$BF$1,E70=$AM$1,E70=$BF$1,E71=$AM$1,E71=$BF$1,E72=$AM$1,E72=$BF$1,E73=$AM$1,E73=$BF$1),0,1)))</f>
        <v/>
      </c>
      <c r="BI69" s="3">
        <f>IF($A69&gt;='576way_Regular Symbol(2wild)'!H$16,"",IF(F69=0,"",IF(OR(F69=$AM$1,F69=$BF$1,F70=$AM$1,F70=$BF$1,F71=$AM$1,F71=$BF$1,F72=$AM$1,F72=$BF$1,F73=$AM$1,F73=$BF$1),0,1)))</f>
        <v>1</v>
      </c>
      <c r="BK69" s="344" t="str">
        <f>IF($A69&gt;='576way_Regular Symbol(2wild)'!D$16,"",IF(B69=0,"",IF(OR(B69=$AM$1,B69=$BL$1,B70=$AM$1,B70=$BL$1,B71=$AM$1,B71=$BL$1),0,1)))</f>
        <v/>
      </c>
      <c r="BL69" s="344">
        <f>IF($A69&gt;='576way_Regular Symbol(2wild)'!E$16,"",IF(C69=0,"",IF(OR(C69=$AM$1,C69=$BL$1,C70=$AM$1,C70=$BL$1,C71=$AM$1,C71=$BL$1),0,1)))</f>
        <v>1</v>
      </c>
      <c r="BM69" s="3" t="str">
        <f>IF($A69&gt;='576way_Regular Symbol(2wild)'!F$16,"",IF(D69=0,"",IF(OR(D69=$AM$1,D69=$BL$1,D70=$AM$1,D70=$BL$1,D71=$AM$1,D71=$BL$1,D72=$AM$1,D72=$BL$1),0,1)))</f>
        <v/>
      </c>
      <c r="BN69" s="3" t="str">
        <f>IF($A69&gt;='576way_Regular Symbol(2wild)'!G$16,"",IF(E69=0,"",IF(OR(E69=$AM$1,E69=$BL$1,E70=$AM$1,E70=$BL$1,E71=$AM$1,E71=$BL$1,E72=$AM$1,E72=$BL$1),0,1)))</f>
        <v/>
      </c>
      <c r="BO69" s="3">
        <f>IF($A69&gt;='576way_Regular Symbol(2wild)'!H$16,"",IF(F69=0,"",IF(OR(F69=$AM$1,F69=$BL$1,F70=$AM$1,F70=$BL$1,F71=$AM$1,F71=$BL$1,F72=$AM$1,F72=$BL$1),0,1)))</f>
        <v>1</v>
      </c>
      <c r="BQ69" s="3" t="str">
        <f>IF($A69&gt;='1125way_Regular Symbol(2wild)'!D$16,"",IF(B69=0,"",IF(OR(B69=$BQ$1,B69=$BR$1,B70=$BQ$1,B70=$BR$1,B71=$BQ$1,B71=$BR$1),0,1)))</f>
        <v/>
      </c>
      <c r="BR69" s="3">
        <f>IF($A69&gt;='1125way_Regular Symbol(2wild)'!E$16,"",IF(C69=0,"",IF(OR(C69=$BQ$1,C69=$BR$1,C70=$BQ$1,C70=$BR$1,C71=$BQ$1,C71=$BR$1),0,1)))</f>
        <v>0</v>
      </c>
      <c r="BS69" s="3" t="str">
        <f>IF($A69&gt;='1125way_Regular Symbol(2wild)'!F$16,"",IF(D69=0,"",IF(OR(D69=$BQ$1,D69=$BR$1,D70=$BQ$1,D70=$BR$1,D71=$BQ$1,D71=$BR$1,D72=$BQ$1,D72=$BR$1,D73=$BQ$1,D73=$BR$1),0,1)))</f>
        <v/>
      </c>
      <c r="BT69" s="3" t="str">
        <f>IF($A69&gt;='1125way_Regular Symbol(2wild)'!G$16,"",IF(E69=0,"",IF(OR(E69=$BQ$1,E69=$BR$1,E70=$BQ$1,E70=$BR$1,E71=$BQ$1,E71=$BR$1,E72=$BQ$1,E72=$BR$1,E73=$BQ$1,E73=$BR$1),0,1)))</f>
        <v/>
      </c>
      <c r="BU69" s="3">
        <f>IF($A69&gt;='1125way_Regular Symbol(2wild)'!H$16,"",IF(F69=0,"",IF(OR(F69=$BQ$1,F69=$BR$1,F70=$BQ$1,F70=$BR$1,F71=$BQ$1,F71=$BR$1,F72=$BQ$1,F72=$BR$1,F73=$BQ$1,F73=$BR$1),0,1)))</f>
        <v>1</v>
      </c>
      <c r="BW69" s="3" t="str">
        <f>IF($A69&gt;='1125way_Regular Symbol(2wild)'!D$16,"",IF(B69=0,"",IF(OR(B69=$BW$1,B70=$BW$1,B71=$BW$1,B69=$BX$1,B70=$BX$1,B71=$BX$1),0,1)))</f>
        <v/>
      </c>
      <c r="BX69" s="3">
        <f>IF($A69&gt;='1125way_Regular Symbol(2wild)'!E$16,"",IF(C69=0,"",IF(OR(C69=$BW$1,C70=$BW$1,C71=$BW$1,C69=$BX$1,C70=$BX$1,C71=$BX$1),0,1)))</f>
        <v>1</v>
      </c>
      <c r="BY69" s="3" t="str">
        <f>IF($A69&gt;='1125way_Regular Symbol(2wild)'!F$16,"",IF(D69=0,"",IF(OR(D69=$BW$1,D70=$BW$1,D71=$BW$1,D69=$BX$1,D70=$BX$1,D71=$BX$1,D72=$BW$1,D72=$BX$1,D73=$BW$1,D73=$BX$1),0,1)))</f>
        <v/>
      </c>
      <c r="BZ69" s="3" t="str">
        <f>IF($A69&gt;='1125way_Regular Symbol(2wild)'!G$16,"",IF(E69=0,"",IF(OR(E69=$BW$1,E70=$BW$1,E71=$BW$1,E69=$BX$1,E70=$BX$1,E71=$BX$1,E72=$BW$1,E72=$BX$1,E73=$BW$1,E73=$BX$1),0,1)))</f>
        <v/>
      </c>
      <c r="CA69" s="3">
        <f>IF($A69&gt;='1125way_Regular Symbol(2wild)'!H$16,"",IF(F69=0,"",IF(OR(F69=$BW$1,F70=$BW$1,F71=$BW$1,F69=$BX$1,F70=$BX$1,F71=$BX$1,F72=$BW$1,F72=$BX$1,F73=$BW$1,F73=$BX$1),0,1)))</f>
        <v>0</v>
      </c>
      <c r="CC69" s="3" t="str">
        <f>IF($A69&gt;='1125way_Regular Symbol(2wild)'!D$16,"",IF(B69=0,"",IF(OR(B69=$BW$1,B70=$BW$1,B71=$BW$1,B69=$CD$1,B70=$CD$1,B71=$CD$1),0,1)))</f>
        <v/>
      </c>
      <c r="CD69" s="3">
        <f>IF($A69&gt;='1125way_Regular Symbol(2wild)'!E$16,"",IF(C69=0,"",IF(OR(C69=$BW$1,C70=$BW$1,C71=$BW$1,C69=$CD$1,C70=$CD$1,C71=$CD$1),0,1)))</f>
        <v>0</v>
      </c>
      <c r="CE69" s="3" t="str">
        <f>IF($A69&gt;='1125way_Regular Symbol(2wild)'!F$16,"",IF(D69=0,"",IF(OR(D69=$BW$1,D70=$BW$1,D71=$BW$1,D69=$CD$1,D70=$CD$1,D71=$CD$1,D72=$BW$1,D72=$CD$1,D73=$BW$1,D73=$CD$1),0,1)))</f>
        <v/>
      </c>
      <c r="CF69" s="3" t="str">
        <f>IF($A69&gt;='1125way_Regular Symbol(2wild)'!G$16,"",IF(E69=0,"",IF(OR(E69=$BW$1,E70=$BW$1,E71=$BW$1,E69=$CD$1,E70=$CD$1,E71=$CD$1,E72=$BW$1,E72=$CD$1,E73=$BW$1,E73=$CD$1),0,1)))</f>
        <v/>
      </c>
      <c r="CG69" s="3">
        <f>IF($A69&gt;='1125way_Regular Symbol(2wild)'!H$16,"",IF(F69=0,"",IF(OR(F69=$BW$1,F70=$BW$1,F71=$BW$1,F69=$CD$1,F70=$CD$1,F71=$CD$1,F72=$BW$1,F72=$CD$1,F73=$BW$1,F73=$CD$1),0,1)))</f>
        <v>0</v>
      </c>
      <c r="CI69" s="3" t="str">
        <f>IF($A69&gt;='1125way_Regular Symbol(2wild)'!D$16,"",IF(B69=0,"",IF(OR(B69=$BW$1,B70=$BW$1,B71=$BW$1,B69=$CJ$1,B70=$CJ$1,B71=$CJ$1),0,1)))</f>
        <v/>
      </c>
      <c r="CJ69" s="3">
        <f>IF($A69&gt;='1125way_Regular Symbol(2wild)'!E$16,"",IF(C69=0,"",IF(OR(C69=$BW$1,C70=$BW$1,C71=$BW$1,C69=$CJ$1,C70=$CJ$1,C71=$CJ$1),0,1)))</f>
        <v>1</v>
      </c>
      <c r="CK69" s="3" t="str">
        <f>IF($A69&gt;='1125way_Regular Symbol(2wild)'!F$16,"",IF(D69=0,"",IF(OR(D69=$BW$1,D70=$BW$1,D71=$BW$1,D69=$CJ$1,D70=$CJ$1,D71=$CJ$1,D72=$BW$1,D72=$CJ$1,D73=$BW$1,D73=$CJ$1),0,1)))</f>
        <v/>
      </c>
      <c r="CL69" s="3" t="str">
        <f>IF($A69&gt;='1125way_Regular Symbol(2wild)'!G$16,"",IF(E69=0,"",IF(OR(E69=$BW$1,E70=$BW$1,E71=$BW$1,E69=$CJ$1,E70=$CJ$1,E71=$CJ$1,E72=$BW$1,E72=$CJ$1,E73=$BW$1,E73=$CJ$1),0,1)))</f>
        <v/>
      </c>
      <c r="CM69" s="3">
        <f>IF($A69&gt;='1125way_Regular Symbol(2wild)'!H$16,"",IF(F69=0,"",IF(OR(F69=$BW$1,F70=$BW$1,F71=$BW$1,F69=$CJ$1,F70=$CJ$1,F71=$CJ$1,F72=$BW$1,F72=$CJ$1,F73=$BW$1,F73=$CJ$1),0,1)))</f>
        <v>1</v>
      </c>
      <c r="CO69" s="3" t="str">
        <f>IF($A69&gt;='1125way_Regular Symbol(2wild)'!D$16,"",IF(B69=0,"",IF(OR(B69=$BW$1,B70=$BW$1,B71=$BW$1,B69=$CP$1,B70=$CP$1,B71=$CP$1),0,1)))</f>
        <v/>
      </c>
      <c r="CP69" s="3">
        <f>IF($A69&gt;='1125way_Regular Symbol(2wild)'!E$16,"",IF(C69=0,"",IF(OR(C69=$BW$1,C70=$BW$1,C71=$BW$1,C69=$CP$1,C70=$CP$1,C71=$CP$1),0,1)))</f>
        <v>1</v>
      </c>
      <c r="CQ69" s="3" t="str">
        <f>IF($A69&gt;='1125way_Regular Symbol(2wild)'!F$16,"",IF(D69=0,"",IF(OR(D69=$BW$1,D70=$BW$1,D71=$BW$1,D69=$CP$1,D70=$CP$1,D71=$CP$1,D72=$BW$1,D72=$CP$1,D73=$BW$1,D73=$CP$1),0,1)))</f>
        <v/>
      </c>
      <c r="CR69" s="3" t="str">
        <f>IF($A69&gt;='1125way_Regular Symbol(2wild)'!G$16,"",IF(E69=0,"",IF(OR(E69=$BW$1,E70=$BW$1,E71=$BW$1,E69=$CP$1,E70=$CP$1,E71=$CP$1,E72=$BW$1,E72=$CP$1,E73=$BW$1,E73=$CP$1),0,1)))</f>
        <v/>
      </c>
      <c r="CS69" s="3">
        <f>IF($A69&gt;='1125way_Regular Symbol(2wild)'!H$16,"",IF(F69=0,"",IF(OR(F69=$BW$1,F70=$BW$1,F71=$BW$1,F69=$CP$1,F70=$CP$1,F71=$CP$1,F72=$BW$1,F72=$CP$1,F73=$BW$1,F73=$CP$1),0,1)))</f>
        <v>0</v>
      </c>
      <c r="CU69" s="3" t="str">
        <f>IF($A69&gt;='1125way_Regular Symbol(2wild)'!D$16,"",IF(B69=0,"",IF(OR(B69=$BW$1,B70=$BW$1,B71=$BW$1,B69=$CV$1,B70=$CV$1,B71=$CV$1),0,1)))</f>
        <v/>
      </c>
      <c r="CV69" s="3">
        <f>IF($A69&gt;='1125way_Regular Symbol(2wild)'!E$16,"",IF(C69=0,"",IF(OR(C69=$BW$1,C70=$BW$1,C71=$BW$1,C69=$CV$1,C70=$CV$1,C71=$CV$1),0,1)))</f>
        <v>1</v>
      </c>
      <c r="CW69" s="3" t="str">
        <f>IF($A69&gt;='1125way_Regular Symbol(2wild)'!F$16,"",IF(D69=0,"",IF(OR(D69=$BW$1,D70=$BW$1,D71=$BW$1,D69=$CV$1,D70=$CV$1,D71=$CV$1,D72=$BW$1,D72=$CV$1,D73=$BW$1,D73=$CV$1),0,1)))</f>
        <v/>
      </c>
      <c r="CX69" s="3" t="str">
        <f>IF($A69&gt;='1125way_Regular Symbol(2wild)'!G$16,"",IF(E69=0,"",IF(OR(E69=$BW$1,E70=$BW$1,E71=$BW$1,E69=$CV$1,E70=$CV$1,E71=$CV$1,E72=$BW$1,E72=$CV$1,E73=$BW$1,E73=$CV$1),0,1)))</f>
        <v/>
      </c>
      <c r="CY69" s="3">
        <f>IF($A69&gt;='1125way_Regular Symbol(2wild)'!H$16,"",IF(F69=0,"",IF(OR(F69=$BW$1,F70=$BW$1,F71=$BW$1,F69=$CV$1,F70=$CV$1,F71=$CV$1,F72=$BW$1,F72=$CV$1,F73=$BW$1,F73=$CV$1),0,1)))</f>
        <v>1</v>
      </c>
    </row>
    <row r="70" spans="1:103">
      <c r="A70" s="337">
        <f>IF('243way_Regular Symbol'!L69="","",'243way_Regular Symbol'!L69)</f>
        <v>66</v>
      </c>
      <c r="B70" s="191" t="str">
        <f>IF('576way_Regular Symbol(2wild)'!Q69="",
IF($A70-'576way_Regular Symbol(2wild)'!D$16&gt;='1125way_RegularＸ_W()'!B$2-1,"",VLOOKUP($A70-'243way_Regular Symbol'!D$16,'576way_Regular Symbol(2wild)'!$P$3:$U$99,'1125way_RegularＸ_W()'!B$3+1,FALSE)),
'576way_Regular Symbol(2wild)'!Q69)</f>
        <v/>
      </c>
      <c r="C70" s="191" t="str">
        <f>IF('576way_Regular Symbol(2wild)'!R69="",
IF($A70-'576way_Regular Symbol(2wild)'!E$16&gt;='1125way_RegularＸ_W()'!C$2-1,"",VLOOKUP($A70-'243way_Regular Symbol'!E$16,'576way_Regular Symbol(2wild)'!$P$3:$U$99,'1125way_RegularＸ_W()'!C$3+1,FALSE)),
'576way_Regular Symbol(2wild)'!R69)</f>
        <v>Q</v>
      </c>
      <c r="D70" s="191" t="str">
        <f>IF('576way_Regular Symbol(2wild)'!S69="",
IF($A70-'576way_Regular Symbol(2wild)'!F$16&gt;='1125way_RegularＸ_W()'!D$2-1,"",VLOOKUP($A70-'243way_Regular Symbol'!F$16,'576way_Regular Symbol(2wild)'!$P$3:$U$99,'1125way_RegularＸ_W()'!D$3+1,FALSE)),
'576way_Regular Symbol(2wild)'!S69)</f>
        <v/>
      </c>
      <c r="E70" s="191" t="str">
        <f>IF('576way_Regular Symbol(2wild)'!T69="",
IF($A70-'576way_Regular Symbol(2wild)'!G$16&gt;='1125way_RegularＸ_W()'!E$2-1,"",VLOOKUP($A70-'243way_Regular Symbol'!G$16,'576way_Regular Symbol(2wild)'!$P$3:$U$99,'1125way_RegularＸ_W()'!E$3+1,FALSE)),
'576way_Regular Symbol(2wild)'!T69)</f>
        <v/>
      </c>
      <c r="F70" s="191" t="str">
        <f>IF('576way_Regular Symbol(2wild)'!U69="",
IF($A70-'576way_Regular Symbol(2wild)'!H$16&gt;='1125way_RegularＸ_W()'!F$2-1,"",VLOOKUP($A70-'243way_Regular Symbol'!H$16,'576way_Regular Symbol(2wild)'!$P$3:$U$99,'1125way_RegularＸ_W()'!F$3+1,FALSE)),
'576way_Regular Symbol(2wild)'!U69)</f>
        <v>K</v>
      </c>
      <c r="N70" s="363">
        <f t="shared" si="29"/>
        <v>66</v>
      </c>
      <c r="O70" s="344" t="str">
        <f>IF($A70&gt;='1125way_Regular Symbol(2wild)'!D$16,"",IF(B70="","",IF(OR(B70=$O$1,B70=$P$1,B71=$O$1,B71=$P$1,B72=$O$1,B72=$P$1),0,1)))</f>
        <v/>
      </c>
      <c r="P70" s="344">
        <f>IF($A70&gt;='1125way_Regular Symbol(2wild)'!E$16,"",IF(C70="","",IF(OR(C70=$O$1,C70=$P$1,C71=$O$1,C71=$P$1,C72=$O$1,C72=$P$1),0,1)))</f>
        <v>1</v>
      </c>
      <c r="Q70" s="344" t="str">
        <f>IF($A70&gt;='1125way_Regular Symbol(2wild)'!F$16,"",IF(D70="","",IF(OR(D70=$O$1,D70=$P$1,D71=$O$1,D71=$P$1,D72=$O$1,D72=$P$1,D73=$O$1,D73=$P$1,D74=$O$1,D74=$P$1),0,1)))</f>
        <v/>
      </c>
      <c r="R70" s="344" t="str">
        <f>IF($A70&gt;='1125way_Regular Symbol(2wild)'!G$16,"",IF(E70="","",IF(OR(E70=$O$1,E70=$P$1,E71=$O$1,E71=$P$1,E72=$O$1,E72=$P$1,E73=$O$1,E73=$P$1,E74=$O$1,E74=$P$1),0,1)))</f>
        <v/>
      </c>
      <c r="S70" s="344">
        <f>IF($A70&gt;='1125way_Regular Symbol(2wild)'!H$16,"",IF(F70="","",IF(OR(F70=$O$1,F70=$P$1,F71=$O$1,F71=$P$1,F72=$O$1,F72=$P$1,F73=$O$1,F73=$P$1,F74=$O$1,F74=$P$1),0,1)))</f>
        <v>1</v>
      </c>
      <c r="U70" s="344" t="str">
        <f>IF($A70&gt;='1125way_Regular Symbol(2wild)'!D$16,"",IF(B70=0,"",IF(OR(B70=$U$1,B70=$V$1,B71=$U$1,B71=$V$1,B72=$U$1,B72=$V$1),0,1)))</f>
        <v/>
      </c>
      <c r="V70" s="344">
        <f>IF($A70&gt;='1125way_Regular Symbol(2wild)'!E$16,"",IF(C70=0,"",IF(OR(C70=$U$1,C70=$V$1,C71=$U$1,C71=$V$1,C72=$U$1,C72=$V$1),0,1)))</f>
        <v>1</v>
      </c>
      <c r="W70" s="3" t="str">
        <f>IF($A70&gt;='1125way_Regular Symbol(2wild)'!F$16,"",IF(D70=0,"",IF(OR(D70=$U$1,D70=$V$1,D71=$U$1,D71=$V$1,D72=$U$1,D72=$V$1,D73=$U$1,D73=$V$1,D74=$U$1,D74=$V$1),0,1)))</f>
        <v/>
      </c>
      <c r="X70" s="3" t="str">
        <f>IF($A70&gt;='1125way_Regular Symbol(2wild)'!G$16,"",IF(E70=0,"",IF(OR(E70=$U$1,E70=$V$1,E71=$U$1,E71=$V$1,E72=$U$1,E72=$V$1,E73=$U$1,E73=$V$1,E74=$U$1,E74=$V$1),0,1)))</f>
        <v/>
      </c>
      <c r="Y70" s="3">
        <f>IF($A70&gt;='1125way_Regular Symbol(2wild)'!H$16,"",IF(F70=0,"",IF(OR(F70=$U$1,F70=$V$1,F71=$U$1,F71=$V$1,F72=$U$1,F72=$V$1,F73=$U$1,F73=$V$1,F74=$U$1,F74=$V$1),0,1)))</f>
        <v>1</v>
      </c>
      <c r="AA70" s="344" t="str">
        <f>IF($A70&gt;='1125way_Regular Symbol(2wild)'!D$16,"",IF(B70=0,"",IF(OR(B70=$AA$1,B70=$AB$1,B71=$AA$1,B71=$AB$1,B72=$AA$1,,B72=$AB$1),0,1)))</f>
        <v/>
      </c>
      <c r="AB70" s="344">
        <f>IF($A70&gt;='1125way_Regular Symbol(2wild)'!E$16,"",IF(C70=0,"",IF(OR(C70=$AA$1,C70=$AB$1,C71=$AA$1,C71=$AB$1,C72=$AA$1,,C72=$AB$1),0,1)))</f>
        <v>1</v>
      </c>
      <c r="AC70" s="3" t="str">
        <f>IF($A70&gt;='1125way_Regular Symbol(2wild)'!F$16,"",IF(D70=0,"",IF(OR(D70=$AA$1,D70=$AB$1,D71=$AA$1,D71=$AB$1,D72=$AA$1,D72=$AB$1,D73=$AA$1,D73=$AB$1,D74=$AA$1,D74=$AB$1),0,1)))</f>
        <v/>
      </c>
      <c r="AD70" s="3" t="str">
        <f>IF($A70&gt;='1125way_Regular Symbol(2wild)'!G$16,"",IF(E70=0,"",IF(OR(E70=$AA$1,E70=$AB$1,E71=$AA$1,E71=$AB$1,E72=$AA$1,E72=$AB$1,E73=$AA$1,E73=$AB$1,E74=$AA$1,E74=$AB$1),0,1)))</f>
        <v/>
      </c>
      <c r="AE70" s="3">
        <f>IF($A70&gt;='1125way_Regular Symbol(2wild)'!H$16,"",IF(F70=0,"",IF(OR(F70=$AA$1,F70=$AB$1,F71=$AA$1,F71=$AB$1,F72=$AA$1,F72=$AB$1,F73=$AA$1,F73=$AB$1,F74=$AA$1,F74=$AB$1),0,1)))</f>
        <v>0</v>
      </c>
      <c r="AG70" s="344" t="str">
        <f>IF($A70&gt;='1125way_Regular Symbol(2wild)'!D$16,"",IF(B70=0,"",IF(OR(B70=$AG$1,B70=$AH$1,B71=$AG$1,B71=$AH$1,B72=$AG$1,B72=$AH$1),0,1)))</f>
        <v/>
      </c>
      <c r="AH70" s="344">
        <f>IF($A70&gt;='1125way_Regular Symbol(2wild)'!E$16,"",IF(C70=0,"",IF(OR(C70=$AG$1,C70=$AH$1,C71=$AG$1,C71=$AH$1,C72=$AG$1,C72=$AH$1),0,1)))</f>
        <v>1</v>
      </c>
      <c r="AI70" s="3" t="str">
        <f>IF($A70&gt;='1125way_Regular Symbol(2wild)'!F$16,"",IF(D70=0,"",IF(OR(D70=$AG$1,D70=$AH$1,D71=$AG$1,D71=$AH$1,D72=$AG$1,D72=$AH$1,D73=$AG$1,D73=$AH$1,D74=$AG$1,D74=$AH$1),0,1)))</f>
        <v/>
      </c>
      <c r="AJ70" s="3" t="str">
        <f>IF($A70&gt;='1125way_Regular Symbol(2wild)'!G$16,"",IF(E70=0,"",IF(OR(E70=$AG$1,E70=$AH$1,E71=$AG$1,E71=$AH$1,E72=$AG$1,E72=$AH$1,E73=$AG$1,E73=$AH$1,E74=$AG$1,E74=$AH$1),0,1)))</f>
        <v/>
      </c>
      <c r="AK70" s="3">
        <f>IF($A70&gt;='1125way_Regular Symbol(2wild)'!H$16,"",IF(F70=0,"",IF(OR(F70=$AG$1,F70=$AH$1,F71=$AG$1,F71=$AH$1,F72=$AG$1,F72=$AH$1,F73=$AG$1,F73=$AH$1,F74=$AG$1,F74=$AH$1),0,1)))</f>
        <v>1</v>
      </c>
      <c r="AM70" s="344" t="str">
        <f>IF($A70&gt;='1125way_Regular Symbol(2wild)'!D$16,"",IF(B70=0,"",IF(OR(B70=$AM$1,B70=$AN$1,B71=$AM$1,B71=$AN$1,B72=$AM$1,B72=$AN$1),0,1)))</f>
        <v/>
      </c>
      <c r="AN70" s="344">
        <f>IF($A70&gt;='1125way_Regular Symbol(2wild)'!E$16,"",IF(C70=0,"",IF(OR(C70=$AM$1,C70=$AN$1,C71=$AM$1,C71=$AN$1,C72=$AM$1,C72=$AN$1),0,1)))</f>
        <v>0</v>
      </c>
      <c r="AO70" s="3" t="str">
        <f>IF($A70&gt;='1125way_Regular Symbol(2wild)'!F$16,"",IF(D70=0,"",IF(OR(D70=$AM$1,D70=$AN$1,D71=$AM$1,D71=$AN$1,D72=$AM$1,D72=$AN$1,D73=$AM$1,D73=$AN$1,D74=$AM$1,D74=$AN$1),0,1)))</f>
        <v/>
      </c>
      <c r="AP70" s="3" t="str">
        <f>IF($A70&gt;='1125way_Regular Symbol(2wild)'!G$16,"",IF(E70=0,"",IF(OR(E70=$AM$1,E70=$AN$1,E71=$AM$1,E71=$AN$1,E72=$AM$1,E72=$AN$1,E73=$AM$1,E73=$AN$1,E74=$AM$1,E74=$AN$1),0,1)))</f>
        <v/>
      </c>
      <c r="AQ70" s="3">
        <f>IF($A70&gt;='1125way_Regular Symbol(2wild)'!H$16,"",IF(F70=0,"",IF(OR(F70=$AM$1,F70=$AN$1,F71=$AM$1,F71=$AN$1,F72=$AM$1,F72=$AN$1,F73=$AM$1,F73=$AN$1,F74=$AM$1,F74=$AN$1),0,1)))</f>
        <v>1</v>
      </c>
      <c r="AS70" s="344" t="str">
        <f>IF($A70&gt;='1125way_Regular Symbol(2wild)'!D$16,"",IF(B70=0,"",IF(OR(B70=$AM$1,B70=$AT$1,B71=$AM$1,B71=$AT$1,B72=$AM$1,B72=$AT$1),0,1)))</f>
        <v/>
      </c>
      <c r="AT70" s="344">
        <f>IF($A70&gt;='1125way_Regular Symbol(2wild)'!E$16,"",IF(C70=0,"",IF(OR(C70=$AM$1,C70=$AT$1,C71=$AM$1,C71=$AT$1,C72=$AM$1,C72=$AT$1),0,1)))</f>
        <v>1</v>
      </c>
      <c r="AU70" s="3" t="str">
        <f>IF($A70&gt;='1125way_Regular Symbol(2wild)'!F$16,"",IF(D70=0,"",IF(OR(D70=$AM$1,D70=$AT$1,D71=$AM$1,D71=$AT$1,D72=$AM$1,D72=$AT$1,D73=$AM$1,D73=$AT$1,D74=$AM$1,D74=$AT$1),0,1)))</f>
        <v/>
      </c>
      <c r="AV70" s="3" t="str">
        <f>IF($A70&gt;='1125way_Regular Symbol(2wild)'!G$16,"",IF(E70=0,"",IF(OR(E70=$AM$1,E70=$AT$1,E71=$AM$1,E71=$AT$1,E72=$AM$1,E72=$AT$1,E73=$AM$1,E73=$AT$1,E74=$AM$1,E74=$AT$1),0,1)))</f>
        <v/>
      </c>
      <c r="AW70" s="3">
        <f>IF($A70&gt;='1125way_Regular Symbol(2wild)'!H$16,"",IF(F70=0,"",IF(OR(F70=$AM$1,F70=$AT$1,F71=$AM$1,F71=$AT$1,F72=$AM$1,F72=$AT$1,F73=$AM$1,F73=$AT$1,F74=$AM$1,F74=$AT$1),0,1)))</f>
        <v>1</v>
      </c>
      <c r="AY70" s="344" t="str">
        <f>IF($A70&gt;='1125way_Regular Symbol(2wild)'!D$16,"",IF(B70=0,"",IF(OR(B70=$AM$1,B70=$AZ$1,B71=$AM$1,B71=$AZ$1,B72=$AM$1,B72=$AZ$1),0,1)))</f>
        <v/>
      </c>
      <c r="AZ70" s="344">
        <f>IF($A70&gt;='1125way_Regular Symbol(2wild)'!E$16,"",IF(C70=0,"",IF(OR(C70=$AM$1,C70=$AZ$1,C71=$AM$1,C71=$AZ$1,C72=$AM$1,C72=$AZ$1),0,1)))</f>
        <v>1</v>
      </c>
      <c r="BA70" s="3" t="str">
        <f>IF($A70&gt;='1125way_Regular Symbol(2wild)'!F$16,"",IF(D70=0,"",IF(OR(D70=$AM$1,D70=$AZ$1,D71=$AM$1,D71=$AZ$1,D72=$AM$1,D72=$AZ$1,D73=$AM$1,D73=$AZ$1,D74=$AM$1,D74=$AZ$1),0,1)))</f>
        <v/>
      </c>
      <c r="BB70" s="3" t="str">
        <f>IF($A70&gt;='1125way_Regular Symbol(2wild)'!G$16,"",IF(E70=0,"",IF(OR(E70=$AM$1,E70=$AZ$1,E71=$AM$1,E71=$AZ$1,E72=$AM$1,E72=$AZ$1,E73=$AM$1,E73=$AZ$1,E74=$AM$1,E74=$AZ$1),0,1)))</f>
        <v/>
      </c>
      <c r="BC70" s="3">
        <f>IF($A70&gt;='1125way_Regular Symbol(2wild)'!H$16,"",IF(F70=0,"",IF(OR(F70=$AM$1,F70=$AZ$1,F71=$AM$1,F71=$AZ$1,F72=$AM$1,F72=$AZ$1,F73=$AM$1,F73=$AZ$1,F74=$AM$1,F74=$AZ$1),0,1)))</f>
        <v>1</v>
      </c>
      <c r="BE70" s="344" t="str">
        <f>IF($A70&gt;='576way_Regular Symbol(2wild)'!D$16,"",IF(B70=0,"",IF(OR(B70=$AM$1,B70=$BF$1,B71=$AM$1,B71=$BF$1,B72=$AM$1,B72=$BF$1),0,1)))</f>
        <v/>
      </c>
      <c r="BF70" s="344">
        <f>IF($A70&gt;='576way_Regular Symbol(2wild)'!E$16,"",IF(C70=0,"",IF(OR(C70=$AM$1,C70=$BF$1,C71=$AM$1,C71=$BF$1,C72=$AM$1,C72=$BF$1),0,1)))</f>
        <v>1</v>
      </c>
      <c r="BG70" s="3" t="str">
        <f>IF($A70&gt;='576way_Regular Symbol(2wild)'!F$16,"",IF(D70=0,"",IF(OR(D70=$AM$1,D70=$BF$1,D71=$AM$1,D71=$BF$1,D72=$AM$1,D72=$BF$1,D73=$AM$1,D73=$BF$1,D74=$AM$1,D74=$BF$1),0,1)))</f>
        <v/>
      </c>
      <c r="BH70" s="3" t="str">
        <f>IF($A70&gt;='576way_Regular Symbol(2wild)'!G$16,"",IF(E70=0,"",IF(OR(E70=$AM$1,E70=$BF$1,E71=$AM$1,E71=$BF$1,E72=$AM$1,E72=$BF$1,E73=$AM$1,E73=$BF$1,E74=$AM$1,E74=$BF$1),0,1)))</f>
        <v/>
      </c>
      <c r="BI70" s="3">
        <f>IF($A70&gt;='576way_Regular Symbol(2wild)'!H$16,"",IF(F70=0,"",IF(OR(F70=$AM$1,F70=$BF$1,F71=$AM$1,F71=$BF$1,F72=$AM$1,F72=$BF$1,F73=$AM$1,F73=$BF$1,F74=$AM$1,F74=$BF$1),0,1)))</f>
        <v>1</v>
      </c>
      <c r="BK70" s="344" t="str">
        <f>IF($A70&gt;='576way_Regular Symbol(2wild)'!D$16,"",IF(B70=0,"",IF(OR(B70=$AM$1,B70=$BL$1,B71=$AM$1,B71=$BL$1,B72=$AM$1,B72=$BL$1),0,1)))</f>
        <v/>
      </c>
      <c r="BL70" s="344">
        <f>IF($A70&gt;='576way_Regular Symbol(2wild)'!E$16,"",IF(C70=0,"",IF(OR(C70=$AM$1,C70=$BL$1,C71=$AM$1,C71=$BL$1,C72=$AM$1,C72=$BL$1),0,1)))</f>
        <v>1</v>
      </c>
      <c r="BM70" s="3" t="str">
        <f>IF($A70&gt;='576way_Regular Symbol(2wild)'!F$16,"",IF(D70=0,"",IF(OR(D70=$AM$1,D70=$BL$1,D71=$AM$1,D71=$BL$1,D72=$AM$1,D72=$BL$1,D73=$AM$1,D73=$BL$1),0,1)))</f>
        <v/>
      </c>
      <c r="BN70" s="3" t="str">
        <f>IF($A70&gt;='576way_Regular Symbol(2wild)'!G$16,"",IF(E70=0,"",IF(OR(E70=$AM$1,E70=$BL$1,E71=$AM$1,E71=$BL$1,E72=$AM$1,E72=$BL$1,E73=$AM$1,E73=$BL$1),0,1)))</f>
        <v/>
      </c>
      <c r="BO70" s="3">
        <f>IF($A70&gt;='576way_Regular Symbol(2wild)'!H$16,"",IF(F70=0,"",IF(OR(F70=$AM$1,F70=$BL$1,F71=$AM$1,F71=$BL$1,F72=$AM$1,F72=$BL$1,F73=$AM$1,F73=$BL$1),0,1)))</f>
        <v>1</v>
      </c>
      <c r="BQ70" s="3" t="str">
        <f>IF($A70&gt;='1125way_Regular Symbol(2wild)'!D$16,"",IF(B70=0,"",IF(OR(B70=$BQ$1,B70=$BR$1,B71=$BQ$1,B71=$BR$1,B72=$BQ$1,B72=$BR$1),0,1)))</f>
        <v/>
      </c>
      <c r="BR70" s="3">
        <f>IF($A70&gt;='1125way_Regular Symbol(2wild)'!E$16,"",IF(C70=0,"",IF(OR(C70=$BQ$1,C70=$BR$1,C71=$BQ$1,C71=$BR$1,C72=$BQ$1,C72=$BR$1),0,1)))</f>
        <v>0</v>
      </c>
      <c r="BS70" s="3" t="str">
        <f>IF($A70&gt;='1125way_Regular Symbol(2wild)'!F$16,"",IF(D70=0,"",IF(OR(D70=$BQ$1,D70=$BR$1,D71=$BQ$1,D71=$BR$1,D72=$BQ$1,D72=$BR$1,D73=$BQ$1,D73=$BR$1,D74=$BQ$1,D74=$BR$1),0,1)))</f>
        <v/>
      </c>
      <c r="BT70" s="3" t="str">
        <f>IF($A70&gt;='1125way_Regular Symbol(2wild)'!G$16,"",IF(E70=0,"",IF(OR(E70=$BQ$1,E70=$BR$1,E71=$BQ$1,E71=$BR$1,E72=$BQ$1,E72=$BR$1,E73=$BQ$1,E73=$BR$1,E74=$BQ$1,E74=$BR$1),0,1)))</f>
        <v/>
      </c>
      <c r="BU70" s="3">
        <f>IF($A70&gt;='1125way_Regular Symbol(2wild)'!H$16,"",IF(F70=0,"",IF(OR(F70=$BQ$1,F70=$BR$1,F71=$BQ$1,F71=$BR$1,F72=$BQ$1,F72=$BR$1,F73=$BQ$1,F73=$BR$1,F74=$BQ$1,F74=$BR$1),0,1)))</f>
        <v>1</v>
      </c>
      <c r="BW70" s="3" t="str">
        <f>IF($A70&gt;='1125way_Regular Symbol(2wild)'!D$16,"",IF(B70=0,"",IF(OR(B70=$BW$1,B71=$BW$1,B72=$BW$1,B70=$BX$1,B71=$BX$1,B72=$BX$1),0,1)))</f>
        <v/>
      </c>
      <c r="BX70" s="3">
        <f>IF($A70&gt;='1125way_Regular Symbol(2wild)'!E$16,"",IF(C70=0,"",IF(OR(C70=$BW$1,C71=$BW$1,C72=$BW$1,C70=$BX$1,C71=$BX$1,C72=$BX$1),0,1)))</f>
        <v>1</v>
      </c>
      <c r="BY70" s="3" t="str">
        <f>IF($A70&gt;='1125way_Regular Symbol(2wild)'!F$16,"",IF(D70=0,"",IF(OR(D70=$BW$1,D71=$BW$1,D72=$BW$1,D70=$BX$1,D71=$BX$1,D72=$BX$1,D73=$BW$1,D73=$BX$1,D74=$BW$1,D74=$BX$1),0,1)))</f>
        <v/>
      </c>
      <c r="BZ70" s="3" t="str">
        <f>IF($A70&gt;='1125way_Regular Symbol(2wild)'!G$16,"",IF(E70=0,"",IF(OR(E70=$BW$1,E71=$BW$1,E72=$BW$1,E70=$BX$1,E71=$BX$1,E72=$BX$1,E73=$BW$1,E73=$BX$1,E74=$BW$1,E74=$BX$1),0,1)))</f>
        <v/>
      </c>
      <c r="CA70" s="3">
        <f>IF($A70&gt;='1125way_Regular Symbol(2wild)'!H$16,"",IF(F70=0,"",IF(OR(F70=$BW$1,F71=$BW$1,F72=$BW$1,F70=$BX$1,F71=$BX$1,F72=$BX$1,F73=$BW$1,F73=$BX$1,F74=$BW$1,F74=$BX$1),0,1)))</f>
        <v>0</v>
      </c>
      <c r="CC70" s="3" t="str">
        <f>IF($A70&gt;='1125way_Regular Symbol(2wild)'!D$16,"",IF(B70=0,"",IF(OR(B70=$BW$1,B71=$BW$1,B72=$BW$1,B70=$CD$1,B71=$CD$1,B72=$CD$1),0,1)))</f>
        <v/>
      </c>
      <c r="CD70" s="3">
        <f>IF($A70&gt;='1125way_Regular Symbol(2wild)'!E$16,"",IF(C70=0,"",IF(OR(C70=$BW$1,C71=$BW$1,C72=$BW$1,C70=$CD$1,C71=$CD$1,C72=$CD$1),0,1)))</f>
        <v>0</v>
      </c>
      <c r="CE70" s="3" t="str">
        <f>IF($A70&gt;='1125way_Regular Symbol(2wild)'!F$16,"",IF(D70=0,"",IF(OR(D70=$BW$1,D71=$BW$1,D72=$BW$1,D70=$CD$1,D71=$CD$1,D72=$CD$1,D73=$BW$1,D73=$CD$1,D74=$BW$1,D74=$CD$1),0,1)))</f>
        <v/>
      </c>
      <c r="CF70" s="3" t="str">
        <f>IF($A70&gt;='1125way_Regular Symbol(2wild)'!G$16,"",IF(E70=0,"",IF(OR(E70=$BW$1,E71=$BW$1,E72=$BW$1,E70=$CD$1,E71=$CD$1,E72=$CD$1,E73=$BW$1,E73=$CD$1,E74=$BW$1,E74=$CD$1),0,1)))</f>
        <v/>
      </c>
      <c r="CG70" s="3">
        <f>IF($A70&gt;='1125way_Regular Symbol(2wild)'!H$16,"",IF(F70=0,"",IF(OR(F70=$BW$1,F71=$BW$1,F72=$BW$1,F70=$CD$1,F71=$CD$1,F72=$CD$1,F73=$BW$1,F73=$CD$1,F74=$BW$1,F74=$CD$1),0,1)))</f>
        <v>0</v>
      </c>
      <c r="CI70" s="3" t="str">
        <f>IF($A70&gt;='1125way_Regular Symbol(2wild)'!D$16,"",IF(B70=0,"",IF(OR(B70=$BW$1,B71=$BW$1,B72=$BW$1,B70=$CJ$1,B71=$CJ$1,B72=$CJ$1),0,1)))</f>
        <v/>
      </c>
      <c r="CJ70" s="3">
        <f>IF($A70&gt;='1125way_Regular Symbol(2wild)'!E$16,"",IF(C70=0,"",IF(OR(C70=$BW$1,C71=$BW$1,C72=$BW$1,C70=$CJ$1,C71=$CJ$1,C72=$CJ$1),0,1)))</f>
        <v>1</v>
      </c>
      <c r="CK70" s="3" t="str">
        <f>IF($A70&gt;='1125way_Regular Symbol(2wild)'!F$16,"",IF(D70=0,"",IF(OR(D70=$BW$1,D71=$BW$1,D72=$BW$1,D70=$CJ$1,D71=$CJ$1,D72=$CJ$1,D73=$BW$1,D73=$CJ$1,D74=$BW$1,D74=$CJ$1),0,1)))</f>
        <v/>
      </c>
      <c r="CL70" s="3" t="str">
        <f>IF($A70&gt;='1125way_Regular Symbol(2wild)'!G$16,"",IF(E70=0,"",IF(OR(E70=$BW$1,E71=$BW$1,E72=$BW$1,E70=$CJ$1,E71=$CJ$1,E72=$CJ$1,E73=$BW$1,E73=$CJ$1,E74=$BW$1,E74=$CJ$1),0,1)))</f>
        <v/>
      </c>
      <c r="CM70" s="3">
        <f>IF($A70&gt;='1125way_Regular Symbol(2wild)'!H$16,"",IF(F70=0,"",IF(OR(F70=$BW$1,F71=$BW$1,F72=$BW$1,F70=$CJ$1,F71=$CJ$1,F72=$CJ$1,F73=$BW$1,F73=$CJ$1,F74=$BW$1,F74=$CJ$1),0,1)))</f>
        <v>1</v>
      </c>
      <c r="CO70" s="3" t="str">
        <f>IF($A70&gt;='1125way_Regular Symbol(2wild)'!D$16,"",IF(B70=0,"",IF(OR(B70=$BW$1,B71=$BW$1,B72=$BW$1,B70=$CP$1,B71=$CP$1,B72=$CP$1),0,1)))</f>
        <v/>
      </c>
      <c r="CP70" s="3">
        <f>IF($A70&gt;='1125way_Regular Symbol(2wild)'!E$16,"",IF(C70=0,"",IF(OR(C70=$BW$1,C71=$BW$1,C72=$BW$1,C70=$CP$1,C71=$CP$1,C72=$CP$1),0,1)))</f>
        <v>1</v>
      </c>
      <c r="CQ70" s="3" t="str">
        <f>IF($A70&gt;='1125way_Regular Symbol(2wild)'!F$16,"",IF(D70=0,"",IF(OR(D70=$BW$1,D71=$BW$1,D72=$BW$1,D70=$CP$1,D71=$CP$1,D72=$CP$1,D73=$BW$1,D73=$CP$1,D74=$BW$1,D74=$CP$1),0,1)))</f>
        <v/>
      </c>
      <c r="CR70" s="3" t="str">
        <f>IF($A70&gt;='1125way_Regular Symbol(2wild)'!G$16,"",IF(E70=0,"",IF(OR(E70=$BW$1,E71=$BW$1,E72=$BW$1,E70=$CP$1,E71=$CP$1,E72=$CP$1,E73=$BW$1,E73=$CP$1,E74=$BW$1,E74=$CP$1),0,1)))</f>
        <v/>
      </c>
      <c r="CS70" s="3">
        <f>IF($A70&gt;='1125way_Regular Symbol(2wild)'!H$16,"",IF(F70=0,"",IF(OR(F70=$BW$1,F71=$BW$1,F72=$BW$1,F70=$CP$1,F71=$CP$1,F72=$CP$1,F73=$BW$1,F73=$CP$1,F74=$BW$1,F74=$CP$1),0,1)))</f>
        <v>0</v>
      </c>
      <c r="CU70" s="3" t="str">
        <f>IF($A70&gt;='1125way_Regular Symbol(2wild)'!D$16,"",IF(B70=0,"",IF(OR(B70=$BW$1,B71=$BW$1,B72=$BW$1,B70=$CV$1,B71=$CV$1,B72=$CV$1),0,1)))</f>
        <v/>
      </c>
      <c r="CV70" s="3">
        <f>IF($A70&gt;='1125way_Regular Symbol(2wild)'!E$16,"",IF(C70=0,"",IF(OR(C70=$BW$1,C71=$BW$1,C72=$BW$1,C70=$CV$1,C71=$CV$1,C72=$CV$1),0,1)))</f>
        <v>1</v>
      </c>
      <c r="CW70" s="3" t="str">
        <f>IF($A70&gt;='1125way_Regular Symbol(2wild)'!F$16,"",IF(D70=0,"",IF(OR(D70=$BW$1,D71=$BW$1,D72=$BW$1,D70=$CV$1,D71=$CV$1,D72=$CV$1,D73=$BW$1,D73=$CV$1,D74=$BW$1,D74=$CV$1),0,1)))</f>
        <v/>
      </c>
      <c r="CX70" s="3" t="str">
        <f>IF($A70&gt;='1125way_Regular Symbol(2wild)'!G$16,"",IF(E70=0,"",IF(OR(E70=$BW$1,E71=$BW$1,E72=$BW$1,E70=$CV$1,E71=$CV$1,E72=$CV$1,E73=$BW$1,E73=$CV$1,E74=$BW$1,E74=$CV$1),0,1)))</f>
        <v/>
      </c>
      <c r="CY70" s="3">
        <f>IF($A70&gt;='1125way_Regular Symbol(2wild)'!H$16,"",IF(F70=0,"",IF(OR(F70=$BW$1,F71=$BW$1,F72=$BW$1,F70=$CV$1,F71=$CV$1,F72=$CV$1,F73=$BW$1,F73=$CV$1,F74=$BW$1,F74=$CV$1),0,1)))</f>
        <v>1</v>
      </c>
    </row>
    <row r="71" spans="1:103">
      <c r="A71" s="337">
        <f>IF('243way_Regular Symbol'!L70="","",'243way_Regular Symbol'!L70)</f>
        <v>67</v>
      </c>
      <c r="B71" s="191" t="str">
        <f>IF('576way_Regular Symbol(2wild)'!Q70="",
IF($A71-'576way_Regular Symbol(2wild)'!D$16&gt;='1125way_RegularＸ_W()'!B$2-1,"",VLOOKUP($A71-'243way_Regular Symbol'!D$16,'576way_Regular Symbol(2wild)'!$P$3:$U$99,'1125way_RegularＸ_W()'!B$3+1,FALSE)),
'576way_Regular Symbol(2wild)'!Q70)</f>
        <v/>
      </c>
      <c r="C71" s="191" t="str">
        <f>IF('576way_Regular Symbol(2wild)'!R70="",
IF($A71-'576way_Regular Symbol(2wild)'!E$16&gt;='1125way_RegularＸ_W()'!C$2-1,"",VLOOKUP($A71-'243way_Regular Symbol'!E$16,'576way_Regular Symbol(2wild)'!$P$3:$U$99,'1125way_RegularＸ_W()'!C$3+1,FALSE)),
'576way_Regular Symbol(2wild)'!R70)</f>
        <v>A</v>
      </c>
      <c r="D71" s="191" t="str">
        <f>IF('576way_Regular Symbol(2wild)'!S70="",
IF($A71-'576way_Regular Symbol(2wild)'!F$16&gt;='1125way_RegularＸ_W()'!D$2-1,"",VLOOKUP($A71-'243way_Regular Symbol'!F$16,'576way_Regular Symbol(2wild)'!$P$3:$U$99,'1125way_RegularＸ_W()'!D$3+1,FALSE)),
'576way_Regular Symbol(2wild)'!S70)</f>
        <v/>
      </c>
      <c r="E71" s="191" t="str">
        <f>IF('576way_Regular Symbol(2wild)'!T70="",
IF($A71-'576way_Regular Symbol(2wild)'!G$16&gt;='1125way_RegularＸ_W()'!E$2-1,"",VLOOKUP($A71-'243way_Regular Symbol'!G$16,'576way_Regular Symbol(2wild)'!$P$3:$U$99,'1125way_RegularＸ_W()'!E$3+1,FALSE)),
'576way_Regular Symbol(2wild)'!T70)</f>
        <v/>
      </c>
      <c r="F71" s="191" t="str">
        <f>IF('576way_Regular Symbol(2wild)'!U70="",
IF($A71-'576way_Regular Symbol(2wild)'!H$16&gt;='1125way_RegularＸ_W()'!F$2-1,"",VLOOKUP($A71-'243way_Regular Symbol'!H$16,'576way_Regular Symbol(2wild)'!$P$3:$U$99,'1125way_RegularＸ_W()'!F$3+1,FALSE)),
'576way_Regular Symbol(2wild)'!U70)</f>
        <v>M3</v>
      </c>
      <c r="N71" s="363">
        <f t="shared" si="29"/>
        <v>67</v>
      </c>
      <c r="O71" s="344" t="str">
        <f>IF($A71&gt;='1125way_Regular Symbol(2wild)'!D$16,"",IF(B71="","",IF(OR(B71=$O$1,B71=$P$1,B72=$O$1,B72=$P$1,B73=$O$1,B73=$P$1),0,1)))</f>
        <v/>
      </c>
      <c r="P71" s="344">
        <f>IF($A71&gt;='1125way_Regular Symbol(2wild)'!E$16,"",IF(C71="","",IF(OR(C71=$O$1,C71=$P$1,C72=$O$1,C72=$P$1,C73=$O$1,C73=$P$1),0,1)))</f>
        <v>0</v>
      </c>
      <c r="Q71" s="344" t="str">
        <f>IF($A71&gt;='1125way_Regular Symbol(2wild)'!F$16,"",IF(D71="","",IF(OR(D71=$O$1,D71=$P$1,D72=$O$1,D72=$P$1,D73=$O$1,D73=$P$1,D74=$O$1,D74=$P$1,D75=$O$1,D75=$P$1),0,1)))</f>
        <v/>
      </c>
      <c r="R71" s="344" t="str">
        <f>IF($A71&gt;='1125way_Regular Symbol(2wild)'!G$16,"",IF(E71="","",IF(OR(E71=$O$1,E71=$P$1,E72=$O$1,E72=$P$1,E73=$O$1,E73=$P$1,E74=$O$1,E74=$P$1,E75=$O$1,E75=$P$1),0,1)))</f>
        <v/>
      </c>
      <c r="S71" s="344">
        <f>IF($A71&gt;='1125way_Regular Symbol(2wild)'!H$16,"",IF(F71="","",IF(OR(F71=$O$1,F71=$P$1,F72=$O$1,F72=$P$1,F73=$O$1,F73=$P$1,F74=$O$1,F74=$P$1,F75=$O$1,F75=$P$1),0,1)))</f>
        <v>1</v>
      </c>
      <c r="U71" s="344" t="str">
        <f>IF($A71&gt;='1125way_Regular Symbol(2wild)'!D$16,"",IF(B71=0,"",IF(OR(B71=$U$1,B71=$V$1,B72=$U$1,B72=$V$1,B73=$U$1,B73=$V$1),0,1)))</f>
        <v/>
      </c>
      <c r="V71" s="344">
        <f>IF($A71&gt;='1125way_Regular Symbol(2wild)'!E$16,"",IF(C71=0,"",IF(OR(C71=$U$1,C71=$V$1,C72=$U$1,C72=$V$1,C73=$U$1,C73=$V$1),0,1)))</f>
        <v>1</v>
      </c>
      <c r="W71" s="3" t="str">
        <f>IF($A71&gt;='1125way_Regular Symbol(2wild)'!F$16,"",IF(D71=0,"",IF(OR(D71=$U$1,D71=$V$1,D72=$U$1,D72=$V$1,D73=$U$1,D73=$V$1,D74=$U$1,D74=$V$1,D75=$U$1,D75=$V$1),0,1)))</f>
        <v/>
      </c>
      <c r="X71" s="3" t="str">
        <f>IF($A71&gt;='1125way_Regular Symbol(2wild)'!G$16,"",IF(E71=0,"",IF(OR(E71=$U$1,E71=$V$1,E72=$U$1,E72=$V$1,E73=$U$1,E73=$V$1,E74=$U$1,E74=$V$1,E75=$U$1,E75=$V$1),0,1)))</f>
        <v/>
      </c>
      <c r="Y71" s="3">
        <f>IF($A71&gt;='1125way_Regular Symbol(2wild)'!H$16,"",IF(F71=0,"",IF(OR(F71=$U$1,F71=$V$1,F72=$U$1,F72=$V$1,F73=$U$1,F73=$V$1,F74=$U$1,F74=$V$1,F75=$U$1,F75=$V$1),0,1)))</f>
        <v>1</v>
      </c>
      <c r="AA71" s="344" t="str">
        <f>IF($A71&gt;='1125way_Regular Symbol(2wild)'!D$16,"",IF(B71=0,"",IF(OR(B71=$AA$1,B71=$AB$1,B72=$AA$1,B72=$AB$1,B73=$AA$1,,B73=$AB$1),0,1)))</f>
        <v/>
      </c>
      <c r="AB71" s="344">
        <f>IF($A71&gt;='1125way_Regular Symbol(2wild)'!E$16,"",IF(C71=0,"",IF(OR(C71=$AA$1,C71=$AB$1,C72=$AA$1,C72=$AB$1,C73=$AA$1,,C73=$AB$1),0,1)))</f>
        <v>1</v>
      </c>
      <c r="AC71" s="3" t="str">
        <f>IF($A71&gt;='1125way_Regular Symbol(2wild)'!F$16,"",IF(D71=0,"",IF(OR(D71=$AA$1,D71=$AB$1,D72=$AA$1,D72=$AB$1,D73=$AA$1,D73=$AB$1,D74=$AA$1,D74=$AB$1,D75=$AA$1,D75=$AB$1),0,1)))</f>
        <v/>
      </c>
      <c r="AD71" s="3" t="str">
        <f>IF($A71&gt;='1125way_Regular Symbol(2wild)'!G$16,"",IF(E71=0,"",IF(OR(E71=$AA$1,E71=$AB$1,E72=$AA$1,E72=$AB$1,E73=$AA$1,E73=$AB$1,E74=$AA$1,E74=$AB$1,E75=$AA$1,E75=$AB$1),0,1)))</f>
        <v/>
      </c>
      <c r="AE71" s="3">
        <f>IF($A71&gt;='1125way_Regular Symbol(2wild)'!H$16,"",IF(F71=0,"",IF(OR(F71=$AA$1,F71=$AB$1,F72=$AA$1,F72=$AB$1,F73=$AA$1,F73=$AB$1,F74=$AA$1,F74=$AB$1,F75=$AA$1,F75=$AB$1),0,1)))</f>
        <v>0</v>
      </c>
      <c r="AG71" s="344" t="str">
        <f>IF($A71&gt;='1125way_Regular Symbol(2wild)'!D$16,"",IF(B71=0,"",IF(OR(B71=$AG$1,B71=$AH$1,B72=$AG$1,B72=$AH$1,B73=$AG$1,B73=$AH$1),0,1)))</f>
        <v/>
      </c>
      <c r="AH71" s="344">
        <f>IF($A71&gt;='1125way_Regular Symbol(2wild)'!E$16,"",IF(C71=0,"",IF(OR(C71=$AG$1,C71=$AH$1,C72=$AG$1,C72=$AH$1,C73=$AG$1,C73=$AH$1),0,1)))</f>
        <v>1</v>
      </c>
      <c r="AI71" s="3" t="str">
        <f>IF($A71&gt;='1125way_Regular Symbol(2wild)'!F$16,"",IF(D71=0,"",IF(OR(D71=$AG$1,D71=$AH$1,D72=$AG$1,D72=$AH$1,D73=$AG$1,D73=$AH$1,D74=$AG$1,D74=$AH$1,D75=$AG$1,D75=$AH$1),0,1)))</f>
        <v/>
      </c>
      <c r="AJ71" s="3" t="str">
        <f>IF($A71&gt;='1125way_Regular Symbol(2wild)'!G$16,"",IF(E71=0,"",IF(OR(E71=$AG$1,E71=$AH$1,E72=$AG$1,E72=$AH$1,E73=$AG$1,E73=$AH$1,E74=$AG$1,E74=$AH$1,E75=$AG$1,E75=$AH$1),0,1)))</f>
        <v/>
      </c>
      <c r="AK71" s="3">
        <f>IF($A71&gt;='1125way_Regular Symbol(2wild)'!H$16,"",IF(F71=0,"",IF(OR(F71=$AG$1,F71=$AH$1,F72=$AG$1,F72=$AH$1,F73=$AG$1,F73=$AH$1,F74=$AG$1,F74=$AH$1,F75=$AG$1,F75=$AH$1),0,1)))</f>
        <v>1</v>
      </c>
      <c r="AM71" s="344" t="str">
        <f>IF($A71&gt;='1125way_Regular Symbol(2wild)'!D$16,"",IF(B71=0,"",IF(OR(B71=$AM$1,B71=$AN$1,B72=$AM$1,B72=$AN$1,B73=$AM$1,B73=$AN$1),0,1)))</f>
        <v/>
      </c>
      <c r="AN71" s="344">
        <f>IF($A71&gt;='1125way_Regular Symbol(2wild)'!E$16,"",IF(C71=0,"",IF(OR(C71=$AM$1,C71=$AN$1,C72=$AM$1,C72=$AN$1,C73=$AM$1,C73=$AN$1),0,1)))</f>
        <v>0</v>
      </c>
      <c r="AO71" s="3" t="str">
        <f>IF($A71&gt;='1125way_Regular Symbol(2wild)'!F$16,"",IF(D71=0,"",IF(OR(D71=$AM$1,D71=$AN$1,D72=$AM$1,D72=$AN$1,D73=$AM$1,D73=$AN$1,D74=$AM$1,D74=$AN$1,D75=$AM$1,D75=$AN$1),0,1)))</f>
        <v/>
      </c>
      <c r="AP71" s="3" t="str">
        <f>IF($A71&gt;='1125way_Regular Symbol(2wild)'!G$16,"",IF(E71=0,"",IF(OR(E71=$AM$1,E71=$AN$1,E72=$AM$1,E72=$AN$1,E73=$AM$1,E73=$AN$1,E74=$AM$1,E74=$AN$1,E75=$AM$1,E75=$AN$1),0,1)))</f>
        <v/>
      </c>
      <c r="AQ71" s="3">
        <f>IF($A71&gt;='1125way_Regular Symbol(2wild)'!H$16,"",IF(F71=0,"",IF(OR(F71=$AM$1,F71=$AN$1,F72=$AM$1,F72=$AN$1,F73=$AM$1,F73=$AN$1,F74=$AM$1,F74=$AN$1,F75=$AM$1,F75=$AN$1),0,1)))</f>
        <v>1</v>
      </c>
      <c r="AS71" s="344" t="str">
        <f>IF($A71&gt;='1125way_Regular Symbol(2wild)'!D$16,"",IF(B71=0,"",IF(OR(B71=$AM$1,B71=$AT$1,B72=$AM$1,B72=$AT$1,B73=$AM$1,B73=$AT$1),0,1)))</f>
        <v/>
      </c>
      <c r="AT71" s="344">
        <f>IF($A71&gt;='1125way_Regular Symbol(2wild)'!E$16,"",IF(C71=0,"",IF(OR(C71=$AM$1,C71=$AT$1,C72=$AM$1,C72=$AT$1,C73=$AM$1,C73=$AT$1),0,1)))</f>
        <v>1</v>
      </c>
      <c r="AU71" s="3" t="str">
        <f>IF($A71&gt;='1125way_Regular Symbol(2wild)'!F$16,"",IF(D71=0,"",IF(OR(D71=$AM$1,D71=$AT$1,D72=$AM$1,D72=$AT$1,D73=$AM$1,D73=$AT$1,D74=$AM$1,D74=$AT$1,D75=$AM$1,D75=$AT$1),0,1)))</f>
        <v/>
      </c>
      <c r="AV71" s="3" t="str">
        <f>IF($A71&gt;='1125way_Regular Symbol(2wild)'!G$16,"",IF(E71=0,"",IF(OR(E71=$AM$1,E71=$AT$1,E72=$AM$1,E72=$AT$1,E73=$AM$1,E73=$AT$1,E74=$AM$1,E74=$AT$1,E75=$AM$1,E75=$AT$1),0,1)))</f>
        <v/>
      </c>
      <c r="AW71" s="3">
        <f>IF($A71&gt;='1125way_Regular Symbol(2wild)'!H$16,"",IF(F71=0,"",IF(OR(F71=$AM$1,F71=$AT$1,F72=$AM$1,F72=$AT$1,F73=$AM$1,F73=$AT$1,F74=$AM$1,F74=$AT$1,F75=$AM$1,F75=$AT$1),0,1)))</f>
        <v>1</v>
      </c>
      <c r="AY71" s="344" t="str">
        <f>IF($A71&gt;='1125way_Regular Symbol(2wild)'!D$16,"",IF(B71=0,"",IF(OR(B71=$AM$1,B71=$AZ$1,B72=$AM$1,B72=$AZ$1,B73=$AM$1,B73=$AZ$1),0,1)))</f>
        <v/>
      </c>
      <c r="AZ71" s="344">
        <f>IF($A71&gt;='1125way_Regular Symbol(2wild)'!E$16,"",IF(C71=0,"",IF(OR(C71=$AM$1,C71=$AZ$1,C72=$AM$1,C72=$AZ$1,C73=$AM$1,C73=$AZ$1),0,1)))</f>
        <v>1</v>
      </c>
      <c r="BA71" s="3" t="str">
        <f>IF($A71&gt;='1125way_Regular Symbol(2wild)'!F$16,"",IF(D71=0,"",IF(OR(D71=$AM$1,D71=$AZ$1,D72=$AM$1,D72=$AZ$1,D73=$AM$1,D73=$AZ$1,D74=$AM$1,D74=$AZ$1,D75=$AM$1,D75=$AZ$1),0,1)))</f>
        <v/>
      </c>
      <c r="BB71" s="3" t="str">
        <f>IF($A71&gt;='1125way_Regular Symbol(2wild)'!G$16,"",IF(E71=0,"",IF(OR(E71=$AM$1,E71=$AZ$1,E72=$AM$1,E72=$AZ$1,E73=$AM$1,E73=$AZ$1,E74=$AM$1,E74=$AZ$1,E75=$AM$1,E75=$AZ$1),0,1)))</f>
        <v/>
      </c>
      <c r="BC71" s="3">
        <f>IF($A71&gt;='1125way_Regular Symbol(2wild)'!H$16,"",IF(F71=0,"",IF(OR(F71=$AM$1,F71=$AZ$1,F72=$AM$1,F72=$AZ$1,F73=$AM$1,F73=$AZ$1,F74=$AM$1,F74=$AZ$1,F75=$AM$1,F75=$AZ$1),0,1)))</f>
        <v>1</v>
      </c>
      <c r="BE71" s="344" t="str">
        <f>IF($A71&gt;='576way_Regular Symbol(2wild)'!D$16,"",IF(B71=0,"",IF(OR(B71=$AM$1,B71=$BF$1,B72=$AM$1,B72=$BF$1,B73=$AM$1,B73=$BF$1),0,1)))</f>
        <v/>
      </c>
      <c r="BF71" s="344">
        <f>IF($A71&gt;='576way_Regular Symbol(2wild)'!E$16,"",IF(C71=0,"",IF(OR(C71=$AM$1,C71=$BF$1,C72=$AM$1,C72=$BF$1,C73=$AM$1,C73=$BF$1),0,1)))</f>
        <v>1</v>
      </c>
      <c r="BG71" s="3" t="str">
        <f>IF($A71&gt;='576way_Regular Symbol(2wild)'!F$16,"",IF(D71=0,"",IF(OR(D71=$AM$1,D71=$BF$1,D72=$AM$1,D72=$BF$1,D73=$AM$1,D73=$BF$1,D74=$AM$1,D74=$BF$1,D75=$AM$1,D75=$BF$1),0,1)))</f>
        <v/>
      </c>
      <c r="BH71" s="3" t="str">
        <f>IF($A71&gt;='576way_Regular Symbol(2wild)'!G$16,"",IF(E71=0,"",IF(OR(E71=$AM$1,E71=$BF$1,E72=$AM$1,E72=$BF$1,E73=$AM$1,E73=$BF$1,E74=$AM$1,E74=$BF$1,E75=$AM$1,E75=$BF$1),0,1)))</f>
        <v/>
      </c>
      <c r="BI71" s="3">
        <f>IF($A71&gt;='576way_Regular Symbol(2wild)'!H$16,"",IF(F71=0,"",IF(OR(F71=$AM$1,F71=$BF$1,F72=$AM$1,F72=$BF$1,F73=$AM$1,F73=$BF$1,F74=$AM$1,F74=$BF$1,F75=$AM$1,F75=$BF$1),0,1)))</f>
        <v>1</v>
      </c>
      <c r="BK71" s="344" t="str">
        <f>IF($A71&gt;='576way_Regular Symbol(2wild)'!D$16,"",IF(B71=0,"",IF(OR(B71=$AM$1,B71=$BL$1,B72=$AM$1,B72=$BL$1,B73=$AM$1,B73=$BL$1),0,1)))</f>
        <v/>
      </c>
      <c r="BL71" s="344">
        <f>IF($A71&gt;='576way_Regular Symbol(2wild)'!E$16,"",IF(C71=0,"",IF(OR(C71=$AM$1,C71=$BL$1,C72=$AM$1,C72=$BL$1,C73=$AM$1,C73=$BL$1),0,1)))</f>
        <v>1</v>
      </c>
      <c r="BM71" s="3" t="str">
        <f>IF($A71&gt;='576way_Regular Symbol(2wild)'!F$16,"",IF(D71=0,"",IF(OR(D71=$AM$1,D71=$BL$1,D72=$AM$1,D72=$BL$1,D73=$AM$1,D73=$BL$1,D74=$AM$1,D74=$BL$1),0,1)))</f>
        <v/>
      </c>
      <c r="BN71" s="3" t="str">
        <f>IF($A71&gt;='576way_Regular Symbol(2wild)'!G$16,"",IF(E71=0,"",IF(OR(E71=$AM$1,E71=$BL$1,E72=$AM$1,E72=$BL$1,E73=$AM$1,E73=$BL$1,E74=$AM$1,E74=$BL$1),0,1)))</f>
        <v/>
      </c>
      <c r="BO71" s="3">
        <f>IF($A71&gt;='576way_Regular Symbol(2wild)'!H$16,"",IF(F71=0,"",IF(OR(F71=$AM$1,F71=$BL$1,F72=$AM$1,F72=$BL$1,F73=$AM$1,F73=$BL$1,F74=$AM$1,F74=$BL$1),0,1)))</f>
        <v>1</v>
      </c>
      <c r="BQ71" s="3" t="str">
        <f>IF($A71&gt;='1125way_Regular Symbol(2wild)'!D$16,"",IF(B71=0,"",IF(OR(B71=$BQ$1,B71=$BR$1,B72=$BQ$1,B72=$BR$1,B73=$BQ$1,B73=$BR$1),0,1)))</f>
        <v/>
      </c>
      <c r="BR71" s="3">
        <f>IF($A71&gt;='1125way_Regular Symbol(2wild)'!E$16,"",IF(C71=0,"",IF(OR(C71=$BQ$1,C71=$BR$1,C72=$BQ$1,C72=$BR$1,C73=$BQ$1,C73=$BR$1),0,1)))</f>
        <v>0</v>
      </c>
      <c r="BS71" s="3" t="str">
        <f>IF($A71&gt;='1125way_Regular Symbol(2wild)'!F$16,"",IF(D71=0,"",IF(OR(D71=$BQ$1,D71=$BR$1,D72=$BQ$1,D72=$BR$1,D73=$BQ$1,D73=$BR$1,D74=$BQ$1,D74=$BR$1,D75=$BQ$1,D75=$BR$1),0,1)))</f>
        <v/>
      </c>
      <c r="BT71" s="3" t="str">
        <f>IF($A71&gt;='1125way_Regular Symbol(2wild)'!G$16,"",IF(E71=0,"",IF(OR(E71=$BQ$1,E71=$BR$1,E72=$BQ$1,E72=$BR$1,E73=$BQ$1,E73=$BR$1,E74=$BQ$1,E74=$BR$1,E75=$BQ$1,E75=$BR$1),0,1)))</f>
        <v/>
      </c>
      <c r="BU71" s="3">
        <f>IF($A71&gt;='1125way_Regular Symbol(2wild)'!H$16,"",IF(F71=0,"",IF(OR(F71=$BQ$1,F71=$BR$1,F72=$BQ$1,F72=$BR$1,F73=$BQ$1,F73=$BR$1,F74=$BQ$1,F74=$BR$1,F75=$BQ$1,F75=$BR$1),0,1)))</f>
        <v>1</v>
      </c>
      <c r="BW71" s="3" t="str">
        <f>IF($A71&gt;='1125way_Regular Symbol(2wild)'!D$16,"",IF(B71=0,"",IF(OR(B71=$BW$1,B72=$BW$1,B73=$BW$1,B71=$BX$1,B72=$BX$1,B73=$BX$1),0,1)))</f>
        <v/>
      </c>
      <c r="BX71" s="3">
        <f>IF($A71&gt;='1125way_Regular Symbol(2wild)'!E$16,"",IF(C71=0,"",IF(OR(C71=$BW$1,C72=$BW$1,C73=$BW$1,C71=$BX$1,C72=$BX$1,C73=$BX$1),0,1)))</f>
        <v>1</v>
      </c>
      <c r="BY71" s="3" t="str">
        <f>IF($A71&gt;='1125way_Regular Symbol(2wild)'!F$16,"",IF(D71=0,"",IF(OR(D71=$BW$1,D72=$BW$1,D73=$BW$1,D71=$BX$1,D72=$BX$1,D73=$BX$1,D74=$BW$1,D74=$BX$1,D75=$BW$1,D75=$BX$1),0,1)))</f>
        <v/>
      </c>
      <c r="BZ71" s="3" t="str">
        <f>IF($A71&gt;='1125way_Regular Symbol(2wild)'!G$16,"",IF(E71=0,"",IF(OR(E71=$BW$1,E72=$BW$1,E73=$BW$1,E71=$BX$1,E72=$BX$1,E73=$BX$1,E74=$BW$1,E74=$BX$1,E75=$BW$1,E75=$BX$1),0,1)))</f>
        <v/>
      </c>
      <c r="CA71" s="3">
        <f>IF($A71&gt;='1125way_Regular Symbol(2wild)'!H$16,"",IF(F71=0,"",IF(OR(F71=$BW$1,F72=$BW$1,F73=$BW$1,F71=$BX$1,F72=$BX$1,F73=$BX$1,F74=$BW$1,F74=$BX$1,F75=$BW$1,F75=$BX$1),0,1)))</f>
        <v>1</v>
      </c>
      <c r="CC71" s="3" t="str">
        <f>IF($A71&gt;='1125way_Regular Symbol(2wild)'!D$16,"",IF(B71=0,"",IF(OR(B71=$BW$1,B72=$BW$1,B73=$BW$1,B71=$CD$1,B72=$CD$1,B73=$CD$1),0,1)))</f>
        <v/>
      </c>
      <c r="CD71" s="3">
        <f>IF($A71&gt;='1125way_Regular Symbol(2wild)'!E$16,"",IF(C71=0,"",IF(OR(C71=$BW$1,C72=$BW$1,C73=$BW$1,C71=$CD$1,C72=$CD$1,C73=$CD$1),0,1)))</f>
        <v>1</v>
      </c>
      <c r="CE71" s="3" t="str">
        <f>IF($A71&gt;='1125way_Regular Symbol(2wild)'!F$16,"",IF(D71=0,"",IF(OR(D71=$BW$1,D72=$BW$1,D73=$BW$1,D71=$CD$1,D72=$CD$1,D73=$CD$1,D74=$BW$1,D74=$CD$1,D75=$BW$1,D75=$CD$1),0,1)))</f>
        <v/>
      </c>
      <c r="CF71" s="3" t="str">
        <f>IF($A71&gt;='1125way_Regular Symbol(2wild)'!G$16,"",IF(E71=0,"",IF(OR(E71=$BW$1,E72=$BW$1,E73=$BW$1,E71=$CD$1,E72=$CD$1,E73=$CD$1,E74=$BW$1,E74=$CD$1,E75=$BW$1,E75=$CD$1),0,1)))</f>
        <v/>
      </c>
      <c r="CG71" s="3">
        <f>IF($A71&gt;='1125way_Regular Symbol(2wild)'!H$16,"",IF(F71=0,"",IF(OR(F71=$BW$1,F72=$BW$1,F73=$BW$1,F71=$CD$1,F72=$CD$1,F73=$CD$1,F74=$BW$1,F74=$CD$1,F75=$BW$1,F75=$CD$1),0,1)))</f>
        <v>0</v>
      </c>
      <c r="CI71" s="3" t="str">
        <f>IF($A71&gt;='1125way_Regular Symbol(2wild)'!D$16,"",IF(B71=0,"",IF(OR(B71=$BW$1,B72=$BW$1,B73=$BW$1,B71=$CJ$1,B72=$CJ$1,B73=$CJ$1),0,1)))</f>
        <v/>
      </c>
      <c r="CJ71" s="3">
        <f>IF($A71&gt;='1125way_Regular Symbol(2wild)'!E$16,"",IF(C71=0,"",IF(OR(C71=$BW$1,C72=$BW$1,C73=$BW$1,C71=$CJ$1,C72=$CJ$1,C73=$CJ$1),0,1)))</f>
        <v>1</v>
      </c>
      <c r="CK71" s="3" t="str">
        <f>IF($A71&gt;='1125way_Regular Symbol(2wild)'!F$16,"",IF(D71=0,"",IF(OR(D71=$BW$1,D72=$BW$1,D73=$BW$1,D71=$CJ$1,D72=$CJ$1,D73=$CJ$1,D74=$BW$1,D74=$CJ$1,D75=$BW$1,D75=$CJ$1),0,1)))</f>
        <v/>
      </c>
      <c r="CL71" s="3" t="str">
        <f>IF($A71&gt;='1125way_Regular Symbol(2wild)'!G$16,"",IF(E71=0,"",IF(OR(E71=$BW$1,E72=$BW$1,E73=$BW$1,E71=$CJ$1,E72=$CJ$1,E73=$CJ$1,E74=$BW$1,E74=$CJ$1,E75=$BW$1,E75=$CJ$1),0,1)))</f>
        <v/>
      </c>
      <c r="CM71" s="3">
        <f>IF($A71&gt;='1125way_Regular Symbol(2wild)'!H$16,"",IF(F71=0,"",IF(OR(F71=$BW$1,F72=$BW$1,F73=$BW$1,F71=$CJ$1,F72=$CJ$1,F73=$CJ$1,F74=$BW$1,F74=$CJ$1,F75=$BW$1,F75=$CJ$1),0,1)))</f>
        <v>1</v>
      </c>
      <c r="CO71" s="3" t="str">
        <f>IF($A71&gt;='1125way_Regular Symbol(2wild)'!D$16,"",IF(B71=0,"",IF(OR(B71=$BW$1,B72=$BW$1,B73=$BW$1,B71=$CP$1,B72=$CP$1,B73=$CP$1),0,1)))</f>
        <v/>
      </c>
      <c r="CP71" s="3">
        <f>IF($A71&gt;='1125way_Regular Symbol(2wild)'!E$16,"",IF(C71=0,"",IF(OR(C71=$BW$1,C72=$BW$1,C73=$BW$1,C71=$CP$1,C72=$CP$1,C73=$CP$1),0,1)))</f>
        <v>1</v>
      </c>
      <c r="CQ71" s="3" t="str">
        <f>IF($A71&gt;='1125way_Regular Symbol(2wild)'!F$16,"",IF(D71=0,"",IF(OR(D71=$BW$1,D72=$BW$1,D73=$BW$1,D71=$CP$1,D72=$CP$1,D73=$CP$1,D74=$BW$1,D74=$CP$1,D75=$BW$1,D75=$CP$1),0,1)))</f>
        <v/>
      </c>
      <c r="CR71" s="3" t="str">
        <f>IF($A71&gt;='1125way_Regular Symbol(2wild)'!G$16,"",IF(E71=0,"",IF(OR(E71=$BW$1,E72=$BW$1,E73=$BW$1,E71=$CP$1,E72=$CP$1,E73=$CP$1,E74=$BW$1,E74=$CP$1,E75=$BW$1,E75=$CP$1),0,1)))</f>
        <v/>
      </c>
      <c r="CS71" s="3">
        <f>IF($A71&gt;='1125way_Regular Symbol(2wild)'!H$16,"",IF(F71=0,"",IF(OR(F71=$BW$1,F72=$BW$1,F73=$BW$1,F71=$CP$1,F72=$CP$1,F73=$CP$1,F74=$BW$1,F74=$CP$1,F75=$BW$1,F75=$CP$1),0,1)))</f>
        <v>0</v>
      </c>
      <c r="CU71" s="3" t="str">
        <f>IF($A71&gt;='1125way_Regular Symbol(2wild)'!D$16,"",IF(B71=0,"",IF(OR(B71=$BW$1,B72=$BW$1,B73=$BW$1,B71=$CV$1,B72=$CV$1,B73=$CV$1),0,1)))</f>
        <v/>
      </c>
      <c r="CV71" s="3">
        <f>IF($A71&gt;='1125way_Regular Symbol(2wild)'!E$16,"",IF(C71=0,"",IF(OR(C71=$BW$1,C72=$BW$1,C73=$BW$1,C71=$CV$1,C72=$CV$1,C73=$CV$1),0,1)))</f>
        <v>1</v>
      </c>
      <c r="CW71" s="3" t="str">
        <f>IF($A71&gt;='1125way_Regular Symbol(2wild)'!F$16,"",IF(D71=0,"",IF(OR(D71=$BW$1,D72=$BW$1,D73=$BW$1,D71=$CV$1,D72=$CV$1,D73=$CV$1,D74=$BW$1,D74=$CV$1,D75=$BW$1,D75=$CV$1),0,1)))</f>
        <v/>
      </c>
      <c r="CX71" s="3" t="str">
        <f>IF($A71&gt;='1125way_Regular Symbol(2wild)'!G$16,"",IF(E71=0,"",IF(OR(E71=$BW$1,E72=$BW$1,E73=$BW$1,E71=$CV$1,E72=$CV$1,E73=$CV$1,E74=$BW$1,E74=$CV$1,E75=$BW$1,E75=$CV$1),0,1)))</f>
        <v/>
      </c>
      <c r="CY71" s="3">
        <f>IF($A71&gt;='1125way_Regular Symbol(2wild)'!H$16,"",IF(F71=0,"",IF(OR(F71=$BW$1,F72=$BW$1,F73=$BW$1,F71=$CV$1,F72=$CV$1,F73=$CV$1,F74=$BW$1,F74=$CV$1,F75=$BW$1,F75=$CV$1),0,1)))</f>
        <v>1</v>
      </c>
    </row>
    <row r="72" spans="1:103">
      <c r="A72" s="337">
        <f>IF('243way_Regular Symbol'!L71="","",'243way_Regular Symbol'!L71)</f>
        <v>68</v>
      </c>
      <c r="B72" s="191" t="str">
        <f>IF('576way_Regular Symbol(2wild)'!Q71="",
IF($A72-'576way_Regular Symbol(2wild)'!D$16&gt;='1125way_RegularＸ_W()'!B$2-1,"",VLOOKUP($A72-'243way_Regular Symbol'!D$16,'576way_Regular Symbol(2wild)'!$P$3:$U$99,'1125way_RegularＸ_W()'!B$3+1,FALSE)),
'576way_Regular Symbol(2wild)'!Q71)</f>
        <v/>
      </c>
      <c r="C72" s="191" t="str">
        <f>IF('576way_Regular Symbol(2wild)'!R71="",
IF($A72-'576way_Regular Symbol(2wild)'!E$16&gt;='1125way_RegularＸ_W()'!C$2-1,"",VLOOKUP($A72-'243way_Regular Symbol'!E$16,'576way_Regular Symbol(2wild)'!$P$3:$U$99,'1125way_RegularＸ_W()'!C$3+1,FALSE)),
'576way_Regular Symbol(2wild)'!R71)</f>
        <v>M5</v>
      </c>
      <c r="D72" s="191" t="str">
        <f>IF('576way_Regular Symbol(2wild)'!S71="",
IF($A72-'576way_Regular Symbol(2wild)'!F$16&gt;='1125way_RegularＸ_W()'!D$2-1,"",VLOOKUP($A72-'243way_Regular Symbol'!F$16,'576way_Regular Symbol(2wild)'!$P$3:$U$99,'1125way_RegularＸ_W()'!D$3+1,FALSE)),
'576way_Regular Symbol(2wild)'!S71)</f>
        <v/>
      </c>
      <c r="E72" s="191" t="str">
        <f>IF('576way_Regular Symbol(2wild)'!T71="",
IF($A72-'576way_Regular Symbol(2wild)'!G$16&gt;='1125way_RegularＸ_W()'!E$2-1,"",VLOOKUP($A72-'243way_Regular Symbol'!G$16,'576way_Regular Symbol(2wild)'!$P$3:$U$99,'1125way_RegularＸ_W()'!E$3+1,FALSE)),
'576way_Regular Symbol(2wild)'!T71)</f>
        <v/>
      </c>
      <c r="F72" s="191" t="str">
        <f>IF('576way_Regular Symbol(2wild)'!U71="",
IF($A72-'576way_Regular Symbol(2wild)'!H$16&gt;='1125way_RegularＸ_W()'!F$2-1,"",VLOOKUP($A72-'243way_Regular Symbol'!H$16,'576way_Regular Symbol(2wild)'!$P$3:$U$99,'1125way_RegularＸ_W()'!F$3+1,FALSE)),
'576way_Regular Symbol(2wild)'!U71)</f>
        <v>Q</v>
      </c>
      <c r="N72" s="363">
        <f t="shared" si="29"/>
        <v>68</v>
      </c>
      <c r="O72" s="344" t="str">
        <f>IF($A72&gt;='1125way_Regular Symbol(2wild)'!D$16,"",IF(B72="","",IF(OR(B72=$O$1,B72=$P$1,B73=$O$1,B73=$P$1,B74=$O$1,B74=$P$1),0,1)))</f>
        <v/>
      </c>
      <c r="P72" s="344">
        <f>IF($A72&gt;='1125way_Regular Symbol(2wild)'!E$16,"",IF(C72="","",IF(OR(C72=$O$1,C72=$P$1,C73=$O$1,C73=$P$1,C74=$O$1,C74=$P$1),0,1)))</f>
        <v>0</v>
      </c>
      <c r="Q72" s="344" t="str">
        <f>IF($A72&gt;='1125way_Regular Symbol(2wild)'!F$16,"",IF(D72="","",IF(OR(D72=$O$1,D72=$P$1,D73=$O$1,D73=$P$1,D74=$O$1,D74=$P$1,D75=$O$1,D75=$P$1,D76=$O$1,D76=$P$1),0,1)))</f>
        <v/>
      </c>
      <c r="R72" s="344" t="str">
        <f>IF($A72&gt;='1125way_Regular Symbol(2wild)'!G$16,"",IF(E72="","",IF(OR(E72=$O$1,E72=$P$1,E73=$O$1,E73=$P$1,E74=$O$1,E74=$P$1,E75=$O$1,E75=$P$1,E76=$O$1,E76=$P$1),0,1)))</f>
        <v/>
      </c>
      <c r="S72" s="344" t="str">
        <f>IF($A72&gt;='1125way_Regular Symbol(2wild)'!H$16,"",IF(F72="","",IF(OR(F72=$O$1,F72=$P$1,F73=$O$1,F73=$P$1,F74=$O$1,F74=$P$1,F75=$O$1,F75=$P$1,F76=$O$1,F76=$P$1),0,1)))</f>
        <v/>
      </c>
      <c r="U72" s="344" t="str">
        <f>IF($A72&gt;='1125way_Regular Symbol(2wild)'!D$16,"",IF(B72=0,"",IF(OR(B72=$U$1,B72=$V$1,B73=$U$1,B73=$V$1,B74=$U$1,B74=$V$1),0,1)))</f>
        <v/>
      </c>
      <c r="V72" s="344">
        <f>IF($A72&gt;='1125way_Regular Symbol(2wild)'!E$16,"",IF(C72=0,"",IF(OR(C72=$U$1,C72=$V$1,C73=$U$1,C73=$V$1,C74=$U$1,C74=$V$1),0,1)))</f>
        <v>1</v>
      </c>
      <c r="W72" s="3" t="str">
        <f>IF($A72&gt;='1125way_Regular Symbol(2wild)'!F$16,"",IF(D72=0,"",IF(OR(D72=$U$1,D72=$V$1,D73=$U$1,D73=$V$1,D74=$U$1,D74=$V$1,D75=$U$1,D75=$V$1,D76=$U$1,D76=$V$1),0,1)))</f>
        <v/>
      </c>
      <c r="X72" s="3" t="str">
        <f>IF($A72&gt;='1125way_Regular Symbol(2wild)'!G$16,"",IF(E72=0,"",IF(OR(E72=$U$1,E72=$V$1,E73=$U$1,E73=$V$1,E74=$U$1,E74=$V$1,E75=$U$1,E75=$V$1,E76=$U$1,E76=$V$1),0,1)))</f>
        <v/>
      </c>
      <c r="Y72" s="3" t="str">
        <f>IF($A72&gt;='1125way_Regular Symbol(2wild)'!H$16,"",IF(F72=0,"",IF(OR(F72=$U$1,F72=$V$1,F73=$U$1,F73=$V$1,F74=$U$1,F74=$V$1,F75=$U$1,F75=$V$1,F76=$U$1,F76=$V$1),0,1)))</f>
        <v/>
      </c>
      <c r="AA72" s="344" t="str">
        <f>IF($A72&gt;='1125way_Regular Symbol(2wild)'!D$16,"",IF(B72=0,"",IF(OR(B72=$AA$1,B72=$AB$1,B73=$AA$1,B73=$AB$1,B74=$AA$1,,B74=$AB$1),0,1)))</f>
        <v/>
      </c>
      <c r="AB72" s="344">
        <f>IF($A72&gt;='1125way_Regular Symbol(2wild)'!E$16,"",IF(C72=0,"",IF(OR(C72=$AA$1,C72=$AB$1,C73=$AA$1,C73=$AB$1,C74=$AA$1,,C74=$AB$1),0,1)))</f>
        <v>1</v>
      </c>
      <c r="AC72" s="3" t="str">
        <f>IF($A72&gt;='1125way_Regular Symbol(2wild)'!F$16,"",IF(D72=0,"",IF(OR(D72=$AA$1,D72=$AB$1,D73=$AA$1,D73=$AB$1,D74=$AA$1,D74=$AB$1,D75=$AA$1,D75=$AB$1,D76=$AA$1,D76=$AB$1),0,1)))</f>
        <v/>
      </c>
      <c r="AD72" s="3" t="str">
        <f>IF($A72&gt;='1125way_Regular Symbol(2wild)'!G$16,"",IF(E72=0,"",IF(OR(E72=$AA$1,E72=$AB$1,E73=$AA$1,E73=$AB$1,E74=$AA$1,E74=$AB$1,E75=$AA$1,E75=$AB$1,E76=$AA$1,E76=$AB$1),0,1)))</f>
        <v/>
      </c>
      <c r="AE72" s="3" t="str">
        <f>IF($A72&gt;='1125way_Regular Symbol(2wild)'!H$16,"",IF(F72=0,"",IF(OR(F72=$AA$1,F72=$AB$1,F73=$AA$1,F73=$AB$1,F74=$AA$1,F74=$AB$1,F75=$AA$1,F75=$AB$1,F76=$AA$1,F76=$AB$1),0,1)))</f>
        <v/>
      </c>
      <c r="AG72" s="344" t="str">
        <f>IF($A72&gt;='1125way_Regular Symbol(2wild)'!D$16,"",IF(B72=0,"",IF(OR(B72=$AG$1,B72=$AH$1,B73=$AG$1,B73=$AH$1,B74=$AG$1,B74=$AH$1),0,1)))</f>
        <v/>
      </c>
      <c r="AH72" s="344">
        <f>IF($A72&gt;='1125way_Regular Symbol(2wild)'!E$16,"",IF(C72=0,"",IF(OR(C72=$AG$1,C72=$AH$1,C73=$AG$1,C73=$AH$1,C74=$AG$1,C74=$AH$1),0,1)))</f>
        <v>1</v>
      </c>
      <c r="AI72" s="3" t="str">
        <f>IF($A72&gt;='1125way_Regular Symbol(2wild)'!F$16,"",IF(D72=0,"",IF(OR(D72=$AG$1,D72=$AH$1,D73=$AG$1,D73=$AH$1,D74=$AG$1,D74=$AH$1,D75=$AG$1,D75=$AH$1,D76=$AG$1,D76=$AH$1),0,1)))</f>
        <v/>
      </c>
      <c r="AJ72" s="3" t="str">
        <f>IF($A72&gt;='1125way_Regular Symbol(2wild)'!G$16,"",IF(E72=0,"",IF(OR(E72=$AG$1,E72=$AH$1,E73=$AG$1,E73=$AH$1,E74=$AG$1,E74=$AH$1,E75=$AG$1,E75=$AH$1,E76=$AG$1,E76=$AH$1),0,1)))</f>
        <v/>
      </c>
      <c r="AK72" s="3" t="str">
        <f>IF($A72&gt;='1125way_Regular Symbol(2wild)'!H$16,"",IF(F72=0,"",IF(OR(F72=$AG$1,F72=$AH$1,F73=$AG$1,F73=$AH$1,F74=$AG$1,F74=$AH$1,F75=$AG$1,F75=$AH$1,F76=$AG$1,F76=$AH$1),0,1)))</f>
        <v/>
      </c>
      <c r="AM72" s="344" t="str">
        <f>IF($A72&gt;='1125way_Regular Symbol(2wild)'!D$16,"",IF(B72=0,"",IF(OR(B72=$AM$1,B72=$AN$1,B73=$AM$1,B73=$AN$1,B74=$AM$1,B74=$AN$1),0,1)))</f>
        <v/>
      </c>
      <c r="AN72" s="344">
        <f>IF($A72&gt;='1125way_Regular Symbol(2wild)'!E$16,"",IF(C72=0,"",IF(OR(C72=$AM$1,C72=$AN$1,C73=$AM$1,C73=$AN$1,C74=$AM$1,C74=$AN$1),0,1)))</f>
        <v>0</v>
      </c>
      <c r="AO72" s="3" t="str">
        <f>IF($A72&gt;='1125way_Regular Symbol(2wild)'!F$16,"",IF(D72=0,"",IF(OR(D72=$AM$1,D72=$AN$1,D73=$AM$1,D73=$AN$1,D74=$AM$1,D74=$AN$1,D75=$AM$1,D75=$AN$1,D76=$AM$1,D76=$AN$1),0,1)))</f>
        <v/>
      </c>
      <c r="AP72" s="3" t="str">
        <f>IF($A72&gt;='1125way_Regular Symbol(2wild)'!G$16,"",IF(E72=0,"",IF(OR(E72=$AM$1,E72=$AN$1,E73=$AM$1,E73=$AN$1,E74=$AM$1,E74=$AN$1,E75=$AM$1,E75=$AN$1,E76=$AM$1,E76=$AN$1),0,1)))</f>
        <v/>
      </c>
      <c r="AQ72" s="3" t="str">
        <f>IF($A72&gt;='1125way_Regular Symbol(2wild)'!H$16,"",IF(F72=0,"",IF(OR(F72=$AM$1,F72=$AN$1,F73=$AM$1,F73=$AN$1,F74=$AM$1,F74=$AN$1,F75=$AM$1,F75=$AN$1,F76=$AM$1,F76=$AN$1),0,1)))</f>
        <v/>
      </c>
      <c r="AS72" s="344" t="str">
        <f>IF($A72&gt;='1125way_Regular Symbol(2wild)'!D$16,"",IF(B72=0,"",IF(OR(B72=$AM$1,B72=$AT$1,B73=$AM$1,B73=$AT$1,B74=$AM$1,B74=$AT$1),0,1)))</f>
        <v/>
      </c>
      <c r="AT72" s="344">
        <f>IF($A72&gt;='1125way_Regular Symbol(2wild)'!E$16,"",IF(C72=0,"",IF(OR(C72=$AM$1,C72=$AT$1,C73=$AM$1,C73=$AT$1,C74=$AM$1,C74=$AT$1),0,1)))</f>
        <v>1</v>
      </c>
      <c r="AU72" s="3" t="str">
        <f>IF($A72&gt;='1125way_Regular Symbol(2wild)'!F$16,"",IF(D72=0,"",IF(OR(D72=$AM$1,D72=$AT$1,D73=$AM$1,D73=$AT$1,D74=$AM$1,D74=$AT$1,D75=$AM$1,D75=$AT$1,D76=$AM$1,D76=$AT$1),0,1)))</f>
        <v/>
      </c>
      <c r="AV72" s="3" t="str">
        <f>IF($A72&gt;='1125way_Regular Symbol(2wild)'!G$16,"",IF(E72=0,"",IF(OR(E72=$AM$1,E72=$AT$1,E73=$AM$1,E73=$AT$1,E74=$AM$1,E74=$AT$1,E75=$AM$1,E75=$AT$1,E76=$AM$1,E76=$AT$1),0,1)))</f>
        <v/>
      </c>
      <c r="AW72" s="3" t="str">
        <f>IF($A72&gt;='1125way_Regular Symbol(2wild)'!H$16,"",IF(F72=0,"",IF(OR(F72=$AM$1,F72=$AT$1,F73=$AM$1,F73=$AT$1,F74=$AM$1,F74=$AT$1,F75=$AM$1,F75=$AT$1,F76=$AM$1,F76=$AT$1),0,1)))</f>
        <v/>
      </c>
      <c r="AY72" s="344" t="str">
        <f>IF($A72&gt;='1125way_Regular Symbol(2wild)'!D$16,"",IF(B72=0,"",IF(OR(B72=$AM$1,B72=$AZ$1,B73=$AM$1,B73=$AZ$1,B74=$AM$1,B74=$AZ$1),0,1)))</f>
        <v/>
      </c>
      <c r="AZ72" s="344">
        <f>IF($A72&gt;='1125way_Regular Symbol(2wild)'!E$16,"",IF(C72=0,"",IF(OR(C72=$AM$1,C72=$AZ$1,C73=$AM$1,C73=$AZ$1,C74=$AM$1,C74=$AZ$1),0,1)))</f>
        <v>1</v>
      </c>
      <c r="BA72" s="3" t="str">
        <f>IF($A72&gt;='1125way_Regular Symbol(2wild)'!F$16,"",IF(D72=0,"",IF(OR(D72=$AM$1,D72=$AZ$1,D73=$AM$1,D73=$AZ$1,D74=$AM$1,D74=$AZ$1,D75=$AM$1,D75=$AZ$1,D76=$AM$1,D76=$AZ$1),0,1)))</f>
        <v/>
      </c>
      <c r="BB72" s="3" t="str">
        <f>IF($A72&gt;='1125way_Regular Symbol(2wild)'!G$16,"",IF(E72=0,"",IF(OR(E72=$AM$1,E72=$AZ$1,E73=$AM$1,E73=$AZ$1,E74=$AM$1,E74=$AZ$1,E75=$AM$1,E75=$AZ$1,E76=$AM$1,E76=$AZ$1),0,1)))</f>
        <v/>
      </c>
      <c r="BC72" s="3" t="str">
        <f>IF($A72&gt;='1125way_Regular Symbol(2wild)'!H$16,"",IF(F72=0,"",IF(OR(F72=$AM$1,F72=$AZ$1,F73=$AM$1,F73=$AZ$1,F74=$AM$1,F74=$AZ$1,F75=$AM$1,F75=$AZ$1,F76=$AM$1,F76=$AZ$1),0,1)))</f>
        <v/>
      </c>
      <c r="BE72" s="344" t="str">
        <f>IF($A72&gt;='576way_Regular Symbol(2wild)'!D$16,"",IF(B72=0,"",IF(OR(B72=$AM$1,B72=$BF$1,B73=$AM$1,B73=$BF$1,B74=$AM$1,B74=$BF$1),0,1)))</f>
        <v/>
      </c>
      <c r="BF72" s="344">
        <f>IF($A72&gt;='576way_Regular Symbol(2wild)'!E$16,"",IF(C72=0,"",IF(OR(C72=$AM$1,C72=$BF$1,C73=$AM$1,C73=$BF$1,C74=$AM$1,C74=$BF$1),0,1)))</f>
        <v>1</v>
      </c>
      <c r="BG72" s="3" t="str">
        <f>IF($A72&gt;='576way_Regular Symbol(2wild)'!F$16,"",IF(D72=0,"",IF(OR(D72=$AM$1,D72=$BF$1,D73=$AM$1,D73=$BF$1,D74=$AM$1,D74=$BF$1,D75=$AM$1,D75=$BF$1,D76=$AM$1,D76=$BF$1),0,1)))</f>
        <v/>
      </c>
      <c r="BH72" s="3" t="str">
        <f>IF($A72&gt;='576way_Regular Symbol(2wild)'!G$16,"",IF(E72=0,"",IF(OR(E72=$AM$1,E72=$BF$1,E73=$AM$1,E73=$BF$1,E74=$AM$1,E74=$BF$1,E75=$AM$1,E75=$BF$1,E76=$AM$1,E76=$BF$1),0,1)))</f>
        <v/>
      </c>
      <c r="BI72" s="3" t="str">
        <f>IF($A72&gt;='576way_Regular Symbol(2wild)'!H$16,"",IF(F72=0,"",IF(OR(F72=$AM$1,F72=$BF$1,F73=$AM$1,F73=$BF$1,F74=$AM$1,F74=$BF$1,F75=$AM$1,F75=$BF$1,F76=$AM$1,F76=$BF$1),0,1)))</f>
        <v/>
      </c>
      <c r="BK72" s="344" t="str">
        <f>IF($A72&gt;='576way_Regular Symbol(2wild)'!D$16,"",IF(B72=0,"",IF(OR(B72=$AM$1,B72=$BL$1,B73=$AM$1,B73=$BL$1,B74=$AM$1,B74=$BL$1),0,1)))</f>
        <v/>
      </c>
      <c r="BL72" s="344">
        <f>IF($A72&gt;='576way_Regular Symbol(2wild)'!E$16,"",IF(C72=0,"",IF(OR(C72=$AM$1,C72=$BL$1,C73=$AM$1,C73=$BL$1,C74=$AM$1,C74=$BL$1),0,1)))</f>
        <v>1</v>
      </c>
      <c r="BM72" s="3" t="str">
        <f>IF($A72&gt;='576way_Regular Symbol(2wild)'!F$16,"",IF(D72=0,"",IF(OR(D72=$AM$1,D72=$BL$1,D73=$AM$1,D73=$BL$1,D74=$AM$1,D74=$BL$1,D75=$AM$1,D75=$BL$1),0,1)))</f>
        <v/>
      </c>
      <c r="BN72" s="3" t="str">
        <f>IF($A72&gt;='576way_Regular Symbol(2wild)'!G$16,"",IF(E72=0,"",IF(OR(E72=$AM$1,E72=$BL$1,E73=$AM$1,E73=$BL$1,E74=$AM$1,E74=$BL$1,E75=$AM$1,E75=$BL$1),0,1)))</f>
        <v/>
      </c>
      <c r="BO72" s="3" t="str">
        <f>IF($A72&gt;='576way_Regular Symbol(2wild)'!H$16,"",IF(F72=0,"",IF(OR(F72=$AM$1,F72=$BL$1,F73=$AM$1,F73=$BL$1,F74=$AM$1,F74=$BL$1,F75=$AM$1,F75=$BL$1),0,1)))</f>
        <v/>
      </c>
      <c r="BQ72" s="3" t="str">
        <f>IF($A72&gt;='1125way_Regular Symbol(2wild)'!D$16,"",IF(B72=0,"",IF(OR(B72=$BQ$1,B72=$BR$1,B73=$BQ$1,B73=$BR$1,B74=$BQ$1,B74=$BR$1),0,1)))</f>
        <v/>
      </c>
      <c r="BR72" s="3">
        <f>IF($A72&gt;='1125way_Regular Symbol(2wild)'!E$16,"",IF(C72=0,"",IF(OR(C72=$BQ$1,C72=$BR$1,C73=$BQ$1,C73=$BR$1,C74=$BQ$1,C74=$BR$1),0,1)))</f>
        <v>1</v>
      </c>
      <c r="BS72" s="3" t="str">
        <f>IF($A72&gt;='1125way_Regular Symbol(2wild)'!F$16,"",IF(D72=0,"",IF(OR(D72=$BQ$1,D72=$BR$1,D73=$BQ$1,D73=$BR$1,D74=$BQ$1,D74=$BR$1,D75=$BQ$1,D75=$BR$1,D76=$BQ$1,D76=$BR$1),0,1)))</f>
        <v/>
      </c>
      <c r="BT72" s="3" t="str">
        <f>IF($A72&gt;='1125way_Regular Symbol(2wild)'!G$16,"",IF(E72=0,"",IF(OR(E72=$BQ$1,E72=$BR$1,E73=$BQ$1,E73=$BR$1,E74=$BQ$1,E74=$BR$1,E75=$BQ$1,E75=$BR$1,E76=$BQ$1,E76=$BR$1),0,1)))</f>
        <v/>
      </c>
      <c r="BU72" s="3" t="str">
        <f>IF($A72&gt;='1125way_Regular Symbol(2wild)'!H$16,"",IF(F72=0,"",IF(OR(F72=$BQ$1,F72=$BR$1,F73=$BQ$1,F73=$BR$1,F74=$BQ$1,F74=$BR$1,F75=$BQ$1,F75=$BR$1,F76=$BQ$1,F76=$BR$1),0,1)))</f>
        <v/>
      </c>
      <c r="BW72" s="3" t="str">
        <f>IF($A72&gt;='1125way_Regular Symbol(2wild)'!D$16,"",IF(B72=0,"",IF(OR(B72=$BW$1,B73=$BW$1,B74=$BW$1,B72=$BX$1,B73=$BX$1,B74=$BX$1),0,1)))</f>
        <v/>
      </c>
      <c r="BX72" s="3">
        <f>IF($A72&gt;='1125way_Regular Symbol(2wild)'!E$16,"",IF(C72=0,"",IF(OR(C72=$BW$1,C73=$BW$1,C74=$BW$1,C72=$BX$1,C73=$BX$1,C74=$BX$1),0,1)))</f>
        <v>1</v>
      </c>
      <c r="BY72" s="3" t="str">
        <f>IF($A72&gt;='1125way_Regular Symbol(2wild)'!F$16,"",IF(D72=0,"",IF(OR(D72=$BW$1,D73=$BW$1,D74=$BW$1,D72=$BX$1,D73=$BX$1,D74=$BX$1,D75=$BW$1,D75=$BX$1,D76=$BW$1,D76=$BX$1),0,1)))</f>
        <v/>
      </c>
      <c r="BZ72" s="3" t="str">
        <f>IF($A72&gt;='1125way_Regular Symbol(2wild)'!G$16,"",IF(E72=0,"",IF(OR(E72=$BW$1,E73=$BW$1,E74=$BW$1,E72=$BX$1,E73=$BX$1,E74=$BX$1,E75=$BW$1,E75=$BX$1,E76=$BW$1,E76=$BX$1),0,1)))</f>
        <v/>
      </c>
      <c r="CA72" s="3" t="str">
        <f>IF($A72&gt;='1125way_Regular Symbol(2wild)'!H$16,"",IF(F72=0,"",IF(OR(F72=$BW$1,F73=$BW$1,F74=$BW$1,F72=$BX$1,F73=$BX$1,F74=$BX$1,F75=$BW$1,F75=$BX$1,F76=$BW$1,F76=$BX$1),0,1)))</f>
        <v/>
      </c>
      <c r="CC72" s="3" t="str">
        <f>IF($A72&gt;='1125way_Regular Symbol(2wild)'!D$16,"",IF(B72=0,"",IF(OR(B72=$BW$1,B73=$BW$1,B74=$BW$1,B72=$CD$1,B73=$CD$1,B74=$CD$1),0,1)))</f>
        <v/>
      </c>
      <c r="CD72" s="3">
        <f>IF($A72&gt;='1125way_Regular Symbol(2wild)'!E$16,"",IF(C72=0,"",IF(OR(C72=$BW$1,C73=$BW$1,C74=$BW$1,C72=$CD$1,C73=$CD$1,C74=$CD$1),0,1)))</f>
        <v>1</v>
      </c>
      <c r="CE72" s="3" t="str">
        <f>IF($A72&gt;='1125way_Regular Symbol(2wild)'!F$16,"",IF(D72=0,"",IF(OR(D72=$BW$1,D73=$BW$1,D74=$BW$1,D72=$CD$1,D73=$CD$1,D74=$CD$1,D75=$BW$1,D75=$CD$1,D76=$BW$1,D76=$CD$1),0,1)))</f>
        <v/>
      </c>
      <c r="CF72" s="3" t="str">
        <f>IF($A72&gt;='1125way_Regular Symbol(2wild)'!G$16,"",IF(E72=0,"",IF(OR(E72=$BW$1,E73=$BW$1,E74=$BW$1,E72=$CD$1,E73=$CD$1,E74=$CD$1,E75=$BW$1,E75=$CD$1,E76=$BW$1,E76=$CD$1),0,1)))</f>
        <v/>
      </c>
      <c r="CG72" s="3" t="str">
        <f>IF($A72&gt;='1125way_Regular Symbol(2wild)'!H$16,"",IF(F72=0,"",IF(OR(F72=$BW$1,F73=$BW$1,F74=$BW$1,F72=$CD$1,F73=$CD$1,F74=$CD$1,F75=$BW$1,F75=$CD$1,F76=$BW$1,F76=$CD$1),0,1)))</f>
        <v/>
      </c>
      <c r="CI72" s="3" t="str">
        <f>IF($A72&gt;='1125way_Regular Symbol(2wild)'!D$16,"",IF(B72=0,"",IF(OR(B72=$BW$1,B73=$BW$1,B74=$BW$1,B72=$CJ$1,B73=$CJ$1,B74=$CJ$1),0,1)))</f>
        <v/>
      </c>
      <c r="CJ72" s="3">
        <f>IF($A72&gt;='1125way_Regular Symbol(2wild)'!E$16,"",IF(C72=0,"",IF(OR(C72=$BW$1,C73=$BW$1,C74=$BW$1,C72=$CJ$1,C73=$CJ$1,C74=$CJ$1),0,1)))</f>
        <v>1</v>
      </c>
      <c r="CK72" s="3" t="str">
        <f>IF($A72&gt;='1125way_Regular Symbol(2wild)'!F$16,"",IF(D72=0,"",IF(OR(D72=$BW$1,D73=$BW$1,D74=$BW$1,D72=$CJ$1,D73=$CJ$1,D74=$CJ$1,D75=$BW$1,D75=$CJ$1,D76=$BW$1,D76=$CJ$1),0,1)))</f>
        <v/>
      </c>
      <c r="CL72" s="3" t="str">
        <f>IF($A72&gt;='1125way_Regular Symbol(2wild)'!G$16,"",IF(E72=0,"",IF(OR(E72=$BW$1,E73=$BW$1,E74=$BW$1,E72=$CJ$1,E73=$CJ$1,E74=$CJ$1,E75=$BW$1,E75=$CJ$1,E76=$BW$1,E76=$CJ$1),0,1)))</f>
        <v/>
      </c>
      <c r="CM72" s="3" t="str">
        <f>IF($A72&gt;='1125way_Regular Symbol(2wild)'!H$16,"",IF(F72=0,"",IF(OR(F72=$BW$1,F73=$BW$1,F74=$BW$1,F72=$CJ$1,F73=$CJ$1,F74=$CJ$1,F75=$BW$1,F75=$CJ$1,F76=$BW$1,F76=$CJ$1),0,1)))</f>
        <v/>
      </c>
      <c r="CO72" s="3" t="str">
        <f>IF($A72&gt;='1125way_Regular Symbol(2wild)'!D$16,"",IF(B72=0,"",IF(OR(B72=$BW$1,B73=$BW$1,B74=$BW$1,B72=$CP$1,B73=$CP$1,B74=$CP$1),0,1)))</f>
        <v/>
      </c>
      <c r="CP72" s="3">
        <f>IF($A72&gt;='1125way_Regular Symbol(2wild)'!E$16,"",IF(C72=0,"",IF(OR(C72=$BW$1,C73=$BW$1,C74=$BW$1,C72=$CP$1,C73=$CP$1,C74=$CP$1),0,1)))</f>
        <v>1</v>
      </c>
      <c r="CQ72" s="3" t="str">
        <f>IF($A72&gt;='1125way_Regular Symbol(2wild)'!F$16,"",IF(D72=0,"",IF(OR(D72=$BW$1,D73=$BW$1,D74=$BW$1,D72=$CP$1,D73=$CP$1,D74=$CP$1,D75=$BW$1,D75=$CP$1,D76=$BW$1,D76=$CP$1),0,1)))</f>
        <v/>
      </c>
      <c r="CR72" s="3" t="str">
        <f>IF($A72&gt;='1125way_Regular Symbol(2wild)'!G$16,"",IF(E72=0,"",IF(OR(E72=$BW$1,E73=$BW$1,E74=$BW$1,E72=$CP$1,E73=$CP$1,E74=$CP$1,E75=$BW$1,E75=$CP$1,E76=$BW$1,E76=$CP$1),0,1)))</f>
        <v/>
      </c>
      <c r="CS72" s="3" t="str">
        <f>IF($A72&gt;='1125way_Regular Symbol(2wild)'!H$16,"",IF(F72=0,"",IF(OR(F72=$BW$1,F73=$BW$1,F74=$BW$1,F72=$CP$1,F73=$CP$1,F74=$CP$1,F75=$BW$1,F75=$CP$1,F76=$BW$1,F76=$CP$1),0,1)))</f>
        <v/>
      </c>
      <c r="CU72" s="3" t="str">
        <f>IF($A72&gt;='1125way_Regular Symbol(2wild)'!D$16,"",IF(B72=0,"",IF(OR(B72=$BW$1,B73=$BW$1,B74=$BW$1,B72=$CV$1,B73=$CV$1,B74=$CV$1),0,1)))</f>
        <v/>
      </c>
      <c r="CV72" s="3">
        <f>IF($A72&gt;='1125way_Regular Symbol(2wild)'!E$16,"",IF(C72=0,"",IF(OR(C72=$BW$1,C73=$BW$1,C74=$BW$1,C72=$CV$1,C73=$CV$1,C74=$CV$1),0,1)))</f>
        <v>1</v>
      </c>
      <c r="CW72" s="3" t="str">
        <f>IF($A72&gt;='1125way_Regular Symbol(2wild)'!F$16,"",IF(D72=0,"",IF(OR(D72=$BW$1,D73=$BW$1,D74=$BW$1,D72=$CV$1,D73=$CV$1,D74=$CV$1,D75=$BW$1,D75=$CV$1,D76=$BW$1,D76=$CV$1),0,1)))</f>
        <v/>
      </c>
      <c r="CX72" s="3" t="str">
        <f>IF($A72&gt;='1125way_Regular Symbol(2wild)'!G$16,"",IF(E72=0,"",IF(OR(E72=$BW$1,E73=$BW$1,E74=$BW$1,E72=$CV$1,E73=$CV$1,E74=$CV$1,E75=$BW$1,E75=$CV$1,E76=$BW$1,E76=$CV$1),0,1)))</f>
        <v/>
      </c>
      <c r="CY72" s="3" t="str">
        <f>IF($A72&gt;='1125way_Regular Symbol(2wild)'!H$16,"",IF(F72=0,"",IF(OR(F72=$BW$1,F73=$BW$1,F74=$BW$1,F72=$CV$1,F73=$CV$1,F74=$CV$1,F75=$BW$1,F75=$CV$1,F76=$BW$1,F76=$CV$1),0,1)))</f>
        <v/>
      </c>
    </row>
    <row r="73" spans="1:103">
      <c r="A73" s="337">
        <f>IF('243way_Regular Symbol'!L72="","",'243way_Regular Symbol'!L72)</f>
        <v>69</v>
      </c>
      <c r="B73" s="191" t="str">
        <f>IF('576way_Regular Symbol(2wild)'!Q72="",
IF($A73-'576way_Regular Symbol(2wild)'!D$16&gt;='1125way_RegularＸ_W()'!B$2-1,"",VLOOKUP($A73-'243way_Regular Symbol'!D$16,'576way_Regular Symbol(2wild)'!$P$3:$U$99,'1125way_RegularＸ_W()'!B$3+1,FALSE)),
'576way_Regular Symbol(2wild)'!Q72)</f>
        <v/>
      </c>
      <c r="C73" s="191" t="str">
        <f>IF('576way_Regular Symbol(2wild)'!R72="",
IF($A73-'576way_Regular Symbol(2wild)'!E$16&gt;='1125way_RegularＸ_W()'!C$2-1,"",VLOOKUP($A73-'243way_Regular Symbol'!E$16,'576way_Regular Symbol(2wild)'!$P$3:$U$99,'1125way_RegularＸ_W()'!C$3+1,FALSE)),
'576way_Regular Symbol(2wild)'!R72)</f>
        <v>M1</v>
      </c>
      <c r="D73" s="191" t="str">
        <f>IF('576way_Regular Symbol(2wild)'!S72="",
IF($A73-'576way_Regular Symbol(2wild)'!F$16&gt;='1125way_RegularＸ_W()'!D$2-1,"",VLOOKUP($A73-'243way_Regular Symbol'!F$16,'576way_Regular Symbol(2wild)'!$P$3:$U$99,'1125way_RegularＸ_W()'!D$3+1,FALSE)),
'576way_Regular Symbol(2wild)'!S72)</f>
        <v/>
      </c>
      <c r="E73" s="191" t="str">
        <f>IF('576way_Regular Symbol(2wild)'!T72="",
IF($A73-'576way_Regular Symbol(2wild)'!G$16&gt;='1125way_RegularＸ_W()'!E$2-1,"",VLOOKUP($A73-'243way_Regular Symbol'!G$16,'576way_Regular Symbol(2wild)'!$P$3:$U$99,'1125way_RegularＸ_W()'!E$3+1,FALSE)),
'576way_Regular Symbol(2wild)'!T72)</f>
        <v/>
      </c>
      <c r="F73" s="191" t="str">
        <f>IF('576way_Regular Symbol(2wild)'!U72="",
IF($A73-'576way_Regular Symbol(2wild)'!H$16&gt;='1125way_RegularＸ_W()'!F$2-1,"",VLOOKUP($A73-'243way_Regular Symbol'!H$16,'576way_Regular Symbol(2wild)'!$P$3:$U$99,'1125way_RegularＸ_W()'!F$3+1,FALSE)),
'576way_Regular Symbol(2wild)'!U72)</f>
        <v>TE</v>
      </c>
      <c r="N73" s="363">
        <f t="shared" si="29"/>
        <v>69</v>
      </c>
      <c r="O73" s="344" t="str">
        <f>IF($A73&gt;='1125way_Regular Symbol(2wild)'!D$16,"",IF(B73="","",IF(OR(B73=$O$1,B73=$P$1,B74=$O$1,B74=$P$1,B75=$O$1,B75=$P$1),0,1)))</f>
        <v/>
      </c>
      <c r="P73" s="344">
        <f>IF($A73&gt;='1125way_Regular Symbol(2wild)'!E$16,"",IF(C73="","",IF(OR(C73=$O$1,C73=$P$1,C74=$O$1,C74=$P$1,C75=$O$1,C75=$P$1),0,1)))</f>
        <v>0</v>
      </c>
      <c r="Q73" s="344" t="str">
        <f>IF($A73&gt;='1125way_Regular Symbol(2wild)'!F$16,"",IF(D73="","",IF(OR(D73=$O$1,D73=$P$1,D74=$O$1,D74=$P$1,D75=$O$1,D75=$P$1,D76=$O$1,D76=$P$1,D77=$O$1,D77=$P$1),0,1)))</f>
        <v/>
      </c>
      <c r="R73" s="344" t="str">
        <f>IF($A73&gt;='1125way_Regular Symbol(2wild)'!G$16,"",IF(E73="","",IF(OR(E73=$O$1,E73=$P$1,E74=$O$1,E74=$P$1,E75=$O$1,E75=$P$1,E76=$O$1,E76=$P$1,E77=$O$1,E77=$P$1),0,1)))</f>
        <v/>
      </c>
      <c r="S73" s="344" t="str">
        <f>IF($A73&gt;='1125way_Regular Symbol(2wild)'!H$16,"",IF(F73="","",IF(OR(F73=$O$1,F73=$P$1,F74=$O$1,F74=$P$1,F75=$O$1,F75=$P$1,F76=$O$1,F76=$P$1,F77=$O$1,F77=$P$1),0,1)))</f>
        <v/>
      </c>
      <c r="U73" s="344" t="str">
        <f>IF($A73&gt;='1125way_Regular Symbol(2wild)'!D$16,"",IF(B73=0,"",IF(OR(B73=$U$1,B73=$V$1,B74=$U$1,B74=$V$1,B75=$U$1,B75=$V$1),0,1)))</f>
        <v/>
      </c>
      <c r="V73" s="344">
        <f>IF($A73&gt;='1125way_Regular Symbol(2wild)'!E$16,"",IF(C73=0,"",IF(OR(C73=$U$1,C73=$V$1,C74=$U$1,C74=$V$1,C75=$U$1,C75=$V$1),0,1)))</f>
        <v>1</v>
      </c>
      <c r="W73" s="3" t="str">
        <f>IF($A73&gt;='1125way_Regular Symbol(2wild)'!F$16,"",IF(D73=0,"",IF(OR(D73=$U$1,D73=$V$1,D74=$U$1,D74=$V$1,D75=$U$1,D75=$V$1,D76=$U$1,D76=$V$1,D77=$U$1,D77=$V$1),0,1)))</f>
        <v/>
      </c>
      <c r="X73" s="3" t="str">
        <f>IF($A73&gt;='1125way_Regular Symbol(2wild)'!G$16,"",IF(E73=0,"",IF(OR(E73=$U$1,E73=$V$1,E74=$U$1,E74=$V$1,E75=$U$1,E75=$V$1,E76=$U$1,E76=$V$1,E77=$U$1,E77=$V$1),0,1)))</f>
        <v/>
      </c>
      <c r="Y73" s="3" t="str">
        <f>IF($A73&gt;='1125way_Regular Symbol(2wild)'!H$16,"",IF(F73=0,"",IF(OR(F73=$U$1,F73=$V$1,F74=$U$1,F74=$V$1,F75=$U$1,F75=$V$1,F76=$U$1,F76=$V$1,F77=$U$1,F77=$V$1),0,1)))</f>
        <v/>
      </c>
      <c r="AA73" s="344" t="str">
        <f>IF($A73&gt;='1125way_Regular Symbol(2wild)'!D$16,"",IF(B73=0,"",IF(OR(B73=$AA$1,B73=$AB$1,B74=$AA$1,B74=$AB$1,B75=$AA$1,,B75=$AB$1),0,1)))</f>
        <v/>
      </c>
      <c r="AB73" s="344">
        <f>IF($A73&gt;='1125way_Regular Symbol(2wild)'!E$16,"",IF(C73=0,"",IF(OR(C73=$AA$1,C73=$AB$1,C74=$AA$1,C74=$AB$1,C75=$AA$1,,C75=$AB$1),0,1)))</f>
        <v>1</v>
      </c>
      <c r="AC73" s="3" t="str">
        <f>IF($A73&gt;='1125way_Regular Symbol(2wild)'!F$16,"",IF(D73=0,"",IF(OR(D73=$AA$1,D73=$AB$1,D74=$AA$1,D74=$AB$1,D75=$AA$1,D75=$AB$1,D76=$AA$1,D76=$AB$1,D77=$AA$1,D77=$AB$1),0,1)))</f>
        <v/>
      </c>
      <c r="AD73" s="3" t="str">
        <f>IF($A73&gt;='1125way_Regular Symbol(2wild)'!G$16,"",IF(E73=0,"",IF(OR(E73=$AA$1,E73=$AB$1,E74=$AA$1,E74=$AB$1,E75=$AA$1,E75=$AB$1,E76=$AA$1,E76=$AB$1,E77=$AA$1,E77=$AB$1),0,1)))</f>
        <v/>
      </c>
      <c r="AE73" s="3" t="str">
        <f>IF($A73&gt;='1125way_Regular Symbol(2wild)'!H$16,"",IF(F73=0,"",IF(OR(F73=$AA$1,F73=$AB$1,F74=$AA$1,F74=$AB$1,F75=$AA$1,F75=$AB$1,F76=$AA$1,F76=$AB$1,F77=$AA$1,F77=$AB$1),0,1)))</f>
        <v/>
      </c>
      <c r="AG73" s="344" t="str">
        <f>IF($A73&gt;='1125way_Regular Symbol(2wild)'!D$16,"",IF(B73=0,"",IF(OR(B73=$AG$1,B73=$AH$1,B74=$AG$1,B74=$AH$1,B75=$AG$1,B75=$AH$1),0,1)))</f>
        <v/>
      </c>
      <c r="AH73" s="344">
        <f>IF($A73&gt;='1125way_Regular Symbol(2wild)'!E$16,"",IF(C73=0,"",IF(OR(C73=$AG$1,C73=$AH$1,C74=$AG$1,C74=$AH$1,C75=$AG$1,C75=$AH$1),0,1)))</f>
        <v>1</v>
      </c>
      <c r="AI73" s="3" t="str">
        <f>IF($A73&gt;='1125way_Regular Symbol(2wild)'!F$16,"",IF(D73=0,"",IF(OR(D73=$AG$1,D73=$AH$1,D74=$AG$1,D74=$AH$1,D75=$AG$1,D75=$AH$1,D76=$AG$1,D76=$AH$1,D77=$AG$1,D77=$AH$1),0,1)))</f>
        <v/>
      </c>
      <c r="AJ73" s="3" t="str">
        <f>IF($A73&gt;='1125way_Regular Symbol(2wild)'!G$16,"",IF(E73=0,"",IF(OR(E73=$AG$1,E73=$AH$1,E74=$AG$1,E74=$AH$1,E75=$AG$1,E75=$AH$1,E76=$AG$1,E76=$AH$1,E77=$AG$1,E77=$AH$1),0,1)))</f>
        <v/>
      </c>
      <c r="AK73" s="3" t="str">
        <f>IF($A73&gt;='1125way_Regular Symbol(2wild)'!H$16,"",IF(F73=0,"",IF(OR(F73=$AG$1,F73=$AH$1,F74=$AG$1,F74=$AH$1,F75=$AG$1,F75=$AH$1,F76=$AG$1,F76=$AH$1,F77=$AG$1,F77=$AH$1),0,1)))</f>
        <v/>
      </c>
      <c r="AM73" s="344" t="str">
        <f>IF($A73&gt;='1125way_Regular Symbol(2wild)'!D$16,"",IF(B73=0,"",IF(OR(B73=$AM$1,B73=$AN$1,B74=$AM$1,B74=$AN$1,B75=$AM$1,B75=$AN$1),0,1)))</f>
        <v/>
      </c>
      <c r="AN73" s="344">
        <f>IF($A73&gt;='1125way_Regular Symbol(2wild)'!E$16,"",IF(C73=0,"",IF(OR(C73=$AM$1,C73=$AN$1,C74=$AM$1,C74=$AN$1,C75=$AM$1,C75=$AN$1),0,1)))</f>
        <v>1</v>
      </c>
      <c r="AO73" s="3" t="str">
        <f>IF($A73&gt;='1125way_Regular Symbol(2wild)'!F$16,"",IF(D73=0,"",IF(OR(D73=$AM$1,D73=$AN$1,D74=$AM$1,D74=$AN$1,D75=$AM$1,D75=$AN$1,D76=$AM$1,D76=$AN$1,D77=$AM$1,D77=$AN$1),0,1)))</f>
        <v/>
      </c>
      <c r="AP73" s="3" t="str">
        <f>IF($A73&gt;='1125way_Regular Symbol(2wild)'!G$16,"",IF(E73=0,"",IF(OR(E73=$AM$1,E73=$AN$1,E74=$AM$1,E74=$AN$1,E75=$AM$1,E75=$AN$1,E76=$AM$1,E76=$AN$1,E77=$AM$1,E77=$AN$1),0,1)))</f>
        <v/>
      </c>
      <c r="AQ73" s="3" t="str">
        <f>IF($A73&gt;='1125way_Regular Symbol(2wild)'!H$16,"",IF(F73=0,"",IF(OR(F73=$AM$1,F73=$AN$1,F74=$AM$1,F74=$AN$1,F75=$AM$1,F75=$AN$1,F76=$AM$1,F76=$AN$1,F77=$AM$1,F77=$AN$1),0,1)))</f>
        <v/>
      </c>
      <c r="AS73" s="344" t="str">
        <f>IF($A73&gt;='1125way_Regular Symbol(2wild)'!D$16,"",IF(B73=0,"",IF(OR(B73=$AM$1,B73=$AT$1,B74=$AM$1,B74=$AT$1,B75=$AM$1,B75=$AT$1),0,1)))</f>
        <v/>
      </c>
      <c r="AT73" s="344">
        <f>IF($A73&gt;='1125way_Regular Symbol(2wild)'!E$16,"",IF(C73=0,"",IF(OR(C73=$AM$1,C73=$AT$1,C74=$AM$1,C74=$AT$1,C75=$AM$1,C75=$AT$1),0,1)))</f>
        <v>1</v>
      </c>
      <c r="AU73" s="3" t="str">
        <f>IF($A73&gt;='1125way_Regular Symbol(2wild)'!F$16,"",IF(D73=0,"",IF(OR(D73=$AM$1,D73=$AT$1,D74=$AM$1,D74=$AT$1,D75=$AM$1,D75=$AT$1,D76=$AM$1,D76=$AT$1,D77=$AM$1,D77=$AT$1),0,1)))</f>
        <v/>
      </c>
      <c r="AV73" s="3" t="str">
        <f>IF($A73&gt;='1125way_Regular Symbol(2wild)'!G$16,"",IF(E73=0,"",IF(OR(E73=$AM$1,E73=$AT$1,E74=$AM$1,E74=$AT$1,E75=$AM$1,E75=$AT$1,E76=$AM$1,E76=$AT$1,E77=$AM$1,E77=$AT$1),0,1)))</f>
        <v/>
      </c>
      <c r="AW73" s="3" t="str">
        <f>IF($A73&gt;='1125way_Regular Symbol(2wild)'!H$16,"",IF(F73=0,"",IF(OR(F73=$AM$1,F73=$AT$1,F74=$AM$1,F74=$AT$1,F75=$AM$1,F75=$AT$1,F76=$AM$1,F76=$AT$1,F77=$AM$1,F77=$AT$1),0,1)))</f>
        <v/>
      </c>
      <c r="AY73" s="344" t="str">
        <f>IF($A73&gt;='1125way_Regular Symbol(2wild)'!D$16,"",IF(B73=0,"",IF(OR(B73=$AM$1,B73=$AZ$1,B74=$AM$1,B74=$AZ$1,B75=$AM$1,B75=$AZ$1),0,1)))</f>
        <v/>
      </c>
      <c r="AZ73" s="344">
        <f>IF($A73&gt;='1125way_Regular Symbol(2wild)'!E$16,"",IF(C73=0,"",IF(OR(C73=$AM$1,C73=$AZ$1,C74=$AM$1,C74=$AZ$1,C75=$AM$1,C75=$AZ$1),0,1)))</f>
        <v>1</v>
      </c>
      <c r="BA73" s="3" t="str">
        <f>IF($A73&gt;='1125way_Regular Symbol(2wild)'!F$16,"",IF(D73=0,"",IF(OR(D73=$AM$1,D73=$AZ$1,D74=$AM$1,D74=$AZ$1,D75=$AM$1,D75=$AZ$1,D76=$AM$1,D76=$AZ$1,D77=$AM$1,D77=$AZ$1),0,1)))</f>
        <v/>
      </c>
      <c r="BB73" s="3" t="str">
        <f>IF($A73&gt;='1125way_Regular Symbol(2wild)'!G$16,"",IF(E73=0,"",IF(OR(E73=$AM$1,E73=$AZ$1,E74=$AM$1,E74=$AZ$1,E75=$AM$1,E75=$AZ$1,E76=$AM$1,E76=$AZ$1,E77=$AM$1,E77=$AZ$1),0,1)))</f>
        <v/>
      </c>
      <c r="BC73" s="3" t="str">
        <f>IF($A73&gt;='1125way_Regular Symbol(2wild)'!H$16,"",IF(F73=0,"",IF(OR(F73=$AM$1,F73=$AZ$1,F74=$AM$1,F74=$AZ$1,F75=$AM$1,F75=$AZ$1,F76=$AM$1,F76=$AZ$1,F77=$AM$1,F77=$AZ$1),0,1)))</f>
        <v/>
      </c>
      <c r="BE73" s="344" t="str">
        <f>IF($A73&gt;='576way_Regular Symbol(2wild)'!D$16,"",IF(B73=0,"",IF(OR(B73=$AM$1,B73=$BF$1,B74=$AM$1,B74=$BF$1,B75=$AM$1,B75=$BF$1),0,1)))</f>
        <v/>
      </c>
      <c r="BF73" s="344">
        <f>IF($A73&gt;='576way_Regular Symbol(2wild)'!E$16,"",IF(C73=0,"",IF(OR(C73=$AM$1,C73=$BF$1,C74=$AM$1,C74=$BF$1,C75=$AM$1,C75=$BF$1),0,1)))</f>
        <v>1</v>
      </c>
      <c r="BG73" s="3" t="str">
        <f>IF($A73&gt;='576way_Regular Symbol(2wild)'!F$16,"",IF(D73=0,"",IF(OR(D73=$AM$1,D73=$BF$1,D74=$AM$1,D74=$BF$1,D75=$AM$1,D75=$BF$1,D76=$AM$1,D76=$BF$1,D77=$AM$1,D77=$BF$1),0,1)))</f>
        <v/>
      </c>
      <c r="BH73" s="3" t="str">
        <f>IF($A73&gt;='576way_Regular Symbol(2wild)'!G$16,"",IF(E73=0,"",IF(OR(E73=$AM$1,E73=$BF$1,E74=$AM$1,E74=$BF$1,E75=$AM$1,E75=$BF$1,E76=$AM$1,E76=$BF$1,E77=$AM$1,E77=$BF$1),0,1)))</f>
        <v/>
      </c>
      <c r="BI73" s="3" t="str">
        <f>IF($A73&gt;='576way_Regular Symbol(2wild)'!H$16,"",IF(F73=0,"",IF(OR(F73=$AM$1,F73=$BF$1,F74=$AM$1,F74=$BF$1,F75=$AM$1,F75=$BF$1,F76=$AM$1,F76=$BF$1,F77=$AM$1,F77=$BF$1),0,1)))</f>
        <v/>
      </c>
      <c r="BK73" s="344" t="str">
        <f>IF($A73&gt;='576way_Regular Symbol(2wild)'!D$16,"",IF(B73=0,"",IF(OR(B73=$AM$1,B73=$BL$1,B74=$AM$1,B74=$BL$1,B75=$AM$1,B75=$BL$1),0,1)))</f>
        <v/>
      </c>
      <c r="BL73" s="344">
        <f>IF($A73&gt;='576way_Regular Symbol(2wild)'!E$16,"",IF(C73=0,"",IF(OR(C73=$AM$1,C73=$BL$1,C74=$AM$1,C74=$BL$1,C75=$AM$1,C75=$BL$1),0,1)))</f>
        <v>1</v>
      </c>
      <c r="BM73" s="3" t="str">
        <f>IF($A73&gt;='576way_Regular Symbol(2wild)'!F$16,"",IF(D73=0,"",IF(OR(D73=$AM$1,D73=$BL$1,D74=$AM$1,D74=$BL$1,D75=$AM$1,D75=$BL$1,D76=$AM$1,D76=$BL$1),0,1)))</f>
        <v/>
      </c>
      <c r="BN73" s="3" t="str">
        <f>IF($A73&gt;='576way_Regular Symbol(2wild)'!G$16,"",IF(E73=0,"",IF(OR(E73=$AM$1,E73=$BL$1,E74=$AM$1,E74=$BL$1,E75=$AM$1,E75=$BL$1,E76=$AM$1,E76=$BL$1),0,1)))</f>
        <v/>
      </c>
      <c r="BO73" s="3" t="str">
        <f>IF($A73&gt;='576way_Regular Symbol(2wild)'!H$16,"",IF(F73=0,"",IF(OR(F73=$AM$1,F73=$BL$1,F74=$AM$1,F74=$BL$1,F75=$AM$1,F75=$BL$1,F76=$AM$1,F76=$BL$1),0,1)))</f>
        <v/>
      </c>
      <c r="BQ73" s="3" t="str">
        <f>IF($A73&gt;='1125way_Regular Symbol(2wild)'!D$16,"",IF(B73=0,"",IF(OR(B73=$BQ$1,B73=$BR$1,B74=$BQ$1,B74=$BR$1,B75=$BQ$1,B75=$BR$1),0,1)))</f>
        <v/>
      </c>
      <c r="BR73" s="3">
        <f>IF($A73&gt;='1125way_Regular Symbol(2wild)'!E$16,"",IF(C73=0,"",IF(OR(C73=$BQ$1,C73=$BR$1,C74=$BQ$1,C74=$BR$1,C75=$BQ$1,C75=$BR$1),0,1)))</f>
        <v>1</v>
      </c>
      <c r="BS73" s="3" t="str">
        <f>IF($A73&gt;='1125way_Regular Symbol(2wild)'!F$16,"",IF(D73=0,"",IF(OR(D73=$BQ$1,D73=$BR$1,D74=$BQ$1,D74=$BR$1,D75=$BQ$1,D75=$BR$1,D76=$BQ$1,D76=$BR$1,D77=$BQ$1,D77=$BR$1),0,1)))</f>
        <v/>
      </c>
      <c r="BT73" s="3" t="str">
        <f>IF($A73&gt;='1125way_Regular Symbol(2wild)'!G$16,"",IF(E73=0,"",IF(OR(E73=$BQ$1,E73=$BR$1,E74=$BQ$1,E74=$BR$1,E75=$BQ$1,E75=$BR$1,E76=$BQ$1,E76=$BR$1,E77=$BQ$1,E77=$BR$1),0,1)))</f>
        <v/>
      </c>
      <c r="BU73" s="3" t="str">
        <f>IF($A73&gt;='1125way_Regular Symbol(2wild)'!H$16,"",IF(F73=0,"",IF(OR(F73=$BQ$1,F73=$BR$1,F74=$BQ$1,F74=$BR$1,F75=$BQ$1,F75=$BR$1,F76=$BQ$1,F76=$BR$1,F77=$BQ$1,F77=$BR$1),0,1)))</f>
        <v/>
      </c>
      <c r="BW73" s="3" t="str">
        <f>IF($A73&gt;='1125way_Regular Symbol(2wild)'!D$16,"",IF(B73=0,"",IF(OR(B73=$BW$1,B74=$BW$1,B75=$BW$1,B73=$BX$1,B74=$BX$1,B75=$BX$1),0,1)))</f>
        <v/>
      </c>
      <c r="BX73" s="3">
        <f>IF($A73&gt;='1125way_Regular Symbol(2wild)'!E$16,"",IF(C73=0,"",IF(OR(C73=$BW$1,C74=$BW$1,C75=$BW$1,C73=$BX$1,C74=$BX$1,C75=$BX$1),0,1)))</f>
        <v>1</v>
      </c>
      <c r="BY73" s="3" t="str">
        <f>IF($A73&gt;='1125way_Regular Symbol(2wild)'!F$16,"",IF(D73=0,"",IF(OR(D73=$BW$1,D74=$BW$1,D75=$BW$1,D73=$BX$1,D74=$BX$1,D75=$BX$1,D76=$BW$1,D76=$BX$1,D77=$BW$1,D77=$BX$1),0,1)))</f>
        <v/>
      </c>
      <c r="BZ73" s="3" t="str">
        <f>IF($A73&gt;='1125way_Regular Symbol(2wild)'!G$16,"",IF(E73=0,"",IF(OR(E73=$BW$1,E74=$BW$1,E75=$BW$1,E73=$BX$1,E74=$BX$1,E75=$BX$1,E76=$BW$1,E76=$BX$1,E77=$BW$1,E77=$BX$1),0,1)))</f>
        <v/>
      </c>
      <c r="CA73" s="3" t="str">
        <f>IF($A73&gt;='1125way_Regular Symbol(2wild)'!H$16,"",IF(F73=0,"",IF(OR(F73=$BW$1,F74=$BW$1,F75=$BW$1,F73=$BX$1,F74=$BX$1,F75=$BX$1,F76=$BW$1,F76=$BX$1,F77=$BW$1,F77=$BX$1),0,1)))</f>
        <v/>
      </c>
      <c r="CC73" s="3" t="str">
        <f>IF($A73&gt;='1125way_Regular Symbol(2wild)'!D$16,"",IF(B73=0,"",IF(OR(B73=$BW$1,B74=$BW$1,B75=$BW$1,B73=$CD$1,B74=$CD$1,B75=$CD$1),0,1)))</f>
        <v/>
      </c>
      <c r="CD73" s="3">
        <f>IF($A73&gt;='1125way_Regular Symbol(2wild)'!E$16,"",IF(C73=0,"",IF(OR(C73=$BW$1,C74=$BW$1,C75=$BW$1,C73=$CD$1,C74=$CD$1,C75=$CD$1),0,1)))</f>
        <v>1</v>
      </c>
      <c r="CE73" s="3" t="str">
        <f>IF($A73&gt;='1125way_Regular Symbol(2wild)'!F$16,"",IF(D73=0,"",IF(OR(D73=$BW$1,D74=$BW$1,D75=$BW$1,D73=$CD$1,D74=$CD$1,D75=$CD$1,D76=$BW$1,D76=$CD$1,D77=$BW$1,D77=$CD$1),0,1)))</f>
        <v/>
      </c>
      <c r="CF73" s="3" t="str">
        <f>IF($A73&gt;='1125way_Regular Symbol(2wild)'!G$16,"",IF(E73=0,"",IF(OR(E73=$BW$1,E74=$BW$1,E75=$BW$1,E73=$CD$1,E74=$CD$1,E75=$CD$1,E76=$BW$1,E76=$CD$1,E77=$BW$1,E77=$CD$1),0,1)))</f>
        <v/>
      </c>
      <c r="CG73" s="3" t="str">
        <f>IF($A73&gt;='1125way_Regular Symbol(2wild)'!H$16,"",IF(F73=0,"",IF(OR(F73=$BW$1,F74=$BW$1,F75=$BW$1,F73=$CD$1,F74=$CD$1,F75=$CD$1,F76=$BW$1,F76=$CD$1,F77=$BW$1,F77=$CD$1),0,1)))</f>
        <v/>
      </c>
      <c r="CI73" s="3" t="str">
        <f>IF($A73&gt;='1125way_Regular Symbol(2wild)'!D$16,"",IF(B73=0,"",IF(OR(B73=$BW$1,B74=$BW$1,B75=$BW$1,B73=$CJ$1,B74=$CJ$1,B75=$CJ$1),0,1)))</f>
        <v/>
      </c>
      <c r="CJ73" s="3">
        <f>IF($A73&gt;='1125way_Regular Symbol(2wild)'!E$16,"",IF(C73=0,"",IF(OR(C73=$BW$1,C74=$BW$1,C75=$BW$1,C73=$CJ$1,C74=$CJ$1,C75=$CJ$1),0,1)))</f>
        <v>0</v>
      </c>
      <c r="CK73" s="3" t="str">
        <f>IF($A73&gt;='1125way_Regular Symbol(2wild)'!F$16,"",IF(D73=0,"",IF(OR(D73=$BW$1,D74=$BW$1,D75=$BW$1,D73=$CJ$1,D74=$CJ$1,D75=$CJ$1,D76=$BW$1,D76=$CJ$1,D77=$BW$1,D77=$CJ$1),0,1)))</f>
        <v/>
      </c>
      <c r="CL73" s="3" t="str">
        <f>IF($A73&gt;='1125way_Regular Symbol(2wild)'!G$16,"",IF(E73=0,"",IF(OR(E73=$BW$1,E74=$BW$1,E75=$BW$1,E73=$CJ$1,E74=$CJ$1,E75=$CJ$1,E76=$BW$1,E76=$CJ$1,E77=$BW$1,E77=$CJ$1),0,1)))</f>
        <v/>
      </c>
      <c r="CM73" s="3" t="str">
        <f>IF($A73&gt;='1125way_Regular Symbol(2wild)'!H$16,"",IF(F73=0,"",IF(OR(F73=$BW$1,F74=$BW$1,F75=$BW$1,F73=$CJ$1,F74=$CJ$1,F75=$CJ$1,F76=$BW$1,F76=$CJ$1,F77=$BW$1,F77=$CJ$1),0,1)))</f>
        <v/>
      </c>
      <c r="CO73" s="3" t="str">
        <f>IF($A73&gt;='1125way_Regular Symbol(2wild)'!D$16,"",IF(B73=0,"",IF(OR(B73=$BW$1,B74=$BW$1,B75=$BW$1,B73=$CP$1,B74=$CP$1,B75=$CP$1),0,1)))</f>
        <v/>
      </c>
      <c r="CP73" s="3">
        <f>IF($A73&gt;='1125way_Regular Symbol(2wild)'!E$16,"",IF(C73=0,"",IF(OR(C73=$BW$1,C74=$BW$1,C75=$BW$1,C73=$CP$1,C74=$CP$1,C75=$CP$1),0,1)))</f>
        <v>1</v>
      </c>
      <c r="CQ73" s="3" t="str">
        <f>IF($A73&gt;='1125way_Regular Symbol(2wild)'!F$16,"",IF(D73=0,"",IF(OR(D73=$BW$1,D74=$BW$1,D75=$BW$1,D73=$CP$1,D74=$CP$1,D75=$CP$1,D76=$BW$1,D76=$CP$1,D77=$BW$1,D77=$CP$1),0,1)))</f>
        <v/>
      </c>
      <c r="CR73" s="3" t="str">
        <f>IF($A73&gt;='1125way_Regular Symbol(2wild)'!G$16,"",IF(E73=0,"",IF(OR(E73=$BW$1,E74=$BW$1,E75=$BW$1,E73=$CP$1,E74=$CP$1,E75=$CP$1,E76=$BW$1,E76=$CP$1,E77=$BW$1,E77=$CP$1),0,1)))</f>
        <v/>
      </c>
      <c r="CS73" s="3" t="str">
        <f>IF($A73&gt;='1125way_Regular Symbol(2wild)'!H$16,"",IF(F73=0,"",IF(OR(F73=$BW$1,F74=$BW$1,F75=$BW$1,F73=$CP$1,F74=$CP$1,F75=$CP$1,F76=$BW$1,F76=$CP$1,F77=$BW$1,F77=$CP$1),0,1)))</f>
        <v/>
      </c>
      <c r="CU73" s="3" t="str">
        <f>IF($A73&gt;='1125way_Regular Symbol(2wild)'!D$16,"",IF(B73=0,"",IF(OR(B73=$BW$1,B74=$BW$1,B75=$BW$1,B73=$CV$1,B74=$CV$1,B75=$CV$1),0,1)))</f>
        <v/>
      </c>
      <c r="CV73" s="3">
        <f>IF($A73&gt;='1125way_Regular Symbol(2wild)'!E$16,"",IF(C73=0,"",IF(OR(C73=$BW$1,C74=$BW$1,C75=$BW$1,C73=$CV$1,C74=$CV$1,C75=$CV$1),0,1)))</f>
        <v>1</v>
      </c>
      <c r="CW73" s="3" t="str">
        <f>IF($A73&gt;='1125way_Regular Symbol(2wild)'!F$16,"",IF(D73=0,"",IF(OR(D73=$BW$1,D74=$BW$1,D75=$BW$1,D73=$CV$1,D74=$CV$1,D75=$CV$1,D76=$BW$1,D76=$CV$1,D77=$BW$1,D77=$CV$1),0,1)))</f>
        <v/>
      </c>
      <c r="CX73" s="3" t="str">
        <f>IF($A73&gt;='1125way_Regular Symbol(2wild)'!G$16,"",IF(E73=0,"",IF(OR(E73=$BW$1,E74=$BW$1,E75=$BW$1,E73=$CV$1,E74=$CV$1,E75=$CV$1,E76=$BW$1,E76=$CV$1,E77=$BW$1,E77=$CV$1),0,1)))</f>
        <v/>
      </c>
      <c r="CY73" s="3" t="str">
        <f>IF($A73&gt;='1125way_Regular Symbol(2wild)'!H$16,"",IF(F73=0,"",IF(OR(F73=$BW$1,F74=$BW$1,F75=$BW$1,F73=$CV$1,F74=$CV$1,F75=$CV$1,F76=$BW$1,F76=$CV$1,F77=$BW$1,F77=$CV$1),0,1)))</f>
        <v/>
      </c>
    </row>
    <row r="74" spans="1:103">
      <c r="A74" s="337">
        <f>IF('243way_Regular Symbol'!L73="","",'243way_Regular Symbol'!L73)</f>
        <v>70</v>
      </c>
      <c r="B74" s="191" t="str">
        <f>IF('576way_Regular Symbol(2wild)'!Q73="",
IF($A74-'576way_Regular Symbol(2wild)'!D$16&gt;='1125way_RegularＸ_W()'!B$2-1,"",VLOOKUP($A74-'243way_Regular Symbol'!D$16,'576way_Regular Symbol(2wild)'!$P$3:$U$99,'1125way_RegularＸ_W()'!B$3+1,FALSE)),
'576way_Regular Symbol(2wild)'!Q73)</f>
        <v/>
      </c>
      <c r="C74" s="191" t="str">
        <f>IF('576way_Regular Symbol(2wild)'!R73="",
IF($A74-'576way_Regular Symbol(2wild)'!E$16&gt;='1125way_RegularＸ_W()'!C$2-1,"",VLOOKUP($A74-'243way_Regular Symbol'!E$16,'576way_Regular Symbol(2wild)'!$P$3:$U$99,'1125way_RegularＸ_W()'!C$3+1,FALSE)),
'576way_Regular Symbol(2wild)'!R73)</f>
        <v>M1</v>
      </c>
      <c r="D74" s="191" t="str">
        <f>IF('576way_Regular Symbol(2wild)'!S73="",
IF($A74-'576way_Regular Symbol(2wild)'!F$16&gt;='1125way_RegularＸ_W()'!D$2-1,"",VLOOKUP($A74-'243way_Regular Symbol'!F$16,'576way_Regular Symbol(2wild)'!$P$3:$U$99,'1125way_RegularＸ_W()'!D$3+1,FALSE)),
'576way_Regular Symbol(2wild)'!S73)</f>
        <v/>
      </c>
      <c r="E74" s="191" t="str">
        <f>IF('576way_Regular Symbol(2wild)'!T73="",
IF($A74-'576way_Regular Symbol(2wild)'!G$16&gt;='1125way_RegularＸ_W()'!E$2-1,"",VLOOKUP($A74-'243way_Regular Symbol'!G$16,'576way_Regular Symbol(2wild)'!$P$3:$U$99,'1125way_RegularＸ_W()'!E$3+1,FALSE)),
'576way_Regular Symbol(2wild)'!T73)</f>
        <v/>
      </c>
      <c r="F74" s="191" t="str">
        <f>IF('576way_Regular Symbol(2wild)'!U73="",
IF($A74-'576way_Regular Symbol(2wild)'!H$16&gt;='1125way_RegularＸ_W()'!F$2-1,"",VLOOKUP($A74-'243way_Regular Symbol'!H$16,'576way_Regular Symbol(2wild)'!$P$3:$U$99,'1125way_RegularＸ_W()'!F$3+1,FALSE)),
'576way_Regular Symbol(2wild)'!U73)</f>
        <v>TE</v>
      </c>
      <c r="N74" s="363">
        <f t="shared" si="29"/>
        <v>70</v>
      </c>
      <c r="O74" s="344" t="str">
        <f>IF($A74&gt;='1125way_Regular Symbol(2wild)'!D$16,"",IF(B74="","",IF(OR(B74=$O$1,B74=$P$1,B75=$O$1,B75=$P$1,B76=$O$1,B76=$P$1),0,1)))</f>
        <v/>
      </c>
      <c r="P74" s="344">
        <f>IF($A74&gt;='1125way_Regular Symbol(2wild)'!E$16,"",IF(C74="","",IF(OR(C74=$O$1,C74=$P$1,C75=$O$1,C75=$P$1,C76=$O$1,C76=$P$1),0,1)))</f>
        <v>0</v>
      </c>
      <c r="Q74" s="344" t="str">
        <f>IF($A74&gt;='1125way_Regular Symbol(2wild)'!F$16,"",IF(D74="","",IF(OR(D74=$O$1,D74=$P$1,D75=$O$1,D75=$P$1,D76=$O$1,D76=$P$1,D77=$O$1,D77=$P$1,D78=$O$1,D78=$P$1),0,1)))</f>
        <v/>
      </c>
      <c r="R74" s="344" t="str">
        <f>IF($A74&gt;='1125way_Regular Symbol(2wild)'!G$16,"",IF(E74="","",IF(OR(E74=$O$1,E74=$P$1,E75=$O$1,E75=$P$1,E76=$O$1,E76=$P$1,E77=$O$1,E77=$P$1,E78=$O$1,E78=$P$1),0,1)))</f>
        <v/>
      </c>
      <c r="S74" s="344" t="str">
        <f>IF($A74&gt;='1125way_Regular Symbol(2wild)'!H$16,"",IF(F74="","",IF(OR(F74=$O$1,F74=$P$1,F75=$O$1,F75=$P$1,F76=$O$1,F76=$P$1,F77=$O$1,F77=$P$1,F78=$O$1,F78=$P$1),0,1)))</f>
        <v/>
      </c>
      <c r="U74" s="344" t="str">
        <f>IF($A74&gt;='1125way_Regular Symbol(2wild)'!D$16,"",IF(B74=0,"",IF(OR(B74=$U$1,B74=$V$1,B75=$U$1,B75=$V$1,B76=$U$1,B76=$V$1),0,1)))</f>
        <v/>
      </c>
      <c r="V74" s="344">
        <f>IF($A74&gt;='1125way_Regular Symbol(2wild)'!E$16,"",IF(C74=0,"",IF(OR(C74=$U$1,C74=$V$1,C75=$U$1,C75=$V$1,C76=$U$1,C76=$V$1),0,1)))</f>
        <v>1</v>
      </c>
      <c r="W74" s="3" t="str">
        <f>IF($A74&gt;='1125way_Regular Symbol(2wild)'!F$16,"",IF(D74=0,"",IF(OR(D74=$U$1,D74=$V$1,D75=$U$1,D75=$V$1,D76=$U$1,D76=$V$1,D77=$U$1,D77=$V$1,D78=$U$1,D78=$V$1),0,1)))</f>
        <v/>
      </c>
      <c r="X74" s="3" t="str">
        <f>IF($A74&gt;='1125way_Regular Symbol(2wild)'!G$16,"",IF(E74=0,"",IF(OR(E74=$U$1,E74=$V$1,E75=$U$1,E75=$V$1,E76=$U$1,E76=$V$1,E77=$U$1,E77=$V$1,E78=$U$1,E78=$V$1),0,1)))</f>
        <v/>
      </c>
      <c r="Y74" s="3" t="str">
        <f>IF($A74&gt;='1125way_Regular Symbol(2wild)'!H$16,"",IF(F74=0,"",IF(OR(F74=$U$1,F74=$V$1,F75=$U$1,F75=$V$1,F76=$U$1,F76=$V$1,F77=$U$1,F77=$V$1,F78=$U$1,F78=$V$1),0,1)))</f>
        <v/>
      </c>
      <c r="AA74" s="344" t="str">
        <f>IF($A74&gt;='1125way_Regular Symbol(2wild)'!D$16,"",IF(B74=0,"",IF(OR(B74=$AA$1,B74=$AB$1,B75=$AA$1,B75=$AB$1,B76=$AA$1,,B76=$AB$1),0,1)))</f>
        <v/>
      </c>
      <c r="AB74" s="344">
        <f>IF($A74&gt;='1125way_Regular Symbol(2wild)'!E$16,"",IF(C74=0,"",IF(OR(C74=$AA$1,C74=$AB$1,C75=$AA$1,C75=$AB$1,C76=$AA$1,,C76=$AB$1),0,1)))</f>
        <v>1</v>
      </c>
      <c r="AC74" s="3" t="str">
        <f>IF($A74&gt;='1125way_Regular Symbol(2wild)'!F$16,"",IF(D74=0,"",IF(OR(D74=$AA$1,D74=$AB$1,D75=$AA$1,D75=$AB$1,D76=$AA$1,D76=$AB$1,D77=$AA$1,D77=$AB$1,D78=$AA$1,D78=$AB$1),0,1)))</f>
        <v/>
      </c>
      <c r="AD74" s="3" t="str">
        <f>IF($A74&gt;='1125way_Regular Symbol(2wild)'!G$16,"",IF(E74=0,"",IF(OR(E74=$AA$1,E74=$AB$1,E75=$AA$1,E75=$AB$1,E76=$AA$1,E76=$AB$1,E77=$AA$1,E77=$AB$1,E78=$AA$1,E78=$AB$1),0,1)))</f>
        <v/>
      </c>
      <c r="AE74" s="3" t="str">
        <f>IF($A74&gt;='1125way_Regular Symbol(2wild)'!H$16,"",IF(F74=0,"",IF(OR(F74=$AA$1,F74=$AB$1,F75=$AA$1,F75=$AB$1,F76=$AA$1,F76=$AB$1,F77=$AA$1,F77=$AB$1,F78=$AA$1,F78=$AB$1),0,1)))</f>
        <v/>
      </c>
      <c r="AG74" s="344" t="str">
        <f>IF($A74&gt;='1125way_Regular Symbol(2wild)'!D$16,"",IF(B74=0,"",IF(OR(B74=$AG$1,B74=$AH$1,B75=$AG$1,B75=$AH$1,B76=$AG$1,B76=$AH$1),0,1)))</f>
        <v/>
      </c>
      <c r="AH74" s="344">
        <f>IF($A74&gt;='1125way_Regular Symbol(2wild)'!E$16,"",IF(C74=0,"",IF(OR(C74=$AG$1,C74=$AH$1,C75=$AG$1,C75=$AH$1,C76=$AG$1,C76=$AH$1),0,1)))</f>
        <v>1</v>
      </c>
      <c r="AI74" s="3" t="str">
        <f>IF($A74&gt;='1125way_Regular Symbol(2wild)'!F$16,"",IF(D74=0,"",IF(OR(D74=$AG$1,D74=$AH$1,D75=$AG$1,D75=$AH$1,D76=$AG$1,D76=$AH$1,D77=$AG$1,D77=$AH$1,D78=$AG$1,D78=$AH$1),0,1)))</f>
        <v/>
      </c>
      <c r="AJ74" s="3" t="str">
        <f>IF($A74&gt;='1125way_Regular Symbol(2wild)'!G$16,"",IF(E74=0,"",IF(OR(E74=$AG$1,E74=$AH$1,E75=$AG$1,E75=$AH$1,E76=$AG$1,E76=$AH$1,E77=$AG$1,E77=$AH$1,E78=$AG$1,E78=$AH$1),0,1)))</f>
        <v/>
      </c>
      <c r="AK74" s="3" t="str">
        <f>IF($A74&gt;='1125way_Regular Symbol(2wild)'!H$16,"",IF(F74=0,"",IF(OR(F74=$AG$1,F74=$AH$1,F75=$AG$1,F75=$AH$1,F76=$AG$1,F76=$AH$1,F77=$AG$1,F77=$AH$1,F78=$AG$1,F78=$AH$1),0,1)))</f>
        <v/>
      </c>
      <c r="AM74" s="344" t="str">
        <f>IF($A74&gt;='1125way_Regular Symbol(2wild)'!D$16,"",IF(B74=0,"",IF(OR(B74=$AM$1,B74=$AN$1,B75=$AM$1,B75=$AN$1,B76=$AM$1,B76=$AN$1),0,1)))</f>
        <v/>
      </c>
      <c r="AN74" s="344">
        <f>IF($A74&gt;='1125way_Regular Symbol(2wild)'!E$16,"",IF(C74=0,"",IF(OR(C74=$AM$1,C74=$AN$1,C75=$AM$1,C75=$AN$1,C76=$AM$1,C76=$AN$1),0,1)))</f>
        <v>1</v>
      </c>
      <c r="AO74" s="3" t="str">
        <f>IF($A74&gt;='1125way_Regular Symbol(2wild)'!F$16,"",IF(D74=0,"",IF(OR(D74=$AM$1,D74=$AN$1,D75=$AM$1,D75=$AN$1,D76=$AM$1,D76=$AN$1,D77=$AM$1,D77=$AN$1,D78=$AM$1,D78=$AN$1),0,1)))</f>
        <v/>
      </c>
      <c r="AP74" s="3" t="str">
        <f>IF($A74&gt;='1125way_Regular Symbol(2wild)'!G$16,"",IF(E74=0,"",IF(OR(E74=$AM$1,E74=$AN$1,E75=$AM$1,E75=$AN$1,E76=$AM$1,E76=$AN$1,E77=$AM$1,E77=$AN$1,E78=$AM$1,E78=$AN$1),0,1)))</f>
        <v/>
      </c>
      <c r="AQ74" s="3" t="str">
        <f>IF($A74&gt;='1125way_Regular Symbol(2wild)'!H$16,"",IF(F74=0,"",IF(OR(F74=$AM$1,F74=$AN$1,F75=$AM$1,F75=$AN$1,F76=$AM$1,F76=$AN$1,F77=$AM$1,F77=$AN$1,F78=$AM$1,F78=$AN$1),0,1)))</f>
        <v/>
      </c>
      <c r="AS74" s="344" t="str">
        <f>IF($A74&gt;='1125way_Regular Symbol(2wild)'!D$16,"",IF(B74=0,"",IF(OR(B74=$AM$1,B74=$AT$1,B75=$AM$1,B75=$AT$1,B76=$AM$1,B76=$AT$1),0,1)))</f>
        <v/>
      </c>
      <c r="AT74" s="344">
        <f>IF($A74&gt;='1125way_Regular Symbol(2wild)'!E$16,"",IF(C74=0,"",IF(OR(C74=$AM$1,C74=$AT$1,C75=$AM$1,C75=$AT$1,C76=$AM$1,C76=$AT$1),0,1)))</f>
        <v>1</v>
      </c>
      <c r="AU74" s="3" t="str">
        <f>IF($A74&gt;='1125way_Regular Symbol(2wild)'!F$16,"",IF(D74=0,"",IF(OR(D74=$AM$1,D74=$AT$1,D75=$AM$1,D75=$AT$1,D76=$AM$1,D76=$AT$1,D77=$AM$1,D77=$AT$1,D78=$AM$1,D78=$AT$1),0,1)))</f>
        <v/>
      </c>
      <c r="AV74" s="3" t="str">
        <f>IF($A74&gt;='1125way_Regular Symbol(2wild)'!G$16,"",IF(E74=0,"",IF(OR(E74=$AM$1,E74=$AT$1,E75=$AM$1,E75=$AT$1,E76=$AM$1,E76=$AT$1,E77=$AM$1,E77=$AT$1,E78=$AM$1,E78=$AT$1),0,1)))</f>
        <v/>
      </c>
      <c r="AW74" s="3" t="str">
        <f>IF($A74&gt;='1125way_Regular Symbol(2wild)'!H$16,"",IF(F74=0,"",IF(OR(F74=$AM$1,F74=$AT$1,F75=$AM$1,F75=$AT$1,F76=$AM$1,F76=$AT$1,F77=$AM$1,F77=$AT$1,F78=$AM$1,F78=$AT$1),0,1)))</f>
        <v/>
      </c>
      <c r="AY74" s="344" t="str">
        <f>IF($A74&gt;='1125way_Regular Symbol(2wild)'!D$16,"",IF(B74=0,"",IF(OR(B74=$AM$1,B74=$AZ$1,B75=$AM$1,B75=$AZ$1,B76=$AM$1,B76=$AZ$1),0,1)))</f>
        <v/>
      </c>
      <c r="AZ74" s="344">
        <f>IF($A74&gt;='1125way_Regular Symbol(2wild)'!E$16,"",IF(C74=0,"",IF(OR(C74=$AM$1,C74=$AZ$1,C75=$AM$1,C75=$AZ$1,C76=$AM$1,C76=$AZ$1),0,1)))</f>
        <v>1</v>
      </c>
      <c r="BA74" s="3" t="str">
        <f>IF($A74&gt;='1125way_Regular Symbol(2wild)'!F$16,"",IF(D74=0,"",IF(OR(D74=$AM$1,D74=$AZ$1,D75=$AM$1,D75=$AZ$1,D76=$AM$1,D76=$AZ$1,D77=$AM$1,D77=$AZ$1,D78=$AM$1,D78=$AZ$1),0,1)))</f>
        <v/>
      </c>
      <c r="BB74" s="3" t="str">
        <f>IF($A74&gt;='1125way_Regular Symbol(2wild)'!G$16,"",IF(E74=0,"",IF(OR(E74=$AM$1,E74=$AZ$1,E75=$AM$1,E75=$AZ$1,E76=$AM$1,E76=$AZ$1,E77=$AM$1,E77=$AZ$1,E78=$AM$1,E78=$AZ$1),0,1)))</f>
        <v/>
      </c>
      <c r="BC74" s="3" t="str">
        <f>IF($A74&gt;='1125way_Regular Symbol(2wild)'!H$16,"",IF(F74=0,"",IF(OR(F74=$AM$1,F74=$AZ$1,F75=$AM$1,F75=$AZ$1,F76=$AM$1,F76=$AZ$1,F77=$AM$1,F77=$AZ$1,F78=$AM$1,F78=$AZ$1),0,1)))</f>
        <v/>
      </c>
      <c r="BE74" s="344" t="str">
        <f>IF($A74&gt;='576way_Regular Symbol(2wild)'!D$16,"",IF(B74=0,"",IF(OR(B74=$AM$1,B74=$BF$1,B75=$AM$1,B75=$BF$1,B76=$AM$1,B76=$BF$1),0,1)))</f>
        <v/>
      </c>
      <c r="BF74" s="344">
        <f>IF($A74&gt;='576way_Regular Symbol(2wild)'!E$16,"",IF(C74=0,"",IF(OR(C74=$AM$1,C74=$BF$1,C75=$AM$1,C75=$BF$1,C76=$AM$1,C76=$BF$1),0,1)))</f>
        <v>1</v>
      </c>
      <c r="BG74" s="3" t="str">
        <f>IF($A74&gt;='576way_Regular Symbol(2wild)'!F$16,"",IF(D74=0,"",IF(OR(D74=$AM$1,D74=$BF$1,D75=$AM$1,D75=$BF$1,D76=$AM$1,D76=$BF$1,D77=$AM$1,D77=$BF$1,D78=$AM$1,D78=$BF$1),0,1)))</f>
        <v/>
      </c>
      <c r="BH74" s="3" t="str">
        <f>IF($A74&gt;='576way_Regular Symbol(2wild)'!G$16,"",IF(E74=0,"",IF(OR(E74=$AM$1,E74=$BF$1,E75=$AM$1,E75=$BF$1,E76=$AM$1,E76=$BF$1,E77=$AM$1,E77=$BF$1,E78=$AM$1,E78=$BF$1),0,1)))</f>
        <v/>
      </c>
      <c r="BI74" s="3" t="str">
        <f>IF($A74&gt;='576way_Regular Symbol(2wild)'!H$16,"",IF(F74=0,"",IF(OR(F74=$AM$1,F74=$BF$1,F75=$AM$1,F75=$BF$1,F76=$AM$1,F76=$BF$1,F77=$AM$1,F77=$BF$1,F78=$AM$1,F78=$BF$1),0,1)))</f>
        <v/>
      </c>
      <c r="BK74" s="344" t="str">
        <f>IF($A74&gt;='576way_Regular Symbol(2wild)'!D$16,"",IF(B74=0,"",IF(OR(B74=$AM$1,B74=$BL$1,B75=$AM$1,B75=$BL$1,B76=$AM$1,B76=$BL$1),0,1)))</f>
        <v/>
      </c>
      <c r="BL74" s="344">
        <f>IF($A74&gt;='576way_Regular Symbol(2wild)'!E$16,"",IF(C74=0,"",IF(OR(C74=$AM$1,C74=$BL$1,C75=$AM$1,C75=$BL$1,C76=$AM$1,C76=$BL$1),0,1)))</f>
        <v>1</v>
      </c>
      <c r="BM74" s="3" t="str">
        <f>IF($A74&gt;='576way_Regular Symbol(2wild)'!F$16,"",IF(D74=0,"",IF(OR(D74=$AM$1,D74=$BL$1,D75=$AM$1,D75=$BL$1,D76=$AM$1,D76=$BL$1,D77=$AM$1,D77=$BL$1),0,1)))</f>
        <v/>
      </c>
      <c r="BN74" s="3" t="str">
        <f>IF($A74&gt;='576way_Regular Symbol(2wild)'!G$16,"",IF(E74=0,"",IF(OR(E74=$AM$1,E74=$BL$1,E75=$AM$1,E75=$BL$1,E76=$AM$1,E76=$BL$1,E77=$AM$1,E77=$BL$1),0,1)))</f>
        <v/>
      </c>
      <c r="BO74" s="3" t="str">
        <f>IF($A74&gt;='576way_Regular Symbol(2wild)'!H$16,"",IF(F74=0,"",IF(OR(F74=$AM$1,F74=$BL$1,F75=$AM$1,F75=$BL$1,F76=$AM$1,F76=$BL$1,F77=$AM$1,F77=$BL$1),0,1)))</f>
        <v/>
      </c>
      <c r="BQ74" s="3" t="str">
        <f>IF($A74&gt;='1125way_Regular Symbol(2wild)'!D$16,"",IF(B74=0,"",IF(OR(B74=$BQ$1,B74=$BR$1,B75=$BQ$1,B75=$BR$1,B76=$BQ$1,B76=$BR$1),0,1)))</f>
        <v/>
      </c>
      <c r="BR74" s="3">
        <f>IF($A74&gt;='1125way_Regular Symbol(2wild)'!E$16,"",IF(C74=0,"",IF(OR(C74=$BQ$1,C74=$BR$1,C75=$BQ$1,C75=$BR$1,C76=$BQ$1,C76=$BR$1),0,1)))</f>
        <v>1</v>
      </c>
      <c r="BS74" s="3" t="str">
        <f>IF($A74&gt;='1125way_Regular Symbol(2wild)'!F$16,"",IF(D74=0,"",IF(OR(D74=$BQ$1,D74=$BR$1,D75=$BQ$1,D75=$BR$1,D76=$BQ$1,D76=$BR$1,D77=$BQ$1,D77=$BR$1,D78=$BQ$1,D78=$BR$1),0,1)))</f>
        <v/>
      </c>
      <c r="BT74" s="3" t="str">
        <f>IF($A74&gt;='1125way_Regular Symbol(2wild)'!G$16,"",IF(E74=0,"",IF(OR(E74=$BQ$1,E74=$BR$1,E75=$BQ$1,E75=$BR$1,E76=$BQ$1,E76=$BR$1,E77=$BQ$1,E77=$BR$1,E78=$BQ$1,E78=$BR$1),0,1)))</f>
        <v/>
      </c>
      <c r="BU74" s="3" t="str">
        <f>IF($A74&gt;='1125way_Regular Symbol(2wild)'!H$16,"",IF(F74=0,"",IF(OR(F74=$BQ$1,F74=$BR$1,F75=$BQ$1,F75=$BR$1,F76=$BQ$1,F76=$BR$1,F77=$BQ$1,F77=$BR$1,F78=$BQ$1,F78=$BR$1),0,1)))</f>
        <v/>
      </c>
      <c r="BW74" s="3" t="str">
        <f>IF($A74&gt;='1125way_Regular Symbol(2wild)'!D$16,"",IF(B74=0,"",IF(OR(B74=$BW$1,B75=$BW$1,B76=$BW$1,B74=$BX$1,B75=$BX$1,B76=$BX$1),0,1)))</f>
        <v/>
      </c>
      <c r="BX74" s="3">
        <f>IF($A74&gt;='1125way_Regular Symbol(2wild)'!E$16,"",IF(C74=0,"",IF(OR(C74=$BW$1,C75=$BW$1,C76=$BW$1,C74=$BX$1,C75=$BX$1,C76=$BX$1),0,1)))</f>
        <v>1</v>
      </c>
      <c r="BY74" s="3" t="str">
        <f>IF($A74&gt;='1125way_Regular Symbol(2wild)'!F$16,"",IF(D74=0,"",IF(OR(D74=$BW$1,D75=$BW$1,D76=$BW$1,D74=$BX$1,D75=$BX$1,D76=$BX$1,D77=$BW$1,D77=$BX$1,D78=$BW$1,D78=$BX$1),0,1)))</f>
        <v/>
      </c>
      <c r="BZ74" s="3" t="str">
        <f>IF($A74&gt;='1125way_Regular Symbol(2wild)'!G$16,"",IF(E74=0,"",IF(OR(E74=$BW$1,E75=$BW$1,E76=$BW$1,E74=$BX$1,E75=$BX$1,E76=$BX$1,E77=$BW$1,E77=$BX$1,E78=$BW$1,E78=$BX$1),0,1)))</f>
        <v/>
      </c>
      <c r="CA74" s="3" t="str">
        <f>IF($A74&gt;='1125way_Regular Symbol(2wild)'!H$16,"",IF(F74=0,"",IF(OR(F74=$BW$1,F75=$BW$1,F76=$BW$1,F74=$BX$1,F75=$BX$1,F76=$BX$1,F77=$BW$1,F77=$BX$1,F78=$BW$1,F78=$BX$1),0,1)))</f>
        <v/>
      </c>
      <c r="CC74" s="3" t="str">
        <f>IF($A74&gt;='1125way_Regular Symbol(2wild)'!D$16,"",IF(B74=0,"",IF(OR(B74=$BW$1,B75=$BW$1,B76=$BW$1,B74=$CD$1,B75=$CD$1,B76=$CD$1),0,1)))</f>
        <v/>
      </c>
      <c r="CD74" s="3">
        <f>IF($A74&gt;='1125way_Regular Symbol(2wild)'!E$16,"",IF(C74=0,"",IF(OR(C74=$BW$1,C75=$BW$1,C76=$BW$1,C74=$CD$1,C75=$CD$1,C76=$CD$1),0,1)))</f>
        <v>0</v>
      </c>
      <c r="CE74" s="3" t="str">
        <f>IF($A74&gt;='1125way_Regular Symbol(2wild)'!F$16,"",IF(D74=0,"",IF(OR(D74=$BW$1,D75=$BW$1,D76=$BW$1,D74=$CD$1,D75=$CD$1,D76=$CD$1,D77=$BW$1,D77=$CD$1,D78=$BW$1,D78=$CD$1),0,1)))</f>
        <v/>
      </c>
      <c r="CF74" s="3" t="str">
        <f>IF($A74&gt;='1125way_Regular Symbol(2wild)'!G$16,"",IF(E74=0,"",IF(OR(E74=$BW$1,E75=$BW$1,E76=$BW$1,E74=$CD$1,E75=$CD$1,E76=$CD$1,E77=$BW$1,E77=$CD$1,E78=$BW$1,E78=$CD$1),0,1)))</f>
        <v/>
      </c>
      <c r="CG74" s="3" t="str">
        <f>IF($A74&gt;='1125way_Regular Symbol(2wild)'!H$16,"",IF(F74=0,"",IF(OR(F74=$BW$1,F75=$BW$1,F76=$BW$1,F74=$CD$1,F75=$CD$1,F76=$CD$1,F77=$BW$1,F77=$CD$1,F78=$BW$1,F78=$CD$1),0,1)))</f>
        <v/>
      </c>
      <c r="CI74" s="3" t="str">
        <f>IF($A74&gt;='1125way_Regular Symbol(2wild)'!D$16,"",IF(B74=0,"",IF(OR(B74=$BW$1,B75=$BW$1,B76=$BW$1,B74=$CJ$1,B75=$CJ$1,B76=$CJ$1),0,1)))</f>
        <v/>
      </c>
      <c r="CJ74" s="3">
        <f>IF($A74&gt;='1125way_Regular Symbol(2wild)'!E$16,"",IF(C74=0,"",IF(OR(C74=$BW$1,C75=$BW$1,C76=$BW$1,C74=$CJ$1,C75=$CJ$1,C76=$CJ$1),0,1)))</f>
        <v>0</v>
      </c>
      <c r="CK74" s="3" t="str">
        <f>IF($A74&gt;='1125way_Regular Symbol(2wild)'!F$16,"",IF(D74=0,"",IF(OR(D74=$BW$1,D75=$BW$1,D76=$BW$1,D74=$CJ$1,D75=$CJ$1,D76=$CJ$1,D77=$BW$1,D77=$CJ$1,D78=$BW$1,D78=$CJ$1),0,1)))</f>
        <v/>
      </c>
      <c r="CL74" s="3" t="str">
        <f>IF($A74&gt;='1125way_Regular Symbol(2wild)'!G$16,"",IF(E74=0,"",IF(OR(E74=$BW$1,E75=$BW$1,E76=$BW$1,E74=$CJ$1,E75=$CJ$1,E76=$CJ$1,E77=$BW$1,E77=$CJ$1,E78=$BW$1,E78=$CJ$1),0,1)))</f>
        <v/>
      </c>
      <c r="CM74" s="3" t="str">
        <f>IF($A74&gt;='1125way_Regular Symbol(2wild)'!H$16,"",IF(F74=0,"",IF(OR(F74=$BW$1,F75=$BW$1,F76=$BW$1,F74=$CJ$1,F75=$CJ$1,F76=$CJ$1,F77=$BW$1,F77=$CJ$1,F78=$BW$1,F78=$CJ$1),0,1)))</f>
        <v/>
      </c>
      <c r="CO74" s="3" t="str">
        <f>IF($A74&gt;='1125way_Regular Symbol(2wild)'!D$16,"",IF(B74=0,"",IF(OR(B74=$BW$1,B75=$BW$1,B76=$BW$1,B74=$CP$1,B75=$CP$1,B76=$CP$1),0,1)))</f>
        <v/>
      </c>
      <c r="CP74" s="3">
        <f>IF($A74&gt;='1125way_Regular Symbol(2wild)'!E$16,"",IF(C74=0,"",IF(OR(C74=$BW$1,C75=$BW$1,C76=$BW$1,C74=$CP$1,C75=$CP$1,C76=$CP$1),0,1)))</f>
        <v>1</v>
      </c>
      <c r="CQ74" s="3" t="str">
        <f>IF($A74&gt;='1125way_Regular Symbol(2wild)'!F$16,"",IF(D74=0,"",IF(OR(D74=$BW$1,D75=$BW$1,D76=$BW$1,D74=$CP$1,D75=$CP$1,D76=$CP$1,D77=$BW$1,D77=$CP$1,D78=$BW$1,D78=$CP$1),0,1)))</f>
        <v/>
      </c>
      <c r="CR74" s="3" t="str">
        <f>IF($A74&gt;='1125way_Regular Symbol(2wild)'!G$16,"",IF(E74=0,"",IF(OR(E74=$BW$1,E75=$BW$1,E76=$BW$1,E74=$CP$1,E75=$CP$1,E76=$CP$1,E77=$BW$1,E77=$CP$1,E78=$BW$1,E78=$CP$1),0,1)))</f>
        <v/>
      </c>
      <c r="CS74" s="3" t="str">
        <f>IF($A74&gt;='1125way_Regular Symbol(2wild)'!H$16,"",IF(F74=0,"",IF(OR(F74=$BW$1,F75=$BW$1,F76=$BW$1,F74=$CP$1,F75=$CP$1,F76=$CP$1,F77=$BW$1,F77=$CP$1,F78=$BW$1,F78=$CP$1),0,1)))</f>
        <v/>
      </c>
      <c r="CU74" s="3" t="str">
        <f>IF($A74&gt;='1125way_Regular Symbol(2wild)'!D$16,"",IF(B74=0,"",IF(OR(B74=$BW$1,B75=$BW$1,B76=$BW$1,B74=$CV$1,B75=$CV$1,B76=$CV$1),0,1)))</f>
        <v/>
      </c>
      <c r="CV74" s="3">
        <f>IF($A74&gt;='1125way_Regular Symbol(2wild)'!E$16,"",IF(C74=0,"",IF(OR(C74=$BW$1,C75=$BW$1,C76=$BW$1,C74=$CV$1,C75=$CV$1,C76=$CV$1),0,1)))</f>
        <v>1</v>
      </c>
      <c r="CW74" s="3" t="str">
        <f>IF($A74&gt;='1125way_Regular Symbol(2wild)'!F$16,"",IF(D74=0,"",IF(OR(D74=$BW$1,D75=$BW$1,D76=$BW$1,D74=$CV$1,D75=$CV$1,D76=$CV$1,D77=$BW$1,D77=$CV$1,D78=$BW$1,D78=$CV$1),0,1)))</f>
        <v/>
      </c>
      <c r="CX74" s="3" t="str">
        <f>IF($A74&gt;='1125way_Regular Symbol(2wild)'!G$16,"",IF(E74=0,"",IF(OR(E74=$BW$1,E75=$BW$1,E76=$BW$1,E74=$CV$1,E75=$CV$1,E76=$CV$1,E77=$BW$1,E77=$CV$1,E78=$BW$1,E78=$CV$1),0,1)))</f>
        <v/>
      </c>
      <c r="CY74" s="3" t="str">
        <f>IF($A74&gt;='1125way_Regular Symbol(2wild)'!H$16,"",IF(F74=0,"",IF(OR(F74=$BW$1,F75=$BW$1,F76=$BW$1,F74=$CV$1,F75=$CV$1,F76=$CV$1,F77=$BW$1,F77=$CV$1,F78=$BW$1,F78=$CV$1),0,1)))</f>
        <v/>
      </c>
    </row>
    <row r="75" spans="1:103">
      <c r="A75" s="337">
        <f>IF('243way_Regular Symbol'!L74="","",'243way_Regular Symbol'!L74)</f>
        <v>71</v>
      </c>
      <c r="B75" s="191" t="str">
        <f>IF('576way_Regular Symbol(2wild)'!Q74="",
IF($A75-'576way_Regular Symbol(2wild)'!D$16&gt;='1125way_RegularＸ_W()'!B$2-1,"",VLOOKUP($A75-'243way_Regular Symbol'!D$16,'576way_Regular Symbol(2wild)'!$P$3:$U$99,'1125way_RegularＸ_W()'!B$3+1,FALSE)),
'576way_Regular Symbol(2wild)'!Q74)</f>
        <v/>
      </c>
      <c r="C75" s="191" t="str">
        <f>IF('576way_Regular Symbol(2wild)'!R74="",
IF($A75-'576way_Regular Symbol(2wild)'!E$16&gt;='1125way_RegularＸ_W()'!C$2-1,"",VLOOKUP($A75-'243way_Regular Symbol'!E$16,'576way_Regular Symbol(2wild)'!$P$3:$U$99,'1125way_RegularＸ_W()'!C$3+1,FALSE)),
'576way_Regular Symbol(2wild)'!R74)</f>
        <v>J</v>
      </c>
      <c r="D75" s="191" t="str">
        <f>IF('576way_Regular Symbol(2wild)'!S74="",
IF($A75-'576way_Regular Symbol(2wild)'!F$16&gt;='1125way_RegularＸ_W()'!D$2-1,"",VLOOKUP($A75-'243way_Regular Symbol'!F$16,'576way_Regular Symbol(2wild)'!$P$3:$U$99,'1125way_RegularＸ_W()'!D$3+1,FALSE)),
'576way_Regular Symbol(2wild)'!S74)</f>
        <v/>
      </c>
      <c r="E75" s="191" t="str">
        <f>IF('576way_Regular Symbol(2wild)'!T74="",
IF($A75-'576way_Regular Symbol(2wild)'!G$16&gt;='1125way_RegularＸ_W()'!E$2-1,"",VLOOKUP($A75-'243way_Regular Symbol'!G$16,'576way_Regular Symbol(2wild)'!$P$3:$U$99,'1125way_RegularＸ_W()'!E$3+1,FALSE)),
'576way_Regular Symbol(2wild)'!T74)</f>
        <v/>
      </c>
      <c r="F75" s="191" t="str">
        <f>IF('576way_Regular Symbol(2wild)'!U74="",
IF($A75-'576way_Regular Symbol(2wild)'!H$16&gt;='1125way_RegularＸ_W()'!F$2-1,"",VLOOKUP($A75-'243way_Regular Symbol'!H$16,'576way_Regular Symbol(2wild)'!$P$3:$U$99,'1125way_RegularＸ_W()'!F$3+1,FALSE)),
'576way_Regular Symbol(2wild)'!U74)</f>
        <v>Q</v>
      </c>
      <c r="N75" s="363">
        <f t="shared" si="29"/>
        <v>71</v>
      </c>
      <c r="O75" s="344" t="str">
        <f>IF($A75&gt;='1125way_Regular Symbol(2wild)'!D$16,"",IF(B75="","",IF(OR(B75=$O$1,B75=$P$1,B76=$O$1,B76=$P$1,B77=$O$1,B77=$P$1),0,1)))</f>
        <v/>
      </c>
      <c r="P75" s="344">
        <f>IF($A75&gt;='1125way_Regular Symbol(2wild)'!E$16,"",IF(C75="","",IF(OR(C75=$O$1,C75=$P$1,C76=$O$1,C76=$P$1,C77=$O$1,C77=$P$1),0,1)))</f>
        <v>1</v>
      </c>
      <c r="Q75" s="344" t="str">
        <f>IF($A75&gt;='1125way_Regular Symbol(2wild)'!F$16,"",IF(D75="","",IF(OR(D75=$O$1,D75=$P$1,D76=$O$1,D76=$P$1,D77=$O$1,D77=$P$1,D78=$O$1,D78=$P$1,D79=$O$1,D79=$P$1),0,1)))</f>
        <v/>
      </c>
      <c r="R75" s="344" t="str">
        <f>IF($A75&gt;='1125way_Regular Symbol(2wild)'!G$16,"",IF(E75="","",IF(OR(E75=$O$1,E75=$P$1,E76=$O$1,E76=$P$1,E77=$O$1,E77=$P$1,E78=$O$1,E78=$P$1,E79=$O$1,E79=$P$1),0,1)))</f>
        <v/>
      </c>
      <c r="S75" s="344" t="str">
        <f>IF($A75&gt;='1125way_Regular Symbol(2wild)'!H$16,"",IF(F75="","",IF(OR(F75=$O$1,F75=$P$1,F76=$O$1,F76=$P$1,F77=$O$1,F77=$P$1,F78=$O$1,F78=$P$1,F79=$O$1,F79=$P$1),0,1)))</f>
        <v/>
      </c>
      <c r="U75" s="344" t="str">
        <f>IF($A75&gt;='1125way_Regular Symbol(2wild)'!D$16,"",IF(B75=0,"",IF(OR(B75=$U$1,B75=$V$1,B76=$U$1,B76=$V$1,B77=$U$1,B77=$V$1),0,1)))</f>
        <v/>
      </c>
      <c r="V75" s="344">
        <f>IF($A75&gt;='1125way_Regular Symbol(2wild)'!E$16,"",IF(C75=0,"",IF(OR(C75=$U$1,C75=$V$1,C76=$U$1,C76=$V$1,C77=$U$1,C77=$V$1),0,1)))</f>
        <v>1</v>
      </c>
      <c r="W75" s="3" t="str">
        <f>IF($A75&gt;='1125way_Regular Symbol(2wild)'!F$16,"",IF(D75=0,"",IF(OR(D75=$U$1,D75=$V$1,D76=$U$1,D76=$V$1,D77=$U$1,D77=$V$1,D78=$U$1,D78=$V$1,D79=$U$1,D79=$V$1),0,1)))</f>
        <v/>
      </c>
      <c r="X75" s="3" t="str">
        <f>IF($A75&gt;='1125way_Regular Symbol(2wild)'!G$16,"",IF(E75=0,"",IF(OR(E75=$U$1,E75=$V$1,E76=$U$1,E76=$V$1,E77=$U$1,E77=$V$1,E78=$U$1,E78=$V$1,E79=$U$1,E79=$V$1),0,1)))</f>
        <v/>
      </c>
      <c r="Y75" s="3" t="str">
        <f>IF($A75&gt;='1125way_Regular Symbol(2wild)'!H$16,"",IF(F75=0,"",IF(OR(F75=$U$1,F75=$V$1,F76=$U$1,F76=$V$1,F77=$U$1,F77=$V$1,F78=$U$1,F78=$V$1,F79=$U$1,F79=$V$1),0,1)))</f>
        <v/>
      </c>
      <c r="AA75" s="344" t="str">
        <f>IF($A75&gt;='1125way_Regular Symbol(2wild)'!D$16,"",IF(B75=0,"",IF(OR(B75=$AA$1,B75=$AB$1,B76=$AA$1,B76=$AB$1,B77=$AA$1,,B77=$AB$1),0,1)))</f>
        <v/>
      </c>
      <c r="AB75" s="344">
        <f>IF($A75&gt;='1125way_Regular Symbol(2wild)'!E$16,"",IF(C75=0,"",IF(OR(C75=$AA$1,C75=$AB$1,C76=$AA$1,C76=$AB$1,C77=$AA$1,,C77=$AB$1),0,1)))</f>
        <v>1</v>
      </c>
      <c r="AC75" s="3" t="str">
        <f>IF($A75&gt;='1125way_Regular Symbol(2wild)'!F$16,"",IF(D75=0,"",IF(OR(D75=$AA$1,D75=$AB$1,D76=$AA$1,D76=$AB$1,D77=$AA$1,D77=$AB$1,D78=$AA$1,D78=$AB$1,D79=$AA$1,D79=$AB$1),0,1)))</f>
        <v/>
      </c>
      <c r="AD75" s="3" t="str">
        <f>IF($A75&gt;='1125way_Regular Symbol(2wild)'!G$16,"",IF(E75=0,"",IF(OR(E75=$AA$1,E75=$AB$1,E76=$AA$1,E76=$AB$1,E77=$AA$1,E77=$AB$1,E78=$AA$1,E78=$AB$1,E79=$AA$1,E79=$AB$1),0,1)))</f>
        <v/>
      </c>
      <c r="AE75" s="3" t="str">
        <f>IF($A75&gt;='1125way_Regular Symbol(2wild)'!H$16,"",IF(F75=0,"",IF(OR(F75=$AA$1,F75=$AB$1,F76=$AA$1,F76=$AB$1,F77=$AA$1,F77=$AB$1,F78=$AA$1,F78=$AB$1,F79=$AA$1,F79=$AB$1),0,1)))</f>
        <v/>
      </c>
      <c r="AG75" s="344" t="str">
        <f>IF($A75&gt;='1125way_Regular Symbol(2wild)'!D$16,"",IF(B75=0,"",IF(OR(B75=$AG$1,B75=$AH$1,B76=$AG$1,B76=$AH$1,B77=$AG$1,B77=$AH$1),0,1)))</f>
        <v/>
      </c>
      <c r="AH75" s="344">
        <f>IF($A75&gt;='1125way_Regular Symbol(2wild)'!E$16,"",IF(C75=0,"",IF(OR(C75=$AG$1,C75=$AH$1,C76=$AG$1,C76=$AH$1,C77=$AG$1,C77=$AH$1),0,1)))</f>
        <v>1</v>
      </c>
      <c r="AI75" s="3" t="str">
        <f>IF($A75&gt;='1125way_Regular Symbol(2wild)'!F$16,"",IF(D75=0,"",IF(OR(D75=$AG$1,D75=$AH$1,D76=$AG$1,D76=$AH$1,D77=$AG$1,D77=$AH$1,D78=$AG$1,D78=$AH$1,D79=$AG$1,D79=$AH$1),0,1)))</f>
        <v/>
      </c>
      <c r="AJ75" s="3" t="str">
        <f>IF($A75&gt;='1125way_Regular Symbol(2wild)'!G$16,"",IF(E75=0,"",IF(OR(E75=$AG$1,E75=$AH$1,E76=$AG$1,E76=$AH$1,E77=$AG$1,E77=$AH$1,E78=$AG$1,E78=$AH$1,E79=$AG$1,E79=$AH$1),0,1)))</f>
        <v/>
      </c>
      <c r="AK75" s="3" t="str">
        <f>IF($A75&gt;='1125way_Regular Symbol(2wild)'!H$16,"",IF(F75=0,"",IF(OR(F75=$AG$1,F75=$AH$1,F76=$AG$1,F76=$AH$1,F77=$AG$1,F77=$AH$1,F78=$AG$1,F78=$AH$1,F79=$AG$1,F79=$AH$1),0,1)))</f>
        <v/>
      </c>
      <c r="AM75" s="344" t="str">
        <f>IF($A75&gt;='1125way_Regular Symbol(2wild)'!D$16,"",IF(B75=0,"",IF(OR(B75=$AM$1,B75=$AN$1,B76=$AM$1,B76=$AN$1,B77=$AM$1,B77=$AN$1),0,1)))</f>
        <v/>
      </c>
      <c r="AN75" s="344">
        <f>IF($A75&gt;='1125way_Regular Symbol(2wild)'!E$16,"",IF(C75=0,"",IF(OR(C75=$AM$1,C75=$AN$1,C76=$AM$1,C76=$AN$1,C77=$AM$1,C77=$AN$1),0,1)))</f>
        <v>1</v>
      </c>
      <c r="AO75" s="3" t="str">
        <f>IF($A75&gt;='1125way_Regular Symbol(2wild)'!F$16,"",IF(D75=0,"",IF(OR(D75=$AM$1,D75=$AN$1,D76=$AM$1,D76=$AN$1,D77=$AM$1,D77=$AN$1,D78=$AM$1,D78=$AN$1,D79=$AM$1,D79=$AN$1),0,1)))</f>
        <v/>
      </c>
      <c r="AP75" s="3" t="str">
        <f>IF($A75&gt;='1125way_Regular Symbol(2wild)'!G$16,"",IF(E75=0,"",IF(OR(E75=$AM$1,E75=$AN$1,E76=$AM$1,E76=$AN$1,E77=$AM$1,E77=$AN$1,E78=$AM$1,E78=$AN$1,E79=$AM$1,E79=$AN$1),0,1)))</f>
        <v/>
      </c>
      <c r="AQ75" s="3" t="str">
        <f>IF($A75&gt;='1125way_Regular Symbol(2wild)'!H$16,"",IF(F75=0,"",IF(OR(F75=$AM$1,F75=$AN$1,F76=$AM$1,F76=$AN$1,F77=$AM$1,F77=$AN$1,F78=$AM$1,F78=$AN$1,F79=$AM$1,F79=$AN$1),0,1)))</f>
        <v/>
      </c>
      <c r="AS75" s="344" t="str">
        <f>IF($A75&gt;='1125way_Regular Symbol(2wild)'!D$16,"",IF(B75=0,"",IF(OR(B75=$AM$1,B75=$AT$1,B76=$AM$1,B76=$AT$1,B77=$AM$1,B77=$AT$1),0,1)))</f>
        <v/>
      </c>
      <c r="AT75" s="344">
        <f>IF($A75&gt;='1125way_Regular Symbol(2wild)'!E$16,"",IF(C75=0,"",IF(OR(C75=$AM$1,C75=$AT$1,C76=$AM$1,C76=$AT$1,C77=$AM$1,C77=$AT$1),0,1)))</f>
        <v>1</v>
      </c>
      <c r="AU75" s="3" t="str">
        <f>IF($A75&gt;='1125way_Regular Symbol(2wild)'!F$16,"",IF(D75=0,"",IF(OR(D75=$AM$1,D75=$AT$1,D76=$AM$1,D76=$AT$1,D77=$AM$1,D77=$AT$1,D78=$AM$1,D78=$AT$1,D79=$AM$1,D79=$AT$1),0,1)))</f>
        <v/>
      </c>
      <c r="AV75" s="3" t="str">
        <f>IF($A75&gt;='1125way_Regular Symbol(2wild)'!G$16,"",IF(E75=0,"",IF(OR(E75=$AM$1,E75=$AT$1,E76=$AM$1,E76=$AT$1,E77=$AM$1,E77=$AT$1,E78=$AM$1,E78=$AT$1,E79=$AM$1,E79=$AT$1),0,1)))</f>
        <v/>
      </c>
      <c r="AW75" s="3" t="str">
        <f>IF($A75&gt;='1125way_Regular Symbol(2wild)'!H$16,"",IF(F75=0,"",IF(OR(F75=$AM$1,F75=$AT$1,F76=$AM$1,F76=$AT$1,F77=$AM$1,F77=$AT$1,F78=$AM$1,F78=$AT$1,F79=$AM$1,F79=$AT$1),0,1)))</f>
        <v/>
      </c>
      <c r="AY75" s="344" t="str">
        <f>IF($A75&gt;='1125way_Regular Symbol(2wild)'!D$16,"",IF(B75=0,"",IF(OR(B75=$AM$1,B75=$AZ$1,B76=$AM$1,B76=$AZ$1,B77=$AM$1,B77=$AZ$1),0,1)))</f>
        <v/>
      </c>
      <c r="AZ75" s="344">
        <f>IF($A75&gt;='1125way_Regular Symbol(2wild)'!E$16,"",IF(C75=0,"",IF(OR(C75=$AM$1,C75=$AZ$1,C76=$AM$1,C76=$AZ$1,C77=$AM$1,C77=$AZ$1),0,1)))</f>
        <v>1</v>
      </c>
      <c r="BA75" s="3" t="str">
        <f>IF($A75&gt;='1125way_Regular Symbol(2wild)'!F$16,"",IF(D75=0,"",IF(OR(D75=$AM$1,D75=$AZ$1,D76=$AM$1,D76=$AZ$1,D77=$AM$1,D77=$AZ$1,D78=$AM$1,D78=$AZ$1,D79=$AM$1,D79=$AZ$1),0,1)))</f>
        <v/>
      </c>
      <c r="BB75" s="3" t="str">
        <f>IF($A75&gt;='1125way_Regular Symbol(2wild)'!G$16,"",IF(E75=0,"",IF(OR(E75=$AM$1,E75=$AZ$1,E76=$AM$1,E76=$AZ$1,E77=$AM$1,E77=$AZ$1,E78=$AM$1,E78=$AZ$1,E79=$AM$1,E79=$AZ$1),0,1)))</f>
        <v/>
      </c>
      <c r="BC75" s="3" t="str">
        <f>IF($A75&gt;='1125way_Regular Symbol(2wild)'!H$16,"",IF(F75=0,"",IF(OR(F75=$AM$1,F75=$AZ$1,F76=$AM$1,F76=$AZ$1,F77=$AM$1,F77=$AZ$1,F78=$AM$1,F78=$AZ$1,F79=$AM$1,F79=$AZ$1),0,1)))</f>
        <v/>
      </c>
      <c r="BE75" s="344" t="str">
        <f>IF($A75&gt;='576way_Regular Symbol(2wild)'!D$16,"",IF(B75=0,"",IF(OR(B75=$AM$1,B75=$BF$1,B76=$AM$1,B76=$BF$1,B77=$AM$1,B77=$BF$1),0,1)))</f>
        <v/>
      </c>
      <c r="BF75" s="344">
        <f>IF($A75&gt;='576way_Regular Symbol(2wild)'!E$16,"",IF(C75=0,"",IF(OR(C75=$AM$1,C75=$BF$1,C76=$AM$1,C76=$BF$1,C77=$AM$1,C77=$BF$1),0,1)))</f>
        <v>1</v>
      </c>
      <c r="BG75" s="3" t="str">
        <f>IF($A75&gt;='576way_Regular Symbol(2wild)'!F$16,"",IF(D75=0,"",IF(OR(D75=$AM$1,D75=$BF$1,D76=$AM$1,D76=$BF$1,D77=$AM$1,D77=$BF$1,D78=$AM$1,D78=$BF$1,D79=$AM$1,D79=$BF$1),0,1)))</f>
        <v/>
      </c>
      <c r="BH75" s="3" t="str">
        <f>IF($A75&gt;='576way_Regular Symbol(2wild)'!G$16,"",IF(E75=0,"",IF(OR(E75=$AM$1,E75=$BF$1,E76=$AM$1,E76=$BF$1,E77=$AM$1,E77=$BF$1,E78=$AM$1,E78=$BF$1,E79=$AM$1,E79=$BF$1),0,1)))</f>
        <v/>
      </c>
      <c r="BI75" s="3" t="str">
        <f>IF($A75&gt;='576way_Regular Symbol(2wild)'!H$16,"",IF(F75=0,"",IF(OR(F75=$AM$1,F75=$BF$1,F76=$AM$1,F76=$BF$1,F77=$AM$1,F77=$BF$1,F78=$AM$1,F78=$BF$1,F79=$AM$1,F79=$BF$1),0,1)))</f>
        <v/>
      </c>
      <c r="BK75" s="344" t="str">
        <f>IF($A75&gt;='576way_Regular Symbol(2wild)'!D$16,"",IF(B75=0,"",IF(OR(B75=$AM$1,B75=$BL$1,B76=$AM$1,B76=$BL$1,B77=$AM$1,B77=$BL$1),0,1)))</f>
        <v/>
      </c>
      <c r="BL75" s="344">
        <f>IF($A75&gt;='576way_Regular Symbol(2wild)'!E$16,"",IF(C75=0,"",IF(OR(C75=$AM$1,C75=$BL$1,C76=$AM$1,C76=$BL$1,C77=$AM$1,C77=$BL$1),0,1)))</f>
        <v>1</v>
      </c>
      <c r="BM75" s="3" t="str">
        <f>IF($A75&gt;='576way_Regular Symbol(2wild)'!F$16,"",IF(D75=0,"",IF(OR(D75=$AM$1,D75=$BL$1,D76=$AM$1,D76=$BL$1,D77=$AM$1,D77=$BL$1,D78=$AM$1,D78=$BL$1),0,1)))</f>
        <v/>
      </c>
      <c r="BN75" s="3" t="str">
        <f>IF($A75&gt;='576way_Regular Symbol(2wild)'!G$16,"",IF(E75=0,"",IF(OR(E75=$AM$1,E75=$BL$1,E76=$AM$1,E76=$BL$1,E77=$AM$1,E77=$BL$1,E78=$AM$1,E78=$BL$1),0,1)))</f>
        <v/>
      </c>
      <c r="BO75" s="3" t="str">
        <f>IF($A75&gt;='576way_Regular Symbol(2wild)'!H$16,"",IF(F75=0,"",IF(OR(F75=$AM$1,F75=$BL$1,F76=$AM$1,F76=$BL$1,F77=$AM$1,F77=$BL$1,F78=$AM$1,F78=$BL$1),0,1)))</f>
        <v/>
      </c>
      <c r="BQ75" s="3" t="str">
        <f>IF($A75&gt;='1125way_Regular Symbol(2wild)'!D$16,"",IF(B75=0,"",IF(OR(B75=$BQ$1,B75=$BR$1,B76=$BQ$1,B76=$BR$1,B77=$BQ$1,B77=$BR$1),0,1)))</f>
        <v/>
      </c>
      <c r="BR75" s="3">
        <f>IF($A75&gt;='1125way_Regular Symbol(2wild)'!E$16,"",IF(C75=0,"",IF(OR(C75=$BQ$1,C75=$BR$1,C76=$BQ$1,C76=$BR$1,C77=$BQ$1,C77=$BR$1),0,1)))</f>
        <v>1</v>
      </c>
      <c r="BS75" s="3" t="str">
        <f>IF($A75&gt;='1125way_Regular Symbol(2wild)'!F$16,"",IF(D75=0,"",IF(OR(D75=$BQ$1,D75=$BR$1,D76=$BQ$1,D76=$BR$1,D77=$BQ$1,D77=$BR$1,D78=$BQ$1,D78=$BR$1,D79=$BQ$1,D79=$BR$1),0,1)))</f>
        <v/>
      </c>
      <c r="BT75" s="3" t="str">
        <f>IF($A75&gt;='1125way_Regular Symbol(2wild)'!G$16,"",IF(E75=0,"",IF(OR(E75=$BQ$1,E75=$BR$1,E76=$BQ$1,E76=$BR$1,E77=$BQ$1,E77=$BR$1,E78=$BQ$1,E78=$BR$1,E79=$BQ$1,E79=$BR$1),0,1)))</f>
        <v/>
      </c>
      <c r="BU75" s="3" t="str">
        <f>IF($A75&gt;='1125way_Regular Symbol(2wild)'!H$16,"",IF(F75=0,"",IF(OR(F75=$BQ$1,F75=$BR$1,F76=$BQ$1,F76=$BR$1,F77=$BQ$1,F77=$BR$1,F78=$BQ$1,F78=$BR$1,F79=$BQ$1,F79=$BR$1),0,1)))</f>
        <v/>
      </c>
      <c r="BW75" s="3" t="str">
        <f>IF($A75&gt;='1125way_Regular Symbol(2wild)'!D$16,"",IF(B75=0,"",IF(OR(B75=$BW$1,B76=$BW$1,B77=$BW$1,B75=$BX$1,B76=$BX$1,B77=$BX$1),0,1)))</f>
        <v/>
      </c>
      <c r="BX75" s="3">
        <f>IF($A75&gt;='1125way_Regular Symbol(2wild)'!E$16,"",IF(C75=0,"",IF(OR(C75=$BW$1,C76=$BW$1,C77=$BW$1,C75=$BX$1,C76=$BX$1,C77=$BX$1),0,1)))</f>
        <v>1</v>
      </c>
      <c r="BY75" s="3" t="str">
        <f>IF($A75&gt;='1125way_Regular Symbol(2wild)'!F$16,"",IF(D75=0,"",IF(OR(D75=$BW$1,D76=$BW$1,D77=$BW$1,D75=$BX$1,D76=$BX$1,D77=$BX$1,D78=$BW$1,D78=$BX$1,D79=$BW$1,D79=$BX$1),0,1)))</f>
        <v/>
      </c>
      <c r="BZ75" s="3" t="str">
        <f>IF($A75&gt;='1125way_Regular Symbol(2wild)'!G$16,"",IF(E75=0,"",IF(OR(E75=$BW$1,E76=$BW$1,E77=$BW$1,E75=$BX$1,E76=$BX$1,E77=$BX$1,E78=$BW$1,E78=$BX$1,E79=$BW$1,E79=$BX$1),0,1)))</f>
        <v/>
      </c>
      <c r="CA75" s="3" t="str">
        <f>IF($A75&gt;='1125way_Regular Symbol(2wild)'!H$16,"",IF(F75=0,"",IF(OR(F75=$BW$1,F76=$BW$1,F77=$BW$1,F75=$BX$1,F76=$BX$1,F77=$BX$1,F78=$BW$1,F78=$BX$1,F79=$BW$1,F79=$BX$1),0,1)))</f>
        <v/>
      </c>
      <c r="CC75" s="3" t="str">
        <f>IF($A75&gt;='1125way_Regular Symbol(2wild)'!D$16,"",IF(B75=0,"",IF(OR(B75=$BW$1,B76=$BW$1,B77=$BW$1,B75=$CD$1,B76=$CD$1,B77=$CD$1),0,1)))</f>
        <v/>
      </c>
      <c r="CD75" s="3">
        <f>IF($A75&gt;='1125way_Regular Symbol(2wild)'!E$16,"",IF(C75=0,"",IF(OR(C75=$BW$1,C76=$BW$1,C77=$BW$1,C75=$CD$1,C76=$CD$1,C77=$CD$1),0,1)))</f>
        <v>0</v>
      </c>
      <c r="CE75" s="3" t="str">
        <f>IF($A75&gt;='1125way_Regular Symbol(2wild)'!F$16,"",IF(D75=0,"",IF(OR(D75=$BW$1,D76=$BW$1,D77=$BW$1,D75=$CD$1,D76=$CD$1,D77=$CD$1,D78=$BW$1,D78=$CD$1,D79=$BW$1,D79=$CD$1),0,1)))</f>
        <v/>
      </c>
      <c r="CF75" s="3" t="str">
        <f>IF($A75&gt;='1125way_Regular Symbol(2wild)'!G$16,"",IF(E75=0,"",IF(OR(E75=$BW$1,E76=$BW$1,E77=$BW$1,E75=$CD$1,E76=$CD$1,E77=$CD$1,E78=$BW$1,E78=$CD$1,E79=$BW$1,E79=$CD$1),0,1)))</f>
        <v/>
      </c>
      <c r="CG75" s="3" t="str">
        <f>IF($A75&gt;='1125way_Regular Symbol(2wild)'!H$16,"",IF(F75=0,"",IF(OR(F75=$BW$1,F76=$BW$1,F77=$BW$1,F75=$CD$1,F76=$CD$1,F77=$CD$1,F78=$BW$1,F78=$CD$1,F79=$BW$1,F79=$CD$1),0,1)))</f>
        <v/>
      </c>
      <c r="CI75" s="3" t="str">
        <f>IF($A75&gt;='1125way_Regular Symbol(2wild)'!D$16,"",IF(B75=0,"",IF(OR(B75=$BW$1,B76=$BW$1,B77=$BW$1,B75=$CJ$1,B76=$CJ$1,B77=$CJ$1),0,1)))</f>
        <v/>
      </c>
      <c r="CJ75" s="3">
        <f>IF($A75&gt;='1125way_Regular Symbol(2wild)'!E$16,"",IF(C75=0,"",IF(OR(C75=$BW$1,C76=$BW$1,C77=$BW$1,C75=$CJ$1,C76=$CJ$1,C77=$CJ$1),0,1)))</f>
        <v>0</v>
      </c>
      <c r="CK75" s="3" t="str">
        <f>IF($A75&gt;='1125way_Regular Symbol(2wild)'!F$16,"",IF(D75=0,"",IF(OR(D75=$BW$1,D76=$BW$1,D77=$BW$1,D75=$CJ$1,D76=$CJ$1,D77=$CJ$1,D78=$BW$1,D78=$CJ$1,D79=$BW$1,D79=$CJ$1),0,1)))</f>
        <v/>
      </c>
      <c r="CL75" s="3" t="str">
        <f>IF($A75&gt;='1125way_Regular Symbol(2wild)'!G$16,"",IF(E75=0,"",IF(OR(E75=$BW$1,E76=$BW$1,E77=$BW$1,E75=$CJ$1,E76=$CJ$1,E77=$CJ$1,E78=$BW$1,E78=$CJ$1,E79=$BW$1,E79=$CJ$1),0,1)))</f>
        <v/>
      </c>
      <c r="CM75" s="3" t="str">
        <f>IF($A75&gt;='1125way_Regular Symbol(2wild)'!H$16,"",IF(F75=0,"",IF(OR(F75=$BW$1,F76=$BW$1,F77=$BW$1,F75=$CJ$1,F76=$CJ$1,F77=$CJ$1,F78=$BW$1,F78=$CJ$1,F79=$BW$1,F79=$CJ$1),0,1)))</f>
        <v/>
      </c>
      <c r="CO75" s="3" t="str">
        <f>IF($A75&gt;='1125way_Regular Symbol(2wild)'!D$16,"",IF(B75=0,"",IF(OR(B75=$BW$1,B76=$BW$1,B77=$BW$1,B75=$CP$1,B76=$CP$1,B77=$CP$1),0,1)))</f>
        <v/>
      </c>
      <c r="CP75" s="3">
        <f>IF($A75&gt;='1125way_Regular Symbol(2wild)'!E$16,"",IF(C75=0,"",IF(OR(C75=$BW$1,C76=$BW$1,C77=$BW$1,C75=$CP$1,C76=$CP$1,C77=$CP$1),0,1)))</f>
        <v>1</v>
      </c>
      <c r="CQ75" s="3" t="str">
        <f>IF($A75&gt;='1125way_Regular Symbol(2wild)'!F$16,"",IF(D75=0,"",IF(OR(D75=$BW$1,D76=$BW$1,D77=$BW$1,D75=$CP$1,D76=$CP$1,D77=$CP$1,D78=$BW$1,D78=$CP$1,D79=$BW$1,D79=$CP$1),0,1)))</f>
        <v/>
      </c>
      <c r="CR75" s="3" t="str">
        <f>IF($A75&gt;='1125way_Regular Symbol(2wild)'!G$16,"",IF(E75=0,"",IF(OR(E75=$BW$1,E76=$BW$1,E77=$BW$1,E75=$CP$1,E76=$CP$1,E77=$CP$1,E78=$BW$1,E78=$CP$1,E79=$BW$1,E79=$CP$1),0,1)))</f>
        <v/>
      </c>
      <c r="CS75" s="3" t="str">
        <f>IF($A75&gt;='1125way_Regular Symbol(2wild)'!H$16,"",IF(F75=0,"",IF(OR(F75=$BW$1,F76=$BW$1,F77=$BW$1,F75=$CP$1,F76=$CP$1,F77=$CP$1,F78=$BW$1,F78=$CP$1,F79=$BW$1,F79=$CP$1),0,1)))</f>
        <v/>
      </c>
      <c r="CU75" s="3" t="str">
        <f>IF($A75&gt;='1125way_Regular Symbol(2wild)'!D$16,"",IF(B75=0,"",IF(OR(B75=$BW$1,B76=$BW$1,B77=$BW$1,B75=$CV$1,B76=$CV$1,B77=$CV$1),0,1)))</f>
        <v/>
      </c>
      <c r="CV75" s="3">
        <f>IF($A75&gt;='1125way_Regular Symbol(2wild)'!E$16,"",IF(C75=0,"",IF(OR(C75=$BW$1,C76=$BW$1,C77=$BW$1,C75=$CV$1,C76=$CV$1,C77=$CV$1),0,1)))</f>
        <v>1</v>
      </c>
      <c r="CW75" s="3" t="str">
        <f>IF($A75&gt;='1125way_Regular Symbol(2wild)'!F$16,"",IF(D75=0,"",IF(OR(D75=$BW$1,D76=$BW$1,D77=$BW$1,D75=$CV$1,D76=$CV$1,D77=$CV$1,D78=$BW$1,D78=$CV$1,D79=$BW$1,D79=$CV$1),0,1)))</f>
        <v/>
      </c>
      <c r="CX75" s="3" t="str">
        <f>IF($A75&gt;='1125way_Regular Symbol(2wild)'!G$16,"",IF(E75=0,"",IF(OR(E75=$BW$1,E76=$BW$1,E77=$BW$1,E75=$CV$1,E76=$CV$1,E77=$CV$1,E78=$BW$1,E78=$CV$1,E79=$BW$1,E79=$CV$1),0,1)))</f>
        <v/>
      </c>
      <c r="CY75" s="3" t="str">
        <f>IF($A75&gt;='1125way_Regular Symbol(2wild)'!H$16,"",IF(F75=0,"",IF(OR(F75=$BW$1,F76=$BW$1,F77=$BW$1,F75=$CV$1,F76=$CV$1,F77=$CV$1,F78=$BW$1,F78=$CV$1,F79=$BW$1,F79=$CV$1),0,1)))</f>
        <v/>
      </c>
    </row>
    <row r="76" spans="1:103">
      <c r="A76" s="337">
        <f>IF('243way_Regular Symbol'!L75="","",'243way_Regular Symbol'!L75)</f>
        <v>72</v>
      </c>
      <c r="B76" s="191" t="str">
        <f>IF('576way_Regular Symbol(2wild)'!Q75="",
IF($A76-'576way_Regular Symbol(2wild)'!D$16&gt;='1125way_RegularＸ_W()'!B$2-1,"",VLOOKUP($A76-'243way_Regular Symbol'!D$16,'576way_Regular Symbol(2wild)'!$P$3:$U$99,'1125way_RegularＸ_W()'!B$3+1,FALSE)),
'576way_Regular Symbol(2wild)'!Q75)</f>
        <v/>
      </c>
      <c r="C76" s="191" t="str">
        <f>IF('576way_Regular Symbol(2wild)'!R75="",
IF($A76-'576way_Regular Symbol(2wild)'!E$16&gt;='1125way_RegularＸ_W()'!C$2-1,"",VLOOKUP($A76-'243way_Regular Symbol'!E$16,'576way_Regular Symbol(2wild)'!$P$3:$U$99,'1125way_RegularＸ_W()'!C$3+1,FALSE)),
'576way_Regular Symbol(2wild)'!R75)</f>
        <v>Q</v>
      </c>
      <c r="D76" s="191" t="str">
        <f>IF('576way_Regular Symbol(2wild)'!S75="",
IF($A76-'576way_Regular Symbol(2wild)'!F$16&gt;='1125way_RegularＸ_W()'!D$2-1,"",VLOOKUP($A76-'243way_Regular Symbol'!F$16,'576way_Regular Symbol(2wild)'!$P$3:$U$99,'1125way_RegularＸ_W()'!D$3+1,FALSE)),
'576way_Regular Symbol(2wild)'!S75)</f>
        <v/>
      </c>
      <c r="E76" s="191" t="str">
        <f>IF('576way_Regular Symbol(2wild)'!T75="",
IF($A76-'576way_Regular Symbol(2wild)'!G$16&gt;='1125way_RegularＸ_W()'!E$2-1,"",VLOOKUP($A76-'243way_Regular Symbol'!G$16,'576way_Regular Symbol(2wild)'!$P$3:$U$99,'1125way_RegularＸ_W()'!E$3+1,FALSE)),
'576way_Regular Symbol(2wild)'!T75)</f>
        <v/>
      </c>
      <c r="F76" s="191" t="str">
        <f>IF('576way_Regular Symbol(2wild)'!U75="",
IF($A76-'576way_Regular Symbol(2wild)'!H$16&gt;='1125way_RegularＸ_W()'!F$2-1,"",VLOOKUP($A76-'243way_Regular Symbol'!H$16,'576way_Regular Symbol(2wild)'!$P$3:$U$99,'1125way_RegularＸ_W()'!F$3+1,FALSE)),
'576way_Regular Symbol(2wild)'!U75)</f>
        <v/>
      </c>
      <c r="N76" s="363">
        <f t="shared" si="29"/>
        <v>72</v>
      </c>
      <c r="O76" s="344" t="str">
        <f>IF($A76&gt;='1125way_Regular Symbol(2wild)'!D$16,"",IF(B76="","",IF(OR(B76=$O$1,B76=$P$1,B77=$O$1,B77=$P$1,B78=$O$1,B78=$P$1),0,1)))</f>
        <v/>
      </c>
      <c r="P76" s="344">
        <f>IF($A76&gt;='1125way_Regular Symbol(2wild)'!E$16,"",IF(C76="","",IF(OR(C76=$O$1,C76=$P$1,C77=$O$1,C77=$P$1,C78=$O$1,C78=$P$1),0,1)))</f>
        <v>1</v>
      </c>
      <c r="Q76" s="344" t="str">
        <f>IF($A76&gt;='1125way_Regular Symbol(2wild)'!F$16,"",IF(D76="","",IF(OR(D76=$O$1,D76=$P$1,D77=$O$1,D77=$P$1,D78=$O$1,D78=$P$1,D79=$O$1,D79=$P$1,D80=$O$1,D80=$P$1),0,1)))</f>
        <v/>
      </c>
      <c r="R76" s="344" t="str">
        <f>IF($A76&gt;='1125way_Regular Symbol(2wild)'!G$16,"",IF(E76="","",IF(OR(E76=$O$1,E76=$P$1,E77=$O$1,E77=$P$1,E78=$O$1,E78=$P$1,E79=$O$1,E79=$P$1,E80=$O$1,E80=$P$1),0,1)))</f>
        <v/>
      </c>
      <c r="S76" s="344" t="str">
        <f>IF($A76&gt;='1125way_Regular Symbol(2wild)'!H$16,"",IF(F76="","",IF(OR(F76=$O$1,F76=$P$1,F77=$O$1,F77=$P$1,F78=$O$1,F78=$P$1,F79=$O$1,F79=$P$1,F80=$O$1,F80=$P$1),0,1)))</f>
        <v/>
      </c>
      <c r="U76" s="344" t="str">
        <f>IF($A76&gt;='1125way_Regular Symbol(2wild)'!D$16,"",IF(B76=0,"",IF(OR(B76=$U$1,B76=$V$1,B77=$U$1,B77=$V$1,B78=$U$1,B78=$V$1),0,1)))</f>
        <v/>
      </c>
      <c r="V76" s="344">
        <f>IF($A76&gt;='1125way_Regular Symbol(2wild)'!E$16,"",IF(C76=0,"",IF(OR(C76=$U$1,C76=$V$1,C77=$U$1,C77=$V$1,C78=$U$1,C78=$V$1),0,1)))</f>
        <v>1</v>
      </c>
      <c r="W76" s="3" t="str">
        <f>IF($A76&gt;='1125way_Regular Symbol(2wild)'!F$16,"",IF(D76=0,"",IF(OR(D76=$U$1,D76=$V$1,D77=$U$1,D77=$V$1,D78=$U$1,D78=$V$1,D79=$U$1,D79=$V$1,D80=$U$1,D80=$V$1),0,1)))</f>
        <v/>
      </c>
      <c r="X76" s="3" t="str">
        <f>IF($A76&gt;='1125way_Regular Symbol(2wild)'!G$16,"",IF(E76=0,"",IF(OR(E76=$U$1,E76=$V$1,E77=$U$1,E77=$V$1,E78=$U$1,E78=$V$1,E79=$U$1,E79=$V$1,E80=$U$1,E80=$V$1),0,1)))</f>
        <v/>
      </c>
      <c r="Y76" s="3" t="str">
        <f>IF($A76&gt;='1125way_Regular Symbol(2wild)'!H$16,"",IF(F76=0,"",IF(OR(F76=$U$1,F76=$V$1,F77=$U$1,F77=$V$1,F78=$U$1,F78=$V$1,F79=$U$1,F79=$V$1,F80=$U$1,F80=$V$1),0,1)))</f>
        <v/>
      </c>
      <c r="AA76" s="344" t="str">
        <f>IF($A76&gt;='1125way_Regular Symbol(2wild)'!D$16,"",IF(B76=0,"",IF(OR(B76=$AA$1,B76=$AB$1,B77=$AA$1,B77=$AB$1,B78=$AA$1,,B78=$AB$1),0,1)))</f>
        <v/>
      </c>
      <c r="AB76" s="344">
        <f>IF($A76&gt;='1125way_Regular Symbol(2wild)'!E$16,"",IF(C76=0,"",IF(OR(C76=$AA$1,C76=$AB$1,C77=$AA$1,C77=$AB$1,C78=$AA$1,,C78=$AB$1),0,1)))</f>
        <v>1</v>
      </c>
      <c r="AC76" s="3" t="str">
        <f>IF($A76&gt;='1125way_Regular Symbol(2wild)'!F$16,"",IF(D76=0,"",IF(OR(D76=$AA$1,D76=$AB$1,D77=$AA$1,D77=$AB$1,D78=$AA$1,D78=$AB$1,D79=$AA$1,D79=$AB$1,D80=$AA$1,D80=$AB$1),0,1)))</f>
        <v/>
      </c>
      <c r="AD76" s="3" t="str">
        <f>IF($A76&gt;='1125way_Regular Symbol(2wild)'!G$16,"",IF(E76=0,"",IF(OR(E76=$AA$1,E76=$AB$1,E77=$AA$1,E77=$AB$1,E78=$AA$1,E78=$AB$1,E79=$AA$1,E79=$AB$1,E80=$AA$1,E80=$AB$1),0,1)))</f>
        <v/>
      </c>
      <c r="AE76" s="3" t="str">
        <f>IF($A76&gt;='1125way_Regular Symbol(2wild)'!H$16,"",IF(F76=0,"",IF(OR(F76=$AA$1,F76=$AB$1,F77=$AA$1,F77=$AB$1,F78=$AA$1,F78=$AB$1,F79=$AA$1,F79=$AB$1,F80=$AA$1,F80=$AB$1),0,1)))</f>
        <v/>
      </c>
      <c r="AG76" s="344" t="str">
        <f>IF($A76&gt;='1125way_Regular Symbol(2wild)'!D$16,"",IF(B76=0,"",IF(OR(B76=$AG$1,B76=$AH$1,B77=$AG$1,B77=$AH$1,B78=$AG$1,B78=$AH$1),0,1)))</f>
        <v/>
      </c>
      <c r="AH76" s="344">
        <f>IF($A76&gt;='1125way_Regular Symbol(2wild)'!E$16,"",IF(C76=0,"",IF(OR(C76=$AG$1,C76=$AH$1,C77=$AG$1,C77=$AH$1,C78=$AG$1,C78=$AH$1),0,1)))</f>
        <v>1</v>
      </c>
      <c r="AI76" s="3" t="str">
        <f>IF($A76&gt;='1125way_Regular Symbol(2wild)'!F$16,"",IF(D76=0,"",IF(OR(D76=$AG$1,D76=$AH$1,D77=$AG$1,D77=$AH$1,D78=$AG$1,D78=$AH$1,D79=$AG$1,D79=$AH$1,D80=$AG$1,D80=$AH$1),0,1)))</f>
        <v/>
      </c>
      <c r="AJ76" s="3" t="str">
        <f>IF($A76&gt;='1125way_Regular Symbol(2wild)'!G$16,"",IF(E76=0,"",IF(OR(E76=$AG$1,E76=$AH$1,E77=$AG$1,E77=$AH$1,E78=$AG$1,E78=$AH$1,E79=$AG$1,E79=$AH$1,E80=$AG$1,E80=$AH$1),0,1)))</f>
        <v/>
      </c>
      <c r="AK76" s="3" t="str">
        <f>IF($A76&gt;='1125way_Regular Symbol(2wild)'!H$16,"",IF(F76=0,"",IF(OR(F76=$AG$1,F76=$AH$1,F77=$AG$1,F77=$AH$1,F78=$AG$1,F78=$AH$1,F79=$AG$1,F79=$AH$1,F80=$AG$1,F80=$AH$1),0,1)))</f>
        <v/>
      </c>
      <c r="AM76" s="344" t="str">
        <f>IF($A76&gt;='1125way_Regular Symbol(2wild)'!D$16,"",IF(B76=0,"",IF(OR(B76=$AM$1,B76=$AN$1,B77=$AM$1,B77=$AN$1,B78=$AM$1,B78=$AN$1),0,1)))</f>
        <v/>
      </c>
      <c r="AN76" s="344">
        <f>IF($A76&gt;='1125way_Regular Symbol(2wild)'!E$16,"",IF(C76=0,"",IF(OR(C76=$AM$1,C76=$AN$1,C77=$AM$1,C77=$AN$1,C78=$AM$1,C78=$AN$1),0,1)))</f>
        <v>1</v>
      </c>
      <c r="AO76" s="3" t="str">
        <f>IF($A76&gt;='1125way_Regular Symbol(2wild)'!F$16,"",IF(D76=0,"",IF(OR(D76=$AM$1,D76=$AN$1,D77=$AM$1,D77=$AN$1,D78=$AM$1,D78=$AN$1,D79=$AM$1,D79=$AN$1,D80=$AM$1,D80=$AN$1),0,1)))</f>
        <v/>
      </c>
      <c r="AP76" s="3" t="str">
        <f>IF($A76&gt;='1125way_Regular Symbol(2wild)'!G$16,"",IF(E76=0,"",IF(OR(E76=$AM$1,E76=$AN$1,E77=$AM$1,E77=$AN$1,E78=$AM$1,E78=$AN$1,E79=$AM$1,E79=$AN$1,E80=$AM$1,E80=$AN$1),0,1)))</f>
        <v/>
      </c>
      <c r="AQ76" s="3" t="str">
        <f>IF($A76&gt;='1125way_Regular Symbol(2wild)'!H$16,"",IF(F76=0,"",IF(OR(F76=$AM$1,F76=$AN$1,F77=$AM$1,F77=$AN$1,F78=$AM$1,F78=$AN$1,F79=$AM$1,F79=$AN$1,F80=$AM$1,F80=$AN$1),0,1)))</f>
        <v/>
      </c>
      <c r="AS76" s="344" t="str">
        <f>IF($A76&gt;='1125way_Regular Symbol(2wild)'!D$16,"",IF(B76=0,"",IF(OR(B76=$AM$1,B76=$AT$1,B77=$AM$1,B77=$AT$1,B78=$AM$1,B78=$AT$1),0,1)))</f>
        <v/>
      </c>
      <c r="AT76" s="344">
        <f>IF($A76&gt;='1125way_Regular Symbol(2wild)'!E$16,"",IF(C76=0,"",IF(OR(C76=$AM$1,C76=$AT$1,C77=$AM$1,C77=$AT$1,C78=$AM$1,C78=$AT$1),0,1)))</f>
        <v>1</v>
      </c>
      <c r="AU76" s="3" t="str">
        <f>IF($A76&gt;='1125way_Regular Symbol(2wild)'!F$16,"",IF(D76=0,"",IF(OR(D76=$AM$1,D76=$AT$1,D77=$AM$1,D77=$AT$1,D78=$AM$1,D78=$AT$1,D79=$AM$1,D79=$AT$1,D80=$AM$1,D80=$AT$1),0,1)))</f>
        <v/>
      </c>
      <c r="AV76" s="3" t="str">
        <f>IF($A76&gt;='1125way_Regular Symbol(2wild)'!G$16,"",IF(E76=0,"",IF(OR(E76=$AM$1,E76=$AT$1,E77=$AM$1,E77=$AT$1,E78=$AM$1,E78=$AT$1,E79=$AM$1,E79=$AT$1,E80=$AM$1,E80=$AT$1),0,1)))</f>
        <v/>
      </c>
      <c r="AW76" s="3" t="str">
        <f>IF($A76&gt;='1125way_Regular Symbol(2wild)'!H$16,"",IF(F76=0,"",IF(OR(F76=$AM$1,F76=$AT$1,F77=$AM$1,F77=$AT$1,F78=$AM$1,F78=$AT$1,F79=$AM$1,F79=$AT$1,F80=$AM$1,F80=$AT$1),0,1)))</f>
        <v/>
      </c>
      <c r="AY76" s="344" t="str">
        <f>IF($A76&gt;='1125way_Regular Symbol(2wild)'!D$16,"",IF(B76=0,"",IF(OR(B76=$AM$1,B76=$AZ$1,B77=$AM$1,B77=$AZ$1,B78=$AM$1,B78=$AZ$1),0,1)))</f>
        <v/>
      </c>
      <c r="AZ76" s="344">
        <f>IF($A76&gt;='1125way_Regular Symbol(2wild)'!E$16,"",IF(C76=0,"",IF(OR(C76=$AM$1,C76=$AZ$1,C77=$AM$1,C77=$AZ$1,C78=$AM$1,C78=$AZ$1),0,1)))</f>
        <v>1</v>
      </c>
      <c r="BA76" s="3" t="str">
        <f>IF($A76&gt;='1125way_Regular Symbol(2wild)'!F$16,"",IF(D76=0,"",IF(OR(D76=$AM$1,D76=$AZ$1,D77=$AM$1,D77=$AZ$1,D78=$AM$1,D78=$AZ$1,D79=$AM$1,D79=$AZ$1,D80=$AM$1,D80=$AZ$1),0,1)))</f>
        <v/>
      </c>
      <c r="BB76" s="3" t="str">
        <f>IF($A76&gt;='1125way_Regular Symbol(2wild)'!G$16,"",IF(E76=0,"",IF(OR(E76=$AM$1,E76=$AZ$1,E77=$AM$1,E77=$AZ$1,E78=$AM$1,E78=$AZ$1,E79=$AM$1,E79=$AZ$1,E80=$AM$1,E80=$AZ$1),0,1)))</f>
        <v/>
      </c>
      <c r="BC76" s="3" t="str">
        <f>IF($A76&gt;='1125way_Regular Symbol(2wild)'!H$16,"",IF(F76=0,"",IF(OR(F76=$AM$1,F76=$AZ$1,F77=$AM$1,F77=$AZ$1,F78=$AM$1,F78=$AZ$1,F79=$AM$1,F79=$AZ$1,F80=$AM$1,F80=$AZ$1),0,1)))</f>
        <v/>
      </c>
      <c r="BE76" s="344" t="str">
        <f>IF($A76&gt;='576way_Regular Symbol(2wild)'!D$16,"",IF(B76=0,"",IF(OR(B76=$AM$1,B76=$BF$1,B77=$AM$1,B77=$BF$1,B78=$AM$1,B78=$BF$1),0,1)))</f>
        <v/>
      </c>
      <c r="BF76" s="344">
        <f>IF($A76&gt;='576way_Regular Symbol(2wild)'!E$16,"",IF(C76=0,"",IF(OR(C76=$AM$1,C76=$BF$1,C77=$AM$1,C77=$BF$1,C78=$AM$1,C78=$BF$1),0,1)))</f>
        <v>1</v>
      </c>
      <c r="BG76" s="3" t="str">
        <f>IF($A76&gt;='576way_Regular Symbol(2wild)'!F$16,"",IF(D76=0,"",IF(OR(D76=$AM$1,D76=$BF$1,D77=$AM$1,D77=$BF$1,D78=$AM$1,D78=$BF$1,D79=$AM$1,D79=$BF$1,D80=$AM$1,D80=$BF$1),0,1)))</f>
        <v/>
      </c>
      <c r="BH76" s="3" t="str">
        <f>IF($A76&gt;='576way_Regular Symbol(2wild)'!G$16,"",IF(E76=0,"",IF(OR(E76=$AM$1,E76=$BF$1,E77=$AM$1,E77=$BF$1,E78=$AM$1,E78=$BF$1,E79=$AM$1,E79=$BF$1,E80=$AM$1,E80=$BF$1),0,1)))</f>
        <v/>
      </c>
      <c r="BI76" s="3" t="str">
        <f>IF($A76&gt;='576way_Regular Symbol(2wild)'!H$16,"",IF(F76=0,"",IF(OR(F76=$AM$1,F76=$BF$1,F77=$AM$1,F77=$BF$1,F78=$AM$1,F78=$BF$1,F79=$AM$1,F79=$BF$1,F80=$AM$1,F80=$BF$1),0,1)))</f>
        <v/>
      </c>
      <c r="BK76" s="344" t="str">
        <f>IF($A76&gt;='576way_Regular Symbol(2wild)'!D$16,"",IF(B76=0,"",IF(OR(B76=$AM$1,B76=$BL$1,B77=$AM$1,B77=$BL$1,B78=$AM$1,B78=$BL$1),0,1)))</f>
        <v/>
      </c>
      <c r="BL76" s="344">
        <f>IF($A76&gt;='576way_Regular Symbol(2wild)'!E$16,"",IF(C76=0,"",IF(OR(C76=$AM$1,C76=$BL$1,C77=$AM$1,C77=$BL$1,C78=$AM$1,C78=$BL$1),0,1)))</f>
        <v>1</v>
      </c>
      <c r="BM76" s="3" t="str">
        <f>IF($A76&gt;='576way_Regular Symbol(2wild)'!F$16,"",IF(D76=0,"",IF(OR(D76=$AM$1,D76=$BL$1,D77=$AM$1,D77=$BL$1,D78=$AM$1,D78=$BL$1,D79=$AM$1,D79=$BL$1),0,1)))</f>
        <v/>
      </c>
      <c r="BN76" s="3" t="str">
        <f>IF($A76&gt;='576way_Regular Symbol(2wild)'!G$16,"",IF(E76=0,"",IF(OR(E76=$AM$1,E76=$BL$1,E77=$AM$1,E77=$BL$1,E78=$AM$1,E78=$BL$1,E79=$AM$1,E79=$BL$1),0,1)))</f>
        <v/>
      </c>
      <c r="BO76" s="3" t="str">
        <f>IF($A76&gt;='576way_Regular Symbol(2wild)'!H$16,"",IF(F76=0,"",IF(OR(F76=$AM$1,F76=$BL$1,F77=$AM$1,F77=$BL$1,F78=$AM$1,F78=$BL$1,F79=$AM$1,F79=$BL$1),0,1)))</f>
        <v/>
      </c>
      <c r="BQ76" s="3" t="str">
        <f>IF($A76&gt;='1125way_Regular Symbol(2wild)'!D$16,"",IF(B76=0,"",IF(OR(B76=$BQ$1,B76=$BR$1,B77=$BQ$1,B77=$BR$1,B78=$BQ$1,B78=$BR$1),0,1)))</f>
        <v/>
      </c>
      <c r="BR76" s="3">
        <f>IF($A76&gt;='1125way_Regular Symbol(2wild)'!E$16,"",IF(C76=0,"",IF(OR(C76=$BQ$1,C76=$BR$1,C77=$BQ$1,C77=$BR$1,C78=$BQ$1,C78=$BR$1),0,1)))</f>
        <v>1</v>
      </c>
      <c r="BS76" s="3" t="str">
        <f>IF($A76&gt;='1125way_Regular Symbol(2wild)'!F$16,"",IF(D76=0,"",IF(OR(D76=$BQ$1,D76=$BR$1,D77=$BQ$1,D77=$BR$1,D78=$BQ$1,D78=$BR$1,D79=$BQ$1,D79=$BR$1,D80=$BQ$1,D80=$BR$1),0,1)))</f>
        <v/>
      </c>
      <c r="BT76" s="3" t="str">
        <f>IF($A76&gt;='1125way_Regular Symbol(2wild)'!G$16,"",IF(E76=0,"",IF(OR(E76=$BQ$1,E76=$BR$1,E77=$BQ$1,E77=$BR$1,E78=$BQ$1,E78=$BR$1,E79=$BQ$1,E79=$BR$1,E80=$BQ$1,E80=$BR$1),0,1)))</f>
        <v/>
      </c>
      <c r="BU76" s="3" t="str">
        <f>IF($A76&gt;='1125way_Regular Symbol(2wild)'!H$16,"",IF(F76=0,"",IF(OR(F76=$BQ$1,F76=$BR$1,F77=$BQ$1,F77=$BR$1,F78=$BQ$1,F78=$BR$1,F79=$BQ$1,F79=$BR$1,F80=$BQ$1,F80=$BR$1),0,1)))</f>
        <v/>
      </c>
      <c r="BW76" s="3" t="str">
        <f>IF($A76&gt;='1125way_Regular Symbol(2wild)'!D$16,"",IF(B76=0,"",IF(OR(B76=$BW$1,B77=$BW$1,B78=$BW$1,B76=$BX$1,B77=$BX$1,B78=$BX$1),0,1)))</f>
        <v/>
      </c>
      <c r="BX76" s="3">
        <f>IF($A76&gt;='1125way_Regular Symbol(2wild)'!E$16,"",IF(C76=0,"",IF(OR(C76=$BW$1,C77=$BW$1,C78=$BW$1,C76=$BX$1,C77=$BX$1,C78=$BX$1),0,1)))</f>
        <v>1</v>
      </c>
      <c r="BY76" s="3" t="str">
        <f>IF($A76&gt;='1125way_Regular Symbol(2wild)'!F$16,"",IF(D76=0,"",IF(OR(D76=$BW$1,D77=$BW$1,D78=$BW$1,D76=$BX$1,D77=$BX$1,D78=$BX$1,D79=$BW$1,D79=$BX$1,D80=$BW$1,D80=$BX$1),0,1)))</f>
        <v/>
      </c>
      <c r="BZ76" s="3" t="str">
        <f>IF($A76&gt;='1125way_Regular Symbol(2wild)'!G$16,"",IF(E76=0,"",IF(OR(E76=$BW$1,E77=$BW$1,E78=$BW$1,E76=$BX$1,E77=$BX$1,E78=$BX$1,E79=$BW$1,E79=$BX$1,E80=$BW$1,E80=$BX$1),0,1)))</f>
        <v/>
      </c>
      <c r="CA76" s="3" t="str">
        <f>IF($A76&gt;='1125way_Regular Symbol(2wild)'!H$16,"",IF(F76=0,"",IF(OR(F76=$BW$1,F77=$BW$1,F78=$BW$1,F76=$BX$1,F77=$BX$1,F78=$BX$1,F79=$BW$1,F79=$BX$1,F80=$BW$1,F80=$BX$1),0,1)))</f>
        <v/>
      </c>
      <c r="CC76" s="3" t="str">
        <f>IF($A76&gt;='1125way_Regular Symbol(2wild)'!D$16,"",IF(B76=0,"",IF(OR(B76=$BW$1,B77=$BW$1,B78=$BW$1,B76=$CD$1,B77=$CD$1,B78=$CD$1),0,1)))</f>
        <v/>
      </c>
      <c r="CD76" s="3">
        <f>IF($A76&gt;='1125way_Regular Symbol(2wild)'!E$16,"",IF(C76=0,"",IF(OR(C76=$BW$1,C77=$BW$1,C78=$BW$1,C76=$CD$1,C77=$CD$1,C78=$CD$1),0,1)))</f>
        <v>0</v>
      </c>
      <c r="CE76" s="3" t="str">
        <f>IF($A76&gt;='1125way_Regular Symbol(2wild)'!F$16,"",IF(D76=0,"",IF(OR(D76=$BW$1,D77=$BW$1,D78=$BW$1,D76=$CD$1,D77=$CD$1,D78=$CD$1,D79=$BW$1,D79=$CD$1,D80=$BW$1,D80=$CD$1),0,1)))</f>
        <v/>
      </c>
      <c r="CF76" s="3" t="str">
        <f>IF($A76&gt;='1125way_Regular Symbol(2wild)'!G$16,"",IF(E76=0,"",IF(OR(E76=$BW$1,E77=$BW$1,E78=$BW$1,E76=$CD$1,E77=$CD$1,E78=$CD$1,E79=$BW$1,E79=$CD$1,E80=$BW$1,E80=$CD$1),0,1)))</f>
        <v/>
      </c>
      <c r="CG76" s="3" t="str">
        <f>IF($A76&gt;='1125way_Regular Symbol(2wild)'!H$16,"",IF(F76=0,"",IF(OR(F76=$BW$1,F77=$BW$1,F78=$BW$1,F76=$CD$1,F77=$CD$1,F78=$CD$1,F79=$BW$1,F79=$CD$1,F80=$BW$1,F80=$CD$1),0,1)))</f>
        <v/>
      </c>
      <c r="CI76" s="3" t="str">
        <f>IF($A76&gt;='1125way_Regular Symbol(2wild)'!D$16,"",IF(B76=0,"",IF(OR(B76=$BW$1,B77=$BW$1,B78=$BW$1,B76=$CJ$1,B77=$CJ$1,B78=$CJ$1),0,1)))</f>
        <v/>
      </c>
      <c r="CJ76" s="3">
        <f>IF($A76&gt;='1125way_Regular Symbol(2wild)'!E$16,"",IF(C76=0,"",IF(OR(C76=$BW$1,C77=$BW$1,C78=$BW$1,C76=$CJ$1,C77=$CJ$1,C78=$CJ$1),0,1)))</f>
        <v>1</v>
      </c>
      <c r="CK76" s="3" t="str">
        <f>IF($A76&gt;='1125way_Regular Symbol(2wild)'!F$16,"",IF(D76=0,"",IF(OR(D76=$BW$1,D77=$BW$1,D78=$BW$1,D76=$CJ$1,D77=$CJ$1,D78=$CJ$1,D79=$BW$1,D79=$CJ$1,D80=$BW$1,D80=$CJ$1),0,1)))</f>
        <v/>
      </c>
      <c r="CL76" s="3" t="str">
        <f>IF($A76&gt;='1125way_Regular Symbol(2wild)'!G$16,"",IF(E76=0,"",IF(OR(E76=$BW$1,E77=$BW$1,E78=$BW$1,E76=$CJ$1,E77=$CJ$1,E78=$CJ$1,E79=$BW$1,E79=$CJ$1,E80=$BW$1,E80=$CJ$1),0,1)))</f>
        <v/>
      </c>
      <c r="CM76" s="3" t="str">
        <f>IF($A76&gt;='1125way_Regular Symbol(2wild)'!H$16,"",IF(F76=0,"",IF(OR(F76=$BW$1,F77=$BW$1,F78=$BW$1,F76=$CJ$1,F77=$CJ$1,F78=$CJ$1,F79=$BW$1,F79=$CJ$1,F80=$BW$1,F80=$CJ$1),0,1)))</f>
        <v/>
      </c>
      <c r="CO76" s="3" t="str">
        <f>IF($A76&gt;='1125way_Regular Symbol(2wild)'!D$16,"",IF(B76=0,"",IF(OR(B76=$BW$1,B77=$BW$1,B78=$BW$1,B76=$CP$1,B77=$CP$1,B78=$CP$1),0,1)))</f>
        <v/>
      </c>
      <c r="CP76" s="3">
        <f>IF($A76&gt;='1125way_Regular Symbol(2wild)'!E$16,"",IF(C76=0,"",IF(OR(C76=$BW$1,C77=$BW$1,C78=$BW$1,C76=$CP$1,C77=$CP$1,C78=$CP$1),0,1)))</f>
        <v>1</v>
      </c>
      <c r="CQ76" s="3" t="str">
        <f>IF($A76&gt;='1125way_Regular Symbol(2wild)'!F$16,"",IF(D76=0,"",IF(OR(D76=$BW$1,D77=$BW$1,D78=$BW$1,D76=$CP$1,D77=$CP$1,D78=$CP$1,D79=$BW$1,D79=$CP$1,D80=$BW$1,D80=$CP$1),0,1)))</f>
        <v/>
      </c>
      <c r="CR76" s="3" t="str">
        <f>IF($A76&gt;='1125way_Regular Symbol(2wild)'!G$16,"",IF(E76=0,"",IF(OR(E76=$BW$1,E77=$BW$1,E78=$BW$1,E76=$CP$1,E77=$CP$1,E78=$CP$1,E79=$BW$1,E79=$CP$1,E80=$BW$1,E80=$CP$1),0,1)))</f>
        <v/>
      </c>
      <c r="CS76" s="3" t="str">
        <f>IF($A76&gt;='1125way_Regular Symbol(2wild)'!H$16,"",IF(F76=0,"",IF(OR(F76=$BW$1,F77=$BW$1,F78=$BW$1,F76=$CP$1,F77=$CP$1,F78=$CP$1,F79=$BW$1,F79=$CP$1,F80=$BW$1,F80=$CP$1),0,1)))</f>
        <v/>
      </c>
      <c r="CU76" s="3" t="str">
        <f>IF($A76&gt;='1125way_Regular Symbol(2wild)'!D$16,"",IF(B76=0,"",IF(OR(B76=$BW$1,B77=$BW$1,B78=$BW$1,B76=$CV$1,B77=$CV$1,B78=$CV$1),0,1)))</f>
        <v/>
      </c>
      <c r="CV76" s="3">
        <f>IF($A76&gt;='1125way_Regular Symbol(2wild)'!E$16,"",IF(C76=0,"",IF(OR(C76=$BW$1,C77=$BW$1,C78=$BW$1,C76=$CV$1,C77=$CV$1,C78=$CV$1),0,1)))</f>
        <v>1</v>
      </c>
      <c r="CW76" s="3" t="str">
        <f>IF($A76&gt;='1125way_Regular Symbol(2wild)'!F$16,"",IF(D76=0,"",IF(OR(D76=$BW$1,D77=$BW$1,D78=$BW$1,D76=$CV$1,D77=$CV$1,D78=$CV$1,D79=$BW$1,D79=$CV$1,D80=$BW$1,D80=$CV$1),0,1)))</f>
        <v/>
      </c>
      <c r="CX76" s="3" t="str">
        <f>IF($A76&gt;='1125way_Regular Symbol(2wild)'!G$16,"",IF(E76=0,"",IF(OR(E76=$BW$1,E77=$BW$1,E78=$BW$1,E76=$CV$1,E77=$CV$1,E78=$CV$1,E79=$BW$1,E79=$CV$1,E80=$BW$1,E80=$CV$1),0,1)))</f>
        <v/>
      </c>
      <c r="CY76" s="3" t="str">
        <f>IF($A76&gt;='1125way_Regular Symbol(2wild)'!H$16,"",IF(F76=0,"",IF(OR(F76=$BW$1,F77=$BW$1,F78=$BW$1,F76=$CV$1,F77=$CV$1,F78=$CV$1,F79=$BW$1,F79=$CV$1,F80=$BW$1,F80=$CV$1),0,1)))</f>
        <v/>
      </c>
    </row>
    <row r="77" spans="1:103">
      <c r="A77" s="337">
        <f>IF('243way_Regular Symbol'!L76="","",'243way_Regular Symbol'!L76)</f>
        <v>73</v>
      </c>
      <c r="B77" s="191" t="str">
        <f>IF('576way_Regular Symbol(2wild)'!Q76="",
IF($A77-'576way_Regular Symbol(2wild)'!D$16&gt;='1125way_RegularＸ_W()'!B$2-1,"",VLOOKUP($A77-'243way_Regular Symbol'!D$16,'576way_Regular Symbol(2wild)'!$P$3:$U$99,'1125way_RegularＸ_W()'!B$3+1,FALSE)),
'576way_Regular Symbol(2wild)'!Q76)</f>
        <v/>
      </c>
      <c r="C77" s="191" t="str">
        <f>IF('576way_Regular Symbol(2wild)'!R76="",
IF($A77-'576way_Regular Symbol(2wild)'!E$16&gt;='1125way_RegularＸ_W()'!C$2-1,"",VLOOKUP($A77-'243way_Regular Symbol'!E$16,'576way_Regular Symbol(2wild)'!$P$3:$U$99,'1125way_RegularＸ_W()'!C$3+1,FALSE)),
'576way_Regular Symbol(2wild)'!R76)</f>
        <v>Q</v>
      </c>
      <c r="D77" s="191" t="str">
        <f>IF('576way_Regular Symbol(2wild)'!S76="",
IF($A77-'576way_Regular Symbol(2wild)'!F$16&gt;='1125way_RegularＸ_W()'!D$2-1,"",VLOOKUP($A77-'243way_Regular Symbol'!F$16,'576way_Regular Symbol(2wild)'!$P$3:$U$99,'1125way_RegularＸ_W()'!D$3+1,FALSE)),
'576way_Regular Symbol(2wild)'!S76)</f>
        <v/>
      </c>
      <c r="E77" s="191" t="str">
        <f>IF('576way_Regular Symbol(2wild)'!T76="",
IF($A77-'576way_Regular Symbol(2wild)'!G$16&gt;='1125way_RegularＸ_W()'!E$2-1,"",VLOOKUP($A77-'243way_Regular Symbol'!G$16,'576way_Regular Symbol(2wild)'!$P$3:$U$99,'1125way_RegularＸ_W()'!E$3+1,FALSE)),
'576way_Regular Symbol(2wild)'!T76)</f>
        <v/>
      </c>
      <c r="F77" s="191" t="str">
        <f>IF('576way_Regular Symbol(2wild)'!U76="",
IF($A77-'576way_Regular Symbol(2wild)'!H$16&gt;='1125way_RegularＸ_W()'!F$2-1,"",VLOOKUP($A77-'243way_Regular Symbol'!H$16,'576way_Regular Symbol(2wild)'!$P$3:$U$99,'1125way_RegularＸ_W()'!F$3+1,FALSE)),
'576way_Regular Symbol(2wild)'!U76)</f>
        <v/>
      </c>
      <c r="N77" s="363">
        <f t="shared" si="29"/>
        <v>73</v>
      </c>
      <c r="O77" s="344" t="str">
        <f>IF($A77&gt;='1125way_Regular Symbol(2wild)'!D$16,"",IF(B77="","",IF(OR(B77=$O$1,B77=$P$1,B78=$O$1,B78=$P$1,B79=$O$1,B79=$P$1),0,1)))</f>
        <v/>
      </c>
      <c r="P77" s="344">
        <f>IF($A77&gt;='1125way_Regular Symbol(2wild)'!E$16,"",IF(C77="","",IF(OR(C77=$O$1,C77=$P$1,C78=$O$1,C78=$P$1,C79=$O$1,C79=$P$1),0,1)))</f>
        <v>1</v>
      </c>
      <c r="Q77" s="344" t="str">
        <f>IF($A77&gt;='1125way_Regular Symbol(2wild)'!F$16,"",IF(D77="","",IF(OR(D77=$O$1,D77=$P$1,D78=$O$1,D78=$P$1,D79=$O$1,D79=$P$1,D80=$O$1,D80=$P$1,D81=$O$1,D81=$P$1),0,1)))</f>
        <v/>
      </c>
      <c r="R77" s="344" t="str">
        <f>IF($A77&gt;='1125way_Regular Symbol(2wild)'!G$16,"",IF(E77="","",IF(OR(E77=$O$1,E77=$P$1,E78=$O$1,E78=$P$1,E79=$O$1,E79=$P$1,E80=$O$1,E80=$P$1,E81=$O$1,E81=$P$1),0,1)))</f>
        <v/>
      </c>
      <c r="S77" s="344" t="str">
        <f>IF($A77&gt;='1125way_Regular Symbol(2wild)'!H$16,"",IF(F77="","",IF(OR(F77=$O$1,F77=$P$1,F78=$O$1,F78=$P$1,F79=$O$1,F79=$P$1,F80=$O$1,F80=$P$1,F81=$O$1,F81=$P$1),0,1)))</f>
        <v/>
      </c>
      <c r="U77" s="344" t="str">
        <f>IF($A77&gt;='1125way_Regular Symbol(2wild)'!D$16,"",IF(B77=0,"",IF(OR(B77=$U$1,B77=$V$1,B78=$U$1,B78=$V$1,B79=$U$1,B79=$V$1),0,1)))</f>
        <v/>
      </c>
      <c r="V77" s="344">
        <f>IF($A77&gt;='1125way_Regular Symbol(2wild)'!E$16,"",IF(C77=0,"",IF(OR(C77=$U$1,C77=$V$1,C78=$U$1,C78=$V$1,C79=$U$1,C79=$V$1),0,1)))</f>
        <v>1</v>
      </c>
      <c r="W77" s="3" t="str">
        <f>IF($A77&gt;='1125way_Regular Symbol(2wild)'!F$16,"",IF(D77=0,"",IF(OR(D77=$U$1,D77=$V$1,D78=$U$1,D78=$V$1,D79=$U$1,D79=$V$1,D80=$U$1,D80=$V$1,D81=$U$1,D81=$V$1),0,1)))</f>
        <v/>
      </c>
      <c r="X77" s="3" t="str">
        <f>IF($A77&gt;='1125way_Regular Symbol(2wild)'!G$16,"",IF(E77=0,"",IF(OR(E77=$U$1,E77=$V$1,E78=$U$1,E78=$V$1,E79=$U$1,E79=$V$1,E80=$U$1,E80=$V$1,E81=$U$1,E81=$V$1),0,1)))</f>
        <v/>
      </c>
      <c r="Y77" s="3" t="str">
        <f>IF($A77&gt;='1125way_Regular Symbol(2wild)'!H$16,"",IF(F77=0,"",IF(OR(F77=$U$1,F77=$V$1,F78=$U$1,F78=$V$1,F79=$U$1,F79=$V$1,F80=$U$1,F80=$V$1,F81=$U$1,F81=$V$1),0,1)))</f>
        <v/>
      </c>
      <c r="AA77" s="344" t="str">
        <f>IF($A77&gt;='1125way_Regular Symbol(2wild)'!D$16,"",IF(B77=0,"",IF(OR(B77=$AA$1,B77=$AB$1,B78=$AA$1,B78=$AB$1,B79=$AA$1,,B79=$AB$1),0,1)))</f>
        <v/>
      </c>
      <c r="AB77" s="344">
        <f>IF($A77&gt;='1125way_Regular Symbol(2wild)'!E$16,"",IF(C77=0,"",IF(OR(C77=$AA$1,C77=$AB$1,C78=$AA$1,C78=$AB$1,C79=$AA$1,,C79=$AB$1),0,1)))</f>
        <v>1</v>
      </c>
      <c r="AC77" s="3" t="str">
        <f>IF($A77&gt;='1125way_Regular Symbol(2wild)'!F$16,"",IF(D77=0,"",IF(OR(D77=$AA$1,D77=$AB$1,D78=$AA$1,D78=$AB$1,D79=$AA$1,D79=$AB$1,D80=$AA$1,D80=$AB$1,D81=$AA$1,D81=$AB$1),0,1)))</f>
        <v/>
      </c>
      <c r="AD77" s="3" t="str">
        <f>IF($A77&gt;='1125way_Regular Symbol(2wild)'!G$16,"",IF(E77=0,"",IF(OR(E77=$AA$1,E77=$AB$1,E78=$AA$1,E78=$AB$1,E79=$AA$1,E79=$AB$1,E80=$AA$1,E80=$AB$1,E81=$AA$1,E81=$AB$1),0,1)))</f>
        <v/>
      </c>
      <c r="AE77" s="3" t="str">
        <f>IF($A77&gt;='1125way_Regular Symbol(2wild)'!H$16,"",IF(F77=0,"",IF(OR(F77=$AA$1,F77=$AB$1,F78=$AA$1,F78=$AB$1,F79=$AA$1,F79=$AB$1,F80=$AA$1,F80=$AB$1,F81=$AA$1,F81=$AB$1),0,1)))</f>
        <v/>
      </c>
      <c r="AG77" s="344" t="str">
        <f>IF($A77&gt;='1125way_Regular Symbol(2wild)'!D$16,"",IF(B77=0,"",IF(OR(B77=$AG$1,B77=$AH$1,B78=$AG$1,B78=$AH$1,B79=$AG$1,B79=$AH$1),0,1)))</f>
        <v/>
      </c>
      <c r="AH77" s="344">
        <f>IF($A77&gt;='1125way_Regular Symbol(2wild)'!E$16,"",IF(C77=0,"",IF(OR(C77=$AG$1,C77=$AH$1,C78=$AG$1,C78=$AH$1,C79=$AG$1,C79=$AH$1),0,1)))</f>
        <v>1</v>
      </c>
      <c r="AI77" s="3" t="str">
        <f>IF($A77&gt;='1125way_Regular Symbol(2wild)'!F$16,"",IF(D77=0,"",IF(OR(D77=$AG$1,D77=$AH$1,D78=$AG$1,D78=$AH$1,D79=$AG$1,D79=$AH$1,D80=$AG$1,D80=$AH$1,D81=$AG$1,D81=$AH$1),0,1)))</f>
        <v/>
      </c>
      <c r="AJ77" s="3" t="str">
        <f>IF($A77&gt;='1125way_Regular Symbol(2wild)'!G$16,"",IF(E77=0,"",IF(OR(E77=$AG$1,E77=$AH$1,E78=$AG$1,E78=$AH$1,E79=$AG$1,E79=$AH$1,E80=$AG$1,E80=$AH$1,E81=$AG$1,E81=$AH$1),0,1)))</f>
        <v/>
      </c>
      <c r="AK77" s="3" t="str">
        <f>IF($A77&gt;='1125way_Regular Symbol(2wild)'!H$16,"",IF(F77=0,"",IF(OR(F77=$AG$1,F77=$AH$1,F78=$AG$1,F78=$AH$1,F79=$AG$1,F79=$AH$1,F80=$AG$1,F80=$AH$1,F81=$AG$1,F81=$AH$1),0,1)))</f>
        <v/>
      </c>
      <c r="AM77" s="344" t="str">
        <f>IF($A77&gt;='1125way_Regular Symbol(2wild)'!D$16,"",IF(B77=0,"",IF(OR(B77=$AM$1,B77=$AN$1,B78=$AM$1,B78=$AN$1,B79=$AM$1,B79=$AN$1),0,1)))</f>
        <v/>
      </c>
      <c r="AN77" s="344">
        <f>IF($A77&gt;='1125way_Regular Symbol(2wild)'!E$16,"",IF(C77=0,"",IF(OR(C77=$AM$1,C77=$AN$1,C78=$AM$1,C78=$AN$1,C79=$AM$1,C79=$AN$1),0,1)))</f>
        <v>0</v>
      </c>
      <c r="AO77" s="3" t="str">
        <f>IF($A77&gt;='1125way_Regular Symbol(2wild)'!F$16,"",IF(D77=0,"",IF(OR(D77=$AM$1,D77=$AN$1,D78=$AM$1,D78=$AN$1,D79=$AM$1,D79=$AN$1,D80=$AM$1,D80=$AN$1,D81=$AM$1,D81=$AN$1),0,1)))</f>
        <v/>
      </c>
      <c r="AP77" s="3" t="str">
        <f>IF($A77&gt;='1125way_Regular Symbol(2wild)'!G$16,"",IF(E77=0,"",IF(OR(E77=$AM$1,E77=$AN$1,E78=$AM$1,E78=$AN$1,E79=$AM$1,E79=$AN$1,E80=$AM$1,E80=$AN$1,E81=$AM$1,E81=$AN$1),0,1)))</f>
        <v/>
      </c>
      <c r="AQ77" s="3" t="str">
        <f>IF($A77&gt;='1125way_Regular Symbol(2wild)'!H$16,"",IF(F77=0,"",IF(OR(F77=$AM$1,F77=$AN$1,F78=$AM$1,F78=$AN$1,F79=$AM$1,F79=$AN$1,F80=$AM$1,F80=$AN$1,F81=$AM$1,F81=$AN$1),0,1)))</f>
        <v/>
      </c>
      <c r="AS77" s="344" t="str">
        <f>IF($A77&gt;='1125way_Regular Symbol(2wild)'!D$16,"",IF(B77=0,"",IF(OR(B77=$AM$1,B77=$AT$1,B78=$AM$1,B78=$AT$1,B79=$AM$1,B79=$AT$1),0,1)))</f>
        <v/>
      </c>
      <c r="AT77" s="344">
        <f>IF($A77&gt;='1125way_Regular Symbol(2wild)'!E$16,"",IF(C77=0,"",IF(OR(C77=$AM$1,C77=$AT$1,C78=$AM$1,C78=$AT$1,C79=$AM$1,C79=$AT$1),0,1)))</f>
        <v>1</v>
      </c>
      <c r="AU77" s="3" t="str">
        <f>IF($A77&gt;='1125way_Regular Symbol(2wild)'!F$16,"",IF(D77=0,"",IF(OR(D77=$AM$1,D77=$AT$1,D78=$AM$1,D78=$AT$1,D79=$AM$1,D79=$AT$1,D80=$AM$1,D80=$AT$1,D81=$AM$1,D81=$AT$1),0,1)))</f>
        <v/>
      </c>
      <c r="AV77" s="3" t="str">
        <f>IF($A77&gt;='1125way_Regular Symbol(2wild)'!G$16,"",IF(E77=0,"",IF(OR(E77=$AM$1,E77=$AT$1,E78=$AM$1,E78=$AT$1,E79=$AM$1,E79=$AT$1,E80=$AM$1,E80=$AT$1,E81=$AM$1,E81=$AT$1),0,1)))</f>
        <v/>
      </c>
      <c r="AW77" s="3" t="str">
        <f>IF($A77&gt;='1125way_Regular Symbol(2wild)'!H$16,"",IF(F77=0,"",IF(OR(F77=$AM$1,F77=$AT$1,F78=$AM$1,F78=$AT$1,F79=$AM$1,F79=$AT$1,F80=$AM$1,F80=$AT$1,F81=$AM$1,F81=$AT$1),0,1)))</f>
        <v/>
      </c>
      <c r="AY77" s="344" t="str">
        <f>IF($A77&gt;='1125way_Regular Symbol(2wild)'!D$16,"",IF(B77=0,"",IF(OR(B77=$AM$1,B77=$AZ$1,B78=$AM$1,B78=$AZ$1,B79=$AM$1,B79=$AZ$1),0,1)))</f>
        <v/>
      </c>
      <c r="AZ77" s="344">
        <f>IF($A77&gt;='1125way_Regular Symbol(2wild)'!E$16,"",IF(C77=0,"",IF(OR(C77=$AM$1,C77=$AZ$1,C78=$AM$1,C78=$AZ$1,C79=$AM$1,C79=$AZ$1),0,1)))</f>
        <v>1</v>
      </c>
      <c r="BA77" s="3" t="str">
        <f>IF($A77&gt;='1125way_Regular Symbol(2wild)'!F$16,"",IF(D77=0,"",IF(OR(D77=$AM$1,D77=$AZ$1,D78=$AM$1,D78=$AZ$1,D79=$AM$1,D79=$AZ$1,D80=$AM$1,D80=$AZ$1,D81=$AM$1,D81=$AZ$1),0,1)))</f>
        <v/>
      </c>
      <c r="BB77" s="3" t="str">
        <f>IF($A77&gt;='1125way_Regular Symbol(2wild)'!G$16,"",IF(E77=0,"",IF(OR(E77=$AM$1,E77=$AZ$1,E78=$AM$1,E78=$AZ$1,E79=$AM$1,E79=$AZ$1,E80=$AM$1,E80=$AZ$1,E81=$AM$1,E81=$AZ$1),0,1)))</f>
        <v/>
      </c>
      <c r="BC77" s="3" t="str">
        <f>IF($A77&gt;='1125way_Regular Symbol(2wild)'!H$16,"",IF(F77=0,"",IF(OR(F77=$AM$1,F77=$AZ$1,F78=$AM$1,F78=$AZ$1,F79=$AM$1,F79=$AZ$1,F80=$AM$1,F80=$AZ$1,F81=$AM$1,F81=$AZ$1),0,1)))</f>
        <v/>
      </c>
      <c r="BE77" s="344" t="str">
        <f>IF($A77&gt;='576way_Regular Symbol(2wild)'!D$16,"",IF(B77=0,"",IF(OR(B77=$AM$1,B77=$BF$1,B78=$AM$1,B78=$BF$1,B79=$AM$1,B79=$BF$1),0,1)))</f>
        <v/>
      </c>
      <c r="BF77" s="344">
        <f>IF($A77&gt;='576way_Regular Symbol(2wild)'!E$16,"",IF(C77=0,"",IF(OR(C77=$AM$1,C77=$BF$1,C78=$AM$1,C78=$BF$1,C79=$AM$1,C79=$BF$1),0,1)))</f>
        <v>1</v>
      </c>
      <c r="BG77" s="3" t="str">
        <f>IF($A77&gt;='576way_Regular Symbol(2wild)'!F$16,"",IF(D77=0,"",IF(OR(D77=$AM$1,D77=$BF$1,D78=$AM$1,D78=$BF$1,D79=$AM$1,D79=$BF$1,D80=$AM$1,D80=$BF$1,D81=$AM$1,D81=$BF$1),0,1)))</f>
        <v/>
      </c>
      <c r="BH77" s="3" t="str">
        <f>IF($A77&gt;='576way_Regular Symbol(2wild)'!G$16,"",IF(E77=0,"",IF(OR(E77=$AM$1,E77=$BF$1,E78=$AM$1,E78=$BF$1,E79=$AM$1,E79=$BF$1,E80=$AM$1,E80=$BF$1,E81=$AM$1,E81=$BF$1),0,1)))</f>
        <v/>
      </c>
      <c r="BI77" s="3" t="str">
        <f>IF($A77&gt;='576way_Regular Symbol(2wild)'!H$16,"",IF(F77=0,"",IF(OR(F77=$AM$1,F77=$BF$1,F78=$AM$1,F78=$BF$1,F79=$AM$1,F79=$BF$1,F80=$AM$1,F80=$BF$1,F81=$AM$1,F81=$BF$1),0,1)))</f>
        <v/>
      </c>
      <c r="BK77" s="344" t="str">
        <f>IF($A77&gt;='576way_Regular Symbol(2wild)'!D$16,"",IF(B77=0,"",IF(OR(B77=$AM$1,B77=$BL$1,B78=$AM$1,B78=$BL$1,B79=$AM$1,B79=$BL$1),0,1)))</f>
        <v/>
      </c>
      <c r="BL77" s="344">
        <f>IF($A77&gt;='576way_Regular Symbol(2wild)'!E$16,"",IF(C77=0,"",IF(OR(C77=$AM$1,C77=$BL$1,C78=$AM$1,C78=$BL$1,C79=$AM$1,C79=$BL$1),0,1)))</f>
        <v>1</v>
      </c>
      <c r="BM77" s="3" t="str">
        <f>IF($A77&gt;='576way_Regular Symbol(2wild)'!F$16,"",IF(D77=0,"",IF(OR(D77=$AM$1,D77=$BL$1,D78=$AM$1,D78=$BL$1,D79=$AM$1,D79=$BL$1,D80=$AM$1,D80=$BL$1),0,1)))</f>
        <v/>
      </c>
      <c r="BN77" s="3" t="str">
        <f>IF($A77&gt;='576way_Regular Symbol(2wild)'!G$16,"",IF(E77=0,"",IF(OR(E77=$AM$1,E77=$BL$1,E78=$AM$1,E78=$BL$1,E79=$AM$1,E79=$BL$1,E80=$AM$1,E80=$BL$1),0,1)))</f>
        <v/>
      </c>
      <c r="BO77" s="3" t="str">
        <f>IF($A77&gt;='576way_Regular Symbol(2wild)'!H$16,"",IF(F77=0,"",IF(OR(F77=$AM$1,F77=$BL$1,F78=$AM$1,F78=$BL$1,F79=$AM$1,F79=$BL$1,F80=$AM$1,F80=$BL$1),0,1)))</f>
        <v/>
      </c>
      <c r="BQ77" s="3" t="str">
        <f>IF($A77&gt;='1125way_Regular Symbol(2wild)'!D$16,"",IF(B77=0,"",IF(OR(B77=$BQ$1,B77=$BR$1,B78=$BQ$1,B78=$BR$1,B79=$BQ$1,B79=$BR$1),0,1)))</f>
        <v/>
      </c>
      <c r="BR77" s="3">
        <f>IF($A77&gt;='1125way_Regular Symbol(2wild)'!E$16,"",IF(C77=0,"",IF(OR(C77=$BQ$1,C77=$BR$1,C78=$BQ$1,C78=$BR$1,C79=$BQ$1,C79=$BR$1),0,1)))</f>
        <v>1</v>
      </c>
      <c r="BS77" s="3" t="str">
        <f>IF($A77&gt;='1125way_Regular Symbol(2wild)'!F$16,"",IF(D77=0,"",IF(OR(D77=$BQ$1,D77=$BR$1,D78=$BQ$1,D78=$BR$1,D79=$BQ$1,D79=$BR$1,D80=$BQ$1,D80=$BR$1,D81=$BQ$1,D81=$BR$1),0,1)))</f>
        <v/>
      </c>
      <c r="BT77" s="3" t="str">
        <f>IF($A77&gt;='1125way_Regular Symbol(2wild)'!G$16,"",IF(E77=0,"",IF(OR(E77=$BQ$1,E77=$BR$1,E78=$BQ$1,E78=$BR$1,E79=$BQ$1,E79=$BR$1,E80=$BQ$1,E80=$BR$1,E81=$BQ$1,E81=$BR$1),0,1)))</f>
        <v/>
      </c>
      <c r="BU77" s="3" t="str">
        <f>IF($A77&gt;='1125way_Regular Symbol(2wild)'!H$16,"",IF(F77=0,"",IF(OR(F77=$BQ$1,F77=$BR$1,F78=$BQ$1,F78=$BR$1,F79=$BQ$1,F79=$BR$1,F80=$BQ$1,F80=$BR$1,F81=$BQ$1,F81=$BR$1),0,1)))</f>
        <v/>
      </c>
      <c r="BW77" s="3" t="str">
        <f>IF($A77&gt;='1125way_Regular Symbol(2wild)'!D$16,"",IF(B77=0,"",IF(OR(B77=$BW$1,B78=$BW$1,B79=$BW$1,B77=$BX$1,B78=$BX$1,B79=$BX$1),0,1)))</f>
        <v/>
      </c>
      <c r="BX77" s="3">
        <f>IF($A77&gt;='1125way_Regular Symbol(2wild)'!E$16,"",IF(C77=0,"",IF(OR(C77=$BW$1,C78=$BW$1,C79=$BW$1,C77=$BX$1,C78=$BX$1,C79=$BX$1),0,1)))</f>
        <v>1</v>
      </c>
      <c r="BY77" s="3" t="str">
        <f>IF($A77&gt;='1125way_Regular Symbol(2wild)'!F$16,"",IF(D77=0,"",IF(OR(D77=$BW$1,D78=$BW$1,D79=$BW$1,D77=$BX$1,D78=$BX$1,D79=$BX$1,D80=$BW$1,D80=$BX$1,D81=$BW$1,D81=$BX$1),0,1)))</f>
        <v/>
      </c>
      <c r="BZ77" s="3" t="str">
        <f>IF($A77&gt;='1125way_Regular Symbol(2wild)'!G$16,"",IF(E77=0,"",IF(OR(E77=$BW$1,E78=$BW$1,E79=$BW$1,E77=$BX$1,E78=$BX$1,E79=$BX$1,E80=$BW$1,E80=$BX$1,E81=$BW$1,E81=$BX$1),0,1)))</f>
        <v/>
      </c>
      <c r="CA77" s="3" t="str">
        <f>IF($A77&gt;='1125way_Regular Symbol(2wild)'!H$16,"",IF(F77=0,"",IF(OR(F77=$BW$1,F78=$BW$1,F79=$BW$1,F77=$BX$1,F78=$BX$1,F79=$BX$1,F80=$BW$1,F80=$BX$1,F81=$BW$1,F81=$BX$1),0,1)))</f>
        <v/>
      </c>
      <c r="CC77" s="3" t="str">
        <f>IF($A77&gt;='1125way_Regular Symbol(2wild)'!D$16,"",IF(B77=0,"",IF(OR(B77=$BW$1,B78=$BW$1,B79=$BW$1,B77=$CD$1,B78=$CD$1,B79=$CD$1),0,1)))</f>
        <v/>
      </c>
      <c r="CD77" s="3">
        <f>IF($A77&gt;='1125way_Regular Symbol(2wild)'!E$16,"",IF(C77=0,"",IF(OR(C77=$BW$1,C78=$BW$1,C79=$BW$1,C77=$CD$1,C78=$CD$1,C79=$CD$1),0,1)))</f>
        <v>0</v>
      </c>
      <c r="CE77" s="3" t="str">
        <f>IF($A77&gt;='1125way_Regular Symbol(2wild)'!F$16,"",IF(D77=0,"",IF(OR(D77=$BW$1,D78=$BW$1,D79=$BW$1,D77=$CD$1,D78=$CD$1,D79=$CD$1,D80=$BW$1,D80=$CD$1,D81=$BW$1,D81=$CD$1),0,1)))</f>
        <v/>
      </c>
      <c r="CF77" s="3" t="str">
        <f>IF($A77&gt;='1125way_Regular Symbol(2wild)'!G$16,"",IF(E77=0,"",IF(OR(E77=$BW$1,E78=$BW$1,E79=$BW$1,E77=$CD$1,E78=$CD$1,E79=$CD$1,E80=$BW$1,E80=$CD$1,E81=$BW$1,E81=$CD$1),0,1)))</f>
        <v/>
      </c>
      <c r="CG77" s="3" t="str">
        <f>IF($A77&gt;='1125way_Regular Symbol(2wild)'!H$16,"",IF(F77=0,"",IF(OR(F77=$BW$1,F78=$BW$1,F79=$BW$1,F77=$CD$1,F78=$CD$1,F79=$CD$1,F80=$BW$1,F80=$CD$1,F81=$BW$1,F81=$CD$1),0,1)))</f>
        <v/>
      </c>
      <c r="CI77" s="3" t="str">
        <f>IF($A77&gt;='1125way_Regular Symbol(2wild)'!D$16,"",IF(B77=0,"",IF(OR(B77=$BW$1,B78=$BW$1,B79=$BW$1,B77=$CJ$1,B78=$CJ$1,B79=$CJ$1),0,1)))</f>
        <v/>
      </c>
      <c r="CJ77" s="3">
        <f>IF($A77&gt;='1125way_Regular Symbol(2wild)'!E$16,"",IF(C77=0,"",IF(OR(C77=$BW$1,C78=$BW$1,C79=$BW$1,C77=$CJ$1,C78=$CJ$1,C79=$CJ$1),0,1)))</f>
        <v>1</v>
      </c>
      <c r="CK77" s="3" t="str">
        <f>IF($A77&gt;='1125way_Regular Symbol(2wild)'!F$16,"",IF(D77=0,"",IF(OR(D77=$BW$1,D78=$BW$1,D79=$BW$1,D77=$CJ$1,D78=$CJ$1,D79=$CJ$1,D80=$BW$1,D80=$CJ$1,D81=$BW$1,D81=$CJ$1),0,1)))</f>
        <v/>
      </c>
      <c r="CL77" s="3" t="str">
        <f>IF($A77&gt;='1125way_Regular Symbol(2wild)'!G$16,"",IF(E77=0,"",IF(OR(E77=$BW$1,E78=$BW$1,E79=$BW$1,E77=$CJ$1,E78=$CJ$1,E79=$CJ$1,E80=$BW$1,E80=$CJ$1,E81=$BW$1,E81=$CJ$1),0,1)))</f>
        <v/>
      </c>
      <c r="CM77" s="3" t="str">
        <f>IF($A77&gt;='1125way_Regular Symbol(2wild)'!H$16,"",IF(F77=0,"",IF(OR(F77=$BW$1,F78=$BW$1,F79=$BW$1,F77=$CJ$1,F78=$CJ$1,F79=$CJ$1,F80=$BW$1,F80=$CJ$1,F81=$BW$1,F81=$CJ$1),0,1)))</f>
        <v/>
      </c>
      <c r="CO77" s="3" t="str">
        <f>IF($A77&gt;='1125way_Regular Symbol(2wild)'!D$16,"",IF(B77=0,"",IF(OR(B77=$BW$1,B78=$BW$1,B79=$BW$1,B77=$CP$1,B78=$CP$1,B79=$CP$1),0,1)))</f>
        <v/>
      </c>
      <c r="CP77" s="3">
        <f>IF($A77&gt;='1125way_Regular Symbol(2wild)'!E$16,"",IF(C77=0,"",IF(OR(C77=$BW$1,C78=$BW$1,C79=$BW$1,C77=$CP$1,C78=$CP$1,C79=$CP$1),0,1)))</f>
        <v>1</v>
      </c>
      <c r="CQ77" s="3" t="str">
        <f>IF($A77&gt;='1125way_Regular Symbol(2wild)'!F$16,"",IF(D77=0,"",IF(OR(D77=$BW$1,D78=$BW$1,D79=$BW$1,D77=$CP$1,D78=$CP$1,D79=$CP$1,D80=$BW$1,D80=$CP$1,D81=$BW$1,D81=$CP$1),0,1)))</f>
        <v/>
      </c>
      <c r="CR77" s="3" t="str">
        <f>IF($A77&gt;='1125way_Regular Symbol(2wild)'!G$16,"",IF(E77=0,"",IF(OR(E77=$BW$1,E78=$BW$1,E79=$BW$1,E77=$CP$1,E78=$CP$1,E79=$CP$1,E80=$BW$1,E80=$CP$1,E81=$BW$1,E81=$CP$1),0,1)))</f>
        <v/>
      </c>
      <c r="CS77" s="3" t="str">
        <f>IF($A77&gt;='1125way_Regular Symbol(2wild)'!H$16,"",IF(F77=0,"",IF(OR(F77=$BW$1,F78=$BW$1,F79=$BW$1,F77=$CP$1,F78=$CP$1,F79=$CP$1,F80=$BW$1,F80=$CP$1,F81=$BW$1,F81=$CP$1),0,1)))</f>
        <v/>
      </c>
      <c r="CU77" s="3" t="str">
        <f>IF($A77&gt;='1125way_Regular Symbol(2wild)'!D$16,"",IF(B77=0,"",IF(OR(B77=$BW$1,B78=$BW$1,B79=$BW$1,B77=$CV$1,B78=$CV$1,B79=$CV$1),0,1)))</f>
        <v/>
      </c>
      <c r="CV77" s="3">
        <f>IF($A77&gt;='1125way_Regular Symbol(2wild)'!E$16,"",IF(C77=0,"",IF(OR(C77=$BW$1,C78=$BW$1,C79=$BW$1,C77=$CV$1,C78=$CV$1,C79=$CV$1),0,1)))</f>
        <v>1</v>
      </c>
      <c r="CW77" s="3" t="str">
        <f>IF($A77&gt;='1125way_Regular Symbol(2wild)'!F$16,"",IF(D77=0,"",IF(OR(D77=$BW$1,D78=$BW$1,D79=$BW$1,D77=$CV$1,D78=$CV$1,D79=$CV$1,D80=$BW$1,D80=$CV$1,D81=$BW$1,D81=$CV$1),0,1)))</f>
        <v/>
      </c>
      <c r="CX77" s="3" t="str">
        <f>IF($A77&gt;='1125way_Regular Symbol(2wild)'!G$16,"",IF(E77=0,"",IF(OR(E77=$BW$1,E78=$BW$1,E79=$BW$1,E77=$CV$1,E78=$CV$1,E79=$CV$1,E80=$BW$1,E80=$CV$1,E81=$BW$1,E81=$CV$1),0,1)))</f>
        <v/>
      </c>
      <c r="CY77" s="3" t="str">
        <f>IF($A77&gt;='1125way_Regular Symbol(2wild)'!H$16,"",IF(F77=0,"",IF(OR(F77=$BW$1,F78=$BW$1,F79=$BW$1,F77=$CV$1,F78=$CV$1,F79=$CV$1,F80=$BW$1,F80=$CV$1,F81=$BW$1,F81=$CV$1),0,1)))</f>
        <v/>
      </c>
    </row>
    <row r="78" spans="1:103">
      <c r="A78" s="337">
        <f>IF('243way_Regular Symbol'!L77="","",'243way_Regular Symbol'!L77)</f>
        <v>74</v>
      </c>
      <c r="B78" s="191" t="str">
        <f>IF('576way_Regular Symbol(2wild)'!Q77="",
IF($A78-'576way_Regular Symbol(2wild)'!D$16&gt;='1125way_RegularＸ_W()'!B$2-1,"",VLOOKUP($A78-'243way_Regular Symbol'!D$16,'576way_Regular Symbol(2wild)'!$P$3:$U$99,'1125way_RegularＸ_W()'!B$3+1,FALSE)),
'576way_Regular Symbol(2wild)'!Q77)</f>
        <v/>
      </c>
      <c r="C78" s="191" t="str">
        <f>IF('576way_Regular Symbol(2wild)'!R77="",
IF($A78-'576way_Regular Symbol(2wild)'!E$16&gt;='1125way_RegularＸ_W()'!C$2-1,"",VLOOKUP($A78-'243way_Regular Symbol'!E$16,'576way_Regular Symbol(2wild)'!$P$3:$U$99,'1125way_RegularＸ_W()'!C$3+1,FALSE)),
'576way_Regular Symbol(2wild)'!R77)</f>
        <v>S1</v>
      </c>
      <c r="D78" s="191" t="str">
        <f>IF('576way_Regular Symbol(2wild)'!S77="",
IF($A78-'576way_Regular Symbol(2wild)'!F$16&gt;='1125way_RegularＸ_W()'!D$2-1,"",VLOOKUP($A78-'243way_Regular Symbol'!F$16,'576way_Regular Symbol(2wild)'!$P$3:$U$99,'1125way_RegularＸ_W()'!D$3+1,FALSE)),
'576way_Regular Symbol(2wild)'!S77)</f>
        <v/>
      </c>
      <c r="E78" s="191" t="str">
        <f>IF('576way_Regular Symbol(2wild)'!T77="",
IF($A78-'576way_Regular Symbol(2wild)'!G$16&gt;='1125way_RegularＸ_W()'!E$2-1,"",VLOOKUP($A78-'243way_Regular Symbol'!G$16,'576way_Regular Symbol(2wild)'!$P$3:$U$99,'1125way_RegularＸ_W()'!E$3+1,FALSE)),
'576way_Regular Symbol(2wild)'!T77)</f>
        <v/>
      </c>
      <c r="F78" s="191" t="str">
        <f>IF('576way_Regular Symbol(2wild)'!U77="",
IF($A78-'576way_Regular Symbol(2wild)'!H$16&gt;='1125way_RegularＸ_W()'!F$2-1,"",VLOOKUP($A78-'243way_Regular Symbol'!H$16,'576way_Regular Symbol(2wild)'!$P$3:$U$99,'1125way_RegularＸ_W()'!F$3+1,FALSE)),
'576way_Regular Symbol(2wild)'!U77)</f>
        <v/>
      </c>
      <c r="N78" s="363">
        <f t="shared" si="29"/>
        <v>74</v>
      </c>
      <c r="O78" s="344" t="str">
        <f>IF($A78&gt;='1125way_Regular Symbol(2wild)'!D$16,"",IF(B78="","",IF(OR(B78=$O$1,B78=$P$1,B79=$O$1,B79=$P$1,B80=$O$1,B80=$P$1),0,1)))</f>
        <v/>
      </c>
      <c r="P78" s="344">
        <f>IF($A78&gt;='1125way_Regular Symbol(2wild)'!E$16,"",IF(C78="","",IF(OR(C78=$O$1,C78=$P$1,C79=$O$1,C79=$P$1,C80=$O$1,C80=$P$1),0,1)))</f>
        <v>1</v>
      </c>
      <c r="Q78" s="344" t="str">
        <f>IF($A78&gt;='1125way_Regular Symbol(2wild)'!F$16,"",IF(D78="","",IF(OR(D78=$O$1,D78=$P$1,D79=$O$1,D79=$P$1,D80=$O$1,D80=$P$1,D81=$O$1,D81=$P$1,D82=$O$1,D82=$P$1),0,1)))</f>
        <v/>
      </c>
      <c r="R78" s="344" t="str">
        <f>IF($A78&gt;='1125way_Regular Symbol(2wild)'!G$16,"",IF(E78="","",IF(OR(E78=$O$1,E78=$P$1,E79=$O$1,E79=$P$1,E80=$O$1,E80=$P$1,E81=$O$1,E81=$P$1,E82=$O$1,E82=$P$1),0,1)))</f>
        <v/>
      </c>
      <c r="S78" s="344" t="str">
        <f>IF($A78&gt;='1125way_Regular Symbol(2wild)'!H$16,"",IF(F78="","",IF(OR(F78=$O$1,F78=$P$1,F79=$O$1,F79=$P$1,F80=$O$1,F80=$P$1,F81=$O$1,F81=$P$1,F82=$O$1,F82=$P$1),0,1)))</f>
        <v/>
      </c>
      <c r="U78" s="344" t="str">
        <f>IF($A78&gt;='1125way_Regular Symbol(2wild)'!D$16,"",IF(B78=0,"",IF(OR(B78=$U$1,B78=$V$1,B79=$U$1,B79=$V$1,B80=$U$1,B80=$V$1),0,1)))</f>
        <v/>
      </c>
      <c r="V78" s="344">
        <f>IF($A78&gt;='1125way_Regular Symbol(2wild)'!E$16,"",IF(C78=0,"",IF(OR(C78=$U$1,C78=$V$1,C79=$U$1,C79=$V$1,C80=$U$1,C80=$V$1),0,1)))</f>
        <v>1</v>
      </c>
      <c r="W78" s="3" t="str">
        <f>IF($A78&gt;='1125way_Regular Symbol(2wild)'!F$16,"",IF(D78=0,"",IF(OR(D78=$U$1,D78=$V$1,D79=$U$1,D79=$V$1,D80=$U$1,D80=$V$1,D81=$U$1,D81=$V$1,D82=$U$1,D82=$V$1),0,1)))</f>
        <v/>
      </c>
      <c r="X78" s="3" t="str">
        <f>IF($A78&gt;='1125way_Regular Symbol(2wild)'!G$16,"",IF(E78=0,"",IF(OR(E78=$U$1,E78=$V$1,E79=$U$1,E79=$V$1,E80=$U$1,E80=$V$1,E81=$U$1,E81=$V$1,E82=$U$1,E82=$V$1),0,1)))</f>
        <v/>
      </c>
      <c r="Y78" s="3" t="str">
        <f>IF($A78&gt;='1125way_Regular Symbol(2wild)'!H$16,"",IF(F78=0,"",IF(OR(F78=$U$1,F78=$V$1,F79=$U$1,F79=$V$1,F80=$U$1,F80=$V$1,F81=$U$1,F81=$V$1,F82=$U$1,F82=$V$1),0,1)))</f>
        <v/>
      </c>
      <c r="AA78" s="344" t="str">
        <f>IF($A78&gt;='1125way_Regular Symbol(2wild)'!D$16,"",IF(B78=0,"",IF(OR(B78=$AA$1,B78=$AB$1,B79=$AA$1,B79=$AB$1,B80=$AA$1,,B80=$AB$1),0,1)))</f>
        <v/>
      </c>
      <c r="AB78" s="344">
        <f>IF($A78&gt;='1125way_Regular Symbol(2wild)'!E$16,"",IF(C78=0,"",IF(OR(C78=$AA$1,C78=$AB$1,C79=$AA$1,C79=$AB$1,C80=$AA$1,,C80=$AB$1),0,1)))</f>
        <v>1</v>
      </c>
      <c r="AC78" s="3" t="str">
        <f>IF($A78&gt;='1125way_Regular Symbol(2wild)'!F$16,"",IF(D78=0,"",IF(OR(D78=$AA$1,D78=$AB$1,D79=$AA$1,D79=$AB$1,D80=$AA$1,D80=$AB$1,D81=$AA$1,D81=$AB$1,D82=$AA$1,D82=$AB$1),0,1)))</f>
        <v/>
      </c>
      <c r="AD78" s="3" t="str">
        <f>IF($A78&gt;='1125way_Regular Symbol(2wild)'!G$16,"",IF(E78=0,"",IF(OR(E78=$AA$1,E78=$AB$1,E79=$AA$1,E79=$AB$1,E80=$AA$1,E80=$AB$1,E81=$AA$1,E81=$AB$1,E82=$AA$1,E82=$AB$1),0,1)))</f>
        <v/>
      </c>
      <c r="AE78" s="3" t="str">
        <f>IF($A78&gt;='1125way_Regular Symbol(2wild)'!H$16,"",IF(F78=0,"",IF(OR(F78=$AA$1,F78=$AB$1,F79=$AA$1,F79=$AB$1,F80=$AA$1,F80=$AB$1,F81=$AA$1,F81=$AB$1,F82=$AA$1,F82=$AB$1),0,1)))</f>
        <v/>
      </c>
      <c r="AG78" s="344" t="str">
        <f>IF($A78&gt;='1125way_Regular Symbol(2wild)'!D$16,"",IF(B78=0,"",IF(OR(B78=$AG$1,B78=$AH$1,B79=$AG$1,B79=$AH$1,B80=$AG$1,B80=$AH$1),0,1)))</f>
        <v/>
      </c>
      <c r="AH78" s="344">
        <f>IF($A78&gt;='1125way_Regular Symbol(2wild)'!E$16,"",IF(C78=0,"",IF(OR(C78=$AG$1,C78=$AH$1,C79=$AG$1,C79=$AH$1,C80=$AG$1,C80=$AH$1),0,1)))</f>
        <v>1</v>
      </c>
      <c r="AI78" s="3" t="str">
        <f>IF($A78&gt;='1125way_Regular Symbol(2wild)'!F$16,"",IF(D78=0,"",IF(OR(D78=$AG$1,D78=$AH$1,D79=$AG$1,D79=$AH$1,D80=$AG$1,D80=$AH$1,D81=$AG$1,D81=$AH$1,D82=$AG$1,D82=$AH$1),0,1)))</f>
        <v/>
      </c>
      <c r="AJ78" s="3" t="str">
        <f>IF($A78&gt;='1125way_Regular Symbol(2wild)'!G$16,"",IF(E78=0,"",IF(OR(E78=$AG$1,E78=$AH$1,E79=$AG$1,E79=$AH$1,E80=$AG$1,E80=$AH$1,E81=$AG$1,E81=$AH$1,E82=$AG$1,E82=$AH$1),0,1)))</f>
        <v/>
      </c>
      <c r="AK78" s="3" t="str">
        <f>IF($A78&gt;='1125way_Regular Symbol(2wild)'!H$16,"",IF(F78=0,"",IF(OR(F78=$AG$1,F78=$AH$1,F79=$AG$1,F79=$AH$1,F80=$AG$1,F80=$AH$1,F81=$AG$1,F81=$AH$1,F82=$AG$1,F82=$AH$1),0,1)))</f>
        <v/>
      </c>
      <c r="AM78" s="344" t="str">
        <f>IF($A78&gt;='1125way_Regular Symbol(2wild)'!D$16,"",IF(B78=0,"",IF(OR(B78=$AM$1,B78=$AN$1,B79=$AM$1,B79=$AN$1,B80=$AM$1,B80=$AN$1),0,1)))</f>
        <v/>
      </c>
      <c r="AN78" s="344">
        <f>IF($A78&gt;='1125way_Regular Symbol(2wild)'!E$16,"",IF(C78=0,"",IF(OR(C78=$AM$1,C78=$AN$1,C79=$AM$1,C79=$AN$1,C80=$AM$1,C80=$AN$1),0,1)))</f>
        <v>0</v>
      </c>
      <c r="AO78" s="3" t="str">
        <f>IF($A78&gt;='1125way_Regular Symbol(2wild)'!F$16,"",IF(D78=0,"",IF(OR(D78=$AM$1,D78=$AN$1,D79=$AM$1,D79=$AN$1,D80=$AM$1,D80=$AN$1,D81=$AM$1,D81=$AN$1,D82=$AM$1,D82=$AN$1),0,1)))</f>
        <v/>
      </c>
      <c r="AP78" s="3" t="str">
        <f>IF($A78&gt;='1125way_Regular Symbol(2wild)'!G$16,"",IF(E78=0,"",IF(OR(E78=$AM$1,E78=$AN$1,E79=$AM$1,E79=$AN$1,E80=$AM$1,E80=$AN$1,E81=$AM$1,E81=$AN$1,E82=$AM$1,E82=$AN$1),0,1)))</f>
        <v/>
      </c>
      <c r="AQ78" s="3" t="str">
        <f>IF($A78&gt;='1125way_Regular Symbol(2wild)'!H$16,"",IF(F78=0,"",IF(OR(F78=$AM$1,F78=$AN$1,F79=$AM$1,F79=$AN$1,F80=$AM$1,F80=$AN$1,F81=$AM$1,F81=$AN$1,F82=$AM$1,F82=$AN$1),0,1)))</f>
        <v/>
      </c>
      <c r="AS78" s="344" t="str">
        <f>IF($A78&gt;='1125way_Regular Symbol(2wild)'!D$16,"",IF(B78=0,"",IF(OR(B78=$AM$1,B78=$AT$1,B79=$AM$1,B79=$AT$1,B80=$AM$1,B80=$AT$1),0,1)))</f>
        <v/>
      </c>
      <c r="AT78" s="344">
        <f>IF($A78&gt;='1125way_Regular Symbol(2wild)'!E$16,"",IF(C78=0,"",IF(OR(C78=$AM$1,C78=$AT$1,C79=$AM$1,C79=$AT$1,C80=$AM$1,C80=$AT$1),0,1)))</f>
        <v>1</v>
      </c>
      <c r="AU78" s="3" t="str">
        <f>IF($A78&gt;='1125way_Regular Symbol(2wild)'!F$16,"",IF(D78=0,"",IF(OR(D78=$AM$1,D78=$AT$1,D79=$AM$1,D79=$AT$1,D80=$AM$1,D80=$AT$1,D81=$AM$1,D81=$AT$1,D82=$AM$1,D82=$AT$1),0,1)))</f>
        <v/>
      </c>
      <c r="AV78" s="3" t="str">
        <f>IF($A78&gt;='1125way_Regular Symbol(2wild)'!G$16,"",IF(E78=0,"",IF(OR(E78=$AM$1,E78=$AT$1,E79=$AM$1,E79=$AT$1,E80=$AM$1,E80=$AT$1,E81=$AM$1,E81=$AT$1,E82=$AM$1,E82=$AT$1),0,1)))</f>
        <v/>
      </c>
      <c r="AW78" s="3" t="str">
        <f>IF($A78&gt;='1125way_Regular Symbol(2wild)'!H$16,"",IF(F78=0,"",IF(OR(F78=$AM$1,F78=$AT$1,F79=$AM$1,F79=$AT$1,F80=$AM$1,F80=$AT$1,F81=$AM$1,F81=$AT$1,F82=$AM$1,F82=$AT$1),0,1)))</f>
        <v/>
      </c>
      <c r="AY78" s="344" t="str">
        <f>IF($A78&gt;='1125way_Regular Symbol(2wild)'!D$16,"",IF(B78=0,"",IF(OR(B78=$AM$1,B78=$AZ$1,B79=$AM$1,B79=$AZ$1,B80=$AM$1,B80=$AZ$1),0,1)))</f>
        <v/>
      </c>
      <c r="AZ78" s="344">
        <f>IF($A78&gt;='1125way_Regular Symbol(2wild)'!E$16,"",IF(C78=0,"",IF(OR(C78=$AM$1,C78=$AZ$1,C79=$AM$1,C79=$AZ$1,C80=$AM$1,C80=$AZ$1),0,1)))</f>
        <v>1</v>
      </c>
      <c r="BA78" s="3" t="str">
        <f>IF($A78&gt;='1125way_Regular Symbol(2wild)'!F$16,"",IF(D78=0,"",IF(OR(D78=$AM$1,D78=$AZ$1,D79=$AM$1,D79=$AZ$1,D80=$AM$1,D80=$AZ$1,D81=$AM$1,D81=$AZ$1,D82=$AM$1,D82=$AZ$1),0,1)))</f>
        <v/>
      </c>
      <c r="BB78" s="3" t="str">
        <f>IF($A78&gt;='1125way_Regular Symbol(2wild)'!G$16,"",IF(E78=0,"",IF(OR(E78=$AM$1,E78=$AZ$1,E79=$AM$1,E79=$AZ$1,E80=$AM$1,E80=$AZ$1,E81=$AM$1,E81=$AZ$1,E82=$AM$1,E82=$AZ$1),0,1)))</f>
        <v/>
      </c>
      <c r="BC78" s="3" t="str">
        <f>IF($A78&gt;='1125way_Regular Symbol(2wild)'!H$16,"",IF(F78=0,"",IF(OR(F78=$AM$1,F78=$AZ$1,F79=$AM$1,F79=$AZ$1,F80=$AM$1,F80=$AZ$1,F81=$AM$1,F81=$AZ$1,F82=$AM$1,F82=$AZ$1),0,1)))</f>
        <v/>
      </c>
      <c r="BE78" s="344" t="str">
        <f>IF($A78&gt;='576way_Regular Symbol(2wild)'!D$16,"",IF(B78=0,"",IF(OR(B78=$AM$1,B78=$BF$1,B79=$AM$1,B79=$BF$1,B80=$AM$1,B80=$BF$1),0,1)))</f>
        <v/>
      </c>
      <c r="BF78" s="344">
        <f>IF($A78&gt;='576way_Regular Symbol(2wild)'!E$16,"",IF(C78=0,"",IF(OR(C78=$AM$1,C78=$BF$1,C79=$AM$1,C79=$BF$1,C80=$AM$1,C80=$BF$1),0,1)))</f>
        <v>1</v>
      </c>
      <c r="BG78" s="3" t="str">
        <f>IF($A78&gt;='576way_Regular Symbol(2wild)'!F$16,"",IF(D78=0,"",IF(OR(D78=$AM$1,D78=$BF$1,D79=$AM$1,D79=$BF$1,D80=$AM$1,D80=$BF$1,D81=$AM$1,D81=$BF$1,D82=$AM$1,D82=$BF$1),0,1)))</f>
        <v/>
      </c>
      <c r="BH78" s="3" t="str">
        <f>IF($A78&gt;='576way_Regular Symbol(2wild)'!G$16,"",IF(E78=0,"",IF(OR(E78=$AM$1,E78=$BF$1,E79=$AM$1,E79=$BF$1,E80=$AM$1,E80=$BF$1,E81=$AM$1,E81=$BF$1,E82=$AM$1,E82=$BF$1),0,1)))</f>
        <v/>
      </c>
      <c r="BI78" s="3" t="str">
        <f>IF($A78&gt;='576way_Regular Symbol(2wild)'!H$16,"",IF(F78=0,"",IF(OR(F78=$AM$1,F78=$BF$1,F79=$AM$1,F79=$BF$1,F80=$AM$1,F80=$BF$1,F81=$AM$1,F81=$BF$1,F82=$AM$1,F82=$BF$1),0,1)))</f>
        <v/>
      </c>
      <c r="BK78" s="344" t="str">
        <f>IF($A78&gt;='576way_Regular Symbol(2wild)'!D$16,"",IF(B78=0,"",IF(OR(B78=$AM$1,B78=$BL$1,B79=$AM$1,B79=$BL$1,B80=$AM$1,B80=$BL$1),0,1)))</f>
        <v/>
      </c>
      <c r="BL78" s="344">
        <f>IF($A78&gt;='576way_Regular Symbol(2wild)'!E$16,"",IF(C78=0,"",IF(OR(C78=$AM$1,C78=$BL$1,C79=$AM$1,C79=$BL$1,C80=$AM$1,C80=$BL$1),0,1)))</f>
        <v>1</v>
      </c>
      <c r="BM78" s="3" t="str">
        <f>IF($A78&gt;='576way_Regular Symbol(2wild)'!F$16,"",IF(D78=0,"",IF(OR(D78=$AM$1,D78=$BL$1,D79=$AM$1,D79=$BL$1,D80=$AM$1,D80=$BL$1,D81=$AM$1,D81=$BL$1),0,1)))</f>
        <v/>
      </c>
      <c r="BN78" s="3" t="str">
        <f>IF($A78&gt;='576way_Regular Symbol(2wild)'!G$16,"",IF(E78=0,"",IF(OR(E78=$AM$1,E78=$BL$1,E79=$AM$1,E79=$BL$1,E80=$AM$1,E80=$BL$1,E81=$AM$1,E81=$BL$1),0,1)))</f>
        <v/>
      </c>
      <c r="BO78" s="3" t="str">
        <f>IF($A78&gt;='576way_Regular Symbol(2wild)'!H$16,"",IF(F78=0,"",IF(OR(F78=$AM$1,F78=$BL$1,F79=$AM$1,F79=$BL$1,F80=$AM$1,F80=$BL$1,F81=$AM$1,F81=$BL$1),0,1)))</f>
        <v/>
      </c>
      <c r="BQ78" s="3" t="str">
        <f>IF($A78&gt;='1125way_Regular Symbol(2wild)'!D$16,"",IF(B78=0,"",IF(OR(B78=$BQ$1,B78=$BR$1,B79=$BQ$1,B79=$BR$1,B80=$BQ$1,B80=$BR$1),0,1)))</f>
        <v/>
      </c>
      <c r="BR78" s="3">
        <f>IF($A78&gt;='1125way_Regular Symbol(2wild)'!E$16,"",IF(C78=0,"",IF(OR(C78=$BQ$1,C78=$BR$1,C79=$BQ$1,C79=$BR$1,C80=$BQ$1,C80=$BR$1),0,1)))</f>
        <v>1</v>
      </c>
      <c r="BS78" s="3" t="str">
        <f>IF($A78&gt;='1125way_Regular Symbol(2wild)'!F$16,"",IF(D78=0,"",IF(OR(D78=$BQ$1,D78=$BR$1,D79=$BQ$1,D79=$BR$1,D80=$BQ$1,D80=$BR$1,D81=$BQ$1,D81=$BR$1,D82=$BQ$1,D82=$BR$1),0,1)))</f>
        <v/>
      </c>
      <c r="BT78" s="3" t="str">
        <f>IF($A78&gt;='1125way_Regular Symbol(2wild)'!G$16,"",IF(E78=0,"",IF(OR(E78=$BQ$1,E78=$BR$1,E79=$BQ$1,E79=$BR$1,E80=$BQ$1,E80=$BR$1,E81=$BQ$1,E81=$BR$1,E82=$BQ$1,E82=$BR$1),0,1)))</f>
        <v/>
      </c>
      <c r="BU78" s="3" t="str">
        <f>IF($A78&gt;='1125way_Regular Symbol(2wild)'!H$16,"",IF(F78=0,"",IF(OR(F78=$BQ$1,F78=$BR$1,F79=$BQ$1,F79=$BR$1,F80=$BQ$1,F80=$BR$1,F81=$BQ$1,F81=$BR$1,F82=$BQ$1,F82=$BR$1),0,1)))</f>
        <v/>
      </c>
      <c r="BW78" s="3" t="str">
        <f>IF($A78&gt;='1125way_Regular Symbol(2wild)'!D$16,"",IF(B78=0,"",IF(OR(B78=$BW$1,B79=$BW$1,B80=$BW$1,B78=$BX$1,B79=$BX$1,B80=$BX$1),0,1)))</f>
        <v/>
      </c>
      <c r="BX78" s="3">
        <f>IF($A78&gt;='1125way_Regular Symbol(2wild)'!E$16,"",IF(C78=0,"",IF(OR(C78=$BW$1,C79=$BW$1,C80=$BW$1,C78=$BX$1,C79=$BX$1,C80=$BX$1),0,1)))</f>
        <v>1</v>
      </c>
      <c r="BY78" s="3" t="str">
        <f>IF($A78&gt;='1125way_Regular Symbol(2wild)'!F$16,"",IF(D78=0,"",IF(OR(D78=$BW$1,D79=$BW$1,D80=$BW$1,D78=$BX$1,D79=$BX$1,D80=$BX$1,D81=$BW$1,D81=$BX$1,D82=$BW$1,D82=$BX$1),0,1)))</f>
        <v/>
      </c>
      <c r="BZ78" s="3" t="str">
        <f>IF($A78&gt;='1125way_Regular Symbol(2wild)'!G$16,"",IF(E78=0,"",IF(OR(E78=$BW$1,E79=$BW$1,E80=$BW$1,E78=$BX$1,E79=$BX$1,E80=$BX$1,E81=$BW$1,E81=$BX$1,E82=$BW$1,E82=$BX$1),0,1)))</f>
        <v/>
      </c>
      <c r="CA78" s="3" t="str">
        <f>IF($A78&gt;='1125way_Regular Symbol(2wild)'!H$16,"",IF(F78=0,"",IF(OR(F78=$BW$1,F79=$BW$1,F80=$BW$1,F78=$BX$1,F79=$BX$1,F80=$BX$1,F81=$BW$1,F81=$BX$1,F82=$BW$1,F82=$BX$1),0,1)))</f>
        <v/>
      </c>
      <c r="CC78" s="3" t="str">
        <f>IF($A78&gt;='1125way_Regular Symbol(2wild)'!D$16,"",IF(B78=0,"",IF(OR(B78=$BW$1,B79=$BW$1,B80=$BW$1,B78=$CD$1,B79=$CD$1,B80=$CD$1),0,1)))</f>
        <v/>
      </c>
      <c r="CD78" s="3">
        <f>IF($A78&gt;='1125way_Regular Symbol(2wild)'!E$16,"",IF(C78=0,"",IF(OR(C78=$BW$1,C79=$BW$1,C80=$BW$1,C78=$CD$1,C79=$CD$1,C80=$CD$1),0,1)))</f>
        <v>1</v>
      </c>
      <c r="CE78" s="3" t="str">
        <f>IF($A78&gt;='1125way_Regular Symbol(2wild)'!F$16,"",IF(D78=0,"",IF(OR(D78=$BW$1,D79=$BW$1,D80=$BW$1,D78=$CD$1,D79=$CD$1,D80=$CD$1,D81=$BW$1,D81=$CD$1,D82=$BW$1,D82=$CD$1),0,1)))</f>
        <v/>
      </c>
      <c r="CF78" s="3" t="str">
        <f>IF($A78&gt;='1125way_Regular Symbol(2wild)'!G$16,"",IF(E78=0,"",IF(OR(E78=$BW$1,E79=$BW$1,E80=$BW$1,E78=$CD$1,E79=$CD$1,E80=$CD$1,E81=$BW$1,E81=$CD$1,E82=$BW$1,E82=$CD$1),0,1)))</f>
        <v/>
      </c>
      <c r="CG78" s="3" t="str">
        <f>IF($A78&gt;='1125way_Regular Symbol(2wild)'!H$16,"",IF(F78=0,"",IF(OR(F78=$BW$1,F79=$BW$1,F80=$BW$1,F78=$CD$1,F79=$CD$1,F80=$CD$1,F81=$BW$1,F81=$CD$1,F82=$BW$1,F82=$CD$1),0,1)))</f>
        <v/>
      </c>
      <c r="CI78" s="3" t="str">
        <f>IF($A78&gt;='1125way_Regular Symbol(2wild)'!D$16,"",IF(B78=0,"",IF(OR(B78=$BW$1,B79=$BW$1,B80=$BW$1,B78=$CJ$1,B79=$CJ$1,B80=$CJ$1),0,1)))</f>
        <v/>
      </c>
      <c r="CJ78" s="3">
        <f>IF($A78&gt;='1125way_Regular Symbol(2wild)'!E$16,"",IF(C78=0,"",IF(OR(C78=$BW$1,C79=$BW$1,C80=$BW$1,C78=$CJ$1,C79=$CJ$1,C80=$CJ$1),0,1)))</f>
        <v>1</v>
      </c>
      <c r="CK78" s="3" t="str">
        <f>IF($A78&gt;='1125way_Regular Symbol(2wild)'!F$16,"",IF(D78=0,"",IF(OR(D78=$BW$1,D79=$BW$1,D80=$BW$1,D78=$CJ$1,D79=$CJ$1,D80=$CJ$1,D81=$BW$1,D81=$CJ$1,D82=$BW$1,D82=$CJ$1),0,1)))</f>
        <v/>
      </c>
      <c r="CL78" s="3" t="str">
        <f>IF($A78&gt;='1125way_Regular Symbol(2wild)'!G$16,"",IF(E78=0,"",IF(OR(E78=$BW$1,E79=$BW$1,E80=$BW$1,E78=$CJ$1,E79=$CJ$1,E80=$CJ$1,E81=$BW$1,E81=$CJ$1,E82=$BW$1,E82=$CJ$1),0,1)))</f>
        <v/>
      </c>
      <c r="CM78" s="3" t="str">
        <f>IF($A78&gt;='1125way_Regular Symbol(2wild)'!H$16,"",IF(F78=0,"",IF(OR(F78=$BW$1,F79=$BW$1,F80=$BW$1,F78=$CJ$1,F79=$CJ$1,F80=$CJ$1,F81=$BW$1,F81=$CJ$1,F82=$BW$1,F82=$CJ$1),0,1)))</f>
        <v/>
      </c>
      <c r="CO78" s="3" t="str">
        <f>IF($A78&gt;='1125way_Regular Symbol(2wild)'!D$16,"",IF(B78=0,"",IF(OR(B78=$BW$1,B79=$BW$1,B80=$BW$1,B78=$CP$1,B79=$CP$1,B80=$CP$1),0,1)))</f>
        <v/>
      </c>
      <c r="CP78" s="3">
        <f>IF($A78&gt;='1125way_Regular Symbol(2wild)'!E$16,"",IF(C78=0,"",IF(OR(C78=$BW$1,C79=$BW$1,C80=$BW$1,C78=$CP$1,C79=$CP$1,C80=$CP$1),0,1)))</f>
        <v>1</v>
      </c>
      <c r="CQ78" s="3" t="str">
        <f>IF($A78&gt;='1125way_Regular Symbol(2wild)'!F$16,"",IF(D78=0,"",IF(OR(D78=$BW$1,D79=$BW$1,D80=$BW$1,D78=$CP$1,D79=$CP$1,D80=$CP$1,D81=$BW$1,D81=$CP$1,D82=$BW$1,D82=$CP$1),0,1)))</f>
        <v/>
      </c>
      <c r="CR78" s="3" t="str">
        <f>IF($A78&gt;='1125way_Regular Symbol(2wild)'!G$16,"",IF(E78=0,"",IF(OR(E78=$BW$1,E79=$BW$1,E80=$BW$1,E78=$CP$1,E79=$CP$1,E80=$CP$1,E81=$BW$1,E81=$CP$1,E82=$BW$1,E82=$CP$1),0,1)))</f>
        <v/>
      </c>
      <c r="CS78" s="3" t="str">
        <f>IF($A78&gt;='1125way_Regular Symbol(2wild)'!H$16,"",IF(F78=0,"",IF(OR(F78=$BW$1,F79=$BW$1,F80=$BW$1,F78=$CP$1,F79=$CP$1,F80=$CP$1,F81=$BW$1,F81=$CP$1,F82=$BW$1,F82=$CP$1),0,1)))</f>
        <v/>
      </c>
      <c r="CU78" s="3" t="str">
        <f>IF($A78&gt;='1125way_Regular Symbol(2wild)'!D$16,"",IF(B78=0,"",IF(OR(B78=$BW$1,B79=$BW$1,B80=$BW$1,B78=$CV$1,B79=$CV$1,B80=$CV$1),0,1)))</f>
        <v/>
      </c>
      <c r="CV78" s="3">
        <f>IF($A78&gt;='1125way_Regular Symbol(2wild)'!E$16,"",IF(C78=0,"",IF(OR(C78=$BW$1,C79=$BW$1,C80=$BW$1,C78=$CV$1,C79=$CV$1,C80=$CV$1),0,1)))</f>
        <v>1</v>
      </c>
      <c r="CW78" s="3" t="str">
        <f>IF($A78&gt;='1125way_Regular Symbol(2wild)'!F$16,"",IF(D78=0,"",IF(OR(D78=$BW$1,D79=$BW$1,D80=$BW$1,D78=$CV$1,D79=$CV$1,D80=$CV$1,D81=$BW$1,D81=$CV$1,D82=$BW$1,D82=$CV$1),0,1)))</f>
        <v/>
      </c>
      <c r="CX78" s="3" t="str">
        <f>IF($A78&gt;='1125way_Regular Symbol(2wild)'!G$16,"",IF(E78=0,"",IF(OR(E78=$BW$1,E79=$BW$1,E80=$BW$1,E78=$CV$1,E79=$CV$1,E80=$CV$1,E81=$BW$1,E81=$CV$1,E82=$BW$1,E82=$CV$1),0,1)))</f>
        <v/>
      </c>
      <c r="CY78" s="3" t="str">
        <f>IF($A78&gt;='1125way_Regular Symbol(2wild)'!H$16,"",IF(F78=0,"",IF(OR(F78=$BW$1,F79=$BW$1,F80=$BW$1,F78=$CV$1,F79=$CV$1,F80=$CV$1,F81=$BW$1,F81=$CV$1,F82=$BW$1,F82=$CV$1),0,1)))</f>
        <v/>
      </c>
    </row>
    <row r="79" spans="1:103">
      <c r="A79" s="337">
        <f>IF('243way_Regular Symbol'!L78="","",'243way_Regular Symbol'!L78)</f>
        <v>75</v>
      </c>
      <c r="B79" s="191" t="str">
        <f>IF('576way_Regular Symbol(2wild)'!Q78="",
IF($A79-'576way_Regular Symbol(2wild)'!D$16&gt;='1125way_RegularＸ_W()'!B$2-1,"",VLOOKUP($A79-'243way_Regular Symbol'!D$16,'576way_Regular Symbol(2wild)'!$P$3:$U$99,'1125way_RegularＸ_W()'!B$3+1,FALSE)),
'576way_Regular Symbol(2wild)'!Q78)</f>
        <v/>
      </c>
      <c r="C79" s="191" t="str">
        <f>IF('576way_Regular Symbol(2wild)'!R78="",
IF($A79-'576way_Regular Symbol(2wild)'!E$16&gt;='1125way_RegularＸ_W()'!C$2-1,"",VLOOKUP($A79-'243way_Regular Symbol'!E$16,'576way_Regular Symbol(2wild)'!$P$3:$U$99,'1125way_RegularＸ_W()'!C$3+1,FALSE)),
'576way_Regular Symbol(2wild)'!R78)</f>
        <v>M5</v>
      </c>
      <c r="D79" s="191" t="str">
        <f>IF('576way_Regular Symbol(2wild)'!S78="",
IF($A79-'576way_Regular Symbol(2wild)'!F$16&gt;='1125way_RegularＸ_W()'!D$2-1,"",VLOOKUP($A79-'243way_Regular Symbol'!F$16,'576way_Regular Symbol(2wild)'!$P$3:$U$99,'1125way_RegularＸ_W()'!D$3+1,FALSE)),
'576way_Regular Symbol(2wild)'!S78)</f>
        <v/>
      </c>
      <c r="E79" s="191" t="str">
        <f>IF('576way_Regular Symbol(2wild)'!T78="",
IF($A79-'576way_Regular Symbol(2wild)'!G$16&gt;='1125way_RegularＸ_W()'!E$2-1,"",VLOOKUP($A79-'243way_Regular Symbol'!G$16,'576way_Regular Symbol(2wild)'!$P$3:$U$99,'1125way_RegularＸ_W()'!E$3+1,FALSE)),
'576way_Regular Symbol(2wild)'!T78)</f>
        <v/>
      </c>
      <c r="F79" s="191" t="str">
        <f>IF('576way_Regular Symbol(2wild)'!U78="",
IF($A79-'576way_Regular Symbol(2wild)'!H$16&gt;='1125way_RegularＸ_W()'!F$2-1,"",VLOOKUP($A79-'243way_Regular Symbol'!H$16,'576way_Regular Symbol(2wild)'!$P$3:$U$99,'1125way_RegularＸ_W()'!F$3+1,FALSE)),
'576way_Regular Symbol(2wild)'!U78)</f>
        <v/>
      </c>
      <c r="N79" s="363">
        <f t="shared" si="29"/>
        <v>75</v>
      </c>
      <c r="O79" s="344" t="str">
        <f>IF($A79&gt;='1125way_Regular Symbol(2wild)'!D$16,"",IF(B79="","",IF(OR(B79=$O$1,B79=$P$1,B80=$O$1,B80=$P$1,B81=$O$1,B81=$P$1),0,1)))</f>
        <v/>
      </c>
      <c r="P79" s="344">
        <f>IF($A79&gt;='1125way_Regular Symbol(2wild)'!E$16,"",IF(C79="","",IF(OR(C79=$O$1,C79=$P$1,C80=$O$1,C80=$P$1,C81=$O$1,C81=$P$1),0,1)))</f>
        <v>1</v>
      </c>
      <c r="Q79" s="344" t="str">
        <f>IF($A79&gt;='1125way_Regular Symbol(2wild)'!F$16,"",IF(D79="","",IF(OR(D79=$O$1,D79=$P$1,D80=$O$1,D80=$P$1,D81=$O$1,D81=$P$1,D82=$O$1,D82=$P$1,D83=$O$1,D83=$P$1),0,1)))</f>
        <v/>
      </c>
      <c r="R79" s="344" t="str">
        <f>IF($A79&gt;='1125way_Regular Symbol(2wild)'!G$16,"",IF(E79="","",IF(OR(E79=$O$1,E79=$P$1,E80=$O$1,E80=$P$1,E81=$O$1,E81=$P$1,E82=$O$1,E82=$P$1,E83=$O$1,E83=$P$1),0,1)))</f>
        <v/>
      </c>
      <c r="S79" s="344" t="str">
        <f>IF($A79&gt;='1125way_Regular Symbol(2wild)'!H$16,"",IF(F79="","",IF(OR(F79=$O$1,F79=$P$1,F80=$O$1,F80=$P$1,F81=$O$1,F81=$P$1,F82=$O$1,F82=$P$1,F83=$O$1,F83=$P$1),0,1)))</f>
        <v/>
      </c>
      <c r="U79" s="344" t="str">
        <f>IF($A79&gt;='1125way_Regular Symbol(2wild)'!D$16,"",IF(B79=0,"",IF(OR(B79=$U$1,B79=$V$1,B80=$U$1,B80=$V$1,B81=$U$1,B81=$V$1),0,1)))</f>
        <v/>
      </c>
      <c r="V79" s="344">
        <f>IF($A79&gt;='1125way_Regular Symbol(2wild)'!E$16,"",IF(C79=0,"",IF(OR(C79=$U$1,C79=$V$1,C80=$U$1,C80=$V$1,C81=$U$1,C81=$V$1),0,1)))</f>
        <v>1</v>
      </c>
      <c r="W79" s="3" t="str">
        <f>IF($A79&gt;='1125way_Regular Symbol(2wild)'!F$16,"",IF(D79=0,"",IF(OR(D79=$U$1,D79=$V$1,D80=$U$1,D80=$V$1,D81=$U$1,D81=$V$1,D82=$U$1,D82=$V$1,D83=$U$1,D83=$V$1),0,1)))</f>
        <v/>
      </c>
      <c r="X79" s="3" t="str">
        <f>IF($A79&gt;='1125way_Regular Symbol(2wild)'!G$16,"",IF(E79=0,"",IF(OR(E79=$U$1,E79=$V$1,E80=$U$1,E80=$V$1,E81=$U$1,E81=$V$1,E82=$U$1,E82=$V$1,E83=$U$1,E83=$V$1),0,1)))</f>
        <v/>
      </c>
      <c r="Y79" s="3" t="str">
        <f>IF($A79&gt;='1125way_Regular Symbol(2wild)'!H$16,"",IF(F79=0,"",IF(OR(F79=$U$1,F79=$V$1,F80=$U$1,F80=$V$1,F81=$U$1,F81=$V$1,F82=$U$1,F82=$V$1,F83=$U$1,F83=$V$1),0,1)))</f>
        <v/>
      </c>
      <c r="AA79" s="344" t="str">
        <f>IF($A79&gt;='1125way_Regular Symbol(2wild)'!D$16,"",IF(B79=0,"",IF(OR(B79=$AA$1,B79=$AB$1,B80=$AA$1,B80=$AB$1,B81=$AA$1,,B81=$AB$1),0,1)))</f>
        <v/>
      </c>
      <c r="AB79" s="344">
        <f>IF($A79&gt;='1125way_Regular Symbol(2wild)'!E$16,"",IF(C79=0,"",IF(OR(C79=$AA$1,C79=$AB$1,C80=$AA$1,C80=$AB$1,C81=$AA$1,,C81=$AB$1),0,1)))</f>
        <v>1</v>
      </c>
      <c r="AC79" s="3" t="str">
        <f>IF($A79&gt;='1125way_Regular Symbol(2wild)'!F$16,"",IF(D79=0,"",IF(OR(D79=$AA$1,D79=$AB$1,D80=$AA$1,D80=$AB$1,D81=$AA$1,D81=$AB$1,D82=$AA$1,D82=$AB$1,D83=$AA$1,D83=$AB$1),0,1)))</f>
        <v/>
      </c>
      <c r="AD79" s="3" t="str">
        <f>IF($A79&gt;='1125way_Regular Symbol(2wild)'!G$16,"",IF(E79=0,"",IF(OR(E79=$AA$1,E79=$AB$1,E80=$AA$1,E80=$AB$1,E81=$AA$1,E81=$AB$1,E82=$AA$1,E82=$AB$1,E83=$AA$1,E83=$AB$1),0,1)))</f>
        <v/>
      </c>
      <c r="AE79" s="3" t="str">
        <f>IF($A79&gt;='1125way_Regular Symbol(2wild)'!H$16,"",IF(F79=0,"",IF(OR(F79=$AA$1,F79=$AB$1,F80=$AA$1,F80=$AB$1,F81=$AA$1,F81=$AB$1,F82=$AA$1,F82=$AB$1,F83=$AA$1,F83=$AB$1),0,1)))</f>
        <v/>
      </c>
      <c r="AG79" s="344" t="str">
        <f>IF($A79&gt;='1125way_Regular Symbol(2wild)'!D$16,"",IF(B79=0,"",IF(OR(B79=$AG$1,B79=$AH$1,B80=$AG$1,B80=$AH$1,B81=$AG$1,B81=$AH$1),0,1)))</f>
        <v/>
      </c>
      <c r="AH79" s="344">
        <f>IF($A79&gt;='1125way_Regular Symbol(2wild)'!E$16,"",IF(C79=0,"",IF(OR(C79=$AG$1,C79=$AH$1,C80=$AG$1,C80=$AH$1,C81=$AG$1,C81=$AH$1),0,1)))</f>
        <v>1</v>
      </c>
      <c r="AI79" s="3" t="str">
        <f>IF($A79&gt;='1125way_Regular Symbol(2wild)'!F$16,"",IF(D79=0,"",IF(OR(D79=$AG$1,D79=$AH$1,D80=$AG$1,D80=$AH$1,D81=$AG$1,D81=$AH$1,D82=$AG$1,D82=$AH$1,D83=$AG$1,D83=$AH$1),0,1)))</f>
        <v/>
      </c>
      <c r="AJ79" s="3" t="str">
        <f>IF($A79&gt;='1125way_Regular Symbol(2wild)'!G$16,"",IF(E79=0,"",IF(OR(E79=$AG$1,E79=$AH$1,E80=$AG$1,E80=$AH$1,E81=$AG$1,E81=$AH$1,E82=$AG$1,E82=$AH$1,E83=$AG$1,E83=$AH$1),0,1)))</f>
        <v/>
      </c>
      <c r="AK79" s="3" t="str">
        <f>IF($A79&gt;='1125way_Regular Symbol(2wild)'!H$16,"",IF(F79=0,"",IF(OR(F79=$AG$1,F79=$AH$1,F80=$AG$1,F80=$AH$1,F81=$AG$1,F81=$AH$1,F82=$AG$1,F82=$AH$1,F83=$AG$1,F83=$AH$1),0,1)))</f>
        <v/>
      </c>
      <c r="AM79" s="344" t="str">
        <f>IF($A79&gt;='1125way_Regular Symbol(2wild)'!D$16,"",IF(B79=0,"",IF(OR(B79=$AM$1,B79=$AN$1,B80=$AM$1,B80=$AN$1,B81=$AM$1,B81=$AN$1),0,1)))</f>
        <v/>
      </c>
      <c r="AN79" s="344">
        <f>IF($A79&gt;='1125way_Regular Symbol(2wild)'!E$16,"",IF(C79=0,"",IF(OR(C79=$AM$1,C79=$AN$1,C80=$AM$1,C80=$AN$1,C81=$AM$1,C81=$AN$1),0,1)))</f>
        <v>0</v>
      </c>
      <c r="AO79" s="3" t="str">
        <f>IF($A79&gt;='1125way_Regular Symbol(2wild)'!F$16,"",IF(D79=0,"",IF(OR(D79=$AM$1,D79=$AN$1,D80=$AM$1,D80=$AN$1,D81=$AM$1,D81=$AN$1,D82=$AM$1,D82=$AN$1,D83=$AM$1,D83=$AN$1),0,1)))</f>
        <v/>
      </c>
      <c r="AP79" s="3" t="str">
        <f>IF($A79&gt;='1125way_Regular Symbol(2wild)'!G$16,"",IF(E79=0,"",IF(OR(E79=$AM$1,E79=$AN$1,E80=$AM$1,E80=$AN$1,E81=$AM$1,E81=$AN$1,E82=$AM$1,E82=$AN$1,E83=$AM$1,E83=$AN$1),0,1)))</f>
        <v/>
      </c>
      <c r="AQ79" s="3" t="str">
        <f>IF($A79&gt;='1125way_Regular Symbol(2wild)'!H$16,"",IF(F79=0,"",IF(OR(F79=$AM$1,F79=$AN$1,F80=$AM$1,F80=$AN$1,F81=$AM$1,F81=$AN$1,F82=$AM$1,F82=$AN$1,F83=$AM$1,F83=$AN$1),0,1)))</f>
        <v/>
      </c>
      <c r="AS79" s="344" t="str">
        <f>IF($A79&gt;='1125way_Regular Symbol(2wild)'!D$16,"",IF(B79=0,"",IF(OR(B79=$AM$1,B79=$AT$1,B80=$AM$1,B80=$AT$1,B81=$AM$1,B81=$AT$1),0,1)))</f>
        <v/>
      </c>
      <c r="AT79" s="344">
        <f>IF($A79&gt;='1125way_Regular Symbol(2wild)'!E$16,"",IF(C79=0,"",IF(OR(C79=$AM$1,C79=$AT$1,C80=$AM$1,C80=$AT$1,C81=$AM$1,C81=$AT$1),0,1)))</f>
        <v>1</v>
      </c>
      <c r="AU79" s="3" t="str">
        <f>IF($A79&gt;='1125way_Regular Symbol(2wild)'!F$16,"",IF(D79=0,"",IF(OR(D79=$AM$1,D79=$AT$1,D80=$AM$1,D80=$AT$1,D81=$AM$1,D81=$AT$1,D82=$AM$1,D82=$AT$1,D83=$AM$1,D83=$AT$1),0,1)))</f>
        <v/>
      </c>
      <c r="AV79" s="3" t="str">
        <f>IF($A79&gt;='1125way_Regular Symbol(2wild)'!G$16,"",IF(E79=0,"",IF(OR(E79=$AM$1,E79=$AT$1,E80=$AM$1,E80=$AT$1,E81=$AM$1,E81=$AT$1,E82=$AM$1,E82=$AT$1,E83=$AM$1,E83=$AT$1),0,1)))</f>
        <v/>
      </c>
      <c r="AW79" s="3" t="str">
        <f>IF($A79&gt;='1125way_Regular Symbol(2wild)'!H$16,"",IF(F79=0,"",IF(OR(F79=$AM$1,F79=$AT$1,F80=$AM$1,F80=$AT$1,F81=$AM$1,F81=$AT$1,F82=$AM$1,F82=$AT$1,F83=$AM$1,F83=$AT$1),0,1)))</f>
        <v/>
      </c>
      <c r="AY79" s="344" t="str">
        <f>IF($A79&gt;='1125way_Regular Symbol(2wild)'!D$16,"",IF(B79=0,"",IF(OR(B79=$AM$1,B79=$AZ$1,B80=$AM$1,B80=$AZ$1,B81=$AM$1,B81=$AZ$1),0,1)))</f>
        <v/>
      </c>
      <c r="AZ79" s="344">
        <f>IF($A79&gt;='1125way_Regular Symbol(2wild)'!E$16,"",IF(C79=0,"",IF(OR(C79=$AM$1,C79=$AZ$1,C80=$AM$1,C80=$AZ$1,C81=$AM$1,C81=$AZ$1),0,1)))</f>
        <v>1</v>
      </c>
      <c r="BA79" s="3" t="str">
        <f>IF($A79&gt;='1125way_Regular Symbol(2wild)'!F$16,"",IF(D79=0,"",IF(OR(D79=$AM$1,D79=$AZ$1,D80=$AM$1,D80=$AZ$1,D81=$AM$1,D81=$AZ$1,D82=$AM$1,D82=$AZ$1,D83=$AM$1,D83=$AZ$1),0,1)))</f>
        <v/>
      </c>
      <c r="BB79" s="3" t="str">
        <f>IF($A79&gt;='1125way_Regular Symbol(2wild)'!G$16,"",IF(E79=0,"",IF(OR(E79=$AM$1,E79=$AZ$1,E80=$AM$1,E80=$AZ$1,E81=$AM$1,E81=$AZ$1,E82=$AM$1,E82=$AZ$1,E83=$AM$1,E83=$AZ$1),0,1)))</f>
        <v/>
      </c>
      <c r="BC79" s="3" t="str">
        <f>IF($A79&gt;='1125way_Regular Symbol(2wild)'!H$16,"",IF(F79=0,"",IF(OR(F79=$AM$1,F79=$AZ$1,F80=$AM$1,F80=$AZ$1,F81=$AM$1,F81=$AZ$1,F82=$AM$1,F82=$AZ$1,F83=$AM$1,F83=$AZ$1),0,1)))</f>
        <v/>
      </c>
      <c r="BE79" s="344" t="str">
        <f>IF($A79&gt;='576way_Regular Symbol(2wild)'!D$16,"",IF(B79=0,"",IF(OR(B79=$AM$1,B79=$BF$1,B80=$AM$1,B80=$BF$1,B81=$AM$1,B81=$BF$1),0,1)))</f>
        <v/>
      </c>
      <c r="BF79" s="344">
        <f>IF($A79&gt;='576way_Regular Symbol(2wild)'!E$16,"",IF(C79=0,"",IF(OR(C79=$AM$1,C79=$BF$1,C80=$AM$1,C80=$BF$1,C81=$AM$1,C81=$BF$1),0,1)))</f>
        <v>1</v>
      </c>
      <c r="BG79" s="3" t="str">
        <f>IF($A79&gt;='576way_Regular Symbol(2wild)'!F$16,"",IF(D79=0,"",IF(OR(D79=$AM$1,D79=$BF$1,D80=$AM$1,D80=$BF$1,D81=$AM$1,D81=$BF$1,D82=$AM$1,D82=$BF$1,D83=$AM$1,D83=$BF$1),0,1)))</f>
        <v/>
      </c>
      <c r="BH79" s="3" t="str">
        <f>IF($A79&gt;='576way_Regular Symbol(2wild)'!G$16,"",IF(E79=0,"",IF(OR(E79=$AM$1,E79=$BF$1,E80=$AM$1,E80=$BF$1,E81=$AM$1,E81=$BF$1,E82=$AM$1,E82=$BF$1,E83=$AM$1,E83=$BF$1),0,1)))</f>
        <v/>
      </c>
      <c r="BI79" s="3" t="str">
        <f>IF($A79&gt;='576way_Regular Symbol(2wild)'!H$16,"",IF(F79=0,"",IF(OR(F79=$AM$1,F79=$BF$1,F80=$AM$1,F80=$BF$1,F81=$AM$1,F81=$BF$1,F82=$AM$1,F82=$BF$1,F83=$AM$1,F83=$BF$1),0,1)))</f>
        <v/>
      </c>
      <c r="BK79" s="344" t="str">
        <f>IF($A79&gt;='576way_Regular Symbol(2wild)'!D$16,"",IF(B79=0,"",IF(OR(B79=$AM$1,B79=$BL$1,B80=$AM$1,B80=$BL$1,B81=$AM$1,B81=$BL$1),0,1)))</f>
        <v/>
      </c>
      <c r="BL79" s="344">
        <f>IF($A79&gt;='576way_Regular Symbol(2wild)'!E$16,"",IF(C79=0,"",IF(OR(C79=$AM$1,C79=$BL$1,C80=$AM$1,C80=$BL$1,C81=$AM$1,C81=$BL$1),0,1)))</f>
        <v>1</v>
      </c>
      <c r="BM79" s="3" t="str">
        <f>IF($A79&gt;='576way_Regular Symbol(2wild)'!F$16,"",IF(D79=0,"",IF(OR(D79=$AM$1,D79=$BL$1,D80=$AM$1,D80=$BL$1,D81=$AM$1,D81=$BL$1,D82=$AM$1,D82=$BL$1),0,1)))</f>
        <v/>
      </c>
      <c r="BN79" s="3" t="str">
        <f>IF($A79&gt;='576way_Regular Symbol(2wild)'!G$16,"",IF(E79=0,"",IF(OR(E79=$AM$1,E79=$BL$1,E80=$AM$1,E80=$BL$1,E81=$AM$1,E81=$BL$1,E82=$AM$1,E82=$BL$1),0,1)))</f>
        <v/>
      </c>
      <c r="BO79" s="3" t="str">
        <f>IF($A79&gt;='576way_Regular Symbol(2wild)'!H$16,"",IF(F79=0,"",IF(OR(F79=$AM$1,F79=$BL$1,F80=$AM$1,F80=$BL$1,F81=$AM$1,F81=$BL$1,F82=$AM$1,F82=$BL$1),0,1)))</f>
        <v/>
      </c>
      <c r="BQ79" s="3" t="str">
        <f>IF($A79&gt;='1125way_Regular Symbol(2wild)'!D$16,"",IF(B79=0,"",IF(OR(B79=$BQ$1,B79=$BR$1,B80=$BQ$1,B80=$BR$1,B81=$BQ$1,B81=$BR$1),0,1)))</f>
        <v/>
      </c>
      <c r="BR79" s="3">
        <f>IF($A79&gt;='1125way_Regular Symbol(2wild)'!E$16,"",IF(C79=0,"",IF(OR(C79=$BQ$1,C79=$BR$1,C80=$BQ$1,C80=$BR$1,C81=$BQ$1,C81=$BR$1),0,1)))</f>
        <v>1</v>
      </c>
      <c r="BS79" s="3" t="str">
        <f>IF($A79&gt;='1125way_Regular Symbol(2wild)'!F$16,"",IF(D79=0,"",IF(OR(D79=$BQ$1,D79=$BR$1,D80=$BQ$1,D80=$BR$1,D81=$BQ$1,D81=$BR$1,D82=$BQ$1,D82=$BR$1,D83=$BQ$1,D83=$BR$1),0,1)))</f>
        <v/>
      </c>
      <c r="BT79" s="3" t="str">
        <f>IF($A79&gt;='1125way_Regular Symbol(2wild)'!G$16,"",IF(E79=0,"",IF(OR(E79=$BQ$1,E79=$BR$1,E80=$BQ$1,E80=$BR$1,E81=$BQ$1,E81=$BR$1,E82=$BQ$1,E82=$BR$1,E83=$BQ$1,E83=$BR$1),0,1)))</f>
        <v/>
      </c>
      <c r="BU79" s="3" t="str">
        <f>IF($A79&gt;='1125way_Regular Symbol(2wild)'!H$16,"",IF(F79=0,"",IF(OR(F79=$BQ$1,F79=$BR$1,F80=$BQ$1,F80=$BR$1,F81=$BQ$1,F81=$BR$1,F82=$BQ$1,F82=$BR$1,F83=$BQ$1,F83=$BR$1),0,1)))</f>
        <v/>
      </c>
      <c r="BW79" s="3" t="str">
        <f>IF($A79&gt;='1125way_Regular Symbol(2wild)'!D$16,"",IF(B79=0,"",IF(OR(B79=$BW$1,B80=$BW$1,B81=$BW$1,B79=$BX$1,B80=$BX$1,B81=$BX$1),0,1)))</f>
        <v/>
      </c>
      <c r="BX79" s="3">
        <f>IF($A79&gt;='1125way_Regular Symbol(2wild)'!E$16,"",IF(C79=0,"",IF(OR(C79=$BW$1,C80=$BW$1,C81=$BW$1,C79=$BX$1,C80=$BX$1,C81=$BX$1),0,1)))</f>
        <v>1</v>
      </c>
      <c r="BY79" s="3" t="str">
        <f>IF($A79&gt;='1125way_Regular Symbol(2wild)'!F$16,"",IF(D79=0,"",IF(OR(D79=$BW$1,D80=$BW$1,D81=$BW$1,D79=$BX$1,D80=$BX$1,D81=$BX$1,D82=$BW$1,D82=$BX$1,D83=$BW$1,D83=$BX$1),0,1)))</f>
        <v/>
      </c>
      <c r="BZ79" s="3" t="str">
        <f>IF($A79&gt;='1125way_Regular Symbol(2wild)'!G$16,"",IF(E79=0,"",IF(OR(E79=$BW$1,E80=$BW$1,E81=$BW$1,E79=$BX$1,E80=$BX$1,E81=$BX$1,E82=$BW$1,E82=$BX$1,E83=$BW$1,E83=$BX$1),0,1)))</f>
        <v/>
      </c>
      <c r="CA79" s="3" t="str">
        <f>IF($A79&gt;='1125way_Regular Symbol(2wild)'!H$16,"",IF(F79=0,"",IF(OR(F79=$BW$1,F80=$BW$1,F81=$BW$1,F79=$BX$1,F80=$BX$1,F81=$BX$1,F82=$BW$1,F82=$BX$1,F83=$BW$1,F83=$BX$1),0,1)))</f>
        <v/>
      </c>
      <c r="CC79" s="3" t="str">
        <f>IF($A79&gt;='1125way_Regular Symbol(2wild)'!D$16,"",IF(B79=0,"",IF(OR(B79=$BW$1,B80=$BW$1,B81=$BW$1,B79=$CD$1,B80=$CD$1,B81=$CD$1),0,1)))</f>
        <v/>
      </c>
      <c r="CD79" s="3">
        <f>IF($A79&gt;='1125way_Regular Symbol(2wild)'!E$16,"",IF(C79=0,"",IF(OR(C79=$BW$1,C80=$BW$1,C81=$BW$1,C79=$CD$1,C80=$CD$1,C81=$CD$1),0,1)))</f>
        <v>1</v>
      </c>
      <c r="CE79" s="3" t="str">
        <f>IF($A79&gt;='1125way_Regular Symbol(2wild)'!F$16,"",IF(D79=0,"",IF(OR(D79=$BW$1,D80=$BW$1,D81=$BW$1,D79=$CD$1,D80=$CD$1,D81=$CD$1,D82=$BW$1,D82=$CD$1,D83=$BW$1,D83=$CD$1),0,1)))</f>
        <v/>
      </c>
      <c r="CF79" s="3" t="str">
        <f>IF($A79&gt;='1125way_Regular Symbol(2wild)'!G$16,"",IF(E79=0,"",IF(OR(E79=$BW$1,E80=$BW$1,E81=$BW$1,E79=$CD$1,E80=$CD$1,E81=$CD$1,E82=$BW$1,E82=$CD$1,E83=$BW$1,E83=$CD$1),0,1)))</f>
        <v/>
      </c>
      <c r="CG79" s="3" t="str">
        <f>IF($A79&gt;='1125way_Regular Symbol(2wild)'!H$16,"",IF(F79=0,"",IF(OR(F79=$BW$1,F80=$BW$1,F81=$BW$1,F79=$CD$1,F80=$CD$1,F81=$CD$1,F82=$BW$1,F82=$CD$1,F83=$BW$1,F83=$CD$1),0,1)))</f>
        <v/>
      </c>
      <c r="CI79" s="3" t="str">
        <f>IF($A79&gt;='1125way_Regular Symbol(2wild)'!D$16,"",IF(B79=0,"",IF(OR(B79=$BW$1,B80=$BW$1,B81=$BW$1,B79=$CJ$1,B80=$CJ$1,B81=$CJ$1),0,1)))</f>
        <v/>
      </c>
      <c r="CJ79" s="3">
        <f>IF($A79&gt;='1125way_Regular Symbol(2wild)'!E$16,"",IF(C79=0,"",IF(OR(C79=$BW$1,C80=$BW$1,C81=$BW$1,C79=$CJ$1,C80=$CJ$1,C81=$CJ$1),0,1)))</f>
        <v>1</v>
      </c>
      <c r="CK79" s="3" t="str">
        <f>IF($A79&gt;='1125way_Regular Symbol(2wild)'!F$16,"",IF(D79=0,"",IF(OR(D79=$BW$1,D80=$BW$1,D81=$BW$1,D79=$CJ$1,D80=$CJ$1,D81=$CJ$1,D82=$BW$1,D82=$CJ$1,D83=$BW$1,D83=$CJ$1),0,1)))</f>
        <v/>
      </c>
      <c r="CL79" s="3" t="str">
        <f>IF($A79&gt;='1125way_Regular Symbol(2wild)'!G$16,"",IF(E79=0,"",IF(OR(E79=$BW$1,E80=$BW$1,E81=$BW$1,E79=$CJ$1,E80=$CJ$1,E81=$CJ$1,E82=$BW$1,E82=$CJ$1,E83=$BW$1,E83=$CJ$1),0,1)))</f>
        <v/>
      </c>
      <c r="CM79" s="3" t="str">
        <f>IF($A79&gt;='1125way_Regular Symbol(2wild)'!H$16,"",IF(F79=0,"",IF(OR(F79=$BW$1,F80=$BW$1,F81=$BW$1,F79=$CJ$1,F80=$CJ$1,F81=$CJ$1,F82=$BW$1,F82=$CJ$1,F83=$BW$1,F83=$CJ$1),0,1)))</f>
        <v/>
      </c>
      <c r="CO79" s="3" t="str">
        <f>IF($A79&gt;='1125way_Regular Symbol(2wild)'!D$16,"",IF(B79=0,"",IF(OR(B79=$BW$1,B80=$BW$1,B81=$BW$1,B79=$CP$1,B80=$CP$1,B81=$CP$1),0,1)))</f>
        <v/>
      </c>
      <c r="CP79" s="3">
        <f>IF($A79&gt;='1125way_Regular Symbol(2wild)'!E$16,"",IF(C79=0,"",IF(OR(C79=$BW$1,C80=$BW$1,C81=$BW$1,C79=$CP$1,C80=$CP$1,C81=$CP$1),0,1)))</f>
        <v>1</v>
      </c>
      <c r="CQ79" s="3" t="str">
        <f>IF($A79&gt;='1125way_Regular Symbol(2wild)'!F$16,"",IF(D79=0,"",IF(OR(D79=$BW$1,D80=$BW$1,D81=$BW$1,D79=$CP$1,D80=$CP$1,D81=$CP$1,D82=$BW$1,D82=$CP$1,D83=$BW$1,D83=$CP$1),0,1)))</f>
        <v/>
      </c>
      <c r="CR79" s="3" t="str">
        <f>IF($A79&gt;='1125way_Regular Symbol(2wild)'!G$16,"",IF(E79=0,"",IF(OR(E79=$BW$1,E80=$BW$1,E81=$BW$1,E79=$CP$1,E80=$CP$1,E81=$CP$1,E82=$BW$1,E82=$CP$1,E83=$BW$1,E83=$CP$1),0,1)))</f>
        <v/>
      </c>
      <c r="CS79" s="3" t="str">
        <f>IF($A79&gt;='1125way_Regular Symbol(2wild)'!H$16,"",IF(F79=0,"",IF(OR(F79=$BW$1,F80=$BW$1,F81=$BW$1,F79=$CP$1,F80=$CP$1,F81=$CP$1,F82=$BW$1,F82=$CP$1,F83=$BW$1,F83=$CP$1),0,1)))</f>
        <v/>
      </c>
      <c r="CU79" s="3" t="str">
        <f>IF($A79&gt;='1125way_Regular Symbol(2wild)'!D$16,"",IF(B79=0,"",IF(OR(B79=$BW$1,B80=$BW$1,B81=$BW$1,B79=$CV$1,B80=$CV$1,B81=$CV$1),0,1)))</f>
        <v/>
      </c>
      <c r="CV79" s="3">
        <f>IF($A79&gt;='1125way_Regular Symbol(2wild)'!E$16,"",IF(C79=0,"",IF(OR(C79=$BW$1,C80=$BW$1,C81=$BW$1,C79=$CV$1,C80=$CV$1,C81=$CV$1),0,1)))</f>
        <v>1</v>
      </c>
      <c r="CW79" s="3" t="str">
        <f>IF($A79&gt;='1125way_Regular Symbol(2wild)'!F$16,"",IF(D79=0,"",IF(OR(D79=$BW$1,D80=$BW$1,D81=$BW$1,D79=$CV$1,D80=$CV$1,D81=$CV$1,D82=$BW$1,D82=$CV$1,D83=$BW$1,D83=$CV$1),0,1)))</f>
        <v/>
      </c>
      <c r="CX79" s="3" t="str">
        <f>IF($A79&gt;='1125way_Regular Symbol(2wild)'!G$16,"",IF(E79=0,"",IF(OR(E79=$BW$1,E80=$BW$1,E81=$BW$1,E79=$CV$1,E80=$CV$1,E81=$CV$1,E82=$BW$1,E82=$CV$1,E83=$BW$1,E83=$CV$1),0,1)))</f>
        <v/>
      </c>
      <c r="CY79" s="3" t="str">
        <f>IF($A79&gt;='1125way_Regular Symbol(2wild)'!H$16,"",IF(F79=0,"",IF(OR(F79=$BW$1,F80=$BW$1,F81=$BW$1,F79=$CV$1,F80=$CV$1,F81=$CV$1,F82=$BW$1,F82=$CV$1,F83=$BW$1,F83=$CV$1),0,1)))</f>
        <v/>
      </c>
    </row>
    <row r="80" spans="1:103">
      <c r="A80" s="337">
        <f>IF('243way_Regular Symbol'!L79="","",'243way_Regular Symbol'!L79)</f>
        <v>76</v>
      </c>
      <c r="B80" s="191" t="str">
        <f>IF('576way_Regular Symbol(2wild)'!Q79="",
IF($A80-'576way_Regular Symbol(2wild)'!D$16&gt;='1125way_RegularＸ_W()'!B$2-1,"",VLOOKUP($A80-'243way_Regular Symbol'!D$16,'576way_Regular Symbol(2wild)'!$P$3:$U$99,'1125way_RegularＸ_W()'!B$3+1,FALSE)),
'576way_Regular Symbol(2wild)'!Q79)</f>
        <v/>
      </c>
      <c r="C80" s="191" t="str">
        <f>IF('576way_Regular Symbol(2wild)'!R79="",
IF($A80-'576way_Regular Symbol(2wild)'!E$16&gt;='1125way_RegularＸ_W()'!C$2-1,"",VLOOKUP($A80-'243way_Regular Symbol'!E$16,'576way_Regular Symbol(2wild)'!$P$3:$U$99,'1125way_RegularＸ_W()'!C$3+1,FALSE)),
'576way_Regular Symbol(2wild)'!R79)</f>
        <v>M5</v>
      </c>
      <c r="D80" s="191" t="str">
        <f>IF('576way_Regular Symbol(2wild)'!S79="",
IF($A80-'576way_Regular Symbol(2wild)'!F$16&gt;='1125way_RegularＸ_W()'!D$2-1,"",VLOOKUP($A80-'243way_Regular Symbol'!F$16,'576way_Regular Symbol(2wild)'!$P$3:$U$99,'1125way_RegularＸ_W()'!D$3+1,FALSE)),
'576way_Regular Symbol(2wild)'!S79)</f>
        <v/>
      </c>
      <c r="E80" s="191" t="str">
        <f>IF('576way_Regular Symbol(2wild)'!T79="",
IF($A80-'576way_Regular Symbol(2wild)'!G$16&gt;='1125way_RegularＸ_W()'!E$2-1,"",VLOOKUP($A80-'243way_Regular Symbol'!G$16,'576way_Regular Symbol(2wild)'!$P$3:$U$99,'1125way_RegularＸ_W()'!E$3+1,FALSE)),
'576way_Regular Symbol(2wild)'!T79)</f>
        <v/>
      </c>
      <c r="F80" s="191" t="str">
        <f>IF('576way_Regular Symbol(2wild)'!U79="",
IF($A80-'576way_Regular Symbol(2wild)'!H$16&gt;='1125way_RegularＸ_W()'!F$2-1,"",VLOOKUP($A80-'243way_Regular Symbol'!H$16,'576way_Regular Symbol(2wild)'!$P$3:$U$99,'1125way_RegularＸ_W()'!F$3+1,FALSE)),
'576way_Regular Symbol(2wild)'!U79)</f>
        <v/>
      </c>
      <c r="N80" s="363">
        <f t="shared" si="29"/>
        <v>76</v>
      </c>
      <c r="O80" s="344" t="str">
        <f>IF($A80&gt;='1125way_Regular Symbol(2wild)'!D$16,"",IF(B80="","",IF(OR(B80=$O$1,B80=$P$1,B81=$O$1,B81=$P$1,B82=$O$1,B82=$P$1),0,1)))</f>
        <v/>
      </c>
      <c r="P80" s="344">
        <f>IF($A80&gt;='1125way_Regular Symbol(2wild)'!E$16,"",IF(C80="","",IF(OR(C80=$O$1,C80=$P$1,C81=$O$1,C81=$P$1,C82=$O$1,C82=$P$1),0,1)))</f>
        <v>1</v>
      </c>
      <c r="Q80" s="344" t="str">
        <f>IF($A80&gt;='1125way_Regular Symbol(2wild)'!F$16,"",IF(D80="","",IF(OR(D80=$O$1,D80=$P$1,D81=$O$1,D81=$P$1,D82=$O$1,D82=$P$1,D83=$O$1,D83=$P$1,D84=$O$1,D84=$P$1),0,1)))</f>
        <v/>
      </c>
      <c r="R80" s="344" t="str">
        <f>IF($A80&gt;='1125way_Regular Symbol(2wild)'!G$16,"",IF(E80="","",IF(OR(E80=$O$1,E80=$P$1,E81=$O$1,E81=$P$1,E82=$O$1,E82=$P$1,E83=$O$1,E83=$P$1,E84=$O$1,E84=$P$1),0,1)))</f>
        <v/>
      </c>
      <c r="S80" s="344" t="str">
        <f>IF($A80&gt;='1125way_Regular Symbol(2wild)'!H$16,"",IF(F80="","",IF(OR(F80=$O$1,F80=$P$1,F81=$O$1,F81=$P$1,F82=$O$1,F82=$P$1,F83=$O$1,F83=$P$1,F84=$O$1,F84=$P$1),0,1)))</f>
        <v/>
      </c>
      <c r="U80" s="344" t="str">
        <f>IF($A80&gt;='1125way_Regular Symbol(2wild)'!D$16,"",IF(B80=0,"",IF(OR(B80=$U$1,B80=$V$1,B81=$U$1,B81=$V$1,B82=$U$1,B82=$V$1),0,1)))</f>
        <v/>
      </c>
      <c r="V80" s="344">
        <f>IF($A80&gt;='1125way_Regular Symbol(2wild)'!E$16,"",IF(C80=0,"",IF(OR(C80=$U$1,C80=$V$1,C81=$U$1,C81=$V$1,C82=$U$1,C82=$V$1),0,1)))</f>
        <v>1</v>
      </c>
      <c r="W80" s="3" t="str">
        <f>IF($A80&gt;='1125way_Regular Symbol(2wild)'!F$16,"",IF(D80=0,"",IF(OR(D80=$U$1,D80=$V$1,D81=$U$1,D81=$V$1,D82=$U$1,D82=$V$1,D83=$U$1,D83=$V$1,D84=$U$1,D84=$V$1),0,1)))</f>
        <v/>
      </c>
      <c r="X80" s="3" t="str">
        <f>IF($A80&gt;='1125way_Regular Symbol(2wild)'!G$16,"",IF(E80=0,"",IF(OR(E80=$U$1,E80=$V$1,E81=$U$1,E81=$V$1,E82=$U$1,E82=$V$1,E83=$U$1,E83=$V$1,E84=$U$1,E84=$V$1),0,1)))</f>
        <v/>
      </c>
      <c r="Y80" s="3" t="str">
        <f>IF($A80&gt;='1125way_Regular Symbol(2wild)'!H$16,"",IF(F80=0,"",IF(OR(F80=$U$1,F80=$V$1,F81=$U$1,F81=$V$1,F82=$U$1,F82=$V$1,F83=$U$1,F83=$V$1,F84=$U$1,F84=$V$1),0,1)))</f>
        <v/>
      </c>
      <c r="AA80" s="344" t="str">
        <f>IF($A80&gt;='1125way_Regular Symbol(2wild)'!D$16,"",IF(B80=0,"",IF(OR(B80=$AA$1,B80=$AB$1,B81=$AA$1,B81=$AB$1,B82=$AA$1,,B82=$AB$1),0,1)))</f>
        <v/>
      </c>
      <c r="AB80" s="344">
        <f>IF($A80&gt;='1125way_Regular Symbol(2wild)'!E$16,"",IF(C80=0,"",IF(OR(C80=$AA$1,C80=$AB$1,C81=$AA$1,C81=$AB$1,C82=$AA$1,,C82=$AB$1),0,1)))</f>
        <v>1</v>
      </c>
      <c r="AC80" s="3" t="str">
        <f>IF($A80&gt;='1125way_Regular Symbol(2wild)'!F$16,"",IF(D80=0,"",IF(OR(D80=$AA$1,D80=$AB$1,D81=$AA$1,D81=$AB$1,D82=$AA$1,D82=$AB$1,D83=$AA$1,D83=$AB$1,D84=$AA$1,D84=$AB$1),0,1)))</f>
        <v/>
      </c>
      <c r="AD80" s="3" t="str">
        <f>IF($A80&gt;='1125way_Regular Symbol(2wild)'!G$16,"",IF(E80=0,"",IF(OR(E80=$AA$1,E80=$AB$1,E81=$AA$1,E81=$AB$1,E82=$AA$1,E82=$AB$1,E83=$AA$1,E83=$AB$1,E84=$AA$1,E84=$AB$1),0,1)))</f>
        <v/>
      </c>
      <c r="AE80" s="3" t="str">
        <f>IF($A80&gt;='1125way_Regular Symbol(2wild)'!H$16,"",IF(F80=0,"",IF(OR(F80=$AA$1,F80=$AB$1,F81=$AA$1,F81=$AB$1,F82=$AA$1,F82=$AB$1,F83=$AA$1,F83=$AB$1,F84=$AA$1,F84=$AB$1),0,1)))</f>
        <v/>
      </c>
      <c r="AG80" s="344" t="str">
        <f>IF($A80&gt;='1125way_Regular Symbol(2wild)'!D$16,"",IF(B80=0,"",IF(OR(B80=$AG$1,B80=$AH$1,B81=$AG$1,B81=$AH$1,B82=$AG$1,B82=$AH$1),0,1)))</f>
        <v/>
      </c>
      <c r="AH80" s="344">
        <f>IF($A80&gt;='1125way_Regular Symbol(2wild)'!E$16,"",IF(C80=0,"",IF(OR(C80=$AG$1,C80=$AH$1,C81=$AG$1,C81=$AH$1,C82=$AG$1,C82=$AH$1),0,1)))</f>
        <v>1</v>
      </c>
      <c r="AI80" s="3" t="str">
        <f>IF($A80&gt;='1125way_Regular Symbol(2wild)'!F$16,"",IF(D80=0,"",IF(OR(D80=$AG$1,D80=$AH$1,D81=$AG$1,D81=$AH$1,D82=$AG$1,D82=$AH$1,D83=$AG$1,D83=$AH$1,D84=$AG$1,D84=$AH$1),0,1)))</f>
        <v/>
      </c>
      <c r="AJ80" s="3" t="str">
        <f>IF($A80&gt;='1125way_Regular Symbol(2wild)'!G$16,"",IF(E80=0,"",IF(OR(E80=$AG$1,E80=$AH$1,E81=$AG$1,E81=$AH$1,E82=$AG$1,E82=$AH$1,E83=$AG$1,E83=$AH$1,E84=$AG$1,E84=$AH$1),0,1)))</f>
        <v/>
      </c>
      <c r="AK80" s="3" t="str">
        <f>IF($A80&gt;='1125way_Regular Symbol(2wild)'!H$16,"",IF(F80=0,"",IF(OR(F80=$AG$1,F80=$AH$1,F81=$AG$1,F81=$AH$1,F82=$AG$1,F82=$AH$1,F83=$AG$1,F83=$AH$1,F84=$AG$1,F84=$AH$1),0,1)))</f>
        <v/>
      </c>
      <c r="AM80" s="344" t="str">
        <f>IF($A80&gt;='1125way_Regular Symbol(2wild)'!D$16,"",IF(B80=0,"",IF(OR(B80=$AM$1,B80=$AN$1,B81=$AM$1,B81=$AN$1,B82=$AM$1,B82=$AN$1),0,1)))</f>
        <v/>
      </c>
      <c r="AN80" s="344">
        <f>IF($A80&gt;='1125way_Regular Symbol(2wild)'!E$16,"",IF(C80=0,"",IF(OR(C80=$AM$1,C80=$AN$1,C81=$AM$1,C81=$AN$1,C82=$AM$1,C82=$AN$1),0,1)))</f>
        <v>0</v>
      </c>
      <c r="AO80" s="3" t="str">
        <f>IF($A80&gt;='1125way_Regular Symbol(2wild)'!F$16,"",IF(D80=0,"",IF(OR(D80=$AM$1,D80=$AN$1,D81=$AM$1,D81=$AN$1,D82=$AM$1,D82=$AN$1,D83=$AM$1,D83=$AN$1,D84=$AM$1,D84=$AN$1),0,1)))</f>
        <v/>
      </c>
      <c r="AP80" s="3" t="str">
        <f>IF($A80&gt;='1125way_Regular Symbol(2wild)'!G$16,"",IF(E80=0,"",IF(OR(E80=$AM$1,E80=$AN$1,E81=$AM$1,E81=$AN$1,E82=$AM$1,E82=$AN$1,E83=$AM$1,E83=$AN$1,E84=$AM$1,E84=$AN$1),0,1)))</f>
        <v/>
      </c>
      <c r="AQ80" s="3" t="str">
        <f>IF($A80&gt;='1125way_Regular Symbol(2wild)'!H$16,"",IF(F80=0,"",IF(OR(F80=$AM$1,F80=$AN$1,F81=$AM$1,F81=$AN$1,F82=$AM$1,F82=$AN$1,F83=$AM$1,F83=$AN$1,F84=$AM$1,F84=$AN$1),0,1)))</f>
        <v/>
      </c>
      <c r="AS80" s="344" t="str">
        <f>IF($A80&gt;='1125way_Regular Symbol(2wild)'!D$16,"",IF(B80=0,"",IF(OR(B80=$AM$1,B80=$AT$1,B81=$AM$1,B81=$AT$1,B82=$AM$1,B82=$AT$1),0,1)))</f>
        <v/>
      </c>
      <c r="AT80" s="344">
        <f>IF($A80&gt;='1125way_Regular Symbol(2wild)'!E$16,"",IF(C80=0,"",IF(OR(C80=$AM$1,C80=$AT$1,C81=$AM$1,C81=$AT$1,C82=$AM$1,C82=$AT$1),0,1)))</f>
        <v>1</v>
      </c>
      <c r="AU80" s="3" t="str">
        <f>IF($A80&gt;='1125way_Regular Symbol(2wild)'!F$16,"",IF(D80=0,"",IF(OR(D80=$AM$1,D80=$AT$1,D81=$AM$1,D81=$AT$1,D82=$AM$1,D82=$AT$1,D83=$AM$1,D83=$AT$1,D84=$AM$1,D84=$AT$1),0,1)))</f>
        <v/>
      </c>
      <c r="AV80" s="3" t="str">
        <f>IF($A80&gt;='1125way_Regular Symbol(2wild)'!G$16,"",IF(E80=0,"",IF(OR(E80=$AM$1,E80=$AT$1,E81=$AM$1,E81=$AT$1,E82=$AM$1,E82=$AT$1,E83=$AM$1,E83=$AT$1,E84=$AM$1,E84=$AT$1),0,1)))</f>
        <v/>
      </c>
      <c r="AW80" s="3" t="str">
        <f>IF($A80&gt;='1125way_Regular Symbol(2wild)'!H$16,"",IF(F80=0,"",IF(OR(F80=$AM$1,F80=$AT$1,F81=$AM$1,F81=$AT$1,F82=$AM$1,F82=$AT$1,F83=$AM$1,F83=$AT$1,F84=$AM$1,F84=$AT$1),0,1)))</f>
        <v/>
      </c>
      <c r="AY80" s="344" t="str">
        <f>IF($A80&gt;='1125way_Regular Symbol(2wild)'!D$16,"",IF(B80=0,"",IF(OR(B80=$AM$1,B80=$AZ$1,B81=$AM$1,B81=$AZ$1,B82=$AM$1,B82=$AZ$1),0,1)))</f>
        <v/>
      </c>
      <c r="AZ80" s="344">
        <f>IF($A80&gt;='1125way_Regular Symbol(2wild)'!E$16,"",IF(C80=0,"",IF(OR(C80=$AM$1,C80=$AZ$1,C81=$AM$1,C81=$AZ$1,C82=$AM$1,C82=$AZ$1),0,1)))</f>
        <v>1</v>
      </c>
      <c r="BA80" s="3" t="str">
        <f>IF($A80&gt;='1125way_Regular Symbol(2wild)'!F$16,"",IF(D80=0,"",IF(OR(D80=$AM$1,D80=$AZ$1,D81=$AM$1,D81=$AZ$1,D82=$AM$1,D82=$AZ$1,D83=$AM$1,D83=$AZ$1,D84=$AM$1,D84=$AZ$1),0,1)))</f>
        <v/>
      </c>
      <c r="BB80" s="3" t="str">
        <f>IF($A80&gt;='1125way_Regular Symbol(2wild)'!G$16,"",IF(E80=0,"",IF(OR(E80=$AM$1,E80=$AZ$1,E81=$AM$1,E81=$AZ$1,E82=$AM$1,E82=$AZ$1,E83=$AM$1,E83=$AZ$1,E84=$AM$1,E84=$AZ$1),0,1)))</f>
        <v/>
      </c>
      <c r="BC80" s="3" t="str">
        <f>IF($A80&gt;='1125way_Regular Symbol(2wild)'!H$16,"",IF(F80=0,"",IF(OR(F80=$AM$1,F80=$AZ$1,F81=$AM$1,F81=$AZ$1,F82=$AM$1,F82=$AZ$1,F83=$AM$1,F83=$AZ$1,F84=$AM$1,F84=$AZ$1),0,1)))</f>
        <v/>
      </c>
      <c r="BE80" s="344" t="str">
        <f>IF($A80&gt;='576way_Regular Symbol(2wild)'!D$16,"",IF(B80=0,"",IF(OR(B80=$AM$1,B80=$BF$1,B81=$AM$1,B81=$BF$1,B82=$AM$1,B82=$BF$1),0,1)))</f>
        <v/>
      </c>
      <c r="BF80" s="344">
        <f>IF($A80&gt;='576way_Regular Symbol(2wild)'!E$16,"",IF(C80=0,"",IF(OR(C80=$AM$1,C80=$BF$1,C81=$AM$1,C81=$BF$1,C82=$AM$1,C82=$BF$1),0,1)))</f>
        <v>1</v>
      </c>
      <c r="BG80" s="3" t="str">
        <f>IF($A80&gt;='576way_Regular Symbol(2wild)'!F$16,"",IF(D80=0,"",IF(OR(D80=$AM$1,D80=$BF$1,D81=$AM$1,D81=$BF$1,D82=$AM$1,D82=$BF$1,D83=$AM$1,D83=$BF$1,D84=$AM$1,D84=$BF$1),0,1)))</f>
        <v/>
      </c>
      <c r="BH80" s="3" t="str">
        <f>IF($A80&gt;='576way_Regular Symbol(2wild)'!G$16,"",IF(E80=0,"",IF(OR(E80=$AM$1,E80=$BF$1,E81=$AM$1,E81=$BF$1,E82=$AM$1,E82=$BF$1,E83=$AM$1,E83=$BF$1,E84=$AM$1,E84=$BF$1),0,1)))</f>
        <v/>
      </c>
      <c r="BI80" s="3" t="str">
        <f>IF($A80&gt;='576way_Regular Symbol(2wild)'!H$16,"",IF(F80=0,"",IF(OR(F80=$AM$1,F80=$BF$1,F81=$AM$1,F81=$BF$1,F82=$AM$1,F82=$BF$1,F83=$AM$1,F83=$BF$1,F84=$AM$1,F84=$BF$1),0,1)))</f>
        <v/>
      </c>
      <c r="BK80" s="344" t="str">
        <f>IF($A80&gt;='576way_Regular Symbol(2wild)'!D$16,"",IF(B80=0,"",IF(OR(B80=$AM$1,B80=$BL$1,B81=$AM$1,B81=$BL$1,B82=$AM$1,B82=$BL$1),0,1)))</f>
        <v/>
      </c>
      <c r="BL80" s="344">
        <f>IF($A80&gt;='576way_Regular Symbol(2wild)'!E$16,"",IF(C80=0,"",IF(OR(C80=$AM$1,C80=$BL$1,C81=$AM$1,C81=$BL$1,C82=$AM$1,C82=$BL$1),0,1)))</f>
        <v>1</v>
      </c>
      <c r="BM80" s="3" t="str">
        <f>IF($A80&gt;='576way_Regular Symbol(2wild)'!F$16,"",IF(D80=0,"",IF(OR(D80=$AM$1,D80=$BL$1,D81=$AM$1,D81=$BL$1,D82=$AM$1,D82=$BL$1,D83=$AM$1,D83=$BL$1),0,1)))</f>
        <v/>
      </c>
      <c r="BN80" s="3" t="str">
        <f>IF($A80&gt;='576way_Regular Symbol(2wild)'!G$16,"",IF(E80=0,"",IF(OR(E80=$AM$1,E80=$BL$1,E81=$AM$1,E81=$BL$1,E82=$AM$1,E82=$BL$1,E83=$AM$1,E83=$BL$1),0,1)))</f>
        <v/>
      </c>
      <c r="BO80" s="3" t="str">
        <f>IF($A80&gt;='576way_Regular Symbol(2wild)'!H$16,"",IF(F80=0,"",IF(OR(F80=$AM$1,F80=$BL$1,F81=$AM$1,F81=$BL$1,F82=$AM$1,F82=$BL$1,F83=$AM$1,F83=$BL$1),0,1)))</f>
        <v/>
      </c>
      <c r="BQ80" s="3" t="str">
        <f>IF($A80&gt;='1125way_Regular Symbol(2wild)'!D$16,"",IF(B80=0,"",IF(OR(B80=$BQ$1,B80=$BR$1,B81=$BQ$1,B81=$BR$1,B82=$BQ$1,B82=$BR$1),0,1)))</f>
        <v/>
      </c>
      <c r="BR80" s="3">
        <f>IF($A80&gt;='1125way_Regular Symbol(2wild)'!E$16,"",IF(C80=0,"",IF(OR(C80=$BQ$1,C80=$BR$1,C81=$BQ$1,C81=$BR$1,C82=$BQ$1,C82=$BR$1),0,1)))</f>
        <v>1</v>
      </c>
      <c r="BS80" s="3" t="str">
        <f>IF($A80&gt;='1125way_Regular Symbol(2wild)'!F$16,"",IF(D80=0,"",IF(OR(D80=$BQ$1,D80=$BR$1,D81=$BQ$1,D81=$BR$1,D82=$BQ$1,D82=$BR$1,D83=$BQ$1,D83=$BR$1,D84=$BQ$1,D84=$BR$1),0,1)))</f>
        <v/>
      </c>
      <c r="BT80" s="3" t="str">
        <f>IF($A80&gt;='1125way_Regular Symbol(2wild)'!G$16,"",IF(E80=0,"",IF(OR(E80=$BQ$1,E80=$BR$1,E81=$BQ$1,E81=$BR$1,E82=$BQ$1,E82=$BR$1,E83=$BQ$1,E83=$BR$1,E84=$BQ$1,E84=$BR$1),0,1)))</f>
        <v/>
      </c>
      <c r="BU80" s="3" t="str">
        <f>IF($A80&gt;='1125way_Regular Symbol(2wild)'!H$16,"",IF(F80=0,"",IF(OR(F80=$BQ$1,F80=$BR$1,F81=$BQ$1,F81=$BR$1,F82=$BQ$1,F82=$BR$1,F83=$BQ$1,F83=$BR$1,F84=$BQ$1,F84=$BR$1),0,1)))</f>
        <v/>
      </c>
      <c r="BW80" s="3" t="str">
        <f>IF($A80&gt;='1125way_Regular Symbol(2wild)'!D$16,"",IF(B80=0,"",IF(OR(B80=$BW$1,B81=$BW$1,B82=$BW$1,B80=$BX$1,B81=$BX$1,B82=$BX$1),0,1)))</f>
        <v/>
      </c>
      <c r="BX80" s="3">
        <f>IF($A80&gt;='1125way_Regular Symbol(2wild)'!E$16,"",IF(C80=0,"",IF(OR(C80=$BW$1,C81=$BW$1,C82=$BW$1,C80=$BX$1,C81=$BX$1,C82=$BX$1),0,1)))</f>
        <v>1</v>
      </c>
      <c r="BY80" s="3" t="str">
        <f>IF($A80&gt;='1125way_Regular Symbol(2wild)'!F$16,"",IF(D80=0,"",IF(OR(D80=$BW$1,D81=$BW$1,D82=$BW$1,D80=$BX$1,D81=$BX$1,D82=$BX$1,D83=$BW$1,D83=$BX$1,D84=$BW$1,D84=$BX$1),0,1)))</f>
        <v/>
      </c>
      <c r="BZ80" s="3" t="str">
        <f>IF($A80&gt;='1125way_Regular Symbol(2wild)'!G$16,"",IF(E80=0,"",IF(OR(E80=$BW$1,E81=$BW$1,E82=$BW$1,E80=$BX$1,E81=$BX$1,E82=$BX$1,E83=$BW$1,E83=$BX$1,E84=$BW$1,E84=$BX$1),0,1)))</f>
        <v/>
      </c>
      <c r="CA80" s="3" t="str">
        <f>IF($A80&gt;='1125way_Regular Symbol(2wild)'!H$16,"",IF(F80=0,"",IF(OR(F80=$BW$1,F81=$BW$1,F82=$BW$1,F80=$BX$1,F81=$BX$1,F82=$BX$1,F83=$BW$1,F83=$BX$1,F84=$BW$1,F84=$BX$1),0,1)))</f>
        <v/>
      </c>
      <c r="CC80" s="3" t="str">
        <f>IF($A80&gt;='1125way_Regular Symbol(2wild)'!D$16,"",IF(B80=0,"",IF(OR(B80=$BW$1,B81=$BW$1,B82=$BW$1,B80=$CD$1,B81=$CD$1,B82=$CD$1),0,1)))</f>
        <v/>
      </c>
      <c r="CD80" s="3">
        <f>IF($A80&gt;='1125way_Regular Symbol(2wild)'!E$16,"",IF(C80=0,"",IF(OR(C80=$BW$1,C81=$BW$1,C82=$BW$1,C80=$CD$1,C81=$CD$1,C82=$CD$1),0,1)))</f>
        <v>0</v>
      </c>
      <c r="CE80" s="3" t="str">
        <f>IF($A80&gt;='1125way_Regular Symbol(2wild)'!F$16,"",IF(D80=0,"",IF(OR(D80=$BW$1,D81=$BW$1,D82=$BW$1,D80=$CD$1,D81=$CD$1,D82=$CD$1,D83=$BW$1,D83=$CD$1,D84=$BW$1,D84=$CD$1),0,1)))</f>
        <v/>
      </c>
      <c r="CF80" s="3" t="str">
        <f>IF($A80&gt;='1125way_Regular Symbol(2wild)'!G$16,"",IF(E80=0,"",IF(OR(E80=$BW$1,E81=$BW$1,E82=$BW$1,E80=$CD$1,E81=$CD$1,E82=$CD$1,E83=$BW$1,E83=$CD$1,E84=$BW$1,E84=$CD$1),0,1)))</f>
        <v/>
      </c>
      <c r="CG80" s="3" t="str">
        <f>IF($A80&gt;='1125way_Regular Symbol(2wild)'!H$16,"",IF(F80=0,"",IF(OR(F80=$BW$1,F81=$BW$1,F82=$BW$1,F80=$CD$1,F81=$CD$1,F82=$CD$1,F83=$BW$1,F83=$CD$1,F84=$BW$1,F84=$CD$1),0,1)))</f>
        <v/>
      </c>
      <c r="CI80" s="3" t="str">
        <f>IF($A80&gt;='1125way_Regular Symbol(2wild)'!D$16,"",IF(B80=0,"",IF(OR(B80=$BW$1,B81=$BW$1,B82=$BW$1,B80=$CJ$1,B81=$CJ$1,B82=$CJ$1),0,1)))</f>
        <v/>
      </c>
      <c r="CJ80" s="3">
        <f>IF($A80&gt;='1125way_Regular Symbol(2wild)'!E$16,"",IF(C80=0,"",IF(OR(C80=$BW$1,C81=$BW$1,C82=$BW$1,C80=$CJ$1,C81=$CJ$1,C82=$CJ$1),0,1)))</f>
        <v>1</v>
      </c>
      <c r="CK80" s="3" t="str">
        <f>IF($A80&gt;='1125way_Regular Symbol(2wild)'!F$16,"",IF(D80=0,"",IF(OR(D80=$BW$1,D81=$BW$1,D82=$BW$1,D80=$CJ$1,D81=$CJ$1,D82=$CJ$1,D83=$BW$1,D83=$CJ$1,D84=$BW$1,D84=$CJ$1),0,1)))</f>
        <v/>
      </c>
      <c r="CL80" s="3" t="str">
        <f>IF($A80&gt;='1125way_Regular Symbol(2wild)'!G$16,"",IF(E80=0,"",IF(OR(E80=$BW$1,E81=$BW$1,E82=$BW$1,E80=$CJ$1,E81=$CJ$1,E82=$CJ$1,E83=$BW$1,E83=$CJ$1,E84=$BW$1,E84=$CJ$1),0,1)))</f>
        <v/>
      </c>
      <c r="CM80" s="3" t="str">
        <f>IF($A80&gt;='1125way_Regular Symbol(2wild)'!H$16,"",IF(F80=0,"",IF(OR(F80=$BW$1,F81=$BW$1,F82=$BW$1,F80=$CJ$1,F81=$CJ$1,F82=$CJ$1,F83=$BW$1,F83=$CJ$1,F84=$BW$1,F84=$CJ$1),0,1)))</f>
        <v/>
      </c>
      <c r="CO80" s="3" t="str">
        <f>IF($A80&gt;='1125way_Regular Symbol(2wild)'!D$16,"",IF(B80=0,"",IF(OR(B80=$BW$1,B81=$BW$1,B82=$BW$1,B80=$CP$1,B81=$CP$1,B82=$CP$1),0,1)))</f>
        <v/>
      </c>
      <c r="CP80" s="3">
        <f>IF($A80&gt;='1125way_Regular Symbol(2wild)'!E$16,"",IF(C80=0,"",IF(OR(C80=$BW$1,C81=$BW$1,C82=$BW$1,C80=$CP$1,C81=$CP$1,C82=$CP$1),0,1)))</f>
        <v>1</v>
      </c>
      <c r="CQ80" s="3" t="str">
        <f>IF($A80&gt;='1125way_Regular Symbol(2wild)'!F$16,"",IF(D80=0,"",IF(OR(D80=$BW$1,D81=$BW$1,D82=$BW$1,D80=$CP$1,D81=$CP$1,D82=$CP$1,D83=$BW$1,D83=$CP$1,D84=$BW$1,D84=$CP$1),0,1)))</f>
        <v/>
      </c>
      <c r="CR80" s="3" t="str">
        <f>IF($A80&gt;='1125way_Regular Symbol(2wild)'!G$16,"",IF(E80=0,"",IF(OR(E80=$BW$1,E81=$BW$1,E82=$BW$1,E80=$CP$1,E81=$CP$1,E82=$CP$1,E83=$BW$1,E83=$CP$1,E84=$BW$1,E84=$CP$1),0,1)))</f>
        <v/>
      </c>
      <c r="CS80" s="3" t="str">
        <f>IF($A80&gt;='1125way_Regular Symbol(2wild)'!H$16,"",IF(F80=0,"",IF(OR(F80=$BW$1,F81=$BW$1,F82=$BW$1,F80=$CP$1,F81=$CP$1,F82=$CP$1,F83=$BW$1,F83=$CP$1,F84=$BW$1,F84=$CP$1),0,1)))</f>
        <v/>
      </c>
      <c r="CU80" s="3" t="str">
        <f>IF($A80&gt;='1125way_Regular Symbol(2wild)'!D$16,"",IF(B80=0,"",IF(OR(B80=$BW$1,B81=$BW$1,B82=$BW$1,B80=$CV$1,B81=$CV$1,B82=$CV$1),0,1)))</f>
        <v/>
      </c>
      <c r="CV80" s="3">
        <f>IF($A80&gt;='1125way_Regular Symbol(2wild)'!E$16,"",IF(C80=0,"",IF(OR(C80=$BW$1,C81=$BW$1,C82=$BW$1,C80=$CV$1,C81=$CV$1,C82=$CV$1),0,1)))</f>
        <v>1</v>
      </c>
      <c r="CW80" s="3" t="str">
        <f>IF($A80&gt;='1125way_Regular Symbol(2wild)'!F$16,"",IF(D80=0,"",IF(OR(D80=$BW$1,D81=$BW$1,D82=$BW$1,D80=$CV$1,D81=$CV$1,D82=$CV$1,D83=$BW$1,D83=$CV$1,D84=$BW$1,D84=$CV$1),0,1)))</f>
        <v/>
      </c>
      <c r="CX80" s="3" t="str">
        <f>IF($A80&gt;='1125way_Regular Symbol(2wild)'!G$16,"",IF(E80=0,"",IF(OR(E80=$BW$1,E81=$BW$1,E82=$BW$1,E80=$CV$1,E81=$CV$1,E82=$CV$1,E83=$BW$1,E83=$CV$1,E84=$BW$1,E84=$CV$1),0,1)))</f>
        <v/>
      </c>
      <c r="CY80" s="3" t="str">
        <f>IF($A80&gt;='1125way_Regular Symbol(2wild)'!H$16,"",IF(F80=0,"",IF(OR(F80=$BW$1,F81=$BW$1,F82=$BW$1,F80=$CV$1,F81=$CV$1,F82=$CV$1,F83=$BW$1,F83=$CV$1,F84=$BW$1,F84=$CV$1),0,1)))</f>
        <v/>
      </c>
    </row>
    <row r="81" spans="1:103">
      <c r="A81" s="337">
        <f>IF('243way_Regular Symbol'!L80="","",'243way_Regular Symbol'!L80)</f>
        <v>77</v>
      </c>
      <c r="B81" s="191" t="str">
        <f>IF('576way_Regular Symbol(2wild)'!Q80="",
IF($A81-'576way_Regular Symbol(2wild)'!D$16&gt;='1125way_RegularＸ_W()'!B$2-1,"",VLOOKUP($A81-'243way_Regular Symbol'!D$16,'576way_Regular Symbol(2wild)'!$P$3:$U$99,'1125way_RegularＸ_W()'!B$3+1,FALSE)),
'576way_Regular Symbol(2wild)'!Q80)</f>
        <v/>
      </c>
      <c r="C81" s="191" t="str">
        <f>IF('576way_Regular Symbol(2wild)'!R80="",
IF($A81-'576way_Regular Symbol(2wild)'!E$16&gt;='1125way_RegularＸ_W()'!C$2-1,"",VLOOKUP($A81-'243way_Regular Symbol'!E$16,'576way_Regular Symbol(2wild)'!$P$3:$U$99,'1125way_RegularＸ_W()'!C$3+1,FALSE)),
'576way_Regular Symbol(2wild)'!R80)</f>
        <v>S1</v>
      </c>
      <c r="D81" s="191" t="str">
        <f>IF('576way_Regular Symbol(2wild)'!S80="",
IF($A81-'576way_Regular Symbol(2wild)'!F$16&gt;='1125way_RegularＸ_W()'!D$2-1,"",VLOOKUP($A81-'243way_Regular Symbol'!F$16,'576way_Regular Symbol(2wild)'!$P$3:$U$99,'1125way_RegularＸ_W()'!D$3+1,FALSE)),
'576way_Regular Symbol(2wild)'!S80)</f>
        <v/>
      </c>
      <c r="E81" s="191" t="str">
        <f>IF('576way_Regular Symbol(2wild)'!T80="",
IF($A81-'576way_Regular Symbol(2wild)'!G$16&gt;='1125way_RegularＸ_W()'!E$2-1,"",VLOOKUP($A81-'243way_Regular Symbol'!G$16,'576way_Regular Symbol(2wild)'!$P$3:$U$99,'1125way_RegularＸ_W()'!E$3+1,FALSE)),
'576way_Regular Symbol(2wild)'!T80)</f>
        <v/>
      </c>
      <c r="F81" s="191" t="str">
        <f>IF('576way_Regular Symbol(2wild)'!U80="",
IF($A81-'576way_Regular Symbol(2wild)'!H$16&gt;='1125way_RegularＸ_W()'!F$2-1,"",VLOOKUP($A81-'243way_Regular Symbol'!H$16,'576way_Regular Symbol(2wild)'!$P$3:$U$99,'1125way_RegularＸ_W()'!F$3+1,FALSE)),
'576way_Regular Symbol(2wild)'!U80)</f>
        <v/>
      </c>
      <c r="N81" s="363">
        <f t="shared" si="29"/>
        <v>77</v>
      </c>
      <c r="O81" s="344" t="str">
        <f>IF($A81&gt;='1125way_Regular Symbol(2wild)'!D$16,"",IF(B81="","",IF(OR(B81=$O$1,B81=$P$1,B82=$O$1,B82=$P$1,B83=$O$1,B83=$P$1),0,1)))</f>
        <v/>
      </c>
      <c r="P81" s="344">
        <f>IF($A81&gt;='1125way_Regular Symbol(2wild)'!E$16,"",IF(C81="","",IF(OR(C81=$O$1,C81=$P$1,C82=$O$1,C82=$P$1,C83=$O$1,C83=$P$1),0,1)))</f>
        <v>1</v>
      </c>
      <c r="Q81" s="344" t="str">
        <f>IF($A81&gt;='1125way_Regular Symbol(2wild)'!F$16,"",IF(D81="","",IF(OR(D81=$O$1,D81=$P$1,D82=$O$1,D82=$P$1,D83=$O$1,D83=$P$1,D84=$O$1,D84=$P$1,D85=$O$1,D85=$P$1),0,1)))</f>
        <v/>
      </c>
      <c r="R81" s="344" t="str">
        <f>IF($A81&gt;='1125way_Regular Symbol(2wild)'!G$16,"",IF(E81="","",IF(OR(E81=$O$1,E81=$P$1,E82=$O$1,E82=$P$1,E83=$O$1,E83=$P$1,E84=$O$1,E84=$P$1,E85=$O$1,E85=$P$1),0,1)))</f>
        <v/>
      </c>
      <c r="S81" s="344" t="str">
        <f>IF($A81&gt;='1125way_Regular Symbol(2wild)'!H$16,"",IF(F81="","",IF(OR(F81=$O$1,F81=$P$1,F82=$O$1,F82=$P$1,F83=$O$1,F83=$P$1,F84=$O$1,F84=$P$1,F85=$O$1,F85=$P$1),0,1)))</f>
        <v/>
      </c>
      <c r="U81" s="344" t="str">
        <f>IF($A81&gt;='1125way_Regular Symbol(2wild)'!D$16,"",IF(B81=0,"",IF(OR(B81=$U$1,B81=$V$1,B82=$U$1,B82=$V$1,B83=$U$1,B83=$V$1),0,1)))</f>
        <v/>
      </c>
      <c r="V81" s="344">
        <f>IF($A81&gt;='1125way_Regular Symbol(2wild)'!E$16,"",IF(C81=0,"",IF(OR(C81=$U$1,C81=$V$1,C82=$U$1,C82=$V$1,C83=$U$1,C83=$V$1),0,1)))</f>
        <v>1</v>
      </c>
      <c r="W81" s="3" t="str">
        <f>IF($A81&gt;='1125way_Regular Symbol(2wild)'!F$16,"",IF(D81=0,"",IF(OR(D81=$U$1,D81=$V$1,D82=$U$1,D82=$V$1,D83=$U$1,D83=$V$1,D84=$U$1,D84=$V$1,D85=$U$1,D85=$V$1),0,1)))</f>
        <v/>
      </c>
      <c r="X81" s="3" t="str">
        <f>IF($A81&gt;='1125way_Regular Symbol(2wild)'!G$16,"",IF(E81=0,"",IF(OR(E81=$U$1,E81=$V$1,E82=$U$1,E82=$V$1,E83=$U$1,E83=$V$1,E84=$U$1,E84=$V$1,E85=$U$1,E85=$V$1),0,1)))</f>
        <v/>
      </c>
      <c r="Y81" s="3" t="str">
        <f>IF($A81&gt;='1125way_Regular Symbol(2wild)'!H$16,"",IF(F81=0,"",IF(OR(F81=$U$1,F81=$V$1,F82=$U$1,F82=$V$1,F83=$U$1,F83=$V$1,F84=$U$1,F84=$V$1,F85=$U$1,F85=$V$1),0,1)))</f>
        <v/>
      </c>
      <c r="AA81" s="344" t="str">
        <f>IF($A81&gt;='1125way_Regular Symbol(2wild)'!D$16,"",IF(B81=0,"",IF(OR(B81=$AA$1,B81=$AB$1,B82=$AA$1,B82=$AB$1,B83=$AA$1,,B83=$AB$1),0,1)))</f>
        <v/>
      </c>
      <c r="AB81" s="344">
        <f>IF($A81&gt;='1125way_Regular Symbol(2wild)'!E$16,"",IF(C81=0,"",IF(OR(C81=$AA$1,C81=$AB$1,C82=$AA$1,C82=$AB$1,C83=$AA$1,,C83=$AB$1),0,1)))</f>
        <v>1</v>
      </c>
      <c r="AC81" s="3" t="str">
        <f>IF($A81&gt;='1125way_Regular Symbol(2wild)'!F$16,"",IF(D81=0,"",IF(OR(D81=$AA$1,D81=$AB$1,D82=$AA$1,D82=$AB$1,D83=$AA$1,D83=$AB$1,D84=$AA$1,D84=$AB$1,D85=$AA$1,D85=$AB$1),0,1)))</f>
        <v/>
      </c>
      <c r="AD81" s="3" t="str">
        <f>IF($A81&gt;='1125way_Regular Symbol(2wild)'!G$16,"",IF(E81=0,"",IF(OR(E81=$AA$1,E81=$AB$1,E82=$AA$1,E82=$AB$1,E83=$AA$1,E83=$AB$1,E84=$AA$1,E84=$AB$1,E85=$AA$1,E85=$AB$1),0,1)))</f>
        <v/>
      </c>
      <c r="AE81" s="3" t="str">
        <f>IF($A81&gt;='1125way_Regular Symbol(2wild)'!H$16,"",IF(F81=0,"",IF(OR(F81=$AA$1,F81=$AB$1,F82=$AA$1,F82=$AB$1,F83=$AA$1,F83=$AB$1,F84=$AA$1,F84=$AB$1,F85=$AA$1,F85=$AB$1),0,1)))</f>
        <v/>
      </c>
      <c r="AG81" s="344" t="str">
        <f>IF($A81&gt;='1125way_Regular Symbol(2wild)'!D$16,"",IF(B81=0,"",IF(OR(B81=$AG$1,B81=$AH$1,B82=$AG$1,B82=$AH$1,B83=$AG$1,B83=$AH$1),0,1)))</f>
        <v/>
      </c>
      <c r="AH81" s="344">
        <f>IF($A81&gt;='1125way_Regular Symbol(2wild)'!E$16,"",IF(C81=0,"",IF(OR(C81=$AG$1,C81=$AH$1,C82=$AG$1,C82=$AH$1,C83=$AG$1,C83=$AH$1),0,1)))</f>
        <v>1</v>
      </c>
      <c r="AI81" s="3" t="str">
        <f>IF($A81&gt;='1125way_Regular Symbol(2wild)'!F$16,"",IF(D81=0,"",IF(OR(D81=$AG$1,D81=$AH$1,D82=$AG$1,D82=$AH$1,D83=$AG$1,D83=$AH$1,D84=$AG$1,D84=$AH$1,D85=$AG$1,D85=$AH$1),0,1)))</f>
        <v/>
      </c>
      <c r="AJ81" s="3" t="str">
        <f>IF($A81&gt;='1125way_Regular Symbol(2wild)'!G$16,"",IF(E81=0,"",IF(OR(E81=$AG$1,E81=$AH$1,E82=$AG$1,E82=$AH$1,E83=$AG$1,E83=$AH$1,E84=$AG$1,E84=$AH$1,E85=$AG$1,E85=$AH$1),0,1)))</f>
        <v/>
      </c>
      <c r="AK81" s="3" t="str">
        <f>IF($A81&gt;='1125way_Regular Symbol(2wild)'!H$16,"",IF(F81=0,"",IF(OR(F81=$AG$1,F81=$AH$1,F82=$AG$1,F82=$AH$1,F83=$AG$1,F83=$AH$1,F84=$AG$1,F84=$AH$1,F85=$AG$1,F85=$AH$1),0,1)))</f>
        <v/>
      </c>
      <c r="AM81" s="344" t="str">
        <f>IF($A81&gt;='1125way_Regular Symbol(2wild)'!D$16,"",IF(B81=0,"",IF(OR(B81=$AM$1,B81=$AN$1,B82=$AM$1,B82=$AN$1,B83=$AM$1,B83=$AN$1),0,1)))</f>
        <v/>
      </c>
      <c r="AN81" s="344">
        <f>IF($A81&gt;='1125way_Regular Symbol(2wild)'!E$16,"",IF(C81=0,"",IF(OR(C81=$AM$1,C81=$AN$1,C82=$AM$1,C82=$AN$1,C83=$AM$1,C83=$AN$1),0,1)))</f>
        <v>1</v>
      </c>
      <c r="AO81" s="3" t="str">
        <f>IF($A81&gt;='1125way_Regular Symbol(2wild)'!F$16,"",IF(D81=0,"",IF(OR(D81=$AM$1,D81=$AN$1,D82=$AM$1,D82=$AN$1,D83=$AM$1,D83=$AN$1,D84=$AM$1,D84=$AN$1,D85=$AM$1,D85=$AN$1),0,1)))</f>
        <v/>
      </c>
      <c r="AP81" s="3" t="str">
        <f>IF($A81&gt;='1125way_Regular Symbol(2wild)'!G$16,"",IF(E81=0,"",IF(OR(E81=$AM$1,E81=$AN$1,E82=$AM$1,E82=$AN$1,E83=$AM$1,E83=$AN$1,E84=$AM$1,E84=$AN$1,E85=$AM$1,E85=$AN$1),0,1)))</f>
        <v/>
      </c>
      <c r="AQ81" s="3" t="str">
        <f>IF($A81&gt;='1125way_Regular Symbol(2wild)'!H$16,"",IF(F81=0,"",IF(OR(F81=$AM$1,F81=$AN$1,F82=$AM$1,F82=$AN$1,F83=$AM$1,F83=$AN$1,F84=$AM$1,F84=$AN$1,F85=$AM$1,F85=$AN$1),0,1)))</f>
        <v/>
      </c>
      <c r="AS81" s="344" t="str">
        <f>IF($A81&gt;='1125way_Regular Symbol(2wild)'!D$16,"",IF(B81=0,"",IF(OR(B81=$AM$1,B81=$AT$1,B82=$AM$1,B82=$AT$1,B83=$AM$1,B83=$AT$1),0,1)))</f>
        <v/>
      </c>
      <c r="AT81" s="344">
        <f>IF($A81&gt;='1125way_Regular Symbol(2wild)'!E$16,"",IF(C81=0,"",IF(OR(C81=$AM$1,C81=$AT$1,C82=$AM$1,C82=$AT$1,C83=$AM$1,C83=$AT$1),0,1)))</f>
        <v>1</v>
      </c>
      <c r="AU81" s="3" t="str">
        <f>IF($A81&gt;='1125way_Regular Symbol(2wild)'!F$16,"",IF(D81=0,"",IF(OR(D81=$AM$1,D81=$AT$1,D82=$AM$1,D82=$AT$1,D83=$AM$1,D83=$AT$1,D84=$AM$1,D84=$AT$1,D85=$AM$1,D85=$AT$1),0,1)))</f>
        <v/>
      </c>
      <c r="AV81" s="3" t="str">
        <f>IF($A81&gt;='1125way_Regular Symbol(2wild)'!G$16,"",IF(E81=0,"",IF(OR(E81=$AM$1,E81=$AT$1,E82=$AM$1,E82=$AT$1,E83=$AM$1,E83=$AT$1,E84=$AM$1,E84=$AT$1,E85=$AM$1,E85=$AT$1),0,1)))</f>
        <v/>
      </c>
      <c r="AW81" s="3" t="str">
        <f>IF($A81&gt;='1125way_Regular Symbol(2wild)'!H$16,"",IF(F81=0,"",IF(OR(F81=$AM$1,F81=$AT$1,F82=$AM$1,F82=$AT$1,F83=$AM$1,F83=$AT$1,F84=$AM$1,F84=$AT$1,F85=$AM$1,F85=$AT$1),0,1)))</f>
        <v/>
      </c>
      <c r="AY81" s="344" t="str">
        <f>IF($A81&gt;='1125way_Regular Symbol(2wild)'!D$16,"",IF(B81=0,"",IF(OR(B81=$AM$1,B81=$AZ$1,B82=$AM$1,B82=$AZ$1,B83=$AM$1,B83=$AZ$1),0,1)))</f>
        <v/>
      </c>
      <c r="AZ81" s="344">
        <f>IF($A81&gt;='1125way_Regular Symbol(2wild)'!E$16,"",IF(C81=0,"",IF(OR(C81=$AM$1,C81=$AZ$1,C82=$AM$1,C82=$AZ$1,C83=$AM$1,C83=$AZ$1),0,1)))</f>
        <v>1</v>
      </c>
      <c r="BA81" s="3" t="str">
        <f>IF($A81&gt;='1125way_Regular Symbol(2wild)'!F$16,"",IF(D81=0,"",IF(OR(D81=$AM$1,D81=$AZ$1,D82=$AM$1,D82=$AZ$1,D83=$AM$1,D83=$AZ$1,D84=$AM$1,D84=$AZ$1,D85=$AM$1,D85=$AZ$1),0,1)))</f>
        <v/>
      </c>
      <c r="BB81" s="3" t="str">
        <f>IF($A81&gt;='1125way_Regular Symbol(2wild)'!G$16,"",IF(E81=0,"",IF(OR(E81=$AM$1,E81=$AZ$1,E82=$AM$1,E82=$AZ$1,E83=$AM$1,E83=$AZ$1,E84=$AM$1,E84=$AZ$1,E85=$AM$1,E85=$AZ$1),0,1)))</f>
        <v/>
      </c>
      <c r="BC81" s="3" t="str">
        <f>IF($A81&gt;='1125way_Regular Symbol(2wild)'!H$16,"",IF(F81=0,"",IF(OR(F81=$AM$1,F81=$AZ$1,F82=$AM$1,F82=$AZ$1,F83=$AM$1,F83=$AZ$1,F84=$AM$1,F84=$AZ$1,F85=$AM$1,F85=$AZ$1),0,1)))</f>
        <v/>
      </c>
      <c r="BE81" s="344" t="str">
        <f>IF($A81&gt;='576way_Regular Symbol(2wild)'!D$16,"",IF(B81=0,"",IF(OR(B81=$AM$1,B81=$BF$1,B82=$AM$1,B82=$BF$1,B83=$AM$1,B83=$BF$1),0,1)))</f>
        <v/>
      </c>
      <c r="BF81" s="344">
        <f>IF($A81&gt;='576way_Regular Symbol(2wild)'!E$16,"",IF(C81=0,"",IF(OR(C81=$AM$1,C81=$BF$1,C82=$AM$1,C82=$BF$1,C83=$AM$1,C83=$BF$1),0,1)))</f>
        <v>1</v>
      </c>
      <c r="BG81" s="3" t="str">
        <f>IF($A81&gt;='576way_Regular Symbol(2wild)'!F$16,"",IF(D81=0,"",IF(OR(D81=$AM$1,D81=$BF$1,D82=$AM$1,D82=$BF$1,D83=$AM$1,D83=$BF$1,D84=$AM$1,D84=$BF$1,D85=$AM$1,D85=$BF$1),0,1)))</f>
        <v/>
      </c>
      <c r="BH81" s="3" t="str">
        <f>IF($A81&gt;='576way_Regular Symbol(2wild)'!G$16,"",IF(E81=0,"",IF(OR(E81=$AM$1,E81=$BF$1,E82=$AM$1,E82=$BF$1,E83=$AM$1,E83=$BF$1,E84=$AM$1,E84=$BF$1,E85=$AM$1,E85=$BF$1),0,1)))</f>
        <v/>
      </c>
      <c r="BI81" s="3" t="str">
        <f>IF($A81&gt;='576way_Regular Symbol(2wild)'!H$16,"",IF(F81=0,"",IF(OR(F81=$AM$1,F81=$BF$1,F82=$AM$1,F82=$BF$1,F83=$AM$1,F83=$BF$1,F84=$AM$1,F84=$BF$1,F85=$AM$1,F85=$BF$1),0,1)))</f>
        <v/>
      </c>
      <c r="BK81" s="344" t="str">
        <f>IF($A81&gt;='576way_Regular Symbol(2wild)'!D$16,"",IF(B81=0,"",IF(OR(B81=$AM$1,B81=$BL$1,B82=$AM$1,B82=$BL$1,B83=$AM$1,B83=$BL$1),0,1)))</f>
        <v/>
      </c>
      <c r="BL81" s="344">
        <f>IF($A81&gt;='576way_Regular Symbol(2wild)'!E$16,"",IF(C81=0,"",IF(OR(C81=$AM$1,C81=$BL$1,C82=$AM$1,C82=$BL$1,C83=$AM$1,C83=$BL$1),0,1)))</f>
        <v>1</v>
      </c>
      <c r="BM81" s="3" t="str">
        <f>IF($A81&gt;='576way_Regular Symbol(2wild)'!F$16,"",IF(D81=0,"",IF(OR(D81=$AM$1,D81=$BL$1,D82=$AM$1,D82=$BL$1,D83=$AM$1,D83=$BL$1,D84=$AM$1,D84=$BL$1),0,1)))</f>
        <v/>
      </c>
      <c r="BN81" s="3" t="str">
        <f>IF($A81&gt;='576way_Regular Symbol(2wild)'!G$16,"",IF(E81=0,"",IF(OR(E81=$AM$1,E81=$BL$1,E82=$AM$1,E82=$BL$1,E83=$AM$1,E83=$BL$1,E84=$AM$1,E84=$BL$1),0,1)))</f>
        <v/>
      </c>
      <c r="BO81" s="3" t="str">
        <f>IF($A81&gt;='576way_Regular Symbol(2wild)'!H$16,"",IF(F81=0,"",IF(OR(F81=$AM$1,F81=$BL$1,F82=$AM$1,F82=$BL$1,F83=$AM$1,F83=$BL$1,F84=$AM$1,F84=$BL$1),0,1)))</f>
        <v/>
      </c>
      <c r="BQ81" s="3" t="str">
        <f>IF($A81&gt;='1125way_Regular Symbol(2wild)'!D$16,"",IF(B81=0,"",IF(OR(B81=$BQ$1,B81=$BR$1,B82=$BQ$1,B82=$BR$1,B83=$BQ$1,B83=$BR$1),0,1)))</f>
        <v/>
      </c>
      <c r="BR81" s="3">
        <f>IF($A81&gt;='1125way_Regular Symbol(2wild)'!E$16,"",IF(C81=0,"",IF(OR(C81=$BQ$1,C81=$BR$1,C82=$BQ$1,C82=$BR$1,C83=$BQ$1,C83=$BR$1),0,1)))</f>
        <v>1</v>
      </c>
      <c r="BS81" s="3" t="str">
        <f>IF($A81&gt;='1125way_Regular Symbol(2wild)'!F$16,"",IF(D81=0,"",IF(OR(D81=$BQ$1,D81=$BR$1,D82=$BQ$1,D82=$BR$1,D83=$BQ$1,D83=$BR$1,D84=$BQ$1,D84=$BR$1,D85=$BQ$1,D85=$BR$1),0,1)))</f>
        <v/>
      </c>
      <c r="BT81" s="3" t="str">
        <f>IF($A81&gt;='1125way_Regular Symbol(2wild)'!G$16,"",IF(E81=0,"",IF(OR(E81=$BQ$1,E81=$BR$1,E82=$BQ$1,E82=$BR$1,E83=$BQ$1,E83=$BR$1,E84=$BQ$1,E84=$BR$1,E85=$BQ$1,E85=$BR$1),0,1)))</f>
        <v/>
      </c>
      <c r="BU81" s="3" t="str">
        <f>IF($A81&gt;='1125way_Regular Symbol(2wild)'!H$16,"",IF(F81=0,"",IF(OR(F81=$BQ$1,F81=$BR$1,F82=$BQ$1,F82=$BR$1,F83=$BQ$1,F83=$BR$1,F84=$BQ$1,F84=$BR$1,F85=$BQ$1,F85=$BR$1),0,1)))</f>
        <v/>
      </c>
      <c r="BW81" s="3" t="str">
        <f>IF($A81&gt;='1125way_Regular Symbol(2wild)'!D$16,"",IF(B81=0,"",IF(OR(B81=$BW$1,B82=$BW$1,B83=$BW$1,B81=$BX$1,B82=$BX$1,B83=$BX$1),0,1)))</f>
        <v/>
      </c>
      <c r="BX81" s="3">
        <f>IF($A81&gt;='1125way_Regular Symbol(2wild)'!E$16,"",IF(C81=0,"",IF(OR(C81=$BW$1,C82=$BW$1,C83=$BW$1,C81=$BX$1,C82=$BX$1,C83=$BX$1),0,1)))</f>
        <v>1</v>
      </c>
      <c r="BY81" s="3" t="str">
        <f>IF($A81&gt;='1125way_Regular Symbol(2wild)'!F$16,"",IF(D81=0,"",IF(OR(D81=$BW$1,D82=$BW$1,D83=$BW$1,D81=$BX$1,D82=$BX$1,D83=$BX$1,D84=$BW$1,D84=$BX$1,D85=$BW$1,D85=$BX$1),0,1)))</f>
        <v/>
      </c>
      <c r="BZ81" s="3" t="str">
        <f>IF($A81&gt;='1125way_Regular Symbol(2wild)'!G$16,"",IF(E81=0,"",IF(OR(E81=$BW$1,E82=$BW$1,E83=$BW$1,E81=$BX$1,E82=$BX$1,E83=$BX$1,E84=$BW$1,E84=$BX$1,E85=$BW$1,E85=$BX$1),0,1)))</f>
        <v/>
      </c>
      <c r="CA81" s="3" t="str">
        <f>IF($A81&gt;='1125way_Regular Symbol(2wild)'!H$16,"",IF(F81=0,"",IF(OR(F81=$BW$1,F82=$BW$1,F83=$BW$1,F81=$BX$1,F82=$BX$1,F83=$BX$1,F84=$BW$1,F84=$BX$1,F85=$BW$1,F85=$BX$1),0,1)))</f>
        <v/>
      </c>
      <c r="CC81" s="3" t="str">
        <f>IF($A81&gt;='1125way_Regular Symbol(2wild)'!D$16,"",IF(B81=0,"",IF(OR(B81=$BW$1,B82=$BW$1,B83=$BW$1,B81=$CD$1,B82=$CD$1,B83=$CD$1),0,1)))</f>
        <v/>
      </c>
      <c r="CD81" s="3">
        <f>IF($A81&gt;='1125way_Regular Symbol(2wild)'!E$16,"",IF(C81=0,"",IF(OR(C81=$BW$1,C82=$BW$1,C83=$BW$1,C81=$CD$1,C82=$CD$1,C83=$CD$1),0,1)))</f>
        <v>0</v>
      </c>
      <c r="CE81" s="3" t="str">
        <f>IF($A81&gt;='1125way_Regular Symbol(2wild)'!F$16,"",IF(D81=0,"",IF(OR(D81=$BW$1,D82=$BW$1,D83=$BW$1,D81=$CD$1,D82=$CD$1,D83=$CD$1,D84=$BW$1,D84=$CD$1,D85=$BW$1,D85=$CD$1),0,1)))</f>
        <v/>
      </c>
      <c r="CF81" s="3" t="str">
        <f>IF($A81&gt;='1125way_Regular Symbol(2wild)'!G$16,"",IF(E81=0,"",IF(OR(E81=$BW$1,E82=$BW$1,E83=$BW$1,E81=$CD$1,E82=$CD$1,E83=$CD$1,E84=$BW$1,E84=$CD$1,E85=$BW$1,E85=$CD$1),0,1)))</f>
        <v/>
      </c>
      <c r="CG81" s="3" t="str">
        <f>IF($A81&gt;='1125way_Regular Symbol(2wild)'!H$16,"",IF(F81=0,"",IF(OR(F81=$BW$1,F82=$BW$1,F83=$BW$1,F81=$CD$1,F82=$CD$1,F83=$CD$1,F84=$BW$1,F84=$CD$1,F85=$BW$1,F85=$CD$1),0,1)))</f>
        <v/>
      </c>
      <c r="CI81" s="3" t="str">
        <f>IF($A81&gt;='1125way_Regular Symbol(2wild)'!D$16,"",IF(B81=0,"",IF(OR(B81=$BW$1,B82=$BW$1,B83=$BW$1,B81=$CJ$1,B82=$CJ$1,B83=$CJ$1),0,1)))</f>
        <v/>
      </c>
      <c r="CJ81" s="3">
        <f>IF($A81&gt;='1125way_Regular Symbol(2wild)'!E$16,"",IF(C81=0,"",IF(OR(C81=$BW$1,C82=$BW$1,C83=$BW$1,C81=$CJ$1,C82=$CJ$1,C83=$CJ$1),0,1)))</f>
        <v>1</v>
      </c>
      <c r="CK81" s="3" t="str">
        <f>IF($A81&gt;='1125way_Regular Symbol(2wild)'!F$16,"",IF(D81=0,"",IF(OR(D81=$BW$1,D82=$BW$1,D83=$BW$1,D81=$CJ$1,D82=$CJ$1,D83=$CJ$1,D84=$BW$1,D84=$CJ$1,D85=$BW$1,D85=$CJ$1),0,1)))</f>
        <v/>
      </c>
      <c r="CL81" s="3" t="str">
        <f>IF($A81&gt;='1125way_Regular Symbol(2wild)'!G$16,"",IF(E81=0,"",IF(OR(E81=$BW$1,E82=$BW$1,E83=$BW$1,E81=$CJ$1,E82=$CJ$1,E83=$CJ$1,E84=$BW$1,E84=$CJ$1,E85=$BW$1,E85=$CJ$1),0,1)))</f>
        <v/>
      </c>
      <c r="CM81" s="3" t="str">
        <f>IF($A81&gt;='1125way_Regular Symbol(2wild)'!H$16,"",IF(F81=0,"",IF(OR(F81=$BW$1,F82=$BW$1,F83=$BW$1,F81=$CJ$1,F82=$CJ$1,F83=$CJ$1,F84=$BW$1,F84=$CJ$1,F85=$BW$1,F85=$CJ$1),0,1)))</f>
        <v/>
      </c>
      <c r="CO81" s="3" t="str">
        <f>IF($A81&gt;='1125way_Regular Symbol(2wild)'!D$16,"",IF(B81=0,"",IF(OR(B81=$BW$1,B82=$BW$1,B83=$BW$1,B81=$CP$1,B82=$CP$1,B83=$CP$1),0,1)))</f>
        <v/>
      </c>
      <c r="CP81" s="3">
        <f>IF($A81&gt;='1125way_Regular Symbol(2wild)'!E$16,"",IF(C81=0,"",IF(OR(C81=$BW$1,C82=$BW$1,C83=$BW$1,C81=$CP$1,C82=$CP$1,C83=$CP$1),0,1)))</f>
        <v>0</v>
      </c>
      <c r="CQ81" s="3" t="str">
        <f>IF($A81&gt;='1125way_Regular Symbol(2wild)'!F$16,"",IF(D81=0,"",IF(OR(D81=$BW$1,D82=$BW$1,D83=$BW$1,D81=$CP$1,D82=$CP$1,D83=$CP$1,D84=$BW$1,D84=$CP$1,D85=$BW$1,D85=$CP$1),0,1)))</f>
        <v/>
      </c>
      <c r="CR81" s="3" t="str">
        <f>IF($A81&gt;='1125way_Regular Symbol(2wild)'!G$16,"",IF(E81=0,"",IF(OR(E81=$BW$1,E82=$BW$1,E83=$BW$1,E81=$CP$1,E82=$CP$1,E83=$CP$1,E84=$BW$1,E84=$CP$1,E85=$BW$1,E85=$CP$1),0,1)))</f>
        <v/>
      </c>
      <c r="CS81" s="3" t="str">
        <f>IF($A81&gt;='1125way_Regular Symbol(2wild)'!H$16,"",IF(F81=0,"",IF(OR(F81=$BW$1,F82=$BW$1,F83=$BW$1,F81=$CP$1,F82=$CP$1,F83=$CP$1,F84=$BW$1,F84=$CP$1,F85=$BW$1,F85=$CP$1),0,1)))</f>
        <v/>
      </c>
      <c r="CU81" s="3" t="str">
        <f>IF($A81&gt;='1125way_Regular Symbol(2wild)'!D$16,"",IF(B81=0,"",IF(OR(B81=$BW$1,B82=$BW$1,B83=$BW$1,B81=$CV$1,B82=$CV$1,B83=$CV$1),0,1)))</f>
        <v/>
      </c>
      <c r="CV81" s="3">
        <f>IF($A81&gt;='1125way_Regular Symbol(2wild)'!E$16,"",IF(C81=0,"",IF(OR(C81=$BW$1,C82=$BW$1,C83=$BW$1,C81=$CV$1,C82=$CV$1,C83=$CV$1),0,1)))</f>
        <v>1</v>
      </c>
      <c r="CW81" s="3" t="str">
        <f>IF($A81&gt;='1125way_Regular Symbol(2wild)'!F$16,"",IF(D81=0,"",IF(OR(D81=$BW$1,D82=$BW$1,D83=$BW$1,D81=$CV$1,D82=$CV$1,D83=$CV$1,D84=$BW$1,D84=$CV$1,D85=$BW$1,D85=$CV$1),0,1)))</f>
        <v/>
      </c>
      <c r="CX81" s="3" t="str">
        <f>IF($A81&gt;='1125way_Regular Symbol(2wild)'!G$16,"",IF(E81=0,"",IF(OR(E81=$BW$1,E82=$BW$1,E83=$BW$1,E81=$CV$1,E82=$CV$1,E83=$CV$1,E84=$BW$1,E84=$CV$1,E85=$BW$1,E85=$CV$1),0,1)))</f>
        <v/>
      </c>
      <c r="CY81" s="3" t="str">
        <f>IF($A81&gt;='1125way_Regular Symbol(2wild)'!H$16,"",IF(F81=0,"",IF(OR(F81=$BW$1,F82=$BW$1,F83=$BW$1,F81=$CV$1,F82=$CV$1,F83=$CV$1,F84=$BW$1,F84=$CV$1,F85=$BW$1,F85=$CV$1),0,1)))</f>
        <v/>
      </c>
    </row>
    <row r="82" spans="1:103">
      <c r="A82" s="337">
        <f>IF('243way_Regular Symbol'!L81="","",'243way_Regular Symbol'!L81)</f>
        <v>78</v>
      </c>
      <c r="B82" s="191" t="str">
        <f>IF('576way_Regular Symbol(2wild)'!Q81="",
IF($A82-'576way_Regular Symbol(2wild)'!D$16&gt;='1125way_RegularＸ_W()'!B$2-1,"",VLOOKUP($A82-'243way_Regular Symbol'!D$16,'576way_Regular Symbol(2wild)'!$P$3:$U$99,'1125way_RegularＸ_W()'!B$3+1,FALSE)),
'576way_Regular Symbol(2wild)'!Q81)</f>
        <v/>
      </c>
      <c r="C82" s="191" t="str">
        <f>IF('576way_Regular Symbol(2wild)'!R81="",
IF($A82-'576way_Regular Symbol(2wild)'!E$16&gt;='1125way_RegularＸ_W()'!C$2-1,"",VLOOKUP($A82-'243way_Regular Symbol'!E$16,'576way_Regular Symbol(2wild)'!$P$3:$U$99,'1125way_RegularＸ_W()'!C$3+1,FALSE)),
'576way_Regular Symbol(2wild)'!R81)</f>
        <v>Q</v>
      </c>
      <c r="D82" s="191" t="str">
        <f>IF('576way_Regular Symbol(2wild)'!S81="",
IF($A82-'576way_Regular Symbol(2wild)'!F$16&gt;='1125way_RegularＸ_W()'!D$2-1,"",VLOOKUP($A82-'243way_Regular Symbol'!F$16,'576way_Regular Symbol(2wild)'!$P$3:$U$99,'1125way_RegularＸ_W()'!D$3+1,FALSE)),
'576way_Regular Symbol(2wild)'!S81)</f>
        <v/>
      </c>
      <c r="E82" s="191" t="str">
        <f>IF('576way_Regular Symbol(2wild)'!T81="",
IF($A82-'576way_Regular Symbol(2wild)'!G$16&gt;='1125way_RegularＸ_W()'!E$2-1,"",VLOOKUP($A82-'243way_Regular Symbol'!G$16,'576way_Regular Symbol(2wild)'!$P$3:$U$99,'1125way_RegularＸ_W()'!E$3+1,FALSE)),
'576way_Regular Symbol(2wild)'!T81)</f>
        <v/>
      </c>
      <c r="F82" s="191" t="str">
        <f>IF('576way_Regular Symbol(2wild)'!U81="",
IF($A82-'576way_Regular Symbol(2wild)'!H$16&gt;='1125way_RegularＸ_W()'!F$2-1,"",VLOOKUP($A82-'243way_Regular Symbol'!H$16,'576way_Regular Symbol(2wild)'!$P$3:$U$99,'1125way_RegularＸ_W()'!F$3+1,FALSE)),
'576way_Regular Symbol(2wild)'!U81)</f>
        <v/>
      </c>
      <c r="N82" s="363">
        <f t="shared" si="29"/>
        <v>78</v>
      </c>
      <c r="O82" s="344" t="str">
        <f>IF($A82&gt;='1125way_Regular Symbol(2wild)'!D$16,"",IF(B82="","",IF(OR(B82=$O$1,B82=$P$1,B83=$O$1,B83=$P$1,B84=$O$1,B84=$P$1),0,1)))</f>
        <v/>
      </c>
      <c r="P82" s="344">
        <f>IF($A82&gt;='1125way_Regular Symbol(2wild)'!E$16,"",IF(C82="","",IF(OR(C82=$O$1,C82=$P$1,C83=$O$1,C83=$P$1,C84=$O$1,C84=$P$1),0,1)))</f>
        <v>1</v>
      </c>
      <c r="Q82" s="344" t="str">
        <f>IF($A82&gt;='1125way_Regular Symbol(2wild)'!F$16,"",IF(D82="","",IF(OR(D82=$O$1,D82=$P$1,D83=$O$1,D83=$P$1,D84=$O$1,D84=$P$1,D85=$O$1,D85=$P$1,D86=$O$1,D86=$P$1),0,1)))</f>
        <v/>
      </c>
      <c r="R82" s="344" t="str">
        <f>IF($A82&gt;='1125way_Regular Symbol(2wild)'!G$16,"",IF(E82="","",IF(OR(E82=$O$1,E82=$P$1,E83=$O$1,E83=$P$1,E84=$O$1,E84=$P$1,E85=$O$1,E85=$P$1,E86=$O$1,E86=$P$1),0,1)))</f>
        <v/>
      </c>
      <c r="S82" s="344" t="str">
        <f>IF($A82&gt;='1125way_Regular Symbol(2wild)'!H$16,"",IF(F82="","",IF(OR(F82=$O$1,F82=$P$1,F83=$O$1,F83=$P$1,F84=$O$1,F84=$P$1,F85=$O$1,F85=$P$1,F86=$O$1,F86=$P$1),0,1)))</f>
        <v/>
      </c>
      <c r="U82" s="344" t="str">
        <f>IF($A82&gt;='1125way_Regular Symbol(2wild)'!D$16,"",IF(B82=0,"",IF(OR(B82=$U$1,B82=$V$1,B83=$U$1,B83=$V$1,B84=$U$1,B84=$V$1),0,1)))</f>
        <v/>
      </c>
      <c r="V82" s="344">
        <f>IF($A82&gt;='1125way_Regular Symbol(2wild)'!E$16,"",IF(C82=0,"",IF(OR(C82=$U$1,C82=$V$1,C83=$U$1,C83=$V$1,C84=$U$1,C84=$V$1),0,1)))</f>
        <v>1</v>
      </c>
      <c r="W82" s="3" t="str">
        <f>IF($A82&gt;='1125way_Regular Symbol(2wild)'!F$16,"",IF(D82=0,"",IF(OR(D82=$U$1,D82=$V$1,D83=$U$1,D83=$V$1,D84=$U$1,D84=$V$1,D85=$U$1,D85=$V$1,D86=$U$1,D86=$V$1),0,1)))</f>
        <v/>
      </c>
      <c r="X82" s="3" t="str">
        <f>IF($A82&gt;='1125way_Regular Symbol(2wild)'!G$16,"",IF(E82=0,"",IF(OR(E82=$U$1,E82=$V$1,E83=$U$1,E83=$V$1,E84=$U$1,E84=$V$1,E85=$U$1,E85=$V$1,E86=$U$1,E86=$V$1),0,1)))</f>
        <v/>
      </c>
      <c r="Y82" s="3" t="str">
        <f>IF($A82&gt;='1125way_Regular Symbol(2wild)'!H$16,"",IF(F82=0,"",IF(OR(F82=$U$1,F82=$V$1,F83=$U$1,F83=$V$1,F84=$U$1,F84=$V$1,F85=$U$1,F85=$V$1,F86=$U$1,F86=$V$1),0,1)))</f>
        <v/>
      </c>
      <c r="AA82" s="344" t="str">
        <f>IF($A82&gt;='1125way_Regular Symbol(2wild)'!D$16,"",IF(B82=0,"",IF(OR(B82=$AA$1,B82=$AB$1,B83=$AA$1,B83=$AB$1,B84=$AA$1,,B84=$AB$1),0,1)))</f>
        <v/>
      </c>
      <c r="AB82" s="344">
        <f>IF($A82&gt;='1125way_Regular Symbol(2wild)'!E$16,"",IF(C82=0,"",IF(OR(C82=$AA$1,C82=$AB$1,C83=$AA$1,C83=$AB$1,C84=$AA$1,,C84=$AB$1),0,1)))</f>
        <v>1</v>
      </c>
      <c r="AC82" s="3" t="str">
        <f>IF($A82&gt;='1125way_Regular Symbol(2wild)'!F$16,"",IF(D82=0,"",IF(OR(D82=$AA$1,D82=$AB$1,D83=$AA$1,D83=$AB$1,D84=$AA$1,D84=$AB$1,D85=$AA$1,D85=$AB$1,D86=$AA$1,D86=$AB$1),0,1)))</f>
        <v/>
      </c>
      <c r="AD82" s="3" t="str">
        <f>IF($A82&gt;='1125way_Regular Symbol(2wild)'!G$16,"",IF(E82=0,"",IF(OR(E82=$AA$1,E82=$AB$1,E83=$AA$1,E83=$AB$1,E84=$AA$1,E84=$AB$1,E85=$AA$1,E85=$AB$1,E86=$AA$1,E86=$AB$1),0,1)))</f>
        <v/>
      </c>
      <c r="AE82" s="3" t="str">
        <f>IF($A82&gt;='1125way_Regular Symbol(2wild)'!H$16,"",IF(F82=0,"",IF(OR(F82=$AA$1,F82=$AB$1,F83=$AA$1,F83=$AB$1,F84=$AA$1,F84=$AB$1,F85=$AA$1,F85=$AB$1,F86=$AA$1,F86=$AB$1),0,1)))</f>
        <v/>
      </c>
      <c r="AG82" s="344" t="str">
        <f>IF($A82&gt;='1125way_Regular Symbol(2wild)'!D$16,"",IF(B82=0,"",IF(OR(B82=$AG$1,B82=$AH$1,B83=$AG$1,B83=$AH$1,B84=$AG$1,B84=$AH$1),0,1)))</f>
        <v/>
      </c>
      <c r="AH82" s="344">
        <f>IF($A82&gt;='1125way_Regular Symbol(2wild)'!E$16,"",IF(C82=0,"",IF(OR(C82=$AG$1,C82=$AH$1,C83=$AG$1,C83=$AH$1,C84=$AG$1,C84=$AH$1),0,1)))</f>
        <v>1</v>
      </c>
      <c r="AI82" s="3" t="str">
        <f>IF($A82&gt;='1125way_Regular Symbol(2wild)'!F$16,"",IF(D82=0,"",IF(OR(D82=$AG$1,D82=$AH$1,D83=$AG$1,D83=$AH$1,D84=$AG$1,D84=$AH$1,D85=$AG$1,D85=$AH$1,D86=$AG$1,D86=$AH$1),0,1)))</f>
        <v/>
      </c>
      <c r="AJ82" s="3" t="str">
        <f>IF($A82&gt;='1125way_Regular Symbol(2wild)'!G$16,"",IF(E82=0,"",IF(OR(E82=$AG$1,E82=$AH$1,E83=$AG$1,E83=$AH$1,E84=$AG$1,E84=$AH$1,E85=$AG$1,E85=$AH$1,E86=$AG$1,E86=$AH$1),0,1)))</f>
        <v/>
      </c>
      <c r="AK82" s="3" t="str">
        <f>IF($A82&gt;='1125way_Regular Symbol(2wild)'!H$16,"",IF(F82=0,"",IF(OR(F82=$AG$1,F82=$AH$1,F83=$AG$1,F83=$AH$1,F84=$AG$1,F84=$AH$1,F85=$AG$1,F85=$AH$1,F86=$AG$1,F86=$AH$1),0,1)))</f>
        <v/>
      </c>
      <c r="AM82" s="344" t="str">
        <f>IF($A82&gt;='1125way_Regular Symbol(2wild)'!D$16,"",IF(B82=0,"",IF(OR(B82=$AM$1,B82=$AN$1,B83=$AM$1,B83=$AN$1,B84=$AM$1,B84=$AN$1),0,1)))</f>
        <v/>
      </c>
      <c r="AN82" s="344">
        <f>IF($A82&gt;='1125way_Regular Symbol(2wild)'!E$16,"",IF(C82=0,"",IF(OR(C82=$AM$1,C82=$AN$1,C83=$AM$1,C83=$AN$1,C84=$AM$1,C84=$AN$1),0,1)))</f>
        <v>1</v>
      </c>
      <c r="AO82" s="3" t="str">
        <f>IF($A82&gt;='1125way_Regular Symbol(2wild)'!F$16,"",IF(D82=0,"",IF(OR(D82=$AM$1,D82=$AN$1,D83=$AM$1,D83=$AN$1,D84=$AM$1,D84=$AN$1,D85=$AM$1,D85=$AN$1,D86=$AM$1,D86=$AN$1),0,1)))</f>
        <v/>
      </c>
      <c r="AP82" s="3" t="str">
        <f>IF($A82&gt;='1125way_Regular Symbol(2wild)'!G$16,"",IF(E82=0,"",IF(OR(E82=$AM$1,E82=$AN$1,E83=$AM$1,E83=$AN$1,E84=$AM$1,E84=$AN$1,E85=$AM$1,E85=$AN$1,E86=$AM$1,E86=$AN$1),0,1)))</f>
        <v/>
      </c>
      <c r="AQ82" s="3" t="str">
        <f>IF($A82&gt;='1125way_Regular Symbol(2wild)'!H$16,"",IF(F82=0,"",IF(OR(F82=$AM$1,F82=$AN$1,F83=$AM$1,F83=$AN$1,F84=$AM$1,F84=$AN$1,F85=$AM$1,F85=$AN$1,F86=$AM$1,F86=$AN$1),0,1)))</f>
        <v/>
      </c>
      <c r="AS82" s="344" t="str">
        <f>IF($A82&gt;='1125way_Regular Symbol(2wild)'!D$16,"",IF(B82=0,"",IF(OR(B82=$AM$1,B82=$AT$1,B83=$AM$1,B83=$AT$1,B84=$AM$1,B84=$AT$1),0,1)))</f>
        <v/>
      </c>
      <c r="AT82" s="344">
        <f>IF($A82&gt;='1125way_Regular Symbol(2wild)'!E$16,"",IF(C82=0,"",IF(OR(C82=$AM$1,C82=$AT$1,C83=$AM$1,C83=$AT$1,C84=$AM$1,C84=$AT$1),0,1)))</f>
        <v>1</v>
      </c>
      <c r="AU82" s="3" t="str">
        <f>IF($A82&gt;='1125way_Regular Symbol(2wild)'!F$16,"",IF(D82=0,"",IF(OR(D82=$AM$1,D82=$AT$1,D83=$AM$1,D83=$AT$1,D84=$AM$1,D84=$AT$1,D85=$AM$1,D85=$AT$1,D86=$AM$1,D86=$AT$1),0,1)))</f>
        <v/>
      </c>
      <c r="AV82" s="3" t="str">
        <f>IF($A82&gt;='1125way_Regular Symbol(2wild)'!G$16,"",IF(E82=0,"",IF(OR(E82=$AM$1,E82=$AT$1,E83=$AM$1,E83=$AT$1,E84=$AM$1,E84=$AT$1,E85=$AM$1,E85=$AT$1,E86=$AM$1,E86=$AT$1),0,1)))</f>
        <v/>
      </c>
      <c r="AW82" s="3" t="str">
        <f>IF($A82&gt;='1125way_Regular Symbol(2wild)'!H$16,"",IF(F82=0,"",IF(OR(F82=$AM$1,F82=$AT$1,F83=$AM$1,F83=$AT$1,F84=$AM$1,F84=$AT$1,F85=$AM$1,F85=$AT$1,F86=$AM$1,F86=$AT$1),0,1)))</f>
        <v/>
      </c>
      <c r="AY82" s="344" t="str">
        <f>IF($A82&gt;='1125way_Regular Symbol(2wild)'!D$16,"",IF(B82=0,"",IF(OR(B82=$AM$1,B82=$AZ$1,B83=$AM$1,B83=$AZ$1,B84=$AM$1,B84=$AZ$1),0,1)))</f>
        <v/>
      </c>
      <c r="AZ82" s="344">
        <f>IF($A82&gt;='1125way_Regular Symbol(2wild)'!E$16,"",IF(C82=0,"",IF(OR(C82=$AM$1,C82=$AZ$1,C83=$AM$1,C83=$AZ$1,C84=$AM$1,C84=$AZ$1),0,1)))</f>
        <v>1</v>
      </c>
      <c r="BA82" s="3" t="str">
        <f>IF($A82&gt;='1125way_Regular Symbol(2wild)'!F$16,"",IF(D82=0,"",IF(OR(D82=$AM$1,D82=$AZ$1,D83=$AM$1,D83=$AZ$1,D84=$AM$1,D84=$AZ$1,D85=$AM$1,D85=$AZ$1,D86=$AM$1,D86=$AZ$1),0,1)))</f>
        <v/>
      </c>
      <c r="BB82" s="3" t="str">
        <f>IF($A82&gt;='1125way_Regular Symbol(2wild)'!G$16,"",IF(E82=0,"",IF(OR(E82=$AM$1,E82=$AZ$1,E83=$AM$1,E83=$AZ$1,E84=$AM$1,E84=$AZ$1,E85=$AM$1,E85=$AZ$1,E86=$AM$1,E86=$AZ$1),0,1)))</f>
        <v/>
      </c>
      <c r="BC82" s="3" t="str">
        <f>IF($A82&gt;='1125way_Regular Symbol(2wild)'!H$16,"",IF(F82=0,"",IF(OR(F82=$AM$1,F82=$AZ$1,F83=$AM$1,F83=$AZ$1,F84=$AM$1,F84=$AZ$1,F85=$AM$1,F85=$AZ$1,F86=$AM$1,F86=$AZ$1),0,1)))</f>
        <v/>
      </c>
      <c r="BE82" s="344" t="str">
        <f>IF($A82&gt;='576way_Regular Symbol(2wild)'!D$16,"",IF(B82=0,"",IF(OR(B82=$AM$1,B82=$BF$1,B83=$AM$1,B83=$BF$1,B84=$AM$1,B84=$BF$1),0,1)))</f>
        <v/>
      </c>
      <c r="BF82" s="344">
        <f>IF($A82&gt;='576way_Regular Symbol(2wild)'!E$16,"",IF(C82=0,"",IF(OR(C82=$AM$1,C82=$BF$1,C83=$AM$1,C83=$BF$1,C84=$AM$1,C84=$BF$1),0,1)))</f>
        <v>1</v>
      </c>
      <c r="BG82" s="3" t="str">
        <f>IF($A82&gt;='576way_Regular Symbol(2wild)'!F$16,"",IF(D82=0,"",IF(OR(D82=$AM$1,D82=$BF$1,D83=$AM$1,D83=$BF$1,D84=$AM$1,D84=$BF$1,D85=$AM$1,D85=$BF$1,D86=$AM$1,D86=$BF$1),0,1)))</f>
        <v/>
      </c>
      <c r="BH82" s="3" t="str">
        <f>IF($A82&gt;='576way_Regular Symbol(2wild)'!G$16,"",IF(E82=0,"",IF(OR(E82=$AM$1,E82=$BF$1,E83=$AM$1,E83=$BF$1,E84=$AM$1,E84=$BF$1,E85=$AM$1,E85=$BF$1,E86=$AM$1,E86=$BF$1),0,1)))</f>
        <v/>
      </c>
      <c r="BI82" s="3" t="str">
        <f>IF($A82&gt;='576way_Regular Symbol(2wild)'!H$16,"",IF(F82=0,"",IF(OR(F82=$AM$1,F82=$BF$1,F83=$AM$1,F83=$BF$1,F84=$AM$1,F84=$BF$1,F85=$AM$1,F85=$BF$1,F86=$AM$1,F86=$BF$1),0,1)))</f>
        <v/>
      </c>
      <c r="BK82" s="344" t="str">
        <f>IF($A82&gt;='576way_Regular Symbol(2wild)'!D$16,"",IF(B82=0,"",IF(OR(B82=$AM$1,B82=$BL$1,B83=$AM$1,B83=$BL$1,B84=$AM$1,B84=$BL$1),0,1)))</f>
        <v/>
      </c>
      <c r="BL82" s="344">
        <f>IF($A82&gt;='576way_Regular Symbol(2wild)'!E$16,"",IF(C82=0,"",IF(OR(C82=$AM$1,C82=$BL$1,C83=$AM$1,C83=$BL$1,C84=$AM$1,C84=$BL$1),0,1)))</f>
        <v>1</v>
      </c>
      <c r="BM82" s="3" t="str">
        <f>IF($A82&gt;='576way_Regular Symbol(2wild)'!F$16,"",IF(D82=0,"",IF(OR(D82=$AM$1,D82=$BL$1,D83=$AM$1,D83=$BL$1,D84=$AM$1,D84=$BL$1,D85=$AM$1,D85=$BL$1),0,1)))</f>
        <v/>
      </c>
      <c r="BN82" s="3" t="str">
        <f>IF($A82&gt;='576way_Regular Symbol(2wild)'!G$16,"",IF(E82=0,"",IF(OR(E82=$AM$1,E82=$BL$1,E83=$AM$1,E83=$BL$1,E84=$AM$1,E84=$BL$1,E85=$AM$1,E85=$BL$1),0,1)))</f>
        <v/>
      </c>
      <c r="BO82" s="3" t="str">
        <f>IF($A82&gt;='576way_Regular Symbol(2wild)'!H$16,"",IF(F82=0,"",IF(OR(F82=$AM$1,F82=$BL$1,F83=$AM$1,F83=$BL$1,F84=$AM$1,F84=$BL$1,F85=$AM$1,F85=$BL$1),0,1)))</f>
        <v/>
      </c>
      <c r="BQ82" s="3" t="str">
        <f>IF($A82&gt;='1125way_Regular Symbol(2wild)'!D$16,"",IF(B82=0,"",IF(OR(B82=$BQ$1,B82=$BR$1,B83=$BQ$1,B83=$BR$1,B84=$BQ$1,B84=$BR$1),0,1)))</f>
        <v/>
      </c>
      <c r="BR82" s="3">
        <f>IF($A82&gt;='1125way_Regular Symbol(2wild)'!E$16,"",IF(C82=0,"",IF(OR(C82=$BQ$1,C82=$BR$1,C83=$BQ$1,C83=$BR$1,C84=$BQ$1,C84=$BR$1),0,1)))</f>
        <v>1</v>
      </c>
      <c r="BS82" s="3" t="str">
        <f>IF($A82&gt;='1125way_Regular Symbol(2wild)'!F$16,"",IF(D82=0,"",IF(OR(D82=$BQ$1,D82=$BR$1,D83=$BQ$1,D83=$BR$1,D84=$BQ$1,D84=$BR$1,D85=$BQ$1,D85=$BR$1,D86=$BQ$1,D86=$BR$1),0,1)))</f>
        <v/>
      </c>
      <c r="BT82" s="3" t="str">
        <f>IF($A82&gt;='1125way_Regular Symbol(2wild)'!G$16,"",IF(E82=0,"",IF(OR(E82=$BQ$1,E82=$BR$1,E83=$BQ$1,E83=$BR$1,E84=$BQ$1,E84=$BR$1,E85=$BQ$1,E85=$BR$1,E86=$BQ$1,E86=$BR$1),0,1)))</f>
        <v/>
      </c>
      <c r="BU82" s="3" t="str">
        <f>IF($A82&gt;='1125way_Regular Symbol(2wild)'!H$16,"",IF(F82=0,"",IF(OR(F82=$BQ$1,F82=$BR$1,F83=$BQ$1,F83=$BR$1,F84=$BQ$1,F84=$BR$1,F85=$BQ$1,F85=$BR$1,F86=$BQ$1,F86=$BR$1),0,1)))</f>
        <v/>
      </c>
      <c r="BW82" s="3" t="str">
        <f>IF($A82&gt;='1125way_Regular Symbol(2wild)'!D$16,"",IF(B82=0,"",IF(OR(B82=$BW$1,B83=$BW$1,B84=$BW$1,B82=$BX$1,B83=$BX$1,B84=$BX$1),0,1)))</f>
        <v/>
      </c>
      <c r="BX82" s="3">
        <f>IF($A82&gt;='1125way_Regular Symbol(2wild)'!E$16,"",IF(C82=0,"",IF(OR(C82=$BW$1,C83=$BW$1,C84=$BW$1,C82=$BX$1,C83=$BX$1,C84=$BX$1),0,1)))</f>
        <v>1</v>
      </c>
      <c r="BY82" s="3" t="str">
        <f>IF($A82&gt;='1125way_Regular Symbol(2wild)'!F$16,"",IF(D82=0,"",IF(OR(D82=$BW$1,D83=$BW$1,D84=$BW$1,D82=$BX$1,D83=$BX$1,D84=$BX$1,D85=$BW$1,D85=$BX$1,D86=$BW$1,D86=$BX$1),0,1)))</f>
        <v/>
      </c>
      <c r="BZ82" s="3" t="str">
        <f>IF($A82&gt;='1125way_Regular Symbol(2wild)'!G$16,"",IF(E82=0,"",IF(OR(E82=$BW$1,E83=$BW$1,E84=$BW$1,E82=$BX$1,E83=$BX$1,E84=$BX$1,E85=$BW$1,E85=$BX$1,E86=$BW$1,E86=$BX$1),0,1)))</f>
        <v/>
      </c>
      <c r="CA82" s="3" t="str">
        <f>IF($A82&gt;='1125way_Regular Symbol(2wild)'!H$16,"",IF(F82=0,"",IF(OR(F82=$BW$1,F83=$BW$1,F84=$BW$1,F82=$BX$1,F83=$BX$1,F84=$BX$1,F85=$BW$1,F85=$BX$1,F86=$BW$1,F86=$BX$1),0,1)))</f>
        <v/>
      </c>
      <c r="CC82" s="3" t="str">
        <f>IF($A82&gt;='1125way_Regular Symbol(2wild)'!D$16,"",IF(B82=0,"",IF(OR(B82=$BW$1,B83=$BW$1,B84=$BW$1,B82=$CD$1,B83=$CD$1,B84=$CD$1),0,1)))</f>
        <v/>
      </c>
      <c r="CD82" s="3">
        <f>IF($A82&gt;='1125way_Regular Symbol(2wild)'!E$16,"",IF(C82=0,"",IF(OR(C82=$BW$1,C83=$BW$1,C84=$BW$1,C82=$CD$1,C83=$CD$1,C84=$CD$1),0,1)))</f>
        <v>0</v>
      </c>
      <c r="CE82" s="3" t="str">
        <f>IF($A82&gt;='1125way_Regular Symbol(2wild)'!F$16,"",IF(D82=0,"",IF(OR(D82=$BW$1,D83=$BW$1,D84=$BW$1,D82=$CD$1,D83=$CD$1,D84=$CD$1,D85=$BW$1,D85=$CD$1,D86=$BW$1,D86=$CD$1),0,1)))</f>
        <v/>
      </c>
      <c r="CF82" s="3" t="str">
        <f>IF($A82&gt;='1125way_Regular Symbol(2wild)'!G$16,"",IF(E82=0,"",IF(OR(E82=$BW$1,E83=$BW$1,E84=$BW$1,E82=$CD$1,E83=$CD$1,E84=$CD$1,E85=$BW$1,E85=$CD$1,E86=$BW$1,E86=$CD$1),0,1)))</f>
        <v/>
      </c>
      <c r="CG82" s="3" t="str">
        <f>IF($A82&gt;='1125way_Regular Symbol(2wild)'!H$16,"",IF(F82=0,"",IF(OR(F82=$BW$1,F83=$BW$1,F84=$BW$1,F82=$CD$1,F83=$CD$1,F84=$CD$1,F85=$BW$1,F85=$CD$1,F86=$BW$1,F86=$CD$1),0,1)))</f>
        <v/>
      </c>
      <c r="CI82" s="3" t="str">
        <f>IF($A82&gt;='1125way_Regular Symbol(2wild)'!D$16,"",IF(B82=0,"",IF(OR(B82=$BW$1,B83=$BW$1,B84=$BW$1,B82=$CJ$1,B83=$CJ$1,B84=$CJ$1),0,1)))</f>
        <v/>
      </c>
      <c r="CJ82" s="3">
        <f>IF($A82&gt;='1125way_Regular Symbol(2wild)'!E$16,"",IF(C82=0,"",IF(OR(C82=$BW$1,C83=$BW$1,C84=$BW$1,C82=$CJ$1,C83=$CJ$1,C84=$CJ$1),0,1)))</f>
        <v>1</v>
      </c>
      <c r="CK82" s="3" t="str">
        <f>IF($A82&gt;='1125way_Regular Symbol(2wild)'!F$16,"",IF(D82=0,"",IF(OR(D82=$BW$1,D83=$BW$1,D84=$BW$1,D82=$CJ$1,D83=$CJ$1,D84=$CJ$1,D85=$BW$1,D85=$CJ$1,D86=$BW$1,D86=$CJ$1),0,1)))</f>
        <v/>
      </c>
      <c r="CL82" s="3" t="str">
        <f>IF($A82&gt;='1125way_Regular Symbol(2wild)'!G$16,"",IF(E82=0,"",IF(OR(E82=$BW$1,E83=$BW$1,E84=$BW$1,E82=$CJ$1,E83=$CJ$1,E84=$CJ$1,E85=$BW$1,E85=$CJ$1,E86=$BW$1,E86=$CJ$1),0,1)))</f>
        <v/>
      </c>
      <c r="CM82" s="3" t="str">
        <f>IF($A82&gt;='1125way_Regular Symbol(2wild)'!H$16,"",IF(F82=0,"",IF(OR(F82=$BW$1,F83=$BW$1,F84=$BW$1,F82=$CJ$1,F83=$CJ$1,F84=$CJ$1,F85=$BW$1,F85=$CJ$1,F86=$BW$1,F86=$CJ$1),0,1)))</f>
        <v/>
      </c>
      <c r="CO82" s="3" t="str">
        <f>IF($A82&gt;='1125way_Regular Symbol(2wild)'!D$16,"",IF(B82=0,"",IF(OR(B82=$BW$1,B83=$BW$1,B84=$BW$1,B82=$CP$1,B83=$CP$1,B84=$CP$1),0,1)))</f>
        <v/>
      </c>
      <c r="CP82" s="3">
        <f>IF($A82&gt;='1125way_Regular Symbol(2wild)'!E$16,"",IF(C82=0,"",IF(OR(C82=$BW$1,C83=$BW$1,C84=$BW$1,C82=$CP$1,C83=$CP$1,C84=$CP$1),0,1)))</f>
        <v>0</v>
      </c>
      <c r="CQ82" s="3" t="str">
        <f>IF($A82&gt;='1125way_Regular Symbol(2wild)'!F$16,"",IF(D82=0,"",IF(OR(D82=$BW$1,D83=$BW$1,D84=$BW$1,D82=$CP$1,D83=$CP$1,D84=$CP$1,D85=$BW$1,D85=$CP$1,D86=$BW$1,D86=$CP$1),0,1)))</f>
        <v/>
      </c>
      <c r="CR82" s="3" t="str">
        <f>IF($A82&gt;='1125way_Regular Symbol(2wild)'!G$16,"",IF(E82=0,"",IF(OR(E82=$BW$1,E83=$BW$1,E84=$BW$1,E82=$CP$1,E83=$CP$1,E84=$CP$1,E85=$BW$1,E85=$CP$1,E86=$BW$1,E86=$CP$1),0,1)))</f>
        <v/>
      </c>
      <c r="CS82" s="3" t="str">
        <f>IF($A82&gt;='1125way_Regular Symbol(2wild)'!H$16,"",IF(F82=0,"",IF(OR(F82=$BW$1,F83=$BW$1,F84=$BW$1,F82=$CP$1,F83=$CP$1,F84=$CP$1,F85=$BW$1,F85=$CP$1,F86=$BW$1,F86=$CP$1),0,1)))</f>
        <v/>
      </c>
      <c r="CU82" s="3" t="str">
        <f>IF($A82&gt;='1125way_Regular Symbol(2wild)'!D$16,"",IF(B82=0,"",IF(OR(B82=$BW$1,B83=$BW$1,B84=$BW$1,B82=$CV$1,B83=$CV$1,B84=$CV$1),0,1)))</f>
        <v/>
      </c>
      <c r="CV82" s="3">
        <f>IF($A82&gt;='1125way_Regular Symbol(2wild)'!E$16,"",IF(C82=0,"",IF(OR(C82=$BW$1,C83=$BW$1,C84=$BW$1,C82=$CV$1,C83=$CV$1,C84=$CV$1),0,1)))</f>
        <v>1</v>
      </c>
      <c r="CW82" s="3" t="str">
        <f>IF($A82&gt;='1125way_Regular Symbol(2wild)'!F$16,"",IF(D82=0,"",IF(OR(D82=$BW$1,D83=$BW$1,D84=$BW$1,D82=$CV$1,D83=$CV$1,D84=$CV$1,D85=$BW$1,D85=$CV$1,D86=$BW$1,D86=$CV$1),0,1)))</f>
        <v/>
      </c>
      <c r="CX82" s="3" t="str">
        <f>IF($A82&gt;='1125way_Regular Symbol(2wild)'!G$16,"",IF(E82=0,"",IF(OR(E82=$BW$1,E83=$BW$1,E84=$BW$1,E82=$CV$1,E83=$CV$1,E84=$CV$1,E85=$BW$1,E85=$CV$1,E86=$BW$1,E86=$CV$1),0,1)))</f>
        <v/>
      </c>
      <c r="CY82" s="3" t="str">
        <f>IF($A82&gt;='1125way_Regular Symbol(2wild)'!H$16,"",IF(F82=0,"",IF(OR(F82=$BW$1,F83=$BW$1,F84=$BW$1,F82=$CV$1,F83=$CV$1,F84=$CV$1,F85=$BW$1,F85=$CV$1,F86=$BW$1,F86=$CV$1),0,1)))</f>
        <v/>
      </c>
    </row>
    <row r="83" spans="1:103">
      <c r="A83" s="337">
        <f>IF('243way_Regular Symbol'!L82="","",'243way_Regular Symbol'!L82)</f>
        <v>79</v>
      </c>
      <c r="B83" s="191" t="str">
        <f>IF('576way_Regular Symbol(2wild)'!Q82="",
IF($A83-'576way_Regular Symbol(2wild)'!D$16&gt;='1125way_RegularＸ_W()'!B$2-1,"",VLOOKUP($A83-'243way_Regular Symbol'!D$16,'576way_Regular Symbol(2wild)'!$P$3:$U$99,'1125way_RegularＸ_W()'!B$3+1,FALSE)),
'576way_Regular Symbol(2wild)'!Q82)</f>
        <v/>
      </c>
      <c r="C83" s="191" t="str">
        <f>IF('576way_Regular Symbol(2wild)'!R82="",
IF($A83-'576way_Regular Symbol(2wild)'!E$16&gt;='1125way_RegularＸ_W()'!C$2-1,"",VLOOKUP($A83-'243way_Regular Symbol'!E$16,'576way_Regular Symbol(2wild)'!$P$3:$U$99,'1125way_RegularＸ_W()'!C$3+1,FALSE)),
'576way_Regular Symbol(2wild)'!R82)</f>
        <v>TE</v>
      </c>
      <c r="D83" s="191" t="str">
        <f>IF('576way_Regular Symbol(2wild)'!S82="",
IF($A83-'576way_Regular Symbol(2wild)'!F$16&gt;='1125way_RegularＸ_W()'!D$2-1,"",VLOOKUP($A83-'243way_Regular Symbol'!F$16,'576way_Regular Symbol(2wild)'!$P$3:$U$99,'1125way_RegularＸ_W()'!D$3+1,FALSE)),
'576way_Regular Symbol(2wild)'!S82)</f>
        <v/>
      </c>
      <c r="E83" s="191" t="str">
        <f>IF('576way_Regular Symbol(2wild)'!T82="",
IF($A83-'576way_Regular Symbol(2wild)'!G$16&gt;='1125way_RegularＸ_W()'!E$2-1,"",VLOOKUP($A83-'243way_Regular Symbol'!G$16,'576way_Regular Symbol(2wild)'!$P$3:$U$99,'1125way_RegularＸ_W()'!E$3+1,FALSE)),
'576way_Regular Symbol(2wild)'!T82)</f>
        <v/>
      </c>
      <c r="F83" s="191" t="str">
        <f>IF('576way_Regular Symbol(2wild)'!U82="",
IF($A83-'576way_Regular Symbol(2wild)'!H$16&gt;='1125way_RegularＸ_W()'!F$2-1,"",VLOOKUP($A83-'243way_Regular Symbol'!H$16,'576way_Regular Symbol(2wild)'!$P$3:$U$99,'1125way_RegularＸ_W()'!F$3+1,FALSE)),
'576way_Regular Symbol(2wild)'!U82)</f>
        <v/>
      </c>
      <c r="N83" s="363">
        <f t="shared" si="29"/>
        <v>79</v>
      </c>
      <c r="O83" s="344" t="str">
        <f>IF($A83&gt;='1125way_Regular Symbol(2wild)'!D$16,"",IF(B83="","",IF(OR(B83=$O$1,B83=$P$1,B84=$O$1,B84=$P$1,B85=$O$1,B85=$P$1),0,1)))</f>
        <v/>
      </c>
      <c r="P83" s="344">
        <f>IF($A83&gt;='1125way_Regular Symbol(2wild)'!E$16,"",IF(C83="","",IF(OR(C83=$O$1,C83=$P$1,C84=$O$1,C84=$P$1,C85=$O$1,C85=$P$1),0,1)))</f>
        <v>1</v>
      </c>
      <c r="Q83" s="344" t="str">
        <f>IF($A83&gt;='1125way_Regular Symbol(2wild)'!F$16,"",IF(D83="","",IF(OR(D83=$O$1,D83=$P$1,D84=$O$1,D84=$P$1,D85=$O$1,D85=$P$1,D86=$O$1,D86=$P$1,D87=$O$1,D87=$P$1),0,1)))</f>
        <v/>
      </c>
      <c r="R83" s="344" t="str">
        <f>IF($A83&gt;='1125way_Regular Symbol(2wild)'!G$16,"",IF(E83="","",IF(OR(E83=$O$1,E83=$P$1,E84=$O$1,E84=$P$1,E85=$O$1,E85=$P$1,E86=$O$1,E86=$P$1,E87=$O$1,E87=$P$1),0,1)))</f>
        <v/>
      </c>
      <c r="S83" s="344" t="str">
        <f>IF($A83&gt;='1125way_Regular Symbol(2wild)'!H$16,"",IF(F83="","",IF(OR(F83=$O$1,F83=$P$1,F84=$O$1,F84=$P$1,F85=$O$1,F85=$P$1,F86=$O$1,F86=$P$1,F87=$O$1,F87=$P$1),0,1)))</f>
        <v/>
      </c>
      <c r="U83" s="344" t="str">
        <f>IF($A83&gt;='1125way_Regular Symbol(2wild)'!D$16,"",IF(B83=0,"",IF(OR(B83=$U$1,B83=$V$1,B84=$U$1,B84=$V$1,B85=$U$1,B85=$V$1),0,1)))</f>
        <v/>
      </c>
      <c r="V83" s="344">
        <f>IF($A83&gt;='1125way_Regular Symbol(2wild)'!E$16,"",IF(C83=0,"",IF(OR(C83=$U$1,C83=$V$1,C84=$U$1,C84=$V$1,C85=$U$1,C85=$V$1),0,1)))</f>
        <v>1</v>
      </c>
      <c r="W83" s="3" t="str">
        <f>IF($A83&gt;='1125way_Regular Symbol(2wild)'!F$16,"",IF(D83=0,"",IF(OR(D83=$U$1,D83=$V$1,D84=$U$1,D84=$V$1,D85=$U$1,D85=$V$1,D86=$U$1,D86=$V$1,D87=$U$1,D87=$V$1),0,1)))</f>
        <v/>
      </c>
      <c r="X83" s="3" t="str">
        <f>IF($A83&gt;='1125way_Regular Symbol(2wild)'!G$16,"",IF(E83=0,"",IF(OR(E83=$U$1,E83=$V$1,E84=$U$1,E84=$V$1,E85=$U$1,E85=$V$1,E86=$U$1,E86=$V$1,E87=$U$1,E87=$V$1),0,1)))</f>
        <v/>
      </c>
      <c r="Y83" s="3" t="str">
        <f>IF($A83&gt;='1125way_Regular Symbol(2wild)'!H$16,"",IF(F83=0,"",IF(OR(F83=$U$1,F83=$V$1,F84=$U$1,F84=$V$1,F85=$U$1,F85=$V$1,F86=$U$1,F86=$V$1,F87=$U$1,F87=$V$1),0,1)))</f>
        <v/>
      </c>
      <c r="AA83" s="344" t="str">
        <f>IF($A83&gt;='1125way_Regular Symbol(2wild)'!D$16,"",IF(B83=0,"",IF(OR(B83=$AA$1,B83=$AB$1,B84=$AA$1,B84=$AB$1,B85=$AA$1,,B85=$AB$1),0,1)))</f>
        <v/>
      </c>
      <c r="AB83" s="344">
        <f>IF($A83&gt;='1125way_Regular Symbol(2wild)'!E$16,"",IF(C83=0,"",IF(OR(C83=$AA$1,C83=$AB$1,C84=$AA$1,C84=$AB$1,C85=$AA$1,,C85=$AB$1),0,1)))</f>
        <v>1</v>
      </c>
      <c r="AC83" s="3" t="str">
        <f>IF($A83&gt;='1125way_Regular Symbol(2wild)'!F$16,"",IF(D83=0,"",IF(OR(D83=$AA$1,D83=$AB$1,D84=$AA$1,D84=$AB$1,D85=$AA$1,D85=$AB$1,D86=$AA$1,D86=$AB$1,D87=$AA$1,D87=$AB$1),0,1)))</f>
        <v/>
      </c>
      <c r="AD83" s="3" t="str">
        <f>IF($A83&gt;='1125way_Regular Symbol(2wild)'!G$16,"",IF(E83=0,"",IF(OR(E83=$AA$1,E83=$AB$1,E84=$AA$1,E84=$AB$1,E85=$AA$1,E85=$AB$1,E86=$AA$1,E86=$AB$1,E87=$AA$1,E87=$AB$1),0,1)))</f>
        <v/>
      </c>
      <c r="AE83" s="3" t="str">
        <f>IF($A83&gt;='1125way_Regular Symbol(2wild)'!H$16,"",IF(F83=0,"",IF(OR(F83=$AA$1,F83=$AB$1,F84=$AA$1,F84=$AB$1,F85=$AA$1,F85=$AB$1,F86=$AA$1,F86=$AB$1,F87=$AA$1,F87=$AB$1),0,1)))</f>
        <v/>
      </c>
      <c r="AG83" s="344" t="str">
        <f>IF($A83&gt;='1125way_Regular Symbol(2wild)'!D$16,"",IF(B83=0,"",IF(OR(B83=$AG$1,B83=$AH$1,B84=$AG$1,B84=$AH$1,B85=$AG$1,B85=$AH$1),0,1)))</f>
        <v/>
      </c>
      <c r="AH83" s="344">
        <f>IF($A83&gt;='1125way_Regular Symbol(2wild)'!E$16,"",IF(C83=0,"",IF(OR(C83=$AG$1,C83=$AH$1,C84=$AG$1,C84=$AH$1,C85=$AG$1,C85=$AH$1),0,1)))</f>
        <v>1</v>
      </c>
      <c r="AI83" s="3" t="str">
        <f>IF($A83&gt;='1125way_Regular Symbol(2wild)'!F$16,"",IF(D83=0,"",IF(OR(D83=$AG$1,D83=$AH$1,D84=$AG$1,D84=$AH$1,D85=$AG$1,D85=$AH$1,D86=$AG$1,D86=$AH$1,D87=$AG$1,D87=$AH$1),0,1)))</f>
        <v/>
      </c>
      <c r="AJ83" s="3" t="str">
        <f>IF($A83&gt;='1125way_Regular Symbol(2wild)'!G$16,"",IF(E83=0,"",IF(OR(E83=$AG$1,E83=$AH$1,E84=$AG$1,E84=$AH$1,E85=$AG$1,E85=$AH$1,E86=$AG$1,E86=$AH$1,E87=$AG$1,E87=$AH$1),0,1)))</f>
        <v/>
      </c>
      <c r="AK83" s="3" t="str">
        <f>IF($A83&gt;='1125way_Regular Symbol(2wild)'!H$16,"",IF(F83=0,"",IF(OR(F83=$AG$1,F83=$AH$1,F84=$AG$1,F84=$AH$1,F85=$AG$1,F85=$AH$1,F86=$AG$1,F86=$AH$1,F87=$AG$1,F87=$AH$1),0,1)))</f>
        <v/>
      </c>
      <c r="AM83" s="344" t="str">
        <f>IF($A83&gt;='1125way_Regular Symbol(2wild)'!D$16,"",IF(B83=0,"",IF(OR(B83=$AM$1,B83=$AN$1,B84=$AM$1,B84=$AN$1,B85=$AM$1,B85=$AN$1),0,1)))</f>
        <v/>
      </c>
      <c r="AN83" s="344">
        <f>IF($A83&gt;='1125way_Regular Symbol(2wild)'!E$16,"",IF(C83=0,"",IF(OR(C83=$AM$1,C83=$AN$1,C84=$AM$1,C84=$AN$1,C85=$AM$1,C85=$AN$1),0,1)))</f>
        <v>1</v>
      </c>
      <c r="AO83" s="3" t="str">
        <f>IF($A83&gt;='1125way_Regular Symbol(2wild)'!F$16,"",IF(D83=0,"",IF(OR(D83=$AM$1,D83=$AN$1,D84=$AM$1,D84=$AN$1,D85=$AM$1,D85=$AN$1,D86=$AM$1,D86=$AN$1,D87=$AM$1,D87=$AN$1),0,1)))</f>
        <v/>
      </c>
      <c r="AP83" s="3" t="str">
        <f>IF($A83&gt;='1125way_Regular Symbol(2wild)'!G$16,"",IF(E83=0,"",IF(OR(E83=$AM$1,E83=$AN$1,E84=$AM$1,E84=$AN$1,E85=$AM$1,E85=$AN$1,E86=$AM$1,E86=$AN$1,E87=$AM$1,E87=$AN$1),0,1)))</f>
        <v/>
      </c>
      <c r="AQ83" s="3" t="str">
        <f>IF($A83&gt;='1125way_Regular Symbol(2wild)'!H$16,"",IF(F83=0,"",IF(OR(F83=$AM$1,F83=$AN$1,F84=$AM$1,F84=$AN$1,F85=$AM$1,F85=$AN$1,F86=$AM$1,F86=$AN$1,F87=$AM$1,F87=$AN$1),0,1)))</f>
        <v/>
      </c>
      <c r="AS83" s="344" t="str">
        <f>IF($A83&gt;='1125way_Regular Symbol(2wild)'!D$16,"",IF(B83=0,"",IF(OR(B83=$AM$1,B83=$AT$1,B84=$AM$1,B84=$AT$1,B85=$AM$1,B85=$AT$1),0,1)))</f>
        <v/>
      </c>
      <c r="AT83" s="344">
        <f>IF($A83&gt;='1125way_Regular Symbol(2wild)'!E$16,"",IF(C83=0,"",IF(OR(C83=$AM$1,C83=$AT$1,C84=$AM$1,C84=$AT$1,C85=$AM$1,C85=$AT$1),0,1)))</f>
        <v>1</v>
      </c>
      <c r="AU83" s="3" t="str">
        <f>IF($A83&gt;='1125way_Regular Symbol(2wild)'!F$16,"",IF(D83=0,"",IF(OR(D83=$AM$1,D83=$AT$1,D84=$AM$1,D84=$AT$1,D85=$AM$1,D85=$AT$1,D86=$AM$1,D86=$AT$1,D87=$AM$1,D87=$AT$1),0,1)))</f>
        <v/>
      </c>
      <c r="AV83" s="3" t="str">
        <f>IF($A83&gt;='1125way_Regular Symbol(2wild)'!G$16,"",IF(E83=0,"",IF(OR(E83=$AM$1,E83=$AT$1,E84=$AM$1,E84=$AT$1,E85=$AM$1,E85=$AT$1,E86=$AM$1,E86=$AT$1,E87=$AM$1,E87=$AT$1),0,1)))</f>
        <v/>
      </c>
      <c r="AW83" s="3" t="str">
        <f>IF($A83&gt;='1125way_Regular Symbol(2wild)'!H$16,"",IF(F83=0,"",IF(OR(F83=$AM$1,F83=$AT$1,F84=$AM$1,F84=$AT$1,F85=$AM$1,F85=$AT$1,F86=$AM$1,F86=$AT$1,F87=$AM$1,F87=$AT$1),0,1)))</f>
        <v/>
      </c>
      <c r="AY83" s="344" t="str">
        <f>IF($A83&gt;='1125way_Regular Symbol(2wild)'!D$16,"",IF(B83=0,"",IF(OR(B83=$AM$1,B83=$AZ$1,B84=$AM$1,B84=$AZ$1,B85=$AM$1,B85=$AZ$1),0,1)))</f>
        <v/>
      </c>
      <c r="AZ83" s="344">
        <f>IF($A83&gt;='1125way_Regular Symbol(2wild)'!E$16,"",IF(C83=0,"",IF(OR(C83=$AM$1,C83=$AZ$1,C84=$AM$1,C84=$AZ$1,C85=$AM$1,C85=$AZ$1),0,1)))</f>
        <v>1</v>
      </c>
      <c r="BA83" s="3" t="str">
        <f>IF($A83&gt;='1125way_Regular Symbol(2wild)'!F$16,"",IF(D83=0,"",IF(OR(D83=$AM$1,D83=$AZ$1,D84=$AM$1,D84=$AZ$1,D85=$AM$1,D85=$AZ$1,D86=$AM$1,D86=$AZ$1,D87=$AM$1,D87=$AZ$1),0,1)))</f>
        <v/>
      </c>
      <c r="BB83" s="3" t="str">
        <f>IF($A83&gt;='1125way_Regular Symbol(2wild)'!G$16,"",IF(E83=0,"",IF(OR(E83=$AM$1,E83=$AZ$1,E84=$AM$1,E84=$AZ$1,E85=$AM$1,E85=$AZ$1,E86=$AM$1,E86=$AZ$1,E87=$AM$1,E87=$AZ$1),0,1)))</f>
        <v/>
      </c>
      <c r="BC83" s="3" t="str">
        <f>IF($A83&gt;='1125way_Regular Symbol(2wild)'!H$16,"",IF(F83=0,"",IF(OR(F83=$AM$1,F83=$AZ$1,F84=$AM$1,F84=$AZ$1,F85=$AM$1,F85=$AZ$1,F86=$AM$1,F86=$AZ$1,F87=$AM$1,F87=$AZ$1),0,1)))</f>
        <v/>
      </c>
      <c r="BE83" s="344" t="str">
        <f>IF($A83&gt;='576way_Regular Symbol(2wild)'!D$16,"",IF(B83=0,"",IF(OR(B83=$AM$1,B83=$BF$1,B84=$AM$1,B84=$BF$1,B85=$AM$1,B85=$BF$1),0,1)))</f>
        <v/>
      </c>
      <c r="BF83" s="344">
        <f>IF($A83&gt;='576way_Regular Symbol(2wild)'!E$16,"",IF(C83=0,"",IF(OR(C83=$AM$1,C83=$BF$1,C84=$AM$1,C84=$BF$1,C85=$AM$1,C85=$BF$1),0,1)))</f>
        <v>1</v>
      </c>
      <c r="BG83" s="3" t="str">
        <f>IF($A83&gt;='576way_Regular Symbol(2wild)'!F$16,"",IF(D83=0,"",IF(OR(D83=$AM$1,D83=$BF$1,D84=$AM$1,D84=$BF$1,D85=$AM$1,D85=$BF$1,D86=$AM$1,D86=$BF$1,D87=$AM$1,D87=$BF$1),0,1)))</f>
        <v/>
      </c>
      <c r="BH83" s="3" t="str">
        <f>IF($A83&gt;='576way_Regular Symbol(2wild)'!G$16,"",IF(E83=0,"",IF(OR(E83=$AM$1,E83=$BF$1,E84=$AM$1,E84=$BF$1,E85=$AM$1,E85=$BF$1,E86=$AM$1,E86=$BF$1,E87=$AM$1,E87=$BF$1),0,1)))</f>
        <v/>
      </c>
      <c r="BI83" s="3" t="str">
        <f>IF($A83&gt;='576way_Regular Symbol(2wild)'!H$16,"",IF(F83=0,"",IF(OR(F83=$AM$1,F83=$BF$1,F84=$AM$1,F84=$BF$1,F85=$AM$1,F85=$BF$1,F86=$AM$1,F86=$BF$1,F87=$AM$1,F87=$BF$1),0,1)))</f>
        <v/>
      </c>
      <c r="BK83" s="344" t="str">
        <f>IF($A83&gt;='576way_Regular Symbol(2wild)'!D$16,"",IF(B83=0,"",IF(OR(B83=$AM$1,B83=$BL$1,B84=$AM$1,B84=$BL$1,B85=$AM$1,B85=$BL$1),0,1)))</f>
        <v/>
      </c>
      <c r="BL83" s="344">
        <f>IF($A83&gt;='576way_Regular Symbol(2wild)'!E$16,"",IF(C83=0,"",IF(OR(C83=$AM$1,C83=$BL$1,C84=$AM$1,C84=$BL$1,C85=$AM$1,C85=$BL$1),0,1)))</f>
        <v>1</v>
      </c>
      <c r="BM83" s="3" t="str">
        <f>IF($A83&gt;='576way_Regular Symbol(2wild)'!F$16,"",IF(D83=0,"",IF(OR(D83=$AM$1,D83=$BL$1,D84=$AM$1,D84=$BL$1,D85=$AM$1,D85=$BL$1,D86=$AM$1,D86=$BL$1),0,1)))</f>
        <v/>
      </c>
      <c r="BN83" s="3" t="str">
        <f>IF($A83&gt;='576way_Regular Symbol(2wild)'!G$16,"",IF(E83=0,"",IF(OR(E83=$AM$1,E83=$BL$1,E84=$AM$1,E84=$BL$1,E85=$AM$1,E85=$BL$1,E86=$AM$1,E86=$BL$1),0,1)))</f>
        <v/>
      </c>
      <c r="BO83" s="3" t="str">
        <f>IF($A83&gt;='576way_Regular Symbol(2wild)'!H$16,"",IF(F83=0,"",IF(OR(F83=$AM$1,F83=$BL$1,F84=$AM$1,F84=$BL$1,F85=$AM$1,F85=$BL$1,F86=$AM$1,F86=$BL$1),0,1)))</f>
        <v/>
      </c>
      <c r="BQ83" s="3" t="str">
        <f>IF($A83&gt;='1125way_Regular Symbol(2wild)'!D$16,"",IF(B83=0,"",IF(OR(B83=$BQ$1,B83=$BR$1,B84=$BQ$1,B84=$BR$1,B85=$BQ$1,B85=$BR$1),0,1)))</f>
        <v/>
      </c>
      <c r="BR83" s="3">
        <f>IF($A83&gt;='1125way_Regular Symbol(2wild)'!E$16,"",IF(C83=0,"",IF(OR(C83=$BQ$1,C83=$BR$1,C84=$BQ$1,C84=$BR$1,C85=$BQ$1,C85=$BR$1),0,1)))</f>
        <v>0</v>
      </c>
      <c r="BS83" s="3" t="str">
        <f>IF($A83&gt;='1125way_Regular Symbol(2wild)'!F$16,"",IF(D83=0,"",IF(OR(D83=$BQ$1,D83=$BR$1,D84=$BQ$1,D84=$BR$1,D85=$BQ$1,D85=$BR$1,D86=$BQ$1,D86=$BR$1,D87=$BQ$1,D87=$BR$1),0,1)))</f>
        <v/>
      </c>
      <c r="BT83" s="3" t="str">
        <f>IF($A83&gt;='1125way_Regular Symbol(2wild)'!G$16,"",IF(E83=0,"",IF(OR(E83=$BQ$1,E83=$BR$1,E84=$BQ$1,E84=$BR$1,E85=$BQ$1,E85=$BR$1,E86=$BQ$1,E86=$BR$1,E87=$BQ$1,E87=$BR$1),0,1)))</f>
        <v/>
      </c>
      <c r="BU83" s="3" t="str">
        <f>IF($A83&gt;='1125way_Regular Symbol(2wild)'!H$16,"",IF(F83=0,"",IF(OR(F83=$BQ$1,F83=$BR$1,F84=$BQ$1,F84=$BR$1,F85=$BQ$1,F85=$BR$1,F86=$BQ$1,F86=$BR$1,F87=$BQ$1,F87=$BR$1),0,1)))</f>
        <v/>
      </c>
      <c r="BW83" s="3" t="str">
        <f>IF($A83&gt;='1125way_Regular Symbol(2wild)'!D$16,"",IF(B83=0,"",IF(OR(B83=$BW$1,B84=$BW$1,B85=$BW$1,B83=$BX$1,B84=$BX$1,B85=$BX$1),0,1)))</f>
        <v/>
      </c>
      <c r="BX83" s="3">
        <f>IF($A83&gt;='1125way_Regular Symbol(2wild)'!E$16,"",IF(C83=0,"",IF(OR(C83=$BW$1,C84=$BW$1,C85=$BW$1,C83=$BX$1,C84=$BX$1,C85=$BX$1),0,1)))</f>
        <v>1</v>
      </c>
      <c r="BY83" s="3" t="str">
        <f>IF($A83&gt;='1125way_Regular Symbol(2wild)'!F$16,"",IF(D83=0,"",IF(OR(D83=$BW$1,D84=$BW$1,D85=$BW$1,D83=$BX$1,D84=$BX$1,D85=$BX$1,D86=$BW$1,D86=$BX$1,D87=$BW$1,D87=$BX$1),0,1)))</f>
        <v/>
      </c>
      <c r="BZ83" s="3" t="str">
        <f>IF($A83&gt;='1125way_Regular Symbol(2wild)'!G$16,"",IF(E83=0,"",IF(OR(E83=$BW$1,E84=$BW$1,E85=$BW$1,E83=$BX$1,E84=$BX$1,E85=$BX$1,E86=$BW$1,E86=$BX$1,E87=$BW$1,E87=$BX$1),0,1)))</f>
        <v/>
      </c>
      <c r="CA83" s="3" t="str">
        <f>IF($A83&gt;='1125way_Regular Symbol(2wild)'!H$16,"",IF(F83=0,"",IF(OR(F83=$BW$1,F84=$BW$1,F85=$BW$1,F83=$BX$1,F84=$BX$1,F85=$BX$1,F86=$BW$1,F86=$BX$1,F87=$BW$1,F87=$BX$1),0,1)))</f>
        <v/>
      </c>
      <c r="CC83" s="3" t="str">
        <f>IF($A83&gt;='1125way_Regular Symbol(2wild)'!D$16,"",IF(B83=0,"",IF(OR(B83=$BW$1,B84=$BW$1,B85=$BW$1,B83=$CD$1,B84=$CD$1,B85=$CD$1),0,1)))</f>
        <v/>
      </c>
      <c r="CD83" s="3">
        <f>IF($A83&gt;='1125way_Regular Symbol(2wild)'!E$16,"",IF(C83=0,"",IF(OR(C83=$BW$1,C84=$BW$1,C85=$BW$1,C83=$CD$1,C84=$CD$1,C85=$CD$1),0,1)))</f>
        <v>1</v>
      </c>
      <c r="CE83" s="3" t="str">
        <f>IF($A83&gt;='1125way_Regular Symbol(2wild)'!F$16,"",IF(D83=0,"",IF(OR(D83=$BW$1,D84=$BW$1,D85=$BW$1,D83=$CD$1,D84=$CD$1,D85=$CD$1,D86=$BW$1,D86=$CD$1,D87=$BW$1,D87=$CD$1),0,1)))</f>
        <v/>
      </c>
      <c r="CF83" s="3" t="str">
        <f>IF($A83&gt;='1125way_Regular Symbol(2wild)'!G$16,"",IF(E83=0,"",IF(OR(E83=$BW$1,E84=$BW$1,E85=$BW$1,E83=$CD$1,E84=$CD$1,E85=$CD$1,E86=$BW$1,E86=$CD$1,E87=$BW$1,E87=$CD$1),0,1)))</f>
        <v/>
      </c>
      <c r="CG83" s="3" t="str">
        <f>IF($A83&gt;='1125way_Regular Symbol(2wild)'!H$16,"",IF(F83=0,"",IF(OR(F83=$BW$1,F84=$BW$1,F85=$BW$1,F83=$CD$1,F84=$CD$1,F85=$CD$1,F86=$BW$1,F86=$CD$1,F87=$BW$1,F87=$CD$1),0,1)))</f>
        <v/>
      </c>
      <c r="CI83" s="3" t="str">
        <f>IF($A83&gt;='1125way_Regular Symbol(2wild)'!D$16,"",IF(B83=0,"",IF(OR(B83=$BW$1,B84=$BW$1,B85=$BW$1,B83=$CJ$1,B84=$CJ$1,B85=$CJ$1),0,1)))</f>
        <v/>
      </c>
      <c r="CJ83" s="3">
        <f>IF($A83&gt;='1125way_Regular Symbol(2wild)'!E$16,"",IF(C83=0,"",IF(OR(C83=$BW$1,C84=$BW$1,C85=$BW$1,C83=$CJ$1,C84=$CJ$1,C85=$CJ$1),0,1)))</f>
        <v>1</v>
      </c>
      <c r="CK83" s="3" t="str">
        <f>IF($A83&gt;='1125way_Regular Symbol(2wild)'!F$16,"",IF(D83=0,"",IF(OR(D83=$BW$1,D84=$BW$1,D85=$BW$1,D83=$CJ$1,D84=$CJ$1,D85=$CJ$1,D86=$BW$1,D86=$CJ$1,D87=$BW$1,D87=$CJ$1),0,1)))</f>
        <v/>
      </c>
      <c r="CL83" s="3" t="str">
        <f>IF($A83&gt;='1125way_Regular Symbol(2wild)'!G$16,"",IF(E83=0,"",IF(OR(E83=$BW$1,E84=$BW$1,E85=$BW$1,E83=$CJ$1,E84=$CJ$1,E85=$CJ$1,E86=$BW$1,E86=$CJ$1,E87=$BW$1,E87=$CJ$1),0,1)))</f>
        <v/>
      </c>
      <c r="CM83" s="3" t="str">
        <f>IF($A83&gt;='1125way_Regular Symbol(2wild)'!H$16,"",IF(F83=0,"",IF(OR(F83=$BW$1,F84=$BW$1,F85=$BW$1,F83=$CJ$1,F84=$CJ$1,F85=$CJ$1,F86=$BW$1,F86=$CJ$1,F87=$BW$1,F87=$CJ$1),0,1)))</f>
        <v/>
      </c>
      <c r="CO83" s="3" t="str">
        <f>IF($A83&gt;='1125way_Regular Symbol(2wild)'!D$16,"",IF(B83=0,"",IF(OR(B83=$BW$1,B84=$BW$1,B85=$BW$1,B83=$CP$1,B84=$CP$1,B85=$CP$1),0,1)))</f>
        <v/>
      </c>
      <c r="CP83" s="3">
        <f>IF($A83&gt;='1125way_Regular Symbol(2wild)'!E$16,"",IF(C83=0,"",IF(OR(C83=$BW$1,C84=$BW$1,C85=$BW$1,C83=$CP$1,C84=$CP$1,C85=$CP$1),0,1)))</f>
        <v>0</v>
      </c>
      <c r="CQ83" s="3" t="str">
        <f>IF($A83&gt;='1125way_Regular Symbol(2wild)'!F$16,"",IF(D83=0,"",IF(OR(D83=$BW$1,D84=$BW$1,D85=$BW$1,D83=$CP$1,D84=$CP$1,D85=$CP$1,D86=$BW$1,D86=$CP$1,D87=$BW$1,D87=$CP$1),0,1)))</f>
        <v/>
      </c>
      <c r="CR83" s="3" t="str">
        <f>IF($A83&gt;='1125way_Regular Symbol(2wild)'!G$16,"",IF(E83=0,"",IF(OR(E83=$BW$1,E84=$BW$1,E85=$BW$1,E83=$CP$1,E84=$CP$1,E85=$CP$1,E86=$BW$1,E86=$CP$1,E87=$BW$1,E87=$CP$1),0,1)))</f>
        <v/>
      </c>
      <c r="CS83" s="3" t="str">
        <f>IF($A83&gt;='1125way_Regular Symbol(2wild)'!H$16,"",IF(F83=0,"",IF(OR(F83=$BW$1,F84=$BW$1,F85=$BW$1,F83=$CP$1,F84=$CP$1,F85=$CP$1,F86=$BW$1,F86=$CP$1,F87=$BW$1,F87=$CP$1),0,1)))</f>
        <v/>
      </c>
      <c r="CU83" s="3" t="str">
        <f>IF($A83&gt;='1125way_Regular Symbol(2wild)'!D$16,"",IF(B83=0,"",IF(OR(B83=$BW$1,B84=$BW$1,B85=$BW$1,B83=$CV$1,B84=$CV$1,B85=$CV$1),0,1)))</f>
        <v/>
      </c>
      <c r="CV83" s="3">
        <f>IF($A83&gt;='1125way_Regular Symbol(2wild)'!E$16,"",IF(C83=0,"",IF(OR(C83=$BW$1,C84=$BW$1,C85=$BW$1,C83=$CV$1,C84=$CV$1,C85=$CV$1),0,1)))</f>
        <v>1</v>
      </c>
      <c r="CW83" s="3" t="str">
        <f>IF($A83&gt;='1125way_Regular Symbol(2wild)'!F$16,"",IF(D83=0,"",IF(OR(D83=$BW$1,D84=$BW$1,D85=$BW$1,D83=$CV$1,D84=$CV$1,D85=$CV$1,D86=$BW$1,D86=$CV$1,D87=$BW$1,D87=$CV$1),0,1)))</f>
        <v/>
      </c>
      <c r="CX83" s="3" t="str">
        <f>IF($A83&gt;='1125way_Regular Symbol(2wild)'!G$16,"",IF(E83=0,"",IF(OR(E83=$BW$1,E84=$BW$1,E85=$BW$1,E83=$CV$1,E84=$CV$1,E85=$CV$1,E86=$BW$1,E86=$CV$1,E87=$BW$1,E87=$CV$1),0,1)))</f>
        <v/>
      </c>
      <c r="CY83" s="3" t="str">
        <f>IF($A83&gt;='1125way_Regular Symbol(2wild)'!H$16,"",IF(F83=0,"",IF(OR(F83=$BW$1,F84=$BW$1,F85=$BW$1,F83=$CV$1,F84=$CV$1,F85=$CV$1,F86=$BW$1,F86=$CV$1,F87=$BW$1,F87=$CV$1),0,1)))</f>
        <v/>
      </c>
    </row>
    <row r="84" spans="1:103">
      <c r="A84" s="337">
        <f>IF('243way_Regular Symbol'!L83="","",'243way_Regular Symbol'!L83)</f>
        <v>80</v>
      </c>
      <c r="B84" s="191" t="str">
        <f>IF('576way_Regular Symbol(2wild)'!Q83="",
IF($A84-'576way_Regular Symbol(2wild)'!D$16&gt;='1125way_RegularＸ_W()'!B$2-1,"",VLOOKUP($A84-'243way_Regular Symbol'!D$16,'576way_Regular Symbol(2wild)'!$P$3:$U$99,'1125way_RegularＸ_W()'!B$3+1,FALSE)),
'576way_Regular Symbol(2wild)'!Q83)</f>
        <v/>
      </c>
      <c r="C84" s="191" t="str">
        <f>IF('576way_Regular Symbol(2wild)'!R83="",
IF($A84-'576way_Regular Symbol(2wild)'!E$16&gt;='1125way_RegularＸ_W()'!C$2-1,"",VLOOKUP($A84-'243way_Regular Symbol'!E$16,'576way_Regular Symbol(2wild)'!$P$3:$U$99,'1125way_RegularＸ_W()'!C$3+1,FALSE)),
'576way_Regular Symbol(2wild)'!R83)</f>
        <v>TE</v>
      </c>
      <c r="D84" s="191" t="str">
        <f>IF('576way_Regular Symbol(2wild)'!S83="",
IF($A84-'576way_Regular Symbol(2wild)'!F$16&gt;='1125way_RegularＸ_W()'!D$2-1,"",VLOOKUP($A84-'243way_Regular Symbol'!F$16,'576way_Regular Symbol(2wild)'!$P$3:$U$99,'1125way_RegularＸ_W()'!D$3+1,FALSE)),
'576way_Regular Symbol(2wild)'!S83)</f>
        <v/>
      </c>
      <c r="E84" s="191" t="str">
        <f>IF('576way_Regular Symbol(2wild)'!T83="",
IF($A84-'576way_Regular Symbol(2wild)'!G$16&gt;='1125way_RegularＸ_W()'!E$2-1,"",VLOOKUP($A84-'243way_Regular Symbol'!G$16,'576way_Regular Symbol(2wild)'!$P$3:$U$99,'1125way_RegularＸ_W()'!E$3+1,FALSE)),
'576way_Regular Symbol(2wild)'!T83)</f>
        <v/>
      </c>
      <c r="F84" s="191" t="str">
        <f>IF('576way_Regular Symbol(2wild)'!U83="",
IF($A84-'576way_Regular Symbol(2wild)'!H$16&gt;='1125way_RegularＸ_W()'!F$2-1,"",VLOOKUP($A84-'243way_Regular Symbol'!H$16,'576way_Regular Symbol(2wild)'!$P$3:$U$99,'1125way_RegularＸ_W()'!F$3+1,FALSE)),
'576way_Regular Symbol(2wild)'!U83)</f>
        <v/>
      </c>
      <c r="N84" s="363">
        <f t="shared" si="29"/>
        <v>80</v>
      </c>
      <c r="O84" s="344" t="str">
        <f>IF($A84&gt;='1125way_Regular Symbol(2wild)'!D$16,"",IF(B84="","",IF(OR(B84=$O$1,B84=$P$1,B85=$O$1,B85=$P$1,B86=$O$1,B86=$P$1),0,1)))</f>
        <v/>
      </c>
      <c r="P84" s="344">
        <f>IF($A84&gt;='1125way_Regular Symbol(2wild)'!E$16,"",IF(C84="","",IF(OR(C84=$O$1,C84=$P$1,C85=$O$1,C85=$P$1,C86=$O$1,C86=$P$1),0,1)))</f>
        <v>1</v>
      </c>
      <c r="Q84" s="344" t="str">
        <f>IF($A84&gt;='1125way_Regular Symbol(2wild)'!F$16,"",IF(D84="","",IF(OR(D84=$O$1,D84=$P$1,D85=$O$1,D85=$P$1,D86=$O$1,D86=$P$1,D87=$O$1,D87=$P$1,D88=$O$1,D88=$P$1),0,1)))</f>
        <v/>
      </c>
      <c r="R84" s="344" t="str">
        <f>IF($A84&gt;='1125way_Regular Symbol(2wild)'!G$16,"",IF(E84="","",IF(OR(E84=$O$1,E84=$P$1,E85=$O$1,E85=$P$1,E86=$O$1,E86=$P$1,E87=$O$1,E87=$P$1,E88=$O$1,E88=$P$1),0,1)))</f>
        <v/>
      </c>
      <c r="S84" s="344" t="str">
        <f>IF($A84&gt;='1125way_Regular Symbol(2wild)'!H$16,"",IF(F84="","",IF(OR(F84=$O$1,F84=$P$1,F85=$O$1,F85=$P$1,F86=$O$1,F86=$P$1,F87=$O$1,F87=$P$1,F88=$O$1,F88=$P$1),0,1)))</f>
        <v/>
      </c>
      <c r="U84" s="344" t="str">
        <f>IF($A84&gt;='1125way_Regular Symbol(2wild)'!D$16,"",IF(B84=0,"",IF(OR(B84=$U$1,B84=$V$1,B85=$U$1,B85=$V$1,B86=$U$1,B86=$V$1),0,1)))</f>
        <v/>
      </c>
      <c r="V84" s="344">
        <f>IF($A84&gt;='1125way_Regular Symbol(2wild)'!E$16,"",IF(C84=0,"",IF(OR(C84=$U$1,C84=$V$1,C85=$U$1,C85=$V$1,C86=$U$1,C86=$V$1),0,1)))</f>
        <v>0</v>
      </c>
      <c r="W84" s="3" t="str">
        <f>IF($A84&gt;='1125way_Regular Symbol(2wild)'!F$16,"",IF(D84=0,"",IF(OR(D84=$U$1,D84=$V$1,D85=$U$1,D85=$V$1,D86=$U$1,D86=$V$1,D87=$U$1,D87=$V$1,D88=$U$1,D88=$V$1),0,1)))</f>
        <v/>
      </c>
      <c r="X84" s="3" t="str">
        <f>IF($A84&gt;='1125way_Regular Symbol(2wild)'!G$16,"",IF(E84=0,"",IF(OR(E84=$U$1,E84=$V$1,E85=$U$1,E85=$V$1,E86=$U$1,E86=$V$1,E87=$U$1,E87=$V$1,E88=$U$1,E88=$V$1),0,1)))</f>
        <v/>
      </c>
      <c r="Y84" s="3" t="str">
        <f>IF($A84&gt;='1125way_Regular Symbol(2wild)'!H$16,"",IF(F84=0,"",IF(OR(F84=$U$1,F84=$V$1,F85=$U$1,F85=$V$1,F86=$U$1,F86=$V$1,F87=$U$1,F87=$V$1,F88=$U$1,F88=$V$1),0,1)))</f>
        <v/>
      </c>
      <c r="AA84" s="344" t="str">
        <f>IF($A84&gt;='1125way_Regular Symbol(2wild)'!D$16,"",IF(B84=0,"",IF(OR(B84=$AA$1,B84=$AB$1,B85=$AA$1,B85=$AB$1,B86=$AA$1,,B86=$AB$1),0,1)))</f>
        <v/>
      </c>
      <c r="AB84" s="344">
        <f>IF($A84&gt;='1125way_Regular Symbol(2wild)'!E$16,"",IF(C84=0,"",IF(OR(C84=$AA$1,C84=$AB$1,C85=$AA$1,C85=$AB$1,C86=$AA$1,,C86=$AB$1),0,1)))</f>
        <v>1</v>
      </c>
      <c r="AC84" s="3" t="str">
        <f>IF($A84&gt;='1125way_Regular Symbol(2wild)'!F$16,"",IF(D84=0,"",IF(OR(D84=$AA$1,D84=$AB$1,D85=$AA$1,D85=$AB$1,D86=$AA$1,D86=$AB$1,D87=$AA$1,D87=$AB$1,D88=$AA$1,D88=$AB$1),0,1)))</f>
        <v/>
      </c>
      <c r="AD84" s="3" t="str">
        <f>IF($A84&gt;='1125way_Regular Symbol(2wild)'!G$16,"",IF(E84=0,"",IF(OR(E84=$AA$1,E84=$AB$1,E85=$AA$1,E85=$AB$1,E86=$AA$1,E86=$AB$1,E87=$AA$1,E87=$AB$1,E88=$AA$1,E88=$AB$1),0,1)))</f>
        <v/>
      </c>
      <c r="AE84" s="3" t="str">
        <f>IF($A84&gt;='1125way_Regular Symbol(2wild)'!H$16,"",IF(F84=0,"",IF(OR(F84=$AA$1,F84=$AB$1,F85=$AA$1,F85=$AB$1,F86=$AA$1,F86=$AB$1,F87=$AA$1,F87=$AB$1,F88=$AA$1,F88=$AB$1),0,1)))</f>
        <v/>
      </c>
      <c r="AG84" s="344" t="str">
        <f>IF($A84&gt;='1125way_Regular Symbol(2wild)'!D$16,"",IF(B84=0,"",IF(OR(B84=$AG$1,B84=$AH$1,B85=$AG$1,B85=$AH$1,B86=$AG$1,B86=$AH$1),0,1)))</f>
        <v/>
      </c>
      <c r="AH84" s="344">
        <f>IF($A84&gt;='1125way_Regular Symbol(2wild)'!E$16,"",IF(C84=0,"",IF(OR(C84=$AG$1,C84=$AH$1,C85=$AG$1,C85=$AH$1,C86=$AG$1,C86=$AH$1),0,1)))</f>
        <v>1</v>
      </c>
      <c r="AI84" s="3" t="str">
        <f>IF($A84&gt;='1125way_Regular Symbol(2wild)'!F$16,"",IF(D84=0,"",IF(OR(D84=$AG$1,D84=$AH$1,D85=$AG$1,D85=$AH$1,D86=$AG$1,D86=$AH$1,D87=$AG$1,D87=$AH$1,D88=$AG$1,D88=$AH$1),0,1)))</f>
        <v/>
      </c>
      <c r="AJ84" s="3" t="str">
        <f>IF($A84&gt;='1125way_Regular Symbol(2wild)'!G$16,"",IF(E84=0,"",IF(OR(E84=$AG$1,E84=$AH$1,E85=$AG$1,E85=$AH$1,E86=$AG$1,E86=$AH$1,E87=$AG$1,E87=$AH$1,E88=$AG$1,E88=$AH$1),0,1)))</f>
        <v/>
      </c>
      <c r="AK84" s="3" t="str">
        <f>IF($A84&gt;='1125way_Regular Symbol(2wild)'!H$16,"",IF(F84=0,"",IF(OR(F84=$AG$1,F84=$AH$1,F85=$AG$1,F85=$AH$1,F86=$AG$1,F86=$AH$1,F87=$AG$1,F87=$AH$1,F88=$AG$1,F88=$AH$1),0,1)))</f>
        <v/>
      </c>
      <c r="AM84" s="344" t="str">
        <f>IF($A84&gt;='1125way_Regular Symbol(2wild)'!D$16,"",IF(B84=0,"",IF(OR(B84=$AM$1,B84=$AN$1,B85=$AM$1,B85=$AN$1,B86=$AM$1,B86=$AN$1),0,1)))</f>
        <v/>
      </c>
      <c r="AN84" s="344">
        <f>IF($A84&gt;='1125way_Regular Symbol(2wild)'!E$16,"",IF(C84=0,"",IF(OR(C84=$AM$1,C84=$AN$1,C85=$AM$1,C85=$AN$1,C86=$AM$1,C86=$AN$1),0,1)))</f>
        <v>1</v>
      </c>
      <c r="AO84" s="3" t="str">
        <f>IF($A84&gt;='1125way_Regular Symbol(2wild)'!F$16,"",IF(D84=0,"",IF(OR(D84=$AM$1,D84=$AN$1,D85=$AM$1,D85=$AN$1,D86=$AM$1,D86=$AN$1,D87=$AM$1,D87=$AN$1,D88=$AM$1,D88=$AN$1),0,1)))</f>
        <v/>
      </c>
      <c r="AP84" s="3" t="str">
        <f>IF($A84&gt;='1125way_Regular Symbol(2wild)'!G$16,"",IF(E84=0,"",IF(OR(E84=$AM$1,E84=$AN$1,E85=$AM$1,E85=$AN$1,E86=$AM$1,E86=$AN$1,E87=$AM$1,E87=$AN$1,E88=$AM$1,E88=$AN$1),0,1)))</f>
        <v/>
      </c>
      <c r="AQ84" s="3" t="str">
        <f>IF($A84&gt;='1125way_Regular Symbol(2wild)'!H$16,"",IF(F84=0,"",IF(OR(F84=$AM$1,F84=$AN$1,F85=$AM$1,F85=$AN$1,F86=$AM$1,F86=$AN$1,F87=$AM$1,F87=$AN$1,F88=$AM$1,F88=$AN$1),0,1)))</f>
        <v/>
      </c>
      <c r="AS84" s="344" t="str">
        <f>IF($A84&gt;='1125way_Regular Symbol(2wild)'!D$16,"",IF(B84=0,"",IF(OR(B84=$AM$1,B84=$AT$1,B85=$AM$1,B85=$AT$1,B86=$AM$1,B86=$AT$1),0,1)))</f>
        <v/>
      </c>
      <c r="AT84" s="344">
        <f>IF($A84&gt;='1125way_Regular Symbol(2wild)'!E$16,"",IF(C84=0,"",IF(OR(C84=$AM$1,C84=$AT$1,C85=$AM$1,C85=$AT$1,C86=$AM$1,C86=$AT$1),0,1)))</f>
        <v>1</v>
      </c>
      <c r="AU84" s="3" t="str">
        <f>IF($A84&gt;='1125way_Regular Symbol(2wild)'!F$16,"",IF(D84=0,"",IF(OR(D84=$AM$1,D84=$AT$1,D85=$AM$1,D85=$AT$1,D86=$AM$1,D86=$AT$1,D87=$AM$1,D87=$AT$1,D88=$AM$1,D88=$AT$1),0,1)))</f>
        <v/>
      </c>
      <c r="AV84" s="3" t="str">
        <f>IF($A84&gt;='1125way_Regular Symbol(2wild)'!G$16,"",IF(E84=0,"",IF(OR(E84=$AM$1,E84=$AT$1,E85=$AM$1,E85=$AT$1,E86=$AM$1,E86=$AT$1,E87=$AM$1,E87=$AT$1,E88=$AM$1,E88=$AT$1),0,1)))</f>
        <v/>
      </c>
      <c r="AW84" s="3" t="str">
        <f>IF($A84&gt;='1125way_Regular Symbol(2wild)'!H$16,"",IF(F84=0,"",IF(OR(F84=$AM$1,F84=$AT$1,F85=$AM$1,F85=$AT$1,F86=$AM$1,F86=$AT$1,F87=$AM$1,F87=$AT$1,F88=$AM$1,F88=$AT$1),0,1)))</f>
        <v/>
      </c>
      <c r="AY84" s="344" t="str">
        <f>IF($A84&gt;='1125way_Regular Symbol(2wild)'!D$16,"",IF(B84=0,"",IF(OR(B84=$AM$1,B84=$AZ$1,B85=$AM$1,B85=$AZ$1,B86=$AM$1,B86=$AZ$1),0,1)))</f>
        <v/>
      </c>
      <c r="AZ84" s="344">
        <f>IF($A84&gt;='1125way_Regular Symbol(2wild)'!E$16,"",IF(C84=0,"",IF(OR(C84=$AM$1,C84=$AZ$1,C85=$AM$1,C85=$AZ$1,C86=$AM$1,C86=$AZ$1),0,1)))</f>
        <v>1</v>
      </c>
      <c r="BA84" s="3" t="str">
        <f>IF($A84&gt;='1125way_Regular Symbol(2wild)'!F$16,"",IF(D84=0,"",IF(OR(D84=$AM$1,D84=$AZ$1,D85=$AM$1,D85=$AZ$1,D86=$AM$1,D86=$AZ$1,D87=$AM$1,D87=$AZ$1,D88=$AM$1,D88=$AZ$1),0,1)))</f>
        <v/>
      </c>
      <c r="BB84" s="3" t="str">
        <f>IF($A84&gt;='1125way_Regular Symbol(2wild)'!G$16,"",IF(E84=0,"",IF(OR(E84=$AM$1,E84=$AZ$1,E85=$AM$1,E85=$AZ$1,E86=$AM$1,E86=$AZ$1,E87=$AM$1,E87=$AZ$1,E88=$AM$1,E88=$AZ$1),0,1)))</f>
        <v/>
      </c>
      <c r="BC84" s="3" t="str">
        <f>IF($A84&gt;='1125way_Regular Symbol(2wild)'!H$16,"",IF(F84=0,"",IF(OR(F84=$AM$1,F84=$AZ$1,F85=$AM$1,F85=$AZ$1,F86=$AM$1,F86=$AZ$1,F87=$AM$1,F87=$AZ$1,F88=$AM$1,F88=$AZ$1),0,1)))</f>
        <v/>
      </c>
      <c r="BE84" s="344" t="str">
        <f>IF($A84&gt;='576way_Regular Symbol(2wild)'!D$16,"",IF(B84=0,"",IF(OR(B84=$AM$1,B84=$BF$1,B85=$AM$1,B85=$BF$1,B86=$AM$1,B86=$BF$1),0,1)))</f>
        <v/>
      </c>
      <c r="BF84" s="344">
        <f>IF($A84&gt;='576way_Regular Symbol(2wild)'!E$16,"",IF(C84=0,"",IF(OR(C84=$AM$1,C84=$BF$1,C85=$AM$1,C85=$BF$1,C86=$AM$1,C86=$BF$1),0,1)))</f>
        <v>1</v>
      </c>
      <c r="BG84" s="3" t="str">
        <f>IF($A84&gt;='576way_Regular Symbol(2wild)'!F$16,"",IF(D84=0,"",IF(OR(D84=$AM$1,D84=$BF$1,D85=$AM$1,D85=$BF$1,D86=$AM$1,D86=$BF$1,D87=$AM$1,D87=$BF$1,D88=$AM$1,D88=$BF$1),0,1)))</f>
        <v/>
      </c>
      <c r="BH84" s="3" t="str">
        <f>IF($A84&gt;='576way_Regular Symbol(2wild)'!G$16,"",IF(E84=0,"",IF(OR(E84=$AM$1,E84=$BF$1,E85=$AM$1,E85=$BF$1,E86=$AM$1,E86=$BF$1,E87=$AM$1,E87=$BF$1,E88=$AM$1,E88=$BF$1),0,1)))</f>
        <v/>
      </c>
      <c r="BI84" s="3" t="str">
        <f>IF($A84&gt;='576way_Regular Symbol(2wild)'!H$16,"",IF(F84=0,"",IF(OR(F84=$AM$1,F84=$BF$1,F85=$AM$1,F85=$BF$1,F86=$AM$1,F86=$BF$1,F87=$AM$1,F87=$BF$1,F88=$AM$1,F88=$BF$1),0,1)))</f>
        <v/>
      </c>
      <c r="BK84" s="344" t="str">
        <f>IF($A84&gt;='576way_Regular Symbol(2wild)'!D$16,"",IF(B84=0,"",IF(OR(B84=$AM$1,B84=$BL$1,B85=$AM$1,B85=$BL$1,B86=$AM$1,B86=$BL$1),0,1)))</f>
        <v/>
      </c>
      <c r="BL84" s="344">
        <f>IF($A84&gt;='576way_Regular Symbol(2wild)'!E$16,"",IF(C84=0,"",IF(OR(C84=$AM$1,C84=$BL$1,C85=$AM$1,C85=$BL$1,C86=$AM$1,C86=$BL$1),0,1)))</f>
        <v>1</v>
      </c>
      <c r="BM84" s="3" t="str">
        <f>IF($A84&gt;='576way_Regular Symbol(2wild)'!F$16,"",IF(D84=0,"",IF(OR(D84=$AM$1,D84=$BL$1,D85=$AM$1,D85=$BL$1,D86=$AM$1,D86=$BL$1,D87=$AM$1,D87=$BL$1),0,1)))</f>
        <v/>
      </c>
      <c r="BN84" s="3" t="str">
        <f>IF($A84&gt;='576way_Regular Symbol(2wild)'!G$16,"",IF(E84=0,"",IF(OR(E84=$AM$1,E84=$BL$1,E85=$AM$1,E85=$BL$1,E86=$AM$1,E86=$BL$1,E87=$AM$1,E87=$BL$1),0,1)))</f>
        <v/>
      </c>
      <c r="BO84" s="3" t="str">
        <f>IF($A84&gt;='576way_Regular Symbol(2wild)'!H$16,"",IF(F84=0,"",IF(OR(F84=$AM$1,F84=$BL$1,F85=$AM$1,F85=$BL$1,F86=$AM$1,F86=$BL$1,F87=$AM$1,F87=$BL$1),0,1)))</f>
        <v/>
      </c>
      <c r="BQ84" s="3" t="str">
        <f>IF($A84&gt;='1125way_Regular Symbol(2wild)'!D$16,"",IF(B84=0,"",IF(OR(B84=$BQ$1,B84=$BR$1,B85=$BQ$1,B85=$BR$1,B86=$BQ$1,B86=$BR$1),0,1)))</f>
        <v/>
      </c>
      <c r="BR84" s="3">
        <f>IF($A84&gt;='1125way_Regular Symbol(2wild)'!E$16,"",IF(C84=0,"",IF(OR(C84=$BQ$1,C84=$BR$1,C85=$BQ$1,C85=$BR$1,C86=$BQ$1,C86=$BR$1),0,1)))</f>
        <v>0</v>
      </c>
      <c r="BS84" s="3" t="str">
        <f>IF($A84&gt;='1125way_Regular Symbol(2wild)'!F$16,"",IF(D84=0,"",IF(OR(D84=$BQ$1,D84=$BR$1,D85=$BQ$1,D85=$BR$1,D86=$BQ$1,D86=$BR$1,D87=$BQ$1,D87=$BR$1,D88=$BQ$1,D88=$BR$1),0,1)))</f>
        <v/>
      </c>
      <c r="BT84" s="3" t="str">
        <f>IF($A84&gt;='1125way_Regular Symbol(2wild)'!G$16,"",IF(E84=0,"",IF(OR(E84=$BQ$1,E84=$BR$1,E85=$BQ$1,E85=$BR$1,E86=$BQ$1,E86=$BR$1,E87=$BQ$1,E87=$BR$1,E88=$BQ$1,E88=$BR$1),0,1)))</f>
        <v/>
      </c>
      <c r="BU84" s="3" t="str">
        <f>IF($A84&gt;='1125way_Regular Symbol(2wild)'!H$16,"",IF(F84=0,"",IF(OR(F84=$BQ$1,F84=$BR$1,F85=$BQ$1,F85=$BR$1,F86=$BQ$1,F86=$BR$1,F87=$BQ$1,F87=$BR$1,F88=$BQ$1,F88=$BR$1),0,1)))</f>
        <v/>
      </c>
      <c r="BW84" s="3" t="str">
        <f>IF($A84&gt;='1125way_Regular Symbol(2wild)'!D$16,"",IF(B84=0,"",IF(OR(B84=$BW$1,B85=$BW$1,B86=$BW$1,B84=$BX$1,B85=$BX$1,B86=$BX$1),0,1)))</f>
        <v/>
      </c>
      <c r="BX84" s="3">
        <f>IF($A84&gt;='1125way_Regular Symbol(2wild)'!E$16,"",IF(C84=0,"",IF(OR(C84=$BW$1,C85=$BW$1,C86=$BW$1,C84=$BX$1,C85=$BX$1,C86=$BX$1),0,1)))</f>
        <v>1</v>
      </c>
      <c r="BY84" s="3" t="str">
        <f>IF($A84&gt;='1125way_Regular Symbol(2wild)'!F$16,"",IF(D84=0,"",IF(OR(D84=$BW$1,D85=$BW$1,D86=$BW$1,D84=$BX$1,D85=$BX$1,D86=$BX$1,D87=$BW$1,D87=$BX$1,D88=$BW$1,D88=$BX$1),0,1)))</f>
        <v/>
      </c>
      <c r="BZ84" s="3" t="str">
        <f>IF($A84&gt;='1125way_Regular Symbol(2wild)'!G$16,"",IF(E84=0,"",IF(OR(E84=$BW$1,E85=$BW$1,E86=$BW$1,E84=$BX$1,E85=$BX$1,E86=$BX$1,E87=$BW$1,E87=$BX$1,E88=$BW$1,E88=$BX$1),0,1)))</f>
        <v/>
      </c>
      <c r="CA84" s="3" t="str">
        <f>IF($A84&gt;='1125way_Regular Symbol(2wild)'!H$16,"",IF(F84=0,"",IF(OR(F84=$BW$1,F85=$BW$1,F86=$BW$1,F84=$BX$1,F85=$BX$1,F86=$BX$1,F87=$BW$1,F87=$BX$1,F88=$BW$1,F88=$BX$1),0,1)))</f>
        <v/>
      </c>
      <c r="CC84" s="3" t="str">
        <f>IF($A84&gt;='1125way_Regular Symbol(2wild)'!D$16,"",IF(B84=0,"",IF(OR(B84=$BW$1,B85=$BW$1,B86=$BW$1,B84=$CD$1,B85=$CD$1,B86=$CD$1),0,1)))</f>
        <v/>
      </c>
      <c r="CD84" s="3">
        <f>IF($A84&gt;='1125way_Regular Symbol(2wild)'!E$16,"",IF(C84=0,"",IF(OR(C84=$BW$1,C85=$BW$1,C86=$BW$1,C84=$CD$1,C85=$CD$1,C86=$CD$1),0,1)))</f>
        <v>1</v>
      </c>
      <c r="CE84" s="3" t="str">
        <f>IF($A84&gt;='1125way_Regular Symbol(2wild)'!F$16,"",IF(D84=0,"",IF(OR(D84=$BW$1,D85=$BW$1,D86=$BW$1,D84=$CD$1,D85=$CD$1,D86=$CD$1,D87=$BW$1,D87=$CD$1,D88=$BW$1,D88=$CD$1),0,1)))</f>
        <v/>
      </c>
      <c r="CF84" s="3" t="str">
        <f>IF($A84&gt;='1125way_Regular Symbol(2wild)'!G$16,"",IF(E84=0,"",IF(OR(E84=$BW$1,E85=$BW$1,E86=$BW$1,E84=$CD$1,E85=$CD$1,E86=$CD$1,E87=$BW$1,E87=$CD$1,E88=$BW$1,E88=$CD$1),0,1)))</f>
        <v/>
      </c>
      <c r="CG84" s="3" t="str">
        <f>IF($A84&gt;='1125way_Regular Symbol(2wild)'!H$16,"",IF(F84=0,"",IF(OR(F84=$BW$1,F85=$BW$1,F86=$BW$1,F84=$CD$1,F85=$CD$1,F86=$CD$1,F87=$BW$1,F87=$CD$1,F88=$BW$1,F88=$CD$1),0,1)))</f>
        <v/>
      </c>
      <c r="CI84" s="3" t="str">
        <f>IF($A84&gt;='1125way_Regular Symbol(2wild)'!D$16,"",IF(B84=0,"",IF(OR(B84=$BW$1,B85=$BW$1,B86=$BW$1,B84=$CJ$1,B85=$CJ$1,B86=$CJ$1),0,1)))</f>
        <v/>
      </c>
      <c r="CJ84" s="3">
        <f>IF($A84&gt;='1125way_Regular Symbol(2wild)'!E$16,"",IF(C84=0,"",IF(OR(C84=$BW$1,C85=$BW$1,C86=$BW$1,C84=$CJ$1,C85=$CJ$1,C86=$CJ$1),0,1)))</f>
        <v>1</v>
      </c>
      <c r="CK84" s="3" t="str">
        <f>IF($A84&gt;='1125way_Regular Symbol(2wild)'!F$16,"",IF(D84=0,"",IF(OR(D84=$BW$1,D85=$BW$1,D86=$BW$1,D84=$CJ$1,D85=$CJ$1,D86=$CJ$1,D87=$BW$1,D87=$CJ$1,D88=$BW$1,D88=$CJ$1),0,1)))</f>
        <v/>
      </c>
      <c r="CL84" s="3" t="str">
        <f>IF($A84&gt;='1125way_Regular Symbol(2wild)'!G$16,"",IF(E84=0,"",IF(OR(E84=$BW$1,E85=$BW$1,E86=$BW$1,E84=$CJ$1,E85=$CJ$1,E86=$CJ$1,E87=$BW$1,E87=$CJ$1,E88=$BW$1,E88=$CJ$1),0,1)))</f>
        <v/>
      </c>
      <c r="CM84" s="3" t="str">
        <f>IF($A84&gt;='1125way_Regular Symbol(2wild)'!H$16,"",IF(F84=0,"",IF(OR(F84=$BW$1,F85=$BW$1,F86=$BW$1,F84=$CJ$1,F85=$CJ$1,F86=$CJ$1,F87=$BW$1,F87=$CJ$1,F88=$BW$1,F88=$CJ$1),0,1)))</f>
        <v/>
      </c>
      <c r="CO84" s="3" t="str">
        <f>IF($A84&gt;='1125way_Regular Symbol(2wild)'!D$16,"",IF(B84=0,"",IF(OR(B84=$BW$1,B85=$BW$1,B86=$BW$1,B84=$CP$1,B85=$CP$1,B86=$CP$1),0,1)))</f>
        <v/>
      </c>
      <c r="CP84" s="3">
        <f>IF($A84&gt;='1125way_Regular Symbol(2wild)'!E$16,"",IF(C84=0,"",IF(OR(C84=$BW$1,C85=$BW$1,C86=$BW$1,C84=$CP$1,C85=$CP$1,C86=$CP$1),0,1)))</f>
        <v>0</v>
      </c>
      <c r="CQ84" s="3" t="str">
        <f>IF($A84&gt;='1125way_Regular Symbol(2wild)'!F$16,"",IF(D84=0,"",IF(OR(D84=$BW$1,D85=$BW$1,D86=$BW$1,D84=$CP$1,D85=$CP$1,D86=$CP$1,D87=$BW$1,D87=$CP$1,D88=$BW$1,D88=$CP$1),0,1)))</f>
        <v/>
      </c>
      <c r="CR84" s="3" t="str">
        <f>IF($A84&gt;='1125way_Regular Symbol(2wild)'!G$16,"",IF(E84=0,"",IF(OR(E84=$BW$1,E85=$BW$1,E86=$BW$1,E84=$CP$1,E85=$CP$1,E86=$CP$1,E87=$BW$1,E87=$CP$1,E88=$BW$1,E88=$CP$1),0,1)))</f>
        <v/>
      </c>
      <c r="CS84" s="3" t="str">
        <f>IF($A84&gt;='1125way_Regular Symbol(2wild)'!H$16,"",IF(F84=0,"",IF(OR(F84=$BW$1,F85=$BW$1,F86=$BW$1,F84=$CP$1,F85=$CP$1,F86=$CP$1,F87=$BW$1,F87=$CP$1,F88=$BW$1,F88=$CP$1),0,1)))</f>
        <v/>
      </c>
      <c r="CU84" s="3" t="str">
        <f>IF($A84&gt;='1125way_Regular Symbol(2wild)'!D$16,"",IF(B84=0,"",IF(OR(B84=$BW$1,B85=$BW$1,B86=$BW$1,B84=$CV$1,B85=$CV$1,B86=$CV$1),0,1)))</f>
        <v/>
      </c>
      <c r="CV84" s="3">
        <f>IF($A84&gt;='1125way_Regular Symbol(2wild)'!E$16,"",IF(C84=0,"",IF(OR(C84=$BW$1,C85=$BW$1,C86=$BW$1,C84=$CV$1,C85=$CV$1,C86=$CV$1),0,1)))</f>
        <v>1</v>
      </c>
      <c r="CW84" s="3" t="str">
        <f>IF($A84&gt;='1125way_Regular Symbol(2wild)'!F$16,"",IF(D84=0,"",IF(OR(D84=$BW$1,D85=$BW$1,D86=$BW$1,D84=$CV$1,D85=$CV$1,D86=$CV$1,D87=$BW$1,D87=$CV$1,D88=$BW$1,D88=$CV$1),0,1)))</f>
        <v/>
      </c>
      <c r="CX84" s="3" t="str">
        <f>IF($A84&gt;='1125way_Regular Symbol(2wild)'!G$16,"",IF(E84=0,"",IF(OR(E84=$BW$1,E85=$BW$1,E86=$BW$1,E84=$CV$1,E85=$CV$1,E86=$CV$1,E87=$BW$1,E87=$CV$1,E88=$BW$1,E88=$CV$1),0,1)))</f>
        <v/>
      </c>
      <c r="CY84" s="3" t="str">
        <f>IF($A84&gt;='1125way_Regular Symbol(2wild)'!H$16,"",IF(F84=0,"",IF(OR(F84=$BW$1,F85=$BW$1,F86=$BW$1,F84=$CV$1,F85=$CV$1,F86=$CV$1,F87=$BW$1,F87=$CV$1,F88=$BW$1,F88=$CV$1),0,1)))</f>
        <v/>
      </c>
    </row>
    <row r="85" spans="1:103" s="316" customFormat="1" ht="16" thickBot="1">
      <c r="A85" s="337">
        <f>IF('243way_Regular Symbol'!L84="","",'243way_Regular Symbol'!L84)</f>
        <v>81</v>
      </c>
      <c r="B85" s="191" t="str">
        <f>IF('576way_Regular Symbol(2wild)'!Q84="",
IF($A85-'576way_Regular Symbol(2wild)'!D$16&gt;='1125way_RegularＸ_W()'!B$2-1,"",VLOOKUP($A85-'243way_Regular Symbol'!D$16,'576way_Regular Symbol(2wild)'!$P$3:$U$99,'1125way_RegularＸ_W()'!B$3+1,FALSE)),
'576way_Regular Symbol(2wild)'!Q84)</f>
        <v/>
      </c>
      <c r="C85" s="191" t="str">
        <f>IF('576way_Regular Symbol(2wild)'!R84="",
IF($A85-'576way_Regular Symbol(2wild)'!E$16&gt;='1125way_RegularＸ_W()'!C$2-1,"",VLOOKUP($A85-'243way_Regular Symbol'!E$16,'576way_Regular Symbol(2wild)'!$P$3:$U$99,'1125way_RegularＸ_W()'!C$3+1,FALSE)),
'576way_Regular Symbol(2wild)'!R84)</f>
        <v>A</v>
      </c>
      <c r="D85" s="191" t="str">
        <f>IF('576way_Regular Symbol(2wild)'!S84="",
IF($A85-'576way_Regular Symbol(2wild)'!F$16&gt;='1125way_RegularＸ_W()'!D$2-1,"",VLOOKUP($A85-'243way_Regular Symbol'!F$16,'576way_Regular Symbol(2wild)'!$P$3:$U$99,'1125way_RegularＸ_W()'!D$3+1,FALSE)),
'576way_Regular Symbol(2wild)'!S84)</f>
        <v/>
      </c>
      <c r="E85" s="191" t="str">
        <f>IF('576way_Regular Symbol(2wild)'!T84="",
IF($A85-'576way_Regular Symbol(2wild)'!G$16&gt;='1125way_RegularＸ_W()'!E$2-1,"",VLOOKUP($A85-'243way_Regular Symbol'!G$16,'576way_Regular Symbol(2wild)'!$P$3:$U$99,'1125way_RegularＸ_W()'!E$3+1,FALSE)),
'576way_Regular Symbol(2wild)'!T84)</f>
        <v/>
      </c>
      <c r="F85" s="191" t="str">
        <f>IF('576way_Regular Symbol(2wild)'!U84="",
IF($A85-'576way_Regular Symbol(2wild)'!H$16&gt;='1125way_RegularＸ_W()'!F$2-1,"",VLOOKUP($A85-'243way_Regular Symbol'!H$16,'576way_Regular Symbol(2wild)'!$P$3:$U$99,'1125way_RegularＸ_W()'!F$3+1,FALSE)),
'576way_Regular Symbol(2wild)'!U84)</f>
        <v/>
      </c>
      <c r="N85" s="363">
        <f t="shared" si="29"/>
        <v>81</v>
      </c>
      <c r="O85" s="344" t="str">
        <f>IF($A85&gt;='1125way_Regular Symbol(2wild)'!D$16,"",IF(B85="","",IF(OR(B85=$O$1,B85=$P$1,B86=$O$1,B86=$P$1,B87=$O$1,B87=$P$1),0,1)))</f>
        <v/>
      </c>
      <c r="P85" s="344">
        <f>IF($A85&gt;='1125way_Regular Symbol(2wild)'!E$16,"",IF(C85="","",IF(OR(C85=$O$1,C85=$P$1,C86=$O$1,C86=$P$1,C87=$O$1,C87=$P$1),0,1)))</f>
        <v>1</v>
      </c>
      <c r="Q85" s="344" t="str">
        <f>IF($A85&gt;='1125way_Regular Symbol(2wild)'!F$16,"",IF(D85="","",IF(OR(D85=$O$1,D85=$P$1,D86=$O$1,D86=$P$1,D87=$O$1,D87=$P$1,D88=$O$1,D88=$P$1,D89=$O$1,D89=$P$1),0,1)))</f>
        <v/>
      </c>
      <c r="R85" s="344" t="str">
        <f>IF($A85&gt;='1125way_Regular Symbol(2wild)'!G$16,"",IF(E85="","",IF(OR(E85=$O$1,E85=$P$1,E86=$O$1,E86=$P$1,E87=$O$1,E87=$P$1,E88=$O$1,E88=$P$1,E89=$O$1,E89=$P$1),0,1)))</f>
        <v/>
      </c>
      <c r="S85" s="344" t="str">
        <f>IF($A85&gt;='1125way_Regular Symbol(2wild)'!H$16,"",IF(F85="","",IF(OR(F85=$O$1,F85=$P$1,F86=$O$1,F86=$P$1,F87=$O$1,F87=$P$1,F88=$O$1,F88=$P$1,F89=$O$1,F89=$P$1),0,1)))</f>
        <v/>
      </c>
      <c r="T85" s="224"/>
      <c r="U85" s="344" t="str">
        <f>IF($A85&gt;='1125way_Regular Symbol(2wild)'!D$16,"",IF(B85=0,"",IF(OR(B85=$U$1,B85=$V$1,B86=$U$1,B86=$V$1,B87=$U$1,B87=$V$1),0,1)))</f>
        <v/>
      </c>
      <c r="V85" s="344">
        <f>IF($A85&gt;='1125way_Regular Symbol(2wild)'!E$16,"",IF(C85=0,"",IF(OR(C85=$U$1,C85=$V$1,C86=$U$1,C86=$V$1,C87=$U$1,C87=$V$1),0,1)))</f>
        <v>0</v>
      </c>
      <c r="W85" s="3" t="str">
        <f>IF($A85&gt;='1125way_Regular Symbol(2wild)'!F$16,"",IF(D85=0,"",IF(OR(D85=$U$1,D85=$V$1,D86=$U$1,D86=$V$1,D87=$U$1,D87=$V$1,D88=$U$1,D88=$V$1,D89=$U$1,D89=$V$1),0,1)))</f>
        <v/>
      </c>
      <c r="X85" s="3" t="str">
        <f>IF($A85&gt;='1125way_Regular Symbol(2wild)'!G$16,"",IF(E85=0,"",IF(OR(E85=$U$1,E85=$V$1,E86=$U$1,E86=$V$1,E87=$U$1,E87=$V$1,E88=$U$1,E88=$V$1,E89=$U$1,E89=$V$1),0,1)))</f>
        <v/>
      </c>
      <c r="Y85" s="3" t="str">
        <f>IF($A85&gt;='1125way_Regular Symbol(2wild)'!H$16,"",IF(F85=0,"",IF(OR(F85=$U$1,F85=$V$1,F86=$U$1,F86=$V$1,F87=$U$1,F87=$V$1,F88=$U$1,F88=$V$1,F89=$U$1,F89=$V$1),0,1)))</f>
        <v/>
      </c>
      <c r="Z85" s="224"/>
      <c r="AA85" s="344" t="str">
        <f>IF($A85&gt;='1125way_Regular Symbol(2wild)'!D$16,"",IF(B85=0,"",IF(OR(B85=$AA$1,B85=$AB$1,B86=$AA$1,B86=$AB$1,B87=$AA$1,,B87=$AB$1),0,1)))</f>
        <v/>
      </c>
      <c r="AB85" s="344">
        <f>IF($A85&gt;='1125way_Regular Symbol(2wild)'!E$16,"",IF(C85=0,"",IF(OR(C85=$AA$1,C85=$AB$1,C86=$AA$1,C86=$AB$1,C87=$AA$1,,C87=$AB$1),0,1)))</f>
        <v>1</v>
      </c>
      <c r="AC85" s="3" t="str">
        <f>IF($A85&gt;='1125way_Regular Symbol(2wild)'!F$16,"",IF(D85=0,"",IF(OR(D85=$AA$1,D85=$AB$1,D86=$AA$1,D86=$AB$1,D87=$AA$1,D87=$AB$1,D88=$AA$1,D88=$AB$1,D89=$AA$1,D89=$AB$1),0,1)))</f>
        <v/>
      </c>
      <c r="AD85" s="3" t="str">
        <f>IF($A85&gt;='1125way_Regular Symbol(2wild)'!G$16,"",IF(E85=0,"",IF(OR(E85=$AA$1,E85=$AB$1,E86=$AA$1,E86=$AB$1,E87=$AA$1,E87=$AB$1,E88=$AA$1,E88=$AB$1,E89=$AA$1,E89=$AB$1),0,1)))</f>
        <v/>
      </c>
      <c r="AE85" s="3" t="str">
        <f>IF($A85&gt;='1125way_Regular Symbol(2wild)'!H$16,"",IF(F85=0,"",IF(OR(F85=$AA$1,F85=$AB$1,F86=$AA$1,F86=$AB$1,F87=$AA$1,F87=$AB$1,F88=$AA$1,F88=$AB$1,F89=$AA$1,F89=$AB$1),0,1)))</f>
        <v/>
      </c>
      <c r="AF85" s="224"/>
      <c r="AG85" s="344" t="str">
        <f>IF($A85&gt;='1125way_Regular Symbol(2wild)'!D$16,"",IF(B85=0,"",IF(OR(B85=$AG$1,B85=$AH$1,B86=$AG$1,B86=$AH$1,B87=$AG$1,B87=$AH$1),0,1)))</f>
        <v/>
      </c>
      <c r="AH85" s="344">
        <f>IF($A85&gt;='1125way_Regular Symbol(2wild)'!E$16,"",IF(C85=0,"",IF(OR(C85=$AG$1,C85=$AH$1,C86=$AG$1,C86=$AH$1,C87=$AG$1,C87=$AH$1),0,1)))</f>
        <v>1</v>
      </c>
      <c r="AI85" s="3" t="str">
        <f>IF($A85&gt;='1125way_Regular Symbol(2wild)'!F$16,"",IF(D85=0,"",IF(OR(D85=$AG$1,D85=$AH$1,D86=$AG$1,D86=$AH$1,D87=$AG$1,D87=$AH$1,D88=$AG$1,D88=$AH$1,D89=$AG$1,D89=$AH$1),0,1)))</f>
        <v/>
      </c>
      <c r="AJ85" s="3" t="str">
        <f>IF($A85&gt;='1125way_Regular Symbol(2wild)'!G$16,"",IF(E85=0,"",IF(OR(E85=$AG$1,E85=$AH$1,E86=$AG$1,E86=$AH$1,E87=$AG$1,E87=$AH$1,E88=$AG$1,E88=$AH$1,E89=$AG$1,E89=$AH$1),0,1)))</f>
        <v/>
      </c>
      <c r="AK85" s="3" t="str">
        <f>IF($A85&gt;='1125way_Regular Symbol(2wild)'!H$16,"",IF(F85=0,"",IF(OR(F85=$AG$1,F85=$AH$1,F86=$AG$1,F86=$AH$1,F87=$AG$1,F87=$AH$1,F88=$AG$1,F88=$AH$1,F89=$AG$1,F89=$AH$1),0,1)))</f>
        <v/>
      </c>
      <c r="AL85" s="224"/>
      <c r="AM85" s="344" t="str">
        <f>IF($A85&gt;='1125way_Regular Symbol(2wild)'!D$16,"",IF(B85=0,"",IF(OR(B85=$AM$1,B85=$AN$1,B86=$AM$1,B86=$AN$1,B87=$AM$1,B87=$AN$1),0,1)))</f>
        <v/>
      </c>
      <c r="AN85" s="344">
        <f>IF($A85&gt;='1125way_Regular Symbol(2wild)'!E$16,"",IF(C85=0,"",IF(OR(C85=$AM$1,C85=$AN$1,C86=$AM$1,C86=$AN$1,C87=$AM$1,C87=$AN$1),0,1)))</f>
        <v>1</v>
      </c>
      <c r="AO85" s="3" t="str">
        <f>IF($A85&gt;='1125way_Regular Symbol(2wild)'!F$16,"",IF(D85=0,"",IF(OR(D85=$AM$1,D85=$AN$1,D86=$AM$1,D86=$AN$1,D87=$AM$1,D87=$AN$1,D88=$AM$1,D88=$AN$1,D89=$AM$1,D89=$AN$1),0,1)))</f>
        <v/>
      </c>
      <c r="AP85" s="3" t="str">
        <f>IF($A85&gt;='1125way_Regular Symbol(2wild)'!G$16,"",IF(E85=0,"",IF(OR(E85=$AM$1,E85=$AN$1,E86=$AM$1,E86=$AN$1,E87=$AM$1,E87=$AN$1,E88=$AM$1,E88=$AN$1,E89=$AM$1,E89=$AN$1),0,1)))</f>
        <v/>
      </c>
      <c r="AQ85" s="3" t="str">
        <f>IF($A85&gt;='1125way_Regular Symbol(2wild)'!H$16,"",IF(F85=0,"",IF(OR(F85=$AM$1,F85=$AN$1,F86=$AM$1,F86=$AN$1,F87=$AM$1,F87=$AN$1,F88=$AM$1,F88=$AN$1,F89=$AM$1,F89=$AN$1),0,1)))</f>
        <v/>
      </c>
      <c r="AR85" s="224"/>
      <c r="AS85" s="344" t="str">
        <f>IF($A85&gt;='1125way_Regular Symbol(2wild)'!D$16,"",IF(B85=0,"",IF(OR(B85=$AM$1,B85=$AT$1,B86=$AM$1,B86=$AT$1,B87=$AM$1,B87=$AT$1),0,1)))</f>
        <v/>
      </c>
      <c r="AT85" s="344">
        <f>IF($A85&gt;='1125way_Regular Symbol(2wild)'!E$16,"",IF(C85=0,"",IF(OR(C85=$AM$1,C85=$AT$1,C86=$AM$1,C86=$AT$1,C87=$AM$1,C87=$AT$1),0,1)))</f>
        <v>1</v>
      </c>
      <c r="AU85" s="3" t="str">
        <f>IF($A85&gt;='1125way_Regular Symbol(2wild)'!F$16,"",IF(D85=0,"",IF(OR(D85=$AM$1,D85=$AT$1,D86=$AM$1,D86=$AT$1,D87=$AM$1,D87=$AT$1,D88=$AM$1,D88=$AT$1,D89=$AM$1,D89=$AT$1),0,1)))</f>
        <v/>
      </c>
      <c r="AV85" s="3" t="str">
        <f>IF($A85&gt;='1125way_Regular Symbol(2wild)'!G$16,"",IF(E85=0,"",IF(OR(E85=$AM$1,E85=$AT$1,E86=$AM$1,E86=$AT$1,E87=$AM$1,E87=$AT$1,E88=$AM$1,E88=$AT$1,E89=$AM$1,E89=$AT$1),0,1)))</f>
        <v/>
      </c>
      <c r="AW85" s="3" t="str">
        <f>IF($A85&gt;='1125way_Regular Symbol(2wild)'!H$16,"",IF(F85=0,"",IF(OR(F85=$AM$1,F85=$AT$1,F86=$AM$1,F86=$AT$1,F87=$AM$1,F87=$AT$1,F88=$AM$1,F88=$AT$1,F89=$AM$1,F89=$AT$1),0,1)))</f>
        <v/>
      </c>
      <c r="AX85" s="224"/>
      <c r="AY85" s="344" t="str">
        <f>IF($A85&gt;='1125way_Regular Symbol(2wild)'!D$16,"",IF(B85=0,"",IF(OR(B85=$AM$1,B85=$AZ$1,B86=$AM$1,B86=$AZ$1,B87=$AM$1,B87=$AZ$1),0,1)))</f>
        <v/>
      </c>
      <c r="AZ85" s="344">
        <f>IF($A85&gt;='1125way_Regular Symbol(2wild)'!E$16,"",IF(C85=0,"",IF(OR(C85=$AM$1,C85=$AZ$1,C86=$AM$1,C86=$AZ$1,C87=$AM$1,C87=$AZ$1),0,1)))</f>
        <v>1</v>
      </c>
      <c r="BA85" s="3" t="str">
        <f>IF($A85&gt;='1125way_Regular Symbol(2wild)'!F$16,"",IF(D85=0,"",IF(OR(D85=$AM$1,D85=$AZ$1,D86=$AM$1,D86=$AZ$1,D87=$AM$1,D87=$AZ$1,D88=$AM$1,D88=$AZ$1,D89=$AM$1,D89=$AZ$1),0,1)))</f>
        <v/>
      </c>
      <c r="BB85" s="3" t="str">
        <f>IF($A85&gt;='1125way_Regular Symbol(2wild)'!G$16,"",IF(E85=0,"",IF(OR(E85=$AM$1,E85=$AZ$1,E86=$AM$1,E86=$AZ$1,E87=$AM$1,E87=$AZ$1,E88=$AM$1,E88=$AZ$1,E89=$AM$1,E89=$AZ$1),0,1)))</f>
        <v/>
      </c>
      <c r="BC85" s="3" t="str">
        <f>IF($A85&gt;='1125way_Regular Symbol(2wild)'!H$16,"",IF(F85=0,"",IF(OR(F85=$AM$1,F85=$AZ$1,F86=$AM$1,F86=$AZ$1,F87=$AM$1,F87=$AZ$1,F88=$AM$1,F88=$AZ$1,F89=$AM$1,F89=$AZ$1),0,1)))</f>
        <v/>
      </c>
      <c r="BD85" s="224"/>
      <c r="BE85" s="344" t="str">
        <f>IF($A85&gt;='576way_Regular Symbol(2wild)'!D$16,"",IF(B85=0,"",IF(OR(B85=$AM$1,B85=$BF$1,B86=$AM$1,B86=$BF$1,B87=$AM$1,B87=$BF$1),0,1)))</f>
        <v/>
      </c>
      <c r="BF85" s="344">
        <f>IF($A85&gt;='576way_Regular Symbol(2wild)'!E$16,"",IF(C85=0,"",IF(OR(C85=$AM$1,C85=$BF$1,C86=$AM$1,C86=$BF$1,C87=$AM$1,C87=$BF$1),0,1)))</f>
        <v>1</v>
      </c>
      <c r="BG85" s="3" t="str">
        <f>IF($A85&gt;='576way_Regular Symbol(2wild)'!F$16,"",IF(D85=0,"",IF(OR(D85=$AM$1,D85=$BF$1,D86=$AM$1,D86=$BF$1,D87=$AM$1,D87=$BF$1,D88=$AM$1,D88=$BF$1,D89=$AM$1,D89=$BF$1),0,1)))</f>
        <v/>
      </c>
      <c r="BH85" s="3" t="str">
        <f>IF($A85&gt;='576way_Regular Symbol(2wild)'!G$16,"",IF(E85=0,"",IF(OR(E85=$AM$1,E85=$BF$1,E86=$AM$1,E86=$BF$1,E87=$AM$1,E87=$BF$1,E88=$AM$1,E88=$BF$1,E89=$AM$1,E89=$BF$1),0,1)))</f>
        <v/>
      </c>
      <c r="BI85" s="3" t="str">
        <f>IF($A85&gt;='576way_Regular Symbol(2wild)'!H$16,"",IF(F85=0,"",IF(OR(F85=$AM$1,F85=$BF$1,F86=$AM$1,F86=$BF$1,F87=$AM$1,F87=$BF$1,F88=$AM$1,F88=$BF$1,F89=$AM$1,F89=$BF$1),0,1)))</f>
        <v/>
      </c>
      <c r="BJ85" s="224"/>
      <c r="BK85" s="344" t="str">
        <f>IF($A85&gt;='576way_Regular Symbol(2wild)'!D$16,"",IF(B85=0,"",IF(OR(B85=$AM$1,B85=$BL$1,B86=$AM$1,B86=$BL$1,B87=$AM$1,B87=$BL$1),0,1)))</f>
        <v/>
      </c>
      <c r="BL85" s="344">
        <f>IF($A85&gt;='576way_Regular Symbol(2wild)'!E$16,"",IF(C85=0,"",IF(OR(C85=$AM$1,C85=$BL$1,C86=$AM$1,C86=$BL$1,C87=$AM$1,C87=$BL$1),0,1)))</f>
        <v>1</v>
      </c>
      <c r="BM85" s="3" t="str">
        <f>IF($A85&gt;='576way_Regular Symbol(2wild)'!F$16,"",IF(D85=0,"",IF(OR(D85=$AM$1,D85=$BL$1,D86=$AM$1,D86=$BL$1,D87=$AM$1,D87=$BL$1,D88=$AM$1,D88=$BL$1),0,1)))</f>
        <v/>
      </c>
      <c r="BN85" s="3" t="str">
        <f>IF($A85&gt;='576way_Regular Symbol(2wild)'!G$16,"",IF(E85=0,"",IF(OR(E85=$AM$1,E85=$BL$1,E86=$AM$1,E86=$BL$1,E87=$AM$1,E87=$BL$1,E88=$AM$1,E88=$BL$1),0,1)))</f>
        <v/>
      </c>
      <c r="BO85" s="3" t="str">
        <f>IF($A85&gt;='576way_Regular Symbol(2wild)'!H$16,"",IF(F85=0,"",IF(OR(F85=$AM$1,F85=$BL$1,F86=$AM$1,F86=$BL$1,F87=$AM$1,F87=$BL$1,F88=$AM$1,F88=$BL$1),0,1)))</f>
        <v/>
      </c>
      <c r="BP85" s="224"/>
      <c r="BQ85" s="3" t="str">
        <f>IF($A85&gt;='1125way_Regular Symbol(2wild)'!D$16,"",IF(B85=0,"",IF(OR(B85=$BQ$1,B85=$BR$1,B86=$BQ$1,B86=$BR$1,B87=$BQ$1,B87=$BR$1),0,1)))</f>
        <v/>
      </c>
      <c r="BR85" s="3">
        <f>IF($A85&gt;='1125way_Regular Symbol(2wild)'!E$16,"",IF(C85=0,"",IF(OR(C85=$BQ$1,C85=$BR$1,C86=$BQ$1,C86=$BR$1,C87=$BQ$1,C87=$BR$1),0,1)))</f>
        <v>0</v>
      </c>
      <c r="BS85" s="3" t="str">
        <f>IF($A85&gt;='1125way_Regular Symbol(2wild)'!F$16,"",IF(D85=0,"",IF(OR(D85=$BQ$1,D85=$BR$1,D86=$BQ$1,D86=$BR$1,D87=$BQ$1,D87=$BR$1,D88=$BQ$1,D88=$BR$1,D89=$BQ$1,D89=$BR$1),0,1)))</f>
        <v/>
      </c>
      <c r="BT85" s="3" t="str">
        <f>IF($A85&gt;='1125way_Regular Symbol(2wild)'!G$16,"",IF(E85=0,"",IF(OR(E85=$BQ$1,E85=$BR$1,E86=$BQ$1,E86=$BR$1,E87=$BQ$1,E87=$BR$1,E88=$BQ$1,E88=$BR$1,E89=$BQ$1,E89=$BR$1),0,1)))</f>
        <v/>
      </c>
      <c r="BU85" s="3" t="str">
        <f>IF($A85&gt;='1125way_Regular Symbol(2wild)'!H$16,"",IF(F85=0,"",IF(OR(F85=$BQ$1,F85=$BR$1,F86=$BQ$1,F86=$BR$1,F87=$BQ$1,F87=$BR$1,F88=$BQ$1,F88=$BR$1,F89=$BQ$1,F89=$BR$1),0,1)))</f>
        <v/>
      </c>
      <c r="BV85" s="224"/>
      <c r="BW85" s="3" t="str">
        <f>IF($A85&gt;='1125way_Regular Symbol(2wild)'!D$16,"",IF(B85=0,"",IF(OR(B85=$BW$1,B86=$BW$1,B87=$BW$1,B85=$BX$1,B86=$BX$1,B87=$BX$1),0,1)))</f>
        <v/>
      </c>
      <c r="BX85" s="3">
        <f>IF($A85&gt;='1125way_Regular Symbol(2wild)'!E$16,"",IF(C85=0,"",IF(OR(C85=$BW$1,C86=$BW$1,C87=$BW$1,C85=$BX$1,C86=$BX$1,C87=$BX$1),0,1)))</f>
        <v>0</v>
      </c>
      <c r="BY85" s="3" t="str">
        <f>IF($A85&gt;='1125way_Regular Symbol(2wild)'!F$16,"",IF(D85=0,"",IF(OR(D85=$BW$1,D86=$BW$1,D87=$BW$1,D85=$BX$1,D86=$BX$1,D87=$BX$1,D88=$BW$1,D88=$BX$1,D89=$BW$1,D89=$BX$1),0,1)))</f>
        <v/>
      </c>
      <c r="BZ85" s="3" t="str">
        <f>IF($A85&gt;='1125way_Regular Symbol(2wild)'!G$16,"",IF(E85=0,"",IF(OR(E85=$BW$1,E86=$BW$1,E87=$BW$1,E85=$BX$1,E86=$BX$1,E87=$BX$1,E88=$BW$1,E88=$BX$1,E89=$BW$1,E89=$BX$1),0,1)))</f>
        <v/>
      </c>
      <c r="CA85" s="3" t="str">
        <f>IF($A85&gt;='1125way_Regular Symbol(2wild)'!H$16,"",IF(F85=0,"",IF(OR(F85=$BW$1,F86=$BW$1,F87=$BW$1,F85=$BX$1,F86=$BX$1,F87=$BX$1,F88=$BW$1,F88=$BX$1,F89=$BW$1,F89=$BX$1),0,1)))</f>
        <v/>
      </c>
      <c r="CB85" s="224"/>
      <c r="CC85" s="3" t="str">
        <f>IF($A85&gt;='1125way_Regular Symbol(2wild)'!D$16,"",IF(B85=0,"",IF(OR(B85=$BW$1,B86=$BW$1,B87=$BW$1,B85=$CD$1,B86=$CD$1,B87=$CD$1),0,1)))</f>
        <v/>
      </c>
      <c r="CD85" s="3">
        <f>IF($A85&gt;='1125way_Regular Symbol(2wild)'!E$16,"",IF(C85=0,"",IF(OR(C85=$BW$1,C86=$BW$1,C87=$BW$1,C85=$CD$1,C86=$CD$1,C87=$CD$1),0,1)))</f>
        <v>1</v>
      </c>
      <c r="CE85" s="3" t="str">
        <f>IF($A85&gt;='1125way_Regular Symbol(2wild)'!F$16,"",IF(D85=0,"",IF(OR(D85=$BW$1,D86=$BW$1,D87=$BW$1,D85=$CD$1,D86=$CD$1,D87=$CD$1,D88=$BW$1,D88=$CD$1,D89=$BW$1,D89=$CD$1),0,1)))</f>
        <v/>
      </c>
      <c r="CF85" s="3" t="str">
        <f>IF($A85&gt;='1125way_Regular Symbol(2wild)'!G$16,"",IF(E85=0,"",IF(OR(E85=$BW$1,E86=$BW$1,E87=$BW$1,E85=$CD$1,E86=$CD$1,E87=$CD$1,E88=$BW$1,E88=$CD$1,E89=$BW$1,E89=$CD$1),0,1)))</f>
        <v/>
      </c>
      <c r="CG85" s="3" t="str">
        <f>IF($A85&gt;='1125way_Regular Symbol(2wild)'!H$16,"",IF(F85=0,"",IF(OR(F85=$BW$1,F86=$BW$1,F87=$BW$1,F85=$CD$1,F86=$CD$1,F87=$CD$1,F88=$BW$1,F88=$CD$1,F89=$BW$1,F89=$CD$1),0,1)))</f>
        <v/>
      </c>
      <c r="CH85" s="224"/>
      <c r="CI85" s="3" t="str">
        <f>IF($A85&gt;='1125way_Regular Symbol(2wild)'!D$16,"",IF(B85=0,"",IF(OR(B85=$BW$1,B86=$BW$1,B87=$BW$1,B85=$CJ$1,B86=$CJ$1,B87=$CJ$1),0,1)))</f>
        <v/>
      </c>
      <c r="CJ85" s="3">
        <f>IF($A85&gt;='1125way_Regular Symbol(2wild)'!E$16,"",IF(C85=0,"",IF(OR(C85=$BW$1,C86=$BW$1,C87=$BW$1,C85=$CJ$1,C86=$CJ$1,C87=$CJ$1),0,1)))</f>
        <v>1</v>
      </c>
      <c r="CK85" s="3" t="str">
        <f>IF($A85&gt;='1125way_Regular Symbol(2wild)'!F$16,"",IF(D85=0,"",IF(OR(D85=$BW$1,D86=$BW$1,D87=$BW$1,D85=$CJ$1,D86=$CJ$1,D87=$CJ$1,D88=$BW$1,D88=$CJ$1,D89=$BW$1,D89=$CJ$1),0,1)))</f>
        <v/>
      </c>
      <c r="CL85" s="3" t="str">
        <f>IF($A85&gt;='1125way_Regular Symbol(2wild)'!G$16,"",IF(E85=0,"",IF(OR(E85=$BW$1,E86=$BW$1,E87=$BW$1,E85=$CJ$1,E86=$CJ$1,E87=$CJ$1,E88=$BW$1,E88=$CJ$1,E89=$BW$1,E89=$CJ$1),0,1)))</f>
        <v/>
      </c>
      <c r="CM85" s="3" t="str">
        <f>IF($A85&gt;='1125way_Regular Symbol(2wild)'!H$16,"",IF(F85=0,"",IF(OR(F85=$BW$1,F86=$BW$1,F87=$BW$1,F85=$CJ$1,F86=$CJ$1,F87=$CJ$1,F88=$BW$1,F88=$CJ$1,F89=$BW$1,F89=$CJ$1),0,1)))</f>
        <v/>
      </c>
      <c r="CN85" s="224"/>
      <c r="CO85" s="3" t="str">
        <f>IF($A85&gt;='1125way_Regular Symbol(2wild)'!D$16,"",IF(B85=0,"",IF(OR(B85=$BW$1,B86=$BW$1,B87=$BW$1,B85=$CP$1,B86=$CP$1,B87=$CP$1),0,1)))</f>
        <v/>
      </c>
      <c r="CP85" s="3">
        <f>IF($A85&gt;='1125way_Regular Symbol(2wild)'!E$16,"",IF(C85=0,"",IF(OR(C85=$BW$1,C86=$BW$1,C87=$BW$1,C85=$CP$1,C86=$CP$1,C87=$CP$1),0,1)))</f>
        <v>1</v>
      </c>
      <c r="CQ85" s="3" t="str">
        <f>IF($A85&gt;='1125way_Regular Symbol(2wild)'!F$16,"",IF(D85=0,"",IF(OR(D85=$BW$1,D86=$BW$1,D87=$BW$1,D85=$CP$1,D86=$CP$1,D87=$CP$1,D88=$BW$1,D88=$CP$1,D89=$BW$1,D89=$CP$1),0,1)))</f>
        <v/>
      </c>
      <c r="CR85" s="3" t="str">
        <f>IF($A85&gt;='1125way_Regular Symbol(2wild)'!G$16,"",IF(E85=0,"",IF(OR(E85=$BW$1,E86=$BW$1,E87=$BW$1,E85=$CP$1,E86=$CP$1,E87=$CP$1,E88=$BW$1,E88=$CP$1,E89=$BW$1,E89=$CP$1),0,1)))</f>
        <v/>
      </c>
      <c r="CS85" s="3" t="str">
        <f>IF($A85&gt;='1125way_Regular Symbol(2wild)'!H$16,"",IF(F85=0,"",IF(OR(F85=$BW$1,F86=$BW$1,F87=$BW$1,F85=$CP$1,F86=$CP$1,F87=$CP$1,F88=$BW$1,F88=$CP$1,F89=$BW$1,F89=$CP$1),0,1)))</f>
        <v/>
      </c>
      <c r="CT85" s="224"/>
      <c r="CU85" s="3" t="str">
        <f>IF($A85&gt;='1125way_Regular Symbol(2wild)'!D$16,"",IF(B85=0,"",IF(OR(B85=$BW$1,B86=$BW$1,B87=$BW$1,B85=$CV$1,B86=$CV$1,B87=$CV$1),0,1)))</f>
        <v/>
      </c>
      <c r="CV85" s="3">
        <f>IF($A85&gt;='1125way_Regular Symbol(2wild)'!E$16,"",IF(C85=0,"",IF(OR(C85=$BW$1,C86=$BW$1,C87=$BW$1,C85=$CV$1,C86=$CV$1,C87=$CV$1),0,1)))</f>
        <v>1</v>
      </c>
      <c r="CW85" s="3" t="str">
        <f>IF($A85&gt;='1125way_Regular Symbol(2wild)'!F$16,"",IF(D85=0,"",IF(OR(D85=$BW$1,D86=$BW$1,D87=$BW$1,D85=$CV$1,D86=$CV$1,D87=$CV$1,D88=$BW$1,D88=$CV$1,D89=$BW$1,D89=$CV$1),0,1)))</f>
        <v/>
      </c>
      <c r="CX85" s="3" t="str">
        <f>IF($A85&gt;='1125way_Regular Symbol(2wild)'!G$16,"",IF(E85=0,"",IF(OR(E85=$BW$1,E86=$BW$1,E87=$BW$1,E85=$CV$1,E86=$CV$1,E87=$CV$1,E88=$BW$1,E88=$CV$1,E89=$BW$1,E89=$CV$1),0,1)))</f>
        <v/>
      </c>
      <c r="CY85" s="3" t="str">
        <f>IF($A85&gt;='1125way_Regular Symbol(2wild)'!H$16,"",IF(F85=0,"",IF(OR(F85=$BW$1,F86=$BW$1,F87=$BW$1,F85=$CV$1,F86=$CV$1,F87=$CV$1,F88=$BW$1,F88=$CV$1,F89=$BW$1,F89=$CV$1),0,1)))</f>
        <v/>
      </c>
    </row>
    <row r="86" spans="1:103">
      <c r="A86" s="337">
        <f>IF('243way_Regular Symbol'!L85="","",'243way_Regular Symbol'!L85)</f>
        <v>82</v>
      </c>
      <c r="B86" s="191" t="str">
        <f>IF('576way_Regular Symbol(2wild)'!Q85="",
IF($A86-'576way_Regular Symbol(2wild)'!D$16&gt;='1125way_RegularＸ_W()'!B$2-1,"",VLOOKUP($A86-'243way_Regular Symbol'!D$16,'576way_Regular Symbol(2wild)'!$P$3:$U$99,'1125way_RegularＸ_W()'!B$3+1,FALSE)),
'576way_Regular Symbol(2wild)'!Q85)</f>
        <v/>
      </c>
      <c r="C86" s="191" t="str">
        <f>IF('576way_Regular Symbol(2wild)'!R85="",
IF($A86-'576way_Regular Symbol(2wild)'!E$16&gt;='1125way_RegularＸ_W()'!C$2-1,"",VLOOKUP($A86-'243way_Regular Symbol'!E$16,'576way_Regular Symbol(2wild)'!$P$3:$U$99,'1125way_RegularＸ_W()'!C$3+1,FALSE)),
'576way_Regular Symbol(2wild)'!R85)</f>
        <v>M2</v>
      </c>
      <c r="D86" s="191" t="str">
        <f>IF('576way_Regular Symbol(2wild)'!S85="",
IF($A86-'576way_Regular Symbol(2wild)'!F$16&gt;='1125way_RegularＸ_W()'!D$2-1,"",VLOOKUP($A86-'243way_Regular Symbol'!F$16,'576way_Regular Symbol(2wild)'!$P$3:$U$99,'1125way_RegularＸ_W()'!D$3+1,FALSE)),
'576way_Regular Symbol(2wild)'!S85)</f>
        <v/>
      </c>
      <c r="E86" s="191" t="str">
        <f>IF('576way_Regular Symbol(2wild)'!T85="",
IF($A86-'576way_Regular Symbol(2wild)'!G$16&gt;='1125way_RegularＸ_W()'!E$2-1,"",VLOOKUP($A86-'243way_Regular Symbol'!G$16,'576way_Regular Symbol(2wild)'!$P$3:$U$99,'1125way_RegularＸ_W()'!E$3+1,FALSE)),
'576way_Regular Symbol(2wild)'!T85)</f>
        <v/>
      </c>
      <c r="F86" s="191" t="str">
        <f>IF('576way_Regular Symbol(2wild)'!U85="",
IF($A86-'576way_Regular Symbol(2wild)'!H$16&gt;='1125way_RegularＸ_W()'!F$2-1,"",VLOOKUP($A86-'243way_Regular Symbol'!H$16,'576way_Regular Symbol(2wild)'!$P$3:$U$99,'1125way_RegularＸ_W()'!F$3+1,FALSE)),
'576way_Regular Symbol(2wild)'!U85)</f>
        <v/>
      </c>
      <c r="N86" s="363">
        <f t="shared" si="29"/>
        <v>82</v>
      </c>
      <c r="O86" s="344" t="str">
        <f>IF($A86&gt;='1125way_Regular Symbol(2wild)'!D$16,"",IF(B86="","",IF(OR(B86=$O$1,B86=$P$1,B87=$O$1,B87=$P$1,B88=$O$1,B88=$P$1),0,1)))</f>
        <v/>
      </c>
      <c r="P86" s="344" t="str">
        <f>IF($A86&gt;='1125way_Regular Symbol(2wild)'!E$16,"",IF(C86="","",IF(OR(C86=$O$1,C86=$P$1,C87=$O$1,C87=$P$1,C88=$O$1,C88=$P$1),0,1)))</f>
        <v/>
      </c>
      <c r="Q86" s="344" t="str">
        <f>IF($A86&gt;='1125way_Regular Symbol(2wild)'!F$16,"",IF(D86="","",IF(OR(D86=$O$1,D86=$P$1,D87=$O$1,D87=$P$1,D88=$O$1,D88=$P$1,D89=$O$1,D89=$P$1,D90=$O$1,D90=$P$1),0,1)))</f>
        <v/>
      </c>
      <c r="R86" s="344" t="str">
        <f>IF($A86&gt;='1125way_Regular Symbol(2wild)'!G$16,"",IF(E86="","",IF(OR(E86=$O$1,E86=$P$1,E87=$O$1,E87=$P$1,E88=$O$1,E88=$P$1,E89=$O$1,E89=$P$1,E90=$O$1,E90=$P$1),0,1)))</f>
        <v/>
      </c>
      <c r="S86" s="344" t="str">
        <f>IF($A86&gt;='1125way_Regular Symbol(2wild)'!H$16,"",IF(F86="","",IF(OR(F86=$O$1,F86=$P$1,F87=$O$1,F87=$P$1,F88=$O$1,F88=$P$1,F89=$O$1,F89=$P$1,F90=$O$1,F90=$P$1),0,1)))</f>
        <v/>
      </c>
      <c r="U86" s="344" t="str">
        <f>IF($A86&gt;='1125way_Regular Symbol(2wild)'!D$16,"",IF(B86=0,"",IF(OR(B86=$U$1,B86=$V$1,B87=$U$1,B87=$V$1,B88=$U$1,B88=$V$1),0,1)))</f>
        <v/>
      </c>
      <c r="V86" s="344" t="str">
        <f>IF($A86&gt;='1125way_Regular Symbol(2wild)'!E$16,"",IF(C86=0,"",IF(OR(C86=$U$1,C86=$V$1,C87=$U$1,C87=$V$1,C88=$U$1,C88=$V$1),0,1)))</f>
        <v/>
      </c>
      <c r="W86" s="3" t="str">
        <f>IF($A86&gt;='1125way_Regular Symbol(2wild)'!F$16,"",IF(D86=0,"",IF(OR(D86=$U$1,D86=$V$1,D87=$U$1,D87=$V$1,D88=$U$1,D88=$V$1,D89=$U$1,D89=$V$1,D90=$U$1,D90=$V$1),0,1)))</f>
        <v/>
      </c>
      <c r="X86" s="3" t="str">
        <f>IF($A86&gt;='1125way_Regular Symbol(2wild)'!G$16,"",IF(E86=0,"",IF(OR(E86=$U$1,E86=$V$1,E87=$U$1,E87=$V$1,E88=$U$1,E88=$V$1,E89=$U$1,E89=$V$1,E90=$U$1,E90=$V$1),0,1)))</f>
        <v/>
      </c>
      <c r="Y86" s="3" t="str">
        <f>IF($A86&gt;='1125way_Regular Symbol(2wild)'!H$16,"",IF(F86=0,"",IF(OR(F86=$U$1,F86=$V$1,F87=$U$1,F87=$V$1,F88=$U$1,F88=$V$1,F89=$U$1,F89=$V$1,F90=$U$1,F90=$V$1),0,1)))</f>
        <v/>
      </c>
      <c r="AA86" s="344" t="str">
        <f>IF($A86&gt;='1125way_Regular Symbol(2wild)'!D$16,"",IF(B86=0,"",IF(OR(B86=$AA$1,B86=$AB$1,B87=$AA$1,B87=$AB$1,B88=$AA$1,,B88=$AB$1),0,1)))</f>
        <v/>
      </c>
      <c r="AB86" s="344" t="str">
        <f>IF($A86&gt;='1125way_Regular Symbol(2wild)'!E$16,"",IF(C86=0,"",IF(OR(C86=$AA$1,C86=$AB$1,C87=$AA$1,C87=$AB$1,C88=$AA$1,,C88=$AB$1),0,1)))</f>
        <v/>
      </c>
      <c r="AC86" s="3" t="str">
        <f>IF($A86&gt;='1125way_Regular Symbol(2wild)'!F$16,"",IF(D86=0,"",IF(OR(D86=$AA$1,D86=$AB$1,D87=$AA$1,D87=$AB$1,D88=$AA$1,D88=$AB$1,D89=$AA$1,D89=$AB$1,D90=$AA$1,D90=$AB$1),0,1)))</f>
        <v/>
      </c>
      <c r="AD86" s="3" t="str">
        <f>IF($A86&gt;='1125way_Regular Symbol(2wild)'!G$16,"",IF(E86=0,"",IF(OR(E86=$AA$1,E86=$AB$1,E87=$AA$1,E87=$AB$1,E88=$AA$1,E88=$AB$1,E89=$AA$1,E89=$AB$1,E90=$AA$1,E90=$AB$1),0,1)))</f>
        <v/>
      </c>
      <c r="AE86" s="3" t="str">
        <f>IF($A86&gt;='1125way_Regular Symbol(2wild)'!H$16,"",IF(F86=0,"",IF(OR(F86=$AA$1,F86=$AB$1,F87=$AA$1,F87=$AB$1,F88=$AA$1,F88=$AB$1,F89=$AA$1,F89=$AB$1,F90=$AA$1,F90=$AB$1),0,1)))</f>
        <v/>
      </c>
      <c r="AG86" s="344" t="str">
        <f>IF($A86&gt;='1125way_Regular Symbol(2wild)'!D$16,"",IF(B86=0,"",IF(OR(B86=$AG$1,B86=$AH$1,B87=$AG$1,B87=$AH$1,B88=$AG$1,B88=$AH$1),0,1)))</f>
        <v/>
      </c>
      <c r="AH86" s="344" t="str">
        <f>IF($A86&gt;='1125way_Regular Symbol(2wild)'!E$16,"",IF(C86=0,"",IF(OR(C86=$AG$1,C86=$AH$1,C87=$AG$1,C87=$AH$1,C88=$AG$1,C88=$AH$1),0,1)))</f>
        <v/>
      </c>
      <c r="AI86" s="3" t="str">
        <f>IF($A86&gt;='1125way_Regular Symbol(2wild)'!F$16,"",IF(D86=0,"",IF(OR(D86=$AG$1,D86=$AH$1,D87=$AG$1,D87=$AH$1,D88=$AG$1,D88=$AH$1,D89=$AG$1,D89=$AH$1,D90=$AG$1,D90=$AH$1),0,1)))</f>
        <v/>
      </c>
      <c r="AJ86" s="3" t="str">
        <f>IF($A86&gt;='1125way_Regular Symbol(2wild)'!G$16,"",IF(E86=0,"",IF(OR(E86=$AG$1,E86=$AH$1,E87=$AG$1,E87=$AH$1,E88=$AG$1,E88=$AH$1,E89=$AG$1,E89=$AH$1,E90=$AG$1,E90=$AH$1),0,1)))</f>
        <v/>
      </c>
      <c r="AK86" s="3" t="str">
        <f>IF($A86&gt;='1125way_Regular Symbol(2wild)'!H$16,"",IF(F86=0,"",IF(OR(F86=$AG$1,F86=$AH$1,F87=$AG$1,F87=$AH$1,F88=$AG$1,F88=$AH$1,F89=$AG$1,F89=$AH$1,F90=$AG$1,F90=$AH$1),0,1)))</f>
        <v/>
      </c>
      <c r="AM86" s="344" t="str">
        <f>IF($A86&gt;='1125way_Regular Symbol(2wild)'!D$16,"",IF(B86=0,"",IF(OR(B86=$AM$1,B86=$AN$1,B87=$AM$1,B87=$AN$1,B88=$AM$1,B88=$AN$1),0,1)))</f>
        <v/>
      </c>
      <c r="AN86" s="344" t="str">
        <f>IF($A86&gt;='1125way_Regular Symbol(2wild)'!E$16,"",IF(C86=0,"",IF(OR(C86=$AM$1,C86=$AN$1,C87=$AM$1,C87=$AN$1,C88=$AM$1,C88=$AN$1),0,1)))</f>
        <v/>
      </c>
      <c r="AO86" s="3" t="str">
        <f>IF($A86&gt;='1125way_Regular Symbol(2wild)'!F$16,"",IF(D86=0,"",IF(OR(D86=$AM$1,D86=$AN$1,D87=$AM$1,D87=$AN$1,D88=$AM$1,D88=$AN$1,D89=$AM$1,D89=$AN$1,D90=$AM$1,D90=$AN$1),0,1)))</f>
        <v/>
      </c>
      <c r="AP86" s="3" t="str">
        <f>IF($A86&gt;='1125way_Regular Symbol(2wild)'!G$16,"",IF(E86=0,"",IF(OR(E86=$AM$1,E86=$AN$1,E87=$AM$1,E87=$AN$1,E88=$AM$1,E88=$AN$1,E89=$AM$1,E89=$AN$1,E90=$AM$1,E90=$AN$1),0,1)))</f>
        <v/>
      </c>
      <c r="AQ86" s="3" t="str">
        <f>IF($A86&gt;='1125way_Regular Symbol(2wild)'!H$16,"",IF(F86=0,"",IF(OR(F86=$AM$1,F86=$AN$1,F87=$AM$1,F87=$AN$1,F88=$AM$1,F88=$AN$1,F89=$AM$1,F89=$AN$1,F90=$AM$1,F90=$AN$1),0,1)))</f>
        <v/>
      </c>
      <c r="AS86" s="344" t="str">
        <f>IF($A86&gt;='1125way_Regular Symbol(2wild)'!D$16,"",IF(B86=0,"",IF(OR(B86=$AM$1,B86=$AT$1,B87=$AM$1,B87=$AT$1,B88=$AM$1,B88=$AT$1),0,1)))</f>
        <v/>
      </c>
      <c r="AT86" s="344" t="str">
        <f>IF($A86&gt;='1125way_Regular Symbol(2wild)'!E$16,"",IF(C86=0,"",IF(OR(C86=$AM$1,C86=$AT$1,C87=$AM$1,C87=$AT$1,C88=$AM$1,C88=$AT$1),0,1)))</f>
        <v/>
      </c>
      <c r="AU86" s="3" t="str">
        <f>IF($A86&gt;='1125way_Regular Symbol(2wild)'!F$16,"",IF(D86=0,"",IF(OR(D86=$AM$1,D86=$AT$1,D87=$AM$1,D87=$AT$1,D88=$AM$1,D88=$AT$1,D89=$AM$1,D89=$AT$1,D90=$AM$1,D90=$AT$1),0,1)))</f>
        <v/>
      </c>
      <c r="AV86" s="3" t="str">
        <f>IF($A86&gt;='1125way_Regular Symbol(2wild)'!G$16,"",IF(E86=0,"",IF(OR(E86=$AM$1,E86=$AT$1,E87=$AM$1,E87=$AT$1,E88=$AM$1,E88=$AT$1,E89=$AM$1,E89=$AT$1,E90=$AM$1,E90=$AT$1),0,1)))</f>
        <v/>
      </c>
      <c r="AW86" s="3" t="str">
        <f>IF($A86&gt;='1125way_Regular Symbol(2wild)'!H$16,"",IF(F86=0,"",IF(OR(F86=$AM$1,F86=$AT$1,F87=$AM$1,F87=$AT$1,F88=$AM$1,F88=$AT$1,F89=$AM$1,F89=$AT$1,F90=$AM$1,F90=$AT$1),0,1)))</f>
        <v/>
      </c>
      <c r="AY86" s="344" t="str">
        <f>IF($A86&gt;='1125way_Regular Symbol(2wild)'!D$16,"",IF(B86=0,"",IF(OR(B86=$AM$1,B86=$AZ$1,B87=$AM$1,B87=$AZ$1,B88=$AM$1,B88=$AZ$1),0,1)))</f>
        <v/>
      </c>
      <c r="AZ86" s="344" t="str">
        <f>IF($A86&gt;='1125way_Regular Symbol(2wild)'!E$16,"",IF(C86=0,"",IF(OR(C86=$AM$1,C86=$AZ$1,C87=$AM$1,C87=$AZ$1,C88=$AM$1,C88=$AZ$1),0,1)))</f>
        <v/>
      </c>
      <c r="BA86" s="3" t="str">
        <f>IF($A86&gt;='1125way_Regular Symbol(2wild)'!F$16,"",IF(D86=0,"",IF(OR(D86=$AM$1,D86=$AZ$1,D87=$AM$1,D87=$AZ$1,D88=$AM$1,D88=$AZ$1,D89=$AM$1,D89=$AZ$1,D90=$AM$1,D90=$AZ$1),0,1)))</f>
        <v/>
      </c>
      <c r="BB86" s="3" t="str">
        <f>IF($A86&gt;='1125way_Regular Symbol(2wild)'!G$16,"",IF(E86=0,"",IF(OR(E86=$AM$1,E86=$AZ$1,E87=$AM$1,E87=$AZ$1,E88=$AM$1,E88=$AZ$1,E89=$AM$1,E89=$AZ$1,E90=$AM$1,E90=$AZ$1),0,1)))</f>
        <v/>
      </c>
      <c r="BC86" s="3" t="str">
        <f>IF($A86&gt;='1125way_Regular Symbol(2wild)'!H$16,"",IF(F86=0,"",IF(OR(F86=$AM$1,F86=$AZ$1,F87=$AM$1,F87=$AZ$1,F88=$AM$1,F88=$AZ$1,F89=$AM$1,F89=$AZ$1,F90=$AM$1,F90=$AZ$1),0,1)))</f>
        <v/>
      </c>
      <c r="BE86" s="344" t="str">
        <f>IF($A86&gt;='576way_Regular Symbol(2wild)'!D$16,"",IF(B86=0,"",IF(OR(B86=$AM$1,B86=$BF$1,B87=$AM$1,B87=$BF$1,B88=$AM$1,B88=$BF$1),0,1)))</f>
        <v/>
      </c>
      <c r="BF86" s="344" t="str">
        <f>IF($A86&gt;='576way_Regular Symbol(2wild)'!E$16,"",IF(C86=0,"",IF(OR(C86=$AM$1,C86=$BF$1,C87=$AM$1,C87=$BF$1,C88=$AM$1,C88=$BF$1),0,1)))</f>
        <v/>
      </c>
      <c r="BG86" s="3" t="str">
        <f>IF($A86&gt;='576way_Regular Symbol(2wild)'!F$16,"",IF(D86=0,"",IF(OR(D86=$AM$1,D86=$BF$1,D87=$AM$1,D87=$BF$1,D88=$AM$1,D88=$BF$1,D89=$AM$1,D89=$BF$1,D90=$AM$1,D90=$BF$1),0,1)))</f>
        <v/>
      </c>
      <c r="BH86" s="3" t="str">
        <f>IF($A86&gt;='576way_Regular Symbol(2wild)'!G$16,"",IF(E86=0,"",IF(OR(E86=$AM$1,E86=$BF$1,E87=$AM$1,E87=$BF$1,E88=$AM$1,E88=$BF$1,E89=$AM$1,E89=$BF$1,E90=$AM$1,E90=$BF$1),0,1)))</f>
        <v/>
      </c>
      <c r="BI86" s="3" t="str">
        <f>IF($A86&gt;='576way_Regular Symbol(2wild)'!H$16,"",IF(F86=0,"",IF(OR(F86=$AM$1,F86=$BF$1,F87=$AM$1,F87=$BF$1,F88=$AM$1,F88=$BF$1,F89=$AM$1,F89=$BF$1,F90=$AM$1,F90=$BF$1),0,1)))</f>
        <v/>
      </c>
      <c r="BK86" s="344" t="str">
        <f>IF($A86&gt;='576way_Regular Symbol(2wild)'!D$16,"",IF(B86=0,"",IF(OR(B86=$AM$1,B86=$BL$1,B87=$AM$1,B87=$BL$1,B88=$AM$1,B88=$BL$1),0,1)))</f>
        <v/>
      </c>
      <c r="BL86" s="344" t="str">
        <f>IF($A86&gt;='576way_Regular Symbol(2wild)'!E$16,"",IF(C86=0,"",IF(OR(C86=$AM$1,C86=$BL$1,C87=$AM$1,C87=$BL$1,C88=$AM$1,C88=$BL$1),0,1)))</f>
        <v/>
      </c>
      <c r="BM86" s="3" t="str">
        <f>IF($A86&gt;='576way_Regular Symbol(2wild)'!F$16,"",IF(D86=0,"",IF(OR(D86=$AM$1,D86=$BL$1,D87=$AM$1,D87=$BL$1,D88=$AM$1,D88=$BL$1,D89=$AM$1,D89=$BL$1),0,1)))</f>
        <v/>
      </c>
      <c r="BN86" s="3" t="str">
        <f>IF($A86&gt;='576way_Regular Symbol(2wild)'!G$16,"",IF(E86=0,"",IF(OR(E86=$AM$1,E86=$BL$1,E87=$AM$1,E87=$BL$1,E88=$AM$1,E88=$BL$1,E89=$AM$1,E89=$BL$1),0,1)))</f>
        <v/>
      </c>
      <c r="BO86" s="3" t="str">
        <f>IF($A86&gt;='576way_Regular Symbol(2wild)'!H$16,"",IF(F86=0,"",IF(OR(F86=$AM$1,F86=$BL$1,F87=$AM$1,F87=$BL$1,F88=$AM$1,F88=$BL$1,F89=$AM$1,F89=$BL$1),0,1)))</f>
        <v/>
      </c>
      <c r="BQ86" s="3" t="str">
        <f>IF($A86&gt;='1125way_Regular Symbol(2wild)'!D$16,"",IF(B86=0,"",IF(OR(B86=$BQ$1,B86=$BR$1,B87=$BQ$1,B87=$BR$1,B88=$BQ$1,B88=$BR$1),0,1)))</f>
        <v/>
      </c>
      <c r="BR86" s="3" t="str">
        <f>IF($A86&gt;='1125way_Regular Symbol(2wild)'!E$16,"",IF(C86=0,"",IF(OR(C86=$BQ$1,C86=$BR$1,C87=$BQ$1,C87=$BR$1,C88=$BQ$1,C88=$BR$1),0,1)))</f>
        <v/>
      </c>
      <c r="BS86" s="3" t="str">
        <f>IF($A86&gt;='1125way_Regular Symbol(2wild)'!F$16,"",IF(D86=0,"",IF(OR(D86=$BQ$1,D86=$BR$1,D87=$BQ$1,D87=$BR$1,D88=$BQ$1,D88=$BR$1,D89=$BQ$1,D89=$BR$1,D90=$BQ$1,D90=$BR$1),0,1)))</f>
        <v/>
      </c>
      <c r="BT86" s="3" t="str">
        <f>IF($A86&gt;='1125way_Regular Symbol(2wild)'!G$16,"",IF(E86=0,"",IF(OR(E86=$BQ$1,E86=$BR$1,E87=$BQ$1,E87=$BR$1,E88=$BQ$1,E88=$BR$1,E89=$BQ$1,E89=$BR$1,E90=$BQ$1,E90=$BR$1),0,1)))</f>
        <v/>
      </c>
      <c r="BU86" s="3" t="str">
        <f>IF($A86&gt;='1125way_Regular Symbol(2wild)'!H$16,"",IF(F86=0,"",IF(OR(F86=$BQ$1,F86=$BR$1,F87=$BQ$1,F87=$BR$1,F88=$BQ$1,F88=$BR$1,F89=$BQ$1,F89=$BR$1,F90=$BQ$1,F90=$BR$1),0,1)))</f>
        <v/>
      </c>
      <c r="BW86" s="3" t="str">
        <f>IF($A86&gt;='1125way_Regular Symbol(2wild)'!D$16,"",IF(B86=0,"",IF(OR(B86=$BW$1,B87=$BW$1,B88=$BW$1,B86=$BX$1,B87=$BX$1,B88=$BX$1),0,1)))</f>
        <v/>
      </c>
      <c r="BX86" s="3" t="str">
        <f>IF($A86&gt;='1125way_Regular Symbol(2wild)'!E$16,"",IF(C86=0,"",IF(OR(C86=$BW$1,C87=$BW$1,C88=$BW$1,C86=$BX$1,C87=$BX$1,C88=$BX$1),0,1)))</f>
        <v/>
      </c>
      <c r="BY86" s="3" t="str">
        <f>IF($A86&gt;='1125way_Regular Symbol(2wild)'!F$16,"",IF(D86=0,"",IF(OR(D86=$BW$1,D87=$BW$1,D88=$BW$1,D86=$BX$1,D87=$BX$1,D88=$BX$1,D89=$BW$1,D89=$BX$1,D90=$BW$1,D90=$BX$1),0,1)))</f>
        <v/>
      </c>
      <c r="BZ86" s="3" t="str">
        <f>IF($A86&gt;='1125way_Regular Symbol(2wild)'!G$16,"",IF(E86=0,"",IF(OR(E86=$BW$1,E87=$BW$1,E88=$BW$1,E86=$BX$1,E87=$BX$1,E88=$BX$1,E89=$BW$1,E89=$BX$1,E90=$BW$1,E90=$BX$1),0,1)))</f>
        <v/>
      </c>
      <c r="CA86" s="3" t="str">
        <f>IF($A86&gt;='1125way_Regular Symbol(2wild)'!H$16,"",IF(F86=0,"",IF(OR(F86=$BW$1,F87=$BW$1,F88=$BW$1,F86=$BX$1,F87=$BX$1,F88=$BX$1,F89=$BW$1,F89=$BX$1,F90=$BW$1,F90=$BX$1),0,1)))</f>
        <v/>
      </c>
      <c r="CC86" s="3" t="str">
        <f>IF($A86&gt;='1125way_Regular Symbol(2wild)'!D$16,"",IF(B86=0,"",IF(OR(B86=$BW$1,B87=$BW$1,B88=$BW$1,B86=$CD$1,B87=$CD$1,B88=$CD$1),0,1)))</f>
        <v/>
      </c>
      <c r="CD86" s="3" t="str">
        <f>IF($A86&gt;='1125way_Regular Symbol(2wild)'!E$16,"",IF(C86=0,"",IF(OR(C86=$BW$1,C87=$BW$1,C88=$BW$1,C86=$CD$1,C87=$CD$1,C88=$CD$1),0,1)))</f>
        <v/>
      </c>
      <c r="CE86" s="3" t="str">
        <f>IF($A86&gt;='1125way_Regular Symbol(2wild)'!F$16,"",IF(D86=0,"",IF(OR(D86=$BW$1,D87=$BW$1,D88=$BW$1,D86=$CD$1,D87=$CD$1,D88=$CD$1,D89=$BW$1,D89=$CD$1,D90=$BW$1,D90=$CD$1),0,1)))</f>
        <v/>
      </c>
      <c r="CF86" s="3" t="str">
        <f>IF($A86&gt;='1125way_Regular Symbol(2wild)'!G$16,"",IF(E86=0,"",IF(OR(E86=$BW$1,E87=$BW$1,E88=$BW$1,E86=$CD$1,E87=$CD$1,E88=$CD$1,E89=$BW$1,E89=$CD$1,E90=$BW$1,E90=$CD$1),0,1)))</f>
        <v/>
      </c>
      <c r="CG86" s="3" t="str">
        <f>IF($A86&gt;='1125way_Regular Symbol(2wild)'!H$16,"",IF(F86=0,"",IF(OR(F86=$BW$1,F87=$BW$1,F88=$BW$1,F86=$CD$1,F87=$CD$1,F88=$CD$1,F89=$BW$1,F89=$CD$1,F90=$BW$1,F90=$CD$1),0,1)))</f>
        <v/>
      </c>
      <c r="CI86" s="3" t="str">
        <f>IF($A86&gt;='1125way_Regular Symbol(2wild)'!D$16,"",IF(B86=0,"",IF(OR(B86=$BW$1,B87=$BW$1,B88=$BW$1,B86=$CJ$1,B87=$CJ$1,B88=$CJ$1),0,1)))</f>
        <v/>
      </c>
      <c r="CJ86" s="3" t="str">
        <f>IF($A86&gt;='1125way_Regular Symbol(2wild)'!E$16,"",IF(C86=0,"",IF(OR(C86=$BW$1,C87=$BW$1,C88=$BW$1,C86=$CJ$1,C87=$CJ$1,C88=$CJ$1),0,1)))</f>
        <v/>
      </c>
      <c r="CK86" s="3" t="str">
        <f>IF($A86&gt;='1125way_Regular Symbol(2wild)'!F$16,"",IF(D86=0,"",IF(OR(D86=$BW$1,D87=$BW$1,D88=$BW$1,D86=$CJ$1,D87=$CJ$1,D88=$CJ$1,D89=$BW$1,D89=$CJ$1,D90=$BW$1,D90=$CJ$1),0,1)))</f>
        <v/>
      </c>
      <c r="CL86" s="3" t="str">
        <f>IF($A86&gt;='1125way_Regular Symbol(2wild)'!G$16,"",IF(E86=0,"",IF(OR(E86=$BW$1,E87=$BW$1,E88=$BW$1,E86=$CJ$1,E87=$CJ$1,E88=$CJ$1,E89=$BW$1,E89=$CJ$1,E90=$BW$1,E90=$CJ$1),0,1)))</f>
        <v/>
      </c>
      <c r="CM86" s="3" t="str">
        <f>IF($A86&gt;='1125way_Regular Symbol(2wild)'!H$16,"",IF(F86=0,"",IF(OR(F86=$BW$1,F87=$BW$1,F88=$BW$1,F86=$CJ$1,F87=$CJ$1,F88=$CJ$1,F89=$BW$1,F89=$CJ$1,F90=$BW$1,F90=$CJ$1),0,1)))</f>
        <v/>
      </c>
      <c r="CO86" s="3" t="str">
        <f>IF($A86&gt;='1125way_Regular Symbol(2wild)'!D$16,"",IF(B86=0,"",IF(OR(B86=$BW$1,B87=$BW$1,B88=$BW$1,B86=$CP$1,B87=$CP$1,B88=$CP$1),0,1)))</f>
        <v/>
      </c>
      <c r="CP86" s="3" t="str">
        <f>IF($A86&gt;='1125way_Regular Symbol(2wild)'!E$16,"",IF(C86=0,"",IF(OR(C86=$BW$1,C87=$BW$1,C88=$BW$1,C86=$CP$1,C87=$CP$1,C88=$CP$1),0,1)))</f>
        <v/>
      </c>
      <c r="CQ86" s="3" t="str">
        <f>IF($A86&gt;='1125way_Regular Symbol(2wild)'!F$16,"",IF(D86=0,"",IF(OR(D86=$BW$1,D87=$BW$1,D88=$BW$1,D86=$CP$1,D87=$CP$1,D88=$CP$1,D89=$BW$1,D89=$CP$1,D90=$BW$1,D90=$CP$1),0,1)))</f>
        <v/>
      </c>
      <c r="CR86" s="3" t="str">
        <f>IF($A86&gt;='1125way_Regular Symbol(2wild)'!G$16,"",IF(E86=0,"",IF(OR(E86=$BW$1,E87=$BW$1,E88=$BW$1,E86=$CP$1,E87=$CP$1,E88=$CP$1,E89=$BW$1,E89=$CP$1,E90=$BW$1,E90=$CP$1),0,1)))</f>
        <v/>
      </c>
      <c r="CS86" s="3" t="str">
        <f>IF($A86&gt;='1125way_Regular Symbol(2wild)'!H$16,"",IF(F86=0,"",IF(OR(F86=$BW$1,F87=$BW$1,F88=$BW$1,F86=$CP$1,F87=$CP$1,F88=$CP$1,F89=$BW$1,F89=$CP$1,F90=$BW$1,F90=$CP$1),0,1)))</f>
        <v/>
      </c>
      <c r="CU86" s="3" t="str">
        <f>IF($A86&gt;='1125way_Regular Symbol(2wild)'!D$16,"",IF(B86=0,"",IF(OR(B86=$BW$1,B87=$BW$1,B88=$BW$1,B86=$CV$1,B87=$CV$1,B88=$CV$1),0,1)))</f>
        <v/>
      </c>
      <c r="CV86" s="3" t="str">
        <f>IF($A86&gt;='1125way_Regular Symbol(2wild)'!E$16,"",IF(C86=0,"",IF(OR(C86=$BW$1,C87=$BW$1,C88=$BW$1,C86=$CV$1,C87=$CV$1,C88=$CV$1),0,1)))</f>
        <v/>
      </c>
      <c r="CW86" s="3" t="str">
        <f>IF($A86&gt;='1125way_Regular Symbol(2wild)'!F$16,"",IF(D86=0,"",IF(OR(D86=$BW$1,D87=$BW$1,D88=$BW$1,D86=$CV$1,D87=$CV$1,D88=$CV$1,D89=$BW$1,D89=$CV$1,D90=$BW$1,D90=$CV$1),0,1)))</f>
        <v/>
      </c>
      <c r="CX86" s="3" t="str">
        <f>IF($A86&gt;='1125way_Regular Symbol(2wild)'!G$16,"",IF(E86=0,"",IF(OR(E86=$BW$1,E87=$BW$1,E88=$BW$1,E86=$CV$1,E87=$CV$1,E88=$CV$1,E89=$BW$1,E89=$CV$1,E90=$BW$1,E90=$CV$1),0,1)))</f>
        <v/>
      </c>
      <c r="CY86" s="3" t="str">
        <f>IF($A86&gt;='1125way_Regular Symbol(2wild)'!H$16,"",IF(F86=0,"",IF(OR(F86=$BW$1,F87=$BW$1,F88=$BW$1,F86=$CV$1,F87=$CV$1,F88=$CV$1,F89=$BW$1,F89=$CV$1,F90=$BW$1,F90=$CV$1),0,1)))</f>
        <v/>
      </c>
    </row>
    <row r="87" spans="1:103">
      <c r="A87" s="337">
        <f>IF('243way_Regular Symbol'!L86="","",'243way_Regular Symbol'!L86)</f>
        <v>83</v>
      </c>
      <c r="B87" s="191" t="str">
        <f>IF('576way_Regular Symbol(2wild)'!Q86="",
IF($A87-'576way_Regular Symbol(2wild)'!D$16&gt;='1125way_RegularＸ_W()'!B$2-1,"",VLOOKUP($A87-'243way_Regular Symbol'!D$16,'576way_Regular Symbol(2wild)'!$P$3:$U$99,'1125way_RegularＸ_W()'!B$3+1,FALSE)),
'576way_Regular Symbol(2wild)'!Q86)</f>
        <v/>
      </c>
      <c r="C87" s="191" t="str">
        <f>IF('576way_Regular Symbol(2wild)'!R86="",
IF($A87-'576way_Regular Symbol(2wild)'!E$16&gt;='1125way_RegularＸ_W()'!C$2-1,"",VLOOKUP($A87-'243way_Regular Symbol'!E$16,'576way_Regular Symbol(2wild)'!$P$3:$U$99,'1125way_RegularＸ_W()'!C$3+1,FALSE)),
'576way_Regular Symbol(2wild)'!R86)</f>
        <v>K</v>
      </c>
      <c r="D87" s="191" t="str">
        <f>IF('576way_Regular Symbol(2wild)'!S86="",
IF($A87-'576way_Regular Symbol(2wild)'!F$16&gt;='1125way_RegularＸ_W()'!D$2-1,"",VLOOKUP($A87-'243way_Regular Symbol'!F$16,'576way_Regular Symbol(2wild)'!$P$3:$U$99,'1125way_RegularＸ_W()'!D$3+1,FALSE)),
'576way_Regular Symbol(2wild)'!S86)</f>
        <v/>
      </c>
      <c r="E87" s="191" t="str">
        <f>IF('576way_Regular Symbol(2wild)'!T86="",
IF($A87-'576way_Regular Symbol(2wild)'!G$16&gt;='1125way_RegularＸ_W()'!E$2-1,"",VLOOKUP($A87-'243way_Regular Symbol'!G$16,'576way_Regular Symbol(2wild)'!$P$3:$U$99,'1125way_RegularＸ_W()'!E$3+1,FALSE)),
'576way_Regular Symbol(2wild)'!T86)</f>
        <v/>
      </c>
      <c r="F87" s="191" t="str">
        <f>IF('576way_Regular Symbol(2wild)'!U86="",
IF($A87-'576way_Regular Symbol(2wild)'!H$16&gt;='1125way_RegularＸ_W()'!F$2-1,"",VLOOKUP($A87-'243way_Regular Symbol'!H$16,'576way_Regular Symbol(2wild)'!$P$3:$U$99,'1125way_RegularＸ_W()'!F$3+1,FALSE)),
'576way_Regular Symbol(2wild)'!U86)</f>
        <v/>
      </c>
      <c r="N87" s="363">
        <f t="shared" si="29"/>
        <v>83</v>
      </c>
      <c r="O87" s="344" t="str">
        <f>IF($A87&gt;='1125way_Regular Symbol(2wild)'!D$16,"",IF(B87="","",IF(OR(B87=$O$1,B87=$P$1,B88=$O$1,B88=$P$1,B89=$O$1,B89=$P$1),0,1)))</f>
        <v/>
      </c>
      <c r="P87" s="344" t="str">
        <f>IF($A87&gt;='1125way_Regular Symbol(2wild)'!E$16,"",IF(C87="","",IF(OR(C87=$O$1,C87=$P$1,C88=$O$1,C88=$P$1,C89=$O$1,C89=$P$1),0,1)))</f>
        <v/>
      </c>
      <c r="Q87" s="344" t="str">
        <f>IF($A87&gt;='1125way_Regular Symbol(2wild)'!F$16,"",IF(D87="","",IF(OR(D87=$O$1,D87=$P$1,D88=$O$1,D88=$P$1,D89=$O$1,D89=$P$1,D90=$O$1,D90=$P$1,D91=$O$1,D91=$P$1),0,1)))</f>
        <v/>
      </c>
      <c r="R87" s="344" t="str">
        <f>IF($A87&gt;='1125way_Regular Symbol(2wild)'!G$16,"",IF(E87="","",IF(OR(E87=$O$1,E87=$P$1,E88=$O$1,E88=$P$1,E89=$O$1,E89=$P$1,E90=$O$1,E90=$P$1,E91=$O$1,E91=$P$1),0,1)))</f>
        <v/>
      </c>
      <c r="S87" s="344" t="str">
        <f>IF($A87&gt;='1125way_Regular Symbol(2wild)'!H$16,"",IF(F87="","",IF(OR(F87=$O$1,F87=$P$1,F88=$O$1,F88=$P$1,F89=$O$1,F89=$P$1,F90=$O$1,F90=$P$1,F91=$O$1,F91=$P$1),0,1)))</f>
        <v/>
      </c>
      <c r="U87" s="344" t="str">
        <f>IF($A87&gt;='1125way_Regular Symbol(2wild)'!D$16,"",IF(B87=0,"",IF(OR(B87=$U$1,B87=$V$1,B88=$U$1,B88=$V$1,B89=$U$1,B89=$V$1),0,1)))</f>
        <v/>
      </c>
      <c r="V87" s="344" t="str">
        <f>IF($A87&gt;='1125way_Regular Symbol(2wild)'!E$16,"",IF(C87=0,"",IF(OR(C87=$U$1,C87=$V$1,C88=$U$1,C88=$V$1,C89=$U$1,C89=$V$1),0,1)))</f>
        <v/>
      </c>
      <c r="W87" s="3" t="str">
        <f>IF($A87&gt;='1125way_Regular Symbol(2wild)'!F$16,"",IF(D87=0,"",IF(OR(D87=$U$1,D87=$V$1,D88=$U$1,D88=$V$1,D89=$U$1,D89=$V$1,D90=$U$1,D90=$V$1,D91=$U$1,D91=$V$1),0,1)))</f>
        <v/>
      </c>
      <c r="X87" s="3" t="str">
        <f>IF($A87&gt;='1125way_Regular Symbol(2wild)'!G$16,"",IF(E87=0,"",IF(OR(E87=$U$1,E87=$V$1,E88=$U$1,E88=$V$1,E89=$U$1,E89=$V$1,E90=$U$1,E90=$V$1,E91=$U$1,E91=$V$1),0,1)))</f>
        <v/>
      </c>
      <c r="Y87" s="3" t="str">
        <f>IF($A87&gt;='1125way_Regular Symbol(2wild)'!H$16,"",IF(F87=0,"",IF(OR(F87=$U$1,F87=$V$1,F88=$U$1,F88=$V$1,F89=$U$1,F89=$V$1,F90=$U$1,F90=$V$1,F91=$U$1,F91=$V$1),0,1)))</f>
        <v/>
      </c>
      <c r="AA87" s="344" t="str">
        <f>IF($A87&gt;='1125way_Regular Symbol(2wild)'!D$16,"",IF(B87=0,"",IF(OR(B87=$AA$1,B87=$AB$1,B88=$AA$1,B88=$AB$1,B89=$AA$1,,B89=$AB$1),0,1)))</f>
        <v/>
      </c>
      <c r="AB87" s="344" t="str">
        <f>IF($A87&gt;='1125way_Regular Symbol(2wild)'!E$16,"",IF(C87=0,"",IF(OR(C87=$AA$1,C87=$AB$1,C88=$AA$1,C88=$AB$1,C89=$AA$1,,C89=$AB$1),0,1)))</f>
        <v/>
      </c>
      <c r="AC87" s="3" t="str">
        <f>IF($A87&gt;='1125way_Regular Symbol(2wild)'!F$16,"",IF(D87=0,"",IF(OR(D87=$AA$1,D87=$AB$1,D88=$AA$1,D88=$AB$1,D89=$AA$1,D89=$AB$1,D90=$AA$1,D90=$AB$1,D91=$AA$1,D91=$AB$1),0,1)))</f>
        <v/>
      </c>
      <c r="AD87" s="3" t="str">
        <f>IF($A87&gt;='1125way_Regular Symbol(2wild)'!G$16,"",IF(E87=0,"",IF(OR(E87=$AA$1,E87=$AB$1,E88=$AA$1,E88=$AB$1,E89=$AA$1,E89=$AB$1,E90=$AA$1,E90=$AB$1,E91=$AA$1,E91=$AB$1),0,1)))</f>
        <v/>
      </c>
      <c r="AE87" s="3" t="str">
        <f>IF($A87&gt;='1125way_Regular Symbol(2wild)'!H$16,"",IF(F87=0,"",IF(OR(F87=$AA$1,F87=$AB$1,F88=$AA$1,F88=$AB$1,F89=$AA$1,F89=$AB$1,F90=$AA$1,F90=$AB$1,F91=$AA$1,F91=$AB$1),0,1)))</f>
        <v/>
      </c>
      <c r="AG87" s="344" t="str">
        <f>IF($A87&gt;='1125way_Regular Symbol(2wild)'!D$16,"",IF(B87=0,"",IF(OR(B87=$AG$1,B87=$AH$1,B88=$AG$1,B88=$AH$1,B89=$AG$1,B89=$AH$1),0,1)))</f>
        <v/>
      </c>
      <c r="AH87" s="344" t="str">
        <f>IF($A87&gt;='1125way_Regular Symbol(2wild)'!E$16,"",IF(C87=0,"",IF(OR(C87=$AG$1,C87=$AH$1,C88=$AG$1,C88=$AH$1,C89=$AG$1,C89=$AH$1),0,1)))</f>
        <v/>
      </c>
      <c r="AI87" s="3" t="str">
        <f>IF($A87&gt;='1125way_Regular Symbol(2wild)'!F$16,"",IF(D87=0,"",IF(OR(D87=$AG$1,D87=$AH$1,D88=$AG$1,D88=$AH$1,D89=$AG$1,D89=$AH$1,D90=$AG$1,D90=$AH$1,D91=$AG$1,D91=$AH$1),0,1)))</f>
        <v/>
      </c>
      <c r="AJ87" s="3" t="str">
        <f>IF($A87&gt;='1125way_Regular Symbol(2wild)'!G$16,"",IF(E87=0,"",IF(OR(E87=$AG$1,E87=$AH$1,E88=$AG$1,E88=$AH$1,E89=$AG$1,E89=$AH$1,E90=$AG$1,E90=$AH$1,E91=$AG$1,E91=$AH$1),0,1)))</f>
        <v/>
      </c>
      <c r="AK87" s="3" t="str">
        <f>IF($A87&gt;='1125way_Regular Symbol(2wild)'!H$16,"",IF(F87=0,"",IF(OR(F87=$AG$1,F87=$AH$1,F88=$AG$1,F88=$AH$1,F89=$AG$1,F89=$AH$1,F90=$AG$1,F90=$AH$1,F91=$AG$1,F91=$AH$1),0,1)))</f>
        <v/>
      </c>
      <c r="AM87" s="344" t="str">
        <f>IF($A87&gt;='1125way_Regular Symbol(2wild)'!D$16,"",IF(B87=0,"",IF(OR(B87=$AM$1,B87=$AN$1,B88=$AM$1,B88=$AN$1,B89=$AM$1,B89=$AN$1),0,1)))</f>
        <v/>
      </c>
      <c r="AN87" s="344" t="str">
        <f>IF($A87&gt;='1125way_Regular Symbol(2wild)'!E$16,"",IF(C87=0,"",IF(OR(C87=$AM$1,C87=$AN$1,C88=$AM$1,C88=$AN$1,C89=$AM$1,C89=$AN$1),0,1)))</f>
        <v/>
      </c>
      <c r="AO87" s="3" t="str">
        <f>IF($A87&gt;='1125way_Regular Symbol(2wild)'!F$16,"",IF(D87=0,"",IF(OR(D87=$AM$1,D87=$AN$1,D88=$AM$1,D88=$AN$1,D89=$AM$1,D89=$AN$1,D90=$AM$1,D90=$AN$1,D91=$AM$1,D91=$AN$1),0,1)))</f>
        <v/>
      </c>
      <c r="AP87" s="3" t="str">
        <f>IF($A87&gt;='1125way_Regular Symbol(2wild)'!G$16,"",IF(E87=0,"",IF(OR(E87=$AM$1,E87=$AN$1,E88=$AM$1,E88=$AN$1,E89=$AM$1,E89=$AN$1,E90=$AM$1,E90=$AN$1,E91=$AM$1,E91=$AN$1),0,1)))</f>
        <v/>
      </c>
      <c r="AQ87" s="3" t="str">
        <f>IF($A87&gt;='1125way_Regular Symbol(2wild)'!H$16,"",IF(F87=0,"",IF(OR(F87=$AM$1,F87=$AN$1,F88=$AM$1,F88=$AN$1,F89=$AM$1,F89=$AN$1,F90=$AM$1,F90=$AN$1,F91=$AM$1,F91=$AN$1),0,1)))</f>
        <v/>
      </c>
      <c r="AS87" s="344" t="str">
        <f>IF($A87&gt;='1125way_Regular Symbol(2wild)'!D$16,"",IF(B87=0,"",IF(OR(B87=$AM$1,B87=$AT$1,B88=$AM$1,B88=$AT$1,B89=$AM$1,B89=$AT$1),0,1)))</f>
        <v/>
      </c>
      <c r="AT87" s="344" t="str">
        <f>IF($A87&gt;='1125way_Regular Symbol(2wild)'!E$16,"",IF(C87=0,"",IF(OR(C87=$AM$1,C87=$AT$1,C88=$AM$1,C88=$AT$1,C89=$AM$1,C89=$AT$1),0,1)))</f>
        <v/>
      </c>
      <c r="AU87" s="3" t="str">
        <f>IF($A87&gt;='1125way_Regular Symbol(2wild)'!F$16,"",IF(D87=0,"",IF(OR(D87=$AM$1,D87=$AT$1,D88=$AM$1,D88=$AT$1,D89=$AM$1,D89=$AT$1,D90=$AM$1,D90=$AT$1,D91=$AM$1,D91=$AT$1),0,1)))</f>
        <v/>
      </c>
      <c r="AV87" s="3" t="str">
        <f>IF($A87&gt;='1125way_Regular Symbol(2wild)'!G$16,"",IF(E87=0,"",IF(OR(E87=$AM$1,E87=$AT$1,E88=$AM$1,E88=$AT$1,E89=$AM$1,E89=$AT$1,E90=$AM$1,E90=$AT$1,E91=$AM$1,E91=$AT$1),0,1)))</f>
        <v/>
      </c>
      <c r="AW87" s="3" t="str">
        <f>IF($A87&gt;='1125way_Regular Symbol(2wild)'!H$16,"",IF(F87=0,"",IF(OR(F87=$AM$1,F87=$AT$1,F88=$AM$1,F88=$AT$1,F89=$AM$1,F89=$AT$1,F90=$AM$1,F90=$AT$1,F91=$AM$1,F91=$AT$1),0,1)))</f>
        <v/>
      </c>
      <c r="AY87" s="344" t="str">
        <f>IF($A87&gt;='1125way_Regular Symbol(2wild)'!D$16,"",IF(B87=0,"",IF(OR(B87=$AM$1,B87=$AZ$1,B88=$AM$1,B88=$AZ$1,B89=$AM$1,B89=$AZ$1),0,1)))</f>
        <v/>
      </c>
      <c r="AZ87" s="344" t="str">
        <f>IF($A87&gt;='1125way_Regular Symbol(2wild)'!E$16,"",IF(C87=0,"",IF(OR(C87=$AM$1,C87=$AZ$1,C88=$AM$1,C88=$AZ$1,C89=$AM$1,C89=$AZ$1),0,1)))</f>
        <v/>
      </c>
      <c r="BA87" s="3" t="str">
        <f>IF($A87&gt;='1125way_Regular Symbol(2wild)'!F$16,"",IF(D87=0,"",IF(OR(D87=$AM$1,D87=$AZ$1,D88=$AM$1,D88=$AZ$1,D89=$AM$1,D89=$AZ$1,D90=$AM$1,D90=$AZ$1,D91=$AM$1,D91=$AZ$1),0,1)))</f>
        <v/>
      </c>
      <c r="BB87" s="3" t="str">
        <f>IF($A87&gt;='1125way_Regular Symbol(2wild)'!G$16,"",IF(E87=0,"",IF(OR(E87=$AM$1,E87=$AZ$1,E88=$AM$1,E88=$AZ$1,E89=$AM$1,E89=$AZ$1,E90=$AM$1,E90=$AZ$1,E91=$AM$1,E91=$AZ$1),0,1)))</f>
        <v/>
      </c>
      <c r="BC87" s="3" t="str">
        <f>IF($A87&gt;='1125way_Regular Symbol(2wild)'!H$16,"",IF(F87=0,"",IF(OR(F87=$AM$1,F87=$AZ$1,F88=$AM$1,F88=$AZ$1,F89=$AM$1,F89=$AZ$1,F90=$AM$1,F90=$AZ$1,F91=$AM$1,F91=$AZ$1),0,1)))</f>
        <v/>
      </c>
      <c r="BE87" s="344" t="str">
        <f>IF($A87&gt;='576way_Regular Symbol(2wild)'!D$16,"",IF(B87=0,"",IF(OR(B87=$AM$1,B87=$BF$1,B88=$AM$1,B88=$BF$1,B89=$AM$1,B89=$BF$1),0,1)))</f>
        <v/>
      </c>
      <c r="BF87" s="344" t="str">
        <f>IF($A87&gt;='576way_Regular Symbol(2wild)'!E$16,"",IF(C87=0,"",IF(OR(C87=$AM$1,C87=$BF$1,C88=$AM$1,C88=$BF$1,C89=$AM$1,C89=$BF$1),0,1)))</f>
        <v/>
      </c>
      <c r="BG87" s="3" t="str">
        <f>IF($A87&gt;='576way_Regular Symbol(2wild)'!F$16,"",IF(D87=0,"",IF(OR(D87=$AM$1,D87=$BF$1,D88=$AM$1,D88=$BF$1,D89=$AM$1,D89=$BF$1,D90=$AM$1,D90=$BF$1,D91=$AM$1,D91=$BF$1),0,1)))</f>
        <v/>
      </c>
      <c r="BH87" s="3" t="str">
        <f>IF($A87&gt;='576way_Regular Symbol(2wild)'!G$16,"",IF(E87=0,"",IF(OR(E87=$AM$1,E87=$BF$1,E88=$AM$1,E88=$BF$1,E89=$AM$1,E89=$BF$1,E90=$AM$1,E90=$BF$1,E91=$AM$1,E91=$BF$1),0,1)))</f>
        <v/>
      </c>
      <c r="BI87" s="3" t="str">
        <f>IF($A87&gt;='576way_Regular Symbol(2wild)'!H$16,"",IF(F87=0,"",IF(OR(F87=$AM$1,F87=$BF$1,F88=$AM$1,F88=$BF$1,F89=$AM$1,F89=$BF$1,F90=$AM$1,F90=$BF$1,F91=$AM$1,F91=$BF$1),0,1)))</f>
        <v/>
      </c>
      <c r="BK87" s="344" t="str">
        <f>IF($A87&gt;='576way_Regular Symbol(2wild)'!D$16,"",IF(B87=0,"",IF(OR(B87=$AM$1,B87=$BL$1,B88=$AM$1,B88=$BL$1,B89=$AM$1,B89=$BL$1),0,1)))</f>
        <v/>
      </c>
      <c r="BL87" s="344" t="str">
        <f>IF($A87&gt;='576way_Regular Symbol(2wild)'!E$16,"",IF(C87=0,"",IF(OR(C87=$AM$1,C87=$BL$1,C88=$AM$1,C88=$BL$1,C89=$AM$1,C89=$BL$1),0,1)))</f>
        <v/>
      </c>
      <c r="BM87" s="3" t="str">
        <f>IF($A87&gt;='576way_Regular Symbol(2wild)'!F$16,"",IF(D87=0,"",IF(OR(D87=$AM$1,D87=$BL$1,D88=$AM$1,D88=$BL$1,D89=$AM$1,D89=$BL$1,D90=$AM$1,D90=$BL$1),0,1)))</f>
        <v/>
      </c>
      <c r="BN87" s="3" t="str">
        <f>IF($A87&gt;='576way_Regular Symbol(2wild)'!G$16,"",IF(E87=0,"",IF(OR(E87=$AM$1,E87=$BL$1,E88=$AM$1,E88=$BL$1,E89=$AM$1,E89=$BL$1,E90=$AM$1,E90=$BL$1),0,1)))</f>
        <v/>
      </c>
      <c r="BO87" s="3" t="str">
        <f>IF($A87&gt;='576way_Regular Symbol(2wild)'!H$16,"",IF(F87=0,"",IF(OR(F87=$AM$1,F87=$BL$1,F88=$AM$1,F88=$BL$1,F89=$AM$1,F89=$BL$1,F90=$AM$1,F90=$BL$1),0,1)))</f>
        <v/>
      </c>
      <c r="BQ87" s="3" t="str">
        <f>IF($A87&gt;='1125way_Regular Symbol(2wild)'!D$16,"",IF(B87=0,"",IF(OR(B87=$BQ$1,B87=$BR$1,B88=$BQ$1,B88=$BR$1,B89=$BQ$1,B89=$BR$1),0,1)))</f>
        <v/>
      </c>
      <c r="BR87" s="3" t="str">
        <f>IF($A87&gt;='1125way_Regular Symbol(2wild)'!E$16,"",IF(C87=0,"",IF(OR(C87=$BQ$1,C87=$BR$1,C88=$BQ$1,C88=$BR$1,C89=$BQ$1,C89=$BR$1),0,1)))</f>
        <v/>
      </c>
      <c r="BS87" s="3" t="str">
        <f>IF($A87&gt;='1125way_Regular Symbol(2wild)'!F$16,"",IF(D87=0,"",IF(OR(D87=$BQ$1,D87=$BR$1,D88=$BQ$1,D88=$BR$1,D89=$BQ$1,D89=$BR$1,D90=$BQ$1,D90=$BR$1,D91=$BQ$1,D91=$BR$1),0,1)))</f>
        <v/>
      </c>
      <c r="BT87" s="3" t="str">
        <f>IF($A87&gt;='1125way_Regular Symbol(2wild)'!G$16,"",IF(E87=0,"",IF(OR(E87=$BQ$1,E87=$BR$1,E88=$BQ$1,E88=$BR$1,E89=$BQ$1,E89=$BR$1,E90=$BQ$1,E90=$BR$1,E91=$BQ$1,E91=$BR$1),0,1)))</f>
        <v/>
      </c>
      <c r="BU87" s="3" t="str">
        <f>IF($A87&gt;='1125way_Regular Symbol(2wild)'!H$16,"",IF(F87=0,"",IF(OR(F87=$BQ$1,F87=$BR$1,F88=$BQ$1,F88=$BR$1,F89=$BQ$1,F89=$BR$1,F90=$BQ$1,F90=$BR$1,F91=$BQ$1,F91=$BR$1),0,1)))</f>
        <v/>
      </c>
      <c r="BW87" s="3" t="str">
        <f>IF($A87&gt;='1125way_Regular Symbol(2wild)'!D$16,"",IF(B87=0,"",IF(OR(B87=$BW$1,B88=$BW$1,B89=$BW$1,B87=$BX$1,B88=$BX$1,B89=$BX$1),0,1)))</f>
        <v/>
      </c>
      <c r="BX87" s="3" t="str">
        <f>IF($A87&gt;='1125way_Regular Symbol(2wild)'!E$16,"",IF(C87=0,"",IF(OR(C87=$BW$1,C88=$BW$1,C89=$BW$1,C87=$BX$1,C88=$BX$1,C89=$BX$1),0,1)))</f>
        <v/>
      </c>
      <c r="BY87" s="3" t="str">
        <f>IF($A87&gt;='1125way_Regular Symbol(2wild)'!F$16,"",IF(D87=0,"",IF(OR(D87=$BW$1,D88=$BW$1,D89=$BW$1,D87=$BX$1,D88=$BX$1,D89=$BX$1,D90=$BW$1,D90=$BX$1,D91=$BW$1,D91=$BX$1),0,1)))</f>
        <v/>
      </c>
      <c r="BZ87" s="3" t="str">
        <f>IF($A87&gt;='1125way_Regular Symbol(2wild)'!G$16,"",IF(E87=0,"",IF(OR(E87=$BW$1,E88=$BW$1,E89=$BW$1,E87=$BX$1,E88=$BX$1,E89=$BX$1,E90=$BW$1,E90=$BX$1,E91=$BW$1,E91=$BX$1),0,1)))</f>
        <v/>
      </c>
      <c r="CA87" s="3" t="str">
        <f>IF($A87&gt;='1125way_Regular Symbol(2wild)'!H$16,"",IF(F87=0,"",IF(OR(F87=$BW$1,F88=$BW$1,F89=$BW$1,F87=$BX$1,F88=$BX$1,F89=$BX$1,F90=$BW$1,F90=$BX$1,F91=$BW$1,F91=$BX$1),0,1)))</f>
        <v/>
      </c>
      <c r="CC87" s="3" t="str">
        <f>IF($A87&gt;='1125way_Regular Symbol(2wild)'!D$16,"",IF(B87=0,"",IF(OR(B87=$BW$1,B88=$BW$1,B89=$BW$1,B87=$CD$1,B88=$CD$1,B89=$CD$1),0,1)))</f>
        <v/>
      </c>
      <c r="CD87" s="3" t="str">
        <f>IF($A87&gt;='1125way_Regular Symbol(2wild)'!E$16,"",IF(C87=0,"",IF(OR(C87=$BW$1,C88=$BW$1,C89=$BW$1,C87=$CD$1,C88=$CD$1,C89=$CD$1),0,1)))</f>
        <v/>
      </c>
      <c r="CE87" s="3" t="str">
        <f>IF($A87&gt;='1125way_Regular Symbol(2wild)'!F$16,"",IF(D87=0,"",IF(OR(D87=$BW$1,D88=$BW$1,D89=$BW$1,D87=$CD$1,D88=$CD$1,D89=$CD$1,D90=$BW$1,D90=$CD$1,D91=$BW$1,D91=$CD$1),0,1)))</f>
        <v/>
      </c>
      <c r="CF87" s="3" t="str">
        <f>IF($A87&gt;='1125way_Regular Symbol(2wild)'!G$16,"",IF(E87=0,"",IF(OR(E87=$BW$1,E88=$BW$1,E89=$BW$1,E87=$CD$1,E88=$CD$1,E89=$CD$1,E90=$BW$1,E90=$CD$1,E91=$BW$1,E91=$CD$1),0,1)))</f>
        <v/>
      </c>
      <c r="CG87" s="3" t="str">
        <f>IF($A87&gt;='1125way_Regular Symbol(2wild)'!H$16,"",IF(F87=0,"",IF(OR(F87=$BW$1,F88=$BW$1,F89=$BW$1,F87=$CD$1,F88=$CD$1,F89=$CD$1,F90=$BW$1,F90=$CD$1,F91=$BW$1,F91=$CD$1),0,1)))</f>
        <v/>
      </c>
      <c r="CI87" s="3" t="str">
        <f>IF($A87&gt;='1125way_Regular Symbol(2wild)'!D$16,"",IF(B87=0,"",IF(OR(B87=$BW$1,B88=$BW$1,B89=$BW$1,B87=$CJ$1,B88=$CJ$1,B89=$CJ$1),0,1)))</f>
        <v/>
      </c>
      <c r="CJ87" s="3" t="str">
        <f>IF($A87&gt;='1125way_Regular Symbol(2wild)'!E$16,"",IF(C87=0,"",IF(OR(C87=$BW$1,C88=$BW$1,C89=$BW$1,C87=$CJ$1,C88=$CJ$1,C89=$CJ$1),0,1)))</f>
        <v/>
      </c>
      <c r="CK87" s="3" t="str">
        <f>IF($A87&gt;='1125way_Regular Symbol(2wild)'!F$16,"",IF(D87=0,"",IF(OR(D87=$BW$1,D88=$BW$1,D89=$BW$1,D87=$CJ$1,D88=$CJ$1,D89=$CJ$1,D90=$BW$1,D90=$CJ$1,D91=$BW$1,D91=$CJ$1),0,1)))</f>
        <v/>
      </c>
      <c r="CL87" s="3" t="str">
        <f>IF($A87&gt;='1125way_Regular Symbol(2wild)'!G$16,"",IF(E87=0,"",IF(OR(E87=$BW$1,E88=$BW$1,E89=$BW$1,E87=$CJ$1,E88=$CJ$1,E89=$CJ$1,E90=$BW$1,E90=$CJ$1,E91=$BW$1,E91=$CJ$1),0,1)))</f>
        <v/>
      </c>
      <c r="CM87" s="3" t="str">
        <f>IF($A87&gt;='1125way_Regular Symbol(2wild)'!H$16,"",IF(F87=0,"",IF(OR(F87=$BW$1,F88=$BW$1,F89=$BW$1,F87=$CJ$1,F88=$CJ$1,F89=$CJ$1,F90=$BW$1,F90=$CJ$1,F91=$BW$1,F91=$CJ$1),0,1)))</f>
        <v/>
      </c>
      <c r="CO87" s="3" t="str">
        <f>IF($A87&gt;='1125way_Regular Symbol(2wild)'!D$16,"",IF(B87=0,"",IF(OR(B87=$BW$1,B88=$BW$1,B89=$BW$1,B87=$CP$1,B88=$CP$1,B89=$CP$1),0,1)))</f>
        <v/>
      </c>
      <c r="CP87" s="3" t="str">
        <f>IF($A87&gt;='1125way_Regular Symbol(2wild)'!E$16,"",IF(C87=0,"",IF(OR(C87=$BW$1,C88=$BW$1,C89=$BW$1,C87=$CP$1,C88=$CP$1,C89=$CP$1),0,1)))</f>
        <v/>
      </c>
      <c r="CQ87" s="3" t="str">
        <f>IF($A87&gt;='1125way_Regular Symbol(2wild)'!F$16,"",IF(D87=0,"",IF(OR(D87=$BW$1,D88=$BW$1,D89=$BW$1,D87=$CP$1,D88=$CP$1,D89=$CP$1,D90=$BW$1,D90=$CP$1,D91=$BW$1,D91=$CP$1),0,1)))</f>
        <v/>
      </c>
      <c r="CR87" s="3" t="str">
        <f>IF($A87&gt;='1125way_Regular Symbol(2wild)'!G$16,"",IF(E87=0,"",IF(OR(E87=$BW$1,E88=$BW$1,E89=$BW$1,E87=$CP$1,E88=$CP$1,E89=$CP$1,E90=$BW$1,E90=$CP$1,E91=$BW$1,E91=$CP$1),0,1)))</f>
        <v/>
      </c>
      <c r="CS87" s="3" t="str">
        <f>IF($A87&gt;='1125way_Regular Symbol(2wild)'!H$16,"",IF(F87=0,"",IF(OR(F87=$BW$1,F88=$BW$1,F89=$BW$1,F87=$CP$1,F88=$CP$1,F89=$CP$1,F90=$BW$1,F90=$CP$1,F91=$BW$1,F91=$CP$1),0,1)))</f>
        <v/>
      </c>
      <c r="CU87" s="3" t="str">
        <f>IF($A87&gt;='1125way_Regular Symbol(2wild)'!D$16,"",IF(B87=0,"",IF(OR(B87=$BW$1,B88=$BW$1,B89=$BW$1,B87=$CV$1,B88=$CV$1,B89=$CV$1),0,1)))</f>
        <v/>
      </c>
      <c r="CV87" s="3" t="str">
        <f>IF($A87&gt;='1125way_Regular Symbol(2wild)'!E$16,"",IF(C87=0,"",IF(OR(C87=$BW$1,C88=$BW$1,C89=$BW$1,C87=$CV$1,C88=$CV$1,C89=$CV$1),0,1)))</f>
        <v/>
      </c>
      <c r="CW87" s="3" t="str">
        <f>IF($A87&gt;='1125way_Regular Symbol(2wild)'!F$16,"",IF(D87=0,"",IF(OR(D87=$BW$1,D88=$BW$1,D89=$BW$1,D87=$CV$1,D88=$CV$1,D89=$CV$1,D90=$BW$1,D90=$CV$1,D91=$BW$1,D91=$CV$1),0,1)))</f>
        <v/>
      </c>
      <c r="CX87" s="3" t="str">
        <f>IF($A87&gt;='1125way_Regular Symbol(2wild)'!G$16,"",IF(E87=0,"",IF(OR(E87=$BW$1,E88=$BW$1,E89=$BW$1,E87=$CV$1,E88=$CV$1,E89=$CV$1,E90=$BW$1,E90=$CV$1,E91=$BW$1,E91=$CV$1),0,1)))</f>
        <v/>
      </c>
      <c r="CY87" s="3" t="str">
        <f>IF($A87&gt;='1125way_Regular Symbol(2wild)'!H$16,"",IF(F87=0,"",IF(OR(F87=$BW$1,F88=$BW$1,F89=$BW$1,F87=$CV$1,F88=$CV$1,F89=$CV$1,F90=$BW$1,F90=$CV$1,F91=$BW$1,F91=$CV$1),0,1)))</f>
        <v/>
      </c>
    </row>
    <row r="88" spans="1:103">
      <c r="A88" s="337">
        <f>IF('243way_Regular Symbol'!L87="","",'243way_Regular Symbol'!L87)</f>
        <v>84</v>
      </c>
      <c r="B88" s="191" t="str">
        <f>IF('576way_Regular Symbol(2wild)'!Q87="",
IF($A88-'576way_Regular Symbol(2wild)'!D$16&gt;='1125way_RegularＸ_W()'!B$2-1,"",VLOOKUP($A88-'243way_Regular Symbol'!D$16,'576way_Regular Symbol(2wild)'!$P$3:$U$99,'1125way_RegularＸ_W()'!B$3+1,FALSE)),
'576way_Regular Symbol(2wild)'!Q87)</f>
        <v/>
      </c>
      <c r="C88" s="191" t="str">
        <f>IF('576way_Regular Symbol(2wild)'!R87="",
IF($A88-'576way_Regular Symbol(2wild)'!E$16&gt;='1125way_RegularＸ_W()'!C$2-1,"",VLOOKUP($A88-'243way_Regular Symbol'!E$16,'576way_Regular Symbol(2wild)'!$P$3:$U$99,'1125way_RegularＸ_W()'!C$3+1,FALSE)),
'576way_Regular Symbol(2wild)'!R87)</f>
        <v/>
      </c>
      <c r="D88" s="191" t="str">
        <f>IF('576way_Regular Symbol(2wild)'!S87="",
IF($A88-'576way_Regular Symbol(2wild)'!F$16&gt;='1125way_RegularＸ_W()'!D$2-1,"",VLOOKUP($A88-'243way_Regular Symbol'!F$16,'576way_Regular Symbol(2wild)'!$P$3:$U$99,'1125way_RegularＸ_W()'!D$3+1,FALSE)),
'576way_Regular Symbol(2wild)'!S87)</f>
        <v/>
      </c>
      <c r="E88" s="191" t="str">
        <f>IF('576way_Regular Symbol(2wild)'!T87="",
IF($A88-'576way_Regular Symbol(2wild)'!G$16&gt;='1125way_RegularＸ_W()'!E$2-1,"",VLOOKUP($A88-'243way_Regular Symbol'!G$16,'576way_Regular Symbol(2wild)'!$P$3:$U$99,'1125way_RegularＸ_W()'!E$3+1,FALSE)),
'576way_Regular Symbol(2wild)'!T87)</f>
        <v/>
      </c>
      <c r="F88" s="191" t="str">
        <f>IF('576way_Regular Symbol(2wild)'!U87="",
IF($A88-'576way_Regular Symbol(2wild)'!H$16&gt;='1125way_RegularＸ_W()'!F$2-1,"",VLOOKUP($A88-'243way_Regular Symbol'!H$16,'576way_Regular Symbol(2wild)'!$P$3:$U$99,'1125way_RegularＸ_W()'!F$3+1,FALSE)),
'576way_Regular Symbol(2wild)'!U87)</f>
        <v/>
      </c>
      <c r="N88" s="363">
        <f t="shared" si="29"/>
        <v>84</v>
      </c>
      <c r="O88" s="344" t="str">
        <f>IF($A88&gt;='1125way_Regular Symbol(2wild)'!D$16,"",IF(B88="","",IF(OR(B88=$O$1,B88=$P$1,B89=$O$1,B89=$P$1,B90=$O$1,B90=$P$1),0,1)))</f>
        <v/>
      </c>
      <c r="P88" s="344" t="str">
        <f>IF($A88&gt;='1125way_Regular Symbol(2wild)'!E$16,"",IF(C88="","",IF(OR(C88=$O$1,C88=$P$1,C89=$O$1,C89=$P$1,C90=$O$1,C90=$P$1),0,1)))</f>
        <v/>
      </c>
      <c r="Q88" s="344" t="str">
        <f>IF($A88&gt;='1125way_Regular Symbol(2wild)'!F$16,"",IF(D88="","",IF(OR(D88=$O$1,D88=$P$1,D89=$O$1,D89=$P$1,D90=$O$1,D90=$P$1,D91=$O$1,D91=$P$1,D92=$O$1,D92=$P$1),0,1)))</f>
        <v/>
      </c>
      <c r="R88" s="344" t="str">
        <f>IF($A88&gt;='1125way_Regular Symbol(2wild)'!G$16,"",IF(E88="","",IF(OR(E88=$O$1,E88=$P$1,E89=$O$1,E89=$P$1,E90=$O$1,E90=$P$1,E91=$O$1,E91=$P$1,E92=$O$1,E92=$P$1),0,1)))</f>
        <v/>
      </c>
      <c r="S88" s="344" t="str">
        <f>IF($A88&gt;='1125way_Regular Symbol(2wild)'!H$16,"",IF(F88="","",IF(OR(F88=$O$1,F88=$P$1,F89=$O$1,F89=$P$1,F90=$O$1,F90=$P$1,F91=$O$1,F91=$P$1,F92=$O$1,F92=$P$1),0,1)))</f>
        <v/>
      </c>
      <c r="U88" s="344" t="str">
        <f>IF($A88&gt;='1125way_Regular Symbol(2wild)'!D$16,"",IF(B88=0,"",IF(OR(B88=$U$1,B88=$V$1,B89=$U$1,B89=$V$1,B90=$U$1,B90=$V$1),0,1)))</f>
        <v/>
      </c>
      <c r="V88" s="344" t="str">
        <f>IF($A88&gt;='1125way_Regular Symbol(2wild)'!E$16,"",IF(C88=0,"",IF(OR(C88=$U$1,C88=$V$1,C89=$U$1,C89=$V$1,C90=$U$1,C90=$V$1),0,1)))</f>
        <v/>
      </c>
      <c r="W88" s="3" t="str">
        <f>IF($A88&gt;='1125way_Regular Symbol(2wild)'!F$16,"",IF(D88=0,"",IF(OR(D88=$U$1,D88=$V$1,D89=$U$1,D89=$V$1,D90=$U$1,D90=$V$1,D91=$U$1,D91=$V$1,D92=$U$1,D92=$V$1),0,1)))</f>
        <v/>
      </c>
      <c r="X88" s="3" t="str">
        <f>IF($A88&gt;='1125way_Regular Symbol(2wild)'!G$16,"",IF(E88=0,"",IF(OR(E88=$U$1,E88=$V$1,E89=$U$1,E89=$V$1,E90=$U$1,E90=$V$1,E91=$U$1,E91=$V$1,E92=$U$1,E92=$V$1),0,1)))</f>
        <v/>
      </c>
      <c r="Y88" s="3" t="str">
        <f>IF($A88&gt;='1125way_Regular Symbol(2wild)'!H$16,"",IF(F88=0,"",IF(OR(F88=$U$1,F88=$V$1,F89=$U$1,F89=$V$1,F90=$U$1,F90=$V$1,F91=$U$1,F91=$V$1,F92=$U$1,F92=$V$1),0,1)))</f>
        <v/>
      </c>
      <c r="AA88" s="344" t="str">
        <f>IF($A88&gt;='1125way_Regular Symbol(2wild)'!D$16,"",IF(B88=0,"",IF(OR(B88=$AA$1,B88=$AB$1,B89=$AA$1,B89=$AB$1,B90=$AA$1,,B90=$AB$1),0,1)))</f>
        <v/>
      </c>
      <c r="AB88" s="344" t="str">
        <f>IF($A88&gt;='1125way_Regular Symbol(2wild)'!E$16,"",IF(C88=0,"",IF(OR(C88=$AA$1,C88=$AB$1,C89=$AA$1,C89=$AB$1,C90=$AA$1,,C90=$AB$1),0,1)))</f>
        <v/>
      </c>
      <c r="AC88" s="3" t="str">
        <f>IF($A88&gt;='1125way_Regular Symbol(2wild)'!F$16,"",IF(D88=0,"",IF(OR(D88=$AA$1,D88=$AB$1,D89=$AA$1,D89=$AB$1,D90=$AA$1,D90=$AB$1,D91=$AA$1,D91=$AB$1,D92=$AA$1,D92=$AB$1),0,1)))</f>
        <v/>
      </c>
      <c r="AD88" s="3" t="str">
        <f>IF($A88&gt;='1125way_Regular Symbol(2wild)'!G$16,"",IF(E88=0,"",IF(OR(E88=$AA$1,E88=$AB$1,E89=$AA$1,E89=$AB$1,E90=$AA$1,E90=$AB$1,E91=$AA$1,E91=$AB$1,E92=$AA$1,E92=$AB$1),0,1)))</f>
        <v/>
      </c>
      <c r="AE88" s="3" t="str">
        <f>IF($A88&gt;='1125way_Regular Symbol(2wild)'!H$16,"",IF(F88=0,"",IF(OR(F88=$AA$1,F88=$AB$1,F89=$AA$1,F89=$AB$1,F90=$AA$1,F90=$AB$1,F91=$AA$1,F91=$AB$1,F92=$AA$1,F92=$AB$1),0,1)))</f>
        <v/>
      </c>
      <c r="AG88" s="344" t="str">
        <f>IF($A88&gt;='1125way_Regular Symbol(2wild)'!D$16,"",IF(B88=0,"",IF(OR(B88=$AG$1,B88=$AH$1,B89=$AG$1,B89=$AH$1,B90=$AG$1,B90=$AH$1),0,1)))</f>
        <v/>
      </c>
      <c r="AH88" s="344" t="str">
        <f>IF($A88&gt;='1125way_Regular Symbol(2wild)'!E$16,"",IF(C88=0,"",IF(OR(C88=$AG$1,C88=$AH$1,C89=$AG$1,C89=$AH$1,C90=$AG$1,C90=$AH$1),0,1)))</f>
        <v/>
      </c>
      <c r="AI88" s="3" t="str">
        <f>IF($A88&gt;='1125way_Regular Symbol(2wild)'!F$16,"",IF(D88=0,"",IF(OR(D88=$AG$1,D88=$AH$1,D89=$AG$1,D89=$AH$1,D90=$AG$1,D90=$AH$1,D91=$AG$1,D91=$AH$1,D92=$AG$1,D92=$AH$1),0,1)))</f>
        <v/>
      </c>
      <c r="AJ88" s="3" t="str">
        <f>IF($A88&gt;='1125way_Regular Symbol(2wild)'!G$16,"",IF(E88=0,"",IF(OR(E88=$AG$1,E88=$AH$1,E89=$AG$1,E89=$AH$1,E90=$AG$1,E90=$AH$1,E91=$AG$1,E91=$AH$1,E92=$AG$1,E92=$AH$1),0,1)))</f>
        <v/>
      </c>
      <c r="AK88" s="3" t="str">
        <f>IF($A88&gt;='1125way_Regular Symbol(2wild)'!H$16,"",IF(F88=0,"",IF(OR(F88=$AG$1,F88=$AH$1,F89=$AG$1,F89=$AH$1,F90=$AG$1,F90=$AH$1,F91=$AG$1,F91=$AH$1,F92=$AG$1,F92=$AH$1),0,1)))</f>
        <v/>
      </c>
      <c r="AM88" s="344" t="str">
        <f>IF($A88&gt;='1125way_Regular Symbol(2wild)'!D$16,"",IF(B88=0,"",IF(OR(B88=$AM$1,B88=$AN$1,B89=$AM$1,B89=$AN$1,B90=$AM$1,B90=$AN$1),0,1)))</f>
        <v/>
      </c>
      <c r="AN88" s="344" t="str">
        <f>IF($A88&gt;='1125way_Regular Symbol(2wild)'!E$16,"",IF(C88=0,"",IF(OR(C88=$AM$1,C88=$AN$1,C89=$AM$1,C89=$AN$1,C90=$AM$1,C90=$AN$1),0,1)))</f>
        <v/>
      </c>
      <c r="AO88" s="3" t="str">
        <f>IF($A88&gt;='1125way_Regular Symbol(2wild)'!F$16,"",IF(D88=0,"",IF(OR(D88=$AM$1,D88=$AN$1,D89=$AM$1,D89=$AN$1,D90=$AM$1,D90=$AN$1,D91=$AM$1,D91=$AN$1,D92=$AM$1,D92=$AN$1),0,1)))</f>
        <v/>
      </c>
      <c r="AP88" s="3" t="str">
        <f>IF($A88&gt;='1125way_Regular Symbol(2wild)'!G$16,"",IF(E88=0,"",IF(OR(E88=$AM$1,E88=$AN$1,E89=$AM$1,E89=$AN$1,E90=$AM$1,E90=$AN$1,E91=$AM$1,E91=$AN$1,E92=$AM$1,E92=$AN$1),0,1)))</f>
        <v/>
      </c>
      <c r="AQ88" s="3" t="str">
        <f>IF($A88&gt;='1125way_Regular Symbol(2wild)'!H$16,"",IF(F88=0,"",IF(OR(F88=$AM$1,F88=$AN$1,F89=$AM$1,F89=$AN$1,F90=$AM$1,F90=$AN$1,F91=$AM$1,F91=$AN$1,F92=$AM$1,F92=$AN$1),0,1)))</f>
        <v/>
      </c>
      <c r="AS88" s="344" t="str">
        <f>IF($A88&gt;='1125way_Regular Symbol(2wild)'!D$16,"",IF(B88=0,"",IF(OR(B88=$AM$1,B88=$AT$1,B89=$AM$1,B89=$AT$1,B90=$AM$1,B90=$AT$1),0,1)))</f>
        <v/>
      </c>
      <c r="AT88" s="344" t="str">
        <f>IF($A88&gt;='1125way_Regular Symbol(2wild)'!E$16,"",IF(C88=0,"",IF(OR(C88=$AM$1,C88=$AT$1,C89=$AM$1,C89=$AT$1,C90=$AM$1,C90=$AT$1),0,1)))</f>
        <v/>
      </c>
      <c r="AU88" s="3" t="str">
        <f>IF($A88&gt;='1125way_Regular Symbol(2wild)'!F$16,"",IF(D88=0,"",IF(OR(D88=$AM$1,D88=$AT$1,D89=$AM$1,D89=$AT$1,D90=$AM$1,D90=$AT$1,D91=$AM$1,D91=$AT$1,D92=$AM$1,D92=$AT$1),0,1)))</f>
        <v/>
      </c>
      <c r="AV88" s="3" t="str">
        <f>IF($A88&gt;='1125way_Regular Symbol(2wild)'!G$16,"",IF(E88=0,"",IF(OR(E88=$AM$1,E88=$AT$1,E89=$AM$1,E89=$AT$1,E90=$AM$1,E90=$AT$1,E91=$AM$1,E91=$AT$1,E92=$AM$1,E92=$AT$1),0,1)))</f>
        <v/>
      </c>
      <c r="AW88" s="3" t="str">
        <f>IF($A88&gt;='1125way_Regular Symbol(2wild)'!H$16,"",IF(F88=0,"",IF(OR(F88=$AM$1,F88=$AT$1,F89=$AM$1,F89=$AT$1,F90=$AM$1,F90=$AT$1,F91=$AM$1,F91=$AT$1,F92=$AM$1,F92=$AT$1),0,1)))</f>
        <v/>
      </c>
      <c r="AY88" s="344" t="str">
        <f>IF($A88&gt;='1125way_Regular Symbol(2wild)'!D$16,"",IF(B88=0,"",IF(OR(B88=$AM$1,B88=$AZ$1,B89=$AM$1,B89=$AZ$1,B90=$AM$1,B90=$AZ$1),0,1)))</f>
        <v/>
      </c>
      <c r="AZ88" s="344" t="str">
        <f>IF($A88&gt;='1125way_Regular Symbol(2wild)'!E$16,"",IF(C88=0,"",IF(OR(C88=$AM$1,C88=$AZ$1,C89=$AM$1,C89=$AZ$1,C90=$AM$1,C90=$AZ$1),0,1)))</f>
        <v/>
      </c>
      <c r="BA88" s="3" t="str">
        <f>IF($A88&gt;='1125way_Regular Symbol(2wild)'!F$16,"",IF(D88=0,"",IF(OR(D88=$AM$1,D88=$AZ$1,D89=$AM$1,D89=$AZ$1,D90=$AM$1,D90=$AZ$1,D91=$AM$1,D91=$AZ$1,D92=$AM$1,D92=$AZ$1),0,1)))</f>
        <v/>
      </c>
      <c r="BB88" s="3" t="str">
        <f>IF($A88&gt;='1125way_Regular Symbol(2wild)'!G$16,"",IF(E88=0,"",IF(OR(E88=$AM$1,E88=$AZ$1,E89=$AM$1,E89=$AZ$1,E90=$AM$1,E90=$AZ$1,E91=$AM$1,E91=$AZ$1,E92=$AM$1,E92=$AZ$1),0,1)))</f>
        <v/>
      </c>
      <c r="BC88" s="3" t="str">
        <f>IF($A88&gt;='1125way_Regular Symbol(2wild)'!H$16,"",IF(F88=0,"",IF(OR(F88=$AM$1,F88=$AZ$1,F89=$AM$1,F89=$AZ$1,F90=$AM$1,F90=$AZ$1,F91=$AM$1,F91=$AZ$1,F92=$AM$1,F92=$AZ$1),0,1)))</f>
        <v/>
      </c>
      <c r="BE88" s="344" t="str">
        <f>IF($A88&gt;='576way_Regular Symbol(2wild)'!D$16,"",IF(B88=0,"",IF(OR(B88=$AM$1,B88=$BF$1,B89=$AM$1,B89=$BF$1,B90=$AM$1,B90=$BF$1),0,1)))</f>
        <v/>
      </c>
      <c r="BF88" s="344" t="str">
        <f>IF($A88&gt;='576way_Regular Symbol(2wild)'!E$16,"",IF(C88=0,"",IF(OR(C88=$AM$1,C88=$BF$1,C89=$AM$1,C89=$BF$1,C90=$AM$1,C90=$BF$1),0,1)))</f>
        <v/>
      </c>
      <c r="BG88" s="3" t="str">
        <f>IF($A88&gt;='576way_Regular Symbol(2wild)'!F$16,"",IF(D88=0,"",IF(OR(D88=$AM$1,D88=$BF$1,D89=$AM$1,D89=$BF$1,D90=$AM$1,D90=$BF$1,D91=$AM$1,D91=$BF$1,D92=$AM$1,D92=$BF$1),0,1)))</f>
        <v/>
      </c>
      <c r="BH88" s="3" t="str">
        <f>IF($A88&gt;='576way_Regular Symbol(2wild)'!G$16,"",IF(E88=0,"",IF(OR(E88=$AM$1,E88=$BF$1,E89=$AM$1,E89=$BF$1,E90=$AM$1,E90=$BF$1,E91=$AM$1,E91=$BF$1,E92=$AM$1,E92=$BF$1),0,1)))</f>
        <v/>
      </c>
      <c r="BI88" s="3" t="str">
        <f>IF($A88&gt;='576way_Regular Symbol(2wild)'!H$16,"",IF(F88=0,"",IF(OR(F88=$AM$1,F88=$BF$1,F89=$AM$1,F89=$BF$1,F90=$AM$1,F90=$BF$1,F91=$AM$1,F91=$BF$1,F92=$AM$1,F92=$BF$1),0,1)))</f>
        <v/>
      </c>
      <c r="BK88" s="344" t="str">
        <f>IF($A88&gt;='576way_Regular Symbol(2wild)'!D$16,"",IF(B88=0,"",IF(OR(B88=$AM$1,B88=$BL$1,B89=$AM$1,B89=$BL$1,B90=$AM$1,B90=$BL$1),0,1)))</f>
        <v/>
      </c>
      <c r="BL88" s="344" t="str">
        <f>IF($A88&gt;='576way_Regular Symbol(2wild)'!E$16,"",IF(C88=0,"",IF(OR(C88=$AM$1,C88=$BL$1,C89=$AM$1,C89=$BL$1,C90=$AM$1,C90=$BL$1),0,1)))</f>
        <v/>
      </c>
      <c r="BM88" s="3" t="str">
        <f>IF($A88&gt;='576way_Regular Symbol(2wild)'!F$16,"",IF(D88=0,"",IF(OR(D88=$AM$1,D88=$BL$1,D89=$AM$1,D89=$BL$1,D90=$AM$1,D90=$BL$1,D91=$AM$1,D91=$BL$1),0,1)))</f>
        <v/>
      </c>
      <c r="BN88" s="3" t="str">
        <f>IF($A88&gt;='576way_Regular Symbol(2wild)'!G$16,"",IF(E88=0,"",IF(OR(E88=$AM$1,E88=$BL$1,E89=$AM$1,E89=$BL$1,E90=$AM$1,E90=$BL$1,E91=$AM$1,E91=$BL$1),0,1)))</f>
        <v/>
      </c>
      <c r="BO88" s="3" t="str">
        <f>IF($A88&gt;='576way_Regular Symbol(2wild)'!H$16,"",IF(F88=0,"",IF(OR(F88=$AM$1,F88=$BL$1,F89=$AM$1,F89=$BL$1,F90=$AM$1,F90=$BL$1,F91=$AM$1,F91=$BL$1),0,1)))</f>
        <v/>
      </c>
      <c r="BQ88" s="3" t="str">
        <f>IF($A88&gt;='1125way_Regular Symbol(2wild)'!D$16,"",IF(B88=0,"",IF(OR(B88=$BQ$1,B88=$BR$1,B89=$BQ$1,B89=$BR$1,B90=$BQ$1,B90=$BR$1),0,1)))</f>
        <v/>
      </c>
      <c r="BR88" s="3" t="str">
        <f>IF($A88&gt;='1125way_Regular Symbol(2wild)'!E$16,"",IF(C88=0,"",IF(OR(C88=$BQ$1,C88=$BR$1,C89=$BQ$1,C89=$BR$1,C90=$BQ$1,C90=$BR$1),0,1)))</f>
        <v/>
      </c>
      <c r="BS88" s="3" t="str">
        <f>IF($A88&gt;='1125way_Regular Symbol(2wild)'!F$16,"",IF(D88=0,"",IF(OR(D88=$BQ$1,D88=$BR$1,D89=$BQ$1,D89=$BR$1,D90=$BQ$1,D90=$BR$1,D91=$BQ$1,D91=$BR$1,D92=$BQ$1,D92=$BR$1),0,1)))</f>
        <v/>
      </c>
      <c r="BT88" s="3" t="str">
        <f>IF($A88&gt;='1125way_Regular Symbol(2wild)'!G$16,"",IF(E88=0,"",IF(OR(E88=$BQ$1,E88=$BR$1,E89=$BQ$1,E89=$BR$1,E90=$BQ$1,E90=$BR$1,E91=$BQ$1,E91=$BR$1,E92=$BQ$1,E92=$BR$1),0,1)))</f>
        <v/>
      </c>
      <c r="BU88" s="3" t="str">
        <f>IF($A88&gt;='1125way_Regular Symbol(2wild)'!H$16,"",IF(F88=0,"",IF(OR(F88=$BQ$1,F88=$BR$1,F89=$BQ$1,F89=$BR$1,F90=$BQ$1,F90=$BR$1,F91=$BQ$1,F91=$BR$1,F92=$BQ$1,F92=$BR$1),0,1)))</f>
        <v/>
      </c>
      <c r="BW88" s="3" t="str">
        <f>IF($A88&gt;='1125way_Regular Symbol(2wild)'!D$16,"",IF(B88=0,"",IF(OR(B88=$BW$1,B89=$BW$1,B90=$BW$1,B88=$BX$1,B89=$BX$1,B90=$BX$1),0,1)))</f>
        <v/>
      </c>
      <c r="BX88" s="3" t="str">
        <f>IF($A88&gt;='1125way_Regular Symbol(2wild)'!E$16,"",IF(C88=0,"",IF(OR(C88=$BW$1,C89=$BW$1,C90=$BW$1,C88=$BX$1,C89=$BX$1,C90=$BX$1),0,1)))</f>
        <v/>
      </c>
      <c r="BY88" s="3" t="str">
        <f>IF($A88&gt;='1125way_Regular Symbol(2wild)'!F$16,"",IF(D88=0,"",IF(OR(D88=$BW$1,D89=$BW$1,D90=$BW$1,D88=$BX$1,D89=$BX$1,D90=$BX$1,D91=$BW$1,D91=$BX$1,D92=$BW$1,D92=$BX$1),0,1)))</f>
        <v/>
      </c>
      <c r="BZ88" s="3" t="str">
        <f>IF($A88&gt;='1125way_Regular Symbol(2wild)'!G$16,"",IF(E88=0,"",IF(OR(E88=$BW$1,E89=$BW$1,E90=$BW$1,E88=$BX$1,E89=$BX$1,E90=$BX$1,E91=$BW$1,E91=$BX$1,E92=$BW$1,E92=$BX$1),0,1)))</f>
        <v/>
      </c>
      <c r="CA88" s="3" t="str">
        <f>IF($A88&gt;='1125way_Regular Symbol(2wild)'!H$16,"",IF(F88=0,"",IF(OR(F88=$BW$1,F89=$BW$1,F90=$BW$1,F88=$BX$1,F89=$BX$1,F90=$BX$1,F91=$BW$1,F91=$BX$1,F92=$BW$1,F92=$BX$1),0,1)))</f>
        <v/>
      </c>
      <c r="CC88" s="3" t="str">
        <f>IF($A88&gt;='1125way_Regular Symbol(2wild)'!D$16,"",IF(B88=0,"",IF(OR(B88=$BW$1,B89=$BW$1,B90=$BW$1,B88=$CD$1,B89=$CD$1,B90=$CD$1),0,1)))</f>
        <v/>
      </c>
      <c r="CD88" s="3" t="str">
        <f>IF($A88&gt;='1125way_Regular Symbol(2wild)'!E$16,"",IF(C88=0,"",IF(OR(C88=$BW$1,C89=$BW$1,C90=$BW$1,C88=$CD$1,C89=$CD$1,C90=$CD$1),0,1)))</f>
        <v/>
      </c>
      <c r="CE88" s="3" t="str">
        <f>IF($A88&gt;='1125way_Regular Symbol(2wild)'!F$16,"",IF(D88=0,"",IF(OR(D88=$BW$1,D89=$BW$1,D90=$BW$1,D88=$CD$1,D89=$CD$1,D90=$CD$1,D91=$BW$1,D91=$CD$1,D92=$BW$1,D92=$CD$1),0,1)))</f>
        <v/>
      </c>
      <c r="CF88" s="3" t="str">
        <f>IF($A88&gt;='1125way_Regular Symbol(2wild)'!G$16,"",IF(E88=0,"",IF(OR(E88=$BW$1,E89=$BW$1,E90=$BW$1,E88=$CD$1,E89=$CD$1,E90=$CD$1,E91=$BW$1,E91=$CD$1,E92=$BW$1,E92=$CD$1),0,1)))</f>
        <v/>
      </c>
      <c r="CG88" s="3" t="str">
        <f>IF($A88&gt;='1125way_Regular Symbol(2wild)'!H$16,"",IF(F88=0,"",IF(OR(F88=$BW$1,F89=$BW$1,F90=$BW$1,F88=$CD$1,F89=$CD$1,F90=$CD$1,F91=$BW$1,F91=$CD$1,F92=$BW$1,F92=$CD$1),0,1)))</f>
        <v/>
      </c>
      <c r="CI88" s="3" t="str">
        <f>IF($A88&gt;='1125way_Regular Symbol(2wild)'!D$16,"",IF(B88=0,"",IF(OR(B88=$BW$1,B89=$BW$1,B90=$BW$1,B88=$CJ$1,B89=$CJ$1,B90=$CJ$1),0,1)))</f>
        <v/>
      </c>
      <c r="CJ88" s="3" t="str">
        <f>IF($A88&gt;='1125way_Regular Symbol(2wild)'!E$16,"",IF(C88=0,"",IF(OR(C88=$BW$1,C89=$BW$1,C90=$BW$1,C88=$CJ$1,C89=$CJ$1,C90=$CJ$1),0,1)))</f>
        <v/>
      </c>
      <c r="CK88" s="3" t="str">
        <f>IF($A88&gt;='1125way_Regular Symbol(2wild)'!F$16,"",IF(D88=0,"",IF(OR(D88=$BW$1,D89=$BW$1,D90=$BW$1,D88=$CJ$1,D89=$CJ$1,D90=$CJ$1,D91=$BW$1,D91=$CJ$1,D92=$BW$1,D92=$CJ$1),0,1)))</f>
        <v/>
      </c>
      <c r="CL88" s="3" t="str">
        <f>IF($A88&gt;='1125way_Regular Symbol(2wild)'!G$16,"",IF(E88=0,"",IF(OR(E88=$BW$1,E89=$BW$1,E90=$BW$1,E88=$CJ$1,E89=$CJ$1,E90=$CJ$1,E91=$BW$1,E91=$CJ$1,E92=$BW$1,E92=$CJ$1),0,1)))</f>
        <v/>
      </c>
      <c r="CM88" s="3" t="str">
        <f>IF($A88&gt;='1125way_Regular Symbol(2wild)'!H$16,"",IF(F88=0,"",IF(OR(F88=$BW$1,F89=$BW$1,F90=$BW$1,F88=$CJ$1,F89=$CJ$1,F90=$CJ$1,F91=$BW$1,F91=$CJ$1,F92=$BW$1,F92=$CJ$1),0,1)))</f>
        <v/>
      </c>
      <c r="CO88" s="3" t="str">
        <f>IF($A88&gt;='1125way_Regular Symbol(2wild)'!D$16,"",IF(B88=0,"",IF(OR(B88=$BW$1,B89=$BW$1,B90=$BW$1,B88=$CP$1,B89=$CP$1,B90=$CP$1),0,1)))</f>
        <v/>
      </c>
      <c r="CP88" s="3" t="str">
        <f>IF($A88&gt;='1125way_Regular Symbol(2wild)'!E$16,"",IF(C88=0,"",IF(OR(C88=$BW$1,C89=$BW$1,C90=$BW$1,C88=$CP$1,C89=$CP$1,C90=$CP$1),0,1)))</f>
        <v/>
      </c>
      <c r="CQ88" s="3" t="str">
        <f>IF($A88&gt;='1125way_Regular Symbol(2wild)'!F$16,"",IF(D88=0,"",IF(OR(D88=$BW$1,D89=$BW$1,D90=$BW$1,D88=$CP$1,D89=$CP$1,D90=$CP$1,D91=$BW$1,D91=$CP$1,D92=$BW$1,D92=$CP$1),0,1)))</f>
        <v/>
      </c>
      <c r="CR88" s="3" t="str">
        <f>IF($A88&gt;='1125way_Regular Symbol(2wild)'!G$16,"",IF(E88=0,"",IF(OR(E88=$BW$1,E89=$BW$1,E90=$BW$1,E88=$CP$1,E89=$CP$1,E90=$CP$1,E91=$BW$1,E91=$CP$1,E92=$BW$1,E92=$CP$1),0,1)))</f>
        <v/>
      </c>
      <c r="CS88" s="3" t="str">
        <f>IF($A88&gt;='1125way_Regular Symbol(2wild)'!H$16,"",IF(F88=0,"",IF(OR(F88=$BW$1,F89=$BW$1,F90=$BW$1,F88=$CP$1,F89=$CP$1,F90=$CP$1,F91=$BW$1,F91=$CP$1,F92=$BW$1,F92=$CP$1),0,1)))</f>
        <v/>
      </c>
      <c r="CU88" s="3" t="str">
        <f>IF($A88&gt;='1125way_Regular Symbol(2wild)'!D$16,"",IF(B88=0,"",IF(OR(B88=$BW$1,B89=$BW$1,B90=$BW$1,B88=$CV$1,B89=$CV$1,B90=$CV$1),0,1)))</f>
        <v/>
      </c>
      <c r="CV88" s="3" t="str">
        <f>IF($A88&gt;='1125way_Regular Symbol(2wild)'!E$16,"",IF(C88=0,"",IF(OR(C88=$BW$1,C89=$BW$1,C90=$BW$1,C88=$CV$1,C89=$CV$1,C90=$CV$1),0,1)))</f>
        <v/>
      </c>
      <c r="CW88" s="3" t="str">
        <f>IF($A88&gt;='1125way_Regular Symbol(2wild)'!F$16,"",IF(D88=0,"",IF(OR(D88=$BW$1,D89=$BW$1,D90=$BW$1,D88=$CV$1,D89=$CV$1,D90=$CV$1,D91=$BW$1,D91=$CV$1,D92=$BW$1,D92=$CV$1),0,1)))</f>
        <v/>
      </c>
      <c r="CX88" s="3" t="str">
        <f>IF($A88&gt;='1125way_Regular Symbol(2wild)'!G$16,"",IF(E88=0,"",IF(OR(E88=$BW$1,E89=$BW$1,E90=$BW$1,E88=$CV$1,E89=$CV$1,E90=$CV$1,E91=$BW$1,E91=$CV$1,E92=$BW$1,E92=$CV$1),0,1)))</f>
        <v/>
      </c>
      <c r="CY88" s="3" t="str">
        <f>IF($A88&gt;='1125way_Regular Symbol(2wild)'!H$16,"",IF(F88=0,"",IF(OR(F88=$BW$1,F89=$BW$1,F90=$BW$1,F88=$CV$1,F89=$CV$1,F90=$CV$1,F91=$BW$1,F91=$CV$1,F92=$BW$1,F92=$CV$1),0,1)))</f>
        <v/>
      </c>
    </row>
    <row r="89" spans="1:103">
      <c r="A89" s="335"/>
      <c r="B89" s="191"/>
      <c r="C89" s="191"/>
      <c r="D89" s="191"/>
      <c r="E89" s="191"/>
      <c r="F89" s="338"/>
      <c r="N89" s="363" t="str">
        <f t="shared" si="29"/>
        <v/>
      </c>
      <c r="O89" s="344" t="str">
        <f>IF($A89&gt;='1125way_Regular Symbol(2wild)'!D$16,"",IF(B89="","",IF(OR(B89=$O$1,B89=$P$1,B90=$O$1,B90=$P$1,B91=$O$1,B91=$P$1),0,1)))</f>
        <v/>
      </c>
      <c r="P89" s="344" t="str">
        <f>IF($A89&gt;='1125way_Regular Symbol(2wild)'!E$16,"",IF(C89="","",IF(OR(C89=$O$1,C89=$P$1,C90=$O$1,C90=$P$1,C91=$O$1,C91=$P$1),0,1)))</f>
        <v/>
      </c>
      <c r="Q89" s="344" t="str">
        <f>IF($A89&gt;='1125way_Regular Symbol(2wild)'!F$16,"",IF(D89="","",IF(OR(D89=$O$1,D89=$P$1,D90=$O$1,D90=$P$1,D91=$O$1,D91=$P$1,D92=$O$1,D92=$P$1,D93=$O$1,D93=$P$1),0,1)))</f>
        <v/>
      </c>
      <c r="R89" s="344" t="str">
        <f>IF($A89&gt;='1125way_Regular Symbol(2wild)'!G$16,"",IF(E89="","",IF(OR(E89=$O$1,E89=$P$1,E90=$O$1,E90=$P$1,E91=$O$1,E91=$P$1,E92=$O$1,E92=$P$1,E93=$O$1,E93=$P$1),0,1)))</f>
        <v/>
      </c>
      <c r="S89" s="344" t="str">
        <f>IF($A89&gt;='1125way_Regular Symbol(2wild)'!H$16,"",IF(F89="","",IF(OR(F89=$O$1,F89=$P$1,F90=$O$1,F90=$P$1,F91=$O$1,F91=$P$1,F92=$O$1,F92=$P$1,F93=$O$1,F93=$P$1),0,1)))</f>
        <v/>
      </c>
      <c r="U89" s="344"/>
      <c r="V89" s="3"/>
      <c r="W89" s="3"/>
      <c r="X89" s="3"/>
      <c r="Y89" s="135"/>
      <c r="AA89" s="344" t="str">
        <f>IF($A89&gt;='1125way_Regular Symbol(2wild)'!D$16,"",IF(B89=0,"",IF(OR(B89=$AA$1,B89=$AB$1,B90=$AA$1,B90=$AB$1,B91=$AA$1,,B91=$AB$1),0,1)))</f>
        <v/>
      </c>
      <c r="AB89" s="344" t="str">
        <f>IF($A89&gt;='1125way_Regular Symbol(2wild)'!E$16,"",IF(C89=0,"",IF(OR(C89=$AA$1,C89=$AB$1,C90=$AA$1,C90=$AB$1,C91=$AA$1,,C91=$AB$1),0,1)))</f>
        <v/>
      </c>
      <c r="AC89" s="3" t="str">
        <f>IF($A89&gt;='1125way_Regular Symbol(2wild)'!F$16,"",IF(D89=0,"",IF(OR(D89=$AA$1,D89=$AB$1,D90=$AA$1,D90=$AB$1,D91=$AA$1,D91=$AB$1,D92=$AA$1,D92=$AB$1,D93=$AA$1,D93=$AB$1),0,1)))</f>
        <v/>
      </c>
      <c r="AD89" s="3" t="str">
        <f>IF($A89&gt;='1125way_Regular Symbol(2wild)'!G$16,"",IF(E89=0,"",IF(OR(E89=$AA$1,E89=$AB$1,E90=$AA$1,E90=$AB$1,E91=$AA$1,E91=$AB$1,E92=$AA$1,E92=$AB$1,E93=$AA$1,E93=$AB$1),0,1)))</f>
        <v/>
      </c>
      <c r="AE89" s="3" t="str">
        <f>IF($A89&gt;='1125way_Regular Symbol(2wild)'!H$16,"",IF(F89=0,"",IF(OR(F89=$AA$1,F89=$AB$1,F90=$AA$1,F90=$AB$1,F91=$AA$1,F91=$AB$1,F92=$AA$1,F92=$AB$1,F93=$AA$1,F93=$AB$1),0,1)))</f>
        <v/>
      </c>
      <c r="AG89" s="344" t="str">
        <f>IF($A89&gt;='1125way_Regular Symbol(2wild)'!D$16,"",IF(B89=0,"",IF(OR(B89=$AG$1,B89=$AH$1,B90=$AG$1,B90=$AH$1,B91=$AG$1,B91=$AH$1),0,1)))</f>
        <v/>
      </c>
      <c r="AH89" s="344" t="str">
        <f>IF($A89&gt;='1125way_Regular Symbol(2wild)'!E$16,"",IF(C89=0,"",IF(OR(C89=$AG$1,C89=$AH$1,C90=$AG$1,C90=$AH$1,C91=$AG$1,C91=$AH$1),0,1)))</f>
        <v/>
      </c>
      <c r="AI89" s="3" t="str">
        <f>IF($A89&gt;='1125way_Regular Symbol(2wild)'!F$16,"",IF(D89=0,"",IF(OR(D89=$AG$1,D89=$AH$1,D90=$AG$1,D90=$AH$1,D91=$AG$1,D91=$AH$1,D92=$AG$1,D92=$AH$1,D93=$AG$1,D93=$AH$1),0,1)))</f>
        <v/>
      </c>
      <c r="AJ89" s="3" t="str">
        <f>IF($A89&gt;='1125way_Regular Symbol(2wild)'!G$16,"",IF(E89=0,"",IF(OR(E89=$AG$1,E89=$AH$1,E90=$AG$1,E90=$AH$1,E91=$AG$1,E91=$AH$1,E92=$AG$1,E92=$AH$1,E93=$AG$1,E93=$AH$1),0,1)))</f>
        <v/>
      </c>
      <c r="AK89" s="3" t="str">
        <f>IF($A89&gt;='1125way_Regular Symbol(2wild)'!H$16,"",IF(F89=0,"",IF(OR(F89=$AG$1,F89=$AH$1,F90=$AG$1,F90=$AH$1,F91=$AG$1,F91=$AH$1,F92=$AG$1,F92=$AH$1,F93=$AG$1,F93=$AH$1),0,1)))</f>
        <v/>
      </c>
      <c r="AM89" s="344" t="str">
        <f>IF($A89&gt;='1125way_Regular Symbol(2wild)'!D$16,"",IF(B89=0,"",IF(OR(B89=$AM$1,B89=$AN$1,B90=$AM$1,B90=$AN$1,B91=$AM$1,B91=$AN$1),0,1)))</f>
        <v/>
      </c>
      <c r="AN89" s="344" t="str">
        <f>IF($A89&gt;='1125way_Regular Symbol(2wild)'!E$16,"",IF(C89=0,"",IF(OR(C89=$AM$1,C89=$AN$1,C90=$AM$1,C90=$AN$1,C91=$AM$1,C91=$AN$1),0,1)))</f>
        <v/>
      </c>
      <c r="AO89" s="3" t="str">
        <f>IF($A89&gt;='1125way_Regular Symbol(2wild)'!F$16,"",IF(D89=0,"",IF(OR(D89=$AM$1,D89=$AN$1,D90=$AM$1,D90=$AN$1,D91=$AM$1,D91=$AN$1,D92=$AM$1,D92=$AN$1,D93=$AM$1,D93=$AN$1),0,1)))</f>
        <v/>
      </c>
      <c r="AP89" s="3" t="str">
        <f>IF($A89&gt;='1125way_Regular Symbol(2wild)'!G$16,"",IF(E89=0,"",IF(OR(E89=$AM$1,E89=$AN$1,E90=$AM$1,E90=$AN$1,E91=$AM$1,E91=$AN$1,E92=$AM$1,E92=$AN$1,E93=$AM$1,E93=$AN$1),0,1)))</f>
        <v/>
      </c>
      <c r="AQ89" s="3" t="str">
        <f>IF($A89&gt;='1125way_Regular Symbol(2wild)'!H$16,"",IF(F89=0,"",IF(OR(F89=$AM$1,F89=$AN$1,F90=$AM$1,F90=$AN$1,F91=$AM$1,F91=$AN$1,F92=$AM$1,F92=$AN$1,F93=$AM$1,F93=$AN$1),0,1)))</f>
        <v/>
      </c>
      <c r="AS89" s="344" t="str">
        <f>IF($A89&gt;='1125way_Regular Symbol(2wild)'!D$16,"",IF(B89=0,"",IF(OR(B89=$AM$1,B89=$AT$1,B90=$AM$1,B90=$AT$1,B91=$AM$1,B91=$AT$1),0,1)))</f>
        <v/>
      </c>
      <c r="AT89" s="344" t="str">
        <f>IF($A89&gt;='1125way_Regular Symbol(2wild)'!E$16,"",IF(C89=0,"",IF(OR(C89=$AM$1,C89=$AT$1,C90=$AM$1,C90=$AT$1,C91=$AM$1,C91=$AT$1),0,1)))</f>
        <v/>
      </c>
      <c r="AU89" s="3" t="str">
        <f>IF($A89&gt;='1125way_Regular Symbol(2wild)'!F$16,"",IF(D89=0,"",IF(OR(D89=$AM$1,D89=$AT$1,D90=$AM$1,D90=$AT$1,D91=$AM$1,D91=$AT$1,D92=$AM$1,D92=$AT$1,D93=$AM$1,D93=$AT$1),0,1)))</f>
        <v/>
      </c>
      <c r="AV89" s="3" t="str">
        <f>IF($A89&gt;='1125way_Regular Symbol(2wild)'!G$16,"",IF(E89=0,"",IF(OR(E89=$AM$1,E89=$AT$1,E90=$AM$1,E90=$AT$1,E91=$AM$1,E91=$AT$1,E92=$AM$1,E92=$AT$1,E93=$AM$1,E93=$AT$1),0,1)))</f>
        <v/>
      </c>
      <c r="AW89" s="3" t="str">
        <f>IF($A89&gt;='1125way_Regular Symbol(2wild)'!H$16,"",IF(F89=0,"",IF(OR(F89=$AM$1,F89=$AT$1,F90=$AM$1,F90=$AT$1,F91=$AM$1,F91=$AT$1,F92=$AM$1,F92=$AT$1,F93=$AM$1,F93=$AT$1),0,1)))</f>
        <v/>
      </c>
      <c r="AY89" s="344" t="str">
        <f>IF($A89&gt;='1125way_Regular Symbol(2wild)'!D$16,"",IF(B89=0,"",IF(OR(B89=$AM$1,B89=$AZ$1,B90=$AM$1,B90=$AZ$1,B91=$AM$1,B91=$AZ$1),0,1)))</f>
        <v/>
      </c>
      <c r="AZ89" s="344" t="str">
        <f>IF($A89&gt;='1125way_Regular Symbol(2wild)'!E$16,"",IF(C89=0,"",IF(OR(C89=$AM$1,C89=$AZ$1,C90=$AM$1,C90=$AZ$1,C91=$AM$1,C91=$AZ$1),0,1)))</f>
        <v/>
      </c>
      <c r="BA89" s="3" t="str">
        <f>IF($A89&gt;='1125way_Regular Symbol(2wild)'!F$16,"",IF(D89=0,"",IF(OR(D89=$AM$1,D89=$AZ$1,D90=$AM$1,D90=$AZ$1,D91=$AM$1,D91=$AZ$1,D92=$AM$1,D92=$AZ$1,D93=$AM$1,D93=$AZ$1),0,1)))</f>
        <v/>
      </c>
      <c r="BB89" s="3" t="str">
        <f>IF($A89&gt;='1125way_Regular Symbol(2wild)'!G$16,"",IF(E89=0,"",IF(OR(E89=$AM$1,E89=$AZ$1,E90=$AM$1,E90=$AZ$1,E91=$AM$1,E91=$AZ$1,E92=$AM$1,E92=$AZ$1,E93=$AM$1,E93=$AZ$1),0,1)))</f>
        <v/>
      </c>
      <c r="BC89" s="3" t="str">
        <f>IF($A89&gt;='1125way_Regular Symbol(2wild)'!H$16,"",IF(F89=0,"",IF(OR(F89=$AM$1,F89=$AZ$1,F90=$AM$1,F90=$AZ$1,F91=$AM$1,F91=$AZ$1,F92=$AM$1,F92=$AZ$1,F93=$AM$1,F93=$AZ$1),0,1)))</f>
        <v/>
      </c>
      <c r="BE89" s="344" t="str">
        <f>IF($A89&gt;='576way_Regular Symbol(2wild)'!D$16,"",IF(B89=0,"",IF(OR(B89=$AM$1,B89=$BF$1,B90=$AM$1,B90=$BF$1,B91=$AM$1,B91=$BF$1),0,1)))</f>
        <v/>
      </c>
      <c r="BF89" s="344" t="str">
        <f>IF($A89&gt;='576way_Regular Symbol(2wild)'!E$16,"",IF(C89=0,"",IF(OR(C89=$AM$1,C89=$BF$1,C90=$AM$1,C90=$BF$1,C91=$AM$1,C91=$BF$1),0,1)))</f>
        <v/>
      </c>
      <c r="BG89" s="3" t="str">
        <f>IF($A89&gt;='576way_Regular Symbol(2wild)'!F$16,"",IF(D89=0,"",IF(OR(D89=$AM$1,D89=$BF$1,D90=$AM$1,D90=$BF$1,D91=$AM$1,D91=$BF$1,D92=$AM$1,D92=$BF$1,D93=$AM$1,D93=$BF$1),0,1)))</f>
        <v/>
      </c>
      <c r="BH89" s="3" t="str">
        <f>IF($A89&gt;='576way_Regular Symbol(2wild)'!G$16,"",IF(E89=0,"",IF(OR(E89=$AM$1,E89=$BF$1,E90=$AM$1,E90=$BF$1,E91=$AM$1,E91=$BF$1,E92=$AM$1,E92=$BF$1,E93=$AM$1,E93=$BF$1),0,1)))</f>
        <v/>
      </c>
      <c r="BI89" s="3" t="str">
        <f>IF($A89&gt;='576way_Regular Symbol(2wild)'!H$16,"",IF(F89=0,"",IF(OR(F89=$AM$1,F89=$BF$1,F90=$AM$1,F90=$BF$1,F91=$AM$1,F91=$BF$1,F92=$AM$1,F92=$BF$1,F93=$AM$1,F93=$BF$1),0,1)))</f>
        <v/>
      </c>
      <c r="BK89" s="344" t="str">
        <f>IF($A89&gt;='576way_Regular Symbol(2wild)'!D$16,"",IF(B89=0,"",IF(OR(B89=$AM$1,B89=$BL$1,B90=$AM$1,B90=$BL$1,B91=$AM$1,B91=$BL$1),0,1)))</f>
        <v/>
      </c>
      <c r="BL89" s="344" t="str">
        <f>IF($A89&gt;='576way_Regular Symbol(2wild)'!E$16,"",IF(C89=0,"",IF(OR(C89=$AM$1,C89=$BL$1,C90=$AM$1,C90=$BL$1,C91=$AM$1,C91=$BL$1),0,1)))</f>
        <v/>
      </c>
      <c r="BM89" s="3" t="str">
        <f>IF($A89&gt;='576way_Regular Symbol(2wild)'!F$16,"",IF(D89=0,"",IF(OR(D89=$AM$1,D89=$BL$1,D90=$AM$1,D90=$BL$1,D91=$AM$1,D91=$BL$1,D92=$AM$1,D92=$BL$1),0,1)))</f>
        <v/>
      </c>
      <c r="BN89" s="3" t="str">
        <f>IF($A89&gt;='576way_Regular Symbol(2wild)'!G$16,"",IF(E89=0,"",IF(OR(E89=$AM$1,E89=$BL$1,E90=$AM$1,E90=$BL$1,E91=$AM$1,E91=$BL$1,E92=$AM$1,E92=$BL$1),0,1)))</f>
        <v/>
      </c>
      <c r="BO89" s="3" t="str">
        <f>IF($A89&gt;='576way_Regular Symbol(2wild)'!H$16,"",IF(F89=0,"",IF(OR(F89=$AM$1,F89=$BL$1,F90=$AM$1,F90=$BL$1,F91=$AM$1,F91=$BL$1,F92=$AM$1,F92=$BL$1),0,1)))</f>
        <v/>
      </c>
      <c r="BQ89" s="3" t="str">
        <f>IF($A89&gt;='1125way_Regular Symbol(2wild)'!D$16,"",IF(B89=0,"",IF(OR(B89=$BQ$1,B89=$BR$1,B90=$BQ$1,B90=$BR$1,B91=$BQ$1,B91=$BR$1),0,1)))</f>
        <v/>
      </c>
      <c r="BR89" s="3" t="str">
        <f>IF($A89&gt;='1125way_Regular Symbol(2wild)'!E$16,"",IF(C89=0,"",IF(OR(C89=$BQ$1,C89=$BR$1,C90=$BQ$1,C90=$BR$1,C91=$BQ$1,C91=$BR$1),0,1)))</f>
        <v/>
      </c>
      <c r="BS89" s="3" t="str">
        <f>IF($A89&gt;='1125way_Regular Symbol(2wild)'!F$16,"",IF(D89=0,"",IF(OR(D89=$BQ$1,D89=$BR$1,D90=$BQ$1,D90=$BR$1,D91=$BQ$1,D91=$BR$1,D92=$BQ$1,D92=$BR$1,D93=$BQ$1,D93=$BR$1),0,1)))</f>
        <v/>
      </c>
      <c r="BT89" s="3" t="str">
        <f>IF($A89&gt;='1125way_Regular Symbol(2wild)'!G$16,"",IF(E89=0,"",IF(OR(E89=$BQ$1,E89=$BR$1,E90=$BQ$1,E90=$BR$1,E91=$BQ$1,E91=$BR$1,E92=$BQ$1,E92=$BR$1,E93=$BQ$1,E93=$BR$1),0,1)))</f>
        <v/>
      </c>
      <c r="BU89" s="3" t="str">
        <f>IF($A89&gt;='1125way_Regular Symbol(2wild)'!H$16,"",IF(F89=0,"",IF(OR(F89=$BQ$1,F89=$BR$1,F90=$BQ$1,F90=$BR$1,F91=$BQ$1,F91=$BR$1,F92=$BQ$1,F92=$BR$1,F93=$BQ$1,F93=$BR$1),0,1)))</f>
        <v/>
      </c>
      <c r="BW89" s="3" t="str">
        <f>IF($A89&gt;='1125way_Regular Symbol(2wild)'!D$16,"",IF(B89=0,"",IF(OR(B89=$BW$1,B90=$BW$1,B91=$BW$1,B89=$BX$1,B90=$BX$1,B91=$BX$1),0,1)))</f>
        <v/>
      </c>
      <c r="BX89" s="3" t="str">
        <f>IF($A89&gt;='1125way_Regular Symbol(2wild)'!E$16,"",IF(C89=0,"",IF(OR(C89=$BW$1,C90=$BW$1,C91=$BW$1,C89=$BX$1,C90=$BX$1,C91=$BX$1),0,1)))</f>
        <v/>
      </c>
      <c r="BY89" s="3" t="str">
        <f>IF($A89&gt;='1125way_Regular Symbol(2wild)'!F$16,"",IF(D89=0,"",IF(OR(D89=$BW$1,D90=$BW$1,D91=$BW$1,D89=$BX$1,D90=$BX$1,D91=$BX$1,D92=$BW$1,D92=$BX$1,D93=$BW$1,D93=$BX$1),0,1)))</f>
        <v/>
      </c>
      <c r="BZ89" s="3" t="str">
        <f>IF($A89&gt;='1125way_Regular Symbol(2wild)'!G$16,"",IF(E89=0,"",IF(OR(E89=$BW$1,E90=$BW$1,E91=$BW$1,E89=$BX$1,E90=$BX$1,E91=$BX$1,E92=$BW$1,E92=$BX$1,E93=$BW$1,E93=$BX$1),0,1)))</f>
        <v/>
      </c>
      <c r="CA89" s="3" t="str">
        <f>IF($A89&gt;='1125way_Regular Symbol(2wild)'!H$16,"",IF(F89=0,"",IF(OR(F89=$BW$1,F90=$BW$1,F91=$BW$1,F89=$BX$1,F90=$BX$1,F91=$BX$1,F92=$BW$1,F92=$BX$1,F93=$BW$1,F93=$BX$1),0,1)))</f>
        <v/>
      </c>
      <c r="CC89" s="3" t="str">
        <f>IF($A89&gt;='1125way_Regular Symbol(2wild)'!D$16,"",IF(B89=0,"",IF(OR(B89=$BW$1,B90=$BW$1,B91=$BW$1,B89=$CD$1,B90=$CD$1,B91=$CD$1),0,1)))</f>
        <v/>
      </c>
      <c r="CD89" s="3" t="str">
        <f>IF($A89&gt;='1125way_Regular Symbol(2wild)'!E$16,"",IF(C89=0,"",IF(OR(C89=$BW$1,C90=$BW$1,C91=$BW$1,C89=$CD$1,C90=$CD$1,C91=$CD$1),0,1)))</f>
        <v/>
      </c>
      <c r="CE89" s="3" t="str">
        <f>IF($A89&gt;='1125way_Regular Symbol(2wild)'!F$16,"",IF(D89=0,"",IF(OR(D89=$BW$1,D90=$BW$1,D91=$BW$1,D89=$CD$1,D90=$CD$1,D91=$CD$1,D92=$BW$1,D92=$CD$1,D93=$BW$1,D93=$CD$1),0,1)))</f>
        <v/>
      </c>
      <c r="CF89" s="3" t="str">
        <f>IF($A89&gt;='1125way_Regular Symbol(2wild)'!G$16,"",IF(E89=0,"",IF(OR(E89=$BW$1,E90=$BW$1,E91=$BW$1,E89=$CD$1,E90=$CD$1,E91=$CD$1,E92=$BW$1,E92=$CD$1,E93=$BW$1,E93=$CD$1),0,1)))</f>
        <v/>
      </c>
      <c r="CG89" s="3" t="str">
        <f>IF($A89&gt;='1125way_Regular Symbol(2wild)'!H$16,"",IF(F89=0,"",IF(OR(F89=$BW$1,F90=$BW$1,F91=$BW$1,F89=$CD$1,F90=$CD$1,F91=$CD$1,F92=$BW$1,F92=$CD$1,F93=$BW$1,F93=$CD$1),0,1)))</f>
        <v/>
      </c>
      <c r="CI89" s="3" t="str">
        <f>IF($A89&gt;='1125way_Regular Symbol(2wild)'!D$16,"",IF(B89=0,"",IF(OR(B89=$BW$1,B90=$BW$1,B91=$BW$1,B89=$CJ$1,B90=$CJ$1,B91=$CJ$1),0,1)))</f>
        <v/>
      </c>
      <c r="CJ89" s="3" t="str">
        <f>IF($A89&gt;='1125way_Regular Symbol(2wild)'!E$16,"",IF(C89=0,"",IF(OR(C89=$BW$1,C90=$BW$1,C91=$BW$1,C89=$CJ$1,C90=$CJ$1,C91=$CJ$1),0,1)))</f>
        <v/>
      </c>
      <c r="CK89" s="3" t="str">
        <f>IF($A89&gt;='1125way_Regular Symbol(2wild)'!F$16,"",IF(D89=0,"",IF(OR(D89=$BW$1,D90=$BW$1,D91=$BW$1,D89=$CJ$1,D90=$CJ$1,D91=$CJ$1,D92=$BW$1,D92=$CJ$1,D93=$BW$1,D93=$CJ$1),0,1)))</f>
        <v/>
      </c>
      <c r="CL89" s="3" t="str">
        <f>IF($A89&gt;='1125way_Regular Symbol(2wild)'!G$16,"",IF(E89=0,"",IF(OR(E89=$BW$1,E90=$BW$1,E91=$BW$1,E89=$CJ$1,E90=$CJ$1,E91=$CJ$1,E92=$BW$1,E92=$CJ$1,E93=$BW$1,E93=$CJ$1),0,1)))</f>
        <v/>
      </c>
      <c r="CM89" s="3" t="str">
        <f>IF($A89&gt;='1125way_Regular Symbol(2wild)'!H$16,"",IF(F89=0,"",IF(OR(F89=$BW$1,F90=$BW$1,F91=$BW$1,F89=$CJ$1,F90=$CJ$1,F91=$CJ$1,F92=$BW$1,F92=$CJ$1,F93=$BW$1,F93=$CJ$1),0,1)))</f>
        <v/>
      </c>
      <c r="CO89" s="3" t="str">
        <f>IF($A89&gt;='1125way_Regular Symbol(2wild)'!D$16,"",IF(B89=0,"",IF(OR(B89=$BW$1,B90=$BW$1,B91=$BW$1,B89=$CP$1,B90=$CP$1,B91=$CP$1),0,1)))</f>
        <v/>
      </c>
      <c r="CP89" s="3" t="str">
        <f>IF($A89&gt;='1125way_Regular Symbol(2wild)'!E$16,"",IF(C89=0,"",IF(OR(C89=$BW$1,C90=$BW$1,C91=$BW$1,C89=$CP$1,C90=$CP$1,C91=$CP$1),0,1)))</f>
        <v/>
      </c>
      <c r="CQ89" s="3" t="str">
        <f>IF($A89&gt;='1125way_Regular Symbol(2wild)'!F$16,"",IF(D89=0,"",IF(OR(D89=$BW$1,D90=$BW$1,D91=$BW$1,D89=$CP$1,D90=$CP$1,D91=$CP$1,D92=$BW$1,D92=$CP$1,D93=$BW$1,D93=$CP$1),0,1)))</f>
        <v/>
      </c>
      <c r="CR89" s="3" t="str">
        <f>IF($A89&gt;='1125way_Regular Symbol(2wild)'!G$16,"",IF(E89=0,"",IF(OR(E89=$BW$1,E90=$BW$1,E91=$BW$1,E89=$CP$1,E90=$CP$1,E91=$CP$1,E92=$BW$1,E92=$CP$1,E93=$BW$1,E93=$CP$1),0,1)))</f>
        <v/>
      </c>
      <c r="CS89" s="3" t="str">
        <f>IF($A89&gt;='1125way_Regular Symbol(2wild)'!H$16,"",IF(F89=0,"",IF(OR(F89=$BW$1,F90=$BW$1,F91=$BW$1,F89=$CP$1,F90=$CP$1,F91=$CP$1,F92=$BW$1,F92=$CP$1,F93=$BW$1,F93=$CP$1),0,1)))</f>
        <v/>
      </c>
      <c r="CU89" s="3" t="str">
        <f>IF($A89&gt;='1125way_Regular Symbol(2wild)'!D$16,"",IF(B89=0,"",IF(OR(B89=$BW$1,B90=$BW$1,B91=$BW$1,B89=$CV$1,B90=$CV$1,B91=$CV$1),0,1)))</f>
        <v/>
      </c>
      <c r="CV89" s="3" t="str">
        <f>IF($A89&gt;='1125way_Regular Symbol(2wild)'!E$16,"",IF(C89=0,"",IF(OR(C89=$BW$1,C90=$BW$1,C91=$BW$1,C89=$CV$1,C90=$CV$1,C91=$CV$1),0,1)))</f>
        <v/>
      </c>
      <c r="CW89" s="3" t="str">
        <f>IF($A89&gt;='1125way_Regular Symbol(2wild)'!F$16,"",IF(D89=0,"",IF(OR(D89=$BW$1,D90=$BW$1,D91=$BW$1,D89=$CV$1,D90=$CV$1,D91=$CV$1,D92=$BW$1,D92=$CV$1,D93=$BW$1,D93=$CV$1),0,1)))</f>
        <v/>
      </c>
      <c r="CX89" s="3" t="str">
        <f>IF($A89&gt;='1125way_Regular Symbol(2wild)'!G$16,"",IF(E89=0,"",IF(OR(E89=$BW$1,E90=$BW$1,E91=$BW$1,E89=$CV$1,E90=$CV$1,E91=$CV$1,E92=$BW$1,E92=$CV$1,E93=$BW$1,E93=$CV$1),0,1)))</f>
        <v/>
      </c>
      <c r="CY89" s="3" t="str">
        <f>IF($A89&gt;='1125way_Regular Symbol(2wild)'!H$16,"",IF(F89=0,"",IF(OR(F89=$BW$1,F90=$BW$1,F91=$BW$1,F89=$CV$1,F90=$CV$1,F91=$CV$1,F92=$BW$1,F92=$CV$1,F93=$BW$1,F93=$CV$1),0,1)))</f>
        <v/>
      </c>
    </row>
    <row r="90" spans="1:103">
      <c r="A90" s="335"/>
      <c r="B90" s="191"/>
      <c r="C90" s="191"/>
      <c r="D90" s="191"/>
      <c r="E90" s="191"/>
      <c r="F90" s="338"/>
      <c r="O90" s="344"/>
      <c r="P90" s="3"/>
      <c r="Q90" s="3"/>
      <c r="R90" s="3"/>
      <c r="S90" s="135"/>
      <c r="U90" s="344"/>
      <c r="V90" s="3"/>
      <c r="W90" s="3"/>
      <c r="X90" s="3"/>
      <c r="Y90" s="135"/>
      <c r="AA90" s="344" t="str">
        <f>IF($A90&gt;='1125way_Regular Symbol(2wild)'!D$16,"",IF(B90=0,"",IF(OR(B90=$AA$1,B90=$AB$1,B91=$AA$1,B91=$AB$1,B92=$AA$1,,B92=$AB$1),0,1)))</f>
        <v/>
      </c>
      <c r="AB90" s="344" t="str">
        <f>IF($A90&gt;='1125way_Regular Symbol(2wild)'!E$16,"",IF(C90=0,"",IF(OR(C90=$AA$1,C90=$AB$1,C91=$AA$1,C91=$AB$1,C92=$AA$1,,C92=$AB$1),0,1)))</f>
        <v/>
      </c>
      <c r="AC90" s="3" t="str">
        <f>IF($A90&gt;='1125way_Regular Symbol(2wild)'!F$16,"",IF(D90=0,"",IF(OR(D90=$AA$1,D90=$AB$1,D91=$AA$1,D91=$AB$1,D92=$AA$1,D92=$AB$1,D93=$AA$1,D93=$AB$1,D94=$AA$1,D94=$AB$1),0,1)))</f>
        <v/>
      </c>
      <c r="AD90" s="3" t="str">
        <f>IF($A90&gt;='1125way_Regular Symbol(2wild)'!G$16,"",IF(E90=0,"",IF(OR(E90=$AA$1,E90=$AB$1,E91=$AA$1,E91=$AB$1,E92=$AA$1,E92=$AB$1,E93=$AA$1,E93=$AB$1,E94=$AA$1,E94=$AB$1),0,1)))</f>
        <v/>
      </c>
      <c r="AE90" s="3" t="str">
        <f>IF($A90&gt;='1125way_Regular Symbol(2wild)'!H$16,"",IF(F90=0,"",IF(OR(F90=$AA$1,F90=$AB$1,F91=$AA$1,F91=$AB$1,F92=$AA$1,F92=$AB$1,F93=$AA$1,F93=$AB$1,F94=$AA$1,F94=$AB$1),0,1)))</f>
        <v/>
      </c>
      <c r="AG90" s="344" t="str">
        <f>IF($A90&gt;='1125way_Regular Symbol(2wild)'!D$16,"",IF(B90=0,"",IF(OR(B90=$AG$1,B90=$AH$1,B91=$AG$1,B91=$AH$1,B92=$AG$1,B92=$AH$1),0,1)))</f>
        <v/>
      </c>
      <c r="AH90" s="344" t="str">
        <f>IF($A90&gt;='1125way_Regular Symbol(2wild)'!E$16,"",IF(C90=0,"",IF(OR(C90=$AG$1,C90=$AH$1,C91=$AG$1,C91=$AH$1,C92=$AG$1,C92=$AH$1),0,1)))</f>
        <v/>
      </c>
      <c r="AI90" s="3" t="str">
        <f>IF($A90&gt;='1125way_Regular Symbol(2wild)'!F$16,"",IF(D90=0,"",IF(OR(D90=$AG$1,D90=$AH$1,D91=$AG$1,D91=$AH$1,D92=$AG$1,D92=$AH$1,D93=$AG$1,D93=$AH$1,D94=$AG$1,D94=$AH$1),0,1)))</f>
        <v/>
      </c>
      <c r="AJ90" s="3" t="str">
        <f>IF($A90&gt;='1125way_Regular Symbol(2wild)'!G$16,"",IF(E90=0,"",IF(OR(E90=$AG$1,E90=$AH$1,E91=$AG$1,E91=$AH$1,E92=$AG$1,E92=$AH$1,E93=$AG$1,E93=$AH$1,E94=$AG$1,E94=$AH$1),0,1)))</f>
        <v/>
      </c>
      <c r="AK90" s="3" t="str">
        <f>IF($A90&gt;='1125way_Regular Symbol(2wild)'!H$16,"",IF(F90=0,"",IF(OR(F90=$AG$1,F90=$AH$1,F91=$AG$1,F91=$AH$1,F92=$AG$1,F92=$AH$1,F93=$AG$1,F93=$AH$1,F94=$AG$1,F94=$AH$1),0,1)))</f>
        <v/>
      </c>
      <c r="AM90" s="344" t="str">
        <f>IF($A90&gt;='1125way_Regular Symbol(2wild)'!D$16,"",IF(B90=0,"",IF(OR(B90=$AM$1,B90=$AN$1,B91=$AM$1,B91=$AN$1,B92=$AM$1,B92=$AN$1),0,1)))</f>
        <v/>
      </c>
      <c r="AN90" s="344" t="str">
        <f>IF($A90&gt;='1125way_Regular Symbol(2wild)'!E$16,"",IF(C90=0,"",IF(OR(C90=$AM$1,C90=$AN$1,C91=$AM$1,C91=$AN$1,C92=$AM$1,C92=$AN$1),0,1)))</f>
        <v/>
      </c>
      <c r="AO90" s="3" t="str">
        <f>IF($A90&gt;='1125way_Regular Symbol(2wild)'!F$16,"",IF(D90=0,"",IF(OR(D90=$AM$1,D90=$AN$1,D91=$AM$1,D91=$AN$1,D92=$AM$1,D92=$AN$1,D93=$AM$1,D93=$AN$1,D94=$AM$1,D94=$AN$1),0,1)))</f>
        <v/>
      </c>
      <c r="AP90" s="3" t="str">
        <f>IF($A90&gt;='1125way_Regular Symbol(2wild)'!G$16,"",IF(E90=0,"",IF(OR(E90=$AM$1,E90=$AN$1,E91=$AM$1,E91=$AN$1,E92=$AM$1,E92=$AN$1,E93=$AM$1,E93=$AN$1,E94=$AM$1,E94=$AN$1),0,1)))</f>
        <v/>
      </c>
      <c r="AQ90" s="3" t="str">
        <f>IF($A90&gt;='1125way_Regular Symbol(2wild)'!H$16,"",IF(F90=0,"",IF(OR(F90=$AM$1,F90=$AN$1,F91=$AM$1,F91=$AN$1,F92=$AM$1,F92=$AN$1,F93=$AM$1,F93=$AN$1,F94=$AM$1,F94=$AN$1),0,1)))</f>
        <v/>
      </c>
      <c r="AS90" s="344" t="str">
        <f>IF($A90&gt;='1125way_Regular Symbol(2wild)'!D$16,"",IF(B90=0,"",IF(OR(B90=$AM$1,B90=$AT$1,B91=$AM$1,B91=$AT$1,B92=$AM$1,B92=$AT$1),0,1)))</f>
        <v/>
      </c>
      <c r="AT90" s="344" t="str">
        <f>IF($A90&gt;='1125way_Regular Symbol(2wild)'!E$16,"",IF(C90=0,"",IF(OR(C90=$AM$1,C90=$AT$1,C91=$AM$1,C91=$AT$1,C92=$AM$1,C92=$AT$1),0,1)))</f>
        <v/>
      </c>
      <c r="AU90" s="3" t="str">
        <f>IF($A90&gt;='1125way_Regular Symbol(2wild)'!F$16,"",IF(D90=0,"",IF(OR(D90=$AM$1,D90=$AT$1,D91=$AM$1,D91=$AT$1,D92=$AM$1,D92=$AT$1,D93=$AM$1,D93=$AT$1,D94=$AM$1,D94=$AT$1),0,1)))</f>
        <v/>
      </c>
      <c r="AV90" s="3" t="str">
        <f>IF($A90&gt;='1125way_Regular Symbol(2wild)'!G$16,"",IF(E90=0,"",IF(OR(E90=$AM$1,E90=$AT$1,E91=$AM$1,E91=$AT$1,E92=$AM$1,E92=$AT$1,E93=$AM$1,E93=$AT$1,E94=$AM$1,E94=$AT$1),0,1)))</f>
        <v/>
      </c>
      <c r="AW90" s="3" t="str">
        <f>IF($A90&gt;='1125way_Regular Symbol(2wild)'!H$16,"",IF(F90=0,"",IF(OR(F90=$AM$1,F90=$AT$1,F91=$AM$1,F91=$AT$1,F92=$AM$1,F92=$AT$1,F93=$AM$1,F93=$AT$1,F94=$AM$1,F94=$AT$1),0,1)))</f>
        <v/>
      </c>
      <c r="AY90" s="344" t="str">
        <f>IF($A90&gt;='1125way_Regular Symbol(2wild)'!D$16,"",IF(B90=0,"",IF(OR(B90=$AM$1,B90=$AZ$1,B91=$AM$1,B91=$AZ$1,B92=$AM$1,B92=$AZ$1),0,1)))</f>
        <v/>
      </c>
      <c r="AZ90" s="344" t="str">
        <f>IF($A90&gt;='1125way_Regular Symbol(2wild)'!E$16,"",IF(C90=0,"",IF(OR(C90=$AM$1,C90=$AZ$1,C91=$AM$1,C91=$AZ$1,C92=$AM$1,C92=$AZ$1),0,1)))</f>
        <v/>
      </c>
      <c r="BA90" s="3" t="str">
        <f>IF($A90&gt;='1125way_Regular Symbol(2wild)'!F$16,"",IF(D90=0,"",IF(OR(D90=$AM$1,D90=$AZ$1,D91=$AM$1,D91=$AZ$1,D92=$AM$1,D92=$AZ$1,D93=$AM$1,D93=$AZ$1,D94=$AM$1,D94=$AZ$1),0,1)))</f>
        <v/>
      </c>
      <c r="BB90" s="3" t="str">
        <f>IF($A90&gt;='1125way_Regular Symbol(2wild)'!G$16,"",IF(E90=0,"",IF(OR(E90=$AM$1,E90=$AZ$1,E91=$AM$1,E91=$AZ$1,E92=$AM$1,E92=$AZ$1,E93=$AM$1,E93=$AZ$1,E94=$AM$1,E94=$AZ$1),0,1)))</f>
        <v/>
      </c>
      <c r="BC90" s="3" t="str">
        <f>IF($A90&gt;='1125way_Regular Symbol(2wild)'!H$16,"",IF(F90=0,"",IF(OR(F90=$AM$1,F90=$AZ$1,F91=$AM$1,F91=$AZ$1,F92=$AM$1,F92=$AZ$1,F93=$AM$1,F93=$AZ$1,F94=$AM$1,F94=$AZ$1),0,1)))</f>
        <v/>
      </c>
      <c r="BE90" s="344" t="str">
        <f>IF($A90&gt;='576way_Regular Symbol(2wild)'!D$16,"",IF(B90=0,"",IF(OR(B90=$AM$1,B90=$BF$1,B91=$AM$1,B91=$BF$1,B92=$AM$1,B92=$BF$1),0,1)))</f>
        <v/>
      </c>
      <c r="BF90" s="344" t="str">
        <f>IF($A90&gt;='576way_Regular Symbol(2wild)'!E$16,"",IF(C90=0,"",IF(OR(C90=$AM$1,C90=$BF$1,C91=$AM$1,C91=$BF$1,C92=$AM$1,C92=$BF$1),0,1)))</f>
        <v/>
      </c>
      <c r="BG90" s="3" t="str">
        <f>IF($A90&gt;='576way_Regular Symbol(2wild)'!F$16,"",IF(D90=0,"",IF(OR(D90=$AM$1,D90=$BF$1,D91=$AM$1,D91=$BF$1,D92=$AM$1,D92=$BF$1,D93=$AM$1,D93=$BF$1,D94=$AM$1,D94=$BF$1),0,1)))</f>
        <v/>
      </c>
      <c r="BH90" s="3" t="str">
        <f>IF($A90&gt;='576way_Regular Symbol(2wild)'!G$16,"",IF(E90=0,"",IF(OR(E90=$AM$1,E90=$BF$1,E91=$AM$1,E91=$BF$1,E92=$AM$1,E92=$BF$1,E93=$AM$1,E93=$BF$1,E94=$AM$1,E94=$BF$1),0,1)))</f>
        <v/>
      </c>
      <c r="BI90" s="3" t="str">
        <f>IF($A90&gt;='576way_Regular Symbol(2wild)'!H$16,"",IF(F90=0,"",IF(OR(F90=$AM$1,F90=$BF$1,F91=$AM$1,F91=$BF$1,F92=$AM$1,F92=$BF$1,F93=$AM$1,F93=$BF$1,F94=$AM$1,F94=$BF$1),0,1)))</f>
        <v/>
      </c>
      <c r="BK90" s="344" t="str">
        <f>IF($A90&gt;='576way_Regular Symbol(2wild)'!D$16,"",IF(B90=0,"",IF(OR(B90=$AM$1,B90=$BL$1,B91=$AM$1,B91=$BL$1,B92=$AM$1,B92=$BL$1),0,1)))</f>
        <v/>
      </c>
      <c r="BL90" s="344" t="str">
        <f>IF($A90&gt;='576way_Regular Symbol(2wild)'!E$16,"",IF(C90=0,"",IF(OR(C90=$AM$1,C90=$BL$1,C91=$AM$1,C91=$BL$1,C92=$AM$1,C92=$BL$1),0,1)))</f>
        <v/>
      </c>
      <c r="BM90" s="3" t="str">
        <f>IF($A90&gt;='576way_Regular Symbol(2wild)'!F$16,"",IF(D90=0,"",IF(OR(D90=$AM$1,D90=$BL$1,D91=$AM$1,D91=$BL$1,D92=$AM$1,D92=$BL$1,D93=$AM$1,D93=$BL$1),0,1)))</f>
        <v/>
      </c>
      <c r="BN90" s="3" t="str">
        <f>IF($A90&gt;='576way_Regular Symbol(2wild)'!G$16,"",IF(E90=0,"",IF(OR(E90=$AM$1,E90=$BL$1,E91=$AM$1,E91=$BL$1,E92=$AM$1,E92=$BL$1,E93=$AM$1,E93=$BL$1),0,1)))</f>
        <v/>
      </c>
      <c r="BO90" s="3" t="str">
        <f>IF($A90&gt;='576way_Regular Symbol(2wild)'!H$16,"",IF(F90=0,"",IF(OR(F90=$AM$1,F90=$BL$1,F91=$AM$1,F91=$BL$1,F92=$AM$1,F92=$BL$1,F93=$AM$1,F93=$BL$1),0,1)))</f>
        <v/>
      </c>
      <c r="BQ90" s="3" t="str">
        <f>IF($A90&gt;='1125way_Regular Symbol(2wild)'!D$16,"",IF(B90=0,"",IF(OR(B90=$BQ$1,B90=$BR$1,B91=$BQ$1,B91=$BR$1,B92=$BQ$1,B92=$BR$1),0,1)))</f>
        <v/>
      </c>
      <c r="BR90" s="3" t="str">
        <f>IF($A90&gt;='1125way_Regular Symbol(2wild)'!E$16,"",IF(C90=0,"",IF(OR(C90=$BQ$1,C90=$BR$1,C91=$BQ$1,C91=$BR$1,C92=$BQ$1,C92=$BR$1),0,1)))</f>
        <v/>
      </c>
      <c r="BS90" s="3" t="str">
        <f>IF($A90&gt;='1125way_Regular Symbol(2wild)'!F$16,"",IF(D90=0,"",IF(OR(D90=$BQ$1,D90=$BR$1,D91=$BQ$1,D91=$BR$1,D92=$BQ$1,D92=$BR$1,D93=$BQ$1,D93=$BR$1,D94=$BQ$1,D94=$BR$1),0,1)))</f>
        <v/>
      </c>
      <c r="BT90" s="3" t="str">
        <f>IF($A90&gt;='1125way_Regular Symbol(2wild)'!G$16,"",IF(E90=0,"",IF(OR(E90=$BQ$1,E90=$BR$1,E91=$BQ$1,E91=$BR$1,E92=$BQ$1,E92=$BR$1,E93=$BQ$1,E93=$BR$1,E94=$BQ$1,E94=$BR$1),0,1)))</f>
        <v/>
      </c>
      <c r="BU90" s="3" t="str">
        <f>IF($A90&gt;='1125way_Regular Symbol(2wild)'!H$16,"",IF(F90=0,"",IF(OR(F90=$BQ$1,F90=$BR$1,F91=$BQ$1,F91=$BR$1,F92=$BQ$1,F92=$BR$1,F93=$BQ$1,F93=$BR$1,F94=$BQ$1,F94=$BR$1),0,1)))</f>
        <v/>
      </c>
      <c r="BW90" s="3" t="str">
        <f>IF($A90&gt;='1125way_Regular Symbol(2wild)'!D$16,"",IF(B90=0,"",IF(OR(B90=$BW$1,B91=$BW$1,B92=$BW$1,B90=$BX$1,B91=$BX$1,B92=$BX$1),0,1)))</f>
        <v/>
      </c>
      <c r="BX90" s="3" t="str">
        <f>IF($A90&gt;='1125way_Regular Symbol(2wild)'!E$16,"",IF(C90=0,"",IF(OR(C90=$BW$1,C91=$BW$1,C92=$BW$1,C90=$BX$1,C91=$BX$1,C92=$BX$1),0,1)))</f>
        <v/>
      </c>
      <c r="BY90" s="3" t="str">
        <f>IF($A90&gt;='1125way_Regular Symbol(2wild)'!F$16,"",IF(D90=0,"",IF(OR(D90=$BW$1,D91=$BW$1,D92=$BW$1,D90=$BX$1,D91=$BX$1,D92=$BX$1,D93=$BW$1,D93=$BX$1,D94=$BW$1,D94=$BX$1),0,1)))</f>
        <v/>
      </c>
      <c r="BZ90" s="3" t="str">
        <f>IF($A90&gt;='1125way_Regular Symbol(2wild)'!G$16,"",IF(E90=0,"",IF(OR(E90=$BW$1,E91=$BW$1,E92=$BW$1,E90=$BX$1,E91=$BX$1,E92=$BX$1,E93=$BW$1,E93=$BX$1,E94=$BW$1,E94=$BX$1),0,1)))</f>
        <v/>
      </c>
      <c r="CA90" s="3" t="str">
        <f>IF($A90&gt;='1125way_Regular Symbol(2wild)'!H$16,"",IF(F90=0,"",IF(OR(F90=$BW$1,F91=$BW$1,F92=$BW$1,F90=$BX$1,F91=$BX$1,F92=$BX$1,F93=$BW$1,F93=$BX$1,F94=$BW$1,F94=$BX$1),0,1)))</f>
        <v/>
      </c>
      <c r="CC90" s="3" t="str">
        <f>IF($A90&gt;='1125way_Regular Symbol(2wild)'!D$16,"",IF(B90=0,"",IF(OR(B90=$BW$1,B91=$BW$1,B92=$BW$1,B90=$CD$1,B91=$CD$1,B92=$CD$1),0,1)))</f>
        <v/>
      </c>
      <c r="CD90" s="3" t="str">
        <f>IF($A90&gt;='1125way_Regular Symbol(2wild)'!E$16,"",IF(C90=0,"",IF(OR(C90=$BW$1,C91=$BW$1,C92=$BW$1,C90=$CD$1,C91=$CD$1,C92=$CD$1),0,1)))</f>
        <v/>
      </c>
      <c r="CE90" s="3" t="str">
        <f>IF($A90&gt;='1125way_Regular Symbol(2wild)'!F$16,"",IF(D90=0,"",IF(OR(D90=$BW$1,D91=$BW$1,D92=$BW$1,D90=$CD$1,D91=$CD$1,D92=$CD$1,D93=$BW$1,D93=$CD$1,D94=$BW$1,D94=$CD$1),0,1)))</f>
        <v/>
      </c>
      <c r="CF90" s="3" t="str">
        <f>IF($A90&gt;='1125way_Regular Symbol(2wild)'!G$16,"",IF(E90=0,"",IF(OR(E90=$BW$1,E91=$BW$1,E92=$BW$1,E90=$CD$1,E91=$CD$1,E92=$CD$1,E93=$BW$1,E93=$CD$1,E94=$BW$1,E94=$CD$1),0,1)))</f>
        <v/>
      </c>
      <c r="CG90" s="3" t="str">
        <f>IF($A90&gt;='1125way_Regular Symbol(2wild)'!H$16,"",IF(F90=0,"",IF(OR(F90=$BW$1,F91=$BW$1,F92=$BW$1,F90=$CD$1,F91=$CD$1,F92=$CD$1,F93=$BW$1,F93=$CD$1,F94=$BW$1,F94=$CD$1),0,1)))</f>
        <v/>
      </c>
      <c r="CI90" s="3" t="str">
        <f>IF($A90&gt;='1125way_Regular Symbol(2wild)'!D$16,"",IF(B90=0,"",IF(OR(B90=$BW$1,B91=$BW$1,B92=$BW$1,B90=$CJ$1,B91=$CJ$1,B92=$CJ$1),0,1)))</f>
        <v/>
      </c>
      <c r="CJ90" s="3" t="str">
        <f>IF($A90&gt;='1125way_Regular Symbol(2wild)'!E$16,"",IF(C90=0,"",IF(OR(C90=$BW$1,C91=$BW$1,C92=$BW$1,C90=$CJ$1,C91=$CJ$1,C92=$CJ$1),0,1)))</f>
        <v/>
      </c>
      <c r="CK90" s="3" t="str">
        <f>IF($A90&gt;='1125way_Regular Symbol(2wild)'!F$16,"",IF(D90=0,"",IF(OR(D90=$BW$1,D91=$BW$1,D92=$BW$1,D90=$CJ$1,D91=$CJ$1,D92=$CJ$1,D93=$BW$1,D93=$CJ$1,D94=$BW$1,D94=$CJ$1),0,1)))</f>
        <v/>
      </c>
      <c r="CL90" s="3" t="str">
        <f>IF($A90&gt;='1125way_Regular Symbol(2wild)'!G$16,"",IF(E90=0,"",IF(OR(E90=$BW$1,E91=$BW$1,E92=$BW$1,E90=$CJ$1,E91=$CJ$1,E92=$CJ$1,E93=$BW$1,E93=$CJ$1,E94=$BW$1,E94=$CJ$1),0,1)))</f>
        <v/>
      </c>
      <c r="CM90" s="3" t="str">
        <f>IF($A90&gt;='1125way_Regular Symbol(2wild)'!H$16,"",IF(F90=0,"",IF(OR(F90=$BW$1,F91=$BW$1,F92=$BW$1,F90=$CJ$1,F91=$CJ$1,F92=$CJ$1,F93=$BW$1,F93=$CJ$1,F94=$BW$1,F94=$CJ$1),0,1)))</f>
        <v/>
      </c>
      <c r="CO90" s="3" t="str">
        <f>IF($A90&gt;='1125way_Regular Symbol(2wild)'!D$16,"",IF(B90=0,"",IF(OR(B90=$BW$1,B91=$BW$1,B92=$BW$1,B90=$CP$1,B91=$CP$1,B92=$CP$1),0,1)))</f>
        <v/>
      </c>
      <c r="CP90" s="3" t="str">
        <f>IF($A90&gt;='1125way_Regular Symbol(2wild)'!E$16,"",IF(C90=0,"",IF(OR(C90=$BW$1,C91=$BW$1,C92=$BW$1,C90=$CP$1,C91=$CP$1,C92=$CP$1),0,1)))</f>
        <v/>
      </c>
      <c r="CQ90" s="3" t="str">
        <f>IF($A90&gt;='1125way_Regular Symbol(2wild)'!F$16,"",IF(D90=0,"",IF(OR(D90=$BW$1,D91=$BW$1,D92=$BW$1,D90=$CP$1,D91=$CP$1,D92=$CP$1,D93=$BW$1,D93=$CP$1,D94=$BW$1,D94=$CP$1),0,1)))</f>
        <v/>
      </c>
      <c r="CR90" s="3" t="str">
        <f>IF($A90&gt;='1125way_Regular Symbol(2wild)'!G$16,"",IF(E90=0,"",IF(OR(E90=$BW$1,E91=$BW$1,E92=$BW$1,E90=$CP$1,E91=$CP$1,E92=$CP$1,E93=$BW$1,E93=$CP$1,E94=$BW$1,E94=$CP$1),0,1)))</f>
        <v/>
      </c>
      <c r="CS90" s="3" t="str">
        <f>IF($A90&gt;='1125way_Regular Symbol(2wild)'!H$16,"",IF(F90=0,"",IF(OR(F90=$BW$1,F91=$BW$1,F92=$BW$1,F90=$CP$1,F91=$CP$1,F92=$CP$1,F93=$BW$1,F93=$CP$1,F94=$BW$1,F94=$CP$1),0,1)))</f>
        <v/>
      </c>
      <c r="CU90" s="3" t="str">
        <f>IF($A90&gt;='1125way_Regular Symbol(2wild)'!D$16,"",IF(B90=0,"",IF(OR(B90=$BW$1,B91=$BW$1,B92=$BW$1,B90=$CV$1,B91=$CV$1,B92=$CV$1),0,1)))</f>
        <v/>
      </c>
      <c r="CV90" s="3" t="str">
        <f>IF($A90&gt;='1125way_Regular Symbol(2wild)'!E$16,"",IF(C90=0,"",IF(OR(C90=$BW$1,C91=$BW$1,C92=$BW$1,C90=$CV$1,C91=$CV$1,C92=$CV$1),0,1)))</f>
        <v/>
      </c>
      <c r="CW90" s="3" t="str">
        <f>IF($A90&gt;='1125way_Regular Symbol(2wild)'!F$16,"",IF(D90=0,"",IF(OR(D90=$BW$1,D91=$BW$1,D92=$BW$1,D90=$CV$1,D91=$CV$1,D92=$CV$1,D93=$BW$1,D93=$CV$1,D94=$BW$1,D94=$CV$1),0,1)))</f>
        <v/>
      </c>
      <c r="CX90" s="3" t="str">
        <f>IF($A90&gt;='1125way_Regular Symbol(2wild)'!G$16,"",IF(E90=0,"",IF(OR(E90=$BW$1,E91=$BW$1,E92=$BW$1,E90=$CV$1,E91=$CV$1,E92=$CV$1,E93=$BW$1,E93=$CV$1,E94=$BW$1,E94=$CV$1),0,1)))</f>
        <v/>
      </c>
      <c r="CY90" s="3" t="str">
        <f>IF($A90&gt;='1125way_Regular Symbol(2wild)'!H$16,"",IF(F90=0,"",IF(OR(F90=$BW$1,F91=$BW$1,F92=$BW$1,F90=$CV$1,F91=$CV$1,F92=$CV$1,F93=$BW$1,F93=$CV$1,F94=$BW$1,F94=$CV$1),0,1)))</f>
        <v/>
      </c>
    </row>
    <row r="91" spans="1:103">
      <c r="A91" s="335"/>
      <c r="B91" s="191"/>
      <c r="C91" s="191"/>
      <c r="D91" s="191"/>
      <c r="E91" s="191"/>
      <c r="F91" s="338"/>
      <c r="O91" s="344"/>
      <c r="P91" s="3"/>
      <c r="Q91" s="3"/>
      <c r="R91" s="3"/>
      <c r="S91" s="135"/>
      <c r="U91" s="344"/>
      <c r="V91" s="3"/>
      <c r="W91" s="3"/>
      <c r="X91" s="3"/>
      <c r="Y91" s="135"/>
      <c r="AA91" s="344"/>
      <c r="AB91" s="3"/>
      <c r="AC91" s="3"/>
      <c r="AD91" s="3"/>
      <c r="AE91" s="135"/>
      <c r="AG91" s="344" t="str">
        <f>IF($A91&gt;='1125way_Regular Symbol(2wild)'!D$16,"",IF(B91=0,"",IF(OR(B91=$AG$1,B91=$AH$1,B92=$AG$1,B92=$AH$1,B93=$AG$1,B93=$AH$1),0,1)))</f>
        <v/>
      </c>
      <c r="AH91" s="344" t="str">
        <f>IF($A91&gt;='1125way_Regular Symbol(2wild)'!E$16,"",IF(C91=0,"",IF(OR(C91=$AG$1,C91=$AH$1,C92=$AG$1,C92=$AH$1,C93=$AG$1,C93=$AH$1),0,1)))</f>
        <v/>
      </c>
      <c r="AI91" s="3" t="str">
        <f>IF($A91&gt;='1125way_Regular Symbol(2wild)'!F$16,"",IF(D91=0,"",IF(OR(D91=$AG$1,D91=$AH$1,D92=$AG$1,D92=$AH$1,D93=$AG$1,D93=$AH$1,D94=$AG$1,D94=$AH$1,D95=$AG$1,D95=$AH$1),0,1)))</f>
        <v/>
      </c>
      <c r="AJ91" s="3" t="str">
        <f>IF($A91&gt;='1125way_Regular Symbol(2wild)'!G$16,"",IF(E91=0,"",IF(OR(E91=$AG$1,E91=$AH$1,E92=$AG$1,E92=$AH$1,E93=$AG$1,E93=$AH$1,E94=$AG$1,E94=$AH$1,E95=$AG$1,E95=$AH$1),0,1)))</f>
        <v/>
      </c>
      <c r="AK91" s="3" t="str">
        <f>IF($A91&gt;='1125way_Regular Symbol(2wild)'!H$16,"",IF(F91=0,"",IF(OR(F91=$AG$1,F91=$AH$1,F92=$AG$1,F92=$AH$1,F93=$AG$1,F93=$AH$1,F94=$AG$1,F94=$AH$1,F95=$AG$1,F95=$AH$1),0,1)))</f>
        <v/>
      </c>
      <c r="AM91" s="344" t="str">
        <f>IF($A91&gt;='1125way_Regular Symbol(2wild)'!D$16,"",IF(B91=0,"",IF(OR(B91=$AM$1,B91=$AN$1,B92=$AM$1,B92=$AN$1,B93=$AM$1,B93=$AN$1),0,1)))</f>
        <v/>
      </c>
      <c r="AN91" s="344" t="str">
        <f>IF($A91&gt;='1125way_Regular Symbol(2wild)'!E$16,"",IF(C91=0,"",IF(OR(C91=$AM$1,C91=$AN$1,C92=$AM$1,C92=$AN$1,C93=$AM$1,C93=$AN$1),0,1)))</f>
        <v/>
      </c>
      <c r="AO91" s="3" t="str">
        <f>IF($A91&gt;='1125way_Regular Symbol(2wild)'!F$16,"",IF(D91=0,"",IF(OR(D91=$AM$1,D91=$AN$1,D92=$AM$1,D92=$AN$1,D93=$AM$1,D93=$AN$1,D94=$AM$1,D94=$AN$1,D95=$AM$1,D95=$AN$1),0,1)))</f>
        <v/>
      </c>
      <c r="AP91" s="3" t="str">
        <f>IF($A91&gt;='1125way_Regular Symbol(2wild)'!G$16,"",IF(E91=0,"",IF(OR(E91=$AM$1,E91=$AN$1,E92=$AM$1,E92=$AN$1,E93=$AM$1,E93=$AN$1,E94=$AM$1,E94=$AN$1,E95=$AM$1,E95=$AN$1),0,1)))</f>
        <v/>
      </c>
      <c r="AQ91" s="3" t="str">
        <f>IF($A91&gt;='1125way_Regular Symbol(2wild)'!H$16,"",IF(F91=0,"",IF(OR(F91=$AM$1,F91=$AN$1,F92=$AM$1,F92=$AN$1,F93=$AM$1,F93=$AN$1,F94=$AM$1,F94=$AN$1,F95=$AM$1,F95=$AN$1),0,1)))</f>
        <v/>
      </c>
      <c r="AS91" s="344" t="str">
        <f>IF($A91&gt;='1125way_Regular Symbol(2wild)'!D$16,"",IF(B91=0,"",IF(OR(B91=$AM$1,B91=$AT$1,B92=$AM$1,B92=$AT$1,B93=$AM$1,B93=$AT$1),0,1)))</f>
        <v/>
      </c>
      <c r="AT91" s="344" t="str">
        <f>IF($A91&gt;='1125way_Regular Symbol(2wild)'!E$16,"",IF(C91=0,"",IF(OR(C91=$AM$1,C91=$AT$1,C92=$AM$1,C92=$AT$1,C93=$AM$1,C93=$AT$1),0,1)))</f>
        <v/>
      </c>
      <c r="AU91" s="3" t="str">
        <f>IF($A91&gt;='1125way_Regular Symbol(2wild)'!F$16,"",IF(D91=0,"",IF(OR(D91=$AM$1,D91=$AT$1,D92=$AM$1,D92=$AT$1,D93=$AM$1,D93=$AT$1,D94=$AM$1,D94=$AT$1,D95=$AM$1,D95=$AT$1),0,1)))</f>
        <v/>
      </c>
      <c r="AV91" s="3" t="str">
        <f>IF($A91&gt;='1125way_Regular Symbol(2wild)'!G$16,"",IF(E91=0,"",IF(OR(E91=$AM$1,E91=$AT$1,E92=$AM$1,E92=$AT$1,E93=$AM$1,E93=$AT$1,E94=$AM$1,E94=$AT$1,E95=$AM$1,E95=$AT$1),0,1)))</f>
        <v/>
      </c>
      <c r="AW91" s="3" t="str">
        <f>IF($A91&gt;='1125way_Regular Symbol(2wild)'!H$16,"",IF(F91=0,"",IF(OR(F91=$AM$1,F91=$AT$1,F92=$AM$1,F92=$AT$1,F93=$AM$1,F93=$AT$1,F94=$AM$1,F94=$AT$1,F95=$AM$1,F95=$AT$1),0,1)))</f>
        <v/>
      </c>
      <c r="AY91" s="344" t="str">
        <f>IF($A91&gt;='1125way_Regular Symbol(2wild)'!D$16,"",IF(B91=0,"",IF(OR(B91=$AM$1,B91=$AZ$1,B92=$AM$1,B92=$AZ$1,B93=$AM$1,B93=$AZ$1),0,1)))</f>
        <v/>
      </c>
      <c r="AZ91" s="344" t="str">
        <f>IF($A91&gt;='1125way_Regular Symbol(2wild)'!E$16,"",IF(C91=0,"",IF(OR(C91=$AM$1,C91=$AZ$1,C92=$AM$1,C92=$AZ$1,C93=$AM$1,C93=$AZ$1),0,1)))</f>
        <v/>
      </c>
      <c r="BA91" s="3" t="str">
        <f>IF($A91&gt;='1125way_Regular Symbol(2wild)'!F$16,"",IF(D91=0,"",IF(OR(D91=$AM$1,D91=$AZ$1,D92=$AM$1,D92=$AZ$1,D93=$AM$1,D93=$AZ$1,D94=$AM$1,D94=$AZ$1,D95=$AM$1,D95=$AZ$1),0,1)))</f>
        <v/>
      </c>
      <c r="BB91" s="3" t="str">
        <f>IF($A91&gt;='1125way_Regular Symbol(2wild)'!G$16,"",IF(E91=0,"",IF(OR(E91=$AM$1,E91=$AZ$1,E92=$AM$1,E92=$AZ$1,E93=$AM$1,E93=$AZ$1,E94=$AM$1,E94=$AZ$1,E95=$AM$1,E95=$AZ$1),0,1)))</f>
        <v/>
      </c>
      <c r="BC91" s="3" t="str">
        <f>IF($A91&gt;='1125way_Regular Symbol(2wild)'!H$16,"",IF(F91=0,"",IF(OR(F91=$AM$1,F91=$AZ$1,F92=$AM$1,F92=$AZ$1,F93=$AM$1,F93=$AZ$1,F94=$AM$1,F94=$AZ$1,F95=$AM$1,F95=$AZ$1),0,1)))</f>
        <v/>
      </c>
      <c r="BE91" s="344" t="str">
        <f>IF($A91&gt;='576way_Regular Symbol(2wild)'!D$16,"",IF(B91=0,"",IF(OR(B91=$AM$1,B91=$BF$1,B92=$AM$1,B92=$BF$1,B93=$AM$1,B93=$BF$1),0,1)))</f>
        <v/>
      </c>
      <c r="BF91" s="344" t="str">
        <f>IF($A91&gt;='576way_Regular Symbol(2wild)'!E$16,"",IF(C91=0,"",IF(OR(C91=$AM$1,C91=$BF$1,C92=$AM$1,C92=$BF$1,C93=$AM$1,C93=$BF$1),0,1)))</f>
        <v/>
      </c>
      <c r="BG91" s="3" t="str">
        <f>IF($A91&gt;='576way_Regular Symbol(2wild)'!F$16,"",IF(D91=0,"",IF(OR(D91=$AM$1,D91=$BF$1,D92=$AM$1,D92=$BF$1,D93=$AM$1,D93=$BF$1,D94=$AM$1,D94=$BF$1,D95=$AM$1,D95=$BF$1),0,1)))</f>
        <v/>
      </c>
      <c r="BH91" s="3" t="str">
        <f>IF($A91&gt;='576way_Regular Symbol(2wild)'!G$16,"",IF(E91=0,"",IF(OR(E91=$AM$1,E91=$BF$1,E92=$AM$1,E92=$BF$1,E93=$AM$1,E93=$BF$1,E94=$AM$1,E94=$BF$1,E95=$AM$1,E95=$BF$1),0,1)))</f>
        <v/>
      </c>
      <c r="BI91" s="3" t="str">
        <f>IF($A91&gt;='576way_Regular Symbol(2wild)'!H$16,"",IF(F91=0,"",IF(OR(F91=$AM$1,F91=$BF$1,F92=$AM$1,F92=$BF$1,F93=$AM$1,F93=$BF$1,F94=$AM$1,F94=$BF$1,F95=$AM$1,F95=$BF$1),0,1)))</f>
        <v/>
      </c>
      <c r="BK91" s="344" t="str">
        <f>IF($A91&gt;='576way_Regular Symbol(2wild)'!D$16,"",IF(B91=0,"",IF(OR(B91=$AM$1,B91=$BL$1,B92=$AM$1,B92=$BL$1,B93=$AM$1,B93=$BL$1),0,1)))</f>
        <v/>
      </c>
      <c r="BL91" s="344" t="str">
        <f>IF($A91&gt;='576way_Regular Symbol(2wild)'!E$16,"",IF(C91=0,"",IF(OR(C91=$AM$1,C91=$BL$1,C92=$AM$1,C92=$BL$1,C93=$AM$1,C93=$BL$1),0,1)))</f>
        <v/>
      </c>
      <c r="BM91" s="3" t="str">
        <f>IF($A91&gt;='576way_Regular Symbol(2wild)'!F$16,"",IF(D91=0,"",IF(OR(D91=$AM$1,D91=$BL$1,D92=$AM$1,D92=$BL$1,D93=$AM$1,D93=$BL$1,D94=$AM$1,D94=$BL$1),0,1)))</f>
        <v/>
      </c>
      <c r="BN91" s="3" t="str">
        <f>IF($A91&gt;='576way_Regular Symbol(2wild)'!G$16,"",IF(E91=0,"",IF(OR(E91=$AM$1,E91=$BL$1,E92=$AM$1,E92=$BL$1,E93=$AM$1,E93=$BL$1,E94=$AM$1,E94=$BL$1),0,1)))</f>
        <v/>
      </c>
      <c r="BO91" s="3" t="str">
        <f>IF($A91&gt;='576way_Regular Symbol(2wild)'!H$16,"",IF(F91=0,"",IF(OR(F91=$AM$1,F91=$BL$1,F92=$AM$1,F92=$BL$1,F93=$AM$1,F93=$BL$1,F94=$AM$1,F94=$BL$1),0,1)))</f>
        <v/>
      </c>
      <c r="BQ91" s="3" t="str">
        <f>IF($A91&gt;='1125way_Regular Symbol(2wild)'!D$16,"",IF(B91=0,"",IF(OR(B91=$BQ$1,B91=$BR$1,B92=$BQ$1,B92=$BR$1,B93=$BQ$1,B93=$BR$1),0,1)))</f>
        <v/>
      </c>
      <c r="BR91" s="3" t="str">
        <f>IF($A91&gt;='1125way_Regular Symbol(2wild)'!E$16,"",IF(C91=0,"",IF(OR(C91=$BQ$1,C91=$BR$1,C92=$BQ$1,C92=$BR$1,C93=$BQ$1,C93=$BR$1),0,1)))</f>
        <v/>
      </c>
      <c r="BS91" s="3" t="str">
        <f>IF($A91&gt;='1125way_Regular Symbol(2wild)'!F$16,"",IF(D91=0,"",IF(OR(D91=$BQ$1,D91=$BR$1,D92=$BQ$1,D92=$BR$1,D93=$BQ$1,D93=$BR$1,D94=$BQ$1,D94=$BR$1,D95=$BQ$1,D95=$BR$1),0,1)))</f>
        <v/>
      </c>
      <c r="BT91" s="3" t="str">
        <f>IF($A91&gt;='1125way_Regular Symbol(2wild)'!G$16,"",IF(E91=0,"",IF(OR(E91=$BQ$1,E91=$BR$1,E92=$BQ$1,E92=$BR$1,E93=$BQ$1,E93=$BR$1,E94=$BQ$1,E94=$BR$1,E95=$BQ$1,E95=$BR$1),0,1)))</f>
        <v/>
      </c>
      <c r="BU91" s="3" t="str">
        <f>IF($A91&gt;='1125way_Regular Symbol(2wild)'!H$16,"",IF(F91=0,"",IF(OR(F91=$BQ$1,F91=$BR$1,F92=$BQ$1,F92=$BR$1,F93=$BQ$1,F93=$BR$1,F94=$BQ$1,F94=$BR$1,F95=$BQ$1,F95=$BR$1),0,1)))</f>
        <v/>
      </c>
      <c r="BW91" s="3" t="str">
        <f>IF($A91&gt;='1125way_Regular Symbol(2wild)'!D$16,"",IF(B91=0,"",IF(OR(B91=$BW$1,B92=$BW$1,B93=$BW$1,B91=$BX$1,B92=$BX$1,B93=$BX$1),0,1)))</f>
        <v/>
      </c>
      <c r="BX91" s="3" t="str">
        <f>IF($A91&gt;='1125way_Regular Symbol(2wild)'!E$16,"",IF(C91=0,"",IF(OR(C91=$BW$1,C92=$BW$1,C93=$BW$1,C91=$BX$1,C92=$BX$1,C93=$BX$1),0,1)))</f>
        <v/>
      </c>
      <c r="BY91" s="3" t="str">
        <f>IF($A91&gt;='1125way_Regular Symbol(2wild)'!F$16,"",IF(D91=0,"",IF(OR(D91=$BW$1,D92=$BW$1,D93=$BW$1,D91=$BX$1,D92=$BX$1,D93=$BX$1,D94=$BW$1,D94=$BX$1,D95=$BW$1,D95=$BX$1),0,1)))</f>
        <v/>
      </c>
      <c r="BZ91" s="3" t="str">
        <f>IF($A91&gt;='1125way_Regular Symbol(2wild)'!G$16,"",IF(E91=0,"",IF(OR(E91=$BW$1,E92=$BW$1,E93=$BW$1,E91=$BX$1,E92=$BX$1,E93=$BX$1,E94=$BW$1,E94=$BX$1,E95=$BW$1,E95=$BX$1),0,1)))</f>
        <v/>
      </c>
      <c r="CA91" s="3" t="str">
        <f>IF($A91&gt;='1125way_Regular Symbol(2wild)'!H$16,"",IF(F91=0,"",IF(OR(F91=$BW$1,F92=$BW$1,F93=$BW$1,F91=$BX$1,F92=$BX$1,F93=$BX$1,F94=$BW$1,F94=$BX$1,F95=$BW$1,F95=$BX$1),0,1)))</f>
        <v/>
      </c>
      <c r="CC91" s="3" t="str">
        <f>IF($A91&gt;='1125way_Regular Symbol(2wild)'!D$16,"",IF(B91=0,"",IF(OR(B91=$BW$1,B92=$BW$1,B93=$BW$1,B91=$CD$1,B92=$CD$1,B93=$CD$1),0,1)))</f>
        <v/>
      </c>
      <c r="CD91" s="3" t="str">
        <f>IF($A91&gt;='1125way_Regular Symbol(2wild)'!E$16,"",IF(C91=0,"",IF(OR(C91=$BW$1,C92=$BW$1,C93=$BW$1,C91=$CD$1,C92=$CD$1,C93=$CD$1),0,1)))</f>
        <v/>
      </c>
      <c r="CE91" s="3" t="str">
        <f>IF($A91&gt;='1125way_Regular Symbol(2wild)'!F$16,"",IF(D91=0,"",IF(OR(D91=$BW$1,D92=$BW$1,D93=$BW$1,D91=$CD$1,D92=$CD$1,D93=$CD$1,D94=$BW$1,D94=$CD$1,D95=$BW$1,D95=$CD$1),0,1)))</f>
        <v/>
      </c>
      <c r="CF91" s="3" t="str">
        <f>IF($A91&gt;='1125way_Regular Symbol(2wild)'!G$16,"",IF(E91=0,"",IF(OR(E91=$BW$1,E92=$BW$1,E93=$BW$1,E91=$CD$1,E92=$CD$1,E93=$CD$1,E94=$BW$1,E94=$CD$1,E95=$BW$1,E95=$CD$1),0,1)))</f>
        <v/>
      </c>
      <c r="CG91" s="3" t="str">
        <f>IF($A91&gt;='1125way_Regular Symbol(2wild)'!H$16,"",IF(F91=0,"",IF(OR(F91=$BW$1,F92=$BW$1,F93=$BW$1,F91=$CD$1,F92=$CD$1,F93=$CD$1,F94=$BW$1,F94=$CD$1,F95=$BW$1,F95=$CD$1),0,1)))</f>
        <v/>
      </c>
      <c r="CI91" s="3" t="str">
        <f>IF($A91&gt;='1125way_Regular Symbol(2wild)'!D$16,"",IF(B91=0,"",IF(OR(B91=$BW$1,B92=$BW$1,B93=$BW$1,B91=$CJ$1,B92=$CJ$1,B93=$CJ$1),0,1)))</f>
        <v/>
      </c>
      <c r="CJ91" s="3" t="str">
        <f>IF($A91&gt;='1125way_Regular Symbol(2wild)'!E$16,"",IF(C91=0,"",IF(OR(C91=$BW$1,C92=$BW$1,C93=$BW$1,C91=$CJ$1,C92=$CJ$1,C93=$CJ$1),0,1)))</f>
        <v/>
      </c>
      <c r="CK91" s="3" t="str">
        <f>IF($A91&gt;='1125way_Regular Symbol(2wild)'!F$16,"",IF(D91=0,"",IF(OR(D91=$BW$1,D92=$BW$1,D93=$BW$1,D91=$CJ$1,D92=$CJ$1,D93=$CJ$1,D94=$BW$1,D94=$CJ$1,D95=$BW$1,D95=$CJ$1),0,1)))</f>
        <v/>
      </c>
      <c r="CL91" s="3" t="str">
        <f>IF($A91&gt;='1125way_Regular Symbol(2wild)'!G$16,"",IF(E91=0,"",IF(OR(E91=$BW$1,E92=$BW$1,E93=$BW$1,E91=$CJ$1,E92=$CJ$1,E93=$CJ$1,E94=$BW$1,E94=$CJ$1,E95=$BW$1,E95=$CJ$1),0,1)))</f>
        <v/>
      </c>
      <c r="CM91" s="3" t="str">
        <f>IF($A91&gt;='1125way_Regular Symbol(2wild)'!H$16,"",IF(F91=0,"",IF(OR(F91=$BW$1,F92=$BW$1,F93=$BW$1,F91=$CJ$1,F92=$CJ$1,F93=$CJ$1,F94=$BW$1,F94=$CJ$1,F95=$BW$1,F95=$CJ$1),0,1)))</f>
        <v/>
      </c>
      <c r="CO91" s="3" t="str">
        <f>IF($A91&gt;='1125way_Regular Symbol(2wild)'!D$16,"",IF(B91=0,"",IF(OR(B91=$BW$1,B92=$BW$1,B93=$BW$1,B91=$CP$1,B92=$CP$1,B93=$CP$1),0,1)))</f>
        <v/>
      </c>
      <c r="CP91" s="3" t="str">
        <f>IF($A91&gt;='1125way_Regular Symbol(2wild)'!E$16,"",IF(C91=0,"",IF(OR(C91=$BW$1,C92=$BW$1,C93=$BW$1,C91=$CP$1,C92=$CP$1,C93=$CP$1),0,1)))</f>
        <v/>
      </c>
      <c r="CQ91" s="3" t="str">
        <f>IF($A91&gt;='1125way_Regular Symbol(2wild)'!F$16,"",IF(D91=0,"",IF(OR(D91=$BW$1,D92=$BW$1,D93=$BW$1,D91=$CP$1,D92=$CP$1,D93=$CP$1,D94=$BW$1,D94=$CP$1,D95=$BW$1,D95=$CP$1),0,1)))</f>
        <v/>
      </c>
      <c r="CR91" s="3" t="str">
        <f>IF($A91&gt;='1125way_Regular Symbol(2wild)'!G$16,"",IF(E91=0,"",IF(OR(E91=$BW$1,E92=$BW$1,E93=$BW$1,E91=$CP$1,E92=$CP$1,E93=$CP$1,E94=$BW$1,E94=$CP$1,E95=$BW$1,E95=$CP$1),0,1)))</f>
        <v/>
      </c>
      <c r="CS91" s="3" t="str">
        <f>IF($A91&gt;='1125way_Regular Symbol(2wild)'!H$16,"",IF(F91=0,"",IF(OR(F91=$BW$1,F92=$BW$1,F93=$BW$1,F91=$CP$1,F92=$CP$1,F93=$CP$1,F94=$BW$1,F94=$CP$1,F95=$BW$1,F95=$CP$1),0,1)))</f>
        <v/>
      </c>
      <c r="CU91" s="3" t="str">
        <f>IF($A91&gt;='1125way_Regular Symbol(2wild)'!D$16,"",IF(B91=0,"",IF(OR(B91=$BW$1,B92=$BW$1,B93=$BW$1,B91=$CV$1,B92=$CV$1,B93=$CV$1),0,1)))</f>
        <v/>
      </c>
      <c r="CV91" s="3" t="str">
        <f>IF($A91&gt;='1125way_Regular Symbol(2wild)'!E$16,"",IF(C91=0,"",IF(OR(C91=$BW$1,C92=$BW$1,C93=$BW$1,C91=$CV$1,C92=$CV$1,C93=$CV$1),0,1)))</f>
        <v/>
      </c>
      <c r="CW91" s="3" t="str">
        <f>IF($A91&gt;='1125way_Regular Symbol(2wild)'!F$16,"",IF(D91=0,"",IF(OR(D91=$BW$1,D92=$BW$1,D93=$BW$1,D91=$CV$1,D92=$CV$1,D93=$CV$1,D94=$BW$1,D94=$CV$1,D95=$BW$1,D95=$CV$1),0,1)))</f>
        <v/>
      </c>
      <c r="CX91" s="3" t="str">
        <f>IF($A91&gt;='1125way_Regular Symbol(2wild)'!G$16,"",IF(E91=0,"",IF(OR(E91=$BW$1,E92=$BW$1,E93=$BW$1,E91=$CV$1,E92=$CV$1,E93=$CV$1,E94=$BW$1,E94=$CV$1,E95=$BW$1,E95=$CV$1),0,1)))</f>
        <v/>
      </c>
      <c r="CY91" s="3" t="str">
        <f>IF($A91&gt;='1125way_Regular Symbol(2wild)'!H$16,"",IF(F91=0,"",IF(OR(F91=$BW$1,F92=$BW$1,F93=$BW$1,F91=$CV$1,F92=$CV$1,F93=$CV$1,F94=$BW$1,F94=$CV$1,F95=$BW$1,F95=$CV$1),0,1)))</f>
        <v/>
      </c>
    </row>
    <row r="92" spans="1:103">
      <c r="A92" s="335"/>
      <c r="B92" s="191"/>
      <c r="C92" s="191"/>
      <c r="D92" s="191"/>
      <c r="E92" s="191"/>
      <c r="F92" s="338"/>
      <c r="O92" s="344"/>
      <c r="P92" s="3"/>
      <c r="Q92" s="3"/>
      <c r="R92" s="3"/>
      <c r="S92" s="135"/>
      <c r="U92" s="344"/>
      <c r="V92" s="3"/>
      <c r="W92" s="3"/>
      <c r="X92" s="3"/>
      <c r="Y92" s="135"/>
      <c r="AA92" s="344"/>
      <c r="AB92" s="3"/>
      <c r="AC92" s="3"/>
      <c r="AD92" s="3"/>
      <c r="AE92" s="135"/>
      <c r="AG92" s="344" t="str">
        <f>IF($A92&gt;='1125way_Regular Symbol(2wild)'!D$16,"",IF(B92=0,"",IF(OR(B92=$AG$1,B92=$AH$1,B93=$AG$1,B93=$AH$1,B94=$AG$1,B94=$AH$1),0,1)))</f>
        <v/>
      </c>
      <c r="AH92" s="344" t="str">
        <f>IF($A92&gt;='1125way_Regular Symbol(2wild)'!E$16,"",IF(C92=0,"",IF(OR(C92=$AG$1,C92=$AH$1,C93=$AG$1,C93=$AH$1,C94=$AG$1,C94=$AH$1),0,1)))</f>
        <v/>
      </c>
      <c r="AI92" s="3" t="str">
        <f>IF($A92&gt;='1125way_Regular Symbol(2wild)'!F$16,"",IF(D92=0,"",IF(OR(D92=$AG$1,D92=$AH$1,D93=$AG$1,D93=$AH$1,D94=$AG$1,D94=$AH$1,D95=$AG$1,D95=$AH$1,D96=$AG$1,D96=$AH$1),0,1)))</f>
        <v/>
      </c>
      <c r="AJ92" s="3" t="str">
        <f>IF($A92&gt;='1125way_Regular Symbol(2wild)'!G$16,"",IF(E92=0,"",IF(OR(E92=$AG$1,E92=$AH$1,E93=$AG$1,E93=$AH$1,E94=$AG$1,E94=$AH$1,E95=$AG$1,E95=$AH$1,E96=$AG$1,E96=$AH$1),0,1)))</f>
        <v/>
      </c>
      <c r="AK92" s="3" t="str">
        <f>IF($A92&gt;='1125way_Regular Symbol(2wild)'!H$16,"",IF(F92=0,"",IF(OR(F92=$AG$1,F92=$AH$1,F93=$AG$1,F93=$AH$1,F94=$AG$1,F94=$AH$1,F95=$AG$1,F95=$AH$1,F96=$AG$1,F96=$AH$1),0,1)))</f>
        <v/>
      </c>
      <c r="AM92" s="344" t="str">
        <f>IF($A92&gt;='1125way_Regular Symbol(2wild)'!D$16,"",IF(B92=0,"",IF(OR(B92=$AM$1,B92=$AN$1,B93=$AM$1,B93=$AN$1,B94=$AM$1,B94=$AN$1),0,1)))</f>
        <v/>
      </c>
      <c r="AN92" s="344" t="str">
        <f>IF($A92&gt;='1125way_Regular Symbol(2wild)'!E$16,"",IF(C92=0,"",IF(OR(C92=$AM$1,C92=$AN$1,C93=$AM$1,C93=$AN$1,C94=$AM$1,C94=$AN$1),0,1)))</f>
        <v/>
      </c>
      <c r="AO92" s="3" t="str">
        <f>IF($A92&gt;='1125way_Regular Symbol(2wild)'!F$16,"",IF(D92=0,"",IF(OR(D92=$AM$1,D92=$AN$1,D93=$AM$1,D93=$AN$1,D94=$AM$1,D94=$AN$1,D95=$AM$1,D95=$AN$1,D96=$AM$1,D96=$AN$1),0,1)))</f>
        <v/>
      </c>
      <c r="AP92" s="3" t="str">
        <f>IF($A92&gt;='1125way_Regular Symbol(2wild)'!G$16,"",IF(E92=0,"",IF(OR(E92=$AM$1,E92=$AN$1,E93=$AM$1,E93=$AN$1,E94=$AM$1,E94=$AN$1,E95=$AM$1,E95=$AN$1,E96=$AM$1,E96=$AN$1),0,1)))</f>
        <v/>
      </c>
      <c r="AQ92" s="3" t="str">
        <f>IF($A92&gt;='1125way_Regular Symbol(2wild)'!H$16,"",IF(F92=0,"",IF(OR(F92=$AM$1,F92=$AN$1,F93=$AM$1,F93=$AN$1,F94=$AM$1,F94=$AN$1,F95=$AM$1,F95=$AN$1,F96=$AM$1,F96=$AN$1),0,1)))</f>
        <v/>
      </c>
      <c r="AS92" s="344" t="str">
        <f>IF($A92&gt;='1125way_Regular Symbol(2wild)'!D$16,"",IF(B92=0,"",IF(OR(B92=$AM$1,B92=$AT$1,B93=$AM$1,B93=$AT$1,B94=$AM$1,B94=$AT$1),0,1)))</f>
        <v/>
      </c>
      <c r="AT92" s="344" t="str">
        <f>IF($A92&gt;='1125way_Regular Symbol(2wild)'!E$16,"",IF(C92=0,"",IF(OR(C92=$AM$1,C92=$AT$1,C93=$AM$1,C93=$AT$1,C94=$AM$1,C94=$AT$1),0,1)))</f>
        <v/>
      </c>
      <c r="AU92" s="3" t="str">
        <f>IF($A92&gt;='1125way_Regular Symbol(2wild)'!F$16,"",IF(D92=0,"",IF(OR(D92=$AM$1,D92=$AT$1,D93=$AM$1,D93=$AT$1,D94=$AM$1,D94=$AT$1,D95=$AM$1,D95=$AT$1,D96=$AM$1,D96=$AT$1),0,1)))</f>
        <v/>
      </c>
      <c r="AV92" s="3" t="str">
        <f>IF($A92&gt;='1125way_Regular Symbol(2wild)'!G$16,"",IF(E92=0,"",IF(OR(E92=$AM$1,E92=$AT$1,E93=$AM$1,E93=$AT$1,E94=$AM$1,E94=$AT$1,E95=$AM$1,E95=$AT$1,E96=$AM$1,E96=$AT$1),0,1)))</f>
        <v/>
      </c>
      <c r="AW92" s="3" t="str">
        <f>IF($A92&gt;='1125way_Regular Symbol(2wild)'!H$16,"",IF(F92=0,"",IF(OR(F92=$AM$1,F92=$AT$1,F93=$AM$1,F93=$AT$1,F94=$AM$1,F94=$AT$1,F95=$AM$1,F95=$AT$1,F96=$AM$1,F96=$AT$1),0,1)))</f>
        <v/>
      </c>
      <c r="AY92" s="344" t="str">
        <f>IF($A92&gt;='1125way_Regular Symbol(2wild)'!D$16,"",IF(B92=0,"",IF(OR(B92=$AM$1,B92=$AZ$1,B93=$AM$1,B93=$AZ$1,B94=$AM$1,B94=$AZ$1),0,1)))</f>
        <v/>
      </c>
      <c r="AZ92" s="344" t="str">
        <f>IF($A92&gt;='1125way_Regular Symbol(2wild)'!E$16,"",IF(C92=0,"",IF(OR(C92=$AM$1,C92=$AZ$1,C93=$AM$1,C93=$AZ$1,C94=$AM$1,C94=$AZ$1),0,1)))</f>
        <v/>
      </c>
      <c r="BA92" s="3" t="str">
        <f>IF($A92&gt;='1125way_Regular Symbol(2wild)'!F$16,"",IF(D92=0,"",IF(OR(D92=$AM$1,D92=$AZ$1,D93=$AM$1,D93=$AZ$1,D94=$AM$1,D94=$AZ$1,D95=$AM$1,D95=$AZ$1,D96=$AM$1,D96=$AZ$1),0,1)))</f>
        <v/>
      </c>
      <c r="BB92" s="3" t="str">
        <f>IF($A92&gt;='1125way_Regular Symbol(2wild)'!G$16,"",IF(E92=0,"",IF(OR(E92=$AM$1,E92=$AZ$1,E93=$AM$1,E93=$AZ$1,E94=$AM$1,E94=$AZ$1,E95=$AM$1,E95=$AZ$1,E96=$AM$1,E96=$AZ$1),0,1)))</f>
        <v/>
      </c>
      <c r="BC92" s="3" t="str">
        <f>IF($A92&gt;='1125way_Regular Symbol(2wild)'!H$16,"",IF(F92=0,"",IF(OR(F92=$AM$1,F92=$AZ$1,F93=$AM$1,F93=$AZ$1,F94=$AM$1,F94=$AZ$1,F95=$AM$1,F95=$AZ$1,F96=$AM$1,F96=$AZ$1),0,1)))</f>
        <v/>
      </c>
      <c r="BE92" s="344" t="str">
        <f>IF($A92&gt;='576way_Regular Symbol(2wild)'!D$16,"",IF(B92=0,"",IF(OR(B92=$AM$1,B92=$BF$1,B93=$AM$1,B93=$BF$1,B94=$AM$1,B94=$BF$1),0,1)))</f>
        <v/>
      </c>
      <c r="BF92" s="344" t="str">
        <f>IF($A92&gt;='576way_Regular Symbol(2wild)'!E$16,"",IF(C92=0,"",IF(OR(C92=$AM$1,C92=$BF$1,C93=$AM$1,C93=$BF$1,C94=$AM$1,C94=$BF$1),0,1)))</f>
        <v/>
      </c>
      <c r="BG92" s="3" t="str">
        <f>IF($A92&gt;='576way_Regular Symbol(2wild)'!F$16,"",IF(D92=0,"",IF(OR(D92=$AM$1,D92=$BF$1,D93=$AM$1,D93=$BF$1,D94=$AM$1,D94=$BF$1,D95=$AM$1,D95=$BF$1,D96=$AM$1,D96=$BF$1),0,1)))</f>
        <v/>
      </c>
      <c r="BH92" s="3" t="str">
        <f>IF($A92&gt;='576way_Regular Symbol(2wild)'!G$16,"",IF(E92=0,"",IF(OR(E92=$AM$1,E92=$BF$1,E93=$AM$1,E93=$BF$1,E94=$AM$1,E94=$BF$1,E95=$AM$1,E95=$BF$1,E96=$AM$1,E96=$BF$1),0,1)))</f>
        <v/>
      </c>
      <c r="BI92" s="3" t="str">
        <f>IF($A92&gt;='576way_Regular Symbol(2wild)'!H$16,"",IF(F92=0,"",IF(OR(F92=$AM$1,F92=$BF$1,F93=$AM$1,F93=$BF$1,F94=$AM$1,F94=$BF$1,F95=$AM$1,F95=$BF$1,F96=$AM$1,F96=$BF$1),0,1)))</f>
        <v/>
      </c>
      <c r="BK92" s="344" t="str">
        <f>IF($A92&gt;='576way_Regular Symbol(2wild)'!D$16,"",IF(B92=0,"",IF(OR(B92=$AM$1,B92=$BL$1,B93=$AM$1,B93=$BL$1,B94=$AM$1,B94=$BL$1),0,1)))</f>
        <v/>
      </c>
      <c r="BL92" s="344" t="str">
        <f>IF($A92&gt;='576way_Regular Symbol(2wild)'!E$16,"",IF(C92=0,"",IF(OR(C92=$AM$1,C92=$BL$1,C93=$AM$1,C93=$BL$1,C94=$AM$1,C94=$BL$1),0,1)))</f>
        <v/>
      </c>
      <c r="BM92" s="3" t="str">
        <f>IF($A92&gt;='576way_Regular Symbol(2wild)'!F$16,"",IF(D92=0,"",IF(OR(D92=$AM$1,D92=$BL$1,D93=$AM$1,D93=$BL$1,D94=$AM$1,D94=$BL$1,D95=$AM$1,D95=$BL$1),0,1)))</f>
        <v/>
      </c>
      <c r="BN92" s="3" t="str">
        <f>IF($A92&gt;='576way_Regular Symbol(2wild)'!G$16,"",IF(E92=0,"",IF(OR(E92=$AM$1,E92=$BL$1,E93=$AM$1,E93=$BL$1,E94=$AM$1,E94=$BL$1,E95=$AM$1,E95=$BL$1),0,1)))</f>
        <v/>
      </c>
      <c r="BO92" s="3" t="str">
        <f>IF($A92&gt;='576way_Regular Symbol(2wild)'!H$16,"",IF(F92=0,"",IF(OR(F92=$AM$1,F92=$BL$1,F93=$AM$1,F93=$BL$1,F94=$AM$1,F94=$BL$1,F95=$AM$1,F95=$BL$1),0,1)))</f>
        <v/>
      </c>
      <c r="BQ92" s="3" t="str">
        <f>IF($A92&gt;='1125way_Regular Symbol(2wild)'!D$16,"",IF(B92=0,"",IF(OR(B92=$BQ$1,B92=$BR$1,B93=$BQ$1,B93=$BR$1,B94=$BQ$1,B94=$BR$1),0,1)))</f>
        <v/>
      </c>
      <c r="BR92" s="3" t="str">
        <f>IF($A92&gt;='1125way_Regular Symbol(2wild)'!E$16,"",IF(C92=0,"",IF(OR(C92=$BQ$1,C92=$BR$1,C93=$BQ$1,C93=$BR$1,C94=$BQ$1,C94=$BR$1),0,1)))</f>
        <v/>
      </c>
      <c r="BS92" s="3" t="str">
        <f>IF($A92&gt;='1125way_Regular Symbol(2wild)'!F$16,"",IF(D92=0,"",IF(OR(D92=$BQ$1,D92=$BR$1,D93=$BQ$1,D93=$BR$1,D94=$BQ$1,D94=$BR$1,D95=$BQ$1,D95=$BR$1,D96=$BQ$1,D96=$BR$1),0,1)))</f>
        <v/>
      </c>
      <c r="BT92" s="3" t="str">
        <f>IF($A92&gt;='1125way_Regular Symbol(2wild)'!G$16,"",IF(E92=0,"",IF(OR(E92=$BQ$1,E92=$BR$1,E93=$BQ$1,E93=$BR$1,E94=$BQ$1,E94=$BR$1,E95=$BQ$1,E95=$BR$1,E96=$BQ$1,E96=$BR$1),0,1)))</f>
        <v/>
      </c>
      <c r="BU92" s="3" t="str">
        <f>IF($A92&gt;='1125way_Regular Symbol(2wild)'!H$16,"",IF(F92=0,"",IF(OR(F92=$BQ$1,F92=$BR$1,F93=$BQ$1,F93=$BR$1,F94=$BQ$1,F94=$BR$1,F95=$BQ$1,F95=$BR$1,F96=$BQ$1,F96=$BR$1),0,1)))</f>
        <v/>
      </c>
      <c r="BW92" s="3" t="str">
        <f>IF($A92&gt;='1125way_Regular Symbol(2wild)'!D$16,"",IF(B92=0,"",IF(OR(B92=$BW$1,B93=$BW$1,B94=$BW$1,B92=$BX$1,B93=$BX$1,B94=$BX$1),0,1)))</f>
        <v/>
      </c>
      <c r="BX92" s="3" t="str">
        <f>IF($A92&gt;='1125way_Regular Symbol(2wild)'!E$16,"",IF(C92=0,"",IF(OR(C92=$BW$1,C93=$BW$1,C94=$BW$1,C92=$BX$1,C93=$BX$1,C94=$BX$1),0,1)))</f>
        <v/>
      </c>
      <c r="BY92" s="3" t="str">
        <f>IF($A92&gt;='1125way_Regular Symbol(2wild)'!F$16,"",IF(D92=0,"",IF(OR(D92=$BW$1,D93=$BW$1,D94=$BW$1,D92=$BX$1,D93=$BX$1,D94=$BX$1,D95=$BW$1,D95=$BX$1,D96=$BW$1,D96=$BX$1),0,1)))</f>
        <v/>
      </c>
      <c r="BZ92" s="3" t="str">
        <f>IF($A92&gt;='1125way_Regular Symbol(2wild)'!G$16,"",IF(E92=0,"",IF(OR(E92=$BW$1,E93=$BW$1,E94=$BW$1,E92=$BX$1,E93=$BX$1,E94=$BX$1,E95=$BW$1,E95=$BX$1,E96=$BW$1,E96=$BX$1),0,1)))</f>
        <v/>
      </c>
      <c r="CA92" s="3" t="str">
        <f>IF($A92&gt;='1125way_Regular Symbol(2wild)'!H$16,"",IF(F92=0,"",IF(OR(F92=$BW$1,F93=$BW$1,F94=$BW$1,F92=$BX$1,F93=$BX$1,F94=$BX$1,F95=$BW$1,F95=$BX$1,F96=$BW$1,F96=$BX$1),0,1)))</f>
        <v/>
      </c>
      <c r="CC92" s="3" t="str">
        <f>IF($A92&gt;='1125way_Regular Symbol(2wild)'!D$16,"",IF(B92=0,"",IF(OR(B92=$BW$1,B93=$BW$1,B94=$BW$1,B92=$CD$1,B93=$CD$1,B94=$CD$1),0,1)))</f>
        <v/>
      </c>
      <c r="CD92" s="3" t="str">
        <f>IF($A92&gt;='1125way_Regular Symbol(2wild)'!E$16,"",IF(C92=0,"",IF(OR(C92=$BW$1,C93=$BW$1,C94=$BW$1,C92=$CD$1,C93=$CD$1,C94=$CD$1),0,1)))</f>
        <v/>
      </c>
      <c r="CE92" s="3" t="str">
        <f>IF($A92&gt;='1125way_Regular Symbol(2wild)'!F$16,"",IF(D92=0,"",IF(OR(D92=$BW$1,D93=$BW$1,D94=$BW$1,D92=$CD$1,D93=$CD$1,D94=$CD$1,D95=$BW$1,D95=$CD$1,D96=$BW$1,D96=$CD$1),0,1)))</f>
        <v/>
      </c>
      <c r="CF92" s="3" t="str">
        <f>IF($A92&gt;='1125way_Regular Symbol(2wild)'!G$16,"",IF(E92=0,"",IF(OR(E92=$BW$1,E93=$BW$1,E94=$BW$1,E92=$CD$1,E93=$CD$1,E94=$CD$1,E95=$BW$1,E95=$CD$1,E96=$BW$1,E96=$CD$1),0,1)))</f>
        <v/>
      </c>
      <c r="CG92" s="3" t="str">
        <f>IF($A92&gt;='1125way_Regular Symbol(2wild)'!H$16,"",IF(F92=0,"",IF(OR(F92=$BW$1,F93=$BW$1,F94=$BW$1,F92=$CD$1,F93=$CD$1,F94=$CD$1,F95=$BW$1,F95=$CD$1,F96=$BW$1,F96=$CD$1),0,1)))</f>
        <v/>
      </c>
      <c r="CI92" s="3" t="str">
        <f>IF($A92&gt;='1125way_Regular Symbol(2wild)'!D$16,"",IF(B92=0,"",IF(OR(B92=$BW$1,B93=$BW$1,B94=$BW$1,B92=$CJ$1,B93=$CJ$1,B94=$CJ$1),0,1)))</f>
        <v/>
      </c>
      <c r="CJ92" s="3" t="str">
        <f>IF($A92&gt;='1125way_Regular Symbol(2wild)'!E$16,"",IF(C92=0,"",IF(OR(C92=$BW$1,C93=$BW$1,C94=$BW$1,C92=$CJ$1,C93=$CJ$1,C94=$CJ$1),0,1)))</f>
        <v/>
      </c>
      <c r="CK92" s="3" t="str">
        <f>IF($A92&gt;='1125way_Regular Symbol(2wild)'!F$16,"",IF(D92=0,"",IF(OR(D92=$BW$1,D93=$BW$1,D94=$BW$1,D92=$CJ$1,D93=$CJ$1,D94=$CJ$1,D95=$BW$1,D95=$CJ$1,D96=$BW$1,D96=$CJ$1),0,1)))</f>
        <v/>
      </c>
      <c r="CL92" s="3" t="str">
        <f>IF($A92&gt;='1125way_Regular Symbol(2wild)'!G$16,"",IF(E92=0,"",IF(OR(E92=$BW$1,E93=$BW$1,E94=$BW$1,E92=$CJ$1,E93=$CJ$1,E94=$CJ$1,E95=$BW$1,E95=$CJ$1,E96=$BW$1,E96=$CJ$1),0,1)))</f>
        <v/>
      </c>
      <c r="CM92" s="3" t="str">
        <f>IF($A92&gt;='1125way_Regular Symbol(2wild)'!H$16,"",IF(F92=0,"",IF(OR(F92=$BW$1,F93=$BW$1,F94=$BW$1,F92=$CJ$1,F93=$CJ$1,F94=$CJ$1,F95=$BW$1,F95=$CJ$1,F96=$BW$1,F96=$CJ$1),0,1)))</f>
        <v/>
      </c>
      <c r="CO92" s="3" t="str">
        <f>IF($A92&gt;='1125way_Regular Symbol(2wild)'!D$16,"",IF(B92=0,"",IF(OR(B92=$BW$1,B93=$BW$1,B94=$BW$1,B92=$CP$1,B93=$CP$1,B94=$CP$1),0,1)))</f>
        <v/>
      </c>
      <c r="CP92" s="3" t="str">
        <f>IF($A92&gt;='1125way_Regular Symbol(2wild)'!E$16,"",IF(C92=0,"",IF(OR(C92=$BW$1,C93=$BW$1,C94=$BW$1,C92=$CP$1,C93=$CP$1,C94=$CP$1),0,1)))</f>
        <v/>
      </c>
      <c r="CQ92" s="3" t="str">
        <f>IF($A92&gt;='1125way_Regular Symbol(2wild)'!F$16,"",IF(D92=0,"",IF(OR(D92=$BW$1,D93=$BW$1,D94=$BW$1,D92=$CP$1,D93=$CP$1,D94=$CP$1,D95=$BW$1,D95=$CP$1,D96=$BW$1,D96=$CP$1),0,1)))</f>
        <v/>
      </c>
      <c r="CR92" s="3" t="str">
        <f>IF($A92&gt;='1125way_Regular Symbol(2wild)'!G$16,"",IF(E92=0,"",IF(OR(E92=$BW$1,E93=$BW$1,E94=$BW$1,E92=$CP$1,E93=$CP$1,E94=$CP$1,E95=$BW$1,E95=$CP$1,E96=$BW$1,E96=$CP$1),0,1)))</f>
        <v/>
      </c>
      <c r="CS92" s="3" t="str">
        <f>IF($A92&gt;='1125way_Regular Symbol(2wild)'!H$16,"",IF(F92=0,"",IF(OR(F92=$BW$1,F93=$BW$1,F94=$BW$1,F92=$CP$1,F93=$CP$1,F94=$CP$1,F95=$BW$1,F95=$CP$1,F96=$BW$1,F96=$CP$1),0,1)))</f>
        <v/>
      </c>
      <c r="CU92" s="3" t="str">
        <f>IF($A92&gt;='1125way_Regular Symbol(2wild)'!D$16,"",IF(B92=0,"",IF(OR(B92=$BW$1,B93=$BW$1,B94=$BW$1,B92=$CV$1,B93=$CV$1,B94=$CV$1),0,1)))</f>
        <v/>
      </c>
      <c r="CV92" s="3" t="str">
        <f>IF($A92&gt;='1125way_Regular Symbol(2wild)'!E$16,"",IF(C92=0,"",IF(OR(C92=$BW$1,C93=$BW$1,C94=$BW$1,C92=$CV$1,C93=$CV$1,C94=$CV$1),0,1)))</f>
        <v/>
      </c>
      <c r="CW92" s="3" t="str">
        <f>IF($A92&gt;='1125way_Regular Symbol(2wild)'!F$16,"",IF(D92=0,"",IF(OR(D92=$BW$1,D93=$BW$1,D94=$BW$1,D92=$CV$1,D93=$CV$1,D94=$CV$1,D95=$BW$1,D95=$CV$1,D96=$BW$1,D96=$CV$1),0,1)))</f>
        <v/>
      </c>
      <c r="CX92" s="3" t="str">
        <f>IF($A92&gt;='1125way_Regular Symbol(2wild)'!G$16,"",IF(E92=0,"",IF(OR(E92=$BW$1,E93=$BW$1,E94=$BW$1,E92=$CV$1,E93=$CV$1,E94=$CV$1,E95=$BW$1,E95=$CV$1,E96=$BW$1,E96=$CV$1),0,1)))</f>
        <v/>
      </c>
      <c r="CY92" s="3" t="str">
        <f>IF($A92&gt;='1125way_Regular Symbol(2wild)'!H$16,"",IF(F92=0,"",IF(OR(F92=$BW$1,F93=$BW$1,F94=$BW$1,F92=$CV$1,F93=$CV$1,F94=$CV$1,F95=$BW$1,F95=$CV$1,F96=$BW$1,F96=$CV$1),0,1)))</f>
        <v/>
      </c>
    </row>
    <row r="93" spans="1:103">
      <c r="A93" s="335"/>
      <c r="B93" s="191"/>
      <c r="C93" s="191"/>
      <c r="D93" s="191"/>
      <c r="E93" s="191"/>
      <c r="F93" s="338"/>
      <c r="O93" s="344"/>
      <c r="P93" s="3"/>
      <c r="Q93" s="3"/>
      <c r="R93" s="3"/>
      <c r="S93" s="135"/>
      <c r="U93" s="344"/>
      <c r="V93" s="3"/>
      <c r="W93" s="3"/>
      <c r="X93" s="3"/>
      <c r="Y93" s="135"/>
      <c r="AA93" s="344"/>
      <c r="AB93" s="3"/>
      <c r="AC93" s="3"/>
      <c r="AD93" s="3"/>
      <c r="AE93" s="135"/>
      <c r="AG93" s="344" t="str">
        <f>IF($A93&gt;='1125way_Regular Symbol(2wild)'!D$16,"",IF(B93=0,"",IF(OR(B93=$AG$1,B93=$AH$1,B94=$AG$1,B94=$AH$1,B95=$AG$1,B95=$AH$1),0,1)))</f>
        <v/>
      </c>
      <c r="AH93" s="344" t="str">
        <f>IF($A93&gt;='1125way_Regular Symbol(2wild)'!E$16,"",IF(C93=0,"",IF(OR(C93=$AG$1,C93=$AH$1,C94=$AG$1,C94=$AH$1,C95=$AG$1,C95=$AH$1),0,1)))</f>
        <v/>
      </c>
      <c r="AI93" s="3" t="str">
        <f>IF($A93&gt;='1125way_Regular Symbol(2wild)'!F$16,"",IF(D93=0,"",IF(OR(D93=$AG$1,D93=$AH$1,D94=$AG$1,D94=$AH$1,D95=$AG$1,D95=$AH$1,D96=$AG$1,D96=$AH$1,D97=$AG$1,D97=$AH$1),0,1)))</f>
        <v/>
      </c>
      <c r="AJ93" s="3" t="str">
        <f>IF($A93&gt;='1125way_Regular Symbol(2wild)'!G$16,"",IF(E93=0,"",IF(OR(E93=$AG$1,E93=$AH$1,E94=$AG$1,E94=$AH$1,E95=$AG$1,E95=$AH$1,E96=$AG$1,E96=$AH$1,E97=$AG$1,E97=$AH$1),0,1)))</f>
        <v/>
      </c>
      <c r="AK93" s="3" t="str">
        <f>IF($A93&gt;='1125way_Regular Symbol(2wild)'!H$16,"",IF(F93=0,"",IF(OR(F93=$AG$1,F93=$AH$1,F94=$AG$1,F94=$AH$1,F95=$AG$1,F95=$AH$1,F96=$AG$1,F96=$AH$1,F97=$AG$1,F97=$AH$1),0,1)))</f>
        <v/>
      </c>
      <c r="AM93" s="344" t="str">
        <f>IF($A93&gt;='1125way_Regular Symbol(2wild)'!D$16,"",IF(B93=0,"",IF(OR(B93=$AM$1,B93=$AN$1,B94=$AM$1,B94=$AN$1,B95=$AM$1,B95=$AN$1),0,1)))</f>
        <v/>
      </c>
      <c r="AN93" s="344" t="str">
        <f>IF($A93&gt;='1125way_Regular Symbol(2wild)'!E$16,"",IF(C93=0,"",IF(OR(C93=$AM$1,C93=$AN$1,C94=$AM$1,C94=$AN$1,C95=$AM$1,C95=$AN$1),0,1)))</f>
        <v/>
      </c>
      <c r="AO93" s="3" t="str">
        <f>IF($A93&gt;='1125way_Regular Symbol(2wild)'!F$16,"",IF(D93=0,"",IF(OR(D93=$AM$1,D93=$AN$1,D94=$AM$1,D94=$AN$1,D95=$AM$1,D95=$AN$1,D96=$AM$1,D96=$AN$1,D97=$AM$1,D97=$AN$1),0,1)))</f>
        <v/>
      </c>
      <c r="AP93" s="3" t="str">
        <f>IF($A93&gt;='1125way_Regular Symbol(2wild)'!G$16,"",IF(E93=0,"",IF(OR(E93=$AM$1,E93=$AN$1,E94=$AM$1,E94=$AN$1,E95=$AM$1,E95=$AN$1,E96=$AM$1,E96=$AN$1,E97=$AM$1,E97=$AN$1),0,1)))</f>
        <v/>
      </c>
      <c r="AQ93" s="3" t="str">
        <f>IF($A93&gt;='1125way_Regular Symbol(2wild)'!H$16,"",IF(F93=0,"",IF(OR(F93=$AM$1,F93=$AN$1,F94=$AM$1,F94=$AN$1,F95=$AM$1,F95=$AN$1,F96=$AM$1,F96=$AN$1,F97=$AM$1,F97=$AN$1),0,1)))</f>
        <v/>
      </c>
      <c r="AS93" s="344" t="str">
        <f>IF($A93&gt;='1125way_Regular Symbol(2wild)'!D$16,"",IF(B93=0,"",IF(OR(B93=$AM$1,B93=$AT$1,B94=$AM$1,B94=$AT$1,B95=$AM$1,B95=$AT$1),0,1)))</f>
        <v/>
      </c>
      <c r="AT93" s="344" t="str">
        <f>IF($A93&gt;='1125way_Regular Symbol(2wild)'!E$16,"",IF(C93=0,"",IF(OR(C93=$AM$1,C93=$AT$1,C94=$AM$1,C94=$AT$1,C95=$AM$1,C95=$AT$1),0,1)))</f>
        <v/>
      </c>
      <c r="AU93" s="3" t="str">
        <f>IF($A93&gt;='1125way_Regular Symbol(2wild)'!F$16,"",IF(D93=0,"",IF(OR(D93=$AM$1,D93=$AT$1,D94=$AM$1,D94=$AT$1,D95=$AM$1,D95=$AT$1,D96=$AM$1,D96=$AT$1,D97=$AM$1,D97=$AT$1),0,1)))</f>
        <v/>
      </c>
      <c r="AV93" s="3" t="str">
        <f>IF($A93&gt;='1125way_Regular Symbol(2wild)'!G$16,"",IF(E93=0,"",IF(OR(E93=$AM$1,E93=$AT$1,E94=$AM$1,E94=$AT$1,E95=$AM$1,E95=$AT$1,E96=$AM$1,E96=$AT$1,E97=$AM$1,E97=$AT$1),0,1)))</f>
        <v/>
      </c>
      <c r="AW93" s="3" t="str">
        <f>IF($A93&gt;='1125way_Regular Symbol(2wild)'!H$16,"",IF(F93=0,"",IF(OR(F93=$AM$1,F93=$AT$1,F94=$AM$1,F94=$AT$1,F95=$AM$1,F95=$AT$1,F96=$AM$1,F96=$AT$1,F97=$AM$1,F97=$AT$1),0,1)))</f>
        <v/>
      </c>
      <c r="AY93" s="344" t="str">
        <f>IF($A93&gt;='1125way_Regular Symbol(2wild)'!D$16,"",IF(B93=0,"",IF(OR(B93=$AM$1,B93=$AZ$1,B94=$AM$1,B94=$AZ$1,B95=$AM$1,B95=$AZ$1),0,1)))</f>
        <v/>
      </c>
      <c r="AZ93" s="344" t="str">
        <f>IF($A93&gt;='1125way_Regular Symbol(2wild)'!E$16,"",IF(C93=0,"",IF(OR(C93=$AM$1,C93=$AZ$1,C94=$AM$1,C94=$AZ$1,C95=$AM$1,C95=$AZ$1),0,1)))</f>
        <v/>
      </c>
      <c r="BA93" s="3" t="str">
        <f>IF($A93&gt;='1125way_Regular Symbol(2wild)'!F$16,"",IF(D93=0,"",IF(OR(D93=$AM$1,D93=$AZ$1,D94=$AM$1,D94=$AZ$1,D95=$AM$1,D95=$AZ$1,D96=$AM$1,D96=$AZ$1,D97=$AM$1,D97=$AZ$1),0,1)))</f>
        <v/>
      </c>
      <c r="BB93" s="3" t="str">
        <f>IF($A93&gt;='1125way_Regular Symbol(2wild)'!G$16,"",IF(E93=0,"",IF(OR(E93=$AM$1,E93=$AZ$1,E94=$AM$1,E94=$AZ$1,E95=$AM$1,E95=$AZ$1,E96=$AM$1,E96=$AZ$1,E97=$AM$1,E97=$AZ$1),0,1)))</f>
        <v/>
      </c>
      <c r="BC93" s="3" t="str">
        <f>IF($A93&gt;='1125way_Regular Symbol(2wild)'!H$16,"",IF(F93=0,"",IF(OR(F93=$AM$1,F93=$AZ$1,F94=$AM$1,F94=$AZ$1,F95=$AM$1,F95=$AZ$1,F96=$AM$1,F96=$AZ$1,F97=$AM$1,F97=$AZ$1),0,1)))</f>
        <v/>
      </c>
      <c r="BE93" s="344" t="str">
        <f>IF($A93&gt;='576way_Regular Symbol(2wild)'!D$16,"",IF(B93=0,"",IF(OR(B93=$AM$1,B93=$BF$1,B94=$AM$1,B94=$BF$1,B95=$AM$1,B95=$BF$1),0,1)))</f>
        <v/>
      </c>
      <c r="BF93" s="344" t="str">
        <f>IF($A93&gt;='576way_Regular Symbol(2wild)'!E$16,"",IF(C93=0,"",IF(OR(C93=$AM$1,C93=$BF$1,C94=$AM$1,C94=$BF$1,C95=$AM$1,C95=$BF$1),0,1)))</f>
        <v/>
      </c>
      <c r="BG93" s="3" t="str">
        <f>IF($A93&gt;='576way_Regular Symbol(2wild)'!F$16,"",IF(D93=0,"",IF(OR(D93=$AM$1,D93=$BF$1,D94=$AM$1,D94=$BF$1,D95=$AM$1,D95=$BF$1,D96=$AM$1,D96=$BF$1,D97=$AM$1,D97=$BF$1),0,1)))</f>
        <v/>
      </c>
      <c r="BH93" s="3" t="str">
        <f>IF($A93&gt;='576way_Regular Symbol(2wild)'!G$16,"",IF(E93=0,"",IF(OR(E93=$AM$1,E93=$BF$1,E94=$AM$1,E94=$BF$1,E95=$AM$1,E95=$BF$1,E96=$AM$1,E96=$BF$1,E97=$AM$1,E97=$BF$1),0,1)))</f>
        <v/>
      </c>
      <c r="BI93" s="3" t="str">
        <f>IF($A93&gt;='576way_Regular Symbol(2wild)'!H$16,"",IF(F93=0,"",IF(OR(F93=$AM$1,F93=$BF$1,F94=$AM$1,F94=$BF$1,F95=$AM$1,F95=$BF$1,F96=$AM$1,F96=$BF$1,F97=$AM$1,F97=$BF$1),0,1)))</f>
        <v/>
      </c>
      <c r="BK93" s="344" t="str">
        <f>IF($A93&gt;='576way_Regular Symbol(2wild)'!D$16,"",IF(B93=0,"",IF(OR(B93=$AM$1,B93=$BL$1,B94=$AM$1,B94=$BL$1,B95=$AM$1,B95=$BL$1),0,1)))</f>
        <v/>
      </c>
      <c r="BL93" s="344" t="str">
        <f>IF($A93&gt;='576way_Regular Symbol(2wild)'!E$16,"",IF(C93=0,"",IF(OR(C93=$AM$1,C93=$BL$1,C94=$AM$1,C94=$BL$1,C95=$AM$1,C95=$BL$1),0,1)))</f>
        <v/>
      </c>
      <c r="BM93" s="3" t="str">
        <f>IF($A93&gt;='576way_Regular Symbol(2wild)'!F$16,"",IF(D93=0,"",IF(OR(D93=$AM$1,D93=$BL$1,D94=$AM$1,D94=$BL$1,D95=$AM$1,D95=$BL$1,D96=$AM$1,D96=$BL$1),0,1)))</f>
        <v/>
      </c>
      <c r="BN93" s="3" t="str">
        <f>IF($A93&gt;='576way_Regular Symbol(2wild)'!G$16,"",IF(E93=0,"",IF(OR(E93=$AM$1,E93=$BL$1,E94=$AM$1,E94=$BL$1,E95=$AM$1,E95=$BL$1,E96=$AM$1,E96=$BL$1),0,1)))</f>
        <v/>
      </c>
      <c r="BO93" s="3" t="str">
        <f>IF($A93&gt;='576way_Regular Symbol(2wild)'!H$16,"",IF(F93=0,"",IF(OR(F93=$AM$1,F93=$BL$1,F94=$AM$1,F94=$BL$1,F95=$AM$1,F95=$BL$1,F96=$AM$1,F96=$BL$1),0,1)))</f>
        <v/>
      </c>
      <c r="BQ93" s="3" t="str">
        <f>IF($A93&gt;='1125way_Regular Symbol(2wild)'!D$16,"",IF(B93=0,"",IF(OR(B93=$BQ$1,B93=$BR$1,B94=$BQ$1,B94=$BR$1,B95=$BQ$1,B95=$BR$1),0,1)))</f>
        <v/>
      </c>
      <c r="BR93" s="3" t="str">
        <f>IF($A93&gt;='1125way_Regular Symbol(2wild)'!E$16,"",IF(C93=0,"",IF(OR(C93=$BQ$1,C93=$BR$1,C94=$BQ$1,C94=$BR$1,C95=$BQ$1,C95=$BR$1),0,1)))</f>
        <v/>
      </c>
      <c r="BS93" s="3" t="str">
        <f>IF($A93&gt;='1125way_Regular Symbol(2wild)'!F$16,"",IF(D93=0,"",IF(OR(D93=$BQ$1,D93=$BR$1,D94=$BQ$1,D94=$BR$1,D95=$BQ$1,D95=$BR$1,D96=$BQ$1,D96=$BR$1,D97=$BQ$1,D97=$BR$1),0,1)))</f>
        <v/>
      </c>
      <c r="BT93" s="3" t="str">
        <f>IF($A93&gt;='1125way_Regular Symbol(2wild)'!G$16,"",IF(E93=0,"",IF(OR(E93=$BQ$1,E93=$BR$1,E94=$BQ$1,E94=$BR$1,E95=$BQ$1,E95=$BR$1,E96=$BQ$1,E96=$BR$1,E97=$BQ$1,E97=$BR$1),0,1)))</f>
        <v/>
      </c>
      <c r="BU93" s="3" t="str">
        <f>IF($A93&gt;='1125way_Regular Symbol(2wild)'!H$16,"",IF(F93=0,"",IF(OR(F93=$BQ$1,F93=$BR$1,F94=$BQ$1,F94=$BR$1,F95=$BQ$1,F95=$BR$1,F96=$BQ$1,F96=$BR$1,F97=$BQ$1,F97=$BR$1),0,1)))</f>
        <v/>
      </c>
      <c r="BW93" s="3" t="str">
        <f>IF($A93&gt;='1125way_Regular Symbol(2wild)'!D$16,"",IF(B93=0,"",IF(OR(B93=$BW$1,B94=$BW$1,B95=$BW$1,B93=$BX$1,B94=$BX$1,B95=$BX$1),0,1)))</f>
        <v/>
      </c>
      <c r="BX93" s="3" t="str">
        <f>IF($A93&gt;='1125way_Regular Symbol(2wild)'!E$16,"",IF(C93=0,"",IF(OR(C93=$BW$1,C94=$BW$1,C95=$BW$1,C93=$BX$1,C94=$BX$1,C95=$BX$1),0,1)))</f>
        <v/>
      </c>
      <c r="BY93" s="3" t="str">
        <f>IF($A93&gt;='1125way_Regular Symbol(2wild)'!F$16,"",IF(D93=0,"",IF(OR(D93=$BW$1,D94=$BW$1,D95=$BW$1,D93=$BX$1,D94=$BX$1,D95=$BX$1,D96=$BW$1,D96=$BX$1,D97=$BW$1,D97=$BX$1),0,1)))</f>
        <v/>
      </c>
      <c r="BZ93" s="3" t="str">
        <f>IF($A93&gt;='1125way_Regular Symbol(2wild)'!G$16,"",IF(E93=0,"",IF(OR(E93=$BW$1,E94=$BW$1,E95=$BW$1,E93=$BX$1,E94=$BX$1,E95=$BX$1,E96=$BW$1,E96=$BX$1,E97=$BW$1,E97=$BX$1),0,1)))</f>
        <v/>
      </c>
      <c r="CA93" s="3" t="str">
        <f>IF($A93&gt;='1125way_Regular Symbol(2wild)'!H$16,"",IF(F93=0,"",IF(OR(F93=$BW$1,F94=$BW$1,F95=$BW$1,F93=$BX$1,F94=$BX$1,F95=$BX$1,F96=$BW$1,F96=$BX$1,F97=$BW$1,F97=$BX$1),0,1)))</f>
        <v/>
      </c>
      <c r="CC93" s="3" t="str">
        <f>IF($A93&gt;='1125way_Regular Symbol(2wild)'!D$16,"",IF(B93=0,"",IF(OR(B93=$BW$1,B94=$BW$1,B95=$BW$1,B93=$CD$1,B94=$CD$1,B95=$CD$1),0,1)))</f>
        <v/>
      </c>
      <c r="CD93" s="3" t="str">
        <f>IF($A93&gt;='1125way_Regular Symbol(2wild)'!E$16,"",IF(C93=0,"",IF(OR(C93=$BW$1,C94=$BW$1,C95=$BW$1,C93=$CD$1,C94=$CD$1,C95=$CD$1),0,1)))</f>
        <v/>
      </c>
      <c r="CE93" s="3" t="str">
        <f>IF($A93&gt;='1125way_Regular Symbol(2wild)'!F$16,"",IF(D93=0,"",IF(OR(D93=$BW$1,D94=$BW$1,D95=$BW$1,D93=$CD$1,D94=$CD$1,D95=$CD$1,D96=$BW$1,D96=$CD$1,D97=$BW$1,D97=$CD$1),0,1)))</f>
        <v/>
      </c>
      <c r="CF93" s="3" t="str">
        <f>IF($A93&gt;='1125way_Regular Symbol(2wild)'!G$16,"",IF(E93=0,"",IF(OR(E93=$BW$1,E94=$BW$1,E95=$BW$1,E93=$CD$1,E94=$CD$1,E95=$CD$1,E96=$BW$1,E96=$CD$1,E97=$BW$1,E97=$CD$1),0,1)))</f>
        <v/>
      </c>
      <c r="CG93" s="3" t="str">
        <f>IF($A93&gt;='1125way_Regular Symbol(2wild)'!H$16,"",IF(F93=0,"",IF(OR(F93=$BW$1,F94=$BW$1,F95=$BW$1,F93=$CD$1,F94=$CD$1,F95=$CD$1,F96=$BW$1,F96=$CD$1,F97=$BW$1,F97=$CD$1),0,1)))</f>
        <v/>
      </c>
      <c r="CI93" s="3" t="str">
        <f>IF($A93&gt;='1125way_Regular Symbol(2wild)'!D$16,"",IF(B93=0,"",IF(OR(B93=$BW$1,B94=$BW$1,B95=$BW$1,B93=$CJ$1,B94=$CJ$1,B95=$CJ$1),0,1)))</f>
        <v/>
      </c>
      <c r="CJ93" s="3" t="str">
        <f>IF($A93&gt;='1125way_Regular Symbol(2wild)'!E$16,"",IF(C93=0,"",IF(OR(C93=$BW$1,C94=$BW$1,C95=$BW$1,C93=$CJ$1,C94=$CJ$1,C95=$CJ$1),0,1)))</f>
        <v/>
      </c>
      <c r="CK93" s="3" t="str">
        <f>IF($A93&gt;='1125way_Regular Symbol(2wild)'!F$16,"",IF(D93=0,"",IF(OR(D93=$BW$1,D94=$BW$1,D95=$BW$1,D93=$CJ$1,D94=$CJ$1,D95=$CJ$1,D96=$BW$1,D96=$CJ$1,D97=$BW$1,D97=$CJ$1),0,1)))</f>
        <v/>
      </c>
      <c r="CL93" s="3" t="str">
        <f>IF($A93&gt;='1125way_Regular Symbol(2wild)'!G$16,"",IF(E93=0,"",IF(OR(E93=$BW$1,E94=$BW$1,E95=$BW$1,E93=$CJ$1,E94=$CJ$1,E95=$CJ$1,E96=$BW$1,E96=$CJ$1,E97=$BW$1,E97=$CJ$1),0,1)))</f>
        <v/>
      </c>
      <c r="CM93" s="3" t="str">
        <f>IF($A93&gt;='1125way_Regular Symbol(2wild)'!H$16,"",IF(F93=0,"",IF(OR(F93=$BW$1,F94=$BW$1,F95=$BW$1,F93=$CJ$1,F94=$CJ$1,F95=$CJ$1,F96=$BW$1,F96=$CJ$1,F97=$BW$1,F97=$CJ$1),0,1)))</f>
        <v/>
      </c>
      <c r="CO93" s="3" t="str">
        <f>IF($A93&gt;='1125way_Regular Symbol(2wild)'!D$16,"",IF(B93=0,"",IF(OR(B93=$BW$1,B94=$BW$1,B95=$BW$1,B93=$CP$1,B94=$CP$1,B95=$CP$1),0,1)))</f>
        <v/>
      </c>
      <c r="CP93" s="3" t="str">
        <f>IF($A93&gt;='1125way_Regular Symbol(2wild)'!E$16,"",IF(C93=0,"",IF(OR(C93=$BW$1,C94=$BW$1,C95=$BW$1,C93=$CP$1,C94=$CP$1,C95=$CP$1),0,1)))</f>
        <v/>
      </c>
      <c r="CQ93" s="3" t="str">
        <f>IF($A93&gt;='1125way_Regular Symbol(2wild)'!F$16,"",IF(D93=0,"",IF(OR(D93=$BW$1,D94=$BW$1,D95=$BW$1,D93=$CP$1,D94=$CP$1,D95=$CP$1,D96=$BW$1,D96=$CP$1,D97=$BW$1,D97=$CP$1),0,1)))</f>
        <v/>
      </c>
      <c r="CR93" s="3" t="str">
        <f>IF($A93&gt;='1125way_Regular Symbol(2wild)'!G$16,"",IF(E93=0,"",IF(OR(E93=$BW$1,E94=$BW$1,E95=$BW$1,E93=$CP$1,E94=$CP$1,E95=$CP$1,E96=$BW$1,E96=$CP$1,E97=$BW$1,E97=$CP$1),0,1)))</f>
        <v/>
      </c>
      <c r="CS93" s="3" t="str">
        <f>IF($A93&gt;='1125way_Regular Symbol(2wild)'!H$16,"",IF(F93=0,"",IF(OR(F93=$BW$1,F94=$BW$1,F95=$BW$1,F93=$CP$1,F94=$CP$1,F95=$CP$1,F96=$BW$1,F96=$CP$1,F97=$BW$1,F97=$CP$1),0,1)))</f>
        <v/>
      </c>
      <c r="CU93" s="3" t="str">
        <f>IF($A93&gt;='1125way_Regular Symbol(2wild)'!D$16,"",IF(B93=0,"",IF(OR(B93=$BW$1,B94=$BW$1,B95=$BW$1,B93=$CV$1,B94=$CV$1,B95=$CV$1),0,1)))</f>
        <v/>
      </c>
      <c r="CV93" s="3" t="str">
        <f>IF($A93&gt;='1125way_Regular Symbol(2wild)'!E$16,"",IF(C93=0,"",IF(OR(C93=$BW$1,C94=$BW$1,C95=$BW$1,C93=$CV$1,C94=$CV$1,C95=$CV$1),0,1)))</f>
        <v/>
      </c>
      <c r="CW93" s="3" t="str">
        <f>IF($A93&gt;='1125way_Regular Symbol(2wild)'!F$16,"",IF(D93=0,"",IF(OR(D93=$BW$1,D94=$BW$1,D95=$BW$1,D93=$CV$1,D94=$CV$1,D95=$CV$1,D96=$BW$1,D96=$CV$1,D97=$BW$1,D97=$CV$1),0,1)))</f>
        <v/>
      </c>
      <c r="CX93" s="3" t="str">
        <f>IF($A93&gt;='1125way_Regular Symbol(2wild)'!G$16,"",IF(E93=0,"",IF(OR(E93=$BW$1,E94=$BW$1,E95=$BW$1,E93=$CV$1,E94=$CV$1,E95=$CV$1,E96=$BW$1,E96=$CV$1,E97=$BW$1,E97=$CV$1),0,1)))</f>
        <v/>
      </c>
      <c r="CY93" s="3" t="str">
        <f>IF($A93&gt;='1125way_Regular Symbol(2wild)'!H$16,"",IF(F93=0,"",IF(OR(F93=$BW$1,F94=$BW$1,F95=$BW$1,F93=$CV$1,F94=$CV$1,F95=$CV$1,F96=$BW$1,F96=$CV$1,F97=$BW$1,F97=$CV$1),0,1)))</f>
        <v/>
      </c>
    </row>
    <row r="94" spans="1:103">
      <c r="A94" s="335"/>
      <c r="B94" s="191"/>
      <c r="C94" s="191"/>
      <c r="D94" s="191"/>
      <c r="E94" s="191"/>
      <c r="F94" s="338"/>
      <c r="O94" s="344"/>
      <c r="P94" s="3"/>
      <c r="Q94" s="3"/>
      <c r="R94" s="3"/>
      <c r="S94" s="135"/>
      <c r="U94" s="344"/>
      <c r="V94" s="3"/>
      <c r="W94" s="3"/>
      <c r="X94" s="3"/>
      <c r="Y94" s="135"/>
      <c r="AA94" s="344"/>
      <c r="AB94" s="3"/>
      <c r="AC94" s="3"/>
      <c r="AD94" s="3"/>
      <c r="AE94" s="135"/>
      <c r="AG94" s="344" t="str">
        <f>IF($A94&gt;='1125way_Regular Symbol(2wild)'!D$16,"",IF(B94=0,"",IF(OR(B94=$AG$1,B94=$AH$1,B95=$AG$1,B95=$AH$1,B96=$AG$1,B96=$AH$1),0,1)))</f>
        <v/>
      </c>
      <c r="AH94" s="344" t="str">
        <f>IF($A94&gt;='1125way_Regular Symbol(2wild)'!E$16,"",IF(C94=0,"",IF(OR(C94=$AG$1,C94=$AH$1,C95=$AG$1,C95=$AH$1,C96=$AG$1,C96=$AH$1),0,1)))</f>
        <v/>
      </c>
      <c r="AI94" s="3" t="str">
        <f>IF($A94&gt;='1125way_Regular Symbol(2wild)'!F$16,"",IF(D94=0,"",IF(OR(D94=$AG$1,D94=$AH$1,D95=$AG$1,D95=$AH$1,D96=$AG$1,D96=$AH$1,D97=$AG$1,D97=$AH$1,D98=$AG$1,D98=$AH$1),0,1)))</f>
        <v/>
      </c>
      <c r="AJ94" s="3" t="str">
        <f>IF($A94&gt;='1125way_Regular Symbol(2wild)'!G$16,"",IF(E94=0,"",IF(OR(E94=$AG$1,E94=$AH$1,E95=$AG$1,E95=$AH$1,E96=$AG$1,E96=$AH$1,E97=$AG$1,E97=$AH$1,E98=$AG$1,E98=$AH$1),0,1)))</f>
        <v/>
      </c>
      <c r="AK94" s="3" t="str">
        <f>IF($A94&gt;='1125way_Regular Symbol(2wild)'!H$16,"",IF(F94=0,"",IF(OR(F94=$AG$1,F94=$AH$1,F95=$AG$1,F95=$AH$1,F96=$AG$1,F96=$AH$1,F97=$AG$1,F97=$AH$1,F98=$AG$1,F98=$AH$1),0,1)))</f>
        <v/>
      </c>
      <c r="AM94" s="344" t="str">
        <f>IF($A94&gt;='1125way_Regular Symbol(2wild)'!D$16,"",IF(B94=0,"",IF(OR(B94=$AM$1,B94=$AN$1,B95=$AM$1,B95=$AN$1,B96=$AM$1,B96=$AN$1),0,1)))</f>
        <v/>
      </c>
      <c r="AN94" s="344" t="str">
        <f>IF($A94&gt;='1125way_Regular Symbol(2wild)'!E$16,"",IF(C94=0,"",IF(OR(C94=$AM$1,C94=$AN$1,C95=$AM$1,C95=$AN$1,C96=$AM$1,C96=$AN$1),0,1)))</f>
        <v/>
      </c>
      <c r="AO94" s="3" t="str">
        <f>IF($A94&gt;='1125way_Regular Symbol(2wild)'!F$16,"",IF(D94=0,"",IF(OR(D94=$AM$1,D94=$AN$1,D95=$AM$1,D95=$AN$1,D96=$AM$1,D96=$AN$1,D97=$AM$1,D97=$AN$1,D98=$AM$1,D98=$AN$1),0,1)))</f>
        <v/>
      </c>
      <c r="AP94" s="3" t="str">
        <f>IF($A94&gt;='1125way_Regular Symbol(2wild)'!G$16,"",IF(E94=0,"",IF(OR(E94=$AM$1,E94=$AN$1,E95=$AM$1,E95=$AN$1,E96=$AM$1,E96=$AN$1,E97=$AM$1,E97=$AN$1,E98=$AM$1,E98=$AN$1),0,1)))</f>
        <v/>
      </c>
      <c r="AQ94" s="3" t="str">
        <f>IF($A94&gt;='1125way_Regular Symbol(2wild)'!H$16,"",IF(F94=0,"",IF(OR(F94=$AM$1,F94=$AN$1,F95=$AM$1,F95=$AN$1,F96=$AM$1,F96=$AN$1,F97=$AM$1,F97=$AN$1,F98=$AM$1,F98=$AN$1),0,1)))</f>
        <v/>
      </c>
      <c r="AS94" s="344" t="str">
        <f>IF($A94&gt;='1125way_Regular Symbol(2wild)'!D$16,"",IF(B94=0,"",IF(OR(B94=$AM$1,B94=$AT$1,B95=$AM$1,B95=$AT$1,B96=$AM$1,B96=$AT$1),0,1)))</f>
        <v/>
      </c>
      <c r="AT94" s="344" t="str">
        <f>IF($A94&gt;='1125way_Regular Symbol(2wild)'!E$16,"",IF(C94=0,"",IF(OR(C94=$AM$1,C94=$AT$1,C95=$AM$1,C95=$AT$1,C96=$AM$1,C96=$AT$1),0,1)))</f>
        <v/>
      </c>
      <c r="AU94" s="3" t="str">
        <f>IF($A94&gt;='1125way_Regular Symbol(2wild)'!F$16,"",IF(D94=0,"",IF(OR(D94=$AM$1,D94=$AT$1,D95=$AM$1,D95=$AT$1,D96=$AM$1,D96=$AT$1,D97=$AM$1,D97=$AT$1,D98=$AM$1,D98=$AT$1),0,1)))</f>
        <v/>
      </c>
      <c r="AV94" s="3" t="str">
        <f>IF($A94&gt;='1125way_Regular Symbol(2wild)'!G$16,"",IF(E94=0,"",IF(OR(E94=$AM$1,E94=$AT$1,E95=$AM$1,E95=$AT$1,E96=$AM$1,E96=$AT$1,E97=$AM$1,E97=$AT$1,E98=$AM$1,E98=$AT$1),0,1)))</f>
        <v/>
      </c>
      <c r="AW94" s="3" t="str">
        <f>IF($A94&gt;='1125way_Regular Symbol(2wild)'!H$16,"",IF(F94=0,"",IF(OR(F94=$AM$1,F94=$AT$1,F95=$AM$1,F95=$AT$1,F96=$AM$1,F96=$AT$1,F97=$AM$1,F97=$AT$1,F98=$AM$1,F98=$AT$1),0,1)))</f>
        <v/>
      </c>
      <c r="AY94" s="344" t="str">
        <f>IF($A94&gt;='1125way_Regular Symbol(2wild)'!D$16,"",IF(B94=0,"",IF(OR(B94=$AM$1,B94=$AZ$1,B95=$AM$1,B95=$AZ$1,B96=$AM$1,B96=$AZ$1),0,1)))</f>
        <v/>
      </c>
      <c r="AZ94" s="344" t="str">
        <f>IF($A94&gt;='1125way_Regular Symbol(2wild)'!E$16,"",IF(C94=0,"",IF(OR(C94=$AM$1,C94=$AZ$1,C95=$AM$1,C95=$AZ$1,C96=$AM$1,C96=$AZ$1),0,1)))</f>
        <v/>
      </c>
      <c r="BA94" s="3" t="str">
        <f>IF($A94&gt;='1125way_Regular Symbol(2wild)'!F$16,"",IF(D94=0,"",IF(OR(D94=$AM$1,D94=$AZ$1,D95=$AM$1,D95=$AZ$1,D96=$AM$1,D96=$AZ$1,D97=$AM$1,D97=$AZ$1,D98=$AM$1,D98=$AZ$1),0,1)))</f>
        <v/>
      </c>
      <c r="BB94" s="3" t="str">
        <f>IF($A94&gt;='1125way_Regular Symbol(2wild)'!G$16,"",IF(E94=0,"",IF(OR(E94=$AM$1,E94=$AZ$1,E95=$AM$1,E95=$AZ$1,E96=$AM$1,E96=$AZ$1,E97=$AM$1,E97=$AZ$1,E98=$AM$1,E98=$AZ$1),0,1)))</f>
        <v/>
      </c>
      <c r="BC94" s="3" t="str">
        <f>IF($A94&gt;='1125way_Regular Symbol(2wild)'!H$16,"",IF(F94=0,"",IF(OR(F94=$AM$1,F94=$AZ$1,F95=$AM$1,F95=$AZ$1,F96=$AM$1,F96=$AZ$1,F97=$AM$1,F97=$AZ$1,F98=$AM$1,F98=$AZ$1),0,1)))</f>
        <v/>
      </c>
      <c r="BE94" s="344" t="str">
        <f>IF($A94&gt;='576way_Regular Symbol(2wild)'!D$16,"",IF(B94=0,"",IF(OR(B94=$AM$1,B94=$BF$1,B95=$AM$1,B95=$BF$1,B96=$AM$1,B96=$BF$1),0,1)))</f>
        <v/>
      </c>
      <c r="BF94" s="344" t="str">
        <f>IF($A94&gt;='576way_Regular Symbol(2wild)'!E$16,"",IF(C94=0,"",IF(OR(C94=$AM$1,C94=$BF$1,C95=$AM$1,C95=$BF$1,C96=$AM$1,C96=$BF$1),0,1)))</f>
        <v/>
      </c>
      <c r="BG94" s="3" t="str">
        <f>IF($A94&gt;='576way_Regular Symbol(2wild)'!F$16,"",IF(D94=0,"",IF(OR(D94=$AM$1,D94=$BF$1,D95=$AM$1,D95=$BF$1,D96=$AM$1,D96=$BF$1,D97=$AM$1,D97=$BF$1,D98=$AM$1,D98=$BF$1),0,1)))</f>
        <v/>
      </c>
      <c r="BH94" s="3" t="str">
        <f>IF($A94&gt;='576way_Regular Symbol(2wild)'!G$16,"",IF(E94=0,"",IF(OR(E94=$AM$1,E94=$BF$1,E95=$AM$1,E95=$BF$1,E96=$AM$1,E96=$BF$1,E97=$AM$1,E97=$BF$1,E98=$AM$1,E98=$BF$1),0,1)))</f>
        <v/>
      </c>
      <c r="BI94" s="3" t="str">
        <f>IF($A94&gt;='576way_Regular Symbol(2wild)'!H$16,"",IF(F94=0,"",IF(OR(F94=$AM$1,F94=$BF$1,F95=$AM$1,F95=$BF$1,F96=$AM$1,F96=$BF$1,F97=$AM$1,F97=$BF$1,F98=$AM$1,F98=$BF$1),0,1)))</f>
        <v/>
      </c>
      <c r="BK94" s="344" t="str">
        <f>IF($A94&gt;='576way_Regular Symbol(2wild)'!D$16,"",IF(B94=0,"",IF(OR(B94=$AM$1,B94=$BL$1,B95=$AM$1,B95=$BL$1,B96=$AM$1,B96=$BL$1),0,1)))</f>
        <v/>
      </c>
      <c r="BL94" s="344" t="str">
        <f>IF($A94&gt;='576way_Regular Symbol(2wild)'!E$16,"",IF(C94=0,"",IF(OR(C94=$AM$1,C94=$BL$1,C95=$AM$1,C95=$BL$1,C96=$AM$1,C96=$BL$1),0,1)))</f>
        <v/>
      </c>
      <c r="BM94" s="3" t="str">
        <f>IF($A94&gt;='576way_Regular Symbol(2wild)'!F$16,"",IF(D94=0,"",IF(OR(D94=$AM$1,D94=$BL$1,D95=$AM$1,D95=$BL$1,D96=$AM$1,D96=$BL$1,D97=$AM$1,D97=$BL$1),0,1)))</f>
        <v/>
      </c>
      <c r="BN94" s="3" t="str">
        <f>IF($A94&gt;='576way_Regular Symbol(2wild)'!G$16,"",IF(E94=0,"",IF(OR(E94=$AM$1,E94=$BL$1,E95=$AM$1,E95=$BL$1,E96=$AM$1,E96=$BL$1,E97=$AM$1,E97=$BL$1),0,1)))</f>
        <v/>
      </c>
      <c r="BO94" s="3" t="str">
        <f>IF($A94&gt;='576way_Regular Symbol(2wild)'!H$16,"",IF(F94=0,"",IF(OR(F94=$AM$1,F94=$BL$1,F95=$AM$1,F95=$BL$1,F96=$AM$1,F96=$BL$1,F97=$AM$1,F97=$BL$1),0,1)))</f>
        <v/>
      </c>
      <c r="BQ94" s="3" t="str">
        <f>IF($A94&gt;='1125way_Regular Symbol(2wild)'!D$16,"",IF(B94=0,"",IF(OR(B94=$BQ$1,B94=$BR$1,B95=$BQ$1,B95=$BR$1,B96=$BQ$1,B96=$BR$1),0,1)))</f>
        <v/>
      </c>
      <c r="BR94" s="3" t="str">
        <f>IF($A94&gt;='1125way_Regular Symbol(2wild)'!E$16,"",IF(C94=0,"",IF(OR(C94=$BQ$1,C94=$BR$1,C95=$BQ$1,C95=$BR$1,C96=$BQ$1,C96=$BR$1),0,1)))</f>
        <v/>
      </c>
      <c r="BS94" s="3" t="str">
        <f>IF($A94&gt;='1125way_Regular Symbol(2wild)'!F$16,"",IF(D94=0,"",IF(OR(D94=$BQ$1,D94=$BR$1,D95=$BQ$1,D95=$BR$1,D96=$BQ$1,D96=$BR$1,D97=$BQ$1,D97=$BR$1,D98=$BQ$1,D98=$BR$1),0,1)))</f>
        <v/>
      </c>
      <c r="BT94" s="3" t="str">
        <f>IF($A94&gt;='1125way_Regular Symbol(2wild)'!G$16,"",IF(E94=0,"",IF(OR(E94=$BQ$1,E94=$BR$1,E95=$BQ$1,E95=$BR$1,E96=$BQ$1,E96=$BR$1,E97=$BQ$1,E97=$BR$1,E98=$BQ$1,E98=$BR$1),0,1)))</f>
        <v/>
      </c>
      <c r="BU94" s="3" t="str">
        <f>IF($A94&gt;='1125way_Regular Symbol(2wild)'!H$16,"",IF(F94=0,"",IF(OR(F94=$BQ$1,F94=$BR$1,F95=$BQ$1,F95=$BR$1,F96=$BQ$1,F96=$BR$1,F97=$BQ$1,F97=$BR$1,F98=$BQ$1,F98=$BR$1),0,1)))</f>
        <v/>
      </c>
      <c r="BW94" s="3" t="str">
        <f>IF($A94&gt;='1125way_Regular Symbol(2wild)'!D$16,"",IF(B94=0,"",IF(OR(B94=$BW$1,B95=$BW$1,B96=$BW$1,B94=$BX$1,B95=$BX$1,B96=$BX$1),0,1)))</f>
        <v/>
      </c>
      <c r="BX94" s="3" t="str">
        <f>IF($A94&gt;='1125way_Regular Symbol(2wild)'!E$16,"",IF(C94=0,"",IF(OR(C94=$BW$1,C95=$BW$1,C96=$BW$1,C94=$BX$1,C95=$BX$1,C96=$BX$1),0,1)))</f>
        <v/>
      </c>
      <c r="BY94" s="3" t="str">
        <f>IF($A94&gt;='1125way_Regular Symbol(2wild)'!F$16,"",IF(D94=0,"",IF(OR(D94=$BW$1,D95=$BW$1,D96=$BW$1,D94=$BX$1,D95=$BX$1,D96=$BX$1,D97=$BW$1,D97=$BX$1,D98=$BW$1,D98=$BX$1),0,1)))</f>
        <v/>
      </c>
      <c r="BZ94" s="3" t="str">
        <f>IF($A94&gt;='1125way_Regular Symbol(2wild)'!G$16,"",IF(E94=0,"",IF(OR(E94=$BW$1,E95=$BW$1,E96=$BW$1,E94=$BX$1,E95=$BX$1,E96=$BX$1,E97=$BW$1,E97=$BX$1,E98=$BW$1,E98=$BX$1),0,1)))</f>
        <v/>
      </c>
      <c r="CA94" s="3" t="str">
        <f>IF($A94&gt;='1125way_Regular Symbol(2wild)'!H$16,"",IF(F94=0,"",IF(OR(F94=$BW$1,F95=$BW$1,F96=$BW$1,F94=$BX$1,F95=$BX$1,F96=$BX$1,F97=$BW$1,F97=$BX$1,F98=$BW$1,F98=$BX$1),0,1)))</f>
        <v/>
      </c>
      <c r="CC94" s="3" t="str">
        <f>IF($A94&gt;='1125way_Regular Symbol(2wild)'!D$16,"",IF(B94=0,"",IF(OR(B94=$BW$1,B95=$BW$1,B96=$BW$1,B94=$CD$1,B95=$CD$1,B96=$CD$1),0,1)))</f>
        <v/>
      </c>
      <c r="CD94" s="3" t="str">
        <f>IF($A94&gt;='1125way_Regular Symbol(2wild)'!E$16,"",IF(C94=0,"",IF(OR(C94=$BW$1,C95=$BW$1,C96=$BW$1,C94=$CD$1,C95=$CD$1,C96=$CD$1),0,1)))</f>
        <v/>
      </c>
      <c r="CE94" s="3" t="str">
        <f>IF($A94&gt;='1125way_Regular Symbol(2wild)'!F$16,"",IF(D94=0,"",IF(OR(D94=$BW$1,D95=$BW$1,D96=$BW$1,D94=$CD$1,D95=$CD$1,D96=$CD$1,D97=$BW$1,D97=$CD$1,D98=$BW$1,D98=$CD$1),0,1)))</f>
        <v/>
      </c>
      <c r="CF94" s="3" t="str">
        <f>IF($A94&gt;='1125way_Regular Symbol(2wild)'!G$16,"",IF(E94=0,"",IF(OR(E94=$BW$1,E95=$BW$1,E96=$BW$1,E94=$CD$1,E95=$CD$1,E96=$CD$1,E97=$BW$1,E97=$CD$1,E98=$BW$1,E98=$CD$1),0,1)))</f>
        <v/>
      </c>
      <c r="CG94" s="3" t="str">
        <f>IF($A94&gt;='1125way_Regular Symbol(2wild)'!H$16,"",IF(F94=0,"",IF(OR(F94=$BW$1,F95=$BW$1,F96=$BW$1,F94=$CD$1,F95=$CD$1,F96=$CD$1,F97=$BW$1,F97=$CD$1,F98=$BW$1,F98=$CD$1),0,1)))</f>
        <v/>
      </c>
      <c r="CI94" s="3" t="str">
        <f>IF($A94&gt;='1125way_Regular Symbol(2wild)'!D$16,"",IF(B94=0,"",IF(OR(B94=$BW$1,B95=$BW$1,B96=$BW$1,B94=$CJ$1,B95=$CJ$1,B96=$CJ$1),0,1)))</f>
        <v/>
      </c>
      <c r="CJ94" s="3" t="str">
        <f>IF($A94&gt;='1125way_Regular Symbol(2wild)'!E$16,"",IF(C94=0,"",IF(OR(C94=$BW$1,C95=$BW$1,C96=$BW$1,C94=$CJ$1,C95=$CJ$1,C96=$CJ$1),0,1)))</f>
        <v/>
      </c>
      <c r="CK94" s="3" t="str">
        <f>IF($A94&gt;='1125way_Regular Symbol(2wild)'!F$16,"",IF(D94=0,"",IF(OR(D94=$BW$1,D95=$BW$1,D96=$BW$1,D94=$CJ$1,D95=$CJ$1,D96=$CJ$1,D97=$BW$1,D97=$CJ$1,D98=$BW$1,D98=$CJ$1),0,1)))</f>
        <v/>
      </c>
      <c r="CL94" s="3" t="str">
        <f>IF($A94&gt;='1125way_Regular Symbol(2wild)'!G$16,"",IF(E94=0,"",IF(OR(E94=$BW$1,E95=$BW$1,E96=$BW$1,E94=$CJ$1,E95=$CJ$1,E96=$CJ$1,E97=$BW$1,E97=$CJ$1,E98=$BW$1,E98=$CJ$1),0,1)))</f>
        <v/>
      </c>
      <c r="CM94" s="3" t="str">
        <f>IF($A94&gt;='1125way_Regular Symbol(2wild)'!H$16,"",IF(F94=0,"",IF(OR(F94=$BW$1,F95=$BW$1,F96=$BW$1,F94=$CJ$1,F95=$CJ$1,F96=$CJ$1,F97=$BW$1,F97=$CJ$1,F98=$BW$1,F98=$CJ$1),0,1)))</f>
        <v/>
      </c>
      <c r="CO94" s="3" t="str">
        <f>IF($A94&gt;='1125way_Regular Symbol(2wild)'!D$16,"",IF(B94=0,"",IF(OR(B94=$BW$1,B95=$BW$1,B96=$BW$1,B94=$CP$1,B95=$CP$1,B96=$CP$1),0,1)))</f>
        <v/>
      </c>
      <c r="CP94" s="3" t="str">
        <f>IF($A94&gt;='1125way_Regular Symbol(2wild)'!E$16,"",IF(C94=0,"",IF(OR(C94=$BW$1,C95=$BW$1,C96=$BW$1,C94=$CP$1,C95=$CP$1,C96=$CP$1),0,1)))</f>
        <v/>
      </c>
      <c r="CQ94" s="3" t="str">
        <f>IF($A94&gt;='1125way_Regular Symbol(2wild)'!F$16,"",IF(D94=0,"",IF(OR(D94=$BW$1,D95=$BW$1,D96=$BW$1,D94=$CP$1,D95=$CP$1,D96=$CP$1,D97=$BW$1,D97=$CP$1,D98=$BW$1,D98=$CP$1),0,1)))</f>
        <v/>
      </c>
      <c r="CR94" s="3" t="str">
        <f>IF($A94&gt;='1125way_Regular Symbol(2wild)'!G$16,"",IF(E94=0,"",IF(OR(E94=$BW$1,E95=$BW$1,E96=$BW$1,E94=$CP$1,E95=$CP$1,E96=$CP$1,E97=$BW$1,E97=$CP$1,E98=$BW$1,E98=$CP$1),0,1)))</f>
        <v/>
      </c>
      <c r="CS94" s="3" t="str">
        <f>IF($A94&gt;='1125way_Regular Symbol(2wild)'!H$16,"",IF(F94=0,"",IF(OR(F94=$BW$1,F95=$BW$1,F96=$BW$1,F94=$CP$1,F95=$CP$1,F96=$CP$1,F97=$BW$1,F97=$CP$1,F98=$BW$1,F98=$CP$1),0,1)))</f>
        <v/>
      </c>
      <c r="CU94" s="3" t="str">
        <f>IF($A94&gt;='1125way_Regular Symbol(2wild)'!D$16,"",IF(B94=0,"",IF(OR(B94=$BW$1,B95=$BW$1,B96=$BW$1,B94=$CV$1,B95=$CV$1,B96=$CV$1),0,1)))</f>
        <v/>
      </c>
      <c r="CV94" s="3" t="str">
        <f>IF($A94&gt;='1125way_Regular Symbol(2wild)'!E$16,"",IF(C94=0,"",IF(OR(C94=$BW$1,C95=$BW$1,C96=$BW$1,C94=$CV$1,C95=$CV$1,C96=$CV$1),0,1)))</f>
        <v/>
      </c>
      <c r="CW94" s="3" t="str">
        <f>IF($A94&gt;='1125way_Regular Symbol(2wild)'!F$16,"",IF(D94=0,"",IF(OR(D94=$BW$1,D95=$BW$1,D96=$BW$1,D94=$CV$1,D95=$CV$1,D96=$CV$1,D97=$BW$1,D97=$CV$1,D98=$BW$1,D98=$CV$1),0,1)))</f>
        <v/>
      </c>
      <c r="CX94" s="3" t="str">
        <f>IF($A94&gt;='1125way_Regular Symbol(2wild)'!G$16,"",IF(E94=0,"",IF(OR(E94=$BW$1,E95=$BW$1,E96=$BW$1,E94=$CV$1,E95=$CV$1,E96=$CV$1,E97=$BW$1,E97=$CV$1,E98=$BW$1,E98=$CV$1),0,1)))</f>
        <v/>
      </c>
      <c r="CY94" s="3" t="str">
        <f>IF($A94&gt;='1125way_Regular Symbol(2wild)'!H$16,"",IF(F94=0,"",IF(OR(F94=$BW$1,F95=$BW$1,F96=$BW$1,F94=$CV$1,F95=$CV$1,F96=$CV$1,F97=$BW$1,F97=$CV$1,F98=$BW$1,F98=$CV$1),0,1)))</f>
        <v/>
      </c>
    </row>
    <row r="95" spans="1:103">
      <c r="A95" s="335"/>
      <c r="B95" s="191"/>
      <c r="C95" s="191"/>
      <c r="D95" s="191"/>
      <c r="E95" s="191"/>
      <c r="F95" s="338"/>
      <c r="O95" s="344"/>
      <c r="P95" s="3"/>
      <c r="Q95" s="3"/>
      <c r="R95" s="3"/>
      <c r="S95" s="135"/>
      <c r="U95" s="344"/>
      <c r="V95" s="3"/>
      <c r="W95" s="3"/>
      <c r="X95" s="3"/>
      <c r="Y95" s="135"/>
      <c r="AA95" s="344"/>
      <c r="AB95" s="3"/>
      <c r="AC95" s="3"/>
      <c r="AD95" s="3"/>
      <c r="AE95" s="135"/>
      <c r="AG95" s="344" t="str">
        <f>IF($A95&gt;='1125way_Regular Symbol(2wild)'!D$16,"",IF(B95=0,"",IF(OR(B95=$AG$1,B95=$AH$1,B96=$AG$1,B96=$AH$1,B97=$AG$1,B97=$AH$1),0,1)))</f>
        <v/>
      </c>
      <c r="AH95" s="344" t="str">
        <f>IF($A95&gt;='1125way_Regular Symbol(2wild)'!E$16,"",IF(C95=0,"",IF(OR(C95=$AG$1,C95=$AH$1,C96=$AG$1,C96=$AH$1,C97=$AG$1,C97=$AH$1),0,1)))</f>
        <v/>
      </c>
      <c r="AI95" s="3" t="str">
        <f>IF($A95&gt;='1125way_Regular Symbol(2wild)'!F$16,"",IF(D95=0,"",IF(OR(D95=$AG$1,D95=$AH$1,D96=$AG$1,D96=$AH$1,D97=$AG$1,D97=$AH$1,D98=$AG$1,D98=$AH$1,D99=$AG$1,D99=$AH$1),0,1)))</f>
        <v/>
      </c>
      <c r="AJ95" s="3" t="str">
        <f>IF($A95&gt;='1125way_Regular Symbol(2wild)'!G$16,"",IF(E95=0,"",IF(OR(E95=$AG$1,E95=$AH$1,E96=$AG$1,E96=$AH$1,E97=$AG$1,E97=$AH$1,E98=$AG$1,E98=$AH$1,E99=$AG$1,E99=$AH$1),0,1)))</f>
        <v/>
      </c>
      <c r="AK95" s="3" t="str">
        <f>IF($A95&gt;='1125way_Regular Symbol(2wild)'!H$16,"",IF(F95=0,"",IF(OR(F95=$AG$1,F95=$AH$1,F96=$AG$1,F96=$AH$1,F97=$AG$1,F97=$AH$1,F98=$AG$1,F98=$AH$1,F99=$AG$1,F99=$AH$1),0,1)))</f>
        <v/>
      </c>
      <c r="AM95" s="344" t="str">
        <f>IF($A95&gt;='1125way_Regular Symbol(2wild)'!D$16,"",IF(B95=0,"",IF(OR(B95=$AM$1,B95=$AN$1,B96=$AM$1,B96=$AN$1,B97=$AM$1,B97=$AN$1),0,1)))</f>
        <v/>
      </c>
      <c r="AN95" s="344" t="str">
        <f>IF($A95&gt;='1125way_Regular Symbol(2wild)'!E$16,"",IF(C95=0,"",IF(OR(C95=$AM$1,C95=$AN$1,C96=$AM$1,C96=$AN$1,C97=$AM$1,C97=$AN$1),0,1)))</f>
        <v/>
      </c>
      <c r="AO95" s="3" t="str">
        <f>IF($A95&gt;='1125way_Regular Symbol(2wild)'!F$16,"",IF(D95=0,"",IF(OR(D95=$AM$1,D95=$AN$1,D96=$AM$1,D96=$AN$1,D97=$AM$1,D97=$AN$1,D98=$AM$1,D98=$AN$1,D99=$AM$1,D99=$AN$1),0,1)))</f>
        <v/>
      </c>
      <c r="AP95" s="3" t="str">
        <f>IF($A95&gt;='1125way_Regular Symbol(2wild)'!G$16,"",IF(E95=0,"",IF(OR(E95=$AM$1,E95=$AN$1,E96=$AM$1,E96=$AN$1,E97=$AM$1,E97=$AN$1,E98=$AM$1,E98=$AN$1,E99=$AM$1,E99=$AN$1),0,1)))</f>
        <v/>
      </c>
      <c r="AQ95" s="3" t="str">
        <f>IF($A95&gt;='1125way_Regular Symbol(2wild)'!H$16,"",IF(F95=0,"",IF(OR(F95=$AM$1,F95=$AN$1,F96=$AM$1,F96=$AN$1,F97=$AM$1,F97=$AN$1,F98=$AM$1,F98=$AN$1,F99=$AM$1,F99=$AN$1),0,1)))</f>
        <v/>
      </c>
      <c r="AS95" s="344" t="str">
        <f>IF($A95&gt;='1125way_Regular Symbol(2wild)'!D$16,"",IF(B95=0,"",IF(OR(B95=$AM$1,B95=$AT$1,B96=$AM$1,B96=$AT$1,B97=$AM$1,B97=$AT$1),0,1)))</f>
        <v/>
      </c>
      <c r="AT95" s="344" t="str">
        <f>IF($A95&gt;='1125way_Regular Symbol(2wild)'!E$16,"",IF(C95=0,"",IF(OR(C95=$AM$1,C95=$AT$1,C96=$AM$1,C96=$AT$1,C97=$AM$1,C97=$AT$1),0,1)))</f>
        <v/>
      </c>
      <c r="AU95" s="3" t="str">
        <f>IF($A95&gt;='1125way_Regular Symbol(2wild)'!F$16,"",IF(D95=0,"",IF(OR(D95=$AM$1,D95=$AT$1,D96=$AM$1,D96=$AT$1,D97=$AM$1,D97=$AT$1,D98=$AM$1,D98=$AT$1,D99=$AM$1,D99=$AT$1),0,1)))</f>
        <v/>
      </c>
      <c r="AV95" s="3" t="str">
        <f>IF($A95&gt;='1125way_Regular Symbol(2wild)'!G$16,"",IF(E95=0,"",IF(OR(E95=$AM$1,E95=$AT$1,E96=$AM$1,E96=$AT$1,E97=$AM$1,E97=$AT$1,E98=$AM$1,E98=$AT$1,E99=$AM$1,E99=$AT$1),0,1)))</f>
        <v/>
      </c>
      <c r="AW95" s="3" t="str">
        <f>IF($A95&gt;='1125way_Regular Symbol(2wild)'!H$16,"",IF(F95=0,"",IF(OR(F95=$AM$1,F95=$AT$1,F96=$AM$1,F96=$AT$1,F97=$AM$1,F97=$AT$1,F98=$AM$1,F98=$AT$1,F99=$AM$1,F99=$AT$1),0,1)))</f>
        <v/>
      </c>
      <c r="AY95" s="344" t="str">
        <f>IF($A95&gt;='1125way_Regular Symbol(2wild)'!D$16,"",IF(B95=0,"",IF(OR(B95=$AM$1,B95=$AZ$1,B96=$AM$1,B96=$AZ$1,B97=$AM$1,B97=$AZ$1),0,1)))</f>
        <v/>
      </c>
      <c r="AZ95" s="344" t="str">
        <f>IF($A95&gt;='1125way_Regular Symbol(2wild)'!E$16,"",IF(C95=0,"",IF(OR(C95=$AM$1,C95=$AZ$1,C96=$AM$1,C96=$AZ$1,C97=$AM$1,C97=$AZ$1),0,1)))</f>
        <v/>
      </c>
      <c r="BA95" s="3" t="str">
        <f>IF($A95&gt;='1125way_Regular Symbol(2wild)'!F$16,"",IF(D95=0,"",IF(OR(D95=$AM$1,D95=$AZ$1,D96=$AM$1,D96=$AZ$1,D97=$AM$1,D97=$AZ$1,D98=$AM$1,D98=$AZ$1,D99=$AM$1,D99=$AZ$1),0,1)))</f>
        <v/>
      </c>
      <c r="BB95" s="3" t="str">
        <f>IF($A95&gt;='1125way_Regular Symbol(2wild)'!G$16,"",IF(E95=0,"",IF(OR(E95=$AM$1,E95=$AZ$1,E96=$AM$1,E96=$AZ$1,E97=$AM$1,E97=$AZ$1,E98=$AM$1,E98=$AZ$1,E99=$AM$1,E99=$AZ$1),0,1)))</f>
        <v/>
      </c>
      <c r="BC95" s="3" t="str">
        <f>IF($A95&gt;='1125way_Regular Symbol(2wild)'!H$16,"",IF(F95=0,"",IF(OR(F95=$AM$1,F95=$AZ$1,F96=$AM$1,F96=$AZ$1,F97=$AM$1,F97=$AZ$1,F98=$AM$1,F98=$AZ$1,F99=$AM$1,F99=$AZ$1),0,1)))</f>
        <v/>
      </c>
      <c r="BE95" s="344" t="str">
        <f>IF($A95&gt;='576way_Regular Symbol(2wild)'!D$16,"",IF(B95=0,"",IF(OR(B95=$AM$1,B95=$BF$1,B96=$AM$1,B96=$BF$1,B97=$AM$1,B97=$BF$1),0,1)))</f>
        <v/>
      </c>
      <c r="BF95" s="344" t="str">
        <f>IF($A95&gt;='576way_Regular Symbol(2wild)'!E$16,"",IF(C95=0,"",IF(OR(C95=$AM$1,C95=$BF$1,C96=$AM$1,C96=$BF$1,C97=$AM$1,C97=$BF$1),0,1)))</f>
        <v/>
      </c>
      <c r="BG95" s="3" t="str">
        <f>IF($A95&gt;='576way_Regular Symbol(2wild)'!F$16,"",IF(D95=0,"",IF(OR(D95=$AM$1,D95=$BF$1,D96=$AM$1,D96=$BF$1,D97=$AM$1,D97=$BF$1,D98=$AM$1,D98=$BF$1,D99=$AM$1,D99=$BF$1),0,1)))</f>
        <v/>
      </c>
      <c r="BH95" s="3" t="str">
        <f>IF($A95&gt;='576way_Regular Symbol(2wild)'!G$16,"",IF(E95=0,"",IF(OR(E95=$AM$1,E95=$BF$1,E96=$AM$1,E96=$BF$1,E97=$AM$1,E97=$BF$1,E98=$AM$1,E98=$BF$1,E99=$AM$1,E99=$BF$1),0,1)))</f>
        <v/>
      </c>
      <c r="BI95" s="3" t="str">
        <f>IF($A95&gt;='576way_Regular Symbol(2wild)'!H$16,"",IF(F95=0,"",IF(OR(F95=$AM$1,F95=$BF$1,F96=$AM$1,F96=$BF$1,F97=$AM$1,F97=$BF$1,F98=$AM$1,F98=$BF$1,F99=$AM$1,F99=$BF$1),0,1)))</f>
        <v/>
      </c>
      <c r="BK95" s="344" t="str">
        <f>IF($A95&gt;='576way_Regular Symbol(2wild)'!D$16,"",IF(B95=0,"",IF(OR(B95=$AM$1,B95=$BL$1,B96=$AM$1,B96=$BL$1,B97=$AM$1,B97=$BL$1),0,1)))</f>
        <v/>
      </c>
      <c r="BL95" s="344" t="str">
        <f>IF($A95&gt;='576way_Regular Symbol(2wild)'!E$16,"",IF(C95=0,"",IF(OR(C95=$AM$1,C95=$BL$1,C96=$AM$1,C96=$BL$1,C97=$AM$1,C97=$BL$1),0,1)))</f>
        <v/>
      </c>
      <c r="BM95" s="3" t="str">
        <f>IF($A95&gt;='576way_Regular Symbol(2wild)'!F$16,"",IF(D95=0,"",IF(OR(D95=$AM$1,D95=$BL$1,D96=$AM$1,D96=$BL$1,D97=$AM$1,D97=$BL$1,D98=$AM$1,D98=$BL$1),0,1)))</f>
        <v/>
      </c>
      <c r="BN95" s="3" t="str">
        <f>IF($A95&gt;='576way_Regular Symbol(2wild)'!G$16,"",IF(E95=0,"",IF(OR(E95=$AM$1,E95=$BL$1,E96=$AM$1,E96=$BL$1,E97=$AM$1,E97=$BL$1,E98=$AM$1,E98=$BL$1),0,1)))</f>
        <v/>
      </c>
      <c r="BO95" s="3" t="str">
        <f>IF($A95&gt;='576way_Regular Symbol(2wild)'!H$16,"",IF(F95=0,"",IF(OR(F95=$AM$1,F95=$BL$1,F96=$AM$1,F96=$BL$1,F97=$AM$1,F97=$BL$1,F98=$AM$1,F98=$BL$1),0,1)))</f>
        <v/>
      </c>
      <c r="BQ95" s="3" t="str">
        <f>IF($A95&gt;='1125way_Regular Symbol(2wild)'!D$16,"",IF(B95=0,"",IF(OR(B95=$BQ$1,B95=$BR$1,B96=$BQ$1,B96=$BR$1,B97=$BQ$1,B97=$BR$1),0,1)))</f>
        <v/>
      </c>
      <c r="BR95" s="3" t="str">
        <f>IF($A95&gt;='1125way_Regular Symbol(2wild)'!E$16,"",IF(C95=0,"",IF(OR(C95=$BQ$1,C95=$BR$1,C96=$BQ$1,C96=$BR$1,C97=$BQ$1,C97=$BR$1),0,1)))</f>
        <v/>
      </c>
      <c r="BS95" s="3" t="str">
        <f>IF($A95&gt;='1125way_Regular Symbol(2wild)'!F$16,"",IF(D95=0,"",IF(OR(D95=$BQ$1,D95=$BR$1,D96=$BQ$1,D96=$BR$1,D97=$BQ$1,D97=$BR$1,D98=$BQ$1,D98=$BR$1,D99=$BQ$1,D99=$BR$1),0,1)))</f>
        <v/>
      </c>
      <c r="BT95" s="3" t="str">
        <f>IF($A95&gt;='1125way_Regular Symbol(2wild)'!G$16,"",IF(E95=0,"",IF(OR(E95=$BQ$1,E95=$BR$1,E96=$BQ$1,E96=$BR$1,E97=$BQ$1,E97=$BR$1,E98=$BQ$1,E98=$BR$1,E99=$BQ$1,E99=$BR$1),0,1)))</f>
        <v/>
      </c>
      <c r="BU95" s="3" t="str">
        <f>IF($A95&gt;='1125way_Regular Symbol(2wild)'!H$16,"",IF(F95=0,"",IF(OR(F95=$BQ$1,F95=$BR$1,F96=$BQ$1,F96=$BR$1,F97=$BQ$1,F97=$BR$1,F98=$BQ$1,F98=$BR$1,F99=$BQ$1,F99=$BR$1),0,1)))</f>
        <v/>
      </c>
      <c r="BW95" s="3" t="str">
        <f>IF($A95&gt;='1125way_Regular Symbol(2wild)'!D$16,"",IF(B95=0,"",IF(OR(B95=$BW$1,B96=$BW$1,B97=$BW$1,B95=$BX$1,B96=$BX$1,B97=$BX$1),0,1)))</f>
        <v/>
      </c>
      <c r="BX95" s="3" t="str">
        <f>IF($A95&gt;='1125way_Regular Symbol(2wild)'!E$16,"",IF(C95=0,"",IF(OR(C95=$BW$1,C96=$BW$1,C97=$BW$1,C95=$BX$1,C96=$BX$1,C97=$BX$1),0,1)))</f>
        <v/>
      </c>
      <c r="BY95" s="3" t="str">
        <f>IF($A95&gt;='1125way_Regular Symbol(2wild)'!F$16,"",IF(D95=0,"",IF(OR(D95=$BW$1,D96=$BW$1,D97=$BW$1,D95=$BX$1,D96=$BX$1,D97=$BX$1,D98=$BW$1,D98=$BX$1,D99=$BW$1,D99=$BX$1),0,1)))</f>
        <v/>
      </c>
      <c r="BZ95" s="3" t="str">
        <f>IF($A95&gt;='1125way_Regular Symbol(2wild)'!G$16,"",IF(E95=0,"",IF(OR(E95=$BW$1,E96=$BW$1,E97=$BW$1,E95=$BX$1,E96=$BX$1,E97=$BX$1,E98=$BW$1,E98=$BX$1,E99=$BW$1,E99=$BX$1),0,1)))</f>
        <v/>
      </c>
      <c r="CA95" s="3" t="str">
        <f>IF($A95&gt;='1125way_Regular Symbol(2wild)'!H$16,"",IF(F95=0,"",IF(OR(F95=$BW$1,F96=$BW$1,F97=$BW$1,F95=$BX$1,F96=$BX$1,F97=$BX$1,F98=$BW$1,F98=$BX$1,F99=$BW$1,F99=$BX$1),0,1)))</f>
        <v/>
      </c>
      <c r="CC95" s="3" t="str">
        <f>IF($A95&gt;='1125way_Regular Symbol(2wild)'!D$16,"",IF(B95=0,"",IF(OR(B95=$BW$1,B96=$BW$1,B97=$BW$1,B95=$CD$1,B96=$CD$1,B97=$CD$1),0,1)))</f>
        <v/>
      </c>
      <c r="CD95" s="3" t="str">
        <f>IF($A95&gt;='1125way_Regular Symbol(2wild)'!E$16,"",IF(C95=0,"",IF(OR(C95=$BW$1,C96=$BW$1,C97=$BW$1,C95=$CD$1,C96=$CD$1,C97=$CD$1),0,1)))</f>
        <v/>
      </c>
      <c r="CE95" s="3" t="str">
        <f>IF($A95&gt;='1125way_Regular Symbol(2wild)'!F$16,"",IF(D95=0,"",IF(OR(D95=$BW$1,D96=$BW$1,D97=$BW$1,D95=$CD$1,D96=$CD$1,D97=$CD$1,D98=$BW$1,D98=$CD$1,D99=$BW$1,D99=$CD$1),0,1)))</f>
        <v/>
      </c>
      <c r="CF95" s="3" t="str">
        <f>IF($A95&gt;='1125way_Regular Symbol(2wild)'!G$16,"",IF(E95=0,"",IF(OR(E95=$BW$1,E96=$BW$1,E97=$BW$1,E95=$CD$1,E96=$CD$1,E97=$CD$1,E98=$BW$1,E98=$CD$1,E99=$BW$1,E99=$CD$1),0,1)))</f>
        <v/>
      </c>
      <c r="CG95" s="3" t="str">
        <f>IF($A95&gt;='1125way_Regular Symbol(2wild)'!H$16,"",IF(F95=0,"",IF(OR(F95=$BW$1,F96=$BW$1,F97=$BW$1,F95=$CD$1,F96=$CD$1,F97=$CD$1,F98=$BW$1,F98=$CD$1,F99=$BW$1,F99=$CD$1),0,1)))</f>
        <v/>
      </c>
      <c r="CI95" s="3" t="str">
        <f>IF($A95&gt;='1125way_Regular Symbol(2wild)'!D$16,"",IF(B95=0,"",IF(OR(B95=$BW$1,B96=$BW$1,B97=$BW$1,B95=$CJ$1,B96=$CJ$1,B97=$CJ$1),0,1)))</f>
        <v/>
      </c>
      <c r="CJ95" s="3" t="str">
        <f>IF($A95&gt;='1125way_Regular Symbol(2wild)'!E$16,"",IF(C95=0,"",IF(OR(C95=$BW$1,C96=$BW$1,C97=$BW$1,C95=$CJ$1,C96=$CJ$1,C97=$CJ$1),0,1)))</f>
        <v/>
      </c>
      <c r="CK95" s="3" t="str">
        <f>IF($A95&gt;='1125way_Regular Symbol(2wild)'!F$16,"",IF(D95=0,"",IF(OR(D95=$BW$1,D96=$BW$1,D97=$BW$1,D95=$CJ$1,D96=$CJ$1,D97=$CJ$1,D98=$BW$1,D98=$CJ$1,D99=$BW$1,D99=$CJ$1),0,1)))</f>
        <v/>
      </c>
      <c r="CL95" s="3" t="str">
        <f>IF($A95&gt;='1125way_Regular Symbol(2wild)'!G$16,"",IF(E95=0,"",IF(OR(E95=$BW$1,E96=$BW$1,E97=$BW$1,E95=$CJ$1,E96=$CJ$1,E97=$CJ$1,E98=$BW$1,E98=$CJ$1,E99=$BW$1,E99=$CJ$1),0,1)))</f>
        <v/>
      </c>
      <c r="CM95" s="3" t="str">
        <f>IF($A95&gt;='1125way_Regular Symbol(2wild)'!H$16,"",IF(F95=0,"",IF(OR(F95=$BW$1,F96=$BW$1,F97=$BW$1,F95=$CJ$1,F96=$CJ$1,F97=$CJ$1,F98=$BW$1,F98=$CJ$1,F99=$BW$1,F99=$CJ$1),0,1)))</f>
        <v/>
      </c>
      <c r="CO95" s="3" t="str">
        <f>IF($A95&gt;='1125way_Regular Symbol(2wild)'!D$16,"",IF(B95=0,"",IF(OR(B95=$BW$1,B96=$BW$1,B97=$BW$1,B95=$CP$1,B96=$CP$1,B97=$CP$1),0,1)))</f>
        <v/>
      </c>
      <c r="CP95" s="3" t="str">
        <f>IF($A95&gt;='1125way_Regular Symbol(2wild)'!E$16,"",IF(C95=0,"",IF(OR(C95=$BW$1,C96=$BW$1,C97=$BW$1,C95=$CP$1,C96=$CP$1,C97=$CP$1),0,1)))</f>
        <v/>
      </c>
      <c r="CQ95" s="3" t="str">
        <f>IF($A95&gt;='1125way_Regular Symbol(2wild)'!F$16,"",IF(D95=0,"",IF(OR(D95=$BW$1,D96=$BW$1,D97=$BW$1,D95=$CP$1,D96=$CP$1,D97=$CP$1,D98=$BW$1,D98=$CP$1,D99=$BW$1,D99=$CP$1),0,1)))</f>
        <v/>
      </c>
      <c r="CR95" s="3" t="str">
        <f>IF($A95&gt;='1125way_Regular Symbol(2wild)'!G$16,"",IF(E95=0,"",IF(OR(E95=$BW$1,E96=$BW$1,E97=$BW$1,E95=$CP$1,E96=$CP$1,E97=$CP$1,E98=$BW$1,E98=$CP$1,E99=$BW$1,E99=$CP$1),0,1)))</f>
        <v/>
      </c>
      <c r="CS95" s="3" t="str">
        <f>IF($A95&gt;='1125way_Regular Symbol(2wild)'!H$16,"",IF(F95=0,"",IF(OR(F95=$BW$1,F96=$BW$1,F97=$BW$1,F95=$CP$1,F96=$CP$1,F97=$CP$1,F98=$BW$1,F98=$CP$1,F99=$BW$1,F99=$CP$1),0,1)))</f>
        <v/>
      </c>
      <c r="CU95" s="3" t="str">
        <f>IF($A95&gt;='1125way_Regular Symbol(2wild)'!D$16,"",IF(B95=0,"",IF(OR(B95=$BW$1,B96=$BW$1,B97=$BW$1,B95=$CV$1,B96=$CV$1,B97=$CV$1),0,1)))</f>
        <v/>
      </c>
      <c r="CV95" s="3" t="str">
        <f>IF($A95&gt;='1125way_Regular Symbol(2wild)'!E$16,"",IF(C95=0,"",IF(OR(C95=$BW$1,C96=$BW$1,C97=$BW$1,C95=$CV$1,C96=$CV$1,C97=$CV$1),0,1)))</f>
        <v/>
      </c>
      <c r="CW95" s="3" t="str">
        <f>IF($A95&gt;='1125way_Regular Symbol(2wild)'!F$16,"",IF(D95=0,"",IF(OR(D95=$BW$1,D96=$BW$1,D97=$BW$1,D95=$CV$1,D96=$CV$1,D97=$CV$1,D98=$BW$1,D98=$CV$1,D99=$BW$1,D99=$CV$1),0,1)))</f>
        <v/>
      </c>
      <c r="CX95" s="3" t="str">
        <f>IF($A95&gt;='1125way_Regular Symbol(2wild)'!G$16,"",IF(E95=0,"",IF(OR(E95=$BW$1,E96=$BW$1,E97=$BW$1,E95=$CV$1,E96=$CV$1,E97=$CV$1,E98=$BW$1,E98=$CV$1,E99=$BW$1,E99=$CV$1),0,1)))</f>
        <v/>
      </c>
      <c r="CY95" s="3" t="str">
        <f>IF($A95&gt;='1125way_Regular Symbol(2wild)'!H$16,"",IF(F95=0,"",IF(OR(F95=$BW$1,F96=$BW$1,F97=$BW$1,F95=$CV$1,F96=$CV$1,F97=$CV$1,F98=$BW$1,F98=$CV$1,F99=$BW$1,F99=$CV$1),0,1)))</f>
        <v/>
      </c>
    </row>
    <row r="96" spans="1:103">
      <c r="A96" s="335"/>
      <c r="B96" s="191"/>
      <c r="C96" s="191"/>
      <c r="D96" s="191"/>
      <c r="E96" s="191"/>
      <c r="F96" s="338"/>
      <c r="O96" s="344"/>
      <c r="P96" s="3"/>
      <c r="Q96" s="3"/>
      <c r="R96" s="3"/>
      <c r="S96" s="135"/>
      <c r="U96" s="344"/>
      <c r="V96" s="3"/>
      <c r="W96" s="3"/>
      <c r="X96" s="3"/>
      <c r="Y96" s="135"/>
      <c r="AA96" s="344"/>
      <c r="AB96" s="3"/>
      <c r="AC96" s="3"/>
      <c r="AD96" s="3"/>
      <c r="AE96" s="135"/>
      <c r="AG96" s="344" t="str">
        <f>IF($A96&gt;='1125way_Regular Symbol(2wild)'!D$16,"",IF(B96=0,"",IF(OR(B96=$AG$1,B96=$AH$1,B97=$AG$1,B97=$AH$1,B98=$AG$1,B98=$AH$1),0,1)))</f>
        <v/>
      </c>
      <c r="AH96" s="344" t="str">
        <f>IF($A96&gt;='1125way_Regular Symbol(2wild)'!E$16,"",IF(C96=0,"",IF(OR(C96=$AG$1,C96=$AH$1,C97=$AG$1,C97=$AH$1,C98=$AG$1,C98=$AH$1),0,1)))</f>
        <v/>
      </c>
      <c r="AI96" s="3" t="str">
        <f>IF($A96&gt;='1125way_Regular Symbol(2wild)'!F$16,"",IF(D96=0,"",IF(OR(D96=$AG$1,D96=$AH$1,D97=$AG$1,D97=$AH$1,D98=$AG$1,D98=$AH$1,D99=$AG$1,D99=$AH$1,D100=$AG$1,D100=$AH$1),0,1)))</f>
        <v/>
      </c>
      <c r="AJ96" s="3" t="str">
        <f>IF($A96&gt;='1125way_Regular Symbol(2wild)'!G$16,"",IF(E96=0,"",IF(OR(E96=$AG$1,E96=$AH$1,E97=$AG$1,E97=$AH$1,E98=$AG$1,E98=$AH$1,E99=$AG$1,E99=$AH$1,E100=$AG$1,E100=$AH$1),0,1)))</f>
        <v/>
      </c>
      <c r="AK96" s="3" t="str">
        <f>IF($A96&gt;='1125way_Regular Symbol(2wild)'!H$16,"",IF(F96=0,"",IF(OR(F96=$AG$1,F96=$AH$1,F97=$AG$1,F97=$AH$1,F98=$AG$1,F98=$AH$1,F99=$AG$1,F99=$AH$1,F100=$AG$1,F100=$AH$1),0,1)))</f>
        <v/>
      </c>
      <c r="AM96" s="344" t="str">
        <f>IF($A96&gt;='1125way_Regular Symbol(2wild)'!D$16,"",IF(B96=0,"",IF(OR(B96=$AM$1,B96=$AN$1,B97=$AM$1,B97=$AN$1,B98=$AM$1,B98=$AN$1),0,1)))</f>
        <v/>
      </c>
      <c r="AN96" s="344" t="str">
        <f>IF($A96&gt;='1125way_Regular Symbol(2wild)'!E$16,"",IF(C96=0,"",IF(OR(C96=$AM$1,C96=$AN$1,C97=$AM$1,C97=$AN$1,C98=$AM$1,C98=$AN$1),0,1)))</f>
        <v/>
      </c>
      <c r="AO96" s="3" t="str">
        <f>IF($A96&gt;='1125way_Regular Symbol(2wild)'!F$16,"",IF(D96=0,"",IF(OR(D96=$AM$1,D96=$AN$1,D97=$AM$1,D97=$AN$1,D98=$AM$1,D98=$AN$1,D99=$AM$1,D99=$AN$1,D100=$AM$1,D100=$AN$1),0,1)))</f>
        <v/>
      </c>
      <c r="AP96" s="3" t="str">
        <f>IF($A96&gt;='1125way_Regular Symbol(2wild)'!G$16,"",IF(E96=0,"",IF(OR(E96=$AM$1,E96=$AN$1,E97=$AM$1,E97=$AN$1,E98=$AM$1,E98=$AN$1,E99=$AM$1,E99=$AN$1,E100=$AM$1,E100=$AN$1),0,1)))</f>
        <v/>
      </c>
      <c r="AQ96" s="3" t="str">
        <f>IF($A96&gt;='1125way_Regular Symbol(2wild)'!H$16,"",IF(F96=0,"",IF(OR(F96=$AM$1,F96=$AN$1,F97=$AM$1,F97=$AN$1,F98=$AM$1,F98=$AN$1,F99=$AM$1,F99=$AN$1,F100=$AM$1,F100=$AN$1),0,1)))</f>
        <v/>
      </c>
      <c r="AS96" s="344" t="str">
        <f>IF($A96&gt;='1125way_Regular Symbol(2wild)'!D$16,"",IF(B96=0,"",IF(OR(B96=$AM$1,B96=$AT$1,B97=$AM$1,B97=$AT$1,B98=$AM$1,B98=$AT$1),0,1)))</f>
        <v/>
      </c>
      <c r="AT96" s="344" t="str">
        <f>IF($A96&gt;='1125way_Regular Symbol(2wild)'!E$16,"",IF(C96=0,"",IF(OR(C96=$AM$1,C96=$AT$1,C97=$AM$1,C97=$AT$1,C98=$AM$1,C98=$AT$1),0,1)))</f>
        <v/>
      </c>
      <c r="AU96" s="3" t="str">
        <f>IF($A96&gt;='1125way_Regular Symbol(2wild)'!F$16,"",IF(D96=0,"",IF(OR(D96=$AM$1,D96=$AT$1,D97=$AM$1,D97=$AT$1,D98=$AM$1,D98=$AT$1,D99=$AM$1,D99=$AT$1,D100=$AM$1,D100=$AT$1),0,1)))</f>
        <v/>
      </c>
      <c r="AV96" s="3" t="str">
        <f>IF($A96&gt;='1125way_Regular Symbol(2wild)'!G$16,"",IF(E96=0,"",IF(OR(E96=$AM$1,E96=$AT$1,E97=$AM$1,E97=$AT$1,E98=$AM$1,E98=$AT$1,E99=$AM$1,E99=$AT$1,E100=$AM$1,E100=$AT$1),0,1)))</f>
        <v/>
      </c>
      <c r="AW96" s="3" t="str">
        <f>IF($A96&gt;='1125way_Regular Symbol(2wild)'!H$16,"",IF(F96=0,"",IF(OR(F96=$AM$1,F96=$AT$1,F97=$AM$1,F97=$AT$1,F98=$AM$1,F98=$AT$1,F99=$AM$1,F99=$AT$1,F100=$AM$1,F100=$AT$1),0,1)))</f>
        <v/>
      </c>
      <c r="AY96" s="344" t="str">
        <f>IF($A96&gt;='1125way_Regular Symbol(2wild)'!D$16,"",IF(B96=0,"",IF(OR(B96=$AM$1,B96=$AZ$1,B97=$AM$1,B97=$AZ$1,B98=$AM$1,B98=$AZ$1),0,1)))</f>
        <v/>
      </c>
      <c r="AZ96" s="344" t="str">
        <f>IF($A96&gt;='1125way_Regular Symbol(2wild)'!E$16,"",IF(C96=0,"",IF(OR(C96=$AM$1,C96=$AZ$1,C97=$AM$1,C97=$AZ$1,C98=$AM$1,C98=$AZ$1),0,1)))</f>
        <v/>
      </c>
      <c r="BA96" s="3" t="str">
        <f>IF($A96&gt;='1125way_Regular Symbol(2wild)'!F$16,"",IF(D96=0,"",IF(OR(D96=$AM$1,D96=$AZ$1,D97=$AM$1,D97=$AZ$1,D98=$AM$1,D98=$AZ$1,D99=$AM$1,D99=$AZ$1,D100=$AM$1,D100=$AZ$1),0,1)))</f>
        <v/>
      </c>
      <c r="BB96" s="3" t="str">
        <f>IF($A96&gt;='1125way_Regular Symbol(2wild)'!G$16,"",IF(E96=0,"",IF(OR(E96=$AM$1,E96=$AZ$1,E97=$AM$1,E97=$AZ$1,E98=$AM$1,E98=$AZ$1,E99=$AM$1,E99=$AZ$1,E100=$AM$1,E100=$AZ$1),0,1)))</f>
        <v/>
      </c>
      <c r="BC96" s="3" t="str">
        <f>IF($A96&gt;='1125way_Regular Symbol(2wild)'!H$16,"",IF(F96=0,"",IF(OR(F96=$AM$1,F96=$AZ$1,F97=$AM$1,F97=$AZ$1,F98=$AM$1,F98=$AZ$1,F99=$AM$1,F99=$AZ$1,F100=$AM$1,F100=$AZ$1),0,1)))</f>
        <v/>
      </c>
      <c r="BE96" s="344" t="str">
        <f>IF($A96&gt;='576way_Regular Symbol(2wild)'!D$16,"",IF(B96=0,"",IF(OR(B96=$AM$1,B96=$BF$1,B97=$AM$1,B97=$BF$1,B98=$AM$1,B98=$BF$1),0,1)))</f>
        <v/>
      </c>
      <c r="BF96" s="344" t="str">
        <f>IF($A96&gt;='576way_Regular Symbol(2wild)'!E$16,"",IF(C96=0,"",IF(OR(C96=$AM$1,C96=$BF$1,C97=$AM$1,C97=$BF$1,C98=$AM$1,C98=$BF$1),0,1)))</f>
        <v/>
      </c>
      <c r="BG96" s="3" t="str">
        <f>IF($A96&gt;='576way_Regular Symbol(2wild)'!F$16,"",IF(D96=0,"",IF(OR(D96=$AM$1,D96=$BF$1,D97=$AM$1,D97=$BF$1,D98=$AM$1,D98=$BF$1,D99=$AM$1,D99=$BF$1,D100=$AM$1,D100=$BF$1),0,1)))</f>
        <v/>
      </c>
      <c r="BH96" s="3" t="str">
        <f>IF($A96&gt;='576way_Regular Symbol(2wild)'!G$16,"",IF(E96=0,"",IF(OR(E96=$AM$1,E96=$BF$1,E97=$AM$1,E97=$BF$1,E98=$AM$1,E98=$BF$1,E99=$AM$1,E99=$BF$1,E100=$AM$1,E100=$BF$1),0,1)))</f>
        <v/>
      </c>
      <c r="BI96" s="3" t="str">
        <f>IF($A96&gt;='576way_Regular Symbol(2wild)'!H$16,"",IF(F96=0,"",IF(OR(F96=$AM$1,F96=$BF$1,F97=$AM$1,F97=$BF$1,F98=$AM$1,F98=$BF$1,F99=$AM$1,F99=$BF$1,F100=$AM$1,F100=$BF$1),0,1)))</f>
        <v/>
      </c>
      <c r="BK96" s="344" t="str">
        <f>IF($A96&gt;='576way_Regular Symbol(2wild)'!D$16,"",IF(B96=0,"",IF(OR(B96=$AM$1,B96=$BL$1,B97=$AM$1,B97=$BL$1,B98=$AM$1,B98=$BL$1),0,1)))</f>
        <v/>
      </c>
      <c r="BL96" s="344" t="str">
        <f>IF($A96&gt;='576way_Regular Symbol(2wild)'!E$16,"",IF(C96=0,"",IF(OR(C96=$AM$1,C96=$BL$1,C97=$AM$1,C97=$BL$1,C98=$AM$1,C98=$BL$1),0,1)))</f>
        <v/>
      </c>
      <c r="BM96" s="3" t="str">
        <f>IF($A96&gt;='576way_Regular Symbol(2wild)'!F$16,"",IF(D96=0,"",IF(OR(D96=$AM$1,D96=$BL$1,D97=$AM$1,D97=$BL$1,D98=$AM$1,D98=$BL$1,D99=$AM$1,D99=$BL$1),0,1)))</f>
        <v/>
      </c>
      <c r="BN96" s="3" t="str">
        <f>IF($A96&gt;='576way_Regular Symbol(2wild)'!G$16,"",IF(E96=0,"",IF(OR(E96=$AM$1,E96=$BL$1,E97=$AM$1,E97=$BL$1,E98=$AM$1,E98=$BL$1,E99=$AM$1,E99=$BL$1),0,1)))</f>
        <v/>
      </c>
      <c r="BO96" s="3" t="str">
        <f>IF($A96&gt;='576way_Regular Symbol(2wild)'!H$16,"",IF(F96=0,"",IF(OR(F96=$AM$1,F96=$BL$1,F97=$AM$1,F97=$BL$1,F98=$AM$1,F98=$BL$1,F99=$AM$1,F99=$BL$1),0,1)))</f>
        <v/>
      </c>
      <c r="BQ96" s="3" t="str">
        <f>IF($A96&gt;='1125way_Regular Symbol(2wild)'!D$16,"",IF(B96=0,"",IF(OR(B96=$BQ$1,B96=$BR$1,B97=$BQ$1,B97=$BR$1,B98=$BQ$1,B98=$BR$1),0,1)))</f>
        <v/>
      </c>
      <c r="BR96" s="3" t="str">
        <f>IF($A96&gt;='1125way_Regular Symbol(2wild)'!E$16,"",IF(C96=0,"",IF(OR(C96=$BQ$1,C96=$BR$1,C97=$BQ$1,C97=$BR$1,C98=$BQ$1,C98=$BR$1),0,1)))</f>
        <v/>
      </c>
      <c r="BS96" s="3" t="str">
        <f>IF($A96&gt;='1125way_Regular Symbol(2wild)'!F$16,"",IF(D96=0,"",IF(OR(D96=$BQ$1,D96=$BR$1,D97=$BQ$1,D97=$BR$1,D98=$BQ$1,D98=$BR$1,D99=$BQ$1,D99=$BR$1,D100=$BQ$1,D100=$BR$1),0,1)))</f>
        <v/>
      </c>
      <c r="BT96" s="3" t="str">
        <f>IF($A96&gt;='1125way_Regular Symbol(2wild)'!G$16,"",IF(E96=0,"",IF(OR(E96=$BQ$1,E96=$BR$1,E97=$BQ$1,E97=$BR$1,E98=$BQ$1,E98=$BR$1,E99=$BQ$1,E99=$BR$1,E100=$BQ$1,E100=$BR$1),0,1)))</f>
        <v/>
      </c>
      <c r="BU96" s="3" t="str">
        <f>IF($A96&gt;='1125way_Regular Symbol(2wild)'!H$16,"",IF(F96=0,"",IF(OR(F96=$BQ$1,F96=$BR$1,F97=$BQ$1,F97=$BR$1,F98=$BQ$1,F98=$BR$1,F99=$BQ$1,F99=$BR$1,F100=$BQ$1,F100=$BR$1),0,1)))</f>
        <v/>
      </c>
      <c r="BW96" s="3" t="str">
        <f>IF($A96&gt;='1125way_Regular Symbol(2wild)'!D$16,"",IF(B96=0,"",IF(OR(B96=$BW$1,B97=$BW$1,B98=$BW$1,B96=$BX$1,B97=$BX$1,B98=$BX$1),0,1)))</f>
        <v/>
      </c>
      <c r="BX96" s="3" t="str">
        <f>IF($A96&gt;='1125way_Regular Symbol(2wild)'!E$16,"",IF(C96=0,"",IF(OR(C96=$BW$1,C97=$BW$1,C98=$BW$1,C96=$BX$1,C97=$BX$1,C98=$BX$1),0,1)))</f>
        <v/>
      </c>
      <c r="BY96" s="3" t="str">
        <f>IF($A96&gt;='1125way_Regular Symbol(2wild)'!F$16,"",IF(D96=0,"",IF(OR(D96=$BW$1,D97=$BW$1,D98=$BW$1,D96=$BX$1,D97=$BX$1,D98=$BX$1,D99=$BW$1,D99=$BX$1,D100=$BW$1,D100=$BX$1),0,1)))</f>
        <v/>
      </c>
      <c r="BZ96" s="3" t="str">
        <f>IF($A96&gt;='1125way_Regular Symbol(2wild)'!G$16,"",IF(E96=0,"",IF(OR(E96=$BW$1,E97=$BW$1,E98=$BW$1,E96=$BX$1,E97=$BX$1,E98=$BX$1,E99=$BW$1,E99=$BX$1,E100=$BW$1,E100=$BX$1),0,1)))</f>
        <v/>
      </c>
      <c r="CA96" s="3" t="str">
        <f>IF($A96&gt;='1125way_Regular Symbol(2wild)'!H$16,"",IF(F96=0,"",IF(OR(F96=$BW$1,F97=$BW$1,F98=$BW$1,F96=$BX$1,F97=$BX$1,F98=$BX$1,F99=$BW$1,F99=$BX$1,F100=$BW$1,F100=$BX$1),0,1)))</f>
        <v/>
      </c>
      <c r="CC96" s="3" t="str">
        <f>IF($A96&gt;='1125way_Regular Symbol(2wild)'!D$16,"",IF(B96=0,"",IF(OR(B96=$BW$1,B97=$BW$1,B98=$BW$1,B96=$CD$1,B97=$CD$1,B98=$CD$1),0,1)))</f>
        <v/>
      </c>
      <c r="CD96" s="3" t="str">
        <f>IF($A96&gt;='1125way_Regular Symbol(2wild)'!E$16,"",IF(C96=0,"",IF(OR(C96=$BW$1,C97=$BW$1,C98=$BW$1,C96=$CD$1,C97=$CD$1,C98=$CD$1),0,1)))</f>
        <v/>
      </c>
      <c r="CE96" s="3" t="str">
        <f>IF($A96&gt;='1125way_Regular Symbol(2wild)'!F$16,"",IF(D96=0,"",IF(OR(D96=$BW$1,D97=$BW$1,D98=$BW$1,D96=$CD$1,D97=$CD$1,D98=$CD$1,D99=$BW$1,D99=$CD$1,D100=$BW$1,D100=$CD$1),0,1)))</f>
        <v/>
      </c>
      <c r="CF96" s="3" t="str">
        <f>IF($A96&gt;='1125way_Regular Symbol(2wild)'!G$16,"",IF(E96=0,"",IF(OR(E96=$BW$1,E97=$BW$1,E98=$BW$1,E96=$CD$1,E97=$CD$1,E98=$CD$1,E99=$BW$1,E99=$CD$1,E100=$BW$1,E100=$CD$1),0,1)))</f>
        <v/>
      </c>
      <c r="CG96" s="3" t="str">
        <f>IF($A96&gt;='1125way_Regular Symbol(2wild)'!H$16,"",IF(F96=0,"",IF(OR(F96=$BW$1,F97=$BW$1,F98=$BW$1,F96=$CD$1,F97=$CD$1,F98=$CD$1,F99=$BW$1,F99=$CD$1,F100=$BW$1,F100=$CD$1),0,1)))</f>
        <v/>
      </c>
      <c r="CI96" s="3" t="str">
        <f>IF($A96&gt;='1125way_Regular Symbol(2wild)'!D$16,"",IF(B96=0,"",IF(OR(B96=$BW$1,B97=$BW$1,B98=$BW$1,B96=$CJ$1,B97=$CJ$1,B98=$CJ$1),0,1)))</f>
        <v/>
      </c>
      <c r="CJ96" s="3" t="str">
        <f>IF($A96&gt;='1125way_Regular Symbol(2wild)'!E$16,"",IF(C96=0,"",IF(OR(C96=$BW$1,C97=$BW$1,C98=$BW$1,C96=$CJ$1,C97=$CJ$1,C98=$CJ$1),0,1)))</f>
        <v/>
      </c>
      <c r="CK96" s="3" t="str">
        <f>IF($A96&gt;='1125way_Regular Symbol(2wild)'!F$16,"",IF(D96=0,"",IF(OR(D96=$BW$1,D97=$BW$1,D98=$BW$1,D96=$CJ$1,D97=$CJ$1,D98=$CJ$1,D99=$BW$1,D99=$CJ$1,D100=$BW$1,D100=$CJ$1),0,1)))</f>
        <v/>
      </c>
      <c r="CL96" s="3" t="str">
        <f>IF($A96&gt;='1125way_Regular Symbol(2wild)'!G$16,"",IF(E96=0,"",IF(OR(E96=$BW$1,E97=$BW$1,E98=$BW$1,E96=$CJ$1,E97=$CJ$1,E98=$CJ$1,E99=$BW$1,E99=$CJ$1,E100=$BW$1,E100=$CJ$1),0,1)))</f>
        <v/>
      </c>
      <c r="CM96" s="3" t="str">
        <f>IF($A96&gt;='1125way_Regular Symbol(2wild)'!H$16,"",IF(F96=0,"",IF(OR(F96=$BW$1,F97=$BW$1,F98=$BW$1,F96=$CJ$1,F97=$CJ$1,F98=$CJ$1,F99=$BW$1,F99=$CJ$1,F100=$BW$1,F100=$CJ$1),0,1)))</f>
        <v/>
      </c>
      <c r="CO96" s="3" t="str">
        <f>IF($A96&gt;='1125way_Regular Symbol(2wild)'!D$16,"",IF(B96=0,"",IF(OR(B96=$BW$1,B97=$BW$1,B98=$BW$1,B96=$CP$1,B97=$CP$1,B98=$CP$1),0,1)))</f>
        <v/>
      </c>
      <c r="CP96" s="3" t="str">
        <f>IF($A96&gt;='1125way_Regular Symbol(2wild)'!E$16,"",IF(C96=0,"",IF(OR(C96=$BW$1,C97=$BW$1,C98=$BW$1,C96=$CP$1,C97=$CP$1,C98=$CP$1),0,1)))</f>
        <v/>
      </c>
      <c r="CQ96" s="3" t="str">
        <f>IF($A96&gt;='1125way_Regular Symbol(2wild)'!F$16,"",IF(D96=0,"",IF(OR(D96=$BW$1,D97=$BW$1,D98=$BW$1,D96=$CP$1,D97=$CP$1,D98=$CP$1,D99=$BW$1,D99=$CP$1,D100=$BW$1,D100=$CP$1),0,1)))</f>
        <v/>
      </c>
      <c r="CR96" s="3" t="str">
        <f>IF($A96&gt;='1125way_Regular Symbol(2wild)'!G$16,"",IF(E96=0,"",IF(OR(E96=$BW$1,E97=$BW$1,E98=$BW$1,E96=$CP$1,E97=$CP$1,E98=$CP$1,E99=$BW$1,E99=$CP$1,E100=$BW$1,E100=$CP$1),0,1)))</f>
        <v/>
      </c>
      <c r="CS96" s="3" t="str">
        <f>IF($A96&gt;='1125way_Regular Symbol(2wild)'!H$16,"",IF(F96=0,"",IF(OR(F96=$BW$1,F97=$BW$1,F98=$BW$1,F96=$CP$1,F97=$CP$1,F98=$CP$1,F99=$BW$1,F99=$CP$1,F100=$BW$1,F100=$CP$1),0,1)))</f>
        <v/>
      </c>
      <c r="CU96" s="3" t="str">
        <f>IF($A96&gt;='1125way_Regular Symbol(2wild)'!D$16,"",IF(B96=0,"",IF(OR(B96=$BW$1,B97=$BW$1,B98=$BW$1,B96=$CV$1,B97=$CV$1,B98=$CV$1),0,1)))</f>
        <v/>
      </c>
      <c r="CV96" s="3" t="str">
        <f>IF($A96&gt;='1125way_Regular Symbol(2wild)'!E$16,"",IF(C96=0,"",IF(OR(C96=$BW$1,C97=$BW$1,C98=$BW$1,C96=$CV$1,C97=$CV$1,C98=$CV$1),0,1)))</f>
        <v/>
      </c>
      <c r="CW96" s="3" t="str">
        <f>IF($A96&gt;='1125way_Regular Symbol(2wild)'!F$16,"",IF(D96=0,"",IF(OR(D96=$BW$1,D97=$BW$1,D98=$BW$1,D96=$CV$1,D97=$CV$1,D98=$CV$1,D99=$BW$1,D99=$CV$1,D100=$BW$1,D100=$CV$1),0,1)))</f>
        <v/>
      </c>
      <c r="CX96" s="3" t="str">
        <f>IF($A96&gt;='1125way_Regular Symbol(2wild)'!G$16,"",IF(E96=0,"",IF(OR(E96=$BW$1,E97=$BW$1,E98=$BW$1,E96=$CV$1,E97=$CV$1,E98=$CV$1,E99=$BW$1,E99=$CV$1,E100=$BW$1,E100=$CV$1),0,1)))</f>
        <v/>
      </c>
      <c r="CY96" s="3" t="str">
        <f>IF($A96&gt;='1125way_Regular Symbol(2wild)'!H$16,"",IF(F96=0,"",IF(OR(F96=$BW$1,F97=$BW$1,F98=$BW$1,F96=$CV$1,F97=$CV$1,F98=$CV$1,F99=$BW$1,F99=$CV$1,F100=$BW$1,F100=$CV$1),0,1)))</f>
        <v/>
      </c>
    </row>
    <row r="97" spans="1:103">
      <c r="A97" s="335"/>
      <c r="B97" s="191"/>
      <c r="C97" s="191"/>
      <c r="D97" s="191"/>
      <c r="E97" s="191"/>
      <c r="F97" s="338"/>
      <c r="O97" s="344"/>
      <c r="P97" s="3"/>
      <c r="Q97" s="3"/>
      <c r="R97" s="3"/>
      <c r="S97" s="135"/>
      <c r="U97" s="344"/>
      <c r="V97" s="3"/>
      <c r="W97" s="3"/>
      <c r="X97" s="3"/>
      <c r="Y97" s="135"/>
      <c r="AA97" s="344"/>
      <c r="AB97" s="3"/>
      <c r="AC97" s="3"/>
      <c r="AD97" s="3"/>
      <c r="AE97" s="135"/>
      <c r="AG97" s="344"/>
      <c r="AH97" s="3"/>
      <c r="AI97" s="3"/>
      <c r="AJ97" s="3"/>
      <c r="AK97" s="135"/>
      <c r="AM97" s="344" t="str">
        <f>IF($A97&gt;='1125way_Regular Symbol(2wild)'!D$16,"",IF(B97=0,"",IF(OR(B97=$AM$1,B97=$AN$1,B98=$AM$1,B98=$AN$1,B99=$AM$1,B99=$AN$1),0,1)))</f>
        <v/>
      </c>
      <c r="AN97" s="344" t="str">
        <f>IF($A97&gt;='1125way_Regular Symbol(2wild)'!E$16,"",IF(C97=0,"",IF(OR(C97=$AM$1,C97=$AN$1,C98=$AM$1,C98=$AN$1,C99=$AM$1,C99=$AN$1),0,1)))</f>
        <v/>
      </c>
      <c r="AO97" s="3" t="str">
        <f>IF($A97&gt;='1125way_Regular Symbol(2wild)'!F$16,"",IF(D97=0,"",IF(OR(D97=$AM$1,D97=$AN$1,D98=$AM$1,D98=$AN$1,D99=$AM$1,D99=$AN$1,D100=$AM$1,D100=$AN$1,D101=$AM$1,D101=$AN$1),0,1)))</f>
        <v/>
      </c>
      <c r="AP97" s="3" t="str">
        <f>IF($A97&gt;='1125way_Regular Symbol(2wild)'!G$16,"",IF(E97=0,"",IF(OR(E97=$AM$1,E97=$AN$1,E98=$AM$1,E98=$AN$1,E99=$AM$1,E99=$AN$1,E100=$AM$1,E100=$AN$1,E101=$AM$1,E101=$AN$1),0,1)))</f>
        <v/>
      </c>
      <c r="AQ97" s="3" t="str">
        <f>IF($A97&gt;='1125way_Regular Symbol(2wild)'!H$16,"",IF(F97=0,"",IF(OR(F97=$AM$1,F97=$AN$1,F98=$AM$1,F98=$AN$1,F99=$AM$1,F99=$AN$1,F100=$AM$1,F100=$AN$1,F101=$AM$1,F101=$AN$1),0,1)))</f>
        <v/>
      </c>
      <c r="AS97" s="344" t="str">
        <f>IF($A97&gt;='1125way_Regular Symbol(2wild)'!D$16,"",IF(B97=0,"",IF(OR(B97=$AM$1,B97=$AT$1,B98=$AM$1,B98=$AT$1,B99=$AM$1,B99=$AT$1),0,1)))</f>
        <v/>
      </c>
      <c r="AT97" s="344" t="str">
        <f>IF($A97&gt;='1125way_Regular Symbol(2wild)'!E$16,"",IF(C97=0,"",IF(OR(C97=$AM$1,C97=$AT$1,C98=$AM$1,C98=$AT$1,C99=$AM$1,C99=$AT$1),0,1)))</f>
        <v/>
      </c>
      <c r="AU97" s="3" t="str">
        <f>IF($A97&gt;='1125way_Regular Symbol(2wild)'!F$16,"",IF(D97=0,"",IF(OR(D97=$AM$1,D97=$AT$1,D98=$AM$1,D98=$AT$1,D99=$AM$1,D99=$AT$1,D100=$AM$1,D100=$AT$1,D101=$AM$1,D101=$AT$1),0,1)))</f>
        <v/>
      </c>
      <c r="AV97" s="3" t="str">
        <f>IF($A97&gt;='1125way_Regular Symbol(2wild)'!G$16,"",IF(E97=0,"",IF(OR(E97=$AM$1,E97=$AT$1,E98=$AM$1,E98=$AT$1,E99=$AM$1,E99=$AT$1,E100=$AM$1,E100=$AT$1,E101=$AM$1,E101=$AT$1),0,1)))</f>
        <v/>
      </c>
      <c r="AW97" s="3" t="str">
        <f>IF($A97&gt;='1125way_Regular Symbol(2wild)'!H$16,"",IF(F97=0,"",IF(OR(F97=$AM$1,F97=$AT$1,F98=$AM$1,F98=$AT$1,F99=$AM$1,F99=$AT$1,F100=$AM$1,F100=$AT$1,F101=$AM$1,F101=$AT$1),0,1)))</f>
        <v/>
      </c>
      <c r="AY97" s="344" t="str">
        <f>IF($A97&gt;='1125way_Regular Symbol(2wild)'!D$16,"",IF(B97=0,"",IF(OR(B97=$AM$1,B97=$AZ$1,B98=$AM$1,B98=$AZ$1,B99=$AM$1,B99=$AZ$1),0,1)))</f>
        <v/>
      </c>
      <c r="AZ97" s="344" t="str">
        <f>IF($A97&gt;='1125way_Regular Symbol(2wild)'!E$16,"",IF(C97=0,"",IF(OR(C97=$AM$1,C97=$AZ$1,C98=$AM$1,C98=$AZ$1,C99=$AM$1,C99=$AZ$1),0,1)))</f>
        <v/>
      </c>
      <c r="BA97" s="3" t="str">
        <f>IF($A97&gt;='1125way_Regular Symbol(2wild)'!F$16,"",IF(D97=0,"",IF(OR(D97=$AM$1,D97=$AZ$1,D98=$AM$1,D98=$AZ$1,D99=$AM$1,D99=$AZ$1,D100=$AM$1,D100=$AZ$1,D101=$AM$1,D101=$AZ$1),0,1)))</f>
        <v/>
      </c>
      <c r="BB97" s="3" t="str">
        <f>IF($A97&gt;='1125way_Regular Symbol(2wild)'!G$16,"",IF(E97=0,"",IF(OR(E97=$AM$1,E97=$AZ$1,E98=$AM$1,E98=$AZ$1,E99=$AM$1,E99=$AZ$1,E100=$AM$1,E100=$AZ$1,E101=$AM$1,E101=$AZ$1),0,1)))</f>
        <v/>
      </c>
      <c r="BC97" s="3" t="str">
        <f>IF($A97&gt;='1125way_Regular Symbol(2wild)'!H$16,"",IF(F97=0,"",IF(OR(F97=$AM$1,F97=$AZ$1,F98=$AM$1,F98=$AZ$1,F99=$AM$1,F99=$AZ$1,F100=$AM$1,F100=$AZ$1,F101=$AM$1,F101=$AZ$1),0,1)))</f>
        <v/>
      </c>
      <c r="BE97" s="344" t="str">
        <f>IF($A97&gt;='576way_Regular Symbol(2wild)'!D$16,"",IF(B97=0,"",IF(OR(B97=$AM$1,B97=$BF$1,B98=$AM$1,B98=$BF$1,B99=$AM$1,B99=$BF$1),0,1)))</f>
        <v/>
      </c>
      <c r="BF97" s="344" t="str">
        <f>IF($A97&gt;='576way_Regular Symbol(2wild)'!E$16,"",IF(C97=0,"",IF(OR(C97=$AM$1,C97=$BF$1,C98=$AM$1,C98=$BF$1,C99=$AM$1,C99=$BF$1),0,1)))</f>
        <v/>
      </c>
      <c r="BG97" s="3" t="str">
        <f>IF($A97&gt;='576way_Regular Symbol(2wild)'!F$16,"",IF(D97=0,"",IF(OR(D97=$AM$1,D97=$BF$1,D98=$AM$1,D98=$BF$1,D99=$AM$1,D99=$BF$1,D100=$AM$1,D100=$BF$1,D101=$AM$1,D101=$BF$1),0,1)))</f>
        <v/>
      </c>
      <c r="BH97" s="3" t="str">
        <f>IF($A97&gt;='576way_Regular Symbol(2wild)'!G$16,"",IF(E97=0,"",IF(OR(E97=$AM$1,E97=$BF$1,E98=$AM$1,E98=$BF$1,E99=$AM$1,E99=$BF$1,E100=$AM$1,E100=$BF$1,E101=$AM$1,E101=$BF$1),0,1)))</f>
        <v/>
      </c>
      <c r="BI97" s="3" t="str">
        <f>IF($A97&gt;='576way_Regular Symbol(2wild)'!H$16,"",IF(F97=0,"",IF(OR(F97=$AM$1,F97=$BF$1,F98=$AM$1,F98=$BF$1,F99=$AM$1,F99=$BF$1,F100=$AM$1,F100=$BF$1,F101=$AM$1,F101=$BF$1),0,1)))</f>
        <v/>
      </c>
      <c r="BK97" s="344" t="str">
        <f>IF($A97&gt;='576way_Regular Symbol(2wild)'!D$16,"",IF(B97=0,"",IF(OR(B97=$AM$1,B97=$BL$1,B98=$AM$1,B98=$BL$1,B99=$AM$1,B99=$BL$1),0,1)))</f>
        <v/>
      </c>
      <c r="BL97" s="344" t="str">
        <f>IF($A97&gt;='576way_Regular Symbol(2wild)'!E$16,"",IF(C97=0,"",IF(OR(C97=$AM$1,C97=$BL$1,C98=$AM$1,C98=$BL$1,C99=$AM$1,C99=$BL$1),0,1)))</f>
        <v/>
      </c>
      <c r="BM97" s="3" t="str">
        <f>IF($A97&gt;='576way_Regular Symbol(2wild)'!F$16,"",IF(D97=0,"",IF(OR(D97=$AM$1,D97=$BL$1,D98=$AM$1,D98=$BL$1,D99=$AM$1,D99=$BL$1,D100=$AM$1,D100=$BL$1),0,1)))</f>
        <v/>
      </c>
      <c r="BN97" s="3" t="str">
        <f>IF($A97&gt;='576way_Regular Symbol(2wild)'!G$16,"",IF(E97=0,"",IF(OR(E97=$AM$1,E97=$BL$1,E98=$AM$1,E98=$BL$1,E99=$AM$1,E99=$BL$1,E100=$AM$1,E100=$BL$1),0,1)))</f>
        <v/>
      </c>
      <c r="BO97" s="3" t="str">
        <f>IF($A97&gt;='576way_Regular Symbol(2wild)'!H$16,"",IF(F97=0,"",IF(OR(F97=$AM$1,F97=$BL$1,F98=$AM$1,F98=$BL$1,F99=$AM$1,F99=$BL$1,F100=$AM$1,F100=$BL$1),0,1)))</f>
        <v/>
      </c>
      <c r="BQ97" s="3" t="str">
        <f>IF($A97&gt;='1125way_Regular Symbol(2wild)'!D$16,"",IF(B97=0,"",IF(OR(B97=$BQ$1,B97=$BR$1,B98=$BQ$1,B98=$BR$1,B99=$BQ$1,B99=$BR$1),0,1)))</f>
        <v/>
      </c>
      <c r="BR97" s="3" t="str">
        <f>IF($A97&gt;='1125way_Regular Symbol(2wild)'!E$16,"",IF(C97=0,"",IF(OR(C97=$BQ$1,C97=$BR$1,C98=$BQ$1,C98=$BR$1,C99=$BQ$1,C99=$BR$1),0,1)))</f>
        <v/>
      </c>
      <c r="BS97" s="3" t="str">
        <f>IF($A97&gt;='1125way_Regular Symbol(2wild)'!F$16,"",IF(D97=0,"",IF(OR(D97=$BQ$1,D97=$BR$1,D98=$BQ$1,D98=$BR$1,D99=$BQ$1,D99=$BR$1,D100=$BQ$1,D100=$BR$1,D101=$BQ$1,D101=$BR$1),0,1)))</f>
        <v/>
      </c>
      <c r="BT97" s="3" t="str">
        <f>IF($A97&gt;='1125way_Regular Symbol(2wild)'!G$16,"",IF(E97=0,"",IF(OR(E97=$BQ$1,E97=$BR$1,E98=$BQ$1,E98=$BR$1,E99=$BQ$1,E99=$BR$1,E100=$BQ$1,E100=$BR$1,E101=$BQ$1,E101=$BR$1),0,1)))</f>
        <v/>
      </c>
      <c r="BU97" s="3" t="str">
        <f>IF($A97&gt;='1125way_Regular Symbol(2wild)'!H$16,"",IF(F97=0,"",IF(OR(F97=$BQ$1,F97=$BR$1,F98=$BQ$1,F98=$BR$1,F99=$BQ$1,F99=$BR$1,F100=$BQ$1,F100=$BR$1,F101=$BQ$1,F101=$BR$1),0,1)))</f>
        <v/>
      </c>
      <c r="BW97" s="3" t="str">
        <f>IF($A97&gt;='1125way_Regular Symbol(2wild)'!D$16,"",IF(B97=0,"",IF(OR(B97=$BW$1,B98=$BW$1,B99=$BW$1,B97=$BX$1,B98=$BX$1,B99=$BX$1),0,1)))</f>
        <v/>
      </c>
      <c r="BX97" s="3" t="str">
        <f>IF($A97&gt;='1125way_Regular Symbol(2wild)'!E$16,"",IF(C97=0,"",IF(OR(C97=$BW$1,C98=$BW$1,C99=$BW$1,C97=$BX$1,C98=$BX$1,C99=$BX$1),0,1)))</f>
        <v/>
      </c>
      <c r="BY97" s="3" t="str">
        <f>IF($A97&gt;='1125way_Regular Symbol(2wild)'!F$16,"",IF(D97=0,"",IF(OR(D97=$BW$1,D98=$BW$1,D99=$BW$1,D97=$BX$1,D98=$BX$1,D99=$BX$1,D100=$BW$1,D100=$BX$1,D101=$BW$1,D101=$BX$1),0,1)))</f>
        <v/>
      </c>
      <c r="BZ97" s="3" t="str">
        <f>IF($A97&gt;='1125way_Regular Symbol(2wild)'!G$16,"",IF(E97=0,"",IF(OR(E97=$BW$1,E98=$BW$1,E99=$BW$1,E97=$BX$1,E98=$BX$1,E99=$BX$1,E100=$BW$1,E100=$BX$1,E101=$BW$1,E101=$BX$1),0,1)))</f>
        <v/>
      </c>
      <c r="CA97" s="3" t="str">
        <f>IF($A97&gt;='1125way_Regular Symbol(2wild)'!H$16,"",IF(F97=0,"",IF(OR(F97=$BW$1,F98=$BW$1,F99=$BW$1,F97=$BX$1,F98=$BX$1,F99=$BX$1,F100=$BW$1,F100=$BX$1,F101=$BW$1,F101=$BX$1),0,1)))</f>
        <v/>
      </c>
      <c r="CC97" s="3" t="str">
        <f>IF($A97&gt;='1125way_Regular Symbol(2wild)'!D$16,"",IF(B97=0,"",IF(OR(B97=$BW$1,B98=$BW$1,B99=$BW$1,B97=$CD$1,B98=$CD$1,B99=$CD$1),0,1)))</f>
        <v/>
      </c>
      <c r="CD97" s="3" t="str">
        <f>IF($A97&gt;='1125way_Regular Symbol(2wild)'!E$16,"",IF(C97=0,"",IF(OR(C97=$BW$1,C98=$BW$1,C99=$BW$1,C97=$CD$1,C98=$CD$1,C99=$CD$1),0,1)))</f>
        <v/>
      </c>
      <c r="CE97" s="3" t="str">
        <f>IF($A97&gt;='1125way_Regular Symbol(2wild)'!F$16,"",IF(D97=0,"",IF(OR(D97=$BW$1,D98=$BW$1,D99=$BW$1,D97=$CD$1,D98=$CD$1,D99=$CD$1,D100=$BW$1,D100=$CD$1,D101=$BW$1,D101=$CD$1),0,1)))</f>
        <v/>
      </c>
      <c r="CF97" s="3" t="str">
        <f>IF($A97&gt;='1125way_Regular Symbol(2wild)'!G$16,"",IF(E97=0,"",IF(OR(E97=$BW$1,E98=$BW$1,E99=$BW$1,E97=$CD$1,E98=$CD$1,E99=$CD$1,E100=$BW$1,E100=$CD$1,E101=$BW$1,E101=$CD$1),0,1)))</f>
        <v/>
      </c>
      <c r="CG97" s="3" t="str">
        <f>IF($A97&gt;='1125way_Regular Symbol(2wild)'!H$16,"",IF(F97=0,"",IF(OR(F97=$BW$1,F98=$BW$1,F99=$BW$1,F97=$CD$1,F98=$CD$1,F99=$CD$1,F100=$BW$1,F100=$CD$1,F101=$BW$1,F101=$CD$1),0,1)))</f>
        <v/>
      </c>
      <c r="CI97" s="3" t="str">
        <f>IF($A97&gt;='1125way_Regular Symbol(2wild)'!D$16,"",IF(B97=0,"",IF(OR(B97=$BW$1,B98=$BW$1,B99=$BW$1,B97=$CJ$1,B98=$CJ$1,B99=$CJ$1),0,1)))</f>
        <v/>
      </c>
      <c r="CJ97" s="3" t="str">
        <f>IF($A97&gt;='1125way_Regular Symbol(2wild)'!E$16,"",IF(C97=0,"",IF(OR(C97=$BW$1,C98=$BW$1,C99=$BW$1,C97=$CJ$1,C98=$CJ$1,C99=$CJ$1),0,1)))</f>
        <v/>
      </c>
      <c r="CK97" s="3" t="str">
        <f>IF($A97&gt;='1125way_Regular Symbol(2wild)'!F$16,"",IF(D97=0,"",IF(OR(D97=$BW$1,D98=$BW$1,D99=$BW$1,D97=$CJ$1,D98=$CJ$1,D99=$CJ$1,D100=$BW$1,D100=$CJ$1,D101=$BW$1,D101=$CJ$1),0,1)))</f>
        <v/>
      </c>
      <c r="CL97" s="3" t="str">
        <f>IF($A97&gt;='1125way_Regular Symbol(2wild)'!G$16,"",IF(E97=0,"",IF(OR(E97=$BW$1,E98=$BW$1,E99=$BW$1,E97=$CJ$1,E98=$CJ$1,E99=$CJ$1,E100=$BW$1,E100=$CJ$1,E101=$BW$1,E101=$CJ$1),0,1)))</f>
        <v/>
      </c>
      <c r="CM97" s="3" t="str">
        <f>IF($A97&gt;='1125way_Regular Symbol(2wild)'!H$16,"",IF(F97=0,"",IF(OR(F97=$BW$1,F98=$BW$1,F99=$BW$1,F97=$CJ$1,F98=$CJ$1,F99=$CJ$1,F100=$BW$1,F100=$CJ$1,F101=$BW$1,F101=$CJ$1),0,1)))</f>
        <v/>
      </c>
      <c r="CO97" s="3" t="str">
        <f>IF($A97&gt;='1125way_Regular Symbol(2wild)'!D$16,"",IF(B97=0,"",IF(OR(B97=$BW$1,B98=$BW$1,B99=$BW$1,B97=$CP$1,B98=$CP$1,B99=$CP$1),0,1)))</f>
        <v/>
      </c>
      <c r="CP97" s="3" t="str">
        <f>IF($A97&gt;='1125way_Regular Symbol(2wild)'!E$16,"",IF(C97=0,"",IF(OR(C97=$BW$1,C98=$BW$1,C99=$BW$1,C97=$CP$1,C98=$CP$1,C99=$CP$1),0,1)))</f>
        <v/>
      </c>
      <c r="CQ97" s="3" t="str">
        <f>IF($A97&gt;='1125way_Regular Symbol(2wild)'!F$16,"",IF(D97=0,"",IF(OR(D97=$BW$1,D98=$BW$1,D99=$BW$1,D97=$CP$1,D98=$CP$1,D99=$CP$1,D100=$BW$1,D100=$CP$1,D101=$BW$1,D101=$CP$1),0,1)))</f>
        <v/>
      </c>
      <c r="CR97" s="3" t="str">
        <f>IF($A97&gt;='1125way_Regular Symbol(2wild)'!G$16,"",IF(E97=0,"",IF(OR(E97=$BW$1,E98=$BW$1,E99=$BW$1,E97=$CP$1,E98=$CP$1,E99=$CP$1,E100=$BW$1,E100=$CP$1,E101=$BW$1,E101=$CP$1),0,1)))</f>
        <v/>
      </c>
      <c r="CS97" s="3" t="str">
        <f>IF($A97&gt;='1125way_Regular Symbol(2wild)'!H$16,"",IF(F97=0,"",IF(OR(F97=$BW$1,F98=$BW$1,F99=$BW$1,F97=$CP$1,F98=$CP$1,F99=$CP$1,F100=$BW$1,F100=$CP$1,F101=$BW$1,F101=$CP$1),0,1)))</f>
        <v/>
      </c>
      <c r="CU97" s="3" t="str">
        <f>IF($A97&gt;='1125way_Regular Symbol(2wild)'!D$16,"",IF(B97=0,"",IF(OR(B97=$BW$1,B98=$BW$1,B99=$BW$1,B97=$CV$1,B98=$CV$1,B99=$CV$1),0,1)))</f>
        <v/>
      </c>
      <c r="CV97" s="3" t="str">
        <f>IF($A97&gt;='1125way_Regular Symbol(2wild)'!E$16,"",IF(C97=0,"",IF(OR(C97=$BW$1,C98=$BW$1,C99=$BW$1,C97=$CV$1,C98=$CV$1,C99=$CV$1),0,1)))</f>
        <v/>
      </c>
      <c r="CW97" s="3" t="str">
        <f>IF($A97&gt;='1125way_Regular Symbol(2wild)'!F$16,"",IF(D97=0,"",IF(OR(D97=$BW$1,D98=$BW$1,D99=$BW$1,D97=$CV$1,D98=$CV$1,D99=$CV$1,D100=$BW$1,D100=$CV$1,D101=$BW$1,D101=$CV$1),0,1)))</f>
        <v/>
      </c>
      <c r="CX97" s="3" t="str">
        <f>IF($A97&gt;='1125way_Regular Symbol(2wild)'!G$16,"",IF(E97=0,"",IF(OR(E97=$BW$1,E98=$BW$1,E99=$BW$1,E97=$CV$1,E98=$CV$1,E99=$CV$1,E100=$BW$1,E100=$CV$1,E101=$BW$1,E101=$CV$1),0,1)))</f>
        <v/>
      </c>
      <c r="CY97" s="3" t="str">
        <f>IF($A97&gt;='1125way_Regular Symbol(2wild)'!H$16,"",IF(F97=0,"",IF(OR(F97=$BW$1,F98=$BW$1,F99=$BW$1,F97=$CV$1,F98=$CV$1,F99=$CV$1,F100=$BW$1,F100=$CV$1,F101=$BW$1,F101=$CV$1),0,1)))</f>
        <v/>
      </c>
    </row>
    <row r="98" spans="1:103">
      <c r="A98" s="335"/>
      <c r="B98" s="191"/>
      <c r="C98" s="191"/>
      <c r="D98" s="191"/>
      <c r="E98" s="191"/>
      <c r="F98" s="338"/>
      <c r="O98" s="344"/>
      <c r="P98" s="3"/>
      <c r="Q98" s="3"/>
      <c r="R98" s="3"/>
      <c r="S98" s="135"/>
      <c r="U98" s="344"/>
      <c r="V98" s="3"/>
      <c r="W98" s="3"/>
      <c r="X98" s="3"/>
      <c r="Y98" s="135"/>
      <c r="AA98" s="344"/>
      <c r="AB98" s="3"/>
      <c r="AC98" s="3"/>
      <c r="AD98" s="3"/>
      <c r="AE98" s="135"/>
      <c r="AG98" s="344"/>
      <c r="AH98" s="3"/>
      <c r="AI98" s="3"/>
      <c r="AJ98" s="3"/>
      <c r="AK98" s="135"/>
      <c r="AM98" s="344"/>
      <c r="AN98" s="3"/>
      <c r="AO98" s="3"/>
      <c r="AP98" s="3"/>
      <c r="AQ98" s="135"/>
      <c r="AS98" s="344" t="str">
        <f>IF($A98&gt;='1125way_Regular Symbol(2wild)'!D$16,"",IF(B98=0,"",IF(OR(B98=$AM$1,B98=$AT$1,B99=$AM$1,B99=$AT$1,B100=$AM$1,B100=$AT$1),0,1)))</f>
        <v/>
      </c>
      <c r="AT98" s="344" t="str">
        <f>IF($A98&gt;='1125way_Regular Symbol(2wild)'!E$16,"",IF(C98=0,"",IF(OR(C98=$AM$1,C98=$AT$1,C99=$AM$1,C99=$AT$1,C100=$AM$1,C100=$AT$1),0,1)))</f>
        <v/>
      </c>
      <c r="AU98" s="3" t="str">
        <f>IF($A98&gt;='1125way_Regular Symbol(2wild)'!F$16,"",IF(D98=0,"",IF(OR(D98=$AM$1,D98=$AT$1,D99=$AM$1,D99=$AT$1,D100=$AM$1,D100=$AT$1,D101=$AM$1,D101=$AT$1,D102=$AM$1,D102=$AT$1),0,1)))</f>
        <v/>
      </c>
      <c r="AV98" s="3" t="str">
        <f>IF($A98&gt;='1125way_Regular Symbol(2wild)'!G$16,"",IF(E98=0,"",IF(OR(E98=$AM$1,E98=$AT$1,E99=$AM$1,E99=$AT$1,E100=$AM$1,E100=$AT$1,E101=$AM$1,E101=$AT$1,E102=$AM$1,E102=$AT$1),0,1)))</f>
        <v/>
      </c>
      <c r="AW98" s="3" t="str">
        <f>IF($A98&gt;='1125way_Regular Symbol(2wild)'!H$16,"",IF(F98=0,"",IF(OR(F98=$AM$1,F98=$AT$1,F99=$AM$1,F99=$AT$1,F100=$AM$1,F100=$AT$1,F101=$AM$1,F101=$AT$1,F102=$AM$1,F102=$AT$1),0,1)))</f>
        <v/>
      </c>
      <c r="AY98" s="344" t="str">
        <f>IF($A98&gt;='1125way_Regular Symbol(2wild)'!D$16,"",IF(B98=0,"",IF(OR(B98=$AM$1,B98=$AZ$1,B99=$AM$1,B99=$AZ$1,B100=$AM$1,B100=$AZ$1),0,1)))</f>
        <v/>
      </c>
      <c r="AZ98" s="344" t="str">
        <f>IF($A98&gt;='1125way_Regular Symbol(2wild)'!E$16,"",IF(C98=0,"",IF(OR(C98=$AM$1,C98=$AZ$1,C99=$AM$1,C99=$AZ$1,C100=$AM$1,C100=$AZ$1),0,1)))</f>
        <v/>
      </c>
      <c r="BA98" s="3" t="str">
        <f>IF($A98&gt;='1125way_Regular Symbol(2wild)'!F$16,"",IF(D98=0,"",IF(OR(D98=$AM$1,D98=$AZ$1,D99=$AM$1,D99=$AZ$1,D100=$AM$1,D100=$AZ$1,D101=$AM$1,D101=$AZ$1,D102=$AM$1,D102=$AZ$1),0,1)))</f>
        <v/>
      </c>
      <c r="BB98" s="3" t="str">
        <f>IF($A98&gt;='1125way_Regular Symbol(2wild)'!G$16,"",IF(E98=0,"",IF(OR(E98=$AM$1,E98=$AZ$1,E99=$AM$1,E99=$AZ$1,E100=$AM$1,E100=$AZ$1,E101=$AM$1,E101=$AZ$1,E102=$AM$1,E102=$AZ$1),0,1)))</f>
        <v/>
      </c>
      <c r="BC98" s="3" t="str">
        <f>IF($A98&gt;='1125way_Regular Symbol(2wild)'!H$16,"",IF(F98=0,"",IF(OR(F98=$AM$1,F98=$AZ$1,F99=$AM$1,F99=$AZ$1,F100=$AM$1,F100=$AZ$1,F101=$AM$1,F101=$AZ$1,F102=$AM$1,F102=$AZ$1),0,1)))</f>
        <v/>
      </c>
      <c r="BE98" s="344" t="str">
        <f>IF($A98&gt;='576way_Regular Symbol(2wild)'!D$16,"",IF(B98=0,"",IF(OR(B98=$AM$1,B98=$BF$1,B99=$AM$1,B99=$BF$1,B100=$AM$1,B100=$BF$1),0,1)))</f>
        <v/>
      </c>
      <c r="BF98" s="344" t="str">
        <f>IF($A98&gt;='576way_Regular Symbol(2wild)'!E$16,"",IF(C98=0,"",IF(OR(C98=$AM$1,C98=$BF$1,C99=$AM$1,C99=$BF$1,C100=$AM$1,C100=$BF$1),0,1)))</f>
        <v/>
      </c>
      <c r="BG98" s="3" t="str">
        <f>IF($A98&gt;='576way_Regular Symbol(2wild)'!F$16,"",IF(D98=0,"",IF(OR(D98=$AM$1,D98=$BF$1,D99=$AM$1,D99=$BF$1,D100=$AM$1,D100=$BF$1,D101=$AM$1,D101=$BF$1,D102=$AM$1,D102=$BF$1),0,1)))</f>
        <v/>
      </c>
      <c r="BH98" s="3" t="str">
        <f>IF($A98&gt;='576way_Regular Symbol(2wild)'!G$16,"",IF(E98=0,"",IF(OR(E98=$AM$1,E98=$BF$1,E99=$AM$1,E99=$BF$1,E100=$AM$1,E100=$BF$1,E101=$AM$1,E101=$BF$1,E102=$AM$1,E102=$BF$1),0,1)))</f>
        <v/>
      </c>
      <c r="BI98" s="3" t="str">
        <f>IF($A98&gt;='576way_Regular Symbol(2wild)'!H$16,"",IF(F98=0,"",IF(OR(F98=$AM$1,F98=$BF$1,F99=$AM$1,F99=$BF$1,F100=$AM$1,F100=$BF$1,F101=$AM$1,F101=$BF$1,F102=$AM$1,F102=$BF$1),0,1)))</f>
        <v/>
      </c>
      <c r="BK98" s="344" t="str">
        <f>IF($A98&gt;='576way_Regular Symbol(2wild)'!D$16,"",IF(B98=0,"",IF(OR(B98=$AM$1,B98=$BL$1,B99=$AM$1,B99=$BL$1,B100=$AM$1,B100=$BL$1),0,1)))</f>
        <v/>
      </c>
      <c r="BL98" s="344" t="str">
        <f>IF($A98&gt;='576way_Regular Symbol(2wild)'!E$16,"",IF(C98=0,"",IF(OR(C98=$AM$1,C98=$BL$1,C99=$AM$1,C99=$BL$1,C100=$AM$1,C100=$BL$1),0,1)))</f>
        <v/>
      </c>
      <c r="BM98" s="3" t="str">
        <f>IF($A98&gt;='576way_Regular Symbol(2wild)'!F$16,"",IF(D98=0,"",IF(OR(D98=$AM$1,D98=$BL$1,D99=$AM$1,D99=$BL$1,D100=$AM$1,D100=$BL$1,D101=$AM$1,D101=$BL$1),0,1)))</f>
        <v/>
      </c>
      <c r="BN98" s="3" t="str">
        <f>IF($A98&gt;='576way_Regular Symbol(2wild)'!G$16,"",IF(E98=0,"",IF(OR(E98=$AM$1,E98=$BL$1,E99=$AM$1,E99=$BL$1,E100=$AM$1,E100=$BL$1,E101=$AM$1,E101=$BL$1),0,1)))</f>
        <v/>
      </c>
      <c r="BO98" s="3" t="str">
        <f>IF($A98&gt;='576way_Regular Symbol(2wild)'!H$16,"",IF(F98=0,"",IF(OR(F98=$AM$1,F98=$BL$1,F99=$AM$1,F99=$BL$1,F100=$AM$1,F100=$BL$1,F101=$AM$1,F101=$BL$1),0,1)))</f>
        <v/>
      </c>
      <c r="BQ98" s="3" t="str">
        <f>IF($A98&gt;='1125way_Regular Symbol(2wild)'!D$16,"",IF(B98=0,"",IF(OR(B98=$BQ$1,B98=$BR$1,B99=$BQ$1,B99=$BR$1,B100=$BQ$1,B100=$BR$1),0,1)))</f>
        <v/>
      </c>
      <c r="BR98" s="3" t="str">
        <f>IF($A98&gt;='1125way_Regular Symbol(2wild)'!E$16,"",IF(C98=0,"",IF(OR(C98=$BQ$1,C98=$BR$1,C99=$BQ$1,C99=$BR$1,C100=$BQ$1,C100=$BR$1),0,1)))</f>
        <v/>
      </c>
      <c r="BS98" s="3" t="str">
        <f>IF($A98&gt;='1125way_Regular Symbol(2wild)'!F$16,"",IF(D98=0,"",IF(OR(D98=$BQ$1,D98=$BR$1,D99=$BQ$1,D99=$BR$1,D100=$BQ$1,D100=$BR$1,D101=$BQ$1,D101=$BR$1,D102=$BQ$1,D102=$BR$1),0,1)))</f>
        <v/>
      </c>
      <c r="BT98" s="3" t="str">
        <f>IF($A98&gt;='1125way_Regular Symbol(2wild)'!G$16,"",IF(E98=0,"",IF(OR(E98=$BQ$1,E98=$BR$1,E99=$BQ$1,E99=$BR$1,E100=$BQ$1,E100=$BR$1,E101=$BQ$1,E101=$BR$1,E102=$BQ$1,E102=$BR$1),0,1)))</f>
        <v/>
      </c>
      <c r="BU98" s="3" t="str">
        <f>IF($A98&gt;='1125way_Regular Symbol(2wild)'!H$16,"",IF(F98=0,"",IF(OR(F98=$BQ$1,F98=$BR$1,F99=$BQ$1,F99=$BR$1,F100=$BQ$1,F100=$BR$1,F101=$BQ$1,F101=$BR$1,F102=$BQ$1,F102=$BR$1),0,1)))</f>
        <v/>
      </c>
      <c r="BW98" s="3" t="str">
        <f>IF($A98&gt;='1125way_Regular Symbol(2wild)'!D$16,"",IF(B98=0,"",IF(OR(B98=$BW$1,B99=$BW$1,B100=$BW$1,B98=$BX$1,B99=$BX$1,B100=$BX$1),0,1)))</f>
        <v/>
      </c>
      <c r="BX98" s="3" t="str">
        <f>IF($A98&gt;='1125way_Regular Symbol(2wild)'!E$16,"",IF(C98=0,"",IF(OR(C98=$BW$1,C99=$BW$1,C100=$BW$1,C98=$BX$1,C99=$BX$1,C100=$BX$1),0,1)))</f>
        <v/>
      </c>
      <c r="BY98" s="3" t="str">
        <f>IF($A98&gt;='1125way_Regular Symbol(2wild)'!F$16,"",IF(D98=0,"",IF(OR(D98=$BW$1,D99=$BW$1,D100=$BW$1,D98=$BX$1,D99=$BX$1,D100=$BX$1,D101=$BW$1,D101=$BX$1,D102=$BW$1,D102=$BX$1),0,1)))</f>
        <v/>
      </c>
      <c r="BZ98" s="3" t="str">
        <f>IF($A98&gt;='1125way_Regular Symbol(2wild)'!G$16,"",IF(E98=0,"",IF(OR(E98=$BW$1,E99=$BW$1,E100=$BW$1,E98=$BX$1,E99=$BX$1,E100=$BX$1,E101=$BW$1,E101=$BX$1,E102=$BW$1,E102=$BX$1),0,1)))</f>
        <v/>
      </c>
      <c r="CA98" s="3" t="str">
        <f>IF($A98&gt;='1125way_Regular Symbol(2wild)'!H$16,"",IF(F98=0,"",IF(OR(F98=$BW$1,F99=$BW$1,F100=$BW$1,F98=$BX$1,F99=$BX$1,F100=$BX$1,F101=$BW$1,F101=$BX$1,F102=$BW$1,F102=$BX$1),0,1)))</f>
        <v/>
      </c>
      <c r="CC98" s="3" t="str">
        <f>IF($A98&gt;='1125way_Regular Symbol(2wild)'!D$16,"",IF(B98=0,"",IF(OR(B98=$BW$1,B99=$BW$1,B100=$BW$1,B98=$CD$1,B99=$CD$1,B100=$CD$1),0,1)))</f>
        <v/>
      </c>
      <c r="CD98" s="3" t="str">
        <f>IF($A98&gt;='1125way_Regular Symbol(2wild)'!E$16,"",IF(C98=0,"",IF(OR(C98=$BW$1,C99=$BW$1,C100=$BW$1,C98=$CD$1,C99=$CD$1,C100=$CD$1),0,1)))</f>
        <v/>
      </c>
      <c r="CE98" s="3" t="str">
        <f>IF($A98&gt;='1125way_Regular Symbol(2wild)'!F$16,"",IF(D98=0,"",IF(OR(D98=$BW$1,D99=$BW$1,D100=$BW$1,D98=$CD$1,D99=$CD$1,D100=$CD$1,D101=$BW$1,D101=$CD$1,D102=$BW$1,D102=$CD$1),0,1)))</f>
        <v/>
      </c>
      <c r="CF98" s="3" t="str">
        <f>IF($A98&gt;='1125way_Regular Symbol(2wild)'!G$16,"",IF(E98=0,"",IF(OR(E98=$BW$1,E99=$BW$1,E100=$BW$1,E98=$CD$1,E99=$CD$1,E100=$CD$1,E101=$BW$1,E101=$CD$1,E102=$BW$1,E102=$CD$1),0,1)))</f>
        <v/>
      </c>
      <c r="CG98" s="3" t="str">
        <f>IF($A98&gt;='1125way_Regular Symbol(2wild)'!H$16,"",IF(F98=0,"",IF(OR(F98=$BW$1,F99=$BW$1,F100=$BW$1,F98=$CD$1,F99=$CD$1,F100=$CD$1,F101=$BW$1,F101=$CD$1,F102=$BW$1,F102=$CD$1),0,1)))</f>
        <v/>
      </c>
      <c r="CI98" s="3" t="str">
        <f>IF($A98&gt;='1125way_Regular Symbol(2wild)'!D$16,"",IF(B98=0,"",IF(OR(B98=$BW$1,B99=$BW$1,B100=$BW$1,B98=$CJ$1,B99=$CJ$1,B100=$CJ$1),0,1)))</f>
        <v/>
      </c>
      <c r="CJ98" s="3" t="str">
        <f>IF($A98&gt;='1125way_Regular Symbol(2wild)'!E$16,"",IF(C98=0,"",IF(OR(C98=$BW$1,C99=$BW$1,C100=$BW$1,C98=$CJ$1,C99=$CJ$1,C100=$CJ$1),0,1)))</f>
        <v/>
      </c>
      <c r="CK98" s="3" t="str">
        <f>IF($A98&gt;='1125way_Regular Symbol(2wild)'!F$16,"",IF(D98=0,"",IF(OR(D98=$BW$1,D99=$BW$1,D100=$BW$1,D98=$CJ$1,D99=$CJ$1,D100=$CJ$1,D101=$BW$1,D101=$CJ$1,D102=$BW$1,D102=$CJ$1),0,1)))</f>
        <v/>
      </c>
      <c r="CL98" s="3" t="str">
        <f>IF($A98&gt;='1125way_Regular Symbol(2wild)'!G$16,"",IF(E98=0,"",IF(OR(E98=$BW$1,E99=$BW$1,E100=$BW$1,E98=$CJ$1,E99=$CJ$1,E100=$CJ$1,E101=$BW$1,E101=$CJ$1,E102=$BW$1,E102=$CJ$1),0,1)))</f>
        <v/>
      </c>
      <c r="CM98" s="3" t="str">
        <f>IF($A98&gt;='1125way_Regular Symbol(2wild)'!H$16,"",IF(F98=0,"",IF(OR(F98=$BW$1,F99=$BW$1,F100=$BW$1,F98=$CJ$1,F99=$CJ$1,F100=$CJ$1,F101=$BW$1,F101=$CJ$1,F102=$BW$1,F102=$CJ$1),0,1)))</f>
        <v/>
      </c>
      <c r="CO98" s="3" t="str">
        <f>IF($A98&gt;='1125way_Regular Symbol(2wild)'!D$16,"",IF(B98=0,"",IF(OR(B98=$BW$1,B99=$BW$1,B100=$BW$1,B98=$CP$1,B99=$CP$1,B100=$CP$1),0,1)))</f>
        <v/>
      </c>
      <c r="CP98" s="3" t="str">
        <f>IF($A98&gt;='1125way_Regular Symbol(2wild)'!E$16,"",IF(C98=0,"",IF(OR(C98=$BW$1,C99=$BW$1,C100=$BW$1,C98=$CP$1,C99=$CP$1,C100=$CP$1),0,1)))</f>
        <v/>
      </c>
      <c r="CQ98" s="3" t="str">
        <f>IF($A98&gt;='1125way_Regular Symbol(2wild)'!F$16,"",IF(D98=0,"",IF(OR(D98=$BW$1,D99=$BW$1,D100=$BW$1,D98=$CP$1,D99=$CP$1,D100=$CP$1,D101=$BW$1,D101=$CP$1,D102=$BW$1,D102=$CP$1),0,1)))</f>
        <v/>
      </c>
      <c r="CR98" s="3" t="str">
        <f>IF($A98&gt;='1125way_Regular Symbol(2wild)'!G$16,"",IF(E98=0,"",IF(OR(E98=$BW$1,E99=$BW$1,E100=$BW$1,E98=$CP$1,E99=$CP$1,E100=$CP$1,E101=$BW$1,E101=$CP$1,E102=$BW$1,E102=$CP$1),0,1)))</f>
        <v/>
      </c>
      <c r="CS98" s="3" t="str">
        <f>IF($A98&gt;='1125way_Regular Symbol(2wild)'!H$16,"",IF(F98=0,"",IF(OR(F98=$BW$1,F99=$BW$1,F100=$BW$1,F98=$CP$1,F99=$CP$1,F100=$CP$1,F101=$BW$1,F101=$CP$1,F102=$BW$1,F102=$CP$1),0,1)))</f>
        <v/>
      </c>
      <c r="CU98" s="3" t="str">
        <f>IF($A98&gt;='1125way_Regular Symbol(2wild)'!D$16,"",IF(B98=0,"",IF(OR(B98=$BW$1,B99=$BW$1,B100=$BW$1,B98=$CV$1,B99=$CV$1,B100=$CV$1),0,1)))</f>
        <v/>
      </c>
      <c r="CV98" s="3" t="str">
        <f>IF($A98&gt;='1125way_Regular Symbol(2wild)'!E$16,"",IF(C98=0,"",IF(OR(C98=$BW$1,C99=$BW$1,C100=$BW$1,C98=$CV$1,C99=$CV$1,C100=$CV$1),0,1)))</f>
        <v/>
      </c>
      <c r="CW98" s="3" t="str">
        <f>IF($A98&gt;='1125way_Regular Symbol(2wild)'!F$16,"",IF(D98=0,"",IF(OR(D98=$BW$1,D99=$BW$1,D100=$BW$1,D98=$CV$1,D99=$CV$1,D100=$CV$1,D101=$BW$1,D101=$CV$1,D102=$BW$1,D102=$CV$1),0,1)))</f>
        <v/>
      </c>
      <c r="CX98" s="3" t="str">
        <f>IF($A98&gt;='1125way_Regular Symbol(2wild)'!G$16,"",IF(E98=0,"",IF(OR(E98=$BW$1,E99=$BW$1,E100=$BW$1,E98=$CV$1,E99=$CV$1,E100=$CV$1,E101=$BW$1,E101=$CV$1,E102=$BW$1,E102=$CV$1),0,1)))</f>
        <v/>
      </c>
      <c r="CY98" s="3" t="str">
        <f>IF($A98&gt;='1125way_Regular Symbol(2wild)'!H$16,"",IF(F98=0,"",IF(OR(F98=$BW$1,F99=$BW$1,F100=$BW$1,F98=$CV$1,F99=$CV$1,F100=$CV$1,F101=$BW$1,F101=$CV$1,F102=$BW$1,F102=$CV$1),0,1)))</f>
        <v/>
      </c>
    </row>
    <row r="99" spans="1:103">
      <c r="A99" s="335"/>
      <c r="B99" s="191"/>
      <c r="C99" s="191"/>
      <c r="D99" s="191"/>
      <c r="E99" s="191"/>
      <c r="F99" s="338"/>
      <c r="O99" s="344"/>
      <c r="P99" s="3"/>
      <c r="Q99" s="3"/>
      <c r="R99" s="3"/>
      <c r="S99" s="135"/>
      <c r="U99" s="344"/>
      <c r="V99" s="3"/>
      <c r="W99" s="3"/>
      <c r="X99" s="3"/>
      <c r="Y99" s="135"/>
      <c r="AA99" s="344"/>
      <c r="AB99" s="3"/>
      <c r="AC99" s="3"/>
      <c r="AD99" s="3"/>
      <c r="AE99" s="135"/>
      <c r="AG99" s="344"/>
      <c r="AH99" s="3"/>
      <c r="AI99" s="3"/>
      <c r="AJ99" s="3"/>
      <c r="AK99" s="135"/>
      <c r="AM99" s="344"/>
      <c r="AN99" s="3"/>
      <c r="AO99" s="3"/>
      <c r="AP99" s="3"/>
      <c r="AQ99" s="135"/>
      <c r="AS99" s="344" t="str">
        <f>IF($A99&gt;='1125way_Regular Symbol(2wild)'!D$16,"",IF(B99=0,"",IF(OR(B99=$AM$1,B99=$AT$1,B100=$AM$1,B100=$AT$1,B101=$AM$1,B101=$AT$1),0,1)))</f>
        <v/>
      </c>
      <c r="AT99" s="344" t="str">
        <f>IF($A99&gt;='1125way_Regular Symbol(2wild)'!E$16,"",IF(C99=0,"",IF(OR(C99=$AM$1,C99=$AT$1,C100=$AM$1,C100=$AT$1,C101=$AM$1,C101=$AT$1),0,1)))</f>
        <v/>
      </c>
      <c r="AU99" s="3" t="str">
        <f>IF($A99&gt;='1125way_Regular Symbol(2wild)'!F$16,"",IF(D99=0,"",IF(OR(D99=$AM$1,D99=$AT$1,D100=$AM$1,D100=$AT$1,D101=$AM$1,D101=$AT$1,D102=$AM$1,D102=$AT$1,D103=$AM$1,D103=$AT$1),0,1)))</f>
        <v/>
      </c>
      <c r="AV99" s="3" t="str">
        <f>IF($A99&gt;='1125way_Regular Symbol(2wild)'!G$16,"",IF(E99=0,"",IF(OR(E99=$AM$1,E99=$AT$1,E100=$AM$1,E100=$AT$1,E101=$AM$1,E101=$AT$1,E102=$AM$1,E102=$AT$1,E103=$AM$1,E103=$AT$1),0,1)))</f>
        <v/>
      </c>
      <c r="AW99" s="3" t="str">
        <f>IF($A99&gt;='1125way_Regular Symbol(2wild)'!H$16,"",IF(F99=0,"",IF(OR(F99=$AM$1,F99=$AT$1,F100=$AM$1,F100=$AT$1,F101=$AM$1,F101=$AT$1,F102=$AM$1,F102=$AT$1,F103=$AM$1,F103=$AT$1),0,1)))</f>
        <v/>
      </c>
      <c r="AY99" s="344" t="str">
        <f>IF($A99&gt;='1125way_Regular Symbol(2wild)'!D$16,"",IF(B99=0,"",IF(OR(B99=$AM$1,B99=$AZ$1,B100=$AM$1,B100=$AZ$1,B101=$AM$1,B101=$AZ$1),0,1)))</f>
        <v/>
      </c>
      <c r="AZ99" s="344" t="str">
        <f>IF($A99&gt;='1125way_Regular Symbol(2wild)'!E$16,"",IF(C99=0,"",IF(OR(C99=$AM$1,C99=$AZ$1,C100=$AM$1,C100=$AZ$1,C101=$AM$1,C101=$AZ$1),0,1)))</f>
        <v/>
      </c>
      <c r="BA99" s="3" t="str">
        <f>IF($A99&gt;='1125way_Regular Symbol(2wild)'!F$16,"",IF(D99=0,"",IF(OR(D99=$AM$1,D99=$AZ$1,D100=$AM$1,D100=$AZ$1,D101=$AM$1,D101=$AZ$1,D102=$AM$1,D102=$AZ$1,D103=$AM$1,D103=$AZ$1),0,1)))</f>
        <v/>
      </c>
      <c r="BB99" s="3" t="str">
        <f>IF($A99&gt;='1125way_Regular Symbol(2wild)'!G$16,"",IF(E99=0,"",IF(OR(E99=$AM$1,E99=$AZ$1,E100=$AM$1,E100=$AZ$1,E101=$AM$1,E101=$AZ$1,E102=$AM$1,E102=$AZ$1,E103=$AM$1,E103=$AZ$1),0,1)))</f>
        <v/>
      </c>
      <c r="BC99" s="3" t="str">
        <f>IF($A99&gt;='1125way_Regular Symbol(2wild)'!H$16,"",IF(F99=0,"",IF(OR(F99=$AM$1,F99=$AZ$1,F100=$AM$1,F100=$AZ$1,F101=$AM$1,F101=$AZ$1,F102=$AM$1,F102=$AZ$1,F103=$AM$1,F103=$AZ$1),0,1)))</f>
        <v/>
      </c>
      <c r="BE99" s="344" t="str">
        <f>IF($A99&gt;='576way_Regular Symbol(2wild)'!D$16,"",IF(B99=0,"",IF(OR(B99=$AM$1,B99=$BF$1,B100=$AM$1,B100=$BF$1,B101=$AM$1,B101=$BF$1),0,1)))</f>
        <v/>
      </c>
      <c r="BF99" s="344" t="str">
        <f>IF($A99&gt;='576way_Regular Symbol(2wild)'!E$16,"",IF(C99=0,"",IF(OR(C99=$AM$1,C99=$BF$1,C100=$AM$1,C100=$BF$1,C101=$AM$1,C101=$BF$1),0,1)))</f>
        <v/>
      </c>
      <c r="BG99" s="3" t="str">
        <f>IF($A99&gt;='576way_Regular Symbol(2wild)'!F$16,"",IF(D99=0,"",IF(OR(D99=$AM$1,D99=$BF$1,D100=$AM$1,D100=$BF$1,D101=$AM$1,D101=$BF$1,D102=$AM$1,D102=$BF$1,D103=$AM$1,D103=$BF$1),0,1)))</f>
        <v/>
      </c>
      <c r="BH99" s="3" t="str">
        <f>IF($A99&gt;='576way_Regular Symbol(2wild)'!G$16,"",IF(E99=0,"",IF(OR(E99=$AM$1,E99=$BF$1,E100=$AM$1,E100=$BF$1,E101=$AM$1,E101=$BF$1,E102=$AM$1,E102=$BF$1,E103=$AM$1,E103=$BF$1),0,1)))</f>
        <v/>
      </c>
      <c r="BI99" s="3" t="str">
        <f>IF($A99&gt;='576way_Regular Symbol(2wild)'!H$16,"",IF(F99=0,"",IF(OR(F99=$AM$1,F99=$BF$1,F100=$AM$1,F100=$BF$1,F101=$AM$1,F101=$BF$1,F102=$AM$1,F102=$BF$1,F103=$AM$1,F103=$BF$1),0,1)))</f>
        <v/>
      </c>
      <c r="BK99" s="344" t="str">
        <f>IF($A99&gt;='576way_Regular Symbol(2wild)'!D$16,"",IF(B99=0,"",IF(OR(B99=$AM$1,B99=$BL$1,B100=$AM$1,B100=$BL$1,B101=$AM$1,B101=$BL$1),0,1)))</f>
        <v/>
      </c>
      <c r="BL99" s="344" t="str">
        <f>IF($A99&gt;='576way_Regular Symbol(2wild)'!E$16,"",IF(C99=0,"",IF(OR(C99=$AM$1,C99=$BL$1,C100=$AM$1,C100=$BL$1,C101=$AM$1,C101=$BL$1),0,1)))</f>
        <v/>
      </c>
      <c r="BM99" s="3" t="str">
        <f>IF($A99&gt;='576way_Regular Symbol(2wild)'!F$16,"",IF(D99=0,"",IF(OR(D99=$AM$1,D99=$BL$1,D100=$AM$1,D100=$BL$1,D101=$AM$1,D101=$BL$1,D102=$AM$1,D102=$BL$1),0,1)))</f>
        <v/>
      </c>
      <c r="BN99" s="3" t="str">
        <f>IF($A99&gt;='576way_Regular Symbol(2wild)'!G$16,"",IF(E99=0,"",IF(OR(E99=$AM$1,E99=$BL$1,E100=$AM$1,E100=$BL$1,E101=$AM$1,E101=$BL$1,E102=$AM$1,E102=$BL$1),0,1)))</f>
        <v/>
      </c>
      <c r="BO99" s="3" t="str">
        <f>IF($A99&gt;='576way_Regular Symbol(2wild)'!H$16,"",IF(F99=0,"",IF(OR(F99=$AM$1,F99=$BL$1,F100=$AM$1,F100=$BL$1,F101=$AM$1,F101=$BL$1,F102=$AM$1,F102=$BL$1),0,1)))</f>
        <v/>
      </c>
      <c r="BQ99" s="3" t="str">
        <f>IF($A99&gt;='1125way_Regular Symbol(2wild)'!D$16,"",IF(B99=0,"",IF(OR(B99=$BQ$1,B99=$BR$1,B100=$BQ$1,B100=$BR$1,B101=$BQ$1,B101=$BR$1),0,1)))</f>
        <v/>
      </c>
      <c r="BR99" s="3" t="str">
        <f>IF($A99&gt;='1125way_Regular Symbol(2wild)'!E$16,"",IF(C99=0,"",IF(OR(C99=$BQ$1,C99=$BR$1,C100=$BQ$1,C100=$BR$1,C101=$BQ$1,C101=$BR$1),0,1)))</f>
        <v/>
      </c>
      <c r="BS99" s="3" t="str">
        <f>IF($A99&gt;='1125way_Regular Symbol(2wild)'!F$16,"",IF(D99=0,"",IF(OR(D99=$BQ$1,D99=$BR$1,D100=$BQ$1,D100=$BR$1,D101=$BQ$1,D101=$BR$1,D102=$BQ$1,D102=$BR$1,D103=$BQ$1,D103=$BR$1),0,1)))</f>
        <v/>
      </c>
      <c r="BT99" s="3" t="str">
        <f>IF($A99&gt;='1125way_Regular Symbol(2wild)'!G$16,"",IF(E99=0,"",IF(OR(E99=$BQ$1,E99=$BR$1,E100=$BQ$1,E100=$BR$1,E101=$BQ$1,E101=$BR$1,E102=$BQ$1,E102=$BR$1,E103=$BQ$1,E103=$BR$1),0,1)))</f>
        <v/>
      </c>
      <c r="BU99" s="3" t="str">
        <f>IF($A99&gt;='1125way_Regular Symbol(2wild)'!H$16,"",IF(F99=0,"",IF(OR(F99=$BQ$1,F99=$BR$1,F100=$BQ$1,F100=$BR$1,F101=$BQ$1,F101=$BR$1,F102=$BQ$1,F102=$BR$1,F103=$BQ$1,F103=$BR$1),0,1)))</f>
        <v/>
      </c>
      <c r="BW99" s="3" t="str">
        <f>IF($A99&gt;='1125way_Regular Symbol(2wild)'!D$16,"",IF(B99=0,"",IF(OR(B99=$BW$1,B100=$BW$1,B101=$BW$1,B99=$BX$1,B100=$BX$1,B101=$BX$1),0,1)))</f>
        <v/>
      </c>
      <c r="BX99" s="3" t="str">
        <f>IF($A99&gt;='1125way_Regular Symbol(2wild)'!E$16,"",IF(C99=0,"",IF(OR(C99=$BW$1,C100=$BW$1,C101=$BW$1,C99=$BX$1,C100=$BX$1,C101=$BX$1),0,1)))</f>
        <v/>
      </c>
      <c r="BY99" s="3" t="str">
        <f>IF($A99&gt;='1125way_Regular Symbol(2wild)'!F$16,"",IF(D99=0,"",IF(OR(D99=$BW$1,D100=$BW$1,D101=$BW$1,D99=$BX$1,D100=$BX$1,D101=$BX$1,D102=$BW$1,D102=$BX$1,D103=$BW$1,D103=$BX$1),0,1)))</f>
        <v/>
      </c>
      <c r="BZ99" s="3" t="str">
        <f>IF($A99&gt;='1125way_Regular Symbol(2wild)'!G$16,"",IF(E99=0,"",IF(OR(E99=$BW$1,E100=$BW$1,E101=$BW$1,E99=$BX$1,E100=$BX$1,E101=$BX$1,E102=$BW$1,E102=$BX$1,E103=$BW$1,E103=$BX$1),0,1)))</f>
        <v/>
      </c>
      <c r="CA99" s="3" t="str">
        <f>IF($A99&gt;='1125way_Regular Symbol(2wild)'!H$16,"",IF(F99=0,"",IF(OR(F99=$BW$1,F100=$BW$1,F101=$BW$1,F99=$BX$1,F100=$BX$1,F101=$BX$1,F102=$BW$1,F102=$BX$1,F103=$BW$1,F103=$BX$1),0,1)))</f>
        <v/>
      </c>
      <c r="CC99" s="3" t="str">
        <f>IF($A99&gt;='1125way_Regular Symbol(2wild)'!D$16,"",IF(B99=0,"",IF(OR(B99=$BW$1,B100=$BW$1,B101=$BW$1,B99=$CD$1,B100=$CD$1,B101=$CD$1),0,1)))</f>
        <v/>
      </c>
      <c r="CD99" s="3" t="str">
        <f>IF($A99&gt;='1125way_Regular Symbol(2wild)'!E$16,"",IF(C99=0,"",IF(OR(C99=$BW$1,C100=$BW$1,C101=$BW$1,C99=$CD$1,C100=$CD$1,C101=$CD$1),0,1)))</f>
        <v/>
      </c>
      <c r="CE99" s="3" t="str">
        <f>IF($A99&gt;='1125way_Regular Symbol(2wild)'!F$16,"",IF(D99=0,"",IF(OR(D99=$BW$1,D100=$BW$1,D101=$BW$1,D99=$CD$1,D100=$CD$1,D101=$CD$1,D102=$BW$1,D102=$CD$1,D103=$BW$1,D103=$CD$1),0,1)))</f>
        <v/>
      </c>
      <c r="CF99" s="3" t="str">
        <f>IF($A99&gt;='1125way_Regular Symbol(2wild)'!G$16,"",IF(E99=0,"",IF(OR(E99=$BW$1,E100=$BW$1,E101=$BW$1,E99=$CD$1,E100=$CD$1,E101=$CD$1,E102=$BW$1,E102=$CD$1,E103=$BW$1,E103=$CD$1),0,1)))</f>
        <v/>
      </c>
      <c r="CG99" s="3" t="str">
        <f>IF($A99&gt;='1125way_Regular Symbol(2wild)'!H$16,"",IF(F99=0,"",IF(OR(F99=$BW$1,F100=$BW$1,F101=$BW$1,F99=$CD$1,F100=$CD$1,F101=$CD$1,F102=$BW$1,F102=$CD$1,F103=$BW$1,F103=$CD$1),0,1)))</f>
        <v/>
      </c>
      <c r="CI99" s="3" t="str">
        <f>IF($A99&gt;='1125way_Regular Symbol(2wild)'!D$16,"",IF(B99=0,"",IF(OR(B99=$BW$1,B100=$BW$1,B101=$BW$1,B99=$CJ$1,B100=$CJ$1,B101=$CJ$1),0,1)))</f>
        <v/>
      </c>
      <c r="CJ99" s="3" t="str">
        <f>IF($A99&gt;='1125way_Regular Symbol(2wild)'!E$16,"",IF(C99=0,"",IF(OR(C99=$BW$1,C100=$BW$1,C101=$BW$1,C99=$CJ$1,C100=$CJ$1,C101=$CJ$1),0,1)))</f>
        <v/>
      </c>
      <c r="CK99" s="3" t="str">
        <f>IF($A99&gt;='1125way_Regular Symbol(2wild)'!F$16,"",IF(D99=0,"",IF(OR(D99=$BW$1,D100=$BW$1,D101=$BW$1,D99=$CJ$1,D100=$CJ$1,D101=$CJ$1,D102=$BW$1,D102=$CJ$1,D103=$BW$1,D103=$CJ$1),0,1)))</f>
        <v/>
      </c>
      <c r="CL99" s="3" t="str">
        <f>IF($A99&gt;='1125way_Regular Symbol(2wild)'!G$16,"",IF(E99=0,"",IF(OR(E99=$BW$1,E100=$BW$1,E101=$BW$1,E99=$CJ$1,E100=$CJ$1,E101=$CJ$1,E102=$BW$1,E102=$CJ$1,E103=$BW$1,E103=$CJ$1),0,1)))</f>
        <v/>
      </c>
      <c r="CM99" s="3" t="str">
        <f>IF($A99&gt;='1125way_Regular Symbol(2wild)'!H$16,"",IF(F99=0,"",IF(OR(F99=$BW$1,F100=$BW$1,F101=$BW$1,F99=$CJ$1,F100=$CJ$1,F101=$CJ$1,F102=$BW$1,F102=$CJ$1,F103=$BW$1,F103=$CJ$1),0,1)))</f>
        <v/>
      </c>
      <c r="CO99" s="3" t="str">
        <f>IF($A99&gt;='1125way_Regular Symbol(2wild)'!D$16,"",IF(B99=0,"",IF(OR(B99=$BW$1,B100=$BW$1,B101=$BW$1,B99=$CP$1,B100=$CP$1,B101=$CP$1),0,1)))</f>
        <v/>
      </c>
      <c r="CP99" s="3" t="str">
        <f>IF($A99&gt;='1125way_Regular Symbol(2wild)'!E$16,"",IF(C99=0,"",IF(OR(C99=$BW$1,C100=$BW$1,C101=$BW$1,C99=$CP$1,C100=$CP$1,C101=$CP$1),0,1)))</f>
        <v/>
      </c>
      <c r="CQ99" s="3" t="str">
        <f>IF($A99&gt;='1125way_Regular Symbol(2wild)'!F$16,"",IF(D99=0,"",IF(OR(D99=$BW$1,D100=$BW$1,D101=$BW$1,D99=$CP$1,D100=$CP$1,D101=$CP$1,D102=$BW$1,D102=$CP$1,D103=$BW$1,D103=$CP$1),0,1)))</f>
        <v/>
      </c>
      <c r="CR99" s="3" t="str">
        <f>IF($A99&gt;='1125way_Regular Symbol(2wild)'!G$16,"",IF(E99=0,"",IF(OR(E99=$BW$1,E100=$BW$1,E101=$BW$1,E99=$CP$1,E100=$CP$1,E101=$CP$1,E102=$BW$1,E102=$CP$1,E103=$BW$1,E103=$CP$1),0,1)))</f>
        <v/>
      </c>
      <c r="CS99" s="3" t="str">
        <f>IF($A99&gt;='1125way_Regular Symbol(2wild)'!H$16,"",IF(F99=0,"",IF(OR(F99=$BW$1,F100=$BW$1,F101=$BW$1,F99=$CP$1,F100=$CP$1,F101=$CP$1,F102=$BW$1,F102=$CP$1,F103=$BW$1,F103=$CP$1),0,1)))</f>
        <v/>
      </c>
      <c r="CU99" s="3" t="str">
        <f>IF($A99&gt;='1125way_Regular Symbol(2wild)'!D$16,"",IF(B99=0,"",IF(OR(B99=$BW$1,B100=$BW$1,B101=$BW$1,B99=$CV$1,B100=$CV$1,B101=$CV$1),0,1)))</f>
        <v/>
      </c>
      <c r="CV99" s="3" t="str">
        <f>IF($A99&gt;='1125way_Regular Symbol(2wild)'!E$16,"",IF(C99=0,"",IF(OR(C99=$BW$1,C100=$BW$1,C101=$BW$1,C99=$CV$1,C100=$CV$1,C101=$CV$1),0,1)))</f>
        <v/>
      </c>
      <c r="CW99" s="3" t="str">
        <f>IF($A99&gt;='1125way_Regular Symbol(2wild)'!F$16,"",IF(D99=0,"",IF(OR(D99=$BW$1,D100=$BW$1,D101=$BW$1,D99=$CV$1,D100=$CV$1,D101=$CV$1,D102=$BW$1,D102=$CV$1,D103=$BW$1,D103=$CV$1),0,1)))</f>
        <v/>
      </c>
      <c r="CX99" s="3" t="str">
        <f>IF($A99&gt;='1125way_Regular Symbol(2wild)'!G$16,"",IF(E99=0,"",IF(OR(E99=$BW$1,E100=$BW$1,E101=$BW$1,E99=$CV$1,E100=$CV$1,E101=$CV$1,E102=$BW$1,E102=$CV$1,E103=$BW$1,E103=$CV$1),0,1)))</f>
        <v/>
      </c>
      <c r="CY99" s="3" t="str">
        <f>IF($A99&gt;='1125way_Regular Symbol(2wild)'!H$16,"",IF(F99=0,"",IF(OR(F99=$BW$1,F100=$BW$1,F101=$BW$1,F99=$CV$1,F100=$CV$1,F101=$CV$1,F102=$BW$1,F102=$CV$1,F103=$BW$1,F103=$CV$1),0,1)))</f>
        <v/>
      </c>
    </row>
    <row r="100" spans="1:103" ht="16" thickBot="1">
      <c r="A100" s="339"/>
      <c r="B100" s="340"/>
      <c r="C100" s="340"/>
      <c r="D100" s="340"/>
      <c r="E100" s="340"/>
      <c r="F100" s="143"/>
      <c r="O100" s="347"/>
      <c r="P100" s="154"/>
      <c r="Q100" s="154"/>
      <c r="R100" s="154"/>
      <c r="S100" s="153"/>
      <c r="U100" s="347"/>
      <c r="V100" s="154"/>
      <c r="W100" s="154"/>
      <c r="X100" s="154"/>
      <c r="Y100" s="153"/>
      <c r="AA100" s="347"/>
      <c r="AB100" s="154"/>
      <c r="AC100" s="154"/>
      <c r="AD100" s="154"/>
      <c r="AE100" s="153"/>
      <c r="AG100" s="347"/>
      <c r="AH100" s="154"/>
      <c r="AI100" s="154"/>
      <c r="AJ100" s="154"/>
      <c r="AK100" s="153"/>
      <c r="AM100" s="347"/>
      <c r="AN100" s="154"/>
      <c r="AO100" s="154"/>
      <c r="AP100" s="154"/>
      <c r="AQ100" s="153"/>
      <c r="AS100" s="344" t="str">
        <f>IF($A100&gt;='1125way_Regular Symbol(2wild)'!D$16,"",IF(B100=0,"",IF(OR(B100=$AM$1,B100=$AT$1,B101=$AM$1,B101=$AT$1,B102=$AM$1,B102=$AT$1),0,1)))</f>
        <v/>
      </c>
      <c r="AT100" s="344" t="str">
        <f>IF($A100&gt;='1125way_Regular Symbol(2wild)'!E$16,"",IF(C100=0,"",IF(OR(C100=$AM$1,C100=$AT$1,C101=$AM$1,C101=$AT$1,C102=$AM$1,C102=$AT$1),0,1)))</f>
        <v/>
      </c>
      <c r="AU100" s="3" t="str">
        <f>IF($A100&gt;='1125way_Regular Symbol(2wild)'!F$16,"",IF(D100=0,"",IF(OR(D100=$AM$1,D100=$AT$1,D101=$AM$1,D101=$AT$1,D102=$AM$1,D102=$AT$1,D103=$AM$1,D103=$AT$1,D104=$AM$1,D104=$AT$1),0,1)))</f>
        <v/>
      </c>
      <c r="AV100" s="3" t="str">
        <f>IF($A100&gt;='1125way_Regular Symbol(2wild)'!G$16,"",IF(E100=0,"",IF(OR(E100=$AM$1,E100=$AT$1,E101=$AM$1,E101=$AT$1,E102=$AM$1,E102=$AT$1,E103=$AM$1,E103=$AT$1,E104=$AM$1,E104=$AT$1),0,1)))</f>
        <v/>
      </c>
      <c r="AW100" s="3" t="str">
        <f>IF($A100&gt;='1125way_Regular Symbol(2wild)'!H$16,"",IF(F100=0,"",IF(OR(F100=$AM$1,F100=$AT$1,F101=$AM$1,F101=$AT$1,F102=$AM$1,F102=$AT$1,F103=$AM$1,F103=$AT$1,F104=$AM$1,F104=$AT$1),0,1)))</f>
        <v/>
      </c>
      <c r="AY100" s="344" t="str">
        <f>IF($A100&gt;='1125way_Regular Symbol(2wild)'!D$16,"",IF(B100=0,"",IF(OR(B100=$AM$1,B100=$AZ$1,B101=$AM$1,B101=$AZ$1,B102=$AM$1,B102=$AZ$1),0,1)))</f>
        <v/>
      </c>
      <c r="AZ100" s="344" t="str">
        <f>IF($A100&gt;='1125way_Regular Symbol(2wild)'!E$16,"",IF(C100=0,"",IF(OR(C100=$AM$1,C100=$AZ$1,C101=$AM$1,C101=$AZ$1,C102=$AM$1,C102=$AZ$1),0,1)))</f>
        <v/>
      </c>
      <c r="BA100" s="3" t="str">
        <f>IF($A100&gt;='1125way_Regular Symbol(2wild)'!F$16,"",IF(D100=0,"",IF(OR(D100=$AM$1,D100=$AZ$1,D101=$AM$1,D101=$AZ$1,D102=$AM$1,D102=$AZ$1,D103=$AM$1,D103=$AZ$1,D104=$AM$1,D104=$AZ$1),0,1)))</f>
        <v/>
      </c>
      <c r="BB100" s="3" t="str">
        <f>IF($A100&gt;='1125way_Regular Symbol(2wild)'!G$16,"",IF(E100=0,"",IF(OR(E100=$AM$1,E100=$AZ$1,E101=$AM$1,E101=$AZ$1,E102=$AM$1,E102=$AZ$1,E103=$AM$1,E103=$AZ$1,E104=$AM$1,E104=$AZ$1),0,1)))</f>
        <v/>
      </c>
      <c r="BC100" s="3" t="str">
        <f>IF($A100&gt;='1125way_Regular Symbol(2wild)'!H$16,"",IF(F100=0,"",IF(OR(F100=$AM$1,F100=$AZ$1,F101=$AM$1,F101=$AZ$1,F102=$AM$1,F102=$AZ$1,F103=$AM$1,F103=$AZ$1,F104=$AM$1,F104=$AZ$1),0,1)))</f>
        <v/>
      </c>
      <c r="BE100" s="344" t="str">
        <f>IF($A100&gt;='576way_Regular Symbol(2wild)'!D$16,"",IF(B100=0,"",IF(OR(B100=$AM$1,B100=$BF$1,B101=$AM$1,B101=$BF$1,B102=$AM$1,B102=$BF$1),0,1)))</f>
        <v/>
      </c>
      <c r="BF100" s="344" t="str">
        <f>IF($A100&gt;='576way_Regular Symbol(2wild)'!E$16,"",IF(C100=0,"",IF(OR(C100=$AM$1,C100=$BF$1,C101=$AM$1,C101=$BF$1,C102=$AM$1,C102=$BF$1),0,1)))</f>
        <v/>
      </c>
      <c r="BG100" s="3" t="str">
        <f>IF($A100&gt;='576way_Regular Symbol(2wild)'!F$16,"",IF(D100=0,"",IF(OR(D100=$AM$1,D100=$BF$1,D101=$AM$1,D101=$BF$1,D102=$AM$1,D102=$BF$1,D103=$AM$1,D103=$BF$1,D104=$AM$1,D104=$BF$1),0,1)))</f>
        <v/>
      </c>
      <c r="BH100" s="3" t="str">
        <f>IF($A100&gt;='576way_Regular Symbol(2wild)'!G$16,"",IF(E100=0,"",IF(OR(E100=$AM$1,E100=$BF$1,E101=$AM$1,E101=$BF$1,E102=$AM$1,E102=$BF$1,E103=$AM$1,E103=$BF$1,E104=$AM$1,E104=$BF$1),0,1)))</f>
        <v/>
      </c>
      <c r="BI100" s="3" t="str">
        <f>IF($A100&gt;='576way_Regular Symbol(2wild)'!H$16,"",IF(F100=0,"",IF(OR(F100=$AM$1,F100=$BF$1,F101=$AM$1,F101=$BF$1,F102=$AM$1,F102=$BF$1,F103=$AM$1,F103=$BF$1,F104=$AM$1,F104=$BF$1),0,1)))</f>
        <v/>
      </c>
      <c r="BK100" s="344" t="str">
        <f>IF($A100&gt;='576way_Regular Symbol(2wild)'!D$16,"",IF(B100=0,"",IF(OR(B100=$AM$1,B100=$BL$1,B101=$AM$1,B101=$BL$1,B102=$AM$1,B102=$BL$1),0,1)))</f>
        <v/>
      </c>
      <c r="BL100" s="344" t="str">
        <f>IF($A100&gt;='576way_Regular Symbol(2wild)'!E$16,"",IF(C100=0,"",IF(OR(C100=$AM$1,C100=$BL$1,C101=$AM$1,C101=$BL$1,C102=$AM$1,C102=$BL$1),0,1)))</f>
        <v/>
      </c>
      <c r="BM100" s="3" t="str">
        <f>IF($A100&gt;='576way_Regular Symbol(2wild)'!F$16,"",IF(D100=0,"",IF(OR(D100=$AM$1,D100=$BL$1,D101=$AM$1,D101=$BL$1,D102=$AM$1,D102=$BL$1,D103=$AM$1,D103=$BL$1),0,1)))</f>
        <v/>
      </c>
      <c r="BN100" s="3" t="str">
        <f>IF($A100&gt;='576way_Regular Symbol(2wild)'!G$16,"",IF(E100=0,"",IF(OR(E100=$AM$1,E100=$BL$1,E101=$AM$1,E101=$BL$1,E102=$AM$1,E102=$BL$1,E103=$AM$1,E103=$BL$1),0,1)))</f>
        <v/>
      </c>
      <c r="BO100" s="3" t="str">
        <f>IF($A100&gt;='576way_Regular Symbol(2wild)'!H$16,"",IF(F100=0,"",IF(OR(F100=$AM$1,F100=$BL$1,F101=$AM$1,F101=$BL$1,F102=$AM$1,F102=$BL$1,F103=$AM$1,F103=$BL$1),0,1)))</f>
        <v/>
      </c>
      <c r="BQ100" s="3" t="str">
        <f>IF($A100&gt;='1125way_Regular Symbol(2wild)'!D$16,"",IF(B100=0,"",IF(OR(B100=$BQ$1,B100=$BR$1,B101=$BQ$1,B101=$BR$1,B102=$BQ$1,B102=$BR$1),0,1)))</f>
        <v/>
      </c>
      <c r="BR100" s="3" t="str">
        <f>IF($A100&gt;='1125way_Regular Symbol(2wild)'!E$16,"",IF(C100=0,"",IF(OR(C100=$BQ$1,C100=$BR$1,C101=$BQ$1,C101=$BR$1,C102=$BQ$1,C102=$BR$1),0,1)))</f>
        <v/>
      </c>
      <c r="BS100" s="3" t="str">
        <f>IF($A100&gt;='1125way_Regular Symbol(2wild)'!F$16,"",IF(D100=0,"",IF(OR(D100=$BQ$1,D100=$BR$1,D101=$BQ$1,D101=$BR$1,D102=$BQ$1,D102=$BR$1,D103=$BQ$1,D103=$BR$1,D104=$BQ$1,D104=$BR$1),0,1)))</f>
        <v/>
      </c>
      <c r="BT100" s="3" t="str">
        <f>IF($A100&gt;='1125way_Regular Symbol(2wild)'!G$16,"",IF(E100=0,"",IF(OR(E100=$BQ$1,E100=$BR$1,E101=$BQ$1,E101=$BR$1,E102=$BQ$1,E102=$BR$1,E103=$BQ$1,E103=$BR$1,E104=$BQ$1,E104=$BR$1),0,1)))</f>
        <v/>
      </c>
      <c r="BU100" s="3" t="str">
        <f>IF($A100&gt;='1125way_Regular Symbol(2wild)'!H$16,"",IF(F100=0,"",IF(OR(F100=$BQ$1,F100=$BR$1,F101=$BQ$1,F101=$BR$1,F102=$BQ$1,F102=$BR$1,F103=$BQ$1,F103=$BR$1,F104=$BQ$1,F104=$BR$1),0,1)))</f>
        <v/>
      </c>
      <c r="BW100" s="3" t="str">
        <f>IF($A100&gt;='1125way_Regular Symbol(2wild)'!D$16,"",IF(B100=0,"",IF(OR(B100=$BW$1,B101=$BW$1,B102=$BW$1,B100=$BX$1,B101=$BX$1,B102=$BX$1),0,1)))</f>
        <v/>
      </c>
      <c r="BX100" s="3" t="str">
        <f>IF($A100&gt;='1125way_Regular Symbol(2wild)'!E$16,"",IF(C100=0,"",IF(OR(C100=$BW$1,C101=$BW$1,C102=$BW$1,C100=$BX$1,C101=$BX$1,C102=$BX$1),0,1)))</f>
        <v/>
      </c>
      <c r="BY100" s="3" t="str">
        <f>IF($A100&gt;='1125way_Regular Symbol(2wild)'!F$16,"",IF(D100=0,"",IF(OR(D100=$BW$1,D101=$BW$1,D102=$BW$1,D100=$BX$1,D101=$BX$1,D102=$BX$1,D103=$BW$1,D103=$BX$1,D104=$BW$1,D104=$BX$1),0,1)))</f>
        <v/>
      </c>
      <c r="BZ100" s="3" t="str">
        <f>IF($A100&gt;='1125way_Regular Symbol(2wild)'!G$16,"",IF(E100=0,"",IF(OR(E100=$BW$1,E101=$BW$1,E102=$BW$1,E100=$BX$1,E101=$BX$1,E102=$BX$1,E103=$BW$1,E103=$BX$1,E104=$BW$1,E104=$BX$1),0,1)))</f>
        <v/>
      </c>
      <c r="CA100" s="3" t="str">
        <f>IF($A100&gt;='1125way_Regular Symbol(2wild)'!H$16,"",IF(F100=0,"",IF(OR(F100=$BW$1,F101=$BW$1,F102=$BW$1,F100=$BX$1,F101=$BX$1,F102=$BX$1,F103=$BW$1,F103=$BX$1,F104=$BW$1,F104=$BX$1),0,1)))</f>
        <v/>
      </c>
      <c r="CC100" s="3" t="str">
        <f>IF($A100&gt;='1125way_Regular Symbol(2wild)'!D$16,"",IF(B100=0,"",IF(OR(B100=$BW$1,B101=$BW$1,B102=$BW$1,B100=$CD$1,B101=$CD$1,B102=$CD$1),0,1)))</f>
        <v/>
      </c>
      <c r="CD100" s="3" t="str">
        <f>IF($A100&gt;='1125way_Regular Symbol(2wild)'!E$16,"",IF(C100=0,"",IF(OR(C100=$BW$1,C101=$BW$1,C102=$BW$1,C100=$CD$1,C101=$CD$1,C102=$CD$1),0,1)))</f>
        <v/>
      </c>
      <c r="CE100" s="3" t="str">
        <f>IF($A100&gt;='1125way_Regular Symbol(2wild)'!F$16,"",IF(D100=0,"",IF(OR(D100=$BW$1,D101=$BW$1,D102=$BW$1,D100=$CD$1,D101=$CD$1,D102=$CD$1,D103=$BW$1,D103=$CD$1,D104=$BW$1,D104=$CD$1),0,1)))</f>
        <v/>
      </c>
      <c r="CF100" s="3" t="str">
        <f>IF($A100&gt;='1125way_Regular Symbol(2wild)'!G$16,"",IF(E100=0,"",IF(OR(E100=$BW$1,E101=$BW$1,E102=$BW$1,E100=$CD$1,E101=$CD$1,E102=$CD$1,E103=$BW$1,E103=$CD$1,E104=$BW$1,E104=$CD$1),0,1)))</f>
        <v/>
      </c>
      <c r="CG100" s="3" t="str">
        <f>IF($A100&gt;='1125way_Regular Symbol(2wild)'!H$16,"",IF(F100=0,"",IF(OR(F100=$BW$1,F101=$BW$1,F102=$BW$1,F100=$CD$1,F101=$CD$1,F102=$CD$1,F103=$BW$1,F103=$CD$1,F104=$BW$1,F104=$CD$1),0,1)))</f>
        <v/>
      </c>
      <c r="CI100" s="3" t="str">
        <f>IF($A100&gt;='1125way_Regular Symbol(2wild)'!D$16,"",IF(B100=0,"",IF(OR(B100=$BW$1,B101=$BW$1,B102=$BW$1,B100=$CJ$1,B101=$CJ$1,B102=$CJ$1),0,1)))</f>
        <v/>
      </c>
      <c r="CJ100" s="3" t="str">
        <f>IF($A100&gt;='1125way_Regular Symbol(2wild)'!E$16,"",IF(C100=0,"",IF(OR(C100=$BW$1,C101=$BW$1,C102=$BW$1,C100=$CJ$1,C101=$CJ$1,C102=$CJ$1),0,1)))</f>
        <v/>
      </c>
      <c r="CK100" s="3" t="str">
        <f>IF($A100&gt;='1125way_Regular Symbol(2wild)'!F$16,"",IF(D100=0,"",IF(OR(D100=$BW$1,D101=$BW$1,D102=$BW$1,D100=$CJ$1,D101=$CJ$1,D102=$CJ$1,D103=$BW$1,D103=$CJ$1,D104=$BW$1,D104=$CJ$1),0,1)))</f>
        <v/>
      </c>
      <c r="CL100" s="3" t="str">
        <f>IF($A100&gt;='1125way_Regular Symbol(2wild)'!G$16,"",IF(E100=0,"",IF(OR(E100=$BW$1,E101=$BW$1,E102=$BW$1,E100=$CJ$1,E101=$CJ$1,E102=$CJ$1,E103=$BW$1,E103=$CJ$1,E104=$BW$1,E104=$CJ$1),0,1)))</f>
        <v/>
      </c>
      <c r="CM100" s="3" t="str">
        <f>IF($A100&gt;='1125way_Regular Symbol(2wild)'!H$16,"",IF(F100=0,"",IF(OR(F100=$BW$1,F101=$BW$1,F102=$BW$1,F100=$CJ$1,F101=$CJ$1,F102=$CJ$1,F103=$BW$1,F103=$CJ$1,F104=$BW$1,F104=$CJ$1),0,1)))</f>
        <v/>
      </c>
      <c r="CO100" s="3" t="str">
        <f>IF($A100&gt;='1125way_Regular Symbol(2wild)'!D$16,"",IF(B100=0,"",IF(OR(B100=$BW$1,B101=$BW$1,B102=$BW$1,B100=$CP$1,B101=$CP$1,B102=$CP$1),0,1)))</f>
        <v/>
      </c>
      <c r="CP100" s="3" t="str">
        <f>IF($A100&gt;='1125way_Regular Symbol(2wild)'!E$16,"",IF(C100=0,"",IF(OR(C100=$BW$1,C101=$BW$1,C102=$BW$1,C100=$CP$1,C101=$CP$1,C102=$CP$1),0,1)))</f>
        <v/>
      </c>
      <c r="CQ100" s="3" t="str">
        <f>IF($A100&gt;='1125way_Regular Symbol(2wild)'!F$16,"",IF(D100=0,"",IF(OR(D100=$BW$1,D101=$BW$1,D102=$BW$1,D100=$CP$1,D101=$CP$1,D102=$CP$1,D103=$BW$1,D103=$CP$1,D104=$BW$1,D104=$CP$1),0,1)))</f>
        <v/>
      </c>
      <c r="CR100" s="3" t="str">
        <f>IF($A100&gt;='1125way_Regular Symbol(2wild)'!G$16,"",IF(E100=0,"",IF(OR(E100=$BW$1,E101=$BW$1,E102=$BW$1,E100=$CP$1,E101=$CP$1,E102=$CP$1,E103=$BW$1,E103=$CP$1,E104=$BW$1,E104=$CP$1),0,1)))</f>
        <v/>
      </c>
      <c r="CS100" s="3" t="str">
        <f>IF($A100&gt;='1125way_Regular Symbol(2wild)'!H$16,"",IF(F100=0,"",IF(OR(F100=$BW$1,F101=$BW$1,F102=$BW$1,F100=$CP$1,F101=$CP$1,F102=$CP$1,F103=$BW$1,F103=$CP$1,F104=$BW$1,F104=$CP$1),0,1)))</f>
        <v/>
      </c>
      <c r="CU100" s="3" t="str">
        <f>IF($A100&gt;='1125way_Regular Symbol(2wild)'!D$16,"",IF(B100=0,"",IF(OR(B100=$BW$1,B101=$BW$1,B102=$BW$1,B100=$CV$1,B101=$CV$1,B102=$CV$1),0,1)))</f>
        <v/>
      </c>
      <c r="CV100" s="3" t="str">
        <f>IF($A100&gt;='1125way_Regular Symbol(2wild)'!E$16,"",IF(C100=0,"",IF(OR(C100=$BW$1,C101=$BW$1,C102=$BW$1,C100=$CV$1,C101=$CV$1,C102=$CV$1),0,1)))</f>
        <v/>
      </c>
      <c r="CW100" s="3" t="str">
        <f>IF($A100&gt;='1125way_Regular Symbol(2wild)'!F$16,"",IF(D100=0,"",IF(OR(D100=$BW$1,D101=$BW$1,D102=$BW$1,D100=$CV$1,D101=$CV$1,D102=$CV$1,D103=$BW$1,D103=$CV$1,D104=$BW$1,D104=$CV$1),0,1)))</f>
        <v/>
      </c>
      <c r="CX100" s="3" t="str">
        <f>IF($A100&gt;='1125way_Regular Symbol(2wild)'!G$16,"",IF(E100=0,"",IF(OR(E100=$BW$1,E101=$BW$1,E102=$BW$1,E100=$CV$1,E101=$CV$1,E102=$CV$1,E103=$BW$1,E103=$CV$1,E104=$BW$1,E104=$CV$1),0,1)))</f>
        <v/>
      </c>
      <c r="CY100" s="3" t="str">
        <f>IF($A100&gt;='1125way_Regular Symbol(2wild)'!H$16,"",IF(F100=0,"",IF(OR(F100=$BW$1,F101=$BW$1,F102=$BW$1,F100=$CV$1,F101=$CV$1,F102=$CV$1,F103=$BW$1,F103=$CV$1,F104=$BW$1,F104=$CV$1),0,1)))</f>
        <v/>
      </c>
    </row>
    <row r="101" spans="1:103">
      <c r="AS101" s="344" t="str">
        <f>IF($A101&gt;='1125way_Regular Symbol(2wild)'!D$16,"",IF(B101=0,"",IF(OR(B101=$AM$1,B101=$AT$1,B102=$AM$1,B102=$AT$1,B103=$AM$1,B103=$AT$1),0,1)))</f>
        <v/>
      </c>
      <c r="AT101" s="344" t="str">
        <f>IF($A101&gt;='1125way_Regular Symbol(2wild)'!E$16,"",IF(C101=0,"",IF(OR(C101=$AM$1,C101=$AT$1,C102=$AM$1,C102=$AT$1,C103=$AM$1,C103=$AT$1),0,1)))</f>
        <v/>
      </c>
      <c r="AU101" s="3" t="str">
        <f>IF($A101&gt;='1125way_Regular Symbol(2wild)'!F$16,"",IF(D101=0,"",IF(OR(D101=$AM$1,D101=$AT$1,D102=$AM$1,D102=$AT$1,D103=$AM$1,D103=$AT$1,D104=$AM$1,D104=$AT$1,D105=$AM$1,D105=$AT$1),0,1)))</f>
        <v/>
      </c>
      <c r="AV101" s="3" t="str">
        <f>IF($A101&gt;='1125way_Regular Symbol(2wild)'!G$16,"",IF(E101=0,"",IF(OR(E101=$AM$1,E101=$AT$1,E102=$AM$1,E102=$AT$1,E103=$AM$1,E103=$AT$1,E104=$AM$1,E104=$AT$1,E105=$AM$1,E105=$AT$1),0,1)))</f>
        <v/>
      </c>
      <c r="AW101" s="3" t="str">
        <f>IF($A101&gt;='1125way_Regular Symbol(2wild)'!H$16,"",IF(F101=0,"",IF(OR(F101=$AM$1,F101=$AT$1,F102=$AM$1,F102=$AT$1,F103=$AM$1,F103=$AT$1,F104=$AM$1,F104=$AT$1,F105=$AM$1,F105=$AT$1),0,1)))</f>
        <v/>
      </c>
      <c r="AY101" s="344" t="str">
        <f>IF($A101&gt;='1125way_Regular Symbol(2wild)'!D$16,"",IF(B101=0,"",IF(OR(B101=$AM$1,B101=$AZ$1,B102=$AM$1,B102=$AZ$1,B103=$AM$1,B103=$AZ$1),0,1)))</f>
        <v/>
      </c>
      <c r="AZ101" s="344" t="str">
        <f>IF($A101&gt;='1125way_Regular Symbol(2wild)'!E$16,"",IF(C101=0,"",IF(OR(C101=$AM$1,C101=$AZ$1,C102=$AM$1,C102=$AZ$1,C103=$AM$1,C103=$AZ$1),0,1)))</f>
        <v/>
      </c>
      <c r="BA101" s="3" t="str">
        <f>IF($A101&gt;='1125way_Regular Symbol(2wild)'!F$16,"",IF(D101=0,"",IF(OR(D101=$AM$1,D101=$AZ$1,D102=$AM$1,D102=$AZ$1,D103=$AM$1,D103=$AZ$1,D104=$AM$1,D104=$AZ$1,D105=$AM$1,D105=$AZ$1),0,1)))</f>
        <v/>
      </c>
      <c r="BB101" s="3" t="str">
        <f>IF($A101&gt;='1125way_Regular Symbol(2wild)'!G$16,"",IF(E101=0,"",IF(OR(E101=$AM$1,E101=$AZ$1,E102=$AM$1,E102=$AZ$1,E103=$AM$1,E103=$AZ$1,E104=$AM$1,E104=$AZ$1,E105=$AM$1,E105=$AZ$1),0,1)))</f>
        <v/>
      </c>
      <c r="BC101" s="3" t="str">
        <f>IF($A101&gt;='1125way_Regular Symbol(2wild)'!H$16,"",IF(F101=0,"",IF(OR(F101=$AM$1,F101=$AZ$1,F102=$AM$1,F102=$AZ$1,F103=$AM$1,F103=$AZ$1,F104=$AM$1,F104=$AZ$1,F105=$AM$1,F105=$AZ$1),0,1)))</f>
        <v/>
      </c>
      <c r="BD101" s="6"/>
      <c r="BE101" s="344" t="str">
        <f>IF($A101&gt;='576way_Regular Symbol(2wild)'!D$16,"",IF(B101=0,"",IF(OR(B101=$AM$1,B101=$BF$1,B102=$AM$1,B102=$BF$1,B103=$AM$1,B103=$BF$1),0,1)))</f>
        <v/>
      </c>
      <c r="BF101" s="344" t="str">
        <f>IF($A101&gt;='576way_Regular Symbol(2wild)'!E$16,"",IF(C101=0,"",IF(OR(C101=$AM$1,C101=$BF$1,C102=$AM$1,C102=$BF$1,C103=$AM$1,C103=$BF$1),0,1)))</f>
        <v/>
      </c>
      <c r="BG101" s="3" t="str">
        <f>IF($A101&gt;='576way_Regular Symbol(2wild)'!F$16,"",IF(D101=0,"",IF(OR(D101=$AM$1,D101=$BF$1,D102=$AM$1,D102=$BF$1,D103=$AM$1,D103=$BF$1,D104=$AM$1,D104=$BF$1,D105=$AM$1,D105=$BF$1),0,1)))</f>
        <v/>
      </c>
      <c r="BH101" s="3" t="str">
        <f>IF($A101&gt;='576way_Regular Symbol(2wild)'!G$16,"",IF(E101=0,"",IF(OR(E101=$AM$1,E101=$BF$1,E102=$AM$1,E102=$BF$1,E103=$AM$1,E103=$BF$1,E104=$AM$1,E104=$BF$1,E105=$AM$1,E105=$BF$1),0,1)))</f>
        <v/>
      </c>
      <c r="BI101" s="3" t="str">
        <f>IF($A101&gt;='576way_Regular Symbol(2wild)'!H$16,"",IF(F101=0,"",IF(OR(F101=$AM$1,F101=$BF$1,F102=$AM$1,F102=$BF$1,F103=$AM$1,F103=$BF$1,F104=$AM$1,F104=$BF$1,F105=$AM$1,F105=$BF$1),0,1)))</f>
        <v/>
      </c>
      <c r="BJ101" s="6"/>
      <c r="BK101" s="344" t="str">
        <f>IF($A101&gt;='576way_Regular Symbol(2wild)'!D$16,"",IF(B101=0,"",IF(OR(B101=$AM$1,B101=$BL$1,B102=$AM$1,B102=$BL$1,B103=$AM$1,B103=$BL$1),0,1)))</f>
        <v/>
      </c>
      <c r="BL101" s="344" t="str">
        <f>IF($A101&gt;='576way_Regular Symbol(2wild)'!E$16,"",IF(C101=0,"",IF(OR(C101=$AM$1,C101=$BL$1,C102=$AM$1,C102=$BL$1,C103=$AM$1,C103=$BL$1),0,1)))</f>
        <v/>
      </c>
      <c r="BM101" s="3" t="str">
        <f>IF($A101&gt;='576way_Regular Symbol(2wild)'!F$16,"",IF(D101=0,"",IF(OR(D101=$AM$1,D101=$BL$1,D102=$AM$1,D102=$BL$1,D103=$AM$1,D103=$BL$1,D104=$AM$1,D104=$BL$1),0,1)))</f>
        <v/>
      </c>
      <c r="BN101" s="3" t="str">
        <f>IF($A101&gt;='576way_Regular Symbol(2wild)'!G$16,"",IF(E101=0,"",IF(OR(E101=$AM$1,E101=$BL$1,E102=$AM$1,E102=$BL$1,E103=$AM$1,E103=$BL$1,E104=$AM$1,E104=$BL$1),0,1)))</f>
        <v/>
      </c>
      <c r="BO101" s="3" t="str">
        <f>IF($A101&gt;='576way_Regular Symbol(2wild)'!H$16,"",IF(F101=0,"",IF(OR(F101=$AM$1,F101=$BL$1,F102=$AM$1,F102=$BL$1,F103=$AM$1,F103=$BL$1,F104=$AM$1,F104=$BL$1),0,1)))</f>
        <v/>
      </c>
      <c r="BP101" s="6"/>
      <c r="BQ101" s="3" t="str">
        <f>IF($A101&gt;='1125way_Regular Symbol(2wild)'!D$16,"",IF(B101=0,"",IF(OR(B101=$BQ$1,B101=$BR$1,B102=$BQ$1,B102=$BR$1,B103=$BQ$1,B103=$BR$1),0,1)))</f>
        <v/>
      </c>
      <c r="BR101" s="3" t="str">
        <f>IF($A101&gt;='1125way_Regular Symbol(2wild)'!E$16,"",IF(C101=0,"",IF(OR(C101=$BQ$1,C101=$BR$1,C102=$BQ$1,C102=$BR$1,C103=$BQ$1,C103=$BR$1),0,1)))</f>
        <v/>
      </c>
      <c r="BS101" s="3" t="str">
        <f>IF($A101&gt;='1125way_Regular Symbol(2wild)'!F$16,"",IF(D101=0,"",IF(OR(D101=$BQ$1,D101=$BR$1,D102=$BQ$1,D102=$BR$1,D103=$BQ$1,D103=$BR$1,D104=$BQ$1,D104=$BR$1,D105=$BQ$1,D105=$BR$1),0,1)))</f>
        <v/>
      </c>
      <c r="BT101" s="3" t="str">
        <f>IF($A101&gt;='1125way_Regular Symbol(2wild)'!G$16,"",IF(E101=0,"",IF(OR(E101=$BQ$1,E101=$BR$1,E102=$BQ$1,E102=$BR$1,E103=$BQ$1,E103=$BR$1,E104=$BQ$1,E104=$BR$1,E105=$BQ$1,E105=$BR$1),0,1)))</f>
        <v/>
      </c>
      <c r="BU101" s="3" t="str">
        <f>IF($A101&gt;='1125way_Regular Symbol(2wild)'!H$16,"",IF(F101=0,"",IF(OR(F101=$BQ$1,F101=$BR$1,F102=$BQ$1,F102=$BR$1,F103=$BQ$1,F103=$BR$1,F104=$BQ$1,F104=$BR$1,F105=$BQ$1,F105=$BR$1),0,1)))</f>
        <v/>
      </c>
      <c r="BV101" s="6"/>
      <c r="BW101" s="3" t="str">
        <f>IF($A101&gt;='1125way_Regular Symbol(2wild)'!D$16,"",IF(B101=0,"",IF(OR(B101=$BW$1,B102=$BW$1,B103=$BW$1,B101=$BX$1,B102=$BX$1,B103=$BX$1),0,1)))</f>
        <v/>
      </c>
      <c r="BX101" s="3" t="str">
        <f>IF($A101&gt;='1125way_Regular Symbol(2wild)'!E$16,"",IF(C101=0,"",IF(OR(C101=$BW$1,C102=$BW$1,C103=$BW$1,C101=$BX$1,C102=$BX$1,C103=$BX$1),0,1)))</f>
        <v/>
      </c>
      <c r="BY101" s="3" t="str">
        <f>IF($A101&gt;='1125way_Regular Symbol(2wild)'!F$16,"",IF(D101=0,"",IF(OR(D101=$BW$1,D102=$BW$1,D103=$BW$1,D101=$BX$1,D102=$BX$1,D103=$BX$1,D104=$BW$1,D104=$BX$1,D105=$BW$1,D105=$BX$1),0,1)))</f>
        <v/>
      </c>
      <c r="BZ101" s="3" t="str">
        <f>IF($A101&gt;='1125way_Regular Symbol(2wild)'!G$16,"",IF(E101=0,"",IF(OR(E101=$BW$1,E102=$BW$1,E103=$BW$1,E101=$BX$1,E102=$BX$1,E103=$BX$1,E104=$BW$1,E104=$BX$1,E105=$BW$1,E105=$BX$1),0,1)))</f>
        <v/>
      </c>
      <c r="CA101" s="3" t="str">
        <f>IF($A101&gt;='1125way_Regular Symbol(2wild)'!H$16,"",IF(F101=0,"",IF(OR(F101=$BW$1,F102=$BW$1,F103=$BW$1,F101=$BX$1,F102=$BX$1,F103=$BX$1,F104=$BW$1,F104=$BX$1,F105=$BW$1,F105=$BX$1),0,1)))</f>
        <v/>
      </c>
      <c r="CB101" s="6"/>
      <c r="CC101" s="3" t="str">
        <f>IF($A101&gt;='1125way_Regular Symbol(2wild)'!D$16,"",IF(B101=0,"",IF(OR(B101=$BW$1,B102=$BW$1,B103=$BW$1,B101=$CD$1,B102=$CD$1,B103=$CD$1),0,1)))</f>
        <v/>
      </c>
      <c r="CD101" s="3" t="str">
        <f>IF($A101&gt;='1125way_Regular Symbol(2wild)'!E$16,"",IF(C101=0,"",IF(OR(C101=$BW$1,C102=$BW$1,C103=$BW$1,C101=$CD$1,C102=$CD$1,C103=$CD$1),0,1)))</f>
        <v/>
      </c>
      <c r="CE101" s="3" t="str">
        <f>IF($A101&gt;='1125way_Regular Symbol(2wild)'!F$16,"",IF(D101=0,"",IF(OR(D101=$BW$1,D102=$BW$1,D103=$BW$1,D101=$CD$1,D102=$CD$1,D103=$CD$1,D104=$BW$1,D104=$CD$1,D105=$BW$1,D105=$CD$1),0,1)))</f>
        <v/>
      </c>
      <c r="CF101" s="3" t="str">
        <f>IF($A101&gt;='1125way_Regular Symbol(2wild)'!G$16,"",IF(E101=0,"",IF(OR(E101=$BW$1,E102=$BW$1,E103=$BW$1,E101=$CD$1,E102=$CD$1,E103=$CD$1,E104=$BW$1,E104=$CD$1,E105=$BW$1,E105=$CD$1),0,1)))</f>
        <v/>
      </c>
      <c r="CG101" s="3" t="str">
        <f>IF($A101&gt;='1125way_Regular Symbol(2wild)'!H$16,"",IF(F101=0,"",IF(OR(F101=$BW$1,F102=$BW$1,F103=$BW$1,F101=$CD$1,F102=$CD$1,F103=$CD$1,F104=$BW$1,F104=$CD$1,F105=$BW$1,F105=$CD$1),0,1)))</f>
        <v/>
      </c>
      <c r="CH101" s="6"/>
      <c r="CI101" s="3" t="str">
        <f>IF($A101&gt;='1125way_Regular Symbol(2wild)'!D$16,"",IF(B101=0,"",IF(OR(B101=$BW$1,B102=$BW$1,B103=$BW$1,B101=$CJ$1,B102=$CJ$1,B103=$CJ$1),0,1)))</f>
        <v/>
      </c>
      <c r="CJ101" s="3" t="str">
        <f>IF($A101&gt;='1125way_Regular Symbol(2wild)'!E$16,"",IF(C101=0,"",IF(OR(C101=$BW$1,C102=$BW$1,C103=$BW$1,C101=$CJ$1,C102=$CJ$1,C103=$CJ$1),0,1)))</f>
        <v/>
      </c>
      <c r="CK101" s="3" t="str">
        <f>IF($A101&gt;='1125way_Regular Symbol(2wild)'!F$16,"",IF(D101=0,"",IF(OR(D101=$BW$1,D102=$BW$1,D103=$BW$1,D101=$CJ$1,D102=$CJ$1,D103=$CJ$1,D104=$BW$1,D104=$CJ$1,D105=$BW$1,D105=$CJ$1),0,1)))</f>
        <v/>
      </c>
      <c r="CL101" s="3" t="str">
        <f>IF($A101&gt;='1125way_Regular Symbol(2wild)'!G$16,"",IF(E101=0,"",IF(OR(E101=$BW$1,E102=$BW$1,E103=$BW$1,E101=$CJ$1,E102=$CJ$1,E103=$CJ$1,E104=$BW$1,E104=$CJ$1,E105=$BW$1,E105=$CJ$1),0,1)))</f>
        <v/>
      </c>
      <c r="CM101" s="3" t="str">
        <f>IF($A101&gt;='1125way_Regular Symbol(2wild)'!H$16,"",IF(F101=0,"",IF(OR(F101=$BW$1,F102=$BW$1,F103=$BW$1,F101=$CJ$1,F102=$CJ$1,F103=$CJ$1,F104=$BW$1,F104=$CJ$1,F105=$BW$1,F105=$CJ$1),0,1)))</f>
        <v/>
      </c>
      <c r="CN101" s="6"/>
      <c r="CO101" s="3" t="str">
        <f>IF($A101&gt;='1125way_Regular Symbol(2wild)'!D$16,"",IF(B101=0,"",IF(OR(B101=$BW$1,B102=$BW$1,B103=$BW$1,B101=$CP$1,B102=$CP$1,B103=$CP$1),0,1)))</f>
        <v/>
      </c>
      <c r="CP101" s="3" t="str">
        <f>IF($A101&gt;='1125way_Regular Symbol(2wild)'!E$16,"",IF(C101=0,"",IF(OR(C101=$BW$1,C102=$BW$1,C103=$BW$1,C101=$CP$1,C102=$CP$1,C103=$CP$1),0,1)))</f>
        <v/>
      </c>
      <c r="CQ101" s="3" t="str">
        <f>IF($A101&gt;='1125way_Regular Symbol(2wild)'!F$16,"",IF(D101=0,"",IF(OR(D101=$BW$1,D102=$BW$1,D103=$BW$1,D101=$CP$1,D102=$CP$1,D103=$CP$1,D104=$BW$1,D104=$CP$1,D105=$BW$1,D105=$CP$1),0,1)))</f>
        <v/>
      </c>
      <c r="CR101" s="3" t="str">
        <f>IF($A101&gt;='1125way_Regular Symbol(2wild)'!G$16,"",IF(E101=0,"",IF(OR(E101=$BW$1,E102=$BW$1,E103=$BW$1,E101=$CP$1,E102=$CP$1,E103=$CP$1,E104=$BW$1,E104=$CP$1,E105=$BW$1,E105=$CP$1),0,1)))</f>
        <v/>
      </c>
      <c r="CS101" s="3" t="str">
        <f>IF($A101&gt;='1125way_Regular Symbol(2wild)'!H$16,"",IF(F101=0,"",IF(OR(F101=$BW$1,F102=$BW$1,F103=$BW$1,F101=$CP$1,F102=$CP$1,F103=$CP$1,F104=$BW$1,F104=$CP$1,F105=$BW$1,F105=$CP$1),0,1)))</f>
        <v/>
      </c>
      <c r="CT101" s="6"/>
      <c r="CU101" s="3" t="str">
        <f>IF($A101&gt;='1125way_Regular Symbol(2wild)'!D$16,"",IF(B101=0,"",IF(OR(B101=$BW$1,B102=$BW$1,B103=$BW$1,B101=$CV$1,B102=$CV$1,B103=$CV$1),0,1)))</f>
        <v/>
      </c>
      <c r="CV101" s="3" t="str">
        <f>IF($A101&gt;='1125way_Regular Symbol(2wild)'!E$16,"",IF(C101=0,"",IF(OR(C101=$BW$1,C102=$BW$1,C103=$BW$1,C101=$CV$1,C102=$CV$1,C103=$CV$1),0,1)))</f>
        <v/>
      </c>
      <c r="CW101" s="3" t="str">
        <f>IF($A101&gt;='1125way_Regular Symbol(2wild)'!F$16,"",IF(D101=0,"",IF(OR(D101=$BW$1,D102=$BW$1,D103=$BW$1,D101=$CV$1,D102=$CV$1,D103=$CV$1,D104=$BW$1,D104=$CV$1,D105=$BW$1,D105=$CV$1),0,1)))</f>
        <v/>
      </c>
      <c r="CX101" s="3" t="str">
        <f>IF($A101&gt;='1125way_Regular Symbol(2wild)'!G$16,"",IF(E101=0,"",IF(OR(E101=$BW$1,E102=$BW$1,E103=$BW$1,E101=$CV$1,E102=$CV$1,E103=$CV$1,E104=$BW$1,E104=$CV$1,E105=$BW$1,E105=$CV$1),0,1)))</f>
        <v/>
      </c>
      <c r="CY101" s="3" t="str">
        <f>IF($A101&gt;='1125way_Regular Symbol(2wild)'!H$16,"",IF(F101=0,"",IF(OR(F101=$BW$1,F102=$BW$1,F103=$BW$1,F101=$CV$1,F102=$CV$1,F103=$CV$1,F104=$BW$1,F104=$CV$1,F105=$BW$1,F105=$CV$1),0,1)))</f>
        <v/>
      </c>
    </row>
    <row r="102" spans="1:103">
      <c r="AS102" s="344" t="str">
        <f>IF($A102&gt;='1125way_Regular Symbol(2wild)'!D$16,"",IF(B102=0,"",IF(OR(B102=$AM$1,B102=$AT$1,B103=$AM$1,B103=$AT$1,B104=$AM$1,B104=$AT$1),0,1)))</f>
        <v/>
      </c>
      <c r="AT102" s="344" t="str">
        <f>IF($A102&gt;='1125way_Regular Symbol(2wild)'!E$16,"",IF(C102=0,"",IF(OR(C102=$AM$1,C102=$AT$1,C103=$AM$1,C103=$AT$1,C104=$AM$1,C104=$AT$1),0,1)))</f>
        <v/>
      </c>
      <c r="AU102" s="3" t="str">
        <f>IF($A102&gt;='1125way_Regular Symbol(2wild)'!F$16,"",IF(D102=0,"",IF(OR(D102=$AM$1,D102=$AT$1,D103=$AM$1,D103=$AT$1,D104=$AM$1,D104=$AT$1,D105=$AM$1,D105=$AT$1,D106=$AM$1,D106=$AT$1),0,1)))</f>
        <v/>
      </c>
      <c r="AV102" s="3" t="str">
        <f>IF($A102&gt;='1125way_Regular Symbol(2wild)'!G$16,"",IF(E102=0,"",IF(OR(E102=$AM$1,E102=$AT$1,E103=$AM$1,E103=$AT$1,E104=$AM$1,E104=$AT$1,E105=$AM$1,E105=$AT$1,E106=$AM$1,E106=$AT$1),0,1)))</f>
        <v/>
      </c>
      <c r="AW102" s="3" t="str">
        <f>IF($A102&gt;='1125way_Regular Symbol(2wild)'!H$16,"",IF(F102=0,"",IF(OR(F102=$AM$1,F102=$AT$1,F103=$AM$1,F103=$AT$1,F104=$AM$1,F104=$AT$1,F105=$AM$1,F105=$AT$1,F106=$AM$1,F106=$AT$1),0,1)))</f>
        <v/>
      </c>
      <c r="AY102" s="344" t="str">
        <f>IF($A102&gt;='1125way_Regular Symbol(2wild)'!D$16,"",IF(B102=0,"",IF(OR(B102=$AM$1,B102=$AZ$1,B103=$AM$1,B103=$AZ$1,B104=$AM$1,B104=$AZ$1),0,1)))</f>
        <v/>
      </c>
      <c r="AZ102" s="344" t="str">
        <f>IF($A102&gt;='1125way_Regular Symbol(2wild)'!E$16,"",IF(C102=0,"",IF(OR(C102=$AM$1,C102=$AZ$1,C103=$AM$1,C103=$AZ$1,C104=$AM$1,C104=$AZ$1),0,1)))</f>
        <v/>
      </c>
      <c r="BA102" s="3" t="str">
        <f>IF($A102&gt;='1125way_Regular Symbol(2wild)'!F$16,"",IF(D102=0,"",IF(OR(D102=$AM$1,D102=$AZ$1,D103=$AM$1,D103=$AZ$1,D104=$AM$1,D104=$AZ$1,D105=$AM$1,D105=$AZ$1,D106=$AM$1,D106=$AZ$1),0,1)))</f>
        <v/>
      </c>
      <c r="BB102" s="3" t="str">
        <f>IF($A102&gt;='1125way_Regular Symbol(2wild)'!G$16,"",IF(E102=0,"",IF(OR(E102=$AM$1,E102=$AZ$1,E103=$AM$1,E103=$AZ$1,E104=$AM$1,E104=$AZ$1,E105=$AM$1,E105=$AZ$1,E106=$AM$1,E106=$AZ$1),0,1)))</f>
        <v/>
      </c>
      <c r="BC102" s="3" t="str">
        <f>IF($A102&gt;='1125way_Regular Symbol(2wild)'!H$16,"",IF(F102=0,"",IF(OR(F102=$AM$1,F102=$AZ$1,F103=$AM$1,F103=$AZ$1,F104=$AM$1,F104=$AZ$1,F105=$AM$1,F105=$AZ$1,F106=$AM$1,F106=$AZ$1),0,1)))</f>
        <v/>
      </c>
      <c r="BD102" s="6"/>
      <c r="BE102" s="344" t="str">
        <f>IF($A102&gt;='576way_Regular Symbol(2wild)'!D$16,"",IF(B102=0,"",IF(OR(B102=$AM$1,B102=$BF$1,B103=$AM$1,B103=$BF$1,B104=$AM$1,B104=$BF$1),0,1)))</f>
        <v/>
      </c>
      <c r="BF102" s="344" t="str">
        <f>IF($A102&gt;='576way_Regular Symbol(2wild)'!E$16,"",IF(C102=0,"",IF(OR(C102=$AM$1,C102=$BF$1,C103=$AM$1,C103=$BF$1,C104=$AM$1,C104=$BF$1),0,1)))</f>
        <v/>
      </c>
      <c r="BG102" s="3" t="str">
        <f>IF($A102&gt;='576way_Regular Symbol(2wild)'!F$16,"",IF(D102=0,"",IF(OR(D102=$AM$1,D102=$BF$1,D103=$AM$1,D103=$BF$1,D104=$AM$1,D104=$BF$1,D105=$AM$1,D105=$BF$1,D106=$AM$1,D106=$BF$1),0,1)))</f>
        <v/>
      </c>
      <c r="BH102" s="3" t="str">
        <f>IF($A102&gt;='576way_Regular Symbol(2wild)'!G$16,"",IF(E102=0,"",IF(OR(E102=$AM$1,E102=$BF$1,E103=$AM$1,E103=$BF$1,E104=$AM$1,E104=$BF$1,E105=$AM$1,E105=$BF$1,E106=$AM$1,E106=$BF$1),0,1)))</f>
        <v/>
      </c>
      <c r="BI102" s="3" t="str">
        <f>IF($A102&gt;='576way_Regular Symbol(2wild)'!H$16,"",IF(F102=0,"",IF(OR(F102=$AM$1,F102=$BF$1,F103=$AM$1,F103=$BF$1,F104=$AM$1,F104=$BF$1,F105=$AM$1,F105=$BF$1,F106=$AM$1,F106=$BF$1),0,1)))</f>
        <v/>
      </c>
      <c r="BJ102" s="6"/>
      <c r="BK102" s="344" t="str">
        <f>IF($A102&gt;='576way_Regular Symbol(2wild)'!D$16,"",IF(B102=0,"",IF(OR(B102=$AM$1,B102=$BL$1,B103=$AM$1,B103=$BL$1,B104=$AM$1,B104=$BL$1),0,1)))</f>
        <v/>
      </c>
      <c r="BL102" s="344" t="str">
        <f>IF($A102&gt;='576way_Regular Symbol(2wild)'!E$16,"",IF(C102=0,"",IF(OR(C102=$AM$1,C102=$BL$1,C103=$AM$1,C103=$BL$1,C104=$AM$1,C104=$BL$1),0,1)))</f>
        <v/>
      </c>
      <c r="BM102" s="3" t="str">
        <f>IF($A102&gt;='576way_Regular Symbol(2wild)'!F$16,"",IF(D102=0,"",IF(OR(D102=$AM$1,D102=$BL$1,D103=$AM$1,D103=$BL$1,D104=$AM$1,D104=$BL$1,D105=$AM$1,D105=$BL$1),0,1)))</f>
        <v/>
      </c>
      <c r="BN102" s="3" t="str">
        <f>IF($A102&gt;='576way_Regular Symbol(2wild)'!G$16,"",IF(E102=0,"",IF(OR(E102=$AM$1,E102=$BL$1,E103=$AM$1,E103=$BL$1,E104=$AM$1,E104=$BL$1,E105=$AM$1,E105=$BL$1),0,1)))</f>
        <v/>
      </c>
      <c r="BO102" s="3" t="str">
        <f>IF($A102&gt;='576way_Regular Symbol(2wild)'!H$16,"",IF(F102=0,"",IF(OR(F102=$AM$1,F102=$BL$1,F103=$AM$1,F103=$BL$1,F104=$AM$1,F104=$BL$1,F105=$AM$1,F105=$BL$1),0,1)))</f>
        <v/>
      </c>
      <c r="BP102" s="6"/>
      <c r="BQ102" s="3" t="str">
        <f>IF($A102&gt;='1125way_Regular Symbol(2wild)'!D$16,"",IF(B102=0,"",IF(OR(B102=$BQ$1,B102=$BR$1,B103=$BQ$1,B103=$BR$1,B104=$BQ$1,B104=$BR$1),0,1)))</f>
        <v/>
      </c>
      <c r="BR102" s="3" t="str">
        <f>IF($A102&gt;='1125way_Regular Symbol(2wild)'!E$16,"",IF(C102=0,"",IF(OR(C102=$BQ$1,C102=$BR$1,C103=$BQ$1,C103=$BR$1,C104=$BQ$1,C104=$BR$1),0,1)))</f>
        <v/>
      </c>
      <c r="BS102" s="3" t="str">
        <f>IF($A102&gt;='1125way_Regular Symbol(2wild)'!F$16,"",IF(D102=0,"",IF(OR(D102=$BQ$1,D102=$BR$1,D103=$BQ$1,D103=$BR$1,D104=$BQ$1,D104=$BR$1,D105=$BQ$1,D105=$BR$1,D106=$BQ$1,D106=$BR$1),0,1)))</f>
        <v/>
      </c>
      <c r="BT102" s="3" t="str">
        <f>IF($A102&gt;='1125way_Regular Symbol(2wild)'!G$16,"",IF(E102=0,"",IF(OR(E102=$BQ$1,E102=$BR$1,E103=$BQ$1,E103=$BR$1,E104=$BQ$1,E104=$BR$1,E105=$BQ$1,E105=$BR$1,E106=$BQ$1,E106=$BR$1),0,1)))</f>
        <v/>
      </c>
      <c r="BU102" s="3" t="str">
        <f>IF($A102&gt;='1125way_Regular Symbol(2wild)'!H$16,"",IF(F102=0,"",IF(OR(F102=$BQ$1,F102=$BR$1,F103=$BQ$1,F103=$BR$1,F104=$BQ$1,F104=$BR$1,F105=$BQ$1,F105=$BR$1,F106=$BQ$1,F106=$BR$1),0,1)))</f>
        <v/>
      </c>
      <c r="BV102" s="6"/>
      <c r="BW102" s="3" t="str">
        <f>IF($A102&gt;='1125way_Regular Symbol(2wild)'!D$16,"",IF(B102=0,"",IF(OR(B102=$BW$1,B103=$BW$1,B104=$BW$1,B102=$BX$1,B103=$BX$1,B104=$BX$1),0,1)))</f>
        <v/>
      </c>
      <c r="BX102" s="3" t="str">
        <f>IF($A102&gt;='1125way_Regular Symbol(2wild)'!E$16,"",IF(C102=0,"",IF(OR(C102=$BW$1,C103=$BW$1,C104=$BW$1,C102=$BX$1,C103=$BX$1,C104=$BX$1),0,1)))</f>
        <v/>
      </c>
      <c r="BY102" s="3" t="str">
        <f>IF($A102&gt;='1125way_Regular Symbol(2wild)'!F$16,"",IF(D102=0,"",IF(OR(D102=$BW$1,D103=$BW$1,D104=$BW$1,D102=$BX$1,D103=$BX$1,D104=$BX$1,D105=$BW$1,D105=$BX$1,D106=$BW$1,D106=$BX$1),0,1)))</f>
        <v/>
      </c>
      <c r="BZ102" s="3" t="str">
        <f>IF($A102&gt;='1125way_Regular Symbol(2wild)'!G$16,"",IF(E102=0,"",IF(OR(E102=$BW$1,E103=$BW$1,E104=$BW$1,E102=$BX$1,E103=$BX$1,E104=$BX$1,E105=$BW$1,E105=$BX$1,E106=$BW$1,E106=$BX$1),0,1)))</f>
        <v/>
      </c>
      <c r="CA102" s="3" t="str">
        <f>IF($A102&gt;='1125way_Regular Symbol(2wild)'!H$16,"",IF(F102=0,"",IF(OR(F102=$BW$1,F103=$BW$1,F104=$BW$1,F102=$BX$1,F103=$BX$1,F104=$BX$1,F105=$BW$1,F105=$BX$1,F106=$BW$1,F106=$BX$1),0,1)))</f>
        <v/>
      </c>
      <c r="CB102" s="6"/>
      <c r="CC102" s="3" t="str">
        <f>IF($A102&gt;='1125way_Regular Symbol(2wild)'!D$16,"",IF(B102=0,"",IF(OR(B102=$BW$1,B103=$BW$1,B104=$BW$1,B102=$CD$1,B103=$CD$1,B104=$CD$1),0,1)))</f>
        <v/>
      </c>
      <c r="CD102" s="3" t="str">
        <f>IF($A102&gt;='1125way_Regular Symbol(2wild)'!E$16,"",IF(C102=0,"",IF(OR(C102=$BW$1,C103=$BW$1,C104=$BW$1,C102=$CD$1,C103=$CD$1,C104=$CD$1),0,1)))</f>
        <v/>
      </c>
      <c r="CE102" s="3" t="str">
        <f>IF($A102&gt;='1125way_Regular Symbol(2wild)'!F$16,"",IF(D102=0,"",IF(OR(D102=$BW$1,D103=$BW$1,D104=$BW$1,D102=$CD$1,D103=$CD$1,D104=$CD$1,D105=$BW$1,D105=$CD$1,D106=$BW$1,D106=$CD$1),0,1)))</f>
        <v/>
      </c>
      <c r="CF102" s="3" t="str">
        <f>IF($A102&gt;='1125way_Regular Symbol(2wild)'!G$16,"",IF(E102=0,"",IF(OR(E102=$BW$1,E103=$BW$1,E104=$BW$1,E102=$CD$1,E103=$CD$1,E104=$CD$1,E105=$BW$1,E105=$CD$1,E106=$BW$1,E106=$CD$1),0,1)))</f>
        <v/>
      </c>
      <c r="CG102" s="3" t="str">
        <f>IF($A102&gt;='1125way_Regular Symbol(2wild)'!H$16,"",IF(F102=0,"",IF(OR(F102=$BW$1,F103=$BW$1,F104=$BW$1,F102=$CD$1,F103=$CD$1,F104=$CD$1,F105=$BW$1,F105=$CD$1,F106=$BW$1,F106=$CD$1),0,1)))</f>
        <v/>
      </c>
      <c r="CH102" s="6"/>
      <c r="CI102" s="3" t="str">
        <f>IF($A102&gt;='1125way_Regular Symbol(2wild)'!D$16,"",IF(B102=0,"",IF(OR(B102=$BW$1,B103=$BW$1,B104=$BW$1,B102=$CJ$1,B103=$CJ$1,B104=$CJ$1),0,1)))</f>
        <v/>
      </c>
      <c r="CJ102" s="3" t="str">
        <f>IF($A102&gt;='1125way_Regular Symbol(2wild)'!E$16,"",IF(C102=0,"",IF(OR(C102=$BW$1,C103=$BW$1,C104=$BW$1,C102=$CJ$1,C103=$CJ$1,C104=$CJ$1),0,1)))</f>
        <v/>
      </c>
      <c r="CK102" s="3" t="str">
        <f>IF($A102&gt;='1125way_Regular Symbol(2wild)'!F$16,"",IF(D102=0,"",IF(OR(D102=$BW$1,D103=$BW$1,D104=$BW$1,D102=$CJ$1,D103=$CJ$1,D104=$CJ$1,D105=$BW$1,D105=$CJ$1,D106=$BW$1,D106=$CJ$1),0,1)))</f>
        <v/>
      </c>
      <c r="CL102" s="3" t="str">
        <f>IF($A102&gt;='1125way_Regular Symbol(2wild)'!G$16,"",IF(E102=0,"",IF(OR(E102=$BW$1,E103=$BW$1,E104=$BW$1,E102=$CJ$1,E103=$CJ$1,E104=$CJ$1,E105=$BW$1,E105=$CJ$1,E106=$BW$1,E106=$CJ$1),0,1)))</f>
        <v/>
      </c>
      <c r="CM102" s="3" t="str">
        <f>IF($A102&gt;='1125way_Regular Symbol(2wild)'!H$16,"",IF(F102=0,"",IF(OR(F102=$BW$1,F103=$BW$1,F104=$BW$1,F102=$CJ$1,F103=$CJ$1,F104=$CJ$1,F105=$BW$1,F105=$CJ$1,F106=$BW$1,F106=$CJ$1),0,1)))</f>
        <v/>
      </c>
      <c r="CN102" s="6"/>
      <c r="CO102" s="3" t="str">
        <f>IF($A102&gt;='1125way_Regular Symbol(2wild)'!D$16,"",IF(B102=0,"",IF(OR(B102=$BW$1,B103=$BW$1,B104=$BW$1,B102=$CP$1,B103=$CP$1,B104=$CP$1),0,1)))</f>
        <v/>
      </c>
      <c r="CP102" s="3" t="str">
        <f>IF($A102&gt;='1125way_Regular Symbol(2wild)'!E$16,"",IF(C102=0,"",IF(OR(C102=$BW$1,C103=$BW$1,C104=$BW$1,C102=$CP$1,C103=$CP$1,C104=$CP$1),0,1)))</f>
        <v/>
      </c>
      <c r="CQ102" s="3" t="str">
        <f>IF($A102&gt;='1125way_Regular Symbol(2wild)'!F$16,"",IF(D102=0,"",IF(OR(D102=$BW$1,D103=$BW$1,D104=$BW$1,D102=$CP$1,D103=$CP$1,D104=$CP$1,D105=$BW$1,D105=$CP$1,D106=$BW$1,D106=$CP$1),0,1)))</f>
        <v/>
      </c>
      <c r="CR102" s="3" t="str">
        <f>IF($A102&gt;='1125way_Regular Symbol(2wild)'!G$16,"",IF(E102=0,"",IF(OR(E102=$BW$1,E103=$BW$1,E104=$BW$1,E102=$CP$1,E103=$CP$1,E104=$CP$1,E105=$BW$1,E105=$CP$1,E106=$BW$1,E106=$CP$1),0,1)))</f>
        <v/>
      </c>
      <c r="CS102" s="3" t="str">
        <f>IF($A102&gt;='1125way_Regular Symbol(2wild)'!H$16,"",IF(F102=0,"",IF(OR(F102=$BW$1,F103=$BW$1,F104=$BW$1,F102=$CP$1,F103=$CP$1,F104=$CP$1,F105=$BW$1,F105=$CP$1,F106=$BW$1,F106=$CP$1),0,1)))</f>
        <v/>
      </c>
      <c r="CT102" s="6"/>
      <c r="CU102" s="3" t="str">
        <f>IF($A102&gt;='1125way_Regular Symbol(2wild)'!D$16,"",IF(B102=0,"",IF(OR(B102=$BW$1,B103=$BW$1,B104=$BW$1,B102=$CV$1,B103=$CV$1,B104=$CV$1),0,1)))</f>
        <v/>
      </c>
      <c r="CV102" s="3" t="str">
        <f>IF($A102&gt;='1125way_Regular Symbol(2wild)'!E$16,"",IF(C102=0,"",IF(OR(C102=$BW$1,C103=$BW$1,C104=$BW$1,C102=$CV$1,C103=$CV$1,C104=$CV$1),0,1)))</f>
        <v/>
      </c>
      <c r="CW102" s="3" t="str">
        <f>IF($A102&gt;='1125way_Regular Symbol(2wild)'!F$16,"",IF(D102=0,"",IF(OR(D102=$BW$1,D103=$BW$1,D104=$BW$1,D102=$CV$1,D103=$CV$1,D104=$CV$1,D105=$BW$1,D105=$CV$1,D106=$BW$1,D106=$CV$1),0,1)))</f>
        <v/>
      </c>
      <c r="CX102" s="3" t="str">
        <f>IF($A102&gt;='1125way_Regular Symbol(2wild)'!G$16,"",IF(E102=0,"",IF(OR(E102=$BW$1,E103=$BW$1,E104=$BW$1,E102=$CV$1,E103=$CV$1,E104=$CV$1,E105=$BW$1,E105=$CV$1,E106=$BW$1,E106=$CV$1),0,1)))</f>
        <v/>
      </c>
      <c r="CY102" s="3" t="str">
        <f>IF($A102&gt;='1125way_Regular Symbol(2wild)'!H$16,"",IF(F102=0,"",IF(OR(F102=$BW$1,F103=$BW$1,F104=$BW$1,F102=$CV$1,F103=$CV$1,F104=$CV$1,F105=$BW$1,F105=$CV$1,F106=$BW$1,F106=$CV$1),0,1)))</f>
        <v/>
      </c>
    </row>
    <row r="103" spans="1:103">
      <c r="AS103" s="344" t="str">
        <f>IF($A103&gt;='1125way_Regular Symbol(2wild)'!D$16,"",IF(B103=0,"",IF(OR(B103=$AM$1,B103=$AT$1,B104=$AM$1,B104=$AT$1,B105=$AM$1,B105=$AT$1),0,1)))</f>
        <v/>
      </c>
      <c r="AT103" s="344" t="str">
        <f>IF($A103&gt;='1125way_Regular Symbol(2wild)'!E$16,"",IF(C103=0,"",IF(OR(C103=$AM$1,C103=$AT$1,C104=$AM$1,C104=$AT$1,C105=$AM$1,C105=$AT$1),0,1)))</f>
        <v/>
      </c>
      <c r="AU103" s="3" t="str">
        <f>IF($A103&gt;='1125way_Regular Symbol(2wild)'!F$16,"",IF(D103=0,"",IF(OR(D103=$AM$1,D103=$AT$1,D104=$AM$1,D104=$AT$1,D105=$AM$1,D105=$AT$1,D106=$AM$1,D106=$AT$1,D107=$AM$1,D107=$AT$1),0,1)))</f>
        <v/>
      </c>
      <c r="AV103" s="3" t="str">
        <f>IF($A103&gt;='1125way_Regular Symbol(2wild)'!G$16,"",IF(E103=0,"",IF(OR(E103=$AM$1,E103=$AT$1,E104=$AM$1,E104=$AT$1,E105=$AM$1,E105=$AT$1,E106=$AM$1,E106=$AT$1,E107=$AM$1,E107=$AT$1),0,1)))</f>
        <v/>
      </c>
      <c r="AW103" s="3" t="str">
        <f>IF($A103&gt;='1125way_Regular Symbol(2wild)'!H$16,"",IF(F103=0,"",IF(OR(F103=$AM$1,F103=$AT$1,F104=$AM$1,F104=$AT$1,F105=$AM$1,F105=$AT$1,F106=$AM$1,F106=$AT$1,F107=$AM$1,F107=$AT$1),0,1)))</f>
        <v/>
      </c>
      <c r="AY103" s="6"/>
      <c r="AZ103" s="6"/>
      <c r="BA103" s="6"/>
      <c r="BB103" s="6"/>
      <c r="BC103" s="6"/>
      <c r="BD103" s="6"/>
      <c r="BE103" s="344" t="str">
        <f>IF($A103&gt;='576way_Regular Symbol(2wild)'!D$16,"",IF(B103=0,"",IF(OR(B103=$AM$1,B103=$BF$1,B104=$AM$1,B104=$BF$1,B105=$AM$1,B105=$BF$1),0,1)))</f>
        <v/>
      </c>
      <c r="BF103" s="344" t="str">
        <f>IF($A103&gt;='576way_Regular Symbol(2wild)'!E$16,"",IF(C103=0,"",IF(OR(C103=$AM$1,C103=$BF$1,C104=$AM$1,C104=$BF$1,C105=$AM$1,C105=$BF$1),0,1)))</f>
        <v/>
      </c>
      <c r="BG103" s="3" t="str">
        <f>IF($A103&gt;='576way_Regular Symbol(2wild)'!F$16,"",IF(D103=0,"",IF(OR(D103=$AM$1,D103=$BF$1,D104=$AM$1,D104=$BF$1,D105=$AM$1,D105=$BF$1,D106=$AM$1,D106=$BF$1,D107=$AM$1,D107=$BF$1),0,1)))</f>
        <v/>
      </c>
      <c r="BH103" s="3" t="str">
        <f>IF($A103&gt;='576way_Regular Symbol(2wild)'!G$16,"",IF(E103=0,"",IF(OR(E103=$AM$1,E103=$BF$1,E104=$AM$1,E104=$BF$1,E105=$AM$1,E105=$BF$1,E106=$AM$1,E106=$BF$1,E107=$AM$1,E107=$BF$1),0,1)))</f>
        <v/>
      </c>
      <c r="BI103" s="3" t="str">
        <f>IF($A103&gt;='576way_Regular Symbol(2wild)'!H$16,"",IF(F103=0,"",IF(OR(F103=$AM$1,F103=$BF$1,F104=$AM$1,F104=$BF$1,F105=$AM$1,F105=$BF$1,F106=$AM$1,F106=$BF$1,F107=$AM$1,F107=$BF$1),0,1)))</f>
        <v/>
      </c>
      <c r="BJ103" s="6"/>
      <c r="BK103" s="344" t="str">
        <f>IF($A103&gt;='576way_Regular Symbol(2wild)'!D$16,"",IF(B103=0,"",IF(OR(B103=$AM$1,B103=$BL$1,B104=$AM$1,B104=$BL$1,B105=$AM$1,B105=$BL$1),0,1)))</f>
        <v/>
      </c>
      <c r="BL103" s="344" t="str">
        <f>IF($A103&gt;='576way_Regular Symbol(2wild)'!E$16,"",IF(C103=0,"",IF(OR(C103=$AM$1,C103=$BL$1,C104=$AM$1,C104=$BL$1,C105=$AM$1,C105=$BL$1),0,1)))</f>
        <v/>
      </c>
      <c r="BM103" s="3" t="str">
        <f>IF($A103&gt;='576way_Regular Symbol(2wild)'!F$16,"",IF(D103=0,"",IF(OR(D103=$AM$1,D103=$BL$1,D104=$AM$1,D104=$BL$1,D105=$AM$1,D105=$BL$1,D106=$AM$1,D106=$BL$1),0,1)))</f>
        <v/>
      </c>
      <c r="BN103" s="3" t="str">
        <f>IF($A103&gt;='576way_Regular Symbol(2wild)'!G$16,"",IF(E103=0,"",IF(OR(E103=$AM$1,E103=$BL$1,E104=$AM$1,E104=$BL$1,E105=$AM$1,E105=$BL$1,E106=$AM$1,E106=$BL$1),0,1)))</f>
        <v/>
      </c>
      <c r="BO103" s="3" t="str">
        <f>IF($A103&gt;='576way_Regular Symbol(2wild)'!H$16,"",IF(F103=0,"",IF(OR(F103=$AM$1,F103=$BL$1,F104=$AM$1,F104=$BL$1,F105=$AM$1,F105=$BL$1,F106=$AM$1,F106=$BL$1),0,1)))</f>
        <v/>
      </c>
      <c r="BP103" s="6"/>
      <c r="BQ103" s="3" t="str">
        <f>IF($A103&gt;='1125way_Regular Symbol(2wild)'!D$16,"",IF(B103=0,"",IF(OR(B103=$BQ$1,B103=$BR$1,B104=$BQ$1,B104=$BR$1,B105=$BQ$1,B105=$BR$1),0,1)))</f>
        <v/>
      </c>
      <c r="BR103" s="3" t="str">
        <f>IF($A103&gt;='1125way_Regular Symbol(2wild)'!E$16,"",IF(C103=0,"",IF(OR(C103=$BQ$1,C103=$BR$1,C104=$BQ$1,C104=$BR$1,C105=$BQ$1,C105=$BR$1),0,1)))</f>
        <v/>
      </c>
      <c r="BS103" s="3" t="str">
        <f>IF($A103&gt;='1125way_Regular Symbol(2wild)'!F$16,"",IF(D103=0,"",IF(OR(D103=$BQ$1,D103=$BR$1,D104=$BQ$1,D104=$BR$1,D105=$BQ$1,D105=$BR$1,D106=$BQ$1,D106=$BR$1,D107=$BQ$1,D107=$BR$1),0,1)))</f>
        <v/>
      </c>
      <c r="BT103" s="3" t="str">
        <f>IF($A103&gt;='1125way_Regular Symbol(2wild)'!G$16,"",IF(E103=0,"",IF(OR(E103=$BQ$1,E103=$BR$1,E104=$BQ$1,E104=$BR$1,E105=$BQ$1,E105=$BR$1,E106=$BQ$1,E106=$BR$1,E107=$BQ$1,E107=$BR$1),0,1)))</f>
        <v/>
      </c>
      <c r="BU103" s="3" t="str">
        <f>IF($A103&gt;='1125way_Regular Symbol(2wild)'!H$16,"",IF(F103=0,"",IF(OR(F103=$BQ$1,F103=$BR$1,F104=$BQ$1,F104=$BR$1,F105=$BQ$1,F105=$BR$1,F106=$BQ$1,F106=$BR$1,F107=$BQ$1,F107=$BR$1),0,1)))</f>
        <v/>
      </c>
      <c r="BV103" s="6"/>
      <c r="BW103" s="3" t="str">
        <f>IF($A103&gt;='1125way_Regular Symbol(2wild)'!D$16,"",IF(B103=0,"",IF(OR(B103=$BW$1,B104=$BW$1,B105=$BW$1,B103=$BX$1,B104=$BX$1,B105=$BX$1),0,1)))</f>
        <v/>
      </c>
      <c r="BX103" s="3" t="str">
        <f>IF($A103&gt;='1125way_Regular Symbol(2wild)'!E$16,"",IF(C103=0,"",IF(OR(C103=$BW$1,C104=$BW$1,C105=$BW$1,C103=$BX$1,C104=$BX$1,C105=$BX$1),0,1)))</f>
        <v/>
      </c>
      <c r="BY103" s="3" t="str">
        <f>IF($A103&gt;='1125way_Regular Symbol(2wild)'!F$16,"",IF(D103=0,"",IF(OR(D103=$BW$1,D104=$BW$1,D105=$BW$1,D103=$BX$1,D104=$BX$1,D105=$BX$1,D106=$BW$1,D106=$BX$1,D107=$BW$1,D107=$BX$1),0,1)))</f>
        <v/>
      </c>
      <c r="BZ103" s="3" t="str">
        <f>IF($A103&gt;='1125way_Regular Symbol(2wild)'!G$16,"",IF(E103=0,"",IF(OR(E103=$BW$1,E104=$BW$1,E105=$BW$1,E103=$BX$1,E104=$BX$1,E105=$BX$1,E106=$BW$1,E106=$BX$1,E107=$BW$1,E107=$BX$1),0,1)))</f>
        <v/>
      </c>
      <c r="CA103" s="3" t="str">
        <f>IF($A103&gt;='1125way_Regular Symbol(2wild)'!H$16,"",IF(F103=0,"",IF(OR(F103=$BW$1,F104=$BW$1,F105=$BW$1,F103=$BX$1,F104=$BX$1,F105=$BX$1,F106=$BW$1,F106=$BX$1,F107=$BW$1,F107=$BX$1),0,1)))</f>
        <v/>
      </c>
      <c r="CB103" s="6"/>
      <c r="CC103" s="3" t="str">
        <f>IF($A103&gt;='1125way_Regular Symbol(2wild)'!D$16,"",IF(B103=0,"",IF(OR(B103=$BW$1,B104=$BW$1,B105=$BW$1,B103=$CD$1,B104=$CD$1,B105=$CD$1),0,1)))</f>
        <v/>
      </c>
      <c r="CD103" s="3" t="str">
        <f>IF($A103&gt;='1125way_Regular Symbol(2wild)'!E$16,"",IF(C103=0,"",IF(OR(C103=$BW$1,C104=$BW$1,C105=$BW$1,C103=$CD$1,C104=$CD$1,C105=$CD$1),0,1)))</f>
        <v/>
      </c>
      <c r="CE103" s="3" t="str">
        <f>IF($A103&gt;='1125way_Regular Symbol(2wild)'!F$16,"",IF(D103=0,"",IF(OR(D103=$BW$1,D104=$BW$1,D105=$BW$1,D103=$CD$1,D104=$CD$1,D105=$CD$1,D106=$BW$1,D106=$CD$1,D107=$BW$1,D107=$CD$1),0,1)))</f>
        <v/>
      </c>
      <c r="CF103" s="3" t="str">
        <f>IF($A103&gt;='1125way_Regular Symbol(2wild)'!G$16,"",IF(E103=0,"",IF(OR(E103=$BW$1,E104=$BW$1,E105=$BW$1,E103=$CD$1,E104=$CD$1,E105=$CD$1,E106=$BW$1,E106=$CD$1,E107=$BW$1,E107=$CD$1),0,1)))</f>
        <v/>
      </c>
      <c r="CG103" s="3" t="str">
        <f>IF($A103&gt;='1125way_Regular Symbol(2wild)'!H$16,"",IF(F103=0,"",IF(OR(F103=$BW$1,F104=$BW$1,F105=$BW$1,F103=$CD$1,F104=$CD$1,F105=$CD$1,F106=$BW$1,F106=$CD$1,F107=$BW$1,F107=$CD$1),0,1)))</f>
        <v/>
      </c>
      <c r="CH103" s="6"/>
      <c r="CI103" s="3" t="str">
        <f>IF($A103&gt;='1125way_Regular Symbol(2wild)'!D$16,"",IF(B103=0,"",IF(OR(B103=$BW$1,B104=$BW$1,B105=$BW$1,B103=$CJ$1,B104=$CJ$1,B105=$CJ$1),0,1)))</f>
        <v/>
      </c>
      <c r="CJ103" s="3" t="str">
        <f>IF($A103&gt;='1125way_Regular Symbol(2wild)'!E$16,"",IF(C103=0,"",IF(OR(C103=$BW$1,C104=$BW$1,C105=$BW$1,C103=$CJ$1,C104=$CJ$1,C105=$CJ$1),0,1)))</f>
        <v/>
      </c>
      <c r="CK103" s="3" t="str">
        <f>IF($A103&gt;='1125way_Regular Symbol(2wild)'!F$16,"",IF(D103=0,"",IF(OR(D103=$BW$1,D104=$BW$1,D105=$BW$1,D103=$CJ$1,D104=$CJ$1,D105=$CJ$1,D106=$BW$1,D106=$CJ$1,D107=$BW$1,D107=$CJ$1),0,1)))</f>
        <v/>
      </c>
      <c r="CL103" s="3" t="str">
        <f>IF($A103&gt;='1125way_Regular Symbol(2wild)'!G$16,"",IF(E103=0,"",IF(OR(E103=$BW$1,E104=$BW$1,E105=$BW$1,E103=$CJ$1,E104=$CJ$1,E105=$CJ$1,E106=$BW$1,E106=$CJ$1,E107=$BW$1,E107=$CJ$1),0,1)))</f>
        <v/>
      </c>
      <c r="CM103" s="3" t="str">
        <f>IF($A103&gt;='1125way_Regular Symbol(2wild)'!H$16,"",IF(F103=0,"",IF(OR(F103=$BW$1,F104=$BW$1,F105=$BW$1,F103=$CJ$1,F104=$CJ$1,F105=$CJ$1,F106=$BW$1,F106=$CJ$1,F107=$BW$1,F107=$CJ$1),0,1)))</f>
        <v/>
      </c>
      <c r="CN103" s="6"/>
      <c r="CO103" s="3" t="str">
        <f>IF($A103&gt;='1125way_Regular Symbol(2wild)'!D$16,"",IF(B103=0,"",IF(OR(B103=$BW$1,B104=$BW$1,B105=$BW$1,B103=$CP$1,B104=$CP$1,B105=$CP$1),0,1)))</f>
        <v/>
      </c>
      <c r="CP103" s="3" t="str">
        <f>IF($A103&gt;='1125way_Regular Symbol(2wild)'!E$16,"",IF(C103=0,"",IF(OR(C103=$BW$1,C104=$BW$1,C105=$BW$1,C103=$CP$1,C104=$CP$1,C105=$CP$1),0,1)))</f>
        <v/>
      </c>
      <c r="CQ103" s="3" t="str">
        <f>IF($A103&gt;='1125way_Regular Symbol(2wild)'!F$16,"",IF(D103=0,"",IF(OR(D103=$BW$1,D104=$BW$1,D105=$BW$1,D103=$CP$1,D104=$CP$1,D105=$CP$1,D106=$BW$1,D106=$CP$1,D107=$BW$1,D107=$CP$1),0,1)))</f>
        <v/>
      </c>
      <c r="CR103" s="3" t="str">
        <f>IF($A103&gt;='1125way_Regular Symbol(2wild)'!G$16,"",IF(E103=0,"",IF(OR(E103=$BW$1,E104=$BW$1,E105=$BW$1,E103=$CP$1,E104=$CP$1,E105=$CP$1,E106=$BW$1,E106=$CP$1,E107=$BW$1,E107=$CP$1),0,1)))</f>
        <v/>
      </c>
      <c r="CS103" s="3" t="str">
        <f>IF($A103&gt;='1125way_Regular Symbol(2wild)'!H$16,"",IF(F103=0,"",IF(OR(F103=$BW$1,F104=$BW$1,F105=$BW$1,F103=$CP$1,F104=$CP$1,F105=$CP$1,F106=$BW$1,F106=$CP$1,F107=$BW$1,F107=$CP$1),0,1)))</f>
        <v/>
      </c>
      <c r="CT103" s="6"/>
      <c r="CU103" s="3" t="str">
        <f>IF($A103&gt;='1125way_Regular Symbol(2wild)'!D$16,"",IF(B103=0,"",IF(OR(B103=$BW$1,B104=$BW$1,B105=$BW$1,B103=$CV$1,B104=$CV$1,B105=$CV$1),0,1)))</f>
        <v/>
      </c>
      <c r="CV103" s="3" t="str">
        <f>IF($A103&gt;='1125way_Regular Symbol(2wild)'!E$16,"",IF(C103=0,"",IF(OR(C103=$BW$1,C104=$BW$1,C105=$BW$1,C103=$CV$1,C104=$CV$1,C105=$CV$1),0,1)))</f>
        <v/>
      </c>
      <c r="CW103" s="3" t="str">
        <f>IF($A103&gt;='1125way_Regular Symbol(2wild)'!F$16,"",IF(D103=0,"",IF(OR(D103=$BW$1,D104=$BW$1,D105=$BW$1,D103=$CV$1,D104=$CV$1,D105=$CV$1,D106=$BW$1,D106=$CV$1,D107=$BW$1,D107=$CV$1),0,1)))</f>
        <v/>
      </c>
      <c r="CX103" s="3" t="str">
        <f>IF($A103&gt;='1125way_Regular Symbol(2wild)'!G$16,"",IF(E103=0,"",IF(OR(E103=$BW$1,E104=$BW$1,E105=$BW$1,E103=$CV$1,E104=$CV$1,E105=$CV$1,E106=$BW$1,E106=$CV$1,E107=$BW$1,E107=$CV$1),0,1)))</f>
        <v/>
      </c>
      <c r="CY103" s="3" t="str">
        <f>IF($A103&gt;='1125way_Regular Symbol(2wild)'!H$16,"",IF(F103=0,"",IF(OR(F103=$BW$1,F104=$BW$1,F105=$BW$1,F103=$CV$1,F104=$CV$1,F105=$CV$1,F106=$BW$1,F106=$CV$1,F107=$BW$1,F107=$CV$1),0,1)))</f>
        <v/>
      </c>
    </row>
    <row r="104" spans="1:103">
      <c r="AS104" s="344" t="str">
        <f>IF($A104&gt;='1125way_Regular Symbol(2wild)'!D$16,"",IF(B104=0,"",IF(OR(B104=$AM$1,B104=$AT$1,B105=$AM$1,B105=$AT$1,B106=$AM$1,B106=$AT$1),0,1)))</f>
        <v/>
      </c>
      <c r="AT104" s="344" t="str">
        <f>IF($A104&gt;='1125way_Regular Symbol(2wild)'!E$16,"",IF(C104=0,"",IF(OR(C104=$AM$1,C104=$AT$1,C105=$AM$1,C105=$AT$1,C106=$AM$1,C106=$AT$1),0,1)))</f>
        <v/>
      </c>
      <c r="AU104" s="3" t="str">
        <f>IF($A104&gt;='1125way_Regular Symbol(2wild)'!F$16,"",IF(D104=0,"",IF(OR(D104=$AM$1,D104=$AT$1,D105=$AM$1,D105=$AT$1,D106=$AM$1,D106=$AT$1,D107=$AM$1,D107=$AT$1,D108=$AM$1,D108=$AT$1),0,1)))</f>
        <v/>
      </c>
      <c r="AV104" s="3" t="str">
        <f>IF($A104&gt;='1125way_Regular Symbol(2wild)'!G$16,"",IF(E104=0,"",IF(OR(E104=$AM$1,E104=$AT$1,E105=$AM$1,E105=$AT$1,E106=$AM$1,E106=$AT$1,E107=$AM$1,E107=$AT$1,E108=$AM$1,E108=$AT$1),0,1)))</f>
        <v/>
      </c>
      <c r="AW104" s="3" t="str">
        <f>IF($A104&gt;='1125way_Regular Symbol(2wild)'!H$16,"",IF(F104=0,"",IF(OR(F104=$AM$1,F104=$AT$1,F105=$AM$1,F105=$AT$1,F106=$AM$1,F106=$AT$1,F107=$AM$1,F107=$AT$1,F108=$AM$1,F108=$AT$1),0,1)))</f>
        <v/>
      </c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3" t="str">
        <f>IF($A104&gt;='1125way_Regular Symbol(2wild)'!D$16,"",IF(B104=0,"",IF(OR(B104=$BQ$1,B104=$BR$1,B105=$BQ$1,B105=$BR$1,B106=$BQ$1,B106=$BR$1),0,1)))</f>
        <v/>
      </c>
      <c r="BR104" s="3" t="str">
        <f>IF($A104&gt;='1125way_Regular Symbol(2wild)'!E$16,"",IF(C104=0,"",IF(OR(C104=$BQ$1,C104=$BR$1,C105=$BQ$1,C105=$BR$1,C106=$BQ$1,C106=$BR$1),0,1)))</f>
        <v/>
      </c>
      <c r="BS104" s="3" t="str">
        <f>IF($A104&gt;='1125way_Regular Symbol(2wild)'!F$16,"",IF(D104=0,"",IF(OR(D104=$BQ$1,D104=$BR$1,D105=$BQ$1,D105=$BR$1,D106=$BQ$1,D106=$BR$1,D107=$BQ$1,D107=$BR$1,D108=$BQ$1,D108=$BR$1),0,1)))</f>
        <v/>
      </c>
      <c r="BT104" s="3" t="str">
        <f>IF($A104&gt;='1125way_Regular Symbol(2wild)'!G$16,"",IF(E104=0,"",IF(OR(E104=$BQ$1,E104=$BR$1,E105=$BQ$1,E105=$BR$1,E106=$BQ$1,E106=$BR$1,E107=$BQ$1,E107=$BR$1,E108=$BQ$1,E108=$BR$1),0,1)))</f>
        <v/>
      </c>
      <c r="BU104" s="3" t="str">
        <f>IF($A104&gt;='1125way_Regular Symbol(2wild)'!H$16,"",IF(F104=0,"",IF(OR(F104=$BQ$1,F104=$BR$1,F105=$BQ$1,F105=$BR$1,F106=$BQ$1,F106=$BR$1,F107=$BQ$1,F107=$BR$1,F108=$BQ$1,F108=$BR$1),0,1)))</f>
        <v/>
      </c>
      <c r="BV104" s="6"/>
      <c r="BW104" s="3" t="str">
        <f>IF($A104&gt;='1125way_Regular Symbol(2wild)'!D$16,"",IF(B104=0,"",IF(OR(B104=$BW$1,B105=$BW$1,B106=$BW$1,B104=$BX$1,B105=$BX$1,B106=$BX$1),0,1)))</f>
        <v/>
      </c>
      <c r="BX104" s="3" t="str">
        <f>IF($A104&gt;='1125way_Regular Symbol(2wild)'!E$16,"",IF(C104=0,"",IF(OR(C104=$BW$1,C105=$BW$1,C106=$BW$1,C104=$BX$1,C105=$BX$1,C106=$BX$1),0,1)))</f>
        <v/>
      </c>
      <c r="BY104" s="3" t="str">
        <f>IF($A104&gt;='1125way_Regular Symbol(2wild)'!F$16,"",IF(D104=0,"",IF(OR(D104=$BW$1,D105=$BW$1,D106=$BW$1,D104=$BX$1,D105=$BX$1,D106=$BX$1,D107=$BW$1,D107=$BX$1,D108=$BW$1,D108=$BX$1),0,1)))</f>
        <v/>
      </c>
      <c r="BZ104" s="3" t="str">
        <f>IF($A104&gt;='1125way_Regular Symbol(2wild)'!G$16,"",IF(E104=0,"",IF(OR(E104=$BW$1,E105=$BW$1,E106=$BW$1,E104=$BX$1,E105=$BX$1,E106=$BX$1,E107=$BW$1,E107=$BX$1,E108=$BW$1,E108=$BX$1),0,1)))</f>
        <v/>
      </c>
      <c r="CA104" s="3" t="str">
        <f>IF($A104&gt;='1125way_Regular Symbol(2wild)'!H$16,"",IF(F104=0,"",IF(OR(F104=$BW$1,F105=$BW$1,F106=$BW$1,F104=$BX$1,F105=$BX$1,F106=$BX$1,F107=$BW$1,F107=$BX$1,F108=$BW$1,F108=$BX$1),0,1)))</f>
        <v/>
      </c>
      <c r="CB104" s="6"/>
      <c r="CC104" s="3" t="str">
        <f>IF($A104&gt;='1125way_Regular Symbol(2wild)'!D$16,"",IF(B104=0,"",IF(OR(B104=$BW$1,B105=$BW$1,B106=$BW$1,B104=$CD$1,B105=$CD$1,B106=$CD$1),0,1)))</f>
        <v/>
      </c>
      <c r="CD104" s="3" t="str">
        <f>IF($A104&gt;='1125way_Regular Symbol(2wild)'!E$16,"",IF(C104=0,"",IF(OR(C104=$BW$1,C105=$BW$1,C106=$BW$1,C104=$CD$1,C105=$CD$1,C106=$CD$1),0,1)))</f>
        <v/>
      </c>
      <c r="CE104" s="3" t="str">
        <f>IF($A104&gt;='1125way_Regular Symbol(2wild)'!F$16,"",IF(D104=0,"",IF(OR(D104=$BW$1,D105=$BW$1,D106=$BW$1,D104=$CD$1,D105=$CD$1,D106=$CD$1,D107=$BW$1,D107=$CD$1,D108=$BW$1,D108=$CD$1),0,1)))</f>
        <v/>
      </c>
      <c r="CF104" s="3" t="str">
        <f>IF($A104&gt;='1125way_Regular Symbol(2wild)'!G$16,"",IF(E104=0,"",IF(OR(E104=$BW$1,E105=$BW$1,E106=$BW$1,E104=$CD$1,E105=$CD$1,E106=$CD$1,E107=$BW$1,E107=$CD$1,E108=$BW$1,E108=$CD$1),0,1)))</f>
        <v/>
      </c>
      <c r="CG104" s="3" t="str">
        <f>IF($A104&gt;='1125way_Regular Symbol(2wild)'!H$16,"",IF(F104=0,"",IF(OR(F104=$BW$1,F105=$BW$1,F106=$BW$1,F104=$CD$1,F105=$CD$1,F106=$CD$1,F107=$BW$1,F107=$CD$1,F108=$BW$1,F108=$CD$1),0,1)))</f>
        <v/>
      </c>
      <c r="CH104" s="6"/>
      <c r="CI104" s="3" t="str">
        <f>IF($A104&gt;='1125way_Regular Symbol(2wild)'!D$16,"",IF(B104=0,"",IF(OR(B104=$BW$1,B105=$BW$1,B106=$BW$1,B104=$CJ$1,B105=$CJ$1,B106=$CJ$1),0,1)))</f>
        <v/>
      </c>
      <c r="CJ104" s="3" t="str">
        <f>IF($A104&gt;='1125way_Regular Symbol(2wild)'!E$16,"",IF(C104=0,"",IF(OR(C104=$BW$1,C105=$BW$1,C106=$BW$1,C104=$CJ$1,C105=$CJ$1,C106=$CJ$1),0,1)))</f>
        <v/>
      </c>
      <c r="CK104" s="3" t="str">
        <f>IF($A104&gt;='1125way_Regular Symbol(2wild)'!F$16,"",IF(D104=0,"",IF(OR(D104=$BW$1,D105=$BW$1,D106=$BW$1,D104=$CJ$1,D105=$CJ$1,D106=$CJ$1,D107=$BW$1,D107=$CJ$1,D108=$BW$1,D108=$CJ$1),0,1)))</f>
        <v/>
      </c>
      <c r="CL104" s="3" t="str">
        <f>IF($A104&gt;='1125way_Regular Symbol(2wild)'!G$16,"",IF(E104=0,"",IF(OR(E104=$BW$1,E105=$BW$1,E106=$BW$1,E104=$CJ$1,E105=$CJ$1,E106=$CJ$1,E107=$BW$1,E107=$CJ$1,E108=$BW$1,E108=$CJ$1),0,1)))</f>
        <v/>
      </c>
      <c r="CM104" s="3" t="str">
        <f>IF($A104&gt;='1125way_Regular Symbol(2wild)'!H$16,"",IF(F104=0,"",IF(OR(F104=$BW$1,F105=$BW$1,F106=$BW$1,F104=$CJ$1,F105=$CJ$1,F106=$CJ$1,F107=$BW$1,F107=$CJ$1,F108=$BW$1,F108=$CJ$1),0,1)))</f>
        <v/>
      </c>
      <c r="CN104" s="6"/>
      <c r="CO104" s="3" t="str">
        <f>IF($A104&gt;='1125way_Regular Symbol(2wild)'!D$16,"",IF(B104=0,"",IF(OR(B104=$BW$1,B105=$BW$1,B106=$BW$1,B104=$CP$1,B105=$CP$1,B106=$CP$1),0,1)))</f>
        <v/>
      </c>
      <c r="CP104" s="3" t="str">
        <f>IF($A104&gt;='1125way_Regular Symbol(2wild)'!E$16,"",IF(C104=0,"",IF(OR(C104=$BW$1,C105=$BW$1,C106=$BW$1,C104=$CP$1,C105=$CP$1,C106=$CP$1),0,1)))</f>
        <v/>
      </c>
      <c r="CQ104" s="3" t="str">
        <f>IF($A104&gt;='1125way_Regular Symbol(2wild)'!F$16,"",IF(D104=0,"",IF(OR(D104=$BW$1,D105=$BW$1,D106=$BW$1,D104=$CP$1,D105=$CP$1,D106=$CP$1,D107=$BW$1,D107=$CP$1,D108=$BW$1,D108=$CP$1),0,1)))</f>
        <v/>
      </c>
      <c r="CR104" s="3" t="str">
        <f>IF($A104&gt;='1125way_Regular Symbol(2wild)'!G$16,"",IF(E104=0,"",IF(OR(E104=$BW$1,E105=$BW$1,E106=$BW$1,E104=$CP$1,E105=$CP$1,E106=$CP$1,E107=$BW$1,E107=$CP$1,E108=$BW$1,E108=$CP$1),0,1)))</f>
        <v/>
      </c>
      <c r="CS104" s="3" t="str">
        <f>IF($A104&gt;='1125way_Regular Symbol(2wild)'!H$16,"",IF(F104=0,"",IF(OR(F104=$BW$1,F105=$BW$1,F106=$BW$1,F104=$CP$1,F105=$CP$1,F106=$CP$1,F107=$BW$1,F107=$CP$1,F108=$BW$1,F108=$CP$1),0,1)))</f>
        <v/>
      </c>
      <c r="CT104" s="6"/>
      <c r="CU104" s="3" t="str">
        <f>IF($A104&gt;='1125way_Regular Symbol(2wild)'!D$16,"",IF(B104=0,"",IF(OR(B104=$BW$1,B105=$BW$1,B106=$BW$1,B104=$CV$1,B105=$CV$1,B106=$CV$1),0,1)))</f>
        <v/>
      </c>
      <c r="CV104" s="3" t="str">
        <f>IF($A104&gt;='1125way_Regular Symbol(2wild)'!E$16,"",IF(C104=0,"",IF(OR(C104=$BW$1,C105=$BW$1,C106=$BW$1,C104=$CV$1,C105=$CV$1,C106=$CV$1),0,1)))</f>
        <v/>
      </c>
      <c r="CW104" s="3" t="str">
        <f>IF($A104&gt;='1125way_Regular Symbol(2wild)'!F$16,"",IF(D104=0,"",IF(OR(D104=$BW$1,D105=$BW$1,D106=$BW$1,D104=$CV$1,D105=$CV$1,D106=$CV$1,D107=$BW$1,D107=$CV$1,D108=$BW$1,D108=$CV$1),0,1)))</f>
        <v/>
      </c>
      <c r="CX104" s="3" t="str">
        <f>IF($A104&gt;='1125way_Regular Symbol(2wild)'!G$16,"",IF(E104=0,"",IF(OR(E104=$BW$1,E105=$BW$1,E106=$BW$1,E104=$CV$1,E105=$CV$1,E106=$CV$1,E107=$BW$1,E107=$CV$1,E108=$BW$1,E108=$CV$1),0,1)))</f>
        <v/>
      </c>
      <c r="CY104" s="3" t="str">
        <f>IF($A104&gt;='1125way_Regular Symbol(2wild)'!H$16,"",IF(F104=0,"",IF(OR(F104=$BW$1,F105=$BW$1,F106=$BW$1,F104=$CV$1,F105=$CV$1,F106=$CV$1,F107=$BW$1,F107=$CV$1,F108=$BW$1,F108=$CV$1),0,1)))</f>
        <v/>
      </c>
    </row>
    <row r="105" spans="1:103">
      <c r="AS105" s="344" t="str">
        <f>IF($A105&gt;='1125way_Regular Symbol(2wild)'!D$16,"",IF(B105=0,"",IF(OR(B105=$AM$1,B105=$AT$1,B106=$AM$1,B106=$AT$1,B107=$AM$1,B107=$AT$1),0,1)))</f>
        <v/>
      </c>
      <c r="AT105" s="344" t="str">
        <f>IF($A105&gt;='1125way_Regular Symbol(2wild)'!E$16,"",IF(C105=0,"",IF(OR(C105=$AM$1,C105=$AT$1,C106=$AM$1,C106=$AT$1,C107=$AM$1,C107=$AT$1),0,1)))</f>
        <v/>
      </c>
      <c r="AU105" s="3" t="str">
        <f>IF($A105&gt;='1125way_Regular Symbol(2wild)'!F$16,"",IF(D105=0,"",IF(OR(D105=$AM$1,D105=$AT$1,D106=$AM$1,D106=$AT$1,D107=$AM$1,D107=$AT$1,D108=$AM$1,D108=$AT$1,D109=$AM$1,D109=$AT$1),0,1)))</f>
        <v/>
      </c>
      <c r="AV105" s="3" t="str">
        <f>IF($A105&gt;='1125way_Regular Symbol(2wild)'!G$16,"",IF(E105=0,"",IF(OR(E105=$AM$1,E105=$AT$1,E106=$AM$1,E106=$AT$1,E107=$AM$1,E107=$AT$1,E108=$AM$1,E108=$AT$1,E109=$AM$1,E109=$AT$1),0,1)))</f>
        <v/>
      </c>
      <c r="AW105" s="3" t="str">
        <f>IF($A105&gt;='1125way_Regular Symbol(2wild)'!H$16,"",IF(F105=0,"",IF(OR(F105=$AM$1,F105=$AT$1,F106=$AM$1,F106=$AT$1,F107=$AM$1,F107=$AT$1,F108=$AM$1,F108=$AT$1,F109=$AM$1,F109=$AT$1),0,1)))</f>
        <v/>
      </c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3" t="str">
        <f>IF($A105&gt;='1125way_Regular Symbol(2wild)'!D$16,"",IF(B105=0,"",IF(OR(B105=$BW$1,B106=$BW$1,B107=$BW$1,B105=$CD$1,B106=$CD$1,B107=$CD$1),0,1)))</f>
        <v/>
      </c>
      <c r="CD105" s="3" t="str">
        <f>IF($A105&gt;='1125way_Regular Symbol(2wild)'!E$16,"",IF(C105=0,"",IF(OR(C105=$BW$1,C106=$BW$1,C107=$BW$1,C105=$CD$1,C106=$CD$1,C107=$CD$1),0,1)))</f>
        <v/>
      </c>
      <c r="CE105" s="3" t="str">
        <f>IF($A105&gt;='1125way_Regular Symbol(2wild)'!F$16,"",IF(D105=0,"",IF(OR(D105=$BW$1,D106=$BW$1,D107=$BW$1,D105=$CD$1,D106=$CD$1,D107=$CD$1,D108=$BW$1,D108=$CD$1,D109=$BW$1,D109=$CD$1),0,1)))</f>
        <v/>
      </c>
      <c r="CF105" s="3" t="str">
        <f>IF($A105&gt;='1125way_Regular Symbol(2wild)'!G$16,"",IF(E105=0,"",IF(OR(E105=$BW$1,E106=$BW$1,E107=$BW$1,E105=$CD$1,E106=$CD$1,E107=$CD$1,E108=$BW$1,E108=$CD$1,E109=$BW$1,E109=$CD$1),0,1)))</f>
        <v/>
      </c>
      <c r="CG105" s="3" t="str">
        <f>IF($A105&gt;='1125way_Regular Symbol(2wild)'!H$16,"",IF(F105=0,"",IF(OR(F105=$BW$1,F106=$BW$1,F107=$BW$1,F105=$CD$1,F106=$CD$1,F107=$CD$1,F108=$BW$1,F108=$CD$1,F109=$BW$1,F109=$CD$1),0,1)))</f>
        <v/>
      </c>
      <c r="CH105" s="6"/>
      <c r="CI105" s="3" t="str">
        <f>IF($A105&gt;='1125way_Regular Symbol(2wild)'!D$16,"",IF(B105=0,"",IF(OR(B105=$BW$1,B106=$BW$1,B107=$BW$1,B105=$CJ$1,B106=$CJ$1,B107=$CJ$1),0,1)))</f>
        <v/>
      </c>
      <c r="CJ105" s="3" t="str">
        <f>IF($A105&gt;='1125way_Regular Symbol(2wild)'!E$16,"",IF(C105=0,"",IF(OR(C105=$BW$1,C106=$BW$1,C107=$BW$1,C105=$CJ$1,C106=$CJ$1,C107=$CJ$1),0,1)))</f>
        <v/>
      </c>
      <c r="CK105" s="3" t="str">
        <f>IF($A105&gt;='1125way_Regular Symbol(2wild)'!F$16,"",IF(D105=0,"",IF(OR(D105=$BW$1,D106=$BW$1,D107=$BW$1,D105=$CJ$1,D106=$CJ$1,D107=$CJ$1,D108=$BW$1,D108=$CJ$1,D109=$BW$1,D109=$CJ$1),0,1)))</f>
        <v/>
      </c>
      <c r="CL105" s="3" t="str">
        <f>IF($A105&gt;='1125way_Regular Symbol(2wild)'!G$16,"",IF(E105=0,"",IF(OR(E105=$BW$1,E106=$BW$1,E107=$BW$1,E105=$CJ$1,E106=$CJ$1,E107=$CJ$1,E108=$BW$1,E108=$CJ$1,E109=$BW$1,E109=$CJ$1),0,1)))</f>
        <v/>
      </c>
      <c r="CM105" s="3" t="str">
        <f>IF($A105&gt;='1125way_Regular Symbol(2wild)'!H$16,"",IF(F105=0,"",IF(OR(F105=$BW$1,F106=$BW$1,F107=$BW$1,F105=$CJ$1,F106=$CJ$1,F107=$CJ$1,F108=$BW$1,F108=$CJ$1,F109=$BW$1,F109=$CJ$1),0,1)))</f>
        <v/>
      </c>
      <c r="CN105" s="6"/>
      <c r="CO105" s="3" t="str">
        <f>IF($A105&gt;='1125way_Regular Symbol(2wild)'!D$16,"",IF(B105=0,"",IF(OR(B105=$BW$1,B106=$BW$1,B107=$BW$1,B105=$CP$1,B106=$CP$1,B107=$CP$1),0,1)))</f>
        <v/>
      </c>
      <c r="CP105" s="3" t="str">
        <f>IF($A105&gt;='1125way_Regular Symbol(2wild)'!E$16,"",IF(C105=0,"",IF(OR(C105=$BW$1,C106=$BW$1,C107=$BW$1,C105=$CP$1,C106=$CP$1,C107=$CP$1),0,1)))</f>
        <v/>
      </c>
      <c r="CQ105" s="3" t="str">
        <f>IF($A105&gt;='1125way_Regular Symbol(2wild)'!F$16,"",IF(D105=0,"",IF(OR(D105=$BW$1,D106=$BW$1,D107=$BW$1,D105=$CP$1,D106=$CP$1,D107=$CP$1,D108=$BW$1,D108=$CP$1,D109=$BW$1,D109=$CP$1),0,1)))</f>
        <v/>
      </c>
      <c r="CR105" s="3" t="str">
        <f>IF($A105&gt;='1125way_Regular Symbol(2wild)'!G$16,"",IF(E105=0,"",IF(OR(E105=$BW$1,E106=$BW$1,E107=$BW$1,E105=$CP$1,E106=$CP$1,E107=$CP$1,E108=$BW$1,E108=$CP$1,E109=$BW$1,E109=$CP$1),0,1)))</f>
        <v/>
      </c>
      <c r="CS105" s="3" t="str">
        <f>IF($A105&gt;='1125way_Regular Symbol(2wild)'!H$16,"",IF(F105=0,"",IF(OR(F105=$BW$1,F106=$BW$1,F107=$BW$1,F105=$CP$1,F106=$CP$1,F107=$CP$1,F108=$BW$1,F108=$CP$1,F109=$BW$1,F109=$CP$1),0,1)))</f>
        <v/>
      </c>
      <c r="CT105" s="6"/>
      <c r="CU105" s="3" t="str">
        <f>IF($A105&gt;='1125way_Regular Symbol(2wild)'!D$16,"",IF(B105=0,"",IF(OR(B105=$BW$1,B106=$BW$1,B107=$BW$1,B105=$CV$1,B106=$CV$1,B107=$CV$1),0,1)))</f>
        <v/>
      </c>
      <c r="CV105" s="3" t="str">
        <f>IF($A105&gt;='1125way_Regular Symbol(2wild)'!E$16,"",IF(C105=0,"",IF(OR(C105=$BW$1,C106=$BW$1,C107=$BW$1,C105=$CV$1,C106=$CV$1,C107=$CV$1),0,1)))</f>
        <v/>
      </c>
      <c r="CW105" s="3" t="str">
        <f>IF($A105&gt;='1125way_Regular Symbol(2wild)'!F$16,"",IF(D105=0,"",IF(OR(D105=$BW$1,D106=$BW$1,D107=$BW$1,D105=$CV$1,D106=$CV$1,D107=$CV$1,D108=$BW$1,D108=$CV$1,D109=$BW$1,D109=$CV$1),0,1)))</f>
        <v/>
      </c>
      <c r="CX105" s="3" t="str">
        <f>IF($A105&gt;='1125way_Regular Symbol(2wild)'!G$16,"",IF(E105=0,"",IF(OR(E105=$BW$1,E106=$BW$1,E107=$BW$1,E105=$CV$1,E106=$CV$1,E107=$CV$1,E108=$BW$1,E108=$CV$1,E109=$BW$1,E109=$CV$1),0,1)))</f>
        <v/>
      </c>
      <c r="CY105" s="3" t="str">
        <f>IF($A105&gt;='1125way_Regular Symbol(2wild)'!H$16,"",IF(F105=0,"",IF(OR(F105=$BW$1,F106=$BW$1,F107=$BW$1,F105=$CV$1,F106=$CV$1,F107=$CV$1,F108=$BW$1,F108=$CV$1,F109=$BW$1,F109=$CV$1),0,1)))</f>
        <v/>
      </c>
    </row>
    <row r="106" spans="1:103">
      <c r="AS106" s="344" t="str">
        <f>IF($A106&gt;='1125way_Regular Symbol(2wild)'!D$16,"",IF(B106=0,"",IF(OR(B106=$AM$1,B106=$AT$1,B107=$AM$1,B107=$AT$1,B108=$AM$1,B108=$AT$1),0,1)))</f>
        <v/>
      </c>
      <c r="AT106" s="344" t="str">
        <f>IF($A106&gt;='1125way_Regular Symbol(2wild)'!E$16,"",IF(C106=0,"",IF(OR(C106=$AM$1,C106=$AT$1,C107=$AM$1,C107=$AT$1,C108=$AM$1,C108=$AT$1),0,1)))</f>
        <v/>
      </c>
      <c r="AU106" s="3" t="str">
        <f>IF($A106&gt;='1125way_Regular Symbol(2wild)'!F$16,"",IF(D106=0,"",IF(OR(D106=$AM$1,D106=$AT$1,D107=$AM$1,D107=$AT$1,D108=$AM$1,D108=$AT$1,D109=$AM$1,D109=$AT$1,D110=$AM$1,D110=$AT$1),0,1)))</f>
        <v/>
      </c>
      <c r="AV106" s="3" t="str">
        <f>IF($A106&gt;='1125way_Regular Symbol(2wild)'!G$16,"",IF(E106=0,"",IF(OR(E106=$AM$1,E106=$AT$1,E107=$AM$1,E107=$AT$1,E108=$AM$1,E108=$AT$1,E109=$AM$1,E109=$AT$1,E110=$AM$1,E110=$AT$1),0,1)))</f>
        <v/>
      </c>
      <c r="AW106" s="3" t="str">
        <f>IF($A106&gt;='1125way_Regular Symbol(2wild)'!H$16,"",IF(F106=0,"",IF(OR(F106=$AM$1,F106=$AT$1,F107=$AM$1,F107=$AT$1,F108=$AM$1,F108=$AT$1,F109=$AM$1,F109=$AT$1,F110=$AM$1,F110=$AT$1),0,1)))</f>
        <v/>
      </c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3" t="str">
        <f>IF($A106&gt;='1125way_Regular Symbol(2wild)'!D$16,"",IF(B106=0,"",IF(OR(B106=$BW$1,B107=$BW$1,B108=$BW$1,B106=$CD$1,B107=$CD$1,B108=$CD$1),0,1)))</f>
        <v/>
      </c>
      <c r="CD106" s="3" t="str">
        <f>IF($A106&gt;='1125way_Regular Symbol(2wild)'!E$16,"",IF(C106=0,"",IF(OR(C106=$BW$1,C107=$BW$1,C108=$BW$1,C106=$CD$1,C107=$CD$1,C108=$CD$1),0,1)))</f>
        <v/>
      </c>
      <c r="CE106" s="3" t="str">
        <f>IF($A106&gt;='1125way_Regular Symbol(2wild)'!F$16,"",IF(D106=0,"",IF(OR(D106=$BW$1,D107=$BW$1,D108=$BW$1,D106=$CD$1,D107=$CD$1,D108=$CD$1,D109=$BW$1,D109=$CD$1,D110=$BW$1,D110=$CD$1),0,1)))</f>
        <v/>
      </c>
      <c r="CF106" s="3" t="str">
        <f>IF($A106&gt;='1125way_Regular Symbol(2wild)'!G$16,"",IF(E106=0,"",IF(OR(E106=$BW$1,E107=$BW$1,E108=$BW$1,E106=$CD$1,E107=$CD$1,E108=$CD$1,E109=$BW$1,E109=$CD$1,E110=$BW$1,E110=$CD$1),0,1)))</f>
        <v/>
      </c>
      <c r="CG106" s="3" t="str">
        <f>IF($A106&gt;='1125way_Regular Symbol(2wild)'!H$16,"",IF(F106=0,"",IF(OR(F106=$BW$1,F107=$BW$1,F108=$BW$1,F106=$CD$1,F107=$CD$1,F108=$CD$1,F109=$BW$1,F109=$CD$1,F110=$BW$1,F110=$CD$1),0,1)))</f>
        <v/>
      </c>
      <c r="CH106" s="6"/>
      <c r="CI106" s="3" t="str">
        <f>IF($A106&gt;='1125way_Regular Symbol(2wild)'!D$16,"",IF(B106=0,"",IF(OR(B106=$BW$1,B107=$BW$1,B108=$BW$1,B106=$CJ$1,B107=$CJ$1,B108=$CJ$1),0,1)))</f>
        <v/>
      </c>
      <c r="CJ106" s="3" t="str">
        <f>IF($A106&gt;='1125way_Regular Symbol(2wild)'!E$16,"",IF(C106=0,"",IF(OR(C106=$BW$1,C107=$BW$1,C108=$BW$1,C106=$CJ$1,C107=$CJ$1,C108=$CJ$1),0,1)))</f>
        <v/>
      </c>
      <c r="CK106" s="3" t="str">
        <f>IF($A106&gt;='1125way_Regular Symbol(2wild)'!F$16,"",IF(D106=0,"",IF(OR(D106=$BW$1,D107=$BW$1,D108=$BW$1,D106=$CJ$1,D107=$CJ$1,D108=$CJ$1,D109=$BW$1,D109=$CJ$1,D110=$BW$1,D110=$CJ$1),0,1)))</f>
        <v/>
      </c>
      <c r="CL106" s="3" t="str">
        <f>IF($A106&gt;='1125way_Regular Symbol(2wild)'!G$16,"",IF(E106=0,"",IF(OR(E106=$BW$1,E107=$BW$1,E108=$BW$1,E106=$CJ$1,E107=$CJ$1,E108=$CJ$1,E109=$BW$1,E109=$CJ$1,E110=$BW$1,E110=$CJ$1),0,1)))</f>
        <v/>
      </c>
      <c r="CM106" s="3" t="str">
        <f>IF($A106&gt;='1125way_Regular Symbol(2wild)'!H$16,"",IF(F106=0,"",IF(OR(F106=$BW$1,F107=$BW$1,F108=$BW$1,F106=$CJ$1,F107=$CJ$1,F108=$CJ$1,F109=$BW$1,F109=$CJ$1,F110=$BW$1,F110=$CJ$1),0,1)))</f>
        <v/>
      </c>
      <c r="CN106" s="6"/>
      <c r="CO106" s="3" t="str">
        <f>IF($A106&gt;='1125way_Regular Symbol(2wild)'!D$16,"",IF(B106=0,"",IF(OR(B106=$BW$1,B107=$BW$1,B108=$BW$1,B106=$CP$1,B107=$CP$1,B108=$CP$1),0,1)))</f>
        <v/>
      </c>
      <c r="CP106" s="3" t="str">
        <f>IF($A106&gt;='1125way_Regular Symbol(2wild)'!E$16,"",IF(C106=0,"",IF(OR(C106=$BW$1,C107=$BW$1,C108=$BW$1,C106=$CP$1,C107=$CP$1,C108=$CP$1),0,1)))</f>
        <v/>
      </c>
      <c r="CQ106" s="3" t="str">
        <f>IF($A106&gt;='1125way_Regular Symbol(2wild)'!F$16,"",IF(D106=0,"",IF(OR(D106=$BW$1,D107=$BW$1,D108=$BW$1,D106=$CP$1,D107=$CP$1,D108=$CP$1,D109=$BW$1,D109=$CP$1,D110=$BW$1,D110=$CP$1),0,1)))</f>
        <v/>
      </c>
      <c r="CR106" s="3" t="str">
        <f>IF($A106&gt;='1125way_Regular Symbol(2wild)'!G$16,"",IF(E106=0,"",IF(OR(E106=$BW$1,E107=$BW$1,E108=$BW$1,E106=$CP$1,E107=$CP$1,E108=$CP$1,E109=$BW$1,E109=$CP$1,E110=$BW$1,E110=$CP$1),0,1)))</f>
        <v/>
      </c>
      <c r="CS106" s="3" t="str">
        <f>IF($A106&gt;='1125way_Regular Symbol(2wild)'!H$16,"",IF(F106=0,"",IF(OR(F106=$BW$1,F107=$BW$1,F108=$BW$1,F106=$CP$1,F107=$CP$1,F108=$CP$1,F109=$BW$1,F109=$CP$1,F110=$BW$1,F110=$CP$1),0,1)))</f>
        <v/>
      </c>
      <c r="CT106" s="6"/>
      <c r="CU106" s="3" t="str">
        <f>IF($A106&gt;='1125way_Regular Symbol(2wild)'!D$16,"",IF(B106=0,"",IF(OR(B106=$BW$1,B107=$BW$1,B108=$BW$1,B106=$CV$1,B107=$CV$1,B108=$CV$1),0,1)))</f>
        <v/>
      </c>
      <c r="CV106" s="3" t="str">
        <f>IF($A106&gt;='1125way_Regular Symbol(2wild)'!E$16,"",IF(C106=0,"",IF(OR(C106=$BW$1,C107=$BW$1,C108=$BW$1,C106=$CV$1,C107=$CV$1,C108=$CV$1),0,1)))</f>
        <v/>
      </c>
      <c r="CW106" s="3" t="str">
        <f>IF($A106&gt;='1125way_Regular Symbol(2wild)'!F$16,"",IF(D106=0,"",IF(OR(D106=$BW$1,D107=$BW$1,D108=$BW$1,D106=$CV$1,D107=$CV$1,D108=$CV$1,D109=$BW$1,D109=$CV$1,D110=$BW$1,D110=$CV$1),0,1)))</f>
        <v/>
      </c>
      <c r="CX106" s="3" t="str">
        <f>IF($A106&gt;='1125way_Regular Symbol(2wild)'!G$16,"",IF(E106=0,"",IF(OR(E106=$BW$1,E107=$BW$1,E108=$BW$1,E106=$CV$1,E107=$CV$1,E108=$CV$1,E109=$BW$1,E109=$CV$1,E110=$BW$1,E110=$CV$1),0,1)))</f>
        <v/>
      </c>
      <c r="CY106" s="3" t="str">
        <f>IF($A106&gt;='1125way_Regular Symbol(2wild)'!H$16,"",IF(F106=0,"",IF(OR(F106=$BW$1,F107=$BW$1,F108=$BW$1,F106=$CV$1,F107=$CV$1,F108=$CV$1,F109=$BW$1,F109=$CV$1,F110=$BW$1,F110=$CV$1),0,1)))</f>
        <v/>
      </c>
    </row>
    <row r="107" spans="1:103">
      <c r="AS107" s="344" t="str">
        <f>IF($A107&gt;='1125way_Regular Symbol(2wild)'!D$16,"",IF(B107=0,"",IF(OR(B107=$AM$1,B107=$AT$1,B108=$AM$1,B108=$AT$1,B109=$AM$1,B109=$AT$1),0,1)))</f>
        <v/>
      </c>
      <c r="AT107" s="344" t="str">
        <f>IF($A107&gt;='1125way_Regular Symbol(2wild)'!E$16,"",IF(C107=0,"",IF(OR(C107=$AM$1,C107=$AT$1,C108=$AM$1,C108=$AT$1,C109=$AM$1,C109=$AT$1),0,1)))</f>
        <v/>
      </c>
      <c r="AU107" s="3" t="str">
        <f>IF($A107&gt;='1125way_Regular Symbol(2wild)'!F$16,"",IF(D107=0,"",IF(OR(D107=$AM$1,D107=$AT$1,D108=$AM$1,D108=$AT$1,D109=$AM$1,D109=$AT$1,D110=$AM$1,D110=$AT$1,D111=$AM$1,D111=$AT$1),0,1)))</f>
        <v/>
      </c>
      <c r="AV107" s="3" t="str">
        <f>IF($A107&gt;='1125way_Regular Symbol(2wild)'!G$16,"",IF(E107=0,"",IF(OR(E107=$AM$1,E107=$AT$1,E108=$AM$1,E108=$AT$1,E109=$AM$1,E109=$AT$1,E110=$AM$1,E110=$AT$1,E111=$AM$1,E111=$AT$1),0,1)))</f>
        <v/>
      </c>
      <c r="AW107" s="3" t="str">
        <f>IF($A107&gt;='1125way_Regular Symbol(2wild)'!H$16,"",IF(F107=0,"",IF(OR(F107=$AM$1,F107=$AT$1,F108=$AM$1,F108=$AT$1,F109=$AM$1,F109=$AT$1,F110=$AM$1,F110=$AT$1,F111=$AM$1,F111=$AT$1),0,1)))</f>
        <v/>
      </c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3" t="str">
        <f>IF($A107&gt;='1125way_Regular Symbol(2wild)'!D$16,"",IF(B107=0,"",IF(OR(B107=$BW$1,B108=$BW$1,B109=$BW$1,B107=$CD$1,B108=$CD$1,B109=$CD$1),0,1)))</f>
        <v/>
      </c>
      <c r="CD107" s="3" t="str">
        <f>IF($A107&gt;='1125way_Regular Symbol(2wild)'!E$16,"",IF(C107=0,"",IF(OR(C107=$BW$1,C108=$BW$1,C109=$BW$1,C107=$CD$1,C108=$CD$1,C109=$CD$1),0,1)))</f>
        <v/>
      </c>
      <c r="CE107" s="3" t="str">
        <f>IF($A107&gt;='1125way_Regular Symbol(2wild)'!F$16,"",IF(D107=0,"",IF(OR(D107=$BW$1,D108=$BW$1,D109=$BW$1,D107=$CD$1,D108=$CD$1,D109=$CD$1,D110=$BW$1,D110=$CD$1,D111=$BW$1,D111=$CD$1),0,1)))</f>
        <v/>
      </c>
      <c r="CF107" s="3" t="str">
        <f>IF($A107&gt;='1125way_Regular Symbol(2wild)'!G$16,"",IF(E107=0,"",IF(OR(E107=$BW$1,E108=$BW$1,E109=$BW$1,E107=$CD$1,E108=$CD$1,E109=$CD$1,E110=$BW$1,E110=$CD$1,E111=$BW$1,E111=$CD$1),0,1)))</f>
        <v/>
      </c>
      <c r="CG107" s="3" t="str">
        <f>IF($A107&gt;='1125way_Regular Symbol(2wild)'!H$16,"",IF(F107=0,"",IF(OR(F107=$BW$1,F108=$BW$1,F109=$BW$1,F107=$CD$1,F108=$CD$1,F109=$CD$1,F110=$BW$1,F110=$CD$1,F111=$BW$1,F111=$CD$1),0,1)))</f>
        <v/>
      </c>
      <c r="CH107" s="6"/>
      <c r="CI107" s="6"/>
      <c r="CJ107" s="6"/>
      <c r="CK107" s="6"/>
      <c r="CL107" s="6"/>
      <c r="CM107" s="6"/>
      <c r="CN107" s="6"/>
      <c r="CO107" s="3" t="str">
        <f>IF($A107&gt;='1125way_Regular Symbol(2wild)'!D$16,"",IF(B107=0,"",IF(OR(B107=$BW$1,B108=$BW$1,B109=$BW$1,B107=$CP$1,B108=$CP$1,B109=$CP$1),0,1)))</f>
        <v/>
      </c>
      <c r="CP107" s="3" t="str">
        <f>IF($A107&gt;='1125way_Regular Symbol(2wild)'!E$16,"",IF(C107=0,"",IF(OR(C107=$BW$1,C108=$BW$1,C109=$BW$1,C107=$CP$1,C108=$CP$1,C109=$CP$1),0,1)))</f>
        <v/>
      </c>
      <c r="CQ107" s="3" t="str">
        <f>IF($A107&gt;='1125way_Regular Symbol(2wild)'!F$16,"",IF(D107=0,"",IF(OR(D107=$BW$1,D108=$BW$1,D109=$BW$1,D107=$CP$1,D108=$CP$1,D109=$CP$1,D110=$BW$1,D110=$CP$1,D111=$BW$1,D111=$CP$1),0,1)))</f>
        <v/>
      </c>
      <c r="CR107" s="3" t="str">
        <f>IF($A107&gt;='1125way_Regular Symbol(2wild)'!G$16,"",IF(E107=0,"",IF(OR(E107=$BW$1,E108=$BW$1,E109=$BW$1,E107=$CP$1,E108=$CP$1,E109=$CP$1,E110=$BW$1,E110=$CP$1,E111=$BW$1,E111=$CP$1),0,1)))</f>
        <v/>
      </c>
      <c r="CS107" s="3" t="str">
        <f>IF($A107&gt;='1125way_Regular Symbol(2wild)'!H$16,"",IF(F107=0,"",IF(OR(F107=$BW$1,F108=$BW$1,F109=$BW$1,F107=$CP$1,F108=$CP$1,F109=$CP$1,F110=$BW$1,F110=$CP$1,F111=$BW$1,F111=$CP$1),0,1)))</f>
        <v/>
      </c>
      <c r="CT107" s="6"/>
      <c r="CU107" s="3" t="str">
        <f>IF($A107&gt;='1125way_Regular Symbol(2wild)'!D$16,"",IF(B107=0,"",IF(OR(B107=$BW$1,B108=$BW$1,B109=$BW$1,B107=$CV$1,B108=$CV$1,B109=$CV$1),0,1)))</f>
        <v/>
      </c>
      <c r="CV107" s="3" t="str">
        <f>IF($A107&gt;='1125way_Regular Symbol(2wild)'!E$16,"",IF(C107=0,"",IF(OR(C107=$BW$1,C108=$BW$1,C109=$BW$1,C107=$CV$1,C108=$CV$1,C109=$CV$1),0,1)))</f>
        <v/>
      </c>
      <c r="CW107" s="3" t="str">
        <f>IF($A107&gt;='1125way_Regular Symbol(2wild)'!F$16,"",IF(D107=0,"",IF(OR(D107=$BW$1,D108=$BW$1,D109=$BW$1,D107=$CV$1,D108=$CV$1,D109=$CV$1,D110=$BW$1,D110=$CV$1,D111=$BW$1,D111=$CV$1),0,1)))</f>
        <v/>
      </c>
      <c r="CX107" s="3" t="str">
        <f>IF($A107&gt;='1125way_Regular Symbol(2wild)'!G$16,"",IF(E107=0,"",IF(OR(E107=$BW$1,E108=$BW$1,E109=$BW$1,E107=$CV$1,E108=$CV$1,E109=$CV$1,E110=$BW$1,E110=$CV$1,E111=$BW$1,E111=$CV$1),0,1)))</f>
        <v/>
      </c>
      <c r="CY107" s="3" t="str">
        <f>IF($A107&gt;='1125way_Regular Symbol(2wild)'!H$16,"",IF(F107=0,"",IF(OR(F107=$BW$1,F108=$BW$1,F109=$BW$1,F107=$CV$1,F108=$CV$1,F109=$CV$1,F110=$BW$1,F110=$CV$1,F111=$BW$1,F111=$CV$1),0,1)))</f>
        <v/>
      </c>
    </row>
    <row r="108" spans="1:103">
      <c r="AS108" s="344" t="str">
        <f>IF($A108&gt;='1125way_Regular Symbol(2wild)'!D$16,"",IF(B108=0,"",IF(OR(B108=$AM$1,B108=$AT$1,B109=$AM$1,B109=$AT$1,B110=$AM$1,B110=$AT$1),0,1)))</f>
        <v/>
      </c>
      <c r="AT108" s="344" t="str">
        <f>IF($A108&gt;='1125way_Regular Symbol(2wild)'!E$16,"",IF(C108=0,"",IF(OR(C108=$AM$1,C108=$AT$1,C109=$AM$1,C109=$AT$1,C110=$AM$1,C110=$AT$1),0,1)))</f>
        <v/>
      </c>
      <c r="AU108" s="3" t="str">
        <f>IF($A108&gt;='1125way_Regular Symbol(2wild)'!F$16,"",IF(D108=0,"",IF(OR(D108=$AM$1,D108=$AT$1,D109=$AM$1,D109=$AT$1,D110=$AM$1,D110=$AT$1,D111=$AM$1,D111=$AT$1,D112=$AM$1,D112=$AT$1),0,1)))</f>
        <v/>
      </c>
      <c r="AV108" s="3" t="str">
        <f>IF($A108&gt;='1125way_Regular Symbol(2wild)'!G$16,"",IF(E108=0,"",IF(OR(E108=$AM$1,E108=$AT$1,E109=$AM$1,E109=$AT$1,E110=$AM$1,E110=$AT$1,E111=$AM$1,E111=$AT$1,E112=$AM$1,E112=$AT$1),0,1)))</f>
        <v/>
      </c>
      <c r="AW108" s="3" t="str">
        <f>IF($A108&gt;='1125way_Regular Symbol(2wild)'!H$16,"",IF(F108=0,"",IF(OR(F108=$AM$1,F108=$AT$1,F109=$AM$1,F109=$AT$1,F110=$AM$1,F110=$AT$1,F111=$AM$1,F111=$AT$1,F112=$AM$1,F112=$AT$1),0,1)))</f>
        <v/>
      </c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3" t="str">
        <f>IF($A108&gt;='1125way_Regular Symbol(2wild)'!D$16,"",IF(B108=0,"",IF(OR(B108=$BW$1,B109=$BW$1,B110=$BW$1,B108=$CP$1,B109=$CP$1,B110=$CP$1),0,1)))</f>
        <v/>
      </c>
      <c r="CP108" s="3" t="str">
        <f>IF($A108&gt;='1125way_Regular Symbol(2wild)'!E$16,"",IF(C108=0,"",IF(OR(C108=$BW$1,C109=$BW$1,C110=$BW$1,C108=$CP$1,C109=$CP$1,C110=$CP$1),0,1)))</f>
        <v/>
      </c>
      <c r="CQ108" s="3" t="str">
        <f>IF($A108&gt;='1125way_Regular Symbol(2wild)'!F$16,"",IF(D108=0,"",IF(OR(D108=$BW$1,D109=$BW$1,D110=$BW$1,D108=$CP$1,D109=$CP$1,D110=$CP$1,D111=$BW$1,D111=$CP$1,D112=$BW$1,D112=$CP$1),0,1)))</f>
        <v/>
      </c>
      <c r="CR108" s="3" t="str">
        <f>IF($A108&gt;='1125way_Regular Symbol(2wild)'!G$16,"",IF(E108=0,"",IF(OR(E108=$BW$1,E109=$BW$1,E110=$BW$1,E108=$CP$1,E109=$CP$1,E110=$CP$1,E111=$BW$1,E111=$CP$1,E112=$BW$1,E112=$CP$1),0,1)))</f>
        <v/>
      </c>
      <c r="CS108" s="3" t="str">
        <f>IF($A108&gt;='1125way_Regular Symbol(2wild)'!H$16,"",IF(F108=0,"",IF(OR(F108=$BW$1,F109=$BW$1,F110=$BW$1,F108=$CP$1,F109=$CP$1,F110=$CP$1,F111=$BW$1,F111=$CP$1,F112=$BW$1,F112=$CP$1),0,1)))</f>
        <v/>
      </c>
      <c r="CT108" s="6"/>
      <c r="CU108" s="3" t="str">
        <f>IF($A108&gt;='1125way_Regular Symbol(2wild)'!D$16,"",IF(B108=0,"",IF(OR(B108=$BW$1,B109=$BW$1,B110=$BW$1,B108=$CV$1,B109=$CV$1,B110=$CV$1),0,1)))</f>
        <v/>
      </c>
      <c r="CV108" s="3" t="str">
        <f>IF($A108&gt;='1125way_Regular Symbol(2wild)'!E$16,"",IF(C108=0,"",IF(OR(C108=$BW$1,C109=$BW$1,C110=$BW$1,C108=$CV$1,C109=$CV$1,C110=$CV$1),0,1)))</f>
        <v/>
      </c>
      <c r="CW108" s="3" t="str">
        <f>IF($A108&gt;='1125way_Regular Symbol(2wild)'!F$16,"",IF(D108=0,"",IF(OR(D108=$BW$1,D109=$BW$1,D110=$BW$1,D108=$CV$1,D109=$CV$1,D110=$CV$1,D111=$BW$1,D111=$CV$1,D112=$BW$1,D112=$CV$1),0,1)))</f>
        <v/>
      </c>
      <c r="CX108" s="3" t="str">
        <f>IF($A108&gt;='1125way_Regular Symbol(2wild)'!G$16,"",IF(E108=0,"",IF(OR(E108=$BW$1,E109=$BW$1,E110=$BW$1,E108=$CV$1,E109=$CV$1,E110=$CV$1,E111=$BW$1,E111=$CV$1,E112=$BW$1,E112=$CV$1),0,1)))</f>
        <v/>
      </c>
      <c r="CY108" s="3" t="str">
        <f>IF($A108&gt;='1125way_Regular Symbol(2wild)'!H$16,"",IF(F108=0,"",IF(OR(F108=$BW$1,F109=$BW$1,F110=$BW$1,F108=$CV$1,F109=$CV$1,F110=$CV$1,F111=$BW$1,F111=$CV$1,F112=$BW$1,F112=$CV$1),0,1)))</f>
        <v/>
      </c>
    </row>
    <row r="109" spans="1:103"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3" t="str">
        <f>IF($A109&gt;='1125way_Regular Symbol(2wild)'!D$16,"",IF(B109=0,"",IF(OR(B109=$BW$1,B110=$BW$1,B111=$BW$1,B109=$CV$1,B110=$CV$1,B111=$CV$1),0,1)))</f>
        <v/>
      </c>
      <c r="CV109" s="3" t="str">
        <f>IF($A109&gt;='1125way_Regular Symbol(2wild)'!E$16,"",IF(C109=0,"",IF(OR(C109=$BW$1,C110=$BW$1,C111=$BW$1,C109=$CV$1,C110=$CV$1,C111=$CV$1),0,1)))</f>
        <v/>
      </c>
      <c r="CW109" s="3" t="str">
        <f>IF($A109&gt;='1125way_Regular Symbol(2wild)'!F$16,"",IF(D109=0,"",IF(OR(D109=$BW$1,D110=$BW$1,D111=$BW$1,D109=$CV$1,D110=$CV$1,D111=$CV$1,D112=$BW$1,D112=$CV$1,D113=$BW$1,D113=$CV$1),0,1)))</f>
        <v/>
      </c>
      <c r="CX109" s="3" t="str">
        <f>IF($A109&gt;='1125way_Regular Symbol(2wild)'!G$16,"",IF(E109=0,"",IF(OR(E109=$BW$1,E110=$BW$1,E111=$BW$1,E109=$CV$1,E110=$CV$1,E111=$CV$1,E112=$BW$1,E112=$CV$1,E113=$BW$1,E113=$CV$1),0,1)))</f>
        <v/>
      </c>
      <c r="CY109" s="3" t="str">
        <f>IF($A109&gt;='1125way_Regular Symbol(2wild)'!H$16,"",IF(F109=0,"",IF(OR(F109=$BW$1,F110=$BW$1,F111=$BW$1,F109=$CV$1,F110=$CV$1,F111=$CV$1,F112=$BW$1,F112=$CV$1,F113=$BW$1,F113=$CV$1),0,1)))</f>
        <v/>
      </c>
    </row>
  </sheetData>
  <phoneticPr fontId="1" type="noConversion"/>
  <conditionalFormatting sqref="O3:S3">
    <cfRule type="cellIs" dxfId="1805" priority="225" operator="equal">
      <formula>"S2"</formula>
    </cfRule>
    <cfRule type="cellIs" dxfId="1804" priority="226" operator="equal">
      <formula>"WW"</formula>
    </cfRule>
    <cfRule type="cellIs" dxfId="1803" priority="227" operator="equal">
      <formula>"S1"</formula>
    </cfRule>
    <cfRule type="cellIs" dxfId="1802" priority="228" operator="equal">
      <formula>"M5"</formula>
    </cfRule>
    <cfRule type="cellIs" dxfId="1801" priority="229" operator="equal">
      <formula>"M4"</formula>
    </cfRule>
    <cfRule type="cellIs" dxfId="1800" priority="230" operator="equal">
      <formula>"M3"</formula>
    </cfRule>
    <cfRule type="cellIs" dxfId="1799" priority="231" operator="equal">
      <formula>"M2"</formula>
    </cfRule>
    <cfRule type="cellIs" dxfId="1798" priority="232" operator="equal">
      <formula>"M1"</formula>
    </cfRule>
  </conditionalFormatting>
  <conditionalFormatting sqref="B89:F95 O3:S3">
    <cfRule type="cellIs" dxfId="1797" priority="218" operator="equal">
      <formula>"M5"</formula>
    </cfRule>
    <cfRule type="cellIs" dxfId="1796" priority="219" operator="equal">
      <formula>"M4"</formula>
    </cfRule>
    <cfRule type="cellIs" dxfId="1795" priority="220" operator="equal">
      <formula>"M3"</formula>
    </cfRule>
    <cfRule type="cellIs" dxfId="1794" priority="221" operator="equal">
      <formula>"M2"</formula>
    </cfRule>
    <cfRule type="cellIs" dxfId="1793" priority="222" operator="equal">
      <formula>"M1"</formula>
    </cfRule>
    <cfRule type="cellIs" dxfId="1792" priority="223" operator="equal">
      <formula>"WW"</formula>
    </cfRule>
    <cfRule type="cellIs" dxfId="1791" priority="224" operator="equal">
      <formula>"S1"</formula>
    </cfRule>
  </conditionalFormatting>
  <conditionalFormatting sqref="AM3:AQ3">
    <cfRule type="cellIs" dxfId="1790" priority="165" operator="equal">
      <formula>"S2"</formula>
    </cfRule>
    <cfRule type="cellIs" dxfId="1789" priority="166" operator="equal">
      <formula>"WW"</formula>
    </cfRule>
    <cfRule type="cellIs" dxfId="1788" priority="167" operator="equal">
      <formula>"S1"</formula>
    </cfRule>
    <cfRule type="cellIs" dxfId="1787" priority="168" operator="equal">
      <formula>"M5"</formula>
    </cfRule>
    <cfRule type="cellIs" dxfId="1786" priority="169" operator="equal">
      <formula>"M4"</formula>
    </cfRule>
    <cfRule type="cellIs" dxfId="1785" priority="170" operator="equal">
      <formula>"M3"</formula>
    </cfRule>
    <cfRule type="cellIs" dxfId="1784" priority="171" operator="equal">
      <formula>"M2"</formula>
    </cfRule>
    <cfRule type="cellIs" dxfId="1783" priority="172" operator="equal">
      <formula>"M1"</formula>
    </cfRule>
  </conditionalFormatting>
  <conditionalFormatting sqref="AM3:AQ3">
    <cfRule type="cellIs" dxfId="1782" priority="158" operator="equal">
      <formula>"M5"</formula>
    </cfRule>
    <cfRule type="cellIs" dxfId="1781" priority="159" operator="equal">
      <formula>"M4"</formula>
    </cfRule>
    <cfRule type="cellIs" dxfId="1780" priority="160" operator="equal">
      <formula>"M3"</formula>
    </cfRule>
    <cfRule type="cellIs" dxfId="1779" priority="161" operator="equal">
      <formula>"M2"</formula>
    </cfRule>
    <cfRule type="cellIs" dxfId="1778" priority="162" operator="equal">
      <formula>"M1"</formula>
    </cfRule>
    <cfRule type="cellIs" dxfId="1777" priority="163" operator="equal">
      <formula>"WW"</formula>
    </cfRule>
    <cfRule type="cellIs" dxfId="1776" priority="164" operator="equal">
      <formula>"S1"</formula>
    </cfRule>
  </conditionalFormatting>
  <conditionalFormatting sqref="BQ3:BU3">
    <cfRule type="cellIs" dxfId="1775" priority="150" operator="equal">
      <formula>"S2"</formula>
    </cfRule>
    <cfRule type="cellIs" dxfId="1774" priority="151" operator="equal">
      <formula>"WW"</formula>
    </cfRule>
    <cfRule type="cellIs" dxfId="1773" priority="152" operator="equal">
      <formula>"S1"</formula>
    </cfRule>
    <cfRule type="cellIs" dxfId="1772" priority="153" operator="equal">
      <formula>"M5"</formula>
    </cfRule>
    <cfRule type="cellIs" dxfId="1771" priority="154" operator="equal">
      <formula>"M4"</formula>
    </cfRule>
    <cfRule type="cellIs" dxfId="1770" priority="155" operator="equal">
      <formula>"M3"</formula>
    </cfRule>
    <cfRule type="cellIs" dxfId="1769" priority="156" operator="equal">
      <formula>"M2"</formula>
    </cfRule>
    <cfRule type="cellIs" dxfId="1768" priority="157" operator="equal">
      <formula>"M1"</formula>
    </cfRule>
  </conditionalFormatting>
  <conditionalFormatting sqref="BQ3:BU3">
    <cfRule type="cellIs" dxfId="1767" priority="143" operator="equal">
      <formula>"M5"</formula>
    </cfRule>
    <cfRule type="cellIs" dxfId="1766" priority="144" operator="equal">
      <formula>"M4"</formula>
    </cfRule>
    <cfRule type="cellIs" dxfId="1765" priority="145" operator="equal">
      <formula>"M3"</formula>
    </cfRule>
    <cfRule type="cellIs" dxfId="1764" priority="146" operator="equal">
      <formula>"M2"</formula>
    </cfRule>
    <cfRule type="cellIs" dxfId="1763" priority="147" operator="equal">
      <formula>"M1"</formula>
    </cfRule>
    <cfRule type="cellIs" dxfId="1762" priority="148" operator="equal">
      <formula>"WW"</formula>
    </cfRule>
    <cfRule type="cellIs" dxfId="1761" priority="149" operator="equal">
      <formula>"S1"</formula>
    </cfRule>
  </conditionalFormatting>
  <conditionalFormatting sqref="BW3:CA3">
    <cfRule type="cellIs" dxfId="1760" priority="135" operator="equal">
      <formula>"S2"</formula>
    </cfRule>
    <cfRule type="cellIs" dxfId="1759" priority="136" operator="equal">
      <formula>"WW"</formula>
    </cfRule>
    <cfRule type="cellIs" dxfId="1758" priority="137" operator="equal">
      <formula>"S1"</formula>
    </cfRule>
    <cfRule type="cellIs" dxfId="1757" priority="138" operator="equal">
      <formula>"M5"</formula>
    </cfRule>
    <cfRule type="cellIs" dxfId="1756" priority="139" operator="equal">
      <formula>"M4"</formula>
    </cfRule>
    <cfRule type="cellIs" dxfId="1755" priority="140" operator="equal">
      <formula>"M3"</formula>
    </cfRule>
    <cfRule type="cellIs" dxfId="1754" priority="141" operator="equal">
      <formula>"M2"</formula>
    </cfRule>
    <cfRule type="cellIs" dxfId="1753" priority="142" operator="equal">
      <formula>"M1"</formula>
    </cfRule>
  </conditionalFormatting>
  <conditionalFormatting sqref="BW3:CA3">
    <cfRule type="cellIs" dxfId="1752" priority="128" operator="equal">
      <formula>"M5"</formula>
    </cfRule>
    <cfRule type="cellIs" dxfId="1751" priority="129" operator="equal">
      <formula>"M4"</formula>
    </cfRule>
    <cfRule type="cellIs" dxfId="1750" priority="130" operator="equal">
      <formula>"M3"</formula>
    </cfRule>
    <cfRule type="cellIs" dxfId="1749" priority="131" operator="equal">
      <formula>"M2"</formula>
    </cfRule>
    <cfRule type="cellIs" dxfId="1748" priority="132" operator="equal">
      <formula>"M1"</formula>
    </cfRule>
    <cfRule type="cellIs" dxfId="1747" priority="133" operator="equal">
      <formula>"WW"</formula>
    </cfRule>
    <cfRule type="cellIs" dxfId="1746" priority="134" operator="equal">
      <formula>"S1"</formula>
    </cfRule>
  </conditionalFormatting>
  <conditionalFormatting sqref="U3:Y3">
    <cfRule type="cellIs" dxfId="1745" priority="210" operator="equal">
      <formula>"S2"</formula>
    </cfRule>
    <cfRule type="cellIs" dxfId="1744" priority="211" operator="equal">
      <formula>"WW"</formula>
    </cfRule>
    <cfRule type="cellIs" dxfId="1743" priority="212" operator="equal">
      <formula>"S1"</formula>
    </cfRule>
    <cfRule type="cellIs" dxfId="1742" priority="213" operator="equal">
      <formula>"M5"</formula>
    </cfRule>
    <cfRule type="cellIs" dxfId="1741" priority="214" operator="equal">
      <formula>"M4"</formula>
    </cfRule>
    <cfRule type="cellIs" dxfId="1740" priority="215" operator="equal">
      <formula>"M3"</formula>
    </cfRule>
    <cfRule type="cellIs" dxfId="1739" priority="216" operator="equal">
      <formula>"M2"</formula>
    </cfRule>
    <cfRule type="cellIs" dxfId="1738" priority="217" operator="equal">
      <formula>"M1"</formula>
    </cfRule>
  </conditionalFormatting>
  <conditionalFormatting sqref="U3:Y3">
    <cfRule type="cellIs" dxfId="1737" priority="203" operator="equal">
      <formula>"M5"</formula>
    </cfRule>
    <cfRule type="cellIs" dxfId="1736" priority="204" operator="equal">
      <formula>"M4"</formula>
    </cfRule>
    <cfRule type="cellIs" dxfId="1735" priority="205" operator="equal">
      <formula>"M3"</formula>
    </cfRule>
    <cfRule type="cellIs" dxfId="1734" priority="206" operator="equal">
      <formula>"M2"</formula>
    </cfRule>
    <cfRule type="cellIs" dxfId="1733" priority="207" operator="equal">
      <formula>"M1"</formula>
    </cfRule>
    <cfRule type="cellIs" dxfId="1732" priority="208" operator="equal">
      <formula>"WW"</formula>
    </cfRule>
    <cfRule type="cellIs" dxfId="1731" priority="209" operator="equal">
      <formula>"S1"</formula>
    </cfRule>
  </conditionalFormatting>
  <conditionalFormatting sqref="AA3:AE3">
    <cfRule type="cellIs" dxfId="1730" priority="195" operator="equal">
      <formula>"S2"</formula>
    </cfRule>
    <cfRule type="cellIs" dxfId="1729" priority="196" operator="equal">
      <formula>"WW"</formula>
    </cfRule>
    <cfRule type="cellIs" dxfId="1728" priority="197" operator="equal">
      <formula>"S1"</formula>
    </cfRule>
    <cfRule type="cellIs" dxfId="1727" priority="198" operator="equal">
      <formula>"M5"</formula>
    </cfRule>
    <cfRule type="cellIs" dxfId="1726" priority="199" operator="equal">
      <formula>"M4"</formula>
    </cfRule>
    <cfRule type="cellIs" dxfId="1725" priority="200" operator="equal">
      <formula>"M3"</formula>
    </cfRule>
    <cfRule type="cellIs" dxfId="1724" priority="201" operator="equal">
      <formula>"M2"</formula>
    </cfRule>
    <cfRule type="cellIs" dxfId="1723" priority="202" operator="equal">
      <formula>"M1"</formula>
    </cfRule>
  </conditionalFormatting>
  <conditionalFormatting sqref="AA3:AE3">
    <cfRule type="cellIs" dxfId="1722" priority="188" operator="equal">
      <formula>"M5"</formula>
    </cfRule>
    <cfRule type="cellIs" dxfId="1721" priority="189" operator="equal">
      <formula>"M4"</formula>
    </cfRule>
    <cfRule type="cellIs" dxfId="1720" priority="190" operator="equal">
      <formula>"M3"</formula>
    </cfRule>
    <cfRule type="cellIs" dxfId="1719" priority="191" operator="equal">
      <formula>"M2"</formula>
    </cfRule>
    <cfRule type="cellIs" dxfId="1718" priority="192" operator="equal">
      <formula>"M1"</formula>
    </cfRule>
    <cfRule type="cellIs" dxfId="1717" priority="193" operator="equal">
      <formula>"WW"</formula>
    </cfRule>
    <cfRule type="cellIs" dxfId="1716" priority="194" operator="equal">
      <formula>"S1"</formula>
    </cfRule>
  </conditionalFormatting>
  <conditionalFormatting sqref="AG3:AK3">
    <cfRule type="cellIs" dxfId="1715" priority="180" operator="equal">
      <formula>"S2"</formula>
    </cfRule>
    <cfRule type="cellIs" dxfId="1714" priority="181" operator="equal">
      <formula>"WW"</formula>
    </cfRule>
    <cfRule type="cellIs" dxfId="1713" priority="182" operator="equal">
      <formula>"S1"</formula>
    </cfRule>
    <cfRule type="cellIs" dxfId="1712" priority="183" operator="equal">
      <formula>"M5"</formula>
    </cfRule>
    <cfRule type="cellIs" dxfId="1711" priority="184" operator="equal">
      <formula>"M4"</formula>
    </cfRule>
    <cfRule type="cellIs" dxfId="1710" priority="185" operator="equal">
      <formula>"M3"</formula>
    </cfRule>
    <cfRule type="cellIs" dxfId="1709" priority="186" operator="equal">
      <formula>"M2"</formula>
    </cfRule>
    <cfRule type="cellIs" dxfId="1708" priority="187" operator="equal">
      <formula>"M1"</formula>
    </cfRule>
  </conditionalFormatting>
  <conditionalFormatting sqref="AG3:AK3">
    <cfRule type="cellIs" dxfId="1707" priority="173" operator="equal">
      <formula>"M5"</formula>
    </cfRule>
    <cfRule type="cellIs" dxfId="1706" priority="174" operator="equal">
      <formula>"M4"</formula>
    </cfRule>
    <cfRule type="cellIs" dxfId="1705" priority="175" operator="equal">
      <formula>"M3"</formula>
    </cfRule>
    <cfRule type="cellIs" dxfId="1704" priority="176" operator="equal">
      <formula>"M2"</formula>
    </cfRule>
    <cfRule type="cellIs" dxfId="1703" priority="177" operator="equal">
      <formula>"M1"</formula>
    </cfRule>
    <cfRule type="cellIs" dxfId="1702" priority="178" operator="equal">
      <formula>"WW"</formula>
    </cfRule>
    <cfRule type="cellIs" dxfId="1701" priority="179" operator="equal">
      <formula>"S1"</formula>
    </cfRule>
  </conditionalFormatting>
  <conditionalFormatting sqref="CC3:CG3">
    <cfRule type="cellIs" dxfId="1700" priority="120" operator="equal">
      <formula>"S2"</formula>
    </cfRule>
    <cfRule type="cellIs" dxfId="1699" priority="121" operator="equal">
      <formula>"WW"</formula>
    </cfRule>
    <cfRule type="cellIs" dxfId="1698" priority="122" operator="equal">
      <formula>"S1"</formula>
    </cfRule>
    <cfRule type="cellIs" dxfId="1697" priority="123" operator="equal">
      <formula>"M5"</formula>
    </cfRule>
    <cfRule type="cellIs" dxfId="1696" priority="124" operator="equal">
      <formula>"M4"</formula>
    </cfRule>
    <cfRule type="cellIs" dxfId="1695" priority="125" operator="equal">
      <formula>"M3"</formula>
    </cfRule>
    <cfRule type="cellIs" dxfId="1694" priority="126" operator="equal">
      <formula>"M2"</formula>
    </cfRule>
    <cfRule type="cellIs" dxfId="1693" priority="127" operator="equal">
      <formula>"M1"</formula>
    </cfRule>
  </conditionalFormatting>
  <conditionalFormatting sqref="CC3:CG3">
    <cfRule type="cellIs" dxfId="1692" priority="113" operator="equal">
      <formula>"M5"</formula>
    </cfRule>
    <cfRule type="cellIs" dxfId="1691" priority="114" operator="equal">
      <formula>"M4"</formula>
    </cfRule>
    <cfRule type="cellIs" dxfId="1690" priority="115" operator="equal">
      <formula>"M3"</formula>
    </cfRule>
    <cfRule type="cellIs" dxfId="1689" priority="116" operator="equal">
      <formula>"M2"</formula>
    </cfRule>
    <cfRule type="cellIs" dxfId="1688" priority="117" operator="equal">
      <formula>"M1"</formula>
    </cfRule>
    <cfRule type="cellIs" dxfId="1687" priority="118" operator="equal">
      <formula>"WW"</formula>
    </cfRule>
    <cfRule type="cellIs" dxfId="1686" priority="119" operator="equal">
      <formula>"S1"</formula>
    </cfRule>
  </conditionalFormatting>
  <conditionalFormatting sqref="CI3:CM3">
    <cfRule type="cellIs" dxfId="1685" priority="105" operator="equal">
      <formula>"S2"</formula>
    </cfRule>
    <cfRule type="cellIs" dxfId="1684" priority="106" operator="equal">
      <formula>"WW"</formula>
    </cfRule>
    <cfRule type="cellIs" dxfId="1683" priority="107" operator="equal">
      <formula>"S1"</formula>
    </cfRule>
    <cfRule type="cellIs" dxfId="1682" priority="108" operator="equal">
      <formula>"M5"</formula>
    </cfRule>
    <cfRule type="cellIs" dxfId="1681" priority="109" operator="equal">
      <formula>"M4"</formula>
    </cfRule>
    <cfRule type="cellIs" dxfId="1680" priority="110" operator="equal">
      <formula>"M3"</formula>
    </cfRule>
    <cfRule type="cellIs" dxfId="1679" priority="111" operator="equal">
      <formula>"M2"</formula>
    </cfRule>
    <cfRule type="cellIs" dxfId="1678" priority="112" operator="equal">
      <formula>"M1"</formula>
    </cfRule>
  </conditionalFormatting>
  <conditionalFormatting sqref="CI3:CM3">
    <cfRule type="cellIs" dxfId="1677" priority="98" operator="equal">
      <formula>"M5"</formula>
    </cfRule>
    <cfRule type="cellIs" dxfId="1676" priority="99" operator="equal">
      <formula>"M4"</formula>
    </cfRule>
    <cfRule type="cellIs" dxfId="1675" priority="100" operator="equal">
      <formula>"M3"</formula>
    </cfRule>
    <cfRule type="cellIs" dxfId="1674" priority="101" operator="equal">
      <formula>"M2"</formula>
    </cfRule>
    <cfRule type="cellIs" dxfId="1673" priority="102" operator="equal">
      <formula>"M1"</formula>
    </cfRule>
    <cfRule type="cellIs" dxfId="1672" priority="103" operator="equal">
      <formula>"WW"</formula>
    </cfRule>
    <cfRule type="cellIs" dxfId="1671" priority="104" operator="equal">
      <formula>"S1"</formula>
    </cfRule>
  </conditionalFormatting>
  <conditionalFormatting sqref="CO3:CS3">
    <cfRule type="cellIs" dxfId="1670" priority="90" operator="equal">
      <formula>"S2"</formula>
    </cfRule>
    <cfRule type="cellIs" dxfId="1669" priority="91" operator="equal">
      <formula>"WW"</formula>
    </cfRule>
    <cfRule type="cellIs" dxfId="1668" priority="92" operator="equal">
      <formula>"S1"</formula>
    </cfRule>
    <cfRule type="cellIs" dxfId="1667" priority="93" operator="equal">
      <formula>"M5"</formula>
    </cfRule>
    <cfRule type="cellIs" dxfId="1666" priority="94" operator="equal">
      <formula>"M4"</formula>
    </cfRule>
    <cfRule type="cellIs" dxfId="1665" priority="95" operator="equal">
      <formula>"M3"</formula>
    </cfRule>
    <cfRule type="cellIs" dxfId="1664" priority="96" operator="equal">
      <formula>"M2"</formula>
    </cfRule>
    <cfRule type="cellIs" dxfId="1663" priority="97" operator="equal">
      <formula>"M1"</formula>
    </cfRule>
  </conditionalFormatting>
  <conditionalFormatting sqref="CO3:CS3">
    <cfRule type="cellIs" dxfId="1662" priority="83" operator="equal">
      <formula>"M5"</formula>
    </cfRule>
    <cfRule type="cellIs" dxfId="1661" priority="84" operator="equal">
      <formula>"M4"</formula>
    </cfRule>
    <cfRule type="cellIs" dxfId="1660" priority="85" operator="equal">
      <formula>"M3"</formula>
    </cfRule>
    <cfRule type="cellIs" dxfId="1659" priority="86" operator="equal">
      <formula>"M2"</formula>
    </cfRule>
    <cfRule type="cellIs" dxfId="1658" priority="87" operator="equal">
      <formula>"M1"</formula>
    </cfRule>
    <cfRule type="cellIs" dxfId="1657" priority="88" operator="equal">
      <formula>"WW"</formula>
    </cfRule>
    <cfRule type="cellIs" dxfId="1656" priority="89" operator="equal">
      <formula>"S1"</formula>
    </cfRule>
  </conditionalFormatting>
  <conditionalFormatting sqref="CU3:CY3">
    <cfRule type="cellIs" dxfId="1655" priority="75" operator="equal">
      <formula>"S2"</formula>
    </cfRule>
    <cfRule type="cellIs" dxfId="1654" priority="76" operator="equal">
      <formula>"WW"</formula>
    </cfRule>
    <cfRule type="cellIs" dxfId="1653" priority="77" operator="equal">
      <formula>"S1"</formula>
    </cfRule>
    <cfRule type="cellIs" dxfId="1652" priority="78" operator="equal">
      <formula>"M5"</formula>
    </cfRule>
    <cfRule type="cellIs" dxfId="1651" priority="79" operator="equal">
      <formula>"M4"</formula>
    </cfRule>
    <cfRule type="cellIs" dxfId="1650" priority="80" operator="equal">
      <formula>"M3"</formula>
    </cfRule>
    <cfRule type="cellIs" dxfId="1649" priority="81" operator="equal">
      <formula>"M2"</formula>
    </cfRule>
    <cfRule type="cellIs" dxfId="1648" priority="82" operator="equal">
      <formula>"M1"</formula>
    </cfRule>
  </conditionalFormatting>
  <conditionalFormatting sqref="CU3:CY3">
    <cfRule type="cellIs" dxfId="1647" priority="68" operator="equal">
      <formula>"M5"</formula>
    </cfRule>
    <cfRule type="cellIs" dxfId="1646" priority="69" operator="equal">
      <formula>"M4"</formula>
    </cfRule>
    <cfRule type="cellIs" dxfId="1645" priority="70" operator="equal">
      <formula>"M3"</formula>
    </cfRule>
    <cfRule type="cellIs" dxfId="1644" priority="71" operator="equal">
      <formula>"M2"</formula>
    </cfRule>
    <cfRule type="cellIs" dxfId="1643" priority="72" operator="equal">
      <formula>"M1"</formula>
    </cfRule>
    <cfRule type="cellIs" dxfId="1642" priority="73" operator="equal">
      <formula>"WW"</formula>
    </cfRule>
    <cfRule type="cellIs" dxfId="1641" priority="74" operator="equal">
      <formula>"S1"</formula>
    </cfRule>
  </conditionalFormatting>
  <conditionalFormatting sqref="B1:F1">
    <cfRule type="cellIs" dxfId="1640" priority="61" operator="equal">
      <formula>"M5"</formula>
    </cfRule>
    <cfRule type="cellIs" dxfId="1639" priority="62" operator="equal">
      <formula>"M4"</formula>
    </cfRule>
    <cfRule type="cellIs" dxfId="1638" priority="63" operator="equal">
      <formula>"M3"</formula>
    </cfRule>
    <cfRule type="cellIs" dxfId="1637" priority="64" operator="equal">
      <formula>"M2"</formula>
    </cfRule>
    <cfRule type="cellIs" dxfId="1636" priority="65" operator="equal">
      <formula>"M1"</formula>
    </cfRule>
    <cfRule type="cellIs" dxfId="1635" priority="66" operator="equal">
      <formula>"WW"</formula>
    </cfRule>
    <cfRule type="cellIs" dxfId="1634" priority="67" operator="equal">
      <formula>"S1"</formula>
    </cfRule>
  </conditionalFormatting>
  <conditionalFormatting sqref="AS3:AW3">
    <cfRule type="cellIs" dxfId="1633" priority="53" operator="equal">
      <formula>"S2"</formula>
    </cfRule>
    <cfRule type="cellIs" dxfId="1632" priority="54" operator="equal">
      <formula>"WW"</formula>
    </cfRule>
    <cfRule type="cellIs" dxfId="1631" priority="55" operator="equal">
      <formula>"S1"</formula>
    </cfRule>
    <cfRule type="cellIs" dxfId="1630" priority="56" operator="equal">
      <formula>"M5"</formula>
    </cfRule>
    <cfRule type="cellIs" dxfId="1629" priority="57" operator="equal">
      <formula>"M4"</formula>
    </cfRule>
    <cfRule type="cellIs" dxfId="1628" priority="58" operator="equal">
      <formula>"M3"</formula>
    </cfRule>
    <cfRule type="cellIs" dxfId="1627" priority="59" operator="equal">
      <formula>"M2"</formula>
    </cfRule>
    <cfRule type="cellIs" dxfId="1626" priority="60" operator="equal">
      <formula>"M1"</formula>
    </cfRule>
  </conditionalFormatting>
  <conditionalFormatting sqref="AS3:AW3">
    <cfRule type="cellIs" dxfId="1625" priority="46" operator="equal">
      <formula>"M5"</formula>
    </cfRule>
    <cfRule type="cellIs" dxfId="1624" priority="47" operator="equal">
      <formula>"M4"</formula>
    </cfRule>
    <cfRule type="cellIs" dxfId="1623" priority="48" operator="equal">
      <formula>"M3"</formula>
    </cfRule>
    <cfRule type="cellIs" dxfId="1622" priority="49" operator="equal">
      <formula>"M2"</formula>
    </cfRule>
    <cfRule type="cellIs" dxfId="1621" priority="50" operator="equal">
      <formula>"M1"</formula>
    </cfRule>
    <cfRule type="cellIs" dxfId="1620" priority="51" operator="equal">
      <formula>"WW"</formula>
    </cfRule>
    <cfRule type="cellIs" dxfId="1619" priority="52" operator="equal">
      <formula>"S1"</formula>
    </cfRule>
  </conditionalFormatting>
  <conditionalFormatting sqref="AY3:BC3">
    <cfRule type="cellIs" dxfId="1618" priority="38" operator="equal">
      <formula>"S2"</formula>
    </cfRule>
    <cfRule type="cellIs" dxfId="1617" priority="39" operator="equal">
      <formula>"WW"</formula>
    </cfRule>
    <cfRule type="cellIs" dxfId="1616" priority="40" operator="equal">
      <formula>"S1"</formula>
    </cfRule>
    <cfRule type="cellIs" dxfId="1615" priority="41" operator="equal">
      <formula>"M5"</formula>
    </cfRule>
    <cfRule type="cellIs" dxfId="1614" priority="42" operator="equal">
      <formula>"M4"</formula>
    </cfRule>
    <cfRule type="cellIs" dxfId="1613" priority="43" operator="equal">
      <formula>"M3"</formula>
    </cfRule>
    <cfRule type="cellIs" dxfId="1612" priority="44" operator="equal">
      <formula>"M2"</formula>
    </cfRule>
    <cfRule type="cellIs" dxfId="1611" priority="45" operator="equal">
      <formula>"M1"</formula>
    </cfRule>
  </conditionalFormatting>
  <conditionalFormatting sqref="AY3:BC3">
    <cfRule type="cellIs" dxfId="1610" priority="31" operator="equal">
      <formula>"M5"</formula>
    </cfRule>
    <cfRule type="cellIs" dxfId="1609" priority="32" operator="equal">
      <formula>"M4"</formula>
    </cfRule>
    <cfRule type="cellIs" dxfId="1608" priority="33" operator="equal">
      <formula>"M3"</formula>
    </cfRule>
    <cfRule type="cellIs" dxfId="1607" priority="34" operator="equal">
      <formula>"M2"</formula>
    </cfRule>
    <cfRule type="cellIs" dxfId="1606" priority="35" operator="equal">
      <formula>"M1"</formula>
    </cfRule>
    <cfRule type="cellIs" dxfId="1605" priority="36" operator="equal">
      <formula>"WW"</formula>
    </cfRule>
    <cfRule type="cellIs" dxfId="1604" priority="37" operator="equal">
      <formula>"S1"</formula>
    </cfRule>
  </conditionalFormatting>
  <conditionalFormatting sqref="BE3:BI3">
    <cfRule type="cellIs" dxfId="1603" priority="23" operator="equal">
      <formula>"S2"</formula>
    </cfRule>
    <cfRule type="cellIs" dxfId="1602" priority="24" operator="equal">
      <formula>"WW"</formula>
    </cfRule>
    <cfRule type="cellIs" dxfId="1601" priority="25" operator="equal">
      <formula>"S1"</formula>
    </cfRule>
    <cfRule type="cellIs" dxfId="1600" priority="26" operator="equal">
      <formula>"M5"</formula>
    </cfRule>
    <cfRule type="cellIs" dxfId="1599" priority="27" operator="equal">
      <formula>"M4"</formula>
    </cfRule>
    <cfRule type="cellIs" dxfId="1598" priority="28" operator="equal">
      <formula>"M3"</formula>
    </cfRule>
    <cfRule type="cellIs" dxfId="1597" priority="29" operator="equal">
      <formula>"M2"</formula>
    </cfRule>
    <cfRule type="cellIs" dxfId="1596" priority="30" operator="equal">
      <formula>"M1"</formula>
    </cfRule>
  </conditionalFormatting>
  <conditionalFormatting sqref="BE3:BI3">
    <cfRule type="cellIs" dxfId="1595" priority="16" operator="equal">
      <formula>"M5"</formula>
    </cfRule>
    <cfRule type="cellIs" dxfId="1594" priority="17" operator="equal">
      <formula>"M4"</formula>
    </cfRule>
    <cfRule type="cellIs" dxfId="1593" priority="18" operator="equal">
      <formula>"M3"</formula>
    </cfRule>
    <cfRule type="cellIs" dxfId="1592" priority="19" operator="equal">
      <formula>"M2"</formula>
    </cfRule>
    <cfRule type="cellIs" dxfId="1591" priority="20" operator="equal">
      <formula>"M1"</formula>
    </cfRule>
    <cfRule type="cellIs" dxfId="1590" priority="21" operator="equal">
      <formula>"WW"</formula>
    </cfRule>
    <cfRule type="cellIs" dxfId="1589" priority="22" operator="equal">
      <formula>"S1"</formula>
    </cfRule>
  </conditionalFormatting>
  <conditionalFormatting sqref="BK3:BO3">
    <cfRule type="cellIs" dxfId="1588" priority="8" operator="equal">
      <formula>"S2"</formula>
    </cfRule>
    <cfRule type="cellIs" dxfId="1587" priority="9" operator="equal">
      <formula>"WW"</formula>
    </cfRule>
    <cfRule type="cellIs" dxfId="1586" priority="10" operator="equal">
      <formula>"S1"</formula>
    </cfRule>
    <cfRule type="cellIs" dxfId="1585" priority="11" operator="equal">
      <formula>"M5"</formula>
    </cfRule>
    <cfRule type="cellIs" dxfId="1584" priority="12" operator="equal">
      <formula>"M4"</formula>
    </cfRule>
    <cfRule type="cellIs" dxfId="1583" priority="13" operator="equal">
      <formula>"M3"</formula>
    </cfRule>
    <cfRule type="cellIs" dxfId="1582" priority="14" operator="equal">
      <formula>"M2"</formula>
    </cfRule>
    <cfRule type="cellIs" dxfId="1581" priority="15" operator="equal">
      <formula>"M1"</formula>
    </cfRule>
  </conditionalFormatting>
  <conditionalFormatting sqref="BK3:BO3">
    <cfRule type="cellIs" dxfId="1580" priority="1" operator="equal">
      <formula>"M5"</formula>
    </cfRule>
    <cfRule type="cellIs" dxfId="1579" priority="2" operator="equal">
      <formula>"M4"</formula>
    </cfRule>
    <cfRule type="cellIs" dxfId="1578" priority="3" operator="equal">
      <formula>"M3"</formula>
    </cfRule>
    <cfRule type="cellIs" dxfId="1577" priority="4" operator="equal">
      <formula>"M2"</formula>
    </cfRule>
    <cfRule type="cellIs" dxfId="1576" priority="5" operator="equal">
      <formula>"M1"</formula>
    </cfRule>
    <cfRule type="cellIs" dxfId="1575" priority="6" operator="equal">
      <formula>"WW"</formula>
    </cfRule>
    <cfRule type="cellIs" dxfId="1574" priority="7" operator="equal">
      <formula>"S1"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F19C-6132-F843-8248-BA129C32E0D0}">
  <dimension ref="A1:AG113"/>
  <sheetViews>
    <sheetView zoomScale="114" zoomScaleNormal="80" workbookViewId="0">
      <selection activeCell="J3" sqref="J3:J9"/>
    </sheetView>
  </sheetViews>
  <sheetFormatPr baseColWidth="10" defaultColWidth="8.83203125" defaultRowHeight="15"/>
  <cols>
    <col min="1" max="2" width="8.83203125" style="224"/>
    <col min="3" max="3" width="44" style="224" customWidth="1"/>
    <col min="4" max="4" width="10.1640625" style="224" bestFit="1" customWidth="1"/>
    <col min="5" max="7" width="5.5" style="224" bestFit="1" customWidth="1"/>
    <col min="8" max="8" width="7.83203125" style="224" customWidth="1"/>
    <col min="9" max="9" width="10.5" style="224" bestFit="1" customWidth="1"/>
    <col min="10" max="10" width="10.5" style="224" customWidth="1"/>
    <col min="11" max="11" width="8.83203125" style="224"/>
    <col min="12" max="12" width="7.5" style="1" bestFit="1" customWidth="1"/>
    <col min="13" max="13" width="6.1640625" style="1" customWidth="1"/>
    <col min="14" max="14" width="6.33203125" style="1" customWidth="1"/>
    <col min="15" max="15" width="5.83203125" style="1" customWidth="1"/>
    <col min="16" max="16" width="6.6640625" style="1" customWidth="1"/>
    <col min="17" max="17" width="6.1640625" style="1" customWidth="1"/>
    <col min="18" max="18" width="8.83203125" style="224"/>
    <col min="19" max="19" width="9.5" style="224" bestFit="1" customWidth="1"/>
    <col min="20" max="20" width="6" style="224" bestFit="1" customWidth="1"/>
    <col min="21" max="21" width="4" style="224" bestFit="1" customWidth="1"/>
    <col min="22" max="22" width="5.33203125" style="224" customWidth="1"/>
    <col min="23" max="23" width="4" style="224" bestFit="1" customWidth="1"/>
    <col min="24" max="24" width="4.33203125" style="224" bestFit="1" customWidth="1"/>
    <col min="25" max="25" width="8.83203125" style="224"/>
    <col min="26" max="26" width="10.83203125" style="1" bestFit="1" customWidth="1"/>
    <col min="27" max="31" width="18.6640625" style="1" bestFit="1" customWidth="1"/>
    <col min="32" max="16384" width="8.83203125" style="224"/>
  </cols>
  <sheetData>
    <row r="1" spans="1:33" ht="16.5" customHeight="1" thickBot="1">
      <c r="B1" s="10" t="s">
        <v>12</v>
      </c>
      <c r="L1" s="1" t="s">
        <v>7</v>
      </c>
      <c r="M1" s="264" t="s">
        <v>182</v>
      </c>
      <c r="N1" s="264"/>
      <c r="O1" s="264"/>
      <c r="P1" s="264"/>
      <c r="Q1" s="264"/>
      <c r="S1" s="224" t="s">
        <v>14</v>
      </c>
      <c r="Z1" s="1" t="s">
        <v>13</v>
      </c>
    </row>
    <row r="2" spans="1:33" ht="16.5" customHeight="1">
      <c r="A2" s="224" t="str">
        <f>I2</f>
        <v>ID</v>
      </c>
      <c r="B2" s="192" t="s">
        <v>7</v>
      </c>
      <c r="C2" s="192" t="s">
        <v>13</v>
      </c>
      <c r="D2" s="192" t="s">
        <v>0</v>
      </c>
      <c r="E2" s="192" t="s">
        <v>4</v>
      </c>
      <c r="F2" s="192" t="s">
        <v>1</v>
      </c>
      <c r="G2" s="192" t="s">
        <v>2</v>
      </c>
      <c r="H2" s="192" t="s">
        <v>3</v>
      </c>
      <c r="I2" s="192" t="s">
        <v>14</v>
      </c>
      <c r="J2" s="261"/>
      <c r="L2" s="191"/>
      <c r="M2" s="314" t="s">
        <v>145</v>
      </c>
      <c r="N2" s="314" t="s">
        <v>21</v>
      </c>
      <c r="O2" s="314" t="s">
        <v>22</v>
      </c>
      <c r="P2" s="314" t="s">
        <v>23</v>
      </c>
      <c r="Q2" s="314" t="s">
        <v>24</v>
      </c>
      <c r="S2" s="3" t="s">
        <v>8</v>
      </c>
      <c r="T2" s="3" t="s">
        <v>0</v>
      </c>
      <c r="U2" s="3" t="s">
        <v>4</v>
      </c>
      <c r="V2" s="3" t="s">
        <v>1</v>
      </c>
      <c r="W2" s="3" t="s">
        <v>2</v>
      </c>
      <c r="X2" s="3" t="s">
        <v>3</v>
      </c>
      <c r="Z2" s="191" t="s">
        <v>8</v>
      </c>
      <c r="AA2" s="191" t="s">
        <v>0</v>
      </c>
      <c r="AB2" s="191" t="s">
        <v>4</v>
      </c>
      <c r="AC2" s="191" t="s">
        <v>1</v>
      </c>
      <c r="AD2" s="191" t="s">
        <v>2</v>
      </c>
      <c r="AE2" s="191" t="s">
        <v>3</v>
      </c>
      <c r="AG2" s="37"/>
    </row>
    <row r="3" spans="1:33" ht="18">
      <c r="A3" s="224">
        <f t="shared" ref="A3:A15" si="0">I3</f>
        <v>1</v>
      </c>
      <c r="B3" s="192" t="s">
        <v>149</v>
      </c>
      <c r="C3" s="317" t="s">
        <v>319</v>
      </c>
      <c r="D3" s="4">
        <f>COUNTIF(T$3:T$100,$I3)</f>
        <v>5</v>
      </c>
      <c r="E3" s="4">
        <f t="shared" ref="E3:H7" si="1">COUNTIF(U$3:U$100,$I3)</f>
        <v>10</v>
      </c>
      <c r="F3" s="4">
        <f t="shared" si="1"/>
        <v>6</v>
      </c>
      <c r="G3" s="4">
        <f t="shared" si="1"/>
        <v>6</v>
      </c>
      <c r="H3" s="4">
        <f t="shared" si="1"/>
        <v>2</v>
      </c>
      <c r="I3" s="192">
        <v>1</v>
      </c>
      <c r="J3" s="261"/>
      <c r="K3" s="1"/>
      <c r="L3" s="191">
        <v>0</v>
      </c>
      <c r="M3" s="315" t="str">
        <f t="shared" ref="M3:Q34" si="2">IF(T3="","",VLOOKUP(T3,$A$3:$B$15,2,FALSE))</f>
        <v>M2</v>
      </c>
      <c r="N3" s="315" t="str">
        <f t="shared" si="2"/>
        <v>M2</v>
      </c>
      <c r="O3" s="315" t="str">
        <f t="shared" si="2"/>
        <v>M4</v>
      </c>
      <c r="P3" s="315" t="str">
        <f t="shared" si="2"/>
        <v>M1</v>
      </c>
      <c r="Q3" s="315" t="str">
        <f t="shared" si="2"/>
        <v>Q</v>
      </c>
      <c r="R3" s="313"/>
      <c r="S3" s="108"/>
      <c r="T3" s="224">
        <f>IF('243way_Regular Symbol'!T3="","",'243way_Regular Symbol'!T3)</f>
        <v>2</v>
      </c>
      <c r="U3" s="224">
        <f>IF('243way_Regular Symbol'!U3="","",'243way_Regular Symbol'!U3)</f>
        <v>2</v>
      </c>
      <c r="V3" s="224">
        <f>IF('243way_Regular Symbol'!V3="","",'243way_Regular Symbol'!V3)</f>
        <v>4</v>
      </c>
      <c r="W3" s="224">
        <f>IF('243way_Regular Symbol'!W3="","",'243way_Regular Symbol'!W3)</f>
        <v>1</v>
      </c>
      <c r="X3" s="224">
        <f>IF('243way_Regular Symbol'!X3="","",'243way_Regular Symbol'!X3)</f>
        <v>8</v>
      </c>
      <c r="Y3" s="1"/>
      <c r="Z3" s="191"/>
      <c r="AA3" s="249" t="str">
        <f t="shared" ref="AA3:AE34" si="3">IF(T3="","",VLOOKUP(T3,$A$3:$C$15,3,FALSE))</f>
        <v>小九</v>
      </c>
      <c r="AB3" s="249" t="str">
        <f t="shared" si="3"/>
        <v>小九</v>
      </c>
      <c r="AC3" s="249" t="str">
        <f t="shared" si="3"/>
        <v>九尾狐</v>
      </c>
      <c r="AD3" s="249" t="str">
        <f t="shared" si="3"/>
        <v>四不像大頭</v>
      </c>
      <c r="AE3" s="249" t="str">
        <f t="shared" si="3"/>
        <v>Ｑ</v>
      </c>
    </row>
    <row r="4" spans="1:33" ht="18">
      <c r="A4" s="224">
        <f t="shared" si="0"/>
        <v>2</v>
      </c>
      <c r="B4" s="192" t="s">
        <v>150</v>
      </c>
      <c r="C4" s="317" t="s">
        <v>320</v>
      </c>
      <c r="D4" s="4">
        <f t="shared" ref="D4:H15" si="4">COUNTIF(T$3:T$100,$I4)</f>
        <v>5</v>
      </c>
      <c r="E4" s="4">
        <f t="shared" si="1"/>
        <v>5</v>
      </c>
      <c r="F4" s="4">
        <f t="shared" si="1"/>
        <v>5</v>
      </c>
      <c r="G4" s="4">
        <f t="shared" si="1"/>
        <v>8</v>
      </c>
      <c r="H4" s="4">
        <f t="shared" si="1"/>
        <v>2</v>
      </c>
      <c r="I4" s="192">
        <v>2</v>
      </c>
      <c r="J4" s="261"/>
      <c r="L4" s="191">
        <v>1</v>
      </c>
      <c r="M4" s="315" t="str">
        <f t="shared" si="2"/>
        <v>M5</v>
      </c>
      <c r="N4" s="315" t="str">
        <f t="shared" si="2"/>
        <v>K</v>
      </c>
      <c r="O4" s="315" t="str">
        <f t="shared" si="2"/>
        <v>M2</v>
      </c>
      <c r="P4" s="315" t="str">
        <f t="shared" si="2"/>
        <v>M2</v>
      </c>
      <c r="Q4" s="315" t="str">
        <f t="shared" si="2"/>
        <v>TE</v>
      </c>
      <c r="R4" s="313"/>
      <c r="S4" s="108"/>
      <c r="T4" s="224">
        <f>IF('243way_Regular Symbol'!T4="","",'243way_Regular Symbol'!T4)</f>
        <v>5</v>
      </c>
      <c r="U4" s="224">
        <f>IF('243way_Regular Symbol'!U4="","",'243way_Regular Symbol'!U4)</f>
        <v>7</v>
      </c>
      <c r="V4" s="224">
        <f>IF('243way_Regular Symbol'!V4="","",'243way_Regular Symbol'!V4)</f>
        <v>2</v>
      </c>
      <c r="W4" s="224">
        <f>IF('243way_Regular Symbol'!W4="","",'243way_Regular Symbol'!W4)</f>
        <v>2</v>
      </c>
      <c r="X4" s="224">
        <f>IF('243way_Regular Symbol'!X4="","",'243way_Regular Symbol'!X4)</f>
        <v>10</v>
      </c>
      <c r="Y4" s="1"/>
      <c r="Z4" s="191"/>
      <c r="AA4" s="249" t="str">
        <f t="shared" si="3"/>
        <v>姜子牙</v>
      </c>
      <c r="AB4" s="249" t="str">
        <f t="shared" si="3"/>
        <v>Ｋ</v>
      </c>
      <c r="AC4" s="249" t="str">
        <f t="shared" si="3"/>
        <v>小九</v>
      </c>
      <c r="AD4" s="249" t="str">
        <f t="shared" si="3"/>
        <v>小九</v>
      </c>
      <c r="AE4" s="249">
        <f t="shared" si="3"/>
        <v>10</v>
      </c>
    </row>
    <row r="5" spans="1:33" ht="18">
      <c r="A5" s="224">
        <f t="shared" si="0"/>
        <v>3</v>
      </c>
      <c r="B5" s="192" t="s">
        <v>151</v>
      </c>
      <c r="C5" s="355" t="s">
        <v>321</v>
      </c>
      <c r="D5" s="4">
        <f t="shared" si="4"/>
        <v>3</v>
      </c>
      <c r="E5" s="4">
        <f t="shared" si="1"/>
        <v>3</v>
      </c>
      <c r="F5" s="4">
        <f t="shared" si="1"/>
        <v>3</v>
      </c>
      <c r="G5" s="4">
        <f t="shared" si="1"/>
        <v>1</v>
      </c>
      <c r="H5" s="4">
        <f t="shared" si="1"/>
        <v>8</v>
      </c>
      <c r="I5" s="192">
        <v>3</v>
      </c>
      <c r="J5" s="261"/>
      <c r="L5" s="191">
        <v>2</v>
      </c>
      <c r="M5" s="315" t="str">
        <f t="shared" si="2"/>
        <v>M5</v>
      </c>
      <c r="N5" s="315" t="str">
        <f t="shared" si="2"/>
        <v>J</v>
      </c>
      <c r="O5" s="315" t="str">
        <f t="shared" si="2"/>
        <v>M2</v>
      </c>
      <c r="P5" s="315" t="str">
        <f t="shared" si="2"/>
        <v>Q</v>
      </c>
      <c r="Q5" s="315" t="str">
        <f t="shared" si="2"/>
        <v>TE</v>
      </c>
      <c r="R5" s="313"/>
      <c r="S5" s="108"/>
      <c r="T5" s="224">
        <f>IF('243way_Regular Symbol'!T5="","",'243way_Regular Symbol'!T5)</f>
        <v>5</v>
      </c>
      <c r="U5" s="224">
        <f>IF('243way_Regular Symbol'!U5="","",'243way_Regular Symbol'!U5)</f>
        <v>9</v>
      </c>
      <c r="V5" s="224">
        <f>IF('243way_Regular Symbol'!V5="","",'243way_Regular Symbol'!V5)</f>
        <v>2</v>
      </c>
      <c r="W5" s="224">
        <f>IF('243way_Regular Symbol'!W5="","",'243way_Regular Symbol'!W5)</f>
        <v>8</v>
      </c>
      <c r="X5" s="224">
        <f>IF('243way_Regular Symbol'!X5="","",'243way_Regular Symbol'!X5)</f>
        <v>10</v>
      </c>
      <c r="Y5" s="1"/>
      <c r="Z5" s="191"/>
      <c r="AA5" s="249" t="str">
        <f t="shared" si="3"/>
        <v>姜子牙</v>
      </c>
      <c r="AB5" s="249" t="str">
        <f t="shared" si="3"/>
        <v>Ｊ</v>
      </c>
      <c r="AC5" s="249" t="str">
        <f t="shared" si="3"/>
        <v>小九</v>
      </c>
      <c r="AD5" s="249" t="str">
        <f t="shared" si="3"/>
        <v>Ｑ</v>
      </c>
      <c r="AE5" s="249">
        <f t="shared" si="3"/>
        <v>10</v>
      </c>
    </row>
    <row r="6" spans="1:33" ht="16.5" customHeight="1">
      <c r="A6" s="224">
        <f t="shared" si="0"/>
        <v>4</v>
      </c>
      <c r="B6" s="192" t="s">
        <v>152</v>
      </c>
      <c r="C6" s="355" t="s">
        <v>322</v>
      </c>
      <c r="D6" s="4">
        <f t="shared" si="4"/>
        <v>4</v>
      </c>
      <c r="E6" s="4">
        <f t="shared" si="1"/>
        <v>8</v>
      </c>
      <c r="F6" s="4">
        <f t="shared" si="1"/>
        <v>4</v>
      </c>
      <c r="G6" s="4">
        <f t="shared" si="1"/>
        <v>2</v>
      </c>
      <c r="H6" s="4">
        <f>COUNTIF(X$3:X$100,$I6)</f>
        <v>2</v>
      </c>
      <c r="I6" s="192">
        <v>4</v>
      </c>
      <c r="J6" s="261"/>
      <c r="L6" s="191">
        <v>3</v>
      </c>
      <c r="M6" s="315" t="str">
        <f t="shared" si="2"/>
        <v>WW</v>
      </c>
      <c r="N6" s="315" t="str">
        <f t="shared" si="2"/>
        <v>M5</v>
      </c>
      <c r="O6" s="315" t="str">
        <f t="shared" si="2"/>
        <v>TE</v>
      </c>
      <c r="P6" s="315" t="str">
        <f t="shared" si="2"/>
        <v>K</v>
      </c>
      <c r="Q6" s="315" t="str">
        <f t="shared" si="2"/>
        <v>Q</v>
      </c>
      <c r="R6" s="313"/>
      <c r="S6" s="108"/>
      <c r="T6" s="224">
        <f>IF('243way_Regular Symbol'!T6="","",'243way_Regular Symbol'!T6)</f>
        <v>13</v>
      </c>
      <c r="U6" s="224">
        <f>IF('243way_Regular Symbol'!U6="","",'243way_Regular Symbol'!U6)</f>
        <v>5</v>
      </c>
      <c r="V6" s="224">
        <f>IF('243way_Regular Symbol'!V6="","",'243way_Regular Symbol'!V6)</f>
        <v>10</v>
      </c>
      <c r="W6" s="224">
        <f>IF('243way_Regular Symbol'!W6="","",'243way_Regular Symbol'!W6)</f>
        <v>7</v>
      </c>
      <c r="X6" s="224">
        <f>IF('243way_Regular Symbol'!X6="","",'243way_Regular Symbol'!X6)</f>
        <v>8</v>
      </c>
      <c r="Y6" s="1"/>
      <c r="Z6" s="191"/>
      <c r="AA6" s="249" t="str">
        <f t="shared" si="3"/>
        <v>手杖</v>
      </c>
      <c r="AB6" s="249" t="str">
        <f t="shared" si="3"/>
        <v>姜子牙</v>
      </c>
      <c r="AC6" s="249">
        <f t="shared" si="3"/>
        <v>10</v>
      </c>
      <c r="AD6" s="249" t="str">
        <f t="shared" si="3"/>
        <v>Ｋ</v>
      </c>
      <c r="AE6" s="249" t="str">
        <f t="shared" si="3"/>
        <v>Ｑ</v>
      </c>
    </row>
    <row r="7" spans="1:33" ht="18">
      <c r="A7" s="224">
        <f t="shared" si="0"/>
        <v>5</v>
      </c>
      <c r="B7" s="192" t="s">
        <v>147</v>
      </c>
      <c r="C7" s="355" t="s">
        <v>323</v>
      </c>
      <c r="D7" s="4">
        <f t="shared" si="4"/>
        <v>6</v>
      </c>
      <c r="E7" s="4">
        <f t="shared" si="1"/>
        <v>10</v>
      </c>
      <c r="F7" s="4">
        <f t="shared" si="1"/>
        <v>14</v>
      </c>
      <c r="G7" s="4">
        <f t="shared" si="1"/>
        <v>11</v>
      </c>
      <c r="H7" s="4">
        <f t="shared" si="1"/>
        <v>4</v>
      </c>
      <c r="I7" s="192">
        <v>5</v>
      </c>
      <c r="J7" s="261"/>
      <c r="L7" s="191">
        <v>4</v>
      </c>
      <c r="M7" s="315" t="str">
        <f t="shared" si="2"/>
        <v>TE</v>
      </c>
      <c r="N7" s="315" t="str">
        <f t="shared" si="2"/>
        <v>M1</v>
      </c>
      <c r="O7" s="315" t="str">
        <f t="shared" si="2"/>
        <v>M5</v>
      </c>
      <c r="P7" s="315" t="str">
        <f t="shared" si="2"/>
        <v>M2</v>
      </c>
      <c r="Q7" s="315" t="str">
        <f t="shared" si="2"/>
        <v>M1</v>
      </c>
      <c r="R7" s="313"/>
      <c r="S7" s="108"/>
      <c r="T7" s="224">
        <f>IF('243way_Regular Symbol'!T7="","",'243way_Regular Symbol'!T7)</f>
        <v>10</v>
      </c>
      <c r="U7" s="224">
        <f>IF('243way_Regular Symbol'!U7="","",'243way_Regular Symbol'!U7)</f>
        <v>1</v>
      </c>
      <c r="V7" s="224">
        <f>IF('243way_Regular Symbol'!V7="","",'243way_Regular Symbol'!V7)</f>
        <v>5</v>
      </c>
      <c r="W7" s="224">
        <f>IF('243way_Regular Symbol'!W7="","",'243way_Regular Symbol'!W7)</f>
        <v>2</v>
      </c>
      <c r="X7" s="224">
        <f>IF('243way_Regular Symbol'!X7="","",'243way_Regular Symbol'!X7)</f>
        <v>1</v>
      </c>
      <c r="Y7" s="1"/>
      <c r="Z7" s="191"/>
      <c r="AA7" s="249">
        <f t="shared" si="3"/>
        <v>10</v>
      </c>
      <c r="AB7" s="249" t="str">
        <f t="shared" si="3"/>
        <v>四不像大頭</v>
      </c>
      <c r="AC7" s="249" t="str">
        <f t="shared" si="3"/>
        <v>姜子牙</v>
      </c>
      <c r="AD7" s="249" t="str">
        <f t="shared" si="3"/>
        <v>小九</v>
      </c>
      <c r="AE7" s="249" t="str">
        <f t="shared" si="3"/>
        <v>四不像大頭</v>
      </c>
    </row>
    <row r="8" spans="1:33" ht="18">
      <c r="A8" s="224">
        <f t="shared" si="0"/>
        <v>6</v>
      </c>
      <c r="B8" s="279" t="s">
        <v>69</v>
      </c>
      <c r="C8" s="317" t="s">
        <v>262</v>
      </c>
      <c r="D8" s="4">
        <f t="shared" si="4"/>
        <v>3</v>
      </c>
      <c r="E8" s="4">
        <f t="shared" si="4"/>
        <v>3</v>
      </c>
      <c r="F8" s="4">
        <f t="shared" si="4"/>
        <v>2</v>
      </c>
      <c r="G8" s="4">
        <f t="shared" si="4"/>
        <v>4</v>
      </c>
      <c r="H8" s="4">
        <f t="shared" si="4"/>
        <v>2</v>
      </c>
      <c r="I8" s="192">
        <v>6</v>
      </c>
      <c r="J8" s="261"/>
      <c r="L8" s="191">
        <v>5</v>
      </c>
      <c r="M8" s="315" t="str">
        <f t="shared" si="2"/>
        <v>TE</v>
      </c>
      <c r="N8" s="315" t="str">
        <f t="shared" si="2"/>
        <v>S1</v>
      </c>
      <c r="O8" s="315" t="str">
        <f t="shared" si="2"/>
        <v>M5</v>
      </c>
      <c r="P8" s="315" t="str">
        <f t="shared" si="2"/>
        <v>M1</v>
      </c>
      <c r="Q8" s="315" t="str">
        <f t="shared" si="2"/>
        <v>M3</v>
      </c>
      <c r="R8" s="313"/>
      <c r="S8" s="108"/>
      <c r="T8" s="224">
        <f>IF('243way_Regular Symbol'!T8="","",'243way_Regular Symbol'!T8)</f>
        <v>10</v>
      </c>
      <c r="U8" s="224">
        <f>IF('243way_Regular Symbol'!U8="","",'243way_Regular Symbol'!U8)</f>
        <v>12</v>
      </c>
      <c r="V8" s="224">
        <f>IF('243way_Regular Symbol'!V8="","",'243way_Regular Symbol'!V8)</f>
        <v>5</v>
      </c>
      <c r="W8" s="224">
        <f>IF('243way_Regular Symbol'!W8="","",'243way_Regular Symbol'!W8)</f>
        <v>1</v>
      </c>
      <c r="X8" s="224">
        <f>IF('243way_Regular Symbol'!X8="","",'243way_Regular Symbol'!X8)</f>
        <v>3</v>
      </c>
      <c r="Y8" s="1"/>
      <c r="Z8" s="191"/>
      <c r="AA8" s="249">
        <f t="shared" si="3"/>
        <v>10</v>
      </c>
      <c r="AB8" s="249" t="str">
        <f t="shared" si="3"/>
        <v>輪迴門</v>
      </c>
      <c r="AC8" s="249" t="str">
        <f t="shared" si="3"/>
        <v>姜子牙</v>
      </c>
      <c r="AD8" s="249" t="str">
        <f t="shared" si="3"/>
        <v>四不像大頭</v>
      </c>
      <c r="AE8" s="249" t="str">
        <f t="shared" si="3"/>
        <v>申公豹</v>
      </c>
    </row>
    <row r="9" spans="1:33" ht="18">
      <c r="A9" s="224">
        <f t="shared" si="0"/>
        <v>7</v>
      </c>
      <c r="B9" s="279" t="s">
        <v>188</v>
      </c>
      <c r="C9" s="317" t="s">
        <v>263</v>
      </c>
      <c r="D9" s="4">
        <f t="shared" si="4"/>
        <v>9</v>
      </c>
      <c r="E9" s="4">
        <f t="shared" si="4"/>
        <v>11</v>
      </c>
      <c r="F9" s="4">
        <f t="shared" si="4"/>
        <v>4</v>
      </c>
      <c r="G9" s="4">
        <f t="shared" si="4"/>
        <v>8</v>
      </c>
      <c r="H9" s="4">
        <f t="shared" si="4"/>
        <v>13</v>
      </c>
      <c r="I9" s="192">
        <v>7</v>
      </c>
      <c r="J9" s="261"/>
      <c r="L9" s="191">
        <v>6</v>
      </c>
      <c r="M9" s="315" t="str">
        <f t="shared" si="2"/>
        <v>Q</v>
      </c>
      <c r="N9" s="315" t="str">
        <f t="shared" si="2"/>
        <v>M5</v>
      </c>
      <c r="O9" s="315" t="str">
        <f t="shared" si="2"/>
        <v>M1</v>
      </c>
      <c r="P9" s="315" t="str">
        <f t="shared" si="2"/>
        <v>M2</v>
      </c>
      <c r="Q9" s="315" t="str">
        <f t="shared" si="2"/>
        <v>Q</v>
      </c>
      <c r="R9" s="313"/>
      <c r="S9" s="108"/>
      <c r="T9" s="224">
        <f>IF('243way_Regular Symbol'!T9="","",'243way_Regular Symbol'!T9)</f>
        <v>8</v>
      </c>
      <c r="U9" s="224">
        <f>IF('243way_Regular Symbol'!U9="","",'243way_Regular Symbol'!U9)</f>
        <v>5</v>
      </c>
      <c r="V9" s="224">
        <f>IF('243way_Regular Symbol'!V9="","",'243way_Regular Symbol'!V9)</f>
        <v>1</v>
      </c>
      <c r="W9" s="224">
        <f>IF('243way_Regular Symbol'!W9="","",'243way_Regular Symbol'!W9)</f>
        <v>2</v>
      </c>
      <c r="X9" s="224">
        <f>IF('243way_Regular Symbol'!X9="","",'243way_Regular Symbol'!X9)</f>
        <v>8</v>
      </c>
      <c r="Y9" s="1"/>
      <c r="Z9" s="191"/>
      <c r="AA9" s="249" t="str">
        <f t="shared" si="3"/>
        <v>Ｑ</v>
      </c>
      <c r="AB9" s="249" t="str">
        <f t="shared" si="3"/>
        <v>姜子牙</v>
      </c>
      <c r="AC9" s="249" t="str">
        <f t="shared" si="3"/>
        <v>四不像大頭</v>
      </c>
      <c r="AD9" s="249" t="str">
        <f t="shared" si="3"/>
        <v>小九</v>
      </c>
      <c r="AE9" s="249" t="str">
        <f t="shared" si="3"/>
        <v>Ｑ</v>
      </c>
    </row>
    <row r="10" spans="1:33" ht="18">
      <c r="A10" s="224">
        <f t="shared" si="0"/>
        <v>8</v>
      </c>
      <c r="B10" s="279" t="s">
        <v>189</v>
      </c>
      <c r="C10" s="317" t="s">
        <v>264</v>
      </c>
      <c r="D10" s="4">
        <f t="shared" si="4"/>
        <v>11</v>
      </c>
      <c r="E10" s="4">
        <f t="shared" si="4"/>
        <v>8</v>
      </c>
      <c r="F10" s="4">
        <f t="shared" si="4"/>
        <v>5</v>
      </c>
      <c r="G10" s="4">
        <f t="shared" si="4"/>
        <v>7</v>
      </c>
      <c r="H10" s="4">
        <f t="shared" si="4"/>
        <v>10</v>
      </c>
      <c r="I10" s="192">
        <v>8</v>
      </c>
      <c r="J10" s="261"/>
      <c r="L10" s="191">
        <v>7</v>
      </c>
      <c r="M10" s="315" t="str">
        <f t="shared" si="2"/>
        <v>Q</v>
      </c>
      <c r="N10" s="315" t="str">
        <f t="shared" si="2"/>
        <v>K</v>
      </c>
      <c r="O10" s="315" t="str">
        <f t="shared" si="2"/>
        <v>TE</v>
      </c>
      <c r="P10" s="315" t="str">
        <f t="shared" si="2"/>
        <v>Q</v>
      </c>
      <c r="Q10" s="315" t="str">
        <f t="shared" si="2"/>
        <v>Q</v>
      </c>
      <c r="R10" s="313"/>
      <c r="S10" s="108"/>
      <c r="T10" s="224">
        <f>IF('243way_Regular Symbol'!T10="","",'243way_Regular Symbol'!T10)</f>
        <v>8</v>
      </c>
      <c r="U10" s="224">
        <f>IF('243way_Regular Symbol'!U10="","",'243way_Regular Symbol'!U10)</f>
        <v>7</v>
      </c>
      <c r="V10" s="224">
        <f>IF('243way_Regular Symbol'!V10="","",'243way_Regular Symbol'!V10)</f>
        <v>10</v>
      </c>
      <c r="W10" s="224">
        <f>IF('243way_Regular Symbol'!W10="","",'243way_Regular Symbol'!W10)</f>
        <v>8</v>
      </c>
      <c r="X10" s="224">
        <f>IF('243way_Regular Symbol'!X10="","",'243way_Regular Symbol'!X10)</f>
        <v>8</v>
      </c>
      <c r="Y10" s="1"/>
      <c r="Z10" s="191"/>
      <c r="AA10" s="249" t="str">
        <f t="shared" si="3"/>
        <v>Ｑ</v>
      </c>
      <c r="AB10" s="249" t="str">
        <f t="shared" si="3"/>
        <v>Ｋ</v>
      </c>
      <c r="AC10" s="249">
        <f t="shared" si="3"/>
        <v>10</v>
      </c>
      <c r="AD10" s="249" t="str">
        <f t="shared" si="3"/>
        <v>Ｑ</v>
      </c>
      <c r="AE10" s="249" t="str">
        <f t="shared" si="3"/>
        <v>Ｑ</v>
      </c>
    </row>
    <row r="11" spans="1:33" ht="18">
      <c r="A11" s="224">
        <f t="shared" si="0"/>
        <v>9</v>
      </c>
      <c r="B11" s="279" t="s">
        <v>190</v>
      </c>
      <c r="C11" s="317" t="s">
        <v>265</v>
      </c>
      <c r="D11" s="4">
        <f t="shared" si="4"/>
        <v>7</v>
      </c>
      <c r="E11" s="4">
        <f t="shared" si="4"/>
        <v>10</v>
      </c>
      <c r="F11" s="4">
        <f t="shared" si="4"/>
        <v>4</v>
      </c>
      <c r="G11" s="4">
        <f t="shared" si="4"/>
        <v>2</v>
      </c>
      <c r="H11" s="4">
        <f t="shared" si="4"/>
        <v>12</v>
      </c>
      <c r="I11" s="192">
        <v>9</v>
      </c>
      <c r="J11" s="261"/>
      <c r="L11" s="191">
        <v>8</v>
      </c>
      <c r="M11" s="315" t="str">
        <f t="shared" si="2"/>
        <v>J</v>
      </c>
      <c r="N11" s="315" t="str">
        <f t="shared" si="2"/>
        <v>WW</v>
      </c>
      <c r="O11" s="315" t="str">
        <f t="shared" si="2"/>
        <v>TE</v>
      </c>
      <c r="P11" s="315" t="str">
        <f t="shared" si="2"/>
        <v>Q</v>
      </c>
      <c r="Q11" s="315" t="str">
        <f t="shared" si="2"/>
        <v>S1</v>
      </c>
      <c r="R11" s="313"/>
      <c r="S11" s="108"/>
      <c r="T11" s="224">
        <f>IF('243way_Regular Symbol'!T11="","",'243way_Regular Symbol'!T11)</f>
        <v>9</v>
      </c>
      <c r="U11" s="224">
        <f>IF('243way_Regular Symbol'!U11="","",'243way_Regular Symbol'!U11)</f>
        <v>13</v>
      </c>
      <c r="V11" s="224">
        <f>IF('243way_Regular Symbol'!V11="","",'243way_Regular Symbol'!V11)</f>
        <v>10</v>
      </c>
      <c r="W11" s="224">
        <f>IF('243way_Regular Symbol'!W11="","",'243way_Regular Symbol'!W11)</f>
        <v>8</v>
      </c>
      <c r="X11" s="224">
        <f>IF('243way_Regular Symbol'!X11="","",'243way_Regular Symbol'!X11)</f>
        <v>12</v>
      </c>
      <c r="Y11" s="1"/>
      <c r="Z11" s="191"/>
      <c r="AA11" s="249" t="str">
        <f t="shared" si="3"/>
        <v>Ｊ</v>
      </c>
      <c r="AB11" s="249" t="str">
        <f t="shared" si="3"/>
        <v>手杖</v>
      </c>
      <c r="AC11" s="249">
        <f t="shared" si="3"/>
        <v>10</v>
      </c>
      <c r="AD11" s="249" t="str">
        <f t="shared" si="3"/>
        <v>Ｑ</v>
      </c>
      <c r="AE11" s="249" t="str">
        <f t="shared" si="3"/>
        <v>輪迴門</v>
      </c>
    </row>
    <row r="12" spans="1:33" ht="18">
      <c r="A12" s="224">
        <f t="shared" si="0"/>
        <v>10</v>
      </c>
      <c r="B12" s="279" t="s">
        <v>186</v>
      </c>
      <c r="C12" s="317">
        <v>10</v>
      </c>
      <c r="D12" s="4">
        <f t="shared" si="4"/>
        <v>5</v>
      </c>
      <c r="E12" s="4">
        <f t="shared" si="4"/>
        <v>6</v>
      </c>
      <c r="F12" s="4">
        <f t="shared" si="4"/>
        <v>7</v>
      </c>
      <c r="G12" s="4">
        <f t="shared" si="4"/>
        <v>2</v>
      </c>
      <c r="H12" s="4">
        <f t="shared" si="4"/>
        <v>8</v>
      </c>
      <c r="I12" s="192">
        <v>10</v>
      </c>
      <c r="J12" s="261"/>
      <c r="L12" s="191">
        <v>9</v>
      </c>
      <c r="M12" s="315" t="str">
        <f t="shared" si="2"/>
        <v>M1</v>
      </c>
      <c r="N12" s="315" t="str">
        <f t="shared" si="2"/>
        <v>TE</v>
      </c>
      <c r="O12" s="315" t="str">
        <f t="shared" si="2"/>
        <v>S1</v>
      </c>
      <c r="P12" s="315" t="str">
        <f t="shared" si="2"/>
        <v>M5</v>
      </c>
      <c r="Q12" s="315" t="str">
        <f t="shared" si="2"/>
        <v>TE</v>
      </c>
      <c r="R12" s="313"/>
      <c r="S12" s="108"/>
      <c r="T12" s="224">
        <f>IF('243way_Regular Symbol'!T12="","",'243way_Regular Symbol'!T12)</f>
        <v>1</v>
      </c>
      <c r="U12" s="224">
        <f>IF('243way_Regular Symbol'!U12="","",'243way_Regular Symbol'!U12)</f>
        <v>10</v>
      </c>
      <c r="V12" s="224">
        <f>IF('243way_Regular Symbol'!V12="","",'243way_Regular Symbol'!V12)</f>
        <v>12</v>
      </c>
      <c r="W12" s="224">
        <f>IF('243way_Regular Symbol'!W12="","",'243way_Regular Symbol'!W12)</f>
        <v>5</v>
      </c>
      <c r="X12" s="224">
        <f>IF('243way_Regular Symbol'!X12="","",'243way_Regular Symbol'!X12)</f>
        <v>10</v>
      </c>
      <c r="Y12" s="1"/>
      <c r="Z12" s="191"/>
      <c r="AA12" s="249" t="str">
        <f t="shared" si="3"/>
        <v>四不像大頭</v>
      </c>
      <c r="AB12" s="249">
        <f t="shared" si="3"/>
        <v>10</v>
      </c>
      <c r="AC12" s="249" t="str">
        <f t="shared" si="3"/>
        <v>輪迴門</v>
      </c>
      <c r="AD12" s="249" t="str">
        <f t="shared" si="3"/>
        <v>姜子牙</v>
      </c>
      <c r="AE12" s="249">
        <f t="shared" si="3"/>
        <v>10</v>
      </c>
    </row>
    <row r="13" spans="1:33" ht="18">
      <c r="A13" s="224">
        <f t="shared" si="0"/>
        <v>11</v>
      </c>
      <c r="B13" s="109" t="s">
        <v>318</v>
      </c>
      <c r="C13" s="317" t="s">
        <v>324</v>
      </c>
      <c r="D13" s="4">
        <f t="shared" si="4"/>
        <v>0</v>
      </c>
      <c r="E13" s="4">
        <f t="shared" si="4"/>
        <v>0</v>
      </c>
      <c r="F13" s="4">
        <f t="shared" si="4"/>
        <v>2</v>
      </c>
      <c r="G13" s="4">
        <f t="shared" si="4"/>
        <v>3</v>
      </c>
      <c r="H13" s="4">
        <f t="shared" si="4"/>
        <v>4</v>
      </c>
      <c r="I13" s="192">
        <v>11</v>
      </c>
      <c r="J13" s="261"/>
      <c r="L13" s="191">
        <v>10</v>
      </c>
      <c r="M13" s="315" t="str">
        <f t="shared" si="2"/>
        <v>M5</v>
      </c>
      <c r="N13" s="315" t="str">
        <f t="shared" si="2"/>
        <v>K</v>
      </c>
      <c r="O13" s="315" t="str">
        <f t="shared" si="2"/>
        <v>M1</v>
      </c>
      <c r="P13" s="315" t="str">
        <f t="shared" si="2"/>
        <v>BN</v>
      </c>
      <c r="Q13" s="315" t="str">
        <f t="shared" si="2"/>
        <v>Q</v>
      </c>
      <c r="R13" s="313"/>
      <c r="S13" s="108"/>
      <c r="T13" s="224">
        <f>IF('243way_Regular Symbol'!T13="","",'243way_Regular Symbol'!T13)</f>
        <v>5</v>
      </c>
      <c r="U13" s="224">
        <f>IF('243way_Regular Symbol'!U13="","",'243way_Regular Symbol'!U13)</f>
        <v>7</v>
      </c>
      <c r="V13" s="224">
        <f>IF('243way_Regular Symbol'!V13="","",'243way_Regular Symbol'!V13)</f>
        <v>1</v>
      </c>
      <c r="W13" s="224">
        <f>IF('243way_Regular Symbol'!W13="","",'243way_Regular Symbol'!W13)</f>
        <v>11</v>
      </c>
      <c r="X13" s="224">
        <f>IF('243way_Regular Symbol'!X13="","",'243way_Regular Symbol'!X13)</f>
        <v>8</v>
      </c>
      <c r="Y13" s="1"/>
      <c r="Z13" s="191"/>
      <c r="AA13" s="249" t="str">
        <f t="shared" si="3"/>
        <v>姜子牙</v>
      </c>
      <c r="AB13" s="249" t="str">
        <f t="shared" si="3"/>
        <v>Ｋ</v>
      </c>
      <c r="AC13" s="249" t="str">
        <f t="shared" si="3"/>
        <v>四不像大頭</v>
      </c>
      <c r="AD13" s="249" t="str">
        <f t="shared" si="3"/>
        <v>白髮姜子牙</v>
      </c>
      <c r="AE13" s="249" t="str">
        <f t="shared" si="3"/>
        <v>Ｑ</v>
      </c>
    </row>
    <row r="14" spans="1:33" ht="18">
      <c r="A14" s="224">
        <f t="shared" si="0"/>
        <v>12</v>
      </c>
      <c r="B14" s="191" t="s">
        <v>144</v>
      </c>
      <c r="C14" s="355" t="s">
        <v>325</v>
      </c>
      <c r="D14" s="4">
        <f t="shared" si="4"/>
        <v>1</v>
      </c>
      <c r="E14" s="4">
        <f t="shared" si="4"/>
        <v>6</v>
      </c>
      <c r="F14" s="4">
        <f t="shared" si="4"/>
        <v>4</v>
      </c>
      <c r="G14" s="4">
        <f t="shared" si="4"/>
        <v>2</v>
      </c>
      <c r="H14" s="4">
        <f t="shared" si="4"/>
        <v>1</v>
      </c>
      <c r="I14" s="192">
        <v>12</v>
      </c>
      <c r="J14" s="261"/>
      <c r="L14" s="191">
        <v>11</v>
      </c>
      <c r="M14" s="315" t="str">
        <f t="shared" si="2"/>
        <v>Q</v>
      </c>
      <c r="N14" s="315" t="str">
        <f t="shared" si="2"/>
        <v>J</v>
      </c>
      <c r="O14" s="315" t="str">
        <f t="shared" si="2"/>
        <v>M5</v>
      </c>
      <c r="P14" s="315" t="str">
        <f t="shared" si="2"/>
        <v>M1</v>
      </c>
      <c r="Q14" s="315" t="str">
        <f t="shared" si="2"/>
        <v>J</v>
      </c>
      <c r="R14" s="313"/>
      <c r="S14" s="108"/>
      <c r="T14" s="224">
        <f>IF('243way_Regular Symbol'!T14="","",'243way_Regular Symbol'!T14)</f>
        <v>8</v>
      </c>
      <c r="U14" s="224">
        <f>IF('243way_Regular Symbol'!U14="","",'243way_Regular Symbol'!U14)</f>
        <v>9</v>
      </c>
      <c r="V14" s="224">
        <f>IF('243way_Regular Symbol'!V14="","",'243way_Regular Symbol'!V14)</f>
        <v>5</v>
      </c>
      <c r="W14" s="224">
        <f>IF('243way_Regular Symbol'!W14="","",'243way_Regular Symbol'!W14)</f>
        <v>1</v>
      </c>
      <c r="X14" s="224">
        <f>IF('243way_Regular Symbol'!X14="","",'243way_Regular Symbol'!X14)</f>
        <v>9</v>
      </c>
      <c r="Y14" s="1"/>
      <c r="Z14" s="191"/>
      <c r="AA14" s="249" t="str">
        <f t="shared" si="3"/>
        <v>Ｑ</v>
      </c>
      <c r="AB14" s="249" t="str">
        <f t="shared" si="3"/>
        <v>Ｊ</v>
      </c>
      <c r="AC14" s="249" t="str">
        <f t="shared" si="3"/>
        <v>姜子牙</v>
      </c>
      <c r="AD14" s="249" t="str">
        <f t="shared" si="3"/>
        <v>四不像大頭</v>
      </c>
      <c r="AE14" s="249" t="str">
        <f t="shared" si="3"/>
        <v>Ｊ</v>
      </c>
    </row>
    <row r="15" spans="1:33" ht="18">
      <c r="A15" s="224">
        <f t="shared" si="0"/>
        <v>13</v>
      </c>
      <c r="B15" s="191" t="s">
        <v>143</v>
      </c>
      <c r="C15" s="355" t="s">
        <v>326</v>
      </c>
      <c r="D15" s="4">
        <f t="shared" si="4"/>
        <v>2</v>
      </c>
      <c r="E15" s="4">
        <f t="shared" si="4"/>
        <v>2</v>
      </c>
      <c r="F15" s="4">
        <f t="shared" si="4"/>
        <v>0</v>
      </c>
      <c r="G15" s="4">
        <f t="shared" si="4"/>
        <v>0</v>
      </c>
      <c r="H15" s="4">
        <f t="shared" si="4"/>
        <v>0</v>
      </c>
      <c r="I15" s="192">
        <v>13</v>
      </c>
      <c r="J15" s="362"/>
      <c r="K15" s="1"/>
      <c r="L15" s="191">
        <v>12</v>
      </c>
      <c r="M15" s="315" t="str">
        <f t="shared" si="2"/>
        <v>M2</v>
      </c>
      <c r="N15" s="315" t="str">
        <f t="shared" si="2"/>
        <v>M1</v>
      </c>
      <c r="O15" s="315" t="str">
        <f t="shared" si="2"/>
        <v>M1</v>
      </c>
      <c r="P15" s="315" t="str">
        <f t="shared" si="2"/>
        <v>M1</v>
      </c>
      <c r="Q15" s="315" t="str">
        <f t="shared" si="2"/>
        <v>TE</v>
      </c>
      <c r="R15" s="313"/>
      <c r="S15" s="108"/>
      <c r="T15" s="224">
        <f>IF('243way_Regular Symbol'!T15="","",'243way_Regular Symbol'!T15)</f>
        <v>2</v>
      </c>
      <c r="U15" s="224">
        <f>IF('243way_Regular Symbol'!U15="","",'243way_Regular Symbol'!U15)</f>
        <v>1</v>
      </c>
      <c r="V15" s="224">
        <f>IF('243way_Regular Symbol'!V15="","",'243way_Regular Symbol'!V15)</f>
        <v>1</v>
      </c>
      <c r="W15" s="224">
        <f>IF('243way_Regular Symbol'!W15="","",'243way_Regular Symbol'!W15)</f>
        <v>1</v>
      </c>
      <c r="X15" s="224">
        <f>IF('243way_Regular Symbol'!X15="","",'243way_Regular Symbol'!X15)</f>
        <v>10</v>
      </c>
      <c r="Y15" s="1"/>
      <c r="Z15" s="191"/>
      <c r="AA15" s="249" t="str">
        <f t="shared" si="3"/>
        <v>小九</v>
      </c>
      <c r="AB15" s="249" t="str">
        <f t="shared" si="3"/>
        <v>四不像大頭</v>
      </c>
      <c r="AC15" s="249" t="str">
        <f t="shared" si="3"/>
        <v>四不像大頭</v>
      </c>
      <c r="AD15" s="249" t="str">
        <f t="shared" si="3"/>
        <v>四不像大頭</v>
      </c>
      <c r="AE15" s="249">
        <f t="shared" si="3"/>
        <v>10</v>
      </c>
    </row>
    <row r="16" spans="1:33" ht="18">
      <c r="B16" s="280" t="s">
        <v>15</v>
      </c>
      <c r="C16" s="3"/>
      <c r="D16" s="113">
        <f>SUM(D3:D15)</f>
        <v>61</v>
      </c>
      <c r="E16" s="113">
        <f>SUM(E3:E15)</f>
        <v>82</v>
      </c>
      <c r="F16" s="113">
        <f>SUM(F3:F15)</f>
        <v>60</v>
      </c>
      <c r="G16" s="113">
        <f>SUM(G3:G15)</f>
        <v>56</v>
      </c>
      <c r="H16" s="113">
        <f>SUM(H3:H15)</f>
        <v>68</v>
      </c>
      <c r="L16" s="191">
        <v>13</v>
      </c>
      <c r="M16" s="315" t="str">
        <f t="shared" si="2"/>
        <v>Q</v>
      </c>
      <c r="N16" s="315" t="str">
        <f t="shared" si="2"/>
        <v>S1</v>
      </c>
      <c r="O16" s="315" t="str">
        <f t="shared" si="2"/>
        <v>M3</v>
      </c>
      <c r="P16" s="315" t="str">
        <f t="shared" si="2"/>
        <v>S1</v>
      </c>
      <c r="Q16" s="315" t="str">
        <f t="shared" si="2"/>
        <v>TE</v>
      </c>
      <c r="R16" s="313"/>
      <c r="S16" s="108"/>
      <c r="T16" s="224">
        <f>IF('243way_Regular Symbol'!T16="","",'243way_Regular Symbol'!T16)</f>
        <v>8</v>
      </c>
      <c r="U16" s="224">
        <f>IF('243way_Regular Symbol'!U16="","",'243way_Regular Symbol'!U16)</f>
        <v>12</v>
      </c>
      <c r="V16" s="224">
        <f>IF('243way_Regular Symbol'!V16="","",'243way_Regular Symbol'!V16)</f>
        <v>3</v>
      </c>
      <c r="W16" s="224">
        <f>IF('243way_Regular Symbol'!W16="","",'243way_Regular Symbol'!W16)</f>
        <v>12</v>
      </c>
      <c r="X16" s="224">
        <f>IF('243way_Regular Symbol'!X16="","",'243way_Regular Symbol'!X16)</f>
        <v>10</v>
      </c>
      <c r="Y16" s="1"/>
      <c r="Z16" s="191"/>
      <c r="AA16" s="249" t="str">
        <f t="shared" si="3"/>
        <v>Ｑ</v>
      </c>
      <c r="AB16" s="249" t="str">
        <f t="shared" si="3"/>
        <v>輪迴門</v>
      </c>
      <c r="AC16" s="249" t="str">
        <f t="shared" si="3"/>
        <v>申公豹</v>
      </c>
      <c r="AD16" s="249" t="str">
        <f t="shared" si="3"/>
        <v>輪迴門</v>
      </c>
      <c r="AE16" s="249">
        <f t="shared" si="3"/>
        <v>10</v>
      </c>
    </row>
    <row r="17" spans="2:31" ht="18">
      <c r="D17" s="21"/>
      <c r="L17" s="191">
        <v>14</v>
      </c>
      <c r="M17" s="315" t="str">
        <f t="shared" si="2"/>
        <v>TE</v>
      </c>
      <c r="N17" s="315" t="str">
        <f t="shared" si="2"/>
        <v>M1</v>
      </c>
      <c r="O17" s="315" t="str">
        <f t="shared" si="2"/>
        <v>Q</v>
      </c>
      <c r="P17" s="315" t="str">
        <f t="shared" si="2"/>
        <v>M2</v>
      </c>
      <c r="Q17" s="315" t="str">
        <f t="shared" si="2"/>
        <v>Q</v>
      </c>
      <c r="R17" s="313"/>
      <c r="S17" s="108"/>
      <c r="T17" s="224">
        <f>IF('243way_Regular Symbol'!T17="","",'243way_Regular Symbol'!T17)</f>
        <v>10</v>
      </c>
      <c r="U17" s="224">
        <f>IF('243way_Regular Symbol'!U17="","",'243way_Regular Symbol'!U17)</f>
        <v>1</v>
      </c>
      <c r="V17" s="224">
        <f>IF('243way_Regular Symbol'!V17="","",'243way_Regular Symbol'!V17)</f>
        <v>8</v>
      </c>
      <c r="W17" s="224">
        <f>IF('243way_Regular Symbol'!W17="","",'243way_Regular Symbol'!W17)</f>
        <v>2</v>
      </c>
      <c r="X17" s="224">
        <f>IF('243way_Regular Symbol'!X17="","",'243way_Regular Symbol'!X17)</f>
        <v>8</v>
      </c>
      <c r="Y17" s="1"/>
      <c r="Z17" s="191"/>
      <c r="AA17" s="249">
        <f t="shared" si="3"/>
        <v>10</v>
      </c>
      <c r="AB17" s="249" t="str">
        <f t="shared" si="3"/>
        <v>四不像大頭</v>
      </c>
      <c r="AC17" s="249" t="str">
        <f t="shared" si="3"/>
        <v>Ｑ</v>
      </c>
      <c r="AD17" s="249" t="str">
        <f t="shared" si="3"/>
        <v>小九</v>
      </c>
      <c r="AE17" s="249" t="str">
        <f t="shared" si="3"/>
        <v>Ｑ</v>
      </c>
    </row>
    <row r="18" spans="2:31" ht="18">
      <c r="H18" s="199"/>
      <c r="L18" s="191">
        <v>15</v>
      </c>
      <c r="M18" s="315" t="str">
        <f t="shared" si="2"/>
        <v>S1</v>
      </c>
      <c r="N18" s="315" t="str">
        <f t="shared" si="2"/>
        <v>M5</v>
      </c>
      <c r="O18" s="315" t="str">
        <f t="shared" si="2"/>
        <v>Q</v>
      </c>
      <c r="P18" s="315" t="str">
        <f t="shared" si="2"/>
        <v>M2</v>
      </c>
      <c r="Q18" s="315" t="str">
        <f t="shared" si="2"/>
        <v>M3</v>
      </c>
      <c r="R18" s="313"/>
      <c r="S18" s="108"/>
      <c r="T18" s="224">
        <f>IF('243way_Regular Symbol'!T18="","",'243way_Regular Symbol'!T18)</f>
        <v>12</v>
      </c>
      <c r="U18" s="224">
        <f>IF('243way_Regular Symbol'!U18="","",'243way_Regular Symbol'!U18)</f>
        <v>5</v>
      </c>
      <c r="V18" s="224">
        <f>IF('243way_Regular Symbol'!V18="","",'243way_Regular Symbol'!V18)</f>
        <v>8</v>
      </c>
      <c r="W18" s="224">
        <f>IF('243way_Regular Symbol'!W18="","",'243way_Regular Symbol'!W18)</f>
        <v>2</v>
      </c>
      <c r="X18" s="224">
        <f>IF('243way_Regular Symbol'!X18="","",'243way_Regular Symbol'!X18)</f>
        <v>3</v>
      </c>
      <c r="Y18" s="1"/>
      <c r="Z18" s="191"/>
      <c r="AA18" s="249" t="str">
        <f t="shared" si="3"/>
        <v>輪迴門</v>
      </c>
      <c r="AB18" s="249" t="str">
        <f t="shared" si="3"/>
        <v>姜子牙</v>
      </c>
      <c r="AC18" s="249" t="str">
        <f t="shared" si="3"/>
        <v>Ｑ</v>
      </c>
      <c r="AD18" s="249" t="str">
        <f t="shared" si="3"/>
        <v>小九</v>
      </c>
      <c r="AE18" s="249" t="str">
        <f t="shared" si="3"/>
        <v>申公豹</v>
      </c>
    </row>
    <row r="19" spans="2:31" ht="16" customHeight="1">
      <c r="B19" s="31" t="s">
        <v>17</v>
      </c>
      <c r="C19" s="32"/>
      <c r="D19" s="32"/>
      <c r="E19" s="32"/>
      <c r="F19" s="32"/>
      <c r="G19" s="32"/>
      <c r="H19" s="32"/>
      <c r="L19" s="191">
        <v>16</v>
      </c>
      <c r="M19" s="315" t="str">
        <f t="shared" si="2"/>
        <v>J</v>
      </c>
      <c r="N19" s="315" t="str">
        <f t="shared" si="2"/>
        <v>Q</v>
      </c>
      <c r="O19" s="315" t="str">
        <f t="shared" si="2"/>
        <v>M5</v>
      </c>
      <c r="P19" s="315" t="str">
        <f t="shared" si="2"/>
        <v>M4</v>
      </c>
      <c r="Q19" s="315" t="str">
        <f t="shared" si="2"/>
        <v>M4</v>
      </c>
      <c r="R19" s="313"/>
      <c r="S19" s="108"/>
      <c r="T19" s="224">
        <f>IF('243way_Regular Symbol'!T19="","",'243way_Regular Symbol'!T19)</f>
        <v>9</v>
      </c>
      <c r="U19" s="224">
        <f>IF('243way_Regular Symbol'!U19="","",'243way_Regular Symbol'!U19)</f>
        <v>8</v>
      </c>
      <c r="V19" s="224">
        <f>IF('243way_Regular Symbol'!V19="","",'243way_Regular Symbol'!V19)</f>
        <v>5</v>
      </c>
      <c r="W19" s="224">
        <f>IF('243way_Regular Symbol'!W19="","",'243way_Regular Symbol'!W19)</f>
        <v>4</v>
      </c>
      <c r="X19" s="224">
        <f>IF('243way_Regular Symbol'!X19="","",'243way_Regular Symbol'!X19)</f>
        <v>4</v>
      </c>
      <c r="Y19" s="1"/>
      <c r="Z19" s="191"/>
      <c r="AA19" s="249" t="str">
        <f t="shared" si="3"/>
        <v>Ｊ</v>
      </c>
      <c r="AB19" s="249" t="str">
        <f t="shared" si="3"/>
        <v>Ｑ</v>
      </c>
      <c r="AC19" s="249" t="str">
        <f t="shared" si="3"/>
        <v>姜子牙</v>
      </c>
      <c r="AD19" s="249" t="str">
        <f t="shared" si="3"/>
        <v>九尾狐</v>
      </c>
      <c r="AE19" s="249" t="str">
        <f t="shared" si="3"/>
        <v>九尾狐</v>
      </c>
    </row>
    <row r="20" spans="2:31" ht="17.25" customHeight="1">
      <c r="B20" s="34" t="s">
        <v>18</v>
      </c>
      <c r="C20" s="34" t="s">
        <v>19</v>
      </c>
      <c r="D20" s="35">
        <v>1</v>
      </c>
      <c r="E20" s="35">
        <v>2</v>
      </c>
      <c r="F20" s="35">
        <v>3</v>
      </c>
      <c r="G20" s="35">
        <v>4</v>
      </c>
      <c r="H20" s="35">
        <v>5</v>
      </c>
      <c r="I20" s="259"/>
      <c r="J20" s="33"/>
      <c r="L20" s="191">
        <v>17</v>
      </c>
      <c r="M20" s="315" t="str">
        <f t="shared" si="2"/>
        <v>J</v>
      </c>
      <c r="N20" s="315" t="str">
        <f t="shared" si="2"/>
        <v>J</v>
      </c>
      <c r="O20" s="315" t="str">
        <f t="shared" si="2"/>
        <v>M5</v>
      </c>
      <c r="P20" s="315" t="str">
        <f t="shared" si="2"/>
        <v>K</v>
      </c>
      <c r="Q20" s="315" t="str">
        <f t="shared" si="2"/>
        <v>J</v>
      </c>
      <c r="R20" s="313"/>
      <c r="S20" s="108"/>
      <c r="T20" s="224">
        <f>IF('243way_Regular Symbol'!T20="","",'243way_Regular Symbol'!T20)</f>
        <v>9</v>
      </c>
      <c r="U20" s="224">
        <f>IF('243way_Regular Symbol'!U20="","",'243way_Regular Symbol'!U20)</f>
        <v>9</v>
      </c>
      <c r="V20" s="224">
        <f>IF('243way_Regular Symbol'!V20="","",'243way_Regular Symbol'!V20)</f>
        <v>5</v>
      </c>
      <c r="W20" s="224">
        <f>IF('243way_Regular Symbol'!W20="","",'243way_Regular Symbol'!W20)</f>
        <v>7</v>
      </c>
      <c r="X20" s="224">
        <f>IF('243way_Regular Symbol'!X20="","",'243way_Regular Symbol'!X20)</f>
        <v>9</v>
      </c>
      <c r="Y20" s="1"/>
      <c r="Z20" s="191"/>
      <c r="AA20" s="249" t="str">
        <f t="shared" si="3"/>
        <v>Ｊ</v>
      </c>
      <c r="AB20" s="249" t="str">
        <f t="shared" si="3"/>
        <v>Ｊ</v>
      </c>
      <c r="AC20" s="249" t="str">
        <f t="shared" si="3"/>
        <v>姜子牙</v>
      </c>
      <c r="AD20" s="249" t="str">
        <f t="shared" si="3"/>
        <v>Ｋ</v>
      </c>
      <c r="AE20" s="249" t="str">
        <f t="shared" si="3"/>
        <v>Ｊ</v>
      </c>
    </row>
    <row r="21" spans="2:31" ht="15" customHeight="1">
      <c r="B21" s="192" t="s">
        <v>149</v>
      </c>
      <c r="C21" s="191" t="s">
        <v>253</v>
      </c>
      <c r="D21" s="8">
        <f>VLOOKUP($B21,$B$3:$H$15,D$20+2,FALSE)+VLOOKUP($C21,$B$3:$H$15,D$20+2,FALSE)</f>
        <v>7</v>
      </c>
      <c r="E21" s="8">
        <f t="shared" ref="E21:H31" si="5">VLOOKUP($B21,$B$3:$H$15,E$20+2,FALSE)+VLOOKUP($C21,$B$3:$H$15,E$20+2,FALSE)</f>
        <v>12</v>
      </c>
      <c r="F21" s="8">
        <f t="shared" si="5"/>
        <v>6</v>
      </c>
      <c r="G21" s="8">
        <f t="shared" si="5"/>
        <v>6</v>
      </c>
      <c r="H21" s="8">
        <f t="shared" si="5"/>
        <v>2</v>
      </c>
      <c r="L21" s="191">
        <v>18</v>
      </c>
      <c r="M21" s="315" t="str">
        <f t="shared" si="2"/>
        <v>TE</v>
      </c>
      <c r="N21" s="315" t="str">
        <f t="shared" si="2"/>
        <v>K</v>
      </c>
      <c r="O21" s="315" t="str">
        <f t="shared" si="2"/>
        <v>TE</v>
      </c>
      <c r="P21" s="315" t="str">
        <f t="shared" si="2"/>
        <v>TE</v>
      </c>
      <c r="Q21" s="315" t="str">
        <f t="shared" si="2"/>
        <v>M3</v>
      </c>
      <c r="R21" s="313"/>
      <c r="S21" s="108"/>
      <c r="T21" s="224">
        <f>IF('243way_Regular Symbol'!T21="","",'243way_Regular Symbol'!T21)</f>
        <v>10</v>
      </c>
      <c r="U21" s="224">
        <f>IF('243way_Regular Symbol'!U21="","",'243way_Regular Symbol'!U21)</f>
        <v>7</v>
      </c>
      <c r="V21" s="224">
        <f>IF('243way_Regular Symbol'!V21="","",'243way_Regular Symbol'!V21)</f>
        <v>10</v>
      </c>
      <c r="W21" s="224">
        <f>IF('243way_Regular Symbol'!W21="","",'243way_Regular Symbol'!W21)</f>
        <v>10</v>
      </c>
      <c r="X21" s="224">
        <f>IF('243way_Regular Symbol'!X21="","",'243way_Regular Symbol'!X21)</f>
        <v>3</v>
      </c>
      <c r="Y21" s="1"/>
      <c r="Z21" s="191"/>
      <c r="AA21" s="249">
        <f t="shared" si="3"/>
        <v>10</v>
      </c>
      <c r="AB21" s="249" t="str">
        <f t="shared" si="3"/>
        <v>Ｋ</v>
      </c>
      <c r="AC21" s="249">
        <f t="shared" si="3"/>
        <v>10</v>
      </c>
      <c r="AD21" s="249">
        <f t="shared" si="3"/>
        <v>10</v>
      </c>
      <c r="AE21" s="249" t="str">
        <f t="shared" si="3"/>
        <v>申公豹</v>
      </c>
    </row>
    <row r="22" spans="2:31" ht="16" customHeight="1">
      <c r="B22" s="192" t="s">
        <v>150</v>
      </c>
      <c r="C22" s="191" t="s">
        <v>253</v>
      </c>
      <c r="D22" s="8">
        <f t="shared" ref="D22:D31" si="6">VLOOKUP($B22,$B$3:$H$15,D$20+2,FALSE)+VLOOKUP($C22,$B$3:$H$15,D$20+2,FALSE)</f>
        <v>7</v>
      </c>
      <c r="E22" s="8">
        <f t="shared" si="5"/>
        <v>7</v>
      </c>
      <c r="F22" s="8">
        <f t="shared" si="5"/>
        <v>5</v>
      </c>
      <c r="G22" s="8">
        <f t="shared" si="5"/>
        <v>8</v>
      </c>
      <c r="H22" s="8">
        <f t="shared" si="5"/>
        <v>2</v>
      </c>
      <c r="L22" s="191">
        <v>19</v>
      </c>
      <c r="M22" s="315" t="str">
        <f t="shared" si="2"/>
        <v>WW</v>
      </c>
      <c r="N22" s="315" t="str">
        <f t="shared" si="2"/>
        <v>M1</v>
      </c>
      <c r="O22" s="315" t="str">
        <f t="shared" si="2"/>
        <v>M2</v>
      </c>
      <c r="P22" s="315" t="str">
        <f t="shared" si="2"/>
        <v>BN</v>
      </c>
      <c r="Q22" s="315" t="str">
        <f t="shared" si="2"/>
        <v>TE</v>
      </c>
      <c r="R22" s="313"/>
      <c r="S22" s="108"/>
      <c r="T22" s="224">
        <f>IF('243way_Regular Symbol'!T22="","",'243way_Regular Symbol'!T22)</f>
        <v>13</v>
      </c>
      <c r="U22" s="224">
        <f>IF('243way_Regular Symbol'!U22="","",'243way_Regular Symbol'!U22)</f>
        <v>1</v>
      </c>
      <c r="V22" s="224">
        <f>IF('243way_Regular Symbol'!V22="","",'243way_Regular Symbol'!V22)</f>
        <v>2</v>
      </c>
      <c r="W22" s="224">
        <f>IF('243way_Regular Symbol'!W22="","",'243way_Regular Symbol'!W22)</f>
        <v>11</v>
      </c>
      <c r="X22" s="224">
        <f>IF('243way_Regular Symbol'!X22="","",'243way_Regular Symbol'!X22)</f>
        <v>10</v>
      </c>
      <c r="Y22" s="1"/>
      <c r="Z22" s="191"/>
      <c r="AA22" s="249" t="str">
        <f t="shared" si="3"/>
        <v>手杖</v>
      </c>
      <c r="AB22" s="249" t="str">
        <f t="shared" si="3"/>
        <v>四不像大頭</v>
      </c>
      <c r="AC22" s="249" t="str">
        <f t="shared" si="3"/>
        <v>小九</v>
      </c>
      <c r="AD22" s="249" t="str">
        <f t="shared" si="3"/>
        <v>白髮姜子牙</v>
      </c>
      <c r="AE22" s="249">
        <f t="shared" si="3"/>
        <v>10</v>
      </c>
    </row>
    <row r="23" spans="2:31" ht="18">
      <c r="B23" s="192" t="s">
        <v>151</v>
      </c>
      <c r="C23" s="191" t="s">
        <v>253</v>
      </c>
      <c r="D23" s="8">
        <f t="shared" si="6"/>
        <v>5</v>
      </c>
      <c r="E23" s="8">
        <f t="shared" si="5"/>
        <v>5</v>
      </c>
      <c r="F23" s="8">
        <f t="shared" si="5"/>
        <v>3</v>
      </c>
      <c r="G23" s="8">
        <f t="shared" si="5"/>
        <v>1</v>
      </c>
      <c r="H23" s="8">
        <f t="shared" si="5"/>
        <v>8</v>
      </c>
      <c r="L23" s="191">
        <v>20</v>
      </c>
      <c r="M23" s="315" t="str">
        <f t="shared" si="2"/>
        <v>K</v>
      </c>
      <c r="N23" s="315" t="str">
        <f t="shared" si="2"/>
        <v>Q</v>
      </c>
      <c r="O23" s="315" t="str">
        <f t="shared" si="2"/>
        <v>BN</v>
      </c>
      <c r="P23" s="315" t="str">
        <f t="shared" si="2"/>
        <v>M1</v>
      </c>
      <c r="Q23" s="315" t="str">
        <f t="shared" si="2"/>
        <v>J</v>
      </c>
      <c r="R23" s="313"/>
      <c r="S23" s="108"/>
      <c r="T23" s="224">
        <f>IF('243way_Regular Symbol'!T23="","",'243way_Regular Symbol'!T23)</f>
        <v>7</v>
      </c>
      <c r="U23" s="224">
        <f>IF('243way_Regular Symbol'!U23="","",'243way_Regular Symbol'!U23)</f>
        <v>8</v>
      </c>
      <c r="V23" s="224">
        <f>IF('243way_Regular Symbol'!V23="","",'243way_Regular Symbol'!V23)</f>
        <v>11</v>
      </c>
      <c r="W23" s="224">
        <f>IF('243way_Regular Symbol'!W23="","",'243way_Regular Symbol'!W23)</f>
        <v>1</v>
      </c>
      <c r="X23" s="224">
        <f>IF('243way_Regular Symbol'!X23="","",'243way_Regular Symbol'!X23)</f>
        <v>9</v>
      </c>
      <c r="Y23" s="1"/>
      <c r="Z23" s="191"/>
      <c r="AA23" s="249" t="str">
        <f t="shared" si="3"/>
        <v>Ｋ</v>
      </c>
      <c r="AB23" s="249" t="str">
        <f t="shared" si="3"/>
        <v>Ｑ</v>
      </c>
      <c r="AC23" s="249" t="str">
        <f t="shared" si="3"/>
        <v>白髮姜子牙</v>
      </c>
      <c r="AD23" s="249" t="str">
        <f t="shared" si="3"/>
        <v>四不像大頭</v>
      </c>
      <c r="AE23" s="249" t="str">
        <f t="shared" si="3"/>
        <v>Ｊ</v>
      </c>
    </row>
    <row r="24" spans="2:31" ht="18">
      <c r="B24" s="192" t="s">
        <v>152</v>
      </c>
      <c r="C24" s="191" t="s">
        <v>253</v>
      </c>
      <c r="D24" s="8">
        <f t="shared" si="6"/>
        <v>6</v>
      </c>
      <c r="E24" s="8">
        <f t="shared" si="5"/>
        <v>10</v>
      </c>
      <c r="F24" s="8">
        <f t="shared" si="5"/>
        <v>4</v>
      </c>
      <c r="G24" s="8">
        <f t="shared" si="5"/>
        <v>2</v>
      </c>
      <c r="H24" s="8">
        <f t="shared" si="5"/>
        <v>2</v>
      </c>
      <c r="L24" s="191">
        <v>21</v>
      </c>
      <c r="M24" s="315" t="str">
        <f t="shared" si="2"/>
        <v>Q</v>
      </c>
      <c r="N24" s="315" t="str">
        <f t="shared" si="2"/>
        <v>M4</v>
      </c>
      <c r="O24" s="315" t="str">
        <f t="shared" si="2"/>
        <v>BN</v>
      </c>
      <c r="P24" s="315" t="str">
        <f t="shared" si="2"/>
        <v>M1</v>
      </c>
      <c r="Q24" s="315" t="str">
        <f t="shared" si="2"/>
        <v>J</v>
      </c>
      <c r="R24" s="313"/>
      <c r="S24" s="108"/>
      <c r="T24" s="224">
        <f>IF('243way_Regular Symbol'!T24="","",'243way_Regular Symbol'!T24)</f>
        <v>8</v>
      </c>
      <c r="U24" s="224">
        <f>IF('243way_Regular Symbol'!U24="","",'243way_Regular Symbol'!U24)</f>
        <v>4</v>
      </c>
      <c r="V24" s="224">
        <f>IF('243way_Regular Symbol'!V24="","",'243way_Regular Symbol'!V24)</f>
        <v>11</v>
      </c>
      <c r="W24" s="224">
        <f>IF('243way_Regular Symbol'!W24="","",'243way_Regular Symbol'!W24)</f>
        <v>1</v>
      </c>
      <c r="X24" s="224">
        <f>IF('243way_Regular Symbol'!X24="","",'243way_Regular Symbol'!X24)</f>
        <v>9</v>
      </c>
      <c r="Y24" s="1"/>
      <c r="Z24" s="191"/>
      <c r="AA24" s="249" t="str">
        <f t="shared" si="3"/>
        <v>Ｑ</v>
      </c>
      <c r="AB24" s="249" t="str">
        <f t="shared" si="3"/>
        <v>九尾狐</v>
      </c>
      <c r="AC24" s="249" t="str">
        <f t="shared" si="3"/>
        <v>白髮姜子牙</v>
      </c>
      <c r="AD24" s="249" t="str">
        <f t="shared" si="3"/>
        <v>四不像大頭</v>
      </c>
      <c r="AE24" s="249" t="str">
        <f t="shared" si="3"/>
        <v>Ｊ</v>
      </c>
    </row>
    <row r="25" spans="2:31" ht="18">
      <c r="B25" s="192" t="s">
        <v>147</v>
      </c>
      <c r="C25" s="191" t="s">
        <v>253</v>
      </c>
      <c r="D25" s="8">
        <f t="shared" si="6"/>
        <v>8</v>
      </c>
      <c r="E25" s="8">
        <f t="shared" si="5"/>
        <v>12</v>
      </c>
      <c r="F25" s="8">
        <f t="shared" si="5"/>
        <v>14</v>
      </c>
      <c r="G25" s="8">
        <f t="shared" si="5"/>
        <v>11</v>
      </c>
      <c r="H25" s="8">
        <f t="shared" si="5"/>
        <v>4</v>
      </c>
      <c r="I25" s="260"/>
      <c r="J25" s="260"/>
      <c r="L25" s="191">
        <v>22</v>
      </c>
      <c r="M25" s="315" t="str">
        <f t="shared" si="2"/>
        <v>M5</v>
      </c>
      <c r="N25" s="315" t="str">
        <f t="shared" si="2"/>
        <v>S1</v>
      </c>
      <c r="O25" s="315" t="str">
        <f t="shared" si="2"/>
        <v>M5</v>
      </c>
      <c r="P25" s="315" t="str">
        <f t="shared" si="2"/>
        <v>K</v>
      </c>
      <c r="Q25" s="315" t="str">
        <f t="shared" si="2"/>
        <v>J</v>
      </c>
      <c r="R25" s="313"/>
      <c r="S25" s="108"/>
      <c r="T25" s="224">
        <f>IF('243way_Regular Symbol'!T25="","",'243way_Regular Symbol'!T25)</f>
        <v>5</v>
      </c>
      <c r="U25" s="224">
        <f>IF('243way_Regular Symbol'!U25="","",'243way_Regular Symbol'!U25)</f>
        <v>12</v>
      </c>
      <c r="V25" s="224">
        <f>IF('243way_Regular Symbol'!V25="","",'243way_Regular Symbol'!V25)</f>
        <v>5</v>
      </c>
      <c r="W25" s="224">
        <f>IF('243way_Regular Symbol'!W25="","",'243way_Regular Symbol'!W25)</f>
        <v>7</v>
      </c>
      <c r="X25" s="224">
        <f>IF('243way_Regular Symbol'!X25="","",'243way_Regular Symbol'!X25)</f>
        <v>9</v>
      </c>
      <c r="Y25" s="1"/>
      <c r="Z25" s="191"/>
      <c r="AA25" s="249" t="str">
        <f t="shared" si="3"/>
        <v>姜子牙</v>
      </c>
      <c r="AB25" s="249" t="str">
        <f t="shared" si="3"/>
        <v>輪迴門</v>
      </c>
      <c r="AC25" s="249" t="str">
        <f t="shared" si="3"/>
        <v>姜子牙</v>
      </c>
      <c r="AD25" s="249" t="str">
        <f t="shared" si="3"/>
        <v>Ｋ</v>
      </c>
      <c r="AE25" s="249" t="str">
        <f t="shared" si="3"/>
        <v>Ｊ</v>
      </c>
    </row>
    <row r="26" spans="2:31" ht="18">
      <c r="B26" s="279" t="s">
        <v>69</v>
      </c>
      <c r="C26" s="191" t="s">
        <v>253</v>
      </c>
      <c r="D26" s="8">
        <f t="shared" si="6"/>
        <v>5</v>
      </c>
      <c r="E26" s="8">
        <f t="shared" si="5"/>
        <v>5</v>
      </c>
      <c r="F26" s="8">
        <f t="shared" si="5"/>
        <v>2</v>
      </c>
      <c r="G26" s="8">
        <f t="shared" si="5"/>
        <v>4</v>
      </c>
      <c r="H26" s="8">
        <f t="shared" si="5"/>
        <v>2</v>
      </c>
      <c r="J26" s="260"/>
      <c r="L26" s="191">
        <v>23</v>
      </c>
      <c r="M26" s="315" t="str">
        <f t="shared" si="2"/>
        <v>M5</v>
      </c>
      <c r="N26" s="315" t="str">
        <f t="shared" si="2"/>
        <v>M1</v>
      </c>
      <c r="O26" s="315" t="str">
        <f t="shared" si="2"/>
        <v>M5</v>
      </c>
      <c r="P26" s="315" t="str">
        <f t="shared" si="2"/>
        <v>M5</v>
      </c>
      <c r="Q26" s="315" t="str">
        <f t="shared" si="2"/>
        <v>K</v>
      </c>
      <c r="R26" s="313"/>
      <c r="S26" s="108"/>
      <c r="T26" s="224">
        <f>IF('243way_Regular Symbol'!T26="","",'243way_Regular Symbol'!T26)</f>
        <v>5</v>
      </c>
      <c r="U26" s="224">
        <f>IF('243way_Regular Symbol'!U26="","",'243way_Regular Symbol'!U26)</f>
        <v>1</v>
      </c>
      <c r="V26" s="224">
        <f>IF('243way_Regular Symbol'!V26="","",'243way_Regular Symbol'!V26)</f>
        <v>5</v>
      </c>
      <c r="W26" s="224">
        <f>IF('243way_Regular Symbol'!W26="","",'243way_Regular Symbol'!W26)</f>
        <v>5</v>
      </c>
      <c r="X26" s="224">
        <f>IF('243way_Regular Symbol'!X26="","",'243way_Regular Symbol'!X26)</f>
        <v>7</v>
      </c>
      <c r="Y26" s="1"/>
      <c r="Z26" s="191"/>
      <c r="AA26" s="249" t="str">
        <f t="shared" si="3"/>
        <v>姜子牙</v>
      </c>
      <c r="AB26" s="249" t="str">
        <f t="shared" si="3"/>
        <v>四不像大頭</v>
      </c>
      <c r="AC26" s="249" t="str">
        <f t="shared" si="3"/>
        <v>姜子牙</v>
      </c>
      <c r="AD26" s="249" t="str">
        <f t="shared" si="3"/>
        <v>姜子牙</v>
      </c>
      <c r="AE26" s="249" t="str">
        <f t="shared" si="3"/>
        <v>Ｋ</v>
      </c>
    </row>
    <row r="27" spans="2:31" ht="18">
      <c r="B27" s="279" t="s">
        <v>188</v>
      </c>
      <c r="C27" s="191" t="s">
        <v>253</v>
      </c>
      <c r="D27" s="8">
        <f t="shared" si="6"/>
        <v>11</v>
      </c>
      <c r="E27" s="8">
        <f t="shared" si="5"/>
        <v>13</v>
      </c>
      <c r="F27" s="8">
        <f t="shared" si="5"/>
        <v>4</v>
      </c>
      <c r="G27" s="8">
        <f t="shared" si="5"/>
        <v>8</v>
      </c>
      <c r="H27" s="8">
        <f t="shared" si="5"/>
        <v>13</v>
      </c>
      <c r="J27" s="260"/>
      <c r="L27" s="191">
        <v>24</v>
      </c>
      <c r="M27" s="315" t="str">
        <f t="shared" si="2"/>
        <v>M1</v>
      </c>
      <c r="N27" s="315" t="str">
        <f t="shared" si="2"/>
        <v>J</v>
      </c>
      <c r="O27" s="315" t="str">
        <f t="shared" si="2"/>
        <v>J</v>
      </c>
      <c r="P27" s="315" t="str">
        <f t="shared" si="2"/>
        <v>M5</v>
      </c>
      <c r="Q27" s="315" t="str">
        <f t="shared" si="2"/>
        <v>K</v>
      </c>
      <c r="R27" s="313"/>
      <c r="S27" s="108"/>
      <c r="T27" s="224">
        <f>IF('243way_Regular Symbol'!T27="","",'243way_Regular Symbol'!T27)</f>
        <v>1</v>
      </c>
      <c r="U27" s="224">
        <f>IF('243way_Regular Symbol'!U27="","",'243way_Regular Symbol'!U27)</f>
        <v>9</v>
      </c>
      <c r="V27" s="224">
        <f>IF('243way_Regular Symbol'!V27="","",'243way_Regular Symbol'!V27)</f>
        <v>9</v>
      </c>
      <c r="W27" s="224">
        <f>IF('243way_Regular Symbol'!W27="","",'243way_Regular Symbol'!W27)</f>
        <v>5</v>
      </c>
      <c r="X27" s="224">
        <f>IF('243way_Regular Symbol'!X27="","",'243way_Regular Symbol'!X27)</f>
        <v>7</v>
      </c>
      <c r="Y27" s="1"/>
      <c r="Z27" s="191"/>
      <c r="AA27" s="249" t="str">
        <f t="shared" si="3"/>
        <v>四不像大頭</v>
      </c>
      <c r="AB27" s="249" t="str">
        <f t="shared" si="3"/>
        <v>Ｊ</v>
      </c>
      <c r="AC27" s="249" t="str">
        <f t="shared" si="3"/>
        <v>Ｊ</v>
      </c>
      <c r="AD27" s="249" t="str">
        <f t="shared" si="3"/>
        <v>姜子牙</v>
      </c>
      <c r="AE27" s="249" t="str">
        <f t="shared" si="3"/>
        <v>Ｋ</v>
      </c>
    </row>
    <row r="28" spans="2:31" ht="18">
      <c r="B28" s="279" t="s">
        <v>189</v>
      </c>
      <c r="C28" s="191" t="s">
        <v>253</v>
      </c>
      <c r="D28" s="8">
        <f t="shared" si="6"/>
        <v>13</v>
      </c>
      <c r="E28" s="8">
        <f t="shared" si="5"/>
        <v>10</v>
      </c>
      <c r="F28" s="8">
        <f t="shared" si="5"/>
        <v>5</v>
      </c>
      <c r="G28" s="8">
        <f t="shared" si="5"/>
        <v>7</v>
      </c>
      <c r="H28" s="8">
        <f t="shared" si="5"/>
        <v>10</v>
      </c>
      <c r="J28" s="260"/>
      <c r="L28" s="191">
        <v>25</v>
      </c>
      <c r="M28" s="315" t="str">
        <f t="shared" si="2"/>
        <v>J</v>
      </c>
      <c r="N28" s="315" t="str">
        <f t="shared" si="2"/>
        <v>M4</v>
      </c>
      <c r="O28" s="315" t="str">
        <f t="shared" si="2"/>
        <v>TE</v>
      </c>
      <c r="P28" s="315" t="str">
        <f t="shared" si="2"/>
        <v>Q</v>
      </c>
      <c r="Q28" s="315" t="str">
        <f t="shared" si="2"/>
        <v>K</v>
      </c>
      <c r="R28" s="313"/>
      <c r="S28" s="108"/>
      <c r="T28" s="224">
        <f>IF('243way_Regular Symbol'!T28="","",'243way_Regular Symbol'!T28)</f>
        <v>9</v>
      </c>
      <c r="U28" s="224">
        <f>IF('243way_Regular Symbol'!U28="","",'243way_Regular Symbol'!U28)</f>
        <v>4</v>
      </c>
      <c r="V28" s="224">
        <f>IF('243way_Regular Symbol'!V28="","",'243way_Regular Symbol'!V28)</f>
        <v>10</v>
      </c>
      <c r="W28" s="224">
        <f>IF('243way_Regular Symbol'!W28="","",'243way_Regular Symbol'!W28)</f>
        <v>8</v>
      </c>
      <c r="X28" s="224">
        <f>IF('243way_Regular Symbol'!X28="","",'243way_Regular Symbol'!X28)</f>
        <v>7</v>
      </c>
      <c r="Y28" s="1"/>
      <c r="Z28" s="191"/>
      <c r="AA28" s="249" t="str">
        <f t="shared" si="3"/>
        <v>Ｊ</v>
      </c>
      <c r="AB28" s="249" t="str">
        <f t="shared" si="3"/>
        <v>九尾狐</v>
      </c>
      <c r="AC28" s="249">
        <f t="shared" si="3"/>
        <v>10</v>
      </c>
      <c r="AD28" s="249" t="str">
        <f t="shared" si="3"/>
        <v>Ｑ</v>
      </c>
      <c r="AE28" s="249" t="str">
        <f t="shared" si="3"/>
        <v>Ｋ</v>
      </c>
    </row>
    <row r="29" spans="2:31" ht="18">
      <c r="B29" s="279" t="s">
        <v>190</v>
      </c>
      <c r="C29" s="191" t="s">
        <v>253</v>
      </c>
      <c r="D29" s="8">
        <f t="shared" si="6"/>
        <v>9</v>
      </c>
      <c r="E29" s="8">
        <f t="shared" si="5"/>
        <v>12</v>
      </c>
      <c r="F29" s="8">
        <f t="shared" si="5"/>
        <v>4</v>
      </c>
      <c r="G29" s="8">
        <f t="shared" si="5"/>
        <v>2</v>
      </c>
      <c r="H29" s="8">
        <f t="shared" si="5"/>
        <v>12</v>
      </c>
      <c r="J29" s="260"/>
      <c r="L29" s="191">
        <v>26</v>
      </c>
      <c r="M29" s="315" t="str">
        <f t="shared" si="2"/>
        <v>Q</v>
      </c>
      <c r="N29" s="315" t="str">
        <f t="shared" si="2"/>
        <v>TE</v>
      </c>
      <c r="O29" s="315" t="str">
        <f t="shared" si="2"/>
        <v>M1</v>
      </c>
      <c r="P29" s="315" t="str">
        <f t="shared" si="2"/>
        <v>M2</v>
      </c>
      <c r="Q29" s="315" t="str">
        <f t="shared" si="2"/>
        <v>K</v>
      </c>
      <c r="R29" s="313"/>
      <c r="S29" s="108"/>
      <c r="T29" s="224">
        <f>IF('243way_Regular Symbol'!T29="","",'243way_Regular Symbol'!T29)</f>
        <v>8</v>
      </c>
      <c r="U29" s="224">
        <f>IF('243way_Regular Symbol'!U29="","",'243way_Regular Symbol'!U29)</f>
        <v>10</v>
      </c>
      <c r="V29" s="224">
        <f>IF('243way_Regular Symbol'!V29="","",'243way_Regular Symbol'!V29)</f>
        <v>1</v>
      </c>
      <c r="W29" s="224">
        <f>IF('243way_Regular Symbol'!W29="","",'243way_Regular Symbol'!W29)</f>
        <v>2</v>
      </c>
      <c r="X29" s="224">
        <f>IF('243way_Regular Symbol'!X29="","",'243way_Regular Symbol'!X29)</f>
        <v>7</v>
      </c>
      <c r="Y29" s="1"/>
      <c r="Z29" s="191"/>
      <c r="AA29" s="249" t="str">
        <f t="shared" si="3"/>
        <v>Ｑ</v>
      </c>
      <c r="AB29" s="249">
        <f t="shared" si="3"/>
        <v>10</v>
      </c>
      <c r="AC29" s="249" t="str">
        <f t="shared" si="3"/>
        <v>四不像大頭</v>
      </c>
      <c r="AD29" s="249" t="str">
        <f t="shared" si="3"/>
        <v>小九</v>
      </c>
      <c r="AE29" s="249" t="str">
        <f t="shared" si="3"/>
        <v>Ｋ</v>
      </c>
    </row>
    <row r="30" spans="2:31" ht="18">
      <c r="B30" s="279" t="s">
        <v>186</v>
      </c>
      <c r="C30" s="191" t="s">
        <v>253</v>
      </c>
      <c r="D30" s="8">
        <f t="shared" si="6"/>
        <v>7</v>
      </c>
      <c r="E30" s="8">
        <f t="shared" si="5"/>
        <v>8</v>
      </c>
      <c r="F30" s="8">
        <f t="shared" si="5"/>
        <v>7</v>
      </c>
      <c r="G30" s="8">
        <f t="shared" si="5"/>
        <v>2</v>
      </c>
      <c r="H30" s="8">
        <f t="shared" si="5"/>
        <v>8</v>
      </c>
      <c r="J30" s="260"/>
      <c r="L30" s="191">
        <v>27</v>
      </c>
      <c r="M30" s="315" t="str">
        <f t="shared" si="2"/>
        <v>Q</v>
      </c>
      <c r="N30" s="315" t="str">
        <f t="shared" si="2"/>
        <v>Q</v>
      </c>
      <c r="O30" s="315" t="str">
        <f t="shared" si="2"/>
        <v>S1</v>
      </c>
      <c r="P30" s="315" t="str">
        <f t="shared" si="2"/>
        <v>K</v>
      </c>
      <c r="Q30" s="315" t="str">
        <f t="shared" si="2"/>
        <v>BN</v>
      </c>
      <c r="R30" s="313"/>
      <c r="S30" s="108"/>
      <c r="T30" s="224">
        <f>IF('243way_Regular Symbol'!T30="","",'243way_Regular Symbol'!T30)</f>
        <v>8</v>
      </c>
      <c r="U30" s="224">
        <f>IF('243way_Regular Symbol'!U30="","",'243way_Regular Symbol'!U30)</f>
        <v>8</v>
      </c>
      <c r="V30" s="224">
        <f>IF('243way_Regular Symbol'!V30="","",'243way_Regular Symbol'!V30)</f>
        <v>12</v>
      </c>
      <c r="W30" s="224">
        <f>IF('243way_Regular Symbol'!W30="","",'243way_Regular Symbol'!W30)</f>
        <v>7</v>
      </c>
      <c r="X30" s="224">
        <f>IF('243way_Regular Symbol'!X30="","",'243way_Regular Symbol'!X30)</f>
        <v>11</v>
      </c>
      <c r="Y30" s="1"/>
      <c r="Z30" s="191"/>
      <c r="AA30" s="249" t="str">
        <f t="shared" si="3"/>
        <v>Ｑ</v>
      </c>
      <c r="AB30" s="249" t="str">
        <f t="shared" si="3"/>
        <v>Ｑ</v>
      </c>
      <c r="AC30" s="249" t="str">
        <f t="shared" si="3"/>
        <v>輪迴門</v>
      </c>
      <c r="AD30" s="249" t="str">
        <f t="shared" si="3"/>
        <v>Ｋ</v>
      </c>
      <c r="AE30" s="249" t="str">
        <f t="shared" si="3"/>
        <v>白髮姜子牙</v>
      </c>
    </row>
    <row r="31" spans="2:31" ht="18">
      <c r="B31" s="109" t="s">
        <v>318</v>
      </c>
      <c r="C31" s="191" t="s">
        <v>253</v>
      </c>
      <c r="D31" s="8">
        <f t="shared" si="6"/>
        <v>2</v>
      </c>
      <c r="E31" s="8">
        <f t="shared" si="5"/>
        <v>2</v>
      </c>
      <c r="F31" s="8">
        <f t="shared" si="5"/>
        <v>2</v>
      </c>
      <c r="G31" s="8">
        <f t="shared" si="5"/>
        <v>3</v>
      </c>
      <c r="H31" s="8">
        <f t="shared" si="5"/>
        <v>4</v>
      </c>
      <c r="J31" s="260"/>
      <c r="L31" s="191">
        <v>28</v>
      </c>
      <c r="M31" s="315" t="str">
        <f t="shared" si="2"/>
        <v>J</v>
      </c>
      <c r="N31" s="315" t="str">
        <f t="shared" si="2"/>
        <v>M5</v>
      </c>
      <c r="O31" s="315" t="str">
        <f t="shared" si="2"/>
        <v>M5</v>
      </c>
      <c r="P31" s="315" t="str">
        <f t="shared" si="2"/>
        <v>M2</v>
      </c>
      <c r="Q31" s="315" t="str">
        <f t="shared" si="2"/>
        <v>Q</v>
      </c>
      <c r="R31" s="313"/>
      <c r="S31" s="108"/>
      <c r="T31" s="224">
        <f>IF('243way_Regular Symbol'!T31="","",'243way_Regular Symbol'!T31)</f>
        <v>9</v>
      </c>
      <c r="U31" s="224">
        <f>IF('243way_Regular Symbol'!U31="","",'243way_Regular Symbol'!U31)</f>
        <v>5</v>
      </c>
      <c r="V31" s="224">
        <f>IF('243way_Regular Symbol'!V31="","",'243way_Regular Symbol'!V31)</f>
        <v>5</v>
      </c>
      <c r="W31" s="224">
        <f>IF('243way_Regular Symbol'!W31="","",'243way_Regular Symbol'!W31)</f>
        <v>2</v>
      </c>
      <c r="X31" s="224">
        <f>IF('243way_Regular Symbol'!X31="","",'243way_Regular Symbol'!X31)</f>
        <v>8</v>
      </c>
      <c r="Y31" s="1"/>
      <c r="Z31" s="191"/>
      <c r="AA31" s="249" t="str">
        <f t="shared" si="3"/>
        <v>Ｊ</v>
      </c>
      <c r="AB31" s="249" t="str">
        <f t="shared" si="3"/>
        <v>姜子牙</v>
      </c>
      <c r="AC31" s="249" t="str">
        <f t="shared" si="3"/>
        <v>姜子牙</v>
      </c>
      <c r="AD31" s="249" t="str">
        <f t="shared" si="3"/>
        <v>小九</v>
      </c>
      <c r="AE31" s="249" t="str">
        <f t="shared" si="3"/>
        <v>Ｑ</v>
      </c>
    </row>
    <row r="32" spans="2:31" ht="18">
      <c r="B32" s="191"/>
      <c r="D32" s="40"/>
      <c r="L32" s="191">
        <v>29</v>
      </c>
      <c r="M32" s="315" t="str">
        <f t="shared" si="2"/>
        <v>M3</v>
      </c>
      <c r="N32" s="315" t="str">
        <f t="shared" si="2"/>
        <v>M1</v>
      </c>
      <c r="O32" s="315" t="str">
        <f t="shared" si="2"/>
        <v>Q</v>
      </c>
      <c r="P32" s="315" t="str">
        <f t="shared" si="2"/>
        <v>M5</v>
      </c>
      <c r="Q32" s="315" t="str">
        <f t="shared" si="2"/>
        <v>Q</v>
      </c>
      <c r="R32" s="313"/>
      <c r="S32" s="108"/>
      <c r="T32" s="224">
        <f>IF('243way_Regular Symbol'!T32="","",'243way_Regular Symbol'!T32)</f>
        <v>3</v>
      </c>
      <c r="U32" s="224">
        <f>IF('243way_Regular Symbol'!U32="","",'243way_Regular Symbol'!U32)</f>
        <v>1</v>
      </c>
      <c r="V32" s="224">
        <f>IF('243way_Regular Symbol'!V32="","",'243way_Regular Symbol'!V32)</f>
        <v>8</v>
      </c>
      <c r="W32" s="224">
        <f>IF('243way_Regular Symbol'!W32="","",'243way_Regular Symbol'!W32)</f>
        <v>5</v>
      </c>
      <c r="X32" s="224">
        <f>IF('243way_Regular Symbol'!X32="","",'243way_Regular Symbol'!X32)</f>
        <v>8</v>
      </c>
      <c r="Y32" s="1"/>
      <c r="Z32" s="191"/>
      <c r="AA32" s="249" t="str">
        <f t="shared" si="3"/>
        <v>申公豹</v>
      </c>
      <c r="AB32" s="249" t="str">
        <f t="shared" si="3"/>
        <v>四不像大頭</v>
      </c>
      <c r="AC32" s="249" t="str">
        <f t="shared" si="3"/>
        <v>Ｑ</v>
      </c>
      <c r="AD32" s="249" t="str">
        <f t="shared" si="3"/>
        <v>姜子牙</v>
      </c>
      <c r="AE32" s="249" t="str">
        <f t="shared" si="3"/>
        <v>Ｑ</v>
      </c>
    </row>
    <row r="33" spans="2:31" ht="18">
      <c r="B33" s="34" t="s">
        <v>18</v>
      </c>
      <c r="C33" s="34" t="s">
        <v>317</v>
      </c>
      <c r="D33" s="35" t="s">
        <v>20</v>
      </c>
      <c r="E33" s="35" t="s">
        <v>21</v>
      </c>
      <c r="F33" s="35" t="s">
        <v>22</v>
      </c>
      <c r="G33" s="35" t="s">
        <v>23</v>
      </c>
      <c r="H33" s="35" t="s">
        <v>24</v>
      </c>
      <c r="L33" s="191">
        <v>30</v>
      </c>
      <c r="M33" s="315" t="str">
        <f t="shared" si="2"/>
        <v>K</v>
      </c>
      <c r="N33" s="315" t="str">
        <f t="shared" si="2"/>
        <v>S1</v>
      </c>
      <c r="O33" s="315" t="str">
        <f t="shared" si="2"/>
        <v>Q</v>
      </c>
      <c r="P33" s="315" t="str">
        <f t="shared" si="2"/>
        <v>M5</v>
      </c>
      <c r="Q33" s="315" t="str">
        <f t="shared" si="2"/>
        <v>J</v>
      </c>
      <c r="R33" s="313"/>
      <c r="S33" s="108"/>
      <c r="T33" s="224">
        <f>IF('243way_Regular Symbol'!T33="","",'243way_Regular Symbol'!T33)</f>
        <v>7</v>
      </c>
      <c r="U33" s="224">
        <f>IF('243way_Regular Symbol'!U33="","",'243way_Regular Symbol'!U33)</f>
        <v>12</v>
      </c>
      <c r="V33" s="224">
        <f>IF('243way_Regular Symbol'!V33="","",'243way_Regular Symbol'!V33)</f>
        <v>8</v>
      </c>
      <c r="W33" s="224">
        <f>IF('243way_Regular Symbol'!W33="","",'243way_Regular Symbol'!W33)</f>
        <v>5</v>
      </c>
      <c r="X33" s="224">
        <f>IF('243way_Regular Symbol'!X33="","",'243way_Regular Symbol'!X33)</f>
        <v>9</v>
      </c>
      <c r="Y33" s="1"/>
      <c r="Z33" s="191"/>
      <c r="AA33" s="249" t="str">
        <f t="shared" si="3"/>
        <v>Ｋ</v>
      </c>
      <c r="AB33" s="249" t="str">
        <f t="shared" si="3"/>
        <v>輪迴門</v>
      </c>
      <c r="AC33" s="249" t="str">
        <f t="shared" si="3"/>
        <v>Ｑ</v>
      </c>
      <c r="AD33" s="249" t="str">
        <f t="shared" si="3"/>
        <v>姜子牙</v>
      </c>
      <c r="AE33" s="249" t="str">
        <f t="shared" si="3"/>
        <v>Ｊ</v>
      </c>
    </row>
    <row r="34" spans="2:31" ht="18">
      <c r="B34" s="192" t="s">
        <v>149</v>
      </c>
      <c r="C34" s="297"/>
      <c r="D34" s="298">
        <f>VLOOKUP('1125way_Regular Symbol(2wild)'!$B34,'1125way_RegularＸ_W()'!$H$3:$M$15,'1125way_RegularＸ_W()'!I$2+1,FALSE)</f>
        <v>42</v>
      </c>
      <c r="E34" s="298">
        <f>VLOOKUP('1125way_Regular Symbol(2wild)'!$B34,'1125way_RegularＸ_W()'!$H$3:$M$15,'1125way_RegularＸ_W()'!J$2+1,FALSE)</f>
        <v>49</v>
      </c>
      <c r="F34" s="298">
        <f>VLOOKUP('1125way_Regular Symbol(2wild)'!$B34,'1125way_RegularＸ_W()'!$H$3:$M$15,'1125way_RegularＸ_W()'!K$2+1,FALSE)</f>
        <v>33</v>
      </c>
      <c r="G34" s="298">
        <f>VLOOKUP('1125way_Regular Symbol(2wild)'!$B34,'1125way_RegularＸ_W()'!$H$3:$M$15,'1125way_RegularＸ_W()'!L$2+1,FALSE)</f>
        <v>34</v>
      </c>
      <c r="H34" s="298">
        <f>VLOOKUP('1125way_Regular Symbol(2wild)'!$B34,'1125way_RegularＸ_W()'!$H$3:$M$15,'1125way_RegularＸ_W()'!M$2+1,FALSE)</f>
        <v>58</v>
      </c>
      <c r="L34" s="191">
        <v>31</v>
      </c>
      <c r="M34" s="315" t="str">
        <f t="shared" si="2"/>
        <v>K</v>
      </c>
      <c r="N34" s="315" t="str">
        <f t="shared" si="2"/>
        <v>M5</v>
      </c>
      <c r="O34" s="315" t="str">
        <f t="shared" si="2"/>
        <v>Q</v>
      </c>
      <c r="P34" s="315" t="str">
        <f t="shared" si="2"/>
        <v>M5</v>
      </c>
      <c r="Q34" s="315" t="str">
        <f t="shared" si="2"/>
        <v>M5</v>
      </c>
      <c r="R34" s="313"/>
      <c r="S34" s="108"/>
      <c r="T34" s="224">
        <f>IF('243way_Regular Symbol'!T34="","",'243way_Regular Symbol'!T34)</f>
        <v>7</v>
      </c>
      <c r="U34" s="224">
        <f>IF('243way_Regular Symbol'!U34="","",'243way_Regular Symbol'!U34)</f>
        <v>5</v>
      </c>
      <c r="V34" s="224">
        <f>IF('243way_Regular Symbol'!V34="","",'243way_Regular Symbol'!V34)</f>
        <v>8</v>
      </c>
      <c r="W34" s="224">
        <f>IF('243way_Regular Symbol'!W34="","",'243way_Regular Symbol'!W34)</f>
        <v>5</v>
      </c>
      <c r="X34" s="224">
        <f>IF('243way_Regular Symbol'!X34="","",'243way_Regular Symbol'!X34)</f>
        <v>5</v>
      </c>
      <c r="Y34" s="1"/>
      <c r="Z34" s="191"/>
      <c r="AA34" s="249" t="str">
        <f t="shared" si="3"/>
        <v>Ｋ</v>
      </c>
      <c r="AB34" s="249" t="str">
        <f t="shared" si="3"/>
        <v>姜子牙</v>
      </c>
      <c r="AC34" s="249" t="str">
        <f t="shared" si="3"/>
        <v>Ｑ</v>
      </c>
      <c r="AD34" s="249" t="str">
        <f t="shared" si="3"/>
        <v>姜子牙</v>
      </c>
      <c r="AE34" s="249" t="str">
        <f t="shared" si="3"/>
        <v>姜子牙</v>
      </c>
    </row>
    <row r="35" spans="2:31" ht="18">
      <c r="B35" s="192" t="s">
        <v>150</v>
      </c>
      <c r="C35" s="297"/>
      <c r="D35" s="298">
        <f>VLOOKUP('1125way_Regular Symbol(2wild)'!$B35,'1125way_RegularＸ_W()'!$H$3:$M$15,'1125way_RegularＸ_W()'!I$2+1,FALSE)</f>
        <v>42</v>
      </c>
      <c r="E35" s="298">
        <f>VLOOKUP('1125way_Regular Symbol(2wild)'!$B35,'1125way_RegularＸ_W()'!$H$3:$M$15,'1125way_RegularＸ_W()'!J$2+1,FALSE)</f>
        <v>64</v>
      </c>
      <c r="F35" s="298">
        <f>VLOOKUP('1125way_Regular Symbol(2wild)'!$B35,'1125way_RegularＸ_W()'!$H$3:$M$15,'1125way_RegularＸ_W()'!K$2+1,FALSE)</f>
        <v>39</v>
      </c>
      <c r="G35" s="298">
        <f>VLOOKUP('1125way_Regular Symbol(2wild)'!$B35,'1125way_RegularＸ_W()'!$H$3:$M$15,'1125way_RegularＸ_W()'!L$2+1,FALSE)</f>
        <v>28</v>
      </c>
      <c r="H35" s="298">
        <f>VLOOKUP('1125way_Regular Symbol(2wild)'!$B35,'1125way_RegularＸ_W()'!$H$3:$M$15,'1125way_RegularＸ_W()'!M$2+1,FALSE)</f>
        <v>58</v>
      </c>
      <c r="L35" s="191">
        <v>32</v>
      </c>
      <c r="M35" s="315" t="str">
        <f t="shared" ref="M35:Q66" si="7">IF(T35="","",VLOOKUP(T35,$A$3:$B$15,2,FALSE))</f>
        <v>M2</v>
      </c>
      <c r="N35" s="315" t="str">
        <f t="shared" si="7"/>
        <v>M1</v>
      </c>
      <c r="O35" s="315" t="str">
        <f t="shared" si="7"/>
        <v>M2</v>
      </c>
      <c r="P35" s="315" t="str">
        <f t="shared" si="7"/>
        <v>K</v>
      </c>
      <c r="Q35" s="315" t="str">
        <f t="shared" si="7"/>
        <v>M5</v>
      </c>
      <c r="R35" s="313"/>
      <c r="S35" s="108"/>
      <c r="T35" s="224">
        <f>IF('243way_Regular Symbol'!T35="","",'243way_Regular Symbol'!T35)</f>
        <v>2</v>
      </c>
      <c r="U35" s="224">
        <f>IF('243way_Regular Symbol'!U35="","",'243way_Regular Symbol'!U35)</f>
        <v>1</v>
      </c>
      <c r="V35" s="224">
        <f>IF('243way_Regular Symbol'!V35="","",'243way_Regular Symbol'!V35)</f>
        <v>2</v>
      </c>
      <c r="W35" s="224">
        <f>IF('243way_Regular Symbol'!W35="","",'243way_Regular Symbol'!W35)</f>
        <v>7</v>
      </c>
      <c r="X35" s="224">
        <f>IF('243way_Regular Symbol'!X35="","",'243way_Regular Symbol'!X35)</f>
        <v>5</v>
      </c>
      <c r="Y35" s="1"/>
      <c r="Z35" s="191"/>
      <c r="AA35" s="249" t="str">
        <f t="shared" ref="AA35:AE66" si="8">IF(T35="","",VLOOKUP(T35,$A$3:$C$15,3,FALSE))</f>
        <v>小九</v>
      </c>
      <c r="AB35" s="249" t="str">
        <f t="shared" si="8"/>
        <v>四不像大頭</v>
      </c>
      <c r="AC35" s="249" t="str">
        <f t="shared" si="8"/>
        <v>小九</v>
      </c>
      <c r="AD35" s="249" t="str">
        <f t="shared" si="8"/>
        <v>Ｋ</v>
      </c>
      <c r="AE35" s="249" t="str">
        <f t="shared" si="8"/>
        <v>姜子牙</v>
      </c>
    </row>
    <row r="36" spans="2:31" ht="18">
      <c r="B36" s="192" t="s">
        <v>151</v>
      </c>
      <c r="C36" s="297"/>
      <c r="D36" s="298">
        <f>VLOOKUP('1125way_Regular Symbol(2wild)'!$B36,'1125way_RegularＸ_W()'!$H$3:$M$15,'1125way_RegularＸ_W()'!I$2+1,FALSE)</f>
        <v>46</v>
      </c>
      <c r="E36" s="298">
        <f>VLOOKUP('1125way_Regular Symbol(2wild)'!$B36,'1125way_RegularＸ_W()'!$H$3:$M$15,'1125way_RegularＸ_W()'!J$2+1,FALSE)</f>
        <v>67</v>
      </c>
      <c r="F36" s="298">
        <f>VLOOKUP('1125way_Regular Symbol(2wild)'!$B36,'1125way_RegularＸ_W()'!$H$3:$M$15,'1125way_RegularＸ_W()'!K$2+1,FALSE)</f>
        <v>45</v>
      </c>
      <c r="G36" s="298">
        <f>VLOOKUP('1125way_Regular Symbol(2wild)'!$B36,'1125way_RegularＸ_W()'!$H$3:$M$15,'1125way_RegularＸ_W()'!L$2+1,FALSE)</f>
        <v>51</v>
      </c>
      <c r="H36" s="298">
        <f>VLOOKUP('1125way_Regular Symbol(2wild)'!$B36,'1125way_RegularＸ_W()'!$H$3:$M$15,'1125way_RegularＸ_W()'!M$2+1,FALSE)</f>
        <v>34</v>
      </c>
      <c r="L36" s="191">
        <v>33</v>
      </c>
      <c r="M36" s="315" t="str">
        <f t="shared" si="7"/>
        <v>M2</v>
      </c>
      <c r="N36" s="315" t="str">
        <f t="shared" si="7"/>
        <v>TE</v>
      </c>
      <c r="O36" s="315" t="str">
        <f t="shared" si="7"/>
        <v>S1</v>
      </c>
      <c r="P36" s="315" t="str">
        <f t="shared" si="7"/>
        <v>M5</v>
      </c>
      <c r="Q36" s="315" t="str">
        <f t="shared" si="7"/>
        <v>M5</v>
      </c>
      <c r="R36" s="313"/>
      <c r="S36" s="108"/>
      <c r="T36" s="224">
        <f>IF('243way_Regular Symbol'!T36="","",'243way_Regular Symbol'!T36)</f>
        <v>2</v>
      </c>
      <c r="U36" s="224">
        <f>IF('243way_Regular Symbol'!U36="","",'243way_Regular Symbol'!U36)</f>
        <v>10</v>
      </c>
      <c r="V36" s="224">
        <f>IF('243way_Regular Symbol'!V36="","",'243way_Regular Symbol'!V36)</f>
        <v>12</v>
      </c>
      <c r="W36" s="224">
        <f>IF('243way_Regular Symbol'!W36="","",'243way_Regular Symbol'!W36)</f>
        <v>5</v>
      </c>
      <c r="X36" s="224">
        <f>IF('243way_Regular Symbol'!X36="","",'243way_Regular Symbol'!X36)</f>
        <v>5</v>
      </c>
      <c r="Y36" s="1"/>
      <c r="Z36" s="191"/>
      <c r="AA36" s="249" t="str">
        <f t="shared" si="8"/>
        <v>小九</v>
      </c>
      <c r="AB36" s="249">
        <f t="shared" si="8"/>
        <v>10</v>
      </c>
      <c r="AC36" s="249" t="str">
        <f t="shared" si="8"/>
        <v>輪迴門</v>
      </c>
      <c r="AD36" s="249" t="str">
        <f t="shared" si="8"/>
        <v>姜子牙</v>
      </c>
      <c r="AE36" s="249" t="str">
        <f t="shared" si="8"/>
        <v>姜子牙</v>
      </c>
    </row>
    <row r="37" spans="2:31" ht="18">
      <c r="B37" s="192" t="s">
        <v>152</v>
      </c>
      <c r="C37" s="297"/>
      <c r="D37" s="298">
        <f>VLOOKUP('1125way_Regular Symbol(2wild)'!$B37,'1125way_RegularＸ_W()'!$H$3:$M$15,'1125way_RegularＸ_W()'!I$2+1,FALSE)</f>
        <v>47</v>
      </c>
      <c r="E37" s="298">
        <f>VLOOKUP('1125way_Regular Symbol(2wild)'!$B37,'1125way_RegularＸ_W()'!$H$3:$M$15,'1125way_RegularＸ_W()'!J$2+1,FALSE)</f>
        <v>54</v>
      </c>
      <c r="F37" s="298">
        <f>VLOOKUP('1125way_Regular Symbol(2wild)'!$B37,'1125way_RegularＸ_W()'!$H$3:$M$15,'1125way_RegularＸ_W()'!K$2+1,FALSE)</f>
        <v>46</v>
      </c>
      <c r="G37" s="298">
        <f>VLOOKUP('1125way_Regular Symbol(2wild)'!$B37,'1125way_RegularＸ_W()'!$H$3:$M$15,'1125way_RegularＸ_W()'!L$2+1,FALSE)</f>
        <v>46</v>
      </c>
      <c r="H37" s="298">
        <f>VLOOKUP('1125way_Regular Symbol(2wild)'!$B37,'1125way_RegularＸ_W()'!$H$3:$M$15,'1125way_RegularＸ_W()'!M$2+1,FALSE)</f>
        <v>58</v>
      </c>
      <c r="L37" s="191">
        <v>34</v>
      </c>
      <c r="M37" s="315" t="str">
        <f t="shared" si="7"/>
        <v>K</v>
      </c>
      <c r="N37" s="315" t="str">
        <f t="shared" si="7"/>
        <v>M4</v>
      </c>
      <c r="O37" s="315" t="str">
        <f t="shared" si="7"/>
        <v>M3</v>
      </c>
      <c r="P37" s="315" t="str">
        <f t="shared" si="7"/>
        <v>TE</v>
      </c>
      <c r="Q37" s="315" t="str">
        <f t="shared" si="7"/>
        <v>K</v>
      </c>
      <c r="R37" s="313"/>
      <c r="S37" s="108"/>
      <c r="T37" s="224">
        <f>IF('243way_Regular Symbol'!T37="","",'243way_Regular Symbol'!T37)</f>
        <v>7</v>
      </c>
      <c r="U37" s="224">
        <f>IF('243way_Regular Symbol'!U37="","",'243way_Regular Symbol'!U37)</f>
        <v>4</v>
      </c>
      <c r="V37" s="224">
        <f>IF('243way_Regular Symbol'!V37="","",'243way_Regular Symbol'!V37)</f>
        <v>3</v>
      </c>
      <c r="W37" s="224">
        <f>IF('243way_Regular Symbol'!W37="","",'243way_Regular Symbol'!W37)</f>
        <v>10</v>
      </c>
      <c r="X37" s="224">
        <f>IF('243way_Regular Symbol'!X37="","",'243way_Regular Symbol'!X37)</f>
        <v>7</v>
      </c>
      <c r="Y37" s="1"/>
      <c r="Z37" s="191"/>
      <c r="AA37" s="249" t="str">
        <f t="shared" si="8"/>
        <v>Ｋ</v>
      </c>
      <c r="AB37" s="249" t="str">
        <f t="shared" si="8"/>
        <v>九尾狐</v>
      </c>
      <c r="AC37" s="249" t="str">
        <f t="shared" si="8"/>
        <v>申公豹</v>
      </c>
      <c r="AD37" s="249">
        <f t="shared" si="8"/>
        <v>10</v>
      </c>
      <c r="AE37" s="249" t="str">
        <f t="shared" si="8"/>
        <v>Ｋ</v>
      </c>
    </row>
    <row r="38" spans="2:31" ht="18">
      <c r="B38" s="192" t="s">
        <v>147</v>
      </c>
      <c r="C38" s="297"/>
      <c r="D38" s="298">
        <f>VLOOKUP('1125way_Regular Symbol(2wild)'!$B38,'1125way_RegularＸ_W()'!$H$3:$M$15,'1125way_RegularＸ_W()'!I$2+1,FALSE)</f>
        <v>43</v>
      </c>
      <c r="E38" s="298">
        <f>VLOOKUP('1125way_Regular Symbol(2wild)'!$B38,'1125way_RegularＸ_W()'!$H$3:$M$15,'1125way_RegularＸ_W()'!J$2+1,FALSE)</f>
        <v>49</v>
      </c>
      <c r="F38" s="298">
        <f>VLOOKUP('1125way_Regular Symbol(2wild)'!$B38,'1125way_RegularＸ_W()'!$H$3:$M$15,'1125way_RegularＸ_W()'!K$2+1,FALSE)</f>
        <v>8</v>
      </c>
      <c r="G38" s="298">
        <f>VLOOKUP('1125way_Regular Symbol(2wild)'!$B38,'1125way_RegularＸ_W()'!$H$3:$M$15,'1125way_RegularＸ_W()'!L$2+1,FALSE)</f>
        <v>27</v>
      </c>
      <c r="H38" s="298">
        <f>VLOOKUP('1125way_Regular Symbol(2wild)'!$B38,'1125way_RegularＸ_W()'!$H$3:$M$15,'1125way_RegularＸ_W()'!M$2+1,FALSE)</f>
        <v>56</v>
      </c>
      <c r="L38" s="191">
        <v>35</v>
      </c>
      <c r="M38" s="315" t="str">
        <f t="shared" si="7"/>
        <v>M3</v>
      </c>
      <c r="N38" s="315" t="str">
        <f t="shared" si="7"/>
        <v>M4</v>
      </c>
      <c r="O38" s="315" t="str">
        <f t="shared" si="7"/>
        <v>M5</v>
      </c>
      <c r="P38" s="315" t="str">
        <f t="shared" si="7"/>
        <v>M5</v>
      </c>
      <c r="Q38" s="315" t="str">
        <f t="shared" si="7"/>
        <v>J</v>
      </c>
      <c r="R38" s="313"/>
      <c r="S38" s="108"/>
      <c r="T38" s="224">
        <f>IF('243way_Regular Symbol'!T38="","",'243way_Regular Symbol'!T38)</f>
        <v>3</v>
      </c>
      <c r="U38" s="224">
        <f>IF('243way_Regular Symbol'!U38="","",'243way_Regular Symbol'!U38)</f>
        <v>4</v>
      </c>
      <c r="V38" s="224">
        <f>IF('243way_Regular Symbol'!V38="","",'243way_Regular Symbol'!V38)</f>
        <v>5</v>
      </c>
      <c r="W38" s="224">
        <f>IF('243way_Regular Symbol'!W38="","",'243way_Regular Symbol'!W38)</f>
        <v>5</v>
      </c>
      <c r="X38" s="224">
        <f>IF('243way_Regular Symbol'!X38="","",'243way_Regular Symbol'!X38)</f>
        <v>9</v>
      </c>
      <c r="Y38" s="1"/>
      <c r="Z38" s="191"/>
      <c r="AA38" s="249" t="str">
        <f t="shared" si="8"/>
        <v>申公豹</v>
      </c>
      <c r="AB38" s="249" t="str">
        <f t="shared" si="8"/>
        <v>九尾狐</v>
      </c>
      <c r="AC38" s="249" t="str">
        <f t="shared" si="8"/>
        <v>姜子牙</v>
      </c>
      <c r="AD38" s="249" t="str">
        <f t="shared" si="8"/>
        <v>姜子牙</v>
      </c>
      <c r="AE38" s="249" t="str">
        <f t="shared" si="8"/>
        <v>Ｊ</v>
      </c>
    </row>
    <row r="39" spans="2:31" ht="18">
      <c r="B39" s="279" t="s">
        <v>69</v>
      </c>
      <c r="C39" s="297"/>
      <c r="D39" s="298">
        <f>VLOOKUP('1125way_Regular Symbol(2wild)'!$B39,'1125way_RegularＸ_W()'!$H$3:$M$15,'1125way_RegularＸ_W()'!I$2+1,FALSE)</f>
        <v>46</v>
      </c>
      <c r="E39" s="298">
        <f>VLOOKUP('1125way_Regular Symbol(2wild)'!$B39,'1125way_RegularＸ_W()'!$H$3:$M$15,'1125way_RegularＸ_W()'!J$2+1,FALSE)</f>
        <v>69</v>
      </c>
      <c r="F39" s="298">
        <f>VLOOKUP('1125way_Regular Symbol(2wild)'!$B39,'1125way_RegularＸ_W()'!$H$3:$M$15,'1125way_RegularＸ_W()'!K$2+1,FALSE)</f>
        <v>50</v>
      </c>
      <c r="G39" s="298">
        <f>VLOOKUP('1125way_Regular Symbol(2wild)'!$B39,'1125way_RegularＸ_W()'!$H$3:$M$15,'1125way_RegularＸ_W()'!L$2+1,FALSE)</f>
        <v>38</v>
      </c>
      <c r="H39" s="298">
        <f>VLOOKUP('1125way_Regular Symbol(2wild)'!$B39,'1125way_RegularＸ_W()'!$H$3:$M$15,'1125way_RegularＸ_W()'!M$2+1,FALSE)</f>
        <v>58</v>
      </c>
      <c r="I39" s="36"/>
      <c r="J39" s="36"/>
      <c r="L39" s="191">
        <v>36</v>
      </c>
      <c r="M39" s="315" t="str">
        <f t="shared" si="7"/>
        <v>K</v>
      </c>
      <c r="N39" s="315" t="str">
        <f t="shared" si="7"/>
        <v>M3</v>
      </c>
      <c r="O39" s="315" t="str">
        <f t="shared" si="7"/>
        <v>M4</v>
      </c>
      <c r="P39" s="315" t="str">
        <f t="shared" si="7"/>
        <v>M5</v>
      </c>
      <c r="Q39" s="315" t="str">
        <f t="shared" si="7"/>
        <v>M3</v>
      </c>
      <c r="R39" s="313"/>
      <c r="S39" s="108"/>
      <c r="T39" s="224">
        <f>IF('243way_Regular Symbol'!T39="","",'243way_Regular Symbol'!T39)</f>
        <v>7</v>
      </c>
      <c r="U39" s="224">
        <f>IF('243way_Regular Symbol'!U39="","",'243way_Regular Symbol'!U39)</f>
        <v>3</v>
      </c>
      <c r="V39" s="224">
        <f>IF('243way_Regular Symbol'!V39="","",'243way_Regular Symbol'!V39)</f>
        <v>4</v>
      </c>
      <c r="W39" s="224">
        <f>IF('243way_Regular Symbol'!W39="","",'243way_Regular Symbol'!W39)</f>
        <v>5</v>
      </c>
      <c r="X39" s="224">
        <f>IF('243way_Regular Symbol'!X39="","",'243way_Regular Symbol'!X39)</f>
        <v>3</v>
      </c>
      <c r="Y39" s="1"/>
      <c r="Z39" s="191"/>
      <c r="AA39" s="249" t="str">
        <f t="shared" si="8"/>
        <v>Ｋ</v>
      </c>
      <c r="AB39" s="249" t="str">
        <f t="shared" si="8"/>
        <v>申公豹</v>
      </c>
      <c r="AC39" s="249" t="str">
        <f t="shared" si="8"/>
        <v>九尾狐</v>
      </c>
      <c r="AD39" s="249" t="str">
        <f t="shared" si="8"/>
        <v>姜子牙</v>
      </c>
      <c r="AE39" s="249" t="str">
        <f t="shared" si="8"/>
        <v>申公豹</v>
      </c>
    </row>
    <row r="40" spans="2:31" ht="18">
      <c r="B40" s="279" t="s">
        <v>188</v>
      </c>
      <c r="C40" s="299"/>
      <c r="D40" s="298">
        <f>VLOOKUP('1125way_Regular Symbol(2wild)'!$B40,'1125way_RegularＸ_W()'!$H$3:$M$15,'1125way_RegularＸ_W()'!I$2+1,FALSE)</f>
        <v>36</v>
      </c>
      <c r="E40" s="298">
        <f>VLOOKUP('1125way_Regular Symbol(2wild)'!$B40,'1125way_RegularＸ_W()'!$H$3:$M$15,'1125way_RegularＸ_W()'!J$2+1,FALSE)</f>
        <v>52</v>
      </c>
      <c r="F40" s="298">
        <f>VLOOKUP('1125way_Regular Symbol(2wild)'!$B40,'1125way_RegularＸ_W()'!$H$3:$M$15,'1125way_RegularＸ_W()'!K$2+1,FALSE)</f>
        <v>48</v>
      </c>
      <c r="G40" s="298">
        <f>VLOOKUP('1125way_Regular Symbol(2wild)'!$B40,'1125way_RegularＸ_W()'!$H$3:$M$15,'1125way_RegularＸ_W()'!L$2+1,FALSE)</f>
        <v>20</v>
      </c>
      <c r="H40" s="298">
        <f>VLOOKUP('1125way_Regular Symbol(2wild)'!$B40,'1125way_RegularＸ_W()'!$H$3:$M$15,'1125way_RegularＸ_W()'!M$2+1,FALSE)</f>
        <v>35</v>
      </c>
      <c r="I40" s="36"/>
      <c r="J40" s="36"/>
      <c r="L40" s="191">
        <v>37</v>
      </c>
      <c r="M40" s="315" t="str">
        <f t="shared" si="7"/>
        <v>M2</v>
      </c>
      <c r="N40" s="315" t="str">
        <f t="shared" si="7"/>
        <v>M5</v>
      </c>
      <c r="O40" s="315" t="str">
        <f t="shared" si="7"/>
        <v>M4</v>
      </c>
      <c r="P40" s="315" t="str">
        <f t="shared" si="7"/>
        <v>M5</v>
      </c>
      <c r="Q40" s="315" t="str">
        <f t="shared" si="7"/>
        <v>M3</v>
      </c>
      <c r="R40" s="313"/>
      <c r="S40" s="108"/>
      <c r="T40" s="224">
        <f>IF('243way_Regular Symbol'!T40="","",'243way_Regular Symbol'!T40)</f>
        <v>2</v>
      </c>
      <c r="U40" s="224">
        <f>IF('243way_Regular Symbol'!U40="","",'243way_Regular Symbol'!U40)</f>
        <v>5</v>
      </c>
      <c r="V40" s="224">
        <f>IF('243way_Regular Symbol'!V40="","",'243way_Regular Symbol'!V40)</f>
        <v>4</v>
      </c>
      <c r="W40" s="224">
        <f>IF('243way_Regular Symbol'!W40="","",'243way_Regular Symbol'!W40)</f>
        <v>5</v>
      </c>
      <c r="X40" s="224">
        <f>IF('243way_Regular Symbol'!X40="","",'243way_Regular Symbol'!X40)</f>
        <v>3</v>
      </c>
      <c r="Y40" s="1"/>
      <c r="Z40" s="191"/>
      <c r="AA40" s="249" t="str">
        <f t="shared" si="8"/>
        <v>小九</v>
      </c>
      <c r="AB40" s="249" t="str">
        <f t="shared" si="8"/>
        <v>姜子牙</v>
      </c>
      <c r="AC40" s="249" t="str">
        <f t="shared" si="8"/>
        <v>九尾狐</v>
      </c>
      <c r="AD40" s="249" t="str">
        <f t="shared" si="8"/>
        <v>姜子牙</v>
      </c>
      <c r="AE40" s="249" t="str">
        <f t="shared" si="8"/>
        <v>申公豹</v>
      </c>
    </row>
    <row r="41" spans="2:31" ht="18">
      <c r="B41" s="279" t="s">
        <v>189</v>
      </c>
      <c r="C41" s="299"/>
      <c r="D41" s="298">
        <f>VLOOKUP('1125way_Regular Symbol(2wild)'!$B41,'1125way_RegularＸ_W()'!$H$3:$M$15,'1125way_RegularＸ_W()'!I$2+1,FALSE)</f>
        <v>30</v>
      </c>
      <c r="E41" s="298">
        <f>VLOOKUP('1125way_Regular Symbol(2wild)'!$B41,'1125way_RegularＸ_W()'!$H$3:$M$15,'1125way_RegularＸ_W()'!J$2+1,FALSE)</f>
        <v>54</v>
      </c>
      <c r="F41" s="298">
        <f>VLOOKUP('1125way_Regular Symbol(2wild)'!$B41,'1125way_RegularＸ_W()'!$H$3:$M$15,'1125way_RegularＸ_W()'!K$2+1,FALSE)</f>
        <v>47</v>
      </c>
      <c r="G41" s="298">
        <f>VLOOKUP('1125way_Regular Symbol(2wild)'!$B41,'1125way_RegularＸ_W()'!$H$3:$M$15,'1125way_RegularＸ_W()'!L$2+1,FALSE)</f>
        <v>27</v>
      </c>
      <c r="H41" s="298">
        <f>VLOOKUP('1125way_Regular Symbol(2wild)'!$B41,'1125way_RegularＸ_W()'!$H$3:$M$15,'1125way_RegularＸ_W()'!M$2+1,FALSE)</f>
        <v>36</v>
      </c>
      <c r="L41" s="191">
        <v>38</v>
      </c>
      <c r="M41" s="315" t="str">
        <f t="shared" si="7"/>
        <v>Q</v>
      </c>
      <c r="N41" s="315" t="str">
        <f t="shared" si="7"/>
        <v>M4</v>
      </c>
      <c r="O41" s="315" t="str">
        <f t="shared" si="7"/>
        <v>M5</v>
      </c>
      <c r="P41" s="315" t="str">
        <f t="shared" si="7"/>
        <v>Q</v>
      </c>
      <c r="Q41" s="315" t="str">
        <f t="shared" si="7"/>
        <v>BN</v>
      </c>
      <c r="R41" s="313"/>
      <c r="S41" s="108"/>
      <c r="T41" s="224">
        <f>IF('243way_Regular Symbol'!T41="","",'243way_Regular Symbol'!T41)</f>
        <v>8</v>
      </c>
      <c r="U41" s="224">
        <f>IF('243way_Regular Symbol'!U41="","",'243way_Regular Symbol'!U41)</f>
        <v>4</v>
      </c>
      <c r="V41" s="224">
        <f>IF('243way_Regular Symbol'!V41="","",'243way_Regular Symbol'!V41)</f>
        <v>5</v>
      </c>
      <c r="W41" s="224">
        <f>IF('243way_Regular Symbol'!W41="","",'243way_Regular Symbol'!W41)</f>
        <v>8</v>
      </c>
      <c r="X41" s="224">
        <f>IF('243way_Regular Symbol'!X41="","",'243way_Regular Symbol'!X41)</f>
        <v>11</v>
      </c>
      <c r="Y41" s="1"/>
      <c r="Z41" s="191"/>
      <c r="AA41" s="249" t="str">
        <f t="shared" si="8"/>
        <v>Ｑ</v>
      </c>
      <c r="AB41" s="249" t="str">
        <f t="shared" si="8"/>
        <v>九尾狐</v>
      </c>
      <c r="AC41" s="249" t="str">
        <f t="shared" si="8"/>
        <v>姜子牙</v>
      </c>
      <c r="AD41" s="249" t="str">
        <f t="shared" si="8"/>
        <v>Ｑ</v>
      </c>
      <c r="AE41" s="249" t="str">
        <f t="shared" si="8"/>
        <v>白髮姜子牙</v>
      </c>
    </row>
    <row r="42" spans="2:31" ht="18">
      <c r="B42" s="279" t="s">
        <v>190</v>
      </c>
      <c r="C42" s="299"/>
      <c r="D42" s="298">
        <f>VLOOKUP('1125way_Regular Symbol(2wild)'!$B42,'1125way_RegularＸ_W()'!$H$3:$M$15,'1125way_RegularＸ_W()'!I$2+1,FALSE)</f>
        <v>37</v>
      </c>
      <c r="E42" s="298">
        <f>VLOOKUP('1125way_Regular Symbol(2wild)'!$B42,'1125way_RegularＸ_W()'!$H$3:$M$15,'1125way_RegularＸ_W()'!J$2+1,FALSE)</f>
        <v>48</v>
      </c>
      <c r="F42" s="298">
        <f>VLOOKUP('1125way_Regular Symbol(2wild)'!$B42,'1125way_RegularＸ_W()'!$H$3:$M$15,'1125way_RegularＸ_W()'!K$2+1,FALSE)</f>
        <v>40</v>
      </c>
      <c r="G42" s="298">
        <f>VLOOKUP('1125way_Regular Symbol(2wild)'!$B42,'1125way_RegularＸ_W()'!$H$3:$M$15,'1125way_RegularＸ_W()'!L$2+1,FALSE)</f>
        <v>50</v>
      </c>
      <c r="H42" s="298">
        <f>VLOOKUP('1125way_Regular Symbol(2wild)'!$B42,'1125way_RegularＸ_W()'!$H$3:$M$15,'1125way_RegularＸ_W()'!M$2+1,FALSE)</f>
        <v>24</v>
      </c>
      <c r="L42" s="191">
        <v>39</v>
      </c>
      <c r="M42" s="315" t="str">
        <f t="shared" si="7"/>
        <v>Q</v>
      </c>
      <c r="N42" s="315" t="str">
        <f t="shared" si="7"/>
        <v>M1</v>
      </c>
      <c r="O42" s="315" t="str">
        <f t="shared" si="7"/>
        <v>J</v>
      </c>
      <c r="P42" s="315" t="str">
        <f t="shared" si="7"/>
        <v>M4</v>
      </c>
      <c r="Q42" s="315" t="str">
        <f t="shared" si="7"/>
        <v>TE</v>
      </c>
      <c r="R42" s="171"/>
      <c r="S42" s="191"/>
      <c r="T42" s="224">
        <f>IF('243way_Regular Symbol'!T42="","",'243way_Regular Symbol'!T42)</f>
        <v>8</v>
      </c>
      <c r="U42" s="224">
        <f>IF('243way_Regular Symbol'!U42="","",'243way_Regular Symbol'!U42)</f>
        <v>1</v>
      </c>
      <c r="V42" s="224">
        <f>IF('243way_Regular Symbol'!V42="","",'243way_Regular Symbol'!V42)</f>
        <v>9</v>
      </c>
      <c r="W42" s="224">
        <f>IF('243way_Regular Symbol'!W42="","",'243way_Regular Symbol'!W42)</f>
        <v>4</v>
      </c>
      <c r="X42" s="224">
        <f>IF('243way_Regular Symbol'!X42="","",'243way_Regular Symbol'!X42)</f>
        <v>10</v>
      </c>
      <c r="Y42" s="1"/>
      <c r="Z42" s="191"/>
      <c r="AA42" s="249" t="str">
        <f t="shared" si="8"/>
        <v>Ｑ</v>
      </c>
      <c r="AB42" s="249" t="str">
        <f t="shared" si="8"/>
        <v>四不像大頭</v>
      </c>
      <c r="AC42" s="249" t="str">
        <f t="shared" si="8"/>
        <v>Ｊ</v>
      </c>
      <c r="AD42" s="249" t="str">
        <f t="shared" si="8"/>
        <v>九尾狐</v>
      </c>
      <c r="AE42" s="249">
        <f t="shared" si="8"/>
        <v>10</v>
      </c>
    </row>
    <row r="43" spans="2:31" ht="18">
      <c r="B43" s="279" t="s">
        <v>186</v>
      </c>
      <c r="C43" s="299"/>
      <c r="D43" s="298">
        <f>VLOOKUP('1125way_Regular Symbol(2wild)'!$B43,'1125way_RegularＸ_W()'!$H$3:$M$15,'1125way_RegularＸ_W()'!I$2+1,FALSE)</f>
        <v>46</v>
      </c>
      <c r="E43" s="298">
        <f>VLOOKUP('1125way_Regular Symbol(2wild)'!$B43,'1125way_RegularＸ_W()'!$H$3:$M$15,'1125way_RegularＸ_W()'!J$2+1,FALSE)</f>
        <v>62</v>
      </c>
      <c r="F43" s="298">
        <f>VLOOKUP('1125way_Regular Symbol(2wild)'!$B43,'1125way_RegularＸ_W()'!$H$3:$M$15,'1125way_RegularＸ_W()'!K$2+1,FALSE)</f>
        <v>34</v>
      </c>
      <c r="G43" s="298">
        <f>VLOOKUP('1125way_Regular Symbol(2wild)'!$B43,'1125way_RegularＸ_W()'!$H$3:$M$15,'1125way_RegularＸ_W()'!L$2+1,FALSE)</f>
        <v>46</v>
      </c>
      <c r="H43" s="298">
        <f>VLOOKUP('1125way_Regular Symbol(2wild)'!$B43,'1125way_RegularＸ_W()'!$H$3:$M$15,'1125way_RegularＸ_W()'!M$2+1,FALSE)</f>
        <v>39</v>
      </c>
      <c r="L43" s="191">
        <v>40</v>
      </c>
      <c r="M43" s="315" t="str">
        <f t="shared" si="7"/>
        <v>A</v>
      </c>
      <c r="N43" s="315" t="str">
        <f t="shared" si="7"/>
        <v>J</v>
      </c>
      <c r="O43" s="315" t="str">
        <f t="shared" si="7"/>
        <v>M3</v>
      </c>
      <c r="P43" s="315" t="str">
        <f t="shared" si="7"/>
        <v>A</v>
      </c>
      <c r="Q43" s="315" t="str">
        <f t="shared" si="7"/>
        <v>M2</v>
      </c>
      <c r="R43" s="171"/>
      <c r="S43" s="191"/>
      <c r="T43" s="224">
        <f>IF('243way_Regular Symbol'!T43="","",'243way_Regular Symbol'!T43)</f>
        <v>6</v>
      </c>
      <c r="U43" s="224">
        <f>IF('243way_Regular Symbol'!U43="","",'243way_Regular Symbol'!U43)</f>
        <v>9</v>
      </c>
      <c r="V43" s="224">
        <f>IF('243way_Regular Symbol'!V43="","",'243way_Regular Symbol'!V43)</f>
        <v>3</v>
      </c>
      <c r="W43" s="224">
        <f>IF('243way_Regular Symbol'!W43="","",'243way_Regular Symbol'!W43)</f>
        <v>6</v>
      </c>
      <c r="X43" s="224">
        <f>IF('243way_Regular Symbol'!X43="","",'243way_Regular Symbol'!X43)</f>
        <v>2</v>
      </c>
      <c r="Y43" s="1"/>
      <c r="Z43" s="191"/>
      <c r="AA43" s="249" t="str">
        <f t="shared" si="8"/>
        <v>Ａ</v>
      </c>
      <c r="AB43" s="249" t="str">
        <f t="shared" si="8"/>
        <v>Ｊ</v>
      </c>
      <c r="AC43" s="249" t="str">
        <f t="shared" si="8"/>
        <v>申公豹</v>
      </c>
      <c r="AD43" s="249" t="str">
        <f t="shared" si="8"/>
        <v>Ａ</v>
      </c>
      <c r="AE43" s="249" t="str">
        <f t="shared" si="8"/>
        <v>小九</v>
      </c>
    </row>
    <row r="44" spans="2:31" ht="18">
      <c r="B44" s="109" t="s">
        <v>318</v>
      </c>
      <c r="C44" s="299"/>
      <c r="D44" s="298">
        <f>VLOOKUP('1125way_Regular Symbol(2wild)'!$B44,'1125way_RegularＸ_W()'!$H$3:$M$15,'1125way_RegularＸ_W()'!I$2+1,FALSE)</f>
        <v>55</v>
      </c>
      <c r="E44" s="298">
        <f>VLOOKUP('1125way_Regular Symbol(2wild)'!$B44,'1125way_RegularＸ_W()'!$H$3:$M$15,'1125way_RegularＸ_W()'!J$2+1,FALSE)</f>
        <v>76</v>
      </c>
      <c r="F44" s="298">
        <f>VLOOKUP('1125way_Regular Symbol(2wild)'!$B44,'1125way_RegularＸ_W()'!$H$3:$M$15,'1125way_RegularＸ_W()'!K$2+1,FALSE)</f>
        <v>54</v>
      </c>
      <c r="G44" s="298">
        <f>VLOOKUP('1125way_Regular Symbol(2wild)'!$B44,'1125way_RegularＸ_W()'!$H$3:$M$15,'1125way_RegularＸ_W()'!L$2+1,FALSE)</f>
        <v>41</v>
      </c>
      <c r="H44" s="298">
        <f>VLOOKUP('1125way_Regular Symbol(2wild)'!$B44,'1125way_RegularＸ_W()'!$H$3:$M$15,'1125way_RegularＸ_W()'!M$2+1,FALSE)</f>
        <v>48</v>
      </c>
      <c r="I44" s="36"/>
      <c r="J44" s="36"/>
      <c r="L44" s="191">
        <v>41</v>
      </c>
      <c r="M44" s="315" t="str">
        <f t="shared" si="7"/>
        <v>M4</v>
      </c>
      <c r="N44" s="315" t="str">
        <f t="shared" si="7"/>
        <v>K</v>
      </c>
      <c r="O44" s="315" t="str">
        <f t="shared" si="7"/>
        <v>A</v>
      </c>
      <c r="P44" s="315" t="str">
        <f t="shared" si="7"/>
        <v>K</v>
      </c>
      <c r="Q44" s="315" t="str">
        <f t="shared" si="7"/>
        <v>A</v>
      </c>
      <c r="R44" s="171"/>
      <c r="S44" s="191"/>
      <c r="T44" s="224">
        <f>IF('243way_Regular Symbol'!T44="","",'243way_Regular Symbol'!T44)</f>
        <v>4</v>
      </c>
      <c r="U44" s="224">
        <f>IF('243way_Regular Symbol'!U44="","",'243way_Regular Symbol'!U44)</f>
        <v>7</v>
      </c>
      <c r="V44" s="224">
        <f>IF('243way_Regular Symbol'!V44="","",'243way_Regular Symbol'!V44)</f>
        <v>6</v>
      </c>
      <c r="W44" s="224">
        <f>IF('243way_Regular Symbol'!W44="","",'243way_Regular Symbol'!W44)</f>
        <v>7</v>
      </c>
      <c r="X44" s="224">
        <f>IF('243way_Regular Symbol'!X44="","",'243way_Regular Symbol'!X44)</f>
        <v>6</v>
      </c>
      <c r="Y44" s="1"/>
      <c r="Z44" s="191"/>
      <c r="AA44" s="249" t="str">
        <f t="shared" si="8"/>
        <v>九尾狐</v>
      </c>
      <c r="AB44" s="249" t="str">
        <f t="shared" si="8"/>
        <v>Ｋ</v>
      </c>
      <c r="AC44" s="249" t="str">
        <f t="shared" si="8"/>
        <v>Ａ</v>
      </c>
      <c r="AD44" s="249" t="str">
        <f t="shared" si="8"/>
        <v>Ｋ</v>
      </c>
      <c r="AE44" s="249" t="str">
        <f t="shared" si="8"/>
        <v>Ａ</v>
      </c>
    </row>
    <row r="45" spans="2:31" ht="18">
      <c r="I45" s="36"/>
      <c r="J45" s="36"/>
      <c r="L45" s="191">
        <v>42</v>
      </c>
      <c r="M45" s="315" t="str">
        <f t="shared" si="7"/>
        <v>M4</v>
      </c>
      <c r="N45" s="315" t="str">
        <f t="shared" si="7"/>
        <v>M4</v>
      </c>
      <c r="O45" s="315" t="str">
        <f t="shared" si="7"/>
        <v>M1</v>
      </c>
      <c r="P45" s="315" t="str">
        <f t="shared" si="7"/>
        <v>K</v>
      </c>
      <c r="Q45" s="315" t="str">
        <f t="shared" si="7"/>
        <v>J</v>
      </c>
      <c r="R45" s="171"/>
      <c r="S45" s="191"/>
      <c r="T45" s="224">
        <f>IF('243way_Regular Symbol'!T45="","",'243way_Regular Symbol'!T45)</f>
        <v>4</v>
      </c>
      <c r="U45" s="224">
        <f>IF('243way_Regular Symbol'!U45="","",'243way_Regular Symbol'!U45)</f>
        <v>4</v>
      </c>
      <c r="V45" s="224">
        <f>IF('243way_Regular Symbol'!V45="","",'243way_Regular Symbol'!V45)</f>
        <v>1</v>
      </c>
      <c r="W45" s="224">
        <f>IF('243way_Regular Symbol'!W45="","",'243way_Regular Symbol'!W45)</f>
        <v>7</v>
      </c>
      <c r="X45" s="224">
        <f>IF('243way_Regular Symbol'!X45="","",'243way_Regular Symbol'!X45)</f>
        <v>9</v>
      </c>
      <c r="Y45" s="1"/>
      <c r="Z45" s="191"/>
      <c r="AA45" s="249" t="str">
        <f t="shared" si="8"/>
        <v>九尾狐</v>
      </c>
      <c r="AB45" s="249" t="str">
        <f t="shared" si="8"/>
        <v>九尾狐</v>
      </c>
      <c r="AC45" s="249" t="str">
        <f t="shared" si="8"/>
        <v>四不像大頭</v>
      </c>
      <c r="AD45" s="249" t="str">
        <f t="shared" si="8"/>
        <v>Ｋ</v>
      </c>
      <c r="AE45" s="249" t="str">
        <f t="shared" si="8"/>
        <v>Ｊ</v>
      </c>
    </row>
    <row r="46" spans="2:31" ht="18">
      <c r="I46" s="36"/>
      <c r="J46" s="36"/>
      <c r="L46" s="191">
        <v>43</v>
      </c>
      <c r="M46" s="315" t="str">
        <f t="shared" si="7"/>
        <v>M3</v>
      </c>
      <c r="N46" s="315" t="str">
        <f t="shared" si="7"/>
        <v>M2</v>
      </c>
      <c r="O46" s="315" t="str">
        <f t="shared" si="7"/>
        <v>M5</v>
      </c>
      <c r="P46" s="315" t="str">
        <f t="shared" si="7"/>
        <v>S1</v>
      </c>
      <c r="Q46" s="315" t="str">
        <f t="shared" si="7"/>
        <v>TE</v>
      </c>
      <c r="R46" s="36"/>
      <c r="S46" s="191"/>
      <c r="T46" s="224">
        <f>IF('243way_Regular Symbol'!T46="","",'243way_Regular Symbol'!T46)</f>
        <v>3</v>
      </c>
      <c r="U46" s="224">
        <f>IF('243way_Regular Symbol'!U46="","",'243way_Regular Symbol'!U46)</f>
        <v>2</v>
      </c>
      <c r="V46" s="224">
        <f>IF('243way_Regular Symbol'!V46="","",'243way_Regular Symbol'!V46)</f>
        <v>5</v>
      </c>
      <c r="W46" s="224">
        <f>IF('243way_Regular Symbol'!W46="","",'243way_Regular Symbol'!W46)</f>
        <v>12</v>
      </c>
      <c r="X46" s="224">
        <f>IF('243way_Regular Symbol'!X46="","",'243way_Regular Symbol'!X46)</f>
        <v>10</v>
      </c>
      <c r="Y46" s="1"/>
      <c r="Z46" s="191"/>
      <c r="AA46" s="249" t="str">
        <f t="shared" si="8"/>
        <v>申公豹</v>
      </c>
      <c r="AB46" s="249" t="str">
        <f t="shared" si="8"/>
        <v>小九</v>
      </c>
      <c r="AC46" s="249" t="str">
        <f t="shared" si="8"/>
        <v>姜子牙</v>
      </c>
      <c r="AD46" s="249" t="str">
        <f t="shared" si="8"/>
        <v>輪迴門</v>
      </c>
      <c r="AE46" s="249">
        <f t="shared" si="8"/>
        <v>10</v>
      </c>
    </row>
    <row r="47" spans="2:31" ht="18">
      <c r="I47" s="36"/>
      <c r="J47" s="36"/>
      <c r="L47" s="191">
        <v>44</v>
      </c>
      <c r="M47" s="315" t="str">
        <f t="shared" si="7"/>
        <v>A</v>
      </c>
      <c r="N47" s="315" t="str">
        <f t="shared" si="7"/>
        <v>M2</v>
      </c>
      <c r="O47" s="315" t="str">
        <f t="shared" si="7"/>
        <v>M5</v>
      </c>
      <c r="P47" s="315" t="str">
        <f t="shared" si="7"/>
        <v>M5</v>
      </c>
      <c r="Q47" s="315" t="str">
        <f t="shared" si="7"/>
        <v>BN</v>
      </c>
      <c r="R47" s="36"/>
      <c r="S47" s="191"/>
      <c r="T47" s="224">
        <f>IF('243way_Regular Symbol'!T47="","",'243way_Regular Symbol'!T47)</f>
        <v>6</v>
      </c>
      <c r="U47" s="224">
        <f>IF('243way_Regular Symbol'!U47="","",'243way_Regular Symbol'!U47)</f>
        <v>2</v>
      </c>
      <c r="V47" s="224">
        <f>IF('243way_Regular Symbol'!V47="","",'243way_Regular Symbol'!V47)</f>
        <v>5</v>
      </c>
      <c r="W47" s="224">
        <f>IF('243way_Regular Symbol'!W47="","",'243way_Regular Symbol'!W47)</f>
        <v>5</v>
      </c>
      <c r="X47" s="224">
        <f>IF('243way_Regular Symbol'!X47="","",'243way_Regular Symbol'!X47)</f>
        <v>11</v>
      </c>
      <c r="Y47" s="1"/>
      <c r="Z47" s="191"/>
      <c r="AA47" s="249" t="str">
        <f t="shared" si="8"/>
        <v>Ａ</v>
      </c>
      <c r="AB47" s="249" t="str">
        <f t="shared" si="8"/>
        <v>小九</v>
      </c>
      <c r="AC47" s="249" t="str">
        <f t="shared" si="8"/>
        <v>姜子牙</v>
      </c>
      <c r="AD47" s="249" t="str">
        <f t="shared" si="8"/>
        <v>姜子牙</v>
      </c>
      <c r="AE47" s="249" t="str">
        <f t="shared" si="8"/>
        <v>白髮姜子牙</v>
      </c>
    </row>
    <row r="48" spans="2:31" ht="18">
      <c r="I48" s="36"/>
      <c r="J48" s="36"/>
      <c r="L48" s="191">
        <v>45</v>
      </c>
      <c r="M48" s="315" t="str">
        <f t="shared" si="7"/>
        <v>TE</v>
      </c>
      <c r="N48" s="315" t="str">
        <f t="shared" si="7"/>
        <v>J</v>
      </c>
      <c r="O48" s="315" t="str">
        <f t="shared" si="7"/>
        <v>K</v>
      </c>
      <c r="P48" s="315" t="str">
        <f t="shared" si="7"/>
        <v>Q</v>
      </c>
      <c r="Q48" s="315" t="str">
        <f t="shared" si="7"/>
        <v>J</v>
      </c>
      <c r="R48" s="36"/>
      <c r="S48" s="191"/>
      <c r="T48" s="224">
        <f>IF('243way_Regular Symbol'!T48="","",'243way_Regular Symbol'!T48)</f>
        <v>10</v>
      </c>
      <c r="U48" s="224">
        <f>IF('243way_Regular Symbol'!U48="","",'243way_Regular Symbol'!U48)</f>
        <v>9</v>
      </c>
      <c r="V48" s="224">
        <f>IF('243way_Regular Symbol'!V48="","",'243way_Regular Symbol'!V48)</f>
        <v>7</v>
      </c>
      <c r="W48" s="224">
        <f>IF('243way_Regular Symbol'!W48="","",'243way_Regular Symbol'!W48)</f>
        <v>8</v>
      </c>
      <c r="X48" s="224">
        <f>IF('243way_Regular Symbol'!X48="","",'243way_Regular Symbol'!X48)</f>
        <v>9</v>
      </c>
      <c r="Y48" s="1"/>
      <c r="Z48" s="191"/>
      <c r="AA48" s="249">
        <f t="shared" si="8"/>
        <v>10</v>
      </c>
      <c r="AB48" s="249" t="str">
        <f t="shared" si="8"/>
        <v>Ｊ</v>
      </c>
      <c r="AC48" s="249" t="str">
        <f t="shared" si="8"/>
        <v>Ｋ</v>
      </c>
      <c r="AD48" s="249" t="str">
        <f t="shared" si="8"/>
        <v>Ｑ</v>
      </c>
      <c r="AE48" s="249" t="str">
        <f t="shared" si="8"/>
        <v>Ｊ</v>
      </c>
    </row>
    <row r="49" spans="9:33" ht="18">
      <c r="I49" s="36"/>
      <c r="J49" s="36"/>
      <c r="L49" s="191">
        <v>46</v>
      </c>
      <c r="M49" s="315" t="str">
        <f t="shared" si="7"/>
        <v>J</v>
      </c>
      <c r="N49" s="315" t="str">
        <f t="shared" si="7"/>
        <v>M3</v>
      </c>
      <c r="O49" s="315" t="str">
        <f t="shared" si="7"/>
        <v>K</v>
      </c>
      <c r="P49" s="315" t="str">
        <f t="shared" si="7"/>
        <v>A</v>
      </c>
      <c r="Q49" s="315" t="str">
        <f t="shared" si="7"/>
        <v>M1</v>
      </c>
      <c r="S49" s="191"/>
      <c r="T49" s="224">
        <f>IF('243way_Regular Symbol'!T49="","",'243way_Regular Symbol'!T49)</f>
        <v>9</v>
      </c>
      <c r="U49" s="224">
        <f>IF('243way_Regular Symbol'!U49="","",'243way_Regular Symbol'!U49)</f>
        <v>3</v>
      </c>
      <c r="V49" s="224">
        <f>IF('243way_Regular Symbol'!V49="","",'243way_Regular Symbol'!V49)</f>
        <v>7</v>
      </c>
      <c r="W49" s="224">
        <f>IF('243way_Regular Symbol'!W49="","",'243way_Regular Symbol'!W49)</f>
        <v>6</v>
      </c>
      <c r="X49" s="224">
        <f>IF('243way_Regular Symbol'!X49="","",'243way_Regular Symbol'!X49)</f>
        <v>1</v>
      </c>
      <c r="Z49" s="191"/>
      <c r="AA49" s="249" t="str">
        <f t="shared" si="8"/>
        <v>Ｊ</v>
      </c>
      <c r="AB49" s="249" t="str">
        <f t="shared" si="8"/>
        <v>申公豹</v>
      </c>
      <c r="AC49" s="249" t="str">
        <f t="shared" si="8"/>
        <v>Ｋ</v>
      </c>
      <c r="AD49" s="249" t="str">
        <f t="shared" si="8"/>
        <v>Ａ</v>
      </c>
      <c r="AE49" s="249" t="str">
        <f t="shared" si="8"/>
        <v>四不像大頭</v>
      </c>
    </row>
    <row r="50" spans="9:33" ht="18">
      <c r="I50" s="36"/>
      <c r="J50" s="36"/>
      <c r="L50" s="191">
        <v>47</v>
      </c>
      <c r="M50" s="315" t="str">
        <f t="shared" si="7"/>
        <v>K</v>
      </c>
      <c r="N50" s="315" t="str">
        <f t="shared" si="7"/>
        <v>K</v>
      </c>
      <c r="O50" s="315" t="str">
        <f t="shared" si="7"/>
        <v>TE</v>
      </c>
      <c r="P50" s="315" t="str">
        <f t="shared" si="7"/>
        <v>K</v>
      </c>
      <c r="Q50" s="315" t="str">
        <f t="shared" si="7"/>
        <v>K</v>
      </c>
      <c r="S50" s="191"/>
      <c r="T50" s="224">
        <f>IF('243way_Regular Symbol'!T50="","",'243way_Regular Symbol'!T50)</f>
        <v>7</v>
      </c>
      <c r="U50" s="224">
        <f>IF('243way_Regular Symbol'!U50="","",'243way_Regular Symbol'!U50)</f>
        <v>7</v>
      </c>
      <c r="V50" s="224">
        <f>IF('243way_Regular Symbol'!V50="","",'243way_Regular Symbol'!V50)</f>
        <v>10</v>
      </c>
      <c r="W50" s="224">
        <f>IF('243way_Regular Symbol'!W50="","",'243way_Regular Symbol'!W50)</f>
        <v>7</v>
      </c>
      <c r="X50" s="224">
        <f>IF('243way_Regular Symbol'!X50="","",'243way_Regular Symbol'!X50)</f>
        <v>7</v>
      </c>
      <c r="Z50" s="191"/>
      <c r="AA50" s="249" t="str">
        <f t="shared" si="8"/>
        <v>Ｋ</v>
      </c>
      <c r="AB50" s="249" t="str">
        <f t="shared" si="8"/>
        <v>Ｋ</v>
      </c>
      <c r="AC50" s="249">
        <f t="shared" si="8"/>
        <v>10</v>
      </c>
      <c r="AD50" s="249" t="str">
        <f t="shared" si="8"/>
        <v>Ｋ</v>
      </c>
      <c r="AE50" s="249" t="str">
        <f t="shared" si="8"/>
        <v>Ｋ</v>
      </c>
    </row>
    <row r="51" spans="9:33" ht="18">
      <c r="I51" s="36"/>
      <c r="J51" s="36"/>
      <c r="L51" s="191">
        <v>48</v>
      </c>
      <c r="M51" s="315" t="str">
        <f t="shared" si="7"/>
        <v>K</v>
      </c>
      <c r="N51" s="315" t="str">
        <f t="shared" si="7"/>
        <v>M2</v>
      </c>
      <c r="O51" s="315" t="str">
        <f t="shared" si="7"/>
        <v>TE</v>
      </c>
      <c r="P51" s="315" t="str">
        <f t="shared" si="7"/>
        <v>M3</v>
      </c>
      <c r="Q51" s="315" t="str">
        <f t="shared" si="7"/>
        <v>K</v>
      </c>
      <c r="S51" s="191"/>
      <c r="T51" s="224">
        <f>IF('243way_Regular Symbol'!T51="","",'243way_Regular Symbol'!T51)</f>
        <v>7</v>
      </c>
      <c r="U51" s="224">
        <f>IF('243way_Regular Symbol'!U51="","",'243way_Regular Symbol'!U51)</f>
        <v>2</v>
      </c>
      <c r="V51" s="224">
        <f>IF('243way_Regular Symbol'!V51="","",'243way_Regular Symbol'!V51)</f>
        <v>10</v>
      </c>
      <c r="W51" s="224">
        <f>IF('243way_Regular Symbol'!W51="","",'243way_Regular Symbol'!W51)</f>
        <v>3</v>
      </c>
      <c r="X51" s="224">
        <f>IF('243way_Regular Symbol'!X51="","",'243way_Regular Symbol'!X51)</f>
        <v>7</v>
      </c>
      <c r="Z51" s="191"/>
      <c r="AA51" s="249" t="str">
        <f t="shared" si="8"/>
        <v>Ｋ</v>
      </c>
      <c r="AB51" s="249" t="str">
        <f t="shared" si="8"/>
        <v>小九</v>
      </c>
      <c r="AC51" s="249">
        <f t="shared" si="8"/>
        <v>10</v>
      </c>
      <c r="AD51" s="249" t="str">
        <f t="shared" si="8"/>
        <v>申公豹</v>
      </c>
      <c r="AE51" s="249" t="str">
        <f t="shared" si="8"/>
        <v>Ｋ</v>
      </c>
    </row>
    <row r="52" spans="9:33" ht="18">
      <c r="I52" s="36"/>
      <c r="J52" s="36"/>
      <c r="L52" s="191">
        <v>49</v>
      </c>
      <c r="M52" s="315" t="str">
        <f t="shared" si="7"/>
        <v>Q</v>
      </c>
      <c r="N52" s="315" t="str">
        <f t="shared" si="7"/>
        <v>Q</v>
      </c>
      <c r="O52" s="315" t="str">
        <f t="shared" si="7"/>
        <v>K</v>
      </c>
      <c r="P52" s="315" t="str">
        <f t="shared" si="7"/>
        <v>A</v>
      </c>
      <c r="Q52" s="315" t="str">
        <f t="shared" si="7"/>
        <v>M3</v>
      </c>
      <c r="S52" s="191"/>
      <c r="T52" s="224">
        <f>IF('243way_Regular Symbol'!T52="","",'243way_Regular Symbol'!T52)</f>
        <v>8</v>
      </c>
      <c r="U52" s="224">
        <f>IF('243way_Regular Symbol'!U52="","",'243way_Regular Symbol'!U52)</f>
        <v>8</v>
      </c>
      <c r="V52" s="224">
        <f>IF('243way_Regular Symbol'!V52="","",'243way_Regular Symbol'!V52)</f>
        <v>7</v>
      </c>
      <c r="W52" s="224">
        <f>IF('243way_Regular Symbol'!W52="","",'243way_Regular Symbol'!W52)</f>
        <v>6</v>
      </c>
      <c r="X52" s="224">
        <f>IF('243way_Regular Symbol'!X52="","",'243way_Regular Symbol'!X52)</f>
        <v>3</v>
      </c>
      <c r="Z52" s="191"/>
      <c r="AA52" s="249" t="str">
        <f t="shared" si="8"/>
        <v>Ｑ</v>
      </c>
      <c r="AB52" s="249" t="str">
        <f t="shared" si="8"/>
        <v>Ｑ</v>
      </c>
      <c r="AC52" s="249" t="str">
        <f t="shared" si="8"/>
        <v>Ｋ</v>
      </c>
      <c r="AD52" s="249" t="str">
        <f t="shared" si="8"/>
        <v>Ａ</v>
      </c>
      <c r="AE52" s="249" t="str">
        <f t="shared" si="8"/>
        <v>申公豹</v>
      </c>
    </row>
    <row r="53" spans="9:33" ht="18">
      <c r="I53" s="36"/>
      <c r="J53" s="36"/>
      <c r="L53" s="191">
        <v>50</v>
      </c>
      <c r="M53" s="315" t="str">
        <f t="shared" si="7"/>
        <v>K</v>
      </c>
      <c r="N53" s="315" t="str">
        <f t="shared" si="7"/>
        <v>K</v>
      </c>
      <c r="O53" s="315" t="str">
        <f t="shared" si="7"/>
        <v>M5</v>
      </c>
      <c r="P53" s="315" t="str">
        <f t="shared" si="7"/>
        <v>M2</v>
      </c>
      <c r="Q53" s="315" t="str">
        <f t="shared" si="7"/>
        <v>J</v>
      </c>
      <c r="S53" s="191"/>
      <c r="T53" s="224">
        <f>IF('243way_Regular Symbol'!T53="","",'243way_Regular Symbol'!T53)</f>
        <v>7</v>
      </c>
      <c r="U53" s="224">
        <f>IF('243way_Regular Symbol'!U53="","",'243way_Regular Symbol'!U53)</f>
        <v>7</v>
      </c>
      <c r="V53" s="224">
        <f>IF('243way_Regular Symbol'!V53="","",'243way_Regular Symbol'!V53)</f>
        <v>5</v>
      </c>
      <c r="W53" s="224">
        <f>IF('243way_Regular Symbol'!W53="","",'243way_Regular Symbol'!W53)</f>
        <v>2</v>
      </c>
      <c r="X53" s="224">
        <f>IF('243way_Regular Symbol'!X53="","",'243way_Regular Symbol'!X53)</f>
        <v>9</v>
      </c>
      <c r="Z53" s="191"/>
      <c r="AA53" s="249" t="str">
        <f t="shared" si="8"/>
        <v>Ｋ</v>
      </c>
      <c r="AB53" s="249" t="str">
        <f t="shared" si="8"/>
        <v>Ｋ</v>
      </c>
      <c r="AC53" s="249" t="str">
        <f t="shared" si="8"/>
        <v>姜子牙</v>
      </c>
      <c r="AD53" s="249" t="str">
        <f t="shared" si="8"/>
        <v>小九</v>
      </c>
      <c r="AE53" s="249" t="str">
        <f t="shared" si="8"/>
        <v>Ｊ</v>
      </c>
    </row>
    <row r="54" spans="9:33" ht="18">
      <c r="L54" s="191">
        <v>51</v>
      </c>
      <c r="M54" s="315" t="str">
        <f t="shared" si="7"/>
        <v>M4</v>
      </c>
      <c r="N54" s="315" t="str">
        <f t="shared" si="7"/>
        <v>M3</v>
      </c>
      <c r="O54" s="315" t="str">
        <f t="shared" si="7"/>
        <v>J</v>
      </c>
      <c r="P54" s="315" t="str">
        <f t="shared" si="7"/>
        <v>BN</v>
      </c>
      <c r="Q54" s="315" t="str">
        <f t="shared" si="7"/>
        <v>A</v>
      </c>
      <c r="S54" s="191"/>
      <c r="T54" s="224">
        <f>IF('243way_Regular Symbol'!T54="","",'243way_Regular Symbol'!T54)</f>
        <v>4</v>
      </c>
      <c r="U54" s="224">
        <f>IF('243way_Regular Symbol'!U54="","",'243way_Regular Symbol'!U54)</f>
        <v>3</v>
      </c>
      <c r="V54" s="224">
        <f>IF('243way_Regular Symbol'!V54="","",'243way_Regular Symbol'!V54)</f>
        <v>9</v>
      </c>
      <c r="W54" s="224">
        <f>IF('243way_Regular Symbol'!W54="","",'243way_Regular Symbol'!W54)</f>
        <v>11</v>
      </c>
      <c r="X54" s="224">
        <f>IF('243way_Regular Symbol'!X54="","",'243way_Regular Symbol'!X54)</f>
        <v>6</v>
      </c>
      <c r="Z54" s="191"/>
      <c r="AA54" s="249" t="str">
        <f t="shared" si="8"/>
        <v>九尾狐</v>
      </c>
      <c r="AB54" s="249" t="str">
        <f t="shared" si="8"/>
        <v>申公豹</v>
      </c>
      <c r="AC54" s="249" t="str">
        <f t="shared" si="8"/>
        <v>Ｊ</v>
      </c>
      <c r="AD54" s="249" t="str">
        <f t="shared" si="8"/>
        <v>白髮姜子牙</v>
      </c>
      <c r="AE54" s="249" t="str">
        <f t="shared" si="8"/>
        <v>Ａ</v>
      </c>
      <c r="AF54" s="113"/>
      <c r="AG54" s="113"/>
    </row>
    <row r="55" spans="9:33" ht="18">
      <c r="L55" s="191">
        <v>52</v>
      </c>
      <c r="M55" s="315" t="str">
        <f t="shared" si="7"/>
        <v>M4</v>
      </c>
      <c r="N55" s="315" t="str">
        <f t="shared" si="7"/>
        <v>J</v>
      </c>
      <c r="O55" s="315" t="str">
        <f t="shared" si="7"/>
        <v>K</v>
      </c>
      <c r="P55" s="315" t="str">
        <f t="shared" si="7"/>
        <v>J</v>
      </c>
      <c r="Q55" s="315" t="str">
        <f t="shared" si="7"/>
        <v>M4</v>
      </c>
      <c r="S55" s="191"/>
      <c r="T55" s="224">
        <f>IF('243way_Regular Symbol'!T55="","",'243way_Regular Symbol'!T55)</f>
        <v>4</v>
      </c>
      <c r="U55" s="224">
        <f>IF('243way_Regular Symbol'!U55="","",'243way_Regular Symbol'!U55)</f>
        <v>9</v>
      </c>
      <c r="V55" s="224">
        <f>IF('243way_Regular Symbol'!V55="","",'243way_Regular Symbol'!V55)</f>
        <v>7</v>
      </c>
      <c r="W55" s="224">
        <f>IF('243way_Regular Symbol'!W55="","",'243way_Regular Symbol'!W55)</f>
        <v>9</v>
      </c>
      <c r="X55" s="224">
        <f>IF('243way_Regular Symbol'!X55="","",'243way_Regular Symbol'!X55)</f>
        <v>4</v>
      </c>
      <c r="Z55" s="191"/>
      <c r="AA55" s="249" t="str">
        <f t="shared" si="8"/>
        <v>九尾狐</v>
      </c>
      <c r="AB55" s="249" t="str">
        <f t="shared" si="8"/>
        <v>Ｊ</v>
      </c>
      <c r="AC55" s="249" t="str">
        <f t="shared" si="8"/>
        <v>Ｋ</v>
      </c>
      <c r="AD55" s="249" t="str">
        <f t="shared" si="8"/>
        <v>Ｊ</v>
      </c>
      <c r="AE55" s="249" t="str">
        <f t="shared" si="8"/>
        <v>九尾狐</v>
      </c>
      <c r="AF55" s="191"/>
      <c r="AG55" s="191"/>
    </row>
    <row r="56" spans="9:33" ht="18">
      <c r="L56" s="191">
        <v>53</v>
      </c>
      <c r="M56" s="315" t="str">
        <f t="shared" si="7"/>
        <v>M5</v>
      </c>
      <c r="N56" s="315" t="str">
        <f t="shared" si="7"/>
        <v>M4</v>
      </c>
      <c r="O56" s="315" t="str">
        <f t="shared" si="7"/>
        <v>M2</v>
      </c>
      <c r="P56" s="315" t="str">
        <f t="shared" si="7"/>
        <v>J</v>
      </c>
      <c r="Q56" s="315" t="str">
        <f t="shared" si="7"/>
        <v>J</v>
      </c>
      <c r="S56" s="191"/>
      <c r="T56" s="224">
        <f>IF('243way_Regular Symbol'!T56="","",'243way_Regular Symbol'!T56)</f>
        <v>5</v>
      </c>
      <c r="U56" s="224">
        <f>IF('243way_Regular Symbol'!U56="","",'243way_Regular Symbol'!U56)</f>
        <v>4</v>
      </c>
      <c r="V56" s="224">
        <f>IF('243way_Regular Symbol'!V56="","",'243way_Regular Symbol'!V56)</f>
        <v>2</v>
      </c>
      <c r="W56" s="224">
        <f>IF('243way_Regular Symbol'!W56="","",'243way_Regular Symbol'!W56)</f>
        <v>9</v>
      </c>
      <c r="X56" s="224">
        <f>IF('243way_Regular Symbol'!X56="","",'243way_Regular Symbol'!X56)</f>
        <v>9</v>
      </c>
      <c r="Z56" s="191"/>
      <c r="AA56" s="249" t="str">
        <f t="shared" si="8"/>
        <v>姜子牙</v>
      </c>
      <c r="AB56" s="249" t="str">
        <f t="shared" si="8"/>
        <v>九尾狐</v>
      </c>
      <c r="AC56" s="249" t="str">
        <f t="shared" si="8"/>
        <v>小九</v>
      </c>
      <c r="AD56" s="249" t="str">
        <f t="shared" si="8"/>
        <v>Ｊ</v>
      </c>
      <c r="AE56" s="249" t="str">
        <f t="shared" si="8"/>
        <v>Ｊ</v>
      </c>
      <c r="AF56" s="191"/>
      <c r="AG56" s="191"/>
    </row>
    <row r="57" spans="9:33" ht="18">
      <c r="L57" s="191">
        <v>54</v>
      </c>
      <c r="M57" s="315" t="str">
        <f t="shared" si="7"/>
        <v>M1</v>
      </c>
      <c r="N57" s="315" t="str">
        <f t="shared" si="7"/>
        <v>M5</v>
      </c>
      <c r="O57" s="315" t="str">
        <f t="shared" si="7"/>
        <v>S1</v>
      </c>
      <c r="P57" s="315" t="str">
        <f t="shared" si="7"/>
        <v>A</v>
      </c>
      <c r="Q57" s="315" t="str">
        <f t="shared" si="7"/>
        <v>BN</v>
      </c>
      <c r="S57" s="191"/>
      <c r="T57" s="224">
        <f>IF('243way_Regular Symbol'!T57="","",'243way_Regular Symbol'!T57)</f>
        <v>1</v>
      </c>
      <c r="U57" s="224">
        <f>IF('243way_Regular Symbol'!U57="","",'243way_Regular Symbol'!U57)</f>
        <v>5</v>
      </c>
      <c r="V57" s="224">
        <f>IF('243way_Regular Symbol'!V57="","",'243way_Regular Symbol'!V57)</f>
        <v>12</v>
      </c>
      <c r="W57" s="224">
        <f>IF('243way_Regular Symbol'!W57="","",'243way_Regular Symbol'!W57)</f>
        <v>6</v>
      </c>
      <c r="X57" s="224">
        <f>IF('243way_Regular Symbol'!X57="","",'243way_Regular Symbol'!X57)</f>
        <v>11</v>
      </c>
      <c r="Z57" s="191"/>
      <c r="AA57" s="249" t="str">
        <f t="shared" si="8"/>
        <v>四不像大頭</v>
      </c>
      <c r="AB57" s="249" t="str">
        <f t="shared" si="8"/>
        <v>姜子牙</v>
      </c>
      <c r="AC57" s="249" t="str">
        <f t="shared" si="8"/>
        <v>輪迴門</v>
      </c>
      <c r="AD57" s="249" t="str">
        <f t="shared" si="8"/>
        <v>Ａ</v>
      </c>
      <c r="AE57" s="249" t="str">
        <f t="shared" si="8"/>
        <v>白髮姜子牙</v>
      </c>
      <c r="AF57" s="191"/>
      <c r="AG57" s="191"/>
    </row>
    <row r="58" spans="9:33" ht="18">
      <c r="L58" s="191">
        <v>55</v>
      </c>
      <c r="M58" s="315" t="str">
        <f t="shared" si="7"/>
        <v>M1</v>
      </c>
      <c r="N58" s="315" t="str">
        <f t="shared" si="7"/>
        <v>TE</v>
      </c>
      <c r="O58" s="315" t="str">
        <f t="shared" si="7"/>
        <v>M5</v>
      </c>
      <c r="P58" s="315" t="str">
        <f t="shared" si="7"/>
        <v>Q</v>
      </c>
      <c r="Q58" s="315" t="str">
        <f t="shared" si="7"/>
        <v>M3</v>
      </c>
      <c r="S58" s="191"/>
      <c r="T58" s="224">
        <f>IF('243way_Regular Symbol'!T58="","",'243way_Regular Symbol'!T58)</f>
        <v>1</v>
      </c>
      <c r="U58" s="224">
        <f>IF('243way_Regular Symbol'!U58="","",'243way_Regular Symbol'!U58)</f>
        <v>10</v>
      </c>
      <c r="V58" s="224">
        <f>IF('243way_Regular Symbol'!V58="","",'243way_Regular Symbol'!V58)</f>
        <v>5</v>
      </c>
      <c r="W58" s="224">
        <f>IF('243way_Regular Symbol'!W58="","",'243way_Regular Symbol'!W58)</f>
        <v>8</v>
      </c>
      <c r="X58" s="224">
        <f>IF('243way_Regular Symbol'!X58="","",'243way_Regular Symbol'!X58)</f>
        <v>3</v>
      </c>
      <c r="Z58" s="191"/>
      <c r="AA58" s="249" t="str">
        <f t="shared" si="8"/>
        <v>四不像大頭</v>
      </c>
      <c r="AB58" s="249">
        <f t="shared" si="8"/>
        <v>10</v>
      </c>
      <c r="AC58" s="249" t="str">
        <f t="shared" si="8"/>
        <v>姜子牙</v>
      </c>
      <c r="AD58" s="249" t="str">
        <f t="shared" si="8"/>
        <v>Ｑ</v>
      </c>
      <c r="AE58" s="249" t="str">
        <f t="shared" si="8"/>
        <v>申公豹</v>
      </c>
      <c r="AF58" s="191"/>
      <c r="AG58" s="191"/>
    </row>
    <row r="59" spans="9:33" ht="18">
      <c r="L59" s="191">
        <v>56</v>
      </c>
      <c r="M59" s="315" t="str">
        <f t="shared" si="7"/>
        <v>Q</v>
      </c>
      <c r="N59" s="315" t="str">
        <f t="shared" si="7"/>
        <v>M2</v>
      </c>
      <c r="O59" s="315" t="str">
        <f t="shared" si="7"/>
        <v>M1</v>
      </c>
      <c r="P59" s="315" t="str">
        <f t="shared" si="7"/>
        <v/>
      </c>
      <c r="Q59" s="315" t="str">
        <f t="shared" si="7"/>
        <v>J</v>
      </c>
      <c r="S59" s="191"/>
      <c r="T59" s="224">
        <f>IF('243way_Regular Symbol'!T59="","",'243way_Regular Symbol'!T59)</f>
        <v>8</v>
      </c>
      <c r="U59" s="224">
        <f>IF('243way_Regular Symbol'!U59="","",'243way_Regular Symbol'!U59)</f>
        <v>2</v>
      </c>
      <c r="V59" s="224">
        <f>IF('243way_Regular Symbol'!V59="","",'243way_Regular Symbol'!V59)</f>
        <v>1</v>
      </c>
      <c r="W59" s="224" t="str">
        <f>IF('243way_Regular Symbol'!W59="","",'243way_Regular Symbol'!W59)</f>
        <v/>
      </c>
      <c r="X59" s="224">
        <f>IF('243way_Regular Symbol'!X59="","",'243way_Regular Symbol'!X59)</f>
        <v>9</v>
      </c>
      <c r="Z59" s="191"/>
      <c r="AA59" s="249" t="str">
        <f t="shared" si="8"/>
        <v>Ｑ</v>
      </c>
      <c r="AB59" s="249" t="str">
        <f t="shared" si="8"/>
        <v>小九</v>
      </c>
      <c r="AC59" s="249" t="str">
        <f t="shared" si="8"/>
        <v>四不像大頭</v>
      </c>
      <c r="AD59" s="249" t="str">
        <f t="shared" si="8"/>
        <v/>
      </c>
      <c r="AE59" s="249" t="str">
        <f t="shared" si="8"/>
        <v>Ｊ</v>
      </c>
      <c r="AF59" s="191"/>
      <c r="AG59" s="191"/>
    </row>
    <row r="60" spans="9:33" ht="18">
      <c r="L60" s="191">
        <v>57</v>
      </c>
      <c r="M60" s="315" t="str">
        <f t="shared" si="7"/>
        <v>J</v>
      </c>
      <c r="N60" s="315" t="str">
        <f t="shared" si="7"/>
        <v>A</v>
      </c>
      <c r="O60" s="315" t="str">
        <f t="shared" si="7"/>
        <v>M4</v>
      </c>
      <c r="P60" s="315" t="str">
        <f t="shared" si="7"/>
        <v/>
      </c>
      <c r="Q60" s="315" t="str">
        <f t="shared" si="7"/>
        <v>K</v>
      </c>
      <c r="S60" s="191"/>
      <c r="T60" s="224">
        <f>IF('243way_Regular Symbol'!T60="","",'243way_Regular Symbol'!T60)</f>
        <v>9</v>
      </c>
      <c r="U60" s="224">
        <f>IF('243way_Regular Symbol'!U60="","",'243way_Regular Symbol'!U60)</f>
        <v>6</v>
      </c>
      <c r="V60" s="224">
        <f>IF('243way_Regular Symbol'!V60="","",'243way_Regular Symbol'!V60)</f>
        <v>4</v>
      </c>
      <c r="W60" s="224" t="str">
        <f>IF('243way_Regular Symbol'!W60="","",'243way_Regular Symbol'!W60)</f>
        <v/>
      </c>
      <c r="X60" s="224">
        <f>IF('243way_Regular Symbol'!X60="","",'243way_Regular Symbol'!X60)</f>
        <v>7</v>
      </c>
      <c r="Z60" s="191"/>
      <c r="AA60" s="249" t="str">
        <f t="shared" si="8"/>
        <v>Ｊ</v>
      </c>
      <c r="AB60" s="249" t="str">
        <f t="shared" si="8"/>
        <v>Ａ</v>
      </c>
      <c r="AC60" s="249" t="str">
        <f t="shared" si="8"/>
        <v>九尾狐</v>
      </c>
      <c r="AD60" s="249" t="str">
        <f t="shared" si="8"/>
        <v/>
      </c>
      <c r="AE60" s="249" t="str">
        <f t="shared" si="8"/>
        <v>Ｋ</v>
      </c>
      <c r="AF60" s="191"/>
      <c r="AG60" s="191"/>
    </row>
    <row r="61" spans="9:33" ht="18">
      <c r="L61" s="191">
        <v>58</v>
      </c>
      <c r="M61" s="315" t="str">
        <f t="shared" si="7"/>
        <v>A</v>
      </c>
      <c r="N61" s="315" t="str">
        <f t="shared" si="7"/>
        <v>WW</v>
      </c>
      <c r="O61" s="315" t="str">
        <f t="shared" si="7"/>
        <v>J</v>
      </c>
      <c r="P61" s="315" t="str">
        <f t="shared" si="7"/>
        <v/>
      </c>
      <c r="Q61" s="315" t="str">
        <f t="shared" si="7"/>
        <v>M2</v>
      </c>
      <c r="S61" s="191"/>
      <c r="T61" s="224">
        <f>IF('243way_Regular Symbol'!T61="","",'243way_Regular Symbol'!T61)</f>
        <v>6</v>
      </c>
      <c r="U61" s="224">
        <f>IF('243way_Regular Symbol'!U61="","",'243way_Regular Symbol'!U61)</f>
        <v>13</v>
      </c>
      <c r="V61" s="224">
        <f>IF('243way_Regular Symbol'!V61="","",'243way_Regular Symbol'!V61)</f>
        <v>9</v>
      </c>
      <c r="W61" s="224" t="str">
        <f>IF('243way_Regular Symbol'!W61="","",'243way_Regular Symbol'!W61)</f>
        <v/>
      </c>
      <c r="X61" s="224">
        <f>IF('243way_Regular Symbol'!X61="","",'243way_Regular Symbol'!X61)</f>
        <v>2</v>
      </c>
      <c r="Z61" s="191"/>
      <c r="AA61" s="249" t="str">
        <f t="shared" si="8"/>
        <v>Ａ</v>
      </c>
      <c r="AB61" s="249" t="str">
        <f t="shared" si="8"/>
        <v>手杖</v>
      </c>
      <c r="AC61" s="249" t="str">
        <f t="shared" si="8"/>
        <v>Ｊ</v>
      </c>
      <c r="AD61" s="249" t="str">
        <f t="shared" si="8"/>
        <v/>
      </c>
      <c r="AE61" s="249" t="str">
        <f t="shared" si="8"/>
        <v>小九</v>
      </c>
      <c r="AF61" s="191"/>
      <c r="AG61" s="191"/>
    </row>
    <row r="62" spans="9:33" ht="18">
      <c r="L62" s="191">
        <v>59</v>
      </c>
      <c r="M62" s="315" t="str">
        <f t="shared" si="7"/>
        <v>K</v>
      </c>
      <c r="N62" s="315" t="str">
        <f t="shared" si="7"/>
        <v>J</v>
      </c>
      <c r="O62" s="315" t="str">
        <f t="shared" si="7"/>
        <v>A</v>
      </c>
      <c r="P62" s="315" t="str">
        <f t="shared" si="7"/>
        <v/>
      </c>
      <c r="Q62" s="315" t="str">
        <f t="shared" si="7"/>
        <v>K</v>
      </c>
      <c r="S62" s="191"/>
      <c r="T62" s="224">
        <f>IF('243way_Regular Symbol'!T62="","",'243way_Regular Symbol'!T62)</f>
        <v>7</v>
      </c>
      <c r="U62" s="224">
        <f>IF('243way_Regular Symbol'!U62="","",'243way_Regular Symbol'!U62)</f>
        <v>9</v>
      </c>
      <c r="V62" s="224">
        <f>IF('243way_Regular Symbol'!V62="","",'243way_Regular Symbol'!V62)</f>
        <v>6</v>
      </c>
      <c r="W62" s="224" t="str">
        <f>IF('243way_Regular Symbol'!W62="","",'243way_Regular Symbol'!W62)</f>
        <v/>
      </c>
      <c r="X62" s="224">
        <f>IF('243way_Regular Symbol'!X62="","",'243way_Regular Symbol'!X62)</f>
        <v>7</v>
      </c>
      <c r="Z62" s="191"/>
      <c r="AA62" s="249" t="str">
        <f t="shared" si="8"/>
        <v>Ｋ</v>
      </c>
      <c r="AB62" s="249" t="str">
        <f t="shared" si="8"/>
        <v>Ｊ</v>
      </c>
      <c r="AC62" s="249" t="str">
        <f t="shared" si="8"/>
        <v>Ａ</v>
      </c>
      <c r="AD62" s="249" t="str">
        <f t="shared" si="8"/>
        <v/>
      </c>
      <c r="AE62" s="249" t="str">
        <f t="shared" si="8"/>
        <v>Ｋ</v>
      </c>
      <c r="AF62" s="191"/>
      <c r="AG62" s="191"/>
    </row>
    <row r="63" spans="9:33" ht="18">
      <c r="L63" s="191">
        <v>60</v>
      </c>
      <c r="M63" s="315" t="str">
        <f t="shared" si="7"/>
        <v>M1</v>
      </c>
      <c r="N63" s="315" t="str">
        <f t="shared" si="7"/>
        <v>K</v>
      </c>
      <c r="O63" s="315" t="str">
        <f t="shared" si="7"/>
        <v/>
      </c>
      <c r="P63" s="315" t="str">
        <f t="shared" si="7"/>
        <v/>
      </c>
      <c r="Q63" s="315" t="str">
        <f t="shared" si="7"/>
        <v>K</v>
      </c>
      <c r="S63" s="191"/>
      <c r="T63" s="224">
        <f>IF('243way_Regular Symbol'!T63="","",'243way_Regular Symbol'!T63)</f>
        <v>1</v>
      </c>
      <c r="U63" s="224">
        <f>IF('243way_Regular Symbol'!U63="","",'243way_Regular Symbol'!U63)</f>
        <v>7</v>
      </c>
      <c r="V63" s="224" t="str">
        <f>IF('243way_Regular Symbol'!V63="","",'243way_Regular Symbol'!V63)</f>
        <v/>
      </c>
      <c r="W63" s="224" t="str">
        <f>IF('243way_Regular Symbol'!W63="","",'243way_Regular Symbol'!W63)</f>
        <v/>
      </c>
      <c r="X63" s="224">
        <f>IF('243way_Regular Symbol'!X63="","",'243way_Regular Symbol'!X63)</f>
        <v>7</v>
      </c>
      <c r="Z63" s="191"/>
      <c r="AA63" s="249" t="str">
        <f t="shared" si="8"/>
        <v>四不像大頭</v>
      </c>
      <c r="AB63" s="249" t="str">
        <f t="shared" si="8"/>
        <v>Ｋ</v>
      </c>
      <c r="AC63" s="249" t="str">
        <f t="shared" si="8"/>
        <v/>
      </c>
      <c r="AD63" s="249" t="str">
        <f t="shared" si="8"/>
        <v/>
      </c>
      <c r="AE63" s="249" t="str">
        <f t="shared" si="8"/>
        <v>Ｋ</v>
      </c>
      <c r="AF63" s="191"/>
      <c r="AG63" s="191"/>
    </row>
    <row r="64" spans="9:33" ht="18">
      <c r="L64" s="191">
        <v>61</v>
      </c>
      <c r="M64" s="315" t="str">
        <f t="shared" si="7"/>
        <v/>
      </c>
      <c r="N64" s="315" t="str">
        <f t="shared" si="7"/>
        <v>K</v>
      </c>
      <c r="O64" s="315" t="str">
        <f t="shared" si="7"/>
        <v/>
      </c>
      <c r="P64" s="315" t="str">
        <f t="shared" si="7"/>
        <v/>
      </c>
      <c r="Q64" s="315" t="str">
        <f t="shared" si="7"/>
        <v>Q</v>
      </c>
      <c r="S64" s="191"/>
      <c r="T64" s="224" t="str">
        <f>IF('243way_Regular Symbol'!T64="","",'243way_Regular Symbol'!T64)</f>
        <v/>
      </c>
      <c r="U64" s="224">
        <f>IF('243way_Regular Symbol'!U64="","",'243way_Regular Symbol'!U64)</f>
        <v>7</v>
      </c>
      <c r="V64" s="224" t="str">
        <f>IF('243way_Regular Symbol'!V64="","",'243way_Regular Symbol'!V64)</f>
        <v/>
      </c>
      <c r="W64" s="224" t="str">
        <f>IF('243way_Regular Symbol'!W64="","",'243way_Regular Symbol'!W64)</f>
        <v/>
      </c>
      <c r="X64" s="224">
        <f>IF('243way_Regular Symbol'!X64="","",'243way_Regular Symbol'!X64)</f>
        <v>8</v>
      </c>
      <c r="Z64" s="191"/>
      <c r="AA64" s="249" t="str">
        <f t="shared" si="8"/>
        <v/>
      </c>
      <c r="AB64" s="249" t="str">
        <f t="shared" si="8"/>
        <v>Ｋ</v>
      </c>
      <c r="AC64" s="249" t="str">
        <f t="shared" si="8"/>
        <v/>
      </c>
      <c r="AD64" s="249" t="str">
        <f t="shared" si="8"/>
        <v/>
      </c>
      <c r="AE64" s="249" t="str">
        <f t="shared" si="8"/>
        <v>Ｑ</v>
      </c>
      <c r="AF64" s="191"/>
      <c r="AG64" s="191"/>
    </row>
    <row r="65" spans="12:33" ht="18">
      <c r="L65" s="191">
        <v>62</v>
      </c>
      <c r="M65" s="315" t="str">
        <f t="shared" si="7"/>
        <v/>
      </c>
      <c r="N65" s="315" t="str">
        <f t="shared" si="7"/>
        <v>K</v>
      </c>
      <c r="O65" s="315" t="str">
        <f t="shared" si="7"/>
        <v/>
      </c>
      <c r="P65" s="315" t="str">
        <f t="shared" si="7"/>
        <v/>
      </c>
      <c r="Q65" s="315" t="str">
        <f t="shared" si="7"/>
        <v>K</v>
      </c>
      <c r="S65" s="191"/>
      <c r="T65" s="224" t="str">
        <f>IF('243way_Regular Symbol'!T65="","",'243way_Regular Symbol'!T65)</f>
        <v/>
      </c>
      <c r="U65" s="224">
        <f>IF('243way_Regular Symbol'!U65="","",'243way_Regular Symbol'!U65)</f>
        <v>7</v>
      </c>
      <c r="V65" s="224" t="str">
        <f>IF('243way_Regular Symbol'!V65="","",'243way_Regular Symbol'!V65)</f>
        <v/>
      </c>
      <c r="W65" s="224" t="str">
        <f>IF('243way_Regular Symbol'!W65="","",'243way_Regular Symbol'!W65)</f>
        <v/>
      </c>
      <c r="X65" s="224">
        <f>IF('243way_Regular Symbol'!X65="","",'243way_Regular Symbol'!X65)</f>
        <v>7</v>
      </c>
      <c r="Z65" s="191"/>
      <c r="AA65" s="249" t="str">
        <f t="shared" si="8"/>
        <v/>
      </c>
      <c r="AB65" s="249" t="str">
        <f t="shared" si="8"/>
        <v>Ｋ</v>
      </c>
      <c r="AC65" s="249" t="str">
        <f t="shared" si="8"/>
        <v/>
      </c>
      <c r="AD65" s="249" t="str">
        <f t="shared" si="8"/>
        <v/>
      </c>
      <c r="AE65" s="249" t="str">
        <f t="shared" si="8"/>
        <v>Ｋ</v>
      </c>
      <c r="AF65" s="191"/>
      <c r="AG65" s="191"/>
    </row>
    <row r="66" spans="12:33" ht="18">
      <c r="L66" s="191">
        <v>63</v>
      </c>
      <c r="M66" s="315" t="str">
        <f t="shared" si="7"/>
        <v/>
      </c>
      <c r="N66" s="315" t="str">
        <f t="shared" si="7"/>
        <v>J</v>
      </c>
      <c r="O66" s="315" t="str">
        <f t="shared" si="7"/>
        <v/>
      </c>
      <c r="P66" s="315" t="str">
        <f t="shared" si="7"/>
        <v/>
      </c>
      <c r="Q66" s="315" t="str">
        <f t="shared" si="7"/>
        <v>K</v>
      </c>
      <c r="S66" s="191"/>
      <c r="T66" s="224" t="str">
        <f>IF('243way_Regular Symbol'!T66="","",'243way_Regular Symbol'!T66)</f>
        <v/>
      </c>
      <c r="U66" s="224">
        <f>IF('243way_Regular Symbol'!U66="","",'243way_Regular Symbol'!U66)</f>
        <v>9</v>
      </c>
      <c r="V66" s="224" t="str">
        <f>IF('243way_Regular Symbol'!V66="","",'243way_Regular Symbol'!V66)</f>
        <v/>
      </c>
      <c r="W66" s="224" t="str">
        <f>IF('243way_Regular Symbol'!W66="","",'243way_Regular Symbol'!W66)</f>
        <v/>
      </c>
      <c r="X66" s="224">
        <f>IF('243way_Regular Symbol'!X66="","",'243way_Regular Symbol'!X66)</f>
        <v>7</v>
      </c>
      <c r="Z66" s="191"/>
      <c r="AA66" s="249" t="str">
        <f t="shared" si="8"/>
        <v/>
      </c>
      <c r="AB66" s="249" t="str">
        <f t="shared" si="8"/>
        <v>Ｊ</v>
      </c>
      <c r="AC66" s="249" t="str">
        <f t="shared" si="8"/>
        <v/>
      </c>
      <c r="AD66" s="249" t="str">
        <f t="shared" si="8"/>
        <v/>
      </c>
      <c r="AE66" s="249" t="str">
        <f t="shared" si="8"/>
        <v>Ｋ</v>
      </c>
      <c r="AF66" s="191"/>
      <c r="AG66" s="191"/>
    </row>
    <row r="67" spans="12:33" ht="18">
      <c r="L67" s="191">
        <v>64</v>
      </c>
      <c r="M67" s="315" t="str">
        <f t="shared" ref="M67:Q87" si="9">IF(T67="","",VLOOKUP(T67,$A$3:$B$15,2,FALSE))</f>
        <v/>
      </c>
      <c r="N67" s="315" t="str">
        <f t="shared" si="9"/>
        <v>K</v>
      </c>
      <c r="O67" s="315" t="str">
        <f t="shared" si="9"/>
        <v/>
      </c>
      <c r="P67" s="315" t="str">
        <f t="shared" si="9"/>
        <v/>
      </c>
      <c r="Q67" s="315" t="str">
        <f t="shared" si="9"/>
        <v>M5</v>
      </c>
      <c r="S67" s="191"/>
      <c r="T67" s="224" t="str">
        <f>IF('243way_Regular Symbol'!T67="","",'243way_Regular Symbol'!T67)</f>
        <v/>
      </c>
      <c r="U67" s="224">
        <f>IF('243way_Regular Symbol'!U67="","",'243way_Regular Symbol'!U67)</f>
        <v>7</v>
      </c>
      <c r="V67" s="224" t="str">
        <f>IF('243way_Regular Symbol'!V67="","",'243way_Regular Symbol'!V67)</f>
        <v/>
      </c>
      <c r="W67" s="224" t="str">
        <f>IF('243way_Regular Symbol'!W67="","",'243way_Regular Symbol'!W67)</f>
        <v/>
      </c>
      <c r="X67" s="224">
        <f>IF('243way_Regular Symbol'!X67="","",'243way_Regular Symbol'!X67)</f>
        <v>5</v>
      </c>
      <c r="Z67" s="191"/>
      <c r="AA67" s="249" t="str">
        <f t="shared" ref="AA67:AE90" si="10">IF(T67="","",VLOOKUP(T67,$A$3:$C$15,3,FALSE))</f>
        <v/>
      </c>
      <c r="AB67" s="249" t="str">
        <f t="shared" si="10"/>
        <v>Ｋ</v>
      </c>
      <c r="AC67" s="249" t="str">
        <f t="shared" si="10"/>
        <v/>
      </c>
      <c r="AD67" s="249" t="str">
        <f t="shared" si="10"/>
        <v/>
      </c>
      <c r="AE67" s="249" t="str">
        <f t="shared" si="10"/>
        <v>姜子牙</v>
      </c>
      <c r="AF67" s="191"/>
      <c r="AG67" s="191"/>
    </row>
    <row r="68" spans="12:33" ht="18">
      <c r="L68" s="191">
        <v>65</v>
      </c>
      <c r="M68" s="315" t="str">
        <f t="shared" si="9"/>
        <v/>
      </c>
      <c r="N68" s="315" t="str">
        <f t="shared" si="9"/>
        <v>M4</v>
      </c>
      <c r="O68" s="315" t="str">
        <f t="shared" si="9"/>
        <v/>
      </c>
      <c r="P68" s="315" t="str">
        <f t="shared" si="9"/>
        <v/>
      </c>
      <c r="Q68" s="315" t="str">
        <f t="shared" si="9"/>
        <v>Q</v>
      </c>
      <c r="S68" s="191"/>
      <c r="T68" s="224" t="str">
        <f>IF('243way_Regular Symbol'!T68="","",'243way_Regular Symbol'!T68)</f>
        <v/>
      </c>
      <c r="U68" s="224">
        <f>IF('243way_Regular Symbol'!U68="","",'243way_Regular Symbol'!U68)</f>
        <v>4</v>
      </c>
      <c r="V68" s="224" t="str">
        <f>IF('243way_Regular Symbol'!V68="","",'243way_Regular Symbol'!V68)</f>
        <v/>
      </c>
      <c r="W68" s="224" t="str">
        <f>IF('243way_Regular Symbol'!W68="","",'243way_Regular Symbol'!W68)</f>
        <v/>
      </c>
      <c r="X68" s="224">
        <f>IF('243way_Regular Symbol'!X68="","",'243way_Regular Symbol'!X68)</f>
        <v>8</v>
      </c>
      <c r="Z68" s="191"/>
      <c r="AA68" s="249" t="str">
        <f t="shared" si="10"/>
        <v/>
      </c>
      <c r="AB68" s="249" t="str">
        <f t="shared" si="10"/>
        <v>九尾狐</v>
      </c>
      <c r="AC68" s="249" t="str">
        <f t="shared" si="10"/>
        <v/>
      </c>
      <c r="AD68" s="249" t="str">
        <f t="shared" si="10"/>
        <v/>
      </c>
      <c r="AE68" s="249" t="str">
        <f t="shared" si="10"/>
        <v>Ｑ</v>
      </c>
      <c r="AF68" s="191"/>
      <c r="AG68" s="191"/>
    </row>
    <row r="69" spans="12:33" ht="18">
      <c r="L69" s="191">
        <v>66</v>
      </c>
      <c r="M69" s="315" t="str">
        <f t="shared" si="9"/>
        <v/>
      </c>
      <c r="N69" s="315" t="str">
        <f t="shared" si="9"/>
        <v>Q</v>
      </c>
      <c r="O69" s="315" t="str">
        <f t="shared" si="9"/>
        <v/>
      </c>
      <c r="P69" s="315" t="str">
        <f t="shared" si="9"/>
        <v/>
      </c>
      <c r="Q69" s="315" t="str">
        <f t="shared" si="9"/>
        <v>K</v>
      </c>
      <c r="S69" s="191"/>
      <c r="T69" s="224" t="str">
        <f>IF('243way_Regular Symbol'!T69="","",'243way_Regular Symbol'!T69)</f>
        <v/>
      </c>
      <c r="U69" s="224">
        <f>IF('243way_Regular Symbol'!U69="","",'243way_Regular Symbol'!U69)</f>
        <v>8</v>
      </c>
      <c r="V69" s="224" t="str">
        <f>IF('243way_Regular Symbol'!V69="","",'243way_Regular Symbol'!V69)</f>
        <v/>
      </c>
      <c r="W69" s="224" t="str">
        <f>IF('243way_Regular Symbol'!W69="","",'243way_Regular Symbol'!W69)</f>
        <v/>
      </c>
      <c r="X69" s="224">
        <f>IF('243way_Regular Symbol'!X69="","",'243way_Regular Symbol'!X69)</f>
        <v>7</v>
      </c>
      <c r="Z69" s="191"/>
      <c r="AA69" s="249" t="str">
        <f t="shared" si="10"/>
        <v/>
      </c>
      <c r="AB69" s="249" t="str">
        <f t="shared" si="10"/>
        <v>Ｑ</v>
      </c>
      <c r="AC69" s="249" t="str">
        <f t="shared" si="10"/>
        <v/>
      </c>
      <c r="AD69" s="249" t="str">
        <f t="shared" si="10"/>
        <v/>
      </c>
      <c r="AE69" s="249" t="str">
        <f t="shared" si="10"/>
        <v>Ｋ</v>
      </c>
      <c r="AF69" s="191"/>
      <c r="AG69" s="191"/>
    </row>
    <row r="70" spans="12:33" ht="18">
      <c r="L70" s="191">
        <v>67</v>
      </c>
      <c r="M70" s="315" t="str">
        <f t="shared" si="9"/>
        <v/>
      </c>
      <c r="N70" s="315" t="str">
        <f t="shared" si="9"/>
        <v>A</v>
      </c>
      <c r="O70" s="315" t="str">
        <f t="shared" si="9"/>
        <v/>
      </c>
      <c r="P70" s="315" t="str">
        <f t="shared" si="9"/>
        <v/>
      </c>
      <c r="Q70" s="315" t="str">
        <f t="shared" si="9"/>
        <v>M3</v>
      </c>
      <c r="S70" s="191"/>
      <c r="T70" s="224" t="str">
        <f>IF('243way_Regular Symbol'!T70="","",'243way_Regular Symbol'!T70)</f>
        <v/>
      </c>
      <c r="U70" s="224">
        <f>IF('243way_Regular Symbol'!U70="","",'243way_Regular Symbol'!U70)</f>
        <v>6</v>
      </c>
      <c r="V70" s="224" t="str">
        <f>IF('243way_Regular Symbol'!V70="","",'243way_Regular Symbol'!V70)</f>
        <v/>
      </c>
      <c r="W70" s="224" t="str">
        <f>IF('243way_Regular Symbol'!W70="","",'243way_Regular Symbol'!W70)</f>
        <v/>
      </c>
      <c r="X70" s="224">
        <f>IF('243way_Regular Symbol'!X70="","",'243way_Regular Symbol'!X70)</f>
        <v>3</v>
      </c>
      <c r="Z70" s="191"/>
      <c r="AA70" s="249" t="str">
        <f t="shared" si="10"/>
        <v/>
      </c>
      <c r="AB70" s="249" t="str">
        <f t="shared" si="10"/>
        <v>Ａ</v>
      </c>
      <c r="AC70" s="249" t="str">
        <f t="shared" si="10"/>
        <v/>
      </c>
      <c r="AD70" s="249" t="str">
        <f t="shared" si="10"/>
        <v/>
      </c>
      <c r="AE70" s="249" t="str">
        <f t="shared" si="10"/>
        <v>申公豹</v>
      </c>
      <c r="AF70" s="191"/>
      <c r="AG70" s="191"/>
    </row>
    <row r="71" spans="12:33" ht="18">
      <c r="L71" s="191">
        <v>68</v>
      </c>
      <c r="M71" s="315" t="str">
        <f t="shared" si="9"/>
        <v/>
      </c>
      <c r="N71" s="315" t="str">
        <f t="shared" si="9"/>
        <v>M5</v>
      </c>
      <c r="O71" s="315" t="str">
        <f t="shared" si="9"/>
        <v/>
      </c>
      <c r="P71" s="315" t="str">
        <f t="shared" si="9"/>
        <v/>
      </c>
      <c r="Q71" s="315" t="str">
        <f t="shared" si="9"/>
        <v/>
      </c>
      <c r="S71" s="191"/>
      <c r="T71" s="224" t="str">
        <f>IF('243way_Regular Symbol'!T71="","",'243way_Regular Symbol'!T71)</f>
        <v/>
      </c>
      <c r="U71" s="224">
        <f>IF('243way_Regular Symbol'!U71="","",'243way_Regular Symbol'!U71)</f>
        <v>5</v>
      </c>
      <c r="V71" s="224" t="str">
        <f>IF('243way_Regular Symbol'!V71="","",'243way_Regular Symbol'!V71)</f>
        <v/>
      </c>
      <c r="W71" s="224" t="str">
        <f>IF('243way_Regular Symbol'!W71="","",'243way_Regular Symbol'!W71)</f>
        <v/>
      </c>
      <c r="X71" s="224" t="str">
        <f>IF('243way_Regular Symbol'!X71="","",'243way_Regular Symbol'!X71)</f>
        <v/>
      </c>
      <c r="Y71" s="1"/>
      <c r="Z71" s="191"/>
      <c r="AA71" s="249" t="str">
        <f t="shared" si="10"/>
        <v/>
      </c>
      <c r="AB71" s="249" t="str">
        <f t="shared" si="10"/>
        <v>姜子牙</v>
      </c>
      <c r="AC71" s="249" t="str">
        <f t="shared" si="10"/>
        <v/>
      </c>
      <c r="AD71" s="249" t="str">
        <f t="shared" si="10"/>
        <v/>
      </c>
      <c r="AE71" s="249" t="str">
        <f t="shared" si="10"/>
        <v/>
      </c>
      <c r="AF71" s="191"/>
      <c r="AG71" s="191"/>
    </row>
    <row r="72" spans="12:33" ht="18">
      <c r="L72" s="191">
        <v>69</v>
      </c>
      <c r="M72" s="315" t="str">
        <f t="shared" si="9"/>
        <v/>
      </c>
      <c r="N72" s="315" t="str">
        <f t="shared" si="9"/>
        <v>M1</v>
      </c>
      <c r="O72" s="315" t="str">
        <f t="shared" si="9"/>
        <v/>
      </c>
      <c r="P72" s="315" t="str">
        <f t="shared" si="9"/>
        <v/>
      </c>
      <c r="Q72" s="315" t="str">
        <f t="shared" si="9"/>
        <v/>
      </c>
      <c r="S72" s="191"/>
      <c r="T72" s="224" t="str">
        <f>IF('243way_Regular Symbol'!T72="","",'243way_Regular Symbol'!T72)</f>
        <v/>
      </c>
      <c r="U72" s="224">
        <f>IF('243way_Regular Symbol'!U72="","",'243way_Regular Symbol'!U72)</f>
        <v>1</v>
      </c>
      <c r="V72" s="224" t="str">
        <f>IF('243way_Regular Symbol'!V72="","",'243way_Regular Symbol'!V72)</f>
        <v/>
      </c>
      <c r="W72" s="224" t="str">
        <f>IF('243way_Regular Symbol'!W72="","",'243way_Regular Symbol'!W72)</f>
        <v/>
      </c>
      <c r="X72" s="224" t="str">
        <f>IF('243way_Regular Symbol'!X72="","",'243way_Regular Symbol'!X72)</f>
        <v/>
      </c>
      <c r="Z72" s="191"/>
      <c r="AA72" s="249" t="str">
        <f t="shared" si="10"/>
        <v/>
      </c>
      <c r="AB72" s="249" t="str">
        <f t="shared" si="10"/>
        <v>四不像大頭</v>
      </c>
      <c r="AC72" s="249" t="str">
        <f t="shared" si="10"/>
        <v/>
      </c>
      <c r="AD72" s="249" t="str">
        <f t="shared" si="10"/>
        <v/>
      </c>
      <c r="AE72" s="249" t="str">
        <f t="shared" si="10"/>
        <v/>
      </c>
      <c r="AF72" s="191"/>
      <c r="AG72" s="191"/>
    </row>
    <row r="73" spans="12:33" ht="18">
      <c r="L73" s="191">
        <v>70</v>
      </c>
      <c r="M73" s="315" t="str">
        <f t="shared" si="9"/>
        <v/>
      </c>
      <c r="N73" s="315" t="str">
        <f t="shared" si="9"/>
        <v>M1</v>
      </c>
      <c r="O73" s="315" t="str">
        <f t="shared" si="9"/>
        <v/>
      </c>
      <c r="P73" s="315" t="str">
        <f t="shared" si="9"/>
        <v/>
      </c>
      <c r="Q73" s="315" t="str">
        <f t="shared" si="9"/>
        <v/>
      </c>
      <c r="S73" s="191"/>
      <c r="T73" s="224" t="str">
        <f>IF('243way_Regular Symbol'!T73="","",'243way_Regular Symbol'!T73)</f>
        <v/>
      </c>
      <c r="U73" s="224">
        <f>IF('243way_Regular Symbol'!U73="","",'243way_Regular Symbol'!U73)</f>
        <v>1</v>
      </c>
      <c r="V73" s="224" t="str">
        <f>IF('243way_Regular Symbol'!V73="","",'243way_Regular Symbol'!V73)</f>
        <v/>
      </c>
      <c r="W73" s="224" t="str">
        <f>IF('243way_Regular Symbol'!W73="","",'243way_Regular Symbol'!W73)</f>
        <v/>
      </c>
      <c r="X73" s="224" t="str">
        <f>IF('243way_Regular Symbol'!X73="","",'243way_Regular Symbol'!X73)</f>
        <v/>
      </c>
      <c r="Z73" s="191"/>
      <c r="AA73" s="249" t="str">
        <f t="shared" si="10"/>
        <v/>
      </c>
      <c r="AB73" s="249" t="str">
        <f t="shared" si="10"/>
        <v>四不像大頭</v>
      </c>
      <c r="AC73" s="249" t="str">
        <f t="shared" si="10"/>
        <v/>
      </c>
      <c r="AD73" s="249" t="str">
        <f t="shared" si="10"/>
        <v/>
      </c>
      <c r="AE73" s="249" t="str">
        <f t="shared" si="10"/>
        <v/>
      </c>
      <c r="AF73" s="191"/>
      <c r="AG73" s="191"/>
    </row>
    <row r="74" spans="12:33" ht="18">
      <c r="L74" s="191">
        <v>71</v>
      </c>
      <c r="M74" s="315" t="str">
        <f t="shared" si="9"/>
        <v/>
      </c>
      <c r="N74" s="315" t="str">
        <f t="shared" si="9"/>
        <v>J</v>
      </c>
      <c r="O74" s="315" t="str">
        <f t="shared" si="9"/>
        <v/>
      </c>
      <c r="P74" s="315" t="str">
        <f t="shared" si="9"/>
        <v/>
      </c>
      <c r="Q74" s="315" t="str">
        <f t="shared" si="9"/>
        <v/>
      </c>
      <c r="S74" s="191"/>
      <c r="T74" s="224" t="str">
        <f>IF('243way_Regular Symbol'!T74="","",'243way_Regular Symbol'!T74)</f>
        <v/>
      </c>
      <c r="U74" s="224">
        <f>IF('243way_Regular Symbol'!U74="","",'243way_Regular Symbol'!U74)</f>
        <v>9</v>
      </c>
      <c r="V74" s="224" t="str">
        <f>IF('243way_Regular Symbol'!V74="","",'243way_Regular Symbol'!V74)</f>
        <v/>
      </c>
      <c r="W74" s="224" t="str">
        <f>IF('243way_Regular Symbol'!W74="","",'243way_Regular Symbol'!W74)</f>
        <v/>
      </c>
      <c r="X74" s="224" t="str">
        <f>IF('243way_Regular Symbol'!X74="","",'243way_Regular Symbol'!X74)</f>
        <v/>
      </c>
      <c r="Z74" s="191"/>
      <c r="AA74" s="249" t="str">
        <f t="shared" si="10"/>
        <v/>
      </c>
      <c r="AB74" s="249" t="str">
        <f t="shared" si="10"/>
        <v>Ｊ</v>
      </c>
      <c r="AC74" s="249" t="str">
        <f t="shared" si="10"/>
        <v/>
      </c>
      <c r="AD74" s="249" t="str">
        <f t="shared" si="10"/>
        <v/>
      </c>
      <c r="AE74" s="249" t="str">
        <f t="shared" si="10"/>
        <v/>
      </c>
      <c r="AF74" s="191"/>
      <c r="AG74" s="191"/>
    </row>
    <row r="75" spans="12:33" ht="18">
      <c r="L75" s="191">
        <v>72</v>
      </c>
      <c r="M75" s="315" t="str">
        <f t="shared" si="9"/>
        <v/>
      </c>
      <c r="N75" s="315" t="str">
        <f t="shared" si="9"/>
        <v>Q</v>
      </c>
      <c r="O75" s="315" t="str">
        <f t="shared" si="9"/>
        <v/>
      </c>
      <c r="P75" s="315" t="str">
        <f t="shared" si="9"/>
        <v/>
      </c>
      <c r="Q75" s="315" t="str">
        <f t="shared" si="9"/>
        <v/>
      </c>
      <c r="S75" s="191"/>
      <c r="T75" s="224" t="str">
        <f>IF('243way_Regular Symbol'!T75="","",'243way_Regular Symbol'!T75)</f>
        <v/>
      </c>
      <c r="U75" s="224">
        <f>IF('243way_Regular Symbol'!U75="","",'243way_Regular Symbol'!U75)</f>
        <v>8</v>
      </c>
      <c r="V75" s="224" t="str">
        <f>IF('243way_Regular Symbol'!V75="","",'243way_Regular Symbol'!V75)</f>
        <v/>
      </c>
      <c r="W75" s="224" t="str">
        <f>IF('243way_Regular Symbol'!W75="","",'243way_Regular Symbol'!W75)</f>
        <v/>
      </c>
      <c r="X75" s="224" t="str">
        <f>IF('243way_Regular Symbol'!X75="","",'243way_Regular Symbol'!X75)</f>
        <v/>
      </c>
      <c r="Z75" s="191"/>
      <c r="AA75" s="249" t="str">
        <f t="shared" si="10"/>
        <v/>
      </c>
      <c r="AB75" s="249" t="str">
        <f t="shared" si="10"/>
        <v>Ｑ</v>
      </c>
      <c r="AC75" s="249" t="str">
        <f t="shared" si="10"/>
        <v/>
      </c>
      <c r="AD75" s="249" t="str">
        <f t="shared" si="10"/>
        <v/>
      </c>
      <c r="AE75" s="249" t="str">
        <f t="shared" si="10"/>
        <v/>
      </c>
      <c r="AF75" s="191"/>
      <c r="AG75" s="191"/>
    </row>
    <row r="76" spans="12:33" ht="18">
      <c r="L76" s="191">
        <v>73</v>
      </c>
      <c r="M76" s="315" t="str">
        <f t="shared" si="9"/>
        <v/>
      </c>
      <c r="N76" s="315" t="str">
        <f t="shared" si="9"/>
        <v>Q</v>
      </c>
      <c r="O76" s="315" t="str">
        <f t="shared" si="9"/>
        <v/>
      </c>
      <c r="P76" s="315" t="str">
        <f t="shared" si="9"/>
        <v/>
      </c>
      <c r="Q76" s="315" t="str">
        <f t="shared" si="9"/>
        <v/>
      </c>
      <c r="S76" s="191"/>
      <c r="T76" s="224" t="str">
        <f>IF('243way_Regular Symbol'!T76="","",'243way_Regular Symbol'!T76)</f>
        <v/>
      </c>
      <c r="U76" s="224">
        <f>IF('243way_Regular Symbol'!U76="","",'243way_Regular Symbol'!U76)</f>
        <v>8</v>
      </c>
      <c r="V76" s="224" t="str">
        <f>IF('243way_Regular Symbol'!V76="","",'243way_Regular Symbol'!V76)</f>
        <v/>
      </c>
      <c r="W76" s="224" t="str">
        <f>IF('243way_Regular Symbol'!W76="","",'243way_Regular Symbol'!W76)</f>
        <v/>
      </c>
      <c r="X76" s="224" t="str">
        <f>IF('243way_Regular Symbol'!X76="","",'243way_Regular Symbol'!X76)</f>
        <v/>
      </c>
      <c r="Z76" s="191"/>
      <c r="AA76" s="249" t="str">
        <f t="shared" si="10"/>
        <v/>
      </c>
      <c r="AB76" s="249" t="str">
        <f t="shared" si="10"/>
        <v>Ｑ</v>
      </c>
      <c r="AC76" s="249" t="str">
        <f t="shared" si="10"/>
        <v/>
      </c>
      <c r="AD76" s="249" t="str">
        <f t="shared" si="10"/>
        <v/>
      </c>
      <c r="AE76" s="249" t="str">
        <f t="shared" si="10"/>
        <v/>
      </c>
      <c r="AF76" s="191"/>
      <c r="AG76" s="191"/>
    </row>
    <row r="77" spans="12:33" ht="18">
      <c r="L77" s="191">
        <v>74</v>
      </c>
      <c r="M77" s="315" t="str">
        <f t="shared" si="9"/>
        <v/>
      </c>
      <c r="N77" s="315" t="str">
        <f t="shared" si="9"/>
        <v>S1</v>
      </c>
      <c r="O77" s="315" t="str">
        <f t="shared" si="9"/>
        <v/>
      </c>
      <c r="P77" s="315" t="str">
        <f t="shared" si="9"/>
        <v/>
      </c>
      <c r="Q77" s="315" t="str">
        <f t="shared" si="9"/>
        <v/>
      </c>
      <c r="S77" s="191"/>
      <c r="T77" s="224" t="str">
        <f>IF('243way_Regular Symbol'!T77="","",'243way_Regular Symbol'!T77)</f>
        <v/>
      </c>
      <c r="U77" s="224">
        <f>IF('243way_Regular Symbol'!U77="","",'243way_Regular Symbol'!U77)</f>
        <v>12</v>
      </c>
      <c r="V77" s="224" t="str">
        <f>IF('243way_Regular Symbol'!V77="","",'243way_Regular Symbol'!V77)</f>
        <v/>
      </c>
      <c r="W77" s="224" t="str">
        <f>IF('243way_Regular Symbol'!W77="","",'243way_Regular Symbol'!W77)</f>
        <v/>
      </c>
      <c r="X77" s="224" t="str">
        <f>IF('243way_Regular Symbol'!X77="","",'243way_Regular Symbol'!X77)</f>
        <v/>
      </c>
      <c r="Z77" s="191"/>
      <c r="AA77" s="249" t="str">
        <f t="shared" si="10"/>
        <v/>
      </c>
      <c r="AB77" s="249" t="str">
        <f t="shared" si="10"/>
        <v>輪迴門</v>
      </c>
      <c r="AC77" s="249" t="str">
        <f t="shared" si="10"/>
        <v/>
      </c>
      <c r="AD77" s="249" t="str">
        <f t="shared" si="10"/>
        <v/>
      </c>
      <c r="AE77" s="249" t="str">
        <f t="shared" si="10"/>
        <v/>
      </c>
      <c r="AF77" s="191"/>
      <c r="AG77" s="191"/>
    </row>
    <row r="78" spans="12:33" ht="18">
      <c r="L78" s="191">
        <v>75</v>
      </c>
      <c r="M78" s="315" t="str">
        <f t="shared" si="9"/>
        <v/>
      </c>
      <c r="N78" s="315" t="str">
        <f t="shared" si="9"/>
        <v>M5</v>
      </c>
      <c r="O78" s="315" t="str">
        <f t="shared" si="9"/>
        <v/>
      </c>
      <c r="P78" s="315" t="str">
        <f t="shared" si="9"/>
        <v/>
      </c>
      <c r="Q78" s="315" t="str">
        <f t="shared" si="9"/>
        <v/>
      </c>
      <c r="S78" s="191"/>
      <c r="T78" s="224" t="str">
        <f>IF('243way_Regular Symbol'!T78="","",'243way_Regular Symbol'!T78)</f>
        <v/>
      </c>
      <c r="U78" s="224">
        <f>IF('243way_Regular Symbol'!U78="","",'243way_Regular Symbol'!U78)</f>
        <v>5</v>
      </c>
      <c r="V78" s="224" t="str">
        <f>IF('243way_Regular Symbol'!V78="","",'243way_Regular Symbol'!V78)</f>
        <v/>
      </c>
      <c r="W78" s="224" t="str">
        <f>IF('243way_Regular Symbol'!W78="","",'243way_Regular Symbol'!W78)</f>
        <v/>
      </c>
      <c r="X78" s="224" t="str">
        <f>IF('243way_Regular Symbol'!X78="","",'243way_Regular Symbol'!X78)</f>
        <v/>
      </c>
      <c r="Z78" s="191"/>
      <c r="AA78" s="249" t="str">
        <f t="shared" si="10"/>
        <v/>
      </c>
      <c r="AB78" s="249" t="str">
        <f t="shared" si="10"/>
        <v>姜子牙</v>
      </c>
      <c r="AC78" s="249" t="str">
        <f t="shared" si="10"/>
        <v/>
      </c>
      <c r="AD78" s="249" t="str">
        <f t="shared" si="10"/>
        <v/>
      </c>
      <c r="AE78" s="249" t="str">
        <f t="shared" si="10"/>
        <v/>
      </c>
      <c r="AF78" s="191"/>
      <c r="AG78" s="191"/>
    </row>
    <row r="79" spans="12:33" ht="18">
      <c r="L79" s="191">
        <v>76</v>
      </c>
      <c r="M79" s="315" t="str">
        <f t="shared" si="9"/>
        <v/>
      </c>
      <c r="N79" s="315" t="str">
        <f t="shared" si="9"/>
        <v>M5</v>
      </c>
      <c r="O79" s="315" t="str">
        <f t="shared" si="9"/>
        <v/>
      </c>
      <c r="P79" s="315" t="str">
        <f t="shared" si="9"/>
        <v/>
      </c>
      <c r="Q79" s="315" t="str">
        <f t="shared" si="9"/>
        <v/>
      </c>
      <c r="T79" s="224" t="str">
        <f>IF('243way_Regular Symbol'!T79="","",'243way_Regular Symbol'!T79)</f>
        <v/>
      </c>
      <c r="U79" s="224">
        <f>IF('243way_Regular Symbol'!U79="","",'243way_Regular Symbol'!U79)</f>
        <v>5</v>
      </c>
      <c r="V79" s="224" t="str">
        <f>IF('243way_Regular Symbol'!V79="","",'243way_Regular Symbol'!V79)</f>
        <v/>
      </c>
      <c r="W79" s="224" t="str">
        <f>IF('243way_Regular Symbol'!W79="","",'243way_Regular Symbol'!W79)</f>
        <v/>
      </c>
      <c r="X79" s="224" t="str">
        <f>IF('243way_Regular Symbol'!X79="","",'243way_Regular Symbol'!X79)</f>
        <v/>
      </c>
      <c r="AA79" s="249" t="str">
        <f t="shared" si="10"/>
        <v/>
      </c>
      <c r="AB79" s="249" t="str">
        <f t="shared" si="10"/>
        <v>姜子牙</v>
      </c>
      <c r="AC79" s="249" t="str">
        <f t="shared" si="10"/>
        <v/>
      </c>
      <c r="AD79" s="249" t="str">
        <f t="shared" si="10"/>
        <v/>
      </c>
      <c r="AE79" s="249" t="str">
        <f t="shared" si="10"/>
        <v/>
      </c>
      <c r="AF79" s="191"/>
      <c r="AG79" s="191"/>
    </row>
    <row r="80" spans="12:33" ht="18">
      <c r="L80" s="191">
        <v>77</v>
      </c>
      <c r="M80" s="315" t="str">
        <f t="shared" si="9"/>
        <v/>
      </c>
      <c r="N80" s="315" t="str">
        <f t="shared" si="9"/>
        <v>S1</v>
      </c>
      <c r="O80" s="315" t="str">
        <f t="shared" si="9"/>
        <v/>
      </c>
      <c r="P80" s="315" t="str">
        <f t="shared" si="9"/>
        <v/>
      </c>
      <c r="Q80" s="315" t="str">
        <f t="shared" si="9"/>
        <v/>
      </c>
      <c r="T80" s="224" t="str">
        <f>IF('243way_Regular Symbol'!T80="","",'243way_Regular Symbol'!T80)</f>
        <v/>
      </c>
      <c r="U80" s="224">
        <f>IF('243way_Regular Symbol'!U80="","",'243way_Regular Symbol'!U80)</f>
        <v>12</v>
      </c>
      <c r="V80" s="224" t="str">
        <f>IF('243way_Regular Symbol'!V80="","",'243way_Regular Symbol'!V80)</f>
        <v/>
      </c>
      <c r="W80" s="224" t="str">
        <f>IF('243way_Regular Symbol'!W80="","",'243way_Regular Symbol'!W80)</f>
        <v/>
      </c>
      <c r="X80" s="224" t="str">
        <f>IF('243way_Regular Symbol'!X80="","",'243way_Regular Symbol'!X80)</f>
        <v/>
      </c>
      <c r="AA80" s="249" t="str">
        <f t="shared" si="10"/>
        <v/>
      </c>
      <c r="AB80" s="249" t="str">
        <f t="shared" si="10"/>
        <v>輪迴門</v>
      </c>
      <c r="AC80" s="249" t="str">
        <f t="shared" si="10"/>
        <v/>
      </c>
      <c r="AD80" s="249" t="str">
        <f t="shared" si="10"/>
        <v/>
      </c>
      <c r="AE80" s="249" t="str">
        <f t="shared" si="10"/>
        <v/>
      </c>
      <c r="AF80" s="191"/>
      <c r="AG80" s="191"/>
    </row>
    <row r="81" spans="12:33" ht="18">
      <c r="L81" s="191">
        <v>78</v>
      </c>
      <c r="M81" s="315" t="str">
        <f t="shared" si="9"/>
        <v/>
      </c>
      <c r="N81" s="315" t="str">
        <f t="shared" si="9"/>
        <v>Q</v>
      </c>
      <c r="O81" s="315" t="str">
        <f t="shared" si="9"/>
        <v/>
      </c>
      <c r="P81" s="315" t="str">
        <f t="shared" si="9"/>
        <v/>
      </c>
      <c r="Q81" s="315" t="str">
        <f t="shared" si="9"/>
        <v/>
      </c>
      <c r="T81" s="224" t="str">
        <f>IF('243way_Regular Symbol'!T81="","",'243way_Regular Symbol'!T81)</f>
        <v/>
      </c>
      <c r="U81" s="224">
        <f>IF('243way_Regular Symbol'!U81="","",'243way_Regular Symbol'!U81)</f>
        <v>8</v>
      </c>
      <c r="V81" s="224" t="str">
        <f>IF('243way_Regular Symbol'!V81="","",'243way_Regular Symbol'!V81)</f>
        <v/>
      </c>
      <c r="W81" s="224" t="str">
        <f>IF('243way_Regular Symbol'!W81="","",'243way_Regular Symbol'!W81)</f>
        <v/>
      </c>
      <c r="X81" s="224" t="str">
        <f>IF('243way_Regular Symbol'!X81="","",'243way_Regular Symbol'!X81)</f>
        <v/>
      </c>
      <c r="AA81" s="249" t="str">
        <f t="shared" si="10"/>
        <v/>
      </c>
      <c r="AB81" s="249" t="str">
        <f t="shared" si="10"/>
        <v>Ｑ</v>
      </c>
      <c r="AC81" s="249" t="str">
        <f t="shared" si="10"/>
        <v/>
      </c>
      <c r="AD81" s="249" t="str">
        <f t="shared" si="10"/>
        <v/>
      </c>
      <c r="AE81" s="249" t="str">
        <f t="shared" si="10"/>
        <v/>
      </c>
      <c r="AF81" s="191"/>
      <c r="AG81" s="191"/>
    </row>
    <row r="82" spans="12:33" ht="18">
      <c r="L82" s="191">
        <v>79</v>
      </c>
      <c r="M82" s="315" t="str">
        <f t="shared" si="9"/>
        <v/>
      </c>
      <c r="N82" s="315" t="str">
        <f t="shared" si="9"/>
        <v>TE</v>
      </c>
      <c r="O82" s="315" t="str">
        <f t="shared" si="9"/>
        <v/>
      </c>
      <c r="P82" s="315" t="str">
        <f t="shared" si="9"/>
        <v/>
      </c>
      <c r="Q82" s="315" t="str">
        <f t="shared" si="9"/>
        <v/>
      </c>
      <c r="T82" s="224" t="str">
        <f>IF('243way_Regular Symbol'!T82="","",'243way_Regular Symbol'!T82)</f>
        <v/>
      </c>
      <c r="U82" s="224">
        <f>IF('243way_Regular Symbol'!U82="","",'243way_Regular Symbol'!U82)</f>
        <v>10</v>
      </c>
      <c r="V82" s="224" t="str">
        <f>IF('243way_Regular Symbol'!V82="","",'243way_Regular Symbol'!V82)</f>
        <v/>
      </c>
      <c r="W82" s="224" t="str">
        <f>IF('243way_Regular Symbol'!W82="","",'243way_Regular Symbol'!W82)</f>
        <v/>
      </c>
      <c r="X82" s="224" t="str">
        <f>IF('243way_Regular Symbol'!X82="","",'243way_Regular Symbol'!X82)</f>
        <v/>
      </c>
      <c r="AA82" s="249" t="str">
        <f t="shared" si="10"/>
        <v/>
      </c>
      <c r="AB82" s="249">
        <f t="shared" si="10"/>
        <v>10</v>
      </c>
      <c r="AC82" s="249" t="str">
        <f t="shared" si="10"/>
        <v/>
      </c>
      <c r="AD82" s="249" t="str">
        <f t="shared" si="10"/>
        <v/>
      </c>
      <c r="AE82" s="249" t="str">
        <f t="shared" si="10"/>
        <v/>
      </c>
      <c r="AF82" s="191"/>
      <c r="AG82" s="191"/>
    </row>
    <row r="83" spans="12:33" ht="18">
      <c r="L83" s="191">
        <v>80</v>
      </c>
      <c r="M83" s="315" t="str">
        <f t="shared" si="9"/>
        <v/>
      </c>
      <c r="N83" s="315" t="str">
        <f t="shared" si="9"/>
        <v>TE</v>
      </c>
      <c r="O83" s="315" t="str">
        <f t="shared" si="9"/>
        <v/>
      </c>
      <c r="P83" s="315" t="str">
        <f t="shared" si="9"/>
        <v/>
      </c>
      <c r="Q83" s="315" t="str">
        <f t="shared" si="9"/>
        <v/>
      </c>
      <c r="T83" s="224" t="str">
        <f>IF('243way_Regular Symbol'!T83="","",'243way_Regular Symbol'!T83)</f>
        <v/>
      </c>
      <c r="U83" s="224">
        <f>IF('243way_Regular Symbol'!U83="","",'243way_Regular Symbol'!U83)</f>
        <v>10</v>
      </c>
      <c r="V83" s="224" t="str">
        <f>IF('243way_Regular Symbol'!V83="","",'243way_Regular Symbol'!V83)</f>
        <v/>
      </c>
      <c r="W83" s="224" t="str">
        <f>IF('243way_Regular Symbol'!W83="","",'243way_Regular Symbol'!W83)</f>
        <v/>
      </c>
      <c r="X83" s="224" t="str">
        <f>IF('243way_Regular Symbol'!X83="","",'243way_Regular Symbol'!X83)</f>
        <v/>
      </c>
      <c r="AA83" s="249" t="str">
        <f t="shared" si="10"/>
        <v/>
      </c>
      <c r="AB83" s="249">
        <f t="shared" si="10"/>
        <v>10</v>
      </c>
      <c r="AC83" s="249" t="str">
        <f t="shared" si="10"/>
        <v/>
      </c>
      <c r="AD83" s="249" t="str">
        <f t="shared" si="10"/>
        <v/>
      </c>
      <c r="AE83" s="249" t="str">
        <f t="shared" si="10"/>
        <v/>
      </c>
      <c r="AF83" s="191"/>
      <c r="AG83" s="191"/>
    </row>
    <row r="84" spans="12:33" ht="18">
      <c r="L84" s="191">
        <v>81</v>
      </c>
      <c r="M84" s="315" t="str">
        <f t="shared" si="9"/>
        <v/>
      </c>
      <c r="N84" s="315" t="str">
        <f t="shared" si="9"/>
        <v>A</v>
      </c>
      <c r="O84" s="315" t="str">
        <f t="shared" si="9"/>
        <v/>
      </c>
      <c r="P84" s="315" t="str">
        <f t="shared" si="9"/>
        <v/>
      </c>
      <c r="Q84" s="315" t="str">
        <f t="shared" si="9"/>
        <v/>
      </c>
      <c r="T84" s="224" t="str">
        <f>IF('243way_Regular Symbol'!T84="","",'243way_Regular Symbol'!T84)</f>
        <v/>
      </c>
      <c r="U84" s="224">
        <f>IF('243way_Regular Symbol'!U84="","",'243way_Regular Symbol'!U84)</f>
        <v>6</v>
      </c>
      <c r="V84" s="224" t="str">
        <f>IF('243way_Regular Symbol'!V84="","",'243way_Regular Symbol'!V84)</f>
        <v/>
      </c>
      <c r="W84" s="224" t="str">
        <f>IF('243way_Regular Symbol'!W84="","",'243way_Regular Symbol'!W84)</f>
        <v/>
      </c>
      <c r="X84" s="224" t="str">
        <f>IF('243way_Regular Symbol'!X84="","",'243way_Regular Symbol'!X84)</f>
        <v/>
      </c>
      <c r="AA84" s="249" t="str">
        <f t="shared" si="10"/>
        <v/>
      </c>
      <c r="AB84" s="249" t="str">
        <f t="shared" si="10"/>
        <v>Ａ</v>
      </c>
      <c r="AC84" s="249" t="str">
        <f t="shared" si="10"/>
        <v/>
      </c>
      <c r="AD84" s="249" t="str">
        <f t="shared" si="10"/>
        <v/>
      </c>
      <c r="AE84" s="249" t="str">
        <f t="shared" si="10"/>
        <v/>
      </c>
      <c r="AF84" s="191"/>
      <c r="AG84" s="191"/>
    </row>
    <row r="85" spans="12:33" ht="18">
      <c r="L85" s="191">
        <v>82</v>
      </c>
      <c r="M85" s="315" t="str">
        <f t="shared" si="9"/>
        <v/>
      </c>
      <c r="N85" s="315" t="str">
        <f t="shared" si="9"/>
        <v/>
      </c>
      <c r="O85" s="315" t="str">
        <f t="shared" si="9"/>
        <v/>
      </c>
      <c r="P85" s="315" t="str">
        <f t="shared" si="9"/>
        <v/>
      </c>
      <c r="Q85" s="315" t="str">
        <f t="shared" si="9"/>
        <v/>
      </c>
      <c r="T85" s="224" t="str">
        <f>IF('243way_Regular Symbol'!T85="","",'243way_Regular Symbol'!T85)</f>
        <v/>
      </c>
      <c r="U85" s="224" t="str">
        <f>IF('243way_Regular Symbol'!U85="","",'243way_Regular Symbol'!U85)</f>
        <v/>
      </c>
      <c r="V85" s="224" t="str">
        <f>IF('243way_Regular Symbol'!V85="","",'243way_Regular Symbol'!V85)</f>
        <v/>
      </c>
      <c r="W85" s="224" t="str">
        <f>IF('243way_Regular Symbol'!W85="","",'243way_Regular Symbol'!W85)</f>
        <v/>
      </c>
      <c r="X85" s="224" t="str">
        <f>IF('243way_Regular Symbol'!X85="","",'243way_Regular Symbol'!X85)</f>
        <v/>
      </c>
      <c r="AA85" s="249" t="str">
        <f t="shared" si="10"/>
        <v/>
      </c>
      <c r="AB85" s="249" t="str">
        <f t="shared" si="10"/>
        <v/>
      </c>
      <c r="AC85" s="249" t="str">
        <f t="shared" si="10"/>
        <v/>
      </c>
      <c r="AD85" s="249" t="str">
        <f t="shared" si="10"/>
        <v/>
      </c>
      <c r="AE85" s="249" t="str">
        <f t="shared" si="10"/>
        <v/>
      </c>
      <c r="AF85" s="191"/>
      <c r="AG85" s="191"/>
    </row>
    <row r="86" spans="12:33" ht="18">
      <c r="L86" s="191">
        <v>83</v>
      </c>
      <c r="M86" s="315" t="str">
        <f t="shared" si="9"/>
        <v/>
      </c>
      <c r="N86" s="315" t="str">
        <f t="shared" si="9"/>
        <v/>
      </c>
      <c r="O86" s="315" t="str">
        <f t="shared" si="9"/>
        <v/>
      </c>
      <c r="P86" s="315" t="str">
        <f t="shared" si="9"/>
        <v/>
      </c>
      <c r="Q86" s="315" t="str">
        <f t="shared" si="9"/>
        <v/>
      </c>
      <c r="T86" s="224" t="str">
        <f>IF('243way_Regular Symbol'!T86="","",'243way_Regular Symbol'!T86)</f>
        <v/>
      </c>
      <c r="U86" s="224" t="str">
        <f>IF('243way_Regular Symbol'!U86="","",'243way_Regular Symbol'!U86)</f>
        <v/>
      </c>
      <c r="V86" s="224" t="str">
        <f>IF('243way_Regular Symbol'!V86="","",'243way_Regular Symbol'!V86)</f>
        <v/>
      </c>
      <c r="W86" s="224" t="str">
        <f>IF('243way_Regular Symbol'!W86="","",'243way_Regular Symbol'!W86)</f>
        <v/>
      </c>
      <c r="X86" s="224" t="str">
        <f>IF('243way_Regular Symbol'!X86="","",'243way_Regular Symbol'!X86)</f>
        <v/>
      </c>
      <c r="AA86" s="249" t="str">
        <f t="shared" si="10"/>
        <v/>
      </c>
      <c r="AB86" s="249" t="str">
        <f t="shared" si="10"/>
        <v/>
      </c>
      <c r="AC86" s="249" t="str">
        <f t="shared" si="10"/>
        <v/>
      </c>
      <c r="AD86" s="249" t="str">
        <f t="shared" si="10"/>
        <v/>
      </c>
      <c r="AE86" s="249" t="str">
        <f t="shared" si="10"/>
        <v/>
      </c>
      <c r="AF86" s="191"/>
      <c r="AG86" s="191"/>
    </row>
    <row r="87" spans="12:33" ht="18">
      <c r="L87" s="191">
        <v>84</v>
      </c>
      <c r="M87" s="315" t="str">
        <f t="shared" si="9"/>
        <v/>
      </c>
      <c r="N87" s="315" t="str">
        <f t="shared" si="9"/>
        <v/>
      </c>
      <c r="O87" s="315" t="str">
        <f t="shared" si="9"/>
        <v/>
      </c>
      <c r="P87" s="315" t="str">
        <f t="shared" si="9"/>
        <v/>
      </c>
      <c r="Q87" s="315" t="str">
        <f t="shared" si="9"/>
        <v/>
      </c>
      <c r="T87" s="224" t="str">
        <f>IF('243way_Regular Symbol'!T87="","",'243way_Regular Symbol'!T87)</f>
        <v/>
      </c>
      <c r="U87" s="224" t="str">
        <f>IF('243way_Regular Symbol'!U87="","",'243way_Regular Symbol'!U87)</f>
        <v/>
      </c>
      <c r="V87" s="224" t="str">
        <f>IF('243way_Regular Symbol'!V87="","",'243way_Regular Symbol'!V87)</f>
        <v/>
      </c>
      <c r="W87" s="224" t="str">
        <f>IF('243way_Regular Symbol'!W87="","",'243way_Regular Symbol'!W87)</f>
        <v/>
      </c>
      <c r="X87" s="224" t="str">
        <f>IF('243way_Regular Symbol'!X87="","",'243way_Regular Symbol'!X87)</f>
        <v/>
      </c>
      <c r="AA87" s="249" t="str">
        <f t="shared" si="10"/>
        <v/>
      </c>
      <c r="AB87" s="249" t="str">
        <f t="shared" si="10"/>
        <v/>
      </c>
      <c r="AC87" s="249" t="str">
        <f t="shared" si="10"/>
        <v/>
      </c>
      <c r="AD87" s="249" t="str">
        <f t="shared" si="10"/>
        <v/>
      </c>
      <c r="AE87" s="249" t="str">
        <f t="shared" si="10"/>
        <v/>
      </c>
      <c r="AF87" s="191"/>
      <c r="AG87" s="191"/>
    </row>
    <row r="88" spans="12:33">
      <c r="T88" s="224" t="str">
        <f>IF('243way_Regular Symbol'!T88="","",'243way_Regular Symbol'!T88)</f>
        <v/>
      </c>
      <c r="U88" s="224" t="str">
        <f>IF('243way_Regular Symbol'!U88="","",'243way_Regular Symbol'!U88)</f>
        <v/>
      </c>
      <c r="V88" s="224" t="str">
        <f>IF('243way_Regular Symbol'!V88="","",'243way_Regular Symbol'!V88)</f>
        <v/>
      </c>
      <c r="W88" s="224" t="str">
        <f>IF('243way_Regular Symbol'!W88="","",'243way_Regular Symbol'!W88)</f>
        <v/>
      </c>
      <c r="X88" s="224" t="str">
        <f>IF('243way_Regular Symbol'!X88="","",'243way_Regular Symbol'!X88)</f>
        <v/>
      </c>
      <c r="AA88" s="249" t="str">
        <f t="shared" si="10"/>
        <v/>
      </c>
      <c r="AB88" s="249" t="str">
        <f t="shared" si="10"/>
        <v/>
      </c>
      <c r="AC88" s="249" t="str">
        <f t="shared" si="10"/>
        <v/>
      </c>
      <c r="AD88" s="249" t="str">
        <f t="shared" si="10"/>
        <v/>
      </c>
      <c r="AE88" s="249" t="str">
        <f t="shared" si="10"/>
        <v/>
      </c>
      <c r="AF88" s="191"/>
      <c r="AG88" s="191"/>
    </row>
    <row r="89" spans="12:33">
      <c r="AA89" s="249" t="str">
        <f t="shared" si="10"/>
        <v/>
      </c>
      <c r="AB89" s="249" t="str">
        <f t="shared" si="10"/>
        <v/>
      </c>
      <c r="AC89" s="249" t="str">
        <f t="shared" si="10"/>
        <v/>
      </c>
      <c r="AD89" s="249" t="str">
        <f t="shared" si="10"/>
        <v/>
      </c>
      <c r="AE89" s="249" t="str">
        <f t="shared" si="10"/>
        <v/>
      </c>
      <c r="AF89" s="191"/>
      <c r="AG89" s="191"/>
    </row>
    <row r="90" spans="12:33">
      <c r="AA90" s="249" t="str">
        <f t="shared" si="10"/>
        <v/>
      </c>
      <c r="AB90" s="249" t="str">
        <f t="shared" si="10"/>
        <v/>
      </c>
      <c r="AC90" s="249" t="str">
        <f t="shared" si="10"/>
        <v/>
      </c>
      <c r="AD90" s="249" t="str">
        <f t="shared" si="10"/>
        <v/>
      </c>
      <c r="AE90" s="249" t="str">
        <f t="shared" si="10"/>
        <v/>
      </c>
      <c r="AF90" s="191"/>
      <c r="AG90" s="191"/>
    </row>
    <row r="91" spans="12:33">
      <c r="AB91" s="191"/>
      <c r="AC91" s="191"/>
      <c r="AD91" s="191"/>
      <c r="AE91" s="191"/>
      <c r="AF91" s="191"/>
      <c r="AG91" s="191"/>
    </row>
    <row r="92" spans="12:33">
      <c r="AB92" s="191"/>
      <c r="AC92" s="191"/>
      <c r="AD92" s="191"/>
      <c r="AE92" s="191"/>
      <c r="AF92" s="191"/>
      <c r="AG92" s="191"/>
    </row>
    <row r="93" spans="12:33">
      <c r="AB93" s="191"/>
      <c r="AC93" s="191"/>
      <c r="AD93" s="191"/>
      <c r="AE93" s="191"/>
      <c r="AF93" s="191"/>
      <c r="AG93" s="191"/>
    </row>
    <row r="94" spans="12:33">
      <c r="AB94" s="191"/>
      <c r="AC94" s="191"/>
      <c r="AD94" s="191"/>
      <c r="AE94" s="191"/>
      <c r="AF94" s="191"/>
      <c r="AG94" s="191"/>
    </row>
    <row r="95" spans="12:33">
      <c r="AB95" s="191"/>
      <c r="AC95" s="191"/>
      <c r="AD95" s="191"/>
      <c r="AE95" s="191"/>
      <c r="AF95" s="191"/>
      <c r="AG95" s="191"/>
    </row>
    <row r="96" spans="12:33">
      <c r="AB96" s="191"/>
      <c r="AC96" s="191"/>
      <c r="AD96" s="191"/>
      <c r="AE96" s="191"/>
      <c r="AF96" s="191"/>
      <c r="AG96" s="191"/>
    </row>
    <row r="97" spans="28:33">
      <c r="AB97" s="191"/>
      <c r="AC97" s="191"/>
      <c r="AD97" s="191"/>
      <c r="AE97" s="191"/>
      <c r="AF97" s="191"/>
      <c r="AG97" s="191"/>
    </row>
    <row r="98" spans="28:33">
      <c r="AB98" s="191"/>
      <c r="AC98" s="191"/>
      <c r="AD98" s="191"/>
      <c r="AE98" s="191"/>
      <c r="AF98" s="191"/>
      <c r="AG98" s="191"/>
    </row>
    <row r="99" spans="28:33">
      <c r="AB99" s="191"/>
      <c r="AC99" s="191"/>
      <c r="AD99" s="191"/>
      <c r="AE99" s="191"/>
      <c r="AF99" s="191"/>
      <c r="AG99" s="191"/>
    </row>
    <row r="100" spans="28:33">
      <c r="AB100" s="191"/>
      <c r="AC100" s="191"/>
      <c r="AD100" s="191"/>
      <c r="AE100" s="191"/>
      <c r="AF100" s="191"/>
      <c r="AG100" s="1"/>
    </row>
    <row r="101" spans="28:33">
      <c r="AB101" s="191"/>
      <c r="AC101" s="191"/>
      <c r="AD101" s="191"/>
      <c r="AE101" s="191"/>
      <c r="AF101" s="191"/>
      <c r="AG101" s="1"/>
    </row>
    <row r="102" spans="28:33">
      <c r="AB102" s="191"/>
      <c r="AC102" s="191"/>
      <c r="AD102" s="191"/>
      <c r="AE102" s="191"/>
      <c r="AF102" s="191"/>
      <c r="AG102" s="191"/>
    </row>
    <row r="103" spans="28:33">
      <c r="AB103" s="191"/>
      <c r="AC103" s="191"/>
      <c r="AD103" s="191"/>
      <c r="AE103" s="191"/>
      <c r="AF103" s="191"/>
      <c r="AG103" s="191"/>
    </row>
    <row r="104" spans="28:33">
      <c r="AB104" s="191"/>
      <c r="AC104" s="191"/>
      <c r="AD104" s="191"/>
      <c r="AE104" s="191"/>
      <c r="AF104" s="191"/>
      <c r="AG104" s="191"/>
    </row>
    <row r="105" spans="28:33">
      <c r="AB105" s="191"/>
      <c r="AC105" s="191"/>
      <c r="AD105" s="191"/>
      <c r="AE105" s="191"/>
      <c r="AF105" s="191"/>
      <c r="AG105" s="191"/>
    </row>
    <row r="106" spans="28:33">
      <c r="AB106" s="191"/>
      <c r="AC106" s="191"/>
      <c r="AD106" s="191"/>
      <c r="AE106" s="191"/>
      <c r="AF106" s="191"/>
      <c r="AG106" s="191"/>
    </row>
    <row r="107" spans="28:33">
      <c r="AB107" s="191"/>
      <c r="AC107" s="191"/>
      <c r="AD107" s="191"/>
      <c r="AE107" s="191"/>
      <c r="AF107" s="191"/>
      <c r="AG107" s="191"/>
    </row>
    <row r="108" spans="28:33">
      <c r="AB108" s="191"/>
      <c r="AC108" s="191"/>
      <c r="AD108" s="191"/>
      <c r="AE108" s="191"/>
      <c r="AF108" s="191"/>
      <c r="AG108" s="191"/>
    </row>
    <row r="109" spans="28:33">
      <c r="AB109" s="191"/>
      <c r="AC109" s="191"/>
      <c r="AD109" s="191"/>
      <c r="AE109" s="191"/>
      <c r="AF109" s="191"/>
      <c r="AG109" s="191"/>
    </row>
    <row r="110" spans="28:33">
      <c r="AB110" s="191"/>
      <c r="AC110" s="191"/>
      <c r="AD110" s="191"/>
      <c r="AE110" s="191"/>
      <c r="AF110" s="191"/>
      <c r="AG110" s="191"/>
    </row>
    <row r="111" spans="28:33">
      <c r="AB111" s="191"/>
      <c r="AD111" s="191"/>
      <c r="AE111" s="191"/>
      <c r="AF111" s="191"/>
      <c r="AG111" s="191"/>
    </row>
    <row r="112" spans="28:33">
      <c r="AB112" s="191"/>
      <c r="AD112" s="191"/>
      <c r="AE112" s="191"/>
      <c r="AF112" s="191"/>
      <c r="AG112" s="191"/>
    </row>
    <row r="113" spans="28:33">
      <c r="AB113" s="191"/>
      <c r="AD113" s="191"/>
      <c r="AE113" s="191"/>
      <c r="AF113" s="191"/>
      <c r="AG113" s="191"/>
    </row>
  </sheetData>
  <dataConsolidate/>
  <phoneticPr fontId="1" type="noConversion"/>
  <conditionalFormatting sqref="R3:R45">
    <cfRule type="cellIs" dxfId="1573" priority="79" operator="equal">
      <formula>"WW"</formula>
    </cfRule>
    <cfRule type="cellIs" dxfId="1572" priority="80" operator="equal">
      <formula>"S1"</formula>
    </cfRule>
    <cfRule type="cellIs" dxfId="1571" priority="81" operator="equal">
      <formula>"M5"</formula>
    </cfRule>
    <cfRule type="cellIs" dxfId="1570" priority="82" operator="equal">
      <formula>"M4"</formula>
    </cfRule>
    <cfRule type="cellIs" dxfId="1569" priority="83" operator="equal">
      <formula>"M3"</formula>
    </cfRule>
    <cfRule type="cellIs" dxfId="1568" priority="84" operator="equal">
      <formula>"M2"</formula>
    </cfRule>
    <cfRule type="cellIs" dxfId="1567" priority="85" operator="equal">
      <formula>"M1"</formula>
    </cfRule>
  </conditionalFormatting>
  <conditionalFormatting sqref="M3:Q87 C21:C31">
    <cfRule type="cellIs" dxfId="1566" priority="71" operator="equal">
      <formula>"S2"</formula>
    </cfRule>
    <cfRule type="cellIs" dxfId="1565" priority="72" operator="equal">
      <formula>"WW"</formula>
    </cfRule>
    <cfRule type="cellIs" dxfId="1564" priority="73" operator="equal">
      <formula>"S1"</formula>
    </cfRule>
    <cfRule type="cellIs" dxfId="1563" priority="74" operator="equal">
      <formula>"M5"</formula>
    </cfRule>
    <cfRule type="cellIs" dxfId="1562" priority="75" operator="equal">
      <formula>"M4"</formula>
    </cfRule>
    <cfRule type="cellIs" dxfId="1561" priority="76" operator="equal">
      <formula>"M3"</formula>
    </cfRule>
    <cfRule type="cellIs" dxfId="1560" priority="77" operator="equal">
      <formula>"M2"</formula>
    </cfRule>
    <cfRule type="cellIs" dxfId="1559" priority="78" operator="equal">
      <formula>"M1"</formula>
    </cfRule>
  </conditionalFormatting>
  <conditionalFormatting sqref="M3:Q94">
    <cfRule type="containsText" dxfId="1558" priority="1" operator="containsText" text="BN">
      <formula>NOT(ISERROR(SEARCH("BN",M3)))</formula>
    </cfRule>
    <cfRule type="containsText" dxfId="1557" priority="2" operator="containsText" text="BN">
      <formula>NOT(ISERROR(SEARCH("BN",M3)))</formula>
    </cfRule>
    <cfRule type="cellIs" dxfId="1556" priority="64" operator="equal">
      <formula>"M5"</formula>
    </cfRule>
    <cfRule type="cellIs" dxfId="1555" priority="65" operator="equal">
      <formula>"M4"</formula>
    </cfRule>
    <cfRule type="cellIs" dxfId="1554" priority="66" operator="equal">
      <formula>"M3"</formula>
    </cfRule>
    <cfRule type="cellIs" dxfId="1553" priority="67" operator="equal">
      <formula>"M2"</formula>
    </cfRule>
    <cfRule type="cellIs" dxfId="1552" priority="68" operator="equal">
      <formula>"M1"</formula>
    </cfRule>
    <cfRule type="cellIs" dxfId="1551" priority="69" operator="equal">
      <formula>"WW"</formula>
    </cfRule>
    <cfRule type="cellIs" dxfId="1550" priority="70" operator="equal">
      <formula>"S1"</formula>
    </cfRule>
  </conditionalFormatting>
  <conditionalFormatting sqref="B14">
    <cfRule type="cellIs" dxfId="1549" priority="56" operator="equal">
      <formula>"S2"</formula>
    </cfRule>
    <cfRule type="cellIs" dxfId="1548" priority="57" operator="equal">
      <formula>"WW"</formula>
    </cfRule>
    <cfRule type="cellIs" dxfId="1547" priority="58" operator="equal">
      <formula>"S1"</formula>
    </cfRule>
    <cfRule type="cellIs" dxfId="1546" priority="59" operator="equal">
      <formula>"M5"</formula>
    </cfRule>
    <cfRule type="cellIs" dxfId="1545" priority="60" operator="equal">
      <formula>"M4"</formula>
    </cfRule>
    <cfRule type="cellIs" dxfId="1544" priority="61" operator="equal">
      <formula>"M3"</formula>
    </cfRule>
    <cfRule type="cellIs" dxfId="1543" priority="62" operator="equal">
      <formula>"M2"</formula>
    </cfRule>
    <cfRule type="cellIs" dxfId="1542" priority="63" operator="equal">
      <formula>"M1"</formula>
    </cfRule>
  </conditionalFormatting>
  <conditionalFormatting sqref="B14 C21:C31">
    <cfRule type="cellIs" dxfId="1541" priority="49" operator="equal">
      <formula>"M5"</formula>
    </cfRule>
    <cfRule type="cellIs" dxfId="1540" priority="50" operator="equal">
      <formula>"M4"</formula>
    </cfRule>
    <cfRule type="cellIs" dxfId="1539" priority="51" operator="equal">
      <formula>"M3"</formula>
    </cfRule>
    <cfRule type="cellIs" dxfId="1538" priority="52" operator="equal">
      <formula>"M2"</formula>
    </cfRule>
    <cfRule type="cellIs" dxfId="1537" priority="53" operator="equal">
      <formula>"M1"</formula>
    </cfRule>
    <cfRule type="cellIs" dxfId="1536" priority="54" operator="equal">
      <formula>"WW"</formula>
    </cfRule>
    <cfRule type="cellIs" dxfId="1535" priority="55" operator="equal">
      <formula>"S1"</formula>
    </cfRule>
  </conditionalFormatting>
  <conditionalFormatting sqref="B15">
    <cfRule type="cellIs" dxfId="1534" priority="41" operator="equal">
      <formula>"S2"</formula>
    </cfRule>
    <cfRule type="cellIs" dxfId="1533" priority="42" operator="equal">
      <formula>"WW"</formula>
    </cfRule>
    <cfRule type="cellIs" dxfId="1532" priority="43" operator="equal">
      <formula>"S1"</formula>
    </cfRule>
    <cfRule type="cellIs" dxfId="1531" priority="44" operator="equal">
      <formula>"M5"</formula>
    </cfRule>
    <cfRule type="cellIs" dxfId="1530" priority="45" operator="equal">
      <formula>"M4"</formula>
    </cfRule>
    <cfRule type="cellIs" dxfId="1529" priority="46" operator="equal">
      <formula>"M3"</formula>
    </cfRule>
    <cfRule type="cellIs" dxfId="1528" priority="47" operator="equal">
      <formula>"M2"</formula>
    </cfRule>
    <cfRule type="cellIs" dxfId="1527" priority="48" operator="equal">
      <formula>"M1"</formula>
    </cfRule>
  </conditionalFormatting>
  <conditionalFormatting sqref="B15">
    <cfRule type="cellIs" dxfId="1526" priority="34" operator="equal">
      <formula>"M5"</formula>
    </cfRule>
    <cfRule type="cellIs" dxfId="1525" priority="35" operator="equal">
      <formula>"M4"</formula>
    </cfRule>
    <cfRule type="cellIs" dxfId="1524" priority="36" operator="equal">
      <formula>"M3"</formula>
    </cfRule>
    <cfRule type="cellIs" dxfId="1523" priority="37" operator="equal">
      <formula>"M2"</formula>
    </cfRule>
    <cfRule type="cellIs" dxfId="1522" priority="38" operator="equal">
      <formula>"M1"</formula>
    </cfRule>
    <cfRule type="cellIs" dxfId="1521" priority="39" operator="equal">
      <formula>"WW"</formula>
    </cfRule>
    <cfRule type="cellIs" dxfId="1520" priority="40" operator="equal">
      <formula>"S1"</formula>
    </cfRule>
  </conditionalFormatting>
  <conditionalFormatting sqref="AC91:AC110 AD102:AG113 AD91:AF101 AG60:AG99 AF55:AG59 AF60:AF90">
    <cfRule type="cellIs" dxfId="1519" priority="26" operator="equal">
      <formula>"S2"</formula>
    </cfRule>
    <cfRule type="cellIs" dxfId="1518" priority="27" operator="equal">
      <formula>"WW"</formula>
    </cfRule>
    <cfRule type="cellIs" dxfId="1517" priority="28" operator="equal">
      <formula>"S1"</formula>
    </cfRule>
    <cfRule type="cellIs" dxfId="1516" priority="29" operator="equal">
      <formula>"M5"</formula>
    </cfRule>
    <cfRule type="cellIs" dxfId="1515" priority="30" operator="equal">
      <formula>"M4"</formula>
    </cfRule>
    <cfRule type="cellIs" dxfId="1514" priority="31" operator="equal">
      <formula>"M3"</formula>
    </cfRule>
    <cfRule type="cellIs" dxfId="1513" priority="32" operator="equal">
      <formula>"M2"</formula>
    </cfRule>
    <cfRule type="cellIs" dxfId="1512" priority="33" operator="equal">
      <formula>"M1"</formula>
    </cfRule>
  </conditionalFormatting>
  <conditionalFormatting sqref="AC91:AC110 AD102:AG113 AD91:AF101 AG60:AG99 AF55:AG59 AF60:AF90">
    <cfRule type="cellIs" dxfId="1511" priority="19" operator="equal">
      <formula>"M5"</formula>
    </cfRule>
    <cfRule type="cellIs" dxfId="1510" priority="20" operator="equal">
      <formula>"M4"</formula>
    </cfRule>
    <cfRule type="cellIs" dxfId="1509" priority="21" operator="equal">
      <formula>"M3"</formula>
    </cfRule>
    <cfRule type="cellIs" dxfId="1508" priority="22" operator="equal">
      <formula>"M2"</formula>
    </cfRule>
    <cfRule type="cellIs" dxfId="1507" priority="23" operator="equal">
      <formula>"M1"</formula>
    </cfRule>
    <cfRule type="cellIs" dxfId="1506" priority="24" operator="equal">
      <formula>"WW"</formula>
    </cfRule>
    <cfRule type="cellIs" dxfId="1505" priority="25" operator="equal">
      <formula>"S1"</formula>
    </cfRule>
  </conditionalFormatting>
  <conditionalFormatting sqref="M3:Q87">
    <cfRule type="beginsWith" dxfId="1504" priority="18" operator="beginsWith" text="M6">
      <formula>LEFT(M3,LEN("M6"))="M6"</formula>
    </cfRule>
  </conditionalFormatting>
  <conditionalFormatting sqref="B32">
    <cfRule type="cellIs" dxfId="1503" priority="10" operator="equal">
      <formula>"S2"</formula>
    </cfRule>
    <cfRule type="cellIs" dxfId="1502" priority="11" operator="equal">
      <formula>"WW"</formula>
    </cfRule>
    <cfRule type="cellIs" dxfId="1501" priority="12" operator="equal">
      <formula>"S1"</formula>
    </cfRule>
    <cfRule type="cellIs" dxfId="1500" priority="13" operator="equal">
      <formula>"M5"</formula>
    </cfRule>
    <cfRule type="cellIs" dxfId="1499" priority="14" operator="equal">
      <formula>"M4"</formula>
    </cfRule>
    <cfRule type="cellIs" dxfId="1498" priority="15" operator="equal">
      <formula>"M3"</formula>
    </cfRule>
    <cfRule type="cellIs" dxfId="1497" priority="16" operator="equal">
      <formula>"M2"</formula>
    </cfRule>
    <cfRule type="cellIs" dxfId="1496" priority="17" operator="equal">
      <formula>"M1"</formula>
    </cfRule>
  </conditionalFormatting>
  <conditionalFormatting sqref="B32">
    <cfRule type="cellIs" dxfId="1495" priority="3" operator="equal">
      <formula>"M5"</formula>
    </cfRule>
    <cfRule type="cellIs" dxfId="1494" priority="4" operator="equal">
      <formula>"M4"</formula>
    </cfRule>
    <cfRule type="cellIs" dxfId="1493" priority="5" operator="equal">
      <formula>"M3"</formula>
    </cfRule>
    <cfRule type="cellIs" dxfId="1492" priority="6" operator="equal">
      <formula>"M2"</formula>
    </cfRule>
    <cfRule type="cellIs" dxfId="1491" priority="7" operator="equal">
      <formula>"M1"</formula>
    </cfRule>
    <cfRule type="cellIs" dxfId="1490" priority="8" operator="equal">
      <formula>"WW"</formula>
    </cfRule>
    <cfRule type="cellIs" dxfId="1489" priority="9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CBA2-3C29-9D4D-9E7F-FDC933505EA7}">
  <dimension ref="A1:CS78"/>
  <sheetViews>
    <sheetView topLeftCell="A4" zoomScale="125" workbookViewId="0">
      <pane xSplit="7" topLeftCell="H1" activePane="topRight" state="frozen"/>
      <selection pane="topRight" activeCell="E62" sqref="E62:E71"/>
    </sheetView>
  </sheetViews>
  <sheetFormatPr baseColWidth="10" defaultRowHeight="15"/>
  <cols>
    <col min="1" max="1" width="7.5" style="268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7" max="16384" width="10.83203125" style="224"/>
  </cols>
  <sheetData>
    <row r="1" spans="1:97">
      <c r="I1" s="3" t="s">
        <v>146</v>
      </c>
      <c r="J1" s="3" t="s">
        <v>149</v>
      </c>
      <c r="K1" s="3"/>
      <c r="L1" s="3"/>
      <c r="M1" s="3"/>
      <c r="O1" s="3" t="s">
        <v>253</v>
      </c>
      <c r="P1" s="3" t="s">
        <v>150</v>
      </c>
      <c r="Q1" s="3"/>
      <c r="R1" s="3"/>
      <c r="S1" s="3"/>
      <c r="U1" s="3" t="s">
        <v>253</v>
      </c>
      <c r="V1" s="3" t="s">
        <v>151</v>
      </c>
      <c r="W1" s="3"/>
      <c r="X1" s="3"/>
      <c r="Y1" s="3"/>
      <c r="AA1" s="3" t="s">
        <v>253</v>
      </c>
      <c r="AB1" s="3" t="s">
        <v>152</v>
      </c>
      <c r="AC1" s="3"/>
      <c r="AD1" s="3"/>
      <c r="AE1" s="3"/>
      <c r="AG1" s="3" t="s">
        <v>253</v>
      </c>
      <c r="AH1" s="3" t="s">
        <v>118</v>
      </c>
      <c r="AI1" s="3"/>
      <c r="AJ1" s="3"/>
      <c r="AK1" s="3"/>
      <c r="AM1" s="3" t="s">
        <v>253</v>
      </c>
      <c r="AN1" s="3" t="s">
        <v>125</v>
      </c>
      <c r="AO1" s="3"/>
      <c r="AP1" s="3"/>
      <c r="AQ1" s="3"/>
      <c r="AS1" s="3" t="s">
        <v>253</v>
      </c>
      <c r="AT1" s="3" t="s">
        <v>126</v>
      </c>
      <c r="AU1" s="3"/>
      <c r="AV1" s="3"/>
      <c r="AW1" s="3"/>
      <c r="AY1" s="3" t="s">
        <v>253</v>
      </c>
      <c r="AZ1" s="3" t="s">
        <v>127</v>
      </c>
      <c r="BA1" s="3"/>
      <c r="BB1" s="3"/>
      <c r="BC1" s="3"/>
      <c r="BE1" s="3" t="s">
        <v>253</v>
      </c>
      <c r="BF1" s="3" t="s">
        <v>128</v>
      </c>
      <c r="BG1" s="3"/>
      <c r="BH1" s="3"/>
      <c r="BI1" s="3"/>
      <c r="BK1" s="3" t="s">
        <v>253</v>
      </c>
      <c r="BL1" s="1" t="s">
        <v>185</v>
      </c>
      <c r="BM1" s="3"/>
      <c r="BN1" s="3"/>
      <c r="BO1" s="3"/>
      <c r="BQ1" s="3" t="s">
        <v>253</v>
      </c>
      <c r="BR1" s="1" t="s">
        <v>188</v>
      </c>
      <c r="BS1" s="3"/>
      <c r="BT1" s="3"/>
      <c r="BU1" s="3"/>
      <c r="BW1" s="3" t="s">
        <v>253</v>
      </c>
      <c r="BX1" s="1" t="s">
        <v>189</v>
      </c>
      <c r="BY1" s="3"/>
      <c r="BZ1" s="3"/>
      <c r="CA1" s="3"/>
      <c r="CC1" s="3" t="s">
        <v>253</v>
      </c>
      <c r="CD1" s="1" t="s">
        <v>190</v>
      </c>
      <c r="CE1" s="3"/>
      <c r="CF1" s="3"/>
      <c r="CG1" s="3"/>
      <c r="CI1" s="3" t="s">
        <v>253</v>
      </c>
      <c r="CJ1" s="1" t="s">
        <v>186</v>
      </c>
      <c r="CK1" s="3"/>
      <c r="CL1" s="3"/>
      <c r="CM1" s="3"/>
      <c r="CO1" s="3" t="s">
        <v>253</v>
      </c>
      <c r="CP1" s="1" t="s">
        <v>187</v>
      </c>
      <c r="CQ1" s="3"/>
      <c r="CR1" s="3"/>
      <c r="CS1" s="3"/>
    </row>
    <row r="2" spans="1:97">
      <c r="A2" s="268" t="str">
        <f>'243way_Regular Symbol'!L1</f>
        <v>Symbol</v>
      </c>
      <c r="B2" s="1" t="str">
        <f>'243way_Regular Symbol'!M1</f>
        <v>Main</v>
      </c>
      <c r="C2" s="1">
        <f>'243way_Regular Symbol'!N1</f>
        <v>0</v>
      </c>
      <c r="D2" s="1">
        <f>'243way_Regular Symbol'!O1</f>
        <v>0</v>
      </c>
      <c r="E2" s="1">
        <f>'243way_Regular Symbol'!P1</f>
        <v>0</v>
      </c>
      <c r="F2" s="1">
        <f>'243way_Regular Symbol'!Q1</f>
        <v>0</v>
      </c>
      <c r="I2" s="3"/>
      <c r="J2" s="3"/>
      <c r="K2" s="3"/>
      <c r="L2" s="3"/>
      <c r="M2" s="3"/>
      <c r="O2" s="3"/>
      <c r="P2" s="3"/>
      <c r="Q2" s="3"/>
      <c r="R2" s="3"/>
      <c r="S2" s="3"/>
      <c r="U2" s="3"/>
      <c r="V2" s="3"/>
      <c r="W2" s="3"/>
      <c r="X2" s="3"/>
      <c r="Y2" s="3"/>
      <c r="AA2" s="3"/>
      <c r="AB2" s="3"/>
      <c r="AC2" s="3"/>
      <c r="AD2" s="3"/>
      <c r="AE2" s="3"/>
      <c r="AG2" s="3"/>
      <c r="AH2" s="3"/>
      <c r="AI2" s="3"/>
      <c r="AJ2" s="3"/>
      <c r="AK2" s="3"/>
      <c r="AM2" s="3"/>
      <c r="AN2" s="3"/>
      <c r="AO2" s="3"/>
      <c r="AP2" s="3"/>
      <c r="AQ2" s="3"/>
      <c r="AS2" s="3"/>
      <c r="AT2" s="3"/>
      <c r="AU2" s="3"/>
      <c r="AV2" s="3"/>
      <c r="AW2" s="3"/>
      <c r="AY2" s="3"/>
      <c r="AZ2" s="3"/>
      <c r="BA2" s="3"/>
      <c r="BB2" s="3"/>
      <c r="BC2" s="3"/>
      <c r="BE2" s="3"/>
      <c r="BF2" s="3"/>
      <c r="BG2" s="3"/>
      <c r="BH2" s="3"/>
      <c r="BI2" s="3"/>
      <c r="BK2" s="3"/>
      <c r="BL2" s="3"/>
      <c r="BM2" s="3"/>
      <c r="BN2" s="3"/>
      <c r="BO2" s="3"/>
      <c r="BQ2" s="3"/>
      <c r="BR2" s="3"/>
      <c r="BS2" s="3"/>
      <c r="BT2" s="3"/>
      <c r="BU2" s="3"/>
      <c r="BW2" s="3"/>
      <c r="BX2" s="3"/>
      <c r="BY2" s="3"/>
      <c r="BZ2" s="3"/>
      <c r="CA2" s="3"/>
      <c r="CC2" s="3"/>
      <c r="CD2" s="3"/>
      <c r="CE2" s="3"/>
      <c r="CF2" s="3"/>
      <c r="CG2" s="3"/>
      <c r="CI2" s="3"/>
      <c r="CJ2" s="3"/>
      <c r="CK2" s="3"/>
      <c r="CL2" s="3"/>
      <c r="CM2" s="3"/>
      <c r="CO2" s="3"/>
      <c r="CP2" s="3"/>
      <c r="CQ2" s="3"/>
      <c r="CR2" s="3"/>
      <c r="CS2" s="3"/>
    </row>
    <row r="3" spans="1:97">
      <c r="B3" s="267" t="str">
        <f>'243way_Regular Symbol'!M2</f>
        <v>R1</v>
      </c>
      <c r="C3" s="267" t="str">
        <f>'243way_Regular Symbol'!N2</f>
        <v>R2</v>
      </c>
      <c r="D3" s="267" t="str">
        <f>'243way_Regular Symbol'!O2</f>
        <v>R3</v>
      </c>
      <c r="E3" s="267" t="str">
        <f>'243way_Regular Symbol'!P2</f>
        <v>R4</v>
      </c>
      <c r="F3" s="267" t="str">
        <f>'243way_Regular Symbol'!Q2</f>
        <v>R5</v>
      </c>
      <c r="I3" s="113" t="s">
        <v>0</v>
      </c>
      <c r="J3" s="113" t="s">
        <v>21</v>
      </c>
      <c r="K3" s="113" t="s">
        <v>22</v>
      </c>
      <c r="L3" s="113" t="s">
        <v>23</v>
      </c>
      <c r="M3" s="113" t="s">
        <v>24</v>
      </c>
      <c r="O3" s="113" t="s">
        <v>0</v>
      </c>
      <c r="P3" s="113" t="s">
        <v>21</v>
      </c>
      <c r="Q3" s="113" t="s">
        <v>22</v>
      </c>
      <c r="R3" s="113" t="s">
        <v>23</v>
      </c>
      <c r="S3" s="113" t="s">
        <v>24</v>
      </c>
      <c r="U3" s="113" t="s">
        <v>0</v>
      </c>
      <c r="V3" s="113" t="s">
        <v>21</v>
      </c>
      <c r="W3" s="113" t="s">
        <v>22</v>
      </c>
      <c r="X3" s="113" t="s">
        <v>23</v>
      </c>
      <c r="Y3" s="113" t="s">
        <v>24</v>
      </c>
      <c r="AA3" s="113" t="s">
        <v>0</v>
      </c>
      <c r="AB3" s="113" t="s">
        <v>21</v>
      </c>
      <c r="AC3" s="113" t="s">
        <v>22</v>
      </c>
      <c r="AD3" s="113" t="s">
        <v>23</v>
      </c>
      <c r="AE3" s="113" t="s">
        <v>24</v>
      </c>
      <c r="AG3" s="113" t="s">
        <v>0</v>
      </c>
      <c r="AH3" s="113" t="s">
        <v>21</v>
      </c>
      <c r="AI3" s="113" t="s">
        <v>22</v>
      </c>
      <c r="AJ3" s="113" t="s">
        <v>23</v>
      </c>
      <c r="AK3" s="113" t="s">
        <v>24</v>
      </c>
      <c r="AM3" s="113" t="s">
        <v>0</v>
      </c>
      <c r="AN3" s="113" t="s">
        <v>21</v>
      </c>
      <c r="AO3" s="113" t="s">
        <v>22</v>
      </c>
      <c r="AP3" s="113" t="s">
        <v>23</v>
      </c>
      <c r="AQ3" s="113" t="s">
        <v>24</v>
      </c>
      <c r="AS3" s="113" t="s">
        <v>0</v>
      </c>
      <c r="AT3" s="113" t="s">
        <v>21</v>
      </c>
      <c r="AU3" s="113" t="s">
        <v>22</v>
      </c>
      <c r="AV3" s="113" t="s">
        <v>23</v>
      </c>
      <c r="AW3" s="113" t="s">
        <v>24</v>
      </c>
      <c r="AY3" s="113" t="s">
        <v>0</v>
      </c>
      <c r="AZ3" s="113" t="s">
        <v>21</v>
      </c>
      <c r="BA3" s="113" t="s">
        <v>22</v>
      </c>
      <c r="BB3" s="113" t="s">
        <v>23</v>
      </c>
      <c r="BC3" s="113" t="s">
        <v>24</v>
      </c>
      <c r="BE3" s="113" t="s">
        <v>0</v>
      </c>
      <c r="BF3" s="113" t="s">
        <v>21</v>
      </c>
      <c r="BG3" s="113" t="s">
        <v>22</v>
      </c>
      <c r="BH3" s="113" t="s">
        <v>23</v>
      </c>
      <c r="BI3" s="113" t="s">
        <v>24</v>
      </c>
      <c r="BK3" s="113" t="s">
        <v>0</v>
      </c>
      <c r="BL3" s="113" t="s">
        <v>21</v>
      </c>
      <c r="BM3" s="113" t="s">
        <v>22</v>
      </c>
      <c r="BN3" s="113" t="s">
        <v>23</v>
      </c>
      <c r="BO3" s="113" t="s">
        <v>24</v>
      </c>
      <c r="BQ3" s="113" t="s">
        <v>0</v>
      </c>
      <c r="BR3" s="113" t="s">
        <v>21</v>
      </c>
      <c r="BS3" s="113" t="s">
        <v>22</v>
      </c>
      <c r="BT3" s="113" t="s">
        <v>23</v>
      </c>
      <c r="BU3" s="113" t="s">
        <v>24</v>
      </c>
      <c r="BW3" s="113" t="s">
        <v>0</v>
      </c>
      <c r="BX3" s="113" t="s">
        <v>21</v>
      </c>
      <c r="BY3" s="113" t="s">
        <v>22</v>
      </c>
      <c r="BZ3" s="113" t="s">
        <v>23</v>
      </c>
      <c r="CA3" s="113" t="s">
        <v>24</v>
      </c>
      <c r="CC3" s="113" t="s">
        <v>0</v>
      </c>
      <c r="CD3" s="113" t="s">
        <v>21</v>
      </c>
      <c r="CE3" s="113" t="s">
        <v>22</v>
      </c>
      <c r="CF3" s="113" t="s">
        <v>23</v>
      </c>
      <c r="CG3" s="113" t="s">
        <v>24</v>
      </c>
      <c r="CI3" s="113" t="s">
        <v>0</v>
      </c>
      <c r="CJ3" s="113" t="s">
        <v>21</v>
      </c>
      <c r="CK3" s="113" t="s">
        <v>22</v>
      </c>
      <c r="CL3" s="113" t="s">
        <v>23</v>
      </c>
      <c r="CM3" s="113" t="s">
        <v>24</v>
      </c>
      <c r="CO3" s="113" t="s">
        <v>0</v>
      </c>
      <c r="CP3" s="113" t="s">
        <v>21</v>
      </c>
      <c r="CQ3" s="113" t="s">
        <v>22</v>
      </c>
      <c r="CR3" s="113" t="s">
        <v>23</v>
      </c>
      <c r="CS3" s="113" t="s">
        <v>24</v>
      </c>
    </row>
    <row r="4" spans="1:97">
      <c r="A4" s="268">
        <f>'BNRegular Symbol'!K3</f>
        <v>0</v>
      </c>
      <c r="B4" s="1" t="str">
        <f>'BNRegular Symbol'!L3</f>
        <v>M4</v>
      </c>
      <c r="C4" s="1" t="str">
        <f>'BNRegular Symbol'!M3</f>
        <v>M2</v>
      </c>
      <c r="D4" s="1" t="str">
        <f>'BNRegular Symbol'!N3</f>
        <v>M2</v>
      </c>
      <c r="E4" s="1" t="str">
        <f>'BNRegular Symbol'!O3</f>
        <v>M1</v>
      </c>
      <c r="F4" s="1" t="str">
        <f>'BNRegular Symbol'!P3</f>
        <v>M1</v>
      </c>
      <c r="I4" s="3">
        <f>IF(B4=0,"",IF(OR(B4=$I$1,B4=$J$1,B5=$I$1,B5=$J$1,B6=$I$1,B6=$J$1),0,1))</f>
        <v>1</v>
      </c>
      <c r="J4" s="3">
        <f t="shared" ref="J4:M4" si="0">IF(C4=0,"",IF(OR(C4=$I$1,C4=$J$1,C5=$I$1,C5=$J$1,C6=$I$1,C6=$J$1),0,1))</f>
        <v>1</v>
      </c>
      <c r="K4" s="3">
        <f t="shared" si="0"/>
        <v>1</v>
      </c>
      <c r="L4" s="3">
        <f t="shared" si="0"/>
        <v>0</v>
      </c>
      <c r="M4" s="3">
        <f t="shared" si="0"/>
        <v>0</v>
      </c>
      <c r="O4" s="3">
        <f>IF(B4=0,"",IF(OR(B4=$O$1,B4=$P$1,B5=$O$1,B5=$P$1,B6=$O$1,B6=$P$1),0,1))</f>
        <v>1</v>
      </c>
      <c r="P4" s="3">
        <f t="shared" ref="P4:S19" si="1">IF(C4=0,"",IF(OR(C4=$O$1,C4=$P$1,C5=$O$1,C5=$P$1,C6=$O$1,C6=$P$1),0,1))</f>
        <v>0</v>
      </c>
      <c r="Q4" s="3">
        <f t="shared" si="1"/>
        <v>0</v>
      </c>
      <c r="R4" s="3">
        <f t="shared" si="1"/>
        <v>1</v>
      </c>
      <c r="S4" s="3">
        <f t="shared" si="1"/>
        <v>0</v>
      </c>
      <c r="U4" s="3">
        <f>IF(B4=0,"",IF(OR(B4=$U$1,B4=$V$1,B5=$U$1,B5=$V$1,B6=$U$1,,B6=$V$1),0,1))</f>
        <v>1</v>
      </c>
      <c r="V4" s="3">
        <f t="shared" ref="V4:Y19" si="2">IF(C4=0,"",IF(OR(C4=$U$1,C4=$V$1,C5=$U$1,C5=$V$1,C6=$U$1,,C6=$V$1),0,1))</f>
        <v>1</v>
      </c>
      <c r="W4" s="3">
        <f t="shared" si="2"/>
        <v>1</v>
      </c>
      <c r="X4" s="3">
        <f t="shared" si="2"/>
        <v>1</v>
      </c>
      <c r="Y4" s="3">
        <f t="shared" si="2"/>
        <v>1</v>
      </c>
      <c r="AA4" s="3">
        <f>IF(B4=0,"",IF(OR(B4=$AA$1,B4=$AB$1,B5=$AA$1,B5=$AB$1,B6=$AA$1,B6=$AB$1),0,1))</f>
        <v>0</v>
      </c>
      <c r="AB4" s="3">
        <f t="shared" ref="AB4:AE19" si="3">IF(C4=0,"",IF(OR(C4=$AA$1,C4=$AB$1,C5=$AA$1,C5=$AB$1,C6=$AA$1,C6=$AB$1),0,1))</f>
        <v>1</v>
      </c>
      <c r="AC4" s="3">
        <f t="shared" si="3"/>
        <v>1</v>
      </c>
      <c r="AD4" s="3">
        <f t="shared" si="3"/>
        <v>0</v>
      </c>
      <c r="AE4" s="3">
        <f t="shared" si="3"/>
        <v>1</v>
      </c>
      <c r="AG4" s="3">
        <f>IF(B4=0,"",IF(OR(B4=$AG$1,B4=$AH$1,B5=$AG$1,B5=$AH$1,B6=$AG$1,B6=$AH$1),0,1))</f>
        <v>1</v>
      </c>
      <c r="AH4" s="3">
        <f t="shared" ref="AH4:AK19" si="4">IF(C4=0,"",IF(OR(C4=$AG$1,C4=$AH$1,C5=$AG$1,C5=$AH$1,C6=$AG$1,C6=$AH$1),0,1))</f>
        <v>1</v>
      </c>
      <c r="AI4" s="3">
        <f t="shared" si="4"/>
        <v>0</v>
      </c>
      <c r="AJ4" s="3">
        <f>IF(E4=0,"",IF(OR(E4=$AG$1,E4=$AH$1,E5=$AG$1,E5=$AH$1,E6=$AG$1,E6=$AH$1),0,1))</f>
        <v>1</v>
      </c>
      <c r="AK4" s="3">
        <f t="shared" si="4"/>
        <v>0</v>
      </c>
      <c r="AM4" s="3">
        <f>IF(B4=0,"",IF(OR(B4=$AG$1,B4=$AN$1,B5=$AG$1,B5=$AN$1,B6=$AG$1,B6=$AN$1),0,1))</f>
        <v>1</v>
      </c>
      <c r="AN4" s="3">
        <f t="shared" ref="AN4:AQ19" si="5">IF(C4=0,"",IF(OR(C4=$AG$1,C4=$AN$1,C5=$AG$1,C5=$AN$1,C6=$AG$1,C6=$AN$1),0,1))</f>
        <v>1</v>
      </c>
      <c r="AO4" s="3">
        <f>IF(D4=0,"",IF(OR(D4=$AG$1,D4=$AN$1,D5=$AG$1,D5=$AN$1,D6=$AG$1,D6=$AN$1),0,1))</f>
        <v>1</v>
      </c>
      <c r="AP4" s="3">
        <f t="shared" si="5"/>
        <v>1</v>
      </c>
      <c r="AQ4" s="3">
        <f t="shared" si="5"/>
        <v>1</v>
      </c>
      <c r="AS4" s="3">
        <f>IF(B4=0,"",IF(OR(B4=$AG$1,B4=$AT$1,B5=$AG$1,B5=$AT$1,B6=$AG$1,B6=$AT$1),0,1))</f>
        <v>1</v>
      </c>
      <c r="AT4" s="3">
        <f t="shared" ref="AT4:AW19" si="6">IF(C4=0,"",IF(OR(C4=$AG$1,C4=$AT$1,C5=$AG$1,C5=$AT$1,C6=$AG$1,C6=$AT$1),0,1))</f>
        <v>1</v>
      </c>
      <c r="AU4" s="3">
        <f>IF(D4=0,"",IF(OR(D4=$AG$1,D4=$AT$1,D5=$AG$1,D5=$AT$1,D6=$AG$1,D6=$AT$1),0,1))</f>
        <v>1</v>
      </c>
      <c r="AV4" s="3">
        <f t="shared" si="6"/>
        <v>1</v>
      </c>
      <c r="AW4" s="3">
        <f t="shared" si="6"/>
        <v>1</v>
      </c>
      <c r="AY4" s="3">
        <f>IF(B4=0,"",IF(OR(B4=$AG$1,B4=$AZ$1,B5=$AG$1,B5=$AZ$1,B6=$AG$1,B6=$AZ$1),0,1))</f>
        <v>1</v>
      </c>
      <c r="AZ4" s="3">
        <f>IF(C4=0,"",IF(OR(C4=$AG$1,C4=$AZ$1,C5=$AG$1,C5=$AZ$1,C6=$AG$1,C6=$AZ$1),0,1))</f>
        <v>1</v>
      </c>
      <c r="BA4" s="3">
        <f t="shared" ref="AZ4:BC19" si="7">IF(D4=0,"",IF(OR(D4=$AG$1,D4=$AZ$1,D5=$AG$1,D5=$AZ$1,D6=$AG$1,D6=$AZ$1),0,1))</f>
        <v>1</v>
      </c>
      <c r="BB4" s="3">
        <f t="shared" si="7"/>
        <v>1</v>
      </c>
      <c r="BC4" s="3">
        <f t="shared" si="7"/>
        <v>1</v>
      </c>
      <c r="BE4" s="3">
        <f>IF(B4=0,"",IF(OR(B4=$AG$1,B4=$BF$1,B5=$AG$1,B5=$BF$1,B6=$AG$1,B6=$BF$1),0,1))</f>
        <v>1</v>
      </c>
      <c r="BF4" s="3">
        <f t="shared" ref="BF4:BI19" si="8">IF(C4=0,"",IF(OR(C4=$AG$1,C4=$BF$1,C5=$AG$1,C5=$BF$1,C6=$AG$1,C6=$BF$1),0,1))</f>
        <v>1</v>
      </c>
      <c r="BG4" s="3">
        <f t="shared" si="8"/>
        <v>1</v>
      </c>
      <c r="BH4" s="3">
        <f t="shared" si="8"/>
        <v>1</v>
      </c>
      <c r="BI4" s="3">
        <f t="shared" si="8"/>
        <v>1</v>
      </c>
      <c r="BK4" s="3">
        <f>IF(B4=0,"",IF(OR(B4=$BK$1,B4=$BL$1,B5=$BK$1,B5=$BL$1,B6=$BK$1,B6=$BL$1),0,1))</f>
        <v>1</v>
      </c>
      <c r="BL4" s="3">
        <f t="shared" ref="BL4:BO19" si="9">IF(C4=0,"",IF(OR(C4=$BK$1,C4=$BL$1,C5=$BK$1,C5=$BL$1,C6=$BK$1,C6=$BL$1),0,1))</f>
        <v>1</v>
      </c>
      <c r="BM4" s="3">
        <f t="shared" si="9"/>
        <v>1</v>
      </c>
      <c r="BN4" s="3">
        <f t="shared" si="9"/>
        <v>1</v>
      </c>
      <c r="BO4" s="3">
        <f t="shared" si="9"/>
        <v>1</v>
      </c>
      <c r="BQ4" s="3">
        <f>IF(B4=0,"",IF(OR(B4=$BQ$1,B5=$BQ$1,B6=$BQ$1,B4=$BR$1,B5=$BR$1,B6=$BR$1),0,1))</f>
        <v>1</v>
      </c>
      <c r="BR4" s="3">
        <f t="shared" ref="BR4:BU19" si="10">IF(C4=0,"",IF(OR(C4=$BQ$1,C5=$BQ$1,C6=$BQ$1,C4=$BR$1,C5=$BR$1,C6=$BR$1),0,1))</f>
        <v>1</v>
      </c>
      <c r="BS4" s="3">
        <f t="shared" si="10"/>
        <v>1</v>
      </c>
      <c r="BT4" s="3">
        <f t="shared" si="10"/>
        <v>1</v>
      </c>
      <c r="BU4" s="3">
        <f t="shared" si="10"/>
        <v>1</v>
      </c>
      <c r="BW4" s="3">
        <f>IF(B4=0,"",IF(OR(B4=$BQ$1,B5=$BQ$1,B6=$BQ$1,B4=$BX$1,B5=$BX$1,B6=$BX$1),0,1))</f>
        <v>1</v>
      </c>
      <c r="BX4" s="3">
        <f t="shared" ref="BX4:CA19" si="11">IF(C4=0,"",IF(OR(C4=$BQ$1,C5=$BQ$1,C6=$BQ$1,C4=$BX$1,C5=$BX$1,C6=$BX$1),0,1))</f>
        <v>1</v>
      </c>
      <c r="BY4" s="3">
        <f t="shared" si="11"/>
        <v>1</v>
      </c>
      <c r="BZ4" s="3">
        <f t="shared" si="11"/>
        <v>1</v>
      </c>
      <c r="CA4" s="3">
        <f t="shared" si="11"/>
        <v>1</v>
      </c>
      <c r="CC4" s="3">
        <f>IF(B4=0,"",IF(OR(B4=$BQ$1,B5=$BQ$1,B6=$BQ$1,B4=$CD$1,B5=$CD$1,B6=$CD$1),0,1))</f>
        <v>1</v>
      </c>
      <c r="CD4" s="3">
        <f t="shared" ref="CD4:CG19" si="12">IF(C4=0,"",IF(OR(C4=$BQ$1,C5=$BQ$1,C6=$BQ$1,C4=$CD$1,C5=$CD$1,C6=$CD$1),0,1))</f>
        <v>1</v>
      </c>
      <c r="CE4" s="3">
        <f t="shared" si="12"/>
        <v>1</v>
      </c>
      <c r="CF4" s="3">
        <f t="shared" si="12"/>
        <v>1</v>
      </c>
      <c r="CG4" s="3">
        <f t="shared" si="12"/>
        <v>1</v>
      </c>
      <c r="CI4" s="3">
        <f>IF(B4=0,"",IF(OR(B4=$BQ$1,B5=$BQ$1,B6=$BQ$1,B4=$CJ$1,B5=$CJ$1,B6=$CJ$1),0,1))</f>
        <v>1</v>
      </c>
      <c r="CJ4" s="3">
        <f t="shared" ref="CJ4:CM19" si="13">IF(C4=0,"",IF(OR(C4=$BQ$1,C5=$BQ$1,C6=$BQ$1,C4=$CJ$1,C5=$CJ$1,C6=$CJ$1),0,1))</f>
        <v>1</v>
      </c>
      <c r="CK4" s="3">
        <f t="shared" si="13"/>
        <v>1</v>
      </c>
      <c r="CL4" s="3">
        <f t="shared" si="13"/>
        <v>1</v>
      </c>
      <c r="CM4" s="3">
        <f t="shared" si="13"/>
        <v>1</v>
      </c>
      <c r="CO4" s="3">
        <f>IF(B4=0,"",IF(OR(B4=$BQ$1,B5=$BQ$1,B6=$BQ$1,B4=$CP$1,B5=$CP$1,B6=$CP$1),0,1))</f>
        <v>1</v>
      </c>
      <c r="CP4" s="3">
        <f t="shared" ref="CP4:CS19" si="14">IF(C4=0,"",IF(OR(C4=$BQ$1,C5=$BQ$1,C6=$BQ$1,C4=$CP$1,C5=$CP$1,C6=$CP$1),0,1))</f>
        <v>1</v>
      </c>
      <c r="CQ4" s="3">
        <f t="shared" si="14"/>
        <v>1</v>
      </c>
      <c r="CR4" s="3">
        <f t="shared" si="14"/>
        <v>1</v>
      </c>
      <c r="CS4" s="3">
        <f t="shared" si="14"/>
        <v>1</v>
      </c>
    </row>
    <row r="5" spans="1:97">
      <c r="A5" s="268">
        <f>'BNRegular Symbol'!K4</f>
        <v>1</v>
      </c>
      <c r="B5" s="1" t="str">
        <f>'BNRegular Symbol'!L4</f>
        <v>M4</v>
      </c>
      <c r="C5" s="1" t="str">
        <f>'BNRegular Symbol'!M4</f>
        <v>M2</v>
      </c>
      <c r="D5" s="1" t="str">
        <f>'BNRegular Symbol'!N4</f>
        <v>M5</v>
      </c>
      <c r="E5" s="1" t="str">
        <f>'BNRegular Symbol'!O4</f>
        <v>M4</v>
      </c>
      <c r="F5" s="1" t="str">
        <f>'BNRegular Symbol'!P4</f>
        <v>M2</v>
      </c>
      <c r="I5" s="3">
        <f t="shared" ref="I5:I59" si="15">IF(B5=0,"",IF(OR(B5=$I$1,B5=$J$1,B6=$I$1,B6=$J$1,B7=$I$1,B7=$J$1),0,1))</f>
        <v>1</v>
      </c>
      <c r="J5" s="3">
        <f t="shared" ref="J5:J59" si="16">IF(C5=0,"",IF(OR(C5=$I$1,C5=$J$1,C6=$I$1,C6=$J$1,C7=$I$1,C7=$J$1),0,1))</f>
        <v>1</v>
      </c>
      <c r="K5" s="3">
        <f t="shared" ref="K5:K59" si="17">IF(D5=0,"",IF(OR(D5=$I$1,D5=$J$1,D6=$I$1,D6=$J$1,D7=$I$1,D7=$J$1),0,1))</f>
        <v>1</v>
      </c>
      <c r="L5" s="3">
        <f t="shared" ref="L5:L59" si="18">IF(E5=0,"",IF(OR(E5=$I$1,E5=$J$1,E6=$I$1,E6=$J$1,E7=$I$1,E7=$J$1),0,1))</f>
        <v>1</v>
      </c>
      <c r="M5" s="3">
        <f t="shared" ref="M5:M59" si="19">IF(F5=0,"",IF(OR(F5=$I$1,F5=$J$1,F6=$I$1,F6=$J$1,F7=$I$1,F7=$J$1),0,1))</f>
        <v>1</v>
      </c>
      <c r="O5" s="3">
        <f t="shared" ref="O5:S20" si="20">IF(B5=0,"",IF(OR(B5=$O$1,B5=$P$1,B6=$O$1,B6=$P$1,B7=$O$1,B7=$P$1),0,1))</f>
        <v>0</v>
      </c>
      <c r="P5" s="3">
        <f t="shared" si="1"/>
        <v>0</v>
      </c>
      <c r="Q5" s="3">
        <f t="shared" si="1"/>
        <v>1</v>
      </c>
      <c r="R5" s="3">
        <f t="shared" si="1"/>
        <v>1</v>
      </c>
      <c r="S5" s="3">
        <f t="shared" si="1"/>
        <v>0</v>
      </c>
      <c r="U5" s="3">
        <f t="shared" ref="U5:U68" si="21">IF(B5=0,"",IF(OR(B5=$U$1,B5=$V$1,B6=$U$1,B6=$V$1,B7=$U$1,,B7=$V$1),0,1))</f>
        <v>1</v>
      </c>
      <c r="V5" s="3">
        <f t="shared" si="2"/>
        <v>0</v>
      </c>
      <c r="W5" s="3">
        <f t="shared" si="2"/>
        <v>1</v>
      </c>
      <c r="X5" s="3">
        <f t="shared" si="2"/>
        <v>1</v>
      </c>
      <c r="Y5" s="3">
        <f t="shared" si="2"/>
        <v>0</v>
      </c>
      <c r="AA5" s="3">
        <f t="shared" ref="AA5:AA68" si="22">IF(B5=0,"",IF(OR(B5=$AA$1,B5=$AB$1,B6=$AA$1,B6=$AB$1,B7=$AA$1,B7=$AB$1),0,1))</f>
        <v>0</v>
      </c>
      <c r="AB5" s="3">
        <f t="shared" si="3"/>
        <v>1</v>
      </c>
      <c r="AC5" s="3">
        <f t="shared" si="3"/>
        <v>1</v>
      </c>
      <c r="AD5" s="3">
        <f t="shared" si="3"/>
        <v>0</v>
      </c>
      <c r="AE5" s="3">
        <f t="shared" si="3"/>
        <v>1</v>
      </c>
      <c r="AG5" s="3">
        <f t="shared" ref="AG5:AG68" si="23">IF(B5=0,"",IF(OR(B5=$AG$1,B5=$AH$1,B6=$AG$1,B6=$AH$1,B7=$AG$1,B7=$AH$1),0,1))</f>
        <v>1</v>
      </c>
      <c r="AH5" s="3">
        <f t="shared" si="4"/>
        <v>1</v>
      </c>
      <c r="AI5" s="3">
        <f t="shared" si="4"/>
        <v>0</v>
      </c>
      <c r="AJ5" s="3">
        <f>IF(E5=0,"",IF(OR(E5=$AG$1,E5=$AH$1,E6=$AG$1,E6=$AH$1,E7=$AG$1,E7=$AH$1),0,1))</f>
        <v>1</v>
      </c>
      <c r="AK5" s="3">
        <f t="shared" si="4"/>
        <v>0</v>
      </c>
      <c r="AM5" s="3">
        <f t="shared" ref="AM5:AQ20" si="24">IF(B5=0,"",IF(OR(B5=$AG$1,B5=$AN$1,B6=$AG$1,B6=$AN$1,B7=$AG$1,B7=$AN$1),0,1))</f>
        <v>1</v>
      </c>
      <c r="AN5" s="3">
        <f t="shared" si="5"/>
        <v>1</v>
      </c>
      <c r="AO5" s="3">
        <f t="shared" si="5"/>
        <v>1</v>
      </c>
      <c r="AP5" s="3">
        <f t="shared" si="5"/>
        <v>1</v>
      </c>
      <c r="AQ5" s="3">
        <f t="shared" si="5"/>
        <v>1</v>
      </c>
      <c r="AS5" s="3">
        <f t="shared" ref="AS5:AW20" si="25">IF(B5=0,"",IF(OR(B5=$AG$1,B5=$AT$1,B6=$AG$1,B6=$AT$1,B7=$AG$1,B7=$AT$1),0,1))</f>
        <v>1</v>
      </c>
      <c r="AT5" s="3">
        <f t="shared" si="6"/>
        <v>1</v>
      </c>
      <c r="AU5" s="3">
        <f t="shared" si="6"/>
        <v>1</v>
      </c>
      <c r="AV5" s="3">
        <f t="shared" si="6"/>
        <v>1</v>
      </c>
      <c r="AW5" s="3">
        <f t="shared" si="6"/>
        <v>1</v>
      </c>
      <c r="AY5" s="3">
        <f t="shared" ref="AY5:BC20" si="26">IF(B5=0,"",IF(OR(B5=$AG$1,B5=$AZ$1,B6=$AG$1,B6=$AZ$1,B7=$AG$1,B7=$AZ$1),0,1))</f>
        <v>1</v>
      </c>
      <c r="AZ5" s="3">
        <f t="shared" si="7"/>
        <v>1</v>
      </c>
      <c r="BA5" s="3">
        <f t="shared" si="7"/>
        <v>1</v>
      </c>
      <c r="BB5" s="3">
        <f t="shared" si="7"/>
        <v>1</v>
      </c>
      <c r="BC5" s="3">
        <f t="shared" si="7"/>
        <v>1</v>
      </c>
      <c r="BE5" s="3">
        <f t="shared" ref="BE5:BI20" si="27">IF(B5=0,"",IF(OR(B5=$AG$1,B5=$BF$1,B6=$AG$1,B6=$BF$1,B7=$AG$1,B7=$BF$1),0,1))</f>
        <v>1</v>
      </c>
      <c r="BF5" s="3">
        <f t="shared" si="8"/>
        <v>1</v>
      </c>
      <c r="BG5" s="3">
        <f t="shared" si="8"/>
        <v>1</v>
      </c>
      <c r="BH5" s="3">
        <f t="shared" si="8"/>
        <v>1</v>
      </c>
      <c r="BI5" s="3">
        <f t="shared" si="8"/>
        <v>1</v>
      </c>
      <c r="BK5" s="3">
        <f t="shared" ref="BK5:BK68" si="28">IF(B5=0,"",IF(OR(B5=$BK$1,B5=$BL$1,B6=$BK$1,B6=$BL$1,B7=$BK$1,B7=$BL$1),0,1))</f>
        <v>1</v>
      </c>
      <c r="BL5" s="3">
        <f t="shared" si="9"/>
        <v>1</v>
      </c>
      <c r="BM5" s="3">
        <f t="shared" si="9"/>
        <v>1</v>
      </c>
      <c r="BN5" s="3">
        <f t="shared" si="9"/>
        <v>1</v>
      </c>
      <c r="BO5" s="3">
        <f t="shared" si="9"/>
        <v>1</v>
      </c>
      <c r="BQ5" s="3">
        <f t="shared" ref="BQ5:BQ68" si="29">IF(B5=0,"",IF(OR(B5=$BQ$1,B6=$BQ$1,B7=$BQ$1,B5=$BR$1,B6=$BR$1,B7=$BR$1),0,1))</f>
        <v>1</v>
      </c>
      <c r="BR5" s="3">
        <f t="shared" si="10"/>
        <v>1</v>
      </c>
      <c r="BS5" s="3">
        <f t="shared" si="10"/>
        <v>1</v>
      </c>
      <c r="BT5" s="3">
        <f t="shared" si="10"/>
        <v>1</v>
      </c>
      <c r="BU5" s="3">
        <f t="shared" si="10"/>
        <v>1</v>
      </c>
      <c r="BW5" s="3">
        <f t="shared" ref="BW5:BW68" si="30">IF(B5=0,"",IF(OR(B5=$BQ$1,B6=$BQ$1,B7=$BQ$1,B5=$BX$1,B6=$BX$1,B7=$BX$1),0,1))</f>
        <v>1</v>
      </c>
      <c r="BX5" s="3">
        <f t="shared" si="11"/>
        <v>1</v>
      </c>
      <c r="BY5" s="3">
        <f t="shared" si="11"/>
        <v>1</v>
      </c>
      <c r="BZ5" s="3">
        <f t="shared" si="11"/>
        <v>1</v>
      </c>
      <c r="CA5" s="3">
        <f t="shared" si="11"/>
        <v>1</v>
      </c>
      <c r="CC5" s="3">
        <f t="shared" ref="CC5:CC68" si="31">IF(B5=0,"",IF(OR(B5=$BQ$1,B6=$BQ$1,B7=$BQ$1,B5=$CD$1,B6=$CD$1,B7=$CD$1),0,1))</f>
        <v>1</v>
      </c>
      <c r="CD5" s="3">
        <f t="shared" si="12"/>
        <v>1</v>
      </c>
      <c r="CE5" s="3">
        <f t="shared" si="12"/>
        <v>1</v>
      </c>
      <c r="CF5" s="3">
        <f t="shared" si="12"/>
        <v>1</v>
      </c>
      <c r="CG5" s="3">
        <f t="shared" si="12"/>
        <v>1</v>
      </c>
      <c r="CI5" s="3">
        <f t="shared" ref="CI5:CI68" si="32">IF(B5=0,"",IF(OR(B5=$BQ$1,B6=$BQ$1,B7=$BQ$1,B5=$CJ$1,B6=$CJ$1,B7=$CJ$1),0,1))</f>
        <v>1</v>
      </c>
      <c r="CJ5" s="3">
        <f t="shared" si="13"/>
        <v>1</v>
      </c>
      <c r="CK5" s="3">
        <f t="shared" si="13"/>
        <v>1</v>
      </c>
      <c r="CL5" s="3">
        <f t="shared" si="13"/>
        <v>1</v>
      </c>
      <c r="CM5" s="3">
        <f t="shared" si="13"/>
        <v>1</v>
      </c>
      <c r="CO5" s="3">
        <f t="shared" ref="CO5:CO68" si="33">IF(B5=0,"",IF(OR(B5=$BQ$1,B6=$BQ$1,B7=$BQ$1,B5=$CP$1,B6=$CP$1,B7=$CP$1),0,1))</f>
        <v>1</v>
      </c>
      <c r="CP5" s="3">
        <f t="shared" si="14"/>
        <v>1</v>
      </c>
      <c r="CQ5" s="3">
        <f t="shared" si="14"/>
        <v>1</v>
      </c>
      <c r="CR5" s="3">
        <f t="shared" si="14"/>
        <v>1</v>
      </c>
      <c r="CS5" s="3">
        <f t="shared" si="14"/>
        <v>1</v>
      </c>
    </row>
    <row r="6" spans="1:97">
      <c r="A6" s="268">
        <f>'BNRegular Symbol'!K5</f>
        <v>2</v>
      </c>
      <c r="B6" s="1" t="str">
        <f>'BNRegular Symbol'!L5</f>
        <v>M4</v>
      </c>
      <c r="C6" s="1" t="str">
        <f>'BNRegular Symbol'!M5</f>
        <v>M2</v>
      </c>
      <c r="D6" s="1" t="str">
        <f>'BNRegular Symbol'!N5</f>
        <v>M5</v>
      </c>
      <c r="E6" s="1" t="str">
        <f>'BNRegular Symbol'!O5</f>
        <v>M4</v>
      </c>
      <c r="F6" s="1" t="str">
        <f>'BNRegular Symbol'!P5</f>
        <v>M5</v>
      </c>
      <c r="I6" s="3">
        <f t="shared" si="15"/>
        <v>1</v>
      </c>
      <c r="J6" s="3">
        <f t="shared" si="16"/>
        <v>1</v>
      </c>
      <c r="K6" s="3">
        <f t="shared" si="17"/>
        <v>1</v>
      </c>
      <c r="L6" s="3">
        <f t="shared" si="18"/>
        <v>1</v>
      </c>
      <c r="M6" s="3">
        <f t="shared" si="19"/>
        <v>1</v>
      </c>
      <c r="O6" s="3">
        <f t="shared" si="20"/>
        <v>0</v>
      </c>
      <c r="P6" s="3">
        <f t="shared" si="1"/>
        <v>0</v>
      </c>
      <c r="Q6" s="3">
        <f t="shared" si="1"/>
        <v>1</v>
      </c>
      <c r="R6" s="3">
        <f t="shared" si="1"/>
        <v>0</v>
      </c>
      <c r="S6" s="3">
        <f t="shared" si="1"/>
        <v>0</v>
      </c>
      <c r="U6" s="3">
        <f t="shared" si="21"/>
        <v>1</v>
      </c>
      <c r="V6" s="3">
        <f t="shared" si="2"/>
        <v>0</v>
      </c>
      <c r="W6" s="3">
        <f t="shared" si="2"/>
        <v>0</v>
      </c>
      <c r="X6" s="3">
        <f t="shared" si="2"/>
        <v>1</v>
      </c>
      <c r="Y6" s="3">
        <f t="shared" si="2"/>
        <v>0</v>
      </c>
      <c r="AA6" s="3">
        <f t="shared" si="22"/>
        <v>0</v>
      </c>
      <c r="AB6" s="3">
        <f t="shared" si="3"/>
        <v>1</v>
      </c>
      <c r="AC6" s="3">
        <f t="shared" si="3"/>
        <v>1</v>
      </c>
      <c r="AD6" s="3">
        <f t="shared" si="3"/>
        <v>0</v>
      </c>
      <c r="AE6" s="3">
        <f t="shared" si="3"/>
        <v>1</v>
      </c>
      <c r="AG6" s="3">
        <f t="shared" si="23"/>
        <v>1</v>
      </c>
      <c r="AH6" s="3">
        <f t="shared" si="4"/>
        <v>1</v>
      </c>
      <c r="AI6" s="3">
        <f t="shared" si="4"/>
        <v>0</v>
      </c>
      <c r="AJ6" s="3">
        <f t="shared" si="4"/>
        <v>1</v>
      </c>
      <c r="AK6" s="3">
        <f t="shared" si="4"/>
        <v>0</v>
      </c>
      <c r="AM6" s="3">
        <f t="shared" si="24"/>
        <v>1</v>
      </c>
      <c r="AN6" s="3">
        <f t="shared" si="5"/>
        <v>1</v>
      </c>
      <c r="AO6" s="3">
        <f t="shared" si="5"/>
        <v>1</v>
      </c>
      <c r="AP6" s="3">
        <f t="shared" si="5"/>
        <v>1</v>
      </c>
      <c r="AQ6" s="3">
        <f t="shared" si="5"/>
        <v>1</v>
      </c>
      <c r="AS6" s="3">
        <f t="shared" si="25"/>
        <v>1</v>
      </c>
      <c r="AT6" s="3">
        <f t="shared" si="6"/>
        <v>1</v>
      </c>
      <c r="AU6" s="3">
        <f t="shared" si="6"/>
        <v>1</v>
      </c>
      <c r="AV6" s="3">
        <f t="shared" si="6"/>
        <v>1</v>
      </c>
      <c r="AW6" s="3">
        <f t="shared" si="6"/>
        <v>1</v>
      </c>
      <c r="AY6" s="3">
        <f t="shared" si="26"/>
        <v>1</v>
      </c>
      <c r="AZ6" s="3">
        <f t="shared" si="7"/>
        <v>1</v>
      </c>
      <c r="BA6" s="3">
        <f t="shared" si="7"/>
        <v>1</v>
      </c>
      <c r="BB6" s="3">
        <f t="shared" si="7"/>
        <v>1</v>
      </c>
      <c r="BC6" s="3">
        <f t="shared" si="7"/>
        <v>1</v>
      </c>
      <c r="BE6" s="3">
        <f t="shared" si="27"/>
        <v>1</v>
      </c>
      <c r="BF6" s="3">
        <f t="shared" si="8"/>
        <v>1</v>
      </c>
      <c r="BG6" s="3">
        <f t="shared" si="8"/>
        <v>1</v>
      </c>
      <c r="BH6" s="3">
        <f t="shared" si="8"/>
        <v>1</v>
      </c>
      <c r="BI6" s="3">
        <f t="shared" si="8"/>
        <v>1</v>
      </c>
      <c r="BK6" s="3">
        <f t="shared" si="28"/>
        <v>1</v>
      </c>
      <c r="BL6" s="3">
        <f t="shared" si="9"/>
        <v>1</v>
      </c>
      <c r="BM6" s="3">
        <f t="shared" si="9"/>
        <v>1</v>
      </c>
      <c r="BN6" s="3">
        <f t="shared" si="9"/>
        <v>1</v>
      </c>
      <c r="BO6" s="3">
        <f t="shared" si="9"/>
        <v>1</v>
      </c>
      <c r="BQ6" s="3">
        <f t="shared" si="29"/>
        <v>1</v>
      </c>
      <c r="BR6" s="3">
        <f t="shared" si="10"/>
        <v>1</v>
      </c>
      <c r="BS6" s="3">
        <f t="shared" si="10"/>
        <v>1</v>
      </c>
      <c r="BT6" s="3">
        <f t="shared" si="10"/>
        <v>1</v>
      </c>
      <c r="BU6" s="3">
        <f t="shared" si="10"/>
        <v>1</v>
      </c>
      <c r="BW6" s="3">
        <f t="shared" si="30"/>
        <v>1</v>
      </c>
      <c r="BX6" s="3">
        <f t="shared" si="11"/>
        <v>1</v>
      </c>
      <c r="BY6" s="3">
        <f t="shared" si="11"/>
        <v>1</v>
      </c>
      <c r="BZ6" s="3">
        <f t="shared" si="11"/>
        <v>1</v>
      </c>
      <c r="CA6" s="3">
        <f t="shared" si="11"/>
        <v>1</v>
      </c>
      <c r="CC6" s="3">
        <f t="shared" si="31"/>
        <v>1</v>
      </c>
      <c r="CD6" s="3">
        <f t="shared" si="12"/>
        <v>1</v>
      </c>
      <c r="CE6" s="3">
        <f t="shared" si="12"/>
        <v>1</v>
      </c>
      <c r="CF6" s="3">
        <f t="shared" si="12"/>
        <v>1</v>
      </c>
      <c r="CG6" s="3">
        <f t="shared" si="12"/>
        <v>1</v>
      </c>
      <c r="CI6" s="3">
        <f t="shared" si="32"/>
        <v>1</v>
      </c>
      <c r="CJ6" s="3">
        <f t="shared" si="13"/>
        <v>1</v>
      </c>
      <c r="CK6" s="3">
        <f t="shared" si="13"/>
        <v>1</v>
      </c>
      <c r="CL6" s="3">
        <f t="shared" si="13"/>
        <v>1</v>
      </c>
      <c r="CM6" s="3">
        <f t="shared" si="13"/>
        <v>1</v>
      </c>
      <c r="CO6" s="3">
        <f t="shared" si="33"/>
        <v>1</v>
      </c>
      <c r="CP6" s="3">
        <f t="shared" si="14"/>
        <v>1</v>
      </c>
      <c r="CQ6" s="3">
        <f t="shared" si="14"/>
        <v>1</v>
      </c>
      <c r="CR6" s="3">
        <f t="shared" si="14"/>
        <v>1</v>
      </c>
      <c r="CS6" s="3">
        <f t="shared" si="14"/>
        <v>1</v>
      </c>
    </row>
    <row r="7" spans="1:97">
      <c r="A7" s="268">
        <f>'BNRegular Symbol'!K6</f>
        <v>3</v>
      </c>
      <c r="B7" s="1" t="str">
        <f>'BNRegular Symbol'!L6</f>
        <v>M2</v>
      </c>
      <c r="C7" s="1" t="str">
        <f>'BNRegular Symbol'!M6</f>
        <v>M3</v>
      </c>
      <c r="D7" s="1" t="str">
        <f>'BNRegular Symbol'!N6</f>
        <v>S1</v>
      </c>
      <c r="E7" s="1" t="str">
        <f>'BNRegular Symbol'!O6</f>
        <v>M4</v>
      </c>
      <c r="F7" s="1" t="str">
        <f>'BNRegular Symbol'!P6</f>
        <v>M3</v>
      </c>
      <c r="I7" s="3">
        <f t="shared" si="15"/>
        <v>1</v>
      </c>
      <c r="J7" s="3">
        <f t="shared" si="16"/>
        <v>1</v>
      </c>
      <c r="K7" s="3">
        <f t="shared" si="17"/>
        <v>1</v>
      </c>
      <c r="L7" s="3">
        <f t="shared" si="18"/>
        <v>1</v>
      </c>
      <c r="M7" s="3">
        <f t="shared" si="19"/>
        <v>1</v>
      </c>
      <c r="O7" s="3">
        <f t="shared" si="20"/>
        <v>0</v>
      </c>
      <c r="P7" s="3">
        <f t="shared" si="1"/>
        <v>1</v>
      </c>
      <c r="Q7" s="3">
        <f t="shared" si="1"/>
        <v>1</v>
      </c>
      <c r="R7" s="3">
        <f t="shared" si="1"/>
        <v>0</v>
      </c>
      <c r="S7" s="3">
        <f t="shared" si="1"/>
        <v>0</v>
      </c>
      <c r="U7" s="3">
        <f t="shared" si="21"/>
        <v>0</v>
      </c>
      <c r="V7" s="3">
        <f t="shared" si="2"/>
        <v>0</v>
      </c>
      <c r="W7" s="3">
        <f t="shared" si="2"/>
        <v>0</v>
      </c>
      <c r="X7" s="3">
        <f t="shared" si="2"/>
        <v>1</v>
      </c>
      <c r="Y7" s="3">
        <f t="shared" si="2"/>
        <v>0</v>
      </c>
      <c r="AA7" s="3">
        <f t="shared" si="22"/>
        <v>1</v>
      </c>
      <c r="AB7" s="3">
        <f t="shared" si="3"/>
        <v>1</v>
      </c>
      <c r="AC7" s="3">
        <f t="shared" si="3"/>
        <v>1</v>
      </c>
      <c r="AD7" s="3">
        <f t="shared" si="3"/>
        <v>0</v>
      </c>
      <c r="AE7" s="3">
        <f t="shared" si="3"/>
        <v>0</v>
      </c>
      <c r="AG7" s="3">
        <f t="shared" si="23"/>
        <v>1</v>
      </c>
      <c r="AH7" s="3">
        <f t="shared" si="4"/>
        <v>1</v>
      </c>
      <c r="AI7" s="3">
        <f t="shared" si="4"/>
        <v>1</v>
      </c>
      <c r="AJ7" s="3">
        <f t="shared" si="4"/>
        <v>1</v>
      </c>
      <c r="AK7" s="3">
        <f t="shared" si="4"/>
        <v>1</v>
      </c>
      <c r="AM7" s="3">
        <f t="shared" si="24"/>
        <v>1</v>
      </c>
      <c r="AN7" s="3">
        <f t="shared" si="5"/>
        <v>1</v>
      </c>
      <c r="AO7" s="3">
        <f t="shared" si="5"/>
        <v>1</v>
      </c>
      <c r="AP7" s="3">
        <f t="shared" si="5"/>
        <v>1</v>
      </c>
      <c r="AQ7" s="3">
        <f t="shared" si="5"/>
        <v>1</v>
      </c>
      <c r="AS7" s="3">
        <f t="shared" si="25"/>
        <v>1</v>
      </c>
      <c r="AT7" s="3">
        <f t="shared" si="6"/>
        <v>1</v>
      </c>
      <c r="AU7" s="3">
        <f t="shared" si="6"/>
        <v>1</v>
      </c>
      <c r="AV7" s="3">
        <f t="shared" si="6"/>
        <v>1</v>
      </c>
      <c r="AW7" s="3">
        <f t="shared" si="6"/>
        <v>1</v>
      </c>
      <c r="AY7" s="3">
        <f t="shared" si="26"/>
        <v>1</v>
      </c>
      <c r="AZ7" s="3">
        <f t="shared" si="7"/>
        <v>1</v>
      </c>
      <c r="BA7" s="3">
        <f t="shared" si="7"/>
        <v>1</v>
      </c>
      <c r="BB7" s="3">
        <f t="shared" si="7"/>
        <v>1</v>
      </c>
      <c r="BC7" s="3">
        <f t="shared" si="7"/>
        <v>1</v>
      </c>
      <c r="BE7" s="3">
        <f t="shared" si="27"/>
        <v>1</v>
      </c>
      <c r="BF7" s="3">
        <f t="shared" si="8"/>
        <v>1</v>
      </c>
      <c r="BG7" s="3">
        <f t="shared" si="8"/>
        <v>1</v>
      </c>
      <c r="BH7" s="3">
        <f t="shared" si="8"/>
        <v>1</v>
      </c>
      <c r="BI7" s="3">
        <f t="shared" si="8"/>
        <v>1</v>
      </c>
      <c r="BK7" s="3">
        <f t="shared" si="28"/>
        <v>1</v>
      </c>
      <c r="BL7" s="3">
        <f t="shared" si="9"/>
        <v>1</v>
      </c>
      <c r="BM7" s="3">
        <f t="shared" si="9"/>
        <v>1</v>
      </c>
      <c r="BN7" s="3">
        <f t="shared" si="9"/>
        <v>1</v>
      </c>
      <c r="BO7" s="3">
        <f t="shared" si="9"/>
        <v>1</v>
      </c>
      <c r="BQ7" s="3">
        <f t="shared" si="29"/>
        <v>1</v>
      </c>
      <c r="BR7" s="3">
        <f t="shared" si="10"/>
        <v>1</v>
      </c>
      <c r="BS7" s="3">
        <f t="shared" si="10"/>
        <v>1</v>
      </c>
      <c r="BT7" s="3">
        <f t="shared" si="10"/>
        <v>1</v>
      </c>
      <c r="BU7" s="3">
        <f t="shared" si="10"/>
        <v>1</v>
      </c>
      <c r="BW7" s="3">
        <f t="shared" si="30"/>
        <v>1</v>
      </c>
      <c r="BX7" s="3">
        <f t="shared" si="11"/>
        <v>1</v>
      </c>
      <c r="BY7" s="3">
        <f t="shared" si="11"/>
        <v>1</v>
      </c>
      <c r="BZ7" s="3">
        <f t="shared" si="11"/>
        <v>1</v>
      </c>
      <c r="CA7" s="3">
        <f t="shared" si="11"/>
        <v>1</v>
      </c>
      <c r="CC7" s="3">
        <f t="shared" si="31"/>
        <v>1</v>
      </c>
      <c r="CD7" s="3">
        <f t="shared" si="12"/>
        <v>1</v>
      </c>
      <c r="CE7" s="3">
        <f t="shared" si="12"/>
        <v>1</v>
      </c>
      <c r="CF7" s="3">
        <f t="shared" si="12"/>
        <v>1</v>
      </c>
      <c r="CG7" s="3">
        <f t="shared" si="12"/>
        <v>1</v>
      </c>
      <c r="CI7" s="3">
        <f t="shared" si="32"/>
        <v>1</v>
      </c>
      <c r="CJ7" s="3">
        <f t="shared" si="13"/>
        <v>1</v>
      </c>
      <c r="CK7" s="3">
        <f t="shared" si="13"/>
        <v>1</v>
      </c>
      <c r="CL7" s="3">
        <f t="shared" si="13"/>
        <v>1</v>
      </c>
      <c r="CM7" s="3">
        <f t="shared" si="13"/>
        <v>1</v>
      </c>
      <c r="CO7" s="3">
        <f t="shared" si="33"/>
        <v>1</v>
      </c>
      <c r="CP7" s="3">
        <f t="shared" si="14"/>
        <v>1</v>
      </c>
      <c r="CQ7" s="3">
        <f t="shared" si="14"/>
        <v>1</v>
      </c>
      <c r="CR7" s="3">
        <f t="shared" si="14"/>
        <v>1</v>
      </c>
      <c r="CS7" s="3">
        <f t="shared" si="14"/>
        <v>1</v>
      </c>
    </row>
    <row r="8" spans="1:97">
      <c r="A8" s="268">
        <f>'BNRegular Symbol'!K7</f>
        <v>4</v>
      </c>
      <c r="B8" s="1" t="str">
        <f>'BNRegular Symbol'!L7</f>
        <v>M2</v>
      </c>
      <c r="C8" s="1" t="str">
        <f>'BNRegular Symbol'!M7</f>
        <v>M3</v>
      </c>
      <c r="D8" s="1" t="str">
        <f>'BNRegular Symbol'!N7</f>
        <v>M3</v>
      </c>
      <c r="E8" s="1" t="str">
        <f>'BNRegular Symbol'!O7</f>
        <v>M2</v>
      </c>
      <c r="F8" s="1" t="str">
        <f>'BNRegular Symbol'!P7</f>
        <v>M2</v>
      </c>
      <c r="I8" s="3">
        <f t="shared" si="15"/>
        <v>1</v>
      </c>
      <c r="J8" s="3">
        <f t="shared" si="16"/>
        <v>1</v>
      </c>
      <c r="K8" s="3">
        <f t="shared" si="17"/>
        <v>1</v>
      </c>
      <c r="L8" s="3">
        <f t="shared" si="18"/>
        <v>1</v>
      </c>
      <c r="M8" s="3">
        <f t="shared" si="19"/>
        <v>1</v>
      </c>
      <c r="O8" s="3">
        <f t="shared" si="20"/>
        <v>0</v>
      </c>
      <c r="P8" s="3">
        <f t="shared" si="1"/>
        <v>1</v>
      </c>
      <c r="Q8" s="3">
        <f t="shared" si="1"/>
        <v>1</v>
      </c>
      <c r="R8" s="3">
        <f t="shared" si="1"/>
        <v>0</v>
      </c>
      <c r="S8" s="3">
        <f t="shared" si="1"/>
        <v>0</v>
      </c>
      <c r="U8" s="3">
        <f t="shared" si="21"/>
        <v>0</v>
      </c>
      <c r="V8" s="3">
        <f t="shared" si="2"/>
        <v>0</v>
      </c>
      <c r="W8" s="3">
        <f t="shared" si="2"/>
        <v>0</v>
      </c>
      <c r="X8" s="3">
        <f t="shared" si="2"/>
        <v>1</v>
      </c>
      <c r="Y8" s="3">
        <f t="shared" si="2"/>
        <v>0</v>
      </c>
      <c r="AA8" s="3">
        <f t="shared" si="22"/>
        <v>1</v>
      </c>
      <c r="AB8" s="3">
        <f t="shared" si="3"/>
        <v>1</v>
      </c>
      <c r="AC8" s="3">
        <f t="shared" si="3"/>
        <v>1</v>
      </c>
      <c r="AD8" s="3">
        <f t="shared" si="3"/>
        <v>1</v>
      </c>
      <c r="AE8" s="3">
        <f t="shared" si="3"/>
        <v>0</v>
      </c>
      <c r="AG8" s="3">
        <f t="shared" si="23"/>
        <v>1</v>
      </c>
      <c r="AH8" s="3">
        <f t="shared" si="4"/>
        <v>0</v>
      </c>
      <c r="AI8" s="3">
        <f t="shared" si="4"/>
        <v>1</v>
      </c>
      <c r="AJ8" s="3">
        <f t="shared" si="4"/>
        <v>0</v>
      </c>
      <c r="AK8" s="3">
        <f t="shared" si="4"/>
        <v>1</v>
      </c>
      <c r="AM8" s="3">
        <f t="shared" si="24"/>
        <v>1</v>
      </c>
      <c r="AN8" s="3">
        <f t="shared" si="5"/>
        <v>1</v>
      </c>
      <c r="AO8" s="3">
        <f t="shared" si="5"/>
        <v>1</v>
      </c>
      <c r="AP8" s="3">
        <f t="shared" si="5"/>
        <v>1</v>
      </c>
      <c r="AQ8" s="3">
        <f t="shared" si="5"/>
        <v>1</v>
      </c>
      <c r="AS8" s="3">
        <f t="shared" si="25"/>
        <v>1</v>
      </c>
      <c r="AT8" s="3">
        <f t="shared" si="6"/>
        <v>1</v>
      </c>
      <c r="AU8" s="3">
        <f t="shared" si="6"/>
        <v>1</v>
      </c>
      <c r="AV8" s="3">
        <f t="shared" si="6"/>
        <v>1</v>
      </c>
      <c r="AW8" s="3">
        <f t="shared" si="6"/>
        <v>1</v>
      </c>
      <c r="AY8" s="3">
        <f t="shared" si="26"/>
        <v>1</v>
      </c>
      <c r="AZ8" s="3">
        <f t="shared" si="7"/>
        <v>1</v>
      </c>
      <c r="BA8" s="3">
        <f t="shared" si="7"/>
        <v>1</v>
      </c>
      <c r="BB8" s="3">
        <f t="shared" si="7"/>
        <v>1</v>
      </c>
      <c r="BC8" s="3">
        <f t="shared" si="7"/>
        <v>1</v>
      </c>
      <c r="BE8" s="3">
        <f t="shared" si="27"/>
        <v>1</v>
      </c>
      <c r="BF8" s="3">
        <f t="shared" si="8"/>
        <v>1</v>
      </c>
      <c r="BG8" s="3">
        <f t="shared" si="8"/>
        <v>1</v>
      </c>
      <c r="BH8" s="3">
        <f t="shared" si="8"/>
        <v>1</v>
      </c>
      <c r="BI8" s="3">
        <f t="shared" si="8"/>
        <v>1</v>
      </c>
      <c r="BK8" s="3">
        <f t="shared" si="28"/>
        <v>1</v>
      </c>
      <c r="BL8" s="3">
        <f t="shared" si="9"/>
        <v>1</v>
      </c>
      <c r="BM8" s="3">
        <f t="shared" si="9"/>
        <v>1</v>
      </c>
      <c r="BN8" s="3">
        <f t="shared" si="9"/>
        <v>1</v>
      </c>
      <c r="BO8" s="3">
        <f t="shared" si="9"/>
        <v>1</v>
      </c>
      <c r="BQ8" s="3">
        <f t="shared" si="29"/>
        <v>1</v>
      </c>
      <c r="BR8" s="3">
        <f t="shared" si="10"/>
        <v>1</v>
      </c>
      <c r="BS8" s="3">
        <f t="shared" si="10"/>
        <v>1</v>
      </c>
      <c r="BT8" s="3">
        <f t="shared" si="10"/>
        <v>1</v>
      </c>
      <c r="BU8" s="3">
        <f t="shared" si="10"/>
        <v>1</v>
      </c>
      <c r="BW8" s="3">
        <f t="shared" si="30"/>
        <v>1</v>
      </c>
      <c r="BX8" s="3">
        <f t="shared" si="11"/>
        <v>1</v>
      </c>
      <c r="BY8" s="3">
        <f t="shared" si="11"/>
        <v>1</v>
      </c>
      <c r="BZ8" s="3">
        <f t="shared" si="11"/>
        <v>1</v>
      </c>
      <c r="CA8" s="3">
        <f t="shared" si="11"/>
        <v>1</v>
      </c>
      <c r="CC8" s="3">
        <f t="shared" si="31"/>
        <v>1</v>
      </c>
      <c r="CD8" s="3">
        <f t="shared" si="12"/>
        <v>1</v>
      </c>
      <c r="CE8" s="3">
        <f t="shared" si="12"/>
        <v>1</v>
      </c>
      <c r="CF8" s="3">
        <f t="shared" si="12"/>
        <v>1</v>
      </c>
      <c r="CG8" s="3">
        <f t="shared" si="12"/>
        <v>1</v>
      </c>
      <c r="CI8" s="3">
        <f t="shared" si="32"/>
        <v>1</v>
      </c>
      <c r="CJ8" s="3">
        <f t="shared" si="13"/>
        <v>1</v>
      </c>
      <c r="CK8" s="3">
        <f t="shared" si="13"/>
        <v>1</v>
      </c>
      <c r="CL8" s="3">
        <f t="shared" si="13"/>
        <v>1</v>
      </c>
      <c r="CM8" s="3">
        <f t="shared" si="13"/>
        <v>1</v>
      </c>
      <c r="CO8" s="3">
        <f t="shared" si="33"/>
        <v>1</v>
      </c>
      <c r="CP8" s="3">
        <f t="shared" si="14"/>
        <v>1</v>
      </c>
      <c r="CQ8" s="3">
        <f t="shared" si="14"/>
        <v>1</v>
      </c>
      <c r="CR8" s="3">
        <f t="shared" si="14"/>
        <v>1</v>
      </c>
      <c r="CS8" s="3">
        <f t="shared" si="14"/>
        <v>1</v>
      </c>
    </row>
    <row r="9" spans="1:97">
      <c r="A9" s="268">
        <f>'BNRegular Symbol'!K8</f>
        <v>5</v>
      </c>
      <c r="B9" s="1" t="str">
        <f>'BNRegular Symbol'!L8</f>
        <v>M3</v>
      </c>
      <c r="C9" s="1" t="str">
        <f>'BNRegular Symbol'!M8</f>
        <v>M3</v>
      </c>
      <c r="D9" s="1" t="str">
        <f>'BNRegular Symbol'!N8</f>
        <v>M3</v>
      </c>
      <c r="E9" s="1" t="str">
        <f>'BNRegular Symbol'!O8</f>
        <v>M2</v>
      </c>
      <c r="F9" s="1" t="str">
        <f>'BNRegular Symbol'!P8</f>
        <v>M4</v>
      </c>
      <c r="I9" s="3">
        <f t="shared" si="15"/>
        <v>1</v>
      </c>
      <c r="J9" s="3">
        <f t="shared" si="16"/>
        <v>1</v>
      </c>
      <c r="K9" s="3">
        <f t="shared" si="17"/>
        <v>1</v>
      </c>
      <c r="L9" s="3">
        <f t="shared" si="18"/>
        <v>1</v>
      </c>
      <c r="M9" s="3">
        <f t="shared" si="19"/>
        <v>1</v>
      </c>
      <c r="O9" s="3">
        <f t="shared" si="20"/>
        <v>1</v>
      </c>
      <c r="P9" s="3">
        <f t="shared" si="1"/>
        <v>1</v>
      </c>
      <c r="Q9" s="3">
        <f t="shared" si="1"/>
        <v>0</v>
      </c>
      <c r="R9" s="3">
        <f t="shared" si="1"/>
        <v>0</v>
      </c>
      <c r="S9" s="3">
        <f t="shared" si="1"/>
        <v>1</v>
      </c>
      <c r="U9" s="3">
        <f t="shared" si="21"/>
        <v>0</v>
      </c>
      <c r="V9" s="3">
        <f t="shared" si="2"/>
        <v>0</v>
      </c>
      <c r="W9" s="3">
        <f t="shared" si="2"/>
        <v>0</v>
      </c>
      <c r="X9" s="3">
        <f t="shared" si="2"/>
        <v>1</v>
      </c>
      <c r="Y9" s="3">
        <f t="shared" si="2"/>
        <v>0</v>
      </c>
      <c r="AA9" s="3">
        <f t="shared" si="22"/>
        <v>1</v>
      </c>
      <c r="AB9" s="3">
        <f t="shared" si="3"/>
        <v>1</v>
      </c>
      <c r="AC9" s="3">
        <f t="shared" si="3"/>
        <v>1</v>
      </c>
      <c r="AD9" s="3">
        <f t="shared" si="3"/>
        <v>1</v>
      </c>
      <c r="AE9" s="3">
        <f t="shared" si="3"/>
        <v>0</v>
      </c>
      <c r="AG9" s="3">
        <f t="shared" si="23"/>
        <v>1</v>
      </c>
      <c r="AH9" s="3">
        <f t="shared" si="4"/>
        <v>0</v>
      </c>
      <c r="AI9" s="3">
        <f t="shared" si="4"/>
        <v>1</v>
      </c>
      <c r="AJ9" s="3">
        <f>IF(E9=0,"",IF(OR(E9=$AG$1,E9=$AH$1,E10=$AG$1,E10=$AH$1,E11=$AG$1,E11=$AH$1),0,1))</f>
        <v>0</v>
      </c>
      <c r="AK9" s="3">
        <f t="shared" si="4"/>
        <v>0</v>
      </c>
      <c r="AM9" s="3">
        <f t="shared" si="24"/>
        <v>1</v>
      </c>
      <c r="AN9" s="3">
        <f t="shared" si="5"/>
        <v>1</v>
      </c>
      <c r="AO9" s="3">
        <f t="shared" si="5"/>
        <v>1</v>
      </c>
      <c r="AP9" s="3">
        <f t="shared" si="5"/>
        <v>1</v>
      </c>
      <c r="AQ9" s="3">
        <f t="shared" si="5"/>
        <v>1</v>
      </c>
      <c r="AS9" s="3">
        <f t="shared" si="25"/>
        <v>1</v>
      </c>
      <c r="AT9" s="3">
        <f t="shared" si="6"/>
        <v>1</v>
      </c>
      <c r="AU9" s="3">
        <f t="shared" si="6"/>
        <v>1</v>
      </c>
      <c r="AV9" s="3">
        <f t="shared" si="6"/>
        <v>1</v>
      </c>
      <c r="AW9" s="3">
        <f t="shared" si="6"/>
        <v>1</v>
      </c>
      <c r="AY9" s="3">
        <f t="shared" si="26"/>
        <v>1</v>
      </c>
      <c r="AZ9" s="3">
        <f t="shared" si="7"/>
        <v>1</v>
      </c>
      <c r="BA9" s="3">
        <f t="shared" si="7"/>
        <v>1</v>
      </c>
      <c r="BB9" s="3">
        <f t="shared" si="7"/>
        <v>1</v>
      </c>
      <c r="BC9" s="3">
        <f t="shared" si="7"/>
        <v>1</v>
      </c>
      <c r="BE9" s="3">
        <f t="shared" si="27"/>
        <v>1</v>
      </c>
      <c r="BF9" s="3">
        <f t="shared" si="8"/>
        <v>1</v>
      </c>
      <c r="BG9" s="3">
        <f t="shared" si="8"/>
        <v>1</v>
      </c>
      <c r="BH9" s="3">
        <f t="shared" si="8"/>
        <v>1</v>
      </c>
      <c r="BI9" s="3">
        <f t="shared" si="8"/>
        <v>1</v>
      </c>
      <c r="BK9" s="3">
        <f t="shared" si="28"/>
        <v>1</v>
      </c>
      <c r="BL9" s="3">
        <f t="shared" si="9"/>
        <v>1</v>
      </c>
      <c r="BM9" s="3">
        <f t="shared" si="9"/>
        <v>1</v>
      </c>
      <c r="BN9" s="3">
        <f t="shared" si="9"/>
        <v>1</v>
      </c>
      <c r="BO9" s="3">
        <f t="shared" si="9"/>
        <v>1</v>
      </c>
      <c r="BQ9" s="3">
        <f t="shared" si="29"/>
        <v>1</v>
      </c>
      <c r="BR9" s="3">
        <f t="shared" si="10"/>
        <v>1</v>
      </c>
      <c r="BS9" s="3">
        <f t="shared" si="10"/>
        <v>1</v>
      </c>
      <c r="BT9" s="3">
        <f t="shared" si="10"/>
        <v>1</v>
      </c>
      <c r="BU9" s="3">
        <f t="shared" si="10"/>
        <v>1</v>
      </c>
      <c r="BW9" s="3">
        <f t="shared" si="30"/>
        <v>1</v>
      </c>
      <c r="BX9" s="3">
        <f t="shared" si="11"/>
        <v>1</v>
      </c>
      <c r="BY9" s="3">
        <f t="shared" si="11"/>
        <v>1</v>
      </c>
      <c r="BZ9" s="3">
        <f t="shared" si="11"/>
        <v>1</v>
      </c>
      <c r="CA9" s="3">
        <f t="shared" si="11"/>
        <v>1</v>
      </c>
      <c r="CC9" s="3">
        <f t="shared" si="31"/>
        <v>1</v>
      </c>
      <c r="CD9" s="3">
        <f t="shared" si="12"/>
        <v>1</v>
      </c>
      <c r="CE9" s="3">
        <f t="shared" si="12"/>
        <v>1</v>
      </c>
      <c r="CF9" s="3">
        <f t="shared" si="12"/>
        <v>1</v>
      </c>
      <c r="CG9" s="3">
        <f t="shared" si="12"/>
        <v>1</v>
      </c>
      <c r="CI9" s="3">
        <f t="shared" si="32"/>
        <v>1</v>
      </c>
      <c r="CJ9" s="3">
        <f t="shared" si="13"/>
        <v>1</v>
      </c>
      <c r="CK9" s="3">
        <f t="shared" si="13"/>
        <v>1</v>
      </c>
      <c r="CL9" s="3">
        <f t="shared" si="13"/>
        <v>1</v>
      </c>
      <c r="CM9" s="3">
        <f t="shared" si="13"/>
        <v>1</v>
      </c>
      <c r="CO9" s="3">
        <f t="shared" si="33"/>
        <v>1</v>
      </c>
      <c r="CP9" s="3">
        <f t="shared" si="14"/>
        <v>1</v>
      </c>
      <c r="CQ9" s="3">
        <f t="shared" si="14"/>
        <v>1</v>
      </c>
      <c r="CR9" s="3">
        <f t="shared" si="14"/>
        <v>1</v>
      </c>
      <c r="CS9" s="3">
        <f t="shared" si="14"/>
        <v>1</v>
      </c>
    </row>
    <row r="10" spans="1:97">
      <c r="A10" s="268">
        <f>'BNRegular Symbol'!K9</f>
        <v>6</v>
      </c>
      <c r="B10" s="1" t="str">
        <f>'BNRegular Symbol'!L9</f>
        <v>M3</v>
      </c>
      <c r="C10" s="1" t="str">
        <f>'BNRegular Symbol'!M9</f>
        <v>M5</v>
      </c>
      <c r="D10" s="1" t="str">
        <f>'BNRegular Symbol'!N9</f>
        <v>M3</v>
      </c>
      <c r="E10" s="1" t="str">
        <f>'BNRegular Symbol'!O9</f>
        <v>M5</v>
      </c>
      <c r="F10" s="1" t="str">
        <f>'BNRegular Symbol'!P9</f>
        <v>M3</v>
      </c>
      <c r="I10" s="3">
        <f t="shared" si="15"/>
        <v>1</v>
      </c>
      <c r="J10" s="3">
        <f t="shared" si="16"/>
        <v>1</v>
      </c>
      <c r="K10" s="3">
        <f t="shared" si="17"/>
        <v>1</v>
      </c>
      <c r="L10" s="3">
        <f t="shared" si="18"/>
        <v>1</v>
      </c>
      <c r="M10" s="3">
        <f t="shared" si="19"/>
        <v>1</v>
      </c>
      <c r="O10" s="3">
        <f t="shared" si="20"/>
        <v>1</v>
      </c>
      <c r="P10" s="3">
        <f t="shared" si="1"/>
        <v>1</v>
      </c>
      <c r="Q10" s="3">
        <f t="shared" si="1"/>
        <v>0</v>
      </c>
      <c r="R10" s="3">
        <f t="shared" si="1"/>
        <v>1</v>
      </c>
      <c r="S10" s="3">
        <f t="shared" si="1"/>
        <v>1</v>
      </c>
      <c r="U10" s="3">
        <f t="shared" si="21"/>
        <v>0</v>
      </c>
      <c r="V10" s="3">
        <f t="shared" si="2"/>
        <v>1</v>
      </c>
      <c r="W10" s="3">
        <f t="shared" si="2"/>
        <v>0</v>
      </c>
      <c r="X10" s="3">
        <f t="shared" si="2"/>
        <v>1</v>
      </c>
      <c r="Y10" s="3">
        <f t="shared" si="2"/>
        <v>0</v>
      </c>
      <c r="AA10" s="3">
        <f t="shared" si="22"/>
        <v>1</v>
      </c>
      <c r="AB10" s="3">
        <f t="shared" si="3"/>
        <v>1</v>
      </c>
      <c r="AC10" s="3">
        <f t="shared" si="3"/>
        <v>1</v>
      </c>
      <c r="AD10" s="3">
        <f t="shared" si="3"/>
        <v>1</v>
      </c>
      <c r="AE10" s="3">
        <f t="shared" si="3"/>
        <v>0</v>
      </c>
      <c r="AG10" s="3">
        <f t="shared" si="23"/>
        <v>0</v>
      </c>
      <c r="AH10" s="3">
        <f t="shared" si="4"/>
        <v>0</v>
      </c>
      <c r="AI10" s="3">
        <f t="shared" si="4"/>
        <v>1</v>
      </c>
      <c r="AJ10" s="3">
        <f t="shared" si="4"/>
        <v>0</v>
      </c>
      <c r="AK10" s="3">
        <f t="shared" si="4"/>
        <v>0</v>
      </c>
      <c r="AM10" s="3">
        <f t="shared" si="24"/>
        <v>1</v>
      </c>
      <c r="AN10" s="3">
        <f t="shared" si="5"/>
        <v>1</v>
      </c>
      <c r="AO10" s="3">
        <f t="shared" si="5"/>
        <v>1</v>
      </c>
      <c r="AP10" s="3">
        <f t="shared" si="5"/>
        <v>1</v>
      </c>
      <c r="AQ10" s="3">
        <f t="shared" si="5"/>
        <v>1</v>
      </c>
      <c r="AS10" s="3">
        <f t="shared" si="25"/>
        <v>1</v>
      </c>
      <c r="AT10" s="3">
        <f t="shared" si="6"/>
        <v>1</v>
      </c>
      <c r="AU10" s="3">
        <f t="shared" si="6"/>
        <v>1</v>
      </c>
      <c r="AV10" s="3">
        <f t="shared" si="6"/>
        <v>1</v>
      </c>
      <c r="AW10" s="3">
        <f t="shared" si="6"/>
        <v>1</v>
      </c>
      <c r="AY10" s="3">
        <f t="shared" si="26"/>
        <v>1</v>
      </c>
      <c r="AZ10" s="3">
        <f t="shared" si="7"/>
        <v>1</v>
      </c>
      <c r="BA10" s="3">
        <f t="shared" si="7"/>
        <v>1</v>
      </c>
      <c r="BB10" s="3">
        <f t="shared" si="7"/>
        <v>1</v>
      </c>
      <c r="BC10" s="3">
        <f t="shared" si="7"/>
        <v>1</v>
      </c>
      <c r="BE10" s="3">
        <f t="shared" si="27"/>
        <v>1</v>
      </c>
      <c r="BF10" s="3">
        <f t="shared" si="8"/>
        <v>1</v>
      </c>
      <c r="BG10" s="3">
        <f t="shared" si="8"/>
        <v>1</v>
      </c>
      <c r="BH10" s="3">
        <f t="shared" si="8"/>
        <v>1</v>
      </c>
      <c r="BI10" s="3">
        <f t="shared" si="8"/>
        <v>1</v>
      </c>
      <c r="BK10" s="3">
        <f t="shared" si="28"/>
        <v>1</v>
      </c>
      <c r="BL10" s="3">
        <f t="shared" si="9"/>
        <v>1</v>
      </c>
      <c r="BM10" s="3">
        <f t="shared" si="9"/>
        <v>1</v>
      </c>
      <c r="BN10" s="3">
        <f t="shared" si="9"/>
        <v>1</v>
      </c>
      <c r="BO10" s="3">
        <f t="shared" si="9"/>
        <v>1</v>
      </c>
      <c r="BQ10" s="3">
        <f t="shared" si="29"/>
        <v>1</v>
      </c>
      <c r="BR10" s="3">
        <f t="shared" si="10"/>
        <v>1</v>
      </c>
      <c r="BS10" s="3">
        <f t="shared" si="10"/>
        <v>1</v>
      </c>
      <c r="BT10" s="3">
        <f t="shared" si="10"/>
        <v>1</v>
      </c>
      <c r="BU10" s="3">
        <f t="shared" si="10"/>
        <v>1</v>
      </c>
      <c r="BW10" s="3">
        <f t="shared" si="30"/>
        <v>1</v>
      </c>
      <c r="BX10" s="3">
        <f t="shared" si="11"/>
        <v>1</v>
      </c>
      <c r="BY10" s="3">
        <f t="shared" si="11"/>
        <v>1</v>
      </c>
      <c r="BZ10" s="3">
        <f t="shared" si="11"/>
        <v>1</v>
      </c>
      <c r="CA10" s="3">
        <f t="shared" si="11"/>
        <v>1</v>
      </c>
      <c r="CC10" s="3">
        <f t="shared" si="31"/>
        <v>1</v>
      </c>
      <c r="CD10" s="3">
        <f t="shared" si="12"/>
        <v>1</v>
      </c>
      <c r="CE10" s="3">
        <f t="shared" si="12"/>
        <v>1</v>
      </c>
      <c r="CF10" s="3">
        <f t="shared" si="12"/>
        <v>1</v>
      </c>
      <c r="CG10" s="3">
        <f t="shared" si="12"/>
        <v>1</v>
      </c>
      <c r="CI10" s="3">
        <f t="shared" si="32"/>
        <v>1</v>
      </c>
      <c r="CJ10" s="3">
        <f t="shared" si="13"/>
        <v>1</v>
      </c>
      <c r="CK10" s="3">
        <f t="shared" si="13"/>
        <v>1</v>
      </c>
      <c r="CL10" s="3">
        <f t="shared" si="13"/>
        <v>1</v>
      </c>
      <c r="CM10" s="3">
        <f t="shared" si="13"/>
        <v>1</v>
      </c>
      <c r="CO10" s="3">
        <f t="shared" si="33"/>
        <v>1</v>
      </c>
      <c r="CP10" s="3">
        <f t="shared" si="14"/>
        <v>1</v>
      </c>
      <c r="CQ10" s="3">
        <f t="shared" si="14"/>
        <v>1</v>
      </c>
      <c r="CR10" s="3">
        <f t="shared" si="14"/>
        <v>1</v>
      </c>
      <c r="CS10" s="3">
        <f t="shared" si="14"/>
        <v>1</v>
      </c>
    </row>
    <row r="11" spans="1:97">
      <c r="A11" s="268">
        <f>'BNRegular Symbol'!K10</f>
        <v>7</v>
      </c>
      <c r="B11" s="1" t="str">
        <f>'BNRegular Symbol'!L10</f>
        <v>M3</v>
      </c>
      <c r="C11" s="1" t="str">
        <f>'BNRegular Symbol'!M10</f>
        <v>M5</v>
      </c>
      <c r="D11" s="1" t="str">
        <f>'BNRegular Symbol'!N10</f>
        <v>M2</v>
      </c>
      <c r="E11" s="1" t="str">
        <f>'BNRegular Symbol'!O10</f>
        <v>M5</v>
      </c>
      <c r="F11" s="1" t="str">
        <f>'BNRegular Symbol'!P10</f>
        <v>M5</v>
      </c>
      <c r="I11" s="3">
        <f t="shared" si="15"/>
        <v>1</v>
      </c>
      <c r="J11" s="3">
        <f t="shared" si="16"/>
        <v>1</v>
      </c>
      <c r="K11" s="3">
        <f t="shared" si="17"/>
        <v>0</v>
      </c>
      <c r="L11" s="3">
        <f t="shared" si="18"/>
        <v>1</v>
      </c>
      <c r="M11" s="3">
        <f t="shared" si="19"/>
        <v>1</v>
      </c>
      <c r="O11" s="3">
        <f t="shared" si="20"/>
        <v>1</v>
      </c>
      <c r="P11" s="3">
        <f t="shared" si="1"/>
        <v>0</v>
      </c>
      <c r="Q11" s="3">
        <f t="shared" si="1"/>
        <v>0</v>
      </c>
      <c r="R11" s="3">
        <f t="shared" si="1"/>
        <v>0</v>
      </c>
      <c r="S11" s="3">
        <f t="shared" si="1"/>
        <v>1</v>
      </c>
      <c r="U11" s="3">
        <f t="shared" si="21"/>
        <v>0</v>
      </c>
      <c r="V11" s="3">
        <f t="shared" si="2"/>
        <v>1</v>
      </c>
      <c r="W11" s="3">
        <f t="shared" si="2"/>
        <v>0</v>
      </c>
      <c r="X11" s="3">
        <f t="shared" si="2"/>
        <v>1</v>
      </c>
      <c r="Y11" s="3">
        <f t="shared" si="2"/>
        <v>1</v>
      </c>
      <c r="AA11" s="3">
        <f t="shared" si="22"/>
        <v>1</v>
      </c>
      <c r="AB11" s="3">
        <f t="shared" si="3"/>
        <v>1</v>
      </c>
      <c r="AC11" s="3">
        <f t="shared" si="3"/>
        <v>0</v>
      </c>
      <c r="AD11" s="3">
        <f t="shared" si="3"/>
        <v>1</v>
      </c>
      <c r="AE11" s="3">
        <f t="shared" si="3"/>
        <v>0</v>
      </c>
      <c r="AG11" s="3">
        <f t="shared" si="23"/>
        <v>0</v>
      </c>
      <c r="AH11" s="3">
        <f t="shared" si="4"/>
        <v>0</v>
      </c>
      <c r="AI11" s="3">
        <f t="shared" si="4"/>
        <v>0</v>
      </c>
      <c r="AJ11" s="3">
        <f t="shared" si="4"/>
        <v>0</v>
      </c>
      <c r="AK11" s="3">
        <f t="shared" si="4"/>
        <v>0</v>
      </c>
      <c r="AM11" s="3">
        <f t="shared" si="24"/>
        <v>1</v>
      </c>
      <c r="AN11" s="3">
        <f t="shared" si="5"/>
        <v>1</v>
      </c>
      <c r="AO11" s="3">
        <f t="shared" si="5"/>
        <v>0</v>
      </c>
      <c r="AP11" s="3">
        <f t="shared" si="5"/>
        <v>1</v>
      </c>
      <c r="AQ11" s="3">
        <f t="shared" si="5"/>
        <v>1</v>
      </c>
      <c r="AS11" s="3">
        <f t="shared" si="25"/>
        <v>1</v>
      </c>
      <c r="AT11" s="3">
        <f t="shared" si="6"/>
        <v>1</v>
      </c>
      <c r="AU11" s="3">
        <f t="shared" si="6"/>
        <v>0</v>
      </c>
      <c r="AV11" s="3">
        <f t="shared" si="6"/>
        <v>1</v>
      </c>
      <c r="AW11" s="3">
        <f t="shared" si="6"/>
        <v>1</v>
      </c>
      <c r="AY11" s="3">
        <f t="shared" si="26"/>
        <v>1</v>
      </c>
      <c r="AZ11" s="3">
        <f t="shared" si="7"/>
        <v>1</v>
      </c>
      <c r="BA11" s="3">
        <f t="shared" si="7"/>
        <v>0</v>
      </c>
      <c r="BB11" s="3">
        <f t="shared" si="7"/>
        <v>1</v>
      </c>
      <c r="BC11" s="3">
        <f t="shared" si="7"/>
        <v>1</v>
      </c>
      <c r="BE11" s="3">
        <f t="shared" si="27"/>
        <v>1</v>
      </c>
      <c r="BF11" s="3">
        <f t="shared" si="8"/>
        <v>1</v>
      </c>
      <c r="BG11" s="3">
        <f t="shared" si="8"/>
        <v>0</v>
      </c>
      <c r="BH11" s="3">
        <f t="shared" si="8"/>
        <v>1</v>
      </c>
      <c r="BI11" s="3">
        <f t="shared" si="8"/>
        <v>1</v>
      </c>
      <c r="BK11" s="3">
        <f t="shared" si="28"/>
        <v>1</v>
      </c>
      <c r="BL11" s="3">
        <f t="shared" si="9"/>
        <v>1</v>
      </c>
      <c r="BM11" s="3">
        <f t="shared" si="9"/>
        <v>0</v>
      </c>
      <c r="BN11" s="3">
        <f t="shared" si="9"/>
        <v>1</v>
      </c>
      <c r="BO11" s="3">
        <f t="shared" si="9"/>
        <v>1</v>
      </c>
      <c r="BQ11" s="3">
        <f t="shared" si="29"/>
        <v>1</v>
      </c>
      <c r="BR11" s="3">
        <f t="shared" si="10"/>
        <v>1</v>
      </c>
      <c r="BS11" s="3">
        <f t="shared" si="10"/>
        <v>0</v>
      </c>
      <c r="BT11" s="3">
        <f t="shared" si="10"/>
        <v>1</v>
      </c>
      <c r="BU11" s="3">
        <f t="shared" si="10"/>
        <v>1</v>
      </c>
      <c r="BW11" s="3">
        <f t="shared" si="30"/>
        <v>1</v>
      </c>
      <c r="BX11" s="3">
        <f t="shared" si="11"/>
        <v>1</v>
      </c>
      <c r="BY11" s="3">
        <f t="shared" si="11"/>
        <v>0</v>
      </c>
      <c r="BZ11" s="3">
        <f t="shared" si="11"/>
        <v>1</v>
      </c>
      <c r="CA11" s="3">
        <f t="shared" si="11"/>
        <v>1</v>
      </c>
      <c r="CC11" s="3">
        <f t="shared" si="31"/>
        <v>1</v>
      </c>
      <c r="CD11" s="3">
        <f t="shared" si="12"/>
        <v>1</v>
      </c>
      <c r="CE11" s="3">
        <f t="shared" si="12"/>
        <v>0</v>
      </c>
      <c r="CF11" s="3">
        <f t="shared" si="12"/>
        <v>1</v>
      </c>
      <c r="CG11" s="3">
        <f t="shared" si="12"/>
        <v>1</v>
      </c>
      <c r="CI11" s="3">
        <f t="shared" si="32"/>
        <v>1</v>
      </c>
      <c r="CJ11" s="3">
        <f t="shared" si="13"/>
        <v>1</v>
      </c>
      <c r="CK11" s="3">
        <f t="shared" si="13"/>
        <v>0</v>
      </c>
      <c r="CL11" s="3">
        <f t="shared" si="13"/>
        <v>1</v>
      </c>
      <c r="CM11" s="3">
        <f t="shared" si="13"/>
        <v>1</v>
      </c>
      <c r="CO11" s="3">
        <f t="shared" si="33"/>
        <v>1</v>
      </c>
      <c r="CP11" s="3">
        <f t="shared" si="14"/>
        <v>1</v>
      </c>
      <c r="CQ11" s="3">
        <f t="shared" si="14"/>
        <v>0</v>
      </c>
      <c r="CR11" s="3">
        <f t="shared" si="14"/>
        <v>1</v>
      </c>
      <c r="CS11" s="3">
        <f t="shared" si="14"/>
        <v>1</v>
      </c>
    </row>
    <row r="12" spans="1:97">
      <c r="A12" s="268">
        <f>'BNRegular Symbol'!K11</f>
        <v>8</v>
      </c>
      <c r="B12" s="1" t="str">
        <f>'BNRegular Symbol'!L11</f>
        <v>M5</v>
      </c>
      <c r="C12" s="1" t="str">
        <f>'BNRegular Symbol'!M11</f>
        <v>M5</v>
      </c>
      <c r="D12" s="1" t="str">
        <f>'BNRegular Symbol'!N11</f>
        <v>M2</v>
      </c>
      <c r="E12" s="1" t="str">
        <f>'BNRegular Symbol'!O11</f>
        <v>M5</v>
      </c>
      <c r="F12" s="1" t="str">
        <f>'BNRegular Symbol'!P11</f>
        <v>M4</v>
      </c>
      <c r="I12" s="3">
        <f t="shared" si="15"/>
        <v>1</v>
      </c>
      <c r="J12" s="3">
        <f t="shared" si="16"/>
        <v>1</v>
      </c>
      <c r="K12" s="3">
        <f t="shared" si="17"/>
        <v>0</v>
      </c>
      <c r="L12" s="3">
        <f t="shared" si="18"/>
        <v>1</v>
      </c>
      <c r="M12" s="3">
        <f t="shared" si="19"/>
        <v>1</v>
      </c>
      <c r="O12" s="3">
        <f t="shared" si="20"/>
        <v>1</v>
      </c>
      <c r="P12" s="3">
        <f t="shared" si="1"/>
        <v>0</v>
      </c>
      <c r="Q12" s="3">
        <f t="shared" si="1"/>
        <v>0</v>
      </c>
      <c r="R12" s="3">
        <f t="shared" si="1"/>
        <v>0</v>
      </c>
      <c r="S12" s="3">
        <f t="shared" si="1"/>
        <v>0</v>
      </c>
      <c r="U12" s="3">
        <f t="shared" si="21"/>
        <v>1</v>
      </c>
      <c r="V12" s="3">
        <f t="shared" si="2"/>
        <v>1</v>
      </c>
      <c r="W12" s="3">
        <f t="shared" si="2"/>
        <v>0</v>
      </c>
      <c r="X12" s="3">
        <f t="shared" si="2"/>
        <v>1</v>
      </c>
      <c r="Y12" s="3">
        <f t="shared" si="2"/>
        <v>1</v>
      </c>
      <c r="AA12" s="3">
        <f t="shared" si="22"/>
        <v>1</v>
      </c>
      <c r="AB12" s="3">
        <f t="shared" si="3"/>
        <v>1</v>
      </c>
      <c r="AC12" s="3">
        <f t="shared" si="3"/>
        <v>0</v>
      </c>
      <c r="AD12" s="3">
        <f t="shared" si="3"/>
        <v>1</v>
      </c>
      <c r="AE12" s="3">
        <f t="shared" si="3"/>
        <v>0</v>
      </c>
      <c r="AG12" s="3">
        <f t="shared" si="23"/>
        <v>0</v>
      </c>
      <c r="AH12" s="3">
        <f t="shared" si="4"/>
        <v>0</v>
      </c>
      <c r="AI12" s="3">
        <f t="shared" si="4"/>
        <v>0</v>
      </c>
      <c r="AJ12" s="3">
        <f t="shared" si="4"/>
        <v>0</v>
      </c>
      <c r="AK12" s="3">
        <f t="shared" si="4"/>
        <v>1</v>
      </c>
      <c r="AM12" s="3">
        <f t="shared" si="24"/>
        <v>1</v>
      </c>
      <c r="AN12" s="3">
        <f t="shared" si="5"/>
        <v>1</v>
      </c>
      <c r="AO12" s="3">
        <f t="shared" si="5"/>
        <v>0</v>
      </c>
      <c r="AP12" s="3">
        <f t="shared" si="5"/>
        <v>1</v>
      </c>
      <c r="AQ12" s="3">
        <f t="shared" si="5"/>
        <v>1</v>
      </c>
      <c r="AS12" s="3">
        <f t="shared" si="25"/>
        <v>1</v>
      </c>
      <c r="AT12" s="3">
        <f t="shared" si="6"/>
        <v>1</v>
      </c>
      <c r="AU12" s="3">
        <f t="shared" si="6"/>
        <v>0</v>
      </c>
      <c r="AV12" s="3">
        <f t="shared" si="6"/>
        <v>1</v>
      </c>
      <c r="AW12" s="3">
        <f t="shared" si="6"/>
        <v>1</v>
      </c>
      <c r="AY12" s="3">
        <f t="shared" si="26"/>
        <v>1</v>
      </c>
      <c r="AZ12" s="3">
        <f t="shared" si="7"/>
        <v>1</v>
      </c>
      <c r="BA12" s="3">
        <f t="shared" si="7"/>
        <v>0</v>
      </c>
      <c r="BB12" s="3">
        <f t="shared" si="7"/>
        <v>1</v>
      </c>
      <c r="BC12" s="3">
        <f t="shared" si="7"/>
        <v>1</v>
      </c>
      <c r="BE12" s="3">
        <f t="shared" si="27"/>
        <v>1</v>
      </c>
      <c r="BF12" s="3">
        <f t="shared" si="8"/>
        <v>1</v>
      </c>
      <c r="BG12" s="3">
        <f t="shared" si="8"/>
        <v>0</v>
      </c>
      <c r="BH12" s="3">
        <f t="shared" si="8"/>
        <v>1</v>
      </c>
      <c r="BI12" s="3">
        <f t="shared" si="8"/>
        <v>1</v>
      </c>
      <c r="BK12" s="3">
        <f t="shared" si="28"/>
        <v>1</v>
      </c>
      <c r="BL12" s="3">
        <f t="shared" si="9"/>
        <v>1</v>
      </c>
      <c r="BM12" s="3">
        <f t="shared" si="9"/>
        <v>0</v>
      </c>
      <c r="BN12" s="3">
        <f t="shared" si="9"/>
        <v>1</v>
      </c>
      <c r="BO12" s="3">
        <f t="shared" si="9"/>
        <v>1</v>
      </c>
      <c r="BQ12" s="3">
        <f t="shared" si="29"/>
        <v>1</v>
      </c>
      <c r="BR12" s="3">
        <f t="shared" si="10"/>
        <v>1</v>
      </c>
      <c r="BS12" s="3">
        <f t="shared" si="10"/>
        <v>0</v>
      </c>
      <c r="BT12" s="3">
        <f t="shared" si="10"/>
        <v>1</v>
      </c>
      <c r="BU12" s="3">
        <f t="shared" si="10"/>
        <v>1</v>
      </c>
      <c r="BW12" s="3">
        <f t="shared" si="30"/>
        <v>1</v>
      </c>
      <c r="BX12" s="3">
        <f t="shared" si="11"/>
        <v>1</v>
      </c>
      <c r="BY12" s="3">
        <f t="shared" si="11"/>
        <v>0</v>
      </c>
      <c r="BZ12" s="3">
        <f t="shared" si="11"/>
        <v>1</v>
      </c>
      <c r="CA12" s="3">
        <f t="shared" si="11"/>
        <v>1</v>
      </c>
      <c r="CC12" s="3">
        <f t="shared" si="31"/>
        <v>1</v>
      </c>
      <c r="CD12" s="3">
        <f t="shared" si="12"/>
        <v>1</v>
      </c>
      <c r="CE12" s="3">
        <f t="shared" si="12"/>
        <v>0</v>
      </c>
      <c r="CF12" s="3">
        <f t="shared" si="12"/>
        <v>1</v>
      </c>
      <c r="CG12" s="3">
        <f t="shared" si="12"/>
        <v>1</v>
      </c>
      <c r="CI12" s="3">
        <f t="shared" si="32"/>
        <v>1</v>
      </c>
      <c r="CJ12" s="3">
        <f t="shared" si="13"/>
        <v>1</v>
      </c>
      <c r="CK12" s="3">
        <f t="shared" si="13"/>
        <v>0</v>
      </c>
      <c r="CL12" s="3">
        <f t="shared" si="13"/>
        <v>1</v>
      </c>
      <c r="CM12" s="3">
        <f t="shared" si="13"/>
        <v>1</v>
      </c>
      <c r="CO12" s="3">
        <f t="shared" si="33"/>
        <v>1</v>
      </c>
      <c r="CP12" s="3">
        <f t="shared" si="14"/>
        <v>1</v>
      </c>
      <c r="CQ12" s="3">
        <f t="shared" si="14"/>
        <v>0</v>
      </c>
      <c r="CR12" s="3">
        <f t="shared" si="14"/>
        <v>1</v>
      </c>
      <c r="CS12" s="3">
        <f t="shared" si="14"/>
        <v>1</v>
      </c>
    </row>
    <row r="13" spans="1:97">
      <c r="A13" s="268">
        <f>'BNRegular Symbol'!K12</f>
        <v>9</v>
      </c>
      <c r="B13" s="1" t="str">
        <f>'BNRegular Symbol'!L12</f>
        <v>M5</v>
      </c>
      <c r="C13" s="1" t="str">
        <f>'BNRegular Symbol'!M12</f>
        <v>M2</v>
      </c>
      <c r="D13" s="1" t="str">
        <f>'BNRegular Symbol'!N12</f>
        <v>WW</v>
      </c>
      <c r="E13" s="1" t="str">
        <f>'BNRegular Symbol'!O12</f>
        <v>M2</v>
      </c>
      <c r="F13" s="1" t="str">
        <f>'BNRegular Symbol'!P12</f>
        <v>M4</v>
      </c>
      <c r="I13" s="3">
        <f t="shared" si="15"/>
        <v>1</v>
      </c>
      <c r="J13" s="3">
        <f t="shared" si="16"/>
        <v>1</v>
      </c>
      <c r="K13" s="3">
        <f t="shared" si="17"/>
        <v>0</v>
      </c>
      <c r="L13" s="3">
        <f t="shared" si="18"/>
        <v>1</v>
      </c>
      <c r="M13" s="3">
        <f t="shared" si="19"/>
        <v>1</v>
      </c>
      <c r="O13" s="3">
        <f t="shared" si="20"/>
        <v>0</v>
      </c>
      <c r="P13" s="3">
        <f t="shared" si="1"/>
        <v>0</v>
      </c>
      <c r="Q13" s="3">
        <f t="shared" si="1"/>
        <v>0</v>
      </c>
      <c r="R13" s="3">
        <f t="shared" si="1"/>
        <v>0</v>
      </c>
      <c r="S13" s="3">
        <f t="shared" si="1"/>
        <v>0</v>
      </c>
      <c r="U13" s="3">
        <f t="shared" si="21"/>
        <v>1</v>
      </c>
      <c r="V13" s="3">
        <f t="shared" si="2"/>
        <v>1</v>
      </c>
      <c r="W13" s="3">
        <f t="shared" si="2"/>
        <v>0</v>
      </c>
      <c r="X13" s="3">
        <f t="shared" si="2"/>
        <v>1</v>
      </c>
      <c r="Y13" s="3">
        <f t="shared" si="2"/>
        <v>1</v>
      </c>
      <c r="AA13" s="3">
        <f t="shared" si="22"/>
        <v>1</v>
      </c>
      <c r="AB13" s="3">
        <f t="shared" si="3"/>
        <v>0</v>
      </c>
      <c r="AC13" s="3">
        <f t="shared" si="3"/>
        <v>0</v>
      </c>
      <c r="AD13" s="3">
        <f t="shared" si="3"/>
        <v>0</v>
      </c>
      <c r="AE13" s="3">
        <f t="shared" si="3"/>
        <v>0</v>
      </c>
      <c r="AG13" s="3">
        <f t="shared" si="23"/>
        <v>0</v>
      </c>
      <c r="AH13" s="3">
        <f t="shared" si="4"/>
        <v>1</v>
      </c>
      <c r="AI13" s="3">
        <f t="shared" si="4"/>
        <v>0</v>
      </c>
      <c r="AJ13" s="3">
        <f t="shared" si="4"/>
        <v>1</v>
      </c>
      <c r="AK13" s="3">
        <f t="shared" si="4"/>
        <v>0</v>
      </c>
      <c r="AM13" s="3">
        <f t="shared" si="24"/>
        <v>1</v>
      </c>
      <c r="AN13" s="3">
        <f t="shared" si="5"/>
        <v>1</v>
      </c>
      <c r="AO13" s="3">
        <f t="shared" si="5"/>
        <v>0</v>
      </c>
      <c r="AP13" s="3">
        <f t="shared" si="5"/>
        <v>1</v>
      </c>
      <c r="AQ13" s="3">
        <f t="shared" si="5"/>
        <v>1</v>
      </c>
      <c r="AS13" s="3">
        <f t="shared" si="25"/>
        <v>1</v>
      </c>
      <c r="AT13" s="3">
        <f t="shared" si="6"/>
        <v>1</v>
      </c>
      <c r="AU13" s="3">
        <f t="shared" si="6"/>
        <v>0</v>
      </c>
      <c r="AV13" s="3">
        <f t="shared" si="6"/>
        <v>1</v>
      </c>
      <c r="AW13" s="3">
        <f t="shared" si="6"/>
        <v>1</v>
      </c>
      <c r="AY13" s="3">
        <f t="shared" si="26"/>
        <v>1</v>
      </c>
      <c r="AZ13" s="3">
        <f t="shared" si="7"/>
        <v>1</v>
      </c>
      <c r="BA13" s="3">
        <f t="shared" si="7"/>
        <v>0</v>
      </c>
      <c r="BB13" s="3">
        <f t="shared" si="7"/>
        <v>1</v>
      </c>
      <c r="BC13" s="3">
        <f t="shared" si="7"/>
        <v>1</v>
      </c>
      <c r="BE13" s="3">
        <f t="shared" si="27"/>
        <v>1</v>
      </c>
      <c r="BF13" s="3">
        <f t="shared" si="8"/>
        <v>1</v>
      </c>
      <c r="BG13" s="3">
        <f t="shared" si="8"/>
        <v>0</v>
      </c>
      <c r="BH13" s="3">
        <f t="shared" si="8"/>
        <v>1</v>
      </c>
      <c r="BI13" s="3">
        <f t="shared" si="8"/>
        <v>1</v>
      </c>
      <c r="BK13" s="3">
        <f t="shared" si="28"/>
        <v>1</v>
      </c>
      <c r="BL13" s="3">
        <f t="shared" si="9"/>
        <v>1</v>
      </c>
      <c r="BM13" s="3">
        <f t="shared" si="9"/>
        <v>0</v>
      </c>
      <c r="BN13" s="3">
        <f t="shared" si="9"/>
        <v>1</v>
      </c>
      <c r="BO13" s="3">
        <f t="shared" si="9"/>
        <v>1</v>
      </c>
      <c r="BQ13" s="3">
        <f t="shared" si="29"/>
        <v>1</v>
      </c>
      <c r="BR13" s="3">
        <f t="shared" si="10"/>
        <v>1</v>
      </c>
      <c r="BS13" s="3">
        <f t="shared" si="10"/>
        <v>0</v>
      </c>
      <c r="BT13" s="3">
        <f t="shared" si="10"/>
        <v>1</v>
      </c>
      <c r="BU13" s="3">
        <f t="shared" si="10"/>
        <v>1</v>
      </c>
      <c r="BW13" s="3">
        <f t="shared" si="30"/>
        <v>1</v>
      </c>
      <c r="BX13" s="3">
        <f t="shared" si="11"/>
        <v>1</v>
      </c>
      <c r="BY13" s="3">
        <f t="shared" si="11"/>
        <v>0</v>
      </c>
      <c r="BZ13" s="3">
        <f t="shared" si="11"/>
        <v>1</v>
      </c>
      <c r="CA13" s="3">
        <f t="shared" si="11"/>
        <v>1</v>
      </c>
      <c r="CC13" s="3">
        <f t="shared" si="31"/>
        <v>1</v>
      </c>
      <c r="CD13" s="3">
        <f t="shared" si="12"/>
        <v>1</v>
      </c>
      <c r="CE13" s="3">
        <f t="shared" si="12"/>
        <v>0</v>
      </c>
      <c r="CF13" s="3">
        <f t="shared" si="12"/>
        <v>1</v>
      </c>
      <c r="CG13" s="3">
        <f t="shared" si="12"/>
        <v>1</v>
      </c>
      <c r="CI13" s="3">
        <f t="shared" si="32"/>
        <v>1</v>
      </c>
      <c r="CJ13" s="3">
        <f t="shared" si="13"/>
        <v>1</v>
      </c>
      <c r="CK13" s="3">
        <f t="shared" si="13"/>
        <v>0</v>
      </c>
      <c r="CL13" s="3">
        <f t="shared" si="13"/>
        <v>1</v>
      </c>
      <c r="CM13" s="3">
        <f t="shared" si="13"/>
        <v>1</v>
      </c>
      <c r="CO13" s="3">
        <f t="shared" si="33"/>
        <v>1</v>
      </c>
      <c r="CP13" s="3">
        <f t="shared" si="14"/>
        <v>1</v>
      </c>
      <c r="CQ13" s="3">
        <f t="shared" si="14"/>
        <v>0</v>
      </c>
      <c r="CR13" s="3">
        <f t="shared" si="14"/>
        <v>1</v>
      </c>
      <c r="CS13" s="3">
        <f t="shared" si="14"/>
        <v>1</v>
      </c>
    </row>
    <row r="14" spans="1:97">
      <c r="A14" s="268">
        <f>'BNRegular Symbol'!K13</f>
        <v>10</v>
      </c>
      <c r="B14" s="1" t="str">
        <f>'BNRegular Symbol'!L13</f>
        <v>M5</v>
      </c>
      <c r="C14" s="1" t="str">
        <f>'BNRegular Symbol'!M13</f>
        <v>M2</v>
      </c>
      <c r="D14" s="1" t="str">
        <f>'BNRegular Symbol'!N13</f>
        <v>M5</v>
      </c>
      <c r="E14" s="1" t="str">
        <f>'BNRegular Symbol'!O13</f>
        <v>M2</v>
      </c>
      <c r="F14" s="1" t="str">
        <f>'BNRegular Symbol'!P13</f>
        <v>M2</v>
      </c>
      <c r="I14" s="3">
        <f t="shared" si="15"/>
        <v>1</v>
      </c>
      <c r="J14" s="3">
        <f t="shared" si="16"/>
        <v>1</v>
      </c>
      <c r="K14" s="3">
        <f t="shared" si="17"/>
        <v>0</v>
      </c>
      <c r="L14" s="3">
        <f t="shared" si="18"/>
        <v>1</v>
      </c>
      <c r="M14" s="3">
        <f t="shared" si="19"/>
        <v>1</v>
      </c>
      <c r="O14" s="3">
        <f t="shared" si="20"/>
        <v>0</v>
      </c>
      <c r="P14" s="3">
        <f t="shared" si="1"/>
        <v>0</v>
      </c>
      <c r="Q14" s="3">
        <f t="shared" si="1"/>
        <v>0</v>
      </c>
      <c r="R14" s="3">
        <f t="shared" si="1"/>
        <v>0</v>
      </c>
      <c r="S14" s="3">
        <f t="shared" si="1"/>
        <v>0</v>
      </c>
      <c r="U14" s="3">
        <f t="shared" si="21"/>
        <v>1</v>
      </c>
      <c r="V14" s="3">
        <f t="shared" si="2"/>
        <v>1</v>
      </c>
      <c r="W14" s="3">
        <f t="shared" si="2"/>
        <v>0</v>
      </c>
      <c r="X14" s="3">
        <f t="shared" si="2"/>
        <v>1</v>
      </c>
      <c r="Y14" s="3">
        <f t="shared" si="2"/>
        <v>0</v>
      </c>
      <c r="AA14" s="3">
        <f t="shared" si="22"/>
        <v>1</v>
      </c>
      <c r="AB14" s="3">
        <f t="shared" si="3"/>
        <v>0</v>
      </c>
      <c r="AC14" s="3">
        <f t="shared" si="3"/>
        <v>0</v>
      </c>
      <c r="AD14" s="3">
        <f t="shared" si="3"/>
        <v>0</v>
      </c>
      <c r="AE14" s="3">
        <f t="shared" si="3"/>
        <v>1</v>
      </c>
      <c r="AG14" s="3">
        <f t="shared" si="23"/>
        <v>0</v>
      </c>
      <c r="AH14" s="3">
        <f t="shared" si="4"/>
        <v>1</v>
      </c>
      <c r="AI14" s="3">
        <f t="shared" si="4"/>
        <v>0</v>
      </c>
      <c r="AJ14" s="3">
        <f t="shared" si="4"/>
        <v>1</v>
      </c>
      <c r="AK14" s="3">
        <f t="shared" si="4"/>
        <v>0</v>
      </c>
      <c r="AM14" s="3">
        <f t="shared" si="24"/>
        <v>1</v>
      </c>
      <c r="AN14" s="3">
        <f t="shared" si="5"/>
        <v>1</v>
      </c>
      <c r="AO14" s="3">
        <f t="shared" si="5"/>
        <v>0</v>
      </c>
      <c r="AP14" s="3">
        <f t="shared" si="5"/>
        <v>1</v>
      </c>
      <c r="AQ14" s="3">
        <f t="shared" si="5"/>
        <v>1</v>
      </c>
      <c r="AS14" s="3">
        <f t="shared" si="25"/>
        <v>1</v>
      </c>
      <c r="AT14" s="3">
        <f t="shared" si="6"/>
        <v>1</v>
      </c>
      <c r="AU14" s="3">
        <f t="shared" si="6"/>
        <v>0</v>
      </c>
      <c r="AV14" s="3">
        <f t="shared" si="6"/>
        <v>1</v>
      </c>
      <c r="AW14" s="3">
        <f t="shared" si="6"/>
        <v>1</v>
      </c>
      <c r="AY14" s="3">
        <f t="shared" si="26"/>
        <v>1</v>
      </c>
      <c r="AZ14" s="3">
        <f t="shared" si="7"/>
        <v>1</v>
      </c>
      <c r="BA14" s="3">
        <f t="shared" si="7"/>
        <v>0</v>
      </c>
      <c r="BB14" s="3">
        <f t="shared" si="7"/>
        <v>1</v>
      </c>
      <c r="BC14" s="3">
        <f t="shared" si="7"/>
        <v>1</v>
      </c>
      <c r="BE14" s="3">
        <f t="shared" si="27"/>
        <v>1</v>
      </c>
      <c r="BF14" s="3">
        <f t="shared" si="8"/>
        <v>1</v>
      </c>
      <c r="BG14" s="3">
        <f t="shared" si="8"/>
        <v>0</v>
      </c>
      <c r="BH14" s="3">
        <f t="shared" si="8"/>
        <v>1</v>
      </c>
      <c r="BI14" s="3">
        <f t="shared" si="8"/>
        <v>1</v>
      </c>
      <c r="BK14" s="3">
        <f t="shared" si="28"/>
        <v>1</v>
      </c>
      <c r="BL14" s="3">
        <f t="shared" si="9"/>
        <v>1</v>
      </c>
      <c r="BM14" s="3">
        <f t="shared" si="9"/>
        <v>0</v>
      </c>
      <c r="BN14" s="3">
        <f t="shared" si="9"/>
        <v>1</v>
      </c>
      <c r="BO14" s="3">
        <f t="shared" si="9"/>
        <v>1</v>
      </c>
      <c r="BQ14" s="3">
        <f t="shared" si="29"/>
        <v>1</v>
      </c>
      <c r="BR14" s="3">
        <f t="shared" si="10"/>
        <v>1</v>
      </c>
      <c r="BS14" s="3">
        <f t="shared" si="10"/>
        <v>0</v>
      </c>
      <c r="BT14" s="3">
        <f t="shared" si="10"/>
        <v>1</v>
      </c>
      <c r="BU14" s="3">
        <f t="shared" si="10"/>
        <v>1</v>
      </c>
      <c r="BW14" s="3">
        <f t="shared" si="30"/>
        <v>1</v>
      </c>
      <c r="BX14" s="3">
        <f t="shared" si="11"/>
        <v>1</v>
      </c>
      <c r="BY14" s="3">
        <f t="shared" si="11"/>
        <v>0</v>
      </c>
      <c r="BZ14" s="3">
        <f t="shared" si="11"/>
        <v>1</v>
      </c>
      <c r="CA14" s="3">
        <f t="shared" si="11"/>
        <v>1</v>
      </c>
      <c r="CC14" s="3">
        <f t="shared" si="31"/>
        <v>1</v>
      </c>
      <c r="CD14" s="3">
        <f t="shared" si="12"/>
        <v>1</v>
      </c>
      <c r="CE14" s="3">
        <f t="shared" si="12"/>
        <v>0</v>
      </c>
      <c r="CF14" s="3">
        <f t="shared" si="12"/>
        <v>1</v>
      </c>
      <c r="CG14" s="3">
        <f t="shared" si="12"/>
        <v>1</v>
      </c>
      <c r="CI14" s="3">
        <f t="shared" si="32"/>
        <v>1</v>
      </c>
      <c r="CJ14" s="3">
        <f t="shared" si="13"/>
        <v>1</v>
      </c>
      <c r="CK14" s="3">
        <f t="shared" si="13"/>
        <v>0</v>
      </c>
      <c r="CL14" s="3">
        <f t="shared" si="13"/>
        <v>1</v>
      </c>
      <c r="CM14" s="3">
        <f t="shared" si="13"/>
        <v>1</v>
      </c>
      <c r="CO14" s="3">
        <f t="shared" si="33"/>
        <v>1</v>
      </c>
      <c r="CP14" s="3">
        <f t="shared" si="14"/>
        <v>1</v>
      </c>
      <c r="CQ14" s="3">
        <f t="shared" si="14"/>
        <v>0</v>
      </c>
      <c r="CR14" s="3">
        <f t="shared" si="14"/>
        <v>1</v>
      </c>
      <c r="CS14" s="3">
        <f t="shared" si="14"/>
        <v>1</v>
      </c>
    </row>
    <row r="15" spans="1:97">
      <c r="A15" s="268">
        <f>'BNRegular Symbol'!K14</f>
        <v>11</v>
      </c>
      <c r="B15" s="1" t="str">
        <f>'BNRegular Symbol'!L14</f>
        <v>M2</v>
      </c>
      <c r="C15" s="1" t="str">
        <f>'BNRegular Symbol'!M14</f>
        <v>M4</v>
      </c>
      <c r="D15" s="1" t="str">
        <f>'BNRegular Symbol'!N14</f>
        <v>M5</v>
      </c>
      <c r="E15" s="1" t="str">
        <f>'BNRegular Symbol'!O14</f>
        <v>M4</v>
      </c>
      <c r="F15" s="1" t="str">
        <f>'BNRegular Symbol'!P14</f>
        <v>M5</v>
      </c>
      <c r="I15" s="3">
        <f t="shared" si="15"/>
        <v>1</v>
      </c>
      <c r="J15" s="3">
        <f t="shared" si="16"/>
        <v>1</v>
      </c>
      <c r="K15" s="3">
        <f t="shared" si="17"/>
        <v>0</v>
      </c>
      <c r="L15" s="3">
        <f t="shared" si="18"/>
        <v>1</v>
      </c>
      <c r="M15" s="3">
        <f t="shared" si="19"/>
        <v>1</v>
      </c>
      <c r="O15" s="3">
        <f t="shared" si="20"/>
        <v>0</v>
      </c>
      <c r="P15" s="3">
        <f t="shared" si="1"/>
        <v>1</v>
      </c>
      <c r="Q15" s="3">
        <f t="shared" si="1"/>
        <v>0</v>
      </c>
      <c r="R15" s="3">
        <f t="shared" si="1"/>
        <v>1</v>
      </c>
      <c r="S15" s="3">
        <f t="shared" si="1"/>
        <v>0</v>
      </c>
      <c r="U15" s="3">
        <f t="shared" si="21"/>
        <v>1</v>
      </c>
      <c r="V15" s="3">
        <f t="shared" si="2"/>
        <v>1</v>
      </c>
      <c r="W15" s="3">
        <f t="shared" si="2"/>
        <v>0</v>
      </c>
      <c r="X15" s="3">
        <f t="shared" si="2"/>
        <v>0</v>
      </c>
      <c r="Y15" s="3">
        <f t="shared" si="2"/>
        <v>0</v>
      </c>
      <c r="AA15" s="3">
        <f t="shared" si="22"/>
        <v>1</v>
      </c>
      <c r="AB15" s="3">
        <f t="shared" si="3"/>
        <v>0</v>
      </c>
      <c r="AC15" s="3">
        <f t="shared" si="3"/>
        <v>0</v>
      </c>
      <c r="AD15" s="3">
        <f t="shared" si="3"/>
        <v>0</v>
      </c>
      <c r="AE15" s="3">
        <f t="shared" si="3"/>
        <v>1</v>
      </c>
      <c r="AG15" s="3">
        <f t="shared" si="23"/>
        <v>1</v>
      </c>
      <c r="AH15" s="3">
        <f t="shared" si="4"/>
        <v>1</v>
      </c>
      <c r="AI15" s="3">
        <f t="shared" si="4"/>
        <v>0</v>
      </c>
      <c r="AJ15" s="3">
        <f t="shared" si="4"/>
        <v>1</v>
      </c>
      <c r="AK15" s="3">
        <f t="shared" si="4"/>
        <v>0</v>
      </c>
      <c r="AM15" s="3">
        <f t="shared" si="24"/>
        <v>1</v>
      </c>
      <c r="AN15" s="3">
        <f t="shared" si="5"/>
        <v>1</v>
      </c>
      <c r="AO15" s="3">
        <f t="shared" si="5"/>
        <v>0</v>
      </c>
      <c r="AP15" s="3">
        <f t="shared" si="5"/>
        <v>1</v>
      </c>
      <c r="AQ15" s="3">
        <f t="shared" si="5"/>
        <v>1</v>
      </c>
      <c r="AS15" s="3">
        <f t="shared" si="25"/>
        <v>1</v>
      </c>
      <c r="AT15" s="3">
        <f t="shared" si="6"/>
        <v>1</v>
      </c>
      <c r="AU15" s="3">
        <f t="shared" si="6"/>
        <v>0</v>
      </c>
      <c r="AV15" s="3">
        <f t="shared" si="6"/>
        <v>1</v>
      </c>
      <c r="AW15" s="3">
        <f t="shared" si="6"/>
        <v>1</v>
      </c>
      <c r="AY15" s="3">
        <f t="shared" si="26"/>
        <v>1</v>
      </c>
      <c r="AZ15" s="3">
        <f t="shared" si="7"/>
        <v>1</v>
      </c>
      <c r="BA15" s="3">
        <f t="shared" si="7"/>
        <v>0</v>
      </c>
      <c r="BB15" s="3">
        <f t="shared" si="7"/>
        <v>1</v>
      </c>
      <c r="BC15" s="3">
        <f t="shared" si="7"/>
        <v>1</v>
      </c>
      <c r="BE15" s="3">
        <f t="shared" si="27"/>
        <v>1</v>
      </c>
      <c r="BF15" s="3">
        <f t="shared" si="8"/>
        <v>1</v>
      </c>
      <c r="BG15" s="3">
        <f t="shared" si="8"/>
        <v>0</v>
      </c>
      <c r="BH15" s="3">
        <f t="shared" si="8"/>
        <v>1</v>
      </c>
      <c r="BI15" s="3">
        <f t="shared" si="8"/>
        <v>1</v>
      </c>
      <c r="BK15" s="3">
        <f t="shared" si="28"/>
        <v>1</v>
      </c>
      <c r="BL15" s="3">
        <f t="shared" si="9"/>
        <v>1</v>
      </c>
      <c r="BM15" s="3">
        <f t="shared" si="9"/>
        <v>0</v>
      </c>
      <c r="BN15" s="3">
        <f t="shared" si="9"/>
        <v>1</v>
      </c>
      <c r="BO15" s="3">
        <f t="shared" si="9"/>
        <v>1</v>
      </c>
      <c r="BQ15" s="3">
        <f t="shared" si="29"/>
        <v>1</v>
      </c>
      <c r="BR15" s="3">
        <f t="shared" si="10"/>
        <v>1</v>
      </c>
      <c r="BS15" s="3">
        <f t="shared" si="10"/>
        <v>0</v>
      </c>
      <c r="BT15" s="3">
        <f t="shared" si="10"/>
        <v>1</v>
      </c>
      <c r="BU15" s="3">
        <f t="shared" si="10"/>
        <v>1</v>
      </c>
      <c r="BW15" s="3">
        <f t="shared" si="30"/>
        <v>1</v>
      </c>
      <c r="BX15" s="3">
        <f t="shared" si="11"/>
        <v>1</v>
      </c>
      <c r="BY15" s="3">
        <f t="shared" si="11"/>
        <v>0</v>
      </c>
      <c r="BZ15" s="3">
        <f t="shared" si="11"/>
        <v>1</v>
      </c>
      <c r="CA15" s="3">
        <f t="shared" si="11"/>
        <v>1</v>
      </c>
      <c r="CC15" s="3">
        <f t="shared" si="31"/>
        <v>1</v>
      </c>
      <c r="CD15" s="3">
        <f t="shared" si="12"/>
        <v>1</v>
      </c>
      <c r="CE15" s="3">
        <f t="shared" si="12"/>
        <v>0</v>
      </c>
      <c r="CF15" s="3">
        <f t="shared" si="12"/>
        <v>1</v>
      </c>
      <c r="CG15" s="3">
        <f t="shared" si="12"/>
        <v>1</v>
      </c>
      <c r="CI15" s="3">
        <f t="shared" si="32"/>
        <v>1</v>
      </c>
      <c r="CJ15" s="3">
        <f t="shared" si="13"/>
        <v>1</v>
      </c>
      <c r="CK15" s="3">
        <f t="shared" si="13"/>
        <v>0</v>
      </c>
      <c r="CL15" s="3">
        <f t="shared" si="13"/>
        <v>1</v>
      </c>
      <c r="CM15" s="3">
        <f t="shared" si="13"/>
        <v>1</v>
      </c>
      <c r="CO15" s="3">
        <f t="shared" si="33"/>
        <v>1</v>
      </c>
      <c r="CP15" s="3">
        <f t="shared" si="14"/>
        <v>1</v>
      </c>
      <c r="CQ15" s="3">
        <f t="shared" si="14"/>
        <v>0</v>
      </c>
      <c r="CR15" s="3">
        <f t="shared" si="14"/>
        <v>1</v>
      </c>
      <c r="CS15" s="3">
        <f t="shared" si="14"/>
        <v>1</v>
      </c>
    </row>
    <row r="16" spans="1:97">
      <c r="A16" s="268">
        <f>'BNRegular Symbol'!K15</f>
        <v>12</v>
      </c>
      <c r="B16" s="1" t="str">
        <f>'BNRegular Symbol'!L15</f>
        <v>M2</v>
      </c>
      <c r="C16" s="1" t="str">
        <f>'BNRegular Symbol'!M15</f>
        <v>M4</v>
      </c>
      <c r="D16" s="1" t="str">
        <f>'BNRegular Symbol'!N15</f>
        <v>WW</v>
      </c>
      <c r="E16" s="1" t="str">
        <f>'BNRegular Symbol'!O15</f>
        <v>M4</v>
      </c>
      <c r="F16" s="1" t="str">
        <f>'BNRegular Symbol'!P15</f>
        <v>M3</v>
      </c>
      <c r="I16" s="3">
        <f t="shared" si="15"/>
        <v>1</v>
      </c>
      <c r="J16" s="3">
        <f t="shared" si="16"/>
        <v>1</v>
      </c>
      <c r="K16" s="3">
        <f t="shared" si="17"/>
        <v>0</v>
      </c>
      <c r="L16" s="3">
        <f t="shared" si="18"/>
        <v>0</v>
      </c>
      <c r="M16" s="3">
        <f t="shared" si="19"/>
        <v>1</v>
      </c>
      <c r="O16" s="3">
        <f t="shared" si="20"/>
        <v>0</v>
      </c>
      <c r="P16" s="3">
        <f t="shared" si="1"/>
        <v>1</v>
      </c>
      <c r="Q16" s="3">
        <f t="shared" si="1"/>
        <v>0</v>
      </c>
      <c r="R16" s="3">
        <f t="shared" si="1"/>
        <v>1</v>
      </c>
      <c r="S16" s="3">
        <f t="shared" si="1"/>
        <v>0</v>
      </c>
      <c r="U16" s="3">
        <f t="shared" si="21"/>
        <v>1</v>
      </c>
      <c r="V16" s="3">
        <f t="shared" si="2"/>
        <v>1</v>
      </c>
      <c r="W16" s="3">
        <f t="shared" si="2"/>
        <v>0</v>
      </c>
      <c r="X16" s="3">
        <f t="shared" si="2"/>
        <v>0</v>
      </c>
      <c r="Y16" s="3">
        <f t="shared" si="2"/>
        <v>0</v>
      </c>
      <c r="AA16" s="3">
        <f t="shared" si="22"/>
        <v>0</v>
      </c>
      <c r="AB16" s="3">
        <f t="shared" si="3"/>
        <v>0</v>
      </c>
      <c r="AC16" s="3">
        <f t="shared" si="3"/>
        <v>0</v>
      </c>
      <c r="AD16" s="3">
        <f t="shared" si="3"/>
        <v>0</v>
      </c>
      <c r="AE16" s="3">
        <f t="shared" si="3"/>
        <v>1</v>
      </c>
      <c r="AG16" s="3">
        <f t="shared" si="23"/>
        <v>1</v>
      </c>
      <c r="AH16" s="3">
        <f t="shared" si="4"/>
        <v>1</v>
      </c>
      <c r="AI16" s="3">
        <f t="shared" si="4"/>
        <v>0</v>
      </c>
      <c r="AJ16" s="3">
        <f t="shared" si="4"/>
        <v>1</v>
      </c>
      <c r="AK16" s="3">
        <f t="shared" si="4"/>
        <v>0</v>
      </c>
      <c r="AM16" s="3">
        <f t="shared" si="24"/>
        <v>1</v>
      </c>
      <c r="AN16" s="3">
        <f t="shared" si="5"/>
        <v>1</v>
      </c>
      <c r="AO16" s="3">
        <f t="shared" si="5"/>
        <v>0</v>
      </c>
      <c r="AP16" s="3">
        <f t="shared" si="5"/>
        <v>1</v>
      </c>
      <c r="AQ16" s="3">
        <f t="shared" si="5"/>
        <v>1</v>
      </c>
      <c r="AS16" s="3">
        <f t="shared" si="25"/>
        <v>1</v>
      </c>
      <c r="AT16" s="3">
        <f t="shared" si="6"/>
        <v>1</v>
      </c>
      <c r="AU16" s="3">
        <f t="shared" si="6"/>
        <v>0</v>
      </c>
      <c r="AV16" s="3">
        <f t="shared" si="6"/>
        <v>1</v>
      </c>
      <c r="AW16" s="3">
        <f t="shared" si="6"/>
        <v>1</v>
      </c>
      <c r="AY16" s="3">
        <f t="shared" si="26"/>
        <v>1</v>
      </c>
      <c r="AZ16" s="3">
        <f t="shared" si="7"/>
        <v>1</v>
      </c>
      <c r="BA16" s="3">
        <f t="shared" si="7"/>
        <v>0</v>
      </c>
      <c r="BB16" s="3">
        <f t="shared" si="7"/>
        <v>1</v>
      </c>
      <c r="BC16" s="3">
        <f t="shared" si="7"/>
        <v>1</v>
      </c>
      <c r="BE16" s="3">
        <f t="shared" si="27"/>
        <v>1</v>
      </c>
      <c r="BF16" s="3">
        <f t="shared" si="8"/>
        <v>1</v>
      </c>
      <c r="BG16" s="3">
        <f t="shared" si="8"/>
        <v>0</v>
      </c>
      <c r="BH16" s="3">
        <f t="shared" si="8"/>
        <v>1</v>
      </c>
      <c r="BI16" s="3">
        <f t="shared" si="8"/>
        <v>1</v>
      </c>
      <c r="BK16" s="3">
        <f t="shared" si="28"/>
        <v>1</v>
      </c>
      <c r="BL16" s="3">
        <f t="shared" si="9"/>
        <v>1</v>
      </c>
      <c r="BM16" s="3">
        <f t="shared" si="9"/>
        <v>0</v>
      </c>
      <c r="BN16" s="3">
        <f t="shared" si="9"/>
        <v>1</v>
      </c>
      <c r="BO16" s="3">
        <f t="shared" si="9"/>
        <v>1</v>
      </c>
      <c r="BQ16" s="3">
        <f t="shared" si="29"/>
        <v>1</v>
      </c>
      <c r="BR16" s="3">
        <f t="shared" si="10"/>
        <v>1</v>
      </c>
      <c r="BS16" s="3">
        <f t="shared" si="10"/>
        <v>0</v>
      </c>
      <c r="BT16" s="3">
        <f t="shared" si="10"/>
        <v>1</v>
      </c>
      <c r="BU16" s="3">
        <f t="shared" si="10"/>
        <v>1</v>
      </c>
      <c r="BW16" s="3">
        <f t="shared" si="30"/>
        <v>1</v>
      </c>
      <c r="BX16" s="3">
        <f t="shared" si="11"/>
        <v>1</v>
      </c>
      <c r="BY16" s="3">
        <f t="shared" si="11"/>
        <v>0</v>
      </c>
      <c r="BZ16" s="3">
        <f t="shared" si="11"/>
        <v>1</v>
      </c>
      <c r="CA16" s="3">
        <f t="shared" si="11"/>
        <v>1</v>
      </c>
      <c r="CC16" s="3">
        <f t="shared" si="31"/>
        <v>1</v>
      </c>
      <c r="CD16" s="3">
        <f t="shared" si="12"/>
        <v>1</v>
      </c>
      <c r="CE16" s="3">
        <f t="shared" si="12"/>
        <v>0</v>
      </c>
      <c r="CF16" s="3">
        <f t="shared" si="12"/>
        <v>1</v>
      </c>
      <c r="CG16" s="3">
        <f t="shared" si="12"/>
        <v>1</v>
      </c>
      <c r="CI16" s="3">
        <f t="shared" si="32"/>
        <v>1</v>
      </c>
      <c r="CJ16" s="3">
        <f t="shared" si="13"/>
        <v>1</v>
      </c>
      <c r="CK16" s="3">
        <f t="shared" si="13"/>
        <v>0</v>
      </c>
      <c r="CL16" s="3">
        <f t="shared" si="13"/>
        <v>1</v>
      </c>
      <c r="CM16" s="3">
        <f t="shared" si="13"/>
        <v>1</v>
      </c>
      <c r="CO16" s="3">
        <f t="shared" si="33"/>
        <v>1</v>
      </c>
      <c r="CP16" s="3">
        <f t="shared" si="14"/>
        <v>1</v>
      </c>
      <c r="CQ16" s="3">
        <f t="shared" si="14"/>
        <v>0</v>
      </c>
      <c r="CR16" s="3">
        <f t="shared" si="14"/>
        <v>1</v>
      </c>
      <c r="CS16" s="3">
        <f t="shared" si="14"/>
        <v>1</v>
      </c>
    </row>
    <row r="17" spans="1:97">
      <c r="A17" s="268">
        <f>'BNRegular Symbol'!K16</f>
        <v>13</v>
      </c>
      <c r="B17" s="1" t="str">
        <f>'BNRegular Symbol'!L16</f>
        <v>M2</v>
      </c>
      <c r="C17" s="1" t="str">
        <f>'BNRegular Symbol'!M16</f>
        <v>M4</v>
      </c>
      <c r="D17" s="1" t="str">
        <f>'BNRegular Symbol'!N16</f>
        <v>M4</v>
      </c>
      <c r="E17" s="1" t="str">
        <f>'BNRegular Symbol'!O16</f>
        <v>M3</v>
      </c>
      <c r="F17" s="1" t="str">
        <f>'BNRegular Symbol'!P16</f>
        <v>M2</v>
      </c>
      <c r="I17" s="3">
        <f t="shared" si="15"/>
        <v>1</v>
      </c>
      <c r="J17" s="3">
        <f t="shared" si="16"/>
        <v>1</v>
      </c>
      <c r="K17" s="3">
        <f t="shared" si="17"/>
        <v>1</v>
      </c>
      <c r="L17" s="3">
        <f t="shared" si="18"/>
        <v>0</v>
      </c>
      <c r="M17" s="3">
        <f t="shared" si="19"/>
        <v>1</v>
      </c>
      <c r="O17" s="3">
        <f t="shared" si="20"/>
        <v>0</v>
      </c>
      <c r="P17" s="3">
        <f t="shared" si="1"/>
        <v>0</v>
      </c>
      <c r="Q17" s="3">
        <f t="shared" si="1"/>
        <v>0</v>
      </c>
      <c r="R17" s="3">
        <f t="shared" si="1"/>
        <v>0</v>
      </c>
      <c r="S17" s="3">
        <f t="shared" si="1"/>
        <v>0</v>
      </c>
      <c r="U17" s="3">
        <f t="shared" si="21"/>
        <v>1</v>
      </c>
      <c r="V17" s="3">
        <f t="shared" si="2"/>
        <v>1</v>
      </c>
      <c r="W17" s="3">
        <f t="shared" si="2"/>
        <v>1</v>
      </c>
      <c r="X17" s="3">
        <f t="shared" si="2"/>
        <v>0</v>
      </c>
      <c r="Y17" s="3">
        <f t="shared" si="2"/>
        <v>0</v>
      </c>
      <c r="AA17" s="3">
        <f t="shared" si="22"/>
        <v>0</v>
      </c>
      <c r="AB17" s="3">
        <f t="shared" si="3"/>
        <v>0</v>
      </c>
      <c r="AC17" s="3">
        <f t="shared" si="3"/>
        <v>0</v>
      </c>
      <c r="AD17" s="3">
        <f t="shared" si="3"/>
        <v>0</v>
      </c>
      <c r="AE17" s="3">
        <f t="shared" si="3"/>
        <v>1</v>
      </c>
      <c r="AG17" s="3">
        <f t="shared" si="23"/>
        <v>1</v>
      </c>
      <c r="AH17" s="3">
        <f t="shared" si="4"/>
        <v>1</v>
      </c>
      <c r="AI17" s="3">
        <f t="shared" si="4"/>
        <v>1</v>
      </c>
      <c r="AJ17" s="3">
        <f t="shared" si="4"/>
        <v>0</v>
      </c>
      <c r="AK17" s="3">
        <f t="shared" si="4"/>
        <v>0</v>
      </c>
      <c r="AM17" s="3">
        <f t="shared" si="24"/>
        <v>1</v>
      </c>
      <c r="AN17" s="3">
        <f t="shared" si="5"/>
        <v>1</v>
      </c>
      <c r="AO17" s="3">
        <f t="shared" si="5"/>
        <v>1</v>
      </c>
      <c r="AP17" s="3">
        <f t="shared" si="5"/>
        <v>0</v>
      </c>
      <c r="AQ17" s="3">
        <f t="shared" si="5"/>
        <v>1</v>
      </c>
      <c r="AS17" s="3">
        <f t="shared" si="25"/>
        <v>1</v>
      </c>
      <c r="AT17" s="3">
        <f t="shared" si="6"/>
        <v>1</v>
      </c>
      <c r="AU17" s="3">
        <f t="shared" si="6"/>
        <v>1</v>
      </c>
      <c r="AV17" s="3">
        <f t="shared" si="6"/>
        <v>0</v>
      </c>
      <c r="AW17" s="3">
        <f t="shared" si="6"/>
        <v>1</v>
      </c>
      <c r="AY17" s="3">
        <f t="shared" si="26"/>
        <v>1</v>
      </c>
      <c r="AZ17" s="3">
        <f t="shared" si="7"/>
        <v>1</v>
      </c>
      <c r="BA17" s="3">
        <f t="shared" si="7"/>
        <v>1</v>
      </c>
      <c r="BB17" s="3">
        <f t="shared" si="7"/>
        <v>0</v>
      </c>
      <c r="BC17" s="3">
        <f t="shared" si="7"/>
        <v>1</v>
      </c>
      <c r="BE17" s="3">
        <f t="shared" si="27"/>
        <v>1</v>
      </c>
      <c r="BF17" s="3">
        <f t="shared" si="8"/>
        <v>1</v>
      </c>
      <c r="BG17" s="3">
        <f t="shared" si="8"/>
        <v>1</v>
      </c>
      <c r="BH17" s="3">
        <f t="shared" si="8"/>
        <v>0</v>
      </c>
      <c r="BI17" s="3">
        <f t="shared" si="8"/>
        <v>1</v>
      </c>
      <c r="BK17" s="3">
        <f t="shared" si="28"/>
        <v>1</v>
      </c>
      <c r="BL17" s="3">
        <f t="shared" si="9"/>
        <v>1</v>
      </c>
      <c r="BM17" s="3">
        <f t="shared" si="9"/>
        <v>1</v>
      </c>
      <c r="BN17" s="3">
        <f t="shared" si="9"/>
        <v>0</v>
      </c>
      <c r="BO17" s="3">
        <f t="shared" si="9"/>
        <v>1</v>
      </c>
      <c r="BQ17" s="3">
        <f t="shared" si="29"/>
        <v>1</v>
      </c>
      <c r="BR17" s="3">
        <f t="shared" si="10"/>
        <v>1</v>
      </c>
      <c r="BS17" s="3">
        <f t="shared" si="10"/>
        <v>1</v>
      </c>
      <c r="BT17" s="3">
        <f t="shared" si="10"/>
        <v>0</v>
      </c>
      <c r="BU17" s="3">
        <f t="shared" si="10"/>
        <v>1</v>
      </c>
      <c r="BW17" s="3">
        <f t="shared" si="30"/>
        <v>1</v>
      </c>
      <c r="BX17" s="3">
        <f t="shared" si="11"/>
        <v>1</v>
      </c>
      <c r="BY17" s="3">
        <f t="shared" si="11"/>
        <v>1</v>
      </c>
      <c r="BZ17" s="3">
        <f t="shared" si="11"/>
        <v>0</v>
      </c>
      <c r="CA17" s="3">
        <f t="shared" si="11"/>
        <v>1</v>
      </c>
      <c r="CC17" s="3">
        <f t="shared" si="31"/>
        <v>1</v>
      </c>
      <c r="CD17" s="3">
        <f t="shared" si="12"/>
        <v>1</v>
      </c>
      <c r="CE17" s="3">
        <f t="shared" si="12"/>
        <v>1</v>
      </c>
      <c r="CF17" s="3">
        <f t="shared" si="12"/>
        <v>0</v>
      </c>
      <c r="CG17" s="3">
        <f t="shared" si="12"/>
        <v>1</v>
      </c>
      <c r="CI17" s="3">
        <f t="shared" si="32"/>
        <v>1</v>
      </c>
      <c r="CJ17" s="3">
        <f t="shared" si="13"/>
        <v>1</v>
      </c>
      <c r="CK17" s="3">
        <f t="shared" si="13"/>
        <v>1</v>
      </c>
      <c r="CL17" s="3">
        <f t="shared" si="13"/>
        <v>0</v>
      </c>
      <c r="CM17" s="3">
        <f t="shared" si="13"/>
        <v>1</v>
      </c>
      <c r="CO17" s="3">
        <f t="shared" si="33"/>
        <v>1</v>
      </c>
      <c r="CP17" s="3">
        <f t="shared" si="14"/>
        <v>1</v>
      </c>
      <c r="CQ17" s="3">
        <f t="shared" si="14"/>
        <v>1</v>
      </c>
      <c r="CR17" s="3">
        <f t="shared" si="14"/>
        <v>0</v>
      </c>
      <c r="CS17" s="3">
        <f t="shared" si="14"/>
        <v>1</v>
      </c>
    </row>
    <row r="18" spans="1:97">
      <c r="A18" s="268">
        <f>'BNRegular Symbol'!K17</f>
        <v>14</v>
      </c>
      <c r="B18" s="1" t="str">
        <f>'BNRegular Symbol'!L17</f>
        <v>M4</v>
      </c>
      <c r="C18" s="1" t="str">
        <f>'BNRegular Symbol'!M17</f>
        <v>S1</v>
      </c>
      <c r="D18" s="1" t="str">
        <f>'BNRegular Symbol'!N17</f>
        <v>M4</v>
      </c>
      <c r="E18" s="1" t="str">
        <f>'BNRegular Symbol'!O17</f>
        <v>M1</v>
      </c>
      <c r="F18" s="1" t="str">
        <f>'BNRegular Symbol'!P17</f>
        <v>M5</v>
      </c>
      <c r="I18" s="3">
        <f t="shared" si="15"/>
        <v>1</v>
      </c>
      <c r="J18" s="3">
        <f t="shared" si="16"/>
        <v>1</v>
      </c>
      <c r="K18" s="3">
        <f t="shared" si="17"/>
        <v>1</v>
      </c>
      <c r="L18" s="3">
        <f t="shared" si="18"/>
        <v>0</v>
      </c>
      <c r="M18" s="3">
        <f t="shared" si="19"/>
        <v>1</v>
      </c>
      <c r="O18" s="3">
        <f t="shared" si="20"/>
        <v>1</v>
      </c>
      <c r="P18" s="3">
        <f t="shared" si="1"/>
        <v>0</v>
      </c>
      <c r="Q18" s="3">
        <f t="shared" si="1"/>
        <v>0</v>
      </c>
      <c r="R18" s="3">
        <f t="shared" si="1"/>
        <v>0</v>
      </c>
      <c r="S18" s="3">
        <f t="shared" si="1"/>
        <v>1</v>
      </c>
      <c r="U18" s="3">
        <f t="shared" si="21"/>
        <v>1</v>
      </c>
      <c r="V18" s="3">
        <f t="shared" si="2"/>
        <v>1</v>
      </c>
      <c r="W18" s="3">
        <f t="shared" si="2"/>
        <v>1</v>
      </c>
      <c r="X18" s="3">
        <f t="shared" si="2"/>
        <v>0</v>
      </c>
      <c r="Y18" s="3">
        <f t="shared" si="2"/>
        <v>0</v>
      </c>
      <c r="AA18" s="3">
        <f t="shared" si="22"/>
        <v>0</v>
      </c>
      <c r="AB18" s="3">
        <f t="shared" si="3"/>
        <v>1</v>
      </c>
      <c r="AC18" s="3">
        <f t="shared" si="3"/>
        <v>0</v>
      </c>
      <c r="AD18" s="3">
        <f t="shared" si="3"/>
        <v>0</v>
      </c>
      <c r="AE18" s="3">
        <f t="shared" si="3"/>
        <v>0</v>
      </c>
      <c r="AG18" s="3">
        <f t="shared" si="23"/>
        <v>1</v>
      </c>
      <c r="AH18" s="3">
        <f t="shared" si="4"/>
        <v>0</v>
      </c>
      <c r="AI18" s="3">
        <f t="shared" si="4"/>
        <v>1</v>
      </c>
      <c r="AJ18" s="3">
        <f t="shared" si="4"/>
        <v>0</v>
      </c>
      <c r="AK18" s="3">
        <f t="shared" si="4"/>
        <v>0</v>
      </c>
      <c r="AM18" s="3">
        <f t="shared" si="24"/>
        <v>1</v>
      </c>
      <c r="AN18" s="3">
        <f t="shared" si="5"/>
        <v>1</v>
      </c>
      <c r="AO18" s="3">
        <f t="shared" si="5"/>
        <v>1</v>
      </c>
      <c r="AP18" s="3">
        <f t="shared" si="5"/>
        <v>0</v>
      </c>
      <c r="AQ18" s="3">
        <f t="shared" si="5"/>
        <v>1</v>
      </c>
      <c r="AS18" s="3">
        <f t="shared" si="25"/>
        <v>1</v>
      </c>
      <c r="AT18" s="3">
        <f t="shared" si="6"/>
        <v>1</v>
      </c>
      <c r="AU18" s="3">
        <f t="shared" si="6"/>
        <v>1</v>
      </c>
      <c r="AV18" s="3">
        <f t="shared" si="6"/>
        <v>0</v>
      </c>
      <c r="AW18" s="3">
        <f t="shared" si="6"/>
        <v>1</v>
      </c>
      <c r="AY18" s="3">
        <f t="shared" si="26"/>
        <v>1</v>
      </c>
      <c r="AZ18" s="3">
        <f t="shared" si="7"/>
        <v>1</v>
      </c>
      <c r="BA18" s="3">
        <f t="shared" si="7"/>
        <v>1</v>
      </c>
      <c r="BB18" s="3">
        <f t="shared" si="7"/>
        <v>0</v>
      </c>
      <c r="BC18" s="3">
        <f t="shared" si="7"/>
        <v>1</v>
      </c>
      <c r="BE18" s="3">
        <f t="shared" si="27"/>
        <v>1</v>
      </c>
      <c r="BF18" s="3">
        <f t="shared" si="8"/>
        <v>1</v>
      </c>
      <c r="BG18" s="3">
        <f t="shared" si="8"/>
        <v>1</v>
      </c>
      <c r="BH18" s="3">
        <f t="shared" si="8"/>
        <v>0</v>
      </c>
      <c r="BI18" s="3">
        <f t="shared" si="8"/>
        <v>1</v>
      </c>
      <c r="BK18" s="3">
        <f t="shared" si="28"/>
        <v>1</v>
      </c>
      <c r="BL18" s="3">
        <f t="shared" si="9"/>
        <v>1</v>
      </c>
      <c r="BM18" s="3">
        <f t="shared" si="9"/>
        <v>1</v>
      </c>
      <c r="BN18" s="3">
        <f t="shared" si="9"/>
        <v>0</v>
      </c>
      <c r="BO18" s="3">
        <f t="shared" si="9"/>
        <v>1</v>
      </c>
      <c r="BQ18" s="3">
        <f t="shared" si="29"/>
        <v>1</v>
      </c>
      <c r="BR18" s="3">
        <f t="shared" si="10"/>
        <v>1</v>
      </c>
      <c r="BS18" s="3">
        <f t="shared" si="10"/>
        <v>1</v>
      </c>
      <c r="BT18" s="3">
        <f t="shared" si="10"/>
        <v>0</v>
      </c>
      <c r="BU18" s="3">
        <f t="shared" si="10"/>
        <v>1</v>
      </c>
      <c r="BW18" s="3">
        <f t="shared" si="30"/>
        <v>1</v>
      </c>
      <c r="BX18" s="3">
        <f t="shared" si="11"/>
        <v>1</v>
      </c>
      <c r="BY18" s="3">
        <f t="shared" si="11"/>
        <v>1</v>
      </c>
      <c r="BZ18" s="3">
        <f t="shared" si="11"/>
        <v>0</v>
      </c>
      <c r="CA18" s="3">
        <f t="shared" si="11"/>
        <v>1</v>
      </c>
      <c r="CC18" s="3">
        <f t="shared" si="31"/>
        <v>1</v>
      </c>
      <c r="CD18" s="3">
        <f t="shared" si="12"/>
        <v>1</v>
      </c>
      <c r="CE18" s="3">
        <f t="shared" si="12"/>
        <v>1</v>
      </c>
      <c r="CF18" s="3">
        <f t="shared" si="12"/>
        <v>0</v>
      </c>
      <c r="CG18" s="3">
        <f t="shared" si="12"/>
        <v>1</v>
      </c>
      <c r="CI18" s="3">
        <f t="shared" si="32"/>
        <v>1</v>
      </c>
      <c r="CJ18" s="3">
        <f t="shared" si="13"/>
        <v>1</v>
      </c>
      <c r="CK18" s="3">
        <f t="shared" si="13"/>
        <v>1</v>
      </c>
      <c r="CL18" s="3">
        <f t="shared" si="13"/>
        <v>0</v>
      </c>
      <c r="CM18" s="3">
        <f t="shared" si="13"/>
        <v>1</v>
      </c>
      <c r="CO18" s="3">
        <f t="shared" si="33"/>
        <v>1</v>
      </c>
      <c r="CP18" s="3">
        <f t="shared" si="14"/>
        <v>1</v>
      </c>
      <c r="CQ18" s="3">
        <f t="shared" si="14"/>
        <v>1</v>
      </c>
      <c r="CR18" s="3">
        <f t="shared" si="14"/>
        <v>0</v>
      </c>
      <c r="CS18" s="3">
        <f t="shared" si="14"/>
        <v>1</v>
      </c>
    </row>
    <row r="19" spans="1:97">
      <c r="A19" s="268">
        <f>'BNRegular Symbol'!K18</f>
        <v>15</v>
      </c>
      <c r="B19" s="1" t="str">
        <f>'BNRegular Symbol'!L18</f>
        <v>M4</v>
      </c>
      <c r="C19" s="1" t="str">
        <f>'BNRegular Symbol'!M18</f>
        <v>M2</v>
      </c>
      <c r="D19" s="1" t="str">
        <f>'BNRegular Symbol'!N18</f>
        <v>M2</v>
      </c>
      <c r="E19" s="1" t="str">
        <f>'BNRegular Symbol'!O18</f>
        <v>WW</v>
      </c>
      <c r="F19" s="1" t="str">
        <f>'BNRegular Symbol'!P18</f>
        <v>M3</v>
      </c>
      <c r="I19" s="3">
        <f t="shared" si="15"/>
        <v>1</v>
      </c>
      <c r="J19" s="3">
        <f t="shared" si="16"/>
        <v>1</v>
      </c>
      <c r="K19" s="3">
        <f t="shared" si="17"/>
        <v>1</v>
      </c>
      <c r="L19" s="3">
        <f t="shared" si="18"/>
        <v>0</v>
      </c>
      <c r="M19" s="3">
        <f t="shared" si="19"/>
        <v>1</v>
      </c>
      <c r="O19" s="3">
        <f t="shared" si="20"/>
        <v>1</v>
      </c>
      <c r="P19" s="3">
        <f t="shared" si="1"/>
        <v>0</v>
      </c>
      <c r="Q19" s="3">
        <f t="shared" si="1"/>
        <v>0</v>
      </c>
      <c r="R19" s="3">
        <f t="shared" si="1"/>
        <v>0</v>
      </c>
      <c r="S19" s="3">
        <f t="shared" si="1"/>
        <v>1</v>
      </c>
      <c r="U19" s="3">
        <f t="shared" si="21"/>
        <v>0</v>
      </c>
      <c r="V19" s="3">
        <f t="shared" si="2"/>
        <v>1</v>
      </c>
      <c r="W19" s="3">
        <f t="shared" si="2"/>
        <v>1</v>
      </c>
      <c r="X19" s="3">
        <f t="shared" si="2"/>
        <v>0</v>
      </c>
      <c r="Y19" s="3">
        <f t="shared" si="2"/>
        <v>0</v>
      </c>
      <c r="AA19" s="3">
        <f t="shared" si="22"/>
        <v>0</v>
      </c>
      <c r="AB19" s="3">
        <f t="shared" si="3"/>
        <v>1</v>
      </c>
      <c r="AC19" s="3">
        <f t="shared" si="3"/>
        <v>1</v>
      </c>
      <c r="AD19" s="3">
        <f t="shared" si="3"/>
        <v>0</v>
      </c>
      <c r="AE19" s="3">
        <f t="shared" si="3"/>
        <v>0</v>
      </c>
      <c r="AG19" s="3">
        <f t="shared" si="23"/>
        <v>1</v>
      </c>
      <c r="AH19" s="3">
        <f t="shared" si="4"/>
        <v>0</v>
      </c>
      <c r="AI19" s="3">
        <f t="shared" si="4"/>
        <v>0</v>
      </c>
      <c r="AJ19" s="3">
        <f t="shared" si="4"/>
        <v>0</v>
      </c>
      <c r="AK19" s="3">
        <f t="shared" si="4"/>
        <v>1</v>
      </c>
      <c r="AM19" s="3">
        <f t="shared" si="24"/>
        <v>1</v>
      </c>
      <c r="AN19" s="3">
        <f t="shared" si="5"/>
        <v>1</v>
      </c>
      <c r="AO19" s="3">
        <f t="shared" si="5"/>
        <v>1</v>
      </c>
      <c r="AP19" s="3">
        <f t="shared" si="5"/>
        <v>0</v>
      </c>
      <c r="AQ19" s="3">
        <f t="shared" si="5"/>
        <v>1</v>
      </c>
      <c r="AS19" s="3">
        <f t="shared" si="25"/>
        <v>1</v>
      </c>
      <c r="AT19" s="3">
        <f t="shared" si="6"/>
        <v>1</v>
      </c>
      <c r="AU19" s="3">
        <f t="shared" si="6"/>
        <v>1</v>
      </c>
      <c r="AV19" s="3">
        <f t="shared" si="6"/>
        <v>0</v>
      </c>
      <c r="AW19" s="3">
        <f t="shared" si="6"/>
        <v>1</v>
      </c>
      <c r="AY19" s="3">
        <f t="shared" si="26"/>
        <v>1</v>
      </c>
      <c r="AZ19" s="3">
        <f t="shared" si="7"/>
        <v>1</v>
      </c>
      <c r="BA19" s="3">
        <f t="shared" si="7"/>
        <v>1</v>
      </c>
      <c r="BB19" s="3">
        <f t="shared" si="7"/>
        <v>0</v>
      </c>
      <c r="BC19" s="3">
        <f t="shared" si="7"/>
        <v>1</v>
      </c>
      <c r="BE19" s="3">
        <f t="shared" si="27"/>
        <v>1</v>
      </c>
      <c r="BF19" s="3">
        <f t="shared" si="8"/>
        <v>1</v>
      </c>
      <c r="BG19" s="3">
        <f t="shared" si="8"/>
        <v>1</v>
      </c>
      <c r="BH19" s="3">
        <f t="shared" si="8"/>
        <v>0</v>
      </c>
      <c r="BI19" s="3">
        <f t="shared" si="8"/>
        <v>1</v>
      </c>
      <c r="BK19" s="3">
        <f t="shared" si="28"/>
        <v>1</v>
      </c>
      <c r="BL19" s="3">
        <f t="shared" si="9"/>
        <v>1</v>
      </c>
      <c r="BM19" s="3">
        <f t="shared" si="9"/>
        <v>1</v>
      </c>
      <c r="BN19" s="3">
        <f t="shared" si="9"/>
        <v>0</v>
      </c>
      <c r="BO19" s="3">
        <f t="shared" si="9"/>
        <v>1</v>
      </c>
      <c r="BQ19" s="3">
        <f t="shared" si="29"/>
        <v>1</v>
      </c>
      <c r="BR19" s="3">
        <f t="shared" si="10"/>
        <v>1</v>
      </c>
      <c r="BS19" s="3">
        <f t="shared" si="10"/>
        <v>1</v>
      </c>
      <c r="BT19" s="3">
        <f t="shared" si="10"/>
        <v>0</v>
      </c>
      <c r="BU19" s="3">
        <f t="shared" si="10"/>
        <v>1</v>
      </c>
      <c r="BW19" s="3">
        <f t="shared" si="30"/>
        <v>1</v>
      </c>
      <c r="BX19" s="3">
        <f t="shared" si="11"/>
        <v>1</v>
      </c>
      <c r="BY19" s="3">
        <f t="shared" si="11"/>
        <v>1</v>
      </c>
      <c r="BZ19" s="3">
        <f t="shared" si="11"/>
        <v>0</v>
      </c>
      <c r="CA19" s="3">
        <f t="shared" si="11"/>
        <v>1</v>
      </c>
      <c r="CC19" s="3">
        <f t="shared" si="31"/>
        <v>1</v>
      </c>
      <c r="CD19" s="3">
        <f t="shared" si="12"/>
        <v>1</v>
      </c>
      <c r="CE19" s="3">
        <f t="shared" si="12"/>
        <v>1</v>
      </c>
      <c r="CF19" s="3">
        <f t="shared" si="12"/>
        <v>0</v>
      </c>
      <c r="CG19" s="3">
        <f t="shared" si="12"/>
        <v>1</v>
      </c>
      <c r="CI19" s="3">
        <f t="shared" si="32"/>
        <v>1</v>
      </c>
      <c r="CJ19" s="3">
        <f t="shared" si="13"/>
        <v>1</v>
      </c>
      <c r="CK19" s="3">
        <f t="shared" si="13"/>
        <v>1</v>
      </c>
      <c r="CL19" s="3">
        <f t="shared" si="13"/>
        <v>0</v>
      </c>
      <c r="CM19" s="3">
        <f t="shared" si="13"/>
        <v>1</v>
      </c>
      <c r="CO19" s="3">
        <f t="shared" si="33"/>
        <v>1</v>
      </c>
      <c r="CP19" s="3">
        <f t="shared" si="14"/>
        <v>1</v>
      </c>
      <c r="CQ19" s="3">
        <f t="shared" si="14"/>
        <v>1</v>
      </c>
      <c r="CR19" s="3">
        <f t="shared" si="14"/>
        <v>0</v>
      </c>
      <c r="CS19" s="3">
        <f t="shared" si="14"/>
        <v>1</v>
      </c>
    </row>
    <row r="20" spans="1:97">
      <c r="A20" s="268">
        <f>'BNRegular Symbol'!K19</f>
        <v>16</v>
      </c>
      <c r="B20" s="1" t="str">
        <f>'BNRegular Symbol'!L19</f>
        <v>M4</v>
      </c>
      <c r="C20" s="1" t="str">
        <f>'BNRegular Symbol'!M19</f>
        <v>M5</v>
      </c>
      <c r="D20" s="1" t="str">
        <f>'BNRegular Symbol'!N19</f>
        <v>M2</v>
      </c>
      <c r="E20" s="1" t="str">
        <f>'BNRegular Symbol'!O19</f>
        <v>M3</v>
      </c>
      <c r="F20" s="1" t="str">
        <f>'BNRegular Symbol'!P19</f>
        <v>M4</v>
      </c>
      <c r="I20" s="3">
        <f t="shared" si="15"/>
        <v>1</v>
      </c>
      <c r="J20" s="3">
        <f t="shared" si="16"/>
        <v>0</v>
      </c>
      <c r="K20" s="3">
        <f t="shared" si="17"/>
        <v>1</v>
      </c>
      <c r="L20" s="3">
        <f t="shared" si="18"/>
        <v>1</v>
      </c>
      <c r="M20" s="3">
        <f t="shared" si="19"/>
        <v>1</v>
      </c>
      <c r="O20" s="3">
        <f t="shared" si="20"/>
        <v>1</v>
      </c>
      <c r="P20" s="3">
        <f t="shared" si="20"/>
        <v>0</v>
      </c>
      <c r="Q20" s="3">
        <f t="shared" si="20"/>
        <v>0</v>
      </c>
      <c r="R20" s="3">
        <f t="shared" si="20"/>
        <v>1</v>
      </c>
      <c r="S20" s="3">
        <f t="shared" si="20"/>
        <v>1</v>
      </c>
      <c r="U20" s="3">
        <f t="shared" si="21"/>
        <v>0</v>
      </c>
      <c r="V20" s="3">
        <f t="shared" ref="V20:Y71" si="34">IF(C20=0,"",IF(OR(C20=$U$1,C20=$V$1,C21=$U$1,C21=$V$1,C22=$U$1,,C22=$V$1),0,1))</f>
        <v>0</v>
      </c>
      <c r="W20" s="3">
        <f t="shared" si="34"/>
        <v>1</v>
      </c>
      <c r="X20" s="3">
        <f t="shared" si="34"/>
        <v>0</v>
      </c>
      <c r="Y20" s="3">
        <f t="shared" si="34"/>
        <v>0</v>
      </c>
      <c r="AA20" s="3">
        <f t="shared" si="22"/>
        <v>0</v>
      </c>
      <c r="AB20" s="3">
        <f t="shared" ref="AB20:AE71" si="35">IF(C20=0,"",IF(OR(C20=$AA$1,C20=$AB$1,C21=$AA$1,C21=$AB$1,C22=$AA$1,C22=$AB$1),0,1))</f>
        <v>0</v>
      </c>
      <c r="AC20" s="3">
        <f t="shared" si="35"/>
        <v>1</v>
      </c>
      <c r="AD20" s="3">
        <f t="shared" si="35"/>
        <v>1</v>
      </c>
      <c r="AE20" s="3">
        <f t="shared" si="35"/>
        <v>0</v>
      </c>
      <c r="AG20" s="3">
        <f t="shared" si="23"/>
        <v>1</v>
      </c>
      <c r="AH20" s="3">
        <f t="shared" ref="AH20:AK71" si="36">IF(C20=0,"",IF(OR(C20=$AG$1,C20=$AH$1,C21=$AG$1,C21=$AH$1,C22=$AG$1,C22=$AH$1),0,1))</f>
        <v>0</v>
      </c>
      <c r="AI20" s="3">
        <f t="shared" si="36"/>
        <v>0</v>
      </c>
      <c r="AJ20" s="3">
        <f t="shared" si="36"/>
        <v>0</v>
      </c>
      <c r="AK20" s="3">
        <f t="shared" si="36"/>
        <v>1</v>
      </c>
      <c r="AM20" s="3">
        <f t="shared" si="24"/>
        <v>1</v>
      </c>
      <c r="AN20" s="3">
        <f t="shared" si="24"/>
        <v>0</v>
      </c>
      <c r="AO20" s="3">
        <f t="shared" si="24"/>
        <v>1</v>
      </c>
      <c r="AP20" s="3">
        <f t="shared" si="24"/>
        <v>1</v>
      </c>
      <c r="AQ20" s="3">
        <f t="shared" si="24"/>
        <v>1</v>
      </c>
      <c r="AS20" s="3">
        <f t="shared" si="25"/>
        <v>1</v>
      </c>
      <c r="AT20" s="3">
        <f t="shared" si="25"/>
        <v>0</v>
      </c>
      <c r="AU20" s="3">
        <f t="shared" si="25"/>
        <v>1</v>
      </c>
      <c r="AV20" s="3">
        <f t="shared" si="25"/>
        <v>1</v>
      </c>
      <c r="AW20" s="3">
        <f t="shared" si="25"/>
        <v>1</v>
      </c>
      <c r="AY20" s="3">
        <f t="shared" si="26"/>
        <v>1</v>
      </c>
      <c r="AZ20" s="3">
        <f t="shared" si="26"/>
        <v>0</v>
      </c>
      <c r="BA20" s="3">
        <f t="shared" si="26"/>
        <v>1</v>
      </c>
      <c r="BB20" s="3">
        <f t="shared" si="26"/>
        <v>1</v>
      </c>
      <c r="BC20" s="3">
        <f t="shared" si="26"/>
        <v>1</v>
      </c>
      <c r="BE20" s="3">
        <f t="shared" si="27"/>
        <v>1</v>
      </c>
      <c r="BF20" s="3">
        <f t="shared" si="27"/>
        <v>0</v>
      </c>
      <c r="BG20" s="3">
        <f t="shared" si="27"/>
        <v>1</v>
      </c>
      <c r="BH20" s="3">
        <f t="shared" si="27"/>
        <v>1</v>
      </c>
      <c r="BI20" s="3">
        <f t="shared" si="27"/>
        <v>1</v>
      </c>
      <c r="BK20" s="3">
        <f t="shared" si="28"/>
        <v>1</v>
      </c>
      <c r="BL20" s="3">
        <f t="shared" ref="BL20:BO71" si="37">IF(C20=0,"",IF(OR(C20=$BK$1,C20=$BL$1,C21=$BK$1,C21=$BL$1,C22=$BK$1,C22=$BL$1),0,1))</f>
        <v>0</v>
      </c>
      <c r="BM20" s="3">
        <f t="shared" si="37"/>
        <v>1</v>
      </c>
      <c r="BN20" s="3">
        <f t="shared" si="37"/>
        <v>1</v>
      </c>
      <c r="BO20" s="3">
        <f t="shared" si="37"/>
        <v>1</v>
      </c>
      <c r="BQ20" s="3">
        <f t="shared" si="29"/>
        <v>1</v>
      </c>
      <c r="BR20" s="3">
        <f t="shared" ref="BR20:BU71" si="38">IF(C20=0,"",IF(OR(C20=$BQ$1,C21=$BQ$1,C22=$BQ$1,C20=$BR$1,C21=$BR$1,C22=$BR$1),0,1))</f>
        <v>0</v>
      </c>
      <c r="BS20" s="3">
        <f t="shared" si="38"/>
        <v>1</v>
      </c>
      <c r="BT20" s="3">
        <f t="shared" si="38"/>
        <v>1</v>
      </c>
      <c r="BU20" s="3">
        <f t="shared" si="38"/>
        <v>1</v>
      </c>
      <c r="BW20" s="3">
        <f t="shared" si="30"/>
        <v>1</v>
      </c>
      <c r="BX20" s="3">
        <f t="shared" ref="BX20:CA71" si="39">IF(C20=0,"",IF(OR(C20=$BQ$1,C21=$BQ$1,C22=$BQ$1,C20=$BX$1,C21=$BX$1,C22=$BX$1),0,1))</f>
        <v>0</v>
      </c>
      <c r="BY20" s="3">
        <f t="shared" si="39"/>
        <v>1</v>
      </c>
      <c r="BZ20" s="3">
        <f t="shared" si="39"/>
        <v>1</v>
      </c>
      <c r="CA20" s="3">
        <f t="shared" si="39"/>
        <v>1</v>
      </c>
      <c r="CC20" s="3">
        <f t="shared" si="31"/>
        <v>1</v>
      </c>
      <c r="CD20" s="3">
        <f t="shared" ref="CD20:CG71" si="40">IF(C20=0,"",IF(OR(C20=$BQ$1,C21=$BQ$1,C22=$BQ$1,C20=$CD$1,C21=$CD$1,C22=$CD$1),0,1))</f>
        <v>0</v>
      </c>
      <c r="CE20" s="3">
        <f t="shared" si="40"/>
        <v>1</v>
      </c>
      <c r="CF20" s="3">
        <f t="shared" si="40"/>
        <v>1</v>
      </c>
      <c r="CG20" s="3">
        <f t="shared" si="40"/>
        <v>1</v>
      </c>
      <c r="CI20" s="3">
        <f t="shared" si="32"/>
        <v>1</v>
      </c>
      <c r="CJ20" s="3">
        <f t="shared" ref="CJ20:CM71" si="41">IF(C20=0,"",IF(OR(C20=$BQ$1,C21=$BQ$1,C22=$BQ$1,C20=$CJ$1,C21=$CJ$1,C22=$CJ$1),0,1))</f>
        <v>0</v>
      </c>
      <c r="CK20" s="3">
        <f t="shared" si="41"/>
        <v>1</v>
      </c>
      <c r="CL20" s="3">
        <f t="shared" si="41"/>
        <v>1</v>
      </c>
      <c r="CM20" s="3">
        <f t="shared" si="41"/>
        <v>1</v>
      </c>
      <c r="CO20" s="3">
        <f t="shared" si="33"/>
        <v>1</v>
      </c>
      <c r="CP20" s="3">
        <f t="shared" ref="CP20:CS71" si="42">IF(C20=0,"",IF(OR(C20=$BQ$1,C21=$BQ$1,C22=$BQ$1,C20=$CP$1,C21=$CP$1,C22=$CP$1),0,1))</f>
        <v>0</v>
      </c>
      <c r="CQ20" s="3">
        <f t="shared" si="42"/>
        <v>1</v>
      </c>
      <c r="CR20" s="3">
        <f t="shared" si="42"/>
        <v>1</v>
      </c>
      <c r="CS20" s="3">
        <f t="shared" si="42"/>
        <v>1</v>
      </c>
    </row>
    <row r="21" spans="1:97">
      <c r="A21" s="268">
        <f>'BNRegular Symbol'!K20</f>
        <v>17</v>
      </c>
      <c r="B21" s="1" t="str">
        <f>'BNRegular Symbol'!L20</f>
        <v>M3</v>
      </c>
      <c r="C21" s="1" t="str">
        <f>'BNRegular Symbol'!M20</f>
        <v>M5</v>
      </c>
      <c r="D21" s="1" t="str">
        <f>'BNRegular Symbol'!N20</f>
        <v>M5</v>
      </c>
      <c r="E21" s="1" t="str">
        <f>'BNRegular Symbol'!O20</f>
        <v>M5</v>
      </c>
      <c r="F21" s="1" t="str">
        <f>'BNRegular Symbol'!P20</f>
        <v>M4</v>
      </c>
      <c r="I21" s="3">
        <f t="shared" si="15"/>
        <v>1</v>
      </c>
      <c r="J21" s="3">
        <f t="shared" si="16"/>
        <v>0</v>
      </c>
      <c r="K21" s="3">
        <f t="shared" si="17"/>
        <v>1</v>
      </c>
      <c r="L21" s="3">
        <f t="shared" si="18"/>
        <v>1</v>
      </c>
      <c r="M21" s="3">
        <f t="shared" si="19"/>
        <v>1</v>
      </c>
      <c r="O21" s="3">
        <f t="shared" ref="O21:S36" si="43">IF(B21=0,"",IF(OR(B21=$O$1,B21=$P$1,B22=$O$1,B22=$P$1,B23=$O$1,B23=$P$1),0,1))</f>
        <v>1</v>
      </c>
      <c r="P21" s="3">
        <f t="shared" si="43"/>
        <v>0</v>
      </c>
      <c r="Q21" s="3">
        <f t="shared" si="43"/>
        <v>1</v>
      </c>
      <c r="R21" s="3">
        <f t="shared" si="43"/>
        <v>1</v>
      </c>
      <c r="S21" s="3">
        <f t="shared" si="43"/>
        <v>1</v>
      </c>
      <c r="U21" s="3">
        <f t="shared" si="21"/>
        <v>0</v>
      </c>
      <c r="V21" s="3">
        <f t="shared" si="34"/>
        <v>0</v>
      </c>
      <c r="W21" s="3">
        <f t="shared" si="34"/>
        <v>0</v>
      </c>
      <c r="X21" s="3">
        <f t="shared" si="34"/>
        <v>1</v>
      </c>
      <c r="Y21" s="3">
        <f t="shared" si="34"/>
        <v>0</v>
      </c>
      <c r="AA21" s="3">
        <f t="shared" si="22"/>
        <v>1</v>
      </c>
      <c r="AB21" s="3">
        <f t="shared" si="35"/>
        <v>0</v>
      </c>
      <c r="AC21" s="3">
        <f t="shared" si="35"/>
        <v>1</v>
      </c>
      <c r="AD21" s="3">
        <f t="shared" si="35"/>
        <v>1</v>
      </c>
      <c r="AE21" s="3">
        <f t="shared" si="35"/>
        <v>0</v>
      </c>
      <c r="AG21" s="3">
        <f t="shared" si="23"/>
        <v>1</v>
      </c>
      <c r="AH21" s="3">
        <f t="shared" si="36"/>
        <v>0</v>
      </c>
      <c r="AI21" s="3">
        <f t="shared" si="36"/>
        <v>0</v>
      </c>
      <c r="AJ21" s="3">
        <f t="shared" si="36"/>
        <v>0</v>
      </c>
      <c r="AK21" s="3">
        <f t="shared" si="36"/>
        <v>1</v>
      </c>
      <c r="AM21" s="3">
        <f t="shared" ref="AM21:AQ36" si="44">IF(B21=0,"",IF(OR(B21=$AG$1,B21=$AN$1,B22=$AG$1,B22=$AN$1,B23=$AG$1,B23=$AN$1),0,1))</f>
        <v>1</v>
      </c>
      <c r="AN21" s="3">
        <f t="shared" si="44"/>
        <v>0</v>
      </c>
      <c r="AO21" s="3">
        <f t="shared" si="44"/>
        <v>1</v>
      </c>
      <c r="AP21" s="3">
        <f t="shared" si="44"/>
        <v>1</v>
      </c>
      <c r="AQ21" s="3">
        <f t="shared" si="44"/>
        <v>1</v>
      </c>
      <c r="AS21" s="3">
        <f t="shared" ref="AS21:AW36" si="45">IF(B21=0,"",IF(OR(B21=$AG$1,B21=$AT$1,B22=$AG$1,B22=$AT$1,B23=$AG$1,B23=$AT$1),0,1))</f>
        <v>1</v>
      </c>
      <c r="AT21" s="3">
        <f t="shared" si="45"/>
        <v>0</v>
      </c>
      <c r="AU21" s="3">
        <f t="shared" si="45"/>
        <v>1</v>
      </c>
      <c r="AV21" s="3">
        <f t="shared" si="45"/>
        <v>1</v>
      </c>
      <c r="AW21" s="3">
        <f t="shared" si="45"/>
        <v>1</v>
      </c>
      <c r="AY21" s="3">
        <f t="shared" ref="AY21:BC36" si="46">IF(B21=0,"",IF(OR(B21=$AG$1,B21=$AZ$1,B22=$AG$1,B22=$AZ$1,B23=$AG$1,B23=$AZ$1),0,1))</f>
        <v>1</v>
      </c>
      <c r="AZ21" s="3">
        <f t="shared" si="46"/>
        <v>0</v>
      </c>
      <c r="BA21" s="3">
        <f t="shared" si="46"/>
        <v>1</v>
      </c>
      <c r="BB21" s="3">
        <f t="shared" si="46"/>
        <v>1</v>
      </c>
      <c r="BC21" s="3">
        <f t="shared" si="46"/>
        <v>1</v>
      </c>
      <c r="BE21" s="3">
        <f t="shared" ref="BE21:BI36" si="47">IF(B21=0,"",IF(OR(B21=$AG$1,B21=$BF$1,B22=$AG$1,B22=$BF$1,B23=$AG$1,B23=$BF$1),0,1))</f>
        <v>1</v>
      </c>
      <c r="BF21" s="3">
        <f t="shared" si="47"/>
        <v>0</v>
      </c>
      <c r="BG21" s="3">
        <f t="shared" si="47"/>
        <v>1</v>
      </c>
      <c r="BH21" s="3">
        <f t="shared" si="47"/>
        <v>1</v>
      </c>
      <c r="BI21" s="3">
        <f t="shared" si="47"/>
        <v>1</v>
      </c>
      <c r="BK21" s="3">
        <f t="shared" si="28"/>
        <v>1</v>
      </c>
      <c r="BL21" s="3">
        <f t="shared" si="37"/>
        <v>0</v>
      </c>
      <c r="BM21" s="3">
        <f t="shared" si="37"/>
        <v>1</v>
      </c>
      <c r="BN21" s="3">
        <f t="shared" si="37"/>
        <v>1</v>
      </c>
      <c r="BO21" s="3">
        <f t="shared" si="37"/>
        <v>1</v>
      </c>
      <c r="BQ21" s="3">
        <f t="shared" si="29"/>
        <v>1</v>
      </c>
      <c r="BR21" s="3">
        <f t="shared" si="38"/>
        <v>0</v>
      </c>
      <c r="BS21" s="3">
        <f t="shared" si="38"/>
        <v>1</v>
      </c>
      <c r="BT21" s="3">
        <f t="shared" si="38"/>
        <v>1</v>
      </c>
      <c r="BU21" s="3">
        <f t="shared" si="38"/>
        <v>1</v>
      </c>
      <c r="BW21" s="3">
        <f t="shared" si="30"/>
        <v>1</v>
      </c>
      <c r="BX21" s="3">
        <f t="shared" si="39"/>
        <v>0</v>
      </c>
      <c r="BY21" s="3">
        <f t="shared" si="39"/>
        <v>1</v>
      </c>
      <c r="BZ21" s="3">
        <f t="shared" si="39"/>
        <v>1</v>
      </c>
      <c r="CA21" s="3">
        <f t="shared" si="39"/>
        <v>1</v>
      </c>
      <c r="CC21" s="3">
        <f t="shared" si="31"/>
        <v>1</v>
      </c>
      <c r="CD21" s="3">
        <f t="shared" si="40"/>
        <v>0</v>
      </c>
      <c r="CE21" s="3">
        <f t="shared" si="40"/>
        <v>1</v>
      </c>
      <c r="CF21" s="3">
        <f t="shared" si="40"/>
        <v>1</v>
      </c>
      <c r="CG21" s="3">
        <f t="shared" si="40"/>
        <v>1</v>
      </c>
      <c r="CI21" s="3">
        <f t="shared" si="32"/>
        <v>1</v>
      </c>
      <c r="CJ21" s="3">
        <f t="shared" si="41"/>
        <v>0</v>
      </c>
      <c r="CK21" s="3">
        <f t="shared" si="41"/>
        <v>1</v>
      </c>
      <c r="CL21" s="3">
        <f t="shared" si="41"/>
        <v>1</v>
      </c>
      <c r="CM21" s="3">
        <f t="shared" si="41"/>
        <v>1</v>
      </c>
      <c r="CO21" s="3">
        <f t="shared" si="33"/>
        <v>1</v>
      </c>
      <c r="CP21" s="3">
        <f t="shared" si="42"/>
        <v>0</v>
      </c>
      <c r="CQ21" s="3">
        <f t="shared" si="42"/>
        <v>1</v>
      </c>
      <c r="CR21" s="3">
        <f t="shared" si="42"/>
        <v>1</v>
      </c>
      <c r="CS21" s="3">
        <f t="shared" si="42"/>
        <v>1</v>
      </c>
    </row>
    <row r="22" spans="1:97">
      <c r="A22" s="268">
        <f>'BNRegular Symbol'!K21</f>
        <v>18</v>
      </c>
      <c r="B22" s="1" t="str">
        <f>'BNRegular Symbol'!L21</f>
        <v>M3</v>
      </c>
      <c r="C22" s="1" t="str">
        <f>'BNRegular Symbol'!M21</f>
        <v>WW</v>
      </c>
      <c r="D22" s="1" t="str">
        <f>'BNRegular Symbol'!N21</f>
        <v>M5</v>
      </c>
      <c r="E22" s="1" t="str">
        <f>'BNRegular Symbol'!O21</f>
        <v>M5</v>
      </c>
      <c r="F22" s="1" t="str">
        <f>'BNRegular Symbol'!P21</f>
        <v>M3</v>
      </c>
      <c r="I22" s="3">
        <f t="shared" si="15"/>
        <v>1</v>
      </c>
      <c r="J22" s="3">
        <f t="shared" si="16"/>
        <v>0</v>
      </c>
      <c r="K22" s="3">
        <f t="shared" si="17"/>
        <v>1</v>
      </c>
      <c r="L22" s="3">
        <f t="shared" si="18"/>
        <v>1</v>
      </c>
      <c r="M22" s="3">
        <f t="shared" si="19"/>
        <v>1</v>
      </c>
      <c r="O22" s="3">
        <f t="shared" si="43"/>
        <v>0</v>
      </c>
      <c r="P22" s="3">
        <f t="shared" si="43"/>
        <v>0</v>
      </c>
      <c r="Q22" s="3">
        <f t="shared" si="43"/>
        <v>1</v>
      </c>
      <c r="R22" s="3">
        <f t="shared" si="43"/>
        <v>1</v>
      </c>
      <c r="S22" s="3">
        <f t="shared" si="43"/>
        <v>0</v>
      </c>
      <c r="U22" s="3">
        <f t="shared" si="21"/>
        <v>0</v>
      </c>
      <c r="V22" s="3">
        <f t="shared" si="34"/>
        <v>0</v>
      </c>
      <c r="W22" s="3">
        <f t="shared" si="34"/>
        <v>0</v>
      </c>
      <c r="X22" s="3">
        <f t="shared" si="34"/>
        <v>0</v>
      </c>
      <c r="Y22" s="3">
        <f t="shared" si="34"/>
        <v>0</v>
      </c>
      <c r="AA22" s="3">
        <f t="shared" si="22"/>
        <v>1</v>
      </c>
      <c r="AB22" s="3">
        <f t="shared" si="35"/>
        <v>0</v>
      </c>
      <c r="AC22" s="3">
        <f t="shared" si="35"/>
        <v>1</v>
      </c>
      <c r="AD22" s="3">
        <f t="shared" si="35"/>
        <v>1</v>
      </c>
      <c r="AE22" s="3">
        <f t="shared" si="35"/>
        <v>1</v>
      </c>
      <c r="AG22" s="3">
        <f t="shared" si="23"/>
        <v>1</v>
      </c>
      <c r="AH22" s="3">
        <f t="shared" si="36"/>
        <v>0</v>
      </c>
      <c r="AI22" s="3">
        <f t="shared" si="36"/>
        <v>0</v>
      </c>
      <c r="AJ22" s="3">
        <f t="shared" si="36"/>
        <v>0</v>
      </c>
      <c r="AK22" s="3">
        <f t="shared" si="36"/>
        <v>1</v>
      </c>
      <c r="AM22" s="3">
        <f t="shared" si="44"/>
        <v>1</v>
      </c>
      <c r="AN22" s="3">
        <f t="shared" si="44"/>
        <v>0</v>
      </c>
      <c r="AO22" s="3">
        <f t="shared" si="44"/>
        <v>1</v>
      </c>
      <c r="AP22" s="3">
        <f t="shared" si="44"/>
        <v>1</v>
      </c>
      <c r="AQ22" s="3">
        <f t="shared" si="44"/>
        <v>1</v>
      </c>
      <c r="AS22" s="3">
        <f t="shared" si="45"/>
        <v>1</v>
      </c>
      <c r="AT22" s="3">
        <f t="shared" si="45"/>
        <v>0</v>
      </c>
      <c r="AU22" s="3">
        <f t="shared" si="45"/>
        <v>1</v>
      </c>
      <c r="AV22" s="3">
        <f t="shared" si="45"/>
        <v>1</v>
      </c>
      <c r="AW22" s="3">
        <f t="shared" si="45"/>
        <v>1</v>
      </c>
      <c r="AY22" s="3">
        <f t="shared" si="46"/>
        <v>1</v>
      </c>
      <c r="AZ22" s="3">
        <f t="shared" si="46"/>
        <v>0</v>
      </c>
      <c r="BA22" s="3">
        <f t="shared" si="46"/>
        <v>1</v>
      </c>
      <c r="BB22" s="3">
        <f t="shared" si="46"/>
        <v>1</v>
      </c>
      <c r="BC22" s="3">
        <f t="shared" si="46"/>
        <v>1</v>
      </c>
      <c r="BE22" s="3">
        <f t="shared" si="47"/>
        <v>1</v>
      </c>
      <c r="BF22" s="3">
        <f t="shared" si="47"/>
        <v>0</v>
      </c>
      <c r="BG22" s="3">
        <f t="shared" si="47"/>
        <v>1</v>
      </c>
      <c r="BH22" s="3">
        <f t="shared" si="47"/>
        <v>1</v>
      </c>
      <c r="BI22" s="3">
        <f t="shared" si="47"/>
        <v>1</v>
      </c>
      <c r="BK22" s="3">
        <f t="shared" si="28"/>
        <v>1</v>
      </c>
      <c r="BL22" s="3">
        <f t="shared" si="37"/>
        <v>0</v>
      </c>
      <c r="BM22" s="3">
        <f t="shared" si="37"/>
        <v>1</v>
      </c>
      <c r="BN22" s="3">
        <f t="shared" si="37"/>
        <v>1</v>
      </c>
      <c r="BO22" s="3">
        <f t="shared" si="37"/>
        <v>1</v>
      </c>
      <c r="BQ22" s="3">
        <f t="shared" si="29"/>
        <v>1</v>
      </c>
      <c r="BR22" s="3">
        <f t="shared" si="38"/>
        <v>0</v>
      </c>
      <c r="BS22" s="3">
        <f t="shared" si="38"/>
        <v>1</v>
      </c>
      <c r="BT22" s="3">
        <f t="shared" si="38"/>
        <v>1</v>
      </c>
      <c r="BU22" s="3">
        <f t="shared" si="38"/>
        <v>1</v>
      </c>
      <c r="BW22" s="3">
        <f t="shared" si="30"/>
        <v>1</v>
      </c>
      <c r="BX22" s="3">
        <f t="shared" si="39"/>
        <v>0</v>
      </c>
      <c r="BY22" s="3">
        <f t="shared" si="39"/>
        <v>1</v>
      </c>
      <c r="BZ22" s="3">
        <f t="shared" si="39"/>
        <v>1</v>
      </c>
      <c r="CA22" s="3">
        <f t="shared" si="39"/>
        <v>1</v>
      </c>
      <c r="CC22" s="3">
        <f t="shared" si="31"/>
        <v>1</v>
      </c>
      <c r="CD22" s="3">
        <f t="shared" si="40"/>
        <v>0</v>
      </c>
      <c r="CE22" s="3">
        <f t="shared" si="40"/>
        <v>1</v>
      </c>
      <c r="CF22" s="3">
        <f t="shared" si="40"/>
        <v>1</v>
      </c>
      <c r="CG22" s="3">
        <f t="shared" si="40"/>
        <v>1</v>
      </c>
      <c r="CI22" s="3">
        <f t="shared" si="32"/>
        <v>1</v>
      </c>
      <c r="CJ22" s="3">
        <f t="shared" si="41"/>
        <v>0</v>
      </c>
      <c r="CK22" s="3">
        <f t="shared" si="41"/>
        <v>1</v>
      </c>
      <c r="CL22" s="3">
        <f t="shared" si="41"/>
        <v>1</v>
      </c>
      <c r="CM22" s="3">
        <f t="shared" si="41"/>
        <v>1</v>
      </c>
      <c r="CO22" s="3">
        <f t="shared" si="33"/>
        <v>1</v>
      </c>
      <c r="CP22" s="3">
        <f t="shared" si="42"/>
        <v>0</v>
      </c>
      <c r="CQ22" s="3">
        <f t="shared" si="42"/>
        <v>1</v>
      </c>
      <c r="CR22" s="3">
        <f t="shared" si="42"/>
        <v>1</v>
      </c>
      <c r="CS22" s="3">
        <f t="shared" si="42"/>
        <v>1</v>
      </c>
    </row>
    <row r="23" spans="1:97">
      <c r="A23" s="268">
        <f>'BNRegular Symbol'!K22</f>
        <v>19</v>
      </c>
      <c r="B23" s="1" t="str">
        <f>'BNRegular Symbol'!L22</f>
        <v>M3</v>
      </c>
      <c r="C23" s="1" t="str">
        <f>'BNRegular Symbol'!M22</f>
        <v>M2</v>
      </c>
      <c r="D23" s="1" t="str">
        <f>'BNRegular Symbol'!N22</f>
        <v>M3</v>
      </c>
      <c r="E23" s="1" t="str">
        <f>'BNRegular Symbol'!O22</f>
        <v>S1</v>
      </c>
      <c r="F23" s="1" t="str">
        <f>'BNRegular Symbol'!P22</f>
        <v>M3</v>
      </c>
      <c r="I23" s="3">
        <f t="shared" si="15"/>
        <v>1</v>
      </c>
      <c r="J23" s="3">
        <f t="shared" si="16"/>
        <v>1</v>
      </c>
      <c r="K23" s="3">
        <f t="shared" si="17"/>
        <v>0</v>
      </c>
      <c r="L23" s="3">
        <f t="shared" si="18"/>
        <v>1</v>
      </c>
      <c r="M23" s="3">
        <f t="shared" si="19"/>
        <v>1</v>
      </c>
      <c r="O23" s="3">
        <f t="shared" si="43"/>
        <v>0</v>
      </c>
      <c r="P23" s="3">
        <f t="shared" si="43"/>
        <v>0</v>
      </c>
      <c r="Q23" s="3">
        <f t="shared" si="43"/>
        <v>1</v>
      </c>
      <c r="R23" s="3">
        <f t="shared" si="43"/>
        <v>1</v>
      </c>
      <c r="S23" s="3">
        <f t="shared" si="43"/>
        <v>0</v>
      </c>
      <c r="U23" s="3">
        <f t="shared" si="21"/>
        <v>0</v>
      </c>
      <c r="V23" s="3">
        <f t="shared" si="34"/>
        <v>1</v>
      </c>
      <c r="W23" s="3">
        <f t="shared" si="34"/>
        <v>0</v>
      </c>
      <c r="X23" s="3">
        <f t="shared" si="34"/>
        <v>0</v>
      </c>
      <c r="Y23" s="3">
        <f t="shared" si="34"/>
        <v>0</v>
      </c>
      <c r="AA23" s="3">
        <f t="shared" si="22"/>
        <v>1</v>
      </c>
      <c r="AB23" s="3">
        <f t="shared" si="35"/>
        <v>1</v>
      </c>
      <c r="AC23" s="3">
        <f t="shared" si="35"/>
        <v>1</v>
      </c>
      <c r="AD23" s="3">
        <f t="shared" si="35"/>
        <v>1</v>
      </c>
      <c r="AE23" s="3">
        <f t="shared" si="35"/>
        <v>1</v>
      </c>
      <c r="AG23" s="3">
        <f t="shared" si="23"/>
        <v>1</v>
      </c>
      <c r="AH23" s="3">
        <f t="shared" si="36"/>
        <v>1</v>
      </c>
      <c r="AI23" s="3">
        <f t="shared" si="36"/>
        <v>1</v>
      </c>
      <c r="AJ23" s="3">
        <f t="shared" si="36"/>
        <v>1</v>
      </c>
      <c r="AK23" s="3">
        <f t="shared" si="36"/>
        <v>1</v>
      </c>
      <c r="AM23" s="3">
        <f t="shared" si="44"/>
        <v>1</v>
      </c>
      <c r="AN23" s="3">
        <f t="shared" si="44"/>
        <v>1</v>
      </c>
      <c r="AO23" s="3">
        <f t="shared" si="44"/>
        <v>1</v>
      </c>
      <c r="AP23" s="3">
        <f t="shared" si="44"/>
        <v>1</v>
      </c>
      <c r="AQ23" s="3">
        <f t="shared" si="44"/>
        <v>1</v>
      </c>
      <c r="AS23" s="3">
        <f t="shared" si="45"/>
        <v>1</v>
      </c>
      <c r="AT23" s="3">
        <f t="shared" si="45"/>
        <v>1</v>
      </c>
      <c r="AU23" s="3">
        <f t="shared" si="45"/>
        <v>1</v>
      </c>
      <c r="AV23" s="3">
        <f t="shared" si="45"/>
        <v>1</v>
      </c>
      <c r="AW23" s="3">
        <f t="shared" si="45"/>
        <v>1</v>
      </c>
      <c r="AY23" s="3">
        <f t="shared" si="46"/>
        <v>1</v>
      </c>
      <c r="AZ23" s="3">
        <f t="shared" si="46"/>
        <v>1</v>
      </c>
      <c r="BA23" s="3">
        <f t="shared" si="46"/>
        <v>1</v>
      </c>
      <c r="BB23" s="3">
        <f t="shared" si="46"/>
        <v>1</v>
      </c>
      <c r="BC23" s="3">
        <f t="shared" si="46"/>
        <v>1</v>
      </c>
      <c r="BE23" s="3">
        <f t="shared" si="47"/>
        <v>1</v>
      </c>
      <c r="BF23" s="3">
        <f t="shared" si="47"/>
        <v>1</v>
      </c>
      <c r="BG23" s="3">
        <f t="shared" si="47"/>
        <v>1</v>
      </c>
      <c r="BH23" s="3">
        <f t="shared" si="47"/>
        <v>1</v>
      </c>
      <c r="BI23" s="3">
        <f t="shared" si="47"/>
        <v>1</v>
      </c>
      <c r="BK23" s="3">
        <f t="shared" si="28"/>
        <v>1</v>
      </c>
      <c r="BL23" s="3">
        <f t="shared" si="37"/>
        <v>1</v>
      </c>
      <c r="BM23" s="3">
        <f t="shared" si="37"/>
        <v>1</v>
      </c>
      <c r="BN23" s="3">
        <f t="shared" si="37"/>
        <v>1</v>
      </c>
      <c r="BO23" s="3">
        <f t="shared" si="37"/>
        <v>1</v>
      </c>
      <c r="BQ23" s="3">
        <f t="shared" si="29"/>
        <v>1</v>
      </c>
      <c r="BR23" s="3">
        <f t="shared" si="38"/>
        <v>1</v>
      </c>
      <c r="BS23" s="3">
        <f t="shared" si="38"/>
        <v>1</v>
      </c>
      <c r="BT23" s="3">
        <f t="shared" si="38"/>
        <v>1</v>
      </c>
      <c r="BU23" s="3">
        <f t="shared" si="38"/>
        <v>1</v>
      </c>
      <c r="BW23" s="3">
        <f t="shared" si="30"/>
        <v>1</v>
      </c>
      <c r="BX23" s="3">
        <f t="shared" si="39"/>
        <v>1</v>
      </c>
      <c r="BY23" s="3">
        <f t="shared" si="39"/>
        <v>1</v>
      </c>
      <c r="BZ23" s="3">
        <f t="shared" si="39"/>
        <v>1</v>
      </c>
      <c r="CA23" s="3">
        <f t="shared" si="39"/>
        <v>1</v>
      </c>
      <c r="CC23" s="3">
        <f t="shared" si="31"/>
        <v>1</v>
      </c>
      <c r="CD23" s="3">
        <f t="shared" si="40"/>
        <v>1</v>
      </c>
      <c r="CE23" s="3">
        <f t="shared" si="40"/>
        <v>1</v>
      </c>
      <c r="CF23" s="3">
        <f t="shared" si="40"/>
        <v>1</v>
      </c>
      <c r="CG23" s="3">
        <f t="shared" si="40"/>
        <v>1</v>
      </c>
      <c r="CI23" s="3">
        <f t="shared" si="32"/>
        <v>1</v>
      </c>
      <c r="CJ23" s="3">
        <f t="shared" si="41"/>
        <v>1</v>
      </c>
      <c r="CK23" s="3">
        <f t="shared" si="41"/>
        <v>1</v>
      </c>
      <c r="CL23" s="3">
        <f t="shared" si="41"/>
        <v>1</v>
      </c>
      <c r="CM23" s="3">
        <f t="shared" si="41"/>
        <v>1</v>
      </c>
      <c r="CO23" s="3">
        <f t="shared" si="33"/>
        <v>1</v>
      </c>
      <c r="CP23" s="3">
        <f t="shared" si="42"/>
        <v>1</v>
      </c>
      <c r="CQ23" s="3">
        <f t="shared" si="42"/>
        <v>1</v>
      </c>
      <c r="CR23" s="3">
        <f t="shared" si="42"/>
        <v>1</v>
      </c>
      <c r="CS23" s="3">
        <f t="shared" si="42"/>
        <v>1</v>
      </c>
    </row>
    <row r="24" spans="1:97">
      <c r="A24" s="268">
        <f>'BNRegular Symbol'!K23</f>
        <v>20</v>
      </c>
      <c r="B24" s="1" t="str">
        <f>'BNRegular Symbol'!L23</f>
        <v>M2</v>
      </c>
      <c r="C24" s="1" t="str">
        <f>'BNRegular Symbol'!M23</f>
        <v>M2</v>
      </c>
      <c r="D24" s="1" t="str">
        <f>'BNRegular Symbol'!N23</f>
        <v>M3</v>
      </c>
      <c r="E24" s="1" t="str">
        <f>'BNRegular Symbol'!O23</f>
        <v>M3</v>
      </c>
      <c r="F24" s="1" t="str">
        <f>'BNRegular Symbol'!P23</f>
        <v>M2</v>
      </c>
      <c r="I24" s="3">
        <f t="shared" si="15"/>
        <v>1</v>
      </c>
      <c r="J24" s="3">
        <f t="shared" si="16"/>
        <v>1</v>
      </c>
      <c r="K24" s="3">
        <f t="shared" si="17"/>
        <v>0</v>
      </c>
      <c r="L24" s="3">
        <f t="shared" si="18"/>
        <v>1</v>
      </c>
      <c r="M24" s="3">
        <f t="shared" si="19"/>
        <v>1</v>
      </c>
      <c r="O24" s="3">
        <f t="shared" si="43"/>
        <v>0</v>
      </c>
      <c r="P24" s="3">
        <f t="shared" si="43"/>
        <v>0</v>
      </c>
      <c r="Q24" s="3">
        <f t="shared" si="43"/>
        <v>1</v>
      </c>
      <c r="R24" s="3">
        <f t="shared" si="43"/>
        <v>1</v>
      </c>
      <c r="S24" s="3">
        <f t="shared" si="43"/>
        <v>0</v>
      </c>
      <c r="U24" s="3">
        <f t="shared" si="21"/>
        <v>1</v>
      </c>
      <c r="V24" s="3">
        <f t="shared" si="34"/>
        <v>1</v>
      </c>
      <c r="W24" s="3">
        <f t="shared" si="34"/>
        <v>0</v>
      </c>
      <c r="X24" s="3">
        <f t="shared" si="34"/>
        <v>0</v>
      </c>
      <c r="Y24" s="3">
        <f t="shared" si="34"/>
        <v>1</v>
      </c>
      <c r="AA24" s="3">
        <f t="shared" si="22"/>
        <v>0</v>
      </c>
      <c r="AB24" s="3">
        <f t="shared" si="35"/>
        <v>1</v>
      </c>
      <c r="AC24" s="3">
        <f t="shared" si="35"/>
        <v>1</v>
      </c>
      <c r="AD24" s="3">
        <f t="shared" si="35"/>
        <v>1</v>
      </c>
      <c r="AE24" s="3">
        <f t="shared" si="35"/>
        <v>1</v>
      </c>
      <c r="AG24" s="3">
        <f t="shared" si="23"/>
        <v>1</v>
      </c>
      <c r="AH24" s="3">
        <f t="shared" si="36"/>
        <v>1</v>
      </c>
      <c r="AI24" s="3">
        <f t="shared" si="36"/>
        <v>1</v>
      </c>
      <c r="AJ24" s="3">
        <f t="shared" si="36"/>
        <v>0</v>
      </c>
      <c r="AK24" s="3">
        <f t="shared" si="36"/>
        <v>1</v>
      </c>
      <c r="AM24" s="3">
        <f t="shared" si="44"/>
        <v>1</v>
      </c>
      <c r="AN24" s="3">
        <f t="shared" si="44"/>
        <v>1</v>
      </c>
      <c r="AO24" s="3">
        <f t="shared" si="44"/>
        <v>1</v>
      </c>
      <c r="AP24" s="3">
        <f t="shared" si="44"/>
        <v>1</v>
      </c>
      <c r="AQ24" s="3">
        <f t="shared" si="44"/>
        <v>1</v>
      </c>
      <c r="AS24" s="3">
        <f t="shared" si="45"/>
        <v>1</v>
      </c>
      <c r="AT24" s="3">
        <f t="shared" si="45"/>
        <v>1</v>
      </c>
      <c r="AU24" s="3">
        <f t="shared" si="45"/>
        <v>1</v>
      </c>
      <c r="AV24" s="3">
        <f t="shared" si="45"/>
        <v>1</v>
      </c>
      <c r="AW24" s="3">
        <f t="shared" si="45"/>
        <v>1</v>
      </c>
      <c r="AY24" s="3">
        <f t="shared" si="46"/>
        <v>1</v>
      </c>
      <c r="AZ24" s="3">
        <f t="shared" si="46"/>
        <v>1</v>
      </c>
      <c r="BA24" s="3">
        <f t="shared" si="46"/>
        <v>1</v>
      </c>
      <c r="BB24" s="3">
        <f t="shared" si="46"/>
        <v>1</v>
      </c>
      <c r="BC24" s="3">
        <f t="shared" si="46"/>
        <v>1</v>
      </c>
      <c r="BE24" s="3">
        <f t="shared" si="47"/>
        <v>1</v>
      </c>
      <c r="BF24" s="3">
        <f t="shared" si="47"/>
        <v>1</v>
      </c>
      <c r="BG24" s="3">
        <f t="shared" si="47"/>
        <v>1</v>
      </c>
      <c r="BH24" s="3">
        <f t="shared" si="47"/>
        <v>1</v>
      </c>
      <c r="BI24" s="3">
        <f t="shared" si="47"/>
        <v>1</v>
      </c>
      <c r="BK24" s="3">
        <f t="shared" si="28"/>
        <v>1</v>
      </c>
      <c r="BL24" s="3">
        <f t="shared" si="37"/>
        <v>1</v>
      </c>
      <c r="BM24" s="3">
        <f t="shared" si="37"/>
        <v>1</v>
      </c>
      <c r="BN24" s="3">
        <f t="shared" si="37"/>
        <v>1</v>
      </c>
      <c r="BO24" s="3">
        <f t="shared" si="37"/>
        <v>1</v>
      </c>
      <c r="BQ24" s="3">
        <f t="shared" si="29"/>
        <v>1</v>
      </c>
      <c r="BR24" s="3">
        <f t="shared" si="38"/>
        <v>1</v>
      </c>
      <c r="BS24" s="3">
        <f t="shared" si="38"/>
        <v>1</v>
      </c>
      <c r="BT24" s="3">
        <f t="shared" si="38"/>
        <v>1</v>
      </c>
      <c r="BU24" s="3">
        <f t="shared" si="38"/>
        <v>1</v>
      </c>
      <c r="BW24" s="3">
        <f t="shared" si="30"/>
        <v>1</v>
      </c>
      <c r="BX24" s="3">
        <f t="shared" si="39"/>
        <v>1</v>
      </c>
      <c r="BY24" s="3">
        <f t="shared" si="39"/>
        <v>1</v>
      </c>
      <c r="BZ24" s="3">
        <f t="shared" si="39"/>
        <v>1</v>
      </c>
      <c r="CA24" s="3">
        <f t="shared" si="39"/>
        <v>1</v>
      </c>
      <c r="CC24" s="3">
        <f t="shared" si="31"/>
        <v>1</v>
      </c>
      <c r="CD24" s="3">
        <f t="shared" si="40"/>
        <v>1</v>
      </c>
      <c r="CE24" s="3">
        <f t="shared" si="40"/>
        <v>1</v>
      </c>
      <c r="CF24" s="3">
        <f t="shared" si="40"/>
        <v>1</v>
      </c>
      <c r="CG24" s="3">
        <f t="shared" si="40"/>
        <v>1</v>
      </c>
      <c r="CI24" s="3">
        <f t="shared" si="32"/>
        <v>1</v>
      </c>
      <c r="CJ24" s="3">
        <f t="shared" si="41"/>
        <v>1</v>
      </c>
      <c r="CK24" s="3">
        <f t="shared" si="41"/>
        <v>1</v>
      </c>
      <c r="CL24" s="3">
        <f t="shared" si="41"/>
        <v>1</v>
      </c>
      <c r="CM24" s="3">
        <f t="shared" si="41"/>
        <v>1</v>
      </c>
      <c r="CO24" s="3">
        <f t="shared" si="33"/>
        <v>1</v>
      </c>
      <c r="CP24" s="3">
        <f t="shared" si="42"/>
        <v>1</v>
      </c>
      <c r="CQ24" s="3">
        <f t="shared" si="42"/>
        <v>1</v>
      </c>
      <c r="CR24" s="3">
        <f t="shared" si="42"/>
        <v>1</v>
      </c>
      <c r="CS24" s="3">
        <f t="shared" si="42"/>
        <v>1</v>
      </c>
    </row>
    <row r="25" spans="1:97">
      <c r="A25" s="268">
        <f>'BNRegular Symbol'!K24</f>
        <v>21</v>
      </c>
      <c r="B25" s="1" t="str">
        <f>'BNRegular Symbol'!L24</f>
        <v>M2</v>
      </c>
      <c r="C25" s="1" t="str">
        <f>'BNRegular Symbol'!M24</f>
        <v>M2</v>
      </c>
      <c r="D25" s="1" t="str">
        <f>'BNRegular Symbol'!N24</f>
        <v>M1</v>
      </c>
      <c r="E25" s="1" t="str">
        <f>'BNRegular Symbol'!O24</f>
        <v>M3</v>
      </c>
      <c r="F25" s="1" t="str">
        <f>'BNRegular Symbol'!P24</f>
        <v>M2</v>
      </c>
      <c r="I25" s="3">
        <f t="shared" si="15"/>
        <v>1</v>
      </c>
      <c r="J25" s="3">
        <f t="shared" si="16"/>
        <v>1</v>
      </c>
      <c r="K25" s="3">
        <f t="shared" si="17"/>
        <v>0</v>
      </c>
      <c r="L25" s="3">
        <f t="shared" si="18"/>
        <v>1</v>
      </c>
      <c r="M25" s="3">
        <f t="shared" si="19"/>
        <v>1</v>
      </c>
      <c r="O25" s="3">
        <f t="shared" si="43"/>
        <v>0</v>
      </c>
      <c r="P25" s="3">
        <f t="shared" si="43"/>
        <v>0</v>
      </c>
      <c r="Q25" s="3">
        <f t="shared" si="43"/>
        <v>1</v>
      </c>
      <c r="R25" s="3">
        <f t="shared" si="43"/>
        <v>0</v>
      </c>
      <c r="S25" s="3">
        <f t="shared" si="43"/>
        <v>0</v>
      </c>
      <c r="U25" s="3">
        <f t="shared" si="21"/>
        <v>1</v>
      </c>
      <c r="V25" s="3">
        <f t="shared" si="34"/>
        <v>1</v>
      </c>
      <c r="W25" s="3">
        <f t="shared" si="34"/>
        <v>1</v>
      </c>
      <c r="X25" s="3">
        <f t="shared" si="34"/>
        <v>0</v>
      </c>
      <c r="Y25" s="3">
        <f t="shared" si="34"/>
        <v>1</v>
      </c>
      <c r="AA25" s="3">
        <f t="shared" si="22"/>
        <v>0</v>
      </c>
      <c r="AB25" s="3">
        <f t="shared" si="35"/>
        <v>1</v>
      </c>
      <c r="AC25" s="3">
        <f t="shared" si="35"/>
        <v>1</v>
      </c>
      <c r="AD25" s="3">
        <f t="shared" si="35"/>
        <v>1</v>
      </c>
      <c r="AE25" s="3">
        <f t="shared" si="35"/>
        <v>0</v>
      </c>
      <c r="AG25" s="3">
        <f t="shared" si="23"/>
        <v>1</v>
      </c>
      <c r="AH25" s="3">
        <f t="shared" si="36"/>
        <v>0</v>
      </c>
      <c r="AI25" s="3">
        <f t="shared" si="36"/>
        <v>0</v>
      </c>
      <c r="AJ25" s="3">
        <f t="shared" si="36"/>
        <v>0</v>
      </c>
      <c r="AK25" s="3">
        <f t="shared" si="36"/>
        <v>1</v>
      </c>
      <c r="AM25" s="3">
        <f t="shared" si="44"/>
        <v>1</v>
      </c>
      <c r="AN25" s="3">
        <f t="shared" si="44"/>
        <v>1</v>
      </c>
      <c r="AO25" s="3">
        <f t="shared" si="44"/>
        <v>1</v>
      </c>
      <c r="AP25" s="3">
        <f t="shared" si="44"/>
        <v>1</v>
      </c>
      <c r="AQ25" s="3">
        <f t="shared" si="44"/>
        <v>1</v>
      </c>
      <c r="AS25" s="3">
        <f t="shared" si="45"/>
        <v>1</v>
      </c>
      <c r="AT25" s="3">
        <f t="shared" si="45"/>
        <v>1</v>
      </c>
      <c r="AU25" s="3">
        <f t="shared" si="45"/>
        <v>1</v>
      </c>
      <c r="AV25" s="3">
        <f t="shared" si="45"/>
        <v>1</v>
      </c>
      <c r="AW25" s="3">
        <f t="shared" si="45"/>
        <v>1</v>
      </c>
      <c r="AY25" s="3">
        <f t="shared" si="46"/>
        <v>1</v>
      </c>
      <c r="AZ25" s="3">
        <f t="shared" si="46"/>
        <v>1</v>
      </c>
      <c r="BA25" s="3">
        <f t="shared" si="46"/>
        <v>1</v>
      </c>
      <c r="BB25" s="3">
        <f t="shared" si="46"/>
        <v>1</v>
      </c>
      <c r="BC25" s="3">
        <f t="shared" si="46"/>
        <v>1</v>
      </c>
      <c r="BE25" s="3">
        <f t="shared" si="47"/>
        <v>1</v>
      </c>
      <c r="BF25" s="3">
        <f t="shared" si="47"/>
        <v>1</v>
      </c>
      <c r="BG25" s="3">
        <f t="shared" si="47"/>
        <v>1</v>
      </c>
      <c r="BH25" s="3">
        <f t="shared" si="47"/>
        <v>1</v>
      </c>
      <c r="BI25" s="3">
        <f t="shared" si="47"/>
        <v>1</v>
      </c>
      <c r="BK25" s="3">
        <f t="shared" si="28"/>
        <v>1</v>
      </c>
      <c r="BL25" s="3">
        <f t="shared" si="37"/>
        <v>1</v>
      </c>
      <c r="BM25" s="3">
        <f t="shared" si="37"/>
        <v>1</v>
      </c>
      <c r="BN25" s="3">
        <f t="shared" si="37"/>
        <v>1</v>
      </c>
      <c r="BO25" s="3">
        <f t="shared" si="37"/>
        <v>1</v>
      </c>
      <c r="BQ25" s="3">
        <f t="shared" si="29"/>
        <v>1</v>
      </c>
      <c r="BR25" s="3">
        <f t="shared" si="38"/>
        <v>1</v>
      </c>
      <c r="BS25" s="3">
        <f t="shared" si="38"/>
        <v>1</v>
      </c>
      <c r="BT25" s="3">
        <f t="shared" si="38"/>
        <v>1</v>
      </c>
      <c r="BU25" s="3">
        <f t="shared" si="38"/>
        <v>1</v>
      </c>
      <c r="BW25" s="3">
        <f t="shared" si="30"/>
        <v>1</v>
      </c>
      <c r="BX25" s="3">
        <f t="shared" si="39"/>
        <v>1</v>
      </c>
      <c r="BY25" s="3">
        <f t="shared" si="39"/>
        <v>1</v>
      </c>
      <c r="BZ25" s="3">
        <f t="shared" si="39"/>
        <v>1</v>
      </c>
      <c r="CA25" s="3">
        <f t="shared" si="39"/>
        <v>1</v>
      </c>
      <c r="CC25" s="3">
        <f t="shared" si="31"/>
        <v>1</v>
      </c>
      <c r="CD25" s="3">
        <f t="shared" si="40"/>
        <v>1</v>
      </c>
      <c r="CE25" s="3">
        <f t="shared" si="40"/>
        <v>1</v>
      </c>
      <c r="CF25" s="3">
        <f t="shared" si="40"/>
        <v>1</v>
      </c>
      <c r="CG25" s="3">
        <f t="shared" si="40"/>
        <v>1</v>
      </c>
      <c r="CI25" s="3">
        <f t="shared" si="32"/>
        <v>1</v>
      </c>
      <c r="CJ25" s="3">
        <f t="shared" si="41"/>
        <v>1</v>
      </c>
      <c r="CK25" s="3">
        <f t="shared" si="41"/>
        <v>1</v>
      </c>
      <c r="CL25" s="3">
        <f t="shared" si="41"/>
        <v>1</v>
      </c>
      <c r="CM25" s="3">
        <f t="shared" si="41"/>
        <v>1</v>
      </c>
      <c r="CO25" s="3">
        <f t="shared" si="33"/>
        <v>1</v>
      </c>
      <c r="CP25" s="3">
        <f t="shared" si="42"/>
        <v>1</v>
      </c>
      <c r="CQ25" s="3">
        <f t="shared" si="42"/>
        <v>1</v>
      </c>
      <c r="CR25" s="3">
        <f t="shared" si="42"/>
        <v>1</v>
      </c>
      <c r="CS25" s="3">
        <f t="shared" si="42"/>
        <v>1</v>
      </c>
    </row>
    <row r="26" spans="1:97">
      <c r="A26" s="268">
        <f>'BNRegular Symbol'!K25</f>
        <v>22</v>
      </c>
      <c r="B26" s="1" t="str">
        <f>'BNRegular Symbol'!L25</f>
        <v>M4</v>
      </c>
      <c r="C26" s="1" t="str">
        <f>'BNRegular Symbol'!M25</f>
        <v>S1</v>
      </c>
      <c r="D26" s="1" t="str">
        <f>'BNRegular Symbol'!N25</f>
        <v>M1</v>
      </c>
      <c r="E26" s="1" t="str">
        <f>'BNRegular Symbol'!O25</f>
        <v>M5</v>
      </c>
      <c r="F26" s="1" t="str">
        <f>'BNRegular Symbol'!P25</f>
        <v>M2</v>
      </c>
      <c r="I26" s="3">
        <f t="shared" si="15"/>
        <v>1</v>
      </c>
      <c r="J26" s="3">
        <f t="shared" si="16"/>
        <v>1</v>
      </c>
      <c r="K26" s="3">
        <f t="shared" si="17"/>
        <v>0</v>
      </c>
      <c r="L26" s="3">
        <f t="shared" si="18"/>
        <v>1</v>
      </c>
      <c r="M26" s="3">
        <f t="shared" si="19"/>
        <v>1</v>
      </c>
      <c r="O26" s="3">
        <f t="shared" si="43"/>
        <v>1</v>
      </c>
      <c r="P26" s="3">
        <f t="shared" si="43"/>
        <v>1</v>
      </c>
      <c r="Q26" s="3">
        <f t="shared" si="43"/>
        <v>1</v>
      </c>
      <c r="R26" s="3">
        <f t="shared" si="43"/>
        <v>0</v>
      </c>
      <c r="S26" s="3">
        <f t="shared" si="43"/>
        <v>0</v>
      </c>
      <c r="U26" s="3">
        <f t="shared" si="21"/>
        <v>1</v>
      </c>
      <c r="V26" s="3">
        <f t="shared" si="34"/>
        <v>1</v>
      </c>
      <c r="W26" s="3">
        <f t="shared" si="34"/>
        <v>1</v>
      </c>
      <c r="X26" s="3">
        <f t="shared" si="34"/>
        <v>1</v>
      </c>
      <c r="Y26" s="3">
        <f t="shared" si="34"/>
        <v>1</v>
      </c>
      <c r="AA26" s="3">
        <f t="shared" si="22"/>
        <v>0</v>
      </c>
      <c r="AB26" s="3">
        <f t="shared" si="35"/>
        <v>1</v>
      </c>
      <c r="AC26" s="3">
        <f t="shared" si="35"/>
        <v>1</v>
      </c>
      <c r="AD26" s="3">
        <f t="shared" si="35"/>
        <v>1</v>
      </c>
      <c r="AE26" s="3">
        <f t="shared" si="35"/>
        <v>0</v>
      </c>
      <c r="AG26" s="3">
        <f t="shared" si="23"/>
        <v>1</v>
      </c>
      <c r="AH26" s="3">
        <f t="shared" si="36"/>
        <v>0</v>
      </c>
      <c r="AI26" s="3">
        <f t="shared" si="36"/>
        <v>0</v>
      </c>
      <c r="AJ26" s="3">
        <f t="shared" si="36"/>
        <v>0</v>
      </c>
      <c r="AK26" s="3">
        <f t="shared" si="36"/>
        <v>1</v>
      </c>
      <c r="AM26" s="3">
        <f t="shared" si="44"/>
        <v>1</v>
      </c>
      <c r="AN26" s="3">
        <f t="shared" si="44"/>
        <v>1</v>
      </c>
      <c r="AO26" s="3">
        <f t="shared" si="44"/>
        <v>1</v>
      </c>
      <c r="AP26" s="3">
        <f t="shared" si="44"/>
        <v>1</v>
      </c>
      <c r="AQ26" s="3">
        <f t="shared" si="44"/>
        <v>1</v>
      </c>
      <c r="AS26" s="3">
        <f t="shared" si="45"/>
        <v>1</v>
      </c>
      <c r="AT26" s="3">
        <f t="shared" si="45"/>
        <v>1</v>
      </c>
      <c r="AU26" s="3">
        <f t="shared" si="45"/>
        <v>1</v>
      </c>
      <c r="AV26" s="3">
        <f t="shared" si="45"/>
        <v>1</v>
      </c>
      <c r="AW26" s="3">
        <f t="shared" si="45"/>
        <v>1</v>
      </c>
      <c r="AY26" s="3">
        <f t="shared" si="46"/>
        <v>1</v>
      </c>
      <c r="AZ26" s="3">
        <f t="shared" si="46"/>
        <v>1</v>
      </c>
      <c r="BA26" s="3">
        <f t="shared" si="46"/>
        <v>1</v>
      </c>
      <c r="BB26" s="3">
        <f t="shared" si="46"/>
        <v>1</v>
      </c>
      <c r="BC26" s="3">
        <f t="shared" si="46"/>
        <v>1</v>
      </c>
      <c r="BE26" s="3">
        <f t="shared" si="47"/>
        <v>1</v>
      </c>
      <c r="BF26" s="3">
        <f t="shared" si="47"/>
        <v>1</v>
      </c>
      <c r="BG26" s="3">
        <f t="shared" si="47"/>
        <v>1</v>
      </c>
      <c r="BH26" s="3">
        <f t="shared" si="47"/>
        <v>1</v>
      </c>
      <c r="BI26" s="3">
        <f t="shared" si="47"/>
        <v>1</v>
      </c>
      <c r="BK26" s="3">
        <f t="shared" si="28"/>
        <v>1</v>
      </c>
      <c r="BL26" s="3">
        <f t="shared" si="37"/>
        <v>1</v>
      </c>
      <c r="BM26" s="3">
        <f t="shared" si="37"/>
        <v>1</v>
      </c>
      <c r="BN26" s="3">
        <f t="shared" si="37"/>
        <v>1</v>
      </c>
      <c r="BO26" s="3">
        <f t="shared" si="37"/>
        <v>1</v>
      </c>
      <c r="BQ26" s="3">
        <f t="shared" si="29"/>
        <v>1</v>
      </c>
      <c r="BR26" s="3">
        <f t="shared" si="38"/>
        <v>1</v>
      </c>
      <c r="BS26" s="3">
        <f t="shared" si="38"/>
        <v>1</v>
      </c>
      <c r="BT26" s="3">
        <f t="shared" si="38"/>
        <v>1</v>
      </c>
      <c r="BU26" s="3">
        <f t="shared" si="38"/>
        <v>1</v>
      </c>
      <c r="BW26" s="3">
        <f t="shared" si="30"/>
        <v>1</v>
      </c>
      <c r="BX26" s="3">
        <f t="shared" si="39"/>
        <v>1</v>
      </c>
      <c r="BY26" s="3">
        <f t="shared" si="39"/>
        <v>1</v>
      </c>
      <c r="BZ26" s="3">
        <f t="shared" si="39"/>
        <v>1</v>
      </c>
      <c r="CA26" s="3">
        <f t="shared" si="39"/>
        <v>1</v>
      </c>
      <c r="CC26" s="3">
        <f t="shared" si="31"/>
        <v>1</v>
      </c>
      <c r="CD26" s="3">
        <f t="shared" si="40"/>
        <v>1</v>
      </c>
      <c r="CE26" s="3">
        <f t="shared" si="40"/>
        <v>1</v>
      </c>
      <c r="CF26" s="3">
        <f t="shared" si="40"/>
        <v>1</v>
      </c>
      <c r="CG26" s="3">
        <f t="shared" si="40"/>
        <v>1</v>
      </c>
      <c r="CI26" s="3">
        <f t="shared" si="32"/>
        <v>1</v>
      </c>
      <c r="CJ26" s="3">
        <f t="shared" si="41"/>
        <v>1</v>
      </c>
      <c r="CK26" s="3">
        <f t="shared" si="41"/>
        <v>1</v>
      </c>
      <c r="CL26" s="3">
        <f t="shared" si="41"/>
        <v>1</v>
      </c>
      <c r="CM26" s="3">
        <f t="shared" si="41"/>
        <v>1</v>
      </c>
      <c r="CO26" s="3">
        <f t="shared" si="33"/>
        <v>1</v>
      </c>
      <c r="CP26" s="3">
        <f t="shared" si="42"/>
        <v>1</v>
      </c>
      <c r="CQ26" s="3">
        <f t="shared" si="42"/>
        <v>1</v>
      </c>
      <c r="CR26" s="3">
        <f t="shared" si="42"/>
        <v>1</v>
      </c>
      <c r="CS26" s="3">
        <f t="shared" si="42"/>
        <v>1</v>
      </c>
    </row>
    <row r="27" spans="1:97">
      <c r="A27" s="268">
        <f>'BNRegular Symbol'!K26</f>
        <v>23</v>
      </c>
      <c r="B27" s="1" t="str">
        <f>'BNRegular Symbol'!L26</f>
        <v>M4</v>
      </c>
      <c r="C27" s="1" t="str">
        <f>'BNRegular Symbol'!M26</f>
        <v>M5</v>
      </c>
      <c r="D27" s="1" t="str">
        <f>'BNRegular Symbol'!N26</f>
        <v>M5</v>
      </c>
      <c r="E27" s="1" t="str">
        <f>'BNRegular Symbol'!O26</f>
        <v>M2</v>
      </c>
      <c r="F27" s="1" t="str">
        <f>'BNRegular Symbol'!P26</f>
        <v>M4</v>
      </c>
      <c r="I27" s="3">
        <f t="shared" si="15"/>
        <v>0</v>
      </c>
      <c r="J27" s="3">
        <f t="shared" si="16"/>
        <v>1</v>
      </c>
      <c r="K27" s="3">
        <f t="shared" si="17"/>
        <v>1</v>
      </c>
      <c r="L27" s="3">
        <f t="shared" si="18"/>
        <v>1</v>
      </c>
      <c r="M27" s="3">
        <f t="shared" si="19"/>
        <v>1</v>
      </c>
      <c r="O27" s="3">
        <f t="shared" si="43"/>
        <v>1</v>
      </c>
      <c r="P27" s="3">
        <f t="shared" si="43"/>
        <v>1</v>
      </c>
      <c r="Q27" s="3">
        <f t="shared" si="43"/>
        <v>1</v>
      </c>
      <c r="R27" s="3">
        <f t="shared" si="43"/>
        <v>0</v>
      </c>
      <c r="S27" s="3">
        <f t="shared" si="43"/>
        <v>1</v>
      </c>
      <c r="U27" s="3">
        <f t="shared" si="21"/>
        <v>1</v>
      </c>
      <c r="V27" s="3">
        <f t="shared" si="34"/>
        <v>1</v>
      </c>
      <c r="W27" s="3">
        <f t="shared" si="34"/>
        <v>1</v>
      </c>
      <c r="X27" s="3">
        <f t="shared" si="34"/>
        <v>1</v>
      </c>
      <c r="Y27" s="3">
        <f t="shared" si="34"/>
        <v>0</v>
      </c>
      <c r="AA27" s="3">
        <f t="shared" si="22"/>
        <v>0</v>
      </c>
      <c r="AB27" s="3">
        <f t="shared" si="35"/>
        <v>1</v>
      </c>
      <c r="AC27" s="3">
        <f t="shared" si="35"/>
        <v>1</v>
      </c>
      <c r="AD27" s="3">
        <f t="shared" si="35"/>
        <v>1</v>
      </c>
      <c r="AE27" s="3">
        <f t="shared" si="35"/>
        <v>0</v>
      </c>
      <c r="AG27" s="3">
        <f t="shared" si="23"/>
        <v>1</v>
      </c>
      <c r="AH27" s="3">
        <f t="shared" si="36"/>
        <v>0</v>
      </c>
      <c r="AI27" s="3">
        <f t="shared" si="36"/>
        <v>0</v>
      </c>
      <c r="AJ27" s="3">
        <f t="shared" si="36"/>
        <v>1</v>
      </c>
      <c r="AK27" s="3">
        <f t="shared" si="36"/>
        <v>1</v>
      </c>
      <c r="AM27" s="3">
        <f t="shared" si="44"/>
        <v>1</v>
      </c>
      <c r="AN27" s="3">
        <f t="shared" si="44"/>
        <v>1</v>
      </c>
      <c r="AO27" s="3">
        <f t="shared" si="44"/>
        <v>1</v>
      </c>
      <c r="AP27" s="3">
        <f t="shared" si="44"/>
        <v>1</v>
      </c>
      <c r="AQ27" s="3">
        <f t="shared" si="44"/>
        <v>1</v>
      </c>
      <c r="AS27" s="3">
        <f t="shared" si="45"/>
        <v>1</v>
      </c>
      <c r="AT27" s="3">
        <f t="shared" si="45"/>
        <v>1</v>
      </c>
      <c r="AU27" s="3">
        <f t="shared" si="45"/>
        <v>1</v>
      </c>
      <c r="AV27" s="3">
        <f t="shared" si="45"/>
        <v>1</v>
      </c>
      <c r="AW27" s="3">
        <f t="shared" si="45"/>
        <v>1</v>
      </c>
      <c r="AY27" s="3">
        <f t="shared" si="46"/>
        <v>1</v>
      </c>
      <c r="AZ27" s="3">
        <f t="shared" si="46"/>
        <v>1</v>
      </c>
      <c r="BA27" s="3">
        <f t="shared" si="46"/>
        <v>1</v>
      </c>
      <c r="BB27" s="3">
        <f t="shared" si="46"/>
        <v>1</v>
      </c>
      <c r="BC27" s="3">
        <f t="shared" si="46"/>
        <v>1</v>
      </c>
      <c r="BE27" s="3">
        <f t="shared" si="47"/>
        <v>1</v>
      </c>
      <c r="BF27" s="3">
        <f t="shared" si="47"/>
        <v>1</v>
      </c>
      <c r="BG27" s="3">
        <f t="shared" si="47"/>
        <v>1</v>
      </c>
      <c r="BH27" s="3">
        <f t="shared" si="47"/>
        <v>1</v>
      </c>
      <c r="BI27" s="3">
        <f t="shared" si="47"/>
        <v>1</v>
      </c>
      <c r="BK27" s="3">
        <f t="shared" si="28"/>
        <v>1</v>
      </c>
      <c r="BL27" s="3">
        <f t="shared" si="37"/>
        <v>1</v>
      </c>
      <c r="BM27" s="3">
        <f t="shared" si="37"/>
        <v>1</v>
      </c>
      <c r="BN27" s="3">
        <f t="shared" si="37"/>
        <v>1</v>
      </c>
      <c r="BO27" s="3">
        <f t="shared" si="37"/>
        <v>1</v>
      </c>
      <c r="BQ27" s="3">
        <f t="shared" si="29"/>
        <v>1</v>
      </c>
      <c r="BR27" s="3">
        <f t="shared" si="38"/>
        <v>1</v>
      </c>
      <c r="BS27" s="3">
        <f t="shared" si="38"/>
        <v>1</v>
      </c>
      <c r="BT27" s="3">
        <f t="shared" si="38"/>
        <v>1</v>
      </c>
      <c r="BU27" s="3">
        <f t="shared" si="38"/>
        <v>1</v>
      </c>
      <c r="BW27" s="3">
        <f t="shared" si="30"/>
        <v>1</v>
      </c>
      <c r="BX27" s="3">
        <f t="shared" si="39"/>
        <v>1</v>
      </c>
      <c r="BY27" s="3">
        <f t="shared" si="39"/>
        <v>1</v>
      </c>
      <c r="BZ27" s="3">
        <f t="shared" si="39"/>
        <v>1</v>
      </c>
      <c r="CA27" s="3">
        <f t="shared" si="39"/>
        <v>1</v>
      </c>
      <c r="CC27" s="3">
        <f t="shared" si="31"/>
        <v>1</v>
      </c>
      <c r="CD27" s="3">
        <f t="shared" si="40"/>
        <v>1</v>
      </c>
      <c r="CE27" s="3">
        <f t="shared" si="40"/>
        <v>1</v>
      </c>
      <c r="CF27" s="3">
        <f t="shared" si="40"/>
        <v>1</v>
      </c>
      <c r="CG27" s="3">
        <f t="shared" si="40"/>
        <v>1</v>
      </c>
      <c r="CI27" s="3">
        <f t="shared" si="32"/>
        <v>1</v>
      </c>
      <c r="CJ27" s="3">
        <f t="shared" si="41"/>
        <v>1</v>
      </c>
      <c r="CK27" s="3">
        <f t="shared" si="41"/>
        <v>1</v>
      </c>
      <c r="CL27" s="3">
        <f t="shared" si="41"/>
        <v>1</v>
      </c>
      <c r="CM27" s="3">
        <f t="shared" si="41"/>
        <v>1</v>
      </c>
      <c r="CO27" s="3">
        <f t="shared" si="33"/>
        <v>1</v>
      </c>
      <c r="CP27" s="3">
        <f t="shared" si="42"/>
        <v>1</v>
      </c>
      <c r="CQ27" s="3">
        <f t="shared" si="42"/>
        <v>1</v>
      </c>
      <c r="CR27" s="3">
        <f t="shared" si="42"/>
        <v>1</v>
      </c>
      <c r="CS27" s="3">
        <f t="shared" si="42"/>
        <v>1</v>
      </c>
    </row>
    <row r="28" spans="1:97">
      <c r="A28" s="268">
        <f>'BNRegular Symbol'!K27</f>
        <v>24</v>
      </c>
      <c r="B28" s="1" t="str">
        <f>'BNRegular Symbol'!L27</f>
        <v>M4</v>
      </c>
      <c r="C28" s="1" t="str">
        <f>'BNRegular Symbol'!M27</f>
        <v>M5</v>
      </c>
      <c r="D28" s="1" t="str">
        <f>'BNRegular Symbol'!N27</f>
        <v>M5</v>
      </c>
      <c r="E28" s="1" t="str">
        <f>'BNRegular Symbol'!O27</f>
        <v>M2</v>
      </c>
      <c r="F28" s="1" t="str">
        <f>'BNRegular Symbol'!P27</f>
        <v>M4</v>
      </c>
      <c r="I28" s="3">
        <f t="shared" si="15"/>
        <v>0</v>
      </c>
      <c r="J28" s="3">
        <f t="shared" si="16"/>
        <v>1</v>
      </c>
      <c r="K28" s="3">
        <f t="shared" si="17"/>
        <v>1</v>
      </c>
      <c r="L28" s="3">
        <f t="shared" si="18"/>
        <v>1</v>
      </c>
      <c r="M28" s="3">
        <f t="shared" si="19"/>
        <v>1</v>
      </c>
      <c r="O28" s="3">
        <f t="shared" si="43"/>
        <v>1</v>
      </c>
      <c r="P28" s="3">
        <f t="shared" si="43"/>
        <v>1</v>
      </c>
      <c r="Q28" s="3">
        <f t="shared" si="43"/>
        <v>1</v>
      </c>
      <c r="R28" s="3">
        <f t="shared" si="43"/>
        <v>0</v>
      </c>
      <c r="S28" s="3">
        <f t="shared" si="43"/>
        <v>1</v>
      </c>
      <c r="U28" s="3">
        <f t="shared" si="21"/>
        <v>1</v>
      </c>
      <c r="V28" s="3">
        <f t="shared" si="34"/>
        <v>0</v>
      </c>
      <c r="W28" s="3">
        <f t="shared" si="34"/>
        <v>1</v>
      </c>
      <c r="X28" s="3">
        <f t="shared" si="34"/>
        <v>1</v>
      </c>
      <c r="Y28" s="3">
        <f t="shared" si="34"/>
        <v>0</v>
      </c>
      <c r="AA28" s="3">
        <f t="shared" si="22"/>
        <v>0</v>
      </c>
      <c r="AB28" s="3">
        <f t="shared" si="35"/>
        <v>1</v>
      </c>
      <c r="AC28" s="3">
        <f t="shared" si="35"/>
        <v>1</v>
      </c>
      <c r="AD28" s="3">
        <f t="shared" si="35"/>
        <v>0</v>
      </c>
      <c r="AE28" s="3">
        <f t="shared" si="35"/>
        <v>0</v>
      </c>
      <c r="AG28" s="3">
        <f t="shared" si="23"/>
        <v>1</v>
      </c>
      <c r="AH28" s="3">
        <f t="shared" si="36"/>
        <v>0</v>
      </c>
      <c r="AI28" s="3">
        <f t="shared" si="36"/>
        <v>0</v>
      </c>
      <c r="AJ28" s="3">
        <f t="shared" si="36"/>
        <v>1</v>
      </c>
      <c r="AK28" s="3">
        <f t="shared" si="36"/>
        <v>1</v>
      </c>
      <c r="AM28" s="3">
        <f t="shared" si="44"/>
        <v>1</v>
      </c>
      <c r="AN28" s="3">
        <f t="shared" si="44"/>
        <v>1</v>
      </c>
      <c r="AO28" s="3">
        <f t="shared" si="44"/>
        <v>1</v>
      </c>
      <c r="AP28" s="3">
        <f t="shared" si="44"/>
        <v>1</v>
      </c>
      <c r="AQ28" s="3">
        <f t="shared" si="44"/>
        <v>1</v>
      </c>
      <c r="AS28" s="3">
        <f t="shared" si="45"/>
        <v>1</v>
      </c>
      <c r="AT28" s="3">
        <f t="shared" si="45"/>
        <v>1</v>
      </c>
      <c r="AU28" s="3">
        <f t="shared" si="45"/>
        <v>1</v>
      </c>
      <c r="AV28" s="3">
        <f t="shared" si="45"/>
        <v>1</v>
      </c>
      <c r="AW28" s="3">
        <f t="shared" si="45"/>
        <v>1</v>
      </c>
      <c r="AY28" s="3">
        <f t="shared" si="46"/>
        <v>1</v>
      </c>
      <c r="AZ28" s="3">
        <f t="shared" si="46"/>
        <v>1</v>
      </c>
      <c r="BA28" s="3">
        <f t="shared" si="46"/>
        <v>1</v>
      </c>
      <c r="BB28" s="3">
        <f t="shared" si="46"/>
        <v>1</v>
      </c>
      <c r="BC28" s="3">
        <f t="shared" si="46"/>
        <v>1</v>
      </c>
      <c r="BE28" s="3">
        <f t="shared" si="47"/>
        <v>1</v>
      </c>
      <c r="BF28" s="3">
        <f t="shared" si="47"/>
        <v>1</v>
      </c>
      <c r="BG28" s="3">
        <f t="shared" si="47"/>
        <v>1</v>
      </c>
      <c r="BH28" s="3">
        <f t="shared" si="47"/>
        <v>1</v>
      </c>
      <c r="BI28" s="3">
        <f t="shared" si="47"/>
        <v>1</v>
      </c>
      <c r="BK28" s="3">
        <f t="shared" si="28"/>
        <v>1</v>
      </c>
      <c r="BL28" s="3">
        <f t="shared" si="37"/>
        <v>1</v>
      </c>
      <c r="BM28" s="3">
        <f t="shared" si="37"/>
        <v>1</v>
      </c>
      <c r="BN28" s="3">
        <f t="shared" si="37"/>
        <v>1</v>
      </c>
      <c r="BO28" s="3">
        <f t="shared" si="37"/>
        <v>1</v>
      </c>
      <c r="BQ28" s="3">
        <f t="shared" si="29"/>
        <v>1</v>
      </c>
      <c r="BR28" s="3">
        <f t="shared" si="38"/>
        <v>1</v>
      </c>
      <c r="BS28" s="3">
        <f t="shared" si="38"/>
        <v>1</v>
      </c>
      <c r="BT28" s="3">
        <f t="shared" si="38"/>
        <v>1</v>
      </c>
      <c r="BU28" s="3">
        <f t="shared" si="38"/>
        <v>1</v>
      </c>
      <c r="BW28" s="3">
        <f t="shared" si="30"/>
        <v>1</v>
      </c>
      <c r="BX28" s="3">
        <f t="shared" si="39"/>
        <v>1</v>
      </c>
      <c r="BY28" s="3">
        <f t="shared" si="39"/>
        <v>1</v>
      </c>
      <c r="BZ28" s="3">
        <f t="shared" si="39"/>
        <v>1</v>
      </c>
      <c r="CA28" s="3">
        <f t="shared" si="39"/>
        <v>1</v>
      </c>
      <c r="CC28" s="3">
        <f t="shared" si="31"/>
        <v>1</v>
      </c>
      <c r="CD28" s="3">
        <f t="shared" si="40"/>
        <v>1</v>
      </c>
      <c r="CE28" s="3">
        <f t="shared" si="40"/>
        <v>1</v>
      </c>
      <c r="CF28" s="3">
        <f t="shared" si="40"/>
        <v>1</v>
      </c>
      <c r="CG28" s="3">
        <f t="shared" si="40"/>
        <v>1</v>
      </c>
      <c r="CI28" s="3">
        <f t="shared" si="32"/>
        <v>1</v>
      </c>
      <c r="CJ28" s="3">
        <f t="shared" si="41"/>
        <v>1</v>
      </c>
      <c r="CK28" s="3">
        <f t="shared" si="41"/>
        <v>1</v>
      </c>
      <c r="CL28" s="3">
        <f t="shared" si="41"/>
        <v>1</v>
      </c>
      <c r="CM28" s="3">
        <f t="shared" si="41"/>
        <v>1</v>
      </c>
      <c r="CO28" s="3">
        <f t="shared" si="33"/>
        <v>1</v>
      </c>
      <c r="CP28" s="3">
        <f t="shared" si="42"/>
        <v>1</v>
      </c>
      <c r="CQ28" s="3">
        <f t="shared" si="42"/>
        <v>1</v>
      </c>
      <c r="CR28" s="3">
        <f t="shared" si="42"/>
        <v>1</v>
      </c>
      <c r="CS28" s="3">
        <f t="shared" si="42"/>
        <v>1</v>
      </c>
    </row>
    <row r="29" spans="1:97">
      <c r="A29" s="268">
        <f>'BNRegular Symbol'!K28</f>
        <v>25</v>
      </c>
      <c r="B29" s="1" t="str">
        <f>'BNRegular Symbol'!L28</f>
        <v>M1</v>
      </c>
      <c r="C29" s="1" t="str">
        <f>'BNRegular Symbol'!M28</f>
        <v>M5</v>
      </c>
      <c r="D29" s="1" t="str">
        <f>'BNRegular Symbol'!N28</f>
        <v>S1</v>
      </c>
      <c r="E29" s="1" t="str">
        <f>'BNRegular Symbol'!O28</f>
        <v>S1</v>
      </c>
      <c r="F29" s="1" t="str">
        <f>'BNRegular Symbol'!P28</f>
        <v>M3</v>
      </c>
      <c r="I29" s="3">
        <f t="shared" si="15"/>
        <v>0</v>
      </c>
      <c r="J29" s="3">
        <f t="shared" si="16"/>
        <v>0</v>
      </c>
      <c r="K29" s="3">
        <f t="shared" si="17"/>
        <v>1</v>
      </c>
      <c r="L29" s="3">
        <f t="shared" si="18"/>
        <v>1</v>
      </c>
      <c r="M29" s="3">
        <f t="shared" si="19"/>
        <v>1</v>
      </c>
      <c r="O29" s="3">
        <f t="shared" si="43"/>
        <v>1</v>
      </c>
      <c r="P29" s="3">
        <f t="shared" si="43"/>
        <v>0</v>
      </c>
      <c r="Q29" s="3">
        <f t="shared" si="43"/>
        <v>1</v>
      </c>
      <c r="R29" s="3">
        <f t="shared" si="43"/>
        <v>1</v>
      </c>
      <c r="S29" s="3">
        <f t="shared" si="43"/>
        <v>0</v>
      </c>
      <c r="U29" s="3">
        <f t="shared" si="21"/>
        <v>1</v>
      </c>
      <c r="V29" s="3">
        <f t="shared" si="34"/>
        <v>0</v>
      </c>
      <c r="W29" s="3">
        <f t="shared" si="34"/>
        <v>1</v>
      </c>
      <c r="X29" s="3">
        <f t="shared" si="34"/>
        <v>1</v>
      </c>
      <c r="Y29" s="3">
        <f t="shared" si="34"/>
        <v>0</v>
      </c>
      <c r="AA29" s="3">
        <f t="shared" si="22"/>
        <v>1</v>
      </c>
      <c r="AB29" s="3">
        <f t="shared" si="35"/>
        <v>0</v>
      </c>
      <c r="AC29" s="3">
        <f t="shared" si="35"/>
        <v>1</v>
      </c>
      <c r="AD29" s="3">
        <f t="shared" si="35"/>
        <v>0</v>
      </c>
      <c r="AE29" s="3">
        <f t="shared" si="35"/>
        <v>1</v>
      </c>
      <c r="AG29" s="3">
        <f t="shared" si="23"/>
        <v>1</v>
      </c>
      <c r="AH29" s="3">
        <f t="shared" si="36"/>
        <v>0</v>
      </c>
      <c r="AI29" s="3">
        <f t="shared" si="36"/>
        <v>0</v>
      </c>
      <c r="AJ29" s="3">
        <f t="shared" si="36"/>
        <v>1</v>
      </c>
      <c r="AK29" s="3">
        <f t="shared" si="36"/>
        <v>1</v>
      </c>
      <c r="AM29" s="3">
        <f t="shared" si="44"/>
        <v>1</v>
      </c>
      <c r="AN29" s="3">
        <f t="shared" si="44"/>
        <v>0</v>
      </c>
      <c r="AO29" s="3">
        <f t="shared" si="44"/>
        <v>1</v>
      </c>
      <c r="AP29" s="3">
        <f t="shared" si="44"/>
        <v>1</v>
      </c>
      <c r="AQ29" s="3">
        <f t="shared" si="44"/>
        <v>1</v>
      </c>
      <c r="AS29" s="3">
        <f t="shared" si="45"/>
        <v>1</v>
      </c>
      <c r="AT29" s="3">
        <f t="shared" si="45"/>
        <v>0</v>
      </c>
      <c r="AU29" s="3">
        <f t="shared" si="45"/>
        <v>1</v>
      </c>
      <c r="AV29" s="3">
        <f t="shared" si="45"/>
        <v>1</v>
      </c>
      <c r="AW29" s="3">
        <f t="shared" si="45"/>
        <v>1</v>
      </c>
      <c r="AY29" s="3">
        <f t="shared" si="46"/>
        <v>1</v>
      </c>
      <c r="AZ29" s="3">
        <f t="shared" si="46"/>
        <v>0</v>
      </c>
      <c r="BA29" s="3">
        <f t="shared" si="46"/>
        <v>1</v>
      </c>
      <c r="BB29" s="3">
        <f t="shared" si="46"/>
        <v>1</v>
      </c>
      <c r="BC29" s="3">
        <f t="shared" si="46"/>
        <v>1</v>
      </c>
      <c r="BE29" s="3">
        <f t="shared" si="47"/>
        <v>1</v>
      </c>
      <c r="BF29" s="3">
        <f t="shared" si="47"/>
        <v>0</v>
      </c>
      <c r="BG29" s="3">
        <f t="shared" si="47"/>
        <v>1</v>
      </c>
      <c r="BH29" s="3">
        <f t="shared" si="47"/>
        <v>1</v>
      </c>
      <c r="BI29" s="3">
        <f t="shared" si="47"/>
        <v>1</v>
      </c>
      <c r="BK29" s="3">
        <f t="shared" si="28"/>
        <v>1</v>
      </c>
      <c r="BL29" s="3">
        <f t="shared" si="37"/>
        <v>0</v>
      </c>
      <c r="BM29" s="3">
        <f t="shared" si="37"/>
        <v>1</v>
      </c>
      <c r="BN29" s="3">
        <f t="shared" si="37"/>
        <v>1</v>
      </c>
      <c r="BO29" s="3">
        <f t="shared" si="37"/>
        <v>1</v>
      </c>
      <c r="BQ29" s="3">
        <f t="shared" si="29"/>
        <v>1</v>
      </c>
      <c r="BR29" s="3">
        <f t="shared" si="38"/>
        <v>0</v>
      </c>
      <c r="BS29" s="3">
        <f t="shared" si="38"/>
        <v>1</v>
      </c>
      <c r="BT29" s="3">
        <f t="shared" si="38"/>
        <v>1</v>
      </c>
      <c r="BU29" s="3">
        <f t="shared" si="38"/>
        <v>1</v>
      </c>
      <c r="BW29" s="3">
        <f t="shared" si="30"/>
        <v>1</v>
      </c>
      <c r="BX29" s="3">
        <f t="shared" si="39"/>
        <v>0</v>
      </c>
      <c r="BY29" s="3">
        <f t="shared" si="39"/>
        <v>1</v>
      </c>
      <c r="BZ29" s="3">
        <f t="shared" si="39"/>
        <v>1</v>
      </c>
      <c r="CA29" s="3">
        <f t="shared" si="39"/>
        <v>1</v>
      </c>
      <c r="CC29" s="3">
        <f t="shared" si="31"/>
        <v>1</v>
      </c>
      <c r="CD29" s="3">
        <f t="shared" si="40"/>
        <v>0</v>
      </c>
      <c r="CE29" s="3">
        <f t="shared" si="40"/>
        <v>1</v>
      </c>
      <c r="CF29" s="3">
        <f t="shared" si="40"/>
        <v>1</v>
      </c>
      <c r="CG29" s="3">
        <f t="shared" si="40"/>
        <v>1</v>
      </c>
      <c r="CI29" s="3">
        <f t="shared" si="32"/>
        <v>1</v>
      </c>
      <c r="CJ29" s="3">
        <f t="shared" si="41"/>
        <v>0</v>
      </c>
      <c r="CK29" s="3">
        <f t="shared" si="41"/>
        <v>1</v>
      </c>
      <c r="CL29" s="3">
        <f t="shared" si="41"/>
        <v>1</v>
      </c>
      <c r="CM29" s="3">
        <f t="shared" si="41"/>
        <v>1</v>
      </c>
      <c r="CO29" s="3">
        <f t="shared" si="33"/>
        <v>1</v>
      </c>
      <c r="CP29" s="3">
        <f t="shared" si="42"/>
        <v>0</v>
      </c>
      <c r="CQ29" s="3">
        <f t="shared" si="42"/>
        <v>1</v>
      </c>
      <c r="CR29" s="3">
        <f t="shared" si="42"/>
        <v>1</v>
      </c>
      <c r="CS29" s="3">
        <f t="shared" si="42"/>
        <v>1</v>
      </c>
    </row>
    <row r="30" spans="1:97">
      <c r="A30" s="268">
        <f>'BNRegular Symbol'!K29</f>
        <v>26</v>
      </c>
      <c r="B30" s="1" t="str">
        <f>'BNRegular Symbol'!L29</f>
        <v>M1</v>
      </c>
      <c r="C30" s="1" t="str">
        <f>'BNRegular Symbol'!M29</f>
        <v>M3</v>
      </c>
      <c r="D30" s="1" t="str">
        <f>'BNRegular Symbol'!N29</f>
        <v>M5</v>
      </c>
      <c r="E30" s="1" t="str">
        <f>'BNRegular Symbol'!O29</f>
        <v>M4</v>
      </c>
      <c r="F30" s="1" t="str">
        <f>'BNRegular Symbol'!P29</f>
        <v>M3</v>
      </c>
      <c r="I30" s="3">
        <f t="shared" si="15"/>
        <v>0</v>
      </c>
      <c r="J30" s="3">
        <f t="shared" si="16"/>
        <v>0</v>
      </c>
      <c r="K30" s="3">
        <f t="shared" si="17"/>
        <v>1</v>
      </c>
      <c r="L30" s="3">
        <f t="shared" si="18"/>
        <v>1</v>
      </c>
      <c r="M30" s="3">
        <f t="shared" si="19"/>
        <v>1</v>
      </c>
      <c r="O30" s="3">
        <f t="shared" si="43"/>
        <v>1</v>
      </c>
      <c r="P30" s="3">
        <f t="shared" si="43"/>
        <v>0</v>
      </c>
      <c r="Q30" s="3">
        <f t="shared" si="43"/>
        <v>1</v>
      </c>
      <c r="R30" s="3">
        <f t="shared" si="43"/>
        <v>1</v>
      </c>
      <c r="S30" s="3">
        <f t="shared" si="43"/>
        <v>0</v>
      </c>
      <c r="U30" s="3">
        <f t="shared" si="21"/>
        <v>1</v>
      </c>
      <c r="V30" s="3">
        <f t="shared" si="34"/>
        <v>0</v>
      </c>
      <c r="W30" s="3">
        <f t="shared" si="34"/>
        <v>1</v>
      </c>
      <c r="X30" s="3">
        <f t="shared" si="34"/>
        <v>1</v>
      </c>
      <c r="Y30" s="3">
        <f t="shared" si="34"/>
        <v>0</v>
      </c>
      <c r="AA30" s="3">
        <f t="shared" si="22"/>
        <v>0</v>
      </c>
      <c r="AB30" s="3">
        <f t="shared" si="35"/>
        <v>0</v>
      </c>
      <c r="AC30" s="3">
        <f t="shared" si="35"/>
        <v>0</v>
      </c>
      <c r="AD30" s="3">
        <f t="shared" si="35"/>
        <v>0</v>
      </c>
      <c r="AE30" s="3">
        <f t="shared" si="35"/>
        <v>0</v>
      </c>
      <c r="AG30" s="3">
        <f t="shared" si="23"/>
        <v>1</v>
      </c>
      <c r="AH30" s="3">
        <f t="shared" si="36"/>
        <v>0</v>
      </c>
      <c r="AI30" s="3">
        <f t="shared" si="36"/>
        <v>0</v>
      </c>
      <c r="AJ30" s="3">
        <f t="shared" si="36"/>
        <v>1</v>
      </c>
      <c r="AK30" s="3">
        <f t="shared" si="36"/>
        <v>1</v>
      </c>
      <c r="AM30" s="3">
        <f t="shared" si="44"/>
        <v>1</v>
      </c>
      <c r="AN30" s="3">
        <f t="shared" si="44"/>
        <v>0</v>
      </c>
      <c r="AO30" s="3">
        <f t="shared" si="44"/>
        <v>1</v>
      </c>
      <c r="AP30" s="3">
        <f t="shared" si="44"/>
        <v>1</v>
      </c>
      <c r="AQ30" s="3">
        <f t="shared" si="44"/>
        <v>1</v>
      </c>
      <c r="AS30" s="3">
        <f t="shared" si="45"/>
        <v>1</v>
      </c>
      <c r="AT30" s="3">
        <f t="shared" si="45"/>
        <v>0</v>
      </c>
      <c r="AU30" s="3">
        <f t="shared" si="45"/>
        <v>1</v>
      </c>
      <c r="AV30" s="3">
        <f t="shared" si="45"/>
        <v>1</v>
      </c>
      <c r="AW30" s="3">
        <f t="shared" si="45"/>
        <v>1</v>
      </c>
      <c r="AY30" s="3">
        <f t="shared" si="46"/>
        <v>1</v>
      </c>
      <c r="AZ30" s="3">
        <f t="shared" si="46"/>
        <v>0</v>
      </c>
      <c r="BA30" s="3">
        <f t="shared" si="46"/>
        <v>1</v>
      </c>
      <c r="BB30" s="3">
        <f t="shared" si="46"/>
        <v>1</v>
      </c>
      <c r="BC30" s="3">
        <f t="shared" si="46"/>
        <v>1</v>
      </c>
      <c r="BE30" s="3">
        <f t="shared" si="47"/>
        <v>1</v>
      </c>
      <c r="BF30" s="3">
        <f t="shared" si="47"/>
        <v>0</v>
      </c>
      <c r="BG30" s="3">
        <f t="shared" si="47"/>
        <v>1</v>
      </c>
      <c r="BH30" s="3">
        <f t="shared" si="47"/>
        <v>1</v>
      </c>
      <c r="BI30" s="3">
        <f t="shared" si="47"/>
        <v>1</v>
      </c>
      <c r="BK30" s="3">
        <f t="shared" si="28"/>
        <v>1</v>
      </c>
      <c r="BL30" s="3">
        <f t="shared" si="37"/>
        <v>0</v>
      </c>
      <c r="BM30" s="3">
        <f t="shared" si="37"/>
        <v>1</v>
      </c>
      <c r="BN30" s="3">
        <f t="shared" si="37"/>
        <v>1</v>
      </c>
      <c r="BO30" s="3">
        <f t="shared" si="37"/>
        <v>1</v>
      </c>
      <c r="BQ30" s="3">
        <f t="shared" si="29"/>
        <v>1</v>
      </c>
      <c r="BR30" s="3">
        <f t="shared" si="38"/>
        <v>0</v>
      </c>
      <c r="BS30" s="3">
        <f t="shared" si="38"/>
        <v>1</v>
      </c>
      <c r="BT30" s="3">
        <f t="shared" si="38"/>
        <v>1</v>
      </c>
      <c r="BU30" s="3">
        <f t="shared" si="38"/>
        <v>1</v>
      </c>
      <c r="BW30" s="3">
        <f t="shared" si="30"/>
        <v>1</v>
      </c>
      <c r="BX30" s="3">
        <f t="shared" si="39"/>
        <v>0</v>
      </c>
      <c r="BY30" s="3">
        <f t="shared" si="39"/>
        <v>1</v>
      </c>
      <c r="BZ30" s="3">
        <f t="shared" si="39"/>
        <v>1</v>
      </c>
      <c r="CA30" s="3">
        <f t="shared" si="39"/>
        <v>1</v>
      </c>
      <c r="CC30" s="3">
        <f t="shared" si="31"/>
        <v>1</v>
      </c>
      <c r="CD30" s="3">
        <f t="shared" si="40"/>
        <v>0</v>
      </c>
      <c r="CE30" s="3">
        <f t="shared" si="40"/>
        <v>1</v>
      </c>
      <c r="CF30" s="3">
        <f t="shared" si="40"/>
        <v>1</v>
      </c>
      <c r="CG30" s="3">
        <f t="shared" si="40"/>
        <v>1</v>
      </c>
      <c r="CI30" s="3">
        <f t="shared" si="32"/>
        <v>1</v>
      </c>
      <c r="CJ30" s="3">
        <f t="shared" si="41"/>
        <v>0</v>
      </c>
      <c r="CK30" s="3">
        <f t="shared" si="41"/>
        <v>1</v>
      </c>
      <c r="CL30" s="3">
        <f t="shared" si="41"/>
        <v>1</v>
      </c>
      <c r="CM30" s="3">
        <f t="shared" si="41"/>
        <v>1</v>
      </c>
      <c r="CO30" s="3">
        <f t="shared" si="33"/>
        <v>1</v>
      </c>
      <c r="CP30" s="3">
        <f t="shared" si="42"/>
        <v>0</v>
      </c>
      <c r="CQ30" s="3">
        <f t="shared" si="42"/>
        <v>1</v>
      </c>
      <c r="CR30" s="3">
        <f t="shared" si="42"/>
        <v>1</v>
      </c>
      <c r="CS30" s="3">
        <f t="shared" si="42"/>
        <v>1</v>
      </c>
    </row>
    <row r="31" spans="1:97">
      <c r="A31" s="268">
        <f>'BNRegular Symbol'!K30</f>
        <v>27</v>
      </c>
      <c r="B31" s="1" t="str">
        <f>'BNRegular Symbol'!L30</f>
        <v>M1</v>
      </c>
      <c r="C31" s="1" t="str">
        <f>'BNRegular Symbol'!M30</f>
        <v>WW</v>
      </c>
      <c r="D31" s="1" t="str">
        <f>'BNRegular Symbol'!N30</f>
        <v>M5</v>
      </c>
      <c r="E31" s="1" t="str">
        <f>'BNRegular Symbol'!O30</f>
        <v>M4</v>
      </c>
      <c r="F31" s="1" t="str">
        <f>'BNRegular Symbol'!P30</f>
        <v>M2</v>
      </c>
      <c r="I31" s="3">
        <f t="shared" si="15"/>
        <v>0</v>
      </c>
      <c r="J31" s="3">
        <f t="shared" si="16"/>
        <v>0</v>
      </c>
      <c r="K31" s="3">
        <f t="shared" si="17"/>
        <v>1</v>
      </c>
      <c r="L31" s="3">
        <f t="shared" si="18"/>
        <v>0</v>
      </c>
      <c r="M31" s="3">
        <f t="shared" si="19"/>
        <v>1</v>
      </c>
      <c r="O31" s="3">
        <f t="shared" si="43"/>
        <v>1</v>
      </c>
      <c r="P31" s="3">
        <f t="shared" si="43"/>
        <v>0</v>
      </c>
      <c r="Q31" s="3">
        <f t="shared" si="43"/>
        <v>1</v>
      </c>
      <c r="R31" s="3">
        <f t="shared" si="43"/>
        <v>0</v>
      </c>
      <c r="S31" s="3">
        <f t="shared" si="43"/>
        <v>0</v>
      </c>
      <c r="U31" s="3">
        <f t="shared" si="21"/>
        <v>1</v>
      </c>
      <c r="V31" s="3">
        <f t="shared" si="34"/>
        <v>0</v>
      </c>
      <c r="W31" s="3">
        <f t="shared" si="34"/>
        <v>0</v>
      </c>
      <c r="X31" s="3">
        <f t="shared" si="34"/>
        <v>0</v>
      </c>
      <c r="Y31" s="3">
        <f t="shared" si="34"/>
        <v>1</v>
      </c>
      <c r="AA31" s="3">
        <f t="shared" si="22"/>
        <v>0</v>
      </c>
      <c r="AB31" s="3">
        <f t="shared" si="35"/>
        <v>0</v>
      </c>
      <c r="AC31" s="3">
        <f t="shared" si="35"/>
        <v>0</v>
      </c>
      <c r="AD31" s="3">
        <f t="shared" si="35"/>
        <v>0</v>
      </c>
      <c r="AE31" s="3">
        <f t="shared" si="35"/>
        <v>0</v>
      </c>
      <c r="AG31" s="3">
        <f t="shared" si="23"/>
        <v>1</v>
      </c>
      <c r="AH31" s="3">
        <f t="shared" si="36"/>
        <v>0</v>
      </c>
      <c r="AI31" s="3">
        <f t="shared" si="36"/>
        <v>0</v>
      </c>
      <c r="AJ31" s="3">
        <f t="shared" si="36"/>
        <v>0</v>
      </c>
      <c r="AK31" s="3">
        <f t="shared" si="36"/>
        <v>1</v>
      </c>
      <c r="AM31" s="3">
        <f t="shared" si="44"/>
        <v>1</v>
      </c>
      <c r="AN31" s="3">
        <f t="shared" si="44"/>
        <v>0</v>
      </c>
      <c r="AO31" s="3">
        <f t="shared" si="44"/>
        <v>1</v>
      </c>
      <c r="AP31" s="3">
        <f t="shared" si="44"/>
        <v>0</v>
      </c>
      <c r="AQ31" s="3">
        <f t="shared" si="44"/>
        <v>1</v>
      </c>
      <c r="AS31" s="3">
        <f t="shared" si="45"/>
        <v>1</v>
      </c>
      <c r="AT31" s="3">
        <f t="shared" si="45"/>
        <v>0</v>
      </c>
      <c r="AU31" s="3">
        <f t="shared" si="45"/>
        <v>1</v>
      </c>
      <c r="AV31" s="3">
        <f t="shared" si="45"/>
        <v>0</v>
      </c>
      <c r="AW31" s="3">
        <f t="shared" si="45"/>
        <v>1</v>
      </c>
      <c r="AY31" s="3">
        <f t="shared" si="46"/>
        <v>1</v>
      </c>
      <c r="AZ31" s="3">
        <f t="shared" si="46"/>
        <v>0</v>
      </c>
      <c r="BA31" s="3">
        <f t="shared" si="46"/>
        <v>1</v>
      </c>
      <c r="BB31" s="3">
        <f t="shared" si="46"/>
        <v>0</v>
      </c>
      <c r="BC31" s="3">
        <f t="shared" si="46"/>
        <v>1</v>
      </c>
      <c r="BE31" s="3">
        <f t="shared" si="47"/>
        <v>1</v>
      </c>
      <c r="BF31" s="3">
        <f t="shared" si="47"/>
        <v>0</v>
      </c>
      <c r="BG31" s="3">
        <f t="shared" si="47"/>
        <v>1</v>
      </c>
      <c r="BH31" s="3">
        <f t="shared" si="47"/>
        <v>0</v>
      </c>
      <c r="BI31" s="3">
        <f t="shared" si="47"/>
        <v>1</v>
      </c>
      <c r="BK31" s="3">
        <f t="shared" si="28"/>
        <v>1</v>
      </c>
      <c r="BL31" s="3">
        <f t="shared" si="37"/>
        <v>0</v>
      </c>
      <c r="BM31" s="3">
        <f t="shared" si="37"/>
        <v>1</v>
      </c>
      <c r="BN31" s="3">
        <f t="shared" si="37"/>
        <v>0</v>
      </c>
      <c r="BO31" s="3">
        <f t="shared" si="37"/>
        <v>1</v>
      </c>
      <c r="BQ31" s="3">
        <f t="shared" si="29"/>
        <v>1</v>
      </c>
      <c r="BR31" s="3">
        <f t="shared" si="38"/>
        <v>0</v>
      </c>
      <c r="BS31" s="3">
        <f t="shared" si="38"/>
        <v>1</v>
      </c>
      <c r="BT31" s="3">
        <f t="shared" si="38"/>
        <v>0</v>
      </c>
      <c r="BU31" s="3">
        <f t="shared" si="38"/>
        <v>1</v>
      </c>
      <c r="BW31" s="3">
        <f t="shared" si="30"/>
        <v>1</v>
      </c>
      <c r="BX31" s="3">
        <f t="shared" si="39"/>
        <v>0</v>
      </c>
      <c r="BY31" s="3">
        <f t="shared" si="39"/>
        <v>1</v>
      </c>
      <c r="BZ31" s="3">
        <f t="shared" si="39"/>
        <v>0</v>
      </c>
      <c r="CA31" s="3">
        <f t="shared" si="39"/>
        <v>1</v>
      </c>
      <c r="CC31" s="3">
        <f t="shared" si="31"/>
        <v>1</v>
      </c>
      <c r="CD31" s="3">
        <f t="shared" si="40"/>
        <v>0</v>
      </c>
      <c r="CE31" s="3">
        <f t="shared" si="40"/>
        <v>1</v>
      </c>
      <c r="CF31" s="3">
        <f t="shared" si="40"/>
        <v>0</v>
      </c>
      <c r="CG31" s="3">
        <f t="shared" si="40"/>
        <v>1</v>
      </c>
      <c r="CI31" s="3">
        <f t="shared" si="32"/>
        <v>1</v>
      </c>
      <c r="CJ31" s="3">
        <f t="shared" si="41"/>
        <v>0</v>
      </c>
      <c r="CK31" s="3">
        <f t="shared" si="41"/>
        <v>1</v>
      </c>
      <c r="CL31" s="3">
        <f t="shared" si="41"/>
        <v>0</v>
      </c>
      <c r="CM31" s="3">
        <f t="shared" si="41"/>
        <v>1</v>
      </c>
      <c r="CO31" s="3">
        <f t="shared" si="33"/>
        <v>1</v>
      </c>
      <c r="CP31" s="3">
        <f t="shared" si="42"/>
        <v>0</v>
      </c>
      <c r="CQ31" s="3">
        <f t="shared" si="42"/>
        <v>1</v>
      </c>
      <c r="CR31" s="3">
        <f t="shared" si="42"/>
        <v>0</v>
      </c>
      <c r="CS31" s="3">
        <f t="shared" si="42"/>
        <v>1</v>
      </c>
    </row>
    <row r="32" spans="1:97">
      <c r="A32" s="268">
        <f>'BNRegular Symbol'!K31</f>
        <v>28</v>
      </c>
      <c r="B32" s="1" t="str">
        <f>'BNRegular Symbol'!L31</f>
        <v>M4</v>
      </c>
      <c r="C32" s="1" t="str">
        <f>'BNRegular Symbol'!M31</f>
        <v>M5</v>
      </c>
      <c r="D32" s="1" t="str">
        <f>'BNRegular Symbol'!N31</f>
        <v>M4</v>
      </c>
      <c r="E32" s="1" t="str">
        <f>'BNRegular Symbol'!O31</f>
        <v>M4</v>
      </c>
      <c r="F32" s="1" t="str">
        <f>'BNRegular Symbol'!P31</f>
        <v>M4</v>
      </c>
      <c r="I32" s="3">
        <f t="shared" si="15"/>
        <v>1</v>
      </c>
      <c r="J32" s="3">
        <f t="shared" si="16"/>
        <v>0</v>
      </c>
      <c r="K32" s="3">
        <f t="shared" si="17"/>
        <v>1</v>
      </c>
      <c r="L32" s="3">
        <f t="shared" si="18"/>
        <v>0</v>
      </c>
      <c r="M32" s="3">
        <f t="shared" si="19"/>
        <v>1</v>
      </c>
      <c r="O32" s="3">
        <f t="shared" si="43"/>
        <v>1</v>
      </c>
      <c r="P32" s="3">
        <f t="shared" si="43"/>
        <v>0</v>
      </c>
      <c r="Q32" s="3">
        <f t="shared" si="43"/>
        <v>1</v>
      </c>
      <c r="R32" s="3">
        <f t="shared" si="43"/>
        <v>0</v>
      </c>
      <c r="S32" s="3">
        <f t="shared" si="43"/>
        <v>1</v>
      </c>
      <c r="U32" s="3">
        <f t="shared" si="21"/>
        <v>1</v>
      </c>
      <c r="V32" s="3">
        <f t="shared" si="34"/>
        <v>1</v>
      </c>
      <c r="W32" s="3">
        <f t="shared" si="34"/>
        <v>0</v>
      </c>
      <c r="X32" s="3">
        <f t="shared" si="34"/>
        <v>0</v>
      </c>
      <c r="Y32" s="3">
        <f t="shared" si="34"/>
        <v>0</v>
      </c>
      <c r="AA32" s="3">
        <f t="shared" si="22"/>
        <v>0</v>
      </c>
      <c r="AB32" s="3">
        <f t="shared" si="35"/>
        <v>1</v>
      </c>
      <c r="AC32" s="3">
        <f t="shared" si="35"/>
        <v>0</v>
      </c>
      <c r="AD32" s="3">
        <f t="shared" si="35"/>
        <v>0</v>
      </c>
      <c r="AE32" s="3">
        <f t="shared" si="35"/>
        <v>0</v>
      </c>
      <c r="AG32" s="3">
        <f t="shared" si="23"/>
        <v>1</v>
      </c>
      <c r="AH32" s="3">
        <f t="shared" si="36"/>
        <v>0</v>
      </c>
      <c r="AI32" s="3">
        <f t="shared" si="36"/>
        <v>1</v>
      </c>
      <c r="AJ32" s="3">
        <f t="shared" si="36"/>
        <v>0</v>
      </c>
      <c r="AK32" s="3">
        <f t="shared" si="36"/>
        <v>1</v>
      </c>
      <c r="AM32" s="3">
        <f t="shared" si="44"/>
        <v>1</v>
      </c>
      <c r="AN32" s="3">
        <f t="shared" si="44"/>
        <v>1</v>
      </c>
      <c r="AO32" s="3">
        <f t="shared" si="44"/>
        <v>1</v>
      </c>
      <c r="AP32" s="3">
        <f t="shared" si="44"/>
        <v>0</v>
      </c>
      <c r="AQ32" s="3">
        <f t="shared" si="44"/>
        <v>1</v>
      </c>
      <c r="AS32" s="3">
        <f t="shared" si="45"/>
        <v>1</v>
      </c>
      <c r="AT32" s="3">
        <f t="shared" si="45"/>
        <v>1</v>
      </c>
      <c r="AU32" s="3">
        <f t="shared" si="45"/>
        <v>1</v>
      </c>
      <c r="AV32" s="3">
        <f t="shared" si="45"/>
        <v>0</v>
      </c>
      <c r="AW32" s="3">
        <f t="shared" si="45"/>
        <v>1</v>
      </c>
      <c r="AY32" s="3">
        <f t="shared" si="46"/>
        <v>1</v>
      </c>
      <c r="AZ32" s="3">
        <f t="shared" si="46"/>
        <v>1</v>
      </c>
      <c r="BA32" s="3">
        <f t="shared" si="46"/>
        <v>1</v>
      </c>
      <c r="BB32" s="3">
        <f t="shared" si="46"/>
        <v>0</v>
      </c>
      <c r="BC32" s="3">
        <f t="shared" si="46"/>
        <v>1</v>
      </c>
      <c r="BE32" s="3">
        <f t="shared" si="47"/>
        <v>1</v>
      </c>
      <c r="BF32" s="3">
        <f t="shared" si="47"/>
        <v>1</v>
      </c>
      <c r="BG32" s="3">
        <f t="shared" si="47"/>
        <v>1</v>
      </c>
      <c r="BH32" s="3">
        <f t="shared" si="47"/>
        <v>0</v>
      </c>
      <c r="BI32" s="3">
        <f t="shared" si="47"/>
        <v>1</v>
      </c>
      <c r="BK32" s="3">
        <f t="shared" si="28"/>
        <v>1</v>
      </c>
      <c r="BL32" s="3">
        <f t="shared" si="37"/>
        <v>1</v>
      </c>
      <c r="BM32" s="3">
        <f t="shared" si="37"/>
        <v>1</v>
      </c>
      <c r="BN32" s="3">
        <f t="shared" si="37"/>
        <v>0</v>
      </c>
      <c r="BO32" s="3">
        <f t="shared" si="37"/>
        <v>1</v>
      </c>
      <c r="BQ32" s="3">
        <f t="shared" si="29"/>
        <v>1</v>
      </c>
      <c r="BR32" s="3">
        <f t="shared" si="38"/>
        <v>1</v>
      </c>
      <c r="BS32" s="3">
        <f t="shared" si="38"/>
        <v>1</v>
      </c>
      <c r="BT32" s="3">
        <f t="shared" si="38"/>
        <v>0</v>
      </c>
      <c r="BU32" s="3">
        <f t="shared" si="38"/>
        <v>1</v>
      </c>
      <c r="BW32" s="3">
        <f t="shared" si="30"/>
        <v>1</v>
      </c>
      <c r="BX32" s="3">
        <f t="shared" si="39"/>
        <v>1</v>
      </c>
      <c r="BY32" s="3">
        <f t="shared" si="39"/>
        <v>1</v>
      </c>
      <c r="BZ32" s="3">
        <f t="shared" si="39"/>
        <v>0</v>
      </c>
      <c r="CA32" s="3">
        <f t="shared" si="39"/>
        <v>1</v>
      </c>
      <c r="CC32" s="3">
        <f t="shared" si="31"/>
        <v>1</v>
      </c>
      <c r="CD32" s="3">
        <f t="shared" si="40"/>
        <v>1</v>
      </c>
      <c r="CE32" s="3">
        <f t="shared" si="40"/>
        <v>1</v>
      </c>
      <c r="CF32" s="3">
        <f t="shared" si="40"/>
        <v>0</v>
      </c>
      <c r="CG32" s="3">
        <f t="shared" si="40"/>
        <v>1</v>
      </c>
      <c r="CI32" s="3">
        <f t="shared" si="32"/>
        <v>1</v>
      </c>
      <c r="CJ32" s="3">
        <f t="shared" si="41"/>
        <v>1</v>
      </c>
      <c r="CK32" s="3">
        <f t="shared" si="41"/>
        <v>1</v>
      </c>
      <c r="CL32" s="3">
        <f t="shared" si="41"/>
        <v>0</v>
      </c>
      <c r="CM32" s="3">
        <f t="shared" si="41"/>
        <v>1</v>
      </c>
      <c r="CO32" s="3">
        <f t="shared" si="33"/>
        <v>1</v>
      </c>
      <c r="CP32" s="3">
        <f t="shared" si="42"/>
        <v>1</v>
      </c>
      <c r="CQ32" s="3">
        <f t="shared" si="42"/>
        <v>1</v>
      </c>
      <c r="CR32" s="3">
        <f t="shared" si="42"/>
        <v>0</v>
      </c>
      <c r="CS32" s="3">
        <f t="shared" si="42"/>
        <v>1</v>
      </c>
    </row>
    <row r="33" spans="1:97">
      <c r="A33" s="268">
        <f>'BNRegular Symbol'!K32</f>
        <v>29</v>
      </c>
      <c r="B33" s="1" t="str">
        <f>'BNRegular Symbol'!L32</f>
        <v>M4</v>
      </c>
      <c r="C33" s="1" t="str">
        <f>'BNRegular Symbol'!M32</f>
        <v>M1</v>
      </c>
      <c r="D33" s="1" t="str">
        <f>'BNRegular Symbol'!N32</f>
        <v>M3</v>
      </c>
      <c r="E33" s="1" t="str">
        <f>'BNRegular Symbol'!O32</f>
        <v>WW</v>
      </c>
      <c r="F33" s="1" t="str">
        <f>'BNRegular Symbol'!P32</f>
        <v>M4</v>
      </c>
      <c r="I33" s="3">
        <f t="shared" si="15"/>
        <v>0</v>
      </c>
      <c r="J33" s="3">
        <f t="shared" si="16"/>
        <v>0</v>
      </c>
      <c r="K33" s="3">
        <f t="shared" si="17"/>
        <v>0</v>
      </c>
      <c r="L33" s="3">
        <f t="shared" si="18"/>
        <v>0</v>
      </c>
      <c r="M33" s="3">
        <f t="shared" si="19"/>
        <v>1</v>
      </c>
      <c r="O33" s="3">
        <f t="shared" si="43"/>
        <v>1</v>
      </c>
      <c r="P33" s="3">
        <f t="shared" si="43"/>
        <v>0</v>
      </c>
      <c r="Q33" s="3">
        <f t="shared" si="43"/>
        <v>1</v>
      </c>
      <c r="R33" s="3">
        <f t="shared" si="43"/>
        <v>0</v>
      </c>
      <c r="S33" s="3">
        <f t="shared" si="43"/>
        <v>1</v>
      </c>
      <c r="U33" s="3">
        <f t="shared" si="21"/>
        <v>1</v>
      </c>
      <c r="V33" s="3">
        <f t="shared" si="34"/>
        <v>0</v>
      </c>
      <c r="W33" s="3">
        <f t="shared" si="34"/>
        <v>0</v>
      </c>
      <c r="X33" s="3">
        <f t="shared" si="34"/>
        <v>0</v>
      </c>
      <c r="Y33" s="3">
        <f t="shared" si="34"/>
        <v>0</v>
      </c>
      <c r="AA33" s="3">
        <f t="shared" si="22"/>
        <v>0</v>
      </c>
      <c r="AB33" s="3">
        <f t="shared" si="35"/>
        <v>1</v>
      </c>
      <c r="AC33" s="3">
        <f t="shared" si="35"/>
        <v>1</v>
      </c>
      <c r="AD33" s="3">
        <f t="shared" si="35"/>
        <v>0</v>
      </c>
      <c r="AE33" s="3">
        <f t="shared" si="35"/>
        <v>0</v>
      </c>
      <c r="AG33" s="3">
        <f t="shared" si="23"/>
        <v>1</v>
      </c>
      <c r="AH33" s="3">
        <f t="shared" si="36"/>
        <v>1</v>
      </c>
      <c r="AI33" s="3">
        <f t="shared" si="36"/>
        <v>1</v>
      </c>
      <c r="AJ33" s="3">
        <f t="shared" si="36"/>
        <v>0</v>
      </c>
      <c r="AK33" s="3">
        <f t="shared" si="36"/>
        <v>1</v>
      </c>
      <c r="AM33" s="3">
        <f t="shared" si="44"/>
        <v>1</v>
      </c>
      <c r="AN33" s="3">
        <f t="shared" si="44"/>
        <v>1</v>
      </c>
      <c r="AO33" s="3">
        <f t="shared" si="44"/>
        <v>1</v>
      </c>
      <c r="AP33" s="3">
        <f t="shared" si="44"/>
        <v>0</v>
      </c>
      <c r="AQ33" s="3">
        <f t="shared" si="44"/>
        <v>1</v>
      </c>
      <c r="AS33" s="3">
        <f t="shared" si="45"/>
        <v>1</v>
      </c>
      <c r="AT33" s="3">
        <f t="shared" si="45"/>
        <v>1</v>
      </c>
      <c r="AU33" s="3">
        <f t="shared" si="45"/>
        <v>1</v>
      </c>
      <c r="AV33" s="3">
        <f t="shared" si="45"/>
        <v>0</v>
      </c>
      <c r="AW33" s="3">
        <f t="shared" si="45"/>
        <v>1</v>
      </c>
      <c r="AY33" s="3">
        <f t="shared" si="46"/>
        <v>1</v>
      </c>
      <c r="AZ33" s="3">
        <f t="shared" si="46"/>
        <v>1</v>
      </c>
      <c r="BA33" s="3">
        <f t="shared" si="46"/>
        <v>1</v>
      </c>
      <c r="BB33" s="3">
        <f t="shared" si="46"/>
        <v>0</v>
      </c>
      <c r="BC33" s="3">
        <f t="shared" si="46"/>
        <v>1</v>
      </c>
      <c r="BE33" s="3">
        <f t="shared" si="47"/>
        <v>1</v>
      </c>
      <c r="BF33" s="3">
        <f t="shared" si="47"/>
        <v>1</v>
      </c>
      <c r="BG33" s="3">
        <f t="shared" si="47"/>
        <v>1</v>
      </c>
      <c r="BH33" s="3">
        <f t="shared" si="47"/>
        <v>0</v>
      </c>
      <c r="BI33" s="3">
        <f t="shared" si="47"/>
        <v>1</v>
      </c>
      <c r="BK33" s="3">
        <f t="shared" si="28"/>
        <v>1</v>
      </c>
      <c r="BL33" s="3">
        <f t="shared" si="37"/>
        <v>1</v>
      </c>
      <c r="BM33" s="3">
        <f t="shared" si="37"/>
        <v>1</v>
      </c>
      <c r="BN33" s="3">
        <f t="shared" si="37"/>
        <v>0</v>
      </c>
      <c r="BO33" s="3">
        <f t="shared" si="37"/>
        <v>1</v>
      </c>
      <c r="BQ33" s="3">
        <f t="shared" si="29"/>
        <v>1</v>
      </c>
      <c r="BR33" s="3">
        <f t="shared" si="38"/>
        <v>1</v>
      </c>
      <c r="BS33" s="3">
        <f t="shared" si="38"/>
        <v>1</v>
      </c>
      <c r="BT33" s="3">
        <f t="shared" si="38"/>
        <v>0</v>
      </c>
      <c r="BU33" s="3">
        <f t="shared" si="38"/>
        <v>1</v>
      </c>
      <c r="BW33" s="3">
        <f t="shared" si="30"/>
        <v>1</v>
      </c>
      <c r="BX33" s="3">
        <f t="shared" si="39"/>
        <v>1</v>
      </c>
      <c r="BY33" s="3">
        <f t="shared" si="39"/>
        <v>1</v>
      </c>
      <c r="BZ33" s="3">
        <f t="shared" si="39"/>
        <v>0</v>
      </c>
      <c r="CA33" s="3">
        <f t="shared" si="39"/>
        <v>1</v>
      </c>
      <c r="CC33" s="3">
        <f t="shared" si="31"/>
        <v>1</v>
      </c>
      <c r="CD33" s="3">
        <f t="shared" si="40"/>
        <v>1</v>
      </c>
      <c r="CE33" s="3">
        <f t="shared" si="40"/>
        <v>1</v>
      </c>
      <c r="CF33" s="3">
        <f t="shared" si="40"/>
        <v>0</v>
      </c>
      <c r="CG33" s="3">
        <f t="shared" si="40"/>
        <v>1</v>
      </c>
      <c r="CI33" s="3">
        <f t="shared" si="32"/>
        <v>1</v>
      </c>
      <c r="CJ33" s="3">
        <f t="shared" si="41"/>
        <v>1</v>
      </c>
      <c r="CK33" s="3">
        <f t="shared" si="41"/>
        <v>1</v>
      </c>
      <c r="CL33" s="3">
        <f t="shared" si="41"/>
        <v>0</v>
      </c>
      <c r="CM33" s="3">
        <f t="shared" si="41"/>
        <v>1</v>
      </c>
      <c r="CO33" s="3">
        <f t="shared" si="33"/>
        <v>1</v>
      </c>
      <c r="CP33" s="3">
        <f t="shared" si="42"/>
        <v>1</v>
      </c>
      <c r="CQ33" s="3">
        <f t="shared" si="42"/>
        <v>1</v>
      </c>
      <c r="CR33" s="3">
        <f t="shared" si="42"/>
        <v>0</v>
      </c>
      <c r="CS33" s="3">
        <f t="shared" si="42"/>
        <v>1</v>
      </c>
    </row>
    <row r="34" spans="1:97">
      <c r="A34" s="268">
        <f>'BNRegular Symbol'!K33</f>
        <v>30</v>
      </c>
      <c r="B34" s="1" t="str">
        <f>'BNRegular Symbol'!L33</f>
        <v>M4</v>
      </c>
      <c r="C34" s="1" t="str">
        <f>'BNRegular Symbol'!M33</f>
        <v>M2</v>
      </c>
      <c r="D34" s="1" t="str">
        <f>'BNRegular Symbol'!N33</f>
        <v>M3</v>
      </c>
      <c r="E34" s="1" t="str">
        <f>'BNRegular Symbol'!O33</f>
        <v>M2</v>
      </c>
      <c r="F34" s="1" t="str">
        <f>'BNRegular Symbol'!P33</f>
        <v>M3</v>
      </c>
      <c r="I34" s="3">
        <f t="shared" si="15"/>
        <v>0</v>
      </c>
      <c r="J34" s="3">
        <f t="shared" si="16"/>
        <v>1</v>
      </c>
      <c r="K34" s="3">
        <f t="shared" si="17"/>
        <v>0</v>
      </c>
      <c r="L34" s="3">
        <f t="shared" si="18"/>
        <v>0</v>
      </c>
      <c r="M34" s="3">
        <f t="shared" si="19"/>
        <v>1</v>
      </c>
      <c r="O34" s="3">
        <f t="shared" si="43"/>
        <v>1</v>
      </c>
      <c r="P34" s="3">
        <f t="shared" si="43"/>
        <v>0</v>
      </c>
      <c r="Q34" s="3">
        <f t="shared" si="43"/>
        <v>1</v>
      </c>
      <c r="R34" s="3">
        <f t="shared" si="43"/>
        <v>0</v>
      </c>
      <c r="S34" s="3">
        <f t="shared" si="43"/>
        <v>1</v>
      </c>
      <c r="U34" s="3">
        <f t="shared" si="21"/>
        <v>1</v>
      </c>
      <c r="V34" s="3">
        <f t="shared" si="34"/>
        <v>0</v>
      </c>
      <c r="W34" s="3">
        <f t="shared" si="34"/>
        <v>0</v>
      </c>
      <c r="X34" s="3">
        <f t="shared" si="34"/>
        <v>1</v>
      </c>
      <c r="Y34" s="3">
        <f t="shared" si="34"/>
        <v>0</v>
      </c>
      <c r="AA34" s="3">
        <f t="shared" si="22"/>
        <v>0</v>
      </c>
      <c r="AB34" s="3">
        <f t="shared" si="35"/>
        <v>1</v>
      </c>
      <c r="AC34" s="3">
        <f t="shared" si="35"/>
        <v>1</v>
      </c>
      <c r="AD34" s="3">
        <f t="shared" si="35"/>
        <v>1</v>
      </c>
      <c r="AE34" s="3">
        <f t="shared" si="35"/>
        <v>1</v>
      </c>
      <c r="AG34" s="3">
        <f t="shared" si="23"/>
        <v>1</v>
      </c>
      <c r="AH34" s="3">
        <f t="shared" si="36"/>
        <v>1</v>
      </c>
      <c r="AI34" s="3">
        <f t="shared" si="36"/>
        <v>1</v>
      </c>
      <c r="AJ34" s="3">
        <f t="shared" si="36"/>
        <v>1</v>
      </c>
      <c r="AK34" s="3">
        <f t="shared" si="36"/>
        <v>1</v>
      </c>
      <c r="AM34" s="3">
        <f t="shared" si="44"/>
        <v>1</v>
      </c>
      <c r="AN34" s="3">
        <f t="shared" si="44"/>
        <v>1</v>
      </c>
      <c r="AO34" s="3">
        <f t="shared" si="44"/>
        <v>1</v>
      </c>
      <c r="AP34" s="3">
        <f t="shared" si="44"/>
        <v>1</v>
      </c>
      <c r="AQ34" s="3">
        <f t="shared" si="44"/>
        <v>1</v>
      </c>
      <c r="AS34" s="3">
        <f t="shared" si="45"/>
        <v>1</v>
      </c>
      <c r="AT34" s="3">
        <f t="shared" si="45"/>
        <v>1</v>
      </c>
      <c r="AU34" s="3">
        <f t="shared" si="45"/>
        <v>1</v>
      </c>
      <c r="AV34" s="3">
        <f t="shared" si="45"/>
        <v>1</v>
      </c>
      <c r="AW34" s="3">
        <f t="shared" si="45"/>
        <v>1</v>
      </c>
      <c r="AY34" s="3">
        <f t="shared" si="46"/>
        <v>1</v>
      </c>
      <c r="AZ34" s="3">
        <f t="shared" si="46"/>
        <v>1</v>
      </c>
      <c r="BA34" s="3">
        <f t="shared" si="46"/>
        <v>1</v>
      </c>
      <c r="BB34" s="3">
        <f t="shared" si="46"/>
        <v>1</v>
      </c>
      <c r="BC34" s="3">
        <f t="shared" si="46"/>
        <v>1</v>
      </c>
      <c r="BE34" s="3">
        <f t="shared" si="47"/>
        <v>1</v>
      </c>
      <c r="BF34" s="3">
        <f t="shared" si="47"/>
        <v>1</v>
      </c>
      <c r="BG34" s="3">
        <f t="shared" si="47"/>
        <v>1</v>
      </c>
      <c r="BH34" s="3">
        <f t="shared" si="47"/>
        <v>1</v>
      </c>
      <c r="BI34" s="3">
        <f t="shared" si="47"/>
        <v>1</v>
      </c>
      <c r="BK34" s="3">
        <f t="shared" si="28"/>
        <v>1</v>
      </c>
      <c r="BL34" s="3">
        <f t="shared" si="37"/>
        <v>1</v>
      </c>
      <c r="BM34" s="3">
        <f t="shared" si="37"/>
        <v>1</v>
      </c>
      <c r="BN34" s="3">
        <f t="shared" si="37"/>
        <v>1</v>
      </c>
      <c r="BO34" s="3">
        <f t="shared" si="37"/>
        <v>1</v>
      </c>
      <c r="BQ34" s="3">
        <f t="shared" si="29"/>
        <v>1</v>
      </c>
      <c r="BR34" s="3">
        <f t="shared" si="38"/>
        <v>1</v>
      </c>
      <c r="BS34" s="3">
        <f t="shared" si="38"/>
        <v>1</v>
      </c>
      <c r="BT34" s="3">
        <f t="shared" si="38"/>
        <v>1</v>
      </c>
      <c r="BU34" s="3">
        <f t="shared" si="38"/>
        <v>1</v>
      </c>
      <c r="BW34" s="3">
        <f t="shared" si="30"/>
        <v>1</v>
      </c>
      <c r="BX34" s="3">
        <f t="shared" si="39"/>
        <v>1</v>
      </c>
      <c r="BY34" s="3">
        <f t="shared" si="39"/>
        <v>1</v>
      </c>
      <c r="BZ34" s="3">
        <f t="shared" si="39"/>
        <v>1</v>
      </c>
      <c r="CA34" s="3">
        <f t="shared" si="39"/>
        <v>1</v>
      </c>
      <c r="CC34" s="3">
        <f t="shared" si="31"/>
        <v>1</v>
      </c>
      <c r="CD34" s="3">
        <f t="shared" si="40"/>
        <v>1</v>
      </c>
      <c r="CE34" s="3">
        <f t="shared" si="40"/>
        <v>1</v>
      </c>
      <c r="CF34" s="3">
        <f t="shared" si="40"/>
        <v>1</v>
      </c>
      <c r="CG34" s="3">
        <f t="shared" si="40"/>
        <v>1</v>
      </c>
      <c r="CI34" s="3">
        <f t="shared" si="32"/>
        <v>1</v>
      </c>
      <c r="CJ34" s="3">
        <f t="shared" si="41"/>
        <v>1</v>
      </c>
      <c r="CK34" s="3">
        <f t="shared" si="41"/>
        <v>1</v>
      </c>
      <c r="CL34" s="3">
        <f t="shared" si="41"/>
        <v>1</v>
      </c>
      <c r="CM34" s="3">
        <f t="shared" si="41"/>
        <v>1</v>
      </c>
      <c r="CO34" s="3">
        <f t="shared" si="33"/>
        <v>1</v>
      </c>
      <c r="CP34" s="3">
        <f t="shared" si="42"/>
        <v>1</v>
      </c>
      <c r="CQ34" s="3">
        <f t="shared" si="42"/>
        <v>1</v>
      </c>
      <c r="CR34" s="3">
        <f t="shared" si="42"/>
        <v>1</v>
      </c>
      <c r="CS34" s="3">
        <f t="shared" si="42"/>
        <v>1</v>
      </c>
    </row>
    <row r="35" spans="1:97">
      <c r="A35" s="268">
        <f>'BNRegular Symbol'!K34</f>
        <v>31</v>
      </c>
      <c r="B35" s="1" t="str">
        <f>'BNRegular Symbol'!L34</f>
        <v>M1</v>
      </c>
      <c r="C35" s="1" t="str">
        <f>'BNRegular Symbol'!M34</f>
        <v>M3</v>
      </c>
      <c r="D35" s="1" t="str">
        <f>'BNRegular Symbol'!N34</f>
        <v>M1</v>
      </c>
      <c r="E35" s="1" t="str">
        <f>'BNRegular Symbol'!O34</f>
        <v>M1</v>
      </c>
      <c r="F35" s="1" t="str">
        <f>'BNRegular Symbol'!P34</f>
        <v>M3</v>
      </c>
      <c r="I35" s="3">
        <f t="shared" si="15"/>
        <v>0</v>
      </c>
      <c r="J35" s="3">
        <f t="shared" si="16"/>
        <v>1</v>
      </c>
      <c r="K35" s="3">
        <f t="shared" si="17"/>
        <v>0</v>
      </c>
      <c r="L35" s="3">
        <f t="shared" si="18"/>
        <v>0</v>
      </c>
      <c r="M35" s="3">
        <f t="shared" si="19"/>
        <v>1</v>
      </c>
      <c r="O35" s="3">
        <f t="shared" si="43"/>
        <v>1</v>
      </c>
      <c r="P35" s="3">
        <f t="shared" si="43"/>
        <v>0</v>
      </c>
      <c r="Q35" s="3">
        <f t="shared" si="43"/>
        <v>1</v>
      </c>
      <c r="R35" s="3">
        <f t="shared" si="43"/>
        <v>1</v>
      </c>
      <c r="S35" s="3">
        <f t="shared" si="43"/>
        <v>1</v>
      </c>
      <c r="U35" s="3">
        <f t="shared" si="21"/>
        <v>1</v>
      </c>
      <c r="V35" s="3">
        <f t="shared" si="34"/>
        <v>0</v>
      </c>
      <c r="W35" s="3">
        <f t="shared" si="34"/>
        <v>1</v>
      </c>
      <c r="X35" s="3">
        <f t="shared" si="34"/>
        <v>1</v>
      </c>
      <c r="Y35" s="3">
        <f t="shared" si="34"/>
        <v>0</v>
      </c>
      <c r="AA35" s="3">
        <f t="shared" si="22"/>
        <v>1</v>
      </c>
      <c r="AB35" s="3">
        <f t="shared" si="35"/>
        <v>1</v>
      </c>
      <c r="AC35" s="3">
        <f t="shared" si="35"/>
        <v>1</v>
      </c>
      <c r="AD35" s="3">
        <f t="shared" si="35"/>
        <v>1</v>
      </c>
      <c r="AE35" s="3">
        <f t="shared" si="35"/>
        <v>1</v>
      </c>
      <c r="AG35" s="3">
        <f t="shared" si="23"/>
        <v>1</v>
      </c>
      <c r="AH35" s="3">
        <f t="shared" si="36"/>
        <v>1</v>
      </c>
      <c r="AI35" s="3">
        <f t="shared" si="36"/>
        <v>1</v>
      </c>
      <c r="AJ35" s="3">
        <f t="shared" si="36"/>
        <v>0</v>
      </c>
      <c r="AK35" s="3">
        <f t="shared" si="36"/>
        <v>0</v>
      </c>
      <c r="AM35" s="3">
        <f t="shared" si="44"/>
        <v>1</v>
      </c>
      <c r="AN35" s="3">
        <f t="shared" si="44"/>
        <v>1</v>
      </c>
      <c r="AO35" s="3">
        <f t="shared" si="44"/>
        <v>1</v>
      </c>
      <c r="AP35" s="3">
        <f t="shared" si="44"/>
        <v>1</v>
      </c>
      <c r="AQ35" s="3">
        <f t="shared" si="44"/>
        <v>1</v>
      </c>
      <c r="AS35" s="3">
        <f t="shared" si="45"/>
        <v>1</v>
      </c>
      <c r="AT35" s="3">
        <f t="shared" si="45"/>
        <v>1</v>
      </c>
      <c r="AU35" s="3">
        <f t="shared" si="45"/>
        <v>1</v>
      </c>
      <c r="AV35" s="3">
        <f t="shared" si="45"/>
        <v>1</v>
      </c>
      <c r="AW35" s="3">
        <f t="shared" si="45"/>
        <v>1</v>
      </c>
      <c r="AY35" s="3">
        <f t="shared" si="46"/>
        <v>1</v>
      </c>
      <c r="AZ35" s="3">
        <f t="shared" si="46"/>
        <v>1</v>
      </c>
      <c r="BA35" s="3">
        <f t="shared" si="46"/>
        <v>1</v>
      </c>
      <c r="BB35" s="3">
        <f t="shared" si="46"/>
        <v>1</v>
      </c>
      <c r="BC35" s="3">
        <f t="shared" si="46"/>
        <v>1</v>
      </c>
      <c r="BE35" s="3">
        <f t="shared" si="47"/>
        <v>1</v>
      </c>
      <c r="BF35" s="3">
        <f t="shared" si="47"/>
        <v>1</v>
      </c>
      <c r="BG35" s="3">
        <f t="shared" si="47"/>
        <v>1</v>
      </c>
      <c r="BH35" s="3">
        <f t="shared" si="47"/>
        <v>1</v>
      </c>
      <c r="BI35" s="3">
        <f t="shared" si="47"/>
        <v>1</v>
      </c>
      <c r="BK35" s="3">
        <f t="shared" si="28"/>
        <v>1</v>
      </c>
      <c r="BL35" s="3">
        <f t="shared" si="37"/>
        <v>1</v>
      </c>
      <c r="BM35" s="3">
        <f t="shared" si="37"/>
        <v>1</v>
      </c>
      <c r="BN35" s="3">
        <f t="shared" si="37"/>
        <v>1</v>
      </c>
      <c r="BO35" s="3">
        <f t="shared" si="37"/>
        <v>1</v>
      </c>
      <c r="BQ35" s="3">
        <f t="shared" si="29"/>
        <v>1</v>
      </c>
      <c r="BR35" s="3">
        <f t="shared" si="38"/>
        <v>1</v>
      </c>
      <c r="BS35" s="3">
        <f t="shared" si="38"/>
        <v>1</v>
      </c>
      <c r="BT35" s="3">
        <f t="shared" si="38"/>
        <v>1</v>
      </c>
      <c r="BU35" s="3">
        <f t="shared" si="38"/>
        <v>1</v>
      </c>
      <c r="BW35" s="3">
        <f t="shared" si="30"/>
        <v>1</v>
      </c>
      <c r="BX35" s="3">
        <f t="shared" si="39"/>
        <v>1</v>
      </c>
      <c r="BY35" s="3">
        <f t="shared" si="39"/>
        <v>1</v>
      </c>
      <c r="BZ35" s="3">
        <f t="shared" si="39"/>
        <v>1</v>
      </c>
      <c r="CA35" s="3">
        <f t="shared" si="39"/>
        <v>1</v>
      </c>
      <c r="CC35" s="3">
        <f t="shared" si="31"/>
        <v>1</v>
      </c>
      <c r="CD35" s="3">
        <f t="shared" si="40"/>
        <v>1</v>
      </c>
      <c r="CE35" s="3">
        <f t="shared" si="40"/>
        <v>1</v>
      </c>
      <c r="CF35" s="3">
        <f t="shared" si="40"/>
        <v>1</v>
      </c>
      <c r="CG35" s="3">
        <f t="shared" si="40"/>
        <v>1</v>
      </c>
      <c r="CI35" s="3">
        <f t="shared" si="32"/>
        <v>1</v>
      </c>
      <c r="CJ35" s="3">
        <f t="shared" si="41"/>
        <v>1</v>
      </c>
      <c r="CK35" s="3">
        <f t="shared" si="41"/>
        <v>1</v>
      </c>
      <c r="CL35" s="3">
        <f t="shared" si="41"/>
        <v>1</v>
      </c>
      <c r="CM35" s="3">
        <f t="shared" si="41"/>
        <v>1</v>
      </c>
      <c r="CO35" s="3">
        <f t="shared" si="33"/>
        <v>1</v>
      </c>
      <c r="CP35" s="3">
        <f t="shared" si="42"/>
        <v>1</v>
      </c>
      <c r="CQ35" s="3">
        <f t="shared" si="42"/>
        <v>1</v>
      </c>
      <c r="CR35" s="3">
        <f t="shared" si="42"/>
        <v>1</v>
      </c>
      <c r="CS35" s="3">
        <f t="shared" si="42"/>
        <v>1</v>
      </c>
    </row>
    <row r="36" spans="1:97">
      <c r="A36" s="268">
        <f>'BNRegular Symbol'!K35</f>
        <v>32</v>
      </c>
      <c r="B36" s="1" t="str">
        <f>'BNRegular Symbol'!L35</f>
        <v>M1</v>
      </c>
      <c r="C36" s="1" t="str">
        <f>'BNRegular Symbol'!M35</f>
        <v>M3</v>
      </c>
      <c r="D36" s="1" t="str">
        <f>'BNRegular Symbol'!N35</f>
        <v>M1</v>
      </c>
      <c r="E36" s="1" t="str">
        <f>'BNRegular Symbol'!O35</f>
        <v>M1</v>
      </c>
      <c r="F36" s="1" t="str">
        <f>'BNRegular Symbol'!P35</f>
        <v>M3</v>
      </c>
      <c r="I36" s="3">
        <f t="shared" si="15"/>
        <v>0</v>
      </c>
      <c r="J36" s="3">
        <f t="shared" si="16"/>
        <v>1</v>
      </c>
      <c r="K36" s="3">
        <f t="shared" si="17"/>
        <v>0</v>
      </c>
      <c r="L36" s="3">
        <f t="shared" si="18"/>
        <v>0</v>
      </c>
      <c r="M36" s="3">
        <f t="shared" si="19"/>
        <v>1</v>
      </c>
      <c r="O36" s="3">
        <f t="shared" si="43"/>
        <v>1</v>
      </c>
      <c r="P36" s="3">
        <f t="shared" si="43"/>
        <v>0</v>
      </c>
      <c r="Q36" s="3">
        <f t="shared" si="43"/>
        <v>0</v>
      </c>
      <c r="R36" s="3">
        <f t="shared" si="43"/>
        <v>1</v>
      </c>
      <c r="S36" s="3">
        <f t="shared" si="43"/>
        <v>0</v>
      </c>
      <c r="U36" s="3">
        <f t="shared" si="21"/>
        <v>1</v>
      </c>
      <c r="V36" s="3">
        <f t="shared" si="34"/>
        <v>0</v>
      </c>
      <c r="W36" s="3">
        <f t="shared" si="34"/>
        <v>1</v>
      </c>
      <c r="X36" s="3">
        <f t="shared" si="34"/>
        <v>1</v>
      </c>
      <c r="Y36" s="3">
        <f t="shared" si="34"/>
        <v>0</v>
      </c>
      <c r="AA36" s="3">
        <f t="shared" si="22"/>
        <v>1</v>
      </c>
      <c r="AB36" s="3">
        <f t="shared" si="35"/>
        <v>1</v>
      </c>
      <c r="AC36" s="3">
        <f t="shared" si="35"/>
        <v>1</v>
      </c>
      <c r="AD36" s="3">
        <f t="shared" si="35"/>
        <v>1</v>
      </c>
      <c r="AE36" s="3">
        <f t="shared" si="35"/>
        <v>1</v>
      </c>
      <c r="AG36" s="3">
        <f t="shared" si="23"/>
        <v>1</v>
      </c>
      <c r="AH36" s="3">
        <f t="shared" si="36"/>
        <v>0</v>
      </c>
      <c r="AI36" s="3">
        <f t="shared" si="36"/>
        <v>1</v>
      </c>
      <c r="AJ36" s="3">
        <f t="shared" si="36"/>
        <v>0</v>
      </c>
      <c r="AK36" s="3">
        <f t="shared" si="36"/>
        <v>0</v>
      </c>
      <c r="AM36" s="3">
        <f t="shared" si="44"/>
        <v>1</v>
      </c>
      <c r="AN36" s="3">
        <f t="shared" si="44"/>
        <v>1</v>
      </c>
      <c r="AO36" s="3">
        <f t="shared" si="44"/>
        <v>1</v>
      </c>
      <c r="AP36" s="3">
        <f t="shared" si="44"/>
        <v>1</v>
      </c>
      <c r="AQ36" s="3">
        <f t="shared" si="44"/>
        <v>1</v>
      </c>
      <c r="AS36" s="3">
        <f t="shared" si="45"/>
        <v>1</v>
      </c>
      <c r="AT36" s="3">
        <f t="shared" si="45"/>
        <v>1</v>
      </c>
      <c r="AU36" s="3">
        <f t="shared" si="45"/>
        <v>1</v>
      </c>
      <c r="AV36" s="3">
        <f t="shared" si="45"/>
        <v>1</v>
      </c>
      <c r="AW36" s="3">
        <f t="shared" si="45"/>
        <v>1</v>
      </c>
      <c r="AY36" s="3">
        <f t="shared" si="46"/>
        <v>1</v>
      </c>
      <c r="AZ36" s="3">
        <f t="shared" si="46"/>
        <v>1</v>
      </c>
      <c r="BA36" s="3">
        <f t="shared" si="46"/>
        <v>1</v>
      </c>
      <c r="BB36" s="3">
        <f t="shared" si="46"/>
        <v>1</v>
      </c>
      <c r="BC36" s="3">
        <f t="shared" si="46"/>
        <v>1</v>
      </c>
      <c r="BE36" s="3">
        <f t="shared" si="47"/>
        <v>1</v>
      </c>
      <c r="BF36" s="3">
        <f t="shared" si="47"/>
        <v>1</v>
      </c>
      <c r="BG36" s="3">
        <f t="shared" si="47"/>
        <v>1</v>
      </c>
      <c r="BH36" s="3">
        <f t="shared" si="47"/>
        <v>1</v>
      </c>
      <c r="BI36" s="3">
        <f t="shared" si="47"/>
        <v>1</v>
      </c>
      <c r="BK36" s="3">
        <f t="shared" si="28"/>
        <v>1</v>
      </c>
      <c r="BL36" s="3">
        <f t="shared" si="37"/>
        <v>1</v>
      </c>
      <c r="BM36" s="3">
        <f t="shared" si="37"/>
        <v>1</v>
      </c>
      <c r="BN36" s="3">
        <f t="shared" si="37"/>
        <v>1</v>
      </c>
      <c r="BO36" s="3">
        <f t="shared" si="37"/>
        <v>1</v>
      </c>
      <c r="BQ36" s="3">
        <f t="shared" si="29"/>
        <v>1</v>
      </c>
      <c r="BR36" s="3">
        <f t="shared" si="38"/>
        <v>1</v>
      </c>
      <c r="BS36" s="3">
        <f t="shared" si="38"/>
        <v>1</v>
      </c>
      <c r="BT36" s="3">
        <f t="shared" si="38"/>
        <v>1</v>
      </c>
      <c r="BU36" s="3">
        <f t="shared" si="38"/>
        <v>1</v>
      </c>
      <c r="BW36" s="3">
        <f t="shared" si="30"/>
        <v>1</v>
      </c>
      <c r="BX36" s="3">
        <f t="shared" si="39"/>
        <v>1</v>
      </c>
      <c r="BY36" s="3">
        <f t="shared" si="39"/>
        <v>1</v>
      </c>
      <c r="BZ36" s="3">
        <f t="shared" si="39"/>
        <v>1</v>
      </c>
      <c r="CA36" s="3">
        <f t="shared" si="39"/>
        <v>1</v>
      </c>
      <c r="CC36" s="3">
        <f t="shared" si="31"/>
        <v>1</v>
      </c>
      <c r="CD36" s="3">
        <f t="shared" si="40"/>
        <v>1</v>
      </c>
      <c r="CE36" s="3">
        <f t="shared" si="40"/>
        <v>1</v>
      </c>
      <c r="CF36" s="3">
        <f t="shared" si="40"/>
        <v>1</v>
      </c>
      <c r="CG36" s="3">
        <f t="shared" si="40"/>
        <v>1</v>
      </c>
      <c r="CI36" s="3">
        <f t="shared" si="32"/>
        <v>1</v>
      </c>
      <c r="CJ36" s="3">
        <f t="shared" si="41"/>
        <v>1</v>
      </c>
      <c r="CK36" s="3">
        <f t="shared" si="41"/>
        <v>1</v>
      </c>
      <c r="CL36" s="3">
        <f t="shared" si="41"/>
        <v>1</v>
      </c>
      <c r="CM36" s="3">
        <f t="shared" si="41"/>
        <v>1</v>
      </c>
      <c r="CO36" s="3">
        <f t="shared" si="33"/>
        <v>1</v>
      </c>
      <c r="CP36" s="3">
        <f t="shared" si="42"/>
        <v>1</v>
      </c>
      <c r="CQ36" s="3">
        <f t="shared" si="42"/>
        <v>1</v>
      </c>
      <c r="CR36" s="3">
        <f t="shared" si="42"/>
        <v>1</v>
      </c>
      <c r="CS36" s="3">
        <f t="shared" si="42"/>
        <v>1</v>
      </c>
    </row>
    <row r="37" spans="1:97">
      <c r="A37" s="268">
        <f>'BNRegular Symbol'!K36</f>
        <v>33</v>
      </c>
      <c r="B37" s="1" t="str">
        <f>'BNRegular Symbol'!L36</f>
        <v>M1</v>
      </c>
      <c r="C37" s="1" t="str">
        <f>'BNRegular Symbol'!M36</f>
        <v>M2</v>
      </c>
      <c r="D37" s="1" t="str">
        <f>'BNRegular Symbol'!N36</f>
        <v>M1</v>
      </c>
      <c r="E37" s="1" t="str">
        <f>'BNRegular Symbol'!O36</f>
        <v>M5</v>
      </c>
      <c r="F37" s="1" t="str">
        <f>'BNRegular Symbol'!P36</f>
        <v>M5</v>
      </c>
      <c r="I37" s="3">
        <f t="shared" si="15"/>
        <v>0</v>
      </c>
      <c r="J37" s="3">
        <f t="shared" si="16"/>
        <v>1</v>
      </c>
      <c r="K37" s="3">
        <f t="shared" si="17"/>
        <v>0</v>
      </c>
      <c r="L37" s="3">
        <f t="shared" si="18"/>
        <v>1</v>
      </c>
      <c r="M37" s="3">
        <f t="shared" si="19"/>
        <v>1</v>
      </c>
      <c r="O37" s="3">
        <f t="shared" ref="O37:S52" si="48">IF(B37=0,"",IF(OR(B37=$O$1,B37=$P$1,B38=$O$1,B38=$P$1,B39=$O$1,B39=$P$1),0,1))</f>
        <v>1</v>
      </c>
      <c r="P37" s="3">
        <f t="shared" si="48"/>
        <v>0</v>
      </c>
      <c r="Q37" s="3">
        <f t="shared" si="48"/>
        <v>0</v>
      </c>
      <c r="R37" s="3">
        <f t="shared" si="48"/>
        <v>1</v>
      </c>
      <c r="S37" s="3">
        <f t="shared" si="48"/>
        <v>0</v>
      </c>
      <c r="U37" s="3">
        <f t="shared" si="21"/>
        <v>0</v>
      </c>
      <c r="V37" s="3">
        <f t="shared" si="34"/>
        <v>1</v>
      </c>
      <c r="W37" s="3">
        <f t="shared" si="34"/>
        <v>1</v>
      </c>
      <c r="X37" s="3">
        <f t="shared" si="34"/>
        <v>1</v>
      </c>
      <c r="Y37" s="3">
        <f t="shared" si="34"/>
        <v>0</v>
      </c>
      <c r="AA37" s="3">
        <f t="shared" si="22"/>
        <v>1</v>
      </c>
      <c r="AB37" s="3">
        <f t="shared" si="35"/>
        <v>1</v>
      </c>
      <c r="AC37" s="3">
        <f t="shared" si="35"/>
        <v>1</v>
      </c>
      <c r="AD37" s="3">
        <f t="shared" si="35"/>
        <v>1</v>
      </c>
      <c r="AE37" s="3">
        <f t="shared" si="35"/>
        <v>1</v>
      </c>
      <c r="AG37" s="3">
        <f t="shared" si="23"/>
        <v>1</v>
      </c>
      <c r="AH37" s="3">
        <f t="shared" si="36"/>
        <v>0</v>
      </c>
      <c r="AI37" s="3">
        <f t="shared" si="36"/>
        <v>1</v>
      </c>
      <c r="AJ37" s="3">
        <f t="shared" si="36"/>
        <v>0</v>
      </c>
      <c r="AK37" s="3">
        <f t="shared" si="36"/>
        <v>0</v>
      </c>
      <c r="AM37" s="3">
        <f t="shared" ref="AM37:AQ52" si="49">IF(B37=0,"",IF(OR(B37=$AG$1,B37=$AN$1,B38=$AG$1,B38=$AN$1,B39=$AG$1,B39=$AN$1),0,1))</f>
        <v>1</v>
      </c>
      <c r="AN37" s="3">
        <f t="shared" si="49"/>
        <v>1</v>
      </c>
      <c r="AO37" s="3">
        <f t="shared" si="49"/>
        <v>1</v>
      </c>
      <c r="AP37" s="3">
        <f t="shared" si="49"/>
        <v>1</v>
      </c>
      <c r="AQ37" s="3">
        <f t="shared" si="49"/>
        <v>1</v>
      </c>
      <c r="AS37" s="3">
        <f t="shared" ref="AS37:AW52" si="50">IF(B37=0,"",IF(OR(B37=$AG$1,B37=$AT$1,B38=$AG$1,B38=$AT$1,B39=$AG$1,B39=$AT$1),0,1))</f>
        <v>1</v>
      </c>
      <c r="AT37" s="3">
        <f t="shared" si="50"/>
        <v>1</v>
      </c>
      <c r="AU37" s="3">
        <f t="shared" si="50"/>
        <v>1</v>
      </c>
      <c r="AV37" s="3">
        <f t="shared" si="50"/>
        <v>1</v>
      </c>
      <c r="AW37" s="3">
        <f t="shared" si="50"/>
        <v>1</v>
      </c>
      <c r="AY37" s="3">
        <f t="shared" ref="AY37:BC52" si="51">IF(B37=0,"",IF(OR(B37=$AG$1,B37=$AZ$1,B38=$AG$1,B38=$AZ$1,B39=$AG$1,B39=$AZ$1),0,1))</f>
        <v>1</v>
      </c>
      <c r="AZ37" s="3">
        <f t="shared" si="51"/>
        <v>1</v>
      </c>
      <c r="BA37" s="3">
        <f t="shared" si="51"/>
        <v>1</v>
      </c>
      <c r="BB37" s="3">
        <f t="shared" si="51"/>
        <v>1</v>
      </c>
      <c r="BC37" s="3">
        <f t="shared" si="51"/>
        <v>1</v>
      </c>
      <c r="BE37" s="3">
        <f t="shared" ref="BE37:BI52" si="52">IF(B37=0,"",IF(OR(B37=$AG$1,B37=$BF$1,B38=$AG$1,B38=$BF$1,B39=$AG$1,B39=$BF$1),0,1))</f>
        <v>1</v>
      </c>
      <c r="BF37" s="3">
        <f t="shared" si="52"/>
        <v>1</v>
      </c>
      <c r="BG37" s="3">
        <f t="shared" si="52"/>
        <v>1</v>
      </c>
      <c r="BH37" s="3">
        <f t="shared" si="52"/>
        <v>1</v>
      </c>
      <c r="BI37" s="3">
        <f t="shared" si="52"/>
        <v>1</v>
      </c>
      <c r="BK37" s="3">
        <f t="shared" si="28"/>
        <v>1</v>
      </c>
      <c r="BL37" s="3">
        <f t="shared" si="37"/>
        <v>1</v>
      </c>
      <c r="BM37" s="3">
        <f t="shared" si="37"/>
        <v>1</v>
      </c>
      <c r="BN37" s="3">
        <f t="shared" si="37"/>
        <v>1</v>
      </c>
      <c r="BO37" s="3">
        <f t="shared" si="37"/>
        <v>1</v>
      </c>
      <c r="BQ37" s="3">
        <f t="shared" si="29"/>
        <v>1</v>
      </c>
      <c r="BR37" s="3">
        <f t="shared" si="38"/>
        <v>1</v>
      </c>
      <c r="BS37" s="3">
        <f t="shared" si="38"/>
        <v>1</v>
      </c>
      <c r="BT37" s="3">
        <f t="shared" si="38"/>
        <v>1</v>
      </c>
      <c r="BU37" s="3">
        <f t="shared" si="38"/>
        <v>1</v>
      </c>
      <c r="BW37" s="3">
        <f t="shared" si="30"/>
        <v>1</v>
      </c>
      <c r="BX37" s="3">
        <f t="shared" si="39"/>
        <v>1</v>
      </c>
      <c r="BY37" s="3">
        <f t="shared" si="39"/>
        <v>1</v>
      </c>
      <c r="BZ37" s="3">
        <f t="shared" si="39"/>
        <v>1</v>
      </c>
      <c r="CA37" s="3">
        <f t="shared" si="39"/>
        <v>1</v>
      </c>
      <c r="CC37" s="3">
        <f t="shared" si="31"/>
        <v>1</v>
      </c>
      <c r="CD37" s="3">
        <f t="shared" si="40"/>
        <v>1</v>
      </c>
      <c r="CE37" s="3">
        <f t="shared" si="40"/>
        <v>1</v>
      </c>
      <c r="CF37" s="3">
        <f t="shared" si="40"/>
        <v>1</v>
      </c>
      <c r="CG37" s="3">
        <f t="shared" si="40"/>
        <v>1</v>
      </c>
      <c r="CI37" s="3">
        <f t="shared" si="32"/>
        <v>1</v>
      </c>
      <c r="CJ37" s="3">
        <f t="shared" si="41"/>
        <v>1</v>
      </c>
      <c r="CK37" s="3">
        <f t="shared" si="41"/>
        <v>1</v>
      </c>
      <c r="CL37" s="3">
        <f t="shared" si="41"/>
        <v>1</v>
      </c>
      <c r="CM37" s="3">
        <f t="shared" si="41"/>
        <v>1</v>
      </c>
      <c r="CO37" s="3">
        <f t="shared" si="33"/>
        <v>1</v>
      </c>
      <c r="CP37" s="3">
        <f t="shared" si="42"/>
        <v>1</v>
      </c>
      <c r="CQ37" s="3">
        <f t="shared" si="42"/>
        <v>1</v>
      </c>
      <c r="CR37" s="3">
        <f t="shared" si="42"/>
        <v>1</v>
      </c>
      <c r="CS37" s="3">
        <f t="shared" si="42"/>
        <v>1</v>
      </c>
    </row>
    <row r="38" spans="1:97">
      <c r="A38" s="268">
        <f>'BNRegular Symbol'!K37</f>
        <v>34</v>
      </c>
      <c r="B38" s="1" t="str">
        <f>'BNRegular Symbol'!L37</f>
        <v>S1</v>
      </c>
      <c r="C38" s="1" t="str">
        <f>'BNRegular Symbol'!M37</f>
        <v>M5</v>
      </c>
      <c r="D38" s="1" t="str">
        <f>'BNRegular Symbol'!N37</f>
        <v>M2</v>
      </c>
      <c r="E38" s="1" t="str">
        <f>'BNRegular Symbol'!O37</f>
        <v>M5</v>
      </c>
      <c r="F38" s="1" t="str">
        <f>'BNRegular Symbol'!P37</f>
        <v>M2</v>
      </c>
      <c r="I38" s="3">
        <f t="shared" si="15"/>
        <v>1</v>
      </c>
      <c r="J38" s="3">
        <f t="shared" si="16"/>
        <v>0</v>
      </c>
      <c r="K38" s="3">
        <f t="shared" si="17"/>
        <v>1</v>
      </c>
      <c r="L38" s="3">
        <f t="shared" si="18"/>
        <v>0</v>
      </c>
      <c r="M38" s="3">
        <f t="shared" si="19"/>
        <v>1</v>
      </c>
      <c r="O38" s="3">
        <f t="shared" si="48"/>
        <v>1</v>
      </c>
      <c r="P38" s="3">
        <f t="shared" si="48"/>
        <v>1</v>
      </c>
      <c r="Q38" s="3">
        <f t="shared" si="48"/>
        <v>0</v>
      </c>
      <c r="R38" s="3">
        <f t="shared" si="48"/>
        <v>0</v>
      </c>
      <c r="S38" s="3">
        <f t="shared" si="48"/>
        <v>0</v>
      </c>
      <c r="U38" s="3">
        <f t="shared" si="21"/>
        <v>0</v>
      </c>
      <c r="V38" s="3">
        <f t="shared" si="34"/>
        <v>1</v>
      </c>
      <c r="W38" s="3">
        <f t="shared" si="34"/>
        <v>1</v>
      </c>
      <c r="X38" s="3">
        <f t="shared" si="34"/>
        <v>0</v>
      </c>
      <c r="Y38" s="3">
        <f t="shared" si="34"/>
        <v>0</v>
      </c>
      <c r="AA38" s="3">
        <f t="shared" si="22"/>
        <v>0</v>
      </c>
      <c r="AB38" s="3">
        <f t="shared" si="35"/>
        <v>1</v>
      </c>
      <c r="AC38" s="3">
        <f t="shared" si="35"/>
        <v>1</v>
      </c>
      <c r="AD38" s="3">
        <f t="shared" si="35"/>
        <v>0</v>
      </c>
      <c r="AE38" s="3">
        <f t="shared" si="35"/>
        <v>0</v>
      </c>
      <c r="AG38" s="3">
        <f t="shared" si="23"/>
        <v>1</v>
      </c>
      <c r="AH38" s="3">
        <f t="shared" si="36"/>
        <v>0</v>
      </c>
      <c r="AI38" s="3">
        <f t="shared" si="36"/>
        <v>1</v>
      </c>
      <c r="AJ38" s="3">
        <f t="shared" si="36"/>
        <v>0</v>
      </c>
      <c r="AK38" s="3">
        <f t="shared" si="36"/>
        <v>1</v>
      </c>
      <c r="AM38" s="3">
        <f t="shared" si="49"/>
        <v>1</v>
      </c>
      <c r="AN38" s="3">
        <f t="shared" si="49"/>
        <v>1</v>
      </c>
      <c r="AO38" s="3">
        <f t="shared" si="49"/>
        <v>1</v>
      </c>
      <c r="AP38" s="3">
        <f t="shared" si="49"/>
        <v>0</v>
      </c>
      <c r="AQ38" s="3">
        <f t="shared" si="49"/>
        <v>1</v>
      </c>
      <c r="AS38" s="3">
        <f t="shared" si="50"/>
        <v>1</v>
      </c>
      <c r="AT38" s="3">
        <f t="shared" si="50"/>
        <v>1</v>
      </c>
      <c r="AU38" s="3">
        <f t="shared" si="50"/>
        <v>1</v>
      </c>
      <c r="AV38" s="3">
        <f t="shared" si="50"/>
        <v>0</v>
      </c>
      <c r="AW38" s="3">
        <f t="shared" si="50"/>
        <v>1</v>
      </c>
      <c r="AY38" s="3">
        <f t="shared" si="51"/>
        <v>1</v>
      </c>
      <c r="AZ38" s="3">
        <f t="shared" si="51"/>
        <v>1</v>
      </c>
      <c r="BA38" s="3">
        <f t="shared" si="51"/>
        <v>1</v>
      </c>
      <c r="BB38" s="3">
        <f t="shared" si="51"/>
        <v>0</v>
      </c>
      <c r="BC38" s="3">
        <f t="shared" si="51"/>
        <v>1</v>
      </c>
      <c r="BE38" s="3">
        <f t="shared" si="52"/>
        <v>1</v>
      </c>
      <c r="BF38" s="3">
        <f t="shared" si="52"/>
        <v>1</v>
      </c>
      <c r="BG38" s="3">
        <f t="shared" si="52"/>
        <v>1</v>
      </c>
      <c r="BH38" s="3">
        <f t="shared" si="52"/>
        <v>0</v>
      </c>
      <c r="BI38" s="3">
        <f t="shared" si="52"/>
        <v>1</v>
      </c>
      <c r="BK38" s="3">
        <f t="shared" si="28"/>
        <v>1</v>
      </c>
      <c r="BL38" s="3">
        <f t="shared" si="37"/>
        <v>1</v>
      </c>
      <c r="BM38" s="3">
        <f t="shared" si="37"/>
        <v>1</v>
      </c>
      <c r="BN38" s="3">
        <f t="shared" si="37"/>
        <v>0</v>
      </c>
      <c r="BO38" s="3">
        <f t="shared" si="37"/>
        <v>1</v>
      </c>
      <c r="BQ38" s="3">
        <f t="shared" si="29"/>
        <v>1</v>
      </c>
      <c r="BR38" s="3">
        <f t="shared" si="38"/>
        <v>1</v>
      </c>
      <c r="BS38" s="3">
        <f t="shared" si="38"/>
        <v>1</v>
      </c>
      <c r="BT38" s="3">
        <f t="shared" si="38"/>
        <v>0</v>
      </c>
      <c r="BU38" s="3">
        <f t="shared" si="38"/>
        <v>1</v>
      </c>
      <c r="BW38" s="3">
        <f t="shared" si="30"/>
        <v>1</v>
      </c>
      <c r="BX38" s="3">
        <f t="shared" si="39"/>
        <v>1</v>
      </c>
      <c r="BY38" s="3">
        <f t="shared" si="39"/>
        <v>1</v>
      </c>
      <c r="BZ38" s="3">
        <f t="shared" si="39"/>
        <v>0</v>
      </c>
      <c r="CA38" s="3">
        <f t="shared" si="39"/>
        <v>1</v>
      </c>
      <c r="CC38" s="3">
        <f t="shared" si="31"/>
        <v>1</v>
      </c>
      <c r="CD38" s="3">
        <f t="shared" si="40"/>
        <v>1</v>
      </c>
      <c r="CE38" s="3">
        <f t="shared" si="40"/>
        <v>1</v>
      </c>
      <c r="CF38" s="3">
        <f t="shared" si="40"/>
        <v>0</v>
      </c>
      <c r="CG38" s="3">
        <f t="shared" si="40"/>
        <v>1</v>
      </c>
      <c r="CI38" s="3">
        <f t="shared" si="32"/>
        <v>1</v>
      </c>
      <c r="CJ38" s="3">
        <f t="shared" si="41"/>
        <v>1</v>
      </c>
      <c r="CK38" s="3">
        <f t="shared" si="41"/>
        <v>1</v>
      </c>
      <c r="CL38" s="3">
        <f t="shared" si="41"/>
        <v>0</v>
      </c>
      <c r="CM38" s="3">
        <f t="shared" si="41"/>
        <v>1</v>
      </c>
      <c r="CO38" s="3">
        <f t="shared" si="33"/>
        <v>1</v>
      </c>
      <c r="CP38" s="3">
        <f t="shared" si="42"/>
        <v>1</v>
      </c>
      <c r="CQ38" s="3">
        <f t="shared" si="42"/>
        <v>1</v>
      </c>
      <c r="CR38" s="3">
        <f t="shared" si="42"/>
        <v>0</v>
      </c>
      <c r="CS38" s="3">
        <f t="shared" si="42"/>
        <v>1</v>
      </c>
    </row>
    <row r="39" spans="1:97">
      <c r="A39" s="268">
        <f>'BNRegular Symbol'!K38</f>
        <v>35</v>
      </c>
      <c r="B39" s="1" t="str">
        <f>'BNRegular Symbol'!L38</f>
        <v>M3</v>
      </c>
      <c r="C39" s="1" t="str">
        <f>'BNRegular Symbol'!M38</f>
        <v>S1</v>
      </c>
      <c r="D39" s="1" t="str">
        <f>'BNRegular Symbol'!N38</f>
        <v>M2</v>
      </c>
      <c r="E39" s="1" t="str">
        <f>'BNRegular Symbol'!O38</f>
        <v>M5</v>
      </c>
      <c r="F39" s="1" t="str">
        <f>'BNRegular Symbol'!P38</f>
        <v>M3</v>
      </c>
      <c r="I39" s="3">
        <f t="shared" si="15"/>
        <v>1</v>
      </c>
      <c r="J39" s="3">
        <f t="shared" si="16"/>
        <v>0</v>
      </c>
      <c r="K39" s="3">
        <f t="shared" si="17"/>
        <v>1</v>
      </c>
      <c r="L39" s="3">
        <f t="shared" si="18"/>
        <v>0</v>
      </c>
      <c r="M39" s="3">
        <f t="shared" si="19"/>
        <v>1</v>
      </c>
      <c r="O39" s="3">
        <f t="shared" si="48"/>
        <v>1</v>
      </c>
      <c r="P39" s="3">
        <f t="shared" si="48"/>
        <v>1</v>
      </c>
      <c r="Q39" s="3">
        <f t="shared" si="48"/>
        <v>0</v>
      </c>
      <c r="R39" s="3">
        <f t="shared" si="48"/>
        <v>0</v>
      </c>
      <c r="S39" s="3">
        <f t="shared" si="48"/>
        <v>1</v>
      </c>
      <c r="U39" s="3">
        <f t="shared" si="21"/>
        <v>0</v>
      </c>
      <c r="V39" s="3">
        <f t="shared" si="34"/>
        <v>1</v>
      </c>
      <c r="W39" s="3">
        <f t="shared" si="34"/>
        <v>1</v>
      </c>
      <c r="X39" s="3">
        <f t="shared" si="34"/>
        <v>0</v>
      </c>
      <c r="Y39" s="3">
        <f t="shared" si="34"/>
        <v>0</v>
      </c>
      <c r="AA39" s="3">
        <f t="shared" si="22"/>
        <v>0</v>
      </c>
      <c r="AB39" s="3">
        <f t="shared" si="35"/>
        <v>1</v>
      </c>
      <c r="AC39" s="3">
        <f t="shared" si="35"/>
        <v>1</v>
      </c>
      <c r="AD39" s="3">
        <f t="shared" si="35"/>
        <v>0</v>
      </c>
      <c r="AE39" s="3">
        <f t="shared" si="35"/>
        <v>0</v>
      </c>
      <c r="AG39" s="3">
        <f t="shared" si="23"/>
        <v>1</v>
      </c>
      <c r="AH39" s="3">
        <f t="shared" si="36"/>
        <v>0</v>
      </c>
      <c r="AI39" s="3">
        <f t="shared" si="36"/>
        <v>1</v>
      </c>
      <c r="AJ39" s="3">
        <f t="shared" si="36"/>
        <v>0</v>
      </c>
      <c r="AK39" s="3">
        <f t="shared" si="36"/>
        <v>0</v>
      </c>
      <c r="AM39" s="3">
        <f t="shared" si="49"/>
        <v>1</v>
      </c>
      <c r="AN39" s="3">
        <f t="shared" si="49"/>
        <v>1</v>
      </c>
      <c r="AO39" s="3">
        <f t="shared" si="49"/>
        <v>1</v>
      </c>
      <c r="AP39" s="3">
        <f t="shared" si="49"/>
        <v>0</v>
      </c>
      <c r="AQ39" s="3">
        <f t="shared" si="49"/>
        <v>1</v>
      </c>
      <c r="AS39" s="3">
        <f t="shared" si="50"/>
        <v>1</v>
      </c>
      <c r="AT39" s="3">
        <f t="shared" si="50"/>
        <v>1</v>
      </c>
      <c r="AU39" s="3">
        <f t="shared" si="50"/>
        <v>1</v>
      </c>
      <c r="AV39" s="3">
        <f t="shared" si="50"/>
        <v>0</v>
      </c>
      <c r="AW39" s="3">
        <f t="shared" si="50"/>
        <v>1</v>
      </c>
      <c r="AY39" s="3">
        <f t="shared" si="51"/>
        <v>1</v>
      </c>
      <c r="AZ39" s="3">
        <f t="shared" si="51"/>
        <v>1</v>
      </c>
      <c r="BA39" s="3">
        <f t="shared" si="51"/>
        <v>1</v>
      </c>
      <c r="BB39" s="3">
        <f t="shared" si="51"/>
        <v>0</v>
      </c>
      <c r="BC39" s="3">
        <f t="shared" si="51"/>
        <v>1</v>
      </c>
      <c r="BE39" s="3">
        <f t="shared" si="52"/>
        <v>1</v>
      </c>
      <c r="BF39" s="3">
        <f t="shared" si="52"/>
        <v>1</v>
      </c>
      <c r="BG39" s="3">
        <f t="shared" si="52"/>
        <v>1</v>
      </c>
      <c r="BH39" s="3">
        <f t="shared" si="52"/>
        <v>0</v>
      </c>
      <c r="BI39" s="3">
        <f t="shared" si="52"/>
        <v>1</v>
      </c>
      <c r="BK39" s="3">
        <f t="shared" si="28"/>
        <v>1</v>
      </c>
      <c r="BL39" s="3">
        <f t="shared" si="37"/>
        <v>1</v>
      </c>
      <c r="BM39" s="3">
        <f t="shared" si="37"/>
        <v>1</v>
      </c>
      <c r="BN39" s="3">
        <f t="shared" si="37"/>
        <v>0</v>
      </c>
      <c r="BO39" s="3">
        <f t="shared" si="37"/>
        <v>1</v>
      </c>
      <c r="BQ39" s="3">
        <f t="shared" si="29"/>
        <v>1</v>
      </c>
      <c r="BR39" s="3">
        <f t="shared" si="38"/>
        <v>1</v>
      </c>
      <c r="BS39" s="3">
        <f t="shared" si="38"/>
        <v>1</v>
      </c>
      <c r="BT39" s="3">
        <f t="shared" si="38"/>
        <v>0</v>
      </c>
      <c r="BU39" s="3">
        <f t="shared" si="38"/>
        <v>1</v>
      </c>
      <c r="BW39" s="3">
        <f t="shared" si="30"/>
        <v>1</v>
      </c>
      <c r="BX39" s="3">
        <f t="shared" si="39"/>
        <v>1</v>
      </c>
      <c r="BY39" s="3">
        <f t="shared" si="39"/>
        <v>1</v>
      </c>
      <c r="BZ39" s="3">
        <f t="shared" si="39"/>
        <v>0</v>
      </c>
      <c r="CA39" s="3">
        <f t="shared" si="39"/>
        <v>1</v>
      </c>
      <c r="CC39" s="3">
        <f t="shared" si="31"/>
        <v>1</v>
      </c>
      <c r="CD39" s="3">
        <f t="shared" si="40"/>
        <v>1</v>
      </c>
      <c r="CE39" s="3">
        <f t="shared" si="40"/>
        <v>1</v>
      </c>
      <c r="CF39" s="3">
        <f t="shared" si="40"/>
        <v>0</v>
      </c>
      <c r="CG39" s="3">
        <f t="shared" si="40"/>
        <v>1</v>
      </c>
      <c r="CI39" s="3">
        <f t="shared" si="32"/>
        <v>1</v>
      </c>
      <c r="CJ39" s="3">
        <f t="shared" si="41"/>
        <v>1</v>
      </c>
      <c r="CK39" s="3">
        <f t="shared" si="41"/>
        <v>1</v>
      </c>
      <c r="CL39" s="3">
        <f t="shared" si="41"/>
        <v>0</v>
      </c>
      <c r="CM39" s="3">
        <f t="shared" si="41"/>
        <v>1</v>
      </c>
      <c r="CO39" s="3">
        <f t="shared" si="33"/>
        <v>1</v>
      </c>
      <c r="CP39" s="3">
        <f t="shared" si="42"/>
        <v>1</v>
      </c>
      <c r="CQ39" s="3">
        <f t="shared" si="42"/>
        <v>1</v>
      </c>
      <c r="CR39" s="3">
        <f t="shared" si="42"/>
        <v>0</v>
      </c>
      <c r="CS39" s="3">
        <f t="shared" si="42"/>
        <v>1</v>
      </c>
    </row>
    <row r="40" spans="1:97">
      <c r="A40" s="268">
        <f>'BNRegular Symbol'!K39</f>
        <v>36</v>
      </c>
      <c r="B40" s="1" t="str">
        <f>'BNRegular Symbol'!L39</f>
        <v>M4</v>
      </c>
      <c r="C40" s="1" t="str">
        <f>'BNRegular Symbol'!M39</f>
        <v>M1</v>
      </c>
      <c r="D40" s="1" t="str">
        <f>'BNRegular Symbol'!N39</f>
        <v>M2</v>
      </c>
      <c r="E40" s="1" t="str">
        <f>'BNRegular Symbol'!O39</f>
        <v>WW</v>
      </c>
      <c r="F40" s="1" t="str">
        <f>'BNRegular Symbol'!P39</f>
        <v>M4</v>
      </c>
      <c r="I40" s="3">
        <f t="shared" si="15"/>
        <v>1</v>
      </c>
      <c r="J40" s="3">
        <f t="shared" si="16"/>
        <v>0</v>
      </c>
      <c r="K40" s="3">
        <f t="shared" si="17"/>
        <v>1</v>
      </c>
      <c r="L40" s="3">
        <f t="shared" si="18"/>
        <v>0</v>
      </c>
      <c r="M40" s="3">
        <f t="shared" si="19"/>
        <v>1</v>
      </c>
      <c r="O40" s="3">
        <f t="shared" si="48"/>
        <v>1</v>
      </c>
      <c r="P40" s="3">
        <f t="shared" si="48"/>
        <v>0</v>
      </c>
      <c r="Q40" s="3">
        <f t="shared" si="48"/>
        <v>0</v>
      </c>
      <c r="R40" s="3">
        <f t="shared" si="48"/>
        <v>0</v>
      </c>
      <c r="S40" s="3">
        <f t="shared" si="48"/>
        <v>1</v>
      </c>
      <c r="U40" s="3">
        <f t="shared" si="21"/>
        <v>0</v>
      </c>
      <c r="V40" s="3">
        <f t="shared" si="34"/>
        <v>1</v>
      </c>
      <c r="W40" s="3">
        <f t="shared" si="34"/>
        <v>0</v>
      </c>
      <c r="X40" s="3">
        <f t="shared" si="34"/>
        <v>0</v>
      </c>
      <c r="Y40" s="3">
        <f t="shared" si="34"/>
        <v>1</v>
      </c>
      <c r="AA40" s="3">
        <f t="shared" si="22"/>
        <v>0</v>
      </c>
      <c r="AB40" s="3">
        <f t="shared" si="35"/>
        <v>1</v>
      </c>
      <c r="AC40" s="3">
        <f t="shared" si="35"/>
        <v>1</v>
      </c>
      <c r="AD40" s="3">
        <f t="shared" si="35"/>
        <v>0</v>
      </c>
      <c r="AE40" s="3">
        <f t="shared" si="35"/>
        <v>0</v>
      </c>
      <c r="AG40" s="3">
        <f t="shared" si="23"/>
        <v>1</v>
      </c>
      <c r="AH40" s="3">
        <f t="shared" si="36"/>
        <v>0</v>
      </c>
      <c r="AI40" s="3">
        <f t="shared" si="36"/>
        <v>1</v>
      </c>
      <c r="AJ40" s="3">
        <f t="shared" si="36"/>
        <v>0</v>
      </c>
      <c r="AK40" s="3">
        <f t="shared" si="36"/>
        <v>0</v>
      </c>
      <c r="AM40" s="3">
        <f t="shared" si="49"/>
        <v>1</v>
      </c>
      <c r="AN40" s="3">
        <f t="shared" si="49"/>
        <v>1</v>
      </c>
      <c r="AO40" s="3">
        <f t="shared" si="49"/>
        <v>1</v>
      </c>
      <c r="AP40" s="3">
        <f t="shared" si="49"/>
        <v>0</v>
      </c>
      <c r="AQ40" s="3">
        <f t="shared" si="49"/>
        <v>1</v>
      </c>
      <c r="AS40" s="3">
        <f t="shared" si="50"/>
        <v>1</v>
      </c>
      <c r="AT40" s="3">
        <f t="shared" si="50"/>
        <v>1</v>
      </c>
      <c r="AU40" s="3">
        <f t="shared" si="50"/>
        <v>1</v>
      </c>
      <c r="AV40" s="3">
        <f t="shared" si="50"/>
        <v>0</v>
      </c>
      <c r="AW40" s="3">
        <f t="shared" si="50"/>
        <v>1</v>
      </c>
      <c r="AY40" s="3">
        <f t="shared" si="51"/>
        <v>1</v>
      </c>
      <c r="AZ40" s="3">
        <f t="shared" si="51"/>
        <v>1</v>
      </c>
      <c r="BA40" s="3">
        <f t="shared" si="51"/>
        <v>1</v>
      </c>
      <c r="BB40" s="3">
        <f t="shared" si="51"/>
        <v>0</v>
      </c>
      <c r="BC40" s="3">
        <f t="shared" si="51"/>
        <v>1</v>
      </c>
      <c r="BE40" s="3">
        <f t="shared" si="52"/>
        <v>1</v>
      </c>
      <c r="BF40" s="3">
        <f t="shared" si="52"/>
        <v>1</v>
      </c>
      <c r="BG40" s="3">
        <f t="shared" si="52"/>
        <v>1</v>
      </c>
      <c r="BH40" s="3">
        <f t="shared" si="52"/>
        <v>0</v>
      </c>
      <c r="BI40" s="3">
        <f t="shared" si="52"/>
        <v>1</v>
      </c>
      <c r="BK40" s="3">
        <f t="shared" si="28"/>
        <v>1</v>
      </c>
      <c r="BL40" s="3">
        <f t="shared" si="37"/>
        <v>1</v>
      </c>
      <c r="BM40" s="3">
        <f t="shared" si="37"/>
        <v>1</v>
      </c>
      <c r="BN40" s="3">
        <f t="shared" si="37"/>
        <v>0</v>
      </c>
      <c r="BO40" s="3">
        <f t="shared" si="37"/>
        <v>1</v>
      </c>
      <c r="BQ40" s="3">
        <f t="shared" si="29"/>
        <v>1</v>
      </c>
      <c r="BR40" s="3">
        <f t="shared" si="38"/>
        <v>1</v>
      </c>
      <c r="BS40" s="3">
        <f t="shared" si="38"/>
        <v>1</v>
      </c>
      <c r="BT40" s="3">
        <f t="shared" si="38"/>
        <v>0</v>
      </c>
      <c r="BU40" s="3">
        <f t="shared" si="38"/>
        <v>1</v>
      </c>
      <c r="BW40" s="3">
        <f t="shared" si="30"/>
        <v>1</v>
      </c>
      <c r="BX40" s="3">
        <f t="shared" si="39"/>
        <v>1</v>
      </c>
      <c r="BY40" s="3">
        <f t="shared" si="39"/>
        <v>1</v>
      </c>
      <c r="BZ40" s="3">
        <f t="shared" si="39"/>
        <v>0</v>
      </c>
      <c r="CA40" s="3">
        <f t="shared" si="39"/>
        <v>1</v>
      </c>
      <c r="CC40" s="3">
        <f t="shared" si="31"/>
        <v>1</v>
      </c>
      <c r="CD40" s="3">
        <f t="shared" si="40"/>
        <v>1</v>
      </c>
      <c r="CE40" s="3">
        <f t="shared" si="40"/>
        <v>1</v>
      </c>
      <c r="CF40" s="3">
        <f t="shared" si="40"/>
        <v>0</v>
      </c>
      <c r="CG40" s="3">
        <f t="shared" si="40"/>
        <v>1</v>
      </c>
      <c r="CI40" s="3">
        <f t="shared" si="32"/>
        <v>1</v>
      </c>
      <c r="CJ40" s="3">
        <f t="shared" si="41"/>
        <v>1</v>
      </c>
      <c r="CK40" s="3">
        <f t="shared" si="41"/>
        <v>1</v>
      </c>
      <c r="CL40" s="3">
        <f t="shared" si="41"/>
        <v>0</v>
      </c>
      <c r="CM40" s="3">
        <f t="shared" si="41"/>
        <v>1</v>
      </c>
      <c r="CO40" s="3">
        <f t="shared" si="33"/>
        <v>1</v>
      </c>
      <c r="CP40" s="3">
        <f t="shared" si="42"/>
        <v>1</v>
      </c>
      <c r="CQ40" s="3">
        <f t="shared" si="42"/>
        <v>1</v>
      </c>
      <c r="CR40" s="3">
        <f t="shared" si="42"/>
        <v>0</v>
      </c>
      <c r="CS40" s="3">
        <f t="shared" si="42"/>
        <v>1</v>
      </c>
    </row>
    <row r="41" spans="1:97">
      <c r="A41" s="268">
        <f>'BNRegular Symbol'!K40</f>
        <v>37</v>
      </c>
      <c r="B41" s="1" t="str">
        <f>'BNRegular Symbol'!L40</f>
        <v>M4</v>
      </c>
      <c r="C41" s="1" t="str">
        <f>'BNRegular Symbol'!M40</f>
        <v>M5</v>
      </c>
      <c r="D41" s="1" t="str">
        <f>'BNRegular Symbol'!N40</f>
        <v>S1</v>
      </c>
      <c r="E41" s="1" t="str">
        <f>'BNRegular Symbol'!O40</f>
        <v>M4</v>
      </c>
      <c r="F41" s="1" t="str">
        <f>'BNRegular Symbol'!P40</f>
        <v>M5</v>
      </c>
      <c r="I41" s="3">
        <f t="shared" si="15"/>
        <v>1</v>
      </c>
      <c r="J41" s="3">
        <f t="shared" si="16"/>
        <v>0</v>
      </c>
      <c r="K41" s="3">
        <f t="shared" si="17"/>
        <v>1</v>
      </c>
      <c r="L41" s="3">
        <f t="shared" si="18"/>
        <v>1</v>
      </c>
      <c r="M41" s="3">
        <f t="shared" si="19"/>
        <v>1</v>
      </c>
      <c r="O41" s="3">
        <f t="shared" si="48"/>
        <v>1</v>
      </c>
      <c r="P41" s="3">
        <f t="shared" si="48"/>
        <v>0</v>
      </c>
      <c r="Q41" s="3">
        <f t="shared" si="48"/>
        <v>0</v>
      </c>
      <c r="R41" s="3">
        <f t="shared" si="48"/>
        <v>0</v>
      </c>
      <c r="S41" s="3">
        <f t="shared" si="48"/>
        <v>1</v>
      </c>
      <c r="U41" s="3">
        <f t="shared" si="21"/>
        <v>0</v>
      </c>
      <c r="V41" s="3">
        <f t="shared" si="34"/>
        <v>1</v>
      </c>
      <c r="W41" s="3">
        <f t="shared" si="34"/>
        <v>0</v>
      </c>
      <c r="X41" s="3">
        <f t="shared" si="34"/>
        <v>1</v>
      </c>
      <c r="Y41" s="3">
        <f t="shared" si="34"/>
        <v>0</v>
      </c>
      <c r="AA41" s="3">
        <f t="shared" si="22"/>
        <v>0</v>
      </c>
      <c r="AB41" s="3">
        <f t="shared" si="35"/>
        <v>1</v>
      </c>
      <c r="AC41" s="3">
        <f t="shared" si="35"/>
        <v>1</v>
      </c>
      <c r="AD41" s="3">
        <f t="shared" si="35"/>
        <v>0</v>
      </c>
      <c r="AE41" s="3">
        <f t="shared" si="35"/>
        <v>1</v>
      </c>
      <c r="AG41" s="3">
        <f t="shared" si="23"/>
        <v>1</v>
      </c>
      <c r="AH41" s="3">
        <f t="shared" si="36"/>
        <v>0</v>
      </c>
      <c r="AI41" s="3">
        <f t="shared" si="36"/>
        <v>1</v>
      </c>
      <c r="AJ41" s="3">
        <f t="shared" si="36"/>
        <v>1</v>
      </c>
      <c r="AK41" s="3">
        <f t="shared" si="36"/>
        <v>0</v>
      </c>
      <c r="AM41" s="3">
        <f t="shared" si="49"/>
        <v>1</v>
      </c>
      <c r="AN41" s="3">
        <f t="shared" si="49"/>
        <v>1</v>
      </c>
      <c r="AO41" s="3">
        <f t="shared" si="49"/>
        <v>1</v>
      </c>
      <c r="AP41" s="3">
        <f t="shared" si="49"/>
        <v>1</v>
      </c>
      <c r="AQ41" s="3">
        <f t="shared" si="49"/>
        <v>1</v>
      </c>
      <c r="AS41" s="3">
        <f t="shared" si="50"/>
        <v>1</v>
      </c>
      <c r="AT41" s="3">
        <f t="shared" si="50"/>
        <v>1</v>
      </c>
      <c r="AU41" s="3">
        <f t="shared" si="50"/>
        <v>1</v>
      </c>
      <c r="AV41" s="3">
        <f t="shared" si="50"/>
        <v>1</v>
      </c>
      <c r="AW41" s="3">
        <f t="shared" si="50"/>
        <v>1</v>
      </c>
      <c r="AY41" s="3">
        <f t="shared" si="51"/>
        <v>1</v>
      </c>
      <c r="AZ41" s="3">
        <f t="shared" si="51"/>
        <v>1</v>
      </c>
      <c r="BA41" s="3">
        <f t="shared" si="51"/>
        <v>1</v>
      </c>
      <c r="BB41" s="3">
        <f t="shared" si="51"/>
        <v>1</v>
      </c>
      <c r="BC41" s="3">
        <f t="shared" si="51"/>
        <v>1</v>
      </c>
      <c r="BE41" s="3">
        <f t="shared" si="52"/>
        <v>1</v>
      </c>
      <c r="BF41" s="3">
        <f t="shared" si="52"/>
        <v>1</v>
      </c>
      <c r="BG41" s="3">
        <f t="shared" si="52"/>
        <v>1</v>
      </c>
      <c r="BH41" s="3">
        <f t="shared" si="52"/>
        <v>1</v>
      </c>
      <c r="BI41" s="3">
        <f t="shared" si="52"/>
        <v>1</v>
      </c>
      <c r="BK41" s="3">
        <f t="shared" si="28"/>
        <v>1</v>
      </c>
      <c r="BL41" s="3">
        <f t="shared" si="37"/>
        <v>1</v>
      </c>
      <c r="BM41" s="3">
        <f t="shared" si="37"/>
        <v>1</v>
      </c>
      <c r="BN41" s="3">
        <f t="shared" si="37"/>
        <v>1</v>
      </c>
      <c r="BO41" s="3">
        <f t="shared" si="37"/>
        <v>1</v>
      </c>
      <c r="BQ41" s="3">
        <f t="shared" si="29"/>
        <v>1</v>
      </c>
      <c r="BR41" s="3">
        <f t="shared" si="38"/>
        <v>1</v>
      </c>
      <c r="BS41" s="3">
        <f t="shared" si="38"/>
        <v>1</v>
      </c>
      <c r="BT41" s="3">
        <f t="shared" si="38"/>
        <v>1</v>
      </c>
      <c r="BU41" s="3">
        <f t="shared" si="38"/>
        <v>1</v>
      </c>
      <c r="BW41" s="3">
        <f t="shared" si="30"/>
        <v>1</v>
      </c>
      <c r="BX41" s="3">
        <f t="shared" si="39"/>
        <v>1</v>
      </c>
      <c r="BY41" s="3">
        <f t="shared" si="39"/>
        <v>1</v>
      </c>
      <c r="BZ41" s="3">
        <f t="shared" si="39"/>
        <v>1</v>
      </c>
      <c r="CA41" s="3">
        <f t="shared" si="39"/>
        <v>1</v>
      </c>
      <c r="CC41" s="3">
        <f t="shared" si="31"/>
        <v>1</v>
      </c>
      <c r="CD41" s="3">
        <f t="shared" si="40"/>
        <v>1</v>
      </c>
      <c r="CE41" s="3">
        <f t="shared" si="40"/>
        <v>1</v>
      </c>
      <c r="CF41" s="3">
        <f t="shared" si="40"/>
        <v>1</v>
      </c>
      <c r="CG41" s="3">
        <f t="shared" si="40"/>
        <v>1</v>
      </c>
      <c r="CI41" s="3">
        <f t="shared" si="32"/>
        <v>1</v>
      </c>
      <c r="CJ41" s="3">
        <f t="shared" si="41"/>
        <v>1</v>
      </c>
      <c r="CK41" s="3">
        <f t="shared" si="41"/>
        <v>1</v>
      </c>
      <c r="CL41" s="3">
        <f t="shared" si="41"/>
        <v>1</v>
      </c>
      <c r="CM41" s="3">
        <f t="shared" si="41"/>
        <v>1</v>
      </c>
      <c r="CO41" s="3">
        <f t="shared" si="33"/>
        <v>1</v>
      </c>
      <c r="CP41" s="3">
        <f t="shared" si="42"/>
        <v>1</v>
      </c>
      <c r="CQ41" s="3">
        <f t="shared" si="42"/>
        <v>1</v>
      </c>
      <c r="CR41" s="3">
        <f t="shared" si="42"/>
        <v>1</v>
      </c>
      <c r="CS41" s="3">
        <f t="shared" si="42"/>
        <v>1</v>
      </c>
    </row>
    <row r="42" spans="1:97">
      <c r="A42" s="268">
        <f>'BNRegular Symbol'!K41</f>
        <v>38</v>
      </c>
      <c r="B42" s="1" t="str">
        <f>'BNRegular Symbol'!L41</f>
        <v>M3</v>
      </c>
      <c r="C42" s="1" t="str">
        <f>'BNRegular Symbol'!M41</f>
        <v>M2</v>
      </c>
      <c r="D42" s="1" t="str">
        <f>'BNRegular Symbol'!N41</f>
        <v>M3</v>
      </c>
      <c r="E42" s="1" t="str">
        <f>'BNRegular Symbol'!O41</f>
        <v>M4</v>
      </c>
      <c r="F42" s="1" t="str">
        <f>'BNRegular Symbol'!P41</f>
        <v>M5</v>
      </c>
      <c r="I42" s="3">
        <f t="shared" si="15"/>
        <v>1</v>
      </c>
      <c r="J42" s="3">
        <f t="shared" si="16"/>
        <v>0</v>
      </c>
      <c r="K42" s="3">
        <f t="shared" si="17"/>
        <v>0</v>
      </c>
      <c r="L42" s="3">
        <f t="shared" si="18"/>
        <v>1</v>
      </c>
      <c r="M42" s="3">
        <f t="shared" si="19"/>
        <v>1</v>
      </c>
      <c r="O42" s="3">
        <f t="shared" si="48"/>
        <v>1</v>
      </c>
      <c r="P42" s="3">
        <f t="shared" si="48"/>
        <v>0</v>
      </c>
      <c r="Q42" s="3">
        <f t="shared" si="48"/>
        <v>0</v>
      </c>
      <c r="R42" s="3">
        <f t="shared" si="48"/>
        <v>0</v>
      </c>
      <c r="S42" s="3">
        <f t="shared" si="48"/>
        <v>0</v>
      </c>
      <c r="U42" s="3">
        <f t="shared" si="21"/>
        <v>0</v>
      </c>
      <c r="V42" s="3">
        <f t="shared" si="34"/>
        <v>1</v>
      </c>
      <c r="W42" s="3">
        <f t="shared" si="34"/>
        <v>0</v>
      </c>
      <c r="X42" s="3">
        <f t="shared" si="34"/>
        <v>1</v>
      </c>
      <c r="Y42" s="3">
        <f t="shared" si="34"/>
        <v>0</v>
      </c>
      <c r="AA42" s="3">
        <f t="shared" si="22"/>
        <v>0</v>
      </c>
      <c r="AB42" s="3">
        <f t="shared" si="35"/>
        <v>1</v>
      </c>
      <c r="AC42" s="3">
        <f t="shared" si="35"/>
        <v>1</v>
      </c>
      <c r="AD42" s="3">
        <f t="shared" si="35"/>
        <v>0</v>
      </c>
      <c r="AE42" s="3">
        <f t="shared" si="35"/>
        <v>1</v>
      </c>
      <c r="AG42" s="3">
        <f t="shared" si="23"/>
        <v>1</v>
      </c>
      <c r="AH42" s="3">
        <f t="shared" si="36"/>
        <v>0</v>
      </c>
      <c r="AI42" s="3">
        <f t="shared" si="36"/>
        <v>1</v>
      </c>
      <c r="AJ42" s="3">
        <f t="shared" si="36"/>
        <v>0</v>
      </c>
      <c r="AK42" s="3">
        <f t="shared" si="36"/>
        <v>0</v>
      </c>
      <c r="AM42" s="3">
        <f t="shared" si="49"/>
        <v>1</v>
      </c>
      <c r="AN42" s="3">
        <f t="shared" si="49"/>
        <v>1</v>
      </c>
      <c r="AO42" s="3">
        <f t="shared" si="49"/>
        <v>1</v>
      </c>
      <c r="AP42" s="3">
        <f t="shared" si="49"/>
        <v>1</v>
      </c>
      <c r="AQ42" s="3">
        <f t="shared" si="49"/>
        <v>1</v>
      </c>
      <c r="AS42" s="3">
        <f t="shared" si="50"/>
        <v>1</v>
      </c>
      <c r="AT42" s="3">
        <f t="shared" si="50"/>
        <v>1</v>
      </c>
      <c r="AU42" s="3">
        <f t="shared" si="50"/>
        <v>1</v>
      </c>
      <c r="AV42" s="3">
        <f t="shared" si="50"/>
        <v>1</v>
      </c>
      <c r="AW42" s="3">
        <f t="shared" si="50"/>
        <v>1</v>
      </c>
      <c r="AY42" s="3">
        <f t="shared" si="51"/>
        <v>1</v>
      </c>
      <c r="AZ42" s="3">
        <f t="shared" si="51"/>
        <v>1</v>
      </c>
      <c r="BA42" s="3">
        <f t="shared" si="51"/>
        <v>1</v>
      </c>
      <c r="BB42" s="3">
        <f t="shared" si="51"/>
        <v>1</v>
      </c>
      <c r="BC42" s="3">
        <f t="shared" si="51"/>
        <v>1</v>
      </c>
      <c r="BE42" s="3">
        <f t="shared" si="52"/>
        <v>1</v>
      </c>
      <c r="BF42" s="3">
        <f t="shared" si="52"/>
        <v>1</v>
      </c>
      <c r="BG42" s="3">
        <f t="shared" si="52"/>
        <v>1</v>
      </c>
      <c r="BH42" s="3">
        <f t="shared" si="52"/>
        <v>1</v>
      </c>
      <c r="BI42" s="3">
        <f t="shared" si="52"/>
        <v>1</v>
      </c>
      <c r="BK42" s="3">
        <f t="shared" si="28"/>
        <v>1</v>
      </c>
      <c r="BL42" s="3">
        <f t="shared" si="37"/>
        <v>1</v>
      </c>
      <c r="BM42" s="3">
        <f t="shared" si="37"/>
        <v>1</v>
      </c>
      <c r="BN42" s="3">
        <f t="shared" si="37"/>
        <v>1</v>
      </c>
      <c r="BO42" s="3">
        <f t="shared" si="37"/>
        <v>1</v>
      </c>
      <c r="BQ42" s="3">
        <f t="shared" si="29"/>
        <v>1</v>
      </c>
      <c r="BR42" s="3">
        <f t="shared" si="38"/>
        <v>1</v>
      </c>
      <c r="BS42" s="3">
        <f t="shared" si="38"/>
        <v>1</v>
      </c>
      <c r="BT42" s="3">
        <f t="shared" si="38"/>
        <v>1</v>
      </c>
      <c r="BU42" s="3">
        <f t="shared" si="38"/>
        <v>1</v>
      </c>
      <c r="BW42" s="3">
        <f t="shared" si="30"/>
        <v>1</v>
      </c>
      <c r="BX42" s="3">
        <f t="shared" si="39"/>
        <v>1</v>
      </c>
      <c r="BY42" s="3">
        <f t="shared" si="39"/>
        <v>1</v>
      </c>
      <c r="BZ42" s="3">
        <f t="shared" si="39"/>
        <v>1</v>
      </c>
      <c r="CA42" s="3">
        <f t="shared" si="39"/>
        <v>1</v>
      </c>
      <c r="CC42" s="3">
        <f t="shared" si="31"/>
        <v>1</v>
      </c>
      <c r="CD42" s="3">
        <f t="shared" si="40"/>
        <v>1</v>
      </c>
      <c r="CE42" s="3">
        <f t="shared" si="40"/>
        <v>1</v>
      </c>
      <c r="CF42" s="3">
        <f t="shared" si="40"/>
        <v>1</v>
      </c>
      <c r="CG42" s="3">
        <f t="shared" si="40"/>
        <v>1</v>
      </c>
      <c r="CI42" s="3">
        <f t="shared" si="32"/>
        <v>1</v>
      </c>
      <c r="CJ42" s="3">
        <f t="shared" si="41"/>
        <v>1</v>
      </c>
      <c r="CK42" s="3">
        <f t="shared" si="41"/>
        <v>1</v>
      </c>
      <c r="CL42" s="3">
        <f t="shared" si="41"/>
        <v>1</v>
      </c>
      <c r="CM42" s="3">
        <f t="shared" si="41"/>
        <v>1</v>
      </c>
      <c r="CO42" s="3">
        <f t="shared" si="33"/>
        <v>1</v>
      </c>
      <c r="CP42" s="3">
        <f t="shared" si="42"/>
        <v>1</v>
      </c>
      <c r="CQ42" s="3">
        <f t="shared" si="42"/>
        <v>1</v>
      </c>
      <c r="CR42" s="3">
        <f t="shared" si="42"/>
        <v>1</v>
      </c>
      <c r="CS42" s="3">
        <f t="shared" si="42"/>
        <v>1</v>
      </c>
    </row>
    <row r="43" spans="1:97">
      <c r="A43" s="268">
        <f>'BNRegular Symbol'!K42</f>
        <v>39</v>
      </c>
      <c r="B43" s="1" t="str">
        <f>'BNRegular Symbol'!L42</f>
        <v>M3</v>
      </c>
      <c r="C43" s="1" t="str">
        <f>'BNRegular Symbol'!M42</f>
        <v>M1</v>
      </c>
      <c r="D43" s="1" t="str">
        <f>'BNRegular Symbol'!N42</f>
        <v>M2</v>
      </c>
      <c r="E43" s="1" t="str">
        <f>'BNRegular Symbol'!O42</f>
        <v>M2</v>
      </c>
      <c r="F43" s="1" t="str">
        <f>'BNRegular Symbol'!P42</f>
        <v>M3</v>
      </c>
      <c r="I43" s="3">
        <f t="shared" si="15"/>
        <v>1</v>
      </c>
      <c r="J43" s="3">
        <f t="shared" si="16"/>
        <v>0</v>
      </c>
      <c r="K43" s="3">
        <f t="shared" si="17"/>
        <v>0</v>
      </c>
      <c r="L43" s="3">
        <f t="shared" si="18"/>
        <v>1</v>
      </c>
      <c r="M43" s="3">
        <f t="shared" si="19"/>
        <v>1</v>
      </c>
      <c r="O43" s="3">
        <f t="shared" si="48"/>
        <v>1</v>
      </c>
      <c r="P43" s="3">
        <f t="shared" si="48"/>
        <v>0</v>
      </c>
      <c r="Q43" s="3">
        <f t="shared" si="48"/>
        <v>0</v>
      </c>
      <c r="R43" s="3">
        <f t="shared" si="48"/>
        <v>0</v>
      </c>
      <c r="S43" s="3">
        <f t="shared" si="48"/>
        <v>0</v>
      </c>
      <c r="U43" s="3">
        <f t="shared" si="21"/>
        <v>0</v>
      </c>
      <c r="V43" s="3">
        <f t="shared" si="34"/>
        <v>1</v>
      </c>
      <c r="W43" s="3">
        <f t="shared" si="34"/>
        <v>1</v>
      </c>
      <c r="X43" s="3">
        <f t="shared" si="34"/>
        <v>0</v>
      </c>
      <c r="Y43" s="3">
        <f t="shared" si="34"/>
        <v>0</v>
      </c>
      <c r="AA43" s="3">
        <f t="shared" si="22"/>
        <v>0</v>
      </c>
      <c r="AB43" s="3">
        <f t="shared" si="35"/>
        <v>1</v>
      </c>
      <c r="AC43" s="3">
        <f t="shared" si="35"/>
        <v>1</v>
      </c>
      <c r="AD43" s="3">
        <f t="shared" si="35"/>
        <v>1</v>
      </c>
      <c r="AE43" s="3">
        <f t="shared" si="35"/>
        <v>0</v>
      </c>
      <c r="AG43" s="3">
        <f t="shared" si="23"/>
        <v>1</v>
      </c>
      <c r="AH43" s="3">
        <f t="shared" si="36"/>
        <v>0</v>
      </c>
      <c r="AI43" s="3">
        <f t="shared" si="36"/>
        <v>1</v>
      </c>
      <c r="AJ43" s="3">
        <f t="shared" si="36"/>
        <v>0</v>
      </c>
      <c r="AK43" s="3">
        <f t="shared" si="36"/>
        <v>1</v>
      </c>
      <c r="AM43" s="3">
        <f t="shared" si="49"/>
        <v>1</v>
      </c>
      <c r="AN43" s="3">
        <f t="shared" si="49"/>
        <v>1</v>
      </c>
      <c r="AO43" s="3">
        <f t="shared" si="49"/>
        <v>1</v>
      </c>
      <c r="AP43" s="3">
        <f t="shared" si="49"/>
        <v>1</v>
      </c>
      <c r="AQ43" s="3">
        <f t="shared" si="49"/>
        <v>1</v>
      </c>
      <c r="AS43" s="3">
        <f t="shared" si="50"/>
        <v>1</v>
      </c>
      <c r="AT43" s="3">
        <f t="shared" si="50"/>
        <v>1</v>
      </c>
      <c r="AU43" s="3">
        <f t="shared" si="50"/>
        <v>1</v>
      </c>
      <c r="AV43" s="3">
        <f t="shared" si="50"/>
        <v>1</v>
      </c>
      <c r="AW43" s="3">
        <f t="shared" si="50"/>
        <v>1</v>
      </c>
      <c r="AY43" s="3">
        <f t="shared" si="51"/>
        <v>1</v>
      </c>
      <c r="AZ43" s="3">
        <f t="shared" si="51"/>
        <v>1</v>
      </c>
      <c r="BA43" s="3">
        <f t="shared" si="51"/>
        <v>1</v>
      </c>
      <c r="BB43" s="3">
        <f t="shared" si="51"/>
        <v>1</v>
      </c>
      <c r="BC43" s="3">
        <f t="shared" si="51"/>
        <v>1</v>
      </c>
      <c r="BE43" s="3">
        <f t="shared" si="52"/>
        <v>1</v>
      </c>
      <c r="BF43" s="3">
        <f t="shared" si="52"/>
        <v>1</v>
      </c>
      <c r="BG43" s="3">
        <f t="shared" si="52"/>
        <v>1</v>
      </c>
      <c r="BH43" s="3">
        <f t="shared" si="52"/>
        <v>1</v>
      </c>
      <c r="BI43" s="3">
        <f t="shared" si="52"/>
        <v>1</v>
      </c>
      <c r="BK43" s="3">
        <f t="shared" si="28"/>
        <v>1</v>
      </c>
      <c r="BL43" s="3">
        <f t="shared" si="37"/>
        <v>1</v>
      </c>
      <c r="BM43" s="3">
        <f t="shared" si="37"/>
        <v>1</v>
      </c>
      <c r="BN43" s="3">
        <f t="shared" si="37"/>
        <v>1</v>
      </c>
      <c r="BO43" s="3">
        <f t="shared" si="37"/>
        <v>1</v>
      </c>
      <c r="BQ43" s="3">
        <f t="shared" si="29"/>
        <v>1</v>
      </c>
      <c r="BR43" s="3">
        <f t="shared" si="38"/>
        <v>1</v>
      </c>
      <c r="BS43" s="3">
        <f t="shared" si="38"/>
        <v>1</v>
      </c>
      <c r="BT43" s="3">
        <f t="shared" si="38"/>
        <v>1</v>
      </c>
      <c r="BU43" s="3">
        <f t="shared" si="38"/>
        <v>1</v>
      </c>
      <c r="BW43" s="3">
        <f t="shared" si="30"/>
        <v>1</v>
      </c>
      <c r="BX43" s="3">
        <f t="shared" si="39"/>
        <v>1</v>
      </c>
      <c r="BY43" s="3">
        <f t="shared" si="39"/>
        <v>1</v>
      </c>
      <c r="BZ43" s="3">
        <f t="shared" si="39"/>
        <v>1</v>
      </c>
      <c r="CA43" s="3">
        <f t="shared" si="39"/>
        <v>1</v>
      </c>
      <c r="CC43" s="3">
        <f t="shared" si="31"/>
        <v>1</v>
      </c>
      <c r="CD43" s="3">
        <f t="shared" si="40"/>
        <v>1</v>
      </c>
      <c r="CE43" s="3">
        <f t="shared" si="40"/>
        <v>1</v>
      </c>
      <c r="CF43" s="3">
        <f t="shared" si="40"/>
        <v>1</v>
      </c>
      <c r="CG43" s="3">
        <f t="shared" si="40"/>
        <v>1</v>
      </c>
      <c r="CI43" s="3">
        <f t="shared" si="32"/>
        <v>1</v>
      </c>
      <c r="CJ43" s="3">
        <f t="shared" si="41"/>
        <v>1</v>
      </c>
      <c r="CK43" s="3">
        <f t="shared" si="41"/>
        <v>1</v>
      </c>
      <c r="CL43" s="3">
        <f t="shared" si="41"/>
        <v>1</v>
      </c>
      <c r="CM43" s="3">
        <f t="shared" si="41"/>
        <v>1</v>
      </c>
      <c r="CO43" s="3">
        <f t="shared" si="33"/>
        <v>1</v>
      </c>
      <c r="CP43" s="3">
        <f t="shared" si="42"/>
        <v>1</v>
      </c>
      <c r="CQ43" s="3">
        <f t="shared" si="42"/>
        <v>1</v>
      </c>
      <c r="CR43" s="3">
        <f t="shared" si="42"/>
        <v>1</v>
      </c>
      <c r="CS43" s="3">
        <f t="shared" si="42"/>
        <v>1</v>
      </c>
    </row>
    <row r="44" spans="1:97">
      <c r="A44" s="268">
        <f>'BNRegular Symbol'!K43</f>
        <v>40</v>
      </c>
      <c r="B44" s="1" t="str">
        <f>'BNRegular Symbol'!L43</f>
        <v>M4</v>
      </c>
      <c r="C44" s="1" t="str">
        <f>'BNRegular Symbol'!M43</f>
        <v>M5</v>
      </c>
      <c r="D44" s="1" t="str">
        <f>'BNRegular Symbol'!N43</f>
        <v>M1</v>
      </c>
      <c r="E44" s="1" t="str">
        <f>'BNRegular Symbol'!O43</f>
        <v>M5</v>
      </c>
      <c r="F44" s="1" t="str">
        <f>'BNRegular Symbol'!P43</f>
        <v>M2</v>
      </c>
      <c r="I44" s="3">
        <f t="shared" si="15"/>
        <v>1</v>
      </c>
      <c r="J44" s="3">
        <f t="shared" si="16"/>
        <v>1</v>
      </c>
      <c r="K44" s="3">
        <f t="shared" si="17"/>
        <v>0</v>
      </c>
      <c r="L44" s="3">
        <f t="shared" si="18"/>
        <v>1</v>
      </c>
      <c r="M44" s="3">
        <f t="shared" si="19"/>
        <v>1</v>
      </c>
      <c r="O44" s="3">
        <f t="shared" si="48"/>
        <v>1</v>
      </c>
      <c r="P44" s="3">
        <f t="shared" si="48"/>
        <v>0</v>
      </c>
      <c r="Q44" s="3">
        <f t="shared" si="48"/>
        <v>0</v>
      </c>
      <c r="R44" s="3">
        <f t="shared" si="48"/>
        <v>0</v>
      </c>
      <c r="S44" s="3">
        <f t="shared" si="48"/>
        <v>0</v>
      </c>
      <c r="U44" s="3">
        <f t="shared" si="21"/>
        <v>1</v>
      </c>
      <c r="V44" s="3">
        <f t="shared" si="34"/>
        <v>1</v>
      </c>
      <c r="W44" s="3">
        <f t="shared" si="34"/>
        <v>0</v>
      </c>
      <c r="X44" s="3">
        <f t="shared" si="34"/>
        <v>0</v>
      </c>
      <c r="Y44" s="3">
        <f t="shared" si="34"/>
        <v>1</v>
      </c>
      <c r="AA44" s="3">
        <f t="shared" si="22"/>
        <v>0</v>
      </c>
      <c r="AB44" s="3">
        <f t="shared" si="35"/>
        <v>0</v>
      </c>
      <c r="AC44" s="3">
        <f t="shared" si="35"/>
        <v>0</v>
      </c>
      <c r="AD44" s="3">
        <f t="shared" si="35"/>
        <v>1</v>
      </c>
      <c r="AE44" s="3">
        <f t="shared" si="35"/>
        <v>0</v>
      </c>
      <c r="AG44" s="3">
        <f t="shared" si="23"/>
        <v>1</v>
      </c>
      <c r="AH44" s="3">
        <f t="shared" si="36"/>
        <v>0</v>
      </c>
      <c r="AI44" s="3">
        <f t="shared" si="36"/>
        <v>0</v>
      </c>
      <c r="AJ44" s="3">
        <f t="shared" si="36"/>
        <v>0</v>
      </c>
      <c r="AK44" s="3">
        <f t="shared" si="36"/>
        <v>1</v>
      </c>
      <c r="AM44" s="3">
        <f t="shared" si="49"/>
        <v>1</v>
      </c>
      <c r="AN44" s="3">
        <f t="shared" si="49"/>
        <v>1</v>
      </c>
      <c r="AO44" s="3">
        <f t="shared" si="49"/>
        <v>0</v>
      </c>
      <c r="AP44" s="3">
        <f t="shared" si="49"/>
        <v>1</v>
      </c>
      <c r="AQ44" s="3">
        <f t="shared" si="49"/>
        <v>1</v>
      </c>
      <c r="AS44" s="3">
        <f t="shared" si="50"/>
        <v>1</v>
      </c>
      <c r="AT44" s="3">
        <f t="shared" si="50"/>
        <v>1</v>
      </c>
      <c r="AU44" s="3">
        <f t="shared" si="50"/>
        <v>0</v>
      </c>
      <c r="AV44" s="3">
        <f t="shared" si="50"/>
        <v>1</v>
      </c>
      <c r="AW44" s="3">
        <f t="shared" si="50"/>
        <v>1</v>
      </c>
      <c r="AY44" s="3">
        <f t="shared" si="51"/>
        <v>1</v>
      </c>
      <c r="AZ44" s="3">
        <f t="shared" si="51"/>
        <v>1</v>
      </c>
      <c r="BA44" s="3">
        <f t="shared" si="51"/>
        <v>0</v>
      </c>
      <c r="BB44" s="3">
        <f t="shared" si="51"/>
        <v>1</v>
      </c>
      <c r="BC44" s="3">
        <f t="shared" si="51"/>
        <v>1</v>
      </c>
      <c r="BE44" s="3">
        <f t="shared" si="52"/>
        <v>1</v>
      </c>
      <c r="BF44" s="3">
        <f t="shared" si="52"/>
        <v>1</v>
      </c>
      <c r="BG44" s="3">
        <f t="shared" si="52"/>
        <v>0</v>
      </c>
      <c r="BH44" s="3">
        <f t="shared" si="52"/>
        <v>1</v>
      </c>
      <c r="BI44" s="3">
        <f t="shared" si="52"/>
        <v>1</v>
      </c>
      <c r="BK44" s="3">
        <f t="shared" si="28"/>
        <v>1</v>
      </c>
      <c r="BL44" s="3">
        <f t="shared" si="37"/>
        <v>1</v>
      </c>
      <c r="BM44" s="3">
        <f t="shared" si="37"/>
        <v>0</v>
      </c>
      <c r="BN44" s="3">
        <f t="shared" si="37"/>
        <v>1</v>
      </c>
      <c r="BO44" s="3">
        <f t="shared" si="37"/>
        <v>1</v>
      </c>
      <c r="BQ44" s="3">
        <f t="shared" si="29"/>
        <v>1</v>
      </c>
      <c r="BR44" s="3">
        <f t="shared" si="38"/>
        <v>1</v>
      </c>
      <c r="BS44" s="3">
        <f t="shared" si="38"/>
        <v>0</v>
      </c>
      <c r="BT44" s="3">
        <f t="shared" si="38"/>
        <v>1</v>
      </c>
      <c r="BU44" s="3">
        <f t="shared" si="38"/>
        <v>1</v>
      </c>
      <c r="BW44" s="3">
        <f t="shared" si="30"/>
        <v>1</v>
      </c>
      <c r="BX44" s="3">
        <f t="shared" si="39"/>
        <v>1</v>
      </c>
      <c r="BY44" s="3">
        <f t="shared" si="39"/>
        <v>0</v>
      </c>
      <c r="BZ44" s="3">
        <f t="shared" si="39"/>
        <v>1</v>
      </c>
      <c r="CA44" s="3">
        <f t="shared" si="39"/>
        <v>1</v>
      </c>
      <c r="CC44" s="3">
        <f t="shared" si="31"/>
        <v>1</v>
      </c>
      <c r="CD44" s="3">
        <f t="shared" si="40"/>
        <v>1</v>
      </c>
      <c r="CE44" s="3">
        <f t="shared" si="40"/>
        <v>0</v>
      </c>
      <c r="CF44" s="3">
        <f t="shared" si="40"/>
        <v>1</v>
      </c>
      <c r="CG44" s="3">
        <f t="shared" si="40"/>
        <v>1</v>
      </c>
      <c r="CI44" s="3">
        <f t="shared" si="32"/>
        <v>1</v>
      </c>
      <c r="CJ44" s="3">
        <f t="shared" si="41"/>
        <v>1</v>
      </c>
      <c r="CK44" s="3">
        <f t="shared" si="41"/>
        <v>0</v>
      </c>
      <c r="CL44" s="3">
        <f t="shared" si="41"/>
        <v>1</v>
      </c>
      <c r="CM44" s="3">
        <f t="shared" si="41"/>
        <v>1</v>
      </c>
      <c r="CO44" s="3">
        <f t="shared" si="33"/>
        <v>1</v>
      </c>
      <c r="CP44" s="3">
        <f t="shared" si="42"/>
        <v>1</v>
      </c>
      <c r="CQ44" s="3">
        <f t="shared" si="42"/>
        <v>0</v>
      </c>
      <c r="CR44" s="3">
        <f t="shared" si="42"/>
        <v>1</v>
      </c>
      <c r="CS44" s="3">
        <f t="shared" si="42"/>
        <v>1</v>
      </c>
    </row>
    <row r="45" spans="1:97">
      <c r="A45" s="268">
        <f>'BNRegular Symbol'!K44</f>
        <v>41</v>
      </c>
      <c r="B45" s="1" t="str">
        <f>'BNRegular Symbol'!L44</f>
        <v>M4</v>
      </c>
      <c r="C45" s="1" t="str">
        <f>'BNRegular Symbol'!M44</f>
        <v>M2</v>
      </c>
      <c r="D45" s="1" t="str">
        <f>'BNRegular Symbol'!N44</f>
        <v>M1</v>
      </c>
      <c r="E45" s="1" t="str">
        <f>'BNRegular Symbol'!O44</f>
        <v>M3</v>
      </c>
      <c r="F45" s="1" t="str">
        <f>'BNRegular Symbol'!P44</f>
        <v>M4</v>
      </c>
      <c r="I45" s="3">
        <f t="shared" si="15"/>
        <v>1</v>
      </c>
      <c r="J45" s="3">
        <f t="shared" si="16"/>
        <v>1</v>
      </c>
      <c r="K45" s="3">
        <f t="shared" si="17"/>
        <v>0</v>
      </c>
      <c r="L45" s="3">
        <f t="shared" si="18"/>
        <v>0</v>
      </c>
      <c r="M45" s="3">
        <f t="shared" si="19"/>
        <v>1</v>
      </c>
      <c r="O45" s="3">
        <f t="shared" si="48"/>
        <v>1</v>
      </c>
      <c r="P45" s="3">
        <f t="shared" si="48"/>
        <v>0</v>
      </c>
      <c r="Q45" s="3">
        <f t="shared" si="48"/>
        <v>0</v>
      </c>
      <c r="R45" s="3">
        <f t="shared" si="48"/>
        <v>0</v>
      </c>
      <c r="S45" s="3">
        <f t="shared" si="48"/>
        <v>0</v>
      </c>
      <c r="U45" s="3">
        <f t="shared" si="21"/>
        <v>0</v>
      </c>
      <c r="V45" s="3">
        <f t="shared" si="34"/>
        <v>0</v>
      </c>
      <c r="W45" s="3">
        <f t="shared" si="34"/>
        <v>0</v>
      </c>
      <c r="X45" s="3">
        <f t="shared" si="34"/>
        <v>0</v>
      </c>
      <c r="Y45" s="3">
        <f t="shared" si="34"/>
        <v>1</v>
      </c>
      <c r="AA45" s="3">
        <f t="shared" si="22"/>
        <v>0</v>
      </c>
      <c r="AB45" s="3">
        <f t="shared" si="35"/>
        <v>0</v>
      </c>
      <c r="AC45" s="3">
        <f t="shared" si="35"/>
        <v>0</v>
      </c>
      <c r="AD45" s="3">
        <f t="shared" si="35"/>
        <v>1</v>
      </c>
      <c r="AE45" s="3">
        <f t="shared" si="35"/>
        <v>0</v>
      </c>
      <c r="AG45" s="3">
        <f t="shared" si="23"/>
        <v>1</v>
      </c>
      <c r="AH45" s="3">
        <f t="shared" si="36"/>
        <v>1</v>
      </c>
      <c r="AI45" s="3">
        <f t="shared" si="36"/>
        <v>0</v>
      </c>
      <c r="AJ45" s="3">
        <f t="shared" si="36"/>
        <v>1</v>
      </c>
      <c r="AK45" s="3">
        <f t="shared" si="36"/>
        <v>1</v>
      </c>
      <c r="AM45" s="3">
        <f t="shared" si="49"/>
        <v>1</v>
      </c>
      <c r="AN45" s="3">
        <f t="shared" si="49"/>
        <v>1</v>
      </c>
      <c r="AO45" s="3">
        <f t="shared" si="49"/>
        <v>0</v>
      </c>
      <c r="AP45" s="3">
        <f t="shared" si="49"/>
        <v>1</v>
      </c>
      <c r="AQ45" s="3">
        <f t="shared" si="49"/>
        <v>1</v>
      </c>
      <c r="AS45" s="3">
        <f t="shared" si="50"/>
        <v>1</v>
      </c>
      <c r="AT45" s="3">
        <f t="shared" si="50"/>
        <v>1</v>
      </c>
      <c r="AU45" s="3">
        <f t="shared" si="50"/>
        <v>0</v>
      </c>
      <c r="AV45" s="3">
        <f t="shared" si="50"/>
        <v>1</v>
      </c>
      <c r="AW45" s="3">
        <f t="shared" si="50"/>
        <v>1</v>
      </c>
      <c r="AY45" s="3">
        <f t="shared" si="51"/>
        <v>1</v>
      </c>
      <c r="AZ45" s="3">
        <f t="shared" si="51"/>
        <v>1</v>
      </c>
      <c r="BA45" s="3">
        <f t="shared" si="51"/>
        <v>0</v>
      </c>
      <c r="BB45" s="3">
        <f t="shared" si="51"/>
        <v>1</v>
      </c>
      <c r="BC45" s="3">
        <f t="shared" si="51"/>
        <v>1</v>
      </c>
      <c r="BE45" s="3">
        <f t="shared" si="52"/>
        <v>1</v>
      </c>
      <c r="BF45" s="3">
        <f t="shared" si="52"/>
        <v>1</v>
      </c>
      <c r="BG45" s="3">
        <f t="shared" si="52"/>
        <v>0</v>
      </c>
      <c r="BH45" s="3">
        <f t="shared" si="52"/>
        <v>1</v>
      </c>
      <c r="BI45" s="3">
        <f t="shared" si="52"/>
        <v>1</v>
      </c>
      <c r="BK45" s="3">
        <f t="shared" si="28"/>
        <v>1</v>
      </c>
      <c r="BL45" s="3">
        <f t="shared" si="37"/>
        <v>1</v>
      </c>
      <c r="BM45" s="3">
        <f t="shared" si="37"/>
        <v>0</v>
      </c>
      <c r="BN45" s="3">
        <f t="shared" si="37"/>
        <v>1</v>
      </c>
      <c r="BO45" s="3">
        <f t="shared" si="37"/>
        <v>1</v>
      </c>
      <c r="BQ45" s="3">
        <f t="shared" si="29"/>
        <v>1</v>
      </c>
      <c r="BR45" s="3">
        <f t="shared" si="38"/>
        <v>1</v>
      </c>
      <c r="BS45" s="3">
        <f t="shared" si="38"/>
        <v>0</v>
      </c>
      <c r="BT45" s="3">
        <f t="shared" si="38"/>
        <v>1</v>
      </c>
      <c r="BU45" s="3">
        <f t="shared" si="38"/>
        <v>1</v>
      </c>
      <c r="BW45" s="3">
        <f t="shared" si="30"/>
        <v>1</v>
      </c>
      <c r="BX45" s="3">
        <f t="shared" si="39"/>
        <v>1</v>
      </c>
      <c r="BY45" s="3">
        <f t="shared" si="39"/>
        <v>0</v>
      </c>
      <c r="BZ45" s="3">
        <f t="shared" si="39"/>
        <v>1</v>
      </c>
      <c r="CA45" s="3">
        <f t="shared" si="39"/>
        <v>1</v>
      </c>
      <c r="CC45" s="3">
        <f t="shared" si="31"/>
        <v>1</v>
      </c>
      <c r="CD45" s="3">
        <f t="shared" si="40"/>
        <v>1</v>
      </c>
      <c r="CE45" s="3">
        <f t="shared" si="40"/>
        <v>0</v>
      </c>
      <c r="CF45" s="3">
        <f t="shared" si="40"/>
        <v>1</v>
      </c>
      <c r="CG45" s="3">
        <f t="shared" si="40"/>
        <v>1</v>
      </c>
      <c r="CI45" s="3">
        <f t="shared" si="32"/>
        <v>1</v>
      </c>
      <c r="CJ45" s="3">
        <f t="shared" si="41"/>
        <v>1</v>
      </c>
      <c r="CK45" s="3">
        <f t="shared" si="41"/>
        <v>0</v>
      </c>
      <c r="CL45" s="3">
        <f t="shared" si="41"/>
        <v>1</v>
      </c>
      <c r="CM45" s="3">
        <f t="shared" si="41"/>
        <v>1</v>
      </c>
      <c r="CO45" s="3">
        <f t="shared" si="33"/>
        <v>1</v>
      </c>
      <c r="CP45" s="3">
        <f t="shared" si="42"/>
        <v>1</v>
      </c>
      <c r="CQ45" s="3">
        <f t="shared" si="42"/>
        <v>0</v>
      </c>
      <c r="CR45" s="3">
        <f t="shared" si="42"/>
        <v>1</v>
      </c>
      <c r="CS45" s="3">
        <f t="shared" si="42"/>
        <v>1</v>
      </c>
    </row>
    <row r="46" spans="1:97">
      <c r="A46" s="268">
        <f>'BNRegular Symbol'!K45</f>
        <v>42</v>
      </c>
      <c r="B46" s="1" t="str">
        <f>'BNRegular Symbol'!L45</f>
        <v>M4</v>
      </c>
      <c r="C46" s="1" t="str">
        <f>'BNRegular Symbol'!M45</f>
        <v>M4</v>
      </c>
      <c r="D46" s="1" t="str">
        <f>'BNRegular Symbol'!N45</f>
        <v>WW</v>
      </c>
      <c r="E46" s="1" t="str">
        <f>'BNRegular Symbol'!O45</f>
        <v>M2</v>
      </c>
      <c r="F46" s="1" t="str">
        <f>'BNRegular Symbol'!P45</f>
        <v>M4</v>
      </c>
      <c r="I46" s="3">
        <f t="shared" si="15"/>
        <v>1</v>
      </c>
      <c r="J46" s="3">
        <f t="shared" si="16"/>
        <v>1</v>
      </c>
      <c r="K46" s="3">
        <f t="shared" si="17"/>
        <v>0</v>
      </c>
      <c r="L46" s="3">
        <f t="shared" si="18"/>
        <v>0</v>
      </c>
      <c r="M46" s="3">
        <f t="shared" si="19"/>
        <v>1</v>
      </c>
      <c r="O46" s="3">
        <f t="shared" si="48"/>
        <v>1</v>
      </c>
      <c r="P46" s="3">
        <f t="shared" si="48"/>
        <v>0</v>
      </c>
      <c r="Q46" s="3">
        <f t="shared" si="48"/>
        <v>0</v>
      </c>
      <c r="R46" s="3">
        <f t="shared" si="48"/>
        <v>0</v>
      </c>
      <c r="S46" s="3">
        <f t="shared" si="48"/>
        <v>0</v>
      </c>
      <c r="U46" s="3">
        <f t="shared" si="21"/>
        <v>0</v>
      </c>
      <c r="V46" s="3">
        <f t="shared" si="34"/>
        <v>0</v>
      </c>
      <c r="W46" s="3">
        <f t="shared" si="34"/>
        <v>0</v>
      </c>
      <c r="X46" s="3">
        <f t="shared" si="34"/>
        <v>0</v>
      </c>
      <c r="Y46" s="3">
        <f t="shared" si="34"/>
        <v>1</v>
      </c>
      <c r="AA46" s="3">
        <f t="shared" si="22"/>
        <v>0</v>
      </c>
      <c r="AB46" s="3">
        <f t="shared" si="35"/>
        <v>0</v>
      </c>
      <c r="AC46" s="3">
        <f t="shared" si="35"/>
        <v>0</v>
      </c>
      <c r="AD46" s="3">
        <f t="shared" si="35"/>
        <v>1</v>
      </c>
      <c r="AE46" s="3">
        <f t="shared" si="35"/>
        <v>0</v>
      </c>
      <c r="AG46" s="3">
        <f t="shared" si="23"/>
        <v>1</v>
      </c>
      <c r="AH46" s="3">
        <f t="shared" si="36"/>
        <v>1</v>
      </c>
      <c r="AI46" s="3">
        <f t="shared" si="36"/>
        <v>0</v>
      </c>
      <c r="AJ46" s="3">
        <f t="shared" si="36"/>
        <v>1</v>
      </c>
      <c r="AK46" s="3">
        <f t="shared" si="36"/>
        <v>0</v>
      </c>
      <c r="AM46" s="3">
        <f t="shared" si="49"/>
        <v>1</v>
      </c>
      <c r="AN46" s="3">
        <f t="shared" si="49"/>
        <v>1</v>
      </c>
      <c r="AO46" s="3">
        <f t="shared" si="49"/>
        <v>0</v>
      </c>
      <c r="AP46" s="3">
        <f t="shared" si="49"/>
        <v>1</v>
      </c>
      <c r="AQ46" s="3">
        <f t="shared" si="49"/>
        <v>1</v>
      </c>
      <c r="AS46" s="3">
        <f t="shared" si="50"/>
        <v>1</v>
      </c>
      <c r="AT46" s="3">
        <f t="shared" si="50"/>
        <v>1</v>
      </c>
      <c r="AU46" s="3">
        <f t="shared" si="50"/>
        <v>0</v>
      </c>
      <c r="AV46" s="3">
        <f t="shared" si="50"/>
        <v>1</v>
      </c>
      <c r="AW46" s="3">
        <f t="shared" si="50"/>
        <v>1</v>
      </c>
      <c r="AY46" s="3">
        <f t="shared" si="51"/>
        <v>1</v>
      </c>
      <c r="AZ46" s="3">
        <f t="shared" si="51"/>
        <v>1</v>
      </c>
      <c r="BA46" s="3">
        <f t="shared" si="51"/>
        <v>0</v>
      </c>
      <c r="BB46" s="3">
        <f t="shared" si="51"/>
        <v>1</v>
      </c>
      <c r="BC46" s="3">
        <f t="shared" si="51"/>
        <v>1</v>
      </c>
      <c r="BE46" s="3">
        <f t="shared" si="52"/>
        <v>1</v>
      </c>
      <c r="BF46" s="3">
        <f t="shared" si="52"/>
        <v>1</v>
      </c>
      <c r="BG46" s="3">
        <f t="shared" si="52"/>
        <v>0</v>
      </c>
      <c r="BH46" s="3">
        <f t="shared" si="52"/>
        <v>1</v>
      </c>
      <c r="BI46" s="3">
        <f t="shared" si="52"/>
        <v>1</v>
      </c>
      <c r="BK46" s="3">
        <f t="shared" si="28"/>
        <v>1</v>
      </c>
      <c r="BL46" s="3">
        <f t="shared" si="37"/>
        <v>1</v>
      </c>
      <c r="BM46" s="3">
        <f t="shared" si="37"/>
        <v>0</v>
      </c>
      <c r="BN46" s="3">
        <f t="shared" si="37"/>
        <v>1</v>
      </c>
      <c r="BO46" s="3">
        <f t="shared" si="37"/>
        <v>1</v>
      </c>
      <c r="BQ46" s="3">
        <f t="shared" si="29"/>
        <v>1</v>
      </c>
      <c r="BR46" s="3">
        <f t="shared" si="38"/>
        <v>1</v>
      </c>
      <c r="BS46" s="3">
        <f t="shared" si="38"/>
        <v>0</v>
      </c>
      <c r="BT46" s="3">
        <f t="shared" si="38"/>
        <v>1</v>
      </c>
      <c r="BU46" s="3">
        <f t="shared" si="38"/>
        <v>1</v>
      </c>
      <c r="BW46" s="3">
        <f t="shared" si="30"/>
        <v>1</v>
      </c>
      <c r="BX46" s="3">
        <f t="shared" si="39"/>
        <v>1</v>
      </c>
      <c r="BY46" s="3">
        <f t="shared" si="39"/>
        <v>0</v>
      </c>
      <c r="BZ46" s="3">
        <f t="shared" si="39"/>
        <v>1</v>
      </c>
      <c r="CA46" s="3">
        <f t="shared" si="39"/>
        <v>1</v>
      </c>
      <c r="CC46" s="3">
        <f t="shared" si="31"/>
        <v>1</v>
      </c>
      <c r="CD46" s="3">
        <f t="shared" si="40"/>
        <v>1</v>
      </c>
      <c r="CE46" s="3">
        <f t="shared" si="40"/>
        <v>0</v>
      </c>
      <c r="CF46" s="3">
        <f t="shared" si="40"/>
        <v>1</v>
      </c>
      <c r="CG46" s="3">
        <f t="shared" si="40"/>
        <v>1</v>
      </c>
      <c r="CI46" s="3">
        <f t="shared" si="32"/>
        <v>1</v>
      </c>
      <c r="CJ46" s="3">
        <f t="shared" si="41"/>
        <v>1</v>
      </c>
      <c r="CK46" s="3">
        <f t="shared" si="41"/>
        <v>0</v>
      </c>
      <c r="CL46" s="3">
        <f t="shared" si="41"/>
        <v>1</v>
      </c>
      <c r="CM46" s="3">
        <f t="shared" si="41"/>
        <v>1</v>
      </c>
      <c r="CO46" s="3">
        <f t="shared" si="33"/>
        <v>1</v>
      </c>
      <c r="CP46" s="3">
        <f t="shared" si="42"/>
        <v>1</v>
      </c>
      <c r="CQ46" s="3">
        <f t="shared" si="42"/>
        <v>0</v>
      </c>
      <c r="CR46" s="3">
        <f t="shared" si="42"/>
        <v>1</v>
      </c>
      <c r="CS46" s="3">
        <f t="shared" si="42"/>
        <v>1</v>
      </c>
    </row>
    <row r="47" spans="1:97">
      <c r="A47" s="268">
        <f>'BNRegular Symbol'!K46</f>
        <v>43</v>
      </c>
      <c r="B47" s="1" t="str">
        <f>'BNRegular Symbol'!L46</f>
        <v>M3</v>
      </c>
      <c r="C47" s="1" t="str">
        <f>'BNRegular Symbol'!M46</f>
        <v>M3</v>
      </c>
      <c r="D47" s="1" t="str">
        <f>'BNRegular Symbol'!N46</f>
        <v>M5</v>
      </c>
      <c r="E47" s="1" t="str">
        <f>'BNRegular Symbol'!O46</f>
        <v>M1</v>
      </c>
      <c r="F47" s="1" t="str">
        <f>'BNRegular Symbol'!P46</f>
        <v>M2</v>
      </c>
      <c r="I47" s="3">
        <f t="shared" si="15"/>
        <v>1</v>
      </c>
      <c r="J47" s="3">
        <f t="shared" si="16"/>
        <v>1</v>
      </c>
      <c r="K47" s="3">
        <f t="shared" si="17"/>
        <v>1</v>
      </c>
      <c r="L47" s="3">
        <f t="shared" si="18"/>
        <v>0</v>
      </c>
      <c r="M47" s="3">
        <f t="shared" si="19"/>
        <v>1</v>
      </c>
      <c r="O47" s="3">
        <f t="shared" si="48"/>
        <v>1</v>
      </c>
      <c r="P47" s="3">
        <f t="shared" si="48"/>
        <v>0</v>
      </c>
      <c r="Q47" s="3">
        <f t="shared" si="48"/>
        <v>1</v>
      </c>
      <c r="R47" s="3">
        <f t="shared" si="48"/>
        <v>1</v>
      </c>
      <c r="S47" s="3">
        <f t="shared" si="48"/>
        <v>0</v>
      </c>
      <c r="U47" s="3">
        <f t="shared" si="21"/>
        <v>0</v>
      </c>
      <c r="V47" s="3">
        <f t="shared" si="34"/>
        <v>0</v>
      </c>
      <c r="W47" s="3">
        <f t="shared" si="34"/>
        <v>0</v>
      </c>
      <c r="X47" s="3">
        <f t="shared" si="34"/>
        <v>0</v>
      </c>
      <c r="Y47" s="3">
        <f t="shared" si="34"/>
        <v>0</v>
      </c>
      <c r="AA47" s="3">
        <f t="shared" si="22"/>
        <v>1</v>
      </c>
      <c r="AB47" s="3">
        <f t="shared" si="35"/>
        <v>1</v>
      </c>
      <c r="AC47" s="3">
        <f t="shared" si="35"/>
        <v>0</v>
      </c>
      <c r="AD47" s="3">
        <f t="shared" si="35"/>
        <v>1</v>
      </c>
      <c r="AE47" s="3">
        <f t="shared" si="35"/>
        <v>1</v>
      </c>
      <c r="AG47" s="3">
        <f t="shared" si="23"/>
        <v>1</v>
      </c>
      <c r="AH47" s="3">
        <f t="shared" si="36"/>
        <v>0</v>
      </c>
      <c r="AI47" s="3">
        <f t="shared" si="36"/>
        <v>0</v>
      </c>
      <c r="AJ47" s="3">
        <f t="shared" si="36"/>
        <v>0</v>
      </c>
      <c r="AK47" s="3">
        <f t="shared" si="36"/>
        <v>0</v>
      </c>
      <c r="AM47" s="3">
        <f t="shared" si="49"/>
        <v>1</v>
      </c>
      <c r="AN47" s="3">
        <f t="shared" si="49"/>
        <v>1</v>
      </c>
      <c r="AO47" s="3">
        <f t="shared" si="49"/>
        <v>1</v>
      </c>
      <c r="AP47" s="3">
        <f t="shared" si="49"/>
        <v>1</v>
      </c>
      <c r="AQ47" s="3">
        <f t="shared" si="49"/>
        <v>1</v>
      </c>
      <c r="AS47" s="3">
        <f t="shared" si="50"/>
        <v>1</v>
      </c>
      <c r="AT47" s="3">
        <f t="shared" si="50"/>
        <v>1</v>
      </c>
      <c r="AU47" s="3">
        <f t="shared" si="50"/>
        <v>1</v>
      </c>
      <c r="AV47" s="3">
        <f t="shared" si="50"/>
        <v>1</v>
      </c>
      <c r="AW47" s="3">
        <f t="shared" si="50"/>
        <v>1</v>
      </c>
      <c r="AY47" s="3">
        <f t="shared" si="51"/>
        <v>1</v>
      </c>
      <c r="AZ47" s="3">
        <f t="shared" si="51"/>
        <v>1</v>
      </c>
      <c r="BA47" s="3">
        <f t="shared" si="51"/>
        <v>1</v>
      </c>
      <c r="BB47" s="3">
        <f t="shared" si="51"/>
        <v>1</v>
      </c>
      <c r="BC47" s="3">
        <f t="shared" si="51"/>
        <v>1</v>
      </c>
      <c r="BE47" s="3">
        <f t="shared" si="52"/>
        <v>1</v>
      </c>
      <c r="BF47" s="3">
        <f t="shared" si="52"/>
        <v>1</v>
      </c>
      <c r="BG47" s="3">
        <f t="shared" si="52"/>
        <v>1</v>
      </c>
      <c r="BH47" s="3">
        <f t="shared" si="52"/>
        <v>1</v>
      </c>
      <c r="BI47" s="3">
        <f t="shared" si="52"/>
        <v>1</v>
      </c>
      <c r="BK47" s="3">
        <f t="shared" si="28"/>
        <v>1</v>
      </c>
      <c r="BL47" s="3">
        <f t="shared" si="37"/>
        <v>1</v>
      </c>
      <c r="BM47" s="3">
        <f t="shared" si="37"/>
        <v>1</v>
      </c>
      <c r="BN47" s="3">
        <f t="shared" si="37"/>
        <v>1</v>
      </c>
      <c r="BO47" s="3">
        <f t="shared" si="37"/>
        <v>1</v>
      </c>
      <c r="BQ47" s="3">
        <f t="shared" si="29"/>
        <v>1</v>
      </c>
      <c r="BR47" s="3">
        <f t="shared" si="38"/>
        <v>1</v>
      </c>
      <c r="BS47" s="3">
        <f t="shared" si="38"/>
        <v>1</v>
      </c>
      <c r="BT47" s="3">
        <f t="shared" si="38"/>
        <v>1</v>
      </c>
      <c r="BU47" s="3">
        <f t="shared" si="38"/>
        <v>1</v>
      </c>
      <c r="BW47" s="3">
        <f t="shared" si="30"/>
        <v>1</v>
      </c>
      <c r="BX47" s="3">
        <f t="shared" si="39"/>
        <v>1</v>
      </c>
      <c r="BY47" s="3">
        <f t="shared" si="39"/>
        <v>1</v>
      </c>
      <c r="BZ47" s="3">
        <f t="shared" si="39"/>
        <v>1</v>
      </c>
      <c r="CA47" s="3">
        <f t="shared" si="39"/>
        <v>1</v>
      </c>
      <c r="CC47" s="3">
        <f t="shared" si="31"/>
        <v>1</v>
      </c>
      <c r="CD47" s="3">
        <f t="shared" si="40"/>
        <v>1</v>
      </c>
      <c r="CE47" s="3">
        <f t="shared" si="40"/>
        <v>1</v>
      </c>
      <c r="CF47" s="3">
        <f t="shared" si="40"/>
        <v>1</v>
      </c>
      <c r="CG47" s="3">
        <f t="shared" si="40"/>
        <v>1</v>
      </c>
      <c r="CI47" s="3">
        <f t="shared" si="32"/>
        <v>1</v>
      </c>
      <c r="CJ47" s="3">
        <f t="shared" si="41"/>
        <v>1</v>
      </c>
      <c r="CK47" s="3">
        <f t="shared" si="41"/>
        <v>1</v>
      </c>
      <c r="CL47" s="3">
        <f t="shared" si="41"/>
        <v>1</v>
      </c>
      <c r="CM47" s="3">
        <f t="shared" si="41"/>
        <v>1</v>
      </c>
      <c r="CO47" s="3">
        <f t="shared" si="33"/>
        <v>1</v>
      </c>
      <c r="CP47" s="3">
        <f t="shared" si="42"/>
        <v>1</v>
      </c>
      <c r="CQ47" s="3">
        <f t="shared" si="42"/>
        <v>1</v>
      </c>
      <c r="CR47" s="3">
        <f t="shared" si="42"/>
        <v>1</v>
      </c>
      <c r="CS47" s="3">
        <f t="shared" si="42"/>
        <v>1</v>
      </c>
    </row>
    <row r="48" spans="1:97">
      <c r="A48" s="268">
        <f>'BNRegular Symbol'!K47</f>
        <v>44</v>
      </c>
      <c r="B48" s="1" t="str">
        <f>'BNRegular Symbol'!L47</f>
        <v>M3</v>
      </c>
      <c r="C48" s="1" t="str">
        <f>'BNRegular Symbol'!M47</f>
        <v>M2</v>
      </c>
      <c r="D48" s="1" t="str">
        <f>'BNRegular Symbol'!N47</f>
        <v>M4</v>
      </c>
      <c r="E48" s="1" t="str">
        <f>'BNRegular Symbol'!O47</f>
        <v>M3</v>
      </c>
      <c r="F48" s="1" t="str">
        <f>'BNRegular Symbol'!P47</f>
        <v>M5</v>
      </c>
      <c r="I48" s="3">
        <f t="shared" si="15"/>
        <v>1</v>
      </c>
      <c r="J48" s="3">
        <f t="shared" si="16"/>
        <v>1</v>
      </c>
      <c r="K48" s="3">
        <f t="shared" si="17"/>
        <v>1</v>
      </c>
      <c r="L48" s="3">
        <f t="shared" si="18"/>
        <v>1</v>
      </c>
      <c r="M48" s="3">
        <f t="shared" si="19"/>
        <v>1</v>
      </c>
      <c r="O48" s="3">
        <f t="shared" si="48"/>
        <v>1</v>
      </c>
      <c r="P48" s="3">
        <f t="shared" si="48"/>
        <v>0</v>
      </c>
      <c r="Q48" s="3">
        <f t="shared" si="48"/>
        <v>1</v>
      </c>
      <c r="R48" s="3">
        <f t="shared" si="48"/>
        <v>1</v>
      </c>
      <c r="S48" s="3">
        <f t="shared" si="48"/>
        <v>0</v>
      </c>
      <c r="U48" s="3">
        <f t="shared" si="21"/>
        <v>0</v>
      </c>
      <c r="V48" s="3">
        <f t="shared" si="34"/>
        <v>1</v>
      </c>
      <c r="W48" s="3">
        <f t="shared" si="34"/>
        <v>0</v>
      </c>
      <c r="X48" s="3">
        <f t="shared" si="34"/>
        <v>0</v>
      </c>
      <c r="Y48" s="3">
        <f t="shared" si="34"/>
        <v>0</v>
      </c>
      <c r="AA48" s="3">
        <f t="shared" si="22"/>
        <v>0</v>
      </c>
      <c r="AB48" s="3">
        <f t="shared" si="35"/>
        <v>1</v>
      </c>
      <c r="AC48" s="3">
        <f t="shared" si="35"/>
        <v>0</v>
      </c>
      <c r="AD48" s="3">
        <f t="shared" si="35"/>
        <v>1</v>
      </c>
      <c r="AE48" s="3">
        <f t="shared" si="35"/>
        <v>1</v>
      </c>
      <c r="AG48" s="3">
        <f t="shared" si="23"/>
        <v>1</v>
      </c>
      <c r="AH48" s="3">
        <f t="shared" si="36"/>
        <v>0</v>
      </c>
      <c r="AI48" s="3">
        <f t="shared" si="36"/>
        <v>0</v>
      </c>
      <c r="AJ48" s="3">
        <f t="shared" si="36"/>
        <v>0</v>
      </c>
      <c r="AK48" s="3">
        <f t="shared" si="36"/>
        <v>0</v>
      </c>
      <c r="AM48" s="3">
        <f t="shared" si="49"/>
        <v>1</v>
      </c>
      <c r="AN48" s="3">
        <f t="shared" si="49"/>
        <v>1</v>
      </c>
      <c r="AO48" s="3">
        <f t="shared" si="49"/>
        <v>1</v>
      </c>
      <c r="AP48" s="3">
        <f t="shared" si="49"/>
        <v>1</v>
      </c>
      <c r="AQ48" s="3">
        <f t="shared" si="49"/>
        <v>1</v>
      </c>
      <c r="AS48" s="3">
        <f t="shared" si="50"/>
        <v>1</v>
      </c>
      <c r="AT48" s="3">
        <f t="shared" si="50"/>
        <v>1</v>
      </c>
      <c r="AU48" s="3">
        <f t="shared" si="50"/>
        <v>1</v>
      </c>
      <c r="AV48" s="3">
        <f t="shared" si="50"/>
        <v>1</v>
      </c>
      <c r="AW48" s="3">
        <f t="shared" si="50"/>
        <v>1</v>
      </c>
      <c r="AY48" s="3">
        <f t="shared" si="51"/>
        <v>1</v>
      </c>
      <c r="AZ48" s="3">
        <f t="shared" si="51"/>
        <v>1</v>
      </c>
      <c r="BA48" s="3">
        <f t="shared" si="51"/>
        <v>1</v>
      </c>
      <c r="BB48" s="3">
        <f t="shared" si="51"/>
        <v>1</v>
      </c>
      <c r="BC48" s="3">
        <f t="shared" si="51"/>
        <v>1</v>
      </c>
      <c r="BE48" s="3">
        <f t="shared" si="52"/>
        <v>1</v>
      </c>
      <c r="BF48" s="3">
        <f t="shared" si="52"/>
        <v>1</v>
      </c>
      <c r="BG48" s="3">
        <f t="shared" si="52"/>
        <v>1</v>
      </c>
      <c r="BH48" s="3">
        <f t="shared" si="52"/>
        <v>1</v>
      </c>
      <c r="BI48" s="3">
        <f t="shared" si="52"/>
        <v>1</v>
      </c>
      <c r="BK48" s="3">
        <f t="shared" si="28"/>
        <v>1</v>
      </c>
      <c r="BL48" s="3">
        <f t="shared" si="37"/>
        <v>1</v>
      </c>
      <c r="BM48" s="3">
        <f t="shared" si="37"/>
        <v>1</v>
      </c>
      <c r="BN48" s="3">
        <f t="shared" si="37"/>
        <v>1</v>
      </c>
      <c r="BO48" s="3">
        <f t="shared" si="37"/>
        <v>1</v>
      </c>
      <c r="BQ48" s="3">
        <f t="shared" si="29"/>
        <v>1</v>
      </c>
      <c r="BR48" s="3">
        <f t="shared" si="38"/>
        <v>1</v>
      </c>
      <c r="BS48" s="3">
        <f t="shared" si="38"/>
        <v>1</v>
      </c>
      <c r="BT48" s="3">
        <f t="shared" si="38"/>
        <v>1</v>
      </c>
      <c r="BU48" s="3">
        <f t="shared" si="38"/>
        <v>1</v>
      </c>
      <c r="BW48" s="3">
        <f t="shared" si="30"/>
        <v>1</v>
      </c>
      <c r="BX48" s="3">
        <f t="shared" si="39"/>
        <v>1</v>
      </c>
      <c r="BY48" s="3">
        <f t="shared" si="39"/>
        <v>1</v>
      </c>
      <c r="BZ48" s="3">
        <f t="shared" si="39"/>
        <v>1</v>
      </c>
      <c r="CA48" s="3">
        <f t="shared" si="39"/>
        <v>1</v>
      </c>
      <c r="CC48" s="3">
        <f t="shared" si="31"/>
        <v>1</v>
      </c>
      <c r="CD48" s="3">
        <f t="shared" si="40"/>
        <v>1</v>
      </c>
      <c r="CE48" s="3">
        <f t="shared" si="40"/>
        <v>1</v>
      </c>
      <c r="CF48" s="3">
        <f t="shared" si="40"/>
        <v>1</v>
      </c>
      <c r="CG48" s="3">
        <f t="shared" si="40"/>
        <v>1</v>
      </c>
      <c r="CI48" s="3">
        <f t="shared" si="32"/>
        <v>1</v>
      </c>
      <c r="CJ48" s="3">
        <f t="shared" si="41"/>
        <v>1</v>
      </c>
      <c r="CK48" s="3">
        <f t="shared" si="41"/>
        <v>1</v>
      </c>
      <c r="CL48" s="3">
        <f t="shared" si="41"/>
        <v>1</v>
      </c>
      <c r="CM48" s="3">
        <f t="shared" si="41"/>
        <v>1</v>
      </c>
      <c r="CO48" s="3">
        <f t="shared" si="33"/>
        <v>1</v>
      </c>
      <c r="CP48" s="3">
        <f t="shared" si="42"/>
        <v>1</v>
      </c>
      <c r="CQ48" s="3">
        <f t="shared" si="42"/>
        <v>1</v>
      </c>
      <c r="CR48" s="3">
        <f t="shared" si="42"/>
        <v>1</v>
      </c>
      <c r="CS48" s="3">
        <f t="shared" si="42"/>
        <v>1</v>
      </c>
    </row>
    <row r="49" spans="1:97">
      <c r="A49" s="268">
        <f>'BNRegular Symbol'!K48</f>
        <v>45</v>
      </c>
      <c r="B49" s="1" t="str">
        <f>'BNRegular Symbol'!L48</f>
        <v>M3</v>
      </c>
      <c r="C49" s="1" t="str">
        <f>'BNRegular Symbol'!M48</f>
        <v>M5</v>
      </c>
      <c r="D49" s="1" t="str">
        <f>'BNRegular Symbol'!N48</f>
        <v>M3</v>
      </c>
      <c r="E49" s="1" t="str">
        <f>'BNRegular Symbol'!O48</f>
        <v>M5</v>
      </c>
      <c r="F49" s="1" t="str">
        <f>'BNRegular Symbol'!P48</f>
        <v>M3</v>
      </c>
      <c r="I49" s="3">
        <f t="shared" si="15"/>
        <v>1</v>
      </c>
      <c r="J49" s="3">
        <f t="shared" si="16"/>
        <v>0</v>
      </c>
      <c r="K49" s="3">
        <f t="shared" si="17"/>
        <v>0</v>
      </c>
      <c r="L49" s="3">
        <f t="shared" si="18"/>
        <v>1</v>
      </c>
      <c r="M49" s="3">
        <f t="shared" si="19"/>
        <v>1</v>
      </c>
      <c r="O49" s="3">
        <f t="shared" si="48"/>
        <v>1</v>
      </c>
      <c r="P49" s="3">
        <f t="shared" si="48"/>
        <v>0</v>
      </c>
      <c r="Q49" s="3">
        <f t="shared" si="48"/>
        <v>0</v>
      </c>
      <c r="R49" s="3">
        <f t="shared" si="48"/>
        <v>1</v>
      </c>
      <c r="S49" s="3">
        <f t="shared" si="48"/>
        <v>0</v>
      </c>
      <c r="U49" s="3">
        <f t="shared" si="21"/>
        <v>0</v>
      </c>
      <c r="V49" s="3">
        <f t="shared" si="34"/>
        <v>0</v>
      </c>
      <c r="W49" s="3">
        <f t="shared" si="34"/>
        <v>0</v>
      </c>
      <c r="X49" s="3">
        <f t="shared" si="34"/>
        <v>0</v>
      </c>
      <c r="Y49" s="3">
        <f t="shared" si="34"/>
        <v>0</v>
      </c>
      <c r="AA49" s="3">
        <f t="shared" si="22"/>
        <v>0</v>
      </c>
      <c r="AB49" s="3">
        <f t="shared" si="35"/>
        <v>0</v>
      </c>
      <c r="AC49" s="3">
        <f t="shared" si="35"/>
        <v>0</v>
      </c>
      <c r="AD49" s="3">
        <f t="shared" si="35"/>
        <v>1</v>
      </c>
      <c r="AE49" s="3">
        <f t="shared" si="35"/>
        <v>0</v>
      </c>
      <c r="AG49" s="3">
        <f t="shared" si="23"/>
        <v>1</v>
      </c>
      <c r="AH49" s="3">
        <f t="shared" si="36"/>
        <v>0</v>
      </c>
      <c r="AI49" s="3">
        <f t="shared" si="36"/>
        <v>0</v>
      </c>
      <c r="AJ49" s="3">
        <f t="shared" si="36"/>
        <v>0</v>
      </c>
      <c r="AK49" s="3">
        <f t="shared" si="36"/>
        <v>1</v>
      </c>
      <c r="AM49" s="3">
        <f t="shared" si="49"/>
        <v>1</v>
      </c>
      <c r="AN49" s="3">
        <f t="shared" si="49"/>
        <v>0</v>
      </c>
      <c r="AO49" s="3">
        <f t="shared" si="49"/>
        <v>0</v>
      </c>
      <c r="AP49" s="3">
        <f t="shared" si="49"/>
        <v>1</v>
      </c>
      <c r="AQ49" s="3">
        <f t="shared" si="49"/>
        <v>1</v>
      </c>
      <c r="AS49" s="3">
        <f t="shared" si="50"/>
        <v>1</v>
      </c>
      <c r="AT49" s="3">
        <f t="shared" si="50"/>
        <v>0</v>
      </c>
      <c r="AU49" s="3">
        <f t="shared" si="50"/>
        <v>0</v>
      </c>
      <c r="AV49" s="3">
        <f t="shared" si="50"/>
        <v>1</v>
      </c>
      <c r="AW49" s="3">
        <f t="shared" si="50"/>
        <v>1</v>
      </c>
      <c r="AY49" s="3">
        <f t="shared" si="51"/>
        <v>1</v>
      </c>
      <c r="AZ49" s="3">
        <f t="shared" si="51"/>
        <v>0</v>
      </c>
      <c r="BA49" s="3">
        <f t="shared" si="51"/>
        <v>0</v>
      </c>
      <c r="BB49" s="3">
        <f t="shared" si="51"/>
        <v>1</v>
      </c>
      <c r="BC49" s="3">
        <f t="shared" si="51"/>
        <v>1</v>
      </c>
      <c r="BE49" s="3">
        <f t="shared" si="52"/>
        <v>1</v>
      </c>
      <c r="BF49" s="3">
        <f t="shared" si="52"/>
        <v>0</v>
      </c>
      <c r="BG49" s="3">
        <f t="shared" si="52"/>
        <v>0</v>
      </c>
      <c r="BH49" s="3">
        <f t="shared" si="52"/>
        <v>1</v>
      </c>
      <c r="BI49" s="3">
        <f t="shared" si="52"/>
        <v>1</v>
      </c>
      <c r="BK49" s="3">
        <f t="shared" si="28"/>
        <v>1</v>
      </c>
      <c r="BL49" s="3">
        <f t="shared" si="37"/>
        <v>0</v>
      </c>
      <c r="BM49" s="3">
        <f t="shared" si="37"/>
        <v>0</v>
      </c>
      <c r="BN49" s="3">
        <f t="shared" si="37"/>
        <v>1</v>
      </c>
      <c r="BO49" s="3">
        <f t="shared" si="37"/>
        <v>1</v>
      </c>
      <c r="BQ49" s="3">
        <f t="shared" si="29"/>
        <v>1</v>
      </c>
      <c r="BR49" s="3">
        <f t="shared" si="38"/>
        <v>0</v>
      </c>
      <c r="BS49" s="3">
        <f t="shared" si="38"/>
        <v>0</v>
      </c>
      <c r="BT49" s="3">
        <f t="shared" si="38"/>
        <v>1</v>
      </c>
      <c r="BU49" s="3">
        <f t="shared" si="38"/>
        <v>1</v>
      </c>
      <c r="BW49" s="3">
        <f t="shared" si="30"/>
        <v>1</v>
      </c>
      <c r="BX49" s="3">
        <f t="shared" si="39"/>
        <v>0</v>
      </c>
      <c r="BY49" s="3">
        <f t="shared" si="39"/>
        <v>0</v>
      </c>
      <c r="BZ49" s="3">
        <f t="shared" si="39"/>
        <v>1</v>
      </c>
      <c r="CA49" s="3">
        <f t="shared" si="39"/>
        <v>1</v>
      </c>
      <c r="CC49" s="3">
        <f t="shared" si="31"/>
        <v>1</v>
      </c>
      <c r="CD49" s="3">
        <f t="shared" si="40"/>
        <v>0</v>
      </c>
      <c r="CE49" s="3">
        <f t="shared" si="40"/>
        <v>0</v>
      </c>
      <c r="CF49" s="3">
        <f t="shared" si="40"/>
        <v>1</v>
      </c>
      <c r="CG49" s="3">
        <f t="shared" si="40"/>
        <v>1</v>
      </c>
      <c r="CI49" s="3">
        <f t="shared" si="32"/>
        <v>1</v>
      </c>
      <c r="CJ49" s="3">
        <f t="shared" si="41"/>
        <v>0</v>
      </c>
      <c r="CK49" s="3">
        <f t="shared" si="41"/>
        <v>0</v>
      </c>
      <c r="CL49" s="3">
        <f t="shared" si="41"/>
        <v>1</v>
      </c>
      <c r="CM49" s="3">
        <f t="shared" si="41"/>
        <v>1</v>
      </c>
      <c r="CO49" s="3">
        <f t="shared" si="33"/>
        <v>1</v>
      </c>
      <c r="CP49" s="3">
        <f t="shared" si="42"/>
        <v>0</v>
      </c>
      <c r="CQ49" s="3">
        <f t="shared" si="42"/>
        <v>0</v>
      </c>
      <c r="CR49" s="3">
        <f t="shared" si="42"/>
        <v>1</v>
      </c>
      <c r="CS49" s="3">
        <f t="shared" si="42"/>
        <v>1</v>
      </c>
    </row>
    <row r="50" spans="1:97">
      <c r="A50" s="268">
        <f>'BNRegular Symbol'!K49</f>
        <v>46</v>
      </c>
      <c r="B50" s="1" t="str">
        <f>'BNRegular Symbol'!L49</f>
        <v>M4</v>
      </c>
      <c r="C50" s="1" t="str">
        <f>'BNRegular Symbol'!M49</f>
        <v>M5</v>
      </c>
      <c r="D50" s="1" t="str">
        <f>'BNRegular Symbol'!N49</f>
        <v>M5</v>
      </c>
      <c r="E50" s="1" t="str">
        <f>'BNRegular Symbol'!O49</f>
        <v>M5</v>
      </c>
      <c r="F50" s="1" t="str">
        <f>'BNRegular Symbol'!P49</f>
        <v>M2</v>
      </c>
      <c r="I50" s="3">
        <f t="shared" si="15"/>
        <v>1</v>
      </c>
      <c r="J50" s="3">
        <f t="shared" si="16"/>
        <v>0</v>
      </c>
      <c r="K50" s="3">
        <f t="shared" si="17"/>
        <v>0</v>
      </c>
      <c r="L50" s="3">
        <f t="shared" si="18"/>
        <v>0</v>
      </c>
      <c r="M50" s="3">
        <f t="shared" si="19"/>
        <v>1</v>
      </c>
      <c r="O50" s="3">
        <f t="shared" si="48"/>
        <v>1</v>
      </c>
      <c r="P50" s="3">
        <f t="shared" si="48"/>
        <v>0</v>
      </c>
      <c r="Q50" s="3">
        <f t="shared" si="48"/>
        <v>0</v>
      </c>
      <c r="R50" s="3">
        <f t="shared" si="48"/>
        <v>1</v>
      </c>
      <c r="S50" s="3">
        <f t="shared" si="48"/>
        <v>0</v>
      </c>
      <c r="U50" s="3">
        <f t="shared" si="21"/>
        <v>1</v>
      </c>
      <c r="V50" s="3">
        <f t="shared" si="34"/>
        <v>0</v>
      </c>
      <c r="W50" s="3">
        <f t="shared" si="34"/>
        <v>0</v>
      </c>
      <c r="X50" s="3">
        <f t="shared" si="34"/>
        <v>0</v>
      </c>
      <c r="Y50" s="3">
        <f t="shared" si="34"/>
        <v>1</v>
      </c>
      <c r="AA50" s="3">
        <f t="shared" si="22"/>
        <v>0</v>
      </c>
      <c r="AB50" s="3">
        <f t="shared" si="35"/>
        <v>0</v>
      </c>
      <c r="AC50" s="3">
        <f t="shared" si="35"/>
        <v>0</v>
      </c>
      <c r="AD50" s="3">
        <f t="shared" si="35"/>
        <v>1</v>
      </c>
      <c r="AE50" s="3">
        <f t="shared" si="35"/>
        <v>0</v>
      </c>
      <c r="AG50" s="3">
        <f t="shared" si="23"/>
        <v>1</v>
      </c>
      <c r="AH50" s="3">
        <f t="shared" si="36"/>
        <v>0</v>
      </c>
      <c r="AI50" s="3">
        <f t="shared" si="36"/>
        <v>0</v>
      </c>
      <c r="AJ50" s="3">
        <f t="shared" si="36"/>
        <v>0</v>
      </c>
      <c r="AK50" s="3">
        <f t="shared" si="36"/>
        <v>1</v>
      </c>
      <c r="AM50" s="3">
        <f t="shared" si="49"/>
        <v>1</v>
      </c>
      <c r="AN50" s="3">
        <f t="shared" si="49"/>
        <v>0</v>
      </c>
      <c r="AO50" s="3">
        <f t="shared" si="49"/>
        <v>0</v>
      </c>
      <c r="AP50" s="3">
        <f t="shared" si="49"/>
        <v>1</v>
      </c>
      <c r="AQ50" s="3">
        <f t="shared" si="49"/>
        <v>1</v>
      </c>
      <c r="AS50" s="3">
        <f t="shared" si="50"/>
        <v>1</v>
      </c>
      <c r="AT50" s="3">
        <f t="shared" si="50"/>
        <v>0</v>
      </c>
      <c r="AU50" s="3">
        <f t="shared" si="50"/>
        <v>0</v>
      </c>
      <c r="AV50" s="3">
        <f t="shared" si="50"/>
        <v>1</v>
      </c>
      <c r="AW50" s="3">
        <f t="shared" si="50"/>
        <v>1</v>
      </c>
      <c r="AY50" s="3">
        <f t="shared" si="51"/>
        <v>1</v>
      </c>
      <c r="AZ50" s="3">
        <f t="shared" si="51"/>
        <v>0</v>
      </c>
      <c r="BA50" s="3">
        <f t="shared" si="51"/>
        <v>0</v>
      </c>
      <c r="BB50" s="3">
        <f t="shared" si="51"/>
        <v>1</v>
      </c>
      <c r="BC50" s="3">
        <f t="shared" si="51"/>
        <v>1</v>
      </c>
      <c r="BE50" s="3">
        <f t="shared" si="52"/>
        <v>1</v>
      </c>
      <c r="BF50" s="3">
        <f t="shared" si="52"/>
        <v>0</v>
      </c>
      <c r="BG50" s="3">
        <f t="shared" si="52"/>
        <v>0</v>
      </c>
      <c r="BH50" s="3">
        <f t="shared" si="52"/>
        <v>1</v>
      </c>
      <c r="BI50" s="3">
        <f t="shared" si="52"/>
        <v>1</v>
      </c>
      <c r="BK50" s="3">
        <f t="shared" si="28"/>
        <v>1</v>
      </c>
      <c r="BL50" s="3">
        <f t="shared" si="37"/>
        <v>0</v>
      </c>
      <c r="BM50" s="3">
        <f t="shared" si="37"/>
        <v>0</v>
      </c>
      <c r="BN50" s="3">
        <f t="shared" si="37"/>
        <v>1</v>
      </c>
      <c r="BO50" s="3">
        <f t="shared" si="37"/>
        <v>1</v>
      </c>
      <c r="BQ50" s="3">
        <f t="shared" si="29"/>
        <v>1</v>
      </c>
      <c r="BR50" s="3">
        <f t="shared" si="38"/>
        <v>0</v>
      </c>
      <c r="BS50" s="3">
        <f t="shared" si="38"/>
        <v>0</v>
      </c>
      <c r="BT50" s="3">
        <f t="shared" si="38"/>
        <v>1</v>
      </c>
      <c r="BU50" s="3">
        <f t="shared" si="38"/>
        <v>1</v>
      </c>
      <c r="BW50" s="3">
        <f t="shared" si="30"/>
        <v>1</v>
      </c>
      <c r="BX50" s="3">
        <f t="shared" si="39"/>
        <v>0</v>
      </c>
      <c r="BY50" s="3">
        <f t="shared" si="39"/>
        <v>0</v>
      </c>
      <c r="BZ50" s="3">
        <f t="shared" si="39"/>
        <v>1</v>
      </c>
      <c r="CA50" s="3">
        <f t="shared" si="39"/>
        <v>1</v>
      </c>
      <c r="CC50" s="3">
        <f t="shared" si="31"/>
        <v>1</v>
      </c>
      <c r="CD50" s="3">
        <f t="shared" si="40"/>
        <v>0</v>
      </c>
      <c r="CE50" s="3">
        <f t="shared" si="40"/>
        <v>0</v>
      </c>
      <c r="CF50" s="3">
        <f t="shared" si="40"/>
        <v>1</v>
      </c>
      <c r="CG50" s="3">
        <f t="shared" si="40"/>
        <v>1</v>
      </c>
      <c r="CI50" s="3">
        <f t="shared" si="32"/>
        <v>1</v>
      </c>
      <c r="CJ50" s="3">
        <f t="shared" si="41"/>
        <v>0</v>
      </c>
      <c r="CK50" s="3">
        <f t="shared" si="41"/>
        <v>0</v>
      </c>
      <c r="CL50" s="3">
        <f t="shared" si="41"/>
        <v>1</v>
      </c>
      <c r="CM50" s="3">
        <f t="shared" si="41"/>
        <v>1</v>
      </c>
      <c r="CO50" s="3">
        <f t="shared" si="33"/>
        <v>1</v>
      </c>
      <c r="CP50" s="3">
        <f t="shared" si="42"/>
        <v>0</v>
      </c>
      <c r="CQ50" s="3">
        <f t="shared" si="42"/>
        <v>0</v>
      </c>
      <c r="CR50" s="3">
        <f t="shared" si="42"/>
        <v>1</v>
      </c>
      <c r="CS50" s="3">
        <f t="shared" si="42"/>
        <v>1</v>
      </c>
    </row>
    <row r="51" spans="1:97">
      <c r="A51" s="268">
        <f>'BNRegular Symbol'!K50</f>
        <v>47</v>
      </c>
      <c r="B51" s="1" t="str">
        <f>'BNRegular Symbol'!L50</f>
        <v>M4</v>
      </c>
      <c r="C51" s="1" t="str">
        <f>'BNRegular Symbol'!M50</f>
        <v>WW</v>
      </c>
      <c r="D51" s="1" t="str">
        <f>'BNRegular Symbol'!N50</f>
        <v>WW</v>
      </c>
      <c r="E51" s="1" t="str">
        <f>'BNRegular Symbol'!O50</f>
        <v>M3</v>
      </c>
      <c r="F51" s="1" t="str">
        <f>'BNRegular Symbol'!P50</f>
        <v>M4</v>
      </c>
      <c r="I51" s="3">
        <f t="shared" si="15"/>
        <v>1</v>
      </c>
      <c r="J51" s="3">
        <f t="shared" si="16"/>
        <v>0</v>
      </c>
      <c r="K51" s="3">
        <f t="shared" si="17"/>
        <v>0</v>
      </c>
      <c r="L51" s="3">
        <f t="shared" si="18"/>
        <v>0</v>
      </c>
      <c r="M51" s="3">
        <f t="shared" si="19"/>
        <v>1</v>
      </c>
      <c r="O51" s="3">
        <f t="shared" si="48"/>
        <v>1</v>
      </c>
      <c r="P51" s="3">
        <f t="shared" si="48"/>
        <v>0</v>
      </c>
      <c r="Q51" s="3">
        <f t="shared" si="48"/>
        <v>0</v>
      </c>
      <c r="R51" s="3">
        <f t="shared" si="48"/>
        <v>1</v>
      </c>
      <c r="S51" s="3">
        <f t="shared" si="48"/>
        <v>1</v>
      </c>
      <c r="U51" s="3">
        <f t="shared" si="21"/>
        <v>1</v>
      </c>
      <c r="V51" s="3">
        <f t="shared" si="34"/>
        <v>0</v>
      </c>
      <c r="W51" s="3">
        <f t="shared" si="34"/>
        <v>0</v>
      </c>
      <c r="X51" s="3">
        <f t="shared" si="34"/>
        <v>0</v>
      </c>
      <c r="Y51" s="3">
        <f t="shared" si="34"/>
        <v>1</v>
      </c>
      <c r="AA51" s="3">
        <f t="shared" si="22"/>
        <v>0</v>
      </c>
      <c r="AB51" s="3">
        <f t="shared" si="35"/>
        <v>0</v>
      </c>
      <c r="AC51" s="3">
        <f t="shared" si="35"/>
        <v>0</v>
      </c>
      <c r="AD51" s="3">
        <f t="shared" si="35"/>
        <v>1</v>
      </c>
      <c r="AE51" s="3">
        <f t="shared" si="35"/>
        <v>0</v>
      </c>
      <c r="AG51" s="3">
        <f t="shared" si="23"/>
        <v>0</v>
      </c>
      <c r="AH51" s="3">
        <f t="shared" si="36"/>
        <v>0</v>
      </c>
      <c r="AI51" s="3">
        <f t="shared" si="36"/>
        <v>0</v>
      </c>
      <c r="AJ51" s="3">
        <f t="shared" si="36"/>
        <v>1</v>
      </c>
      <c r="AK51" s="3">
        <f t="shared" si="36"/>
        <v>1</v>
      </c>
      <c r="AM51" s="3">
        <f t="shared" si="49"/>
        <v>1</v>
      </c>
      <c r="AN51" s="3">
        <f t="shared" si="49"/>
        <v>0</v>
      </c>
      <c r="AO51" s="3">
        <f t="shared" si="49"/>
        <v>0</v>
      </c>
      <c r="AP51" s="3">
        <f t="shared" si="49"/>
        <v>1</v>
      </c>
      <c r="AQ51" s="3">
        <f t="shared" si="49"/>
        <v>1</v>
      </c>
      <c r="AS51" s="3">
        <f t="shared" si="50"/>
        <v>1</v>
      </c>
      <c r="AT51" s="3">
        <f t="shared" si="50"/>
        <v>0</v>
      </c>
      <c r="AU51" s="3">
        <f t="shared" si="50"/>
        <v>0</v>
      </c>
      <c r="AV51" s="3">
        <f t="shared" si="50"/>
        <v>1</v>
      </c>
      <c r="AW51" s="3">
        <f t="shared" si="50"/>
        <v>1</v>
      </c>
      <c r="AY51" s="3">
        <f t="shared" si="51"/>
        <v>1</v>
      </c>
      <c r="AZ51" s="3">
        <f t="shared" si="51"/>
        <v>0</v>
      </c>
      <c r="BA51" s="3">
        <f t="shared" si="51"/>
        <v>0</v>
      </c>
      <c r="BB51" s="3">
        <f t="shared" si="51"/>
        <v>1</v>
      </c>
      <c r="BC51" s="3">
        <f t="shared" si="51"/>
        <v>1</v>
      </c>
      <c r="BE51" s="3">
        <f t="shared" si="52"/>
        <v>1</v>
      </c>
      <c r="BF51" s="3">
        <f t="shared" si="52"/>
        <v>0</v>
      </c>
      <c r="BG51" s="3">
        <f t="shared" si="52"/>
        <v>0</v>
      </c>
      <c r="BH51" s="3">
        <f t="shared" si="52"/>
        <v>1</v>
      </c>
      <c r="BI51" s="3">
        <f t="shared" si="52"/>
        <v>1</v>
      </c>
      <c r="BK51" s="3">
        <f t="shared" si="28"/>
        <v>1</v>
      </c>
      <c r="BL51" s="3">
        <f t="shared" si="37"/>
        <v>0</v>
      </c>
      <c r="BM51" s="3">
        <f t="shared" si="37"/>
        <v>0</v>
      </c>
      <c r="BN51" s="3">
        <f t="shared" si="37"/>
        <v>1</v>
      </c>
      <c r="BO51" s="3">
        <f t="shared" si="37"/>
        <v>1</v>
      </c>
      <c r="BQ51" s="3">
        <f t="shared" si="29"/>
        <v>1</v>
      </c>
      <c r="BR51" s="3">
        <f t="shared" si="38"/>
        <v>0</v>
      </c>
      <c r="BS51" s="3">
        <f t="shared" si="38"/>
        <v>0</v>
      </c>
      <c r="BT51" s="3">
        <f t="shared" si="38"/>
        <v>1</v>
      </c>
      <c r="BU51" s="3">
        <f t="shared" si="38"/>
        <v>1</v>
      </c>
      <c r="BW51" s="3">
        <f t="shared" si="30"/>
        <v>1</v>
      </c>
      <c r="BX51" s="3">
        <f t="shared" si="39"/>
        <v>0</v>
      </c>
      <c r="BY51" s="3">
        <f t="shared" si="39"/>
        <v>0</v>
      </c>
      <c r="BZ51" s="3">
        <f t="shared" si="39"/>
        <v>1</v>
      </c>
      <c r="CA51" s="3">
        <f t="shared" si="39"/>
        <v>1</v>
      </c>
      <c r="CC51" s="3">
        <f t="shared" si="31"/>
        <v>1</v>
      </c>
      <c r="CD51" s="3">
        <f t="shared" si="40"/>
        <v>0</v>
      </c>
      <c r="CE51" s="3">
        <f t="shared" si="40"/>
        <v>0</v>
      </c>
      <c r="CF51" s="3">
        <f t="shared" si="40"/>
        <v>1</v>
      </c>
      <c r="CG51" s="3">
        <f t="shared" si="40"/>
        <v>1</v>
      </c>
      <c r="CI51" s="3">
        <f t="shared" si="32"/>
        <v>1</v>
      </c>
      <c r="CJ51" s="3">
        <f t="shared" si="41"/>
        <v>0</v>
      </c>
      <c r="CK51" s="3">
        <f t="shared" si="41"/>
        <v>0</v>
      </c>
      <c r="CL51" s="3">
        <f t="shared" si="41"/>
        <v>1</v>
      </c>
      <c r="CM51" s="3">
        <f t="shared" si="41"/>
        <v>1</v>
      </c>
      <c r="CO51" s="3">
        <f t="shared" si="33"/>
        <v>1</v>
      </c>
      <c r="CP51" s="3">
        <f t="shared" si="42"/>
        <v>0</v>
      </c>
      <c r="CQ51" s="3">
        <f t="shared" si="42"/>
        <v>0</v>
      </c>
      <c r="CR51" s="3">
        <f t="shared" si="42"/>
        <v>1</v>
      </c>
      <c r="CS51" s="3">
        <f t="shared" si="42"/>
        <v>1</v>
      </c>
    </row>
    <row r="52" spans="1:97">
      <c r="A52" s="268">
        <f>'BNRegular Symbol'!K51</f>
        <v>48</v>
      </c>
      <c r="B52" s="1" t="str">
        <f>'BNRegular Symbol'!L51</f>
        <v>M4</v>
      </c>
      <c r="C52" s="1" t="str">
        <f>'BNRegular Symbol'!M51</f>
        <v>M1</v>
      </c>
      <c r="D52" s="1" t="str">
        <f>'BNRegular Symbol'!N51</f>
        <v>M5</v>
      </c>
      <c r="E52" s="1" t="str">
        <f>'BNRegular Symbol'!O51</f>
        <v>M1</v>
      </c>
      <c r="F52" s="1" t="str">
        <f>'BNRegular Symbol'!P51</f>
        <v>M4</v>
      </c>
      <c r="I52" s="3">
        <f t="shared" si="15"/>
        <v>1</v>
      </c>
      <c r="J52" s="3">
        <f t="shared" si="16"/>
        <v>0</v>
      </c>
      <c r="K52" s="3">
        <f t="shared" si="17"/>
        <v>1</v>
      </c>
      <c r="L52" s="3">
        <f t="shared" si="18"/>
        <v>0</v>
      </c>
      <c r="M52" s="3">
        <f t="shared" si="19"/>
        <v>0</v>
      </c>
      <c r="O52" s="3">
        <f t="shared" si="48"/>
        <v>1</v>
      </c>
      <c r="P52" s="3">
        <f t="shared" si="48"/>
        <v>1</v>
      </c>
      <c r="Q52" s="3">
        <f t="shared" si="48"/>
        <v>1</v>
      </c>
      <c r="R52" s="3">
        <f t="shared" si="48"/>
        <v>1</v>
      </c>
      <c r="S52" s="3">
        <f t="shared" si="48"/>
        <v>1</v>
      </c>
      <c r="U52" s="3">
        <f t="shared" si="21"/>
        <v>1</v>
      </c>
      <c r="V52" s="3">
        <f t="shared" si="34"/>
        <v>1</v>
      </c>
      <c r="W52" s="3">
        <f t="shared" si="34"/>
        <v>0</v>
      </c>
      <c r="X52" s="3">
        <f t="shared" si="34"/>
        <v>1</v>
      </c>
      <c r="Y52" s="3">
        <f t="shared" si="34"/>
        <v>1</v>
      </c>
      <c r="AA52" s="3">
        <f t="shared" si="22"/>
        <v>0</v>
      </c>
      <c r="AB52" s="3">
        <f t="shared" si="35"/>
        <v>1</v>
      </c>
      <c r="AC52" s="3">
        <f t="shared" si="35"/>
        <v>0</v>
      </c>
      <c r="AD52" s="3">
        <f t="shared" si="35"/>
        <v>1</v>
      </c>
      <c r="AE52" s="3">
        <f t="shared" si="35"/>
        <v>0</v>
      </c>
      <c r="AG52" s="3">
        <f t="shared" si="23"/>
        <v>0</v>
      </c>
      <c r="AH52" s="3">
        <f t="shared" si="36"/>
        <v>1</v>
      </c>
      <c r="AI52" s="3">
        <f t="shared" si="36"/>
        <v>0</v>
      </c>
      <c r="AJ52" s="3">
        <f t="shared" si="36"/>
        <v>1</v>
      </c>
      <c r="AK52" s="3">
        <f t="shared" si="36"/>
        <v>1</v>
      </c>
      <c r="AM52" s="3">
        <f t="shared" si="49"/>
        <v>1</v>
      </c>
      <c r="AN52" s="3">
        <f t="shared" si="49"/>
        <v>1</v>
      </c>
      <c r="AO52" s="3">
        <f t="shared" si="49"/>
        <v>1</v>
      </c>
      <c r="AP52" s="3">
        <f t="shared" si="49"/>
        <v>1</v>
      </c>
      <c r="AQ52" s="3">
        <f t="shared" si="49"/>
        <v>1</v>
      </c>
      <c r="AS52" s="3">
        <f t="shared" si="50"/>
        <v>1</v>
      </c>
      <c r="AT52" s="3">
        <f t="shared" si="50"/>
        <v>1</v>
      </c>
      <c r="AU52" s="3">
        <f t="shared" si="50"/>
        <v>1</v>
      </c>
      <c r="AV52" s="3">
        <f t="shared" si="50"/>
        <v>1</v>
      </c>
      <c r="AW52" s="3">
        <f t="shared" si="50"/>
        <v>1</v>
      </c>
      <c r="AY52" s="3">
        <f t="shared" si="51"/>
        <v>1</v>
      </c>
      <c r="AZ52" s="3">
        <f t="shared" si="51"/>
        <v>1</v>
      </c>
      <c r="BA52" s="3">
        <f t="shared" si="51"/>
        <v>1</v>
      </c>
      <c r="BB52" s="3">
        <f t="shared" si="51"/>
        <v>1</v>
      </c>
      <c r="BC52" s="3">
        <f t="shared" si="51"/>
        <v>1</v>
      </c>
      <c r="BE52" s="3">
        <f t="shared" si="52"/>
        <v>1</v>
      </c>
      <c r="BF52" s="3">
        <f t="shared" si="52"/>
        <v>1</v>
      </c>
      <c r="BG52" s="3">
        <f t="shared" si="52"/>
        <v>1</v>
      </c>
      <c r="BH52" s="3">
        <f t="shared" si="52"/>
        <v>1</v>
      </c>
      <c r="BI52" s="3">
        <f t="shared" si="52"/>
        <v>1</v>
      </c>
      <c r="BK52" s="3">
        <f t="shared" si="28"/>
        <v>1</v>
      </c>
      <c r="BL52" s="3">
        <f t="shared" si="37"/>
        <v>1</v>
      </c>
      <c r="BM52" s="3">
        <f t="shared" si="37"/>
        <v>1</v>
      </c>
      <c r="BN52" s="3">
        <f t="shared" si="37"/>
        <v>1</v>
      </c>
      <c r="BO52" s="3">
        <f t="shared" si="37"/>
        <v>1</v>
      </c>
      <c r="BQ52" s="3">
        <f t="shared" si="29"/>
        <v>1</v>
      </c>
      <c r="BR52" s="3">
        <f t="shared" si="38"/>
        <v>1</v>
      </c>
      <c r="BS52" s="3">
        <f t="shared" si="38"/>
        <v>1</v>
      </c>
      <c r="BT52" s="3">
        <f t="shared" si="38"/>
        <v>1</v>
      </c>
      <c r="BU52" s="3">
        <f t="shared" si="38"/>
        <v>1</v>
      </c>
      <c r="BW52" s="3">
        <f t="shared" si="30"/>
        <v>1</v>
      </c>
      <c r="BX52" s="3">
        <f t="shared" si="39"/>
        <v>1</v>
      </c>
      <c r="BY52" s="3">
        <f t="shared" si="39"/>
        <v>1</v>
      </c>
      <c r="BZ52" s="3">
        <f t="shared" si="39"/>
        <v>1</v>
      </c>
      <c r="CA52" s="3">
        <f t="shared" si="39"/>
        <v>1</v>
      </c>
      <c r="CC52" s="3">
        <f t="shared" si="31"/>
        <v>1</v>
      </c>
      <c r="CD52" s="3">
        <f t="shared" si="40"/>
        <v>1</v>
      </c>
      <c r="CE52" s="3">
        <f t="shared" si="40"/>
        <v>1</v>
      </c>
      <c r="CF52" s="3">
        <f t="shared" si="40"/>
        <v>1</v>
      </c>
      <c r="CG52" s="3">
        <f t="shared" si="40"/>
        <v>1</v>
      </c>
      <c r="CI52" s="3">
        <f t="shared" si="32"/>
        <v>1</v>
      </c>
      <c r="CJ52" s="3">
        <f t="shared" si="41"/>
        <v>1</v>
      </c>
      <c r="CK52" s="3">
        <f t="shared" si="41"/>
        <v>1</v>
      </c>
      <c r="CL52" s="3">
        <f t="shared" si="41"/>
        <v>1</v>
      </c>
      <c r="CM52" s="3">
        <f t="shared" si="41"/>
        <v>1</v>
      </c>
      <c r="CO52" s="3">
        <f t="shared" si="33"/>
        <v>1</v>
      </c>
      <c r="CP52" s="3">
        <f t="shared" si="42"/>
        <v>1</v>
      </c>
      <c r="CQ52" s="3">
        <f t="shared" si="42"/>
        <v>1</v>
      </c>
      <c r="CR52" s="3">
        <f t="shared" si="42"/>
        <v>1</v>
      </c>
      <c r="CS52" s="3">
        <f t="shared" si="42"/>
        <v>1</v>
      </c>
    </row>
    <row r="53" spans="1:97">
      <c r="A53" s="268">
        <f>'BNRegular Symbol'!K52</f>
        <v>49</v>
      </c>
      <c r="B53" s="1" t="str">
        <f>'BNRegular Symbol'!L52</f>
        <v>M5</v>
      </c>
      <c r="C53" s="1" t="str">
        <f>'BNRegular Symbol'!M52</f>
        <v>M1</v>
      </c>
      <c r="D53" s="1" t="str">
        <f>'BNRegular Symbol'!N52</f>
        <v>M3</v>
      </c>
      <c r="E53" s="1" t="str">
        <f>'BNRegular Symbol'!O52</f>
        <v>M1</v>
      </c>
      <c r="F53" s="1" t="str">
        <f>'BNRegular Symbol'!P52</f>
        <v>S1</v>
      </c>
      <c r="I53" s="3">
        <f t="shared" si="15"/>
        <v>1</v>
      </c>
      <c r="J53" s="3">
        <f t="shared" si="16"/>
        <v>0</v>
      </c>
      <c r="K53" s="3">
        <f t="shared" si="17"/>
        <v>1</v>
      </c>
      <c r="L53" s="3">
        <f t="shared" si="18"/>
        <v>0</v>
      </c>
      <c r="M53" s="3">
        <f t="shared" si="19"/>
        <v>0</v>
      </c>
      <c r="O53" s="3">
        <f t="shared" ref="O53:S68" si="53">IF(B53=0,"",IF(OR(B53=$O$1,B53=$P$1,B54=$O$1,B54=$P$1,B55=$O$1,B55=$P$1),0,1))</f>
        <v>1</v>
      </c>
      <c r="P53" s="3">
        <f t="shared" si="53"/>
        <v>0</v>
      </c>
      <c r="Q53" s="3">
        <f t="shared" si="53"/>
        <v>0</v>
      </c>
      <c r="R53" s="3">
        <f t="shared" si="53"/>
        <v>1</v>
      </c>
      <c r="S53" s="3">
        <f t="shared" si="53"/>
        <v>1</v>
      </c>
      <c r="U53" s="3">
        <f t="shared" si="21"/>
        <v>0</v>
      </c>
      <c r="V53" s="3">
        <f t="shared" si="34"/>
        <v>1</v>
      </c>
      <c r="W53" s="3">
        <f t="shared" si="34"/>
        <v>0</v>
      </c>
      <c r="X53" s="3">
        <f t="shared" si="34"/>
        <v>0</v>
      </c>
      <c r="Y53" s="3">
        <f t="shared" si="34"/>
        <v>1</v>
      </c>
      <c r="AA53" s="3">
        <f t="shared" si="22"/>
        <v>1</v>
      </c>
      <c r="AB53" s="3">
        <f t="shared" si="35"/>
        <v>1</v>
      </c>
      <c r="AC53" s="3">
        <f t="shared" si="35"/>
        <v>0</v>
      </c>
      <c r="AD53" s="3">
        <f t="shared" si="35"/>
        <v>1</v>
      </c>
      <c r="AE53" s="3">
        <f t="shared" si="35"/>
        <v>1</v>
      </c>
      <c r="AG53" s="3">
        <f t="shared" si="23"/>
        <v>0</v>
      </c>
      <c r="AH53" s="3">
        <f t="shared" si="36"/>
        <v>1</v>
      </c>
      <c r="AI53" s="3">
        <f t="shared" si="36"/>
        <v>1</v>
      </c>
      <c r="AJ53" s="3">
        <f t="shared" si="36"/>
        <v>1</v>
      </c>
      <c r="AK53" s="3">
        <f t="shared" si="36"/>
        <v>0</v>
      </c>
      <c r="AM53" s="3">
        <f t="shared" ref="AM53:AQ68" si="54">IF(B53=0,"",IF(OR(B53=$AG$1,B53=$AN$1,B54=$AG$1,B54=$AN$1,B55=$AG$1,B55=$AN$1),0,1))</f>
        <v>1</v>
      </c>
      <c r="AN53" s="3">
        <f t="shared" si="54"/>
        <v>1</v>
      </c>
      <c r="AO53" s="3">
        <f t="shared" si="54"/>
        <v>1</v>
      </c>
      <c r="AP53" s="3">
        <f t="shared" si="54"/>
        <v>1</v>
      </c>
      <c r="AQ53" s="3">
        <f t="shared" si="54"/>
        <v>1</v>
      </c>
      <c r="AS53" s="3">
        <f t="shared" ref="AS53:AW68" si="55">IF(B53=0,"",IF(OR(B53=$AG$1,B53=$AT$1,B54=$AG$1,B54=$AT$1,B55=$AG$1,B55=$AT$1),0,1))</f>
        <v>1</v>
      </c>
      <c r="AT53" s="3">
        <f t="shared" si="55"/>
        <v>1</v>
      </c>
      <c r="AU53" s="3">
        <f t="shared" si="55"/>
        <v>1</v>
      </c>
      <c r="AV53" s="3">
        <f t="shared" si="55"/>
        <v>1</v>
      </c>
      <c r="AW53" s="3">
        <f t="shared" si="55"/>
        <v>1</v>
      </c>
      <c r="AY53" s="3">
        <f t="shared" ref="AY53:BC68" si="56">IF(B53=0,"",IF(OR(B53=$AG$1,B53=$AZ$1,B54=$AG$1,B54=$AZ$1,B55=$AG$1,B55=$AZ$1),0,1))</f>
        <v>1</v>
      </c>
      <c r="AZ53" s="3">
        <f t="shared" si="56"/>
        <v>1</v>
      </c>
      <c r="BA53" s="3">
        <f t="shared" si="56"/>
        <v>1</v>
      </c>
      <c r="BB53" s="3">
        <f t="shared" si="56"/>
        <v>1</v>
      </c>
      <c r="BC53" s="3">
        <f t="shared" si="56"/>
        <v>1</v>
      </c>
      <c r="BE53" s="3">
        <f t="shared" ref="BE53:BI68" si="57">IF(B53=0,"",IF(OR(B53=$AG$1,B53=$BF$1,B54=$AG$1,B54=$BF$1,B55=$AG$1,B55=$BF$1),0,1))</f>
        <v>1</v>
      </c>
      <c r="BF53" s="3">
        <f t="shared" si="57"/>
        <v>1</v>
      </c>
      <c r="BG53" s="3">
        <f t="shared" si="57"/>
        <v>1</v>
      </c>
      <c r="BH53" s="3">
        <f t="shared" si="57"/>
        <v>1</v>
      </c>
      <c r="BI53" s="3">
        <f t="shared" si="57"/>
        <v>1</v>
      </c>
      <c r="BK53" s="3">
        <f t="shared" si="28"/>
        <v>1</v>
      </c>
      <c r="BL53" s="3">
        <f t="shared" si="37"/>
        <v>1</v>
      </c>
      <c r="BM53" s="3">
        <f t="shared" si="37"/>
        <v>1</v>
      </c>
      <c r="BN53" s="3">
        <f t="shared" si="37"/>
        <v>1</v>
      </c>
      <c r="BO53" s="3">
        <f t="shared" si="37"/>
        <v>1</v>
      </c>
      <c r="BQ53" s="3">
        <f t="shared" si="29"/>
        <v>1</v>
      </c>
      <c r="BR53" s="3">
        <f t="shared" si="38"/>
        <v>1</v>
      </c>
      <c r="BS53" s="3">
        <f t="shared" si="38"/>
        <v>1</v>
      </c>
      <c r="BT53" s="3">
        <f t="shared" si="38"/>
        <v>1</v>
      </c>
      <c r="BU53" s="3">
        <f t="shared" si="38"/>
        <v>1</v>
      </c>
      <c r="BW53" s="3">
        <f t="shared" si="30"/>
        <v>1</v>
      </c>
      <c r="BX53" s="3">
        <f t="shared" si="39"/>
        <v>1</v>
      </c>
      <c r="BY53" s="3">
        <f t="shared" si="39"/>
        <v>1</v>
      </c>
      <c r="BZ53" s="3">
        <f t="shared" si="39"/>
        <v>1</v>
      </c>
      <c r="CA53" s="3">
        <f t="shared" si="39"/>
        <v>1</v>
      </c>
      <c r="CC53" s="3">
        <f t="shared" si="31"/>
        <v>1</v>
      </c>
      <c r="CD53" s="3">
        <f t="shared" si="40"/>
        <v>1</v>
      </c>
      <c r="CE53" s="3">
        <f t="shared" si="40"/>
        <v>1</v>
      </c>
      <c r="CF53" s="3">
        <f t="shared" si="40"/>
        <v>1</v>
      </c>
      <c r="CG53" s="3">
        <f t="shared" si="40"/>
        <v>1</v>
      </c>
      <c r="CI53" s="3">
        <f t="shared" si="32"/>
        <v>1</v>
      </c>
      <c r="CJ53" s="3">
        <f t="shared" si="41"/>
        <v>1</v>
      </c>
      <c r="CK53" s="3">
        <f t="shared" si="41"/>
        <v>1</v>
      </c>
      <c r="CL53" s="3">
        <f t="shared" si="41"/>
        <v>1</v>
      </c>
      <c r="CM53" s="3">
        <f t="shared" si="41"/>
        <v>1</v>
      </c>
      <c r="CO53" s="3">
        <f t="shared" si="33"/>
        <v>1</v>
      </c>
      <c r="CP53" s="3">
        <f t="shared" si="42"/>
        <v>1</v>
      </c>
      <c r="CQ53" s="3">
        <f t="shared" si="42"/>
        <v>1</v>
      </c>
      <c r="CR53" s="3">
        <f t="shared" si="42"/>
        <v>1</v>
      </c>
      <c r="CS53" s="3">
        <f t="shared" si="42"/>
        <v>1</v>
      </c>
    </row>
    <row r="54" spans="1:97">
      <c r="A54" s="268">
        <f>'BNRegular Symbol'!K53</f>
        <v>50</v>
      </c>
      <c r="B54" s="1" t="str">
        <f>'BNRegular Symbol'!L53</f>
        <v>M5</v>
      </c>
      <c r="C54" s="1" t="str">
        <f>'BNRegular Symbol'!M53</f>
        <v>M1</v>
      </c>
      <c r="D54" s="1" t="str">
        <f>'BNRegular Symbol'!N53</f>
        <v>M4</v>
      </c>
      <c r="E54" s="1" t="str">
        <f>'BNRegular Symbol'!O53</f>
        <v>M1</v>
      </c>
      <c r="F54" s="1" t="str">
        <f>'BNRegular Symbol'!P53</f>
        <v>M1</v>
      </c>
      <c r="I54" s="3">
        <f t="shared" si="15"/>
        <v>1</v>
      </c>
      <c r="J54" s="3">
        <f t="shared" si="16"/>
        <v>0</v>
      </c>
      <c r="K54" s="3">
        <f t="shared" si="17"/>
        <v>1</v>
      </c>
      <c r="L54" s="3">
        <f t="shared" si="18"/>
        <v>0</v>
      </c>
      <c r="M54" s="3">
        <f t="shared" si="19"/>
        <v>0</v>
      </c>
      <c r="O54" s="3">
        <f t="shared" si="53"/>
        <v>1</v>
      </c>
      <c r="P54" s="3">
        <f t="shared" si="53"/>
        <v>0</v>
      </c>
      <c r="Q54" s="3">
        <f t="shared" si="53"/>
        <v>0</v>
      </c>
      <c r="R54" s="3">
        <f t="shared" si="53"/>
        <v>1</v>
      </c>
      <c r="S54" s="3">
        <f t="shared" si="53"/>
        <v>1</v>
      </c>
      <c r="U54" s="3">
        <f t="shared" si="21"/>
        <v>0</v>
      </c>
      <c r="V54" s="3">
        <f t="shared" si="34"/>
        <v>1</v>
      </c>
      <c r="W54" s="3">
        <f t="shared" si="34"/>
        <v>1</v>
      </c>
      <c r="X54" s="3">
        <f t="shared" si="34"/>
        <v>0</v>
      </c>
      <c r="Y54" s="3">
        <f t="shared" si="34"/>
        <v>1</v>
      </c>
      <c r="AA54" s="3">
        <f t="shared" si="22"/>
        <v>1</v>
      </c>
      <c r="AB54" s="3">
        <f t="shared" si="35"/>
        <v>0</v>
      </c>
      <c r="AC54" s="3">
        <f t="shared" si="35"/>
        <v>0</v>
      </c>
      <c r="AD54" s="3">
        <f t="shared" si="35"/>
        <v>0</v>
      </c>
      <c r="AE54" s="3">
        <f t="shared" si="35"/>
        <v>1</v>
      </c>
      <c r="AG54" s="3">
        <f t="shared" si="23"/>
        <v>0</v>
      </c>
      <c r="AH54" s="3">
        <f t="shared" si="36"/>
        <v>1</v>
      </c>
      <c r="AI54" s="3">
        <f t="shared" si="36"/>
        <v>0</v>
      </c>
      <c r="AJ54" s="3">
        <f t="shared" si="36"/>
        <v>1</v>
      </c>
      <c r="AK54" s="3">
        <f t="shared" si="36"/>
        <v>0</v>
      </c>
      <c r="AM54" s="3">
        <f t="shared" si="54"/>
        <v>1</v>
      </c>
      <c r="AN54" s="3">
        <f t="shared" si="54"/>
        <v>1</v>
      </c>
      <c r="AO54" s="3">
        <f t="shared" si="54"/>
        <v>1</v>
      </c>
      <c r="AP54" s="3">
        <f t="shared" si="54"/>
        <v>1</v>
      </c>
      <c r="AQ54" s="3">
        <f t="shared" si="54"/>
        <v>1</v>
      </c>
      <c r="AS54" s="3">
        <f t="shared" si="55"/>
        <v>1</v>
      </c>
      <c r="AT54" s="3">
        <f t="shared" si="55"/>
        <v>1</v>
      </c>
      <c r="AU54" s="3">
        <f t="shared" si="55"/>
        <v>1</v>
      </c>
      <c r="AV54" s="3">
        <f t="shared" si="55"/>
        <v>1</v>
      </c>
      <c r="AW54" s="3">
        <f t="shared" si="55"/>
        <v>1</v>
      </c>
      <c r="AY54" s="3">
        <f t="shared" si="56"/>
        <v>1</v>
      </c>
      <c r="AZ54" s="3">
        <f t="shared" si="56"/>
        <v>1</v>
      </c>
      <c r="BA54" s="3">
        <f t="shared" si="56"/>
        <v>1</v>
      </c>
      <c r="BB54" s="3">
        <f t="shared" si="56"/>
        <v>1</v>
      </c>
      <c r="BC54" s="3">
        <f t="shared" si="56"/>
        <v>1</v>
      </c>
      <c r="BE54" s="3">
        <f t="shared" si="57"/>
        <v>1</v>
      </c>
      <c r="BF54" s="3">
        <f t="shared" si="57"/>
        <v>1</v>
      </c>
      <c r="BG54" s="3">
        <f t="shared" si="57"/>
        <v>1</v>
      </c>
      <c r="BH54" s="3">
        <f t="shared" si="57"/>
        <v>1</v>
      </c>
      <c r="BI54" s="3">
        <f t="shared" si="57"/>
        <v>1</v>
      </c>
      <c r="BK54" s="3">
        <f t="shared" si="28"/>
        <v>1</v>
      </c>
      <c r="BL54" s="3">
        <f t="shared" si="37"/>
        <v>1</v>
      </c>
      <c r="BM54" s="3">
        <f t="shared" si="37"/>
        <v>1</v>
      </c>
      <c r="BN54" s="3">
        <f t="shared" si="37"/>
        <v>1</v>
      </c>
      <c r="BO54" s="3">
        <f t="shared" si="37"/>
        <v>1</v>
      </c>
      <c r="BQ54" s="3">
        <f t="shared" si="29"/>
        <v>1</v>
      </c>
      <c r="BR54" s="3">
        <f t="shared" si="38"/>
        <v>1</v>
      </c>
      <c r="BS54" s="3">
        <f t="shared" si="38"/>
        <v>1</v>
      </c>
      <c r="BT54" s="3">
        <f t="shared" si="38"/>
        <v>1</v>
      </c>
      <c r="BU54" s="3">
        <f t="shared" si="38"/>
        <v>1</v>
      </c>
      <c r="BW54" s="3">
        <f t="shared" si="30"/>
        <v>1</v>
      </c>
      <c r="BX54" s="3">
        <f t="shared" si="39"/>
        <v>1</v>
      </c>
      <c r="BY54" s="3">
        <f t="shared" si="39"/>
        <v>1</v>
      </c>
      <c r="BZ54" s="3">
        <f t="shared" si="39"/>
        <v>1</v>
      </c>
      <c r="CA54" s="3">
        <f t="shared" si="39"/>
        <v>1</v>
      </c>
      <c r="CC54" s="3">
        <f t="shared" si="31"/>
        <v>1</v>
      </c>
      <c r="CD54" s="3">
        <f t="shared" si="40"/>
        <v>1</v>
      </c>
      <c r="CE54" s="3">
        <f t="shared" si="40"/>
        <v>1</v>
      </c>
      <c r="CF54" s="3">
        <f t="shared" si="40"/>
        <v>1</v>
      </c>
      <c r="CG54" s="3">
        <f t="shared" si="40"/>
        <v>1</v>
      </c>
      <c r="CI54" s="3">
        <f t="shared" si="32"/>
        <v>1</v>
      </c>
      <c r="CJ54" s="3">
        <f t="shared" si="41"/>
        <v>1</v>
      </c>
      <c r="CK54" s="3">
        <f t="shared" si="41"/>
        <v>1</v>
      </c>
      <c r="CL54" s="3">
        <f t="shared" si="41"/>
        <v>1</v>
      </c>
      <c r="CM54" s="3">
        <f t="shared" si="41"/>
        <v>1</v>
      </c>
      <c r="CO54" s="3">
        <f t="shared" si="33"/>
        <v>1</v>
      </c>
      <c r="CP54" s="3">
        <f t="shared" si="42"/>
        <v>1</v>
      </c>
      <c r="CQ54" s="3">
        <f t="shared" si="42"/>
        <v>1</v>
      </c>
      <c r="CR54" s="3">
        <f t="shared" si="42"/>
        <v>1</v>
      </c>
      <c r="CS54" s="3">
        <f t="shared" si="42"/>
        <v>1</v>
      </c>
    </row>
    <row r="55" spans="1:97">
      <c r="A55" s="268">
        <f>'BNRegular Symbol'!K54</f>
        <v>51</v>
      </c>
      <c r="B55" s="1" t="str">
        <f>'BNRegular Symbol'!L54</f>
        <v>M3</v>
      </c>
      <c r="C55" s="1" t="str">
        <f>'BNRegular Symbol'!M54</f>
        <v>M2</v>
      </c>
      <c r="D55" s="1" t="str">
        <f>'BNRegular Symbol'!N54</f>
        <v>M2</v>
      </c>
      <c r="E55" s="1" t="str">
        <f>'BNRegular Symbol'!O54</f>
        <v>M3</v>
      </c>
      <c r="F55" s="1" t="str">
        <f>'BNRegular Symbol'!P54</f>
        <v>M5</v>
      </c>
      <c r="I55" s="3">
        <f t="shared" si="15"/>
        <v>1</v>
      </c>
      <c r="J55" s="3">
        <f t="shared" si="16"/>
        <v>1</v>
      </c>
      <c r="K55" s="3">
        <f t="shared" si="17"/>
        <v>1</v>
      </c>
      <c r="L55" s="3">
        <f t="shared" si="18"/>
        <v>1</v>
      </c>
      <c r="M55" s="3">
        <f t="shared" si="19"/>
        <v>1</v>
      </c>
      <c r="O55" s="3">
        <f t="shared" si="53"/>
        <v>1</v>
      </c>
      <c r="P55" s="3">
        <f t="shared" si="53"/>
        <v>0</v>
      </c>
      <c r="Q55" s="3">
        <f t="shared" si="53"/>
        <v>0</v>
      </c>
      <c r="R55" s="3">
        <f t="shared" si="53"/>
        <v>1</v>
      </c>
      <c r="S55" s="3">
        <f t="shared" si="53"/>
        <v>1</v>
      </c>
      <c r="U55" s="3">
        <f t="shared" si="21"/>
        <v>0</v>
      </c>
      <c r="V55" s="3">
        <f t="shared" si="34"/>
        <v>1</v>
      </c>
      <c r="W55" s="3">
        <f t="shared" si="34"/>
        <v>0</v>
      </c>
      <c r="X55" s="3">
        <f t="shared" si="34"/>
        <v>0</v>
      </c>
      <c r="Y55" s="3">
        <f t="shared" si="34"/>
        <v>0</v>
      </c>
      <c r="AA55" s="3">
        <f t="shared" si="22"/>
        <v>0</v>
      </c>
      <c r="AB55" s="3">
        <f t="shared" si="35"/>
        <v>0</v>
      </c>
      <c r="AC55" s="3">
        <f t="shared" si="35"/>
        <v>1</v>
      </c>
      <c r="AD55" s="3">
        <f t="shared" si="35"/>
        <v>0</v>
      </c>
      <c r="AE55" s="3">
        <f t="shared" si="35"/>
        <v>1</v>
      </c>
      <c r="AG55" s="3">
        <f t="shared" si="23"/>
        <v>1</v>
      </c>
      <c r="AH55" s="3">
        <f t="shared" si="36"/>
        <v>1</v>
      </c>
      <c r="AI55" s="3">
        <f t="shared" si="36"/>
        <v>0</v>
      </c>
      <c r="AJ55" s="3">
        <f t="shared" si="36"/>
        <v>0</v>
      </c>
      <c r="AK55" s="3">
        <f t="shared" si="36"/>
        <v>0</v>
      </c>
      <c r="AM55" s="3">
        <f t="shared" si="54"/>
        <v>1</v>
      </c>
      <c r="AN55" s="3">
        <f t="shared" si="54"/>
        <v>1</v>
      </c>
      <c r="AO55" s="3">
        <f t="shared" si="54"/>
        <v>1</v>
      </c>
      <c r="AP55" s="3">
        <f t="shared" si="54"/>
        <v>1</v>
      </c>
      <c r="AQ55" s="3">
        <f t="shared" si="54"/>
        <v>1</v>
      </c>
      <c r="AS55" s="3">
        <f t="shared" si="55"/>
        <v>1</v>
      </c>
      <c r="AT55" s="3">
        <f t="shared" si="55"/>
        <v>1</v>
      </c>
      <c r="AU55" s="3">
        <f t="shared" si="55"/>
        <v>1</v>
      </c>
      <c r="AV55" s="3">
        <f t="shared" si="55"/>
        <v>1</v>
      </c>
      <c r="AW55" s="3">
        <f t="shared" si="55"/>
        <v>1</v>
      </c>
      <c r="AY55" s="3">
        <f t="shared" si="56"/>
        <v>1</v>
      </c>
      <c r="AZ55" s="3">
        <f t="shared" si="56"/>
        <v>1</v>
      </c>
      <c r="BA55" s="3">
        <f t="shared" si="56"/>
        <v>1</v>
      </c>
      <c r="BB55" s="3">
        <f t="shared" si="56"/>
        <v>1</v>
      </c>
      <c r="BC55" s="3">
        <f t="shared" si="56"/>
        <v>1</v>
      </c>
      <c r="BE55" s="3">
        <f t="shared" si="57"/>
        <v>1</v>
      </c>
      <c r="BF55" s="3">
        <f t="shared" si="57"/>
        <v>1</v>
      </c>
      <c r="BG55" s="3">
        <f t="shared" si="57"/>
        <v>1</v>
      </c>
      <c r="BH55" s="3">
        <f t="shared" si="57"/>
        <v>1</v>
      </c>
      <c r="BI55" s="3">
        <f t="shared" si="57"/>
        <v>1</v>
      </c>
      <c r="BK55" s="3">
        <f t="shared" si="28"/>
        <v>1</v>
      </c>
      <c r="BL55" s="3">
        <f t="shared" si="37"/>
        <v>1</v>
      </c>
      <c r="BM55" s="3">
        <f t="shared" si="37"/>
        <v>1</v>
      </c>
      <c r="BN55" s="3">
        <f t="shared" si="37"/>
        <v>1</v>
      </c>
      <c r="BO55" s="3">
        <f t="shared" si="37"/>
        <v>1</v>
      </c>
      <c r="BQ55" s="3">
        <f t="shared" si="29"/>
        <v>1</v>
      </c>
      <c r="BR55" s="3">
        <f t="shared" si="38"/>
        <v>1</v>
      </c>
      <c r="BS55" s="3">
        <f t="shared" si="38"/>
        <v>1</v>
      </c>
      <c r="BT55" s="3">
        <f t="shared" si="38"/>
        <v>1</v>
      </c>
      <c r="BU55" s="3">
        <f t="shared" si="38"/>
        <v>1</v>
      </c>
      <c r="BW55" s="3">
        <f t="shared" si="30"/>
        <v>1</v>
      </c>
      <c r="BX55" s="3">
        <f t="shared" si="39"/>
        <v>1</v>
      </c>
      <c r="BY55" s="3">
        <f t="shared" si="39"/>
        <v>1</v>
      </c>
      <c r="BZ55" s="3">
        <f t="shared" si="39"/>
        <v>1</v>
      </c>
      <c r="CA55" s="3">
        <f t="shared" si="39"/>
        <v>1</v>
      </c>
      <c r="CC55" s="3">
        <f t="shared" si="31"/>
        <v>1</v>
      </c>
      <c r="CD55" s="3">
        <f t="shared" si="40"/>
        <v>1</v>
      </c>
      <c r="CE55" s="3">
        <f t="shared" si="40"/>
        <v>1</v>
      </c>
      <c r="CF55" s="3">
        <f t="shared" si="40"/>
        <v>1</v>
      </c>
      <c r="CG55" s="3">
        <f t="shared" si="40"/>
        <v>1</v>
      </c>
      <c r="CI55" s="3">
        <f t="shared" si="32"/>
        <v>1</v>
      </c>
      <c r="CJ55" s="3">
        <f t="shared" si="41"/>
        <v>1</v>
      </c>
      <c r="CK55" s="3">
        <f t="shared" si="41"/>
        <v>1</v>
      </c>
      <c r="CL55" s="3">
        <f t="shared" si="41"/>
        <v>1</v>
      </c>
      <c r="CM55" s="3">
        <f t="shared" si="41"/>
        <v>1</v>
      </c>
      <c r="CO55" s="3">
        <f t="shared" si="33"/>
        <v>1</v>
      </c>
      <c r="CP55" s="3">
        <f t="shared" si="42"/>
        <v>1</v>
      </c>
      <c r="CQ55" s="3">
        <f t="shared" si="42"/>
        <v>1</v>
      </c>
      <c r="CR55" s="3">
        <f t="shared" si="42"/>
        <v>1</v>
      </c>
      <c r="CS55" s="3">
        <f t="shared" si="42"/>
        <v>1</v>
      </c>
    </row>
    <row r="56" spans="1:97">
      <c r="A56" s="268">
        <f>'BNRegular Symbol'!K55</f>
        <v>52</v>
      </c>
      <c r="B56" s="1" t="str">
        <f>'BNRegular Symbol'!L55</f>
        <v>M3</v>
      </c>
      <c r="C56" s="1" t="str">
        <f>'BNRegular Symbol'!M55</f>
        <v>M4</v>
      </c>
      <c r="D56" s="1" t="str">
        <f>'BNRegular Symbol'!N55</f>
        <v>M5</v>
      </c>
      <c r="E56" s="1" t="str">
        <f>'BNRegular Symbol'!O55</f>
        <v>M4</v>
      </c>
      <c r="F56" s="1" t="str">
        <f>'BNRegular Symbol'!P55</f>
        <v>M5</v>
      </c>
      <c r="I56" s="3">
        <f t="shared" si="15"/>
        <v>1</v>
      </c>
      <c r="J56" s="3">
        <f t="shared" si="16"/>
        <v>1</v>
      </c>
      <c r="K56" s="3">
        <f t="shared" si="17"/>
        <v>1</v>
      </c>
      <c r="L56" s="3">
        <f t="shared" si="18"/>
        <v>1</v>
      </c>
      <c r="M56" s="3">
        <f t="shared" si="19"/>
        <v>1</v>
      </c>
      <c r="O56" s="3">
        <f t="shared" si="53"/>
        <v>1</v>
      </c>
      <c r="P56" s="3">
        <f t="shared" si="53"/>
        <v>1</v>
      </c>
      <c r="Q56" s="3">
        <f t="shared" si="53"/>
        <v>0</v>
      </c>
      <c r="R56" s="3">
        <f t="shared" si="53"/>
        <v>1</v>
      </c>
      <c r="S56" s="3">
        <f t="shared" si="53"/>
        <v>1</v>
      </c>
      <c r="U56" s="3">
        <f t="shared" si="21"/>
        <v>0</v>
      </c>
      <c r="V56" s="3">
        <f t="shared" si="34"/>
        <v>1</v>
      </c>
      <c r="W56" s="3">
        <f t="shared" si="34"/>
        <v>0</v>
      </c>
      <c r="X56" s="3">
        <f t="shared" si="34"/>
        <v>1</v>
      </c>
      <c r="Y56" s="3">
        <f t="shared" si="34"/>
        <v>0</v>
      </c>
      <c r="AA56" s="3">
        <f t="shared" si="22"/>
        <v>0</v>
      </c>
      <c r="AB56" s="3">
        <f t="shared" si="35"/>
        <v>0</v>
      </c>
      <c r="AC56" s="3">
        <f t="shared" si="35"/>
        <v>1</v>
      </c>
      <c r="AD56" s="3">
        <f t="shared" si="35"/>
        <v>0</v>
      </c>
      <c r="AE56" s="3">
        <f t="shared" si="35"/>
        <v>0</v>
      </c>
      <c r="AG56" s="3">
        <f t="shared" si="23"/>
        <v>1</v>
      </c>
      <c r="AH56" s="3">
        <f t="shared" si="36"/>
        <v>1</v>
      </c>
      <c r="AI56" s="3">
        <f t="shared" si="36"/>
        <v>0</v>
      </c>
      <c r="AJ56" s="3">
        <f t="shared" si="36"/>
        <v>0</v>
      </c>
      <c r="AK56" s="3">
        <f t="shared" si="36"/>
        <v>0</v>
      </c>
      <c r="AM56" s="3">
        <f t="shared" si="54"/>
        <v>1</v>
      </c>
      <c r="AN56" s="3">
        <f t="shared" si="54"/>
        <v>1</v>
      </c>
      <c r="AO56" s="3">
        <f t="shared" si="54"/>
        <v>1</v>
      </c>
      <c r="AP56" s="3">
        <f t="shared" si="54"/>
        <v>1</v>
      </c>
      <c r="AQ56" s="3">
        <f t="shared" si="54"/>
        <v>1</v>
      </c>
      <c r="AS56" s="3">
        <f t="shared" si="55"/>
        <v>1</v>
      </c>
      <c r="AT56" s="3">
        <f t="shared" si="55"/>
        <v>1</v>
      </c>
      <c r="AU56" s="3">
        <f t="shared" si="55"/>
        <v>1</v>
      </c>
      <c r="AV56" s="3">
        <f t="shared" si="55"/>
        <v>1</v>
      </c>
      <c r="AW56" s="3">
        <f t="shared" si="55"/>
        <v>1</v>
      </c>
      <c r="AY56" s="3">
        <f t="shared" si="56"/>
        <v>1</v>
      </c>
      <c r="AZ56" s="3">
        <f t="shared" si="56"/>
        <v>1</v>
      </c>
      <c r="BA56" s="3">
        <f t="shared" si="56"/>
        <v>1</v>
      </c>
      <c r="BB56" s="3">
        <f t="shared" si="56"/>
        <v>1</v>
      </c>
      <c r="BC56" s="3">
        <f t="shared" si="56"/>
        <v>1</v>
      </c>
      <c r="BE56" s="3">
        <f t="shared" si="57"/>
        <v>1</v>
      </c>
      <c r="BF56" s="3">
        <f t="shared" si="57"/>
        <v>1</v>
      </c>
      <c r="BG56" s="3">
        <f t="shared" si="57"/>
        <v>1</v>
      </c>
      <c r="BH56" s="3">
        <f t="shared" si="57"/>
        <v>1</v>
      </c>
      <c r="BI56" s="3">
        <f t="shared" si="57"/>
        <v>1</v>
      </c>
      <c r="BK56" s="3">
        <f t="shared" si="28"/>
        <v>1</v>
      </c>
      <c r="BL56" s="3">
        <f t="shared" si="37"/>
        <v>1</v>
      </c>
      <c r="BM56" s="3">
        <f t="shared" si="37"/>
        <v>1</v>
      </c>
      <c r="BN56" s="3">
        <f t="shared" si="37"/>
        <v>1</v>
      </c>
      <c r="BO56" s="3">
        <f t="shared" si="37"/>
        <v>1</v>
      </c>
      <c r="BQ56" s="3">
        <f t="shared" si="29"/>
        <v>1</v>
      </c>
      <c r="BR56" s="3">
        <f t="shared" si="38"/>
        <v>1</v>
      </c>
      <c r="BS56" s="3">
        <f t="shared" si="38"/>
        <v>1</v>
      </c>
      <c r="BT56" s="3">
        <f t="shared" si="38"/>
        <v>1</v>
      </c>
      <c r="BU56" s="3">
        <f t="shared" si="38"/>
        <v>1</v>
      </c>
      <c r="BW56" s="3">
        <f t="shared" si="30"/>
        <v>1</v>
      </c>
      <c r="BX56" s="3">
        <f t="shared" si="39"/>
        <v>1</v>
      </c>
      <c r="BY56" s="3">
        <f t="shared" si="39"/>
        <v>1</v>
      </c>
      <c r="BZ56" s="3">
        <f t="shared" si="39"/>
        <v>1</v>
      </c>
      <c r="CA56" s="3">
        <f t="shared" si="39"/>
        <v>1</v>
      </c>
      <c r="CC56" s="3">
        <f t="shared" si="31"/>
        <v>1</v>
      </c>
      <c r="CD56" s="3">
        <f t="shared" si="40"/>
        <v>1</v>
      </c>
      <c r="CE56" s="3">
        <f t="shared" si="40"/>
        <v>1</v>
      </c>
      <c r="CF56" s="3">
        <f t="shared" si="40"/>
        <v>1</v>
      </c>
      <c r="CG56" s="3">
        <f t="shared" si="40"/>
        <v>1</v>
      </c>
      <c r="CI56" s="3">
        <f t="shared" si="32"/>
        <v>1</v>
      </c>
      <c r="CJ56" s="3">
        <f t="shared" si="41"/>
        <v>1</v>
      </c>
      <c r="CK56" s="3">
        <f t="shared" si="41"/>
        <v>1</v>
      </c>
      <c r="CL56" s="3">
        <f t="shared" si="41"/>
        <v>1</v>
      </c>
      <c r="CM56" s="3">
        <f t="shared" si="41"/>
        <v>1</v>
      </c>
      <c r="CO56" s="3">
        <f t="shared" si="33"/>
        <v>1</v>
      </c>
      <c r="CP56" s="3">
        <f t="shared" si="42"/>
        <v>1</v>
      </c>
      <c r="CQ56" s="3">
        <f t="shared" si="42"/>
        <v>1</v>
      </c>
      <c r="CR56" s="3">
        <f t="shared" si="42"/>
        <v>1</v>
      </c>
      <c r="CS56" s="3">
        <f t="shared" si="42"/>
        <v>1</v>
      </c>
    </row>
    <row r="57" spans="1:97">
      <c r="A57" s="268">
        <f>'BNRegular Symbol'!K56</f>
        <v>53</v>
      </c>
      <c r="B57" s="1" t="str">
        <f>'BNRegular Symbol'!L56</f>
        <v>M4</v>
      </c>
      <c r="C57" s="1" t="str">
        <f>'BNRegular Symbol'!M56</f>
        <v>M4</v>
      </c>
      <c r="D57" s="1" t="str">
        <f>'BNRegular Symbol'!N56</f>
        <v>M3</v>
      </c>
      <c r="E57" s="1" t="str">
        <f>'BNRegular Symbol'!O56</f>
        <v>M5</v>
      </c>
      <c r="F57" s="1" t="str">
        <f>'BNRegular Symbol'!P56</f>
        <v>M3</v>
      </c>
      <c r="I57" s="3">
        <f t="shared" si="15"/>
        <v>1</v>
      </c>
      <c r="J57" s="3">
        <f t="shared" si="16"/>
        <v>0</v>
      </c>
      <c r="K57" s="3">
        <f t="shared" si="17"/>
        <v>1</v>
      </c>
      <c r="L57" s="3">
        <f t="shared" si="18"/>
        <v>1</v>
      </c>
      <c r="M57" s="3">
        <f t="shared" si="19"/>
        <v>1</v>
      </c>
      <c r="O57" s="3">
        <f t="shared" si="53"/>
        <v>1</v>
      </c>
      <c r="P57" s="3">
        <f t="shared" si="53"/>
        <v>0</v>
      </c>
      <c r="Q57" s="3">
        <f t="shared" si="53"/>
        <v>0</v>
      </c>
      <c r="R57" s="3">
        <f t="shared" si="53"/>
        <v>0</v>
      </c>
      <c r="S57" s="3">
        <f t="shared" si="53"/>
        <v>1</v>
      </c>
      <c r="U57" s="3">
        <f t="shared" si="21"/>
        <v>0</v>
      </c>
      <c r="V57" s="3">
        <f t="shared" si="34"/>
        <v>0</v>
      </c>
      <c r="W57" s="3">
        <f t="shared" si="34"/>
        <v>0</v>
      </c>
      <c r="X57" s="3">
        <f t="shared" si="34"/>
        <v>1</v>
      </c>
      <c r="Y57" s="3">
        <f t="shared" si="34"/>
        <v>0</v>
      </c>
      <c r="AA57" s="3">
        <f t="shared" si="22"/>
        <v>0</v>
      </c>
      <c r="AB57" s="3">
        <f t="shared" si="35"/>
        <v>0</v>
      </c>
      <c r="AC57" s="3">
        <f t="shared" si="35"/>
        <v>1</v>
      </c>
      <c r="AD57" s="3">
        <f t="shared" si="35"/>
        <v>1</v>
      </c>
      <c r="AE57" s="3">
        <f t="shared" si="35"/>
        <v>0</v>
      </c>
      <c r="AG57" s="3">
        <f t="shared" si="23"/>
        <v>1</v>
      </c>
      <c r="AH57" s="3">
        <f t="shared" si="36"/>
        <v>0</v>
      </c>
      <c r="AI57" s="3">
        <f t="shared" si="36"/>
        <v>0</v>
      </c>
      <c r="AJ57" s="3">
        <f t="shared" si="36"/>
        <v>0</v>
      </c>
      <c r="AK57" s="3">
        <f t="shared" si="36"/>
        <v>1</v>
      </c>
      <c r="AM57" s="3">
        <f t="shared" si="54"/>
        <v>1</v>
      </c>
      <c r="AN57" s="3">
        <f t="shared" si="54"/>
        <v>0</v>
      </c>
      <c r="AO57" s="3">
        <f t="shared" si="54"/>
        <v>1</v>
      </c>
      <c r="AP57" s="3">
        <f t="shared" si="54"/>
        <v>1</v>
      </c>
      <c r="AQ57" s="3">
        <f t="shared" si="54"/>
        <v>1</v>
      </c>
      <c r="AS57" s="3">
        <f t="shared" si="55"/>
        <v>1</v>
      </c>
      <c r="AT57" s="3">
        <f t="shared" si="55"/>
        <v>0</v>
      </c>
      <c r="AU57" s="3">
        <f t="shared" si="55"/>
        <v>1</v>
      </c>
      <c r="AV57" s="3">
        <f t="shared" si="55"/>
        <v>1</v>
      </c>
      <c r="AW57" s="3">
        <f t="shared" si="55"/>
        <v>1</v>
      </c>
      <c r="AY57" s="3">
        <f t="shared" si="56"/>
        <v>1</v>
      </c>
      <c r="AZ57" s="3">
        <f t="shared" si="56"/>
        <v>0</v>
      </c>
      <c r="BA57" s="3">
        <f t="shared" si="56"/>
        <v>1</v>
      </c>
      <c r="BB57" s="3">
        <f t="shared" si="56"/>
        <v>1</v>
      </c>
      <c r="BC57" s="3">
        <f t="shared" si="56"/>
        <v>1</v>
      </c>
      <c r="BE57" s="3">
        <f t="shared" si="57"/>
        <v>1</v>
      </c>
      <c r="BF57" s="3">
        <f t="shared" si="57"/>
        <v>0</v>
      </c>
      <c r="BG57" s="3">
        <f t="shared" si="57"/>
        <v>1</v>
      </c>
      <c r="BH57" s="3">
        <f t="shared" si="57"/>
        <v>1</v>
      </c>
      <c r="BI57" s="3">
        <f t="shared" si="57"/>
        <v>1</v>
      </c>
      <c r="BK57" s="3">
        <f t="shared" si="28"/>
        <v>1</v>
      </c>
      <c r="BL57" s="3">
        <f t="shared" si="37"/>
        <v>0</v>
      </c>
      <c r="BM57" s="3">
        <f t="shared" si="37"/>
        <v>1</v>
      </c>
      <c r="BN57" s="3">
        <f t="shared" si="37"/>
        <v>1</v>
      </c>
      <c r="BO57" s="3">
        <f t="shared" si="37"/>
        <v>1</v>
      </c>
      <c r="BQ57" s="3">
        <f t="shared" si="29"/>
        <v>1</v>
      </c>
      <c r="BR57" s="3">
        <f t="shared" si="38"/>
        <v>0</v>
      </c>
      <c r="BS57" s="3">
        <f t="shared" si="38"/>
        <v>1</v>
      </c>
      <c r="BT57" s="3">
        <f t="shared" si="38"/>
        <v>1</v>
      </c>
      <c r="BU57" s="3">
        <f t="shared" si="38"/>
        <v>1</v>
      </c>
      <c r="BW57" s="3">
        <f t="shared" si="30"/>
        <v>1</v>
      </c>
      <c r="BX57" s="3">
        <f t="shared" si="39"/>
        <v>0</v>
      </c>
      <c r="BY57" s="3">
        <f t="shared" si="39"/>
        <v>1</v>
      </c>
      <c r="BZ57" s="3">
        <f t="shared" si="39"/>
        <v>1</v>
      </c>
      <c r="CA57" s="3">
        <f t="shared" si="39"/>
        <v>1</v>
      </c>
      <c r="CC57" s="3">
        <f t="shared" si="31"/>
        <v>1</v>
      </c>
      <c r="CD57" s="3">
        <f t="shared" si="40"/>
        <v>0</v>
      </c>
      <c r="CE57" s="3">
        <f t="shared" si="40"/>
        <v>1</v>
      </c>
      <c r="CF57" s="3">
        <f t="shared" si="40"/>
        <v>1</v>
      </c>
      <c r="CG57" s="3">
        <f t="shared" si="40"/>
        <v>1</v>
      </c>
      <c r="CI57" s="3">
        <f t="shared" si="32"/>
        <v>1</v>
      </c>
      <c r="CJ57" s="3">
        <f t="shared" si="41"/>
        <v>0</v>
      </c>
      <c r="CK57" s="3">
        <f t="shared" si="41"/>
        <v>1</v>
      </c>
      <c r="CL57" s="3">
        <f t="shared" si="41"/>
        <v>1</v>
      </c>
      <c r="CM57" s="3">
        <f t="shared" si="41"/>
        <v>1</v>
      </c>
      <c r="CO57" s="3">
        <f t="shared" si="33"/>
        <v>1</v>
      </c>
      <c r="CP57" s="3">
        <f t="shared" si="42"/>
        <v>0</v>
      </c>
      <c r="CQ57" s="3">
        <f t="shared" si="42"/>
        <v>1</v>
      </c>
      <c r="CR57" s="3">
        <f t="shared" si="42"/>
        <v>1</v>
      </c>
      <c r="CS57" s="3">
        <f t="shared" si="42"/>
        <v>1</v>
      </c>
    </row>
    <row r="58" spans="1:97">
      <c r="A58" s="268">
        <f>'BNRegular Symbol'!K57</f>
        <v>54</v>
      </c>
      <c r="B58" s="1" t="str">
        <f>'BNRegular Symbol'!L57</f>
        <v>M3</v>
      </c>
      <c r="C58" s="1" t="str">
        <f>'BNRegular Symbol'!M57</f>
        <v>M4</v>
      </c>
      <c r="D58" s="1" t="str">
        <f>'BNRegular Symbol'!N57</f>
        <v>M2</v>
      </c>
      <c r="E58" s="1" t="str">
        <f>'BNRegular Symbol'!O57</f>
        <v>M5</v>
      </c>
      <c r="F58" s="1" t="str">
        <f>'BNRegular Symbol'!P57</f>
        <v>M4</v>
      </c>
      <c r="I58" s="3">
        <f t="shared" si="15"/>
        <v>1</v>
      </c>
      <c r="J58" s="3">
        <f t="shared" si="16"/>
        <v>0</v>
      </c>
      <c r="K58" s="3">
        <f t="shared" si="17"/>
        <v>1</v>
      </c>
      <c r="L58" s="3">
        <f t="shared" si="18"/>
        <v>0</v>
      </c>
      <c r="M58" s="3">
        <f t="shared" si="19"/>
        <v>1</v>
      </c>
      <c r="O58" s="3">
        <f t="shared" si="53"/>
        <v>1</v>
      </c>
      <c r="P58" s="3">
        <f t="shared" si="53"/>
        <v>0</v>
      </c>
      <c r="Q58" s="3">
        <f t="shared" si="53"/>
        <v>0</v>
      </c>
      <c r="R58" s="3">
        <f t="shared" si="53"/>
        <v>0</v>
      </c>
      <c r="S58" s="3">
        <f t="shared" si="53"/>
        <v>1</v>
      </c>
      <c r="U58" s="3">
        <f t="shared" si="21"/>
        <v>0</v>
      </c>
      <c r="V58" s="3">
        <f t="shared" si="34"/>
        <v>0</v>
      </c>
      <c r="W58" s="3">
        <f t="shared" si="34"/>
        <v>0</v>
      </c>
      <c r="X58" s="3">
        <f t="shared" si="34"/>
        <v>1</v>
      </c>
      <c r="Y58" s="3">
        <f t="shared" si="34"/>
        <v>0</v>
      </c>
      <c r="AA58" s="3">
        <f t="shared" si="22"/>
        <v>0</v>
      </c>
      <c r="AB58" s="3">
        <f t="shared" si="35"/>
        <v>0</v>
      </c>
      <c r="AC58" s="3">
        <f t="shared" si="35"/>
        <v>1</v>
      </c>
      <c r="AD58" s="3">
        <f t="shared" si="35"/>
        <v>1</v>
      </c>
      <c r="AE58" s="3">
        <f t="shared" si="35"/>
        <v>0</v>
      </c>
      <c r="AG58" s="3">
        <f t="shared" si="23"/>
        <v>1</v>
      </c>
      <c r="AH58" s="3">
        <f t="shared" si="36"/>
        <v>0</v>
      </c>
      <c r="AI58" s="3">
        <f t="shared" si="36"/>
        <v>0</v>
      </c>
      <c r="AJ58" s="3">
        <f t="shared" si="36"/>
        <v>0</v>
      </c>
      <c r="AK58" s="3">
        <f t="shared" si="36"/>
        <v>1</v>
      </c>
      <c r="AM58" s="3">
        <f t="shared" si="54"/>
        <v>1</v>
      </c>
      <c r="AN58" s="3">
        <f t="shared" si="54"/>
        <v>0</v>
      </c>
      <c r="AO58" s="3">
        <f t="shared" si="54"/>
        <v>1</v>
      </c>
      <c r="AP58" s="3">
        <f t="shared" si="54"/>
        <v>1</v>
      </c>
      <c r="AQ58" s="3">
        <f t="shared" si="54"/>
        <v>1</v>
      </c>
      <c r="AS58" s="3">
        <f t="shared" si="55"/>
        <v>1</v>
      </c>
      <c r="AT58" s="3">
        <f t="shared" si="55"/>
        <v>0</v>
      </c>
      <c r="AU58" s="3">
        <f t="shared" si="55"/>
        <v>1</v>
      </c>
      <c r="AV58" s="3">
        <f t="shared" si="55"/>
        <v>1</v>
      </c>
      <c r="AW58" s="3">
        <f t="shared" si="55"/>
        <v>1</v>
      </c>
      <c r="AY58" s="3">
        <f t="shared" si="56"/>
        <v>1</v>
      </c>
      <c r="AZ58" s="3">
        <f t="shared" si="56"/>
        <v>0</v>
      </c>
      <c r="BA58" s="3">
        <f t="shared" si="56"/>
        <v>1</v>
      </c>
      <c r="BB58" s="3">
        <f t="shared" si="56"/>
        <v>1</v>
      </c>
      <c r="BC58" s="3">
        <f t="shared" si="56"/>
        <v>1</v>
      </c>
      <c r="BE58" s="3">
        <f t="shared" si="57"/>
        <v>1</v>
      </c>
      <c r="BF58" s="3">
        <f t="shared" si="57"/>
        <v>0</v>
      </c>
      <c r="BG58" s="3">
        <f t="shared" si="57"/>
        <v>1</v>
      </c>
      <c r="BH58" s="3">
        <f t="shared" si="57"/>
        <v>1</v>
      </c>
      <c r="BI58" s="3">
        <f t="shared" si="57"/>
        <v>1</v>
      </c>
      <c r="BK58" s="3">
        <f t="shared" si="28"/>
        <v>1</v>
      </c>
      <c r="BL58" s="3">
        <f t="shared" si="37"/>
        <v>0</v>
      </c>
      <c r="BM58" s="3">
        <f t="shared" si="37"/>
        <v>1</v>
      </c>
      <c r="BN58" s="3">
        <f t="shared" si="37"/>
        <v>1</v>
      </c>
      <c r="BO58" s="3">
        <f t="shared" si="37"/>
        <v>1</v>
      </c>
      <c r="BQ58" s="3">
        <f t="shared" si="29"/>
        <v>1</v>
      </c>
      <c r="BR58" s="3">
        <f t="shared" si="38"/>
        <v>0</v>
      </c>
      <c r="BS58" s="3">
        <f t="shared" si="38"/>
        <v>1</v>
      </c>
      <c r="BT58" s="3">
        <f t="shared" si="38"/>
        <v>1</v>
      </c>
      <c r="BU58" s="3">
        <f t="shared" si="38"/>
        <v>1</v>
      </c>
      <c r="BW58" s="3">
        <f t="shared" si="30"/>
        <v>1</v>
      </c>
      <c r="BX58" s="3">
        <f t="shared" si="39"/>
        <v>0</v>
      </c>
      <c r="BY58" s="3">
        <f t="shared" si="39"/>
        <v>1</v>
      </c>
      <c r="BZ58" s="3">
        <f t="shared" si="39"/>
        <v>1</v>
      </c>
      <c r="CA58" s="3">
        <f t="shared" si="39"/>
        <v>1</v>
      </c>
      <c r="CC58" s="3">
        <f t="shared" si="31"/>
        <v>1</v>
      </c>
      <c r="CD58" s="3">
        <f t="shared" si="40"/>
        <v>0</v>
      </c>
      <c r="CE58" s="3">
        <f t="shared" si="40"/>
        <v>1</v>
      </c>
      <c r="CF58" s="3">
        <f t="shared" si="40"/>
        <v>1</v>
      </c>
      <c r="CG58" s="3">
        <f t="shared" si="40"/>
        <v>1</v>
      </c>
      <c r="CI58" s="3">
        <f t="shared" si="32"/>
        <v>1</v>
      </c>
      <c r="CJ58" s="3">
        <f t="shared" si="41"/>
        <v>0</v>
      </c>
      <c r="CK58" s="3">
        <f t="shared" si="41"/>
        <v>1</v>
      </c>
      <c r="CL58" s="3">
        <f t="shared" si="41"/>
        <v>1</v>
      </c>
      <c r="CM58" s="3">
        <f t="shared" si="41"/>
        <v>1</v>
      </c>
      <c r="CO58" s="3">
        <f t="shared" si="33"/>
        <v>1</v>
      </c>
      <c r="CP58" s="3">
        <f t="shared" si="42"/>
        <v>0</v>
      </c>
      <c r="CQ58" s="3">
        <f t="shared" si="42"/>
        <v>1</v>
      </c>
      <c r="CR58" s="3">
        <f t="shared" si="42"/>
        <v>1</v>
      </c>
      <c r="CS58" s="3">
        <f t="shared" si="42"/>
        <v>1</v>
      </c>
    </row>
    <row r="59" spans="1:97">
      <c r="A59" s="268">
        <f>'BNRegular Symbol'!K58</f>
        <v>55</v>
      </c>
      <c r="B59" s="1" t="str">
        <f>'BNRegular Symbol'!L58</f>
        <v>M3</v>
      </c>
      <c r="C59" s="1" t="str">
        <f>'BNRegular Symbol'!M58</f>
        <v>WW</v>
      </c>
      <c r="D59" s="1" t="str">
        <f>'BNRegular Symbol'!N58</f>
        <v>M5</v>
      </c>
      <c r="E59" s="1" t="str">
        <f>'BNRegular Symbol'!O58</f>
        <v>M2</v>
      </c>
      <c r="F59" s="1" t="str">
        <f>'BNRegular Symbol'!P58</f>
        <v>M4</v>
      </c>
      <c r="I59" s="3">
        <f t="shared" si="15"/>
        <v>1</v>
      </c>
      <c r="J59" s="3">
        <f t="shared" si="16"/>
        <v>0</v>
      </c>
      <c r="K59" s="3">
        <f t="shared" si="17"/>
        <v>1</v>
      </c>
      <c r="L59" s="3">
        <f t="shared" si="18"/>
        <v>0</v>
      </c>
      <c r="M59" s="3">
        <f t="shared" si="19"/>
        <v>1</v>
      </c>
      <c r="O59" s="3">
        <f t="shared" si="53"/>
        <v>1</v>
      </c>
      <c r="P59" s="3">
        <f t="shared" si="53"/>
        <v>0</v>
      </c>
      <c r="Q59" s="3">
        <f t="shared" si="53"/>
        <v>0</v>
      </c>
      <c r="R59" s="3">
        <f t="shared" si="53"/>
        <v>0</v>
      </c>
      <c r="S59" s="3">
        <f t="shared" si="53"/>
        <v>1</v>
      </c>
      <c r="U59" s="3">
        <f t="shared" si="21"/>
        <v>0</v>
      </c>
      <c r="V59" s="3">
        <f t="shared" si="34"/>
        <v>0</v>
      </c>
      <c r="W59" s="3">
        <f t="shared" si="34"/>
        <v>0</v>
      </c>
      <c r="X59" s="3">
        <f t="shared" si="34"/>
        <v>1</v>
      </c>
      <c r="Y59" s="3">
        <f t="shared" si="34"/>
        <v>0</v>
      </c>
      <c r="AA59" s="3">
        <f t="shared" si="22"/>
        <v>0</v>
      </c>
      <c r="AB59" s="3">
        <f t="shared" si="35"/>
        <v>0</v>
      </c>
      <c r="AC59" s="3">
        <f t="shared" si="35"/>
        <v>1</v>
      </c>
      <c r="AD59" s="3">
        <f t="shared" si="35"/>
        <v>0</v>
      </c>
      <c r="AE59" s="3">
        <f t="shared" si="35"/>
        <v>0</v>
      </c>
      <c r="AG59" s="3">
        <f t="shared" si="23"/>
        <v>1</v>
      </c>
      <c r="AH59" s="3">
        <f t="shared" si="36"/>
        <v>0</v>
      </c>
      <c r="AI59" s="3">
        <f t="shared" si="36"/>
        <v>0</v>
      </c>
      <c r="AJ59" s="3">
        <f>IF(E59=0,"",IF(OR(E59=$AG$1,E59=$AH$1,E60=$AG$1,E60=$AH$1,E61=$AG$1,E61=$AH$1),0,1))</f>
        <v>1</v>
      </c>
      <c r="AK59" s="3">
        <f t="shared" si="36"/>
        <v>0</v>
      </c>
      <c r="AM59" s="3">
        <f t="shared" si="54"/>
        <v>1</v>
      </c>
      <c r="AN59" s="3">
        <f t="shared" si="54"/>
        <v>0</v>
      </c>
      <c r="AO59" s="3">
        <f t="shared" si="54"/>
        <v>1</v>
      </c>
      <c r="AP59" s="3">
        <f t="shared" si="54"/>
        <v>1</v>
      </c>
      <c r="AQ59" s="3">
        <f t="shared" si="54"/>
        <v>1</v>
      </c>
      <c r="AS59" s="3">
        <f t="shared" si="55"/>
        <v>1</v>
      </c>
      <c r="AT59" s="3">
        <f t="shared" si="55"/>
        <v>0</v>
      </c>
      <c r="AU59" s="3">
        <f t="shared" si="55"/>
        <v>1</v>
      </c>
      <c r="AV59" s="3">
        <f t="shared" si="55"/>
        <v>1</v>
      </c>
      <c r="AW59" s="3">
        <f t="shared" si="55"/>
        <v>1</v>
      </c>
      <c r="AY59" s="3">
        <f t="shared" si="56"/>
        <v>1</v>
      </c>
      <c r="AZ59" s="3">
        <f t="shared" si="56"/>
        <v>0</v>
      </c>
      <c r="BA59" s="3">
        <f t="shared" si="56"/>
        <v>1</v>
      </c>
      <c r="BB59" s="3">
        <f t="shared" si="56"/>
        <v>1</v>
      </c>
      <c r="BC59" s="3">
        <f t="shared" si="56"/>
        <v>1</v>
      </c>
      <c r="BE59" s="3">
        <f t="shared" si="57"/>
        <v>1</v>
      </c>
      <c r="BF59" s="3">
        <f t="shared" si="57"/>
        <v>0</v>
      </c>
      <c r="BG59" s="3">
        <f t="shared" si="57"/>
        <v>1</v>
      </c>
      <c r="BH59" s="3">
        <f t="shared" si="57"/>
        <v>1</v>
      </c>
      <c r="BI59" s="3">
        <f t="shared" si="57"/>
        <v>1</v>
      </c>
      <c r="BK59" s="3">
        <f t="shared" si="28"/>
        <v>1</v>
      </c>
      <c r="BL59" s="3">
        <f t="shared" si="37"/>
        <v>0</v>
      </c>
      <c r="BM59" s="3">
        <f t="shared" si="37"/>
        <v>1</v>
      </c>
      <c r="BN59" s="3">
        <f t="shared" si="37"/>
        <v>1</v>
      </c>
      <c r="BO59" s="3">
        <f t="shared" si="37"/>
        <v>1</v>
      </c>
      <c r="BQ59" s="3">
        <f t="shared" si="29"/>
        <v>1</v>
      </c>
      <c r="BR59" s="3">
        <f t="shared" si="38"/>
        <v>0</v>
      </c>
      <c r="BS59" s="3">
        <f t="shared" si="38"/>
        <v>1</v>
      </c>
      <c r="BT59" s="3">
        <f t="shared" si="38"/>
        <v>1</v>
      </c>
      <c r="BU59" s="3">
        <f t="shared" si="38"/>
        <v>1</v>
      </c>
      <c r="BW59" s="3">
        <f t="shared" si="30"/>
        <v>1</v>
      </c>
      <c r="BX59" s="3">
        <f t="shared" si="39"/>
        <v>0</v>
      </c>
      <c r="BY59" s="3">
        <f t="shared" si="39"/>
        <v>1</v>
      </c>
      <c r="BZ59" s="3">
        <f t="shared" si="39"/>
        <v>1</v>
      </c>
      <c r="CA59" s="3">
        <f t="shared" si="39"/>
        <v>1</v>
      </c>
      <c r="CC59" s="3">
        <f t="shared" si="31"/>
        <v>1</v>
      </c>
      <c r="CD59" s="3">
        <f t="shared" si="40"/>
        <v>0</v>
      </c>
      <c r="CE59" s="3">
        <f t="shared" si="40"/>
        <v>1</v>
      </c>
      <c r="CF59" s="3">
        <f t="shared" si="40"/>
        <v>1</v>
      </c>
      <c r="CG59" s="3">
        <f t="shared" si="40"/>
        <v>1</v>
      </c>
      <c r="CI59" s="3">
        <f t="shared" si="32"/>
        <v>1</v>
      </c>
      <c r="CJ59" s="3">
        <f t="shared" si="41"/>
        <v>0</v>
      </c>
      <c r="CK59" s="3">
        <f t="shared" si="41"/>
        <v>1</v>
      </c>
      <c r="CL59" s="3">
        <f t="shared" si="41"/>
        <v>1</v>
      </c>
      <c r="CM59" s="3">
        <f t="shared" si="41"/>
        <v>1</v>
      </c>
      <c r="CO59" s="3">
        <f t="shared" si="33"/>
        <v>1</v>
      </c>
      <c r="CP59" s="3">
        <f t="shared" si="42"/>
        <v>0</v>
      </c>
      <c r="CQ59" s="3">
        <f t="shared" si="42"/>
        <v>1</v>
      </c>
      <c r="CR59" s="3">
        <f t="shared" si="42"/>
        <v>1</v>
      </c>
      <c r="CS59" s="3">
        <f t="shared" si="42"/>
        <v>1</v>
      </c>
    </row>
    <row r="60" spans="1:97">
      <c r="A60" s="268">
        <f>'BNRegular Symbol'!K59</f>
        <v>56</v>
      </c>
      <c r="B60" s="267" t="str">
        <f>B4</f>
        <v>M4</v>
      </c>
      <c r="C60" s="1" t="str">
        <f>'BNRegular Symbol'!M59</f>
        <v>M5</v>
      </c>
      <c r="D60" s="1" t="str">
        <f>'BNRegular Symbol'!N59</f>
        <v>M3</v>
      </c>
      <c r="E60" s="267" t="str">
        <f>E4</f>
        <v>M1</v>
      </c>
      <c r="F60" s="1" t="str">
        <f>'BNRegular Symbol'!P59</f>
        <v>M3</v>
      </c>
      <c r="I60" s="3"/>
      <c r="J60" s="3">
        <f t="shared" ref="J60:M71" si="58">IF(C60=0,"",IF(OR(C60=$I$1,C60=$J$1,C61=$I$1,C61=$J$1,C62=$I$1,C62=$J$1),0,1))</f>
        <v>1</v>
      </c>
      <c r="K60" s="3">
        <f>IF(D60=0,"",IF(OR(D60=$I$1,D60=$J$1,D61=$I$1,D61=$J$1,D62=$I$1,D62=$J$1),0,1))</f>
        <v>1</v>
      </c>
      <c r="L60" s="3"/>
      <c r="M60" s="3">
        <f t="shared" si="58"/>
        <v>0</v>
      </c>
      <c r="O60" s="3"/>
      <c r="P60" s="3">
        <f t="shared" si="53"/>
        <v>0</v>
      </c>
      <c r="Q60" s="3">
        <f t="shared" si="53"/>
        <v>0</v>
      </c>
      <c r="R60" s="3"/>
      <c r="S60" s="3">
        <f t="shared" si="53"/>
        <v>1</v>
      </c>
      <c r="U60" s="3"/>
      <c r="V60" s="3">
        <f t="shared" si="34"/>
        <v>1</v>
      </c>
      <c r="W60" s="3">
        <f t="shared" si="34"/>
        <v>0</v>
      </c>
      <c r="X60" s="3"/>
      <c r="Y60" s="3">
        <f t="shared" si="34"/>
        <v>0</v>
      </c>
      <c r="AA60" s="3"/>
      <c r="AB60" s="3">
        <f t="shared" si="35"/>
        <v>1</v>
      </c>
      <c r="AC60" s="3">
        <f t="shared" si="35"/>
        <v>1</v>
      </c>
      <c r="AD60" s="3"/>
      <c r="AE60" s="3">
        <f t="shared" si="35"/>
        <v>1</v>
      </c>
      <c r="AG60" s="3"/>
      <c r="AH60" s="3">
        <f t="shared" si="36"/>
        <v>0</v>
      </c>
      <c r="AI60" s="3">
        <f t="shared" si="36"/>
        <v>0</v>
      </c>
      <c r="AJ60" s="3"/>
      <c r="AK60" s="3">
        <f t="shared" si="36"/>
        <v>0</v>
      </c>
      <c r="AM60" s="3"/>
      <c r="AN60" s="3">
        <f t="shared" si="54"/>
        <v>1</v>
      </c>
      <c r="AO60" s="3">
        <f t="shared" si="54"/>
        <v>1</v>
      </c>
      <c r="AP60" s="3"/>
      <c r="AQ60" s="3">
        <f t="shared" si="54"/>
        <v>1</v>
      </c>
      <c r="AS60" s="3"/>
      <c r="AT60" s="3">
        <f t="shared" si="55"/>
        <v>1</v>
      </c>
      <c r="AU60" s="3">
        <f t="shared" si="55"/>
        <v>1</v>
      </c>
      <c r="AV60" s="3"/>
      <c r="AW60" s="3">
        <f t="shared" si="55"/>
        <v>1</v>
      </c>
      <c r="AY60" s="3"/>
      <c r="AZ60" s="3">
        <f t="shared" si="56"/>
        <v>1</v>
      </c>
      <c r="BA60" s="3">
        <f t="shared" si="56"/>
        <v>1</v>
      </c>
      <c r="BB60" s="3"/>
      <c r="BC60" s="3">
        <f t="shared" si="56"/>
        <v>1</v>
      </c>
      <c r="BE60" s="3"/>
      <c r="BF60" s="3">
        <f t="shared" si="57"/>
        <v>1</v>
      </c>
      <c r="BG60" s="3">
        <f t="shared" si="57"/>
        <v>1</v>
      </c>
      <c r="BH60" s="3"/>
      <c r="BI60" s="3">
        <f t="shared" si="57"/>
        <v>1</v>
      </c>
      <c r="BK60" s="3"/>
      <c r="BL60" s="3">
        <f t="shared" si="37"/>
        <v>1</v>
      </c>
      <c r="BM60" s="3">
        <f t="shared" si="37"/>
        <v>1</v>
      </c>
      <c r="BN60" s="3"/>
      <c r="BO60" s="3">
        <f t="shared" si="37"/>
        <v>1</v>
      </c>
      <c r="BQ60" s="3"/>
      <c r="BR60" s="3">
        <f t="shared" si="38"/>
        <v>1</v>
      </c>
      <c r="BS60" s="3">
        <f t="shared" si="38"/>
        <v>1</v>
      </c>
      <c r="BT60" s="3"/>
      <c r="BU60" s="3">
        <f t="shared" si="38"/>
        <v>1</v>
      </c>
      <c r="BW60" s="3"/>
      <c r="BX60" s="3">
        <f t="shared" si="39"/>
        <v>1</v>
      </c>
      <c r="BY60" s="3">
        <f t="shared" si="39"/>
        <v>1</v>
      </c>
      <c r="BZ60" s="3"/>
      <c r="CA60" s="3">
        <f t="shared" si="39"/>
        <v>1</v>
      </c>
      <c r="CC60" s="3"/>
      <c r="CD60" s="3">
        <f t="shared" si="40"/>
        <v>1</v>
      </c>
      <c r="CE60" s="3">
        <f t="shared" si="40"/>
        <v>1</v>
      </c>
      <c r="CF60" s="3"/>
      <c r="CG60" s="3">
        <f t="shared" si="40"/>
        <v>1</v>
      </c>
      <c r="CI60" s="3"/>
      <c r="CJ60" s="3">
        <f t="shared" si="41"/>
        <v>1</v>
      </c>
      <c r="CK60" s="3">
        <f t="shared" si="41"/>
        <v>1</v>
      </c>
      <c r="CL60" s="3"/>
      <c r="CM60" s="3">
        <f t="shared" si="41"/>
        <v>1</v>
      </c>
      <c r="CO60" s="3"/>
      <c r="CP60" s="3">
        <f t="shared" si="42"/>
        <v>1</v>
      </c>
      <c r="CQ60" s="3">
        <f t="shared" si="42"/>
        <v>1</v>
      </c>
      <c r="CR60" s="3"/>
      <c r="CS60" s="3">
        <f t="shared" si="42"/>
        <v>1</v>
      </c>
    </row>
    <row r="61" spans="1:97">
      <c r="A61" s="268">
        <f>'BNRegular Symbol'!K60</f>
        <v>57</v>
      </c>
      <c r="B61" s="267" t="str">
        <f>B5</f>
        <v>M4</v>
      </c>
      <c r="C61" s="1" t="str">
        <f>'BNRegular Symbol'!M60</f>
        <v>M5</v>
      </c>
      <c r="D61" s="267" t="str">
        <f>D4</f>
        <v>M2</v>
      </c>
      <c r="E61" s="267" t="str">
        <f>E5</f>
        <v>M4</v>
      </c>
      <c r="F61" s="1" t="str">
        <f>'BNRegular Symbol'!P60</f>
        <v>M5</v>
      </c>
      <c r="I61" s="3"/>
      <c r="J61" s="3">
        <f>IF(C61=0,"",IF(OR(C61=$I$1,C61=$J$1,C62=$I$1,C62=$J$1,C63=$I$1,C63=$J$1),0,1))</f>
        <v>1</v>
      </c>
      <c r="K61" s="3"/>
      <c r="L61" s="3"/>
      <c r="M61" s="3">
        <f t="shared" si="58"/>
        <v>0</v>
      </c>
      <c r="O61" s="3"/>
      <c r="P61" s="3">
        <f t="shared" si="53"/>
        <v>0</v>
      </c>
      <c r="Q61" s="3"/>
      <c r="R61" s="3"/>
      <c r="S61" s="3">
        <f t="shared" si="53"/>
        <v>0</v>
      </c>
      <c r="U61" s="3"/>
      <c r="V61" s="3">
        <f t="shared" si="34"/>
        <v>1</v>
      </c>
      <c r="W61" s="3"/>
      <c r="X61" s="3"/>
      <c r="Y61" s="3">
        <f t="shared" si="34"/>
        <v>1</v>
      </c>
      <c r="AA61" s="3"/>
      <c r="AB61" s="3">
        <f t="shared" si="35"/>
        <v>1</v>
      </c>
      <c r="AC61" s="3"/>
      <c r="AD61" s="3"/>
      <c r="AE61" s="3">
        <f t="shared" si="35"/>
        <v>1</v>
      </c>
      <c r="AG61" s="3"/>
      <c r="AH61" s="3">
        <f t="shared" si="36"/>
        <v>0</v>
      </c>
      <c r="AI61" s="3"/>
      <c r="AJ61" s="3"/>
      <c r="AK61" s="3">
        <f t="shared" si="36"/>
        <v>0</v>
      </c>
      <c r="AM61" s="3"/>
      <c r="AN61" s="3">
        <f t="shared" si="54"/>
        <v>1</v>
      </c>
      <c r="AO61" s="3"/>
      <c r="AP61" s="3"/>
      <c r="AQ61" s="3">
        <f t="shared" si="54"/>
        <v>1</v>
      </c>
      <c r="AS61" s="3"/>
      <c r="AT61" s="3">
        <f t="shared" si="55"/>
        <v>1</v>
      </c>
      <c r="AU61" s="3"/>
      <c r="AV61" s="3"/>
      <c r="AW61" s="3">
        <f t="shared" si="55"/>
        <v>1</v>
      </c>
      <c r="AY61" s="3"/>
      <c r="AZ61" s="3">
        <f t="shared" si="56"/>
        <v>1</v>
      </c>
      <c r="BA61" s="3"/>
      <c r="BB61" s="3"/>
      <c r="BC61" s="3">
        <f t="shared" si="56"/>
        <v>1</v>
      </c>
      <c r="BE61" s="3"/>
      <c r="BF61" s="3">
        <f t="shared" si="57"/>
        <v>1</v>
      </c>
      <c r="BG61" s="3"/>
      <c r="BH61" s="3"/>
      <c r="BI61" s="3">
        <f t="shared" si="57"/>
        <v>1</v>
      </c>
      <c r="BK61" s="3"/>
      <c r="BL61" s="3">
        <f t="shared" si="37"/>
        <v>1</v>
      </c>
      <c r="BM61" s="3"/>
      <c r="BN61" s="3"/>
      <c r="BO61" s="3">
        <f t="shared" si="37"/>
        <v>1</v>
      </c>
      <c r="BQ61" s="3"/>
      <c r="BR61" s="3">
        <f t="shared" si="38"/>
        <v>1</v>
      </c>
      <c r="BS61" s="3"/>
      <c r="BT61" s="3"/>
      <c r="BU61" s="3">
        <f t="shared" si="38"/>
        <v>1</v>
      </c>
      <c r="BW61" s="3"/>
      <c r="BX61" s="3">
        <f t="shared" si="39"/>
        <v>1</v>
      </c>
      <c r="BY61" s="3"/>
      <c r="BZ61" s="3"/>
      <c r="CA61" s="3">
        <f t="shared" si="39"/>
        <v>1</v>
      </c>
      <c r="CC61" s="3"/>
      <c r="CD61" s="3">
        <f t="shared" si="40"/>
        <v>1</v>
      </c>
      <c r="CE61" s="3"/>
      <c r="CF61" s="3"/>
      <c r="CG61" s="3">
        <f t="shared" si="40"/>
        <v>1</v>
      </c>
      <c r="CI61" s="3"/>
      <c r="CJ61" s="3">
        <f t="shared" si="41"/>
        <v>1</v>
      </c>
      <c r="CK61" s="3"/>
      <c r="CL61" s="3"/>
      <c r="CM61" s="3">
        <f t="shared" si="41"/>
        <v>1</v>
      </c>
      <c r="CO61" s="3"/>
      <c r="CP61" s="3">
        <f t="shared" si="42"/>
        <v>1</v>
      </c>
      <c r="CQ61" s="3"/>
      <c r="CR61" s="3"/>
      <c r="CS61" s="3">
        <f t="shared" si="42"/>
        <v>1</v>
      </c>
    </row>
    <row r="62" spans="1:97">
      <c r="A62" s="268">
        <f>'BNRegular Symbol'!K61</f>
        <v>58</v>
      </c>
      <c r="C62" s="267" t="str">
        <f>C4</f>
        <v>M2</v>
      </c>
      <c r="D62" s="267" t="str">
        <f>D5</f>
        <v>M5</v>
      </c>
      <c r="F62" s="1" t="str">
        <f>'BNRegular Symbol'!P61</f>
        <v>M1</v>
      </c>
      <c r="I62" s="3" t="str">
        <f t="shared" ref="I62:I71" si="59">IF(B62=0,"",IF(OR(B62=$I$1,B62=$J$1,B63=$I$1,B63=$J$1,B64=$I$1,B64=$J$1),0,1))</f>
        <v/>
      </c>
      <c r="J62" s="3"/>
      <c r="K62" s="3"/>
      <c r="L62" s="3" t="str">
        <f t="shared" ref="L62:L71" si="60">IF(E62=0,"",IF(OR(E62=$I$1,E62=$J$1,E63=$I$1,E63=$J$1,E64=$I$1,E64=$J$1),0,1))</f>
        <v/>
      </c>
      <c r="M62" s="3">
        <f t="shared" si="58"/>
        <v>0</v>
      </c>
      <c r="O62" s="3" t="str">
        <f t="shared" si="53"/>
        <v/>
      </c>
      <c r="P62" s="3"/>
      <c r="Q62" s="3"/>
      <c r="R62" s="3" t="str">
        <f t="shared" si="53"/>
        <v/>
      </c>
      <c r="S62" s="3">
        <f t="shared" si="53"/>
        <v>0</v>
      </c>
      <c r="U62" s="3" t="str">
        <f t="shared" si="21"/>
        <v/>
      </c>
      <c r="V62" s="3"/>
      <c r="W62" s="3"/>
      <c r="X62" s="3" t="str">
        <f t="shared" si="34"/>
        <v/>
      </c>
      <c r="Y62" s="3">
        <f t="shared" si="34"/>
        <v>1</v>
      </c>
      <c r="AA62" s="3" t="str">
        <f t="shared" si="22"/>
        <v/>
      </c>
      <c r="AB62" s="3"/>
      <c r="AC62" s="3"/>
      <c r="AD62" s="3" t="str">
        <f t="shared" si="35"/>
        <v/>
      </c>
      <c r="AE62" s="3">
        <f t="shared" si="35"/>
        <v>1</v>
      </c>
      <c r="AG62" s="3" t="str">
        <f t="shared" si="23"/>
        <v/>
      </c>
      <c r="AH62" s="3"/>
      <c r="AI62" s="3"/>
      <c r="AJ62" s="3" t="str">
        <f t="shared" si="36"/>
        <v/>
      </c>
      <c r="AK62" s="3">
        <f t="shared" si="36"/>
        <v>0</v>
      </c>
      <c r="AM62" s="3" t="str">
        <f t="shared" si="54"/>
        <v/>
      </c>
      <c r="AN62" s="3"/>
      <c r="AO62" s="3"/>
      <c r="AP62" s="3"/>
      <c r="AQ62" s="3">
        <f t="shared" si="54"/>
        <v>1</v>
      </c>
      <c r="AS62" s="3" t="str">
        <f t="shared" si="55"/>
        <v/>
      </c>
      <c r="AT62" s="3"/>
      <c r="AU62" s="3"/>
      <c r="AV62" s="3" t="str">
        <f t="shared" si="55"/>
        <v/>
      </c>
      <c r="AW62" s="3">
        <f t="shared" si="55"/>
        <v>1</v>
      </c>
      <c r="AY62" s="3" t="str">
        <f t="shared" si="56"/>
        <v/>
      </c>
      <c r="AZ62" s="3"/>
      <c r="BA62" s="3"/>
      <c r="BB62" s="3" t="str">
        <f t="shared" si="56"/>
        <v/>
      </c>
      <c r="BC62" s="3">
        <f t="shared" si="56"/>
        <v>1</v>
      </c>
      <c r="BE62" s="3" t="str">
        <f t="shared" si="57"/>
        <v/>
      </c>
      <c r="BF62" s="3"/>
      <c r="BG62" s="3"/>
      <c r="BH62" s="3" t="str">
        <f t="shared" si="57"/>
        <v/>
      </c>
      <c r="BI62" s="3">
        <f t="shared" si="57"/>
        <v>1</v>
      </c>
      <c r="BK62" s="3" t="str">
        <f t="shared" si="28"/>
        <v/>
      </c>
      <c r="BL62" s="3"/>
      <c r="BM62" s="3"/>
      <c r="BN62" s="3" t="str">
        <f t="shared" si="37"/>
        <v/>
      </c>
      <c r="BO62" s="3">
        <f t="shared" si="37"/>
        <v>1</v>
      </c>
      <c r="BQ62" s="3" t="str">
        <f t="shared" si="29"/>
        <v/>
      </c>
      <c r="BR62" s="3"/>
      <c r="BS62" s="3"/>
      <c r="BT62" s="3" t="str">
        <f t="shared" si="38"/>
        <v/>
      </c>
      <c r="BU62" s="3">
        <f t="shared" si="38"/>
        <v>1</v>
      </c>
      <c r="BW62" s="3" t="str">
        <f t="shared" si="30"/>
        <v/>
      </c>
      <c r="BX62" s="3"/>
      <c r="BY62" s="3"/>
      <c r="BZ62" s="3" t="str">
        <f t="shared" si="39"/>
        <v/>
      </c>
      <c r="CA62" s="3">
        <f t="shared" si="39"/>
        <v>1</v>
      </c>
      <c r="CC62" s="3" t="str">
        <f t="shared" si="31"/>
        <v/>
      </c>
      <c r="CD62" s="3"/>
      <c r="CE62" s="3"/>
      <c r="CF62" s="3" t="str">
        <f t="shared" si="40"/>
        <v/>
      </c>
      <c r="CG62" s="3">
        <f t="shared" si="40"/>
        <v>1</v>
      </c>
      <c r="CI62" s="3" t="str">
        <f t="shared" si="32"/>
        <v/>
      </c>
      <c r="CJ62" s="3"/>
      <c r="CK62" s="3"/>
      <c r="CL62" s="3" t="str">
        <f t="shared" si="41"/>
        <v/>
      </c>
      <c r="CM62" s="3">
        <f t="shared" si="41"/>
        <v>1</v>
      </c>
      <c r="CO62" s="3" t="str">
        <f t="shared" si="33"/>
        <v/>
      </c>
      <c r="CP62" s="3"/>
      <c r="CQ62" s="3"/>
      <c r="CR62" s="3" t="str">
        <f t="shared" si="42"/>
        <v/>
      </c>
      <c r="CS62" s="3">
        <f t="shared" si="42"/>
        <v>1</v>
      </c>
    </row>
    <row r="63" spans="1:97">
      <c r="A63" s="268">
        <f>'BNRegular Symbol'!K62</f>
        <v>59</v>
      </c>
      <c r="C63" s="267" t="str">
        <f>C5</f>
        <v>M2</v>
      </c>
      <c r="F63" s="1" t="str">
        <f>'BNRegular Symbol'!P62</f>
        <v>M2</v>
      </c>
      <c r="I63" s="3" t="str">
        <f t="shared" si="59"/>
        <v/>
      </c>
      <c r="J63" s="3"/>
      <c r="K63" s="3" t="str">
        <f t="shared" ref="K63:K68" si="61">IF(D63=0,"",IF(OR(D63=$I$1,D63=$J$1,D64=$I$1,D64=$J$1,D65=$I$1,D65=$J$1),0,1))</f>
        <v/>
      </c>
      <c r="L63" s="3" t="str">
        <f t="shared" si="60"/>
        <v/>
      </c>
      <c r="M63" s="3">
        <f t="shared" si="58"/>
        <v>1</v>
      </c>
      <c r="O63" s="3" t="str">
        <f t="shared" si="53"/>
        <v/>
      </c>
      <c r="P63" s="3"/>
      <c r="Q63" s="3" t="str">
        <f t="shared" si="53"/>
        <v/>
      </c>
      <c r="R63" s="3" t="str">
        <f t="shared" si="53"/>
        <v/>
      </c>
      <c r="S63" s="3">
        <f t="shared" si="53"/>
        <v>0</v>
      </c>
      <c r="U63" s="3" t="str">
        <f t="shared" si="21"/>
        <v/>
      </c>
      <c r="V63" s="3"/>
      <c r="W63" s="3" t="str">
        <f t="shared" si="34"/>
        <v/>
      </c>
      <c r="X63" s="3" t="str">
        <f t="shared" si="34"/>
        <v/>
      </c>
      <c r="Y63" s="3">
        <f t="shared" si="34"/>
        <v>0</v>
      </c>
      <c r="AA63" s="3" t="str">
        <f t="shared" si="22"/>
        <v/>
      </c>
      <c r="AB63" s="3"/>
      <c r="AC63" s="3" t="str">
        <f t="shared" si="35"/>
        <v/>
      </c>
      <c r="AD63" s="3" t="str">
        <f t="shared" si="35"/>
        <v/>
      </c>
      <c r="AE63" s="3">
        <f t="shared" si="35"/>
        <v>1</v>
      </c>
      <c r="AG63" s="3" t="str">
        <f t="shared" si="23"/>
        <v/>
      </c>
      <c r="AH63" s="3"/>
      <c r="AI63" s="3" t="str">
        <f t="shared" si="36"/>
        <v/>
      </c>
      <c r="AJ63" s="3" t="str">
        <f t="shared" si="36"/>
        <v/>
      </c>
      <c r="AK63" s="3">
        <f t="shared" si="36"/>
        <v>0</v>
      </c>
      <c r="AM63" s="3" t="str">
        <f t="shared" si="54"/>
        <v/>
      </c>
      <c r="AN63" s="3"/>
      <c r="AO63" s="3" t="str">
        <f t="shared" si="54"/>
        <v/>
      </c>
      <c r="AP63" s="3" t="str">
        <f t="shared" si="54"/>
        <v/>
      </c>
      <c r="AQ63" s="3">
        <f t="shared" si="54"/>
        <v>1</v>
      </c>
      <c r="AS63" s="3" t="str">
        <f t="shared" si="55"/>
        <v/>
      </c>
      <c r="AT63" s="3"/>
      <c r="AU63" s="3" t="str">
        <f t="shared" si="55"/>
        <v/>
      </c>
      <c r="AV63" s="3" t="str">
        <f t="shared" si="55"/>
        <v/>
      </c>
      <c r="AW63" s="3">
        <f t="shared" si="55"/>
        <v>1</v>
      </c>
      <c r="AY63" s="3" t="str">
        <f t="shared" si="56"/>
        <v/>
      </c>
      <c r="AZ63" s="3"/>
      <c r="BA63" s="3" t="str">
        <f t="shared" si="56"/>
        <v/>
      </c>
      <c r="BB63" s="3" t="str">
        <f t="shared" si="56"/>
        <v/>
      </c>
      <c r="BC63" s="3">
        <f t="shared" si="56"/>
        <v>1</v>
      </c>
      <c r="BE63" s="3" t="str">
        <f t="shared" si="57"/>
        <v/>
      </c>
      <c r="BF63" s="3"/>
      <c r="BG63" s="3" t="str">
        <f t="shared" si="57"/>
        <v/>
      </c>
      <c r="BH63" s="3" t="str">
        <f t="shared" si="57"/>
        <v/>
      </c>
      <c r="BI63" s="3">
        <f t="shared" si="57"/>
        <v>1</v>
      </c>
      <c r="BK63" s="3" t="str">
        <f t="shared" si="28"/>
        <v/>
      </c>
      <c r="BL63" s="3"/>
      <c r="BM63" s="3" t="str">
        <f t="shared" si="37"/>
        <v/>
      </c>
      <c r="BN63" s="3" t="str">
        <f t="shared" si="37"/>
        <v/>
      </c>
      <c r="BO63" s="3">
        <f t="shared" si="37"/>
        <v>1</v>
      </c>
      <c r="BQ63" s="3" t="str">
        <f t="shared" si="29"/>
        <v/>
      </c>
      <c r="BR63" s="3"/>
      <c r="BS63" s="3" t="str">
        <f t="shared" si="38"/>
        <v/>
      </c>
      <c r="BT63" s="3" t="str">
        <f t="shared" si="38"/>
        <v/>
      </c>
      <c r="BU63" s="3">
        <f t="shared" si="38"/>
        <v>1</v>
      </c>
      <c r="BW63" s="3" t="str">
        <f t="shared" si="30"/>
        <v/>
      </c>
      <c r="BX63" s="3"/>
      <c r="BY63" s="3" t="str">
        <f t="shared" si="39"/>
        <v/>
      </c>
      <c r="BZ63" s="3" t="str">
        <f t="shared" si="39"/>
        <v/>
      </c>
      <c r="CA63" s="3">
        <f t="shared" si="39"/>
        <v>1</v>
      </c>
      <c r="CC63" s="3" t="str">
        <f t="shared" si="31"/>
        <v/>
      </c>
      <c r="CD63" s="3"/>
      <c r="CE63" s="3" t="str">
        <f t="shared" si="40"/>
        <v/>
      </c>
      <c r="CF63" s="3" t="str">
        <f t="shared" si="40"/>
        <v/>
      </c>
      <c r="CG63" s="3">
        <f t="shared" si="40"/>
        <v>1</v>
      </c>
      <c r="CI63" s="3" t="str">
        <f t="shared" si="32"/>
        <v/>
      </c>
      <c r="CJ63" s="3"/>
      <c r="CK63" s="3" t="str">
        <f t="shared" si="41"/>
        <v/>
      </c>
      <c r="CL63" s="3" t="str">
        <f t="shared" si="41"/>
        <v/>
      </c>
      <c r="CM63" s="3">
        <f t="shared" si="41"/>
        <v>1</v>
      </c>
      <c r="CO63" s="3" t="str">
        <f t="shared" si="33"/>
        <v/>
      </c>
      <c r="CP63" s="3"/>
      <c r="CQ63" s="3" t="str">
        <f t="shared" si="42"/>
        <v/>
      </c>
      <c r="CR63" s="3" t="str">
        <f t="shared" si="42"/>
        <v/>
      </c>
      <c r="CS63" s="3">
        <f t="shared" si="42"/>
        <v>1</v>
      </c>
    </row>
    <row r="64" spans="1:97">
      <c r="A64" s="268">
        <f>'BNRegular Symbol'!K63</f>
        <v>60</v>
      </c>
      <c r="F64" s="1" t="str">
        <f>'BNRegular Symbol'!P63</f>
        <v>M5</v>
      </c>
      <c r="I64" s="3" t="str">
        <f t="shared" si="59"/>
        <v/>
      </c>
      <c r="J64" s="3" t="str">
        <f t="shared" si="58"/>
        <v/>
      </c>
      <c r="K64" s="3" t="str">
        <f t="shared" si="61"/>
        <v/>
      </c>
      <c r="L64" s="3" t="str">
        <f t="shared" si="60"/>
        <v/>
      </c>
      <c r="M64" s="3">
        <f t="shared" si="58"/>
        <v>1</v>
      </c>
      <c r="O64" s="3" t="str">
        <f t="shared" si="53"/>
        <v/>
      </c>
      <c r="P64" s="3" t="str">
        <f t="shared" si="53"/>
        <v/>
      </c>
      <c r="Q64" s="3" t="str">
        <f t="shared" si="53"/>
        <v/>
      </c>
      <c r="R64" s="3" t="str">
        <f t="shared" si="53"/>
        <v/>
      </c>
      <c r="S64" s="3">
        <f t="shared" si="53"/>
        <v>0</v>
      </c>
      <c r="U64" s="3" t="str">
        <f t="shared" si="21"/>
        <v/>
      </c>
      <c r="V64" s="3" t="str">
        <f t="shared" si="34"/>
        <v/>
      </c>
      <c r="W64" s="3" t="str">
        <f t="shared" si="34"/>
        <v/>
      </c>
      <c r="X64" s="3" t="str">
        <f t="shared" si="34"/>
        <v/>
      </c>
      <c r="Y64" s="3">
        <f t="shared" si="34"/>
        <v>0</v>
      </c>
      <c r="AA64" s="3" t="str">
        <f t="shared" si="22"/>
        <v/>
      </c>
      <c r="AB64" s="3" t="str">
        <f t="shared" si="35"/>
        <v/>
      </c>
      <c r="AC64" s="3" t="str">
        <f t="shared" si="35"/>
        <v/>
      </c>
      <c r="AD64" s="3" t="str">
        <f t="shared" si="35"/>
        <v/>
      </c>
      <c r="AE64" s="3">
        <f t="shared" si="35"/>
        <v>1</v>
      </c>
      <c r="AG64" s="3" t="str">
        <f t="shared" si="23"/>
        <v/>
      </c>
      <c r="AH64" s="3" t="str">
        <f t="shared" si="36"/>
        <v/>
      </c>
      <c r="AI64" s="3" t="str">
        <f t="shared" si="36"/>
        <v/>
      </c>
      <c r="AJ64" s="3" t="str">
        <f t="shared" si="36"/>
        <v/>
      </c>
      <c r="AK64" s="3">
        <f t="shared" si="36"/>
        <v>0</v>
      </c>
      <c r="AM64" s="3" t="str">
        <f t="shared" si="54"/>
        <v/>
      </c>
      <c r="AN64" s="3" t="str">
        <f t="shared" si="54"/>
        <v/>
      </c>
      <c r="AO64" s="3" t="str">
        <f t="shared" si="54"/>
        <v/>
      </c>
      <c r="AP64" s="3" t="str">
        <f t="shared" si="54"/>
        <v/>
      </c>
      <c r="AQ64" s="3">
        <f t="shared" si="54"/>
        <v>1</v>
      </c>
      <c r="AS64" s="3" t="str">
        <f t="shared" si="55"/>
        <v/>
      </c>
      <c r="AT64" s="3" t="str">
        <f t="shared" si="55"/>
        <v/>
      </c>
      <c r="AU64" s="3" t="str">
        <f t="shared" si="55"/>
        <v/>
      </c>
      <c r="AV64" s="3" t="str">
        <f t="shared" si="55"/>
        <v/>
      </c>
      <c r="AW64" s="3">
        <f t="shared" si="55"/>
        <v>1</v>
      </c>
      <c r="AY64" s="3" t="str">
        <f t="shared" si="56"/>
        <v/>
      </c>
      <c r="AZ64" s="3" t="str">
        <f t="shared" si="56"/>
        <v/>
      </c>
      <c r="BA64" s="3" t="str">
        <f t="shared" si="56"/>
        <v/>
      </c>
      <c r="BB64" s="3" t="str">
        <f t="shared" si="56"/>
        <v/>
      </c>
      <c r="BC64" s="3">
        <f t="shared" si="56"/>
        <v>1</v>
      </c>
      <c r="BE64" s="3" t="str">
        <f t="shared" si="57"/>
        <v/>
      </c>
      <c r="BF64" s="3" t="str">
        <f t="shared" si="57"/>
        <v/>
      </c>
      <c r="BG64" s="3" t="str">
        <f t="shared" si="57"/>
        <v/>
      </c>
      <c r="BH64" s="3" t="str">
        <f t="shared" si="57"/>
        <v/>
      </c>
      <c r="BI64" s="3">
        <f t="shared" si="57"/>
        <v>1</v>
      </c>
      <c r="BK64" s="3" t="str">
        <f t="shared" si="28"/>
        <v/>
      </c>
      <c r="BL64" s="3" t="str">
        <f t="shared" si="37"/>
        <v/>
      </c>
      <c r="BM64" s="3" t="str">
        <f t="shared" si="37"/>
        <v/>
      </c>
      <c r="BN64" s="3" t="str">
        <f t="shared" si="37"/>
        <v/>
      </c>
      <c r="BO64" s="3">
        <f t="shared" si="37"/>
        <v>1</v>
      </c>
      <c r="BQ64" s="3" t="str">
        <f t="shared" si="29"/>
        <v/>
      </c>
      <c r="BR64" s="3" t="str">
        <f t="shared" si="38"/>
        <v/>
      </c>
      <c r="BS64" s="3" t="str">
        <f t="shared" si="38"/>
        <v/>
      </c>
      <c r="BT64" s="3" t="str">
        <f t="shared" si="38"/>
        <v/>
      </c>
      <c r="BU64" s="3">
        <f t="shared" si="38"/>
        <v>1</v>
      </c>
      <c r="BW64" s="3" t="str">
        <f t="shared" si="30"/>
        <v/>
      </c>
      <c r="BX64" s="3" t="str">
        <f t="shared" si="39"/>
        <v/>
      </c>
      <c r="BY64" s="3" t="str">
        <f t="shared" si="39"/>
        <v/>
      </c>
      <c r="BZ64" s="3" t="str">
        <f t="shared" si="39"/>
        <v/>
      </c>
      <c r="CA64" s="3">
        <f t="shared" si="39"/>
        <v>1</v>
      </c>
      <c r="CC64" s="3" t="str">
        <f t="shared" si="31"/>
        <v/>
      </c>
      <c r="CD64" s="3" t="str">
        <f t="shared" si="40"/>
        <v/>
      </c>
      <c r="CE64" s="3" t="str">
        <f t="shared" si="40"/>
        <v/>
      </c>
      <c r="CF64" s="3" t="str">
        <f t="shared" si="40"/>
        <v/>
      </c>
      <c r="CG64" s="3">
        <f t="shared" si="40"/>
        <v>1</v>
      </c>
      <c r="CI64" s="3" t="str">
        <f t="shared" si="32"/>
        <v/>
      </c>
      <c r="CJ64" s="3" t="str">
        <f t="shared" si="41"/>
        <v/>
      </c>
      <c r="CK64" s="3" t="str">
        <f t="shared" si="41"/>
        <v/>
      </c>
      <c r="CL64" s="3" t="str">
        <f t="shared" si="41"/>
        <v/>
      </c>
      <c r="CM64" s="3">
        <f t="shared" si="41"/>
        <v>1</v>
      </c>
      <c r="CO64" s="3" t="str">
        <f t="shared" si="33"/>
        <v/>
      </c>
      <c r="CP64" s="3" t="str">
        <f t="shared" si="42"/>
        <v/>
      </c>
      <c r="CQ64" s="3" t="str">
        <f t="shared" si="42"/>
        <v/>
      </c>
      <c r="CR64" s="3" t="str">
        <f t="shared" si="42"/>
        <v/>
      </c>
      <c r="CS64" s="3">
        <f t="shared" si="42"/>
        <v>1</v>
      </c>
    </row>
    <row r="65" spans="1:97">
      <c r="A65" s="268">
        <f>'BNRegular Symbol'!K64</f>
        <v>61</v>
      </c>
      <c r="F65" s="1" t="str">
        <f>'BNRegular Symbol'!P64</f>
        <v>M3</v>
      </c>
      <c r="I65" s="3" t="str">
        <f t="shared" si="59"/>
        <v/>
      </c>
      <c r="J65" s="3" t="str">
        <f t="shared" si="58"/>
        <v/>
      </c>
      <c r="K65" s="3" t="str">
        <f t="shared" si="61"/>
        <v/>
      </c>
      <c r="L65" s="3" t="str">
        <f t="shared" si="60"/>
        <v/>
      </c>
      <c r="M65" s="3">
        <f t="shared" si="58"/>
        <v>1</v>
      </c>
      <c r="O65" s="3" t="str">
        <f t="shared" si="53"/>
        <v/>
      </c>
      <c r="P65" s="3" t="str">
        <f t="shared" si="53"/>
        <v/>
      </c>
      <c r="Q65" s="3" t="str">
        <f t="shared" si="53"/>
        <v/>
      </c>
      <c r="R65" s="3" t="str">
        <f t="shared" si="53"/>
        <v/>
      </c>
      <c r="S65" s="3">
        <f t="shared" si="53"/>
        <v>0</v>
      </c>
      <c r="U65" s="3" t="str">
        <f t="shared" si="21"/>
        <v/>
      </c>
      <c r="V65" s="3" t="str">
        <f t="shared" si="34"/>
        <v/>
      </c>
      <c r="W65" s="3" t="str">
        <f t="shared" si="34"/>
        <v/>
      </c>
      <c r="X65" s="3" t="str">
        <f t="shared" si="34"/>
        <v/>
      </c>
      <c r="Y65" s="3">
        <f t="shared" si="34"/>
        <v>0</v>
      </c>
      <c r="AA65" s="3" t="str">
        <f t="shared" si="22"/>
        <v/>
      </c>
      <c r="AB65" s="3" t="str">
        <f t="shared" si="35"/>
        <v/>
      </c>
      <c r="AC65" s="3" t="str">
        <f t="shared" si="35"/>
        <v/>
      </c>
      <c r="AD65" s="3" t="str">
        <f t="shared" si="35"/>
        <v/>
      </c>
      <c r="AE65" s="3">
        <f t="shared" si="35"/>
        <v>0</v>
      </c>
      <c r="AG65" s="3" t="str">
        <f t="shared" si="23"/>
        <v/>
      </c>
      <c r="AH65" s="3" t="str">
        <f t="shared" si="36"/>
        <v/>
      </c>
      <c r="AI65" s="3" t="str">
        <f t="shared" si="36"/>
        <v/>
      </c>
      <c r="AJ65" s="3" t="str">
        <f t="shared" si="36"/>
        <v/>
      </c>
      <c r="AK65" s="3">
        <f t="shared" si="36"/>
        <v>1</v>
      </c>
      <c r="AM65" s="3" t="str">
        <f t="shared" si="54"/>
        <v/>
      </c>
      <c r="AN65" s="3" t="str">
        <f t="shared" si="54"/>
        <v/>
      </c>
      <c r="AO65" s="3" t="str">
        <f t="shared" si="54"/>
        <v/>
      </c>
      <c r="AP65" s="3" t="str">
        <f t="shared" si="54"/>
        <v/>
      </c>
      <c r="AQ65" s="3">
        <f t="shared" si="54"/>
        <v>1</v>
      </c>
      <c r="AS65" s="3" t="str">
        <f t="shared" si="55"/>
        <v/>
      </c>
      <c r="AT65" s="3" t="str">
        <f t="shared" si="55"/>
        <v/>
      </c>
      <c r="AU65" s="3" t="str">
        <f t="shared" si="55"/>
        <v/>
      </c>
      <c r="AV65" s="3" t="str">
        <f t="shared" si="55"/>
        <v/>
      </c>
      <c r="AW65" s="3">
        <f t="shared" si="55"/>
        <v>1</v>
      </c>
      <c r="AY65" s="3" t="str">
        <f t="shared" si="56"/>
        <v/>
      </c>
      <c r="AZ65" s="3" t="str">
        <f t="shared" si="56"/>
        <v/>
      </c>
      <c r="BA65" s="3" t="str">
        <f t="shared" si="56"/>
        <v/>
      </c>
      <c r="BB65" s="3" t="str">
        <f t="shared" si="56"/>
        <v/>
      </c>
      <c r="BC65" s="3">
        <f t="shared" si="56"/>
        <v>1</v>
      </c>
      <c r="BE65" s="3" t="str">
        <f t="shared" si="57"/>
        <v/>
      </c>
      <c r="BF65" s="3" t="str">
        <f t="shared" si="57"/>
        <v/>
      </c>
      <c r="BG65" s="3" t="str">
        <f t="shared" si="57"/>
        <v/>
      </c>
      <c r="BH65" s="3" t="str">
        <f t="shared" si="57"/>
        <v/>
      </c>
      <c r="BI65" s="3">
        <f t="shared" si="57"/>
        <v>1</v>
      </c>
      <c r="BK65" s="3" t="str">
        <f t="shared" si="28"/>
        <v/>
      </c>
      <c r="BL65" s="3" t="str">
        <f t="shared" si="37"/>
        <v/>
      </c>
      <c r="BM65" s="3" t="str">
        <f t="shared" si="37"/>
        <v/>
      </c>
      <c r="BN65" s="3" t="str">
        <f t="shared" si="37"/>
        <v/>
      </c>
      <c r="BO65" s="3">
        <f t="shared" si="37"/>
        <v>1</v>
      </c>
      <c r="BQ65" s="3" t="str">
        <f t="shared" si="29"/>
        <v/>
      </c>
      <c r="BR65" s="3" t="str">
        <f t="shared" si="38"/>
        <v/>
      </c>
      <c r="BS65" s="3" t="str">
        <f t="shared" si="38"/>
        <v/>
      </c>
      <c r="BT65" s="3" t="str">
        <f t="shared" si="38"/>
        <v/>
      </c>
      <c r="BU65" s="3">
        <f t="shared" si="38"/>
        <v>1</v>
      </c>
      <c r="BW65" s="3" t="str">
        <f t="shared" si="30"/>
        <v/>
      </c>
      <c r="BX65" s="3" t="str">
        <f t="shared" si="39"/>
        <v/>
      </c>
      <c r="BY65" s="3" t="str">
        <f t="shared" si="39"/>
        <v/>
      </c>
      <c r="BZ65" s="3" t="str">
        <f t="shared" si="39"/>
        <v/>
      </c>
      <c r="CA65" s="3">
        <f t="shared" si="39"/>
        <v>1</v>
      </c>
      <c r="CC65" s="3" t="str">
        <f t="shared" si="31"/>
        <v/>
      </c>
      <c r="CD65" s="3" t="str">
        <f t="shared" si="40"/>
        <v/>
      </c>
      <c r="CE65" s="3" t="str">
        <f t="shared" si="40"/>
        <v/>
      </c>
      <c r="CF65" s="3" t="str">
        <f t="shared" si="40"/>
        <v/>
      </c>
      <c r="CG65" s="3">
        <f t="shared" si="40"/>
        <v>1</v>
      </c>
      <c r="CI65" s="3" t="str">
        <f t="shared" si="32"/>
        <v/>
      </c>
      <c r="CJ65" s="3" t="str">
        <f t="shared" si="41"/>
        <v/>
      </c>
      <c r="CK65" s="3" t="str">
        <f t="shared" si="41"/>
        <v/>
      </c>
      <c r="CL65" s="3" t="str">
        <f t="shared" si="41"/>
        <v/>
      </c>
      <c r="CM65" s="3">
        <f t="shared" si="41"/>
        <v>1</v>
      </c>
      <c r="CO65" s="3" t="str">
        <f t="shared" si="33"/>
        <v/>
      </c>
      <c r="CP65" s="3" t="str">
        <f t="shared" si="42"/>
        <v/>
      </c>
      <c r="CQ65" s="3" t="str">
        <f t="shared" si="42"/>
        <v/>
      </c>
      <c r="CR65" s="3" t="str">
        <f t="shared" si="42"/>
        <v/>
      </c>
      <c r="CS65" s="3">
        <f t="shared" si="42"/>
        <v>1</v>
      </c>
    </row>
    <row r="66" spans="1:97">
      <c r="A66" s="268">
        <f>'BNRegular Symbol'!K65</f>
        <v>62</v>
      </c>
      <c r="F66" s="1" t="str">
        <f>'BNRegular Symbol'!P65</f>
        <v>M2</v>
      </c>
      <c r="I66" s="3" t="str">
        <f t="shared" si="59"/>
        <v/>
      </c>
      <c r="J66" s="3" t="str">
        <f t="shared" si="58"/>
        <v/>
      </c>
      <c r="K66" s="3" t="str">
        <f t="shared" si="61"/>
        <v/>
      </c>
      <c r="L66" s="3" t="str">
        <f t="shared" si="60"/>
        <v/>
      </c>
      <c r="M66" s="3">
        <f t="shared" si="58"/>
        <v>1</v>
      </c>
      <c r="O66" s="3" t="str">
        <f t="shared" si="53"/>
        <v/>
      </c>
      <c r="P66" s="3" t="str">
        <f t="shared" si="53"/>
        <v/>
      </c>
      <c r="Q66" s="3" t="str">
        <f t="shared" si="53"/>
        <v/>
      </c>
      <c r="R66" s="3" t="str">
        <f t="shared" si="53"/>
        <v/>
      </c>
      <c r="S66" s="3">
        <f t="shared" si="53"/>
        <v>0</v>
      </c>
      <c r="U66" s="3" t="str">
        <f t="shared" si="21"/>
        <v/>
      </c>
      <c r="V66" s="3" t="str">
        <f t="shared" si="34"/>
        <v/>
      </c>
      <c r="W66" s="3" t="str">
        <f t="shared" si="34"/>
        <v/>
      </c>
      <c r="X66" s="3" t="str">
        <f t="shared" si="34"/>
        <v/>
      </c>
      <c r="Y66" s="3">
        <f t="shared" si="34"/>
        <v>0</v>
      </c>
      <c r="AA66" s="3" t="str">
        <f t="shared" si="22"/>
        <v/>
      </c>
      <c r="AB66" s="3" t="str">
        <f t="shared" si="35"/>
        <v/>
      </c>
      <c r="AC66" s="3" t="str">
        <f t="shared" si="35"/>
        <v/>
      </c>
      <c r="AD66" s="3" t="str">
        <f t="shared" si="35"/>
        <v/>
      </c>
      <c r="AE66" s="3">
        <f t="shared" si="35"/>
        <v>0</v>
      </c>
      <c r="AG66" s="3" t="str">
        <f t="shared" si="23"/>
        <v/>
      </c>
      <c r="AH66" s="3" t="str">
        <f t="shared" si="36"/>
        <v/>
      </c>
      <c r="AI66" s="3" t="str">
        <f t="shared" si="36"/>
        <v/>
      </c>
      <c r="AJ66" s="3" t="str">
        <f t="shared" si="36"/>
        <v/>
      </c>
      <c r="AK66" s="3">
        <f t="shared" si="36"/>
        <v>1</v>
      </c>
      <c r="AM66" s="3" t="str">
        <f t="shared" si="54"/>
        <v/>
      </c>
      <c r="AN66" s="3" t="str">
        <f t="shared" si="54"/>
        <v/>
      </c>
      <c r="AO66" s="3" t="str">
        <f t="shared" si="54"/>
        <v/>
      </c>
      <c r="AP66" s="3" t="str">
        <f t="shared" si="54"/>
        <v/>
      </c>
      <c r="AQ66" s="3">
        <f t="shared" si="54"/>
        <v>1</v>
      </c>
      <c r="AS66" s="3" t="str">
        <f t="shared" si="55"/>
        <v/>
      </c>
      <c r="AT66" s="3" t="str">
        <f t="shared" si="55"/>
        <v/>
      </c>
      <c r="AU66" s="3" t="str">
        <f t="shared" si="55"/>
        <v/>
      </c>
      <c r="AV66" s="3" t="str">
        <f t="shared" si="55"/>
        <v/>
      </c>
      <c r="AW66" s="3">
        <f t="shared" si="55"/>
        <v>1</v>
      </c>
      <c r="AY66" s="3" t="str">
        <f t="shared" si="56"/>
        <v/>
      </c>
      <c r="AZ66" s="3" t="str">
        <f t="shared" si="56"/>
        <v/>
      </c>
      <c r="BA66" s="3" t="str">
        <f t="shared" si="56"/>
        <v/>
      </c>
      <c r="BB66" s="3" t="str">
        <f t="shared" si="56"/>
        <v/>
      </c>
      <c r="BC66" s="3">
        <f t="shared" si="56"/>
        <v>1</v>
      </c>
      <c r="BE66" s="3" t="str">
        <f t="shared" si="57"/>
        <v/>
      </c>
      <c r="BF66" s="3" t="str">
        <f t="shared" si="57"/>
        <v/>
      </c>
      <c r="BG66" s="3" t="str">
        <f t="shared" si="57"/>
        <v/>
      </c>
      <c r="BH66" s="3" t="str">
        <f t="shared" si="57"/>
        <v/>
      </c>
      <c r="BI66" s="3">
        <f t="shared" si="57"/>
        <v>1</v>
      </c>
      <c r="BK66" s="3" t="str">
        <f t="shared" si="28"/>
        <v/>
      </c>
      <c r="BL66" s="3" t="str">
        <f t="shared" si="37"/>
        <v/>
      </c>
      <c r="BM66" s="3" t="str">
        <f t="shared" si="37"/>
        <v/>
      </c>
      <c r="BN66" s="3" t="str">
        <f t="shared" si="37"/>
        <v/>
      </c>
      <c r="BO66" s="3">
        <f t="shared" si="37"/>
        <v>1</v>
      </c>
      <c r="BQ66" s="3" t="str">
        <f t="shared" si="29"/>
        <v/>
      </c>
      <c r="BR66" s="3" t="str">
        <f t="shared" si="38"/>
        <v/>
      </c>
      <c r="BS66" s="3" t="str">
        <f t="shared" si="38"/>
        <v/>
      </c>
      <c r="BT66" s="3" t="str">
        <f t="shared" si="38"/>
        <v/>
      </c>
      <c r="BU66" s="3">
        <f t="shared" si="38"/>
        <v>1</v>
      </c>
      <c r="BW66" s="3" t="str">
        <f t="shared" si="30"/>
        <v/>
      </c>
      <c r="BX66" s="3" t="str">
        <f t="shared" si="39"/>
        <v/>
      </c>
      <c r="BY66" s="3" t="str">
        <f t="shared" si="39"/>
        <v/>
      </c>
      <c r="BZ66" s="3" t="str">
        <f t="shared" si="39"/>
        <v/>
      </c>
      <c r="CA66" s="3">
        <f t="shared" si="39"/>
        <v>1</v>
      </c>
      <c r="CC66" s="3" t="str">
        <f t="shared" si="31"/>
        <v/>
      </c>
      <c r="CD66" s="3" t="str">
        <f t="shared" si="40"/>
        <v/>
      </c>
      <c r="CE66" s="3" t="str">
        <f t="shared" si="40"/>
        <v/>
      </c>
      <c r="CF66" s="3" t="str">
        <f t="shared" si="40"/>
        <v/>
      </c>
      <c r="CG66" s="3">
        <f t="shared" si="40"/>
        <v>1</v>
      </c>
      <c r="CI66" s="3" t="str">
        <f t="shared" si="32"/>
        <v/>
      </c>
      <c r="CJ66" s="3" t="str">
        <f t="shared" si="41"/>
        <v/>
      </c>
      <c r="CK66" s="3" t="str">
        <f t="shared" si="41"/>
        <v/>
      </c>
      <c r="CL66" s="3" t="str">
        <f t="shared" si="41"/>
        <v/>
      </c>
      <c r="CM66" s="3">
        <f t="shared" si="41"/>
        <v>1</v>
      </c>
      <c r="CO66" s="3" t="str">
        <f t="shared" si="33"/>
        <v/>
      </c>
      <c r="CP66" s="3" t="str">
        <f t="shared" si="42"/>
        <v/>
      </c>
      <c r="CQ66" s="3" t="str">
        <f t="shared" si="42"/>
        <v/>
      </c>
      <c r="CR66" s="3" t="str">
        <f t="shared" si="42"/>
        <v/>
      </c>
      <c r="CS66" s="3">
        <f t="shared" si="42"/>
        <v>1</v>
      </c>
    </row>
    <row r="67" spans="1:97">
      <c r="A67" s="268">
        <f>'BNRegular Symbol'!K66</f>
        <v>63</v>
      </c>
      <c r="F67" s="1" t="str">
        <f>'BNRegular Symbol'!P66</f>
        <v>M4</v>
      </c>
      <c r="I67" s="3" t="str">
        <f t="shared" si="59"/>
        <v/>
      </c>
      <c r="J67" s="3" t="str">
        <f t="shared" si="58"/>
        <v/>
      </c>
      <c r="K67" s="3" t="str">
        <f t="shared" si="61"/>
        <v/>
      </c>
      <c r="L67" s="3" t="str">
        <f t="shared" si="60"/>
        <v/>
      </c>
      <c r="M67" s="3">
        <f t="shared" si="58"/>
        <v>1</v>
      </c>
      <c r="O67" s="3" t="str">
        <f t="shared" si="53"/>
        <v/>
      </c>
      <c r="P67" s="3" t="str">
        <f t="shared" si="53"/>
        <v/>
      </c>
      <c r="Q67" s="3" t="str">
        <f t="shared" si="53"/>
        <v/>
      </c>
      <c r="R67" s="3" t="str">
        <f t="shared" si="53"/>
        <v/>
      </c>
      <c r="S67" s="3">
        <f t="shared" si="53"/>
        <v>1</v>
      </c>
      <c r="U67" s="3" t="str">
        <f t="shared" si="21"/>
        <v/>
      </c>
      <c r="V67" s="3" t="str">
        <f t="shared" si="34"/>
        <v/>
      </c>
      <c r="W67" s="3" t="str">
        <f t="shared" si="34"/>
        <v/>
      </c>
      <c r="X67" s="3" t="str">
        <f t="shared" si="34"/>
        <v/>
      </c>
      <c r="Y67" s="3">
        <f t="shared" si="34"/>
        <v>0</v>
      </c>
      <c r="AA67" s="3" t="str">
        <f t="shared" si="22"/>
        <v/>
      </c>
      <c r="AB67" s="3" t="str">
        <f t="shared" si="35"/>
        <v/>
      </c>
      <c r="AC67" s="3" t="str">
        <f t="shared" si="35"/>
        <v/>
      </c>
      <c r="AD67" s="3" t="str">
        <f t="shared" si="35"/>
        <v/>
      </c>
      <c r="AE67" s="3">
        <f t="shared" si="35"/>
        <v>0</v>
      </c>
      <c r="AG67" s="3" t="str">
        <f t="shared" si="23"/>
        <v/>
      </c>
      <c r="AH67" s="3" t="str">
        <f t="shared" si="36"/>
        <v/>
      </c>
      <c r="AI67" s="3" t="str">
        <f t="shared" si="36"/>
        <v/>
      </c>
      <c r="AJ67" s="3" t="str">
        <f t="shared" si="36"/>
        <v/>
      </c>
      <c r="AK67" s="3">
        <f t="shared" si="36"/>
        <v>0</v>
      </c>
      <c r="AM67" s="3" t="str">
        <f t="shared" si="54"/>
        <v/>
      </c>
      <c r="AN67" s="3" t="str">
        <f t="shared" si="54"/>
        <v/>
      </c>
      <c r="AO67" s="3" t="str">
        <f t="shared" si="54"/>
        <v/>
      </c>
      <c r="AP67" s="3" t="str">
        <f t="shared" si="54"/>
        <v/>
      </c>
      <c r="AQ67" s="3">
        <f t="shared" si="54"/>
        <v>1</v>
      </c>
      <c r="AS67" s="3" t="str">
        <f t="shared" si="55"/>
        <v/>
      </c>
      <c r="AT67" s="3" t="str">
        <f t="shared" si="55"/>
        <v/>
      </c>
      <c r="AU67" s="3" t="str">
        <f t="shared" si="55"/>
        <v/>
      </c>
      <c r="AV67" s="3" t="str">
        <f t="shared" si="55"/>
        <v/>
      </c>
      <c r="AW67" s="3">
        <f t="shared" si="55"/>
        <v>1</v>
      </c>
      <c r="AY67" s="3" t="str">
        <f t="shared" si="56"/>
        <v/>
      </c>
      <c r="AZ67" s="3" t="str">
        <f t="shared" si="56"/>
        <v/>
      </c>
      <c r="BA67" s="3" t="str">
        <f t="shared" si="56"/>
        <v/>
      </c>
      <c r="BB67" s="3" t="str">
        <f t="shared" si="56"/>
        <v/>
      </c>
      <c r="BC67" s="3">
        <f t="shared" si="56"/>
        <v>1</v>
      </c>
      <c r="BE67" s="3" t="str">
        <f t="shared" si="57"/>
        <v/>
      </c>
      <c r="BF67" s="3" t="str">
        <f t="shared" si="57"/>
        <v/>
      </c>
      <c r="BG67" s="3" t="str">
        <f t="shared" si="57"/>
        <v/>
      </c>
      <c r="BH67" s="3" t="str">
        <f t="shared" si="57"/>
        <v/>
      </c>
      <c r="BI67" s="3">
        <f t="shared" si="57"/>
        <v>1</v>
      </c>
      <c r="BK67" s="3" t="str">
        <f t="shared" si="28"/>
        <v/>
      </c>
      <c r="BL67" s="3" t="str">
        <f t="shared" si="37"/>
        <v/>
      </c>
      <c r="BM67" s="3" t="str">
        <f t="shared" si="37"/>
        <v/>
      </c>
      <c r="BN67" s="3" t="str">
        <f t="shared" si="37"/>
        <v/>
      </c>
      <c r="BO67" s="3">
        <f t="shared" si="37"/>
        <v>1</v>
      </c>
      <c r="BQ67" s="3" t="str">
        <f t="shared" si="29"/>
        <v/>
      </c>
      <c r="BR67" s="3" t="str">
        <f t="shared" si="38"/>
        <v/>
      </c>
      <c r="BS67" s="3" t="str">
        <f t="shared" si="38"/>
        <v/>
      </c>
      <c r="BT67" s="3" t="str">
        <f t="shared" si="38"/>
        <v/>
      </c>
      <c r="BU67" s="3">
        <f t="shared" si="38"/>
        <v>1</v>
      </c>
      <c r="BW67" s="3" t="str">
        <f t="shared" si="30"/>
        <v/>
      </c>
      <c r="BX67" s="3" t="str">
        <f t="shared" si="39"/>
        <v/>
      </c>
      <c r="BY67" s="3" t="str">
        <f t="shared" si="39"/>
        <v/>
      </c>
      <c r="BZ67" s="3" t="str">
        <f t="shared" si="39"/>
        <v/>
      </c>
      <c r="CA67" s="3">
        <f t="shared" si="39"/>
        <v>1</v>
      </c>
      <c r="CC67" s="3" t="str">
        <f t="shared" si="31"/>
        <v/>
      </c>
      <c r="CD67" s="3" t="str">
        <f t="shared" si="40"/>
        <v/>
      </c>
      <c r="CE67" s="3" t="str">
        <f t="shared" si="40"/>
        <v/>
      </c>
      <c r="CF67" s="3" t="str">
        <f t="shared" si="40"/>
        <v/>
      </c>
      <c r="CG67" s="3">
        <f t="shared" si="40"/>
        <v>1</v>
      </c>
      <c r="CI67" s="3" t="str">
        <f t="shared" si="32"/>
        <v/>
      </c>
      <c r="CJ67" s="3" t="str">
        <f t="shared" si="41"/>
        <v/>
      </c>
      <c r="CK67" s="3" t="str">
        <f t="shared" si="41"/>
        <v/>
      </c>
      <c r="CL67" s="3" t="str">
        <f t="shared" si="41"/>
        <v/>
      </c>
      <c r="CM67" s="3">
        <f t="shared" si="41"/>
        <v>1</v>
      </c>
      <c r="CO67" s="3" t="str">
        <f t="shared" si="33"/>
        <v/>
      </c>
      <c r="CP67" s="3" t="str">
        <f t="shared" si="42"/>
        <v/>
      </c>
      <c r="CQ67" s="3" t="str">
        <f t="shared" si="42"/>
        <v/>
      </c>
      <c r="CR67" s="3" t="str">
        <f t="shared" si="42"/>
        <v/>
      </c>
      <c r="CS67" s="3">
        <f t="shared" si="42"/>
        <v>1</v>
      </c>
    </row>
    <row r="68" spans="1:97">
      <c r="A68" s="268">
        <f>'BNRegular Symbol'!K67</f>
        <v>64</v>
      </c>
      <c r="F68" s="1" t="str">
        <f>'BNRegular Symbol'!P67</f>
        <v>M3</v>
      </c>
      <c r="I68" s="3" t="str">
        <f t="shared" si="59"/>
        <v/>
      </c>
      <c r="J68" s="3" t="str">
        <f t="shared" si="58"/>
        <v/>
      </c>
      <c r="K68" s="3" t="str">
        <f t="shared" si="61"/>
        <v/>
      </c>
      <c r="L68" s="3" t="str">
        <f t="shared" si="60"/>
        <v/>
      </c>
      <c r="M68" s="3">
        <f t="shared" si="58"/>
        <v>1</v>
      </c>
      <c r="O68" s="3" t="str">
        <f t="shared" si="53"/>
        <v/>
      </c>
      <c r="P68" s="3" t="str">
        <f t="shared" si="53"/>
        <v/>
      </c>
      <c r="Q68" s="3" t="str">
        <f t="shared" si="53"/>
        <v/>
      </c>
      <c r="R68" s="3" t="str">
        <f t="shared" si="53"/>
        <v/>
      </c>
      <c r="S68" s="3">
        <f t="shared" si="53"/>
        <v>1</v>
      </c>
      <c r="U68" s="3" t="str">
        <f t="shared" si="21"/>
        <v/>
      </c>
      <c r="V68" s="3" t="str">
        <f t="shared" si="34"/>
        <v/>
      </c>
      <c r="W68" s="3" t="str">
        <f t="shared" si="34"/>
        <v/>
      </c>
      <c r="X68" s="3" t="str">
        <f t="shared" si="34"/>
        <v/>
      </c>
      <c r="Y68" s="3">
        <f t="shared" si="34"/>
        <v>0</v>
      </c>
      <c r="AA68" s="3" t="str">
        <f t="shared" si="22"/>
        <v/>
      </c>
      <c r="AB68" s="3" t="str">
        <f t="shared" si="35"/>
        <v/>
      </c>
      <c r="AC68" s="3" t="str">
        <f t="shared" si="35"/>
        <v/>
      </c>
      <c r="AD68" s="3" t="str">
        <f t="shared" si="35"/>
        <v/>
      </c>
      <c r="AE68" s="3">
        <f t="shared" si="35"/>
        <v>1</v>
      </c>
      <c r="AG68" s="3" t="str">
        <f t="shared" si="23"/>
        <v/>
      </c>
      <c r="AH68" s="3" t="str">
        <f t="shared" si="36"/>
        <v/>
      </c>
      <c r="AI68" s="3" t="str">
        <f t="shared" si="36"/>
        <v/>
      </c>
      <c r="AJ68" s="3" t="str">
        <f t="shared" si="36"/>
        <v/>
      </c>
      <c r="AK68" s="3">
        <f t="shared" si="36"/>
        <v>0</v>
      </c>
      <c r="AM68" s="3" t="str">
        <f t="shared" si="54"/>
        <v/>
      </c>
      <c r="AN68" s="3" t="str">
        <f t="shared" si="54"/>
        <v/>
      </c>
      <c r="AO68" s="3" t="str">
        <f t="shared" si="54"/>
        <v/>
      </c>
      <c r="AP68" s="3" t="str">
        <f t="shared" si="54"/>
        <v/>
      </c>
      <c r="AQ68" s="3">
        <f t="shared" si="54"/>
        <v>1</v>
      </c>
      <c r="AS68" s="3" t="str">
        <f t="shared" si="55"/>
        <v/>
      </c>
      <c r="AT68" s="3" t="str">
        <f t="shared" si="55"/>
        <v/>
      </c>
      <c r="AU68" s="3" t="str">
        <f t="shared" si="55"/>
        <v/>
      </c>
      <c r="AV68" s="3" t="str">
        <f t="shared" si="55"/>
        <v/>
      </c>
      <c r="AW68" s="3">
        <f t="shared" si="55"/>
        <v>1</v>
      </c>
      <c r="AY68" s="3" t="str">
        <f t="shared" si="56"/>
        <v/>
      </c>
      <c r="AZ68" s="3" t="str">
        <f t="shared" si="56"/>
        <v/>
      </c>
      <c r="BA68" s="3" t="str">
        <f t="shared" si="56"/>
        <v/>
      </c>
      <c r="BB68" s="3" t="str">
        <f t="shared" si="56"/>
        <v/>
      </c>
      <c r="BC68" s="3">
        <f t="shared" si="56"/>
        <v>1</v>
      </c>
      <c r="BE68" s="3" t="str">
        <f t="shared" si="57"/>
        <v/>
      </c>
      <c r="BF68" s="3" t="str">
        <f t="shared" si="57"/>
        <v/>
      </c>
      <c r="BG68" s="3" t="str">
        <f t="shared" si="57"/>
        <v/>
      </c>
      <c r="BH68" s="3" t="str">
        <f t="shared" si="57"/>
        <v/>
      </c>
      <c r="BI68" s="3">
        <f t="shared" si="57"/>
        <v>1</v>
      </c>
      <c r="BK68" s="3" t="str">
        <f t="shared" si="28"/>
        <v/>
      </c>
      <c r="BL68" s="3" t="str">
        <f t="shared" si="37"/>
        <v/>
      </c>
      <c r="BM68" s="3" t="str">
        <f t="shared" si="37"/>
        <v/>
      </c>
      <c r="BN68" s="3" t="str">
        <f t="shared" si="37"/>
        <v/>
      </c>
      <c r="BO68" s="3">
        <f t="shared" si="37"/>
        <v>1</v>
      </c>
      <c r="BQ68" s="3" t="str">
        <f t="shared" si="29"/>
        <v/>
      </c>
      <c r="BR68" s="3" t="str">
        <f t="shared" si="38"/>
        <v/>
      </c>
      <c r="BS68" s="3" t="str">
        <f t="shared" si="38"/>
        <v/>
      </c>
      <c r="BT68" s="3" t="str">
        <f t="shared" si="38"/>
        <v/>
      </c>
      <c r="BU68" s="3">
        <f t="shared" si="38"/>
        <v>1</v>
      </c>
      <c r="BW68" s="3" t="str">
        <f t="shared" si="30"/>
        <v/>
      </c>
      <c r="BX68" s="3" t="str">
        <f t="shared" si="39"/>
        <v/>
      </c>
      <c r="BY68" s="3" t="str">
        <f t="shared" si="39"/>
        <v/>
      </c>
      <c r="BZ68" s="3" t="str">
        <f t="shared" si="39"/>
        <v/>
      </c>
      <c r="CA68" s="3">
        <f t="shared" si="39"/>
        <v>1</v>
      </c>
      <c r="CC68" s="3" t="str">
        <f t="shared" si="31"/>
        <v/>
      </c>
      <c r="CD68" s="3" t="str">
        <f t="shared" si="40"/>
        <v/>
      </c>
      <c r="CE68" s="3" t="str">
        <f t="shared" si="40"/>
        <v/>
      </c>
      <c r="CF68" s="3" t="str">
        <f t="shared" si="40"/>
        <v/>
      </c>
      <c r="CG68" s="3">
        <f t="shared" si="40"/>
        <v>1</v>
      </c>
      <c r="CI68" s="3" t="str">
        <f t="shared" si="32"/>
        <v/>
      </c>
      <c r="CJ68" s="3" t="str">
        <f t="shared" si="41"/>
        <v/>
      </c>
      <c r="CK68" s="3" t="str">
        <f t="shared" si="41"/>
        <v/>
      </c>
      <c r="CL68" s="3" t="str">
        <f t="shared" si="41"/>
        <v/>
      </c>
      <c r="CM68" s="3">
        <f t="shared" si="41"/>
        <v>1</v>
      </c>
      <c r="CO68" s="3" t="str">
        <f t="shared" si="33"/>
        <v/>
      </c>
      <c r="CP68" s="3" t="str">
        <f t="shared" si="42"/>
        <v/>
      </c>
      <c r="CQ68" s="3" t="str">
        <f t="shared" si="42"/>
        <v/>
      </c>
      <c r="CR68" s="3" t="str">
        <f t="shared" si="42"/>
        <v/>
      </c>
      <c r="CS68" s="3">
        <f t="shared" si="42"/>
        <v>1</v>
      </c>
    </row>
    <row r="69" spans="1:97">
      <c r="A69" s="268">
        <f>'BNRegular Symbol'!K68</f>
        <v>65</v>
      </c>
      <c r="F69" s="1" t="str">
        <f>'BNRegular Symbol'!P68</f>
        <v>M5</v>
      </c>
      <c r="I69" s="3" t="str">
        <f t="shared" si="59"/>
        <v/>
      </c>
      <c r="J69" s="3" t="str">
        <f t="shared" si="58"/>
        <v/>
      </c>
      <c r="K69" s="3" t="str">
        <f t="shared" si="58"/>
        <v/>
      </c>
      <c r="L69" s="3" t="str">
        <f t="shared" si="60"/>
        <v/>
      </c>
      <c r="M69" s="3">
        <f t="shared" si="58"/>
        <v>1</v>
      </c>
      <c r="O69" s="3" t="str">
        <f t="shared" ref="O69:S71" si="62">IF(B69=0,"",IF(OR(B69=$O$1,B69=$P$1,B70=$O$1,B70=$P$1,B71=$O$1,B71=$P$1),0,1))</f>
        <v/>
      </c>
      <c r="P69" s="3" t="str">
        <f t="shared" si="62"/>
        <v/>
      </c>
      <c r="Q69" s="3" t="str">
        <f t="shared" si="62"/>
        <v/>
      </c>
      <c r="R69" s="3" t="str">
        <f t="shared" si="62"/>
        <v/>
      </c>
      <c r="S69" s="3">
        <f t="shared" si="62"/>
        <v>1</v>
      </c>
      <c r="U69" s="3" t="str">
        <f t="shared" ref="U69:U71" si="63">IF(B69=0,"",IF(OR(B69=$U$1,B69=$V$1,B70=$U$1,B70=$V$1,B71=$U$1,,B71=$V$1),0,1))</f>
        <v/>
      </c>
      <c r="V69" s="3" t="str">
        <f t="shared" si="34"/>
        <v/>
      </c>
      <c r="W69" s="3" t="str">
        <f t="shared" si="34"/>
        <v/>
      </c>
      <c r="X69" s="3" t="str">
        <f t="shared" si="34"/>
        <v/>
      </c>
      <c r="Y69" s="3">
        <f t="shared" si="34"/>
        <v>1</v>
      </c>
      <c r="AA69" s="3" t="str">
        <f t="shared" ref="AA69:AA71" si="64">IF(B69=0,"",IF(OR(B69=$AA$1,B69=$AB$1,B70=$AA$1,B70=$AB$1,B71=$AA$1,B71=$AB$1),0,1))</f>
        <v/>
      </c>
      <c r="AB69" s="3" t="str">
        <f t="shared" si="35"/>
        <v/>
      </c>
      <c r="AC69" s="3" t="str">
        <f t="shared" si="35"/>
        <v/>
      </c>
      <c r="AD69" s="3" t="str">
        <f t="shared" si="35"/>
        <v/>
      </c>
      <c r="AE69" s="3">
        <f t="shared" si="35"/>
        <v>1</v>
      </c>
      <c r="AG69" s="3" t="str">
        <f t="shared" ref="AG69:AG71" si="65">IF(B69=0,"",IF(OR(B69=$AG$1,B69=$AH$1,B70=$AG$1,B70=$AH$1,B71=$AG$1,B71=$AH$1),0,1))</f>
        <v/>
      </c>
      <c r="AH69" s="3" t="str">
        <f t="shared" si="36"/>
        <v/>
      </c>
      <c r="AI69" s="3" t="str">
        <f t="shared" si="36"/>
        <v/>
      </c>
      <c r="AJ69" s="3" t="str">
        <f t="shared" si="36"/>
        <v/>
      </c>
      <c r="AK69" s="3">
        <f t="shared" si="36"/>
        <v>0</v>
      </c>
      <c r="AM69" s="3" t="str">
        <f t="shared" ref="AM69:AQ71" si="66">IF(B69=0,"",IF(OR(B69=$AG$1,B69=$AN$1,B70=$AG$1,B70=$AN$1,B71=$AG$1,B71=$AN$1),0,1))</f>
        <v/>
      </c>
      <c r="AN69" s="3" t="str">
        <f t="shared" si="66"/>
        <v/>
      </c>
      <c r="AO69" s="3" t="str">
        <f t="shared" si="66"/>
        <v/>
      </c>
      <c r="AP69" s="3" t="str">
        <f t="shared" si="66"/>
        <v/>
      </c>
      <c r="AQ69" s="3">
        <f t="shared" si="66"/>
        <v>1</v>
      </c>
      <c r="AS69" s="3" t="str">
        <f t="shared" ref="AS69:AW71" si="67">IF(B69=0,"",IF(OR(B69=$AG$1,B69=$AT$1,B70=$AG$1,B70=$AT$1,B71=$AG$1,B71=$AT$1),0,1))</f>
        <v/>
      </c>
      <c r="AT69" s="3" t="str">
        <f t="shared" si="67"/>
        <v/>
      </c>
      <c r="AU69" s="3" t="str">
        <f t="shared" si="67"/>
        <v/>
      </c>
      <c r="AV69" s="3" t="str">
        <f t="shared" si="67"/>
        <v/>
      </c>
      <c r="AW69" s="3">
        <f t="shared" si="67"/>
        <v>1</v>
      </c>
      <c r="AY69" s="3" t="str">
        <f t="shared" ref="AY69:BC71" si="68">IF(B69=0,"",IF(OR(B69=$AG$1,B69=$AZ$1,B70=$AG$1,B70=$AZ$1,B71=$AG$1,B71=$AZ$1),0,1))</f>
        <v/>
      </c>
      <c r="AZ69" s="3" t="str">
        <f t="shared" si="68"/>
        <v/>
      </c>
      <c r="BA69" s="3" t="str">
        <f t="shared" si="68"/>
        <v/>
      </c>
      <c r="BB69" s="3" t="str">
        <f t="shared" si="68"/>
        <v/>
      </c>
      <c r="BC69" s="3">
        <f t="shared" si="68"/>
        <v>1</v>
      </c>
      <c r="BE69" s="3" t="str">
        <f t="shared" ref="BE69:BI71" si="69">IF(B69=0,"",IF(OR(B69=$AG$1,B69=$BF$1,B70=$AG$1,B70=$BF$1,B71=$AG$1,B71=$BF$1),0,1))</f>
        <v/>
      </c>
      <c r="BF69" s="3" t="str">
        <f t="shared" si="69"/>
        <v/>
      </c>
      <c r="BG69" s="3" t="str">
        <f t="shared" si="69"/>
        <v/>
      </c>
      <c r="BH69" s="3" t="str">
        <f t="shared" si="69"/>
        <v/>
      </c>
      <c r="BI69" s="3">
        <f t="shared" si="69"/>
        <v>1</v>
      </c>
      <c r="BK69" s="3" t="str">
        <f t="shared" ref="BK69:BK71" si="70">IF(B69=0,"",IF(OR(B69=$BK$1,B69=$BL$1,B70=$BK$1,B70=$BL$1,B71=$BK$1,B71=$BL$1),0,1))</f>
        <v/>
      </c>
      <c r="BL69" s="3" t="str">
        <f t="shared" si="37"/>
        <v/>
      </c>
      <c r="BM69" s="3" t="str">
        <f t="shared" si="37"/>
        <v/>
      </c>
      <c r="BN69" s="3" t="str">
        <f t="shared" si="37"/>
        <v/>
      </c>
      <c r="BO69" s="3">
        <f t="shared" si="37"/>
        <v>1</v>
      </c>
      <c r="BQ69" s="3" t="str">
        <f t="shared" ref="BQ69:BQ71" si="71">IF(B69=0,"",IF(OR(B69=$BQ$1,B70=$BQ$1,B71=$BQ$1,B69=$BR$1,B70=$BR$1,B71=$BR$1),0,1))</f>
        <v/>
      </c>
      <c r="BR69" s="3" t="str">
        <f t="shared" si="38"/>
        <v/>
      </c>
      <c r="BS69" s="3" t="str">
        <f t="shared" si="38"/>
        <v/>
      </c>
      <c r="BT69" s="3" t="str">
        <f t="shared" si="38"/>
        <v/>
      </c>
      <c r="BU69" s="3">
        <f t="shared" si="38"/>
        <v>1</v>
      </c>
      <c r="BW69" s="3" t="str">
        <f t="shared" ref="BW69:BW71" si="72">IF(B69=0,"",IF(OR(B69=$BQ$1,B70=$BQ$1,B71=$BQ$1,B69=$BX$1,B70=$BX$1,B71=$BX$1),0,1))</f>
        <v/>
      </c>
      <c r="BX69" s="3" t="str">
        <f t="shared" si="39"/>
        <v/>
      </c>
      <c r="BY69" s="3" t="str">
        <f t="shared" si="39"/>
        <v/>
      </c>
      <c r="BZ69" s="3" t="str">
        <f t="shared" si="39"/>
        <v/>
      </c>
      <c r="CA69" s="3">
        <f t="shared" si="39"/>
        <v>1</v>
      </c>
      <c r="CC69" s="3" t="str">
        <f t="shared" ref="CC69:CC71" si="73">IF(B69=0,"",IF(OR(B69=$BQ$1,B70=$BQ$1,B71=$BQ$1,B69=$CD$1,B70=$CD$1,B71=$CD$1),0,1))</f>
        <v/>
      </c>
      <c r="CD69" s="3" t="str">
        <f t="shared" si="40"/>
        <v/>
      </c>
      <c r="CE69" s="3" t="str">
        <f t="shared" si="40"/>
        <v/>
      </c>
      <c r="CF69" s="3" t="str">
        <f t="shared" si="40"/>
        <v/>
      </c>
      <c r="CG69" s="3">
        <f t="shared" si="40"/>
        <v>1</v>
      </c>
      <c r="CI69" s="3" t="str">
        <f t="shared" ref="CI69:CI71" si="74">IF(B69=0,"",IF(OR(B69=$BQ$1,B70=$BQ$1,B71=$BQ$1,B69=$CJ$1,B70=$CJ$1,B71=$CJ$1),0,1))</f>
        <v/>
      </c>
      <c r="CJ69" s="3" t="str">
        <f t="shared" si="41"/>
        <v/>
      </c>
      <c r="CK69" s="3" t="str">
        <f t="shared" si="41"/>
        <v/>
      </c>
      <c r="CL69" s="3" t="str">
        <f t="shared" si="41"/>
        <v/>
      </c>
      <c r="CM69" s="3">
        <f t="shared" si="41"/>
        <v>1</v>
      </c>
      <c r="CO69" s="3" t="str">
        <f t="shared" ref="CO69:CO71" si="75">IF(B69=0,"",IF(OR(B69=$BQ$1,B70=$BQ$1,B71=$BQ$1,B69=$CP$1,B70=$CP$1,B71=$CP$1),0,1))</f>
        <v/>
      </c>
      <c r="CP69" s="3" t="str">
        <f t="shared" si="42"/>
        <v/>
      </c>
      <c r="CQ69" s="3" t="str">
        <f t="shared" si="42"/>
        <v/>
      </c>
      <c r="CR69" s="3" t="str">
        <f t="shared" si="42"/>
        <v/>
      </c>
      <c r="CS69" s="3">
        <f t="shared" si="42"/>
        <v>1</v>
      </c>
    </row>
    <row r="70" spans="1:97">
      <c r="A70" s="268">
        <f>'BNRegular Symbol'!K69</f>
        <v>66</v>
      </c>
      <c r="F70" s="1" t="str">
        <f>'BNRegular Symbol'!P69</f>
        <v>M5</v>
      </c>
      <c r="I70" s="3" t="str">
        <f t="shared" si="59"/>
        <v/>
      </c>
      <c r="J70" s="3" t="str">
        <f t="shared" si="58"/>
        <v/>
      </c>
      <c r="K70" s="3" t="str">
        <f t="shared" si="58"/>
        <v/>
      </c>
      <c r="L70" s="3" t="str">
        <f t="shared" si="60"/>
        <v/>
      </c>
      <c r="M70" s="3">
        <f t="shared" si="58"/>
        <v>0</v>
      </c>
      <c r="O70" s="3" t="str">
        <f t="shared" si="62"/>
        <v/>
      </c>
      <c r="P70" s="3" t="str">
        <f t="shared" si="62"/>
        <v/>
      </c>
      <c r="Q70" s="3" t="str">
        <f t="shared" si="62"/>
        <v/>
      </c>
      <c r="R70" s="3" t="str">
        <f t="shared" si="62"/>
        <v/>
      </c>
      <c r="S70" s="3">
        <f t="shared" si="62"/>
        <v>1</v>
      </c>
      <c r="U70" s="3" t="str">
        <f t="shared" si="63"/>
        <v/>
      </c>
      <c r="V70" s="3" t="str">
        <f t="shared" si="34"/>
        <v/>
      </c>
      <c r="W70" s="3" t="str">
        <f t="shared" si="34"/>
        <v/>
      </c>
      <c r="X70" s="3" t="str">
        <f t="shared" si="34"/>
        <v/>
      </c>
      <c r="Y70" s="3">
        <f t="shared" si="34"/>
        <v>1</v>
      </c>
      <c r="AA70" s="3" t="str">
        <f t="shared" si="64"/>
        <v/>
      </c>
      <c r="AB70" s="3" t="str">
        <f t="shared" si="35"/>
        <v/>
      </c>
      <c r="AC70" s="3" t="str">
        <f t="shared" si="35"/>
        <v/>
      </c>
      <c r="AD70" s="3" t="str">
        <f t="shared" si="35"/>
        <v/>
      </c>
      <c r="AE70" s="3">
        <f t="shared" si="35"/>
        <v>1</v>
      </c>
      <c r="AG70" s="3" t="str">
        <f t="shared" si="65"/>
        <v/>
      </c>
      <c r="AH70" s="3" t="str">
        <f t="shared" si="36"/>
        <v/>
      </c>
      <c r="AI70" s="3" t="str">
        <f t="shared" si="36"/>
        <v/>
      </c>
      <c r="AJ70" s="3" t="str">
        <f t="shared" si="36"/>
        <v/>
      </c>
      <c r="AK70" s="3">
        <f t="shared" si="36"/>
        <v>0</v>
      </c>
      <c r="AM70" s="3" t="str">
        <f t="shared" si="66"/>
        <v/>
      </c>
      <c r="AN70" s="3" t="str">
        <f t="shared" si="66"/>
        <v/>
      </c>
      <c r="AO70" s="3" t="str">
        <f t="shared" si="66"/>
        <v/>
      </c>
      <c r="AP70" s="3" t="str">
        <f t="shared" si="66"/>
        <v/>
      </c>
      <c r="AQ70" s="3">
        <f t="shared" si="66"/>
        <v>1</v>
      </c>
      <c r="AS70" s="3" t="str">
        <f t="shared" si="67"/>
        <v/>
      </c>
      <c r="AT70" s="3" t="str">
        <f t="shared" si="67"/>
        <v/>
      </c>
      <c r="AU70" s="3" t="str">
        <f t="shared" si="67"/>
        <v/>
      </c>
      <c r="AV70" s="3" t="str">
        <f t="shared" si="67"/>
        <v/>
      </c>
      <c r="AW70" s="3">
        <f t="shared" si="67"/>
        <v>1</v>
      </c>
      <c r="AY70" s="3" t="str">
        <f t="shared" si="68"/>
        <v/>
      </c>
      <c r="AZ70" s="3" t="str">
        <f t="shared" si="68"/>
        <v/>
      </c>
      <c r="BA70" s="3" t="str">
        <f t="shared" si="68"/>
        <v/>
      </c>
      <c r="BB70" s="3" t="str">
        <f t="shared" si="68"/>
        <v/>
      </c>
      <c r="BC70" s="3">
        <f t="shared" si="68"/>
        <v>1</v>
      </c>
      <c r="BE70" s="3" t="str">
        <f t="shared" si="69"/>
        <v/>
      </c>
      <c r="BF70" s="3" t="str">
        <f t="shared" si="69"/>
        <v/>
      </c>
      <c r="BG70" s="3" t="str">
        <f t="shared" si="69"/>
        <v/>
      </c>
      <c r="BH70" s="3" t="str">
        <f t="shared" si="69"/>
        <v/>
      </c>
      <c r="BI70" s="3">
        <f t="shared" si="69"/>
        <v>1</v>
      </c>
      <c r="BK70" s="3" t="str">
        <f t="shared" si="70"/>
        <v/>
      </c>
      <c r="BL70" s="3" t="str">
        <f t="shared" si="37"/>
        <v/>
      </c>
      <c r="BM70" s="3" t="str">
        <f t="shared" si="37"/>
        <v/>
      </c>
      <c r="BN70" s="3" t="str">
        <f t="shared" si="37"/>
        <v/>
      </c>
      <c r="BO70" s="3">
        <f t="shared" si="37"/>
        <v>1</v>
      </c>
      <c r="BQ70" s="3" t="str">
        <f t="shared" si="71"/>
        <v/>
      </c>
      <c r="BR70" s="3" t="str">
        <f t="shared" si="38"/>
        <v/>
      </c>
      <c r="BS70" s="3" t="str">
        <f t="shared" si="38"/>
        <v/>
      </c>
      <c r="BT70" s="3" t="str">
        <f t="shared" si="38"/>
        <v/>
      </c>
      <c r="BU70" s="3">
        <f t="shared" si="38"/>
        <v>1</v>
      </c>
      <c r="BW70" s="3" t="str">
        <f t="shared" si="72"/>
        <v/>
      </c>
      <c r="BX70" s="3" t="str">
        <f t="shared" si="39"/>
        <v/>
      </c>
      <c r="BY70" s="3" t="str">
        <f t="shared" si="39"/>
        <v/>
      </c>
      <c r="BZ70" s="3" t="str">
        <f t="shared" si="39"/>
        <v/>
      </c>
      <c r="CA70" s="3">
        <f t="shared" si="39"/>
        <v>1</v>
      </c>
      <c r="CC70" s="3" t="str">
        <f t="shared" si="73"/>
        <v/>
      </c>
      <c r="CD70" s="3" t="str">
        <f t="shared" si="40"/>
        <v/>
      </c>
      <c r="CE70" s="3" t="str">
        <f t="shared" si="40"/>
        <v/>
      </c>
      <c r="CF70" s="3" t="str">
        <f t="shared" si="40"/>
        <v/>
      </c>
      <c r="CG70" s="3">
        <f t="shared" si="40"/>
        <v>1</v>
      </c>
      <c r="CI70" s="3" t="str">
        <f t="shared" si="74"/>
        <v/>
      </c>
      <c r="CJ70" s="3" t="str">
        <f t="shared" si="41"/>
        <v/>
      </c>
      <c r="CK70" s="3" t="str">
        <f t="shared" si="41"/>
        <v/>
      </c>
      <c r="CL70" s="3" t="str">
        <f t="shared" si="41"/>
        <v/>
      </c>
      <c r="CM70" s="3">
        <f t="shared" si="41"/>
        <v>1</v>
      </c>
      <c r="CO70" s="3" t="str">
        <f t="shared" si="75"/>
        <v/>
      </c>
      <c r="CP70" s="3" t="str">
        <f t="shared" si="42"/>
        <v/>
      </c>
      <c r="CQ70" s="3" t="str">
        <f t="shared" si="42"/>
        <v/>
      </c>
      <c r="CR70" s="3" t="str">
        <f t="shared" si="42"/>
        <v/>
      </c>
      <c r="CS70" s="3">
        <f t="shared" si="42"/>
        <v>1</v>
      </c>
    </row>
    <row r="71" spans="1:97">
      <c r="A71" s="268">
        <f>'BNRegular Symbol'!K70</f>
        <v>67</v>
      </c>
      <c r="B71" s="294"/>
      <c r="C71" s="294"/>
      <c r="D71" s="294"/>
      <c r="E71" s="294"/>
      <c r="F71" s="1" t="str">
        <f>'BNRegular Symbol'!P70</f>
        <v>S1</v>
      </c>
      <c r="I71" s="3" t="str">
        <f t="shared" si="59"/>
        <v/>
      </c>
      <c r="J71" s="3" t="str">
        <f t="shared" si="58"/>
        <v/>
      </c>
      <c r="K71" s="3" t="str">
        <f t="shared" si="58"/>
        <v/>
      </c>
      <c r="L71" s="3" t="str">
        <f t="shared" si="60"/>
        <v/>
      </c>
      <c r="M71" s="3">
        <f t="shared" si="58"/>
        <v>0</v>
      </c>
      <c r="O71" s="3" t="str">
        <f t="shared" si="62"/>
        <v/>
      </c>
      <c r="P71" s="3" t="str">
        <f t="shared" si="62"/>
        <v/>
      </c>
      <c r="Q71" s="3" t="str">
        <f t="shared" si="62"/>
        <v/>
      </c>
      <c r="R71" s="3" t="str">
        <f t="shared" si="62"/>
        <v/>
      </c>
      <c r="S71" s="3">
        <f t="shared" si="62"/>
        <v>0</v>
      </c>
      <c r="U71" s="3" t="str">
        <f t="shared" si="63"/>
        <v/>
      </c>
      <c r="V71" s="3" t="str">
        <f t="shared" si="34"/>
        <v/>
      </c>
      <c r="W71" s="3" t="str">
        <f t="shared" si="34"/>
        <v/>
      </c>
      <c r="X71" s="3" t="str">
        <f t="shared" si="34"/>
        <v/>
      </c>
      <c r="Y71" s="3">
        <f t="shared" si="34"/>
        <v>1</v>
      </c>
      <c r="AA71" s="3" t="str">
        <f t="shared" si="64"/>
        <v/>
      </c>
      <c r="AB71" s="3" t="str">
        <f t="shared" si="35"/>
        <v/>
      </c>
      <c r="AC71" s="3" t="str">
        <f t="shared" si="35"/>
        <v/>
      </c>
      <c r="AD71" s="3" t="str">
        <f t="shared" si="35"/>
        <v/>
      </c>
      <c r="AE71" s="3">
        <f t="shared" si="35"/>
        <v>1</v>
      </c>
      <c r="AG71" s="3" t="str">
        <f t="shared" si="65"/>
        <v/>
      </c>
      <c r="AH71" s="3" t="str">
        <f t="shared" si="36"/>
        <v/>
      </c>
      <c r="AI71" s="3" t="str">
        <f t="shared" si="36"/>
        <v/>
      </c>
      <c r="AJ71" s="3" t="str">
        <f t="shared" si="36"/>
        <v/>
      </c>
      <c r="AK71" s="3">
        <f t="shared" si="36"/>
        <v>1</v>
      </c>
      <c r="AM71" s="3" t="str">
        <f t="shared" si="66"/>
        <v/>
      </c>
      <c r="AN71" s="3" t="str">
        <f t="shared" si="66"/>
        <v/>
      </c>
      <c r="AO71" s="3" t="str">
        <f t="shared" si="66"/>
        <v/>
      </c>
      <c r="AP71" s="3" t="str">
        <f t="shared" si="66"/>
        <v/>
      </c>
      <c r="AQ71" s="3">
        <f t="shared" si="66"/>
        <v>1</v>
      </c>
      <c r="AS71" s="3" t="str">
        <f t="shared" si="67"/>
        <v/>
      </c>
      <c r="AT71" s="3" t="str">
        <f t="shared" si="67"/>
        <v/>
      </c>
      <c r="AU71" s="3" t="str">
        <f t="shared" si="67"/>
        <v/>
      </c>
      <c r="AV71" s="3" t="str">
        <f t="shared" si="67"/>
        <v/>
      </c>
      <c r="AW71" s="3">
        <f t="shared" si="67"/>
        <v>1</v>
      </c>
      <c r="AY71" s="3" t="str">
        <f t="shared" si="68"/>
        <v/>
      </c>
      <c r="AZ71" s="3" t="str">
        <f t="shared" si="68"/>
        <v/>
      </c>
      <c r="BA71" s="3" t="str">
        <f t="shared" si="68"/>
        <v/>
      </c>
      <c r="BB71" s="3" t="str">
        <f t="shared" si="68"/>
        <v/>
      </c>
      <c r="BC71" s="3">
        <f t="shared" si="68"/>
        <v>1</v>
      </c>
      <c r="BE71" s="3" t="str">
        <f t="shared" si="69"/>
        <v/>
      </c>
      <c r="BF71" s="3" t="str">
        <f t="shared" si="69"/>
        <v/>
      </c>
      <c r="BG71" s="3" t="str">
        <f t="shared" si="69"/>
        <v/>
      </c>
      <c r="BH71" s="3" t="str">
        <f t="shared" si="69"/>
        <v/>
      </c>
      <c r="BI71" s="3">
        <f t="shared" si="69"/>
        <v>1</v>
      </c>
      <c r="BK71" s="3" t="str">
        <f t="shared" si="70"/>
        <v/>
      </c>
      <c r="BL71" s="3" t="str">
        <f t="shared" si="37"/>
        <v/>
      </c>
      <c r="BM71" s="3" t="str">
        <f t="shared" si="37"/>
        <v/>
      </c>
      <c r="BN71" s="3" t="str">
        <f t="shared" si="37"/>
        <v/>
      </c>
      <c r="BO71" s="3">
        <f t="shared" si="37"/>
        <v>1</v>
      </c>
      <c r="BQ71" s="3" t="str">
        <f t="shared" si="71"/>
        <v/>
      </c>
      <c r="BR71" s="3" t="str">
        <f t="shared" si="38"/>
        <v/>
      </c>
      <c r="BS71" s="3" t="str">
        <f t="shared" si="38"/>
        <v/>
      </c>
      <c r="BT71" s="3" t="str">
        <f t="shared" si="38"/>
        <v/>
      </c>
      <c r="BU71" s="3">
        <f t="shared" si="38"/>
        <v>1</v>
      </c>
      <c r="BW71" s="3" t="str">
        <f t="shared" si="72"/>
        <v/>
      </c>
      <c r="BX71" s="3" t="str">
        <f t="shared" si="39"/>
        <v/>
      </c>
      <c r="BY71" s="3" t="str">
        <f t="shared" si="39"/>
        <v/>
      </c>
      <c r="BZ71" s="3" t="str">
        <f t="shared" si="39"/>
        <v/>
      </c>
      <c r="CA71" s="3">
        <f t="shared" si="39"/>
        <v>1</v>
      </c>
      <c r="CC71" s="3" t="str">
        <f t="shared" si="73"/>
        <v/>
      </c>
      <c r="CD71" s="3" t="str">
        <f t="shared" si="40"/>
        <v/>
      </c>
      <c r="CE71" s="3" t="str">
        <f t="shared" si="40"/>
        <v/>
      </c>
      <c r="CF71" s="3" t="str">
        <f t="shared" si="40"/>
        <v/>
      </c>
      <c r="CG71" s="3">
        <f t="shared" si="40"/>
        <v>1</v>
      </c>
      <c r="CI71" s="3" t="str">
        <f t="shared" si="74"/>
        <v/>
      </c>
      <c r="CJ71" s="3" t="str">
        <f t="shared" si="41"/>
        <v/>
      </c>
      <c r="CK71" s="3" t="str">
        <f t="shared" si="41"/>
        <v/>
      </c>
      <c r="CL71" s="3" t="str">
        <f t="shared" si="41"/>
        <v/>
      </c>
      <c r="CM71" s="3">
        <f t="shared" si="41"/>
        <v>1</v>
      </c>
      <c r="CO71" s="3" t="str">
        <f t="shared" si="75"/>
        <v/>
      </c>
      <c r="CP71" s="3" t="str">
        <f t="shared" si="42"/>
        <v/>
      </c>
      <c r="CQ71" s="3" t="str">
        <f t="shared" si="42"/>
        <v/>
      </c>
      <c r="CR71" s="3" t="str">
        <f t="shared" si="42"/>
        <v/>
      </c>
      <c r="CS71" s="3">
        <f>IF(F71=0,"",IF(OR(F71=$BQ$1,F72=$BQ$1,F73=$BQ$1,F71=$CP$1,F72=$CP$1,F73=$CP$1),0,1))</f>
        <v>1</v>
      </c>
    </row>
    <row r="72" spans="1:97">
      <c r="A72" s="293"/>
      <c r="F72" s="267" t="str">
        <f>F4</f>
        <v>M1</v>
      </c>
    </row>
    <row r="73" spans="1:97">
      <c r="A73" s="269"/>
      <c r="F73" s="267" t="str">
        <f>F5</f>
        <v>M2</v>
      </c>
    </row>
    <row r="74" spans="1:97">
      <c r="A74" s="269"/>
      <c r="B74" s="191"/>
      <c r="C74" s="191"/>
      <c r="D74" s="191"/>
      <c r="E74" s="191"/>
      <c r="F74" s="191"/>
    </row>
    <row r="75" spans="1:97">
      <c r="A75" s="269"/>
      <c r="B75" s="191"/>
      <c r="C75" s="191"/>
      <c r="D75" s="191"/>
      <c r="E75" s="191"/>
      <c r="F75" s="191"/>
    </row>
    <row r="76" spans="1:97">
      <c r="A76" s="269"/>
      <c r="B76" s="191"/>
      <c r="C76" s="191"/>
      <c r="D76" s="191"/>
      <c r="E76" s="191"/>
      <c r="F76" s="191"/>
    </row>
    <row r="77" spans="1:97">
      <c r="A77" s="269"/>
      <c r="B77" s="191"/>
      <c r="C77" s="191"/>
      <c r="D77" s="191"/>
      <c r="E77" s="191"/>
      <c r="F77" s="191"/>
    </row>
    <row r="78" spans="1:97">
      <c r="A78" s="269"/>
      <c r="B78" s="191"/>
      <c r="C78" s="191"/>
      <c r="D78" s="191"/>
      <c r="E78" s="191"/>
      <c r="F78" s="191"/>
    </row>
  </sheetData>
  <phoneticPr fontId="1" type="noConversion"/>
  <conditionalFormatting sqref="B1:F1">
    <cfRule type="cellIs" dxfId="1488" priority="61" operator="equal">
      <formula>"M5"</formula>
    </cfRule>
    <cfRule type="cellIs" dxfId="1487" priority="62" operator="equal">
      <formula>"M4"</formula>
    </cfRule>
    <cfRule type="cellIs" dxfId="1486" priority="63" operator="equal">
      <formula>"M3"</formula>
    </cfRule>
    <cfRule type="cellIs" dxfId="1485" priority="64" operator="equal">
      <formula>"M2"</formula>
    </cfRule>
    <cfRule type="cellIs" dxfId="1484" priority="65" operator="equal">
      <formula>"M1"</formula>
    </cfRule>
    <cfRule type="cellIs" dxfId="1483" priority="66" operator="equal">
      <formula>"WW"</formula>
    </cfRule>
    <cfRule type="cellIs" dxfId="1482" priority="67" operator="equal">
      <formula>"S1"</formula>
    </cfRule>
  </conditionalFormatting>
  <conditionalFormatting sqref="AM3:AQ3">
    <cfRule type="cellIs" dxfId="1481" priority="53" operator="equal">
      <formula>"S2"</formula>
    </cfRule>
    <cfRule type="cellIs" dxfId="1480" priority="54" operator="equal">
      <formula>"WW"</formula>
    </cfRule>
    <cfRule type="cellIs" dxfId="1479" priority="55" operator="equal">
      <formula>"S1"</formula>
    </cfRule>
    <cfRule type="cellIs" dxfId="1478" priority="56" operator="equal">
      <formula>"M5"</formula>
    </cfRule>
    <cfRule type="cellIs" dxfId="1477" priority="57" operator="equal">
      <formula>"M4"</formula>
    </cfRule>
    <cfRule type="cellIs" dxfId="1476" priority="58" operator="equal">
      <formula>"M3"</formula>
    </cfRule>
    <cfRule type="cellIs" dxfId="1475" priority="59" operator="equal">
      <formula>"M2"</formula>
    </cfRule>
    <cfRule type="cellIs" dxfId="1474" priority="60" operator="equal">
      <formula>"M1"</formula>
    </cfRule>
  </conditionalFormatting>
  <conditionalFormatting sqref="AM3:AQ3">
    <cfRule type="cellIs" dxfId="1473" priority="46" operator="equal">
      <formula>"M5"</formula>
    </cfRule>
    <cfRule type="cellIs" dxfId="1472" priority="47" operator="equal">
      <formula>"M4"</formula>
    </cfRule>
    <cfRule type="cellIs" dxfId="1471" priority="48" operator="equal">
      <formula>"M3"</formula>
    </cfRule>
    <cfRule type="cellIs" dxfId="1470" priority="49" operator="equal">
      <formula>"M2"</formula>
    </cfRule>
    <cfRule type="cellIs" dxfId="1469" priority="50" operator="equal">
      <formula>"M1"</formula>
    </cfRule>
    <cfRule type="cellIs" dxfId="1468" priority="51" operator="equal">
      <formula>"WW"</formula>
    </cfRule>
    <cfRule type="cellIs" dxfId="1467" priority="52" operator="equal">
      <formula>"S1"</formula>
    </cfRule>
  </conditionalFormatting>
  <conditionalFormatting sqref="AS3:AW3">
    <cfRule type="cellIs" dxfId="1466" priority="38" operator="equal">
      <formula>"S2"</formula>
    </cfRule>
    <cfRule type="cellIs" dxfId="1465" priority="39" operator="equal">
      <formula>"WW"</formula>
    </cfRule>
    <cfRule type="cellIs" dxfId="1464" priority="40" operator="equal">
      <formula>"S1"</formula>
    </cfRule>
    <cfRule type="cellIs" dxfId="1463" priority="41" operator="equal">
      <formula>"M5"</formula>
    </cfRule>
    <cfRule type="cellIs" dxfId="1462" priority="42" operator="equal">
      <formula>"M4"</formula>
    </cfRule>
    <cfRule type="cellIs" dxfId="1461" priority="43" operator="equal">
      <formula>"M3"</formula>
    </cfRule>
    <cfRule type="cellIs" dxfId="1460" priority="44" operator="equal">
      <formula>"M2"</formula>
    </cfRule>
    <cfRule type="cellIs" dxfId="1459" priority="45" operator="equal">
      <formula>"M1"</formula>
    </cfRule>
  </conditionalFormatting>
  <conditionalFormatting sqref="AS3:AW3">
    <cfRule type="cellIs" dxfId="1458" priority="31" operator="equal">
      <formula>"M5"</formula>
    </cfRule>
    <cfRule type="cellIs" dxfId="1457" priority="32" operator="equal">
      <formula>"M4"</formula>
    </cfRule>
    <cfRule type="cellIs" dxfId="1456" priority="33" operator="equal">
      <formula>"M3"</formula>
    </cfRule>
    <cfRule type="cellIs" dxfId="1455" priority="34" operator="equal">
      <formula>"M2"</formula>
    </cfRule>
    <cfRule type="cellIs" dxfId="1454" priority="35" operator="equal">
      <formula>"M1"</formula>
    </cfRule>
    <cfRule type="cellIs" dxfId="1453" priority="36" operator="equal">
      <formula>"WW"</formula>
    </cfRule>
    <cfRule type="cellIs" dxfId="1452" priority="37" operator="equal">
      <formula>"S1"</formula>
    </cfRule>
  </conditionalFormatting>
  <conditionalFormatting sqref="AY3:BC3">
    <cfRule type="cellIs" dxfId="1451" priority="23" operator="equal">
      <formula>"S2"</formula>
    </cfRule>
    <cfRule type="cellIs" dxfId="1450" priority="24" operator="equal">
      <formula>"WW"</formula>
    </cfRule>
    <cfRule type="cellIs" dxfId="1449" priority="25" operator="equal">
      <formula>"S1"</formula>
    </cfRule>
    <cfRule type="cellIs" dxfId="1448" priority="26" operator="equal">
      <formula>"M5"</formula>
    </cfRule>
    <cfRule type="cellIs" dxfId="1447" priority="27" operator="equal">
      <formula>"M4"</formula>
    </cfRule>
    <cfRule type="cellIs" dxfId="1446" priority="28" operator="equal">
      <formula>"M3"</formula>
    </cfRule>
    <cfRule type="cellIs" dxfId="1445" priority="29" operator="equal">
      <formula>"M2"</formula>
    </cfRule>
    <cfRule type="cellIs" dxfId="1444" priority="30" operator="equal">
      <formula>"M1"</formula>
    </cfRule>
  </conditionalFormatting>
  <conditionalFormatting sqref="AY3:BC3">
    <cfRule type="cellIs" dxfId="1443" priority="16" operator="equal">
      <formula>"M5"</formula>
    </cfRule>
    <cfRule type="cellIs" dxfId="1442" priority="17" operator="equal">
      <formula>"M4"</formula>
    </cfRule>
    <cfRule type="cellIs" dxfId="1441" priority="18" operator="equal">
      <formula>"M3"</formula>
    </cfRule>
    <cfRule type="cellIs" dxfId="1440" priority="19" operator="equal">
      <formula>"M2"</formula>
    </cfRule>
    <cfRule type="cellIs" dxfId="1439" priority="20" operator="equal">
      <formula>"M1"</formula>
    </cfRule>
    <cfRule type="cellIs" dxfId="1438" priority="21" operator="equal">
      <formula>"WW"</formula>
    </cfRule>
    <cfRule type="cellIs" dxfId="1437" priority="22" operator="equal">
      <formula>"S1"</formula>
    </cfRule>
  </conditionalFormatting>
  <conditionalFormatting sqref="BE3:BI3">
    <cfRule type="cellIs" dxfId="1436" priority="8" operator="equal">
      <formula>"S2"</formula>
    </cfRule>
    <cfRule type="cellIs" dxfId="1435" priority="9" operator="equal">
      <formula>"WW"</formula>
    </cfRule>
    <cfRule type="cellIs" dxfId="1434" priority="10" operator="equal">
      <formula>"S1"</formula>
    </cfRule>
    <cfRule type="cellIs" dxfId="1433" priority="11" operator="equal">
      <formula>"M5"</formula>
    </cfRule>
    <cfRule type="cellIs" dxfId="1432" priority="12" operator="equal">
      <formula>"M4"</formula>
    </cfRule>
    <cfRule type="cellIs" dxfId="1431" priority="13" operator="equal">
      <formula>"M3"</formula>
    </cfRule>
    <cfRule type="cellIs" dxfId="1430" priority="14" operator="equal">
      <formula>"M2"</formula>
    </cfRule>
    <cfRule type="cellIs" dxfId="1429" priority="15" operator="equal">
      <formula>"M1"</formula>
    </cfRule>
  </conditionalFormatting>
  <conditionalFormatting sqref="BE3:BI3">
    <cfRule type="cellIs" dxfId="1428" priority="1" operator="equal">
      <formula>"M5"</formula>
    </cfRule>
    <cfRule type="cellIs" dxfId="1427" priority="2" operator="equal">
      <formula>"M4"</formula>
    </cfRule>
    <cfRule type="cellIs" dxfId="1426" priority="3" operator="equal">
      <formula>"M3"</formula>
    </cfRule>
    <cfRule type="cellIs" dxfId="1425" priority="4" operator="equal">
      <formula>"M2"</formula>
    </cfRule>
    <cfRule type="cellIs" dxfId="1424" priority="5" operator="equal">
      <formula>"M1"</formula>
    </cfRule>
    <cfRule type="cellIs" dxfId="1423" priority="6" operator="equal">
      <formula>"WW"</formula>
    </cfRule>
    <cfRule type="cellIs" dxfId="1422" priority="7" operator="equal">
      <formula>"S1"</formula>
    </cfRule>
  </conditionalFormatting>
  <conditionalFormatting sqref="F74:F75 E74:E78 D74 C74:C78 B74 I3:M3">
    <cfRule type="cellIs" dxfId="1421" priority="225" operator="equal">
      <formula>"S2"</formula>
    </cfRule>
    <cfRule type="cellIs" dxfId="1420" priority="226" operator="equal">
      <formula>"WW"</formula>
    </cfRule>
    <cfRule type="cellIs" dxfId="1419" priority="227" operator="equal">
      <formula>"S1"</formula>
    </cfRule>
    <cfRule type="cellIs" dxfId="1418" priority="228" operator="equal">
      <formula>"M5"</formula>
    </cfRule>
    <cfRule type="cellIs" dxfId="1417" priority="229" operator="equal">
      <formula>"M4"</formula>
    </cfRule>
    <cfRule type="cellIs" dxfId="1416" priority="230" operator="equal">
      <formula>"M3"</formula>
    </cfRule>
    <cfRule type="cellIs" dxfId="1415" priority="231" operator="equal">
      <formula>"M2"</formula>
    </cfRule>
    <cfRule type="cellIs" dxfId="1414" priority="232" operator="equal">
      <formula>"M1"</formula>
    </cfRule>
  </conditionalFormatting>
  <conditionalFormatting sqref="B80:F95 B74:F78 I3:M3">
    <cfRule type="cellIs" dxfId="1413" priority="218" operator="equal">
      <formula>"M5"</formula>
    </cfRule>
    <cfRule type="cellIs" dxfId="1412" priority="219" operator="equal">
      <formula>"M4"</formula>
    </cfRule>
    <cfRule type="cellIs" dxfId="1411" priority="220" operator="equal">
      <formula>"M3"</formula>
    </cfRule>
    <cfRule type="cellIs" dxfId="1410" priority="221" operator="equal">
      <formula>"M2"</formula>
    </cfRule>
    <cfRule type="cellIs" dxfId="1409" priority="222" operator="equal">
      <formula>"M1"</formula>
    </cfRule>
    <cfRule type="cellIs" dxfId="1408" priority="223" operator="equal">
      <formula>"WW"</formula>
    </cfRule>
    <cfRule type="cellIs" dxfId="1407" priority="224" operator="equal">
      <formula>"S1"</formula>
    </cfRule>
  </conditionalFormatting>
  <conditionalFormatting sqref="AG3:AK3">
    <cfRule type="cellIs" dxfId="1406" priority="165" operator="equal">
      <formula>"S2"</formula>
    </cfRule>
    <cfRule type="cellIs" dxfId="1405" priority="166" operator="equal">
      <formula>"WW"</formula>
    </cfRule>
    <cfRule type="cellIs" dxfId="1404" priority="167" operator="equal">
      <formula>"S1"</formula>
    </cfRule>
    <cfRule type="cellIs" dxfId="1403" priority="168" operator="equal">
      <formula>"M5"</formula>
    </cfRule>
    <cfRule type="cellIs" dxfId="1402" priority="169" operator="equal">
      <formula>"M4"</formula>
    </cfRule>
    <cfRule type="cellIs" dxfId="1401" priority="170" operator="equal">
      <formula>"M3"</formula>
    </cfRule>
    <cfRule type="cellIs" dxfId="1400" priority="171" operator="equal">
      <formula>"M2"</formula>
    </cfRule>
    <cfRule type="cellIs" dxfId="1399" priority="172" operator="equal">
      <formula>"M1"</formula>
    </cfRule>
  </conditionalFormatting>
  <conditionalFormatting sqref="AG3:AK3">
    <cfRule type="cellIs" dxfId="1398" priority="158" operator="equal">
      <formula>"M5"</formula>
    </cfRule>
    <cfRule type="cellIs" dxfId="1397" priority="159" operator="equal">
      <formula>"M4"</formula>
    </cfRule>
    <cfRule type="cellIs" dxfId="1396" priority="160" operator="equal">
      <formula>"M3"</formula>
    </cfRule>
    <cfRule type="cellIs" dxfId="1395" priority="161" operator="equal">
      <formula>"M2"</formula>
    </cfRule>
    <cfRule type="cellIs" dxfId="1394" priority="162" operator="equal">
      <formula>"M1"</formula>
    </cfRule>
    <cfRule type="cellIs" dxfId="1393" priority="163" operator="equal">
      <formula>"WW"</formula>
    </cfRule>
    <cfRule type="cellIs" dxfId="1392" priority="164" operator="equal">
      <formula>"S1"</formula>
    </cfRule>
  </conditionalFormatting>
  <conditionalFormatting sqref="BK3:BO3">
    <cfRule type="cellIs" dxfId="1391" priority="150" operator="equal">
      <formula>"S2"</formula>
    </cfRule>
    <cfRule type="cellIs" dxfId="1390" priority="151" operator="equal">
      <formula>"WW"</formula>
    </cfRule>
    <cfRule type="cellIs" dxfId="1389" priority="152" operator="equal">
      <formula>"S1"</formula>
    </cfRule>
    <cfRule type="cellIs" dxfId="1388" priority="153" operator="equal">
      <formula>"M5"</formula>
    </cfRule>
    <cfRule type="cellIs" dxfId="1387" priority="154" operator="equal">
      <formula>"M4"</formula>
    </cfRule>
    <cfRule type="cellIs" dxfId="1386" priority="155" operator="equal">
      <formula>"M3"</formula>
    </cfRule>
    <cfRule type="cellIs" dxfId="1385" priority="156" operator="equal">
      <formula>"M2"</formula>
    </cfRule>
    <cfRule type="cellIs" dxfId="1384" priority="157" operator="equal">
      <formula>"M1"</formula>
    </cfRule>
  </conditionalFormatting>
  <conditionalFormatting sqref="BK3:BO3">
    <cfRule type="cellIs" dxfId="1383" priority="143" operator="equal">
      <formula>"M5"</formula>
    </cfRule>
    <cfRule type="cellIs" dxfId="1382" priority="144" operator="equal">
      <formula>"M4"</formula>
    </cfRule>
    <cfRule type="cellIs" dxfId="1381" priority="145" operator="equal">
      <formula>"M3"</formula>
    </cfRule>
    <cfRule type="cellIs" dxfId="1380" priority="146" operator="equal">
      <formula>"M2"</formula>
    </cfRule>
    <cfRule type="cellIs" dxfId="1379" priority="147" operator="equal">
      <formula>"M1"</formula>
    </cfRule>
    <cfRule type="cellIs" dxfId="1378" priority="148" operator="equal">
      <formula>"WW"</formula>
    </cfRule>
    <cfRule type="cellIs" dxfId="1377" priority="149" operator="equal">
      <formula>"S1"</formula>
    </cfRule>
  </conditionalFormatting>
  <conditionalFormatting sqref="BQ3:BU3">
    <cfRule type="cellIs" dxfId="1376" priority="135" operator="equal">
      <formula>"S2"</formula>
    </cfRule>
    <cfRule type="cellIs" dxfId="1375" priority="136" operator="equal">
      <formula>"WW"</formula>
    </cfRule>
    <cfRule type="cellIs" dxfId="1374" priority="137" operator="equal">
      <formula>"S1"</formula>
    </cfRule>
    <cfRule type="cellIs" dxfId="1373" priority="138" operator="equal">
      <formula>"M5"</formula>
    </cfRule>
    <cfRule type="cellIs" dxfId="1372" priority="139" operator="equal">
      <formula>"M4"</formula>
    </cfRule>
    <cfRule type="cellIs" dxfId="1371" priority="140" operator="equal">
      <formula>"M3"</formula>
    </cfRule>
    <cfRule type="cellIs" dxfId="1370" priority="141" operator="equal">
      <formula>"M2"</formula>
    </cfRule>
    <cfRule type="cellIs" dxfId="1369" priority="142" operator="equal">
      <formula>"M1"</formula>
    </cfRule>
  </conditionalFormatting>
  <conditionalFormatting sqref="BQ3:BU3">
    <cfRule type="cellIs" dxfId="1368" priority="128" operator="equal">
      <formula>"M5"</formula>
    </cfRule>
    <cfRule type="cellIs" dxfId="1367" priority="129" operator="equal">
      <formula>"M4"</formula>
    </cfRule>
    <cfRule type="cellIs" dxfId="1366" priority="130" operator="equal">
      <formula>"M3"</formula>
    </cfRule>
    <cfRule type="cellIs" dxfId="1365" priority="131" operator="equal">
      <formula>"M2"</formula>
    </cfRule>
    <cfRule type="cellIs" dxfId="1364" priority="132" operator="equal">
      <formula>"M1"</formula>
    </cfRule>
    <cfRule type="cellIs" dxfId="1363" priority="133" operator="equal">
      <formula>"WW"</formula>
    </cfRule>
    <cfRule type="cellIs" dxfId="1362" priority="134" operator="equal">
      <formula>"S1"</formula>
    </cfRule>
  </conditionalFormatting>
  <conditionalFormatting sqref="O3:S3">
    <cfRule type="cellIs" dxfId="1361" priority="210" operator="equal">
      <formula>"S2"</formula>
    </cfRule>
    <cfRule type="cellIs" dxfId="1360" priority="211" operator="equal">
      <formula>"WW"</formula>
    </cfRule>
    <cfRule type="cellIs" dxfId="1359" priority="212" operator="equal">
      <formula>"S1"</formula>
    </cfRule>
    <cfRule type="cellIs" dxfId="1358" priority="213" operator="equal">
      <formula>"M5"</formula>
    </cfRule>
    <cfRule type="cellIs" dxfId="1357" priority="214" operator="equal">
      <formula>"M4"</formula>
    </cfRule>
    <cfRule type="cellIs" dxfId="1356" priority="215" operator="equal">
      <formula>"M3"</formula>
    </cfRule>
    <cfRule type="cellIs" dxfId="1355" priority="216" operator="equal">
      <formula>"M2"</formula>
    </cfRule>
    <cfRule type="cellIs" dxfId="1354" priority="217" operator="equal">
      <formula>"M1"</formula>
    </cfRule>
  </conditionalFormatting>
  <conditionalFormatting sqref="O3:S3">
    <cfRule type="cellIs" dxfId="1353" priority="203" operator="equal">
      <formula>"M5"</formula>
    </cfRule>
    <cfRule type="cellIs" dxfId="1352" priority="204" operator="equal">
      <formula>"M4"</formula>
    </cfRule>
    <cfRule type="cellIs" dxfId="1351" priority="205" operator="equal">
      <formula>"M3"</formula>
    </cfRule>
    <cfRule type="cellIs" dxfId="1350" priority="206" operator="equal">
      <formula>"M2"</formula>
    </cfRule>
    <cfRule type="cellIs" dxfId="1349" priority="207" operator="equal">
      <formula>"M1"</formula>
    </cfRule>
    <cfRule type="cellIs" dxfId="1348" priority="208" operator="equal">
      <formula>"WW"</formula>
    </cfRule>
    <cfRule type="cellIs" dxfId="1347" priority="209" operator="equal">
      <formula>"S1"</formula>
    </cfRule>
  </conditionalFormatting>
  <conditionalFormatting sqref="U3:Y3">
    <cfRule type="cellIs" dxfId="1346" priority="195" operator="equal">
      <formula>"S2"</formula>
    </cfRule>
    <cfRule type="cellIs" dxfId="1345" priority="196" operator="equal">
      <formula>"WW"</formula>
    </cfRule>
    <cfRule type="cellIs" dxfId="1344" priority="197" operator="equal">
      <formula>"S1"</formula>
    </cfRule>
    <cfRule type="cellIs" dxfId="1343" priority="198" operator="equal">
      <formula>"M5"</formula>
    </cfRule>
    <cfRule type="cellIs" dxfId="1342" priority="199" operator="equal">
      <formula>"M4"</formula>
    </cfRule>
    <cfRule type="cellIs" dxfId="1341" priority="200" operator="equal">
      <formula>"M3"</formula>
    </cfRule>
    <cfRule type="cellIs" dxfId="1340" priority="201" operator="equal">
      <formula>"M2"</formula>
    </cfRule>
    <cfRule type="cellIs" dxfId="1339" priority="202" operator="equal">
      <formula>"M1"</formula>
    </cfRule>
  </conditionalFormatting>
  <conditionalFormatting sqref="U3:Y3">
    <cfRule type="cellIs" dxfId="1338" priority="188" operator="equal">
      <formula>"M5"</formula>
    </cfRule>
    <cfRule type="cellIs" dxfId="1337" priority="189" operator="equal">
      <formula>"M4"</formula>
    </cfRule>
    <cfRule type="cellIs" dxfId="1336" priority="190" operator="equal">
      <formula>"M3"</formula>
    </cfRule>
    <cfRule type="cellIs" dxfId="1335" priority="191" operator="equal">
      <formula>"M2"</formula>
    </cfRule>
    <cfRule type="cellIs" dxfId="1334" priority="192" operator="equal">
      <formula>"M1"</formula>
    </cfRule>
    <cfRule type="cellIs" dxfId="1333" priority="193" operator="equal">
      <formula>"WW"</formula>
    </cfRule>
    <cfRule type="cellIs" dxfId="1332" priority="194" operator="equal">
      <formula>"S1"</formula>
    </cfRule>
  </conditionalFormatting>
  <conditionalFormatting sqref="AA3:AE3">
    <cfRule type="cellIs" dxfId="1331" priority="180" operator="equal">
      <formula>"S2"</formula>
    </cfRule>
    <cfRule type="cellIs" dxfId="1330" priority="181" operator="equal">
      <formula>"WW"</formula>
    </cfRule>
    <cfRule type="cellIs" dxfId="1329" priority="182" operator="equal">
      <formula>"S1"</formula>
    </cfRule>
    <cfRule type="cellIs" dxfId="1328" priority="183" operator="equal">
      <formula>"M5"</formula>
    </cfRule>
    <cfRule type="cellIs" dxfId="1327" priority="184" operator="equal">
      <formula>"M4"</formula>
    </cfRule>
    <cfRule type="cellIs" dxfId="1326" priority="185" operator="equal">
      <formula>"M3"</formula>
    </cfRule>
    <cfRule type="cellIs" dxfId="1325" priority="186" operator="equal">
      <formula>"M2"</formula>
    </cfRule>
    <cfRule type="cellIs" dxfId="1324" priority="187" operator="equal">
      <formula>"M1"</formula>
    </cfRule>
  </conditionalFormatting>
  <conditionalFormatting sqref="AA3:AE3">
    <cfRule type="cellIs" dxfId="1323" priority="173" operator="equal">
      <formula>"M5"</formula>
    </cfRule>
    <cfRule type="cellIs" dxfId="1322" priority="174" operator="equal">
      <formula>"M4"</formula>
    </cfRule>
    <cfRule type="cellIs" dxfId="1321" priority="175" operator="equal">
      <formula>"M3"</formula>
    </cfRule>
    <cfRule type="cellIs" dxfId="1320" priority="176" operator="equal">
      <formula>"M2"</formula>
    </cfRule>
    <cfRule type="cellIs" dxfId="1319" priority="177" operator="equal">
      <formula>"M1"</formula>
    </cfRule>
    <cfRule type="cellIs" dxfId="1318" priority="178" operator="equal">
      <formula>"WW"</formula>
    </cfRule>
    <cfRule type="cellIs" dxfId="1317" priority="179" operator="equal">
      <formula>"S1"</formula>
    </cfRule>
  </conditionalFormatting>
  <conditionalFormatting sqref="BW3:CA3">
    <cfRule type="cellIs" dxfId="1316" priority="120" operator="equal">
      <formula>"S2"</formula>
    </cfRule>
    <cfRule type="cellIs" dxfId="1315" priority="121" operator="equal">
      <formula>"WW"</formula>
    </cfRule>
    <cfRule type="cellIs" dxfId="1314" priority="122" operator="equal">
      <formula>"S1"</formula>
    </cfRule>
    <cfRule type="cellIs" dxfId="1313" priority="123" operator="equal">
      <formula>"M5"</formula>
    </cfRule>
    <cfRule type="cellIs" dxfId="1312" priority="124" operator="equal">
      <formula>"M4"</formula>
    </cfRule>
    <cfRule type="cellIs" dxfId="1311" priority="125" operator="equal">
      <formula>"M3"</formula>
    </cfRule>
    <cfRule type="cellIs" dxfId="1310" priority="126" operator="equal">
      <formula>"M2"</formula>
    </cfRule>
    <cfRule type="cellIs" dxfId="1309" priority="127" operator="equal">
      <formula>"M1"</formula>
    </cfRule>
  </conditionalFormatting>
  <conditionalFormatting sqref="BW3:CA3">
    <cfRule type="cellIs" dxfId="1308" priority="113" operator="equal">
      <formula>"M5"</formula>
    </cfRule>
    <cfRule type="cellIs" dxfId="1307" priority="114" operator="equal">
      <formula>"M4"</formula>
    </cfRule>
    <cfRule type="cellIs" dxfId="1306" priority="115" operator="equal">
      <formula>"M3"</formula>
    </cfRule>
    <cfRule type="cellIs" dxfId="1305" priority="116" operator="equal">
      <formula>"M2"</formula>
    </cfRule>
    <cfRule type="cellIs" dxfId="1304" priority="117" operator="equal">
      <formula>"M1"</formula>
    </cfRule>
    <cfRule type="cellIs" dxfId="1303" priority="118" operator="equal">
      <formula>"WW"</formula>
    </cfRule>
    <cfRule type="cellIs" dxfId="1302" priority="119" operator="equal">
      <formula>"S1"</formula>
    </cfRule>
  </conditionalFormatting>
  <conditionalFormatting sqref="CC3:CG3">
    <cfRule type="cellIs" dxfId="1301" priority="105" operator="equal">
      <formula>"S2"</formula>
    </cfRule>
    <cfRule type="cellIs" dxfId="1300" priority="106" operator="equal">
      <formula>"WW"</formula>
    </cfRule>
    <cfRule type="cellIs" dxfId="1299" priority="107" operator="equal">
      <formula>"S1"</formula>
    </cfRule>
    <cfRule type="cellIs" dxfId="1298" priority="108" operator="equal">
      <formula>"M5"</formula>
    </cfRule>
    <cfRule type="cellIs" dxfId="1297" priority="109" operator="equal">
      <formula>"M4"</formula>
    </cfRule>
    <cfRule type="cellIs" dxfId="1296" priority="110" operator="equal">
      <formula>"M3"</formula>
    </cfRule>
    <cfRule type="cellIs" dxfId="1295" priority="111" operator="equal">
      <formula>"M2"</formula>
    </cfRule>
    <cfRule type="cellIs" dxfId="1294" priority="112" operator="equal">
      <formula>"M1"</formula>
    </cfRule>
  </conditionalFormatting>
  <conditionalFormatting sqref="CC3:CG3">
    <cfRule type="cellIs" dxfId="1293" priority="98" operator="equal">
      <formula>"M5"</formula>
    </cfRule>
    <cfRule type="cellIs" dxfId="1292" priority="99" operator="equal">
      <formula>"M4"</formula>
    </cfRule>
    <cfRule type="cellIs" dxfId="1291" priority="100" operator="equal">
      <formula>"M3"</formula>
    </cfRule>
    <cfRule type="cellIs" dxfId="1290" priority="101" operator="equal">
      <formula>"M2"</formula>
    </cfRule>
    <cfRule type="cellIs" dxfId="1289" priority="102" operator="equal">
      <formula>"M1"</formula>
    </cfRule>
    <cfRule type="cellIs" dxfId="1288" priority="103" operator="equal">
      <formula>"WW"</formula>
    </cfRule>
    <cfRule type="cellIs" dxfId="1287" priority="104" operator="equal">
      <formula>"S1"</formula>
    </cfRule>
  </conditionalFormatting>
  <conditionalFormatting sqref="CI3:CM3">
    <cfRule type="cellIs" dxfId="1286" priority="90" operator="equal">
      <formula>"S2"</formula>
    </cfRule>
    <cfRule type="cellIs" dxfId="1285" priority="91" operator="equal">
      <formula>"WW"</formula>
    </cfRule>
    <cfRule type="cellIs" dxfId="1284" priority="92" operator="equal">
      <formula>"S1"</formula>
    </cfRule>
    <cfRule type="cellIs" dxfId="1283" priority="93" operator="equal">
      <formula>"M5"</formula>
    </cfRule>
    <cfRule type="cellIs" dxfId="1282" priority="94" operator="equal">
      <formula>"M4"</formula>
    </cfRule>
    <cfRule type="cellIs" dxfId="1281" priority="95" operator="equal">
      <formula>"M3"</formula>
    </cfRule>
    <cfRule type="cellIs" dxfId="1280" priority="96" operator="equal">
      <formula>"M2"</formula>
    </cfRule>
    <cfRule type="cellIs" dxfId="1279" priority="97" operator="equal">
      <formula>"M1"</formula>
    </cfRule>
  </conditionalFormatting>
  <conditionalFormatting sqref="CI3:CM3">
    <cfRule type="cellIs" dxfId="1278" priority="83" operator="equal">
      <formula>"M5"</formula>
    </cfRule>
    <cfRule type="cellIs" dxfId="1277" priority="84" operator="equal">
      <formula>"M4"</formula>
    </cfRule>
    <cfRule type="cellIs" dxfId="1276" priority="85" operator="equal">
      <formula>"M3"</formula>
    </cfRule>
    <cfRule type="cellIs" dxfId="1275" priority="86" operator="equal">
      <formula>"M2"</formula>
    </cfRule>
    <cfRule type="cellIs" dxfId="1274" priority="87" operator="equal">
      <formula>"M1"</formula>
    </cfRule>
    <cfRule type="cellIs" dxfId="1273" priority="88" operator="equal">
      <formula>"WW"</formula>
    </cfRule>
    <cfRule type="cellIs" dxfId="1272" priority="89" operator="equal">
      <formula>"S1"</formula>
    </cfRule>
  </conditionalFormatting>
  <conditionalFormatting sqref="CO3:CS3">
    <cfRule type="cellIs" dxfId="1271" priority="75" operator="equal">
      <formula>"S2"</formula>
    </cfRule>
    <cfRule type="cellIs" dxfId="1270" priority="76" operator="equal">
      <formula>"WW"</formula>
    </cfRule>
    <cfRule type="cellIs" dxfId="1269" priority="77" operator="equal">
      <formula>"S1"</formula>
    </cfRule>
    <cfRule type="cellIs" dxfId="1268" priority="78" operator="equal">
      <formula>"M5"</formula>
    </cfRule>
    <cfRule type="cellIs" dxfId="1267" priority="79" operator="equal">
      <formula>"M4"</formula>
    </cfRule>
    <cfRule type="cellIs" dxfId="1266" priority="80" operator="equal">
      <formula>"M3"</formula>
    </cfRule>
    <cfRule type="cellIs" dxfId="1265" priority="81" operator="equal">
      <formula>"M2"</formula>
    </cfRule>
    <cfRule type="cellIs" dxfId="1264" priority="82" operator="equal">
      <formula>"M1"</formula>
    </cfRule>
  </conditionalFormatting>
  <conditionalFormatting sqref="CO3:CS3">
    <cfRule type="cellIs" dxfId="1263" priority="68" operator="equal">
      <formula>"M5"</formula>
    </cfRule>
    <cfRule type="cellIs" dxfId="1262" priority="69" operator="equal">
      <formula>"M4"</formula>
    </cfRule>
    <cfRule type="cellIs" dxfId="1261" priority="70" operator="equal">
      <formula>"M3"</formula>
    </cfRule>
    <cfRule type="cellIs" dxfId="1260" priority="71" operator="equal">
      <formula>"M2"</formula>
    </cfRule>
    <cfRule type="cellIs" dxfId="1259" priority="72" operator="equal">
      <formula>"M1"</formula>
    </cfRule>
    <cfRule type="cellIs" dxfId="1258" priority="73" operator="equal">
      <formula>"WW"</formula>
    </cfRule>
    <cfRule type="cellIs" dxfId="1257" priority="74" operator="equal">
      <formula>"S1"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4"/>
  <dimension ref="A1:AD204"/>
  <sheetViews>
    <sheetView zoomScale="125" zoomScaleNormal="70" workbookViewId="0">
      <pane xSplit="9" topLeftCell="J1" activePane="topRight" state="frozen"/>
      <selection pane="topRight" activeCell="R1" sqref="R1:W71"/>
    </sheetView>
  </sheetViews>
  <sheetFormatPr baseColWidth="10" defaultColWidth="9" defaultRowHeight="15"/>
  <cols>
    <col min="1" max="1" width="9" style="224"/>
    <col min="2" max="2" width="9" style="132"/>
    <col min="3" max="3" width="44" style="132" customWidth="1"/>
    <col min="4" max="4" width="7.83203125" style="132" bestFit="1" customWidth="1"/>
    <col min="5" max="7" width="5.5" style="132" bestFit="1" customWidth="1"/>
    <col min="8" max="8" width="11.6640625" style="132" bestFit="1" customWidth="1"/>
    <col min="9" max="9" width="10.5" style="132" bestFit="1" customWidth="1"/>
    <col min="10" max="10" width="9" style="132"/>
    <col min="11" max="11" width="7.5" style="1" bestFit="1" customWidth="1"/>
    <col min="12" max="12" width="10.1640625" style="1" bestFit="1" customWidth="1"/>
    <col min="13" max="13" width="5" style="1" bestFit="1" customWidth="1"/>
    <col min="14" max="14" width="4.1640625" style="1" bestFit="1" customWidth="1"/>
    <col min="15" max="15" width="5" style="1" bestFit="1" customWidth="1"/>
    <col min="16" max="16" width="4.1640625" style="1" bestFit="1" customWidth="1"/>
    <col min="17" max="17" width="9" style="132"/>
    <col min="18" max="18" width="9.5" style="132" bestFit="1" customWidth="1"/>
    <col min="19" max="19" width="7.1640625" style="132" bestFit="1" customWidth="1"/>
    <col min="20" max="20" width="3.6640625" style="132" bestFit="1" customWidth="1"/>
    <col min="21" max="21" width="5.33203125" style="132" customWidth="1"/>
    <col min="22" max="23" width="3.6640625" style="132" bestFit="1" customWidth="1"/>
    <col min="24" max="24" width="9" style="132"/>
    <col min="25" max="25" width="10.5" style="1" bestFit="1" customWidth="1"/>
    <col min="26" max="30" width="18.6640625" style="1" bestFit="1" customWidth="1"/>
    <col min="31" max="16384" width="9" style="132"/>
  </cols>
  <sheetData>
    <row r="1" spans="1:30" ht="16.5" customHeight="1" thickBot="1">
      <c r="B1" s="10" t="s">
        <v>12</v>
      </c>
      <c r="K1" s="1" t="s">
        <v>7</v>
      </c>
      <c r="L1" s="264" t="s">
        <v>191</v>
      </c>
      <c r="M1" s="264"/>
      <c r="N1" s="264"/>
      <c r="O1" s="264"/>
      <c r="P1" s="264"/>
      <c r="R1" s="132" t="s">
        <v>14</v>
      </c>
      <c r="Y1" s="1" t="s">
        <v>13</v>
      </c>
    </row>
    <row r="2" spans="1:30" ht="16.5" customHeight="1" thickBot="1">
      <c r="A2" s="224" t="str">
        <f>I2</f>
        <v>ID</v>
      </c>
      <c r="B2" s="192" t="s">
        <v>7</v>
      </c>
      <c r="C2" s="192" t="s">
        <v>13</v>
      </c>
      <c r="D2" s="192" t="s">
        <v>0</v>
      </c>
      <c r="E2" s="192" t="s">
        <v>4</v>
      </c>
      <c r="F2" s="192" t="s">
        <v>1</v>
      </c>
      <c r="G2" s="192" t="s">
        <v>2</v>
      </c>
      <c r="H2" s="192" t="s">
        <v>3</v>
      </c>
      <c r="I2" s="192" t="s">
        <v>14</v>
      </c>
      <c r="K2" s="191"/>
      <c r="L2" s="265" t="s">
        <v>145</v>
      </c>
      <c r="M2" s="265" t="s">
        <v>21</v>
      </c>
      <c r="N2" s="265" t="s">
        <v>22</v>
      </c>
      <c r="O2" s="265" t="s">
        <v>23</v>
      </c>
      <c r="P2" s="265" t="s">
        <v>24</v>
      </c>
      <c r="R2" s="3" t="s">
        <v>8</v>
      </c>
      <c r="S2" s="3" t="s">
        <v>0</v>
      </c>
      <c r="T2" s="3" t="s">
        <v>4</v>
      </c>
      <c r="U2" s="3" t="s">
        <v>1</v>
      </c>
      <c r="V2" s="3" t="s">
        <v>2</v>
      </c>
      <c r="W2" s="3" t="s">
        <v>3</v>
      </c>
      <c r="Y2" s="191" t="s">
        <v>8</v>
      </c>
      <c r="Z2" s="191" t="s">
        <v>0</v>
      </c>
      <c r="AA2" s="191" t="s">
        <v>4</v>
      </c>
      <c r="AB2" s="191" t="s">
        <v>1</v>
      </c>
      <c r="AC2" s="191" t="s">
        <v>2</v>
      </c>
      <c r="AD2" s="191" t="s">
        <v>3</v>
      </c>
    </row>
    <row r="3" spans="1:30" ht="18">
      <c r="A3" s="224">
        <f t="shared" ref="A3:A7" si="0">I3</f>
        <v>1</v>
      </c>
      <c r="B3" s="192" t="s">
        <v>149</v>
      </c>
      <c r="C3" s="191" t="s">
        <v>257</v>
      </c>
      <c r="D3" s="4">
        <f>COUNTIF(L$3:L$80,$B3)</f>
        <v>6</v>
      </c>
      <c r="E3" s="4">
        <f t="shared" ref="E3:G3" si="1">COUNTIF(M$3:M$80,$B3)</f>
        <v>6</v>
      </c>
      <c r="F3" s="4">
        <f t="shared" si="1"/>
        <v>7</v>
      </c>
      <c r="G3" s="4">
        <f t="shared" si="1"/>
        <v>8</v>
      </c>
      <c r="H3" s="4">
        <f>COUNTIF(P$3:P$80,$B3)</f>
        <v>3</v>
      </c>
      <c r="I3" s="192">
        <v>1</v>
      </c>
      <c r="J3" s="1"/>
      <c r="K3" s="191">
        <v>0</v>
      </c>
      <c r="L3" s="266" t="str">
        <f>VLOOKUP(S3,$A$3:$B$19,2,FALSE)</f>
        <v>M4</v>
      </c>
      <c r="M3" s="266" t="str">
        <f t="shared" ref="M3" si="2">VLOOKUP(T3,$A$3:$B$19,2,FALSE)</f>
        <v>M2</v>
      </c>
      <c r="N3" s="266" t="str">
        <f t="shared" ref="N3" si="3">VLOOKUP(U3,$A$3:$B$19,2,FALSE)</f>
        <v>M2</v>
      </c>
      <c r="O3" s="266" t="str">
        <f t="shared" ref="O3" si="4">VLOOKUP(V3,$A$3:$B$19,2,FALSE)</f>
        <v>M1</v>
      </c>
      <c r="P3" s="266" t="str">
        <f t="shared" ref="P3" si="5">VLOOKUP(W3,$A$3:$B$19,2,FALSE)</f>
        <v>M1</v>
      </c>
      <c r="Q3" s="109"/>
      <c r="R3" s="108">
        <v>0</v>
      </c>
      <c r="S3" s="224">
        <v>4</v>
      </c>
      <c r="T3" s="224">
        <v>2</v>
      </c>
      <c r="U3" s="224">
        <v>2</v>
      </c>
      <c r="V3" s="224">
        <v>1</v>
      </c>
      <c r="W3" s="224">
        <v>1</v>
      </c>
      <c r="X3" s="1"/>
      <c r="Y3" s="191">
        <v>0</v>
      </c>
      <c r="Z3" s="113" t="str">
        <f t="shared" ref="Z3:Z34" si="6">VLOOKUP(L3,$B$3:$I$11,2,FALSE)</f>
        <v>金元寶</v>
      </c>
      <c r="AA3" s="113" t="str">
        <f t="shared" ref="AA3:AA34" si="7">VLOOKUP(M3,$B$3:$I$11,2,FALSE)</f>
        <v>金船</v>
      </c>
      <c r="AB3" s="113" t="str">
        <f t="shared" ref="AB3:AB34" si="8">VLOOKUP(N3,$B$3:$I$11,2,FALSE)</f>
        <v>金船</v>
      </c>
      <c r="AC3" s="113" t="str">
        <f t="shared" ref="AC3:AC34" si="9">VLOOKUP(O3,$B$3:$I$11,2,FALSE)</f>
        <v>金鳥</v>
      </c>
      <c r="AD3" s="113" t="str">
        <f t="shared" ref="AD3:AD34" si="10">VLOOKUP(P3,$B$3:$I$11,2,FALSE)</f>
        <v>金鳥</v>
      </c>
    </row>
    <row r="4" spans="1:30" ht="18">
      <c r="A4" s="224">
        <f t="shared" si="0"/>
        <v>2</v>
      </c>
      <c r="B4" s="192" t="s">
        <v>150</v>
      </c>
      <c r="C4" s="191" t="s">
        <v>258</v>
      </c>
      <c r="D4" s="4">
        <f t="shared" ref="D4:D12" si="11">COUNTIF(L$3:L$80,$B4)</f>
        <v>7</v>
      </c>
      <c r="E4" s="4">
        <f t="shared" ref="E4:E13" si="12">COUNTIF(M$3:M$80,$B4)</f>
        <v>15</v>
      </c>
      <c r="F4" s="4">
        <f t="shared" ref="F4:F13" si="13">COUNTIF(N$3:N$80,$B4)</f>
        <v>11</v>
      </c>
      <c r="G4" s="4">
        <f t="shared" ref="G4:G13" si="14">COUNTIF(O$3:O$80,$B4)</f>
        <v>10</v>
      </c>
      <c r="H4" s="4">
        <f t="shared" ref="H4:H13" si="15">COUNTIF(P$3:P$80,$B4)</f>
        <v>14</v>
      </c>
      <c r="I4" s="192">
        <v>2</v>
      </c>
      <c r="K4" s="191">
        <v>1</v>
      </c>
      <c r="L4" s="266" t="str">
        <f t="shared" ref="L4:L58" si="16">VLOOKUP(S4,$A$3:$B$19,2,FALSE)</f>
        <v>M4</v>
      </c>
      <c r="M4" s="266" t="str">
        <f t="shared" ref="M4:M60" si="17">VLOOKUP(T4,$A$3:$B$19,2,FALSE)</f>
        <v>M2</v>
      </c>
      <c r="N4" s="266" t="str">
        <f t="shared" ref="N4:N59" si="18">VLOOKUP(U4,$A$3:$B$19,2,FALSE)</f>
        <v>M5</v>
      </c>
      <c r="O4" s="266" t="str">
        <f t="shared" ref="O4:O58" si="19">VLOOKUP(V4,$A$3:$B$19,2,FALSE)</f>
        <v>M4</v>
      </c>
      <c r="P4" s="266" t="str">
        <f t="shared" ref="P4:P67" si="20">VLOOKUP(W4,$A$3:$B$19,2,FALSE)</f>
        <v>M2</v>
      </c>
      <c r="Q4" s="109"/>
      <c r="R4" s="108">
        <v>1</v>
      </c>
      <c r="S4" s="224">
        <v>4</v>
      </c>
      <c r="T4" s="224">
        <v>2</v>
      </c>
      <c r="U4" s="224">
        <v>5</v>
      </c>
      <c r="V4" s="224">
        <v>4</v>
      </c>
      <c r="W4" s="224">
        <v>2</v>
      </c>
      <c r="X4" s="1"/>
      <c r="Y4" s="191">
        <v>1</v>
      </c>
      <c r="Z4" s="113" t="str">
        <f t="shared" si="6"/>
        <v>金元寶</v>
      </c>
      <c r="AA4" s="113" t="str">
        <f t="shared" si="7"/>
        <v>金船</v>
      </c>
      <c r="AB4" s="113" t="str">
        <f t="shared" si="8"/>
        <v>招財進寶</v>
      </c>
      <c r="AC4" s="113" t="str">
        <f t="shared" si="9"/>
        <v>金元寶</v>
      </c>
      <c r="AD4" s="113" t="str">
        <f t="shared" si="10"/>
        <v>金船</v>
      </c>
    </row>
    <row r="5" spans="1:30" ht="18">
      <c r="A5" s="224">
        <f t="shared" si="0"/>
        <v>3</v>
      </c>
      <c r="B5" s="192" t="s">
        <v>151</v>
      </c>
      <c r="C5" s="191" t="s">
        <v>259</v>
      </c>
      <c r="D5" s="4">
        <f t="shared" si="11"/>
        <v>16</v>
      </c>
      <c r="E5" s="4">
        <f t="shared" si="12"/>
        <v>7</v>
      </c>
      <c r="F5" s="4">
        <f t="shared" si="13"/>
        <v>12</v>
      </c>
      <c r="G5" s="4">
        <f t="shared" si="14"/>
        <v>8</v>
      </c>
      <c r="H5" s="4">
        <f t="shared" si="15"/>
        <v>18</v>
      </c>
      <c r="I5" s="192">
        <v>3</v>
      </c>
      <c r="K5" s="191">
        <v>2</v>
      </c>
      <c r="L5" s="266" t="str">
        <f t="shared" si="16"/>
        <v>M4</v>
      </c>
      <c r="M5" s="266" t="str">
        <f t="shared" si="17"/>
        <v>M2</v>
      </c>
      <c r="N5" s="266" t="str">
        <f t="shared" si="18"/>
        <v>M5</v>
      </c>
      <c r="O5" s="266" t="str">
        <f t="shared" si="19"/>
        <v>M4</v>
      </c>
      <c r="P5" s="266" t="str">
        <f t="shared" si="20"/>
        <v>M5</v>
      </c>
      <c r="Q5" s="109"/>
      <c r="R5" s="108">
        <v>2</v>
      </c>
      <c r="S5" s="224">
        <v>4</v>
      </c>
      <c r="T5" s="224">
        <v>2</v>
      </c>
      <c r="U5" s="224">
        <v>5</v>
      </c>
      <c r="V5" s="224">
        <v>4</v>
      </c>
      <c r="W5" s="224">
        <v>5</v>
      </c>
      <c r="X5" s="1"/>
      <c r="Y5" s="191">
        <v>2</v>
      </c>
      <c r="Z5" s="113" t="str">
        <f t="shared" si="6"/>
        <v>金元寶</v>
      </c>
      <c r="AA5" s="113" t="str">
        <f t="shared" si="7"/>
        <v>金船</v>
      </c>
      <c r="AB5" s="113" t="str">
        <f t="shared" si="8"/>
        <v>招財進寶</v>
      </c>
      <c r="AC5" s="113" t="str">
        <f t="shared" si="9"/>
        <v>金元寶</v>
      </c>
      <c r="AD5" s="113" t="str">
        <f t="shared" si="10"/>
        <v>招財進寶</v>
      </c>
    </row>
    <row r="6" spans="1:30" ht="16.5" customHeight="1">
      <c r="A6" s="224">
        <f t="shared" si="0"/>
        <v>4</v>
      </c>
      <c r="B6" s="192" t="s">
        <v>152</v>
      </c>
      <c r="C6" s="191" t="s">
        <v>260</v>
      </c>
      <c r="D6" s="4">
        <f t="shared" si="11"/>
        <v>21</v>
      </c>
      <c r="E6" s="4">
        <f t="shared" si="12"/>
        <v>7</v>
      </c>
      <c r="F6" s="4">
        <f t="shared" si="13"/>
        <v>5</v>
      </c>
      <c r="G6" s="4">
        <f t="shared" si="14"/>
        <v>11</v>
      </c>
      <c r="H6" s="4">
        <f t="shared" si="15"/>
        <v>17</v>
      </c>
      <c r="I6" s="192">
        <v>4</v>
      </c>
      <c r="J6" s="239">
        <f>'243way_PayCombo'!L44</f>
        <v>0</v>
      </c>
      <c r="K6" s="191">
        <v>3</v>
      </c>
      <c r="L6" s="266" t="str">
        <f t="shared" si="16"/>
        <v>M2</v>
      </c>
      <c r="M6" s="266" t="str">
        <f t="shared" si="17"/>
        <v>M3</v>
      </c>
      <c r="N6" s="266" t="str">
        <f t="shared" si="18"/>
        <v>S1</v>
      </c>
      <c r="O6" s="266" t="str">
        <f t="shared" si="19"/>
        <v>M4</v>
      </c>
      <c r="P6" s="266" t="str">
        <f t="shared" si="20"/>
        <v>M3</v>
      </c>
      <c r="Q6" s="109"/>
      <c r="R6" s="108">
        <v>3</v>
      </c>
      <c r="S6" s="224">
        <v>2</v>
      </c>
      <c r="T6" s="224">
        <v>3</v>
      </c>
      <c r="U6" s="224">
        <v>13</v>
      </c>
      <c r="V6" s="224">
        <v>4</v>
      </c>
      <c r="W6" s="224">
        <v>3</v>
      </c>
      <c r="X6" s="1"/>
      <c r="Y6" s="191">
        <v>3</v>
      </c>
      <c r="Z6" s="113" t="str">
        <f t="shared" si="6"/>
        <v>金船</v>
      </c>
      <c r="AA6" s="113" t="str">
        <f t="shared" si="7"/>
        <v>金龜</v>
      </c>
      <c r="AB6" s="113" t="e">
        <f t="shared" si="8"/>
        <v>#N/A</v>
      </c>
      <c r="AC6" s="113" t="str">
        <f t="shared" si="9"/>
        <v>金元寶</v>
      </c>
      <c r="AD6" s="113" t="str">
        <f t="shared" si="10"/>
        <v>金龜</v>
      </c>
    </row>
    <row r="7" spans="1:30" ht="18">
      <c r="A7" s="224">
        <f t="shared" si="0"/>
        <v>5</v>
      </c>
      <c r="B7" s="192" t="s">
        <v>147</v>
      </c>
      <c r="C7" s="191" t="s">
        <v>261</v>
      </c>
      <c r="D7" s="4">
        <f t="shared" si="11"/>
        <v>5</v>
      </c>
      <c r="E7" s="4">
        <f t="shared" si="12"/>
        <v>16</v>
      </c>
      <c r="F7" s="4">
        <f t="shared" si="13"/>
        <v>15</v>
      </c>
      <c r="G7" s="4">
        <f t="shared" si="14"/>
        <v>14</v>
      </c>
      <c r="H7" s="4">
        <f t="shared" si="15"/>
        <v>14</v>
      </c>
      <c r="I7" s="192">
        <v>5</v>
      </c>
      <c r="K7" s="191">
        <v>4</v>
      </c>
      <c r="L7" s="266" t="str">
        <f t="shared" si="16"/>
        <v>M2</v>
      </c>
      <c r="M7" s="266" t="str">
        <f t="shared" si="17"/>
        <v>M3</v>
      </c>
      <c r="N7" s="266" t="str">
        <f t="shared" si="18"/>
        <v>M3</v>
      </c>
      <c r="O7" s="266" t="str">
        <f t="shared" si="19"/>
        <v>M2</v>
      </c>
      <c r="P7" s="266" t="str">
        <f t="shared" si="20"/>
        <v>M2</v>
      </c>
      <c r="Q7" s="109"/>
      <c r="R7" s="108">
        <v>4</v>
      </c>
      <c r="S7" s="224">
        <v>2</v>
      </c>
      <c r="T7" s="224">
        <v>3</v>
      </c>
      <c r="U7" s="224">
        <v>3</v>
      </c>
      <c r="V7" s="224">
        <v>2</v>
      </c>
      <c r="W7" s="224">
        <v>2</v>
      </c>
      <c r="X7" s="1"/>
      <c r="Y7" s="191">
        <v>4</v>
      </c>
      <c r="Z7" s="113" t="str">
        <f t="shared" si="6"/>
        <v>金船</v>
      </c>
      <c r="AA7" s="113" t="str">
        <f t="shared" si="7"/>
        <v>金龜</v>
      </c>
      <c r="AB7" s="113" t="str">
        <f t="shared" si="8"/>
        <v>金龜</v>
      </c>
      <c r="AC7" s="113" t="str">
        <f t="shared" si="9"/>
        <v>金船</v>
      </c>
      <c r="AD7" s="113" t="str">
        <f t="shared" si="10"/>
        <v>金船</v>
      </c>
    </row>
    <row r="8" spans="1:30" ht="18">
      <c r="A8" s="224">
        <f t="shared" ref="A8:A15" si="21">I8</f>
        <v>6</v>
      </c>
      <c r="B8" s="191" t="s">
        <v>178</v>
      </c>
      <c r="C8" s="191" t="s">
        <v>178</v>
      </c>
      <c r="D8" s="4">
        <f t="shared" si="11"/>
        <v>0</v>
      </c>
      <c r="E8" s="4">
        <f t="shared" si="12"/>
        <v>0</v>
      </c>
      <c r="F8" s="4">
        <f t="shared" si="13"/>
        <v>0</v>
      </c>
      <c r="G8" s="4">
        <f t="shared" si="14"/>
        <v>0</v>
      </c>
      <c r="H8" s="4">
        <f t="shared" si="15"/>
        <v>0</v>
      </c>
      <c r="I8" s="192">
        <v>6</v>
      </c>
      <c r="K8" s="191">
        <v>5</v>
      </c>
      <c r="L8" s="266" t="str">
        <f t="shared" si="16"/>
        <v>M3</v>
      </c>
      <c r="M8" s="266" t="str">
        <f t="shared" si="17"/>
        <v>M3</v>
      </c>
      <c r="N8" s="266" t="str">
        <f t="shared" si="18"/>
        <v>M3</v>
      </c>
      <c r="O8" s="266" t="str">
        <f t="shared" si="19"/>
        <v>M2</v>
      </c>
      <c r="P8" s="266" t="str">
        <f t="shared" si="20"/>
        <v>M4</v>
      </c>
      <c r="Q8" s="109"/>
      <c r="R8" s="108">
        <v>5</v>
      </c>
      <c r="S8" s="224">
        <v>3</v>
      </c>
      <c r="T8" s="224">
        <v>3</v>
      </c>
      <c r="U8" s="224">
        <v>3</v>
      </c>
      <c r="V8" s="224">
        <v>2</v>
      </c>
      <c r="W8" s="224">
        <v>4</v>
      </c>
      <c r="X8" s="1"/>
      <c r="Y8" s="191">
        <v>5</v>
      </c>
      <c r="Z8" s="113" t="str">
        <f t="shared" si="6"/>
        <v>金龜</v>
      </c>
      <c r="AA8" s="113" t="str">
        <f t="shared" si="7"/>
        <v>金龜</v>
      </c>
      <c r="AB8" s="113" t="str">
        <f t="shared" si="8"/>
        <v>金龜</v>
      </c>
      <c r="AC8" s="113" t="str">
        <f t="shared" si="9"/>
        <v>金船</v>
      </c>
      <c r="AD8" s="113" t="str">
        <f t="shared" si="10"/>
        <v>金元寶</v>
      </c>
    </row>
    <row r="9" spans="1:30" ht="18">
      <c r="A9" s="224">
        <f t="shared" si="21"/>
        <v>7</v>
      </c>
      <c r="B9" s="279" t="s">
        <v>179</v>
      </c>
      <c r="C9" s="279" t="s">
        <v>179</v>
      </c>
      <c r="D9" s="4">
        <f t="shared" si="11"/>
        <v>0</v>
      </c>
      <c r="E9" s="4">
        <f t="shared" si="12"/>
        <v>0</v>
      </c>
      <c r="F9" s="4">
        <f t="shared" si="13"/>
        <v>0</v>
      </c>
      <c r="G9" s="4">
        <f t="shared" si="14"/>
        <v>0</v>
      </c>
      <c r="H9" s="4">
        <f t="shared" si="15"/>
        <v>0</v>
      </c>
      <c r="I9" s="192">
        <v>7</v>
      </c>
      <c r="K9" s="191">
        <v>6</v>
      </c>
      <c r="L9" s="266" t="str">
        <f t="shared" si="16"/>
        <v>M3</v>
      </c>
      <c r="M9" s="266" t="str">
        <f t="shared" si="17"/>
        <v>M5</v>
      </c>
      <c r="N9" s="266" t="str">
        <f t="shared" si="18"/>
        <v>M3</v>
      </c>
      <c r="O9" s="266" t="str">
        <f t="shared" si="19"/>
        <v>M5</v>
      </c>
      <c r="P9" s="266" t="str">
        <f t="shared" si="20"/>
        <v>M3</v>
      </c>
      <c r="Q9" s="109"/>
      <c r="R9" s="108">
        <v>6</v>
      </c>
      <c r="S9" s="224">
        <v>3</v>
      </c>
      <c r="T9" s="224">
        <v>5</v>
      </c>
      <c r="U9" s="224">
        <v>3</v>
      </c>
      <c r="V9" s="224">
        <v>5</v>
      </c>
      <c r="W9" s="224">
        <v>3</v>
      </c>
      <c r="X9" s="1"/>
      <c r="Y9" s="191">
        <v>6</v>
      </c>
      <c r="Z9" s="113" t="str">
        <f t="shared" si="6"/>
        <v>金龜</v>
      </c>
      <c r="AA9" s="113" t="str">
        <f t="shared" si="7"/>
        <v>招財進寶</v>
      </c>
      <c r="AB9" s="113" t="str">
        <f t="shared" si="8"/>
        <v>金龜</v>
      </c>
      <c r="AC9" s="113" t="str">
        <f t="shared" si="9"/>
        <v>招財進寶</v>
      </c>
      <c r="AD9" s="113" t="str">
        <f t="shared" si="10"/>
        <v>金龜</v>
      </c>
    </row>
    <row r="10" spans="1:30" ht="18">
      <c r="A10" s="224">
        <f t="shared" si="21"/>
        <v>8</v>
      </c>
      <c r="B10" s="279" t="s">
        <v>180</v>
      </c>
      <c r="C10" s="279" t="s">
        <v>180</v>
      </c>
      <c r="D10" s="4">
        <f t="shared" si="11"/>
        <v>0</v>
      </c>
      <c r="E10" s="4">
        <f t="shared" si="12"/>
        <v>0</v>
      </c>
      <c r="F10" s="4">
        <f t="shared" si="13"/>
        <v>0</v>
      </c>
      <c r="G10" s="4">
        <f t="shared" si="14"/>
        <v>0</v>
      </c>
      <c r="H10" s="4">
        <f t="shared" si="15"/>
        <v>0</v>
      </c>
      <c r="I10" s="192">
        <v>8</v>
      </c>
      <c r="K10" s="191">
        <v>7</v>
      </c>
      <c r="L10" s="266" t="str">
        <f t="shared" si="16"/>
        <v>M3</v>
      </c>
      <c r="M10" s="266" t="str">
        <f t="shared" si="17"/>
        <v>M5</v>
      </c>
      <c r="N10" s="266" t="str">
        <f t="shared" si="18"/>
        <v>M2</v>
      </c>
      <c r="O10" s="266" t="str">
        <f t="shared" si="19"/>
        <v>M5</v>
      </c>
      <c r="P10" s="266" t="str">
        <f t="shared" si="20"/>
        <v>M5</v>
      </c>
      <c r="Q10" s="109"/>
      <c r="R10" s="108">
        <v>7</v>
      </c>
      <c r="S10" s="224">
        <v>3</v>
      </c>
      <c r="T10" s="224">
        <v>5</v>
      </c>
      <c r="U10" s="224">
        <v>2</v>
      </c>
      <c r="V10" s="224">
        <v>5</v>
      </c>
      <c r="W10" s="224">
        <v>5</v>
      </c>
      <c r="X10" s="1"/>
      <c r="Y10" s="191">
        <v>7</v>
      </c>
      <c r="Z10" s="113" t="str">
        <f t="shared" si="6"/>
        <v>金龜</v>
      </c>
      <c r="AA10" s="113" t="str">
        <f t="shared" si="7"/>
        <v>招財進寶</v>
      </c>
      <c r="AB10" s="113" t="str">
        <f t="shared" si="8"/>
        <v>金船</v>
      </c>
      <c r="AC10" s="113" t="str">
        <f t="shared" si="9"/>
        <v>招財進寶</v>
      </c>
      <c r="AD10" s="113" t="str">
        <f t="shared" si="10"/>
        <v>招財進寶</v>
      </c>
    </row>
    <row r="11" spans="1:30" ht="18">
      <c r="A11" s="224">
        <f t="shared" si="21"/>
        <v>9</v>
      </c>
      <c r="B11" s="279" t="s">
        <v>181</v>
      </c>
      <c r="C11" s="279" t="s">
        <v>181</v>
      </c>
      <c r="D11" s="4">
        <f t="shared" si="11"/>
        <v>0</v>
      </c>
      <c r="E11" s="4">
        <f t="shared" si="12"/>
        <v>0</v>
      </c>
      <c r="F11" s="4">
        <f t="shared" si="13"/>
        <v>0</v>
      </c>
      <c r="G11" s="4">
        <f t="shared" si="14"/>
        <v>0</v>
      </c>
      <c r="H11" s="4">
        <f t="shared" si="15"/>
        <v>0</v>
      </c>
      <c r="I11" s="192">
        <v>9</v>
      </c>
      <c r="K11" s="191">
        <v>8</v>
      </c>
      <c r="L11" s="266" t="str">
        <f t="shared" si="16"/>
        <v>M5</v>
      </c>
      <c r="M11" s="266" t="str">
        <f t="shared" si="17"/>
        <v>M5</v>
      </c>
      <c r="N11" s="266" t="str">
        <f t="shared" si="18"/>
        <v>M2</v>
      </c>
      <c r="O11" s="266" t="str">
        <f t="shared" si="19"/>
        <v>M5</v>
      </c>
      <c r="P11" s="266" t="str">
        <f t="shared" si="20"/>
        <v>M4</v>
      </c>
      <c r="Q11" s="109"/>
      <c r="R11" s="108">
        <v>8</v>
      </c>
      <c r="S11" s="224">
        <v>5</v>
      </c>
      <c r="T11" s="224">
        <v>5</v>
      </c>
      <c r="U11" s="224">
        <v>2</v>
      </c>
      <c r="V11" s="224">
        <v>5</v>
      </c>
      <c r="W11" s="224">
        <v>4</v>
      </c>
      <c r="X11" s="1"/>
      <c r="Y11" s="191">
        <v>8</v>
      </c>
      <c r="Z11" s="113" t="str">
        <f t="shared" si="6"/>
        <v>招財進寶</v>
      </c>
      <c r="AA11" s="113" t="str">
        <f t="shared" si="7"/>
        <v>招財進寶</v>
      </c>
      <c r="AB11" s="113" t="str">
        <f t="shared" si="8"/>
        <v>金船</v>
      </c>
      <c r="AC11" s="113" t="str">
        <f t="shared" si="9"/>
        <v>招財進寶</v>
      </c>
      <c r="AD11" s="113" t="str">
        <f t="shared" si="10"/>
        <v>金元寶</v>
      </c>
    </row>
    <row r="12" spans="1:30" ht="18">
      <c r="A12" s="224">
        <f t="shared" si="21"/>
        <v>10</v>
      </c>
      <c r="B12" s="279" t="s">
        <v>186</v>
      </c>
      <c r="C12" s="279">
        <v>10</v>
      </c>
      <c r="D12" s="4">
        <f t="shared" si="11"/>
        <v>0</v>
      </c>
      <c r="E12" s="4">
        <f t="shared" si="12"/>
        <v>0</v>
      </c>
      <c r="F12" s="4">
        <f t="shared" si="13"/>
        <v>0</v>
      </c>
      <c r="G12" s="4">
        <f t="shared" si="14"/>
        <v>0</v>
      </c>
      <c r="H12" s="4">
        <f t="shared" si="15"/>
        <v>0</v>
      </c>
      <c r="I12" s="192">
        <v>10</v>
      </c>
      <c r="K12" s="191">
        <v>9</v>
      </c>
      <c r="L12" s="266" t="str">
        <f t="shared" si="16"/>
        <v>M5</v>
      </c>
      <c r="M12" s="266" t="str">
        <f t="shared" si="17"/>
        <v>M2</v>
      </c>
      <c r="N12" s="266" t="str">
        <f t="shared" si="18"/>
        <v>WW</v>
      </c>
      <c r="O12" s="266" t="str">
        <f t="shared" si="19"/>
        <v>M2</v>
      </c>
      <c r="P12" s="266" t="str">
        <f t="shared" si="20"/>
        <v>M4</v>
      </c>
      <c r="Q12" s="109"/>
      <c r="R12" s="108">
        <v>9</v>
      </c>
      <c r="S12" s="224">
        <v>5</v>
      </c>
      <c r="T12" s="224">
        <v>2</v>
      </c>
      <c r="U12" s="224">
        <v>12</v>
      </c>
      <c r="V12" s="224">
        <v>2</v>
      </c>
      <c r="W12" s="224">
        <v>4</v>
      </c>
      <c r="X12" s="1"/>
      <c r="Y12" s="191">
        <v>9</v>
      </c>
      <c r="Z12" s="113" t="str">
        <f t="shared" si="6"/>
        <v>招財進寶</v>
      </c>
      <c r="AA12" s="113" t="str">
        <f t="shared" si="7"/>
        <v>金船</v>
      </c>
      <c r="AB12" s="113" t="e">
        <f t="shared" si="8"/>
        <v>#N/A</v>
      </c>
      <c r="AC12" s="113" t="str">
        <f t="shared" si="9"/>
        <v>金船</v>
      </c>
      <c r="AD12" s="113" t="str">
        <f t="shared" si="10"/>
        <v>金元寶</v>
      </c>
    </row>
    <row r="13" spans="1:30" ht="18">
      <c r="A13" s="224">
        <f t="shared" si="21"/>
        <v>11</v>
      </c>
      <c r="B13" s="279" t="s">
        <v>187</v>
      </c>
      <c r="C13" s="279">
        <v>9</v>
      </c>
      <c r="D13" s="4">
        <f>COUNTIF(L$3:L$80,$B13)</f>
        <v>0</v>
      </c>
      <c r="E13" s="4">
        <f t="shared" si="12"/>
        <v>0</v>
      </c>
      <c r="F13" s="4">
        <f t="shared" si="13"/>
        <v>0</v>
      </c>
      <c r="G13" s="4">
        <f t="shared" si="14"/>
        <v>0</v>
      </c>
      <c r="H13" s="4">
        <f t="shared" si="15"/>
        <v>0</v>
      </c>
      <c r="I13" s="192">
        <v>11</v>
      </c>
      <c r="K13" s="191">
        <v>10</v>
      </c>
      <c r="L13" s="266" t="str">
        <f t="shared" si="16"/>
        <v>M5</v>
      </c>
      <c r="M13" s="266" t="str">
        <f t="shared" si="17"/>
        <v>M2</v>
      </c>
      <c r="N13" s="266" t="str">
        <f t="shared" si="18"/>
        <v>M5</v>
      </c>
      <c r="O13" s="266" t="str">
        <f t="shared" si="19"/>
        <v>M2</v>
      </c>
      <c r="P13" s="266" t="str">
        <f t="shared" si="20"/>
        <v>M2</v>
      </c>
      <c r="Q13" s="109"/>
      <c r="R13" s="108">
        <v>10</v>
      </c>
      <c r="S13" s="224">
        <v>5</v>
      </c>
      <c r="T13" s="224">
        <v>2</v>
      </c>
      <c r="U13" s="224">
        <v>5</v>
      </c>
      <c r="V13" s="224">
        <v>2</v>
      </c>
      <c r="W13" s="224">
        <v>2</v>
      </c>
      <c r="X13" s="1"/>
      <c r="Y13" s="191">
        <v>10</v>
      </c>
      <c r="Z13" s="113" t="str">
        <f t="shared" si="6"/>
        <v>招財進寶</v>
      </c>
      <c r="AA13" s="113" t="str">
        <f t="shared" si="7"/>
        <v>金船</v>
      </c>
      <c r="AB13" s="113" t="str">
        <f t="shared" si="8"/>
        <v>招財進寶</v>
      </c>
      <c r="AC13" s="113" t="str">
        <f t="shared" si="9"/>
        <v>金船</v>
      </c>
      <c r="AD13" s="113" t="str">
        <f t="shared" si="10"/>
        <v>金船</v>
      </c>
    </row>
    <row r="14" spans="1:30" ht="18">
      <c r="A14" s="224">
        <f t="shared" si="21"/>
        <v>13</v>
      </c>
      <c r="B14" s="191" t="s">
        <v>144</v>
      </c>
      <c r="C14" s="191" t="s">
        <v>255</v>
      </c>
      <c r="D14" s="4">
        <f t="shared" ref="D14:D15" si="22">COUNTIF(L$3:L$80,$B14)</f>
        <v>1</v>
      </c>
      <c r="E14" s="4">
        <f t="shared" ref="E14:E15" si="23">COUNTIF(M$3:M$80,$B14)</f>
        <v>3</v>
      </c>
      <c r="F14" s="4">
        <f t="shared" ref="F14:F15" si="24">COUNTIF(N$3:N$80,$B14)</f>
        <v>3</v>
      </c>
      <c r="G14" s="4">
        <f t="shared" ref="G14:G15" si="25">COUNTIF(O$3:O$80,$B14)</f>
        <v>2</v>
      </c>
      <c r="H14" s="4">
        <f t="shared" ref="H14:H15" si="26">COUNTIF(P$3:P$80,$B14)</f>
        <v>2</v>
      </c>
      <c r="I14" s="192">
        <v>13</v>
      </c>
      <c r="K14" s="191">
        <v>11</v>
      </c>
      <c r="L14" s="266" t="str">
        <f t="shared" si="16"/>
        <v>M2</v>
      </c>
      <c r="M14" s="266" t="str">
        <f t="shared" si="17"/>
        <v>M4</v>
      </c>
      <c r="N14" s="266" t="str">
        <f t="shared" si="18"/>
        <v>M5</v>
      </c>
      <c r="O14" s="266" t="str">
        <f t="shared" si="19"/>
        <v>M4</v>
      </c>
      <c r="P14" s="266" t="str">
        <f t="shared" si="20"/>
        <v>M5</v>
      </c>
      <c r="Q14" s="109"/>
      <c r="R14" s="108">
        <v>11</v>
      </c>
      <c r="S14" s="224">
        <v>2</v>
      </c>
      <c r="T14" s="224">
        <v>4</v>
      </c>
      <c r="U14" s="224">
        <v>5</v>
      </c>
      <c r="V14" s="224">
        <v>4</v>
      </c>
      <c r="W14" s="224">
        <v>5</v>
      </c>
      <c r="X14" s="1"/>
      <c r="Y14" s="191">
        <v>11</v>
      </c>
      <c r="Z14" s="113" t="str">
        <f t="shared" si="6"/>
        <v>金船</v>
      </c>
      <c r="AA14" s="113" t="str">
        <f t="shared" si="7"/>
        <v>金元寶</v>
      </c>
      <c r="AB14" s="113" t="str">
        <f t="shared" si="8"/>
        <v>招財進寶</v>
      </c>
      <c r="AC14" s="113" t="str">
        <f t="shared" si="9"/>
        <v>金元寶</v>
      </c>
      <c r="AD14" s="113" t="str">
        <f t="shared" si="10"/>
        <v>招財進寶</v>
      </c>
    </row>
    <row r="15" spans="1:30" ht="18">
      <c r="A15" s="224">
        <f t="shared" si="21"/>
        <v>12</v>
      </c>
      <c r="B15" s="279" t="s">
        <v>143</v>
      </c>
      <c r="C15" s="279" t="s">
        <v>256</v>
      </c>
      <c r="D15" s="4">
        <f t="shared" si="22"/>
        <v>0</v>
      </c>
      <c r="E15" s="4">
        <f t="shared" si="23"/>
        <v>4</v>
      </c>
      <c r="F15" s="4">
        <f t="shared" si="24"/>
        <v>4</v>
      </c>
      <c r="G15" s="4">
        <f t="shared" si="25"/>
        <v>3</v>
      </c>
      <c r="H15" s="4">
        <f t="shared" si="26"/>
        <v>0</v>
      </c>
      <c r="I15" s="192">
        <v>12</v>
      </c>
      <c r="J15" s="1"/>
      <c r="K15" s="191">
        <v>12</v>
      </c>
      <c r="L15" s="266" t="str">
        <f t="shared" si="16"/>
        <v>M2</v>
      </c>
      <c r="M15" s="266" t="str">
        <f t="shared" si="17"/>
        <v>M4</v>
      </c>
      <c r="N15" s="266" t="str">
        <f t="shared" si="18"/>
        <v>WW</v>
      </c>
      <c r="O15" s="266" t="str">
        <f t="shared" si="19"/>
        <v>M4</v>
      </c>
      <c r="P15" s="266" t="str">
        <f t="shared" si="20"/>
        <v>M3</v>
      </c>
      <c r="Q15" s="109"/>
      <c r="R15" s="108">
        <v>12</v>
      </c>
      <c r="S15" s="224">
        <v>2</v>
      </c>
      <c r="T15" s="224">
        <v>4</v>
      </c>
      <c r="U15" s="224">
        <v>12</v>
      </c>
      <c r="V15" s="224">
        <v>4</v>
      </c>
      <c r="W15" s="224">
        <v>3</v>
      </c>
      <c r="X15" s="1"/>
      <c r="Y15" s="191">
        <v>12</v>
      </c>
      <c r="Z15" s="113" t="str">
        <f t="shared" si="6"/>
        <v>金船</v>
      </c>
      <c r="AA15" s="113" t="str">
        <f t="shared" si="7"/>
        <v>金元寶</v>
      </c>
      <c r="AB15" s="113" t="e">
        <f t="shared" si="8"/>
        <v>#N/A</v>
      </c>
      <c r="AC15" s="113" t="str">
        <f t="shared" si="9"/>
        <v>金元寶</v>
      </c>
      <c r="AD15" s="113" t="str">
        <f t="shared" si="10"/>
        <v>金龜</v>
      </c>
    </row>
    <row r="16" spans="1:30" ht="18">
      <c r="B16" s="280" t="s">
        <v>15</v>
      </c>
      <c r="C16" s="3"/>
      <c r="D16" s="113">
        <f>SUM(D3:D15)</f>
        <v>56</v>
      </c>
      <c r="E16" s="113">
        <f>SUM(E3:E15)</f>
        <v>58</v>
      </c>
      <c r="F16" s="113">
        <f>SUM(F3:F15)</f>
        <v>57</v>
      </c>
      <c r="G16" s="113">
        <f>SUM(G3:G15)</f>
        <v>56</v>
      </c>
      <c r="H16" s="113">
        <f>SUM(H3:H15)</f>
        <v>68</v>
      </c>
      <c r="I16" s="3"/>
      <c r="K16" s="191">
        <v>13</v>
      </c>
      <c r="L16" s="266" t="str">
        <f t="shared" si="16"/>
        <v>M2</v>
      </c>
      <c r="M16" s="266" t="str">
        <f t="shared" si="17"/>
        <v>M4</v>
      </c>
      <c r="N16" s="266" t="str">
        <f t="shared" si="18"/>
        <v>M4</v>
      </c>
      <c r="O16" s="266" t="str">
        <f t="shared" si="19"/>
        <v>M3</v>
      </c>
      <c r="P16" s="266" t="str">
        <f t="shared" si="20"/>
        <v>M2</v>
      </c>
      <c r="Q16" s="109"/>
      <c r="R16" s="108">
        <v>13</v>
      </c>
      <c r="S16" s="224">
        <v>2</v>
      </c>
      <c r="T16" s="224">
        <v>4</v>
      </c>
      <c r="U16" s="224">
        <v>4</v>
      </c>
      <c r="V16" s="224">
        <v>3</v>
      </c>
      <c r="W16" s="224">
        <v>2</v>
      </c>
      <c r="X16" s="1"/>
      <c r="Y16" s="191">
        <v>13</v>
      </c>
      <c r="Z16" s="113" t="str">
        <f t="shared" si="6"/>
        <v>金船</v>
      </c>
      <c r="AA16" s="113" t="str">
        <f t="shared" si="7"/>
        <v>金元寶</v>
      </c>
      <c r="AB16" s="113" t="str">
        <f t="shared" si="8"/>
        <v>金元寶</v>
      </c>
      <c r="AC16" s="113" t="str">
        <f t="shared" si="9"/>
        <v>金龜</v>
      </c>
      <c r="AD16" s="113" t="str">
        <f t="shared" si="10"/>
        <v>金船</v>
      </c>
    </row>
    <row r="17" spans="2:30" ht="18">
      <c r="B17" s="224"/>
      <c r="C17" s="224"/>
      <c r="D17" s="21"/>
      <c r="E17" s="224"/>
      <c r="F17" s="224"/>
      <c r="G17" s="224"/>
      <c r="H17" s="224"/>
      <c r="K17" s="191">
        <v>14</v>
      </c>
      <c r="L17" s="266" t="str">
        <f t="shared" si="16"/>
        <v>M4</v>
      </c>
      <c r="M17" s="266" t="str">
        <f t="shared" si="17"/>
        <v>S1</v>
      </c>
      <c r="N17" s="266" t="str">
        <f t="shared" si="18"/>
        <v>M4</v>
      </c>
      <c r="O17" s="266" t="str">
        <f t="shared" si="19"/>
        <v>M1</v>
      </c>
      <c r="P17" s="266" t="str">
        <f t="shared" si="20"/>
        <v>M5</v>
      </c>
      <c r="Q17" s="109"/>
      <c r="R17" s="108">
        <v>14</v>
      </c>
      <c r="S17" s="224">
        <v>4</v>
      </c>
      <c r="T17" s="224">
        <v>13</v>
      </c>
      <c r="U17" s="224">
        <v>4</v>
      </c>
      <c r="V17" s="224">
        <v>1</v>
      </c>
      <c r="W17" s="224">
        <v>5</v>
      </c>
      <c r="X17" s="1"/>
      <c r="Y17" s="191">
        <v>14</v>
      </c>
      <c r="Z17" s="113" t="str">
        <f t="shared" si="6"/>
        <v>金元寶</v>
      </c>
      <c r="AA17" s="113" t="e">
        <f t="shared" si="7"/>
        <v>#N/A</v>
      </c>
      <c r="AB17" s="113" t="str">
        <f t="shared" si="8"/>
        <v>金元寶</v>
      </c>
      <c r="AC17" s="113" t="str">
        <f t="shared" si="9"/>
        <v>金鳥</v>
      </c>
      <c r="AD17" s="113" t="str">
        <f t="shared" si="10"/>
        <v>招財進寶</v>
      </c>
    </row>
    <row r="18" spans="2:30" ht="18">
      <c r="B18" s="224"/>
      <c r="C18" s="224"/>
      <c r="D18" s="224"/>
      <c r="E18" s="224"/>
      <c r="F18" s="224"/>
      <c r="G18" s="224"/>
      <c r="H18" s="199"/>
      <c r="K18" s="191">
        <v>15</v>
      </c>
      <c r="L18" s="266" t="str">
        <f t="shared" si="16"/>
        <v>M4</v>
      </c>
      <c r="M18" s="266" t="str">
        <f t="shared" si="17"/>
        <v>M2</v>
      </c>
      <c r="N18" s="266" t="str">
        <f t="shared" si="18"/>
        <v>M2</v>
      </c>
      <c r="O18" s="266" t="str">
        <f t="shared" si="19"/>
        <v>WW</v>
      </c>
      <c r="P18" s="266" t="str">
        <f t="shared" si="20"/>
        <v>M3</v>
      </c>
      <c r="Q18" s="109"/>
      <c r="R18" s="108">
        <v>15</v>
      </c>
      <c r="S18" s="224">
        <v>4</v>
      </c>
      <c r="T18" s="224">
        <v>2</v>
      </c>
      <c r="U18" s="224">
        <v>2</v>
      </c>
      <c r="V18" s="224">
        <v>12</v>
      </c>
      <c r="W18" s="224">
        <v>3</v>
      </c>
      <c r="X18" s="1"/>
      <c r="Y18" s="191">
        <v>15</v>
      </c>
      <c r="Z18" s="113" t="str">
        <f t="shared" si="6"/>
        <v>金元寶</v>
      </c>
      <c r="AA18" s="113" t="str">
        <f t="shared" si="7"/>
        <v>金船</v>
      </c>
      <c r="AB18" s="113" t="str">
        <f t="shared" si="8"/>
        <v>金船</v>
      </c>
      <c r="AC18" s="113" t="e">
        <f t="shared" si="9"/>
        <v>#N/A</v>
      </c>
      <c r="AD18" s="113" t="str">
        <f t="shared" si="10"/>
        <v>金龜</v>
      </c>
    </row>
    <row r="19" spans="2:30" ht="16" customHeight="1">
      <c r="B19" s="31" t="s">
        <v>17</v>
      </c>
      <c r="C19" s="32"/>
      <c r="D19" s="32"/>
      <c r="E19" s="32"/>
      <c r="F19" s="32"/>
      <c r="G19" s="32"/>
      <c r="H19" s="32"/>
      <c r="K19" s="191">
        <v>16</v>
      </c>
      <c r="L19" s="266" t="str">
        <f t="shared" si="16"/>
        <v>M4</v>
      </c>
      <c r="M19" s="266" t="str">
        <f t="shared" si="17"/>
        <v>M5</v>
      </c>
      <c r="N19" s="266" t="str">
        <f t="shared" si="18"/>
        <v>M2</v>
      </c>
      <c r="O19" s="266" t="str">
        <f t="shared" si="19"/>
        <v>M3</v>
      </c>
      <c r="P19" s="266" t="str">
        <f t="shared" si="20"/>
        <v>M4</v>
      </c>
      <c r="Q19" s="109"/>
      <c r="R19" s="108">
        <v>16</v>
      </c>
      <c r="S19" s="224">
        <v>4</v>
      </c>
      <c r="T19" s="224">
        <v>5</v>
      </c>
      <c r="U19" s="224">
        <v>2</v>
      </c>
      <c r="V19" s="224">
        <v>3</v>
      </c>
      <c r="W19" s="224">
        <v>4</v>
      </c>
      <c r="X19" s="1"/>
      <c r="Y19" s="191">
        <v>16</v>
      </c>
      <c r="Z19" s="113" t="str">
        <f t="shared" si="6"/>
        <v>金元寶</v>
      </c>
      <c r="AA19" s="113" t="str">
        <f t="shared" si="7"/>
        <v>招財進寶</v>
      </c>
      <c r="AB19" s="113" t="str">
        <f t="shared" si="8"/>
        <v>金船</v>
      </c>
      <c r="AC19" s="113" t="str">
        <f t="shared" si="9"/>
        <v>金龜</v>
      </c>
      <c r="AD19" s="113" t="str">
        <f t="shared" si="10"/>
        <v>金元寶</v>
      </c>
    </row>
    <row r="20" spans="2:30" ht="17.25" customHeight="1">
      <c r="B20" s="34" t="s">
        <v>18</v>
      </c>
      <c r="C20" s="34" t="s">
        <v>19</v>
      </c>
      <c r="D20" s="300" t="s">
        <v>20</v>
      </c>
      <c r="E20" s="300" t="s">
        <v>21</v>
      </c>
      <c r="F20" s="300" t="s">
        <v>22</v>
      </c>
      <c r="G20" s="300" t="s">
        <v>23</v>
      </c>
      <c r="H20" s="300" t="s">
        <v>24</v>
      </c>
      <c r="K20" s="191">
        <v>17</v>
      </c>
      <c r="L20" s="266" t="str">
        <f t="shared" si="16"/>
        <v>M3</v>
      </c>
      <c r="M20" s="266" t="str">
        <f t="shared" si="17"/>
        <v>M5</v>
      </c>
      <c r="N20" s="266" t="str">
        <f t="shared" si="18"/>
        <v>M5</v>
      </c>
      <c r="O20" s="266" t="str">
        <f t="shared" si="19"/>
        <v>M5</v>
      </c>
      <c r="P20" s="266" t="str">
        <f t="shared" si="20"/>
        <v>M4</v>
      </c>
      <c r="Q20" s="109"/>
      <c r="R20" s="108">
        <v>17</v>
      </c>
      <c r="S20" s="224">
        <v>3</v>
      </c>
      <c r="T20" s="224">
        <v>5</v>
      </c>
      <c r="U20" s="224">
        <v>5</v>
      </c>
      <c r="V20" s="224">
        <v>5</v>
      </c>
      <c r="W20" s="224">
        <v>4</v>
      </c>
      <c r="X20" s="1"/>
      <c r="Y20" s="191">
        <v>17</v>
      </c>
      <c r="Z20" s="113" t="str">
        <f t="shared" si="6"/>
        <v>金龜</v>
      </c>
      <c r="AA20" s="113" t="str">
        <f t="shared" si="7"/>
        <v>招財進寶</v>
      </c>
      <c r="AB20" s="113" t="str">
        <f t="shared" si="8"/>
        <v>招財進寶</v>
      </c>
      <c r="AC20" s="113" t="str">
        <f t="shared" si="9"/>
        <v>招財進寶</v>
      </c>
      <c r="AD20" s="113" t="str">
        <f t="shared" si="10"/>
        <v>金元寶</v>
      </c>
    </row>
    <row r="21" spans="2:30" ht="15" customHeight="1">
      <c r="B21" s="295" t="s">
        <v>15</v>
      </c>
      <c r="C21" s="296" t="s">
        <v>192</v>
      </c>
      <c r="D21" s="250">
        <f>D16</f>
        <v>56</v>
      </c>
      <c r="E21" s="250">
        <f>E16</f>
        <v>58</v>
      </c>
      <c r="F21" s="250">
        <f>F16</f>
        <v>57</v>
      </c>
      <c r="G21" s="250">
        <f>G16</f>
        <v>56</v>
      </c>
      <c r="H21" s="250">
        <f>H16</f>
        <v>68</v>
      </c>
      <c r="K21" s="191">
        <v>18</v>
      </c>
      <c r="L21" s="266" t="str">
        <f t="shared" si="16"/>
        <v>M3</v>
      </c>
      <c r="M21" s="266" t="str">
        <f t="shared" si="17"/>
        <v>WW</v>
      </c>
      <c r="N21" s="266" t="str">
        <f t="shared" si="18"/>
        <v>M5</v>
      </c>
      <c r="O21" s="266" t="str">
        <f t="shared" si="19"/>
        <v>M5</v>
      </c>
      <c r="P21" s="266" t="str">
        <f t="shared" si="20"/>
        <v>M3</v>
      </c>
      <c r="Q21" s="109"/>
      <c r="R21" s="108">
        <v>18</v>
      </c>
      <c r="S21" s="224">
        <v>3</v>
      </c>
      <c r="T21" s="224">
        <v>12</v>
      </c>
      <c r="U21" s="224">
        <v>5</v>
      </c>
      <c r="V21" s="224">
        <v>5</v>
      </c>
      <c r="W21" s="224">
        <v>3</v>
      </c>
      <c r="X21" s="1"/>
      <c r="Y21" s="191">
        <v>18</v>
      </c>
      <c r="Z21" s="113" t="str">
        <f t="shared" si="6"/>
        <v>金龜</v>
      </c>
      <c r="AA21" s="113" t="e">
        <f t="shared" si="7"/>
        <v>#N/A</v>
      </c>
      <c r="AB21" s="113" t="str">
        <f t="shared" si="8"/>
        <v>招財進寶</v>
      </c>
      <c r="AC21" s="113" t="str">
        <f t="shared" si="9"/>
        <v>招財進寶</v>
      </c>
      <c r="AD21" s="113" t="str">
        <f t="shared" si="10"/>
        <v>金龜</v>
      </c>
    </row>
    <row r="22" spans="2:30" ht="16" customHeight="1">
      <c r="B22" s="295" t="s">
        <v>154</v>
      </c>
      <c r="C22" s="296" t="s">
        <v>158</v>
      </c>
      <c r="D22" s="301">
        <f t="shared" ref="D22:H32" si="27">D$15+D3</f>
        <v>6</v>
      </c>
      <c r="E22" s="301">
        <f t="shared" si="27"/>
        <v>10</v>
      </c>
      <c r="F22" s="301">
        <f t="shared" si="27"/>
        <v>11</v>
      </c>
      <c r="G22" s="301">
        <f t="shared" si="27"/>
        <v>11</v>
      </c>
      <c r="H22" s="301">
        <f t="shared" si="27"/>
        <v>3</v>
      </c>
      <c r="K22" s="191">
        <v>19</v>
      </c>
      <c r="L22" s="266" t="str">
        <f t="shared" si="16"/>
        <v>M3</v>
      </c>
      <c r="M22" s="266" t="str">
        <f t="shared" si="17"/>
        <v>M2</v>
      </c>
      <c r="N22" s="266" t="str">
        <f t="shared" si="18"/>
        <v>M3</v>
      </c>
      <c r="O22" s="266" t="str">
        <f t="shared" si="19"/>
        <v>S1</v>
      </c>
      <c r="P22" s="266" t="str">
        <f t="shared" si="20"/>
        <v>M3</v>
      </c>
      <c r="Q22" s="109"/>
      <c r="R22" s="108">
        <v>19</v>
      </c>
      <c r="S22" s="224">
        <v>3</v>
      </c>
      <c r="T22" s="224">
        <v>2</v>
      </c>
      <c r="U22" s="224">
        <v>3</v>
      </c>
      <c r="V22" s="224">
        <v>13</v>
      </c>
      <c r="W22" s="224">
        <v>3</v>
      </c>
      <c r="X22" s="1"/>
      <c r="Y22" s="191">
        <v>19</v>
      </c>
      <c r="Z22" s="113" t="str">
        <f t="shared" si="6"/>
        <v>金龜</v>
      </c>
      <c r="AA22" s="113" t="str">
        <f t="shared" si="7"/>
        <v>金船</v>
      </c>
      <c r="AB22" s="113" t="str">
        <f t="shared" si="8"/>
        <v>金龜</v>
      </c>
      <c r="AC22" s="113" t="e">
        <f t="shared" si="9"/>
        <v>#N/A</v>
      </c>
      <c r="AD22" s="113" t="str">
        <f t="shared" si="10"/>
        <v>金龜</v>
      </c>
    </row>
    <row r="23" spans="2:30" ht="18">
      <c r="B23" s="295" t="s">
        <v>155</v>
      </c>
      <c r="C23" s="296" t="s">
        <v>159</v>
      </c>
      <c r="D23" s="301">
        <f t="shared" si="27"/>
        <v>7</v>
      </c>
      <c r="E23" s="301">
        <f t="shared" si="27"/>
        <v>19</v>
      </c>
      <c r="F23" s="301">
        <f t="shared" si="27"/>
        <v>15</v>
      </c>
      <c r="G23" s="301">
        <f t="shared" si="27"/>
        <v>13</v>
      </c>
      <c r="H23" s="301">
        <f t="shared" si="27"/>
        <v>14</v>
      </c>
      <c r="K23" s="191">
        <v>20</v>
      </c>
      <c r="L23" s="266" t="str">
        <f t="shared" si="16"/>
        <v>M2</v>
      </c>
      <c r="M23" s="266" t="str">
        <f t="shared" si="17"/>
        <v>M2</v>
      </c>
      <c r="N23" s="266" t="str">
        <f t="shared" si="18"/>
        <v>M3</v>
      </c>
      <c r="O23" s="266" t="str">
        <f t="shared" si="19"/>
        <v>M3</v>
      </c>
      <c r="P23" s="266" t="str">
        <f t="shared" si="20"/>
        <v>M2</v>
      </c>
      <c r="Q23" s="109"/>
      <c r="R23" s="108">
        <v>20</v>
      </c>
      <c r="S23" s="224">
        <v>2</v>
      </c>
      <c r="T23" s="224">
        <v>2</v>
      </c>
      <c r="U23" s="224">
        <v>3</v>
      </c>
      <c r="V23" s="224">
        <v>3</v>
      </c>
      <c r="W23" s="224">
        <v>2</v>
      </c>
      <c r="X23" s="1"/>
      <c r="Y23" s="191">
        <v>20</v>
      </c>
      <c r="Z23" s="113" t="str">
        <f t="shared" si="6"/>
        <v>金船</v>
      </c>
      <c r="AA23" s="113" t="str">
        <f t="shared" si="7"/>
        <v>金船</v>
      </c>
      <c r="AB23" s="113" t="str">
        <f t="shared" si="8"/>
        <v>金龜</v>
      </c>
      <c r="AC23" s="113" t="str">
        <f t="shared" si="9"/>
        <v>金龜</v>
      </c>
      <c r="AD23" s="113" t="str">
        <f t="shared" si="10"/>
        <v>金船</v>
      </c>
    </row>
    <row r="24" spans="2:30" ht="18">
      <c r="B24" s="295" t="s">
        <v>156</v>
      </c>
      <c r="C24" s="296" t="s">
        <v>160</v>
      </c>
      <c r="D24" s="301">
        <f t="shared" si="27"/>
        <v>16</v>
      </c>
      <c r="E24" s="301">
        <f t="shared" si="27"/>
        <v>11</v>
      </c>
      <c r="F24" s="301">
        <f t="shared" si="27"/>
        <v>16</v>
      </c>
      <c r="G24" s="301">
        <f t="shared" si="27"/>
        <v>11</v>
      </c>
      <c r="H24" s="301">
        <f t="shared" si="27"/>
        <v>18</v>
      </c>
      <c r="K24" s="191">
        <v>21</v>
      </c>
      <c r="L24" s="266" t="str">
        <f t="shared" si="16"/>
        <v>M2</v>
      </c>
      <c r="M24" s="266" t="str">
        <f t="shared" si="17"/>
        <v>M2</v>
      </c>
      <c r="N24" s="266" t="str">
        <f t="shared" si="18"/>
        <v>M1</v>
      </c>
      <c r="O24" s="266" t="str">
        <f t="shared" si="19"/>
        <v>M3</v>
      </c>
      <c r="P24" s="266" t="str">
        <f t="shared" si="20"/>
        <v>M2</v>
      </c>
      <c r="Q24" s="109"/>
      <c r="R24" s="108">
        <v>21</v>
      </c>
      <c r="S24" s="224">
        <v>2</v>
      </c>
      <c r="T24" s="224">
        <v>2</v>
      </c>
      <c r="U24" s="224">
        <v>1</v>
      </c>
      <c r="V24" s="224">
        <v>3</v>
      </c>
      <c r="W24" s="224">
        <v>2</v>
      </c>
      <c r="X24" s="1"/>
      <c r="Y24" s="191">
        <v>21</v>
      </c>
      <c r="Z24" s="113" t="str">
        <f t="shared" si="6"/>
        <v>金船</v>
      </c>
      <c r="AA24" s="113" t="str">
        <f t="shared" si="7"/>
        <v>金船</v>
      </c>
      <c r="AB24" s="113" t="str">
        <f t="shared" si="8"/>
        <v>金鳥</v>
      </c>
      <c r="AC24" s="113" t="str">
        <f t="shared" si="9"/>
        <v>金龜</v>
      </c>
      <c r="AD24" s="113" t="str">
        <f t="shared" si="10"/>
        <v>金船</v>
      </c>
    </row>
    <row r="25" spans="2:30" ht="18">
      <c r="B25" s="295" t="s">
        <v>157</v>
      </c>
      <c r="C25" s="296" t="s">
        <v>161</v>
      </c>
      <c r="D25" s="301">
        <f t="shared" si="27"/>
        <v>21</v>
      </c>
      <c r="E25" s="301">
        <f t="shared" si="27"/>
        <v>11</v>
      </c>
      <c r="F25" s="301">
        <f t="shared" si="27"/>
        <v>9</v>
      </c>
      <c r="G25" s="301">
        <f t="shared" si="27"/>
        <v>14</v>
      </c>
      <c r="H25" s="301">
        <f t="shared" si="27"/>
        <v>17</v>
      </c>
      <c r="K25" s="191">
        <v>22</v>
      </c>
      <c r="L25" s="266" t="str">
        <f t="shared" si="16"/>
        <v>M4</v>
      </c>
      <c r="M25" s="266" t="str">
        <f t="shared" si="17"/>
        <v>S1</v>
      </c>
      <c r="N25" s="266" t="str">
        <f t="shared" si="18"/>
        <v>M1</v>
      </c>
      <c r="O25" s="266" t="str">
        <f t="shared" si="19"/>
        <v>M5</v>
      </c>
      <c r="P25" s="266" t="str">
        <f t="shared" si="20"/>
        <v>M2</v>
      </c>
      <c r="Q25" s="109"/>
      <c r="R25" s="108">
        <v>22</v>
      </c>
      <c r="S25" s="224">
        <v>4</v>
      </c>
      <c r="T25" s="224">
        <v>13</v>
      </c>
      <c r="U25" s="224">
        <v>1</v>
      </c>
      <c r="V25" s="224">
        <v>5</v>
      </c>
      <c r="W25" s="224">
        <v>2</v>
      </c>
      <c r="X25" s="1"/>
      <c r="Y25" s="191">
        <v>22</v>
      </c>
      <c r="Z25" s="113" t="str">
        <f t="shared" si="6"/>
        <v>金元寶</v>
      </c>
      <c r="AA25" s="113" t="e">
        <f t="shared" si="7"/>
        <v>#N/A</v>
      </c>
      <c r="AB25" s="113" t="str">
        <f t="shared" si="8"/>
        <v>金鳥</v>
      </c>
      <c r="AC25" s="113" t="str">
        <f t="shared" si="9"/>
        <v>招財進寶</v>
      </c>
      <c r="AD25" s="113" t="str">
        <f t="shared" si="10"/>
        <v>金船</v>
      </c>
    </row>
    <row r="26" spans="2:30" ht="18">
      <c r="B26" s="295" t="s">
        <v>266</v>
      </c>
      <c r="C26" s="296" t="s">
        <v>162</v>
      </c>
      <c r="D26" s="301">
        <f t="shared" si="27"/>
        <v>5</v>
      </c>
      <c r="E26" s="301">
        <f t="shared" si="27"/>
        <v>20</v>
      </c>
      <c r="F26" s="301">
        <f t="shared" si="27"/>
        <v>19</v>
      </c>
      <c r="G26" s="301">
        <f t="shared" si="27"/>
        <v>17</v>
      </c>
      <c r="H26" s="301">
        <f t="shared" si="27"/>
        <v>14</v>
      </c>
      <c r="K26" s="191">
        <v>23</v>
      </c>
      <c r="L26" s="266" t="str">
        <f t="shared" si="16"/>
        <v>M4</v>
      </c>
      <c r="M26" s="266" t="str">
        <f t="shared" si="17"/>
        <v>M5</v>
      </c>
      <c r="N26" s="266" t="str">
        <f t="shared" si="18"/>
        <v>M5</v>
      </c>
      <c r="O26" s="266" t="str">
        <f t="shared" si="19"/>
        <v>M2</v>
      </c>
      <c r="P26" s="266" t="str">
        <f t="shared" si="20"/>
        <v>M4</v>
      </c>
      <c r="Q26" s="109"/>
      <c r="R26" s="108">
        <v>23</v>
      </c>
      <c r="S26" s="224">
        <v>4</v>
      </c>
      <c r="T26" s="224">
        <v>5</v>
      </c>
      <c r="U26" s="224">
        <v>5</v>
      </c>
      <c r="V26" s="224">
        <v>2</v>
      </c>
      <c r="W26" s="224">
        <v>4</v>
      </c>
      <c r="X26" s="1"/>
      <c r="Y26" s="191">
        <v>23</v>
      </c>
      <c r="Z26" s="113" t="str">
        <f t="shared" si="6"/>
        <v>金元寶</v>
      </c>
      <c r="AA26" s="113" t="str">
        <f t="shared" si="7"/>
        <v>招財進寶</v>
      </c>
      <c r="AB26" s="113" t="str">
        <f t="shared" si="8"/>
        <v>招財進寶</v>
      </c>
      <c r="AC26" s="113" t="str">
        <f t="shared" si="9"/>
        <v>金船</v>
      </c>
      <c r="AD26" s="113" t="str">
        <f t="shared" si="10"/>
        <v>金元寶</v>
      </c>
    </row>
    <row r="27" spans="2:30" ht="18">
      <c r="B27" s="295" t="s">
        <v>193</v>
      </c>
      <c r="C27" s="296" t="s">
        <v>199</v>
      </c>
      <c r="D27" s="301">
        <f t="shared" si="27"/>
        <v>0</v>
      </c>
      <c r="E27" s="301">
        <f t="shared" si="27"/>
        <v>4</v>
      </c>
      <c r="F27" s="301">
        <f t="shared" si="27"/>
        <v>4</v>
      </c>
      <c r="G27" s="301">
        <f t="shared" si="27"/>
        <v>3</v>
      </c>
      <c r="H27" s="301">
        <f t="shared" si="27"/>
        <v>0</v>
      </c>
      <c r="K27" s="191">
        <v>24</v>
      </c>
      <c r="L27" s="266" t="str">
        <f t="shared" si="16"/>
        <v>M4</v>
      </c>
      <c r="M27" s="266" t="str">
        <f t="shared" si="17"/>
        <v>M5</v>
      </c>
      <c r="N27" s="266" t="str">
        <f t="shared" si="18"/>
        <v>M5</v>
      </c>
      <c r="O27" s="266" t="str">
        <f t="shared" si="19"/>
        <v>M2</v>
      </c>
      <c r="P27" s="266" t="str">
        <f t="shared" si="20"/>
        <v>M4</v>
      </c>
      <c r="Q27" s="109"/>
      <c r="R27" s="108">
        <v>24</v>
      </c>
      <c r="S27" s="224">
        <v>4</v>
      </c>
      <c r="T27" s="224">
        <v>5</v>
      </c>
      <c r="U27" s="224">
        <v>5</v>
      </c>
      <c r="V27" s="224">
        <v>2</v>
      </c>
      <c r="W27" s="224">
        <v>4</v>
      </c>
      <c r="X27" s="1"/>
      <c r="Y27" s="191">
        <v>24</v>
      </c>
      <c r="Z27" s="113" t="str">
        <f t="shared" si="6"/>
        <v>金元寶</v>
      </c>
      <c r="AA27" s="113" t="str">
        <f t="shared" si="7"/>
        <v>招財進寶</v>
      </c>
      <c r="AB27" s="113" t="str">
        <f t="shared" si="8"/>
        <v>招財進寶</v>
      </c>
      <c r="AC27" s="113" t="str">
        <f t="shared" si="9"/>
        <v>金船</v>
      </c>
      <c r="AD27" s="113" t="str">
        <f t="shared" si="10"/>
        <v>金元寶</v>
      </c>
    </row>
    <row r="28" spans="2:30" ht="18">
      <c r="B28" s="295" t="s">
        <v>194</v>
      </c>
      <c r="C28" s="296" t="s">
        <v>200</v>
      </c>
      <c r="D28" s="301">
        <f t="shared" si="27"/>
        <v>0</v>
      </c>
      <c r="E28" s="301">
        <f t="shared" si="27"/>
        <v>4</v>
      </c>
      <c r="F28" s="301">
        <f t="shared" si="27"/>
        <v>4</v>
      </c>
      <c r="G28" s="301">
        <f t="shared" si="27"/>
        <v>3</v>
      </c>
      <c r="H28" s="301">
        <f t="shared" si="27"/>
        <v>0</v>
      </c>
      <c r="K28" s="191">
        <v>25</v>
      </c>
      <c r="L28" s="266" t="str">
        <f t="shared" si="16"/>
        <v>M1</v>
      </c>
      <c r="M28" s="266" t="str">
        <f t="shared" si="17"/>
        <v>M5</v>
      </c>
      <c r="N28" s="266" t="str">
        <f t="shared" si="18"/>
        <v>S1</v>
      </c>
      <c r="O28" s="266" t="str">
        <f t="shared" si="19"/>
        <v>S1</v>
      </c>
      <c r="P28" s="266" t="str">
        <f t="shared" si="20"/>
        <v>M3</v>
      </c>
      <c r="Q28" s="109"/>
      <c r="R28" s="108">
        <v>25</v>
      </c>
      <c r="S28" s="224">
        <v>1</v>
      </c>
      <c r="T28" s="224">
        <v>5</v>
      </c>
      <c r="U28" s="224">
        <v>13</v>
      </c>
      <c r="V28" s="224">
        <v>13</v>
      </c>
      <c r="W28" s="224">
        <v>3</v>
      </c>
      <c r="X28" s="1"/>
      <c r="Y28" s="191">
        <v>25</v>
      </c>
      <c r="Z28" s="113" t="str">
        <f t="shared" si="6"/>
        <v>金鳥</v>
      </c>
      <c r="AA28" s="113" t="str">
        <f t="shared" si="7"/>
        <v>招財進寶</v>
      </c>
      <c r="AB28" s="113" t="e">
        <f t="shared" si="8"/>
        <v>#N/A</v>
      </c>
      <c r="AC28" s="113" t="e">
        <f t="shared" si="9"/>
        <v>#N/A</v>
      </c>
      <c r="AD28" s="113" t="str">
        <f t="shared" si="10"/>
        <v>金龜</v>
      </c>
    </row>
    <row r="29" spans="2:30" ht="18">
      <c r="B29" s="295" t="s">
        <v>195</v>
      </c>
      <c r="C29" s="3"/>
      <c r="D29" s="301">
        <f t="shared" si="27"/>
        <v>0</v>
      </c>
      <c r="E29" s="301">
        <f t="shared" si="27"/>
        <v>4</v>
      </c>
      <c r="F29" s="301">
        <f t="shared" si="27"/>
        <v>4</v>
      </c>
      <c r="G29" s="301">
        <f t="shared" si="27"/>
        <v>3</v>
      </c>
      <c r="H29" s="301">
        <f t="shared" si="27"/>
        <v>0</v>
      </c>
      <c r="K29" s="191">
        <v>26</v>
      </c>
      <c r="L29" s="266" t="str">
        <f t="shared" si="16"/>
        <v>M1</v>
      </c>
      <c r="M29" s="266" t="str">
        <f t="shared" si="17"/>
        <v>M3</v>
      </c>
      <c r="N29" s="266" t="str">
        <f t="shared" si="18"/>
        <v>M5</v>
      </c>
      <c r="O29" s="266" t="str">
        <f t="shared" si="19"/>
        <v>M4</v>
      </c>
      <c r="P29" s="266" t="str">
        <f t="shared" si="20"/>
        <v>M3</v>
      </c>
      <c r="Q29" s="109"/>
      <c r="R29" s="108">
        <v>26</v>
      </c>
      <c r="S29" s="224">
        <v>1</v>
      </c>
      <c r="T29" s="224">
        <v>3</v>
      </c>
      <c r="U29" s="224">
        <v>5</v>
      </c>
      <c r="V29" s="224">
        <v>4</v>
      </c>
      <c r="W29" s="224">
        <v>3</v>
      </c>
      <c r="X29" s="1"/>
      <c r="Y29" s="191">
        <v>26</v>
      </c>
      <c r="Z29" s="113" t="str">
        <f t="shared" si="6"/>
        <v>金鳥</v>
      </c>
      <c r="AA29" s="113" t="str">
        <f t="shared" si="7"/>
        <v>金龜</v>
      </c>
      <c r="AB29" s="113" t="str">
        <f t="shared" si="8"/>
        <v>招財進寶</v>
      </c>
      <c r="AC29" s="113" t="str">
        <f t="shared" si="9"/>
        <v>金元寶</v>
      </c>
      <c r="AD29" s="113" t="str">
        <f t="shared" si="10"/>
        <v>金龜</v>
      </c>
    </row>
    <row r="30" spans="2:30" ht="18">
      <c r="B30" s="295" t="s">
        <v>196</v>
      </c>
      <c r="C30" s="3"/>
      <c r="D30" s="301">
        <f t="shared" si="27"/>
        <v>0</v>
      </c>
      <c r="E30" s="301">
        <f t="shared" si="27"/>
        <v>4</v>
      </c>
      <c r="F30" s="301">
        <f t="shared" si="27"/>
        <v>4</v>
      </c>
      <c r="G30" s="301">
        <f t="shared" si="27"/>
        <v>3</v>
      </c>
      <c r="H30" s="301">
        <f t="shared" si="27"/>
        <v>0</v>
      </c>
      <c r="K30" s="191">
        <v>27</v>
      </c>
      <c r="L30" s="266" t="str">
        <f t="shared" si="16"/>
        <v>M1</v>
      </c>
      <c r="M30" s="266" t="str">
        <f t="shared" si="17"/>
        <v>WW</v>
      </c>
      <c r="N30" s="266" t="str">
        <f t="shared" si="18"/>
        <v>M5</v>
      </c>
      <c r="O30" s="266" t="str">
        <f t="shared" si="19"/>
        <v>M4</v>
      </c>
      <c r="P30" s="266" t="str">
        <f t="shared" si="20"/>
        <v>M2</v>
      </c>
      <c r="Q30" s="109"/>
      <c r="R30" s="108">
        <v>27</v>
      </c>
      <c r="S30" s="224">
        <v>1</v>
      </c>
      <c r="T30" s="224">
        <v>12</v>
      </c>
      <c r="U30" s="224">
        <v>5</v>
      </c>
      <c r="V30" s="224">
        <v>4</v>
      </c>
      <c r="W30" s="224">
        <v>2</v>
      </c>
      <c r="X30" s="1"/>
      <c r="Y30" s="191">
        <v>27</v>
      </c>
      <c r="Z30" s="113" t="str">
        <f t="shared" si="6"/>
        <v>金鳥</v>
      </c>
      <c r="AA30" s="113" t="e">
        <f t="shared" si="7"/>
        <v>#N/A</v>
      </c>
      <c r="AB30" s="113" t="str">
        <f t="shared" si="8"/>
        <v>招財進寶</v>
      </c>
      <c r="AC30" s="113" t="str">
        <f t="shared" si="9"/>
        <v>金元寶</v>
      </c>
      <c r="AD30" s="113" t="str">
        <f t="shared" si="10"/>
        <v>金船</v>
      </c>
    </row>
    <row r="31" spans="2:30" ht="18">
      <c r="B31" s="295" t="s">
        <v>197</v>
      </c>
      <c r="C31" s="3"/>
      <c r="D31" s="301">
        <f t="shared" si="27"/>
        <v>0</v>
      </c>
      <c r="E31" s="301">
        <f t="shared" si="27"/>
        <v>4</v>
      </c>
      <c r="F31" s="301">
        <f t="shared" si="27"/>
        <v>4</v>
      </c>
      <c r="G31" s="301">
        <f t="shared" si="27"/>
        <v>3</v>
      </c>
      <c r="H31" s="301">
        <f t="shared" si="27"/>
        <v>0</v>
      </c>
      <c r="K31" s="191">
        <v>28</v>
      </c>
      <c r="L31" s="266" t="str">
        <f t="shared" si="16"/>
        <v>M4</v>
      </c>
      <c r="M31" s="266" t="str">
        <f t="shared" si="17"/>
        <v>M5</v>
      </c>
      <c r="N31" s="266" t="str">
        <f t="shared" si="18"/>
        <v>M4</v>
      </c>
      <c r="O31" s="266" t="str">
        <f t="shared" si="19"/>
        <v>M4</v>
      </c>
      <c r="P31" s="266" t="str">
        <f t="shared" si="20"/>
        <v>M4</v>
      </c>
      <c r="Q31" s="109"/>
      <c r="R31" s="108">
        <v>28</v>
      </c>
      <c r="S31" s="224">
        <v>4</v>
      </c>
      <c r="T31" s="224">
        <v>5</v>
      </c>
      <c r="U31" s="224">
        <v>4</v>
      </c>
      <c r="V31" s="224">
        <v>4</v>
      </c>
      <c r="W31" s="224">
        <v>4</v>
      </c>
      <c r="X31" s="1"/>
      <c r="Y31" s="191">
        <v>28</v>
      </c>
      <c r="Z31" s="113" t="str">
        <f t="shared" si="6"/>
        <v>金元寶</v>
      </c>
      <c r="AA31" s="113" t="str">
        <f t="shared" si="7"/>
        <v>招財進寶</v>
      </c>
      <c r="AB31" s="113" t="str">
        <f t="shared" si="8"/>
        <v>金元寶</v>
      </c>
      <c r="AC31" s="113" t="str">
        <f t="shared" si="9"/>
        <v>金元寶</v>
      </c>
      <c r="AD31" s="113" t="str">
        <f t="shared" si="10"/>
        <v>金元寶</v>
      </c>
    </row>
    <row r="32" spans="2:30" ht="18">
      <c r="B32" s="295" t="s">
        <v>198</v>
      </c>
      <c r="C32" s="3"/>
      <c r="D32" s="301">
        <f t="shared" si="27"/>
        <v>0</v>
      </c>
      <c r="E32" s="301">
        <f t="shared" si="27"/>
        <v>4</v>
      </c>
      <c r="F32" s="301">
        <f t="shared" si="27"/>
        <v>4</v>
      </c>
      <c r="G32" s="301">
        <f t="shared" si="27"/>
        <v>3</v>
      </c>
      <c r="H32" s="301">
        <f t="shared" si="27"/>
        <v>0</v>
      </c>
      <c r="K32" s="191">
        <v>29</v>
      </c>
      <c r="L32" s="266" t="str">
        <f t="shared" si="16"/>
        <v>M4</v>
      </c>
      <c r="M32" s="266" t="str">
        <f t="shared" si="17"/>
        <v>M1</v>
      </c>
      <c r="N32" s="266" t="str">
        <f t="shared" si="18"/>
        <v>M3</v>
      </c>
      <c r="O32" s="266" t="str">
        <f t="shared" si="19"/>
        <v>WW</v>
      </c>
      <c r="P32" s="266" t="str">
        <f t="shared" si="20"/>
        <v>M4</v>
      </c>
      <c r="Q32" s="109"/>
      <c r="R32" s="108">
        <v>29</v>
      </c>
      <c r="S32" s="224">
        <v>4</v>
      </c>
      <c r="T32" s="224">
        <v>1</v>
      </c>
      <c r="U32" s="224">
        <v>3</v>
      </c>
      <c r="V32" s="224">
        <v>12</v>
      </c>
      <c r="W32" s="224">
        <v>4</v>
      </c>
      <c r="X32" s="1"/>
      <c r="Y32" s="191">
        <v>29</v>
      </c>
      <c r="Z32" s="113" t="str">
        <f t="shared" si="6"/>
        <v>金元寶</v>
      </c>
      <c r="AA32" s="113" t="str">
        <f t="shared" si="7"/>
        <v>金鳥</v>
      </c>
      <c r="AB32" s="113" t="str">
        <f t="shared" si="8"/>
        <v>金龜</v>
      </c>
      <c r="AC32" s="113" t="e">
        <f t="shared" si="9"/>
        <v>#N/A</v>
      </c>
      <c r="AD32" s="113" t="str">
        <f t="shared" si="10"/>
        <v>金元寶</v>
      </c>
    </row>
    <row r="33" spans="2:30" ht="18">
      <c r="K33" s="191">
        <v>30</v>
      </c>
      <c r="L33" s="266" t="str">
        <f t="shared" si="16"/>
        <v>M4</v>
      </c>
      <c r="M33" s="266" t="str">
        <f t="shared" si="17"/>
        <v>M2</v>
      </c>
      <c r="N33" s="266" t="str">
        <f t="shared" si="18"/>
        <v>M3</v>
      </c>
      <c r="O33" s="266" t="str">
        <f t="shared" si="19"/>
        <v>M2</v>
      </c>
      <c r="P33" s="266" t="str">
        <f t="shared" si="20"/>
        <v>M3</v>
      </c>
      <c r="Q33" s="109"/>
      <c r="R33" s="108">
        <v>30</v>
      </c>
      <c r="S33" s="224">
        <v>4</v>
      </c>
      <c r="T33" s="224">
        <v>2</v>
      </c>
      <c r="U33" s="224">
        <v>3</v>
      </c>
      <c r="V33" s="224">
        <v>2</v>
      </c>
      <c r="W33" s="224">
        <v>3</v>
      </c>
      <c r="X33" s="1"/>
      <c r="Y33" s="191">
        <v>30</v>
      </c>
      <c r="Z33" s="113" t="str">
        <f t="shared" si="6"/>
        <v>金元寶</v>
      </c>
      <c r="AA33" s="113" t="str">
        <f t="shared" si="7"/>
        <v>金船</v>
      </c>
      <c r="AB33" s="113" t="str">
        <f t="shared" si="8"/>
        <v>金龜</v>
      </c>
      <c r="AC33" s="113" t="str">
        <f t="shared" si="9"/>
        <v>金船</v>
      </c>
      <c r="AD33" s="113" t="str">
        <f t="shared" si="10"/>
        <v>金龜</v>
      </c>
    </row>
    <row r="34" spans="2:30" ht="18">
      <c r="I34" s="36"/>
      <c r="K34" s="191">
        <v>31</v>
      </c>
      <c r="L34" s="266" t="str">
        <f t="shared" si="16"/>
        <v>M1</v>
      </c>
      <c r="M34" s="266" t="str">
        <f t="shared" si="17"/>
        <v>M3</v>
      </c>
      <c r="N34" s="266" t="str">
        <f t="shared" si="18"/>
        <v>M1</v>
      </c>
      <c r="O34" s="266" t="str">
        <f t="shared" si="19"/>
        <v>M1</v>
      </c>
      <c r="P34" s="266" t="str">
        <f t="shared" si="20"/>
        <v>M3</v>
      </c>
      <c r="Q34" s="109"/>
      <c r="R34" s="108">
        <v>31</v>
      </c>
      <c r="S34" s="224">
        <v>1</v>
      </c>
      <c r="T34" s="224">
        <v>3</v>
      </c>
      <c r="U34" s="224">
        <v>1</v>
      </c>
      <c r="V34" s="224">
        <v>1</v>
      </c>
      <c r="W34" s="224">
        <v>3</v>
      </c>
      <c r="X34" s="1"/>
      <c r="Y34" s="191">
        <v>31</v>
      </c>
      <c r="Z34" s="113" t="str">
        <f t="shared" si="6"/>
        <v>金鳥</v>
      </c>
      <c r="AA34" s="113" t="str">
        <f t="shared" si="7"/>
        <v>金龜</v>
      </c>
      <c r="AB34" s="113" t="str">
        <f t="shared" si="8"/>
        <v>金鳥</v>
      </c>
      <c r="AC34" s="113" t="str">
        <f t="shared" si="9"/>
        <v>金鳥</v>
      </c>
      <c r="AD34" s="113" t="str">
        <f t="shared" si="10"/>
        <v>金龜</v>
      </c>
    </row>
    <row r="35" spans="2:30" ht="18">
      <c r="B35" s="34" t="s">
        <v>18</v>
      </c>
      <c r="C35" s="34" t="s">
        <v>19</v>
      </c>
      <c r="D35" s="300" t="s">
        <v>20</v>
      </c>
      <c r="E35" s="300" t="s">
        <v>21</v>
      </c>
      <c r="F35" s="300" t="s">
        <v>22</v>
      </c>
      <c r="G35" s="300" t="s">
        <v>23</v>
      </c>
      <c r="H35" s="300" t="s">
        <v>24</v>
      </c>
      <c r="I35" s="36"/>
      <c r="K35" s="191">
        <v>32</v>
      </c>
      <c r="L35" s="266" t="str">
        <f t="shared" si="16"/>
        <v>M1</v>
      </c>
      <c r="M35" s="266" t="str">
        <f t="shared" si="17"/>
        <v>M3</v>
      </c>
      <c r="N35" s="266" t="str">
        <f t="shared" si="18"/>
        <v>M1</v>
      </c>
      <c r="O35" s="266" t="str">
        <f t="shared" si="19"/>
        <v>M1</v>
      </c>
      <c r="P35" s="266" t="str">
        <f t="shared" si="20"/>
        <v>M3</v>
      </c>
      <c r="Q35" s="109"/>
      <c r="R35" s="108">
        <v>32</v>
      </c>
      <c r="S35" s="224">
        <v>1</v>
      </c>
      <c r="T35" s="224">
        <v>3</v>
      </c>
      <c r="U35" s="224">
        <v>1</v>
      </c>
      <c r="V35" s="224">
        <v>1</v>
      </c>
      <c r="W35" s="224">
        <v>3</v>
      </c>
      <c r="X35" s="1"/>
      <c r="Y35" s="191">
        <v>32</v>
      </c>
      <c r="Z35" s="113" t="str">
        <f t="shared" ref="Z35:Z62" si="28">VLOOKUP(L35,$B$3:$I$11,2,FALSE)</f>
        <v>金鳥</v>
      </c>
      <c r="AA35" s="113" t="str">
        <f t="shared" ref="AA35:AA62" si="29">VLOOKUP(M35,$B$3:$I$11,2,FALSE)</f>
        <v>金龜</v>
      </c>
      <c r="AB35" s="113" t="str">
        <f t="shared" ref="AB35:AB62" si="30">VLOOKUP(N35,$B$3:$I$11,2,FALSE)</f>
        <v>金鳥</v>
      </c>
      <c r="AC35" s="113" t="str">
        <f t="shared" ref="AC35:AC62" si="31">VLOOKUP(O35,$B$3:$I$11,2,FALSE)</f>
        <v>金鳥</v>
      </c>
      <c r="AD35" s="113" t="str">
        <f t="shared" ref="AD35:AD62" si="32">VLOOKUP(P35,$B$3:$I$11,2,FALSE)</f>
        <v>金龜</v>
      </c>
    </row>
    <row r="36" spans="2:30" ht="18">
      <c r="B36" s="295" t="s">
        <v>15</v>
      </c>
      <c r="C36" s="296" t="s">
        <v>171</v>
      </c>
      <c r="D36" s="9">
        <f>D21</f>
        <v>56</v>
      </c>
      <c r="E36" s="9">
        <f>E21</f>
        <v>58</v>
      </c>
      <c r="F36" s="9">
        <f>F21</f>
        <v>57</v>
      </c>
      <c r="G36" s="9">
        <f>G21</f>
        <v>56</v>
      </c>
      <c r="H36" s="9">
        <f>H21</f>
        <v>68</v>
      </c>
      <c r="K36" s="191">
        <v>33</v>
      </c>
      <c r="L36" s="266" t="str">
        <f t="shared" si="16"/>
        <v>M1</v>
      </c>
      <c r="M36" s="266" t="str">
        <f t="shared" si="17"/>
        <v>M2</v>
      </c>
      <c r="N36" s="266" t="str">
        <f t="shared" si="18"/>
        <v>M1</v>
      </c>
      <c r="O36" s="266" t="str">
        <f t="shared" si="19"/>
        <v>M5</v>
      </c>
      <c r="P36" s="266" t="str">
        <f t="shared" si="20"/>
        <v>M5</v>
      </c>
      <c r="Q36" s="109"/>
      <c r="R36" s="108">
        <v>33</v>
      </c>
      <c r="S36" s="224">
        <v>1</v>
      </c>
      <c r="T36" s="224">
        <v>2</v>
      </c>
      <c r="U36" s="224">
        <v>1</v>
      </c>
      <c r="V36" s="224">
        <v>5</v>
      </c>
      <c r="W36" s="224">
        <v>5</v>
      </c>
      <c r="X36" s="1"/>
      <c r="Y36" s="191">
        <v>33</v>
      </c>
      <c r="Z36" s="113" t="str">
        <f t="shared" si="28"/>
        <v>金鳥</v>
      </c>
      <c r="AA36" s="113" t="str">
        <f t="shared" si="29"/>
        <v>金船</v>
      </c>
      <c r="AB36" s="113" t="str">
        <f t="shared" si="30"/>
        <v>金鳥</v>
      </c>
      <c r="AC36" s="113" t="str">
        <f t="shared" si="31"/>
        <v>招財進寶</v>
      </c>
      <c r="AD36" s="113" t="str">
        <f t="shared" si="32"/>
        <v>招財進寶</v>
      </c>
    </row>
    <row r="37" spans="2:30" ht="18">
      <c r="B37" s="295" t="s">
        <v>172</v>
      </c>
      <c r="C37" s="296"/>
      <c r="D37" s="298">
        <f>SUM('BNRegularＸ_W()'!I4:I84)</f>
        <v>46</v>
      </c>
      <c r="E37" s="298">
        <f>SUM('BNRegularＸ_W()'!J4:J84)</f>
        <v>35</v>
      </c>
      <c r="F37" s="298">
        <f>SUM('BNRegularＸ_W()'!K4:K84)</f>
        <v>34</v>
      </c>
      <c r="G37" s="298">
        <f>SUM('BNRegularＸ_W()'!L4:L84)</f>
        <v>32</v>
      </c>
      <c r="H37" s="298">
        <f>SUM('BNRegularＸ_W()'!M4:M84)</f>
        <v>59</v>
      </c>
      <c r="K37" s="191">
        <v>34</v>
      </c>
      <c r="L37" s="266" t="str">
        <f t="shared" si="16"/>
        <v>S1</v>
      </c>
      <c r="M37" s="266" t="str">
        <f t="shared" si="17"/>
        <v>M5</v>
      </c>
      <c r="N37" s="266" t="str">
        <f t="shared" si="18"/>
        <v>M2</v>
      </c>
      <c r="O37" s="266" t="str">
        <f t="shared" si="19"/>
        <v>M5</v>
      </c>
      <c r="P37" s="266" t="str">
        <f t="shared" si="20"/>
        <v>M2</v>
      </c>
      <c r="Q37" s="109"/>
      <c r="R37" s="108">
        <v>34</v>
      </c>
      <c r="S37" s="224">
        <v>13</v>
      </c>
      <c r="T37" s="224">
        <v>5</v>
      </c>
      <c r="U37" s="224">
        <v>2</v>
      </c>
      <c r="V37" s="224">
        <v>5</v>
      </c>
      <c r="W37" s="224">
        <v>2</v>
      </c>
      <c r="X37" s="1"/>
      <c r="Y37" s="191">
        <v>34</v>
      </c>
      <c r="Z37" s="113" t="e">
        <f t="shared" si="28"/>
        <v>#N/A</v>
      </c>
      <c r="AA37" s="113" t="str">
        <f t="shared" si="29"/>
        <v>招財進寶</v>
      </c>
      <c r="AB37" s="113" t="str">
        <f t="shared" si="30"/>
        <v>金船</v>
      </c>
      <c r="AC37" s="113" t="str">
        <f t="shared" si="31"/>
        <v>招財進寶</v>
      </c>
      <c r="AD37" s="113" t="str">
        <f t="shared" si="32"/>
        <v>金船</v>
      </c>
    </row>
    <row r="38" spans="2:30" ht="18">
      <c r="B38" s="295" t="s">
        <v>173</v>
      </c>
      <c r="C38" s="296"/>
      <c r="D38" s="298">
        <f>SUM('BNRegularＸ_W()'!O4:O84)</f>
        <v>43</v>
      </c>
      <c r="E38" s="298">
        <f>SUM('BNRegularＸ_W()'!P4:P84)</f>
        <v>13</v>
      </c>
      <c r="F38" s="298">
        <f>SUM('BNRegularＸ_W()'!Q4:Q84)</f>
        <v>22</v>
      </c>
      <c r="G38" s="298">
        <f>SUM('BNRegularＸ_W()'!R4:R84)</f>
        <v>25</v>
      </c>
      <c r="H38" s="298">
        <f>SUM('BNRegularＸ_W()'!S4:S84)</f>
        <v>30</v>
      </c>
      <c r="K38" s="191">
        <v>35</v>
      </c>
      <c r="L38" s="266" t="str">
        <f t="shared" si="16"/>
        <v>M3</v>
      </c>
      <c r="M38" s="266" t="str">
        <f t="shared" si="17"/>
        <v>S1</v>
      </c>
      <c r="N38" s="266" t="str">
        <f t="shared" si="18"/>
        <v>M2</v>
      </c>
      <c r="O38" s="266" t="str">
        <f t="shared" si="19"/>
        <v>M5</v>
      </c>
      <c r="P38" s="266" t="str">
        <f t="shared" si="20"/>
        <v>M3</v>
      </c>
      <c r="Q38" s="109"/>
      <c r="R38" s="108">
        <v>35</v>
      </c>
      <c r="S38" s="224">
        <v>3</v>
      </c>
      <c r="T38" s="224">
        <v>13</v>
      </c>
      <c r="U38" s="224">
        <v>2</v>
      </c>
      <c r="V38" s="224">
        <v>5</v>
      </c>
      <c r="W38" s="224">
        <v>3</v>
      </c>
      <c r="X38" s="1"/>
      <c r="Y38" s="191">
        <v>35</v>
      </c>
      <c r="Z38" s="113" t="str">
        <f t="shared" si="28"/>
        <v>金龜</v>
      </c>
      <c r="AA38" s="113" t="e">
        <f t="shared" si="29"/>
        <v>#N/A</v>
      </c>
      <c r="AB38" s="113" t="str">
        <f t="shared" si="30"/>
        <v>金船</v>
      </c>
      <c r="AC38" s="113" t="str">
        <f t="shared" si="31"/>
        <v>招財進寶</v>
      </c>
      <c r="AD38" s="113" t="str">
        <f t="shared" si="32"/>
        <v>金龜</v>
      </c>
    </row>
    <row r="39" spans="2:30" ht="18">
      <c r="B39" s="295" t="s">
        <v>174</v>
      </c>
      <c r="C39" s="296"/>
      <c r="D39" s="298">
        <f>SUM('BNRegularＸ_W()'!U4:U84)</f>
        <v>27</v>
      </c>
      <c r="E39" s="298">
        <f>SUM('BNRegularＸ_W()'!V4:V84)</f>
        <v>33</v>
      </c>
      <c r="F39" s="298">
        <f>SUM('BNRegularＸ_W()'!W4:W84)</f>
        <v>19</v>
      </c>
      <c r="G39" s="298">
        <f>SUM('BNRegularＸ_W()'!X4:X84)</f>
        <v>28</v>
      </c>
      <c r="H39" s="298">
        <f>SUM('BNRegularＸ_W()'!Y4:Y84)</f>
        <v>22</v>
      </c>
      <c r="I39" s="36"/>
      <c r="K39" s="191">
        <v>36</v>
      </c>
      <c r="L39" s="266" t="str">
        <f t="shared" si="16"/>
        <v>M4</v>
      </c>
      <c r="M39" s="266" t="str">
        <f t="shared" si="17"/>
        <v>M1</v>
      </c>
      <c r="N39" s="266" t="str">
        <f t="shared" si="18"/>
        <v>M2</v>
      </c>
      <c r="O39" s="266" t="str">
        <f t="shared" si="19"/>
        <v>WW</v>
      </c>
      <c r="P39" s="266" t="str">
        <f t="shared" si="20"/>
        <v>M4</v>
      </c>
      <c r="Q39" s="109"/>
      <c r="R39" s="108">
        <v>36</v>
      </c>
      <c r="S39" s="224">
        <v>4</v>
      </c>
      <c r="T39" s="224">
        <v>1</v>
      </c>
      <c r="U39" s="224">
        <v>2</v>
      </c>
      <c r="V39" s="224">
        <v>12</v>
      </c>
      <c r="W39" s="224">
        <v>4</v>
      </c>
      <c r="X39" s="1"/>
      <c r="Y39" s="191">
        <v>36</v>
      </c>
      <c r="Z39" s="113" t="str">
        <f t="shared" si="28"/>
        <v>金元寶</v>
      </c>
      <c r="AA39" s="113" t="str">
        <f t="shared" si="29"/>
        <v>金鳥</v>
      </c>
      <c r="AB39" s="113" t="str">
        <f t="shared" si="30"/>
        <v>金船</v>
      </c>
      <c r="AC39" s="113" t="e">
        <f t="shared" si="31"/>
        <v>#N/A</v>
      </c>
      <c r="AD39" s="113" t="str">
        <f t="shared" si="32"/>
        <v>金元寶</v>
      </c>
    </row>
    <row r="40" spans="2:30" ht="18">
      <c r="B40" s="295" t="s">
        <v>175</v>
      </c>
      <c r="C40" s="296"/>
      <c r="D40" s="298">
        <f>SUM('BNRegularＸ_W()'!AA4:AA84)</f>
        <v>19</v>
      </c>
      <c r="E40" s="298">
        <f>SUM('BNRegularＸ_W()'!AB4:AB84)</f>
        <v>35</v>
      </c>
      <c r="F40" s="298">
        <f>SUM('BNRegularＸ_W()'!AC4:AC84)</f>
        <v>35</v>
      </c>
      <c r="G40" s="298">
        <f>SUM('BNRegularＸ_W()'!AD4:AD84)</f>
        <v>30</v>
      </c>
      <c r="H40" s="298">
        <f>SUM('BNRegularＸ_W()'!AE4:AE84)</f>
        <v>31</v>
      </c>
      <c r="I40" s="36"/>
      <c r="K40" s="191">
        <v>37</v>
      </c>
      <c r="L40" s="266" t="str">
        <f t="shared" si="16"/>
        <v>M4</v>
      </c>
      <c r="M40" s="266" t="str">
        <f t="shared" si="17"/>
        <v>M5</v>
      </c>
      <c r="N40" s="266" t="str">
        <f t="shared" si="18"/>
        <v>S1</v>
      </c>
      <c r="O40" s="266" t="str">
        <f t="shared" si="19"/>
        <v>M4</v>
      </c>
      <c r="P40" s="266" t="str">
        <f t="shared" si="20"/>
        <v>M5</v>
      </c>
      <c r="Q40" s="109"/>
      <c r="R40" s="108">
        <v>37</v>
      </c>
      <c r="S40" s="224">
        <v>4</v>
      </c>
      <c r="T40" s="224">
        <v>5</v>
      </c>
      <c r="U40" s="224">
        <v>13</v>
      </c>
      <c r="V40" s="224">
        <v>4</v>
      </c>
      <c r="W40" s="224">
        <v>5</v>
      </c>
      <c r="X40" s="1"/>
      <c r="Y40" s="191">
        <v>37</v>
      </c>
      <c r="Z40" s="113" t="str">
        <f t="shared" si="28"/>
        <v>金元寶</v>
      </c>
      <c r="AA40" s="113" t="str">
        <f t="shared" si="29"/>
        <v>招財進寶</v>
      </c>
      <c r="AB40" s="113" t="e">
        <f t="shared" si="30"/>
        <v>#N/A</v>
      </c>
      <c r="AC40" s="113" t="str">
        <f t="shared" si="31"/>
        <v>金元寶</v>
      </c>
      <c r="AD40" s="113" t="str">
        <f t="shared" si="32"/>
        <v>招財進寶</v>
      </c>
    </row>
    <row r="41" spans="2:30" ht="18">
      <c r="B41" s="295" t="s">
        <v>176</v>
      </c>
      <c r="C41" s="296"/>
      <c r="D41" s="298">
        <f>SUM('BNRegularＸ_W()'!AG4:AG84)</f>
        <v>47</v>
      </c>
      <c r="E41" s="298">
        <f>SUM('BNRegularＸ_W()'!AH4:AH84)</f>
        <v>21</v>
      </c>
      <c r="F41" s="298">
        <f>SUM('BNRegularＸ_W()'!AI4:AI84)</f>
        <v>21</v>
      </c>
      <c r="G41" s="298">
        <f>SUM('BNRegularＸ_W()'!AJ4:AJ84)</f>
        <v>22</v>
      </c>
      <c r="H41" s="298">
        <f>SUM('BNRegularＸ_W()'!AK4:AK84)</f>
        <v>32</v>
      </c>
      <c r="I41" s="36"/>
      <c r="K41" s="191">
        <v>38</v>
      </c>
      <c r="L41" s="266" t="str">
        <f t="shared" si="16"/>
        <v>M3</v>
      </c>
      <c r="M41" s="266" t="str">
        <f t="shared" si="17"/>
        <v>M2</v>
      </c>
      <c r="N41" s="266" t="str">
        <f t="shared" si="18"/>
        <v>M3</v>
      </c>
      <c r="O41" s="266" t="str">
        <f t="shared" si="19"/>
        <v>M4</v>
      </c>
      <c r="P41" s="266" t="str">
        <f t="shared" si="20"/>
        <v>M5</v>
      </c>
      <c r="Q41" s="109"/>
      <c r="R41" s="108">
        <v>38</v>
      </c>
      <c r="S41" s="224">
        <v>3</v>
      </c>
      <c r="T41" s="224">
        <v>2</v>
      </c>
      <c r="U41" s="224">
        <v>3</v>
      </c>
      <c r="V41" s="224">
        <v>4</v>
      </c>
      <c r="W41" s="224">
        <v>5</v>
      </c>
      <c r="X41" s="1"/>
      <c r="Y41" s="191">
        <v>38</v>
      </c>
      <c r="Z41" s="113" t="str">
        <f t="shared" si="28"/>
        <v>金龜</v>
      </c>
      <c r="AA41" s="113" t="str">
        <f t="shared" si="29"/>
        <v>金船</v>
      </c>
      <c r="AB41" s="113" t="str">
        <f t="shared" si="30"/>
        <v>金龜</v>
      </c>
      <c r="AC41" s="113" t="str">
        <f t="shared" si="31"/>
        <v>金元寶</v>
      </c>
      <c r="AD41" s="113" t="str">
        <f t="shared" si="32"/>
        <v>招財進寶</v>
      </c>
    </row>
    <row r="42" spans="2:30" ht="18">
      <c r="B42" s="295" t="s">
        <v>267</v>
      </c>
      <c r="C42" s="296"/>
      <c r="D42" s="298">
        <f>SUM('BNRegularＸ_W()'!AM4:AM84)</f>
        <v>56</v>
      </c>
      <c r="E42" s="298">
        <f>SUM('BNRegularＸ_W()'!AN4:AN84)</f>
        <v>46</v>
      </c>
      <c r="F42" s="298">
        <f>SUM('BNRegularＸ_W()'!AO4:AO84)</f>
        <v>45</v>
      </c>
      <c r="G42" s="298">
        <f>SUM('BNRegularＸ_W()'!AP4:AP84)</f>
        <v>47</v>
      </c>
      <c r="H42" s="298">
        <f>SUM('BNRegularＸ_W()'!AQ4:AQ84)</f>
        <v>68</v>
      </c>
      <c r="I42" s="36"/>
      <c r="K42" s="191">
        <v>39</v>
      </c>
      <c r="L42" s="266" t="str">
        <f t="shared" si="16"/>
        <v>M3</v>
      </c>
      <c r="M42" s="266" t="str">
        <f t="shared" si="17"/>
        <v>M1</v>
      </c>
      <c r="N42" s="266" t="str">
        <f t="shared" si="18"/>
        <v>M2</v>
      </c>
      <c r="O42" s="266" t="str">
        <f t="shared" si="19"/>
        <v>M2</v>
      </c>
      <c r="P42" s="266" t="str">
        <f t="shared" si="20"/>
        <v>M3</v>
      </c>
      <c r="Q42" s="109"/>
      <c r="R42" s="108">
        <v>39</v>
      </c>
      <c r="S42" s="224">
        <v>3</v>
      </c>
      <c r="T42" s="224">
        <v>1</v>
      </c>
      <c r="U42" s="224">
        <v>2</v>
      </c>
      <c r="V42" s="224">
        <v>2</v>
      </c>
      <c r="W42" s="224">
        <v>3</v>
      </c>
      <c r="X42" s="1"/>
      <c r="Y42" s="191">
        <v>39</v>
      </c>
      <c r="Z42" s="113" t="str">
        <f t="shared" si="28"/>
        <v>金龜</v>
      </c>
      <c r="AA42" s="113" t="str">
        <f t="shared" si="29"/>
        <v>金鳥</v>
      </c>
      <c r="AB42" s="113" t="str">
        <f t="shared" si="30"/>
        <v>金船</v>
      </c>
      <c r="AC42" s="113" t="str">
        <f t="shared" si="31"/>
        <v>金船</v>
      </c>
      <c r="AD42" s="113" t="str">
        <f t="shared" si="32"/>
        <v>金龜</v>
      </c>
    </row>
    <row r="43" spans="2:30" ht="18">
      <c r="B43" s="295" t="s">
        <v>268</v>
      </c>
      <c r="C43" s="296"/>
      <c r="D43" s="298">
        <f>SUM('BNRegularＸ_W()'!AS4:AS84)</f>
        <v>56</v>
      </c>
      <c r="E43" s="298">
        <f>SUM('BNRegularＸ_W()'!AT4:AT84)</f>
        <v>46</v>
      </c>
      <c r="F43" s="298">
        <f>SUM('BNRegularＸ_W()'!AU4:AU84)</f>
        <v>45</v>
      </c>
      <c r="G43" s="298">
        <f>SUM('BNRegularＸ_W()'!AV4:AV84)</f>
        <v>47</v>
      </c>
      <c r="H43" s="298">
        <f>SUM('BNRegularＸ_W()'!AW4:AW84)</f>
        <v>68</v>
      </c>
      <c r="I43" s="36"/>
      <c r="K43" s="191">
        <v>40</v>
      </c>
      <c r="L43" s="266" t="str">
        <f t="shared" si="16"/>
        <v>M4</v>
      </c>
      <c r="M43" s="266" t="str">
        <f t="shared" si="17"/>
        <v>M5</v>
      </c>
      <c r="N43" s="266" t="str">
        <f t="shared" si="18"/>
        <v>M1</v>
      </c>
      <c r="O43" s="266" t="str">
        <f t="shared" si="19"/>
        <v>M5</v>
      </c>
      <c r="P43" s="266" t="str">
        <f t="shared" si="20"/>
        <v>M2</v>
      </c>
      <c r="Q43" s="109"/>
      <c r="R43" s="108">
        <v>40</v>
      </c>
      <c r="S43" s="224">
        <v>4</v>
      </c>
      <c r="T43" s="224">
        <v>5</v>
      </c>
      <c r="U43" s="224">
        <v>1</v>
      </c>
      <c r="V43" s="224">
        <v>5</v>
      </c>
      <c r="W43" s="224">
        <v>2</v>
      </c>
      <c r="X43" s="1"/>
      <c r="Y43" s="191">
        <v>40</v>
      </c>
      <c r="Z43" s="113" t="str">
        <f t="shared" si="28"/>
        <v>金元寶</v>
      </c>
      <c r="AA43" s="113" t="str">
        <f t="shared" si="29"/>
        <v>招財進寶</v>
      </c>
      <c r="AB43" s="113" t="str">
        <f t="shared" si="30"/>
        <v>金鳥</v>
      </c>
      <c r="AC43" s="113" t="str">
        <f t="shared" si="31"/>
        <v>招財進寶</v>
      </c>
      <c r="AD43" s="113" t="str">
        <f t="shared" si="32"/>
        <v>金船</v>
      </c>
    </row>
    <row r="44" spans="2:30" ht="18">
      <c r="B44" s="295" t="s">
        <v>269</v>
      </c>
      <c r="C44" s="296"/>
      <c r="D44" s="298">
        <f>SUM('BNRegularＸ_W()'!AY4:AY84)</f>
        <v>56</v>
      </c>
      <c r="E44" s="298">
        <f>SUM('BNRegularＸ_W()'!AZ4:AZ84)</f>
        <v>46</v>
      </c>
      <c r="F44" s="298">
        <f>SUM('BNRegularＸ_W()'!BA4:BA84)</f>
        <v>45</v>
      </c>
      <c r="G44" s="298">
        <f>SUM('BNRegularＸ_W()'!BB4:BB84)</f>
        <v>47</v>
      </c>
      <c r="H44" s="298">
        <f>SUM('BNRegularＸ_W()'!BC4:BC84)</f>
        <v>68</v>
      </c>
      <c r="I44" s="36"/>
      <c r="K44" s="191">
        <v>41</v>
      </c>
      <c r="L44" s="266" t="str">
        <f t="shared" si="16"/>
        <v>M4</v>
      </c>
      <c r="M44" s="266" t="str">
        <f t="shared" si="17"/>
        <v>M2</v>
      </c>
      <c r="N44" s="266" t="str">
        <f t="shared" si="18"/>
        <v>M1</v>
      </c>
      <c r="O44" s="266" t="str">
        <f t="shared" si="19"/>
        <v>M3</v>
      </c>
      <c r="P44" s="266" t="str">
        <f t="shared" si="20"/>
        <v>M4</v>
      </c>
      <c r="Q44" s="109"/>
      <c r="R44" s="108">
        <v>41</v>
      </c>
      <c r="S44" s="224">
        <v>4</v>
      </c>
      <c r="T44" s="224">
        <v>2</v>
      </c>
      <c r="U44" s="224">
        <v>1</v>
      </c>
      <c r="V44" s="224">
        <v>3</v>
      </c>
      <c r="W44" s="224">
        <v>4</v>
      </c>
      <c r="X44" s="1"/>
      <c r="Y44" s="191">
        <v>41</v>
      </c>
      <c r="Z44" s="113" t="str">
        <f t="shared" si="28"/>
        <v>金元寶</v>
      </c>
      <c r="AA44" s="113" t="str">
        <f t="shared" si="29"/>
        <v>金船</v>
      </c>
      <c r="AB44" s="113" t="str">
        <f t="shared" si="30"/>
        <v>金鳥</v>
      </c>
      <c r="AC44" s="113" t="str">
        <f t="shared" si="31"/>
        <v>金龜</v>
      </c>
      <c r="AD44" s="113" t="str">
        <f t="shared" si="32"/>
        <v>金元寶</v>
      </c>
    </row>
    <row r="45" spans="2:30" ht="18">
      <c r="B45" s="295" t="s">
        <v>270</v>
      </c>
      <c r="C45" s="296"/>
      <c r="D45" s="298">
        <f>SUM('BNRegularＸ_W()'!BE4:BE84)</f>
        <v>56</v>
      </c>
      <c r="E45" s="298">
        <f>SUM('BNRegularＸ_W()'!BF4:BF84)</f>
        <v>46</v>
      </c>
      <c r="F45" s="298">
        <f>SUM('BNRegularＸ_W()'!BG4:BG84)</f>
        <v>45</v>
      </c>
      <c r="G45" s="298">
        <f>SUM('BNRegularＸ_W()'!BH4:BH84)</f>
        <v>47</v>
      </c>
      <c r="H45" s="298">
        <f>SUM('BNRegularＸ_W()'!BI4:BI84)</f>
        <v>68</v>
      </c>
      <c r="I45" s="36"/>
      <c r="K45" s="191">
        <v>42</v>
      </c>
      <c r="L45" s="266" t="str">
        <f t="shared" si="16"/>
        <v>M4</v>
      </c>
      <c r="M45" s="266" t="str">
        <f t="shared" si="17"/>
        <v>M4</v>
      </c>
      <c r="N45" s="266" t="str">
        <f t="shared" si="18"/>
        <v>WW</v>
      </c>
      <c r="O45" s="266" t="str">
        <f t="shared" si="19"/>
        <v>M2</v>
      </c>
      <c r="P45" s="266" t="str">
        <f t="shared" si="20"/>
        <v>M4</v>
      </c>
      <c r="Q45" s="109"/>
      <c r="R45" s="108">
        <v>42</v>
      </c>
      <c r="S45" s="224">
        <v>4</v>
      </c>
      <c r="T45" s="224">
        <v>4</v>
      </c>
      <c r="U45" s="224">
        <v>12</v>
      </c>
      <c r="V45" s="224">
        <v>2</v>
      </c>
      <c r="W45" s="224">
        <v>4</v>
      </c>
      <c r="X45" s="1"/>
      <c r="Y45" s="191">
        <v>42</v>
      </c>
      <c r="Z45" s="113" t="str">
        <f t="shared" si="28"/>
        <v>金元寶</v>
      </c>
      <c r="AA45" s="113" t="str">
        <f t="shared" si="29"/>
        <v>金元寶</v>
      </c>
      <c r="AB45" s="113" t="e">
        <f t="shared" si="30"/>
        <v>#N/A</v>
      </c>
      <c r="AC45" s="113" t="str">
        <f t="shared" si="31"/>
        <v>金船</v>
      </c>
      <c r="AD45" s="113" t="str">
        <f t="shared" si="32"/>
        <v>金元寶</v>
      </c>
    </row>
    <row r="46" spans="2:30" ht="18">
      <c r="B46" s="295" t="s">
        <v>271</v>
      </c>
      <c r="C46" s="296"/>
      <c r="D46" s="298">
        <f>SUM('BNRegularＸ_W()'!BK4:BK84)</f>
        <v>56</v>
      </c>
      <c r="E46" s="298">
        <f>SUM('BNRegularＸ_W()'!BL4:BL84)</f>
        <v>46</v>
      </c>
      <c r="F46" s="298">
        <f>SUM('BNRegularＸ_W()'!BM4:BM84)</f>
        <v>45</v>
      </c>
      <c r="G46" s="298">
        <f>SUM('BNRegularＸ_W()'!BN4:BN84)</f>
        <v>47</v>
      </c>
      <c r="H46" s="298">
        <f>SUM('BNRegularＸ_W()'!BO4:BO84)</f>
        <v>68</v>
      </c>
      <c r="I46" s="36"/>
      <c r="K46" s="191">
        <v>43</v>
      </c>
      <c r="L46" s="266" t="str">
        <f t="shared" si="16"/>
        <v>M3</v>
      </c>
      <c r="M46" s="266" t="str">
        <f t="shared" si="17"/>
        <v>M3</v>
      </c>
      <c r="N46" s="266" t="str">
        <f t="shared" si="18"/>
        <v>M5</v>
      </c>
      <c r="O46" s="266" t="str">
        <f t="shared" si="19"/>
        <v>M1</v>
      </c>
      <c r="P46" s="266" t="str">
        <f t="shared" si="20"/>
        <v>M2</v>
      </c>
      <c r="Q46" s="240"/>
      <c r="R46" s="191">
        <v>43</v>
      </c>
      <c r="S46" s="224">
        <v>3</v>
      </c>
      <c r="T46" s="224">
        <v>3</v>
      </c>
      <c r="U46" s="224">
        <v>5</v>
      </c>
      <c r="V46" s="224">
        <v>1</v>
      </c>
      <c r="W46" s="224">
        <v>2</v>
      </c>
      <c r="X46" s="1"/>
      <c r="Y46" s="191">
        <v>43</v>
      </c>
      <c r="Z46" s="113" t="str">
        <f t="shared" si="28"/>
        <v>金龜</v>
      </c>
      <c r="AA46" s="113" t="str">
        <f t="shared" si="29"/>
        <v>金龜</v>
      </c>
      <c r="AB46" s="113" t="str">
        <f t="shared" si="30"/>
        <v>招財進寶</v>
      </c>
      <c r="AC46" s="113" t="str">
        <f t="shared" si="31"/>
        <v>金鳥</v>
      </c>
      <c r="AD46" s="113" t="str">
        <f t="shared" si="32"/>
        <v>金船</v>
      </c>
    </row>
    <row r="47" spans="2:30" ht="18">
      <c r="B47" s="295" t="s">
        <v>272</v>
      </c>
      <c r="C47" s="3"/>
      <c r="D47" s="298">
        <f>SUM('BNRegularＸ_W()'!BQ4:BQ84)</f>
        <v>56</v>
      </c>
      <c r="E47" s="298">
        <f>SUM('BNRegularＸ_W()'!BR4:BR84)</f>
        <v>46</v>
      </c>
      <c r="F47" s="298">
        <f>SUM('BNRegularＸ_W()'!BS4:BS84)</f>
        <v>45</v>
      </c>
      <c r="G47" s="298">
        <f>SUM('BNRegularＸ_W()'!BT4:BT84)</f>
        <v>47</v>
      </c>
      <c r="H47" s="298">
        <f>SUM('BNRegularＸ_W()'!BU4:BU84)</f>
        <v>68</v>
      </c>
      <c r="I47" s="36"/>
      <c r="K47" s="191">
        <v>44</v>
      </c>
      <c r="L47" s="266" t="str">
        <f t="shared" si="16"/>
        <v>M3</v>
      </c>
      <c r="M47" s="266" t="str">
        <f t="shared" si="17"/>
        <v>M2</v>
      </c>
      <c r="N47" s="266" t="str">
        <f t="shared" si="18"/>
        <v>M4</v>
      </c>
      <c r="O47" s="266" t="str">
        <f t="shared" si="19"/>
        <v>M3</v>
      </c>
      <c r="P47" s="266" t="str">
        <f t="shared" si="20"/>
        <v>M5</v>
      </c>
      <c r="Q47" s="240"/>
      <c r="R47" s="191">
        <v>44</v>
      </c>
      <c r="S47" s="224">
        <v>3</v>
      </c>
      <c r="T47" s="224">
        <v>2</v>
      </c>
      <c r="U47" s="224">
        <v>4</v>
      </c>
      <c r="V47" s="224">
        <v>3</v>
      </c>
      <c r="W47" s="224">
        <v>5</v>
      </c>
      <c r="X47" s="1"/>
      <c r="Y47" s="191">
        <v>44</v>
      </c>
      <c r="Z47" s="113" t="str">
        <f t="shared" si="28"/>
        <v>金龜</v>
      </c>
      <c r="AA47" s="113" t="str">
        <f t="shared" si="29"/>
        <v>金船</v>
      </c>
      <c r="AB47" s="113" t="str">
        <f t="shared" si="30"/>
        <v>金元寶</v>
      </c>
      <c r="AC47" s="113" t="str">
        <f t="shared" si="31"/>
        <v>金龜</v>
      </c>
      <c r="AD47" s="113" t="str">
        <f t="shared" si="32"/>
        <v>招財進寶</v>
      </c>
    </row>
    <row r="48" spans="2:30" ht="18">
      <c r="B48" s="295" t="s">
        <v>273</v>
      </c>
      <c r="C48" s="3"/>
      <c r="D48" s="299">
        <f>SUM('BNRegularＸ_W()'!BW4:BW84)</f>
        <v>56</v>
      </c>
      <c r="E48" s="299">
        <f>SUM('BNRegularＸ_W()'!BX4:BX84)</f>
        <v>46</v>
      </c>
      <c r="F48" s="299">
        <f>SUM('BNRegularＸ_W()'!BY4:BY84)</f>
        <v>45</v>
      </c>
      <c r="G48" s="299">
        <f>SUM('BNRegularＸ_W()'!BZ4:BZ84)</f>
        <v>47</v>
      </c>
      <c r="H48" s="299">
        <f>SUM('BNRegularＸ_W()'!CA4:CA84)</f>
        <v>68</v>
      </c>
      <c r="I48" s="36"/>
      <c r="K48" s="191">
        <v>45</v>
      </c>
      <c r="L48" s="266" t="str">
        <f t="shared" si="16"/>
        <v>M3</v>
      </c>
      <c r="M48" s="266" t="str">
        <f t="shared" si="17"/>
        <v>M5</v>
      </c>
      <c r="N48" s="266" t="str">
        <f t="shared" si="18"/>
        <v>M3</v>
      </c>
      <c r="O48" s="266" t="str">
        <f t="shared" si="19"/>
        <v>M5</v>
      </c>
      <c r="P48" s="266" t="str">
        <f t="shared" si="20"/>
        <v>M3</v>
      </c>
      <c r="Q48" s="240"/>
      <c r="R48" s="191">
        <v>45</v>
      </c>
      <c r="S48" s="224">
        <v>3</v>
      </c>
      <c r="T48" s="224">
        <v>5</v>
      </c>
      <c r="U48" s="224">
        <v>3</v>
      </c>
      <c r="V48" s="224">
        <v>5</v>
      </c>
      <c r="W48" s="224">
        <v>3</v>
      </c>
      <c r="X48" s="1"/>
      <c r="Y48" s="191">
        <v>45</v>
      </c>
      <c r="Z48" s="113" t="str">
        <f t="shared" si="28"/>
        <v>金龜</v>
      </c>
      <c r="AA48" s="113" t="str">
        <f t="shared" si="29"/>
        <v>招財進寶</v>
      </c>
      <c r="AB48" s="113" t="str">
        <f t="shared" si="30"/>
        <v>金龜</v>
      </c>
      <c r="AC48" s="113" t="str">
        <f t="shared" si="31"/>
        <v>招財進寶</v>
      </c>
      <c r="AD48" s="113" t="str">
        <f t="shared" si="32"/>
        <v>金龜</v>
      </c>
    </row>
    <row r="49" spans="2:30" ht="18">
      <c r="B49" s="295" t="s">
        <v>274</v>
      </c>
      <c r="C49" s="3"/>
      <c r="D49" s="299">
        <f>SUM('BNRegularＸ_W()'!CC4:CC84)</f>
        <v>56</v>
      </c>
      <c r="E49" s="299">
        <f>SUM('BNRegularＸ_W()'!CD4:CD84)</f>
        <v>46</v>
      </c>
      <c r="F49" s="299">
        <f>SUM('BNRegularＸ_W()'!CE4:CE84)</f>
        <v>45</v>
      </c>
      <c r="G49" s="299">
        <f>SUM('BNRegularＸ_W()'!CF4:CF84)</f>
        <v>47</v>
      </c>
      <c r="H49" s="299">
        <f>SUM('BNRegularＸ_W()'!CG4:CG84)</f>
        <v>68</v>
      </c>
      <c r="K49" s="191">
        <v>46</v>
      </c>
      <c r="L49" s="266" t="str">
        <f t="shared" si="16"/>
        <v>M4</v>
      </c>
      <c r="M49" s="266" t="str">
        <f t="shared" si="17"/>
        <v>M5</v>
      </c>
      <c r="N49" s="266" t="str">
        <f t="shared" si="18"/>
        <v>M5</v>
      </c>
      <c r="O49" s="266" t="str">
        <f t="shared" si="19"/>
        <v>M5</v>
      </c>
      <c r="P49" s="266" t="str">
        <f t="shared" si="20"/>
        <v>M2</v>
      </c>
      <c r="R49" s="191">
        <v>46</v>
      </c>
      <c r="S49" s="224">
        <v>4</v>
      </c>
      <c r="T49" s="224">
        <v>5</v>
      </c>
      <c r="U49" s="224">
        <v>5</v>
      </c>
      <c r="V49" s="224">
        <v>5</v>
      </c>
      <c r="W49" s="224">
        <v>2</v>
      </c>
      <c r="Y49" s="191">
        <v>46</v>
      </c>
      <c r="Z49" s="113" t="str">
        <f t="shared" si="28"/>
        <v>金元寶</v>
      </c>
      <c r="AA49" s="113" t="str">
        <f t="shared" si="29"/>
        <v>招財進寶</v>
      </c>
      <c r="AB49" s="113" t="str">
        <f t="shared" si="30"/>
        <v>招財進寶</v>
      </c>
      <c r="AC49" s="113" t="str">
        <f t="shared" si="31"/>
        <v>招財進寶</v>
      </c>
      <c r="AD49" s="113" t="str">
        <f t="shared" si="32"/>
        <v>金船</v>
      </c>
    </row>
    <row r="50" spans="2:30" ht="18">
      <c r="B50" s="295" t="s">
        <v>275</v>
      </c>
      <c r="C50" s="3"/>
      <c r="D50" s="299">
        <f>SUM('BNRegularＸ_W()'!CI4:CI84)</f>
        <v>56</v>
      </c>
      <c r="E50" s="299">
        <f>SUM('BNRegularＸ_W()'!CJ4:CJ84)</f>
        <v>46</v>
      </c>
      <c r="F50" s="299">
        <f>SUM('BNRegularＸ_W()'!CK4:CK84)</f>
        <v>45</v>
      </c>
      <c r="G50" s="299">
        <f>SUM('BNRegularＸ_W()'!CL4:CL84)</f>
        <v>47</v>
      </c>
      <c r="H50" s="299">
        <f>SUM('BNRegularＸ_W()'!CM4:CM84)</f>
        <v>68</v>
      </c>
      <c r="K50" s="191">
        <v>47</v>
      </c>
      <c r="L50" s="266" t="str">
        <f t="shared" si="16"/>
        <v>M4</v>
      </c>
      <c r="M50" s="266" t="str">
        <f t="shared" si="17"/>
        <v>WW</v>
      </c>
      <c r="N50" s="266" t="str">
        <f t="shared" si="18"/>
        <v>WW</v>
      </c>
      <c r="O50" s="266" t="str">
        <f t="shared" si="19"/>
        <v>M3</v>
      </c>
      <c r="P50" s="266" t="str">
        <f t="shared" si="20"/>
        <v>M4</v>
      </c>
      <c r="R50" s="191">
        <v>47</v>
      </c>
      <c r="S50" s="224">
        <v>4</v>
      </c>
      <c r="T50" s="224">
        <v>12</v>
      </c>
      <c r="U50" s="224">
        <v>12</v>
      </c>
      <c r="V50" s="224">
        <v>3</v>
      </c>
      <c r="W50" s="224">
        <v>4</v>
      </c>
      <c r="Y50" s="191">
        <v>47</v>
      </c>
      <c r="Z50" s="113" t="str">
        <f t="shared" si="28"/>
        <v>金元寶</v>
      </c>
      <c r="AA50" s="113" t="e">
        <f t="shared" si="29"/>
        <v>#N/A</v>
      </c>
      <c r="AB50" s="113" t="e">
        <f t="shared" si="30"/>
        <v>#N/A</v>
      </c>
      <c r="AC50" s="113" t="str">
        <f t="shared" si="31"/>
        <v>金龜</v>
      </c>
      <c r="AD50" s="113" t="str">
        <f t="shared" si="32"/>
        <v>金元寶</v>
      </c>
    </row>
    <row r="51" spans="2:30" ht="18">
      <c r="B51" s="295" t="s">
        <v>276</v>
      </c>
      <c r="C51" s="3"/>
      <c r="D51" s="299">
        <f>SUM('BNRegularＸ_W()'!CO4:CO84)</f>
        <v>56</v>
      </c>
      <c r="E51" s="299">
        <f>SUM('BNRegularＸ_W()'!CP4:CP84)</f>
        <v>46</v>
      </c>
      <c r="F51" s="299">
        <f>SUM('BNRegularＸ_W()'!CQ4:CQ84)</f>
        <v>45</v>
      </c>
      <c r="G51" s="299">
        <f>SUM('BNRegularＸ_W()'!CR4:CR84)</f>
        <v>47</v>
      </c>
      <c r="H51" s="299">
        <f>SUM('BNRegularＸ_W()'!CS4:CS84)</f>
        <v>68</v>
      </c>
      <c r="K51" s="191">
        <v>48</v>
      </c>
      <c r="L51" s="266" t="str">
        <f t="shared" si="16"/>
        <v>M4</v>
      </c>
      <c r="M51" s="266" t="str">
        <f t="shared" si="17"/>
        <v>M1</v>
      </c>
      <c r="N51" s="266" t="str">
        <f t="shared" si="18"/>
        <v>M5</v>
      </c>
      <c r="O51" s="266" t="str">
        <f t="shared" si="19"/>
        <v>M1</v>
      </c>
      <c r="P51" s="266" t="str">
        <f t="shared" si="20"/>
        <v>M4</v>
      </c>
      <c r="R51" s="191">
        <v>48</v>
      </c>
      <c r="S51" s="224">
        <v>4</v>
      </c>
      <c r="T51" s="224">
        <v>1</v>
      </c>
      <c r="U51" s="224">
        <v>5</v>
      </c>
      <c r="V51" s="224">
        <v>1</v>
      </c>
      <c r="W51" s="224">
        <v>4</v>
      </c>
      <c r="Y51" s="191">
        <v>48</v>
      </c>
      <c r="Z51" s="113" t="str">
        <f t="shared" si="28"/>
        <v>金元寶</v>
      </c>
      <c r="AA51" s="113" t="str">
        <f t="shared" si="29"/>
        <v>金鳥</v>
      </c>
      <c r="AB51" s="113" t="str">
        <f t="shared" si="30"/>
        <v>招財進寶</v>
      </c>
      <c r="AC51" s="113" t="str">
        <f t="shared" si="31"/>
        <v>金鳥</v>
      </c>
      <c r="AD51" s="113" t="str">
        <f t="shared" si="32"/>
        <v>金元寶</v>
      </c>
    </row>
    <row r="52" spans="2:30" ht="18">
      <c r="K52" s="191">
        <v>49</v>
      </c>
      <c r="L52" s="266" t="str">
        <f t="shared" si="16"/>
        <v>M5</v>
      </c>
      <c r="M52" s="266" t="str">
        <f t="shared" si="17"/>
        <v>M1</v>
      </c>
      <c r="N52" s="266" t="str">
        <f t="shared" si="18"/>
        <v>M3</v>
      </c>
      <c r="O52" s="266" t="str">
        <f t="shared" si="19"/>
        <v>M1</v>
      </c>
      <c r="P52" s="266" t="str">
        <f t="shared" si="20"/>
        <v>S1</v>
      </c>
      <c r="R52" s="191">
        <v>49</v>
      </c>
      <c r="S52" s="224">
        <v>5</v>
      </c>
      <c r="T52" s="224">
        <v>1</v>
      </c>
      <c r="U52" s="224">
        <v>3</v>
      </c>
      <c r="V52" s="224">
        <v>1</v>
      </c>
      <c r="W52" s="224">
        <v>13</v>
      </c>
      <c r="Y52" s="191">
        <v>49</v>
      </c>
      <c r="Z52" s="113" t="str">
        <f t="shared" si="28"/>
        <v>招財進寶</v>
      </c>
      <c r="AA52" s="113" t="str">
        <f t="shared" si="29"/>
        <v>金鳥</v>
      </c>
      <c r="AB52" s="113" t="str">
        <f t="shared" si="30"/>
        <v>金龜</v>
      </c>
      <c r="AC52" s="113" t="str">
        <f t="shared" si="31"/>
        <v>金鳥</v>
      </c>
      <c r="AD52" s="113" t="e">
        <f t="shared" si="32"/>
        <v>#N/A</v>
      </c>
    </row>
    <row r="53" spans="2:30" ht="18">
      <c r="K53" s="191">
        <v>50</v>
      </c>
      <c r="L53" s="266" t="str">
        <f t="shared" si="16"/>
        <v>M5</v>
      </c>
      <c r="M53" s="266" t="str">
        <f t="shared" si="17"/>
        <v>M1</v>
      </c>
      <c r="N53" s="266" t="str">
        <f t="shared" si="18"/>
        <v>M4</v>
      </c>
      <c r="O53" s="266" t="str">
        <f t="shared" si="19"/>
        <v>M1</v>
      </c>
      <c r="P53" s="266" t="str">
        <f t="shared" si="20"/>
        <v>M1</v>
      </c>
      <c r="R53" s="191">
        <v>50</v>
      </c>
      <c r="S53" s="224">
        <v>5</v>
      </c>
      <c r="T53" s="224">
        <v>1</v>
      </c>
      <c r="U53" s="224">
        <v>4</v>
      </c>
      <c r="V53" s="224">
        <v>1</v>
      </c>
      <c r="W53" s="224">
        <v>1</v>
      </c>
      <c r="Y53" s="191">
        <v>50</v>
      </c>
      <c r="Z53" s="113" t="str">
        <f t="shared" si="28"/>
        <v>招財進寶</v>
      </c>
      <c r="AA53" s="113" t="str">
        <f t="shared" si="29"/>
        <v>金鳥</v>
      </c>
      <c r="AB53" s="113" t="str">
        <f t="shared" si="30"/>
        <v>金元寶</v>
      </c>
      <c r="AC53" s="113" t="str">
        <f t="shared" si="31"/>
        <v>金鳥</v>
      </c>
      <c r="AD53" s="113" t="str">
        <f t="shared" si="32"/>
        <v>金鳥</v>
      </c>
    </row>
    <row r="54" spans="2:30" ht="18">
      <c r="K54" s="191">
        <v>51</v>
      </c>
      <c r="L54" s="266" t="str">
        <f t="shared" si="16"/>
        <v>M3</v>
      </c>
      <c r="M54" s="266" t="str">
        <f t="shared" si="17"/>
        <v>M2</v>
      </c>
      <c r="N54" s="266" t="str">
        <f t="shared" si="18"/>
        <v>M2</v>
      </c>
      <c r="O54" s="266" t="str">
        <f t="shared" si="19"/>
        <v>M3</v>
      </c>
      <c r="P54" s="266" t="str">
        <f t="shared" si="20"/>
        <v>M5</v>
      </c>
      <c r="R54" s="191">
        <v>51</v>
      </c>
      <c r="S54" s="224">
        <v>3</v>
      </c>
      <c r="T54" s="224">
        <v>2</v>
      </c>
      <c r="U54" s="224">
        <v>2</v>
      </c>
      <c r="V54" s="224">
        <v>3</v>
      </c>
      <c r="W54" s="224">
        <v>5</v>
      </c>
      <c r="Y54" s="191">
        <v>51</v>
      </c>
      <c r="Z54" s="113" t="str">
        <f t="shared" si="28"/>
        <v>金龜</v>
      </c>
      <c r="AA54" s="113" t="str">
        <f t="shared" si="29"/>
        <v>金船</v>
      </c>
      <c r="AB54" s="113" t="str">
        <f t="shared" si="30"/>
        <v>金船</v>
      </c>
      <c r="AC54" s="113" t="str">
        <f t="shared" si="31"/>
        <v>金龜</v>
      </c>
      <c r="AD54" s="113" t="str">
        <f t="shared" si="32"/>
        <v>招財進寶</v>
      </c>
    </row>
    <row r="55" spans="2:30" ht="18">
      <c r="K55" s="191">
        <v>52</v>
      </c>
      <c r="L55" s="266" t="str">
        <f t="shared" si="16"/>
        <v>M3</v>
      </c>
      <c r="M55" s="266" t="str">
        <f t="shared" si="17"/>
        <v>M4</v>
      </c>
      <c r="N55" s="266" t="str">
        <f t="shared" si="18"/>
        <v>M5</v>
      </c>
      <c r="O55" s="266" t="str">
        <f t="shared" si="19"/>
        <v>M4</v>
      </c>
      <c r="P55" s="266" t="str">
        <f t="shared" si="20"/>
        <v>M5</v>
      </c>
      <c r="R55" s="191">
        <v>52</v>
      </c>
      <c r="S55" s="224">
        <v>3</v>
      </c>
      <c r="T55" s="224">
        <v>4</v>
      </c>
      <c r="U55" s="224">
        <v>5</v>
      </c>
      <c r="V55" s="224">
        <v>4</v>
      </c>
      <c r="W55" s="224">
        <v>5</v>
      </c>
      <c r="Y55" s="191">
        <v>52</v>
      </c>
      <c r="Z55" s="113" t="str">
        <f t="shared" si="28"/>
        <v>金龜</v>
      </c>
      <c r="AA55" s="113" t="str">
        <f t="shared" si="29"/>
        <v>金元寶</v>
      </c>
      <c r="AB55" s="113" t="str">
        <f t="shared" si="30"/>
        <v>招財進寶</v>
      </c>
      <c r="AC55" s="113" t="str">
        <f t="shared" si="31"/>
        <v>金元寶</v>
      </c>
      <c r="AD55" s="113" t="str">
        <f t="shared" si="32"/>
        <v>招財進寶</v>
      </c>
    </row>
    <row r="56" spans="2:30" ht="18">
      <c r="K56" s="191">
        <v>53</v>
      </c>
      <c r="L56" s="266" t="str">
        <f t="shared" si="16"/>
        <v>M4</v>
      </c>
      <c r="M56" s="266" t="str">
        <f t="shared" si="17"/>
        <v>M4</v>
      </c>
      <c r="N56" s="266" t="str">
        <f t="shared" si="18"/>
        <v>M3</v>
      </c>
      <c r="O56" s="266" t="str">
        <f t="shared" si="19"/>
        <v>M5</v>
      </c>
      <c r="P56" s="266" t="str">
        <f t="shared" si="20"/>
        <v>M3</v>
      </c>
      <c r="R56" s="191">
        <v>53</v>
      </c>
      <c r="S56" s="224">
        <v>4</v>
      </c>
      <c r="T56" s="224">
        <v>4</v>
      </c>
      <c r="U56" s="224">
        <v>3</v>
      </c>
      <c r="V56" s="224">
        <v>5</v>
      </c>
      <c r="W56" s="224">
        <v>3</v>
      </c>
      <c r="Y56" s="191">
        <v>53</v>
      </c>
      <c r="Z56" s="113" t="str">
        <f t="shared" si="28"/>
        <v>金元寶</v>
      </c>
      <c r="AA56" s="113" t="str">
        <f t="shared" si="29"/>
        <v>金元寶</v>
      </c>
      <c r="AB56" s="113" t="str">
        <f t="shared" si="30"/>
        <v>金龜</v>
      </c>
      <c r="AC56" s="113" t="str">
        <f t="shared" si="31"/>
        <v>招財進寶</v>
      </c>
      <c r="AD56" s="113" t="str">
        <f t="shared" si="32"/>
        <v>金龜</v>
      </c>
    </row>
    <row r="57" spans="2:30" ht="18">
      <c r="K57" s="191">
        <v>54</v>
      </c>
      <c r="L57" s="266" t="str">
        <f t="shared" si="16"/>
        <v>M3</v>
      </c>
      <c r="M57" s="266" t="str">
        <f t="shared" si="17"/>
        <v>M4</v>
      </c>
      <c r="N57" s="266" t="str">
        <f t="shared" si="18"/>
        <v>M2</v>
      </c>
      <c r="O57" s="266" t="str">
        <f t="shared" si="19"/>
        <v>M5</v>
      </c>
      <c r="P57" s="266" t="str">
        <f t="shared" si="20"/>
        <v>M4</v>
      </c>
      <c r="R57" s="191">
        <v>54</v>
      </c>
      <c r="S57" s="224">
        <v>3</v>
      </c>
      <c r="T57" s="224">
        <v>4</v>
      </c>
      <c r="U57" s="224">
        <v>2</v>
      </c>
      <c r="V57" s="224">
        <v>5</v>
      </c>
      <c r="W57" s="224">
        <v>4</v>
      </c>
      <c r="Y57" s="191">
        <v>54</v>
      </c>
      <c r="Z57" s="113" t="str">
        <f t="shared" si="28"/>
        <v>金龜</v>
      </c>
      <c r="AA57" s="113" t="str">
        <f t="shared" si="29"/>
        <v>金元寶</v>
      </c>
      <c r="AB57" s="113" t="str">
        <f t="shared" si="30"/>
        <v>金船</v>
      </c>
      <c r="AC57" s="113" t="str">
        <f t="shared" si="31"/>
        <v>招財進寶</v>
      </c>
      <c r="AD57" s="113" t="str">
        <f t="shared" si="32"/>
        <v>金元寶</v>
      </c>
    </row>
    <row r="58" spans="2:30" ht="18">
      <c r="K58" s="191">
        <v>55</v>
      </c>
      <c r="L58" s="266" t="str">
        <f t="shared" si="16"/>
        <v>M3</v>
      </c>
      <c r="M58" s="266" t="str">
        <f t="shared" si="17"/>
        <v>WW</v>
      </c>
      <c r="N58" s="266" t="str">
        <f t="shared" si="18"/>
        <v>M5</v>
      </c>
      <c r="O58" s="266" t="str">
        <f t="shared" si="19"/>
        <v>M2</v>
      </c>
      <c r="P58" s="266" t="str">
        <f t="shared" si="20"/>
        <v>M4</v>
      </c>
      <c r="R58" s="191">
        <v>55</v>
      </c>
      <c r="S58" s="224">
        <v>3</v>
      </c>
      <c r="T58" s="224">
        <v>12</v>
      </c>
      <c r="U58" s="224">
        <v>5</v>
      </c>
      <c r="V58" s="224">
        <v>2</v>
      </c>
      <c r="W58" s="224">
        <v>4</v>
      </c>
      <c r="Y58" s="191">
        <v>55</v>
      </c>
      <c r="Z58" s="113" t="str">
        <f t="shared" si="28"/>
        <v>金龜</v>
      </c>
      <c r="AA58" s="113" t="e">
        <f t="shared" si="29"/>
        <v>#N/A</v>
      </c>
      <c r="AB58" s="113" t="str">
        <f t="shared" si="30"/>
        <v>招財進寶</v>
      </c>
      <c r="AC58" s="113" t="str">
        <f t="shared" si="31"/>
        <v>金船</v>
      </c>
      <c r="AD58" s="113" t="str">
        <f t="shared" si="32"/>
        <v>金元寶</v>
      </c>
    </row>
    <row r="59" spans="2:30" ht="18">
      <c r="K59" s="191">
        <v>56</v>
      </c>
      <c r="L59" s="266"/>
      <c r="M59" s="266" t="str">
        <f t="shared" si="17"/>
        <v>M5</v>
      </c>
      <c r="N59" s="266" t="str">
        <f t="shared" si="18"/>
        <v>M3</v>
      </c>
      <c r="O59" s="266"/>
      <c r="P59" s="266" t="str">
        <f t="shared" si="20"/>
        <v>M3</v>
      </c>
      <c r="R59" s="191">
        <v>56</v>
      </c>
      <c r="S59" s="224"/>
      <c r="T59" s="224">
        <v>5</v>
      </c>
      <c r="U59" s="224">
        <v>3</v>
      </c>
      <c r="V59" s="224"/>
      <c r="W59" s="224">
        <v>3</v>
      </c>
      <c r="Y59" s="191">
        <v>56</v>
      </c>
      <c r="Z59" s="113" t="e">
        <f t="shared" si="28"/>
        <v>#N/A</v>
      </c>
      <c r="AA59" s="113" t="str">
        <f t="shared" si="29"/>
        <v>招財進寶</v>
      </c>
      <c r="AB59" s="113" t="str">
        <f t="shared" si="30"/>
        <v>金龜</v>
      </c>
      <c r="AC59" s="113" t="e">
        <f t="shared" si="31"/>
        <v>#N/A</v>
      </c>
      <c r="AD59" s="113" t="str">
        <f t="shared" si="32"/>
        <v>金龜</v>
      </c>
    </row>
    <row r="60" spans="2:30" ht="18">
      <c r="K60" s="191">
        <v>57</v>
      </c>
      <c r="L60" s="266"/>
      <c r="M60" s="266" t="str">
        <f t="shared" si="17"/>
        <v>M5</v>
      </c>
      <c r="N60" s="266"/>
      <c r="O60" s="266"/>
      <c r="P60" s="266" t="str">
        <f t="shared" si="20"/>
        <v>M5</v>
      </c>
      <c r="R60" s="191">
        <v>57</v>
      </c>
      <c r="S60" s="224"/>
      <c r="T60" s="224">
        <v>5</v>
      </c>
      <c r="U60" s="224"/>
      <c r="V60" s="224"/>
      <c r="W60" s="224">
        <v>5</v>
      </c>
      <c r="Y60" s="191">
        <v>57</v>
      </c>
      <c r="Z60" s="113" t="e">
        <f t="shared" si="28"/>
        <v>#N/A</v>
      </c>
      <c r="AA60" s="113" t="str">
        <f t="shared" si="29"/>
        <v>招財進寶</v>
      </c>
      <c r="AB60" s="113" t="e">
        <f t="shared" si="30"/>
        <v>#N/A</v>
      </c>
      <c r="AC60" s="113" t="e">
        <f t="shared" si="31"/>
        <v>#N/A</v>
      </c>
      <c r="AD60" s="113" t="str">
        <f t="shared" si="32"/>
        <v>招財進寶</v>
      </c>
    </row>
    <row r="61" spans="2:30" ht="18">
      <c r="K61" s="191">
        <v>58</v>
      </c>
      <c r="L61" s="266"/>
      <c r="M61" s="266"/>
      <c r="N61" s="266"/>
      <c r="O61" s="266"/>
      <c r="P61" s="266" t="str">
        <f t="shared" si="20"/>
        <v>M1</v>
      </c>
      <c r="R61" s="191">
        <v>58</v>
      </c>
      <c r="S61" s="224"/>
      <c r="T61" s="224"/>
      <c r="U61" s="224"/>
      <c r="V61" s="224"/>
      <c r="W61" s="224">
        <v>1</v>
      </c>
      <c r="Y61" s="191">
        <v>58</v>
      </c>
      <c r="Z61" s="113" t="e">
        <f t="shared" si="28"/>
        <v>#N/A</v>
      </c>
      <c r="AA61" s="113" t="e">
        <f t="shared" si="29"/>
        <v>#N/A</v>
      </c>
      <c r="AB61" s="113" t="e">
        <f t="shared" si="30"/>
        <v>#N/A</v>
      </c>
      <c r="AC61" s="113" t="e">
        <f t="shared" si="31"/>
        <v>#N/A</v>
      </c>
      <c r="AD61" s="113" t="str">
        <f t="shared" si="32"/>
        <v>金鳥</v>
      </c>
    </row>
    <row r="62" spans="2:30" ht="18">
      <c r="K62" s="191">
        <v>59</v>
      </c>
      <c r="L62" s="266"/>
      <c r="M62" s="266"/>
      <c r="N62" s="266"/>
      <c r="O62" s="266"/>
      <c r="P62" s="266" t="str">
        <f t="shared" si="20"/>
        <v>M2</v>
      </c>
      <c r="R62" s="191">
        <v>59</v>
      </c>
      <c r="S62" s="224"/>
      <c r="T62" s="224"/>
      <c r="U62" s="224"/>
      <c r="V62" s="224"/>
      <c r="W62" s="224">
        <v>2</v>
      </c>
      <c r="Y62" s="191">
        <v>59</v>
      </c>
      <c r="Z62" s="113" t="e">
        <f t="shared" si="28"/>
        <v>#N/A</v>
      </c>
      <c r="AA62" s="113" t="e">
        <f t="shared" si="29"/>
        <v>#N/A</v>
      </c>
      <c r="AB62" s="113" t="e">
        <f t="shared" si="30"/>
        <v>#N/A</v>
      </c>
      <c r="AC62" s="113" t="e">
        <f t="shared" si="31"/>
        <v>#N/A</v>
      </c>
      <c r="AD62" s="113" t="str">
        <f t="shared" si="32"/>
        <v>金船</v>
      </c>
    </row>
    <row r="63" spans="2:30" ht="18">
      <c r="K63" s="191">
        <v>60</v>
      </c>
      <c r="L63" s="266"/>
      <c r="M63" s="266"/>
      <c r="N63" s="266"/>
      <c r="O63" s="266"/>
      <c r="P63" s="266" t="str">
        <f t="shared" si="20"/>
        <v>M5</v>
      </c>
      <c r="R63" s="191">
        <v>60</v>
      </c>
      <c r="S63" s="224"/>
      <c r="T63" s="224"/>
      <c r="U63" s="224"/>
      <c r="V63" s="224"/>
      <c r="W63" s="224">
        <v>5</v>
      </c>
      <c r="Y63" s="191">
        <v>60</v>
      </c>
      <c r="Z63" s="113"/>
      <c r="AA63" s="113"/>
      <c r="AB63" s="113"/>
      <c r="AC63" s="113"/>
      <c r="AD63" s="113"/>
    </row>
    <row r="64" spans="2:30" ht="18">
      <c r="K64" s="191">
        <v>61</v>
      </c>
      <c r="L64" s="266"/>
      <c r="M64" s="266"/>
      <c r="N64" s="266"/>
      <c r="O64" s="266"/>
      <c r="P64" s="266" t="str">
        <f t="shared" si="20"/>
        <v>M3</v>
      </c>
      <c r="R64" s="191">
        <v>61</v>
      </c>
      <c r="S64" s="224"/>
      <c r="T64" s="224"/>
      <c r="U64" s="224"/>
      <c r="V64" s="224"/>
      <c r="W64" s="224">
        <v>3</v>
      </c>
      <c r="Y64" s="191">
        <v>61</v>
      </c>
      <c r="Z64" s="113"/>
      <c r="AA64" s="113"/>
      <c r="AB64" s="113"/>
      <c r="AC64" s="113"/>
      <c r="AD64" s="113"/>
    </row>
    <row r="65" spans="11:30" ht="18">
      <c r="K65" s="191">
        <v>62</v>
      </c>
      <c r="L65" s="266"/>
      <c r="M65" s="266"/>
      <c r="N65" s="266"/>
      <c r="O65" s="266"/>
      <c r="P65" s="266" t="str">
        <f t="shared" si="20"/>
        <v>M2</v>
      </c>
      <c r="R65" s="191">
        <v>62</v>
      </c>
      <c r="S65" s="224"/>
      <c r="T65" s="224"/>
      <c r="U65" s="224"/>
      <c r="V65" s="224"/>
      <c r="W65" s="224">
        <v>2</v>
      </c>
      <c r="Y65" s="191">
        <v>62</v>
      </c>
      <c r="Z65" s="113"/>
      <c r="AA65" s="113"/>
      <c r="AB65" s="113"/>
      <c r="AC65" s="113"/>
      <c r="AD65" s="113"/>
    </row>
    <row r="66" spans="11:30" ht="18">
      <c r="K66" s="191">
        <v>63</v>
      </c>
      <c r="L66" s="266"/>
      <c r="M66" s="266"/>
      <c r="N66" s="266"/>
      <c r="O66" s="266"/>
      <c r="P66" s="266" t="str">
        <f t="shared" si="20"/>
        <v>M4</v>
      </c>
      <c r="R66" s="191">
        <v>63</v>
      </c>
      <c r="S66" s="224"/>
      <c r="T66" s="224"/>
      <c r="U66" s="224"/>
      <c r="V66" s="224"/>
      <c r="W66" s="224">
        <v>4</v>
      </c>
      <c r="Y66" s="191">
        <v>63</v>
      </c>
      <c r="Z66" s="113"/>
      <c r="AA66" s="113"/>
      <c r="AB66" s="113"/>
      <c r="AC66" s="113"/>
      <c r="AD66" s="113"/>
    </row>
    <row r="67" spans="11:30" ht="18">
      <c r="K67" s="191">
        <v>64</v>
      </c>
      <c r="L67" s="266"/>
      <c r="M67" s="266"/>
      <c r="N67" s="266"/>
      <c r="O67" s="266"/>
      <c r="P67" s="266" t="str">
        <f t="shared" si="20"/>
        <v>M3</v>
      </c>
      <c r="R67" s="191">
        <v>64</v>
      </c>
      <c r="S67" s="224"/>
      <c r="T67" s="224"/>
      <c r="U67" s="224"/>
      <c r="V67" s="224"/>
      <c r="W67" s="224">
        <v>3</v>
      </c>
      <c r="Y67" s="191">
        <v>64</v>
      </c>
      <c r="Z67" s="113"/>
      <c r="AA67" s="113"/>
      <c r="AB67" s="113"/>
      <c r="AC67" s="113"/>
      <c r="AD67" s="113"/>
    </row>
    <row r="68" spans="11:30" ht="18">
      <c r="K68" s="191">
        <v>65</v>
      </c>
      <c r="L68" s="266"/>
      <c r="M68" s="266"/>
      <c r="N68" s="266"/>
      <c r="O68" s="266"/>
      <c r="P68" s="266" t="str">
        <f t="shared" ref="P68:P70" si="33">VLOOKUP(W68,$A$3:$B$19,2,FALSE)</f>
        <v>M5</v>
      </c>
      <c r="R68" s="191">
        <v>65</v>
      </c>
      <c r="S68" s="224"/>
      <c r="T68" s="224"/>
      <c r="U68" s="224"/>
      <c r="V68" s="224"/>
      <c r="W68" s="224">
        <v>5</v>
      </c>
      <c r="Y68" s="191">
        <v>65</v>
      </c>
      <c r="Z68" s="113"/>
      <c r="AA68" s="113"/>
      <c r="AB68" s="113"/>
      <c r="AC68" s="113"/>
      <c r="AD68" s="113"/>
    </row>
    <row r="69" spans="11:30" ht="18">
      <c r="K69" s="191">
        <v>66</v>
      </c>
      <c r="L69" s="266"/>
      <c r="M69" s="266"/>
      <c r="N69" s="266"/>
      <c r="O69" s="266"/>
      <c r="P69" s="266" t="str">
        <f t="shared" si="33"/>
        <v>M5</v>
      </c>
      <c r="R69" s="191">
        <v>66</v>
      </c>
      <c r="S69" s="224"/>
      <c r="T69" s="224"/>
      <c r="U69" s="224"/>
      <c r="V69" s="224"/>
      <c r="W69" s="224">
        <v>5</v>
      </c>
      <c r="Y69" s="191">
        <v>66</v>
      </c>
      <c r="Z69" s="113"/>
      <c r="AA69" s="113"/>
      <c r="AB69" s="113"/>
      <c r="AC69" s="113"/>
      <c r="AD69" s="113"/>
    </row>
    <row r="70" spans="11:30" ht="18">
      <c r="K70" s="191">
        <v>67</v>
      </c>
      <c r="L70" s="266"/>
      <c r="M70" s="266"/>
      <c r="N70" s="266"/>
      <c r="O70" s="266"/>
      <c r="P70" s="266" t="str">
        <f t="shared" si="33"/>
        <v>S1</v>
      </c>
      <c r="R70" s="191">
        <v>67</v>
      </c>
      <c r="S70" s="224"/>
      <c r="T70" s="224"/>
      <c r="U70" s="224"/>
      <c r="V70" s="224"/>
      <c r="W70" s="224">
        <v>13</v>
      </c>
      <c r="Y70" s="191">
        <v>67</v>
      </c>
      <c r="Z70" s="113"/>
      <c r="AA70" s="113"/>
      <c r="AB70" s="113"/>
      <c r="AC70" s="113"/>
      <c r="AD70" s="113"/>
    </row>
    <row r="71" spans="11:30" ht="18">
      <c r="K71" s="191">
        <v>68</v>
      </c>
      <c r="L71" s="266"/>
      <c r="M71" s="266"/>
      <c r="N71" s="266"/>
      <c r="O71" s="266"/>
      <c r="P71" s="266"/>
      <c r="R71" s="191">
        <v>68</v>
      </c>
      <c r="S71" s="113"/>
      <c r="T71" s="113"/>
      <c r="U71" s="113"/>
      <c r="V71" s="113"/>
      <c r="W71" s="113"/>
      <c r="X71" s="1"/>
      <c r="Y71" s="191">
        <v>68</v>
      </c>
      <c r="Z71" s="113"/>
      <c r="AA71" s="113"/>
      <c r="AB71" s="113"/>
      <c r="AC71" s="113"/>
      <c r="AD71" s="113"/>
    </row>
    <row r="72" spans="11:30" ht="18">
      <c r="K72" s="191">
        <v>69</v>
      </c>
      <c r="L72" s="266"/>
      <c r="M72" s="266"/>
      <c r="N72" s="266"/>
      <c r="O72" s="266"/>
      <c r="P72" s="266"/>
      <c r="R72" s="191">
        <v>69</v>
      </c>
      <c r="S72" s="113"/>
      <c r="T72" s="113"/>
      <c r="U72" s="113"/>
      <c r="V72" s="113"/>
      <c r="W72" s="113"/>
      <c r="Y72" s="191">
        <v>69</v>
      </c>
      <c r="Z72" s="113"/>
      <c r="AA72" s="113"/>
      <c r="AB72" s="113"/>
      <c r="AC72" s="113"/>
      <c r="AD72" s="113"/>
    </row>
    <row r="73" spans="11:30" ht="18">
      <c r="K73" s="191">
        <v>70</v>
      </c>
      <c r="L73" s="266"/>
      <c r="M73" s="266"/>
      <c r="N73" s="266"/>
      <c r="O73" s="266"/>
      <c r="P73" s="266"/>
      <c r="R73" s="191">
        <v>70</v>
      </c>
      <c r="S73" s="113"/>
      <c r="T73" s="113"/>
      <c r="U73" s="113"/>
      <c r="V73" s="113"/>
      <c r="W73" s="113"/>
      <c r="Y73" s="191">
        <v>70</v>
      </c>
      <c r="Z73" s="113"/>
      <c r="AA73" s="113"/>
      <c r="AB73" s="113"/>
      <c r="AC73" s="113"/>
      <c r="AD73" s="113"/>
    </row>
    <row r="74" spans="11:30" ht="18">
      <c r="K74" s="191">
        <v>71</v>
      </c>
      <c r="L74" s="266"/>
      <c r="M74" s="266"/>
      <c r="N74" s="266"/>
      <c r="O74" s="266"/>
      <c r="P74" s="266"/>
      <c r="R74" s="191">
        <v>71</v>
      </c>
      <c r="S74" s="113"/>
      <c r="T74" s="113"/>
      <c r="U74" s="113"/>
      <c r="V74" s="113"/>
      <c r="W74" s="113"/>
      <c r="Y74" s="191">
        <v>71</v>
      </c>
      <c r="Z74" s="113"/>
      <c r="AA74" s="113"/>
      <c r="AB74" s="113"/>
      <c r="AC74" s="113"/>
      <c r="AD74" s="113"/>
    </row>
    <row r="75" spans="11:30" ht="18">
      <c r="K75" s="191">
        <v>72</v>
      </c>
      <c r="L75" s="266"/>
      <c r="M75" s="266"/>
      <c r="N75" s="266"/>
      <c r="O75" s="266"/>
      <c r="P75" s="266"/>
      <c r="R75" s="191">
        <v>72</v>
      </c>
      <c r="S75" s="113"/>
      <c r="T75" s="113"/>
      <c r="U75" s="113"/>
      <c r="V75" s="113"/>
      <c r="W75" s="113"/>
      <c r="Y75" s="191">
        <v>72</v>
      </c>
      <c r="Z75" s="113"/>
      <c r="AA75" s="113"/>
      <c r="AB75" s="113"/>
      <c r="AC75" s="113"/>
      <c r="AD75" s="113"/>
    </row>
    <row r="76" spans="11:30" ht="18">
      <c r="K76" s="191">
        <v>73</v>
      </c>
      <c r="L76" s="266"/>
      <c r="M76" s="266"/>
      <c r="N76" s="266"/>
      <c r="O76" s="266"/>
      <c r="P76" s="266"/>
      <c r="R76" s="191">
        <v>73</v>
      </c>
      <c r="S76" s="113"/>
      <c r="T76" s="113"/>
      <c r="U76" s="113"/>
      <c r="V76" s="113"/>
      <c r="W76" s="113"/>
      <c r="Y76" s="191">
        <v>73</v>
      </c>
      <c r="Z76" s="113"/>
      <c r="AA76" s="113"/>
      <c r="AB76" s="113"/>
      <c r="AC76" s="113"/>
      <c r="AD76" s="113"/>
    </row>
    <row r="77" spans="11:30" ht="18">
      <c r="K77" s="191">
        <v>74</v>
      </c>
      <c r="L77" s="266"/>
      <c r="M77" s="266"/>
      <c r="N77" s="266"/>
      <c r="O77" s="266"/>
      <c r="P77" s="266"/>
      <c r="R77" s="191">
        <v>74</v>
      </c>
      <c r="S77" s="113"/>
      <c r="T77" s="113"/>
      <c r="U77" s="113"/>
      <c r="V77" s="113"/>
      <c r="W77" s="113"/>
      <c r="Y77" s="191">
        <v>74</v>
      </c>
      <c r="Z77" s="113"/>
      <c r="AA77" s="113"/>
      <c r="AB77" s="113"/>
      <c r="AC77" s="113"/>
      <c r="AD77" s="113"/>
    </row>
    <row r="78" spans="11:30" ht="18">
      <c r="K78" s="191">
        <f>K77+1</f>
        <v>75</v>
      </c>
      <c r="L78" s="266"/>
      <c r="M78" s="266"/>
      <c r="N78" s="266"/>
      <c r="O78" s="266"/>
      <c r="P78" s="266"/>
      <c r="R78" s="191">
        <f>R77+1</f>
        <v>75</v>
      </c>
      <c r="S78" s="113"/>
      <c r="T78" s="113"/>
      <c r="U78" s="113"/>
      <c r="V78" s="113"/>
      <c r="W78" s="113"/>
      <c r="Y78" s="191">
        <f>Y77+1</f>
        <v>75</v>
      </c>
      <c r="Z78" s="113" t="str">
        <f>IF(L78="","",VLOOKUP(L78,$B$3:$I$11,2,0))</f>
        <v/>
      </c>
      <c r="AA78" s="113" t="str">
        <f>IF(M78="","",VLOOKUP(M78,$B$3:$I$11,2,0))</f>
        <v/>
      </c>
      <c r="AB78" s="113" t="str">
        <f>IF(N78="","",VLOOKUP(N78,$B$3:$I$11,2,0))</f>
        <v/>
      </c>
      <c r="AC78" s="113" t="str">
        <f>IF(O78="","",VLOOKUP(O78,$B$3:$I$11,2,0))</f>
        <v/>
      </c>
      <c r="AD78" s="113" t="str">
        <f>IF(P78="","",VLOOKUP(P78,$B$3:$I$11,2,0))</f>
        <v/>
      </c>
    </row>
    <row r="79" spans="11:30" ht="18">
      <c r="K79" s="191">
        <f t="shared" ref="K79:K92" si="34">K78+1</f>
        <v>76</v>
      </c>
      <c r="L79" s="191"/>
      <c r="M79" s="266"/>
      <c r="N79" s="266"/>
      <c r="O79" s="266"/>
      <c r="P79" s="266"/>
      <c r="R79" s="191">
        <f t="shared" ref="R79:R103" si="35">R78+1</f>
        <v>76</v>
      </c>
      <c r="S79" s="3"/>
      <c r="T79" s="3"/>
      <c r="U79" s="3"/>
      <c r="V79" s="3"/>
      <c r="W79" s="3"/>
      <c r="Y79" s="191">
        <f t="shared" ref="Y79:Y103" si="36">Y78+1</f>
        <v>76</v>
      </c>
      <c r="Z79" s="191"/>
      <c r="AA79" s="191"/>
      <c r="AB79" s="191"/>
      <c r="AC79" s="191"/>
      <c r="AD79" s="191"/>
    </row>
    <row r="80" spans="11:30" ht="18">
      <c r="K80" s="191">
        <f t="shared" si="34"/>
        <v>77</v>
      </c>
      <c r="L80" s="191"/>
      <c r="M80" s="266"/>
      <c r="N80" s="266"/>
      <c r="O80" s="266"/>
      <c r="P80" s="266"/>
      <c r="R80" s="191">
        <f t="shared" si="35"/>
        <v>77</v>
      </c>
      <c r="S80" s="3"/>
      <c r="T80" s="3"/>
      <c r="U80" s="3"/>
      <c r="V80" s="3"/>
      <c r="W80" s="3"/>
      <c r="Y80" s="191">
        <f t="shared" si="36"/>
        <v>77</v>
      </c>
      <c r="Z80" s="191"/>
      <c r="AA80" s="191"/>
      <c r="AB80" s="191"/>
      <c r="AC80" s="191"/>
      <c r="AD80" s="191"/>
    </row>
    <row r="81" spans="11:30" ht="18">
      <c r="K81" s="191">
        <f t="shared" si="34"/>
        <v>78</v>
      </c>
      <c r="L81" s="191"/>
      <c r="M81" s="266"/>
      <c r="N81" s="266"/>
      <c r="O81" s="266"/>
      <c r="P81" s="266"/>
      <c r="R81" s="191">
        <f t="shared" si="35"/>
        <v>78</v>
      </c>
      <c r="S81" s="3"/>
      <c r="T81" s="3"/>
      <c r="U81" s="3"/>
      <c r="V81" s="3"/>
      <c r="W81" s="3"/>
      <c r="Y81" s="191">
        <f t="shared" si="36"/>
        <v>78</v>
      </c>
      <c r="Z81" s="191"/>
      <c r="AA81" s="191"/>
      <c r="AB81" s="191"/>
      <c r="AC81" s="191"/>
      <c r="AD81" s="191"/>
    </row>
    <row r="82" spans="11:30" ht="18">
      <c r="K82" s="191">
        <f t="shared" si="34"/>
        <v>79</v>
      </c>
      <c r="L82" s="191"/>
      <c r="M82" s="266"/>
      <c r="N82" s="266"/>
      <c r="O82" s="266"/>
      <c r="P82" s="266"/>
      <c r="R82" s="191">
        <f t="shared" si="35"/>
        <v>79</v>
      </c>
      <c r="S82" s="3"/>
      <c r="T82" s="3"/>
      <c r="U82" s="3"/>
      <c r="V82" s="3"/>
      <c r="W82" s="3"/>
      <c r="Y82" s="191">
        <f t="shared" si="36"/>
        <v>79</v>
      </c>
      <c r="Z82" s="191"/>
      <c r="AA82" s="191"/>
      <c r="AB82" s="191"/>
      <c r="AC82" s="191"/>
      <c r="AD82" s="191"/>
    </row>
    <row r="83" spans="11:30" ht="18">
      <c r="K83" s="191">
        <f t="shared" si="34"/>
        <v>80</v>
      </c>
      <c r="L83" s="191"/>
      <c r="M83" s="266"/>
      <c r="N83" s="266"/>
      <c r="O83" s="266"/>
      <c r="P83" s="266"/>
      <c r="R83" s="191">
        <f t="shared" si="35"/>
        <v>80</v>
      </c>
      <c r="S83" s="3"/>
      <c r="T83" s="3"/>
      <c r="U83" s="3"/>
      <c r="V83" s="3"/>
      <c r="W83" s="3"/>
      <c r="Y83" s="191">
        <f t="shared" si="36"/>
        <v>80</v>
      </c>
      <c r="Z83" s="191"/>
      <c r="AA83" s="191"/>
      <c r="AB83" s="191"/>
      <c r="AC83" s="191"/>
      <c r="AD83" s="191"/>
    </row>
    <row r="84" spans="11:30" ht="18">
      <c r="K84" s="191">
        <f t="shared" si="34"/>
        <v>81</v>
      </c>
      <c r="L84" s="191"/>
      <c r="M84" s="266"/>
      <c r="N84" s="266"/>
      <c r="O84" s="266"/>
      <c r="P84" s="266"/>
      <c r="R84" s="191">
        <f t="shared" si="35"/>
        <v>81</v>
      </c>
      <c r="S84" s="3"/>
      <c r="T84" s="3"/>
      <c r="U84" s="3"/>
      <c r="V84" s="3"/>
      <c r="W84" s="3"/>
      <c r="Y84" s="191">
        <f t="shared" si="36"/>
        <v>81</v>
      </c>
      <c r="Z84" s="191"/>
      <c r="AA84" s="191"/>
      <c r="AB84" s="191"/>
      <c r="AC84" s="191"/>
      <c r="AD84" s="191"/>
    </row>
    <row r="85" spans="11:30" ht="18">
      <c r="K85" s="191">
        <f t="shared" si="34"/>
        <v>82</v>
      </c>
      <c r="L85" s="191"/>
      <c r="M85" s="266"/>
      <c r="N85" s="266"/>
      <c r="O85" s="266"/>
      <c r="P85" s="266"/>
      <c r="R85" s="191">
        <f t="shared" si="35"/>
        <v>82</v>
      </c>
      <c r="S85" s="3"/>
      <c r="T85" s="3"/>
      <c r="U85" s="3"/>
      <c r="V85" s="3"/>
      <c r="W85" s="3"/>
      <c r="Y85" s="191">
        <f t="shared" si="36"/>
        <v>82</v>
      </c>
      <c r="Z85" s="191"/>
      <c r="AA85" s="191"/>
      <c r="AB85" s="191"/>
      <c r="AC85" s="191"/>
      <c r="AD85" s="191"/>
    </row>
    <row r="86" spans="11:30" ht="18">
      <c r="K86" s="191">
        <f t="shared" si="34"/>
        <v>83</v>
      </c>
      <c r="L86" s="191"/>
      <c r="M86" s="266"/>
      <c r="N86" s="266"/>
      <c r="O86" s="266"/>
      <c r="P86" s="266"/>
      <c r="R86" s="191">
        <f t="shared" si="35"/>
        <v>83</v>
      </c>
      <c r="S86" s="3"/>
      <c r="T86" s="3"/>
      <c r="U86" s="3"/>
      <c r="V86" s="3"/>
      <c r="W86" s="3"/>
      <c r="Y86" s="191">
        <f t="shared" si="36"/>
        <v>83</v>
      </c>
      <c r="Z86" s="191"/>
      <c r="AA86" s="191"/>
      <c r="AB86" s="191"/>
      <c r="AC86" s="191"/>
      <c r="AD86" s="191"/>
    </row>
    <row r="87" spans="11:30" ht="18">
      <c r="K87" s="191">
        <f t="shared" si="34"/>
        <v>84</v>
      </c>
      <c r="L87" s="191"/>
      <c r="M87" s="266"/>
      <c r="N87" s="266"/>
      <c r="O87" s="266"/>
      <c r="P87" s="266"/>
      <c r="R87" s="191">
        <f t="shared" si="35"/>
        <v>84</v>
      </c>
      <c r="S87" s="3"/>
      <c r="T87" s="3"/>
      <c r="U87" s="3"/>
      <c r="V87" s="3"/>
      <c r="W87" s="3"/>
      <c r="Y87" s="191">
        <f t="shared" si="36"/>
        <v>84</v>
      </c>
      <c r="Z87" s="191"/>
      <c r="AA87" s="191"/>
      <c r="AB87" s="191"/>
      <c r="AC87" s="191"/>
      <c r="AD87" s="191"/>
    </row>
    <row r="88" spans="11:30" ht="18">
      <c r="K88" s="191">
        <f t="shared" si="34"/>
        <v>85</v>
      </c>
      <c r="L88" s="191"/>
      <c r="M88" s="266"/>
      <c r="N88" s="266"/>
      <c r="O88" s="266"/>
      <c r="P88" s="266"/>
      <c r="R88" s="191">
        <f t="shared" si="35"/>
        <v>85</v>
      </c>
      <c r="S88" s="3"/>
      <c r="T88" s="3"/>
      <c r="U88" s="3"/>
      <c r="V88" s="3"/>
      <c r="W88" s="3"/>
      <c r="Y88" s="191">
        <f t="shared" si="36"/>
        <v>85</v>
      </c>
      <c r="Z88" s="191"/>
      <c r="AA88" s="191"/>
      <c r="AB88" s="191"/>
      <c r="AC88" s="191"/>
      <c r="AD88" s="191"/>
    </row>
    <row r="89" spans="11:30" ht="18">
      <c r="K89" s="191">
        <f t="shared" si="34"/>
        <v>86</v>
      </c>
      <c r="L89" s="191"/>
      <c r="M89" s="266"/>
      <c r="N89" s="266"/>
      <c r="O89" s="266"/>
      <c r="P89" s="266"/>
      <c r="R89" s="191">
        <f t="shared" si="35"/>
        <v>86</v>
      </c>
      <c r="S89" s="3"/>
      <c r="T89" s="3"/>
      <c r="U89" s="3"/>
      <c r="V89" s="3"/>
      <c r="W89" s="3"/>
      <c r="Y89" s="191">
        <f t="shared" si="36"/>
        <v>86</v>
      </c>
      <c r="Z89" s="191"/>
      <c r="AA89" s="191"/>
      <c r="AB89" s="191"/>
      <c r="AC89" s="191"/>
      <c r="AD89" s="191"/>
    </row>
    <row r="90" spans="11:30" ht="18">
      <c r="K90" s="191">
        <f t="shared" si="34"/>
        <v>87</v>
      </c>
      <c r="L90" s="191"/>
      <c r="M90" s="266"/>
      <c r="N90" s="266"/>
      <c r="O90" s="266"/>
      <c r="P90" s="266"/>
      <c r="R90" s="191">
        <f t="shared" si="35"/>
        <v>87</v>
      </c>
      <c r="S90" s="3"/>
      <c r="T90" s="3"/>
      <c r="U90" s="3"/>
      <c r="V90" s="3"/>
      <c r="W90" s="3"/>
      <c r="Y90" s="191">
        <f t="shared" si="36"/>
        <v>87</v>
      </c>
      <c r="Z90" s="191"/>
      <c r="AA90" s="191"/>
      <c r="AB90" s="191"/>
      <c r="AC90" s="191"/>
      <c r="AD90" s="191"/>
    </row>
    <row r="91" spans="11:30" ht="18">
      <c r="K91" s="191">
        <f t="shared" si="34"/>
        <v>88</v>
      </c>
      <c r="L91" s="191"/>
      <c r="M91" s="266"/>
      <c r="N91" s="266"/>
      <c r="O91" s="266"/>
      <c r="P91" s="266"/>
      <c r="R91" s="191">
        <f t="shared" si="35"/>
        <v>88</v>
      </c>
      <c r="S91" s="3"/>
      <c r="T91" s="3"/>
      <c r="U91" s="3"/>
      <c r="V91" s="3"/>
      <c r="W91" s="3"/>
      <c r="Y91" s="191">
        <f t="shared" si="36"/>
        <v>88</v>
      </c>
      <c r="Z91" s="191"/>
      <c r="AA91" s="191"/>
      <c r="AB91" s="191"/>
      <c r="AC91" s="191"/>
      <c r="AD91" s="191"/>
    </row>
    <row r="92" spans="11:30" ht="18">
      <c r="K92" s="191">
        <f t="shared" si="34"/>
        <v>89</v>
      </c>
      <c r="L92" s="191"/>
      <c r="M92" s="266"/>
      <c r="N92" s="266"/>
      <c r="O92" s="266"/>
      <c r="P92" s="266"/>
      <c r="R92" s="191">
        <f t="shared" si="35"/>
        <v>89</v>
      </c>
      <c r="S92" s="3"/>
      <c r="T92" s="3"/>
      <c r="U92" s="3"/>
      <c r="V92" s="3"/>
      <c r="W92" s="3"/>
      <c r="Y92" s="191">
        <f t="shared" si="36"/>
        <v>89</v>
      </c>
      <c r="Z92" s="191"/>
      <c r="AA92" s="191"/>
      <c r="AB92" s="191"/>
      <c r="AC92" s="191"/>
      <c r="AD92" s="191"/>
    </row>
    <row r="93" spans="11:30" ht="18">
      <c r="K93" s="191">
        <f>K92+1</f>
        <v>90</v>
      </c>
      <c r="L93" s="191"/>
      <c r="M93" s="266"/>
      <c r="N93" s="266"/>
      <c r="O93" s="266"/>
      <c r="P93" s="266"/>
      <c r="R93" s="191">
        <f t="shared" si="35"/>
        <v>90</v>
      </c>
      <c r="S93" s="3"/>
      <c r="T93" s="3"/>
      <c r="U93" s="3"/>
      <c r="V93" s="3"/>
      <c r="W93" s="3"/>
      <c r="Y93" s="191">
        <f t="shared" si="36"/>
        <v>90</v>
      </c>
      <c r="Z93" s="191"/>
      <c r="AA93" s="191"/>
      <c r="AB93" s="191"/>
      <c r="AC93" s="191"/>
      <c r="AD93" s="191"/>
    </row>
    <row r="94" spans="11:30" ht="18">
      <c r="K94" s="191">
        <f t="shared" ref="K94:K103" si="37">K93+1</f>
        <v>91</v>
      </c>
      <c r="L94" s="191"/>
      <c r="M94" s="266"/>
      <c r="N94" s="266"/>
      <c r="O94" s="266"/>
      <c r="P94" s="266"/>
      <c r="R94" s="191">
        <f t="shared" si="35"/>
        <v>91</v>
      </c>
      <c r="S94" s="3"/>
      <c r="T94" s="3"/>
      <c r="U94" s="3"/>
      <c r="V94" s="3"/>
      <c r="W94" s="3"/>
      <c r="Y94" s="191">
        <f t="shared" si="36"/>
        <v>91</v>
      </c>
      <c r="Z94" s="191"/>
      <c r="AA94" s="191"/>
      <c r="AB94" s="191"/>
      <c r="AC94" s="191"/>
      <c r="AD94" s="191"/>
    </row>
    <row r="95" spans="11:30" ht="18">
      <c r="K95" s="191">
        <f t="shared" si="37"/>
        <v>92</v>
      </c>
      <c r="L95" s="191"/>
      <c r="M95" s="266"/>
      <c r="N95" s="266"/>
      <c r="O95" s="266"/>
      <c r="P95" s="266"/>
      <c r="R95" s="191">
        <f t="shared" si="35"/>
        <v>92</v>
      </c>
      <c r="S95" s="3"/>
      <c r="T95" s="3"/>
      <c r="U95" s="3"/>
      <c r="V95" s="3"/>
      <c r="W95" s="3"/>
      <c r="Y95" s="191">
        <f t="shared" si="36"/>
        <v>92</v>
      </c>
      <c r="Z95" s="191"/>
      <c r="AA95" s="191"/>
      <c r="AB95" s="191"/>
      <c r="AC95" s="191"/>
      <c r="AD95" s="191"/>
    </row>
    <row r="96" spans="11:30" ht="18">
      <c r="K96" s="191">
        <f t="shared" si="37"/>
        <v>93</v>
      </c>
      <c r="L96" s="191"/>
      <c r="M96" s="266"/>
      <c r="N96" s="266"/>
      <c r="O96" s="266"/>
      <c r="P96" s="266"/>
      <c r="R96" s="191">
        <f t="shared" si="35"/>
        <v>93</v>
      </c>
      <c r="S96" s="3"/>
      <c r="T96" s="3"/>
      <c r="U96" s="3"/>
      <c r="V96" s="3"/>
      <c r="W96" s="3"/>
      <c r="Y96" s="191">
        <f t="shared" si="36"/>
        <v>93</v>
      </c>
      <c r="Z96" s="191"/>
      <c r="AA96" s="191"/>
      <c r="AB96" s="191"/>
      <c r="AC96" s="191"/>
      <c r="AD96" s="191"/>
    </row>
    <row r="97" spans="11:30" ht="18">
      <c r="K97" s="191">
        <f t="shared" si="37"/>
        <v>94</v>
      </c>
      <c r="L97" s="191"/>
      <c r="M97" s="266"/>
      <c r="N97" s="266"/>
      <c r="O97" s="266"/>
      <c r="P97" s="266"/>
      <c r="R97" s="191">
        <f t="shared" si="35"/>
        <v>94</v>
      </c>
      <c r="S97" s="3"/>
      <c r="T97" s="3"/>
      <c r="U97" s="3"/>
      <c r="V97" s="3"/>
      <c r="W97" s="3"/>
      <c r="Y97" s="191">
        <f t="shared" si="36"/>
        <v>94</v>
      </c>
      <c r="Z97" s="191"/>
      <c r="AA97" s="191"/>
      <c r="AB97" s="191"/>
      <c r="AC97" s="191"/>
      <c r="AD97" s="191"/>
    </row>
    <row r="98" spans="11:30" ht="18">
      <c r="K98" s="191">
        <f t="shared" si="37"/>
        <v>95</v>
      </c>
      <c r="L98" s="191"/>
      <c r="M98" s="266"/>
      <c r="N98" s="266"/>
      <c r="O98" s="266"/>
      <c r="P98" s="266"/>
      <c r="R98" s="191">
        <f t="shared" si="35"/>
        <v>95</v>
      </c>
      <c r="S98" s="3"/>
      <c r="T98" s="3"/>
      <c r="U98" s="3"/>
      <c r="V98" s="3"/>
      <c r="W98" s="3"/>
      <c r="Y98" s="191">
        <f t="shared" si="36"/>
        <v>95</v>
      </c>
      <c r="Z98" s="191"/>
      <c r="AA98" s="191"/>
      <c r="AB98" s="191"/>
      <c r="AC98" s="191"/>
      <c r="AD98" s="191"/>
    </row>
    <row r="99" spans="11:30" ht="18">
      <c r="K99" s="191">
        <f t="shared" si="37"/>
        <v>96</v>
      </c>
      <c r="L99" s="191"/>
      <c r="M99" s="266"/>
      <c r="N99" s="266"/>
      <c r="O99" s="266"/>
      <c r="P99" s="266"/>
      <c r="R99" s="191">
        <f t="shared" si="35"/>
        <v>96</v>
      </c>
      <c r="S99" s="3"/>
      <c r="T99" s="3"/>
      <c r="U99" s="3"/>
      <c r="V99" s="3"/>
      <c r="W99" s="3"/>
      <c r="Y99" s="191">
        <f t="shared" si="36"/>
        <v>96</v>
      </c>
      <c r="Z99" s="191"/>
      <c r="AA99" s="191"/>
      <c r="AB99" s="191"/>
      <c r="AC99" s="191"/>
      <c r="AD99" s="191"/>
    </row>
    <row r="100" spans="11:30" ht="18">
      <c r="K100" s="191">
        <f t="shared" si="37"/>
        <v>97</v>
      </c>
      <c r="L100" s="191"/>
      <c r="M100" s="266"/>
      <c r="N100" s="266"/>
      <c r="O100" s="266"/>
      <c r="P100" s="266"/>
      <c r="R100" s="191">
        <f t="shared" si="35"/>
        <v>97</v>
      </c>
      <c r="S100" s="3"/>
      <c r="T100" s="3"/>
      <c r="U100" s="3"/>
      <c r="V100" s="3"/>
      <c r="W100" s="3"/>
      <c r="Y100" s="191">
        <f t="shared" si="36"/>
        <v>97</v>
      </c>
      <c r="Z100" s="191"/>
      <c r="AA100" s="191"/>
      <c r="AB100" s="191"/>
      <c r="AC100" s="191"/>
      <c r="AD100" s="191"/>
    </row>
    <row r="101" spans="11:30" ht="18">
      <c r="K101" s="191">
        <f t="shared" si="37"/>
        <v>98</v>
      </c>
      <c r="L101" s="191"/>
      <c r="M101" s="266"/>
      <c r="N101" s="266"/>
      <c r="O101" s="266"/>
      <c r="P101" s="266"/>
      <c r="R101" s="191">
        <f t="shared" si="35"/>
        <v>98</v>
      </c>
      <c r="S101" s="3"/>
      <c r="T101" s="3"/>
      <c r="U101" s="3"/>
      <c r="V101" s="3"/>
      <c r="W101" s="3"/>
      <c r="Y101" s="191">
        <f t="shared" si="36"/>
        <v>98</v>
      </c>
      <c r="Z101" s="191"/>
      <c r="AA101" s="191"/>
      <c r="AB101" s="191"/>
      <c r="AC101" s="191"/>
      <c r="AD101" s="191"/>
    </row>
    <row r="102" spans="11:30" ht="18">
      <c r="K102" s="191">
        <f t="shared" si="37"/>
        <v>99</v>
      </c>
      <c r="L102" s="191"/>
      <c r="M102" s="266"/>
      <c r="N102" s="266"/>
      <c r="O102" s="266"/>
      <c r="P102" s="266"/>
      <c r="R102" s="191">
        <f t="shared" si="35"/>
        <v>99</v>
      </c>
      <c r="S102" s="3"/>
      <c r="T102" s="3"/>
      <c r="U102" s="3"/>
      <c r="V102" s="3"/>
      <c r="W102" s="3"/>
      <c r="Y102" s="191">
        <f t="shared" si="36"/>
        <v>99</v>
      </c>
      <c r="Z102" s="191"/>
      <c r="AA102" s="191"/>
      <c r="AB102" s="191"/>
      <c r="AC102" s="191"/>
      <c r="AD102" s="191"/>
    </row>
    <row r="103" spans="11:30" ht="18">
      <c r="K103" s="191">
        <f t="shared" si="37"/>
        <v>100</v>
      </c>
      <c r="L103" s="191"/>
      <c r="M103" s="266"/>
      <c r="N103" s="266"/>
      <c r="O103" s="266"/>
      <c r="P103" s="266"/>
      <c r="R103" s="191">
        <f t="shared" si="35"/>
        <v>100</v>
      </c>
      <c r="S103" s="3"/>
      <c r="T103" s="3"/>
      <c r="U103" s="3"/>
      <c r="V103" s="3"/>
      <c r="W103" s="3"/>
      <c r="Y103" s="191">
        <f t="shared" si="36"/>
        <v>100</v>
      </c>
      <c r="Z103" s="191"/>
      <c r="AA103" s="191"/>
      <c r="AB103" s="191"/>
      <c r="AC103" s="191"/>
      <c r="AD103" s="191"/>
    </row>
    <row r="204" spans="18:18">
      <c r="R204" s="132">
        <v>1</v>
      </c>
    </row>
  </sheetData>
  <phoneticPr fontId="1" type="noConversion"/>
  <conditionalFormatting sqref="Q3:Q45">
    <cfRule type="cellIs" dxfId="1256" priority="181" operator="equal">
      <formula>"WW"</formula>
    </cfRule>
    <cfRule type="cellIs" dxfId="1255" priority="182" operator="equal">
      <formula>"S1"</formula>
    </cfRule>
    <cfRule type="cellIs" dxfId="1254" priority="183" operator="equal">
      <formula>"M5"</formula>
    </cfRule>
    <cfRule type="cellIs" dxfId="1253" priority="184" operator="equal">
      <formula>"M4"</formula>
    </cfRule>
    <cfRule type="cellIs" dxfId="1252" priority="185" operator="equal">
      <formula>"M3"</formula>
    </cfRule>
    <cfRule type="cellIs" dxfId="1251" priority="186" operator="equal">
      <formula>"M2"</formula>
    </cfRule>
    <cfRule type="cellIs" dxfId="1250" priority="187" operator="equal">
      <formula>"M1"</formula>
    </cfRule>
  </conditionalFormatting>
  <conditionalFormatting sqref="L79:L94">
    <cfRule type="cellIs" dxfId="1249" priority="166" operator="equal">
      <formula>"M5"</formula>
    </cfRule>
    <cfRule type="cellIs" dxfId="1248" priority="167" operator="equal">
      <formula>"M4"</formula>
    </cfRule>
    <cfRule type="cellIs" dxfId="1247" priority="168" operator="equal">
      <formula>"M3"</formula>
    </cfRule>
    <cfRule type="cellIs" dxfId="1246" priority="169" operator="equal">
      <formula>"M2"</formula>
    </cfRule>
    <cfRule type="cellIs" dxfId="1245" priority="170" operator="equal">
      <formula>"M1"</formula>
    </cfRule>
    <cfRule type="cellIs" dxfId="1244" priority="171" operator="equal">
      <formula>"WW"</formula>
    </cfRule>
    <cfRule type="cellIs" dxfId="1243" priority="172" operator="equal">
      <formula>"S1"</formula>
    </cfRule>
  </conditionalFormatting>
  <conditionalFormatting sqref="L4:L78 L3:P3 M4:P103">
    <cfRule type="cellIs" dxfId="1242" priority="98" operator="equal">
      <formula>"S2"</formula>
    </cfRule>
    <cfRule type="cellIs" dxfId="1241" priority="99" operator="equal">
      <formula>"WW"</formula>
    </cfRule>
    <cfRule type="cellIs" dxfId="1240" priority="100" operator="equal">
      <formula>"S1"</formula>
    </cfRule>
    <cfRule type="cellIs" dxfId="1239" priority="101" operator="equal">
      <formula>"M5"</formula>
    </cfRule>
    <cfRule type="cellIs" dxfId="1238" priority="102" operator="equal">
      <formula>"M4"</formula>
    </cfRule>
    <cfRule type="cellIs" dxfId="1237" priority="103" operator="equal">
      <formula>"M3"</formula>
    </cfRule>
    <cfRule type="cellIs" dxfId="1236" priority="104" operator="equal">
      <formula>"M2"</formula>
    </cfRule>
    <cfRule type="cellIs" dxfId="1235" priority="105" operator="equal">
      <formula>"M1"</formula>
    </cfRule>
  </conditionalFormatting>
  <conditionalFormatting sqref="L4:L78 L3:P3 M4:P103">
    <cfRule type="cellIs" dxfId="1234" priority="91" operator="equal">
      <formula>"M5"</formula>
    </cfRule>
    <cfRule type="cellIs" dxfId="1233" priority="92" operator="equal">
      <formula>"M4"</formula>
    </cfRule>
    <cfRule type="cellIs" dxfId="1232" priority="93" operator="equal">
      <formula>"M3"</formula>
    </cfRule>
    <cfRule type="cellIs" dxfId="1231" priority="94" operator="equal">
      <formula>"M2"</formula>
    </cfRule>
    <cfRule type="cellIs" dxfId="1230" priority="95" operator="equal">
      <formula>"M1"</formula>
    </cfRule>
    <cfRule type="cellIs" dxfId="1229" priority="96" operator="equal">
      <formula>"WW"</formula>
    </cfRule>
    <cfRule type="cellIs" dxfId="1228" priority="97" operator="equal">
      <formula>"S1"</formula>
    </cfRule>
  </conditionalFormatting>
  <conditionalFormatting sqref="B14">
    <cfRule type="cellIs" dxfId="1227" priority="23" operator="equal">
      <formula>"S2"</formula>
    </cfRule>
    <cfRule type="cellIs" dxfId="1226" priority="24" operator="equal">
      <formula>"WW"</formula>
    </cfRule>
    <cfRule type="cellIs" dxfId="1225" priority="25" operator="equal">
      <formula>"S1"</formula>
    </cfRule>
    <cfRule type="cellIs" dxfId="1224" priority="26" operator="equal">
      <formula>"M5"</formula>
    </cfRule>
    <cfRule type="cellIs" dxfId="1223" priority="27" operator="equal">
      <formula>"M4"</formula>
    </cfRule>
    <cfRule type="cellIs" dxfId="1222" priority="28" operator="equal">
      <formula>"M3"</formula>
    </cfRule>
    <cfRule type="cellIs" dxfId="1221" priority="29" operator="equal">
      <formula>"M2"</formula>
    </cfRule>
    <cfRule type="cellIs" dxfId="1220" priority="30" operator="equal">
      <formula>"M1"</formula>
    </cfRule>
  </conditionalFormatting>
  <conditionalFormatting sqref="B14">
    <cfRule type="cellIs" dxfId="1219" priority="16" operator="equal">
      <formula>"M5"</formula>
    </cfRule>
    <cfRule type="cellIs" dxfId="1218" priority="17" operator="equal">
      <formula>"M4"</formula>
    </cfRule>
    <cfRule type="cellIs" dxfId="1217" priority="18" operator="equal">
      <formula>"M3"</formula>
    </cfRule>
    <cfRule type="cellIs" dxfId="1216" priority="19" operator="equal">
      <formula>"M2"</formula>
    </cfRule>
    <cfRule type="cellIs" dxfId="1215" priority="20" operator="equal">
      <formula>"M1"</formula>
    </cfRule>
    <cfRule type="cellIs" dxfId="1214" priority="21" operator="equal">
      <formula>"WW"</formula>
    </cfRule>
    <cfRule type="cellIs" dxfId="1213" priority="22" operator="equal">
      <formula>"S1"</formula>
    </cfRule>
  </conditionalFormatting>
  <conditionalFormatting sqref="B15">
    <cfRule type="cellIs" dxfId="1212" priority="8" operator="equal">
      <formula>"S2"</formula>
    </cfRule>
    <cfRule type="cellIs" dxfId="1211" priority="9" operator="equal">
      <formula>"WW"</formula>
    </cfRule>
    <cfRule type="cellIs" dxfId="1210" priority="10" operator="equal">
      <formula>"S1"</formula>
    </cfRule>
    <cfRule type="cellIs" dxfId="1209" priority="11" operator="equal">
      <formula>"M5"</formula>
    </cfRule>
    <cfRule type="cellIs" dxfId="1208" priority="12" operator="equal">
      <formula>"M4"</formula>
    </cfRule>
    <cfRule type="cellIs" dxfId="1207" priority="13" operator="equal">
      <formula>"M3"</formula>
    </cfRule>
    <cfRule type="cellIs" dxfId="1206" priority="14" operator="equal">
      <formula>"M2"</formula>
    </cfRule>
    <cfRule type="cellIs" dxfId="1205" priority="15" operator="equal">
      <formula>"M1"</formula>
    </cfRule>
  </conditionalFormatting>
  <conditionalFormatting sqref="B15">
    <cfRule type="cellIs" dxfId="1204" priority="1" operator="equal">
      <formula>"M5"</formula>
    </cfRule>
    <cfRule type="cellIs" dxfId="1203" priority="2" operator="equal">
      <formula>"M4"</formula>
    </cfRule>
    <cfRule type="cellIs" dxfId="1202" priority="3" operator="equal">
      <formula>"M3"</formula>
    </cfRule>
    <cfRule type="cellIs" dxfId="1201" priority="4" operator="equal">
      <formula>"M2"</formula>
    </cfRule>
    <cfRule type="cellIs" dxfId="1200" priority="5" operator="equal">
      <formula>"M1"</formula>
    </cfRule>
    <cfRule type="cellIs" dxfId="1199" priority="6" operator="equal">
      <formula>"WW"</formula>
    </cfRule>
    <cfRule type="cellIs" dxfId="1198" priority="7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824E-D3A0-FA44-8A97-669CE9A0F054}">
  <dimension ref="A2:Y76"/>
  <sheetViews>
    <sheetView zoomScale="138" zoomScaleNormal="125" workbookViewId="0">
      <pane ySplit="6" topLeftCell="A7" activePane="bottomLeft" state="frozen"/>
      <selection pane="bottomLeft" activeCell="J33" sqref="J29:L33"/>
    </sheetView>
  </sheetViews>
  <sheetFormatPr baseColWidth="10" defaultColWidth="9" defaultRowHeight="13"/>
  <cols>
    <col min="1" max="1" width="19.83203125" style="193" customWidth="1"/>
    <col min="2" max="3" width="11.1640625" style="193" customWidth="1"/>
    <col min="4" max="4" width="11" style="193" customWidth="1"/>
    <col min="5" max="5" width="12" style="193" bestFit="1" customWidth="1"/>
    <col min="6" max="6" width="9" style="193" customWidth="1"/>
    <col min="7" max="7" width="12.33203125" style="193" bestFit="1" customWidth="1"/>
    <col min="8" max="8" width="10" style="193" customWidth="1"/>
    <col min="9" max="9" width="8.5" style="193" customWidth="1"/>
    <col min="10" max="10" width="14.1640625" style="193" customWidth="1"/>
    <col min="11" max="11" width="13.1640625" style="193" customWidth="1"/>
    <col min="12" max="12" width="13.33203125" style="193" customWidth="1"/>
    <col min="13" max="13" width="17.6640625" style="193" customWidth="1"/>
    <col min="14" max="14" width="11.1640625" style="195" bestFit="1" customWidth="1"/>
    <col min="15" max="16" width="9" style="195"/>
    <col min="17" max="24" width="9" style="193"/>
    <col min="25" max="25" width="10" style="193" bestFit="1" customWidth="1"/>
    <col min="26" max="16384" width="9" style="193"/>
  </cols>
  <sheetData>
    <row r="2" spans="1:25">
      <c r="A2" s="193" t="s">
        <v>45</v>
      </c>
      <c r="B2" s="193" t="s">
        <v>46</v>
      </c>
      <c r="C2" s="193" t="s">
        <v>47</v>
      </c>
      <c r="D2" s="193" t="s">
        <v>48</v>
      </c>
      <c r="E2" s="193" t="s">
        <v>49</v>
      </c>
    </row>
    <row r="3" spans="1:25">
      <c r="B3" s="193">
        <f>OverView!B17</f>
        <v>50</v>
      </c>
      <c r="C3" s="193" t="s">
        <v>254</v>
      </c>
      <c r="D3" s="28">
        <f>B50</f>
        <v>68.848555497204615</v>
      </c>
      <c r="E3" s="18">
        <f>SUM(K7:K39)</f>
        <v>1.7520979807530999</v>
      </c>
    </row>
    <row r="5" spans="1:25" ht="14">
      <c r="A5" s="26" t="s">
        <v>25</v>
      </c>
      <c r="B5" s="389">
        <f>PRODUCT('BNRegular Symbol'!D16:'BNRegular Symbol'!H16)</f>
        <v>704997888</v>
      </c>
      <c r="C5" s="389"/>
      <c r="D5" s="389"/>
      <c r="E5" s="389"/>
      <c r="F5" s="389"/>
      <c r="G5" s="12"/>
      <c r="H5" s="13"/>
      <c r="I5" s="14"/>
      <c r="J5" s="15"/>
      <c r="K5" s="16"/>
      <c r="L5" s="196"/>
      <c r="M5" s="196"/>
    </row>
    <row r="6" spans="1:25" ht="14">
      <c r="A6" s="22" t="s">
        <v>29</v>
      </c>
      <c r="B6" s="184">
        <v>1</v>
      </c>
      <c r="C6" s="184">
        <v>2</v>
      </c>
      <c r="D6" s="184">
        <v>3</v>
      </c>
      <c r="E6" s="184">
        <v>4</v>
      </c>
      <c r="F6" s="184">
        <v>5</v>
      </c>
      <c r="G6" s="22" t="s">
        <v>30</v>
      </c>
      <c r="H6" s="23" t="s">
        <v>31</v>
      </c>
      <c r="I6" s="24" t="s">
        <v>32</v>
      </c>
      <c r="J6" s="25" t="s">
        <v>33</v>
      </c>
      <c r="K6" s="238" t="s">
        <v>34</v>
      </c>
      <c r="L6" s="194" t="s">
        <v>124</v>
      </c>
      <c r="M6" s="208"/>
    </row>
    <row r="7" spans="1:25">
      <c r="A7" s="185" t="s">
        <v>35</v>
      </c>
      <c r="B7" s="27">
        <f>'BNRegular Symbol'!D22*OverView!C$26</f>
        <v>18</v>
      </c>
      <c r="C7" s="27">
        <f>'BNRegular Symbol'!E22*OverView!D$26</f>
        <v>30</v>
      </c>
      <c r="D7" s="27">
        <f>'BNRegular Symbol'!F22*OverView!E$26</f>
        <v>33</v>
      </c>
      <c r="E7" s="27">
        <f>'BNRegular Symbol'!G22*OverView!F$26</f>
        <v>33</v>
      </c>
      <c r="F7" s="27">
        <f>'BNRegular Symbol'!H22*OverView!G$26</f>
        <v>9</v>
      </c>
      <c r="G7" s="256">
        <f>PRODUCT(B7:F7)</f>
        <v>5292540</v>
      </c>
      <c r="H7" s="244">
        <f t="shared" ref="H7:H10" si="0">$B$5/G7</f>
        <v>133.20596311034021</v>
      </c>
      <c r="I7" s="190">
        <f>OverView!G51</f>
        <v>800</v>
      </c>
      <c r="J7" s="183">
        <f t="shared" ref="J7:J10" si="1">L7/$B$3</f>
        <v>0.12011474281182527</v>
      </c>
      <c r="K7" s="276">
        <f t="shared" ref="K7:K10" si="2">1/H7</f>
        <v>7.5071714257390803E-3</v>
      </c>
      <c r="L7" s="275">
        <f t="shared" ref="L7:L10" si="3">K7*I7</f>
        <v>6.0057371405912638</v>
      </c>
      <c r="M7" s="134"/>
      <c r="N7" s="193"/>
      <c r="O7" s="193"/>
      <c r="P7" s="193"/>
    </row>
    <row r="8" spans="1:25">
      <c r="A8" s="185" t="s">
        <v>26</v>
      </c>
      <c r="B8" s="27">
        <f>'BNRegular Symbol'!D23*OverView!C$26</f>
        <v>21</v>
      </c>
      <c r="C8" s="27">
        <f>'BNRegular Symbol'!E23*OverView!D$26</f>
        <v>57</v>
      </c>
      <c r="D8" s="27">
        <f>'BNRegular Symbol'!F23*OverView!E$26</f>
        <v>45</v>
      </c>
      <c r="E8" s="27">
        <f>'BNRegular Symbol'!G23*OverView!F$26</f>
        <v>39</v>
      </c>
      <c r="F8" s="27">
        <f>'BNRegular Symbol'!H23*OverView!G$26</f>
        <v>42</v>
      </c>
      <c r="G8" s="256">
        <f t="shared" ref="G8:G42" si="4">PRODUCT(B8:F8)</f>
        <v>88230870</v>
      </c>
      <c r="H8" s="244">
        <f t="shared" si="0"/>
        <v>7.9903767014878122</v>
      </c>
      <c r="I8" s="190">
        <f>OverView!G52</f>
        <v>800</v>
      </c>
      <c r="J8" s="183">
        <f t="shared" si="1"/>
        <v>2.0024087221095335</v>
      </c>
      <c r="K8" s="276">
        <f t="shared" si="2"/>
        <v>0.12515054513184584</v>
      </c>
      <c r="L8" s="275">
        <f t="shared" si="3"/>
        <v>100.12043610547667</v>
      </c>
      <c r="M8" s="134"/>
      <c r="N8" s="193"/>
      <c r="O8" s="193"/>
      <c r="P8" s="193"/>
    </row>
    <row r="9" spans="1:25">
      <c r="A9" s="185" t="s">
        <v>27</v>
      </c>
      <c r="B9" s="27">
        <f>'BNRegular Symbol'!D24*OverView!C$26</f>
        <v>48</v>
      </c>
      <c r="C9" s="27">
        <f>'BNRegular Symbol'!E24*OverView!D$26</f>
        <v>33</v>
      </c>
      <c r="D9" s="27">
        <f>'BNRegular Symbol'!F24*OverView!E$26</f>
        <v>48</v>
      </c>
      <c r="E9" s="27">
        <f>'BNRegular Symbol'!G24*OverView!F$26</f>
        <v>33</v>
      </c>
      <c r="F9" s="27">
        <f>'BNRegular Symbol'!H24*OverView!G$26</f>
        <v>54</v>
      </c>
      <c r="G9" s="256">
        <f t="shared" si="4"/>
        <v>135489024</v>
      </c>
      <c r="H9" s="244">
        <f t="shared" si="0"/>
        <v>5.2033579339976646</v>
      </c>
      <c r="I9" s="190">
        <f>OverView!G53</f>
        <v>300</v>
      </c>
      <c r="J9" s="183">
        <f t="shared" si="1"/>
        <v>1.1531015309935226</v>
      </c>
      <c r="K9" s="276">
        <f t="shared" si="2"/>
        <v>0.19218358849892045</v>
      </c>
      <c r="L9" s="275">
        <f t="shared" si="3"/>
        <v>57.655076549676131</v>
      </c>
      <c r="M9" s="134"/>
      <c r="N9" s="193" t="s">
        <v>282</v>
      </c>
    </row>
    <row r="10" spans="1:25">
      <c r="A10" s="185" t="s">
        <v>28</v>
      </c>
      <c r="B10" s="27">
        <f>'BNRegular Symbol'!D25*OverView!C$26</f>
        <v>63</v>
      </c>
      <c r="C10" s="27">
        <f>'BNRegular Symbol'!E25*OverView!D$26</f>
        <v>33</v>
      </c>
      <c r="D10" s="27">
        <f>'BNRegular Symbol'!F25*OverView!E$26</f>
        <v>27</v>
      </c>
      <c r="E10" s="27">
        <f>'BNRegular Symbol'!G25*OverView!F$26</f>
        <v>42</v>
      </c>
      <c r="F10" s="27">
        <f>'BNRegular Symbol'!H25*OverView!G$26</f>
        <v>51</v>
      </c>
      <c r="G10" s="256">
        <f t="shared" si="4"/>
        <v>120236886</v>
      </c>
      <c r="H10" s="244">
        <f t="shared" si="0"/>
        <v>5.8634077399509499</v>
      </c>
      <c r="I10" s="190">
        <f>OverView!G54</f>
        <v>300</v>
      </c>
      <c r="J10" s="183">
        <f t="shared" si="1"/>
        <v>1.0232957123411979</v>
      </c>
      <c r="K10" s="276">
        <f t="shared" si="2"/>
        <v>0.17054928539019965</v>
      </c>
      <c r="L10" s="275">
        <f t="shared" si="3"/>
        <v>51.164785617059891</v>
      </c>
      <c r="M10" s="134"/>
      <c r="N10" s="302"/>
      <c r="O10" s="302"/>
      <c r="P10" s="302"/>
      <c r="Q10" s="302"/>
      <c r="R10" s="302"/>
      <c r="S10" s="302" t="s">
        <v>0</v>
      </c>
      <c r="T10" s="302" t="s">
        <v>4</v>
      </c>
      <c r="U10" s="302" t="s">
        <v>1</v>
      </c>
      <c r="V10" s="302" t="s">
        <v>2</v>
      </c>
      <c r="W10" s="302" t="s">
        <v>3</v>
      </c>
      <c r="X10" s="303" t="s">
        <v>283</v>
      </c>
      <c r="Y10" s="303" t="s">
        <v>284</v>
      </c>
    </row>
    <row r="11" spans="1:25">
      <c r="A11" s="185" t="s">
        <v>119</v>
      </c>
      <c r="B11" s="27">
        <f>'BNRegular Symbol'!D26*OverView!C$26</f>
        <v>15</v>
      </c>
      <c r="C11" s="27">
        <f>'BNRegular Symbol'!E26*OverView!D$26</f>
        <v>60</v>
      </c>
      <c r="D11" s="27">
        <f>'BNRegular Symbol'!F26*OverView!E$26</f>
        <v>57</v>
      </c>
      <c r="E11" s="27">
        <f>'BNRegular Symbol'!G26*OverView!F$26</f>
        <v>51</v>
      </c>
      <c r="F11" s="27">
        <f>'BNRegular Symbol'!H26*OverView!G$26</f>
        <v>42</v>
      </c>
      <c r="G11" s="256">
        <f t="shared" si="4"/>
        <v>109884600</v>
      </c>
      <c r="H11" s="244">
        <f t="shared" ref="H11:H42" si="5">$B$5/G11</f>
        <v>6.4158024691358024</v>
      </c>
      <c r="I11" s="190">
        <f>OverView!G55</f>
        <v>200</v>
      </c>
      <c r="J11" s="183">
        <f t="shared" ref="J11:J33" si="6">L11/$B$3</f>
        <v>0.62346059113300489</v>
      </c>
      <c r="K11" s="276">
        <f t="shared" ref="K11:K33" si="7">1/H11</f>
        <v>0.15586514778325122</v>
      </c>
      <c r="L11" s="275">
        <f t="shared" ref="L11:L33" si="8">K11*I11</f>
        <v>31.173029556650246</v>
      </c>
      <c r="M11" s="134"/>
      <c r="N11" s="304" t="s">
        <v>44</v>
      </c>
      <c r="O11" s="304" t="s">
        <v>44</v>
      </c>
      <c r="P11" s="304" t="s">
        <v>44</v>
      </c>
      <c r="Q11" s="304" t="s">
        <v>44</v>
      </c>
      <c r="R11" s="304" t="s">
        <v>44</v>
      </c>
      <c r="S11" s="302">
        <f>IF(N11="S1",'BNRegular Symbol'!D$14*OverView!C$26,'BNRegular Symbol'!D$16-'BNRegular Symbol'!D$14*OverView!C$26)</f>
        <v>3</v>
      </c>
      <c r="T11" s="302">
        <f>IF(O11="S1",'BNRegular Symbol'!E$14*OverView!D$26,'BNRegular Symbol'!E$16-'BNRegular Symbol'!E$14*OverView!D$26)</f>
        <v>9</v>
      </c>
      <c r="U11" s="302">
        <f>IF(P11="S1",'BNRegular Symbol'!F$14*OverView!E$26,'BNRegular Symbol'!F$16-'BNRegular Symbol'!F$14*OverView!E$26)</f>
        <v>9</v>
      </c>
      <c r="V11" s="302">
        <f>IF(Q11="S1",'BNRegular Symbol'!G$14*OverView!F$26,'BNRegular Symbol'!G$16-'BNRegular Symbol'!G$14*OverView!F$26)</f>
        <v>6</v>
      </c>
      <c r="W11" s="302">
        <f>IF(R11="S1",'BNRegular Symbol'!H$14*OverView!G$26,'BNRegular Symbol'!H$16-'BNRegular Symbol'!H$14*OverView!G$26)</f>
        <v>6</v>
      </c>
      <c r="X11" s="305">
        <f>PRODUCT(S11,T11,U11,V11,W11)</f>
        <v>8748</v>
      </c>
      <c r="Y11" s="18">
        <f>X11/$B$5</f>
        <v>1.2408547811138974E-5</v>
      </c>
    </row>
    <row r="12" spans="1:25">
      <c r="A12" s="185" t="s">
        <v>204</v>
      </c>
      <c r="B12" s="27">
        <f>'BNRegular Symbol'!D27*OverView!C$26</f>
        <v>0</v>
      </c>
      <c r="C12" s="27">
        <f>'BNRegular Symbol'!E27*OverView!D$26</f>
        <v>12</v>
      </c>
      <c r="D12" s="27">
        <f>'BNRegular Symbol'!F27*OverView!E$26</f>
        <v>12</v>
      </c>
      <c r="E12" s="27">
        <f>'BNRegular Symbol'!G27*OverView!F$26</f>
        <v>9</v>
      </c>
      <c r="F12" s="27">
        <f>'BNRegular Symbol'!H27*OverView!G$26</f>
        <v>0</v>
      </c>
      <c r="G12" s="256">
        <f t="shared" si="4"/>
        <v>0</v>
      </c>
      <c r="H12" s="244"/>
      <c r="I12" s="190" t="e">
        <f>OverView!#REF!</f>
        <v>#REF!</v>
      </c>
      <c r="J12" s="183"/>
      <c r="K12" s="276"/>
      <c r="L12" s="275"/>
      <c r="M12" s="134"/>
      <c r="N12" s="306" t="s">
        <v>44</v>
      </c>
      <c r="O12" s="306" t="s">
        <v>44</v>
      </c>
      <c r="P12" s="306" t="s">
        <v>44</v>
      </c>
      <c r="Q12" s="306" t="s">
        <v>44</v>
      </c>
      <c r="R12" s="306" t="s">
        <v>285</v>
      </c>
      <c r="S12" s="302">
        <f>IF(N12="S1",'BNRegular Symbol'!D$14*OverView!C$26,'BNRegular Symbol'!D$16-'BNRegular Symbol'!D$14*OverView!C$26)</f>
        <v>3</v>
      </c>
      <c r="T12" s="302">
        <f>IF(O12="S1",'BNRegular Symbol'!E$14*OverView!D$26,'BNRegular Symbol'!E$16-'BNRegular Symbol'!E$14*OverView!D$26)</f>
        <v>9</v>
      </c>
      <c r="U12" s="302">
        <f>IF(P12="S1",'BNRegular Symbol'!F$14*OverView!E$26,'BNRegular Symbol'!F$16-'BNRegular Symbol'!F$14*OverView!E$26)</f>
        <v>9</v>
      </c>
      <c r="V12" s="302">
        <f>IF(Q12="S1",'BNRegular Symbol'!G$14*OverView!F$26,'BNRegular Symbol'!G$16-'BNRegular Symbol'!G$14*OverView!F$26)</f>
        <v>6</v>
      </c>
      <c r="W12" s="302">
        <f>IF(R12="S1",'BNRegular Symbol'!H$14*OverView!G$26,'BNRegular Symbol'!H$16-'BNRegular Symbol'!H$14*OverView!G$26)</f>
        <v>62</v>
      </c>
      <c r="X12" s="305">
        <f>PRODUCT(S12,T12,U12,V12,W12)</f>
        <v>90396</v>
      </c>
      <c r="Y12" s="18">
        <f t="shared" ref="Y12:Y26" si="9">X12/$B$5</f>
        <v>1.2822166071510275E-4</v>
      </c>
    </row>
    <row r="13" spans="1:25">
      <c r="A13" s="185" t="s">
        <v>202</v>
      </c>
      <c r="B13" s="27">
        <f>'BNRegular Symbol'!D28*OverView!C$26</f>
        <v>0</v>
      </c>
      <c r="C13" s="27">
        <f>'BNRegular Symbol'!E28*OverView!D$26</f>
        <v>12</v>
      </c>
      <c r="D13" s="27">
        <f>'BNRegular Symbol'!F28*OverView!E$26</f>
        <v>12</v>
      </c>
      <c r="E13" s="27">
        <f>'BNRegular Symbol'!G28*OverView!F$26</f>
        <v>9</v>
      </c>
      <c r="F13" s="27">
        <f>'BNRegular Symbol'!H28*OverView!G$26</f>
        <v>0</v>
      </c>
      <c r="G13" s="256">
        <f t="shared" si="4"/>
        <v>0</v>
      </c>
      <c r="H13" s="244"/>
      <c r="I13" s="190">
        <f>OverView!G56</f>
        <v>50</v>
      </c>
      <c r="J13" s="183"/>
      <c r="K13" s="276"/>
      <c r="L13" s="275"/>
      <c r="M13" s="134"/>
      <c r="N13" s="306" t="s">
        <v>44</v>
      </c>
      <c r="O13" s="306" t="s">
        <v>44</v>
      </c>
      <c r="P13" s="306" t="s">
        <v>44</v>
      </c>
      <c r="Q13" s="306" t="s">
        <v>285</v>
      </c>
      <c r="R13" s="306" t="s">
        <v>44</v>
      </c>
      <c r="S13" s="302">
        <f>IF(N13="S1",'BNRegular Symbol'!D$14*OverView!C$26,'BNRegular Symbol'!D$16-'BNRegular Symbol'!D$14*OverView!C$26)</f>
        <v>3</v>
      </c>
      <c r="T13" s="302">
        <f>IF(O13="S1",'BNRegular Symbol'!E$14*OverView!D$26,'BNRegular Symbol'!E$16-'BNRegular Symbol'!E$14*OverView!D$26)</f>
        <v>9</v>
      </c>
      <c r="U13" s="302">
        <f>IF(P13="S1",'BNRegular Symbol'!F$14*OverView!E$26,'BNRegular Symbol'!F$16-'BNRegular Symbol'!F$14*OverView!E$26)</f>
        <v>9</v>
      </c>
      <c r="V13" s="302">
        <f>IF(Q13="S1",'BNRegular Symbol'!G$14*OverView!F$26,'BNRegular Symbol'!G$16-'BNRegular Symbol'!G$14*OverView!F$26)</f>
        <v>50</v>
      </c>
      <c r="W13" s="302">
        <f>IF(R13="S1",'BNRegular Symbol'!H$14*OverView!G$26,'BNRegular Symbol'!H$16-'BNRegular Symbol'!H$14*OverView!G$26)</f>
        <v>6</v>
      </c>
      <c r="X13" s="305">
        <f t="shared" ref="X13:X26" si="10">PRODUCT(S13,T13,U13,V13,W13)</f>
        <v>72900</v>
      </c>
      <c r="Y13" s="18">
        <f t="shared" si="9"/>
        <v>1.0340456509282479E-4</v>
      </c>
    </row>
    <row r="14" spans="1:25">
      <c r="A14" s="185" t="s">
        <v>203</v>
      </c>
      <c r="B14" s="27">
        <f>'BNRegular Symbol'!D29*OverView!C$26</f>
        <v>0</v>
      </c>
      <c r="C14" s="27">
        <f>'BNRegular Symbol'!E29*OverView!D$26</f>
        <v>12</v>
      </c>
      <c r="D14" s="27">
        <f>'BNRegular Symbol'!F29*OverView!E$26</f>
        <v>12</v>
      </c>
      <c r="E14" s="27">
        <f>'BNRegular Symbol'!G29*OverView!F$26</f>
        <v>9</v>
      </c>
      <c r="F14" s="27">
        <f>'BNRegular Symbol'!H29*OverView!G$26</f>
        <v>0</v>
      </c>
      <c r="G14" s="256">
        <f t="shared" si="4"/>
        <v>0</v>
      </c>
      <c r="H14" s="244"/>
      <c r="I14" s="190">
        <f>OverView!G57</f>
        <v>50</v>
      </c>
      <c r="J14" s="183"/>
      <c r="K14" s="276"/>
      <c r="L14" s="275"/>
      <c r="M14" s="134"/>
      <c r="N14" s="306" t="s">
        <v>44</v>
      </c>
      <c r="O14" s="306" t="s">
        <v>44</v>
      </c>
      <c r="P14" s="306" t="s">
        <v>285</v>
      </c>
      <c r="Q14" s="306" t="s">
        <v>44</v>
      </c>
      <c r="R14" s="306" t="s">
        <v>44</v>
      </c>
      <c r="S14" s="302">
        <f>IF(N14="S1",'BNRegular Symbol'!D$14*OverView!C$26,'BNRegular Symbol'!D$16-'BNRegular Symbol'!D$14*OverView!C$26)</f>
        <v>3</v>
      </c>
      <c r="T14" s="302">
        <f>IF(O14="S1",'BNRegular Symbol'!E$14*OverView!D$26,'BNRegular Symbol'!E$16-'BNRegular Symbol'!E$14*OverView!D$26)</f>
        <v>9</v>
      </c>
      <c r="U14" s="302">
        <f>IF(P14="S1",'BNRegular Symbol'!F$14*OverView!E$26,'BNRegular Symbol'!F$16-'BNRegular Symbol'!F$14*OverView!E$26)</f>
        <v>48</v>
      </c>
      <c r="V14" s="302">
        <f>IF(Q14="S1",'BNRegular Symbol'!G$14*OverView!F$26,'BNRegular Symbol'!G$16-'BNRegular Symbol'!G$14*OverView!F$26)</f>
        <v>6</v>
      </c>
      <c r="W14" s="302">
        <f>IF(R14="S1",'BNRegular Symbol'!H$14*OverView!G$26,'BNRegular Symbol'!H$16-'BNRegular Symbol'!H$14*OverView!G$26)</f>
        <v>6</v>
      </c>
      <c r="X14" s="305">
        <f t="shared" si="10"/>
        <v>46656</v>
      </c>
      <c r="Y14" s="18">
        <f t="shared" si="9"/>
        <v>6.6178921659407867E-5</v>
      </c>
    </row>
    <row r="15" spans="1:25">
      <c r="A15" s="185" t="s">
        <v>205</v>
      </c>
      <c r="B15" s="27">
        <f>'BNRegular Symbol'!D30*OverView!C$26</f>
        <v>0</v>
      </c>
      <c r="C15" s="27">
        <f>'BNRegular Symbol'!E30*OverView!D$26</f>
        <v>12</v>
      </c>
      <c r="D15" s="27">
        <f>'BNRegular Symbol'!F30*OverView!E$26</f>
        <v>12</v>
      </c>
      <c r="E15" s="27">
        <f>'BNRegular Symbol'!G30*OverView!F$26</f>
        <v>9</v>
      </c>
      <c r="F15" s="27">
        <f>'BNRegular Symbol'!H30*OverView!G$26</f>
        <v>0</v>
      </c>
      <c r="G15" s="256">
        <f t="shared" si="4"/>
        <v>0</v>
      </c>
      <c r="H15" s="244"/>
      <c r="I15" s="190">
        <f>OverView!G58</f>
        <v>50</v>
      </c>
      <c r="J15" s="183"/>
      <c r="K15" s="276"/>
      <c r="L15" s="275"/>
      <c r="M15" s="134"/>
      <c r="N15" s="306" t="s">
        <v>44</v>
      </c>
      <c r="O15" s="306" t="s">
        <v>285</v>
      </c>
      <c r="P15" s="306" t="s">
        <v>44</v>
      </c>
      <c r="Q15" s="306" t="s">
        <v>44</v>
      </c>
      <c r="R15" s="306" t="s">
        <v>44</v>
      </c>
      <c r="S15" s="302">
        <f>IF(N15="S1",'BNRegular Symbol'!D$14*OverView!C$26,'BNRegular Symbol'!D$16-'BNRegular Symbol'!D$14*OverView!C$26)</f>
        <v>3</v>
      </c>
      <c r="T15" s="302">
        <f>IF(O15="S1",'BNRegular Symbol'!E$14*OverView!D$26,'BNRegular Symbol'!E$16-'BNRegular Symbol'!E$14*OverView!D$26)</f>
        <v>49</v>
      </c>
      <c r="U15" s="302">
        <f>IF(P15="S1",'BNRegular Symbol'!F$14*OverView!E$26,'BNRegular Symbol'!F$16-'BNRegular Symbol'!F$14*OverView!E$26)</f>
        <v>9</v>
      </c>
      <c r="V15" s="302">
        <f>IF(Q15="S1",'BNRegular Symbol'!G$14*OverView!F$26,'BNRegular Symbol'!G$16-'BNRegular Symbol'!G$14*OverView!F$26)</f>
        <v>6</v>
      </c>
      <c r="W15" s="302">
        <f>IF(R15="S1",'BNRegular Symbol'!H$14*OverView!G$26,'BNRegular Symbol'!H$16-'BNRegular Symbol'!H$14*OverView!G$26)</f>
        <v>6</v>
      </c>
      <c r="X15" s="305">
        <f t="shared" si="10"/>
        <v>47628</v>
      </c>
      <c r="Y15" s="18">
        <f t="shared" si="9"/>
        <v>6.7557649193978865E-5</v>
      </c>
    </row>
    <row r="16" spans="1:25">
      <c r="A16" s="185" t="s">
        <v>214</v>
      </c>
      <c r="B16" s="27">
        <f>'BNRegular Symbol'!D31*OverView!C$26</f>
        <v>0</v>
      </c>
      <c r="C16" s="27">
        <f>'BNRegular Symbol'!E31*OverView!D$26</f>
        <v>12</v>
      </c>
      <c r="D16" s="27">
        <f>'BNRegular Symbol'!F31*OverView!E$26</f>
        <v>12</v>
      </c>
      <c r="E16" s="27">
        <f>'BNRegular Symbol'!G31*OverView!F$26</f>
        <v>9</v>
      </c>
      <c r="F16" s="27">
        <f>'BNRegular Symbol'!H31*OverView!G$26</f>
        <v>0</v>
      </c>
      <c r="G16" s="256">
        <f t="shared" si="4"/>
        <v>0</v>
      </c>
      <c r="H16" s="244"/>
      <c r="I16" s="190">
        <f>OverView!G59</f>
        <v>50</v>
      </c>
      <c r="J16" s="183"/>
      <c r="K16" s="276"/>
      <c r="L16" s="275"/>
      <c r="M16" s="134"/>
      <c r="N16" s="306" t="s">
        <v>285</v>
      </c>
      <c r="O16" s="306" t="s">
        <v>44</v>
      </c>
      <c r="P16" s="306" t="s">
        <v>44</v>
      </c>
      <c r="Q16" s="306" t="s">
        <v>44</v>
      </c>
      <c r="R16" s="306" t="s">
        <v>44</v>
      </c>
      <c r="S16" s="302">
        <f>IF(N16="S1",'BNRegular Symbol'!D$14*OverView!C$26,'BNRegular Symbol'!D$16-'BNRegular Symbol'!D$14*OverView!C$26)</f>
        <v>53</v>
      </c>
      <c r="T16" s="302">
        <f>IF(O16="S1",'BNRegular Symbol'!E$14*OverView!D$26,'BNRegular Symbol'!E$16-'BNRegular Symbol'!E$14*OverView!D$26)</f>
        <v>9</v>
      </c>
      <c r="U16" s="302">
        <f>IF(P16="S1",'BNRegular Symbol'!F$14*OverView!E$26,'BNRegular Symbol'!F$16-'BNRegular Symbol'!F$14*OverView!E$26)</f>
        <v>9</v>
      </c>
      <c r="V16" s="302">
        <f>IF(Q16="S1",'BNRegular Symbol'!G$14*OverView!F$26,'BNRegular Symbol'!G$16-'BNRegular Symbol'!G$14*OverView!F$26)</f>
        <v>6</v>
      </c>
      <c r="W16" s="302">
        <f>IF(R16="S1",'BNRegular Symbol'!H$14*OverView!G$26,'BNRegular Symbol'!H$16-'BNRegular Symbol'!H$14*OverView!G$26)</f>
        <v>6</v>
      </c>
      <c r="X16" s="305">
        <f t="shared" si="10"/>
        <v>154548</v>
      </c>
      <c r="Y16" s="18">
        <f t="shared" si="9"/>
        <v>2.1921767799678855E-4</v>
      </c>
    </row>
    <row r="17" spans="1:25">
      <c r="A17" s="185" t="s">
        <v>217</v>
      </c>
      <c r="B17" s="27">
        <f>'BNRegular Symbol'!D32*OverView!C$26</f>
        <v>0</v>
      </c>
      <c r="C17" s="27">
        <f>'BNRegular Symbol'!E32*OverView!D$26</f>
        <v>12</v>
      </c>
      <c r="D17" s="27">
        <f>'BNRegular Symbol'!F32*OverView!E$26</f>
        <v>12</v>
      </c>
      <c r="E17" s="27">
        <f>'BNRegular Symbol'!G32*OverView!F$26</f>
        <v>9</v>
      </c>
      <c r="F17" s="27">
        <f>'BNRegular Symbol'!H32*OverView!G$26</f>
        <v>0</v>
      </c>
      <c r="G17" s="256">
        <f t="shared" si="4"/>
        <v>0</v>
      </c>
      <c r="H17" s="244"/>
      <c r="I17" s="190">
        <f>OverView!G60</f>
        <v>50</v>
      </c>
      <c r="J17" s="183"/>
      <c r="K17" s="276"/>
      <c r="L17" s="275"/>
      <c r="M17" s="134"/>
      <c r="N17" s="307" t="s">
        <v>44</v>
      </c>
      <c r="O17" s="307" t="s">
        <v>44</v>
      </c>
      <c r="P17" s="307" t="s">
        <v>44</v>
      </c>
      <c r="Q17" s="307" t="s">
        <v>285</v>
      </c>
      <c r="R17" s="307" t="s">
        <v>285</v>
      </c>
      <c r="S17" s="302">
        <f>IF(N17="S1",'BNRegular Symbol'!D$14*OverView!C$26,'BNRegular Symbol'!D$16-'BNRegular Symbol'!D$14*OverView!C$26)</f>
        <v>3</v>
      </c>
      <c r="T17" s="302">
        <f>IF(O17="S1",'BNRegular Symbol'!E$14*OverView!D$26,'BNRegular Symbol'!E$16-'BNRegular Symbol'!E$14*OverView!D$26)</f>
        <v>9</v>
      </c>
      <c r="U17" s="302">
        <f>IF(P17="S1",'BNRegular Symbol'!F$14*OverView!E$26,'BNRegular Symbol'!F$16-'BNRegular Symbol'!F$14*OverView!E$26)</f>
        <v>9</v>
      </c>
      <c r="V17" s="302">
        <f>IF(Q17="S1",'BNRegular Symbol'!G$14*OverView!F$26,'BNRegular Symbol'!G$16-'BNRegular Symbol'!G$14*OverView!F$26)</f>
        <v>50</v>
      </c>
      <c r="W17" s="302">
        <f>IF(R17="S1",'BNRegular Symbol'!H$14*OverView!G$26,'BNRegular Symbol'!H$16-'BNRegular Symbol'!H$14*OverView!G$26)</f>
        <v>62</v>
      </c>
      <c r="X17" s="305">
        <f t="shared" si="10"/>
        <v>753300</v>
      </c>
      <c r="Y17" s="18">
        <f t="shared" si="9"/>
        <v>1.0685138392925227E-3</v>
      </c>
    </row>
    <row r="18" spans="1:25">
      <c r="A18" s="185" t="s">
        <v>36</v>
      </c>
      <c r="B18" s="27">
        <f>'BNRegular Symbol'!D22*OverView!C$26</f>
        <v>18</v>
      </c>
      <c r="C18" s="27">
        <f>'BNRegular Symbol'!E22*OverView!D$26</f>
        <v>30</v>
      </c>
      <c r="D18" s="27">
        <f>'BNRegular Symbol'!F22*OverView!E$26</f>
        <v>33</v>
      </c>
      <c r="E18" s="27">
        <f>'BNRegular Symbol'!G22*OverView!F$26</f>
        <v>33</v>
      </c>
      <c r="F18" s="243">
        <f>'BNRegular Symbol'!H37</f>
        <v>59</v>
      </c>
      <c r="G18" s="256">
        <f t="shared" si="4"/>
        <v>34695540</v>
      </c>
      <c r="H18" s="244">
        <f t="shared" si="5"/>
        <v>20.319553694797658</v>
      </c>
      <c r="I18" s="242">
        <f>OverView!F51</f>
        <v>200</v>
      </c>
      <c r="J18" s="183">
        <f t="shared" ref="J18:J21" si="11">L18/$B$3</f>
        <v>0.19685471738604698</v>
      </c>
      <c r="K18" s="276">
        <f t="shared" ref="K18:K21" si="12">1/H18</f>
        <v>4.9213679346511746E-2</v>
      </c>
      <c r="L18" s="275">
        <f t="shared" ref="L18:L21" si="13">K18*I18</f>
        <v>9.8427358693023486</v>
      </c>
      <c r="M18" s="134"/>
      <c r="N18" s="307" t="s">
        <v>44</v>
      </c>
      <c r="O18" s="307" t="s">
        <v>44</v>
      </c>
      <c r="P18" s="307" t="s">
        <v>285</v>
      </c>
      <c r="Q18" s="307" t="s">
        <v>44</v>
      </c>
      <c r="R18" s="307" t="s">
        <v>285</v>
      </c>
      <c r="S18" s="302">
        <f>IF(N18="S1",'BNRegular Symbol'!D$14*OverView!C$26,'BNRegular Symbol'!D$16-'BNRegular Symbol'!D$14*OverView!C$26)</f>
        <v>3</v>
      </c>
      <c r="T18" s="302">
        <f>IF(O18="S1",'BNRegular Symbol'!E$14*OverView!D$26,'BNRegular Symbol'!E$16-'BNRegular Symbol'!E$14*OverView!D$26)</f>
        <v>9</v>
      </c>
      <c r="U18" s="302">
        <f>IF(P18="S1",'BNRegular Symbol'!F$14*OverView!E$26,'BNRegular Symbol'!F$16-'BNRegular Symbol'!F$14*OverView!E$26)</f>
        <v>48</v>
      </c>
      <c r="V18" s="302">
        <f>IF(Q18="S1",'BNRegular Symbol'!G$14*OverView!F$26,'BNRegular Symbol'!G$16-'BNRegular Symbol'!G$14*OverView!F$26)</f>
        <v>6</v>
      </c>
      <c r="W18" s="302">
        <f>IF(R18="S1",'BNRegular Symbol'!H$14*OverView!G$26,'BNRegular Symbol'!H$16-'BNRegular Symbol'!H$14*OverView!G$26)</f>
        <v>62</v>
      </c>
      <c r="X18" s="305">
        <f t="shared" si="10"/>
        <v>482112</v>
      </c>
      <c r="Y18" s="18">
        <f t="shared" si="9"/>
        <v>6.8384885714721456E-4</v>
      </c>
    </row>
    <row r="19" spans="1:25">
      <c r="A19" s="185" t="s">
        <v>37</v>
      </c>
      <c r="B19" s="27">
        <f>'BNRegular Symbol'!D23*OverView!C$26</f>
        <v>21</v>
      </c>
      <c r="C19" s="27">
        <f>'BNRegular Symbol'!E23*OverView!D$26</f>
        <v>57</v>
      </c>
      <c r="D19" s="27">
        <f>'BNRegular Symbol'!F23*OverView!E$26</f>
        <v>45</v>
      </c>
      <c r="E19" s="27">
        <f>'BNRegular Symbol'!G23*OverView!F$26</f>
        <v>39</v>
      </c>
      <c r="F19" s="243">
        <f>'BNRegular Symbol'!H38</f>
        <v>30</v>
      </c>
      <c r="G19" s="256">
        <f t="shared" si="4"/>
        <v>63022050</v>
      </c>
      <c r="H19" s="244">
        <f t="shared" si="5"/>
        <v>11.186527382082938</v>
      </c>
      <c r="I19" s="242">
        <f>OverView!F52</f>
        <v>200</v>
      </c>
      <c r="J19" s="183">
        <f t="shared" si="11"/>
        <v>0.35757298609098809</v>
      </c>
      <c r="K19" s="276">
        <f t="shared" si="12"/>
        <v>8.9393246522747036E-2</v>
      </c>
      <c r="L19" s="275">
        <f t="shared" si="13"/>
        <v>17.878649304549405</v>
      </c>
      <c r="M19" s="134"/>
      <c r="N19" s="307" t="s">
        <v>44</v>
      </c>
      <c r="O19" s="307" t="s">
        <v>44</v>
      </c>
      <c r="P19" s="307" t="s">
        <v>285</v>
      </c>
      <c r="Q19" s="307" t="s">
        <v>285</v>
      </c>
      <c r="R19" s="307" t="s">
        <v>44</v>
      </c>
      <c r="S19" s="302">
        <f>IF(N19="S1",'BNRegular Symbol'!D$14*OverView!C$26,'BNRegular Symbol'!D$16-'BNRegular Symbol'!D$14*OverView!C$26)</f>
        <v>3</v>
      </c>
      <c r="T19" s="302">
        <f>IF(O19="S1",'BNRegular Symbol'!E$14*OverView!D$26,'BNRegular Symbol'!E$16-'BNRegular Symbol'!E$14*OverView!D$26)</f>
        <v>9</v>
      </c>
      <c r="U19" s="302">
        <f>IF(P19="S1",'BNRegular Symbol'!F$14*OverView!E$26,'BNRegular Symbol'!F$16-'BNRegular Symbol'!F$14*OverView!E$26)</f>
        <v>48</v>
      </c>
      <c r="V19" s="302">
        <f>IF(Q19="S1",'BNRegular Symbol'!G$14*OverView!F$26,'BNRegular Symbol'!G$16-'BNRegular Symbol'!G$14*OverView!F$26)</f>
        <v>50</v>
      </c>
      <c r="W19" s="302">
        <f>IF(R19="S1",'BNRegular Symbol'!H$14*OverView!G$26,'BNRegular Symbol'!H$16-'BNRegular Symbol'!H$14*OverView!G$26)</f>
        <v>6</v>
      </c>
      <c r="X19" s="305">
        <f>PRODUCT(S19,T19,U19,V19,W19)</f>
        <v>388800</v>
      </c>
      <c r="Y19" s="18">
        <f t="shared" si="9"/>
        <v>5.5149101382839891E-4</v>
      </c>
    </row>
    <row r="20" spans="1:25">
      <c r="A20" s="185" t="s">
        <v>38</v>
      </c>
      <c r="B20" s="27">
        <f>'BNRegular Symbol'!D24*OverView!C$26</f>
        <v>48</v>
      </c>
      <c r="C20" s="27">
        <f>'BNRegular Symbol'!E24*OverView!D$26</f>
        <v>33</v>
      </c>
      <c r="D20" s="27">
        <f>'BNRegular Symbol'!F24*OverView!E$26</f>
        <v>48</v>
      </c>
      <c r="E20" s="27">
        <f>'BNRegular Symbol'!G24*OverView!F$26</f>
        <v>33</v>
      </c>
      <c r="F20" s="243">
        <f>'BNRegular Symbol'!H39</f>
        <v>22</v>
      </c>
      <c r="G20" s="256">
        <f t="shared" si="4"/>
        <v>55199232</v>
      </c>
      <c r="H20" s="244">
        <f t="shared" si="5"/>
        <v>12.771878565266995</v>
      </c>
      <c r="I20" s="242">
        <f>OverView!F53</f>
        <v>100</v>
      </c>
      <c r="J20" s="183">
        <f t="shared" si="11"/>
        <v>0.15659403507319444</v>
      </c>
      <c r="K20" s="276">
        <f t="shared" si="12"/>
        <v>7.8297017536597222E-2</v>
      </c>
      <c r="L20" s="275">
        <f t="shared" si="13"/>
        <v>7.8297017536597222</v>
      </c>
      <c r="M20" s="134"/>
      <c r="N20" s="307" t="s">
        <v>44</v>
      </c>
      <c r="O20" s="307" t="s">
        <v>285</v>
      </c>
      <c r="P20" s="307" t="s">
        <v>44</v>
      </c>
      <c r="Q20" s="307" t="s">
        <v>44</v>
      </c>
      <c r="R20" s="307" t="s">
        <v>285</v>
      </c>
      <c r="S20" s="302">
        <f>IF(N20="S1",'BNRegular Symbol'!D$14*OverView!C$26,'BNRegular Symbol'!D$16-'BNRegular Symbol'!D$14*OverView!C$26)</f>
        <v>3</v>
      </c>
      <c r="T20" s="302">
        <f>IF(O20="S1",'BNRegular Symbol'!E$14*OverView!D$26,'BNRegular Symbol'!E$16-'BNRegular Symbol'!E$14*OverView!D$26)</f>
        <v>49</v>
      </c>
      <c r="U20" s="302">
        <f>IF(P20="S1",'BNRegular Symbol'!F$14*OverView!E$26,'BNRegular Symbol'!F$16-'BNRegular Symbol'!F$14*OverView!E$26)</f>
        <v>9</v>
      </c>
      <c r="V20" s="302">
        <f>IF(Q20="S1",'BNRegular Symbol'!G$14*OverView!F$26,'BNRegular Symbol'!G$16-'BNRegular Symbol'!G$14*OverView!F$26)</f>
        <v>6</v>
      </c>
      <c r="W20" s="302">
        <f>IF(R20="S1",'BNRegular Symbol'!H$14*OverView!G$26,'BNRegular Symbol'!H$16-'BNRegular Symbol'!H$14*OverView!G$26)</f>
        <v>62</v>
      </c>
      <c r="X20" s="305">
        <f t="shared" si="10"/>
        <v>492156</v>
      </c>
      <c r="Y20" s="18">
        <f t="shared" si="9"/>
        <v>6.9809570833778158E-4</v>
      </c>
    </row>
    <row r="21" spans="1:25">
      <c r="A21" s="185" t="s">
        <v>39</v>
      </c>
      <c r="B21" s="27">
        <f>'BNRegular Symbol'!D25*OverView!C$26</f>
        <v>63</v>
      </c>
      <c r="C21" s="27">
        <f>'BNRegular Symbol'!E25*OverView!D$26</f>
        <v>33</v>
      </c>
      <c r="D21" s="27">
        <f>'BNRegular Symbol'!F25*OverView!E$26</f>
        <v>27</v>
      </c>
      <c r="E21" s="27">
        <f>'BNRegular Symbol'!G25*OverView!F$26</f>
        <v>42</v>
      </c>
      <c r="F21" s="243">
        <f>'BNRegular Symbol'!H40</f>
        <v>31</v>
      </c>
      <c r="G21" s="256">
        <f t="shared" si="4"/>
        <v>73085166</v>
      </c>
      <c r="H21" s="244">
        <f t="shared" si="5"/>
        <v>9.6462514431451112</v>
      </c>
      <c r="I21" s="242">
        <f>OverView!F54</f>
        <v>100</v>
      </c>
      <c r="J21" s="183">
        <f t="shared" si="11"/>
        <v>0.2073344253763211</v>
      </c>
      <c r="K21" s="276">
        <f t="shared" si="12"/>
        <v>0.10366721268816056</v>
      </c>
      <c r="L21" s="275">
        <f t="shared" si="13"/>
        <v>10.366721268816056</v>
      </c>
      <c r="M21" s="134"/>
      <c r="N21" s="307" t="s">
        <v>44</v>
      </c>
      <c r="O21" s="307" t="s">
        <v>285</v>
      </c>
      <c r="P21" s="307" t="s">
        <v>44</v>
      </c>
      <c r="Q21" s="307" t="s">
        <v>285</v>
      </c>
      <c r="R21" s="307" t="s">
        <v>44</v>
      </c>
      <c r="S21" s="302">
        <f>IF(N21="S1",'BNRegular Symbol'!D$14*OverView!C$26,'BNRegular Symbol'!D$16-'BNRegular Symbol'!D$14*OverView!C$26)</f>
        <v>3</v>
      </c>
      <c r="T21" s="302">
        <f>IF(O21="S1",'BNRegular Symbol'!E$14*OverView!D$26,'BNRegular Symbol'!E$16-'BNRegular Symbol'!E$14*OverView!D$26)</f>
        <v>49</v>
      </c>
      <c r="U21" s="302">
        <f>IF(P21="S1",'BNRegular Symbol'!F$14*OverView!E$26,'BNRegular Symbol'!F$16-'BNRegular Symbol'!F$14*OverView!E$26)</f>
        <v>9</v>
      </c>
      <c r="V21" s="302">
        <f>IF(Q21="S1",'BNRegular Symbol'!G$14*OverView!F$26,'BNRegular Symbol'!G$16-'BNRegular Symbol'!G$14*OverView!F$26)</f>
        <v>50</v>
      </c>
      <c r="W21" s="302">
        <f>IF(R21="S1",'BNRegular Symbol'!H$14*OverView!G$26,'BNRegular Symbol'!H$16-'BNRegular Symbol'!H$14*OverView!G$26)</f>
        <v>6</v>
      </c>
      <c r="X21" s="305">
        <f t="shared" si="10"/>
        <v>396900</v>
      </c>
      <c r="Y21" s="18">
        <f t="shared" si="9"/>
        <v>5.629804099498238E-4</v>
      </c>
    </row>
    <row r="22" spans="1:25">
      <c r="A22" s="185" t="s">
        <v>120</v>
      </c>
      <c r="B22" s="27">
        <f>'BNRegular Symbol'!D26*OverView!C$26</f>
        <v>15</v>
      </c>
      <c r="C22" s="27">
        <f>'BNRegular Symbol'!E26*OverView!D$26</f>
        <v>60</v>
      </c>
      <c r="D22" s="27">
        <f>'BNRegular Symbol'!F26*OverView!E$26</f>
        <v>57</v>
      </c>
      <c r="E22" s="27">
        <f>'BNRegular Symbol'!G26*OverView!F$26</f>
        <v>51</v>
      </c>
      <c r="F22" s="243">
        <f>'BNRegular Symbol'!H41</f>
        <v>32</v>
      </c>
      <c r="G22" s="256">
        <f t="shared" si="4"/>
        <v>83721600</v>
      </c>
      <c r="H22" s="244">
        <f t="shared" si="5"/>
        <v>8.4207407407407402</v>
      </c>
      <c r="I22" s="242">
        <f>OverView!F55</f>
        <v>60</v>
      </c>
      <c r="J22" s="183">
        <f t="shared" si="6"/>
        <v>0.14250527797325827</v>
      </c>
      <c r="K22" s="276">
        <f t="shared" si="7"/>
        <v>0.11875439831104856</v>
      </c>
      <c r="L22" s="275">
        <f t="shared" si="8"/>
        <v>7.1252638986629133</v>
      </c>
      <c r="M22" s="134"/>
      <c r="N22" s="307" t="s">
        <v>44</v>
      </c>
      <c r="O22" s="307" t="s">
        <v>285</v>
      </c>
      <c r="P22" s="307" t="s">
        <v>285</v>
      </c>
      <c r="Q22" s="307" t="s">
        <v>44</v>
      </c>
      <c r="R22" s="307" t="s">
        <v>44</v>
      </c>
      <c r="S22" s="302">
        <f>IF(N22="S1",'BNRegular Symbol'!D$14*OverView!C$26,'BNRegular Symbol'!D$16-'BNRegular Symbol'!D$14*OverView!C$26)</f>
        <v>3</v>
      </c>
      <c r="T22" s="302">
        <f>IF(O22="S1",'BNRegular Symbol'!E$14*OverView!D$26,'BNRegular Symbol'!E$16-'BNRegular Symbol'!E$14*OverView!D$26)</f>
        <v>49</v>
      </c>
      <c r="U22" s="302">
        <f>IF(P22="S1",'BNRegular Symbol'!F$14*OverView!E$26,'BNRegular Symbol'!F$16-'BNRegular Symbol'!F$14*OverView!E$26)</f>
        <v>48</v>
      </c>
      <c r="V22" s="302">
        <f>IF(Q22="S1",'BNRegular Symbol'!G$14*OverView!F$26,'BNRegular Symbol'!G$16-'BNRegular Symbol'!G$14*OverView!F$26)</f>
        <v>6</v>
      </c>
      <c r="W22" s="302">
        <f>IF(R22="S1",'BNRegular Symbol'!H$14*OverView!G$26,'BNRegular Symbol'!H$16-'BNRegular Symbol'!H$14*OverView!G$26)</f>
        <v>6</v>
      </c>
      <c r="X22" s="305">
        <f t="shared" si="10"/>
        <v>254016</v>
      </c>
      <c r="Y22" s="18">
        <f t="shared" si="9"/>
        <v>3.6030746236788728E-4</v>
      </c>
    </row>
    <row r="23" spans="1:25">
      <c r="A23" s="185" t="s">
        <v>206</v>
      </c>
      <c r="B23" s="27">
        <f>'BNRegular Symbol'!D27*OverView!C$26</f>
        <v>0</v>
      </c>
      <c r="C23" s="27">
        <f>'BNRegular Symbol'!E27*OverView!D$26</f>
        <v>12</v>
      </c>
      <c r="D23" s="27">
        <f>'BNRegular Symbol'!F27*OverView!E$26</f>
        <v>12</v>
      </c>
      <c r="E23" s="27">
        <f>'BNRegular Symbol'!G27*OverView!F$26</f>
        <v>9</v>
      </c>
      <c r="F23" s="243">
        <f>'BNRegular Symbol'!H46</f>
        <v>68</v>
      </c>
      <c r="G23" s="256">
        <f t="shared" si="4"/>
        <v>0</v>
      </c>
      <c r="H23" s="244"/>
      <c r="I23" s="242" t="e">
        <f>OverView!#REF!</f>
        <v>#REF!</v>
      </c>
      <c r="J23" s="183"/>
      <c r="K23" s="276"/>
      <c r="L23" s="275"/>
      <c r="M23" s="134"/>
      <c r="N23" s="307" t="s">
        <v>285</v>
      </c>
      <c r="O23" s="307" t="s">
        <v>44</v>
      </c>
      <c r="P23" s="307" t="s">
        <v>44</v>
      </c>
      <c r="Q23" s="307" t="s">
        <v>44</v>
      </c>
      <c r="R23" s="307" t="s">
        <v>285</v>
      </c>
      <c r="S23" s="302">
        <f>IF(N23="S1",'BNRegular Symbol'!D$14*OverView!C$26,'BNRegular Symbol'!D$16-'BNRegular Symbol'!D$14*OverView!C$26)</f>
        <v>53</v>
      </c>
      <c r="T23" s="302">
        <f>IF(O23="S1",'BNRegular Symbol'!E$14*OverView!D$26,'BNRegular Symbol'!E$16-'BNRegular Symbol'!E$14*OverView!D$26)</f>
        <v>9</v>
      </c>
      <c r="U23" s="302">
        <f>IF(P23="S1",'BNRegular Symbol'!F$14*OverView!E$26,'BNRegular Symbol'!F$16-'BNRegular Symbol'!F$14*OverView!E$26)</f>
        <v>9</v>
      </c>
      <c r="V23" s="302">
        <f>IF(Q23="S1",'BNRegular Symbol'!G$14*OverView!F$26,'BNRegular Symbol'!G$16-'BNRegular Symbol'!G$14*OverView!F$26)</f>
        <v>6</v>
      </c>
      <c r="W23" s="302">
        <f>IF(R23="S1",'BNRegular Symbol'!H$14*OverView!G$26,'BNRegular Symbol'!H$16-'BNRegular Symbol'!H$14*OverView!G$26)</f>
        <v>62</v>
      </c>
      <c r="X23" s="305">
        <f t="shared" si="10"/>
        <v>1596996</v>
      </c>
      <c r="Y23" s="18">
        <f t="shared" si="9"/>
        <v>2.2652493393001483E-3</v>
      </c>
    </row>
    <row r="24" spans="1:25">
      <c r="A24" s="185" t="s">
        <v>207</v>
      </c>
      <c r="B24" s="27">
        <f>'BNRegular Symbol'!D28*OverView!C$26</f>
        <v>0</v>
      </c>
      <c r="C24" s="27">
        <f>'BNRegular Symbol'!E28*OverView!D$26</f>
        <v>12</v>
      </c>
      <c r="D24" s="27">
        <f>'BNRegular Symbol'!F28*OverView!E$26</f>
        <v>12</v>
      </c>
      <c r="E24" s="27">
        <f>'BNRegular Symbol'!G28*OverView!F$26</f>
        <v>9</v>
      </c>
      <c r="F24" s="243">
        <f>'BNRegular Symbol'!H47</f>
        <v>68</v>
      </c>
      <c r="G24" s="256">
        <f t="shared" si="4"/>
        <v>0</v>
      </c>
      <c r="H24" s="244"/>
      <c r="I24" s="242">
        <f>OverView!F56</f>
        <v>10</v>
      </c>
      <c r="J24" s="183"/>
      <c r="K24" s="276"/>
      <c r="L24" s="275"/>
      <c r="M24" s="134"/>
      <c r="N24" s="307" t="s">
        <v>285</v>
      </c>
      <c r="O24" s="307" t="s">
        <v>44</v>
      </c>
      <c r="P24" s="307" t="s">
        <v>44</v>
      </c>
      <c r="Q24" s="307" t="s">
        <v>285</v>
      </c>
      <c r="R24" s="307" t="s">
        <v>44</v>
      </c>
      <c r="S24" s="302">
        <f>IF(N24="S1",'BNRegular Symbol'!D$14*OverView!C$26,'BNRegular Symbol'!D$16-'BNRegular Symbol'!D$14*OverView!C$26)</f>
        <v>53</v>
      </c>
      <c r="T24" s="302">
        <f>IF(O24="S1",'BNRegular Symbol'!E$14*OverView!D$26,'BNRegular Symbol'!E$16-'BNRegular Symbol'!E$14*OverView!D$26)</f>
        <v>9</v>
      </c>
      <c r="U24" s="302">
        <f>IF(P24="S1",'BNRegular Symbol'!F$14*OverView!E$26,'BNRegular Symbol'!F$16-'BNRegular Symbol'!F$14*OverView!E$26)</f>
        <v>9</v>
      </c>
      <c r="V24" s="302">
        <f>IF(Q24="S1",'BNRegular Symbol'!G$14*OverView!F$26,'BNRegular Symbol'!G$16-'BNRegular Symbol'!G$14*OverView!F$26)</f>
        <v>50</v>
      </c>
      <c r="W24" s="302">
        <f>IF(R24="S1",'BNRegular Symbol'!H$14*OverView!G$26,'BNRegular Symbol'!H$16-'BNRegular Symbol'!H$14*OverView!G$26)</f>
        <v>6</v>
      </c>
      <c r="X24" s="305">
        <f>PRODUCT(S24,T24,U24,V24,W24)</f>
        <v>1287900</v>
      </c>
      <c r="Y24" s="18">
        <f t="shared" si="9"/>
        <v>1.8268139833065712E-3</v>
      </c>
    </row>
    <row r="25" spans="1:25">
      <c r="A25" s="185" t="s">
        <v>208</v>
      </c>
      <c r="B25" s="27">
        <f>'BNRegular Symbol'!D29*OverView!C$26</f>
        <v>0</v>
      </c>
      <c r="C25" s="27">
        <f>'BNRegular Symbol'!E29*OverView!D$26</f>
        <v>12</v>
      </c>
      <c r="D25" s="27">
        <f>'BNRegular Symbol'!F29*OverView!E$26</f>
        <v>12</v>
      </c>
      <c r="E25" s="27">
        <f>'BNRegular Symbol'!G29*OverView!F$26</f>
        <v>9</v>
      </c>
      <c r="F25" s="243">
        <f>'BNRegular Symbol'!H48</f>
        <v>68</v>
      </c>
      <c r="G25" s="256">
        <f t="shared" si="4"/>
        <v>0</v>
      </c>
      <c r="H25" s="244"/>
      <c r="I25" s="242">
        <f>OverView!F57</f>
        <v>10</v>
      </c>
      <c r="J25" s="183"/>
      <c r="K25" s="276"/>
      <c r="L25" s="275"/>
      <c r="M25" s="134"/>
      <c r="N25" s="307" t="s">
        <v>285</v>
      </c>
      <c r="O25" s="307" t="s">
        <v>44</v>
      </c>
      <c r="P25" s="307" t="s">
        <v>285</v>
      </c>
      <c r="Q25" s="307" t="s">
        <v>44</v>
      </c>
      <c r="R25" s="307" t="s">
        <v>44</v>
      </c>
      <c r="S25" s="302">
        <f>IF(N25="S1",'BNRegular Symbol'!D$14*OverView!C$26,'BNRegular Symbol'!D$16-'BNRegular Symbol'!D$14*OverView!C$26)</f>
        <v>53</v>
      </c>
      <c r="T25" s="302">
        <f>IF(O25="S1",'BNRegular Symbol'!E$14*OverView!D$26,'BNRegular Symbol'!E$16-'BNRegular Symbol'!E$14*OverView!D$26)</f>
        <v>9</v>
      </c>
      <c r="U25" s="302">
        <f>IF(P25="S1",'BNRegular Symbol'!F$14*OverView!E$26,'BNRegular Symbol'!F$16-'BNRegular Symbol'!F$14*OverView!E$26)</f>
        <v>48</v>
      </c>
      <c r="V25" s="302">
        <f>IF(Q25="S1",'BNRegular Symbol'!G$14*OverView!F$26,'BNRegular Symbol'!G$16-'BNRegular Symbol'!G$14*OverView!F$26)</f>
        <v>6</v>
      </c>
      <c r="W25" s="302">
        <f>IF(R25="S1",'BNRegular Symbol'!H$14*OverView!G$26,'BNRegular Symbol'!H$16-'BNRegular Symbol'!H$14*OverView!G$26)</f>
        <v>6</v>
      </c>
      <c r="X25" s="305">
        <f t="shared" si="10"/>
        <v>824256</v>
      </c>
      <c r="Y25" s="18">
        <f t="shared" si="9"/>
        <v>1.1691609493162055E-3</v>
      </c>
    </row>
    <row r="26" spans="1:25">
      <c r="A26" s="185" t="s">
        <v>209</v>
      </c>
      <c r="B26" s="27">
        <f>'BNRegular Symbol'!D30*OverView!C$26</f>
        <v>0</v>
      </c>
      <c r="C26" s="27">
        <f>'BNRegular Symbol'!E30*OverView!D$26</f>
        <v>12</v>
      </c>
      <c r="D26" s="27">
        <f>'BNRegular Symbol'!F30*OverView!E$26</f>
        <v>12</v>
      </c>
      <c r="E26" s="27">
        <f>'BNRegular Symbol'!G30*OverView!F$26</f>
        <v>9</v>
      </c>
      <c r="F26" s="243">
        <f>'BNRegular Symbol'!H49</f>
        <v>68</v>
      </c>
      <c r="G26" s="256">
        <f t="shared" si="4"/>
        <v>0</v>
      </c>
      <c r="H26" s="244"/>
      <c r="I26" s="242">
        <f>OverView!F58</f>
        <v>10</v>
      </c>
      <c r="J26" s="183"/>
      <c r="K26" s="276"/>
      <c r="L26" s="275"/>
      <c r="M26" s="134"/>
      <c r="N26" s="307" t="s">
        <v>285</v>
      </c>
      <c r="O26" s="307" t="s">
        <v>285</v>
      </c>
      <c r="P26" s="307" t="s">
        <v>44</v>
      </c>
      <c r="Q26" s="307" t="s">
        <v>44</v>
      </c>
      <c r="R26" s="307" t="s">
        <v>44</v>
      </c>
      <c r="S26" s="302">
        <f>IF(N26="S1",'BNRegular Symbol'!D$14*OverView!C$26,'BNRegular Symbol'!D$16-'BNRegular Symbol'!D$14*OverView!C$26)</f>
        <v>53</v>
      </c>
      <c r="T26" s="302">
        <f>IF(O26="S1",'BNRegular Symbol'!E$14*OverView!D$26,'BNRegular Symbol'!E$16-'BNRegular Symbol'!E$14*OverView!D$26)</f>
        <v>49</v>
      </c>
      <c r="U26" s="302">
        <f>IF(P26="S1",'BNRegular Symbol'!F$14*OverView!E$26,'BNRegular Symbol'!F$16-'BNRegular Symbol'!F$14*OverView!E$26)</f>
        <v>9</v>
      </c>
      <c r="V26" s="302">
        <f>IF(Q26="S1",'BNRegular Symbol'!G$14*OverView!F$26,'BNRegular Symbol'!G$16-'BNRegular Symbol'!G$14*OverView!F$26)</f>
        <v>6</v>
      </c>
      <c r="W26" s="302">
        <f>IF(R26="S1",'BNRegular Symbol'!H$14*OverView!G$26,'BNRegular Symbol'!H$16-'BNRegular Symbol'!H$14*OverView!G$26)</f>
        <v>6</v>
      </c>
      <c r="X26" s="305">
        <f t="shared" si="10"/>
        <v>841428</v>
      </c>
      <c r="Y26" s="18">
        <f t="shared" si="9"/>
        <v>1.1935184690936265E-3</v>
      </c>
    </row>
    <row r="27" spans="1:25">
      <c r="A27" s="185" t="s">
        <v>215</v>
      </c>
      <c r="B27" s="27">
        <f>'BNRegular Symbol'!D31*OverView!C$26</f>
        <v>0</v>
      </c>
      <c r="C27" s="27">
        <f>'BNRegular Symbol'!E31*OverView!D$26</f>
        <v>12</v>
      </c>
      <c r="D27" s="27">
        <f>'BNRegular Symbol'!F31*OverView!E$26</f>
        <v>12</v>
      </c>
      <c r="E27" s="27">
        <f>'BNRegular Symbol'!G31*OverView!F$26</f>
        <v>9</v>
      </c>
      <c r="F27" s="243">
        <f>'BNRegular Symbol'!H50</f>
        <v>68</v>
      </c>
      <c r="G27" s="256">
        <f t="shared" si="4"/>
        <v>0</v>
      </c>
      <c r="H27" s="244"/>
      <c r="I27" s="242">
        <f>OverView!F59</f>
        <v>10</v>
      </c>
      <c r="J27" s="183"/>
      <c r="K27" s="276"/>
      <c r="L27" s="275"/>
      <c r="M27" s="134"/>
      <c r="N27" s="193"/>
      <c r="O27" s="193"/>
      <c r="P27" s="193"/>
    </row>
    <row r="28" spans="1:25">
      <c r="A28" s="185" t="s">
        <v>218</v>
      </c>
      <c r="B28" s="27">
        <f>'BNRegular Symbol'!D32*OverView!C$26</f>
        <v>0</v>
      </c>
      <c r="C28" s="27">
        <f>'BNRegular Symbol'!E32*OverView!D$26</f>
        <v>12</v>
      </c>
      <c r="D28" s="27">
        <f>'BNRegular Symbol'!F32*OverView!E$26</f>
        <v>12</v>
      </c>
      <c r="E28" s="27">
        <f>'BNRegular Symbol'!G32*OverView!F$26</f>
        <v>9</v>
      </c>
      <c r="F28" s="243">
        <f>'BNRegular Symbol'!H51</f>
        <v>68</v>
      </c>
      <c r="G28" s="256">
        <f t="shared" si="4"/>
        <v>0</v>
      </c>
      <c r="H28" s="244"/>
      <c r="I28" s="242">
        <f>OverView!F60</f>
        <v>10</v>
      </c>
      <c r="J28" s="183"/>
      <c r="K28" s="276"/>
      <c r="L28" s="275"/>
      <c r="M28" s="134"/>
      <c r="N28" s="193"/>
      <c r="O28" s="193"/>
      <c r="P28" s="193"/>
    </row>
    <row r="29" spans="1:25">
      <c r="A29" s="185" t="s">
        <v>40</v>
      </c>
      <c r="B29" s="27">
        <f>'BNRegular Symbol'!D22*OverView!C$26</f>
        <v>18</v>
      </c>
      <c r="C29" s="27">
        <f>'BNRegular Symbol'!E22*OverView!D$26</f>
        <v>30</v>
      </c>
      <c r="D29" s="27">
        <f>'BNRegular Symbol'!F22*OverView!E$26</f>
        <v>33</v>
      </c>
      <c r="E29" s="243">
        <f>'BNRegular Symbol'!G37</f>
        <v>32</v>
      </c>
      <c r="F29" s="243">
        <f>'BNRegular Symbol'!H$16</f>
        <v>68</v>
      </c>
      <c r="G29" s="256">
        <f t="shared" si="4"/>
        <v>38776320</v>
      </c>
      <c r="H29" s="244">
        <f t="shared" si="5"/>
        <v>18.181144781144781</v>
      </c>
      <c r="I29" s="242">
        <f>OverView!E51</f>
        <v>100</v>
      </c>
      <c r="J29" s="183">
        <f t="shared" ref="J29:J32" si="14">L29/$B$3</f>
        <v>0.1100040742249713</v>
      </c>
      <c r="K29" s="276">
        <f t="shared" ref="K29:K32" si="15">1/H29</f>
        <v>5.5002037112485649E-2</v>
      </c>
      <c r="L29" s="275">
        <f t="shared" ref="L29:L32" si="16">K29*I29</f>
        <v>5.5002037112485649</v>
      </c>
      <c r="M29" s="134"/>
      <c r="N29" s="193"/>
      <c r="O29" s="193"/>
      <c r="P29" s="193"/>
    </row>
    <row r="30" spans="1:25">
      <c r="A30" s="185" t="s">
        <v>41</v>
      </c>
      <c r="B30" s="27">
        <f>'BNRegular Symbol'!D23*OverView!C$26</f>
        <v>21</v>
      </c>
      <c r="C30" s="27">
        <f>'BNRegular Symbol'!E23*OverView!D$26</f>
        <v>57</v>
      </c>
      <c r="D30" s="27">
        <f>'BNRegular Symbol'!F23*OverView!E$26</f>
        <v>45</v>
      </c>
      <c r="E30" s="243">
        <f>'BNRegular Symbol'!G38</f>
        <v>25</v>
      </c>
      <c r="F30" s="243">
        <f>'BNRegular Symbol'!H$16</f>
        <v>68</v>
      </c>
      <c r="G30" s="256">
        <f t="shared" si="4"/>
        <v>91570500</v>
      </c>
      <c r="H30" s="244">
        <f t="shared" si="5"/>
        <v>7.6989629629629626</v>
      </c>
      <c r="I30" s="242">
        <f>OverView!E52</f>
        <v>100</v>
      </c>
      <c r="J30" s="183">
        <f t="shared" si="14"/>
        <v>0.25977524630541871</v>
      </c>
      <c r="K30" s="276">
        <f t="shared" si="15"/>
        <v>0.12988762315270935</v>
      </c>
      <c r="L30" s="275">
        <f t="shared" si="16"/>
        <v>12.988762315270936</v>
      </c>
      <c r="M30" s="134"/>
      <c r="N30" s="193"/>
      <c r="O30" s="193"/>
      <c r="P30" s="193"/>
    </row>
    <row r="31" spans="1:25">
      <c r="A31" s="185" t="s">
        <v>42</v>
      </c>
      <c r="B31" s="27">
        <f>'BNRegular Symbol'!D24*OverView!C$26</f>
        <v>48</v>
      </c>
      <c r="C31" s="27">
        <f>'BNRegular Symbol'!E24*OverView!D$26</f>
        <v>33</v>
      </c>
      <c r="D31" s="27">
        <f>'BNRegular Symbol'!F24*OverView!E$26</f>
        <v>48</v>
      </c>
      <c r="E31" s="243">
        <f>'BNRegular Symbol'!G39</f>
        <v>28</v>
      </c>
      <c r="F31" s="243">
        <f>'BNRegular Symbol'!H$16</f>
        <v>68</v>
      </c>
      <c r="G31" s="256">
        <f t="shared" si="4"/>
        <v>144764928</v>
      </c>
      <c r="H31" s="244">
        <f t="shared" si="5"/>
        <v>4.8699494949494948</v>
      </c>
      <c r="I31" s="242">
        <f>OverView!E53</f>
        <v>50</v>
      </c>
      <c r="J31" s="183">
        <f t="shared" si="14"/>
        <v>0.20534093855327973</v>
      </c>
      <c r="K31" s="276">
        <f t="shared" si="15"/>
        <v>0.20534093855327976</v>
      </c>
      <c r="L31" s="275">
        <f t="shared" si="16"/>
        <v>10.267046927663987</v>
      </c>
      <c r="M31" s="134"/>
      <c r="N31" s="193"/>
      <c r="O31" s="193"/>
      <c r="P31" s="193"/>
    </row>
    <row r="32" spans="1:25">
      <c r="A32" s="185" t="s">
        <v>43</v>
      </c>
      <c r="B32" s="27">
        <f>'BNRegular Symbol'!D25*OverView!C$26</f>
        <v>63</v>
      </c>
      <c r="C32" s="27">
        <f>'BNRegular Symbol'!E25*OverView!D$26</f>
        <v>33</v>
      </c>
      <c r="D32" s="27">
        <f>'BNRegular Symbol'!F25*OverView!E$26</f>
        <v>27</v>
      </c>
      <c r="E32" s="243">
        <f>'BNRegular Symbol'!G40</f>
        <v>30</v>
      </c>
      <c r="F32" s="243">
        <f>'BNRegular Symbol'!H$16</f>
        <v>68</v>
      </c>
      <c r="G32" s="256">
        <f t="shared" si="4"/>
        <v>114511320</v>
      </c>
      <c r="H32" s="244">
        <f t="shared" si="5"/>
        <v>6.1565781269484976</v>
      </c>
      <c r="I32" s="242">
        <f>OverView!E54</f>
        <v>50</v>
      </c>
      <c r="J32" s="183">
        <f t="shared" si="14"/>
        <v>0.16242789084780918</v>
      </c>
      <c r="K32" s="276">
        <f t="shared" si="15"/>
        <v>0.16242789084780918</v>
      </c>
      <c r="L32" s="275">
        <f t="shared" si="16"/>
        <v>8.1213945423904583</v>
      </c>
      <c r="M32" s="134"/>
      <c r="N32" s="193"/>
      <c r="O32" s="193"/>
      <c r="P32" s="193"/>
    </row>
    <row r="33" spans="1:16">
      <c r="A33" s="185" t="s">
        <v>121</v>
      </c>
      <c r="B33" s="27">
        <f>'BNRegular Symbol'!D26*OverView!C$26</f>
        <v>15</v>
      </c>
      <c r="C33" s="27">
        <f>'BNRegular Symbol'!E26*OverView!D$26</f>
        <v>60</v>
      </c>
      <c r="D33" s="27">
        <f>'BNRegular Symbol'!F26*OverView!E$26</f>
        <v>57</v>
      </c>
      <c r="E33" s="243">
        <f>'BNRegular Symbol'!G41</f>
        <v>22</v>
      </c>
      <c r="F33" s="243">
        <f>'BNRegular Symbol'!H$16</f>
        <v>68</v>
      </c>
      <c r="G33" s="256">
        <f t="shared" si="4"/>
        <v>76744800</v>
      </c>
      <c r="H33" s="244">
        <f t="shared" si="5"/>
        <v>9.1862626262626268</v>
      </c>
      <c r="I33" s="242">
        <f>OverView!E55</f>
        <v>30</v>
      </c>
      <c r="J33" s="183">
        <f t="shared" si="6"/>
        <v>6.5314919071076713E-2</v>
      </c>
      <c r="K33" s="276">
        <f t="shared" si="7"/>
        <v>0.10885819845179451</v>
      </c>
      <c r="L33" s="275">
        <f t="shared" si="8"/>
        <v>3.2657459535538353</v>
      </c>
      <c r="M33" s="134"/>
      <c r="N33" s="193"/>
      <c r="O33" s="193"/>
      <c r="P33" s="193"/>
    </row>
    <row r="34" spans="1:16">
      <c r="A34" s="185" t="s">
        <v>210</v>
      </c>
      <c r="B34" s="27">
        <f>'BNRegular Symbol'!D27*OverView!C$26</f>
        <v>0</v>
      </c>
      <c r="C34" s="27">
        <f>'BNRegular Symbol'!E27*OverView!D$26</f>
        <v>12</v>
      </c>
      <c r="D34" s="27">
        <f>'BNRegular Symbol'!F27*OverView!E$26</f>
        <v>12</v>
      </c>
      <c r="E34" s="243">
        <f>'BNRegular Symbol'!G46</f>
        <v>47</v>
      </c>
      <c r="F34" s="243">
        <f>'BNRegular Symbol'!H$16</f>
        <v>68</v>
      </c>
      <c r="G34" s="256">
        <f t="shared" si="4"/>
        <v>0</v>
      </c>
      <c r="H34" s="244"/>
      <c r="I34" s="242" t="e">
        <f>OverView!#REF!</f>
        <v>#REF!</v>
      </c>
      <c r="J34" s="183"/>
      <c r="K34" s="276"/>
      <c r="L34" s="275"/>
      <c r="M34" s="134"/>
      <c r="N34" s="193"/>
      <c r="O34" s="193"/>
      <c r="P34" s="193"/>
    </row>
    <row r="35" spans="1:16">
      <c r="A35" s="185" t="s">
        <v>211</v>
      </c>
      <c r="B35" s="27">
        <f>'BNRegular Symbol'!D28*OverView!C$26</f>
        <v>0</v>
      </c>
      <c r="C35" s="27">
        <f>'BNRegular Symbol'!E28*OverView!D$26</f>
        <v>12</v>
      </c>
      <c r="D35" s="27">
        <f>'BNRegular Symbol'!F28*OverView!E$26</f>
        <v>12</v>
      </c>
      <c r="E35" s="243">
        <f>'BNRegular Symbol'!G47</f>
        <v>47</v>
      </c>
      <c r="F35" s="243">
        <f>'BNRegular Symbol'!H$16</f>
        <v>68</v>
      </c>
      <c r="G35" s="256">
        <f t="shared" si="4"/>
        <v>0</v>
      </c>
      <c r="H35" s="244"/>
      <c r="I35" s="242">
        <f>OverView!E56</f>
        <v>5</v>
      </c>
      <c r="J35" s="183"/>
      <c r="K35" s="276"/>
      <c r="L35" s="275"/>
      <c r="M35" s="134"/>
      <c r="N35" s="193"/>
      <c r="O35" s="193"/>
      <c r="P35" s="193"/>
    </row>
    <row r="36" spans="1:16">
      <c r="A36" s="185" t="s">
        <v>212</v>
      </c>
      <c r="B36" s="27">
        <f>'BNRegular Symbol'!D29*OverView!C$26</f>
        <v>0</v>
      </c>
      <c r="C36" s="27">
        <f>'BNRegular Symbol'!E29*OverView!D$26</f>
        <v>12</v>
      </c>
      <c r="D36" s="27">
        <f>'BNRegular Symbol'!F29*OverView!E$26</f>
        <v>12</v>
      </c>
      <c r="E36" s="243">
        <f>'BNRegular Symbol'!G48</f>
        <v>47</v>
      </c>
      <c r="F36" s="243">
        <f>'BNRegular Symbol'!H$16</f>
        <v>68</v>
      </c>
      <c r="G36" s="256">
        <f t="shared" si="4"/>
        <v>0</v>
      </c>
      <c r="H36" s="244"/>
      <c r="I36" s="242">
        <f>OverView!E57</f>
        <v>5</v>
      </c>
      <c r="J36" s="183"/>
      <c r="K36" s="276"/>
      <c r="L36" s="275"/>
      <c r="M36" s="134"/>
    </row>
    <row r="37" spans="1:16">
      <c r="A37" s="185" t="s">
        <v>213</v>
      </c>
      <c r="B37" s="27">
        <f>'BNRegular Symbol'!D30*OverView!C$26</f>
        <v>0</v>
      </c>
      <c r="C37" s="27">
        <f>'BNRegular Symbol'!E30*OverView!D$26</f>
        <v>12</v>
      </c>
      <c r="D37" s="27">
        <f>'BNRegular Symbol'!F30*OverView!E$26</f>
        <v>12</v>
      </c>
      <c r="E37" s="243">
        <f>'BNRegular Symbol'!G49</f>
        <v>47</v>
      </c>
      <c r="F37" s="243">
        <f>'BNRegular Symbol'!H$16</f>
        <v>68</v>
      </c>
      <c r="G37" s="256">
        <f t="shared" si="4"/>
        <v>0</v>
      </c>
      <c r="H37" s="244"/>
      <c r="I37" s="242">
        <f>OverView!E58</f>
        <v>5</v>
      </c>
      <c r="J37" s="183"/>
      <c r="K37" s="276"/>
      <c r="L37" s="275"/>
      <c r="M37" s="134"/>
    </row>
    <row r="38" spans="1:16">
      <c r="A38" s="185" t="s">
        <v>216</v>
      </c>
      <c r="B38" s="27">
        <f>'BNRegular Symbol'!D31*OverView!C$26</f>
        <v>0</v>
      </c>
      <c r="C38" s="27">
        <f>'BNRegular Symbol'!E31*OverView!D$26</f>
        <v>12</v>
      </c>
      <c r="D38" s="27">
        <f>'BNRegular Symbol'!F31*OverView!E$26</f>
        <v>12</v>
      </c>
      <c r="E38" s="243">
        <f>'BNRegular Symbol'!G50</f>
        <v>47</v>
      </c>
      <c r="F38" s="243">
        <f>'BNRegular Symbol'!H$16</f>
        <v>68</v>
      </c>
      <c r="G38" s="256">
        <f t="shared" si="4"/>
        <v>0</v>
      </c>
      <c r="H38" s="244"/>
      <c r="I38" s="242">
        <f>OverView!E59</f>
        <v>5</v>
      </c>
      <c r="J38" s="183"/>
      <c r="K38" s="276"/>
      <c r="L38" s="275"/>
      <c r="M38" s="134"/>
    </row>
    <row r="39" spans="1:16">
      <c r="A39" s="185" t="s">
        <v>219</v>
      </c>
      <c r="B39" s="27">
        <f>'BNRegular Symbol'!D32*OverView!C$26</f>
        <v>0</v>
      </c>
      <c r="C39" s="27">
        <f>'BNRegular Symbol'!E32*OverView!D$26</f>
        <v>12</v>
      </c>
      <c r="D39" s="27">
        <f>'BNRegular Symbol'!F32*OverView!E$26</f>
        <v>12</v>
      </c>
      <c r="E39" s="243">
        <f>'BNRegular Symbol'!G51</f>
        <v>47</v>
      </c>
      <c r="F39" s="243">
        <f>'BNRegular Symbol'!H$16</f>
        <v>68</v>
      </c>
      <c r="G39" s="256">
        <f t="shared" si="4"/>
        <v>0</v>
      </c>
      <c r="H39" s="244"/>
      <c r="I39" s="242">
        <f>OverView!E60</f>
        <v>5</v>
      </c>
      <c r="J39" s="183"/>
      <c r="K39" s="276"/>
      <c r="L39" s="275"/>
      <c r="M39" s="134"/>
    </row>
    <row r="40" spans="1:16">
      <c r="A40" s="181" t="s">
        <v>278</v>
      </c>
      <c r="B40" s="27">
        <f>'BNRegular Symbol'!D$14*OverView!C$26</f>
        <v>3</v>
      </c>
      <c r="C40" s="27">
        <f>'BNRegular Symbol'!E$14*OverView!D$26</f>
        <v>9</v>
      </c>
      <c r="D40" s="27">
        <f>'BNRegular Symbol'!F$14*OverView!E$26</f>
        <v>9</v>
      </c>
      <c r="E40" s="27">
        <f>'BNRegular Symbol'!G$14*OverView!F$26</f>
        <v>6</v>
      </c>
      <c r="F40" s="27">
        <f>'BNRegular Symbol'!H$14*OverView!G$26</f>
        <v>6</v>
      </c>
      <c r="G40" s="256">
        <f t="shared" si="4"/>
        <v>8748</v>
      </c>
      <c r="H40" s="244">
        <f>$B$5/G40</f>
        <v>80589.607681755835</v>
      </c>
      <c r="I40" s="182">
        <f>OverView!G61</f>
        <v>100</v>
      </c>
      <c r="J40" s="183">
        <f>L40/$B$3</f>
        <v>1.2408547811138975E-3</v>
      </c>
      <c r="K40" s="276">
        <f t="shared" ref="K40:K42" si="17">1/H40</f>
        <v>1.2408547811138974E-5</v>
      </c>
      <c r="L40" s="275">
        <f>K40*I40*$B$3</f>
        <v>6.2042739055694879E-2</v>
      </c>
      <c r="M40" s="134"/>
    </row>
    <row r="41" spans="1:16">
      <c r="A41" s="181" t="s">
        <v>279</v>
      </c>
      <c r="B41" s="27">
        <f>'BNRegular Symbol'!D$14*OverView!C$26</f>
        <v>3</v>
      </c>
      <c r="C41" s="27">
        <f>'BNRegular Symbol'!E$14*OverView!D$26</f>
        <v>9</v>
      </c>
      <c r="D41" s="27">
        <f>'BNRegular Symbol'!F$14*OverView!E$26</f>
        <v>9</v>
      </c>
      <c r="E41" s="27">
        <f>'BNRegular Symbol'!G$14*OverView!F$26</f>
        <v>6</v>
      </c>
      <c r="F41" s="27">
        <f>'BNRegular Symbol'!$H$16-'BNRegular Symbol'!$H$14*OverView!G$26</f>
        <v>62</v>
      </c>
      <c r="G41" s="256">
        <f t="shared" si="4"/>
        <v>90396</v>
      </c>
      <c r="H41" s="244">
        <f t="shared" si="5"/>
        <v>7798.9942917828221</v>
      </c>
      <c r="I41" s="182">
        <f>OverView!F61</f>
        <v>10</v>
      </c>
      <c r="J41" s="183">
        <f t="shared" ref="J41:J42" si="18">L41/$B$3</f>
        <v>1.2822166071510275E-3</v>
      </c>
      <c r="K41" s="276">
        <f t="shared" si="17"/>
        <v>1.2822166071510275E-4</v>
      </c>
      <c r="L41" s="275">
        <f t="shared" ref="L41" si="19">K41*I41*$B$3</f>
        <v>6.4110830357551371E-2</v>
      </c>
      <c r="M41" s="134"/>
    </row>
    <row r="42" spans="1:16">
      <c r="A42" s="181" t="s">
        <v>280</v>
      </c>
      <c r="B42" s="27">
        <f>'BNRegular Symbol'!D$14*OverView!C$26</f>
        <v>3</v>
      </c>
      <c r="C42" s="27">
        <f>'BNRegular Symbol'!E$14*OverView!D$26</f>
        <v>9</v>
      </c>
      <c r="D42" s="27">
        <f>'BNRegular Symbol'!F$14*OverView!E$26</f>
        <v>9</v>
      </c>
      <c r="E42" s="27">
        <f>'BNRegular Symbol'!G$16-'BNRegular Symbol'!G$14*OverView!F$26</f>
        <v>50</v>
      </c>
      <c r="F42" s="27">
        <f>'BNRegular Symbol'!$H$16</f>
        <v>68</v>
      </c>
      <c r="G42" s="256">
        <f t="shared" si="4"/>
        <v>826200</v>
      </c>
      <c r="H42" s="244">
        <f t="shared" si="5"/>
        <v>853.30172839506167</v>
      </c>
      <c r="I42" s="182">
        <f>OverView!E61</f>
        <v>5</v>
      </c>
      <c r="J42" s="183">
        <f t="shared" si="18"/>
        <v>5.8595920219267385E-3</v>
      </c>
      <c r="K42" s="276">
        <f t="shared" si="17"/>
        <v>1.1719184043853478E-3</v>
      </c>
      <c r="L42" s="275">
        <f>K42*I42*$B$3</f>
        <v>0.29297960109633692</v>
      </c>
      <c r="M42" s="134"/>
      <c r="N42" s="193"/>
      <c r="O42" s="193"/>
      <c r="P42" s="193"/>
    </row>
    <row r="43" spans="1:16">
      <c r="A43" s="193" t="s">
        <v>281</v>
      </c>
      <c r="E43" s="196"/>
      <c r="F43" s="196"/>
      <c r="G43" s="255">
        <f>SUM(G7:G42)</f>
        <v>1236150720</v>
      </c>
      <c r="H43" s="255">
        <f>SUM(H7:H42)</f>
        <v>89509.020459706924</v>
      </c>
      <c r="I43" s="255"/>
      <c r="J43" s="289">
        <f>SUM(J7:J42)</f>
        <v>6.7944884737016391</v>
      </c>
      <c r="K43" s="289">
        <f>SUM(K7:K42)</f>
        <v>1.7534105293660112</v>
      </c>
      <c r="L43" s="289">
        <f>SUM(L7:L42)</f>
        <v>339.72442368508206</v>
      </c>
      <c r="M43" s="134"/>
      <c r="N43" s="193"/>
      <c r="O43" s="193"/>
      <c r="P43" s="193"/>
    </row>
    <row r="44" spans="1:16">
      <c r="E44" s="196"/>
      <c r="F44" s="196"/>
      <c r="G44" s="196"/>
      <c r="H44" s="196"/>
      <c r="I44" s="196"/>
      <c r="J44" s="18"/>
      <c r="K44" s="30"/>
      <c r="L44" s="196"/>
      <c r="M44" s="134"/>
      <c r="N44" s="193"/>
      <c r="O44" s="193"/>
      <c r="P44" s="193"/>
    </row>
    <row r="45" spans="1:16">
      <c r="E45" s="134"/>
      <c r="F45" s="196"/>
      <c r="G45" s="196"/>
      <c r="H45" s="196"/>
      <c r="I45" s="196"/>
      <c r="J45" s="227"/>
      <c r="K45" s="228"/>
      <c r="L45" s="228"/>
      <c r="M45" s="134"/>
      <c r="N45" s="193"/>
      <c r="O45" s="193"/>
      <c r="P45" s="193"/>
    </row>
    <row r="46" spans="1:16">
      <c r="A46" s="193" t="s">
        <v>286</v>
      </c>
      <c r="E46" s="134"/>
      <c r="F46" s="196"/>
      <c r="G46" s="196"/>
      <c r="H46" s="196"/>
      <c r="I46" s="196"/>
      <c r="J46" s="227"/>
      <c r="K46" s="228"/>
      <c r="L46" s="228"/>
      <c r="M46" s="134"/>
    </row>
    <row r="47" spans="1:16" ht="14">
      <c r="A47" s="309" t="s">
        <v>289</v>
      </c>
      <c r="B47" s="282">
        <f>SUM(J7:J42)*10</f>
        <v>67.944884737016395</v>
      </c>
      <c r="C47" s="311"/>
      <c r="D47" s="282"/>
      <c r="E47" s="282"/>
      <c r="F47" s="246"/>
      <c r="G47" s="196"/>
      <c r="H47" s="196"/>
      <c r="I47" s="196"/>
      <c r="K47" s="30"/>
      <c r="L47" s="290"/>
      <c r="M47" s="134"/>
    </row>
    <row r="48" spans="1:16" ht="15">
      <c r="A48" s="283" t="s">
        <v>287</v>
      </c>
      <c r="B48" s="308">
        <f>SUM(K40:K42)</f>
        <v>1.3125486129115895E-3</v>
      </c>
      <c r="C48" s="284"/>
      <c r="D48" s="308"/>
      <c r="E48" s="284"/>
      <c r="F48" s="196"/>
      <c r="G48" s="196"/>
      <c r="H48" s="196"/>
      <c r="I48" s="196"/>
      <c r="K48" s="30"/>
      <c r="L48" s="290"/>
      <c r="M48" s="134"/>
    </row>
    <row r="49" spans="1:16" ht="14">
      <c r="B49" s="196">
        <f>(1-10*B48^10)/(1-10*B48)</f>
        <v>1.0133000558273948</v>
      </c>
      <c r="C49" s="284"/>
      <c r="D49" s="284"/>
      <c r="E49" s="284"/>
      <c r="F49" s="196"/>
      <c r="H49" s="196"/>
      <c r="I49" s="196"/>
      <c r="M49" s="134"/>
    </row>
    <row r="50" spans="1:16" ht="15">
      <c r="A50" s="283" t="s">
        <v>288</v>
      </c>
      <c r="B50" s="285">
        <f>B47*B49</f>
        <v>68.848555497204615</v>
      </c>
      <c r="C50" s="285"/>
      <c r="D50" s="285"/>
      <c r="E50" s="285"/>
      <c r="F50" s="196"/>
      <c r="G50" s="196"/>
      <c r="H50" s="196"/>
      <c r="I50" s="196"/>
      <c r="J50" s="227"/>
      <c r="L50" s="228"/>
      <c r="M50" s="134"/>
    </row>
    <row r="51" spans="1:16" ht="14">
      <c r="A51" s="283"/>
      <c r="B51" s="286"/>
      <c r="C51" s="286"/>
      <c r="D51" s="286"/>
      <c r="E51" s="286"/>
      <c r="J51" s="227"/>
      <c r="L51" s="227"/>
      <c r="M51" s="134"/>
    </row>
    <row r="52" spans="1:16" ht="14">
      <c r="A52" s="283"/>
      <c r="B52" s="287"/>
      <c r="C52" s="287"/>
      <c r="D52" s="287"/>
      <c r="E52" s="287"/>
      <c r="J52" s="227"/>
      <c r="L52" s="227"/>
      <c r="M52" s="134"/>
      <c r="N52" s="193"/>
      <c r="O52" s="193"/>
      <c r="P52" s="193"/>
    </row>
    <row r="53" spans="1:16" ht="14">
      <c r="A53" s="283"/>
      <c r="B53" s="288"/>
      <c r="C53" s="288"/>
      <c r="D53" s="288"/>
      <c r="E53" s="288"/>
      <c r="J53" s="227"/>
      <c r="L53" s="227"/>
      <c r="M53" s="134"/>
      <c r="N53" s="193"/>
      <c r="O53" s="193"/>
      <c r="P53" s="193"/>
    </row>
    <row r="54" spans="1:16">
      <c r="B54" s="273"/>
      <c r="C54" s="273"/>
      <c r="D54" s="273"/>
      <c r="E54" s="273"/>
      <c r="J54" s="227"/>
      <c r="K54" s="227"/>
      <c r="L54" s="290"/>
      <c r="M54" s="134"/>
      <c r="N54" s="193"/>
      <c r="O54" s="193"/>
      <c r="P54" s="193"/>
    </row>
    <row r="55" spans="1:16">
      <c r="J55" s="227"/>
      <c r="K55" s="227"/>
      <c r="L55" s="227"/>
      <c r="M55" s="289"/>
      <c r="N55" s="193"/>
      <c r="O55" s="193"/>
      <c r="P55" s="193"/>
    </row>
    <row r="56" spans="1:16">
      <c r="F56" s="227"/>
      <c r="G56" s="227"/>
      <c r="H56" s="227"/>
      <c r="I56" s="227"/>
      <c r="J56" s="229"/>
      <c r="K56" s="195"/>
      <c r="L56" s="195"/>
      <c r="M56" s="134"/>
    </row>
    <row r="57" spans="1:16">
      <c r="I57" s="227"/>
      <c r="J57" s="229"/>
      <c r="K57" s="195"/>
      <c r="L57" s="195"/>
    </row>
    <row r="58" spans="1:16">
      <c r="I58" s="227"/>
      <c r="J58" s="229"/>
      <c r="K58" s="195"/>
      <c r="L58" s="195"/>
    </row>
    <row r="59" spans="1:16">
      <c r="I59" s="227"/>
      <c r="J59" s="229"/>
      <c r="K59" s="195"/>
      <c r="L59" s="195"/>
      <c r="M59" s="273"/>
      <c r="N59" s="273"/>
    </row>
    <row r="60" spans="1:16">
      <c r="I60" s="227"/>
      <c r="J60" s="229"/>
      <c r="K60" s="195"/>
      <c r="L60" s="195"/>
      <c r="M60" s="290"/>
      <c r="N60" s="290"/>
    </row>
    <row r="61" spans="1:16">
      <c r="E61" s="291"/>
      <c r="J61" s="195"/>
      <c r="K61" s="195"/>
      <c r="L61" s="195"/>
      <c r="N61" s="193"/>
    </row>
    <row r="62" spans="1:16">
      <c r="J62" s="195"/>
      <c r="K62" s="195"/>
      <c r="L62" s="195"/>
      <c r="M62" s="227"/>
      <c r="N62" s="229"/>
    </row>
    <row r="63" spans="1:16">
      <c r="J63" s="195"/>
      <c r="K63" s="195"/>
      <c r="L63" s="195"/>
      <c r="M63" s="227"/>
      <c r="N63" s="229"/>
    </row>
    <row r="64" spans="1:16">
      <c r="J64" s="195"/>
      <c r="K64" s="195"/>
      <c r="L64" s="195"/>
      <c r="M64" s="228"/>
      <c r="N64" s="228"/>
    </row>
    <row r="65" spans="13:16">
      <c r="M65" s="227"/>
      <c r="N65" s="229"/>
    </row>
    <row r="66" spans="13:16">
      <c r="M66" s="227"/>
      <c r="N66" s="229"/>
    </row>
    <row r="67" spans="13:16">
      <c r="M67" s="227"/>
      <c r="N67" s="229"/>
    </row>
    <row r="68" spans="13:16">
      <c r="N68" s="193"/>
      <c r="O68" s="193"/>
      <c r="P68" s="193"/>
    </row>
    <row r="69" spans="13:16">
      <c r="N69" s="193"/>
      <c r="O69" s="193"/>
      <c r="P69" s="193"/>
    </row>
    <row r="70" spans="13:16">
      <c r="N70" s="193"/>
      <c r="O70" s="193"/>
      <c r="P70" s="193"/>
    </row>
    <row r="71" spans="13:16">
      <c r="N71" s="193"/>
      <c r="O71" s="193"/>
      <c r="P71" s="193"/>
    </row>
    <row r="72" spans="13:16">
      <c r="N72" s="193"/>
      <c r="O72" s="193"/>
      <c r="P72" s="193"/>
    </row>
    <row r="73" spans="13:16">
      <c r="N73" s="193"/>
      <c r="O73" s="193"/>
      <c r="P73" s="193"/>
    </row>
    <row r="74" spans="13:16">
      <c r="N74" s="193"/>
      <c r="O74" s="193"/>
      <c r="P74" s="193"/>
    </row>
    <row r="75" spans="13:16">
      <c r="N75" s="193"/>
      <c r="O75" s="193"/>
      <c r="P75" s="193"/>
    </row>
    <row r="76" spans="13:16">
      <c r="N76" s="193"/>
      <c r="O76" s="193"/>
      <c r="P76" s="193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N209"/>
  <sheetViews>
    <sheetView zoomScale="135" zoomScaleNormal="80" workbookViewId="0">
      <selection activeCell="G6" sqref="G6"/>
    </sheetView>
  </sheetViews>
  <sheetFormatPr baseColWidth="10" defaultColWidth="9" defaultRowHeight="15"/>
  <cols>
    <col min="1" max="1" width="18.33203125" style="37" bestFit="1" customWidth="1"/>
    <col min="2" max="2" width="18.5" style="37" bestFit="1" customWidth="1"/>
    <col min="3" max="3" width="14.5" style="37" customWidth="1"/>
    <col min="4" max="4" width="13" style="37" customWidth="1"/>
    <col min="5" max="5" width="14.6640625" style="37" customWidth="1"/>
    <col min="6" max="6" width="16.33203125" style="37" customWidth="1"/>
    <col min="7" max="7" width="13.5" style="37" customWidth="1"/>
    <col min="8" max="8" width="12.6640625" style="37" bestFit="1" customWidth="1"/>
    <col min="9" max="9" width="21.1640625" style="37" customWidth="1"/>
    <col min="10" max="10" width="17.6640625" style="37" customWidth="1"/>
    <col min="11" max="11" width="35.1640625" style="37" customWidth="1"/>
    <col min="12" max="12" width="18.1640625" style="37" customWidth="1"/>
    <col min="13" max="16384" width="9" style="37"/>
  </cols>
  <sheetData>
    <row r="1" spans="1:13" ht="16.5" customHeight="1"/>
    <row r="2" spans="1:13" ht="16.5" customHeight="1"/>
    <row r="3" spans="1:13" ht="16.5" customHeight="1">
      <c r="A3" s="186"/>
      <c r="B3" s="177" t="s">
        <v>116</v>
      </c>
      <c r="C3" s="263" t="s">
        <v>313</v>
      </c>
      <c r="D3" s="132"/>
      <c r="E3" s="132"/>
      <c r="F3" s="132"/>
      <c r="G3" s="132"/>
      <c r="H3" s="132"/>
      <c r="I3" s="132"/>
      <c r="J3" s="132"/>
      <c r="K3" s="132"/>
      <c r="L3" s="132"/>
      <c r="M3" s="132"/>
    </row>
    <row r="4" spans="1:13" ht="16.5" customHeight="1">
      <c r="B4" s="177" t="s">
        <v>142</v>
      </c>
      <c r="C4" s="178" t="s">
        <v>153</v>
      </c>
      <c r="D4" s="132"/>
      <c r="E4" s="132"/>
      <c r="F4" s="132"/>
      <c r="G4" s="132"/>
      <c r="H4" s="132"/>
      <c r="I4" s="132"/>
      <c r="J4" s="132"/>
      <c r="K4" s="132"/>
      <c r="L4" s="132"/>
      <c r="M4" s="132"/>
    </row>
    <row r="5" spans="1:13" ht="16.5" customHeight="1">
      <c r="B5" s="176" t="s">
        <v>115</v>
      </c>
      <c r="C5" s="180"/>
      <c r="D5" s="132"/>
      <c r="E5" s="132"/>
      <c r="F5" s="132"/>
      <c r="G5" s="132"/>
      <c r="H5" s="132"/>
      <c r="I5" s="132"/>
      <c r="J5" s="132"/>
      <c r="K5" s="132"/>
      <c r="L5" s="132"/>
      <c r="M5" s="132"/>
    </row>
    <row r="6" spans="1:13" ht="16.5" customHeight="1">
      <c r="B6" s="176" t="s">
        <v>114</v>
      </c>
      <c r="C6" s="175"/>
      <c r="D6" s="132"/>
      <c r="E6" s="132"/>
      <c r="F6" s="132"/>
      <c r="G6" s="132"/>
      <c r="H6" s="132"/>
      <c r="I6" s="132"/>
      <c r="J6" s="132"/>
      <c r="K6" s="132"/>
      <c r="L6" s="132"/>
      <c r="M6" s="132"/>
    </row>
    <row r="7" spans="1:13" ht="16.5" customHeight="1" thickBot="1">
      <c r="B7" s="149"/>
      <c r="C7" s="142"/>
      <c r="D7" s="132"/>
      <c r="E7" s="132"/>
      <c r="F7" s="132"/>
      <c r="G7" s="132"/>
      <c r="H7" s="132"/>
      <c r="I7" s="132"/>
      <c r="J7" s="132"/>
      <c r="K7" s="132"/>
      <c r="L7" s="132"/>
      <c r="M7" s="132"/>
    </row>
    <row r="8" spans="1:13" ht="16.5" customHeight="1">
      <c r="B8" s="174" t="s">
        <v>114</v>
      </c>
      <c r="C8" s="173" t="s">
        <v>113</v>
      </c>
      <c r="D8" s="173" t="s">
        <v>112</v>
      </c>
      <c r="E8" s="133"/>
      <c r="F8" s="133"/>
      <c r="G8" s="133"/>
      <c r="H8" s="133"/>
      <c r="I8" s="133"/>
      <c r="J8" s="120"/>
      <c r="K8" s="132"/>
      <c r="L8" s="132"/>
      <c r="M8" s="132"/>
    </row>
    <row r="9" spans="1:13" ht="16.5" customHeight="1">
      <c r="B9" s="172"/>
      <c r="C9" s="171"/>
      <c r="D9" s="5"/>
      <c r="E9" s="6"/>
      <c r="F9" s="6"/>
      <c r="G9" s="6"/>
      <c r="H9" s="6"/>
      <c r="I9" s="6"/>
      <c r="J9" s="122"/>
      <c r="K9" s="132"/>
      <c r="L9" s="132"/>
      <c r="M9" s="132"/>
    </row>
    <row r="10" spans="1:13" ht="16.5" customHeight="1">
      <c r="B10" s="172"/>
      <c r="C10" s="171"/>
      <c r="D10" s="6"/>
      <c r="E10" s="6"/>
      <c r="F10" s="6"/>
      <c r="G10" s="6"/>
      <c r="H10" s="6"/>
      <c r="I10" s="6"/>
      <c r="J10" s="122"/>
      <c r="K10" s="132"/>
      <c r="L10" s="132"/>
      <c r="M10" s="132"/>
    </row>
    <row r="11" spans="1:13" ht="16.5" customHeight="1">
      <c r="B11" s="172"/>
      <c r="C11" s="171"/>
      <c r="D11" s="6"/>
      <c r="E11" s="6"/>
      <c r="F11" s="6"/>
      <c r="G11" s="6"/>
      <c r="H11" s="6"/>
      <c r="I11" s="6"/>
      <c r="J11" s="122"/>
      <c r="K11" s="132"/>
      <c r="L11" s="132"/>
      <c r="M11" s="132"/>
    </row>
    <row r="12" spans="1:13" ht="16.5" customHeight="1">
      <c r="B12" s="172"/>
      <c r="C12" s="171"/>
      <c r="D12" s="6"/>
      <c r="E12" s="6"/>
      <c r="F12" s="6"/>
      <c r="G12" s="6"/>
      <c r="H12" s="6"/>
      <c r="I12" s="6"/>
      <c r="J12" s="122"/>
      <c r="K12" s="132"/>
      <c r="L12" s="132"/>
      <c r="M12" s="132"/>
    </row>
    <row r="13" spans="1:13" ht="16.5" customHeight="1">
      <c r="B13" s="172"/>
      <c r="C13" s="171"/>
      <c r="D13" s="6"/>
      <c r="E13" s="6"/>
      <c r="F13" s="43"/>
      <c r="G13" s="6"/>
      <c r="H13" s="6"/>
      <c r="I13" s="6"/>
      <c r="J13" s="122"/>
      <c r="K13" s="132"/>
      <c r="L13" s="132"/>
      <c r="M13" s="132"/>
    </row>
    <row r="14" spans="1:13" ht="16.5" customHeight="1" thickBot="1">
      <c r="B14" s="170"/>
      <c r="C14" s="169"/>
      <c r="D14" s="168"/>
      <c r="E14" s="167"/>
      <c r="F14" s="166"/>
      <c r="G14" s="168"/>
      <c r="H14" s="167"/>
      <c r="I14" s="166"/>
      <c r="J14" s="165"/>
      <c r="K14" s="132"/>
      <c r="L14" s="132"/>
      <c r="M14" s="132"/>
    </row>
    <row r="15" spans="1:13" ht="16.5" customHeight="1" thickBot="1">
      <c r="B15" s="149"/>
      <c r="C15" s="142"/>
      <c r="D15" s="132"/>
      <c r="E15" s="132"/>
      <c r="F15" s="132"/>
      <c r="G15" s="132"/>
      <c r="H15" s="132"/>
      <c r="I15" s="132"/>
      <c r="J15" s="132"/>
      <c r="K15" s="132"/>
      <c r="L15" s="132"/>
      <c r="M15" s="132"/>
    </row>
    <row r="16" spans="1:13" ht="16.5" customHeight="1">
      <c r="B16" s="164" t="s">
        <v>111</v>
      </c>
      <c r="C16" s="163" t="s">
        <v>110</v>
      </c>
      <c r="D16" s="163" t="s">
        <v>109</v>
      </c>
      <c r="E16" s="163" t="s">
        <v>108</v>
      </c>
      <c r="F16" s="163" t="s">
        <v>107</v>
      </c>
      <c r="G16" s="163" t="s">
        <v>106</v>
      </c>
      <c r="H16" s="162" t="s">
        <v>89</v>
      </c>
      <c r="I16" s="162" t="s">
        <v>105</v>
      </c>
      <c r="J16" s="162" t="s">
        <v>104</v>
      </c>
      <c r="K16" s="162" t="s">
        <v>141</v>
      </c>
      <c r="L16" s="161" t="s">
        <v>103</v>
      </c>
      <c r="M16" s="132"/>
    </row>
    <row r="17" spans="1:13" ht="16.5" customHeight="1">
      <c r="B17" s="160">
        <v>50</v>
      </c>
      <c r="C17" s="159" t="s">
        <v>314</v>
      </c>
      <c r="D17" s="274">
        <f>'243way_PayCombo'!L45</f>
        <v>0.53509716911554706</v>
      </c>
      <c r="E17" s="274">
        <f>1-D17</f>
        <v>0.46490283088445294</v>
      </c>
      <c r="F17" s="274">
        <f>'243way_PayCombo'!L43</f>
        <v>0.53509716911554706</v>
      </c>
      <c r="G17" s="274">
        <f>'243way_PayCombo'!L44</f>
        <v>0</v>
      </c>
      <c r="H17" s="274">
        <f>SUM('243way_PayCombo'!L7:L40)</f>
        <v>0.45222451460592239</v>
      </c>
      <c r="I17" s="274">
        <f>SUM('243way_PayCombo'!L40:L42)</f>
        <v>1.2302389968382394E-2</v>
      </c>
      <c r="J17" s="158" t="e">
        <f>VI!B7</f>
        <v>#REF!</v>
      </c>
      <c r="K17" s="158" t="e">
        <f>VI!B9</f>
        <v>#REF!</v>
      </c>
      <c r="L17" s="157"/>
      <c r="M17" s="132"/>
    </row>
    <row r="18" spans="1:13" ht="16.5" customHeight="1">
      <c r="B18" s="156"/>
      <c r="C18" s="3"/>
      <c r="D18" s="3"/>
      <c r="E18" s="197"/>
      <c r="F18" s="3"/>
      <c r="G18" s="3"/>
      <c r="H18" s="3"/>
      <c r="I18" s="3"/>
      <c r="J18" s="3"/>
      <c r="K18" s="3"/>
      <c r="L18" s="135"/>
      <c r="M18" s="132"/>
    </row>
    <row r="19" spans="1:13" ht="16.5" customHeight="1" thickBot="1">
      <c r="B19" s="155"/>
      <c r="C19" s="154"/>
      <c r="D19" s="154"/>
      <c r="E19" s="154"/>
      <c r="F19" s="154"/>
      <c r="G19" s="154"/>
      <c r="H19" s="154"/>
      <c r="I19" s="154"/>
      <c r="J19" s="154"/>
      <c r="K19" s="154"/>
      <c r="L19" s="153"/>
      <c r="M19" s="132"/>
    </row>
    <row r="20" spans="1:13" ht="16.5" customHeight="1" thickBot="1">
      <c r="B20" s="149"/>
      <c r="C20" s="142"/>
      <c r="D20" s="132"/>
      <c r="E20" s="132"/>
      <c r="F20" s="132"/>
      <c r="G20" s="132"/>
      <c r="H20" s="132"/>
      <c r="I20" s="132"/>
      <c r="J20" s="132"/>
      <c r="K20" s="132"/>
      <c r="L20" s="132"/>
      <c r="M20" s="132"/>
    </row>
    <row r="21" spans="1:13" ht="16.5" customHeight="1">
      <c r="B21" s="152" t="s">
        <v>102</v>
      </c>
      <c r="C21" s="151" t="s">
        <v>177</v>
      </c>
      <c r="D21" s="132"/>
      <c r="E21" s="132"/>
      <c r="F21" s="21"/>
      <c r="G21" s="132"/>
      <c r="H21" s="132"/>
      <c r="I21" s="132"/>
      <c r="J21" s="132"/>
      <c r="K21" s="132"/>
      <c r="L21" s="132"/>
      <c r="M21" s="132"/>
    </row>
    <row r="22" spans="1:13" ht="16.5" customHeight="1" thickBot="1">
      <c r="B22" s="150" t="s">
        <v>101</v>
      </c>
      <c r="C22" s="143" t="str">
        <f>IF((1/SUM('243way_PayCombo'!L40:L40))&gt;=150,"infrequency",(IF((1/SUM('243way_PayCombo'!L40:L40))&gt;=100,"Average","Frequency")))</f>
        <v>infrequency</v>
      </c>
      <c r="D22" s="132"/>
      <c r="E22" s="132"/>
      <c r="F22" s="132"/>
      <c r="G22" s="132"/>
      <c r="H22" s="132"/>
      <c r="I22" s="132"/>
      <c r="J22" s="132"/>
      <c r="K22" s="132"/>
      <c r="L22" s="132"/>
      <c r="M22" s="132"/>
    </row>
    <row r="23" spans="1:13" ht="16.5" customHeight="1">
      <c r="B23" s="149"/>
      <c r="C23" s="142"/>
      <c r="D23" s="132"/>
      <c r="E23" s="132"/>
      <c r="F23" s="132"/>
      <c r="G23" s="132"/>
      <c r="H23" s="132"/>
      <c r="I23" s="132"/>
      <c r="J23" s="132"/>
      <c r="K23" s="132"/>
      <c r="L23" s="132"/>
      <c r="M23" s="132"/>
    </row>
    <row r="24" spans="1:13" ht="16.5" customHeight="1" thickBot="1">
      <c r="B24" s="149"/>
      <c r="C24" s="142"/>
      <c r="D24" s="132"/>
      <c r="E24" s="132"/>
      <c r="F24" s="132"/>
      <c r="G24" s="132"/>
      <c r="H24" s="132"/>
      <c r="I24" s="132"/>
      <c r="J24" s="132"/>
      <c r="K24" s="132"/>
      <c r="L24" s="132"/>
      <c r="M24" s="132"/>
    </row>
    <row r="25" spans="1:13" ht="16.5" customHeight="1">
      <c r="B25" s="148" t="s">
        <v>98</v>
      </c>
      <c r="C25" s="147">
        <v>1</v>
      </c>
      <c r="D25" s="147">
        <v>2</v>
      </c>
      <c r="E25" s="147">
        <v>3</v>
      </c>
      <c r="F25" s="146">
        <v>4</v>
      </c>
      <c r="G25" s="145">
        <v>5</v>
      </c>
      <c r="H25" s="132"/>
      <c r="I25" s="132"/>
      <c r="J25" s="132"/>
      <c r="K25" s="132"/>
      <c r="L25" s="132"/>
      <c r="M25" s="132"/>
    </row>
    <row r="26" spans="1:13" ht="17" thickBot="1">
      <c r="A26" s="37" t="s">
        <v>254</v>
      </c>
      <c r="B26" s="144" t="s">
        <v>148</v>
      </c>
      <c r="C26" s="77">
        <v>3</v>
      </c>
      <c r="D26" s="77">
        <v>3</v>
      </c>
      <c r="E26" s="77">
        <v>3</v>
      </c>
      <c r="F26" s="77">
        <v>3</v>
      </c>
      <c r="G26" s="77">
        <v>3</v>
      </c>
      <c r="H26" s="142"/>
      <c r="I26" s="132"/>
      <c r="J26" s="132"/>
      <c r="K26" s="132"/>
      <c r="L26" s="132"/>
      <c r="M26" s="132"/>
    </row>
    <row r="27" spans="1:13" ht="16.5" customHeight="1" thickBot="1">
      <c r="A27" s="37" t="s">
        <v>327</v>
      </c>
      <c r="B27" s="144" t="s">
        <v>148</v>
      </c>
      <c r="C27" s="77">
        <v>3</v>
      </c>
      <c r="D27" s="77">
        <v>3</v>
      </c>
      <c r="E27" s="77">
        <v>4</v>
      </c>
      <c r="F27" s="77">
        <v>4</v>
      </c>
      <c r="G27" s="77">
        <v>4</v>
      </c>
      <c r="H27" s="132"/>
      <c r="I27" s="132"/>
      <c r="J27" s="132"/>
      <c r="K27" s="132"/>
      <c r="L27" s="132"/>
      <c r="M27" s="132"/>
    </row>
    <row r="28" spans="1:13" ht="16.5" customHeight="1" thickBot="1">
      <c r="A28" s="37" t="s">
        <v>328</v>
      </c>
      <c r="B28" s="144" t="s">
        <v>148</v>
      </c>
      <c r="C28" s="77">
        <v>3</v>
      </c>
      <c r="D28" s="77">
        <v>3</v>
      </c>
      <c r="E28" s="77">
        <v>5</v>
      </c>
      <c r="F28" s="77">
        <v>5</v>
      </c>
      <c r="G28" s="77">
        <v>5</v>
      </c>
      <c r="H28" s="132"/>
      <c r="I28" s="132"/>
      <c r="J28" s="132"/>
      <c r="K28" s="132"/>
      <c r="L28" s="132"/>
      <c r="M28" s="132"/>
    </row>
    <row r="29" spans="1:13" ht="16.5" customHeight="1"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</row>
    <row r="30" spans="1:13" ht="16.5" customHeight="1">
      <c r="B30" s="132" t="s">
        <v>100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</row>
    <row r="31" spans="1:13" ht="16.5" customHeight="1">
      <c r="B31" s="387" t="s">
        <v>297</v>
      </c>
      <c r="C31" s="388"/>
      <c r="D31" s="388"/>
      <c r="E31" s="388"/>
      <c r="F31" s="388"/>
      <c r="G31" s="388"/>
      <c r="H31" s="132"/>
      <c r="I31" s="132"/>
      <c r="J31" s="132"/>
      <c r="K31" s="132"/>
      <c r="L31" s="132"/>
      <c r="M31" s="132"/>
    </row>
    <row r="32" spans="1:13" ht="16.5" customHeight="1">
      <c r="B32" s="388"/>
      <c r="C32" s="388"/>
      <c r="D32" s="388"/>
      <c r="E32" s="388"/>
      <c r="F32" s="388"/>
      <c r="G32" s="388"/>
      <c r="H32" s="132"/>
      <c r="I32" s="132"/>
      <c r="J32" s="132"/>
      <c r="K32" s="132"/>
      <c r="L32" s="132"/>
      <c r="M32" s="132"/>
    </row>
    <row r="33" spans="2:14" ht="16.5" customHeight="1">
      <c r="B33" s="388"/>
      <c r="C33" s="388"/>
      <c r="D33" s="388"/>
      <c r="E33" s="388"/>
      <c r="F33" s="388"/>
      <c r="G33" s="388"/>
      <c r="H33" s="132"/>
      <c r="I33" s="132"/>
      <c r="J33" s="132"/>
      <c r="K33" s="132"/>
      <c r="L33" s="132"/>
      <c r="M33" s="132"/>
    </row>
    <row r="34" spans="2:14" ht="16.5" customHeight="1">
      <c r="B34" s="388"/>
      <c r="C34" s="388"/>
      <c r="D34" s="388"/>
      <c r="E34" s="388"/>
      <c r="F34" s="388"/>
      <c r="G34" s="388"/>
      <c r="H34" s="132"/>
      <c r="I34" s="132"/>
      <c r="J34" s="132"/>
      <c r="K34" s="224"/>
      <c r="L34" s="224"/>
      <c r="M34" s="224"/>
      <c r="N34" s="224"/>
    </row>
    <row r="35" spans="2:14" ht="16.5" customHeight="1">
      <c r="B35" s="388"/>
      <c r="C35" s="388"/>
      <c r="D35" s="388"/>
      <c r="E35" s="388"/>
      <c r="F35" s="388"/>
      <c r="G35" s="388"/>
      <c r="H35" s="132"/>
      <c r="I35" s="132"/>
      <c r="J35" s="132"/>
      <c r="K35" s="224"/>
      <c r="L35" s="224"/>
      <c r="M35" s="224"/>
      <c r="N35" s="224"/>
    </row>
    <row r="36" spans="2:14" ht="16.5" customHeight="1">
      <c r="B36" s="388"/>
      <c r="C36" s="388"/>
      <c r="D36" s="388"/>
      <c r="E36" s="388"/>
      <c r="F36" s="388"/>
      <c r="G36" s="388"/>
      <c r="H36" s="132"/>
      <c r="I36" s="132"/>
      <c r="J36" s="132"/>
      <c r="K36" s="132"/>
      <c r="L36" s="132"/>
      <c r="M36" s="132"/>
    </row>
    <row r="37" spans="2:14" ht="16.5" customHeight="1">
      <c r="B37" s="388"/>
      <c r="C37" s="388"/>
      <c r="D37" s="388"/>
      <c r="E37" s="388"/>
      <c r="F37" s="388"/>
      <c r="G37" s="388"/>
      <c r="H37" s="132"/>
      <c r="I37" s="132"/>
      <c r="J37" s="132"/>
      <c r="K37" s="132"/>
      <c r="L37" s="132"/>
      <c r="M37" s="132"/>
    </row>
    <row r="38" spans="2:14" ht="16.5" customHeight="1">
      <c r="B38" s="388"/>
      <c r="C38" s="388"/>
      <c r="D38" s="388"/>
      <c r="E38" s="388"/>
      <c r="F38" s="388"/>
      <c r="G38" s="388"/>
      <c r="H38" s="132"/>
      <c r="I38" s="132"/>
      <c r="J38" s="132"/>
      <c r="K38" s="132"/>
      <c r="L38" s="132"/>
      <c r="M38" s="132"/>
    </row>
    <row r="39" spans="2:14" ht="16.5" customHeight="1">
      <c r="B39" s="388"/>
      <c r="C39" s="388"/>
      <c r="D39" s="388"/>
      <c r="E39" s="388"/>
      <c r="F39" s="388"/>
      <c r="G39" s="388"/>
      <c r="H39" s="132"/>
      <c r="I39" s="132"/>
      <c r="J39" s="132"/>
      <c r="K39" s="132"/>
      <c r="L39" s="132"/>
      <c r="M39" s="132"/>
    </row>
    <row r="40" spans="2:14" ht="16.5" customHeight="1">
      <c r="B40" s="388"/>
      <c r="C40" s="388"/>
      <c r="D40" s="388"/>
      <c r="E40" s="388"/>
      <c r="F40" s="388"/>
      <c r="G40" s="388"/>
      <c r="H40" s="132"/>
      <c r="I40" s="132"/>
      <c r="J40" s="132"/>
      <c r="K40" s="132"/>
      <c r="L40" s="132"/>
      <c r="M40" s="132"/>
    </row>
    <row r="41" spans="2:14" ht="16.5" customHeight="1">
      <c r="B41" s="388"/>
      <c r="C41" s="388"/>
      <c r="D41" s="388"/>
      <c r="E41" s="388"/>
      <c r="F41" s="388"/>
      <c r="G41" s="388"/>
      <c r="H41" s="132"/>
      <c r="I41" s="132"/>
      <c r="J41" s="132"/>
      <c r="K41" s="132"/>
      <c r="L41" s="132"/>
      <c r="M41" s="132"/>
    </row>
    <row r="42" spans="2:14" ht="16.5" customHeight="1">
      <c r="B42" s="388"/>
      <c r="C42" s="388"/>
      <c r="D42" s="388"/>
      <c r="E42" s="388"/>
      <c r="F42" s="388"/>
      <c r="G42" s="388"/>
      <c r="H42" s="132"/>
      <c r="I42" s="132"/>
      <c r="J42" s="132"/>
      <c r="K42" s="132"/>
      <c r="L42" s="132"/>
      <c r="M42" s="132"/>
    </row>
    <row r="43" spans="2:14" ht="16.5" customHeight="1">
      <c r="B43" s="388"/>
      <c r="C43" s="388"/>
      <c r="D43" s="388"/>
      <c r="E43" s="388"/>
      <c r="F43" s="388"/>
      <c r="G43" s="388"/>
      <c r="H43" s="132"/>
      <c r="I43" s="132"/>
      <c r="J43" s="132"/>
      <c r="K43" s="132"/>
      <c r="L43" s="132"/>
      <c r="M43" s="132"/>
    </row>
    <row r="44" spans="2:14" ht="16.5" customHeight="1">
      <c r="B44" s="388"/>
      <c r="C44" s="388"/>
      <c r="D44" s="388"/>
      <c r="E44" s="388"/>
      <c r="F44" s="388"/>
      <c r="G44" s="388"/>
      <c r="H44" s="132"/>
      <c r="I44" s="132"/>
      <c r="J44" s="132"/>
      <c r="K44" s="132"/>
      <c r="L44" s="132"/>
      <c r="M44" s="132"/>
    </row>
    <row r="45" spans="2:14" ht="16.5" customHeight="1">
      <c r="B45" s="388"/>
      <c r="C45" s="388"/>
      <c r="D45" s="388"/>
      <c r="E45" s="388"/>
      <c r="F45" s="388"/>
      <c r="G45" s="388"/>
      <c r="H45" s="132"/>
      <c r="I45" s="132"/>
      <c r="J45" s="132"/>
      <c r="K45" s="132"/>
      <c r="L45" s="132"/>
      <c r="M45" s="132"/>
    </row>
    <row r="46" spans="2:14" ht="16.5" customHeight="1"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</row>
    <row r="47" spans="2:14" ht="16.5" customHeight="1">
      <c r="B47" s="132"/>
      <c r="C47" s="132"/>
      <c r="D47" s="132"/>
      <c r="E47" s="132"/>
      <c r="F47" s="132"/>
      <c r="G47" s="132"/>
      <c r="H47" s="132"/>
      <c r="I47" s="132"/>
    </row>
    <row r="48" spans="2:14" ht="16.5" customHeight="1">
      <c r="G48" s="1"/>
      <c r="H48" s="132"/>
      <c r="I48" s="132"/>
    </row>
    <row r="49" spans="1:9" ht="16.5" customHeight="1">
      <c r="B49" s="141" t="s">
        <v>99</v>
      </c>
      <c r="C49" s="1"/>
      <c r="D49" s="1"/>
      <c r="E49" s="1"/>
      <c r="F49" s="1"/>
      <c r="G49" s="132"/>
      <c r="H49" s="132"/>
      <c r="I49" s="132"/>
    </row>
    <row r="50" spans="1:9" ht="16.5" customHeight="1">
      <c r="B50" s="141" t="s">
        <v>98</v>
      </c>
      <c r="C50" s="141">
        <v>1</v>
      </c>
      <c r="D50" s="141">
        <v>2</v>
      </c>
      <c r="E50" s="141">
        <v>3</v>
      </c>
      <c r="F50" s="141">
        <v>4</v>
      </c>
      <c r="G50" s="359">
        <v>5</v>
      </c>
      <c r="H50" s="132"/>
      <c r="I50" s="132"/>
    </row>
    <row r="51" spans="1:9" ht="16.5" customHeight="1">
      <c r="A51" s="186"/>
      <c r="B51" s="141" t="s">
        <v>59</v>
      </c>
      <c r="C51" s="361">
        <v>0</v>
      </c>
      <c r="D51" s="361">
        <v>0</v>
      </c>
      <c r="E51" s="201">
        <v>100</v>
      </c>
      <c r="F51" s="201">
        <v>200</v>
      </c>
      <c r="G51" s="201">
        <v>800</v>
      </c>
      <c r="H51" s="132"/>
      <c r="I51" s="132"/>
    </row>
    <row r="52" spans="1:9" ht="16.5" customHeight="1">
      <c r="B52" s="141" t="s">
        <v>85</v>
      </c>
      <c r="C52" s="361">
        <v>0</v>
      </c>
      <c r="D52" s="361">
        <v>0</v>
      </c>
      <c r="E52" s="201">
        <v>100</v>
      </c>
      <c r="F52" s="201">
        <v>200</v>
      </c>
      <c r="G52" s="201">
        <v>800</v>
      </c>
      <c r="H52" s="132"/>
      <c r="I52" s="132"/>
    </row>
    <row r="53" spans="1:9" ht="16.5" customHeight="1">
      <c r="B53" s="141" t="s">
        <v>83</v>
      </c>
      <c r="C53" s="361">
        <v>0</v>
      </c>
      <c r="D53" s="361">
        <v>0</v>
      </c>
      <c r="E53" s="201">
        <v>50</v>
      </c>
      <c r="F53" s="201">
        <v>100</v>
      </c>
      <c r="G53" s="201">
        <v>300</v>
      </c>
      <c r="H53" s="132"/>
      <c r="I53" s="132"/>
    </row>
    <row r="54" spans="1:9" ht="16.5" customHeight="1">
      <c r="B54" s="141" t="s">
        <v>84</v>
      </c>
      <c r="C54" s="361">
        <v>0</v>
      </c>
      <c r="D54" s="361">
        <v>0</v>
      </c>
      <c r="E54" s="201">
        <v>50</v>
      </c>
      <c r="F54" s="201">
        <v>100</v>
      </c>
      <c r="G54" s="201">
        <v>300</v>
      </c>
      <c r="H54" s="132"/>
      <c r="I54" s="132"/>
    </row>
    <row r="55" spans="1:9" ht="16.5" customHeight="1">
      <c r="B55" s="141" t="s">
        <v>118</v>
      </c>
      <c r="C55" s="361">
        <v>0</v>
      </c>
      <c r="D55" s="361">
        <v>0</v>
      </c>
      <c r="E55" s="201">
        <v>30</v>
      </c>
      <c r="F55" s="201">
        <v>60</v>
      </c>
      <c r="G55" s="201">
        <v>200</v>
      </c>
      <c r="H55" s="132"/>
      <c r="I55" s="132"/>
    </row>
    <row r="56" spans="1:9" ht="16.5" customHeight="1">
      <c r="B56" s="141" t="s">
        <v>69</v>
      </c>
      <c r="C56" s="361">
        <v>0</v>
      </c>
      <c r="D56" s="361">
        <v>0</v>
      </c>
      <c r="E56" s="201">
        <v>5</v>
      </c>
      <c r="F56" s="201">
        <v>10</v>
      </c>
      <c r="G56" s="201">
        <v>50</v>
      </c>
      <c r="H56" s="132"/>
      <c r="I56" s="132"/>
    </row>
    <row r="57" spans="1:9" ht="16.5" customHeight="1">
      <c r="B57" s="179" t="s">
        <v>277</v>
      </c>
      <c r="C57" s="361">
        <v>0</v>
      </c>
      <c r="D57" s="361">
        <v>0</v>
      </c>
      <c r="E57" s="201">
        <v>5</v>
      </c>
      <c r="F57" s="201">
        <v>10</v>
      </c>
      <c r="G57" s="201">
        <v>50</v>
      </c>
      <c r="H57" s="132"/>
      <c r="I57" s="132"/>
    </row>
    <row r="58" spans="1:9" ht="16.5" customHeight="1">
      <c r="B58" s="179" t="s">
        <v>189</v>
      </c>
      <c r="C58" s="361">
        <v>0</v>
      </c>
      <c r="D58" s="361">
        <v>0</v>
      </c>
      <c r="E58" s="201">
        <v>5</v>
      </c>
      <c r="F58" s="201">
        <v>10</v>
      </c>
      <c r="G58" s="201">
        <v>50</v>
      </c>
      <c r="H58" s="132"/>
      <c r="I58" s="132"/>
    </row>
    <row r="59" spans="1:9" ht="16.5" customHeight="1">
      <c r="B59" s="179" t="s">
        <v>190</v>
      </c>
      <c r="C59" s="361">
        <v>0</v>
      </c>
      <c r="D59" s="361">
        <v>0</v>
      </c>
      <c r="E59" s="201">
        <v>5</v>
      </c>
      <c r="F59" s="201">
        <v>10</v>
      </c>
      <c r="G59" s="201">
        <v>50</v>
      </c>
    </row>
    <row r="60" spans="1:9" ht="16.5" customHeight="1">
      <c r="B60" s="179" t="s">
        <v>186</v>
      </c>
      <c r="C60" s="361">
        <v>0</v>
      </c>
      <c r="D60" s="361">
        <v>0</v>
      </c>
      <c r="E60" s="201">
        <v>5</v>
      </c>
      <c r="F60" s="201">
        <v>10</v>
      </c>
      <c r="G60" s="201">
        <v>50</v>
      </c>
    </row>
    <row r="61" spans="1:9" ht="16.5" customHeight="1">
      <c r="B61" s="179" t="s">
        <v>44</v>
      </c>
      <c r="C61" s="361">
        <v>0</v>
      </c>
      <c r="D61" s="361">
        <v>0</v>
      </c>
      <c r="E61" s="201">
        <v>5</v>
      </c>
      <c r="F61" s="200">
        <v>10</v>
      </c>
      <c r="G61" s="201">
        <v>100</v>
      </c>
    </row>
    <row r="62" spans="1:9" ht="16.5" customHeight="1">
      <c r="F62" s="360"/>
    </row>
    <row r="63" spans="1:9" ht="16.5" customHeight="1">
      <c r="B63" s="77"/>
      <c r="C63" s="77"/>
      <c r="D63" s="77"/>
      <c r="E63" s="77"/>
    </row>
    <row r="64" spans="1:9" ht="16.5" customHeight="1">
      <c r="B64" s="77"/>
      <c r="C64" s="189"/>
      <c r="D64" s="189"/>
      <c r="E64" s="189"/>
      <c r="F64" s="77"/>
    </row>
    <row r="65" spans="2:7" ht="16.5" customHeight="1">
      <c r="B65" s="77"/>
      <c r="C65" s="189"/>
      <c r="D65" s="189"/>
      <c r="E65" s="189"/>
      <c r="F65" s="189"/>
    </row>
    <row r="66" spans="2:7" ht="16.5" customHeight="1">
      <c r="B66" s="77"/>
      <c r="C66" s="189"/>
      <c r="D66" s="189"/>
      <c r="E66" s="189"/>
      <c r="F66" s="189"/>
    </row>
    <row r="67" spans="2:7" ht="16.5" customHeight="1">
      <c r="B67" s="77"/>
      <c r="C67" s="189"/>
      <c r="D67" s="189"/>
      <c r="E67" s="189"/>
      <c r="F67" s="189"/>
    </row>
    <row r="68" spans="2:7" ht="16.5" customHeight="1">
      <c r="B68" s="77"/>
      <c r="C68" s="189"/>
      <c r="D68" s="189"/>
      <c r="E68" s="189"/>
      <c r="F68" s="189"/>
      <c r="G68" s="77"/>
    </row>
    <row r="69" spans="2:7" ht="16.5" customHeight="1">
      <c r="B69" s="77"/>
      <c r="C69" s="189"/>
      <c r="D69" s="189"/>
      <c r="E69" s="189"/>
      <c r="F69" s="189"/>
      <c r="G69" s="189"/>
    </row>
    <row r="70" spans="2:7" ht="16.5" customHeight="1">
      <c r="B70" s="77"/>
      <c r="C70" s="189"/>
      <c r="D70" s="189"/>
      <c r="E70" s="189"/>
      <c r="F70" s="189"/>
      <c r="G70" s="189"/>
    </row>
    <row r="71" spans="2:7" ht="16.5" customHeight="1">
      <c r="B71" s="77"/>
      <c r="C71" s="189"/>
      <c r="D71" s="189"/>
      <c r="E71" s="189"/>
      <c r="F71" s="189"/>
      <c r="G71" s="189"/>
    </row>
    <row r="72" spans="2:7" ht="16.5" customHeight="1">
      <c r="B72" s="77"/>
      <c r="C72" s="189"/>
      <c r="D72" s="189"/>
      <c r="E72" s="189"/>
      <c r="F72" s="241"/>
      <c r="G72" s="189"/>
    </row>
    <row r="73" spans="2:7" ht="16.5" customHeight="1">
      <c r="B73" s="77"/>
      <c r="C73" s="189"/>
      <c r="D73" s="189"/>
      <c r="E73" s="189"/>
      <c r="F73" s="189"/>
      <c r="G73" s="189"/>
    </row>
    <row r="74" spans="2:7" ht="16.5" customHeight="1">
      <c r="B74" s="77"/>
      <c r="C74" s="189"/>
      <c r="D74" s="189"/>
      <c r="E74" s="189"/>
      <c r="F74" s="189"/>
      <c r="G74" s="189"/>
    </row>
    <row r="75" spans="2:7" ht="16.5" customHeight="1">
      <c r="B75" s="77"/>
      <c r="C75" s="189"/>
      <c r="D75" s="189"/>
      <c r="E75" s="189"/>
      <c r="F75" s="189"/>
      <c r="G75" s="189"/>
    </row>
    <row r="76" spans="2:7" ht="16.5" customHeight="1">
      <c r="B76" s="77"/>
      <c r="C76" s="189"/>
      <c r="D76" s="189"/>
      <c r="E76" s="189"/>
      <c r="F76" s="189"/>
      <c r="G76" s="189"/>
    </row>
    <row r="77" spans="2:7" ht="16.5" customHeight="1">
      <c r="B77" s="77"/>
      <c r="C77" s="189"/>
      <c r="D77" s="189"/>
      <c r="E77" s="189"/>
      <c r="F77" s="189"/>
      <c r="G77" s="189"/>
    </row>
    <row r="78" spans="2:7" ht="16.5" customHeight="1">
      <c r="B78" s="77"/>
      <c r="C78" s="189"/>
      <c r="D78" s="189"/>
      <c r="E78" s="189"/>
      <c r="F78" s="189"/>
      <c r="G78" s="189"/>
    </row>
    <row r="79" spans="2:7" ht="16.5" customHeight="1">
      <c r="B79" s="77"/>
      <c r="C79" s="189"/>
      <c r="D79" s="189"/>
      <c r="E79" s="189"/>
      <c r="F79" s="189"/>
      <c r="G79" s="189"/>
    </row>
    <row r="80" spans="2:7" ht="16.5" customHeight="1">
      <c r="B80" s="77"/>
      <c r="C80" s="189"/>
      <c r="D80" s="189"/>
      <c r="E80" s="189"/>
      <c r="F80" s="189"/>
      <c r="G80" s="189"/>
    </row>
    <row r="81" spans="2:7" ht="16.5" customHeight="1">
      <c r="B81" s="77"/>
      <c r="C81" s="189"/>
      <c r="D81" s="189"/>
      <c r="E81" s="189"/>
      <c r="F81" s="189"/>
      <c r="G81" s="189"/>
    </row>
    <row r="82" spans="2:7" ht="16.5" customHeight="1">
      <c r="B82" s="77"/>
      <c r="C82" s="189"/>
      <c r="D82" s="189"/>
      <c r="E82" s="189"/>
      <c r="F82" s="189"/>
      <c r="G82" s="189"/>
    </row>
    <row r="83" spans="2:7" ht="16.5" customHeight="1">
      <c r="B83" s="77"/>
      <c r="C83" s="189"/>
      <c r="D83" s="189"/>
      <c r="E83" s="189"/>
      <c r="F83" s="189"/>
      <c r="G83" s="189"/>
    </row>
    <row r="84" spans="2:7" ht="16.5" customHeight="1">
      <c r="B84" s="77"/>
      <c r="C84" s="77"/>
      <c r="D84" s="77"/>
      <c r="E84" s="77"/>
      <c r="F84" s="189"/>
      <c r="G84" s="189"/>
    </row>
    <row r="85" spans="2:7" ht="16.5" customHeight="1">
      <c r="B85" s="77"/>
      <c r="C85" s="77"/>
      <c r="D85" s="77"/>
      <c r="E85" s="77"/>
      <c r="F85" s="77"/>
      <c r="G85" s="189"/>
    </row>
    <row r="86" spans="2:7" ht="16.5" customHeight="1">
      <c r="B86" s="77"/>
      <c r="C86" s="77"/>
      <c r="D86" s="77"/>
      <c r="E86" s="77"/>
      <c r="F86" s="77"/>
      <c r="G86" s="189"/>
    </row>
    <row r="87" spans="2:7" ht="16">
      <c r="B87" s="77"/>
      <c r="C87" s="77"/>
      <c r="D87" s="77"/>
      <c r="E87" s="77"/>
      <c r="F87" s="77"/>
      <c r="G87" s="189"/>
    </row>
    <row r="88" spans="2:7" ht="16">
      <c r="B88" s="77"/>
      <c r="C88" s="77"/>
      <c r="D88" s="77"/>
      <c r="E88" s="77"/>
      <c r="F88" s="77"/>
      <c r="G88" s="189"/>
    </row>
    <row r="89" spans="2:7">
      <c r="B89" s="77"/>
      <c r="C89" s="77"/>
      <c r="D89" s="77"/>
      <c r="E89" s="77"/>
      <c r="F89" s="77"/>
      <c r="G89" s="77"/>
    </row>
    <row r="90" spans="2:7">
      <c r="B90" s="77"/>
      <c r="C90" s="77"/>
      <c r="D90" s="77"/>
      <c r="E90" s="77"/>
      <c r="F90" s="77"/>
      <c r="G90" s="77"/>
    </row>
    <row r="91" spans="2:7">
      <c r="B91" s="77"/>
      <c r="C91" s="77"/>
      <c r="D91" s="77"/>
      <c r="E91" s="77"/>
      <c r="F91" s="77"/>
      <c r="G91" s="77"/>
    </row>
    <row r="92" spans="2:7">
      <c r="B92" s="77"/>
      <c r="C92" s="77"/>
      <c r="D92" s="77"/>
      <c r="E92" s="77"/>
      <c r="F92" s="77"/>
      <c r="G92" s="77"/>
    </row>
    <row r="93" spans="2:7">
      <c r="B93" s="77"/>
      <c r="C93" s="77"/>
      <c r="D93" s="77"/>
      <c r="E93" s="77"/>
      <c r="F93" s="77"/>
      <c r="G93" s="77"/>
    </row>
    <row r="94" spans="2:7">
      <c r="B94" s="77"/>
      <c r="C94" s="77"/>
      <c r="D94" s="77"/>
      <c r="E94" s="77"/>
      <c r="F94" s="77"/>
      <c r="G94" s="77"/>
    </row>
    <row r="95" spans="2:7">
      <c r="B95" s="77"/>
      <c r="C95" s="77"/>
      <c r="D95" s="77"/>
      <c r="E95" s="77"/>
      <c r="F95" s="77"/>
      <c r="G95" s="77"/>
    </row>
    <row r="96" spans="2:7">
      <c r="B96" s="77"/>
      <c r="C96" s="77"/>
      <c r="D96" s="77"/>
      <c r="E96" s="77"/>
      <c r="F96" s="77"/>
      <c r="G96" s="77"/>
    </row>
    <row r="97" spans="2:7">
      <c r="B97" s="77"/>
      <c r="C97" s="77"/>
      <c r="D97" s="77"/>
      <c r="E97" s="77"/>
      <c r="F97" s="77"/>
      <c r="G97" s="77"/>
    </row>
    <row r="98" spans="2:7">
      <c r="B98" s="77"/>
      <c r="C98" s="77"/>
      <c r="D98" s="77"/>
      <c r="E98" s="77"/>
      <c r="F98" s="77"/>
      <c r="G98" s="77"/>
    </row>
    <row r="99" spans="2:7">
      <c r="B99" s="77"/>
      <c r="C99" s="77"/>
      <c r="D99" s="77"/>
      <c r="E99" s="77"/>
      <c r="F99" s="77"/>
      <c r="G99" s="77"/>
    </row>
    <row r="100" spans="2:7">
      <c r="B100" s="77"/>
      <c r="C100" s="77"/>
      <c r="D100" s="77"/>
      <c r="E100" s="77"/>
      <c r="F100" s="77"/>
      <c r="G100" s="77"/>
    </row>
    <row r="101" spans="2:7">
      <c r="B101" s="77"/>
      <c r="C101" s="77"/>
      <c r="D101" s="77"/>
      <c r="E101" s="77"/>
      <c r="F101" s="77"/>
      <c r="G101" s="77"/>
    </row>
    <row r="102" spans="2:7">
      <c r="B102" s="77"/>
      <c r="C102" s="77"/>
      <c r="D102" s="77"/>
      <c r="E102" s="77"/>
      <c r="F102" s="77"/>
      <c r="G102" s="77"/>
    </row>
    <row r="103" spans="2:7">
      <c r="B103" s="77"/>
      <c r="C103" s="77"/>
      <c r="D103" s="77"/>
      <c r="E103" s="77"/>
      <c r="F103" s="77"/>
      <c r="G103" s="77"/>
    </row>
    <row r="104" spans="2:7">
      <c r="B104" s="77"/>
      <c r="C104" s="77"/>
      <c r="D104" s="77"/>
      <c r="E104" s="77"/>
      <c r="F104" s="77"/>
      <c r="G104" s="77"/>
    </row>
    <row r="105" spans="2:7">
      <c r="B105" s="77"/>
      <c r="C105" s="77"/>
      <c r="D105" s="77"/>
      <c r="E105" s="77"/>
      <c r="F105" s="77"/>
      <c r="G105" s="77"/>
    </row>
    <row r="106" spans="2:7">
      <c r="B106" s="77"/>
      <c r="C106" s="77"/>
      <c r="D106" s="77"/>
      <c r="E106" s="77"/>
      <c r="F106" s="77"/>
      <c r="G106" s="77"/>
    </row>
    <row r="107" spans="2:7">
      <c r="B107" s="77"/>
      <c r="C107" s="77"/>
      <c r="D107" s="77"/>
      <c r="E107" s="77"/>
      <c r="F107" s="77"/>
      <c r="G107" s="77"/>
    </row>
    <row r="108" spans="2:7">
      <c r="B108" s="77"/>
      <c r="C108" s="77"/>
      <c r="D108" s="77"/>
      <c r="E108" s="77"/>
      <c r="F108" s="77"/>
      <c r="G108" s="77"/>
    </row>
    <row r="109" spans="2:7">
      <c r="B109" s="77"/>
      <c r="C109" s="77"/>
      <c r="D109" s="77"/>
      <c r="E109" s="77"/>
      <c r="F109" s="77"/>
      <c r="G109" s="77"/>
    </row>
    <row r="110" spans="2:7">
      <c r="B110" s="77"/>
      <c r="C110" s="77"/>
      <c r="D110" s="77"/>
      <c r="E110" s="77"/>
      <c r="F110" s="77"/>
      <c r="G110" s="77"/>
    </row>
    <row r="111" spans="2:7">
      <c r="B111" s="77"/>
      <c r="C111" s="77"/>
      <c r="D111" s="77"/>
      <c r="E111" s="77"/>
      <c r="F111" s="77"/>
      <c r="G111" s="77"/>
    </row>
    <row r="112" spans="2:7">
      <c r="B112" s="77"/>
      <c r="C112" s="77"/>
      <c r="D112" s="77"/>
      <c r="E112" s="77"/>
      <c r="F112" s="77"/>
      <c r="G112" s="77"/>
    </row>
    <row r="113" spans="2:7">
      <c r="B113" s="77"/>
      <c r="C113" s="77"/>
      <c r="D113" s="77"/>
      <c r="E113" s="77"/>
      <c r="F113" s="77"/>
      <c r="G113" s="77"/>
    </row>
    <row r="114" spans="2:7">
      <c r="C114" s="207"/>
      <c r="D114" s="207"/>
      <c r="E114" s="207"/>
      <c r="F114" s="77"/>
      <c r="G114" s="77"/>
    </row>
    <row r="115" spans="2:7">
      <c r="F115" s="207"/>
      <c r="G115" s="77"/>
    </row>
    <row r="116" spans="2:7">
      <c r="G116" s="77"/>
    </row>
    <row r="117" spans="2:7">
      <c r="G117" s="77"/>
    </row>
    <row r="118" spans="2:7">
      <c r="G118" s="77"/>
    </row>
    <row r="119" spans="2:7">
      <c r="G119" s="207"/>
    </row>
    <row r="209" spans="3:3">
      <c r="C209" s="186" t="s">
        <v>117</v>
      </c>
    </row>
  </sheetData>
  <mergeCells count="1">
    <mergeCell ref="B31:G45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/>
  <dimension ref="A2:P77"/>
  <sheetViews>
    <sheetView zoomScale="172" zoomScaleNormal="100" workbookViewId="0">
      <pane ySplit="6" topLeftCell="A7" activePane="bottomLeft" state="frozen"/>
      <selection pane="bottomLeft" activeCell="L17" sqref="L17:L28"/>
    </sheetView>
  </sheetViews>
  <sheetFormatPr baseColWidth="10" defaultColWidth="9" defaultRowHeight="13"/>
  <cols>
    <col min="1" max="1" width="19.83203125" style="193" customWidth="1"/>
    <col min="2" max="3" width="11.1640625" style="193" customWidth="1"/>
    <col min="4" max="4" width="11" style="193" customWidth="1"/>
    <col min="5" max="5" width="8.5" style="193" customWidth="1"/>
    <col min="6" max="6" width="9" style="193" customWidth="1"/>
    <col min="7" max="7" width="8.83203125" style="193" customWidth="1"/>
    <col min="8" max="8" width="10" style="193" customWidth="1"/>
    <col min="9" max="9" width="8.5" style="193" customWidth="1"/>
    <col min="10" max="10" width="14.1640625" style="193" customWidth="1"/>
    <col min="11" max="11" width="15.6640625" style="193" customWidth="1"/>
    <col min="12" max="12" width="13.33203125" style="193" customWidth="1"/>
    <col min="13" max="13" width="19.83203125" style="195" customWidth="1"/>
    <col min="14" max="16" width="9" style="195"/>
    <col min="17" max="24" width="9" style="193"/>
    <col min="25" max="25" width="10" style="193" bestFit="1" customWidth="1"/>
    <col min="26" max="16384" width="9" style="193"/>
  </cols>
  <sheetData>
    <row r="2" spans="1:16">
      <c r="A2" s="193" t="s">
        <v>45</v>
      </c>
      <c r="B2" s="193" t="s">
        <v>46</v>
      </c>
      <c r="C2" s="193" t="s">
        <v>47</v>
      </c>
      <c r="D2" s="193" t="s">
        <v>48</v>
      </c>
      <c r="E2" s="193" t="s">
        <v>49</v>
      </c>
    </row>
    <row r="3" spans="1:16">
      <c r="B3" s="193">
        <v>1</v>
      </c>
      <c r="C3" s="193">
        <v>50</v>
      </c>
      <c r="D3" s="28" t="e">
        <f>SUM(J7:J51)</f>
        <v>#DIV/0!</v>
      </c>
      <c r="E3" s="18" t="e">
        <f>SUM(K7:K51)</f>
        <v>#DIV/0!</v>
      </c>
    </row>
    <row r="5" spans="1:16" ht="14">
      <c r="A5" s="26" t="s">
        <v>25</v>
      </c>
      <c r="B5" s="389">
        <f>PRODUCT('BNRegular Symbol'!D12:H12)</f>
        <v>0</v>
      </c>
      <c r="C5" s="389"/>
      <c r="D5" s="389"/>
      <c r="E5" s="389"/>
      <c r="F5" s="389"/>
      <c r="G5" s="12"/>
      <c r="H5" s="13"/>
      <c r="I5" s="14"/>
      <c r="J5" s="15"/>
      <c r="K5" s="16"/>
      <c r="L5" s="196"/>
      <c r="M5" s="193"/>
    </row>
    <row r="6" spans="1:16" ht="14">
      <c r="A6" s="22" t="s">
        <v>29</v>
      </c>
      <c r="B6" s="184">
        <v>1</v>
      </c>
      <c r="C6" s="184">
        <v>2</v>
      </c>
      <c r="D6" s="184">
        <v>3</v>
      </c>
      <c r="E6" s="184">
        <v>4</v>
      </c>
      <c r="F6" s="184">
        <v>5</v>
      </c>
      <c r="G6" s="22" t="s">
        <v>30</v>
      </c>
      <c r="H6" s="23" t="s">
        <v>31</v>
      </c>
      <c r="I6" s="24" t="s">
        <v>32</v>
      </c>
      <c r="J6" s="25" t="s">
        <v>33</v>
      </c>
      <c r="K6" s="238" t="s">
        <v>34</v>
      </c>
      <c r="L6" s="194" t="s">
        <v>124</v>
      </c>
      <c r="M6" s="208"/>
    </row>
    <row r="7" spans="1:16">
      <c r="A7" s="185" t="s">
        <v>220</v>
      </c>
      <c r="B7" s="27">
        <f>'BNRegular Symbol'!D5</f>
        <v>16</v>
      </c>
      <c r="C7" s="27">
        <f>'BNRegular Symbol'!E5</f>
        <v>7</v>
      </c>
      <c r="D7" s="27">
        <f>'BNRegular Symbol'!F5</f>
        <v>12</v>
      </c>
      <c r="E7" s="27">
        <f>'BNRegular Symbol'!G5</f>
        <v>8</v>
      </c>
      <c r="F7" s="27">
        <f>'BNRegular Symbol'!H5</f>
        <v>18</v>
      </c>
      <c r="G7" s="256">
        <f>PRODUCT(B7:F7)</f>
        <v>193536</v>
      </c>
      <c r="H7" s="244">
        <f t="shared" ref="H7:H51" si="0">$B$5/G7</f>
        <v>0</v>
      </c>
      <c r="I7" s="190">
        <f>OverView!G51</f>
        <v>800</v>
      </c>
      <c r="J7" s="183" t="e">
        <f>L7/$C$3</f>
        <v>#DIV/0!</v>
      </c>
      <c r="K7" s="245" t="e">
        <f t="shared" ref="K7:K51" si="1">1/H7</f>
        <v>#DIV/0!</v>
      </c>
      <c r="L7" s="29" t="e">
        <f>K7*I7</f>
        <v>#DIV/0!</v>
      </c>
      <c r="M7" s="134"/>
      <c r="N7" s="193"/>
      <c r="O7" s="193"/>
      <c r="P7" s="193"/>
    </row>
    <row r="8" spans="1:16">
      <c r="A8" s="185" t="s">
        <v>221</v>
      </c>
      <c r="B8" s="27">
        <f>'BNRegular Symbol'!D6</f>
        <v>21</v>
      </c>
      <c r="C8" s="27">
        <f>'BNRegular Symbol'!E6</f>
        <v>7</v>
      </c>
      <c r="D8" s="27">
        <f>'BNRegular Symbol'!F6</f>
        <v>5</v>
      </c>
      <c r="E8" s="27">
        <f>'BNRegular Symbol'!G6</f>
        <v>11</v>
      </c>
      <c r="F8" s="27">
        <f>'BNRegular Symbol'!H6</f>
        <v>17</v>
      </c>
      <c r="G8" s="256">
        <f t="shared" ref="G8:G51" si="2">PRODUCT(B8:F8)</f>
        <v>137445</v>
      </c>
      <c r="H8" s="244">
        <f t="shared" si="0"/>
        <v>0</v>
      </c>
      <c r="I8" s="190">
        <f>OverView!G52</f>
        <v>800</v>
      </c>
      <c r="J8" s="183" t="e">
        <f t="shared" ref="J8:J51" si="3">L8/$C$3</f>
        <v>#DIV/0!</v>
      </c>
      <c r="K8" s="245" t="e">
        <f t="shared" si="1"/>
        <v>#DIV/0!</v>
      </c>
      <c r="L8" s="29" t="e">
        <f t="shared" ref="L8:L50" si="4">K8*I8</f>
        <v>#DIV/0!</v>
      </c>
      <c r="M8" s="134"/>
      <c r="N8" s="193"/>
      <c r="O8" s="193"/>
      <c r="P8" s="193"/>
    </row>
    <row r="9" spans="1:16">
      <c r="A9" s="185" t="s">
        <v>222</v>
      </c>
      <c r="B9" s="27">
        <f>'BNRegular Symbol'!D7</f>
        <v>5</v>
      </c>
      <c r="C9" s="27">
        <f>'BNRegular Symbol'!E7</f>
        <v>16</v>
      </c>
      <c r="D9" s="27">
        <f>'BNRegular Symbol'!F7</f>
        <v>15</v>
      </c>
      <c r="E9" s="27">
        <f>'BNRegular Symbol'!G7</f>
        <v>14</v>
      </c>
      <c r="F9" s="27">
        <f>'BNRegular Symbol'!H7</f>
        <v>14</v>
      </c>
      <c r="G9" s="256">
        <f t="shared" si="2"/>
        <v>235200</v>
      </c>
      <c r="H9" s="244">
        <f t="shared" si="0"/>
        <v>0</v>
      </c>
      <c r="I9" s="190">
        <f>OverView!G53</f>
        <v>300</v>
      </c>
      <c r="J9" s="183" t="e">
        <f t="shared" si="3"/>
        <v>#DIV/0!</v>
      </c>
      <c r="K9" s="245" t="e">
        <f t="shared" si="1"/>
        <v>#DIV/0!</v>
      </c>
      <c r="L9" s="29" t="e">
        <f t="shared" si="4"/>
        <v>#DIV/0!</v>
      </c>
      <c r="M9" s="134"/>
      <c r="N9" s="193"/>
      <c r="O9" s="193"/>
      <c r="P9" s="193"/>
    </row>
    <row r="10" spans="1:16">
      <c r="A10" s="185" t="s">
        <v>223</v>
      </c>
      <c r="B10" s="27" t="e">
        <f>'BNRegular Symbol'!#REF!</f>
        <v>#REF!</v>
      </c>
      <c r="C10" s="27" t="e">
        <f>'BNRegular Symbol'!#REF!</f>
        <v>#REF!</v>
      </c>
      <c r="D10" s="27" t="e">
        <f>'BNRegular Symbol'!#REF!</f>
        <v>#REF!</v>
      </c>
      <c r="E10" s="27" t="e">
        <f>'BNRegular Symbol'!#REF!</f>
        <v>#REF!</v>
      </c>
      <c r="F10" s="27" t="e">
        <f>'BNRegular Symbol'!#REF!</f>
        <v>#REF!</v>
      </c>
      <c r="G10" s="256" t="e">
        <f t="shared" si="2"/>
        <v>#REF!</v>
      </c>
      <c r="H10" s="244" t="e">
        <f t="shared" si="0"/>
        <v>#REF!</v>
      </c>
      <c r="I10" s="190">
        <f>OverView!G54</f>
        <v>300</v>
      </c>
      <c r="J10" s="183" t="e">
        <f t="shared" si="3"/>
        <v>#REF!</v>
      </c>
      <c r="K10" s="245" t="e">
        <f t="shared" si="1"/>
        <v>#REF!</v>
      </c>
      <c r="L10" s="29" t="e">
        <f t="shared" si="4"/>
        <v>#REF!</v>
      </c>
      <c r="M10" s="134"/>
      <c r="N10" s="193"/>
      <c r="O10" s="193"/>
      <c r="P10" s="193"/>
    </row>
    <row r="11" spans="1:16">
      <c r="A11" s="185" t="s">
        <v>224</v>
      </c>
      <c r="B11" s="27" t="e">
        <f>'BNRegular Symbol'!#REF!</f>
        <v>#REF!</v>
      </c>
      <c r="C11" s="27" t="e">
        <f>'BNRegular Symbol'!#REF!</f>
        <v>#REF!</v>
      </c>
      <c r="D11" s="27" t="e">
        <f>'BNRegular Symbol'!#REF!</f>
        <v>#REF!</v>
      </c>
      <c r="E11" s="27" t="e">
        <f>'BNRegular Symbol'!#REF!</f>
        <v>#REF!</v>
      </c>
      <c r="F11" s="27" t="e">
        <f>'BNRegular Symbol'!#REF!</f>
        <v>#REF!</v>
      </c>
      <c r="G11" s="256" t="e">
        <f t="shared" si="2"/>
        <v>#REF!</v>
      </c>
      <c r="H11" s="244" t="e">
        <f t="shared" si="0"/>
        <v>#REF!</v>
      </c>
      <c r="I11" s="190">
        <f>OverView!G55</f>
        <v>200</v>
      </c>
      <c r="J11" s="183" t="e">
        <f t="shared" si="3"/>
        <v>#REF!</v>
      </c>
      <c r="K11" s="245" t="e">
        <f t="shared" si="1"/>
        <v>#REF!</v>
      </c>
      <c r="L11" s="29" t="e">
        <f t="shared" si="4"/>
        <v>#REF!</v>
      </c>
      <c r="M11" s="134"/>
      <c r="N11" s="193"/>
      <c r="O11" s="193"/>
      <c r="P11" s="193"/>
    </row>
    <row r="12" spans="1:16">
      <c r="A12" s="185" t="s">
        <v>226</v>
      </c>
      <c r="B12" s="27" t="e">
        <f>'BNRegular Symbol'!#REF!</f>
        <v>#REF!</v>
      </c>
      <c r="C12" s="27" t="e">
        <f>'BNRegular Symbol'!#REF!</f>
        <v>#REF!</v>
      </c>
      <c r="D12" s="27" t="e">
        <f>'BNRegular Symbol'!#REF!</f>
        <v>#REF!</v>
      </c>
      <c r="E12" s="27" t="e">
        <f>'BNRegular Symbol'!#REF!</f>
        <v>#REF!</v>
      </c>
      <c r="F12" s="27" t="e">
        <f>'BNRegular Symbol'!#REF!</f>
        <v>#REF!</v>
      </c>
      <c r="G12" s="256" t="e">
        <f t="shared" si="2"/>
        <v>#REF!</v>
      </c>
      <c r="H12" s="244" t="e">
        <f t="shared" si="0"/>
        <v>#REF!</v>
      </c>
      <c r="I12" s="190" t="e">
        <f>OverView!#REF!</f>
        <v>#REF!</v>
      </c>
      <c r="J12" s="183" t="e">
        <f t="shared" si="3"/>
        <v>#REF!</v>
      </c>
      <c r="K12" s="245" t="e">
        <f t="shared" si="1"/>
        <v>#REF!</v>
      </c>
      <c r="L12" s="29" t="e">
        <f t="shared" si="4"/>
        <v>#REF!</v>
      </c>
      <c r="M12" s="134"/>
      <c r="N12" s="193"/>
      <c r="O12" s="193"/>
      <c r="P12" s="193"/>
    </row>
    <row r="13" spans="1:16">
      <c r="A13" s="185" t="s">
        <v>225</v>
      </c>
      <c r="B13" s="27" t="e">
        <f>'BNRegular Symbol'!#REF!</f>
        <v>#REF!</v>
      </c>
      <c r="C13" s="27" t="e">
        <f>'BNRegular Symbol'!#REF!</f>
        <v>#REF!</v>
      </c>
      <c r="D13" s="27" t="e">
        <f>'BNRegular Symbol'!#REF!</f>
        <v>#REF!</v>
      </c>
      <c r="E13" s="27" t="e">
        <f>'BNRegular Symbol'!#REF!</f>
        <v>#REF!</v>
      </c>
      <c r="F13" s="27" t="e">
        <f>'BNRegular Symbol'!#REF!</f>
        <v>#REF!</v>
      </c>
      <c r="G13" s="256" t="e">
        <f t="shared" si="2"/>
        <v>#REF!</v>
      </c>
      <c r="H13" s="244" t="e">
        <f t="shared" si="0"/>
        <v>#REF!</v>
      </c>
      <c r="I13" s="190" t="e">
        <f>OverView!#REF!</f>
        <v>#REF!</v>
      </c>
      <c r="J13" s="183" t="e">
        <f t="shared" si="3"/>
        <v>#REF!</v>
      </c>
      <c r="K13" s="245" t="e">
        <f t="shared" si="1"/>
        <v>#REF!</v>
      </c>
      <c r="L13" s="29" t="e">
        <f t="shared" si="4"/>
        <v>#REF!</v>
      </c>
      <c r="M13" s="134"/>
      <c r="N13" s="193"/>
      <c r="O13" s="193"/>
      <c r="P13" s="193"/>
    </row>
    <row r="14" spans="1:16">
      <c r="A14" s="185" t="s">
        <v>227</v>
      </c>
      <c r="B14" s="27">
        <f>'BNRegular Symbol'!D8</f>
        <v>0</v>
      </c>
      <c r="C14" s="27">
        <f>'BNRegular Symbol'!E8</f>
        <v>0</v>
      </c>
      <c r="D14" s="27">
        <f>'BNRegular Symbol'!F8</f>
        <v>0</v>
      </c>
      <c r="E14" s="27">
        <f>'BNRegular Symbol'!G8</f>
        <v>0</v>
      </c>
      <c r="F14" s="27">
        <f>'BNRegular Symbol'!H8</f>
        <v>0</v>
      </c>
      <c r="G14" s="256">
        <f t="shared" si="2"/>
        <v>0</v>
      </c>
      <c r="H14" s="244" t="e">
        <f t="shared" si="0"/>
        <v>#DIV/0!</v>
      </c>
      <c r="I14" s="190" t="e">
        <f>OverView!#REF!</f>
        <v>#REF!</v>
      </c>
      <c r="J14" s="183" t="e">
        <f t="shared" si="3"/>
        <v>#DIV/0!</v>
      </c>
      <c r="K14" s="245" t="e">
        <f t="shared" si="1"/>
        <v>#DIV/0!</v>
      </c>
      <c r="L14" s="29" t="e">
        <f t="shared" si="4"/>
        <v>#DIV/0!</v>
      </c>
      <c r="M14" s="134"/>
      <c r="N14" s="193"/>
      <c r="O14" s="193"/>
      <c r="P14" s="193"/>
    </row>
    <row r="15" spans="1:16">
      <c r="A15" s="185" t="s">
        <v>228</v>
      </c>
      <c r="B15" s="27">
        <f>'BNRegular Symbol'!D9</f>
        <v>0</v>
      </c>
      <c r="C15" s="27">
        <f>'BNRegular Symbol'!E9</f>
        <v>0</v>
      </c>
      <c r="D15" s="27">
        <f>'BNRegular Symbol'!F9</f>
        <v>0</v>
      </c>
      <c r="E15" s="27">
        <f>'BNRegular Symbol'!G9</f>
        <v>0</v>
      </c>
      <c r="F15" s="27">
        <f>'BNRegular Symbol'!H9</f>
        <v>0</v>
      </c>
      <c r="G15" s="256">
        <f t="shared" si="2"/>
        <v>0</v>
      </c>
      <c r="H15" s="244" t="e">
        <f t="shared" si="0"/>
        <v>#DIV/0!</v>
      </c>
      <c r="I15" s="190" t="e">
        <f>OverView!#REF!</f>
        <v>#REF!</v>
      </c>
      <c r="J15" s="183" t="e">
        <f t="shared" si="3"/>
        <v>#DIV/0!</v>
      </c>
      <c r="K15" s="245" t="e">
        <f t="shared" si="1"/>
        <v>#DIV/0!</v>
      </c>
      <c r="L15" s="29" t="e">
        <f t="shared" si="4"/>
        <v>#DIV/0!</v>
      </c>
      <c r="M15" s="134"/>
      <c r="N15" s="193"/>
      <c r="O15" s="193"/>
      <c r="P15" s="193"/>
    </row>
    <row r="16" spans="1:16">
      <c r="A16" s="185" t="s">
        <v>229</v>
      </c>
      <c r="B16" s="27">
        <f>'BNRegular Symbol'!D10</f>
        <v>0</v>
      </c>
      <c r="C16" s="27">
        <f>'BNRegular Symbol'!E10</f>
        <v>0</v>
      </c>
      <c r="D16" s="27">
        <f>'BNRegular Symbol'!F10</f>
        <v>0</v>
      </c>
      <c r="E16" s="27">
        <f>'BNRegular Symbol'!G10</f>
        <v>0</v>
      </c>
      <c r="F16" s="27">
        <f>'BNRegular Symbol'!H10</f>
        <v>0</v>
      </c>
      <c r="G16" s="256">
        <f t="shared" si="2"/>
        <v>0</v>
      </c>
      <c r="H16" s="244" t="e">
        <f t="shared" si="0"/>
        <v>#DIV/0!</v>
      </c>
      <c r="I16" s="190" t="e">
        <f>OverView!#REF!</f>
        <v>#REF!</v>
      </c>
      <c r="J16" s="183" t="e">
        <f t="shared" si="3"/>
        <v>#DIV/0!</v>
      </c>
      <c r="K16" s="245" t="e">
        <f t="shared" si="1"/>
        <v>#DIV/0!</v>
      </c>
      <c r="L16" s="29" t="e">
        <f t="shared" si="4"/>
        <v>#DIV/0!</v>
      </c>
      <c r="M16" s="134"/>
      <c r="N16" s="193"/>
      <c r="O16" s="193"/>
      <c r="P16" s="193"/>
    </row>
    <row r="17" spans="1:16">
      <c r="A17" s="185" t="s">
        <v>230</v>
      </c>
      <c r="B17" s="27">
        <f>'BNRegular Symbol'!D11</f>
        <v>0</v>
      </c>
      <c r="C17" s="27">
        <f>'BNRegular Symbol'!E11</f>
        <v>0</v>
      </c>
      <c r="D17" s="27">
        <f>'BNRegular Symbol'!F11</f>
        <v>0</v>
      </c>
      <c r="E17" s="27">
        <f>'BNRegular Symbol'!G11</f>
        <v>0</v>
      </c>
      <c r="F17" s="27">
        <f>'BNRegular Symbol'!H11</f>
        <v>0</v>
      </c>
      <c r="G17" s="256">
        <f t="shared" si="2"/>
        <v>0</v>
      </c>
      <c r="H17" s="244" t="e">
        <f t="shared" si="0"/>
        <v>#DIV/0!</v>
      </c>
      <c r="I17" s="190">
        <f>OverView!G56</f>
        <v>50</v>
      </c>
      <c r="J17" s="183" t="e">
        <f t="shared" si="3"/>
        <v>#DIV/0!</v>
      </c>
      <c r="K17" s="245" t="e">
        <f t="shared" si="1"/>
        <v>#DIV/0!</v>
      </c>
      <c r="L17" s="29" t="e">
        <f t="shared" si="4"/>
        <v>#DIV/0!</v>
      </c>
      <c r="M17" s="134"/>
      <c r="N17" s="193"/>
      <c r="O17" s="193"/>
      <c r="P17" s="193"/>
    </row>
    <row r="18" spans="1:16">
      <c r="A18" s="185" t="s">
        <v>231</v>
      </c>
      <c r="B18" s="27">
        <f>'BNRegular Symbol'!D5</f>
        <v>16</v>
      </c>
      <c r="C18" s="27">
        <f>'BNRegular Symbol'!E22</f>
        <v>10</v>
      </c>
      <c r="D18" s="27">
        <f>'BNRegular Symbol'!F22</f>
        <v>11</v>
      </c>
      <c r="E18" s="27">
        <f>'BNRegular Symbol'!G22</f>
        <v>11</v>
      </c>
      <c r="F18" s="27">
        <f>'BNRegular Symbol'!H22</f>
        <v>3</v>
      </c>
      <c r="G18" s="256">
        <f>PRODUCT(B18:F18)-G7</f>
        <v>-135456</v>
      </c>
      <c r="H18" s="244">
        <f t="shared" si="0"/>
        <v>0</v>
      </c>
      <c r="I18" s="190"/>
      <c r="J18" s="183" t="e">
        <f t="shared" si="3"/>
        <v>#DIV/0!</v>
      </c>
      <c r="K18" s="245" t="e">
        <f t="shared" si="1"/>
        <v>#DIV/0!</v>
      </c>
      <c r="L18" s="29" t="e">
        <f t="shared" si="4"/>
        <v>#DIV/0!</v>
      </c>
      <c r="M18" s="134"/>
      <c r="N18" s="193"/>
      <c r="O18" s="193"/>
      <c r="P18" s="193"/>
    </row>
    <row r="19" spans="1:16">
      <c r="A19" s="185" t="s">
        <v>232</v>
      </c>
      <c r="B19" s="27">
        <f>'BNRegular Symbol'!D6</f>
        <v>21</v>
      </c>
      <c r="C19" s="27">
        <f>'BNRegular Symbol'!E23</f>
        <v>19</v>
      </c>
      <c r="D19" s="27">
        <f>'BNRegular Symbol'!F23</f>
        <v>15</v>
      </c>
      <c r="E19" s="27">
        <f>'BNRegular Symbol'!G23</f>
        <v>13</v>
      </c>
      <c r="F19" s="27">
        <f>'BNRegular Symbol'!H23</f>
        <v>14</v>
      </c>
      <c r="G19" s="256">
        <f>PRODUCT(B19:F19)-G8</f>
        <v>951825</v>
      </c>
      <c r="H19" s="244">
        <f t="shared" si="0"/>
        <v>0</v>
      </c>
      <c r="I19" s="190"/>
      <c r="J19" s="183" t="e">
        <f t="shared" si="3"/>
        <v>#DIV/0!</v>
      </c>
      <c r="K19" s="245" t="e">
        <f t="shared" si="1"/>
        <v>#DIV/0!</v>
      </c>
      <c r="L19" s="29" t="e">
        <f t="shared" si="4"/>
        <v>#DIV/0!</v>
      </c>
      <c r="M19" s="134"/>
      <c r="N19" s="193"/>
      <c r="O19" s="193"/>
      <c r="P19" s="193"/>
    </row>
    <row r="20" spans="1:16">
      <c r="A20" s="185" t="s">
        <v>233</v>
      </c>
      <c r="B20" s="27">
        <f>'BNRegular Symbol'!D7</f>
        <v>5</v>
      </c>
      <c r="C20" s="27">
        <f>'BNRegular Symbol'!E24</f>
        <v>11</v>
      </c>
      <c r="D20" s="27">
        <f>'BNRegular Symbol'!F24</f>
        <v>16</v>
      </c>
      <c r="E20" s="27">
        <f>'BNRegular Symbol'!G24</f>
        <v>11</v>
      </c>
      <c r="F20" s="27">
        <f>'BNRegular Symbol'!H24</f>
        <v>18</v>
      </c>
      <c r="G20" s="256">
        <f t="shared" ref="G20:G28" si="5">PRODUCT(B20:F20)-G9</f>
        <v>-60960</v>
      </c>
      <c r="H20" s="244">
        <f t="shared" si="0"/>
        <v>0</v>
      </c>
      <c r="I20" s="190"/>
      <c r="J20" s="183" t="e">
        <f t="shared" si="3"/>
        <v>#DIV/0!</v>
      </c>
      <c r="K20" s="245" t="e">
        <f t="shared" si="1"/>
        <v>#DIV/0!</v>
      </c>
      <c r="L20" s="29" t="e">
        <f t="shared" si="4"/>
        <v>#DIV/0!</v>
      </c>
      <c r="M20" s="134"/>
      <c r="N20" s="193"/>
      <c r="O20" s="193"/>
      <c r="P20" s="193"/>
    </row>
    <row r="21" spans="1:16">
      <c r="A21" s="185" t="s">
        <v>234</v>
      </c>
      <c r="B21" s="27" t="e">
        <f>'BNRegular Symbol'!#REF!</f>
        <v>#REF!</v>
      </c>
      <c r="C21" s="27">
        <f>'BNRegular Symbol'!E25</f>
        <v>11</v>
      </c>
      <c r="D21" s="27">
        <f>'BNRegular Symbol'!F25</f>
        <v>9</v>
      </c>
      <c r="E21" s="27">
        <f>'BNRegular Symbol'!G25</f>
        <v>14</v>
      </c>
      <c r="F21" s="27">
        <f>'BNRegular Symbol'!H25</f>
        <v>17</v>
      </c>
      <c r="G21" s="256" t="e">
        <f t="shared" si="5"/>
        <v>#REF!</v>
      </c>
      <c r="H21" s="244" t="e">
        <f t="shared" si="0"/>
        <v>#REF!</v>
      </c>
      <c r="I21" s="190"/>
      <c r="J21" s="183" t="e">
        <f t="shared" si="3"/>
        <v>#REF!</v>
      </c>
      <c r="K21" s="245" t="e">
        <f t="shared" si="1"/>
        <v>#REF!</v>
      </c>
      <c r="L21" s="29" t="e">
        <f t="shared" si="4"/>
        <v>#REF!</v>
      </c>
      <c r="M21" s="134"/>
      <c r="N21" s="193"/>
      <c r="O21" s="193"/>
      <c r="P21" s="193"/>
    </row>
    <row r="22" spans="1:16">
      <c r="A22" s="185" t="s">
        <v>235</v>
      </c>
      <c r="B22" s="27" t="e">
        <f>'BNRegular Symbol'!#REF!</f>
        <v>#REF!</v>
      </c>
      <c r="C22" s="27">
        <f>'BNRegular Symbol'!E26</f>
        <v>20</v>
      </c>
      <c r="D22" s="27">
        <f>'BNRegular Symbol'!F26</f>
        <v>19</v>
      </c>
      <c r="E22" s="27">
        <f>'BNRegular Symbol'!G26</f>
        <v>17</v>
      </c>
      <c r="F22" s="27">
        <f>'BNRegular Symbol'!H26</f>
        <v>14</v>
      </c>
      <c r="G22" s="256" t="e">
        <f t="shared" si="5"/>
        <v>#REF!</v>
      </c>
      <c r="H22" s="244" t="e">
        <f t="shared" si="0"/>
        <v>#REF!</v>
      </c>
      <c r="I22" s="190"/>
      <c r="J22" s="183" t="e">
        <f t="shared" si="3"/>
        <v>#REF!</v>
      </c>
      <c r="K22" s="245" t="e">
        <f t="shared" si="1"/>
        <v>#REF!</v>
      </c>
      <c r="L22" s="29" t="e">
        <f t="shared" si="4"/>
        <v>#REF!</v>
      </c>
      <c r="M22" s="134"/>
      <c r="N22" s="193"/>
      <c r="O22" s="193"/>
      <c r="P22" s="193"/>
    </row>
    <row r="23" spans="1:16">
      <c r="A23" s="185" t="s">
        <v>236</v>
      </c>
      <c r="B23" s="27" t="e">
        <f>'BNRegular Symbol'!#REF!</f>
        <v>#REF!</v>
      </c>
      <c r="C23" s="27" t="e">
        <f>'BNRegular Symbol'!#REF!</f>
        <v>#REF!</v>
      </c>
      <c r="D23" s="27" t="e">
        <f>'BNRegular Symbol'!#REF!</f>
        <v>#REF!</v>
      </c>
      <c r="E23" s="27" t="e">
        <f>'BNRegular Symbol'!#REF!</f>
        <v>#REF!</v>
      </c>
      <c r="F23" s="27" t="e">
        <f>'BNRegular Symbol'!#REF!</f>
        <v>#REF!</v>
      </c>
      <c r="G23" s="256" t="e">
        <f t="shared" si="5"/>
        <v>#REF!</v>
      </c>
      <c r="H23" s="244" t="e">
        <f t="shared" si="0"/>
        <v>#REF!</v>
      </c>
      <c r="I23" s="190"/>
      <c r="J23" s="183" t="e">
        <f t="shared" si="3"/>
        <v>#REF!</v>
      </c>
      <c r="K23" s="245" t="e">
        <f t="shared" si="1"/>
        <v>#REF!</v>
      </c>
      <c r="L23" s="29" t="e">
        <f t="shared" si="4"/>
        <v>#REF!</v>
      </c>
      <c r="M23" s="134"/>
      <c r="N23" s="193"/>
      <c r="O23" s="193"/>
      <c r="P23" s="193"/>
    </row>
    <row r="24" spans="1:16">
      <c r="A24" s="185" t="s">
        <v>237</v>
      </c>
      <c r="B24" s="27" t="e">
        <f>'BNRegular Symbol'!#REF!</f>
        <v>#REF!</v>
      </c>
      <c r="C24" s="27" t="e">
        <f>'BNRegular Symbol'!#REF!</f>
        <v>#REF!</v>
      </c>
      <c r="D24" s="27" t="e">
        <f>'BNRegular Symbol'!#REF!</f>
        <v>#REF!</v>
      </c>
      <c r="E24" s="27" t="e">
        <f>'BNRegular Symbol'!#REF!</f>
        <v>#REF!</v>
      </c>
      <c r="F24" s="27" t="e">
        <f>'BNRegular Symbol'!#REF!</f>
        <v>#REF!</v>
      </c>
      <c r="G24" s="256" t="e">
        <f t="shared" si="5"/>
        <v>#REF!</v>
      </c>
      <c r="H24" s="244" t="e">
        <f t="shared" si="0"/>
        <v>#REF!</v>
      </c>
      <c r="I24" s="190"/>
      <c r="J24" s="183" t="e">
        <f t="shared" si="3"/>
        <v>#REF!</v>
      </c>
      <c r="K24" s="245" t="e">
        <f t="shared" si="1"/>
        <v>#REF!</v>
      </c>
      <c r="L24" s="29" t="e">
        <f t="shared" si="4"/>
        <v>#REF!</v>
      </c>
      <c r="M24" s="134"/>
      <c r="N24" s="193"/>
      <c r="O24" s="193"/>
      <c r="P24" s="193"/>
    </row>
    <row r="25" spans="1:16">
      <c r="A25" s="185" t="s">
        <v>238</v>
      </c>
      <c r="B25" s="27">
        <f>'BNRegular Symbol'!D8</f>
        <v>0</v>
      </c>
      <c r="C25" s="27" t="e">
        <f>'BNRegular Symbol'!#REF!</f>
        <v>#REF!</v>
      </c>
      <c r="D25" s="27" t="e">
        <f>'BNRegular Symbol'!#REF!</f>
        <v>#REF!</v>
      </c>
      <c r="E25" s="27" t="e">
        <f>'BNRegular Symbol'!#REF!</f>
        <v>#REF!</v>
      </c>
      <c r="F25" s="27" t="e">
        <f>'BNRegular Symbol'!#REF!</f>
        <v>#REF!</v>
      </c>
      <c r="G25" s="256" t="e">
        <f t="shared" si="5"/>
        <v>#REF!</v>
      </c>
      <c r="H25" s="244" t="e">
        <f t="shared" si="0"/>
        <v>#REF!</v>
      </c>
      <c r="I25" s="190"/>
      <c r="J25" s="183" t="e">
        <f t="shared" si="3"/>
        <v>#REF!</v>
      </c>
      <c r="K25" s="245" t="e">
        <f t="shared" si="1"/>
        <v>#REF!</v>
      </c>
      <c r="L25" s="29" t="e">
        <f t="shared" si="4"/>
        <v>#REF!</v>
      </c>
      <c r="M25" s="134"/>
      <c r="N25" s="193"/>
      <c r="O25" s="193"/>
      <c r="P25" s="193"/>
    </row>
    <row r="26" spans="1:16">
      <c r="A26" s="185" t="s">
        <v>239</v>
      </c>
      <c r="B26" s="27">
        <f>'BNRegular Symbol'!D9</f>
        <v>0</v>
      </c>
      <c r="C26" s="27" t="e">
        <f>'BNRegular Symbol'!#REF!</f>
        <v>#REF!</v>
      </c>
      <c r="D26" s="27" t="e">
        <f>'BNRegular Symbol'!#REF!</f>
        <v>#REF!</v>
      </c>
      <c r="E26" s="27" t="e">
        <f>'BNRegular Symbol'!#REF!</f>
        <v>#REF!</v>
      </c>
      <c r="F26" s="27" t="e">
        <f>'BNRegular Symbol'!#REF!</f>
        <v>#REF!</v>
      </c>
      <c r="G26" s="256" t="e">
        <f t="shared" si="5"/>
        <v>#REF!</v>
      </c>
      <c r="H26" s="244" t="e">
        <f t="shared" si="0"/>
        <v>#REF!</v>
      </c>
      <c r="I26" s="190"/>
      <c r="J26" s="183" t="e">
        <f t="shared" si="3"/>
        <v>#REF!</v>
      </c>
      <c r="K26" s="245" t="e">
        <f t="shared" si="1"/>
        <v>#REF!</v>
      </c>
      <c r="L26" s="29" t="e">
        <f t="shared" si="4"/>
        <v>#REF!</v>
      </c>
      <c r="M26" s="134"/>
      <c r="N26" s="193"/>
      <c r="O26" s="193"/>
      <c r="P26" s="193"/>
    </row>
    <row r="27" spans="1:16">
      <c r="A27" s="185" t="s">
        <v>240</v>
      </c>
      <c r="B27" s="27">
        <f>'BNRegular Symbol'!D10</f>
        <v>0</v>
      </c>
      <c r="C27" s="27">
        <f>'BNRegular Symbol'!E27</f>
        <v>4</v>
      </c>
      <c r="D27" s="27">
        <f>'BNRegular Symbol'!F27</f>
        <v>4</v>
      </c>
      <c r="E27" s="27">
        <f>'BNRegular Symbol'!G27</f>
        <v>3</v>
      </c>
      <c r="F27" s="27">
        <f>'BNRegular Symbol'!H27</f>
        <v>0</v>
      </c>
      <c r="G27" s="256">
        <f t="shared" si="5"/>
        <v>0</v>
      </c>
      <c r="H27" s="244" t="e">
        <f t="shared" si="0"/>
        <v>#DIV/0!</v>
      </c>
      <c r="I27" s="190"/>
      <c r="J27" s="183" t="e">
        <f t="shared" si="3"/>
        <v>#DIV/0!</v>
      </c>
      <c r="K27" s="245" t="e">
        <f t="shared" si="1"/>
        <v>#DIV/0!</v>
      </c>
      <c r="L27" s="29" t="e">
        <f t="shared" si="4"/>
        <v>#DIV/0!</v>
      </c>
      <c r="M27" s="134"/>
      <c r="N27" s="193"/>
      <c r="O27" s="193"/>
      <c r="P27" s="193"/>
    </row>
    <row r="28" spans="1:16">
      <c r="A28" s="185" t="s">
        <v>241</v>
      </c>
      <c r="B28" s="27">
        <f>'BNRegular Symbol'!D11</f>
        <v>0</v>
      </c>
      <c r="C28" s="27">
        <f>'BNRegular Symbol'!E28</f>
        <v>4</v>
      </c>
      <c r="D28" s="27">
        <f>'BNRegular Symbol'!F28</f>
        <v>4</v>
      </c>
      <c r="E28" s="27">
        <f>'BNRegular Symbol'!G28</f>
        <v>3</v>
      </c>
      <c r="F28" s="27">
        <f>'BNRegular Symbol'!H28</f>
        <v>0</v>
      </c>
      <c r="G28" s="256">
        <f t="shared" si="5"/>
        <v>0</v>
      </c>
      <c r="H28" s="244" t="e">
        <f t="shared" si="0"/>
        <v>#DIV/0!</v>
      </c>
      <c r="I28" s="190"/>
      <c r="J28" s="183" t="e">
        <f t="shared" si="3"/>
        <v>#DIV/0!</v>
      </c>
      <c r="K28" s="245" t="e">
        <f t="shared" si="1"/>
        <v>#DIV/0!</v>
      </c>
      <c r="L28" s="29" t="e">
        <f t="shared" si="4"/>
        <v>#DIV/0!</v>
      </c>
      <c r="M28" s="134"/>
      <c r="N28" s="193"/>
      <c r="O28" s="193"/>
      <c r="P28" s="193"/>
    </row>
    <row r="29" spans="1:16">
      <c r="A29" s="185" t="s">
        <v>242</v>
      </c>
      <c r="B29" s="27">
        <f>'BNRegular Symbol'!D5</f>
        <v>16</v>
      </c>
      <c r="C29" s="27">
        <f>'BNRegular Symbol'!E5</f>
        <v>7</v>
      </c>
      <c r="D29" s="27">
        <f>'BNRegular Symbol'!F5</f>
        <v>12</v>
      </c>
      <c r="E29" s="27">
        <f>'BNRegular Symbol'!G5</f>
        <v>8</v>
      </c>
      <c r="F29" s="27">
        <f>'BNRegular Symbol'!H37</f>
        <v>59</v>
      </c>
      <c r="G29" s="256">
        <f t="shared" si="2"/>
        <v>634368</v>
      </c>
      <c r="H29" s="244">
        <f t="shared" si="0"/>
        <v>0</v>
      </c>
      <c r="I29" s="242">
        <f>OverView!F51</f>
        <v>200</v>
      </c>
      <c r="J29" s="183" t="e">
        <f t="shared" si="3"/>
        <v>#DIV/0!</v>
      </c>
      <c r="K29" s="245" t="e">
        <f t="shared" si="1"/>
        <v>#DIV/0!</v>
      </c>
      <c r="L29" s="29" t="e">
        <f t="shared" si="4"/>
        <v>#DIV/0!</v>
      </c>
      <c r="M29" s="134"/>
      <c r="N29" s="193"/>
      <c r="O29" s="193"/>
      <c r="P29" s="193"/>
    </row>
    <row r="30" spans="1:16">
      <c r="A30" s="185" t="s">
        <v>243</v>
      </c>
      <c r="B30" s="27">
        <f>'BNRegular Symbol'!D6</f>
        <v>21</v>
      </c>
      <c r="C30" s="27">
        <f>'BNRegular Symbol'!E6</f>
        <v>7</v>
      </c>
      <c r="D30" s="27">
        <f>'BNRegular Symbol'!F6</f>
        <v>5</v>
      </c>
      <c r="E30" s="27">
        <f>'BNRegular Symbol'!G6</f>
        <v>11</v>
      </c>
      <c r="F30" s="27">
        <f>'BNRegular Symbol'!H38</f>
        <v>30</v>
      </c>
      <c r="G30" s="256">
        <f t="shared" si="2"/>
        <v>242550</v>
      </c>
      <c r="H30" s="244">
        <f t="shared" si="0"/>
        <v>0</v>
      </c>
      <c r="I30" s="242">
        <f>OverView!F52</f>
        <v>200</v>
      </c>
      <c r="J30" s="183" t="e">
        <f t="shared" si="3"/>
        <v>#DIV/0!</v>
      </c>
      <c r="K30" s="245" t="e">
        <f t="shared" si="1"/>
        <v>#DIV/0!</v>
      </c>
      <c r="L30" s="29" t="e">
        <f t="shared" si="4"/>
        <v>#DIV/0!</v>
      </c>
      <c r="M30" s="134"/>
      <c r="N30" s="193"/>
      <c r="O30" s="193"/>
      <c r="P30" s="193"/>
    </row>
    <row r="31" spans="1:16">
      <c r="A31" s="185" t="s">
        <v>244</v>
      </c>
      <c r="B31" s="27">
        <f>'BNRegular Symbol'!D7</f>
        <v>5</v>
      </c>
      <c r="C31" s="27">
        <f>'BNRegular Symbol'!E7</f>
        <v>16</v>
      </c>
      <c r="D31" s="27">
        <f>'BNRegular Symbol'!F7</f>
        <v>15</v>
      </c>
      <c r="E31" s="27">
        <f>'BNRegular Symbol'!G7</f>
        <v>14</v>
      </c>
      <c r="F31" s="27">
        <f>'BNRegular Symbol'!H39</f>
        <v>22</v>
      </c>
      <c r="G31" s="256">
        <f t="shared" si="2"/>
        <v>369600</v>
      </c>
      <c r="H31" s="244">
        <f t="shared" si="0"/>
        <v>0</v>
      </c>
      <c r="I31" s="242">
        <f>OverView!F53</f>
        <v>100</v>
      </c>
      <c r="J31" s="183" t="e">
        <f t="shared" si="3"/>
        <v>#DIV/0!</v>
      </c>
      <c r="K31" s="245" t="e">
        <f t="shared" si="1"/>
        <v>#DIV/0!</v>
      </c>
      <c r="L31" s="29" t="e">
        <f t="shared" si="4"/>
        <v>#DIV/0!</v>
      </c>
      <c r="M31" s="134"/>
      <c r="N31" s="193"/>
      <c r="O31" s="193"/>
      <c r="P31" s="193"/>
    </row>
    <row r="32" spans="1:16">
      <c r="A32" s="185" t="s">
        <v>245</v>
      </c>
      <c r="B32" s="27" t="e">
        <f>'BNRegular Symbol'!#REF!</f>
        <v>#REF!</v>
      </c>
      <c r="C32" s="27" t="e">
        <f>'BNRegular Symbol'!#REF!</f>
        <v>#REF!</v>
      </c>
      <c r="D32" s="27" t="e">
        <f>'BNRegular Symbol'!#REF!</f>
        <v>#REF!</v>
      </c>
      <c r="E32" s="27" t="e">
        <f>'BNRegular Symbol'!#REF!</f>
        <v>#REF!</v>
      </c>
      <c r="F32" s="27">
        <f>'BNRegular Symbol'!H40</f>
        <v>31</v>
      </c>
      <c r="G32" s="256" t="e">
        <f t="shared" si="2"/>
        <v>#REF!</v>
      </c>
      <c r="H32" s="244" t="e">
        <f t="shared" si="0"/>
        <v>#REF!</v>
      </c>
      <c r="I32" s="242">
        <f>OverView!F54</f>
        <v>100</v>
      </c>
      <c r="J32" s="183" t="e">
        <f t="shared" si="3"/>
        <v>#REF!</v>
      </c>
      <c r="K32" s="245" t="e">
        <f t="shared" si="1"/>
        <v>#REF!</v>
      </c>
      <c r="L32" s="29" t="e">
        <f t="shared" si="4"/>
        <v>#REF!</v>
      </c>
      <c r="M32" s="134"/>
      <c r="N32" s="193"/>
      <c r="O32" s="193"/>
      <c r="P32" s="193"/>
    </row>
    <row r="33" spans="1:16">
      <c r="A33" s="185" t="s">
        <v>246</v>
      </c>
      <c r="B33" s="27" t="e">
        <f>'BNRegular Symbol'!#REF!</f>
        <v>#REF!</v>
      </c>
      <c r="C33" s="27" t="e">
        <f>'BNRegular Symbol'!#REF!</f>
        <v>#REF!</v>
      </c>
      <c r="D33" s="27" t="e">
        <f>'BNRegular Symbol'!#REF!</f>
        <v>#REF!</v>
      </c>
      <c r="E33" s="27" t="e">
        <f>'BNRegular Symbol'!#REF!</f>
        <v>#REF!</v>
      </c>
      <c r="F33" s="27">
        <f>'BNRegular Symbol'!H41</f>
        <v>32</v>
      </c>
      <c r="G33" s="256" t="e">
        <f t="shared" si="2"/>
        <v>#REF!</v>
      </c>
      <c r="H33" s="244" t="e">
        <f t="shared" si="0"/>
        <v>#REF!</v>
      </c>
      <c r="I33" s="242">
        <f>OverView!F55</f>
        <v>60</v>
      </c>
      <c r="J33" s="183" t="e">
        <f t="shared" si="3"/>
        <v>#REF!</v>
      </c>
      <c r="K33" s="245" t="e">
        <f t="shared" si="1"/>
        <v>#REF!</v>
      </c>
      <c r="L33" s="29" t="e">
        <f t="shared" si="4"/>
        <v>#REF!</v>
      </c>
      <c r="M33" s="134"/>
      <c r="N33" s="193"/>
      <c r="O33" s="193"/>
      <c r="P33" s="193"/>
    </row>
    <row r="34" spans="1:16">
      <c r="A34" s="185" t="s">
        <v>247</v>
      </c>
      <c r="B34" s="27" t="e">
        <f>'BNRegular Symbol'!#REF!</f>
        <v>#REF!</v>
      </c>
      <c r="C34" s="27" t="e">
        <f>'BNRegular Symbol'!#REF!</f>
        <v>#REF!</v>
      </c>
      <c r="D34" s="27" t="e">
        <f>'BNRegular Symbol'!#REF!</f>
        <v>#REF!</v>
      </c>
      <c r="E34" s="27" t="e">
        <f>'BNRegular Symbol'!#REF!</f>
        <v>#REF!</v>
      </c>
      <c r="F34" s="27">
        <f>'BNRegular Symbol'!H42</f>
        <v>68</v>
      </c>
      <c r="G34" s="256" t="e">
        <f t="shared" si="2"/>
        <v>#REF!</v>
      </c>
      <c r="H34" s="244" t="e">
        <f t="shared" si="0"/>
        <v>#REF!</v>
      </c>
      <c r="I34" s="242" t="e">
        <f>OverView!#REF!</f>
        <v>#REF!</v>
      </c>
      <c r="J34" s="183" t="e">
        <f t="shared" si="3"/>
        <v>#REF!</v>
      </c>
      <c r="K34" s="245" t="e">
        <f t="shared" si="1"/>
        <v>#REF!</v>
      </c>
      <c r="L34" s="29" t="e">
        <f t="shared" si="4"/>
        <v>#REF!</v>
      </c>
      <c r="M34" s="134"/>
      <c r="N34" s="193"/>
      <c r="O34" s="193"/>
      <c r="P34" s="193"/>
    </row>
    <row r="35" spans="1:16">
      <c r="A35" s="185" t="s">
        <v>248</v>
      </c>
      <c r="B35" s="27" t="e">
        <f>'BNRegular Symbol'!#REF!</f>
        <v>#REF!</v>
      </c>
      <c r="C35" s="27" t="e">
        <f>'BNRegular Symbol'!#REF!</f>
        <v>#REF!</v>
      </c>
      <c r="D35" s="27" t="e">
        <f>'BNRegular Symbol'!#REF!</f>
        <v>#REF!</v>
      </c>
      <c r="E35" s="27" t="e">
        <f>'BNRegular Symbol'!#REF!</f>
        <v>#REF!</v>
      </c>
      <c r="F35" s="27">
        <f>'BNRegular Symbol'!H43</f>
        <v>68</v>
      </c>
      <c r="G35" s="256" t="e">
        <f t="shared" si="2"/>
        <v>#REF!</v>
      </c>
      <c r="H35" s="244" t="e">
        <f t="shared" si="0"/>
        <v>#REF!</v>
      </c>
      <c r="I35" s="242" t="e">
        <f>OverView!#REF!</f>
        <v>#REF!</v>
      </c>
      <c r="J35" s="183" t="e">
        <f t="shared" si="3"/>
        <v>#REF!</v>
      </c>
      <c r="K35" s="245" t="e">
        <f t="shared" si="1"/>
        <v>#REF!</v>
      </c>
      <c r="L35" s="29" t="e">
        <f t="shared" si="4"/>
        <v>#REF!</v>
      </c>
      <c r="M35" s="134"/>
      <c r="N35" s="193"/>
      <c r="O35" s="193"/>
      <c r="P35" s="193"/>
    </row>
    <row r="36" spans="1:16">
      <c r="A36" s="185" t="s">
        <v>249</v>
      </c>
      <c r="B36" s="27">
        <f>'BNRegular Symbol'!D8</f>
        <v>0</v>
      </c>
      <c r="C36" s="27">
        <f>'BNRegular Symbol'!E8</f>
        <v>0</v>
      </c>
      <c r="D36" s="27">
        <f>'BNRegular Symbol'!F8</f>
        <v>0</v>
      </c>
      <c r="E36" s="27">
        <f>'BNRegular Symbol'!G8</f>
        <v>0</v>
      </c>
      <c r="F36" s="27">
        <f>'BNRegular Symbol'!H44</f>
        <v>68</v>
      </c>
      <c r="G36" s="256">
        <f t="shared" si="2"/>
        <v>0</v>
      </c>
      <c r="H36" s="244" t="e">
        <f t="shared" si="0"/>
        <v>#DIV/0!</v>
      </c>
      <c r="I36" s="242" t="e">
        <f>OverView!#REF!</f>
        <v>#REF!</v>
      </c>
      <c r="J36" s="183" t="e">
        <f t="shared" si="3"/>
        <v>#DIV/0!</v>
      </c>
      <c r="K36" s="245" t="e">
        <f t="shared" si="1"/>
        <v>#DIV/0!</v>
      </c>
      <c r="L36" s="29" t="e">
        <f t="shared" si="4"/>
        <v>#DIV/0!</v>
      </c>
      <c r="M36" s="134"/>
      <c r="N36" s="193"/>
      <c r="O36" s="193"/>
      <c r="P36" s="193"/>
    </row>
    <row r="37" spans="1:16">
      <c r="A37" s="185" t="s">
        <v>250</v>
      </c>
      <c r="B37" s="27">
        <f>'BNRegular Symbol'!D9</f>
        <v>0</v>
      </c>
      <c r="C37" s="27">
        <f>'BNRegular Symbol'!E9</f>
        <v>0</v>
      </c>
      <c r="D37" s="27">
        <f>'BNRegular Symbol'!F9</f>
        <v>0</v>
      </c>
      <c r="E37" s="27">
        <f>'BNRegular Symbol'!G9</f>
        <v>0</v>
      </c>
      <c r="F37" s="27">
        <f>'BNRegular Symbol'!H45</f>
        <v>68</v>
      </c>
      <c r="G37" s="256">
        <f t="shared" si="2"/>
        <v>0</v>
      </c>
      <c r="H37" s="244" t="e">
        <f t="shared" si="0"/>
        <v>#DIV/0!</v>
      </c>
      <c r="I37" s="242" t="e">
        <f>OverView!#REF!</f>
        <v>#REF!</v>
      </c>
      <c r="J37" s="183" t="e">
        <f t="shared" si="3"/>
        <v>#DIV/0!</v>
      </c>
      <c r="K37" s="245" t="e">
        <f t="shared" si="1"/>
        <v>#DIV/0!</v>
      </c>
      <c r="L37" s="29" t="e">
        <f t="shared" si="4"/>
        <v>#DIV/0!</v>
      </c>
      <c r="M37" s="134"/>
      <c r="N37" s="193"/>
      <c r="O37" s="193"/>
      <c r="P37" s="193"/>
    </row>
    <row r="38" spans="1:16">
      <c r="A38" s="185" t="s">
        <v>251</v>
      </c>
      <c r="B38" s="27">
        <f>'BNRegular Symbol'!D10</f>
        <v>0</v>
      </c>
      <c r="C38" s="27">
        <f>'BNRegular Symbol'!E10</f>
        <v>0</v>
      </c>
      <c r="D38" s="27">
        <f>'BNRegular Symbol'!F10</f>
        <v>0</v>
      </c>
      <c r="E38" s="27">
        <f>'BNRegular Symbol'!G10</f>
        <v>0</v>
      </c>
      <c r="F38" s="27">
        <f>'BNRegular Symbol'!H46</f>
        <v>68</v>
      </c>
      <c r="G38" s="256">
        <f t="shared" si="2"/>
        <v>0</v>
      </c>
      <c r="H38" s="244" t="e">
        <f t="shared" si="0"/>
        <v>#DIV/0!</v>
      </c>
      <c r="I38" s="242" t="e">
        <f>OverView!#REF!</f>
        <v>#REF!</v>
      </c>
      <c r="J38" s="183" t="e">
        <f t="shared" si="3"/>
        <v>#DIV/0!</v>
      </c>
      <c r="K38" s="245" t="e">
        <f t="shared" si="1"/>
        <v>#DIV/0!</v>
      </c>
      <c r="L38" s="29" t="e">
        <f t="shared" si="4"/>
        <v>#DIV/0!</v>
      </c>
      <c r="M38" s="134"/>
      <c r="N38" s="193"/>
      <c r="O38" s="193"/>
      <c r="P38" s="193"/>
    </row>
    <row r="39" spans="1:16">
      <c r="A39" s="185" t="s">
        <v>252</v>
      </c>
      <c r="B39" s="27">
        <f>'BNRegular Symbol'!D11</f>
        <v>0</v>
      </c>
      <c r="C39" s="27">
        <f>'BNRegular Symbol'!E11</f>
        <v>0</v>
      </c>
      <c r="D39" s="27">
        <f>'BNRegular Symbol'!F11</f>
        <v>0</v>
      </c>
      <c r="E39" s="27">
        <f>'BNRegular Symbol'!G11</f>
        <v>0</v>
      </c>
      <c r="F39" s="27">
        <f>'BNRegular Symbol'!H47</f>
        <v>68</v>
      </c>
      <c r="G39" s="256">
        <f t="shared" si="2"/>
        <v>0</v>
      </c>
      <c r="H39" s="244" t="e">
        <f t="shared" si="0"/>
        <v>#DIV/0!</v>
      </c>
      <c r="I39" s="242">
        <f>OverView!F56</f>
        <v>10</v>
      </c>
      <c r="J39" s="183" t="e">
        <f t="shared" si="3"/>
        <v>#DIV/0!</v>
      </c>
      <c r="K39" s="245" t="e">
        <f t="shared" si="1"/>
        <v>#DIV/0!</v>
      </c>
      <c r="L39" s="29" t="e">
        <f t="shared" si="4"/>
        <v>#DIV/0!</v>
      </c>
      <c r="M39" s="134"/>
    </row>
    <row r="40" spans="1:16">
      <c r="A40" s="185" t="s">
        <v>40</v>
      </c>
      <c r="B40" s="27">
        <f>'BNRegular Symbol'!D22*3</f>
        <v>18</v>
      </c>
      <c r="C40" s="27">
        <f>'BNRegular Symbol'!E22*3</f>
        <v>30</v>
      </c>
      <c r="D40" s="27">
        <f>'BNRegular Symbol'!F22*3</f>
        <v>33</v>
      </c>
      <c r="E40" s="243">
        <f>'BNRegular Symbol'!G37</f>
        <v>32</v>
      </c>
      <c r="F40" s="243">
        <f>'BNRegular Symbol'!H$12</f>
        <v>0</v>
      </c>
      <c r="G40" s="256">
        <f t="shared" si="2"/>
        <v>0</v>
      </c>
      <c r="H40" s="244" t="e">
        <f t="shared" si="0"/>
        <v>#DIV/0!</v>
      </c>
      <c r="I40" s="242">
        <f>OverView!E51</f>
        <v>100</v>
      </c>
      <c r="J40" s="183" t="e">
        <f t="shared" si="3"/>
        <v>#DIV/0!</v>
      </c>
      <c r="K40" s="245" t="e">
        <f t="shared" si="1"/>
        <v>#DIV/0!</v>
      </c>
      <c r="L40" s="29" t="e">
        <f t="shared" si="4"/>
        <v>#DIV/0!</v>
      </c>
      <c r="M40" s="134"/>
    </row>
    <row r="41" spans="1:16">
      <c r="A41" s="185" t="s">
        <v>41</v>
      </c>
      <c r="B41" s="27">
        <f>'BNRegular Symbol'!D23*3</f>
        <v>21</v>
      </c>
      <c r="C41" s="27">
        <f>'BNRegular Symbol'!E23*3</f>
        <v>57</v>
      </c>
      <c r="D41" s="27">
        <f>'BNRegular Symbol'!F23*3</f>
        <v>45</v>
      </c>
      <c r="E41" s="243">
        <f>'BNRegular Symbol'!G38</f>
        <v>25</v>
      </c>
      <c r="F41" s="243">
        <f>'BNRegular Symbol'!H$12</f>
        <v>0</v>
      </c>
      <c r="G41" s="256">
        <f t="shared" si="2"/>
        <v>0</v>
      </c>
      <c r="H41" s="244" t="e">
        <f t="shared" si="0"/>
        <v>#DIV/0!</v>
      </c>
      <c r="I41" s="242">
        <f>OverView!E52</f>
        <v>100</v>
      </c>
      <c r="J41" s="183" t="e">
        <f t="shared" si="3"/>
        <v>#DIV/0!</v>
      </c>
      <c r="K41" s="245" t="e">
        <f t="shared" si="1"/>
        <v>#DIV/0!</v>
      </c>
      <c r="L41" s="29" t="e">
        <f t="shared" si="4"/>
        <v>#DIV/0!</v>
      </c>
      <c r="M41" s="134"/>
    </row>
    <row r="42" spans="1:16">
      <c r="A42" s="185" t="s">
        <v>42</v>
      </c>
      <c r="B42" s="27">
        <f>'BNRegular Symbol'!D24*3</f>
        <v>48</v>
      </c>
      <c r="C42" s="27">
        <f>'BNRegular Symbol'!E24*3</f>
        <v>33</v>
      </c>
      <c r="D42" s="27">
        <f>'BNRegular Symbol'!F24*3</f>
        <v>48</v>
      </c>
      <c r="E42" s="243">
        <f>'BNRegular Symbol'!G39</f>
        <v>28</v>
      </c>
      <c r="F42" s="243">
        <f>'BNRegular Symbol'!H$12</f>
        <v>0</v>
      </c>
      <c r="G42" s="256">
        <f t="shared" si="2"/>
        <v>0</v>
      </c>
      <c r="H42" s="244" t="e">
        <f t="shared" si="0"/>
        <v>#DIV/0!</v>
      </c>
      <c r="I42" s="242">
        <f>OverView!E53</f>
        <v>50</v>
      </c>
      <c r="J42" s="183" t="e">
        <f t="shared" si="3"/>
        <v>#DIV/0!</v>
      </c>
      <c r="K42" s="245" t="e">
        <f t="shared" si="1"/>
        <v>#DIV/0!</v>
      </c>
      <c r="L42" s="29" t="e">
        <f t="shared" si="4"/>
        <v>#DIV/0!</v>
      </c>
      <c r="M42" s="134"/>
    </row>
    <row r="43" spans="1:16">
      <c r="A43" s="185" t="s">
        <v>43</v>
      </c>
      <c r="B43" s="27">
        <f>'BNRegular Symbol'!D25*3</f>
        <v>63</v>
      </c>
      <c r="C43" s="27">
        <f>'BNRegular Symbol'!E25*3</f>
        <v>33</v>
      </c>
      <c r="D43" s="27">
        <f>'BNRegular Symbol'!F25*3</f>
        <v>27</v>
      </c>
      <c r="E43" s="243">
        <f>'BNRegular Symbol'!G40</f>
        <v>30</v>
      </c>
      <c r="F43" s="243">
        <f>'BNRegular Symbol'!H$12</f>
        <v>0</v>
      </c>
      <c r="G43" s="256">
        <f t="shared" si="2"/>
        <v>0</v>
      </c>
      <c r="H43" s="244" t="e">
        <f t="shared" si="0"/>
        <v>#DIV/0!</v>
      </c>
      <c r="I43" s="242">
        <f>OverView!E54</f>
        <v>50</v>
      </c>
      <c r="J43" s="183" t="e">
        <f t="shared" si="3"/>
        <v>#DIV/0!</v>
      </c>
      <c r="K43" s="245" t="e">
        <f t="shared" si="1"/>
        <v>#DIV/0!</v>
      </c>
      <c r="L43" s="29" t="e">
        <f t="shared" si="4"/>
        <v>#DIV/0!</v>
      </c>
      <c r="M43" s="134"/>
    </row>
    <row r="44" spans="1:16">
      <c r="A44" s="185" t="s">
        <v>121</v>
      </c>
      <c r="B44" s="27">
        <f>'BNRegular Symbol'!D26*3</f>
        <v>15</v>
      </c>
      <c r="C44" s="27">
        <f>'BNRegular Symbol'!E26*3</f>
        <v>60</v>
      </c>
      <c r="D44" s="27">
        <f>'BNRegular Symbol'!F26*3</f>
        <v>57</v>
      </c>
      <c r="E44" s="243">
        <f>'BNRegular Symbol'!G41</f>
        <v>22</v>
      </c>
      <c r="F44" s="243">
        <f>'BNRegular Symbol'!H$12</f>
        <v>0</v>
      </c>
      <c r="G44" s="256">
        <f t="shared" si="2"/>
        <v>0</v>
      </c>
      <c r="H44" s="244" t="e">
        <f t="shared" si="0"/>
        <v>#DIV/0!</v>
      </c>
      <c r="I44" s="242">
        <f>OverView!E55</f>
        <v>30</v>
      </c>
      <c r="J44" s="183" t="e">
        <f t="shared" si="3"/>
        <v>#DIV/0!</v>
      </c>
      <c r="K44" s="245" t="e">
        <f t="shared" si="1"/>
        <v>#DIV/0!</v>
      </c>
      <c r="L44" s="29" t="e">
        <f t="shared" si="4"/>
        <v>#DIV/0!</v>
      </c>
      <c r="M44" s="134"/>
    </row>
    <row r="45" spans="1:16">
      <c r="A45" s="185" t="s">
        <v>210</v>
      </c>
      <c r="B45" s="27" t="e">
        <f>'BNRegular Symbol'!#REF!*3</f>
        <v>#REF!</v>
      </c>
      <c r="C45" s="27" t="e">
        <f>'BNRegular Symbol'!#REF!*3</f>
        <v>#REF!</v>
      </c>
      <c r="D45" s="27" t="e">
        <f>'BNRegular Symbol'!#REF!*3</f>
        <v>#REF!</v>
      </c>
      <c r="E45" s="243">
        <f>'BNRegular Symbol'!G42</f>
        <v>47</v>
      </c>
      <c r="F45" s="243">
        <f>'BNRegular Symbol'!H$12</f>
        <v>0</v>
      </c>
      <c r="G45" s="256" t="e">
        <f t="shared" si="2"/>
        <v>#REF!</v>
      </c>
      <c r="H45" s="244" t="e">
        <f t="shared" si="0"/>
        <v>#REF!</v>
      </c>
      <c r="I45" s="242" t="e">
        <f>OverView!#REF!</f>
        <v>#REF!</v>
      </c>
      <c r="J45" s="183" t="e">
        <f t="shared" si="3"/>
        <v>#REF!</v>
      </c>
      <c r="K45" s="245" t="e">
        <f t="shared" si="1"/>
        <v>#REF!</v>
      </c>
      <c r="L45" s="29" t="e">
        <f t="shared" si="4"/>
        <v>#REF!</v>
      </c>
      <c r="M45" s="134"/>
    </row>
    <row r="46" spans="1:16">
      <c r="A46" s="185" t="s">
        <v>211</v>
      </c>
      <c r="B46" s="27" t="e">
        <f>'BNRegular Symbol'!#REF!*3</f>
        <v>#REF!</v>
      </c>
      <c r="C46" s="27" t="e">
        <f>'BNRegular Symbol'!#REF!*3</f>
        <v>#REF!</v>
      </c>
      <c r="D46" s="27" t="e">
        <f>'BNRegular Symbol'!#REF!*3</f>
        <v>#REF!</v>
      </c>
      <c r="E46" s="243">
        <f>'BNRegular Symbol'!G43</f>
        <v>47</v>
      </c>
      <c r="F46" s="243">
        <f>'BNRegular Symbol'!H$12</f>
        <v>0</v>
      </c>
      <c r="G46" s="256" t="e">
        <f t="shared" si="2"/>
        <v>#REF!</v>
      </c>
      <c r="H46" s="244" t="e">
        <f t="shared" si="0"/>
        <v>#REF!</v>
      </c>
      <c r="I46" s="242" t="e">
        <f>OverView!#REF!</f>
        <v>#REF!</v>
      </c>
      <c r="J46" s="183" t="e">
        <f t="shared" si="3"/>
        <v>#REF!</v>
      </c>
      <c r="K46" s="245" t="e">
        <f t="shared" si="1"/>
        <v>#REF!</v>
      </c>
      <c r="L46" s="29" t="e">
        <f t="shared" si="4"/>
        <v>#REF!</v>
      </c>
      <c r="M46" s="134"/>
    </row>
    <row r="47" spans="1:16">
      <c r="A47" s="185" t="s">
        <v>212</v>
      </c>
      <c r="B47" s="27" t="e">
        <f>'BNRegular Symbol'!#REF!*3</f>
        <v>#REF!</v>
      </c>
      <c r="C47" s="27" t="e">
        <f>'BNRegular Symbol'!#REF!*3</f>
        <v>#REF!</v>
      </c>
      <c r="D47" s="27" t="e">
        <f>'BNRegular Symbol'!#REF!*3</f>
        <v>#REF!</v>
      </c>
      <c r="E47" s="243">
        <f>'BNRegular Symbol'!G44</f>
        <v>47</v>
      </c>
      <c r="F47" s="243">
        <f>'BNRegular Symbol'!H$12</f>
        <v>0</v>
      </c>
      <c r="G47" s="256" t="e">
        <f t="shared" si="2"/>
        <v>#REF!</v>
      </c>
      <c r="H47" s="244" t="e">
        <f t="shared" si="0"/>
        <v>#REF!</v>
      </c>
      <c r="I47" s="242" t="e">
        <f>OverView!#REF!</f>
        <v>#REF!</v>
      </c>
      <c r="J47" s="183" t="e">
        <f t="shared" si="3"/>
        <v>#REF!</v>
      </c>
      <c r="K47" s="245" t="e">
        <f t="shared" si="1"/>
        <v>#REF!</v>
      </c>
      <c r="L47" s="29" t="e">
        <f t="shared" si="4"/>
        <v>#REF!</v>
      </c>
      <c r="M47" s="134"/>
    </row>
    <row r="48" spans="1:16">
      <c r="A48" s="185" t="s">
        <v>213</v>
      </c>
      <c r="B48" s="27" t="e">
        <f>'BNRegular Symbol'!#REF!*3</f>
        <v>#REF!</v>
      </c>
      <c r="C48" s="27" t="e">
        <f>'BNRegular Symbol'!#REF!*3</f>
        <v>#REF!</v>
      </c>
      <c r="D48" s="27" t="e">
        <f>'BNRegular Symbol'!#REF!*3</f>
        <v>#REF!</v>
      </c>
      <c r="E48" s="243">
        <f>'BNRegular Symbol'!G45</f>
        <v>47</v>
      </c>
      <c r="F48" s="243">
        <f>'BNRegular Symbol'!H$12</f>
        <v>0</v>
      </c>
      <c r="G48" s="256" t="e">
        <f t="shared" si="2"/>
        <v>#REF!</v>
      </c>
      <c r="H48" s="244" t="e">
        <f t="shared" si="0"/>
        <v>#REF!</v>
      </c>
      <c r="I48" s="242" t="e">
        <f>OverView!#REF!</f>
        <v>#REF!</v>
      </c>
      <c r="J48" s="183" t="e">
        <f t="shared" si="3"/>
        <v>#REF!</v>
      </c>
      <c r="K48" s="245" t="e">
        <f t="shared" si="1"/>
        <v>#REF!</v>
      </c>
      <c r="L48" s="29" t="e">
        <f t="shared" si="4"/>
        <v>#REF!</v>
      </c>
      <c r="M48" s="134"/>
    </row>
    <row r="49" spans="1:16">
      <c r="A49" s="185" t="s">
        <v>216</v>
      </c>
      <c r="B49" s="27">
        <f>'BNRegular Symbol'!D27*3</f>
        <v>0</v>
      </c>
      <c r="C49" s="27">
        <f>'BNRegular Symbol'!E27*3</f>
        <v>12</v>
      </c>
      <c r="D49" s="27">
        <f>'BNRegular Symbol'!F27*3</f>
        <v>12</v>
      </c>
      <c r="E49" s="243">
        <f>'BNRegular Symbol'!G46</f>
        <v>47</v>
      </c>
      <c r="F49" s="243">
        <f>'BNRegular Symbol'!H$12</f>
        <v>0</v>
      </c>
      <c r="G49" s="256">
        <f t="shared" si="2"/>
        <v>0</v>
      </c>
      <c r="H49" s="244" t="e">
        <f t="shared" si="0"/>
        <v>#DIV/0!</v>
      </c>
      <c r="I49" s="242" t="e">
        <f>OverView!#REF!</f>
        <v>#REF!</v>
      </c>
      <c r="J49" s="183" t="e">
        <f t="shared" si="3"/>
        <v>#DIV/0!</v>
      </c>
      <c r="K49" s="245" t="e">
        <f t="shared" si="1"/>
        <v>#DIV/0!</v>
      </c>
      <c r="L49" s="29" t="e">
        <f t="shared" si="4"/>
        <v>#DIV/0!</v>
      </c>
      <c r="M49" s="134"/>
    </row>
    <row r="50" spans="1:16">
      <c r="A50" s="185" t="s">
        <v>219</v>
      </c>
      <c r="B50" s="27">
        <f>'BNRegular Symbol'!D28*3</f>
        <v>0</v>
      </c>
      <c r="C50" s="27">
        <f>'BNRegular Symbol'!E28*3</f>
        <v>12</v>
      </c>
      <c r="D50" s="27">
        <f>'BNRegular Symbol'!F28*3</f>
        <v>12</v>
      </c>
      <c r="E50" s="243">
        <f>'BNRegular Symbol'!G47</f>
        <v>47</v>
      </c>
      <c r="F50" s="243">
        <f>'BNRegular Symbol'!H$12</f>
        <v>0</v>
      </c>
      <c r="G50" s="256">
        <f t="shared" si="2"/>
        <v>0</v>
      </c>
      <c r="H50" s="244" t="e">
        <f t="shared" si="0"/>
        <v>#DIV/0!</v>
      </c>
      <c r="I50" s="242">
        <f>OverView!E56</f>
        <v>5</v>
      </c>
      <c r="J50" s="183" t="e">
        <f t="shared" si="3"/>
        <v>#DIV/0!</v>
      </c>
      <c r="K50" s="245" t="e">
        <f t="shared" si="1"/>
        <v>#DIV/0!</v>
      </c>
      <c r="L50" s="29" t="e">
        <f t="shared" si="4"/>
        <v>#DIV/0!</v>
      </c>
      <c r="M50" s="134"/>
    </row>
    <row r="51" spans="1:16">
      <c r="A51" s="181" t="s">
        <v>201</v>
      </c>
      <c r="B51" s="202">
        <f>'BNRegular Symbol'!D12</f>
        <v>0</v>
      </c>
      <c r="C51" s="202">
        <f>'BNRegular Symbol'!E3*3</f>
        <v>18</v>
      </c>
      <c r="D51" s="202">
        <f>'BNRegular Symbol'!F3*3</f>
        <v>21</v>
      </c>
      <c r="E51" s="202">
        <f>'BNRegular Symbol'!G3*3</f>
        <v>24</v>
      </c>
      <c r="F51" s="202">
        <f>'BNRegular Symbol'!H$12</f>
        <v>0</v>
      </c>
      <c r="G51" s="270">
        <f t="shared" si="2"/>
        <v>0</v>
      </c>
      <c r="H51" s="271" t="e">
        <f t="shared" si="0"/>
        <v>#DIV/0!</v>
      </c>
      <c r="I51" s="182">
        <v>2</v>
      </c>
      <c r="J51" s="248" t="e">
        <f t="shared" si="3"/>
        <v>#DIV/0!</v>
      </c>
      <c r="K51" s="272" t="e">
        <f t="shared" si="1"/>
        <v>#DIV/0!</v>
      </c>
      <c r="L51" s="247" t="e">
        <f>K51*I51*50</f>
        <v>#DIV/0!</v>
      </c>
      <c r="M51" s="134"/>
      <c r="N51" s="193"/>
      <c r="O51" s="193"/>
      <c r="P51" s="193"/>
    </row>
    <row r="52" spans="1:16">
      <c r="A52" s="196"/>
      <c r="B52" s="196"/>
      <c r="C52" s="196"/>
      <c r="D52" s="196"/>
      <c r="E52" s="196"/>
      <c r="F52" s="196"/>
      <c r="G52" s="196"/>
      <c r="H52" s="196"/>
      <c r="I52" s="196"/>
      <c r="J52" s="209"/>
      <c r="K52" s="30"/>
      <c r="L52" s="134"/>
    </row>
    <row r="53" spans="1:16">
      <c r="J53" s="209"/>
      <c r="K53" s="30"/>
      <c r="L53" s="196"/>
    </row>
    <row r="54" spans="1:16">
      <c r="J54" s="209"/>
      <c r="K54" s="30"/>
      <c r="L54" s="196"/>
    </row>
    <row r="55" spans="1:16">
      <c r="J55" s="18"/>
      <c r="K55" s="30"/>
      <c r="L55" s="196"/>
    </row>
    <row r="56" spans="1:16">
      <c r="J56" s="18"/>
      <c r="K56" s="30"/>
      <c r="L56" s="196"/>
    </row>
    <row r="57" spans="1:16">
      <c r="J57" s="18"/>
      <c r="K57" s="30"/>
      <c r="L57" s="196"/>
    </row>
    <row r="58" spans="1:16">
      <c r="J58" s="18"/>
      <c r="K58" s="30"/>
      <c r="L58" s="196"/>
    </row>
    <row r="59" spans="1:16">
      <c r="J59" s="18"/>
      <c r="K59" s="30"/>
      <c r="L59" s="196"/>
    </row>
    <row r="60" spans="1:16">
      <c r="J60" s="18"/>
      <c r="K60" s="30"/>
      <c r="L60" s="196"/>
    </row>
    <row r="61" spans="1:16">
      <c r="J61" s="18"/>
      <c r="K61" s="30"/>
      <c r="L61" s="196"/>
    </row>
    <row r="62" spans="1:16">
      <c r="J62" s="18"/>
      <c r="K62" s="30"/>
      <c r="L62" s="196"/>
    </row>
    <row r="63" spans="1:16">
      <c r="J63" s="18"/>
    </row>
    <row r="67" spans="8:16">
      <c r="H67" s="195"/>
      <c r="I67" s="195"/>
      <c r="J67" s="195"/>
      <c r="K67" s="195"/>
      <c r="M67" s="193"/>
      <c r="N67" s="193"/>
      <c r="O67" s="193"/>
      <c r="P67" s="193"/>
    </row>
    <row r="68" spans="8:16">
      <c r="H68" s="195"/>
      <c r="I68" s="195"/>
      <c r="J68" s="195"/>
      <c r="K68" s="195"/>
      <c r="M68" s="193"/>
      <c r="N68" s="193"/>
      <c r="O68" s="193"/>
      <c r="P68" s="193"/>
    </row>
    <row r="69" spans="8:16">
      <c r="H69" s="195"/>
      <c r="I69" s="195"/>
      <c r="J69" s="195"/>
      <c r="K69" s="195"/>
      <c r="M69" s="193"/>
      <c r="N69" s="193"/>
      <c r="O69" s="193"/>
      <c r="P69" s="193"/>
    </row>
    <row r="70" spans="8:16">
      <c r="H70" s="195"/>
      <c r="I70" s="195"/>
      <c r="J70" s="195"/>
      <c r="K70" s="195"/>
      <c r="M70" s="193"/>
      <c r="N70" s="193"/>
      <c r="O70" s="193"/>
      <c r="P70" s="193"/>
    </row>
    <row r="71" spans="8:16">
      <c r="H71" s="195"/>
      <c r="I71" s="195"/>
      <c r="J71" s="195"/>
      <c r="K71" s="195"/>
      <c r="M71" s="193"/>
      <c r="N71" s="193"/>
      <c r="O71" s="193"/>
      <c r="P71" s="193"/>
    </row>
    <row r="72" spans="8:16">
      <c r="H72" s="195"/>
      <c r="I72" s="195"/>
      <c r="J72" s="195"/>
      <c r="K72" s="195"/>
      <c r="M72" s="193"/>
      <c r="N72" s="193"/>
      <c r="O72" s="193"/>
      <c r="P72" s="193"/>
    </row>
    <row r="73" spans="8:16">
      <c r="H73" s="195"/>
      <c r="I73" s="195"/>
      <c r="J73" s="195"/>
      <c r="K73" s="195"/>
      <c r="M73" s="193"/>
      <c r="N73" s="193"/>
      <c r="O73" s="193"/>
      <c r="P73" s="193"/>
    </row>
    <row r="74" spans="8:16">
      <c r="H74" s="195"/>
      <c r="I74" s="195"/>
      <c r="J74" s="195"/>
      <c r="K74" s="195"/>
      <c r="M74" s="193"/>
      <c r="N74" s="193"/>
      <c r="O74" s="193"/>
      <c r="P74" s="193"/>
    </row>
    <row r="75" spans="8:16">
      <c r="H75" s="195"/>
      <c r="I75" s="195"/>
      <c r="J75" s="195"/>
      <c r="K75" s="195"/>
      <c r="M75" s="193"/>
      <c r="N75" s="193"/>
      <c r="O75" s="193"/>
      <c r="P75" s="193"/>
    </row>
    <row r="76" spans="8:16">
      <c r="H76" s="195"/>
      <c r="I76" s="195"/>
      <c r="J76" s="195"/>
      <c r="K76" s="195"/>
      <c r="M76" s="193"/>
      <c r="N76" s="193"/>
      <c r="O76" s="193"/>
      <c r="P76" s="193"/>
    </row>
    <row r="77" spans="8:16">
      <c r="H77" s="195"/>
      <c r="I77" s="195"/>
      <c r="J77" s="195"/>
      <c r="K77" s="195"/>
      <c r="M77" s="193"/>
      <c r="N77" s="193"/>
      <c r="O77" s="193"/>
      <c r="P77" s="193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DBAE-CD61-2F4A-8DF5-86692F7DCDF7}">
  <dimension ref="A1:AV110"/>
  <sheetViews>
    <sheetView zoomScale="141" zoomScaleNormal="141" workbookViewId="0">
      <pane xSplit="3" topLeftCell="D1" activePane="topRight" state="frozen"/>
      <selection pane="topRight" activeCell="O35" sqref="O35"/>
    </sheetView>
  </sheetViews>
  <sheetFormatPr baseColWidth="10" defaultRowHeight="15"/>
  <cols>
    <col min="1" max="1" width="7.5" style="268" bestFit="1" customWidth="1"/>
    <col min="2" max="2" width="6.1640625" style="1" customWidth="1"/>
    <col min="3" max="4" width="6.33203125" style="1" customWidth="1"/>
    <col min="5" max="5" width="10.83203125" style="224"/>
    <col min="6" max="6" width="20.33203125" style="224" bestFit="1" customWidth="1"/>
    <col min="7" max="16384" width="10.83203125" style="224"/>
  </cols>
  <sheetData>
    <row r="1" spans="1:48" ht="16" thickBot="1"/>
    <row r="2" spans="1:48" ht="16" thickBot="1">
      <c r="J2" s="341" t="s">
        <v>146</v>
      </c>
      <c r="K2" s="342" t="s">
        <v>149</v>
      </c>
      <c r="M2" s="341" t="s">
        <v>253</v>
      </c>
      <c r="N2" s="342" t="s">
        <v>150</v>
      </c>
      <c r="P2" s="341" t="s">
        <v>253</v>
      </c>
      <c r="Q2" s="342" t="s">
        <v>151</v>
      </c>
      <c r="S2" s="341" t="s">
        <v>253</v>
      </c>
      <c r="T2" s="342" t="s">
        <v>152</v>
      </c>
      <c r="V2" s="341" t="s">
        <v>253</v>
      </c>
      <c r="W2" s="342" t="s">
        <v>118</v>
      </c>
      <c r="Y2" s="341" t="s">
        <v>253</v>
      </c>
      <c r="Z2" s="342" t="s">
        <v>125</v>
      </c>
      <c r="AB2" s="341" t="s">
        <v>253</v>
      </c>
      <c r="AC2" s="342" t="s">
        <v>318</v>
      </c>
      <c r="AF2" s="3" t="s">
        <v>253</v>
      </c>
      <c r="AG2" s="1" t="s">
        <v>185</v>
      </c>
      <c r="AI2" s="3" t="s">
        <v>253</v>
      </c>
      <c r="AJ2" s="1" t="s">
        <v>292</v>
      </c>
      <c r="AL2" s="3" t="s">
        <v>253</v>
      </c>
      <c r="AM2" s="1" t="s">
        <v>293</v>
      </c>
      <c r="AO2" s="3" t="s">
        <v>253</v>
      </c>
      <c r="AP2" s="1" t="s">
        <v>294</v>
      </c>
      <c r="AR2" s="3" t="s">
        <v>253</v>
      </c>
      <c r="AS2" s="1" t="s">
        <v>184</v>
      </c>
      <c r="AU2" s="3" t="s">
        <v>253</v>
      </c>
      <c r="AV2" s="1" t="s">
        <v>183</v>
      </c>
    </row>
    <row r="3" spans="1:48">
      <c r="A3" s="334" t="str">
        <f>'FG_243way_Regular Symbol'!L1</f>
        <v>Symbol</v>
      </c>
      <c r="B3" s="147">
        <f>FGOverView!C27</f>
        <v>3</v>
      </c>
      <c r="C3" s="147">
        <f>FGOverView!D27</f>
        <v>3</v>
      </c>
      <c r="D3" s="362"/>
      <c r="F3" s="349" t="s">
        <v>315</v>
      </c>
      <c r="G3" s="350">
        <v>1</v>
      </c>
      <c r="H3" s="350">
        <v>2</v>
      </c>
      <c r="J3" s="344">
        <f>B3</f>
        <v>3</v>
      </c>
      <c r="K3" s="344">
        <f>C3</f>
        <v>3</v>
      </c>
      <c r="M3" s="344">
        <f>J3</f>
        <v>3</v>
      </c>
      <c r="N3" s="344">
        <f>K3</f>
        <v>3</v>
      </c>
      <c r="P3" s="344">
        <f>M3</f>
        <v>3</v>
      </c>
      <c r="Q3" s="344">
        <f>N3</f>
        <v>3</v>
      </c>
      <c r="S3" s="344">
        <f>P3</f>
        <v>3</v>
      </c>
      <c r="T3" s="344">
        <f>Q3</f>
        <v>3</v>
      </c>
      <c r="V3" s="344">
        <f>S3</f>
        <v>3</v>
      </c>
      <c r="W3" s="344">
        <f>T3</f>
        <v>3</v>
      </c>
      <c r="Y3" s="344">
        <f>V3</f>
        <v>3</v>
      </c>
      <c r="Z3" s="344">
        <f>W3</f>
        <v>3</v>
      </c>
      <c r="AA3" s="344"/>
      <c r="AB3" s="344">
        <f>Y3</f>
        <v>3</v>
      </c>
      <c r="AC3" s="344">
        <f>Z3</f>
        <v>3</v>
      </c>
      <c r="AF3" s="344">
        <f>AB3</f>
        <v>3</v>
      </c>
      <c r="AG3" s="344">
        <f>AC3</f>
        <v>3</v>
      </c>
      <c r="AI3" s="344">
        <f>AF3</f>
        <v>3</v>
      </c>
      <c r="AJ3" s="344">
        <f>AG3</f>
        <v>3</v>
      </c>
      <c r="AL3" s="344">
        <f>AI3</f>
        <v>3</v>
      </c>
      <c r="AM3" s="344">
        <f>AJ3</f>
        <v>3</v>
      </c>
      <c r="AO3" s="344">
        <f>AL3</f>
        <v>3</v>
      </c>
      <c r="AP3" s="344">
        <f>AM3</f>
        <v>3</v>
      </c>
      <c r="AR3" s="344">
        <f>AO3</f>
        <v>3</v>
      </c>
      <c r="AS3" s="344">
        <f>AP3</f>
        <v>3</v>
      </c>
      <c r="AU3" s="344">
        <f>AR3</f>
        <v>3</v>
      </c>
      <c r="AV3" s="344">
        <f>AS3</f>
        <v>3</v>
      </c>
    </row>
    <row r="4" spans="1:48">
      <c r="A4" s="335" t="s">
        <v>315</v>
      </c>
      <c r="B4" s="333">
        <v>1</v>
      </c>
      <c r="C4" s="333">
        <v>2</v>
      </c>
      <c r="D4" s="371"/>
      <c r="F4" s="352" t="s">
        <v>149</v>
      </c>
      <c r="G4" s="3">
        <f>SUM(J5:J101)</f>
        <v>6</v>
      </c>
      <c r="H4" s="3">
        <f>SUM(K5:K101)</f>
        <v>6</v>
      </c>
      <c r="J4" s="345" t="s">
        <v>0</v>
      </c>
      <c r="K4" s="113" t="s">
        <v>21</v>
      </c>
      <c r="M4" s="345" t="s">
        <v>0</v>
      </c>
      <c r="N4" s="113" t="s">
        <v>21</v>
      </c>
      <c r="P4" s="345" t="s">
        <v>0</v>
      </c>
      <c r="Q4" s="113" t="s">
        <v>21</v>
      </c>
      <c r="S4" s="345" t="s">
        <v>0</v>
      </c>
      <c r="T4" s="113" t="s">
        <v>21</v>
      </c>
      <c r="V4" s="345" t="s">
        <v>0</v>
      </c>
      <c r="W4" s="113" t="s">
        <v>21</v>
      </c>
      <c r="Y4" s="345" t="s">
        <v>0</v>
      </c>
      <c r="Z4" s="113" t="s">
        <v>21</v>
      </c>
      <c r="AB4" s="345" t="s">
        <v>0</v>
      </c>
      <c r="AC4" s="113" t="s">
        <v>21</v>
      </c>
      <c r="AF4" s="113" t="s">
        <v>0</v>
      </c>
      <c r="AG4" s="113" t="s">
        <v>21</v>
      </c>
      <c r="AI4" s="113" t="s">
        <v>0</v>
      </c>
      <c r="AJ4" s="113" t="s">
        <v>21</v>
      </c>
      <c r="AL4" s="113" t="s">
        <v>0</v>
      </c>
      <c r="AM4" s="113" t="s">
        <v>21</v>
      </c>
      <c r="AO4" s="113" t="s">
        <v>0</v>
      </c>
      <c r="AP4" s="113" t="s">
        <v>21</v>
      </c>
      <c r="AR4" s="113" t="s">
        <v>0</v>
      </c>
      <c r="AS4" s="113" t="s">
        <v>21</v>
      </c>
      <c r="AU4" s="113" t="s">
        <v>0</v>
      </c>
      <c r="AV4" s="113" t="s">
        <v>21</v>
      </c>
    </row>
    <row r="5" spans="1:48">
      <c r="A5" s="337">
        <f>IF('FG_243way_Regular Symbol'!L3="","",'FG_243way_Regular Symbol'!L3)</f>
        <v>0</v>
      </c>
      <c r="B5" s="191" t="str">
        <f>IF('FG_576way_Regular Symbol(2wild)'!M3="","",'FG_576way_Regular Symbol(2wild)'!M3)</f>
        <v/>
      </c>
      <c r="C5" s="191" t="str">
        <f>IF('FG_576way_Regular Symbol(2wild)'!N3="","",'FG_576way_Regular Symbol(2wild)'!N3)</f>
        <v/>
      </c>
      <c r="D5" s="362"/>
      <c r="F5" s="352" t="s">
        <v>150</v>
      </c>
      <c r="G5" s="3">
        <f>SUM(M5:M101)</f>
        <v>6</v>
      </c>
      <c r="H5" s="3">
        <f>SUM(N5:N101)</f>
        <v>7</v>
      </c>
      <c r="I5" s="363">
        <f t="shared" ref="I5:I36" si="0">IF($A5="","",$A5)</f>
        <v>0</v>
      </c>
      <c r="J5" s="344" t="str">
        <f>IF($A5&gt;='FG_576way_Regular Symbol(2wild)'!D$16,"",IF(OR(B5=$V$2,B6=$V$2,B7=$V$2),SUM(COUNTIF(B5:B7,$V$2),COUNTIF(B5:B7,$K$2)),""))</f>
        <v/>
      </c>
      <c r="K5" s="344" t="str">
        <f>IF($A5&gt;='FG_576way_Regular Symbol(2wild)'!E$16,"",IF(OR(C5=$V$2,C6=$V$2,C7=$V$2),SUM(COUNTIF(C5:C7,$V$2),COUNTIF(C5:C7,$K$2)),""))</f>
        <v/>
      </c>
      <c r="M5" s="344" t="str">
        <f>IF($A5&gt;='FG_576way_Regular Symbol(2wild)'!D$16,"",IF(OR(B5=$V$2,B6=$V$2,B7=$V$2),SUM(COUNTIF(B5:B7,$V$2),COUNTIF(B5:B7,$N$2)),""))</f>
        <v/>
      </c>
      <c r="N5" s="344" t="str">
        <f>IF($A5&gt;='FG_576way_Regular Symbol(2wild)'!E$16,"",IF(OR(C5=$V$2,C6=$V$2,C7=$V$2),SUM(COUNTIF(C5:C7,$V$2),COUNTIF(C5:C7,$N$2)),""))</f>
        <v/>
      </c>
      <c r="P5" s="344" t="str">
        <f>IF($A5&gt;='FG_576way_Regular Symbol(2wild)'!D$16,"",IF(OR(B5=$V$2,B6=$V$2,B7=$V$2),SUM(COUNTIF(B5:B7,$V$2),COUNTIF(B5:B7,$Q$2)),""))</f>
        <v/>
      </c>
      <c r="Q5" s="344" t="str">
        <f>IF($A5&gt;='FG_576way_Regular Symbol(2wild)'!E$16,"",IF(OR(C5=$V$2,C6=$V$2,C7=$V$2),SUM(COUNTIF(C5:C7,$V$2),COUNTIF(C5:C7,$Q$2)),""))</f>
        <v/>
      </c>
      <c r="S5" s="344" t="str">
        <f>IF($A5&gt;='FG_576way_Regular Symbol(2wild)'!D$16,"",IF(OR(B5=$V$2,B6=$V$2,B7=$V$2),SUM(COUNTIF(B5:B7,$V$2),COUNTIF(B5:B7,$T$2)),""))</f>
        <v/>
      </c>
      <c r="T5" s="344" t="str">
        <f>IF($A5&gt;='FG_576way_Regular Symbol(2wild)'!E$16,"",IF(OR(C5=$V$2,C6=$V$2,C7=$V$2),SUM(COUNTIF(C5:C7,$V$2),COUNTIF(C5:C7,$T$2)),""))</f>
        <v/>
      </c>
      <c r="V5" s="344" t="str">
        <f>IF($A5&gt;='FG_576way_Regular Symbol(2wild)'!D$16,"",IF(OR(B5=$V$2,B6=$V$2,B7=$V$2),SUM(COUNTIF(B5:B7,$V$2),COUNTIF(B5:B7,$W$2)),""))</f>
        <v/>
      </c>
      <c r="W5" s="344" t="str">
        <f>IF($A5&gt;='FG_576way_Regular Symbol(2wild)'!E$16,"",IF(OR(C5=$V$2,C6=$V$2,C7=$V$2),SUM(COUNTIF(C5:C7,$V$2),COUNTIF(C5:C7,$W$2)),""))</f>
        <v/>
      </c>
      <c r="Y5" s="344" t="str">
        <f>IF($A5&gt;='FG_576way_Regular Symbol(2wild)'!D$16,"",IF(OR(B5=$V$2,B6=$V$2,B7=$V$2),SUM(COUNTIF(B5:B7,$V$2),COUNTIF(B5:B7,$Z$2)),""))</f>
        <v/>
      </c>
      <c r="Z5" s="344" t="str">
        <f>IF($A5&gt;='FG_576way_Regular Symbol(2wild)'!E$16,"",IF(OR(C5=$V$2,C6=$V$2,C7=$V$2),SUM(COUNTIF(C5:C7,$V$2),COUNTIF(C5:C7,$Z$2)),""))</f>
        <v/>
      </c>
      <c r="AB5" s="344" t="str">
        <f>IF($A5&gt;='FG_576way_Regular Symbol(2wild)'!D$16,"",IF(OR(B5=$V$2,B6=$V$2,B7=$V$2),SUM(COUNTIF(B5:B7,$V$2),COUNTIF(B5:B7,$AC$2)),""))</f>
        <v/>
      </c>
      <c r="AC5" s="344" t="str">
        <f>IF($A5&gt;='FG_576way_Regular Symbol(2wild)'!E$16,"",IF(OR(C5=$V$2,C6=$V$2,C7=$V$2),SUM(COUNTIF(C5:C7,$V$2),COUNTIF(C5:C7,$AC$2)),""))</f>
        <v/>
      </c>
      <c r="AF5" s="3" t="str">
        <f>IF($A5&gt;='FG_576way_Regular Symbol(2wild)'!D$16,"",IF(OR(B5=$V$2,B6=$V$2,B7=$V$2),SUM(COUNTIF(B5:B7,$V$2),COUNTIF(B5:B7,$AG$2)),""))</f>
        <v/>
      </c>
      <c r="AG5" s="3" t="str">
        <f>IF($A5&gt;='FG_576way_Regular Symbol(2wild)'!E$16,"",IF(OR(C5=$V$2,C6=$V$2,C7=$V$2),SUM(COUNTIF(C5:C7,$V$2),COUNTIF(C5:C7,$AG$2)),""))</f>
        <v/>
      </c>
      <c r="AI5" s="3" t="str">
        <f>IF($A5&gt;='FG_576way_Regular Symbol(2wild)'!D$16,"",IF(OR(B5=$V$2,B6=$V$2,B7=$V$2),SUM(COUNTIF(B5:B7,$V$2),COUNTIF(B5:B7,$AJ$2)),""))</f>
        <v/>
      </c>
      <c r="AJ5" s="3" t="str">
        <f>IF($A5&gt;='FG_576way_Regular Symbol(2wild)'!E$16,"",IF(OR(C5=$V$2,C6=$V$2,C7=$V$2),SUM(COUNTIF(C5:C7,$V$2),COUNTIF(C5:C7,$AJ$2)),""))</f>
        <v/>
      </c>
      <c r="AL5" s="3" t="str">
        <f>IF($A5&gt;='FG_576way_Regular Symbol(2wild)'!D$16,"",IF(OR(B5=$V$2,B6=$V$2,B7=$V$2),SUM(COUNTIF(B5:B7,$V$2),COUNTIF(B5:B7,$AM$2)),""))</f>
        <v/>
      </c>
      <c r="AM5" s="3" t="str">
        <f>IF($A5&gt;='FG_576way_Regular Symbol(2wild)'!E$16,"",IF(OR(C5=$V$2,C6=$V$2,C7=$V$2),SUM(COUNTIF(C5:C7,$V$2),COUNTIF(C5:C7,$AM$2)),""))</f>
        <v/>
      </c>
      <c r="AO5" s="3" t="str">
        <f>IF($A5&gt;='FG_576way_Regular Symbol(2wild)'!D$16,"",IF(OR(B5=$V$2,B6=$V$2,B7=$V$2),SUM(COUNTIF(B5:B7,$V$2),COUNTIF(B5:B7,$AP$2)),""))</f>
        <v/>
      </c>
      <c r="AP5" s="3" t="str">
        <f>IF($A5&gt;='FG_576way_Regular Symbol(2wild)'!E$16,"",IF(OR(C5=$V$2,C6=$V$2,C7=$V$2),SUM(COUNTIF(C5:C7,$V$2),COUNTIF(C5:C7,$AP$2)),""))</f>
        <v/>
      </c>
      <c r="AR5" s="3" t="str">
        <f>IF($A5&gt;='FG_576way_Regular Symbol(2wild)'!D$16,"",IF(OR(B5=$V$2,B6=$V$2,B7=$V$2),SUM(COUNTIF(B5:B7,$V$2),COUNTIF(B5:B7,$AS$2)),""))</f>
        <v/>
      </c>
      <c r="AS5" s="3" t="str">
        <f>IF($A5&gt;='FG_576way_Regular Symbol(2wild)'!E$16,"",IF(OR(C5=$V$2,C6=$V$2,C7=$V$2),SUM(COUNTIF(C5:C7,$V$2),COUNTIF(C5:C7,$AS$2)),""))</f>
        <v/>
      </c>
      <c r="AU5" s="3" t="str">
        <f>IF($A5&gt;='FG_576way_Regular Symbol(2wild)'!D$16,"",IF(OR(B5=$V$2,B6=$V$2,B7=$V$2),SUM(COUNTIF(B5:B7,$V$2),COUNTIF(B5:B7,$AV$2)),""))</f>
        <v/>
      </c>
      <c r="AV5" s="3" t="str">
        <f>IF($A5&gt;='FG_576way_Regular Symbol(2wild)'!E$16,"",IF(OR(C5=$V$2,C6=$V$2,C7=$V$2),SUM(COUNTIF(C5:C7,$V$2),COUNTIF(C5:C7,$AV$2)),""))</f>
        <v/>
      </c>
    </row>
    <row r="6" spans="1:48">
      <c r="A6" s="337">
        <f>IF('FG_243way_Regular Symbol'!L4="","",'FG_243way_Regular Symbol'!L4)</f>
        <v>1</v>
      </c>
      <c r="B6" s="191" t="str">
        <f>IF('FG_576way_Regular Symbol(2wild)'!M4="","",'FG_576way_Regular Symbol(2wild)'!M4)</f>
        <v>M5</v>
      </c>
      <c r="C6" s="191" t="str">
        <f>IF('FG_576way_Regular Symbol(2wild)'!N4="","",'FG_576way_Regular Symbol(2wild)'!N4)</f>
        <v/>
      </c>
      <c r="D6" s="362"/>
      <c r="F6" s="352" t="s">
        <v>83</v>
      </c>
      <c r="G6" s="3">
        <f>SUM(P5:P101)</f>
        <v>6</v>
      </c>
      <c r="H6" s="3">
        <f>SUM(Q5:Q101)</f>
        <v>6</v>
      </c>
      <c r="I6" s="363">
        <f t="shared" si="0"/>
        <v>1</v>
      </c>
      <c r="J6" s="344">
        <f>IF($A6&gt;='FG_576way_Regular Symbol(2wild)'!D$16,"",IF(OR(B6=$V$2,B7=$V$2,B8=$V$2),SUM(COUNTIF(B6:B8,$V$2),COUNTIF(B6:B8,$K$2)),""))</f>
        <v>1</v>
      </c>
      <c r="K6" s="344" t="str">
        <f>IF($A6&gt;='FG_576way_Regular Symbol(2wild)'!E$16,"",IF(OR(C6=$V$2,C7=$V$2,C8=$V$2),SUM(COUNTIF(C6:C8,$V$2),COUNTIF(C6:C8,$K$2)),""))</f>
        <v/>
      </c>
      <c r="M6" s="344">
        <f>IF($A6&gt;='FG_576way_Regular Symbol(2wild)'!D$16,"",IF(OR(B6=$V$2,B7=$V$2,B8=$V$2),SUM(COUNTIF(B6:B8,$V$2),COUNTIF(B6:B8,$N$2)),""))</f>
        <v>1</v>
      </c>
      <c r="N6" s="344" t="str">
        <f>IF($A6&gt;='FG_576way_Regular Symbol(2wild)'!E$16,"",IF(OR(C6=$V$2,C7=$V$2,C8=$V$2),SUM(COUNTIF(C6:C8,$V$2),COUNTIF(C6:C8,$N$2)),""))</f>
        <v/>
      </c>
      <c r="P6" s="344">
        <f>IF($A6&gt;='FG_576way_Regular Symbol(2wild)'!D$16,"",IF(OR(B6=$V$2,B7=$V$2,B8=$V$2),SUM(COUNTIF(B6:B8,$V$2),COUNTIF(B6:B8,$Q$2)),""))</f>
        <v>1</v>
      </c>
      <c r="Q6" s="344" t="str">
        <f>IF($A6&gt;='FG_576way_Regular Symbol(2wild)'!E$16,"",IF(OR(C6=$V$2,C7=$V$2,C8=$V$2),SUM(COUNTIF(C6:C8,$V$2),COUNTIF(C6:C8,$Q$2)),""))</f>
        <v/>
      </c>
      <c r="S6" s="344">
        <f>IF($A6&gt;='FG_576way_Regular Symbol(2wild)'!D$16,"",IF(OR(B6=$V$2,B7=$V$2,B8=$V$2),SUM(COUNTIF(B6:B8,$V$2),COUNTIF(B6:B8,$T$2)),""))</f>
        <v>1</v>
      </c>
      <c r="T6" s="344" t="str">
        <f>IF($A6&gt;='FG_576way_Regular Symbol(2wild)'!E$16,"",IF(OR(C6=$V$2,C7=$V$2,C8=$V$2),SUM(COUNTIF(C6:C8,$V$2),COUNTIF(C6:C8,$T$2)),""))</f>
        <v/>
      </c>
      <c r="V6" s="344">
        <f>IF($A6&gt;='FG_576way_Regular Symbol(2wild)'!D$16,"",IF(OR(B6=$V$2,B7=$V$2,B8=$V$2),SUM(COUNTIF(B6:B8,$V$2),COUNTIF(B6:B8,$W$2)),""))</f>
        <v>3</v>
      </c>
      <c r="W6" s="344" t="str">
        <f>IF($A6&gt;='FG_576way_Regular Symbol(2wild)'!E$16,"",IF(OR(C6=$V$2,C7=$V$2,C8=$V$2),SUM(COUNTIF(C6:C8,$V$2),COUNTIF(C6:C8,$W$2)),""))</f>
        <v/>
      </c>
      <c r="Y6" s="344">
        <f>IF($A6&gt;='FG_576way_Regular Symbol(2wild)'!D$16,"",IF(OR(B6=$V$2,B7=$V$2,B8=$V$2),SUM(COUNTIF(B6:B8,$V$2),COUNTIF(B6:B8,$Z$2)),""))</f>
        <v>1</v>
      </c>
      <c r="Z6" s="344" t="str">
        <f>IF($A6&gt;='FG_576way_Regular Symbol(2wild)'!E$16,"",IF(OR(C6=$V$2,C7=$V$2,C8=$V$2),SUM(COUNTIF(C6:C8,$V$2),COUNTIF(C6:C8,$Z$2)),""))</f>
        <v/>
      </c>
      <c r="AB6" s="344">
        <f>IF($A6&gt;='FG_576way_Regular Symbol(2wild)'!D$16,"",IF(OR(B6=$V$2,B7=$V$2,B8=$V$2),SUM(COUNTIF(B6:B8,$V$2),COUNTIF(B6:B8,$AC$2)),""))</f>
        <v>1</v>
      </c>
      <c r="AC6" s="344" t="str">
        <f>IF($A6&gt;='FG_576way_Regular Symbol(2wild)'!E$16,"",IF(OR(C6=$V$2,C7=$V$2,C8=$V$2),SUM(COUNTIF(C6:C8,$V$2),COUNTIF(C6:C8,$AC$2)),""))</f>
        <v/>
      </c>
      <c r="AF6" s="3">
        <f>IF($A6&gt;='FG_576way_Regular Symbol(2wild)'!D$16,"",IF(OR(B6=$V$2,B7=$V$2,B8=$V$2),SUM(COUNTIF(B6:B8,$V$2),COUNTIF(B6:B8,$AG$2)),""))</f>
        <v>1</v>
      </c>
      <c r="AG6" s="3" t="str">
        <f>IF($A6&gt;='FG_576way_Regular Symbol(2wild)'!E$16,"",IF(OR(C6=$V$2,C7=$V$2,C8=$V$2),SUM(COUNTIF(C6:C8,$V$2),COUNTIF(C6:C8,$AG$2)),""))</f>
        <v/>
      </c>
      <c r="AI6" s="3">
        <f>IF($A6&gt;='FG_576way_Regular Symbol(2wild)'!D$16,"",IF(OR(B6=$V$2,B7=$V$2,B8=$V$2),SUM(COUNTIF(B6:B8,$V$2),COUNTIF(B6:B8,$AJ$2)),""))</f>
        <v>1</v>
      </c>
      <c r="AJ6" s="3" t="str">
        <f>IF($A6&gt;='FG_576way_Regular Symbol(2wild)'!E$16,"",IF(OR(C6=$V$2,C7=$V$2,C8=$V$2),SUM(COUNTIF(C6:C8,$V$2),COUNTIF(C6:C8,$AJ$2)),""))</f>
        <v/>
      </c>
      <c r="AL6" s="3">
        <f>IF($A6&gt;='FG_576way_Regular Symbol(2wild)'!D$16,"",IF(OR(B6=$V$2,B7=$V$2,B8=$V$2),SUM(COUNTIF(B6:B8,$V$2),COUNTIF(B6:B8,$AM$2)),""))</f>
        <v>1</v>
      </c>
      <c r="AM6" s="3" t="str">
        <f>IF($A6&gt;='FG_576way_Regular Symbol(2wild)'!E$16,"",IF(OR(C6=$V$2,C7=$V$2,C8=$V$2),SUM(COUNTIF(C6:C8,$V$2),COUNTIF(C6:C8,$AM$2)),""))</f>
        <v/>
      </c>
      <c r="AO6" s="3">
        <f>IF($A6&gt;='FG_576way_Regular Symbol(2wild)'!D$16,"",IF(OR(B6=$V$2,B7=$V$2,B8=$V$2),SUM(COUNTIF(B6:B8,$V$2),COUNTIF(B6:B8,$AP$2)),""))</f>
        <v>1</v>
      </c>
      <c r="AP6" s="3" t="str">
        <f>IF($A6&gt;='FG_576way_Regular Symbol(2wild)'!E$16,"",IF(OR(C6=$V$2,C7=$V$2,C8=$V$2),SUM(COUNTIF(C6:C8,$V$2),COUNTIF(C6:C8,$AP$2)),""))</f>
        <v/>
      </c>
      <c r="AR6" s="3">
        <f>IF($A6&gt;='FG_576way_Regular Symbol(2wild)'!D$16,"",IF(OR(B6=$V$2,B7=$V$2,B8=$V$2),SUM(COUNTIF(B6:B8,$V$2),COUNTIF(B6:B8,$AS$2)),""))</f>
        <v>1</v>
      </c>
      <c r="AS6" s="3" t="str">
        <f>IF($A6&gt;='FG_576way_Regular Symbol(2wild)'!E$16,"",IF(OR(C6=$V$2,C7=$V$2,C8=$V$2),SUM(COUNTIF(C6:C8,$V$2),COUNTIF(C6:C8,$AS$2)),""))</f>
        <v/>
      </c>
      <c r="AU6" s="3">
        <f>IF($A6&gt;='FG_576way_Regular Symbol(2wild)'!D$16,"",IF(OR(B6=$V$2,B7=$V$2,B8=$V$2),SUM(COUNTIF(B6:B8,$V$2),COUNTIF(B6:B8,$AV$2)),""))</f>
        <v>1</v>
      </c>
      <c r="AV6" s="3" t="str">
        <f>IF($A6&gt;='FG_576way_Regular Symbol(2wild)'!E$16,"",IF(OR(C6=$V$2,C7=$V$2,C8=$V$2),SUM(COUNTIF(C6:C8,$V$2),COUNTIF(C6:C8,$AV$2)),""))</f>
        <v/>
      </c>
    </row>
    <row r="7" spans="1:48">
      <c r="A7" s="337">
        <f>IF('FG_243way_Regular Symbol'!L5="","",'FG_243way_Regular Symbol'!L5)</f>
        <v>2</v>
      </c>
      <c r="B7" s="191" t="str">
        <f>IF('FG_576way_Regular Symbol(2wild)'!M5="","",'FG_576way_Regular Symbol(2wild)'!M5)</f>
        <v>M5</v>
      </c>
      <c r="C7" s="191" t="str">
        <f>IF('FG_576way_Regular Symbol(2wild)'!N5="","",'FG_576way_Regular Symbol(2wild)'!N5)</f>
        <v/>
      </c>
      <c r="D7" s="362"/>
      <c r="F7" s="352" t="s">
        <v>84</v>
      </c>
      <c r="G7" s="3">
        <f>SUM(S5:S101)</f>
        <v>6</v>
      </c>
      <c r="H7" s="3">
        <f>SUM(T5:T101)</f>
        <v>6</v>
      </c>
      <c r="I7" s="363">
        <f t="shared" si="0"/>
        <v>2</v>
      </c>
      <c r="J7" s="344">
        <f>IF($A7&gt;='FG_576way_Regular Symbol(2wild)'!D$16,"",IF(OR(B7=$V$2,B8=$V$2,B9=$V$2),SUM(COUNTIF(B7:B9,$V$2),COUNTIF(B7:B9,$K$2)),""))</f>
        <v>1</v>
      </c>
      <c r="K7" s="344" t="str">
        <f>IF($A7&gt;='FG_576way_Regular Symbol(2wild)'!E$16,"",IF(OR(C7=$V$2,C8=$V$2,C9=$V$2),SUM(COUNTIF(C7:C9,$V$2),COUNTIF(C7:C9,$K$2)),""))</f>
        <v/>
      </c>
      <c r="M7" s="344">
        <f>IF($A7&gt;='FG_576way_Regular Symbol(2wild)'!D$16,"",IF(OR(B7=$V$2,B8=$V$2,B9=$V$2),SUM(COUNTIF(B7:B9,$V$2),COUNTIF(B7:B9,$N$2)),""))</f>
        <v>1</v>
      </c>
      <c r="N7" s="344" t="str">
        <f>IF($A7&gt;='FG_576way_Regular Symbol(2wild)'!E$16,"",IF(OR(C7=$V$2,C8=$V$2,C9=$V$2),SUM(COUNTIF(C7:C9,$V$2),COUNTIF(C7:C9,$N$2)),""))</f>
        <v/>
      </c>
      <c r="P7" s="344">
        <f>IF($A7&gt;='FG_576way_Regular Symbol(2wild)'!D$16,"",IF(OR(B7=$V$2,B8=$V$2,B9=$V$2),SUM(COUNTIF(B7:B9,$V$2),COUNTIF(B7:B9,$Q$2)),""))</f>
        <v>1</v>
      </c>
      <c r="Q7" s="344" t="str">
        <f>IF($A7&gt;='FG_576way_Regular Symbol(2wild)'!E$16,"",IF(OR(C7=$V$2,C8=$V$2,C9=$V$2),SUM(COUNTIF(C7:C9,$V$2),COUNTIF(C7:C9,$Q$2)),""))</f>
        <v/>
      </c>
      <c r="S7" s="344">
        <f>IF($A7&gt;='FG_576way_Regular Symbol(2wild)'!D$16,"",IF(OR(B7=$V$2,B8=$V$2,B9=$V$2),SUM(COUNTIF(B7:B9,$V$2),COUNTIF(B7:B9,$T$2)),""))</f>
        <v>1</v>
      </c>
      <c r="T7" s="344" t="str">
        <f>IF($A7&gt;='FG_576way_Regular Symbol(2wild)'!E$16,"",IF(OR(C7=$V$2,C8=$V$2,C9=$V$2),SUM(COUNTIF(C7:C9,$V$2),COUNTIF(C7:C9,$T$2)),""))</f>
        <v/>
      </c>
      <c r="V7" s="344">
        <f>IF($A7&gt;='FG_576way_Regular Symbol(2wild)'!D$16,"",IF(OR(B7=$V$2,B8=$V$2,B9=$V$2),SUM(COUNTIF(B7:B9,$V$2),COUNTIF(B7:B9,$W$2)),""))</f>
        <v>2</v>
      </c>
      <c r="W7" s="344" t="str">
        <f>IF($A7&gt;='FG_576way_Regular Symbol(2wild)'!E$16,"",IF(OR(C7=$V$2,C8=$V$2,C9=$V$2),SUM(COUNTIF(C7:C9,$V$2),COUNTIF(C7:C9,$W$2)),""))</f>
        <v/>
      </c>
      <c r="Y7" s="344">
        <f>IF($A7&gt;='FG_576way_Regular Symbol(2wild)'!D$16,"",IF(OR(B7=$V$2,B8=$V$2,B9=$V$2),SUM(COUNTIF(B7:B9,$V$2),COUNTIF(B7:B9,$Z$2)),""))</f>
        <v>1</v>
      </c>
      <c r="Z7" s="344" t="str">
        <f>IF($A7&gt;='FG_576way_Regular Symbol(2wild)'!E$16,"",IF(OR(C7=$V$2,C8=$V$2,C9=$V$2),SUM(COUNTIF(C7:C9,$V$2),COUNTIF(C7:C9,$Z$2)),""))</f>
        <v/>
      </c>
      <c r="AB7" s="344">
        <f>IF($A7&gt;='FG_576way_Regular Symbol(2wild)'!D$16,"",IF(OR(B7=$V$2,B8=$V$2,B9=$V$2),SUM(COUNTIF(B7:B9,$V$2),COUNTIF(B7:B9,$AC$2)),""))</f>
        <v>1</v>
      </c>
      <c r="AC7" s="344" t="str">
        <f>IF($A7&gt;='FG_576way_Regular Symbol(2wild)'!E$16,"",IF(OR(C7=$V$2,C8=$V$2,C9=$V$2),SUM(COUNTIF(C7:C9,$V$2),COUNTIF(C7:C9,$AC$2)),""))</f>
        <v/>
      </c>
      <c r="AF7" s="3">
        <f>IF($A7&gt;='FG_576way_Regular Symbol(2wild)'!D$16,"",IF(OR(B7=$V$2,B8=$V$2,B9=$V$2),SUM(COUNTIF(B7:B9,$V$2),COUNTIF(B7:B9,$AG$2)),""))</f>
        <v>1</v>
      </c>
      <c r="AG7" s="3" t="str">
        <f>IF($A7&gt;='FG_576way_Regular Symbol(2wild)'!E$16,"",IF(OR(C7=$V$2,C8=$V$2,C9=$V$2),SUM(COUNTIF(C7:C9,$V$2),COUNTIF(C7:C9,$AG$2)),""))</f>
        <v/>
      </c>
      <c r="AI7" s="3">
        <f>IF($A7&gt;='FG_576way_Regular Symbol(2wild)'!D$16,"",IF(OR(B7=$V$2,B8=$V$2,B9=$V$2),SUM(COUNTIF(B7:B9,$V$2),COUNTIF(B7:B9,$AJ$2)),""))</f>
        <v>1</v>
      </c>
      <c r="AJ7" s="3" t="str">
        <f>IF($A7&gt;='FG_576way_Regular Symbol(2wild)'!E$16,"",IF(OR(C7=$V$2,C8=$V$2,C9=$V$2),SUM(COUNTIF(C7:C9,$V$2),COUNTIF(C7:C9,$AJ$2)),""))</f>
        <v/>
      </c>
      <c r="AL7" s="3">
        <f>IF($A7&gt;='FG_576way_Regular Symbol(2wild)'!D$16,"",IF(OR(B7=$V$2,B8=$V$2,B9=$V$2),SUM(COUNTIF(B7:B9,$V$2),COUNTIF(B7:B9,$AM$2)),""))</f>
        <v>1</v>
      </c>
      <c r="AM7" s="3" t="str">
        <f>IF($A7&gt;='FG_576way_Regular Symbol(2wild)'!E$16,"",IF(OR(C7=$V$2,C8=$V$2,C9=$V$2),SUM(COUNTIF(C7:C9,$V$2),COUNTIF(C7:C9,$AM$2)),""))</f>
        <v/>
      </c>
      <c r="AO7" s="3">
        <f>IF($A7&gt;='FG_576way_Regular Symbol(2wild)'!D$16,"",IF(OR(B7=$V$2,B8=$V$2,B9=$V$2),SUM(COUNTIF(B7:B9,$V$2),COUNTIF(B7:B9,$AP$2)),""))</f>
        <v>1</v>
      </c>
      <c r="AP7" s="3" t="str">
        <f>IF($A7&gt;='FG_576way_Regular Symbol(2wild)'!E$16,"",IF(OR(C7=$V$2,C8=$V$2,C9=$V$2),SUM(COUNTIF(C7:C9,$V$2),COUNTIF(C7:C9,$AP$2)),""))</f>
        <v/>
      </c>
      <c r="AR7" s="3">
        <f>IF($A7&gt;='FG_576way_Regular Symbol(2wild)'!D$16,"",IF(OR(B7=$V$2,B8=$V$2,B9=$V$2),SUM(COUNTIF(B7:B9,$V$2),COUNTIF(B7:B9,$AS$2)),""))</f>
        <v>2</v>
      </c>
      <c r="AS7" s="3" t="str">
        <f>IF($A7&gt;='FG_576way_Regular Symbol(2wild)'!E$16,"",IF(OR(C7=$V$2,C8=$V$2,C9=$V$2),SUM(COUNTIF(C7:C9,$V$2),COUNTIF(C7:C9,$AS$2)),""))</f>
        <v/>
      </c>
      <c r="AU7" s="3">
        <f>IF($A7&gt;='FG_576way_Regular Symbol(2wild)'!D$16,"",IF(OR(B7=$V$2,B8=$V$2,B9=$V$2),SUM(COUNTIF(B7:B9,$V$2),COUNTIF(B7:B9,$AV$2)),""))</f>
        <v>1</v>
      </c>
      <c r="AV7" s="3" t="str">
        <f>IF($A7&gt;='FG_576way_Regular Symbol(2wild)'!E$16,"",IF(OR(C7=$V$2,C8=$V$2,C9=$V$2),SUM(COUNTIF(C7:C9,$V$2),COUNTIF(C7:C9,$AV$2)),""))</f>
        <v/>
      </c>
    </row>
    <row r="8" spans="1:48">
      <c r="A8" s="337">
        <f>IF('FG_243way_Regular Symbol'!L6="","",'FG_243way_Regular Symbol'!L6)</f>
        <v>3</v>
      </c>
      <c r="B8" s="191" t="str">
        <f>IF('FG_576way_Regular Symbol(2wild)'!M6="","",'FG_576way_Regular Symbol(2wild)'!M6)</f>
        <v>WW</v>
      </c>
      <c r="C8" s="191" t="str">
        <f>IF('FG_576way_Regular Symbol(2wild)'!N6="","",'FG_576way_Regular Symbol(2wild)'!N6)</f>
        <v/>
      </c>
      <c r="D8" s="362"/>
      <c r="F8" s="352" t="s">
        <v>147</v>
      </c>
      <c r="G8" s="3">
        <f>SUM(V5:V101)</f>
        <v>9</v>
      </c>
      <c r="H8" s="3">
        <f>SUM(W5:W101)</f>
        <v>7</v>
      </c>
      <c r="I8" s="363">
        <f t="shared" si="0"/>
        <v>3</v>
      </c>
      <c r="J8" s="344">
        <f>IF($A8&gt;='FG_576way_Regular Symbol(2wild)'!D$16,"",IF(OR(B8=$V$2,B9=$V$2,B10=$V$2),SUM(COUNTIF(B8:B10,$V$2),COUNTIF(B8:B10,$K$2)),""))</f>
        <v>1</v>
      </c>
      <c r="K8" s="344" t="str">
        <f>IF($A8&gt;='FG_576way_Regular Symbol(2wild)'!E$16,"",IF(OR(C8=$V$2,C9=$V$2,C10=$V$2),SUM(COUNTIF(C8:C10,$V$2),COUNTIF(C8:C10,$K$2)),""))</f>
        <v/>
      </c>
      <c r="M8" s="344">
        <f>IF($A8&gt;='FG_576way_Regular Symbol(2wild)'!D$16,"",IF(OR(B8=$V$2,B9=$V$2,B10=$V$2),SUM(COUNTIF(B8:B10,$V$2),COUNTIF(B8:B10,$N$2)),""))</f>
        <v>1</v>
      </c>
      <c r="N8" s="344" t="str">
        <f>IF($A8&gt;='FG_576way_Regular Symbol(2wild)'!E$16,"",IF(OR(C8=$V$2,C9=$V$2,C10=$V$2),SUM(COUNTIF(C8:C10,$V$2),COUNTIF(C8:C10,$N$2)),""))</f>
        <v/>
      </c>
      <c r="P8" s="344">
        <f>IF($A8&gt;='FG_576way_Regular Symbol(2wild)'!D$16,"",IF(OR(B8=$V$2,B9=$V$2,B10=$V$2),SUM(COUNTIF(B8:B10,$V$2),COUNTIF(B8:B10,$Q$2)),""))</f>
        <v>1</v>
      </c>
      <c r="Q8" s="344" t="str">
        <f>IF($A8&gt;='FG_576way_Regular Symbol(2wild)'!E$16,"",IF(OR(C8=$V$2,C9=$V$2,C10=$V$2),SUM(COUNTIF(C8:C10,$V$2),COUNTIF(C8:C10,$Q$2)),""))</f>
        <v/>
      </c>
      <c r="S8" s="344">
        <f>IF($A8&gt;='FG_576way_Regular Symbol(2wild)'!D$16,"",IF(OR(B8=$V$2,B9=$V$2,B10=$V$2),SUM(COUNTIF(B8:B10,$V$2),COUNTIF(B8:B10,$T$2)),""))</f>
        <v>1</v>
      </c>
      <c r="T8" s="344" t="str">
        <f>IF($A8&gt;='FG_576way_Regular Symbol(2wild)'!E$16,"",IF(OR(C8=$V$2,C9=$V$2,C10=$V$2),SUM(COUNTIF(C8:C10,$V$2),COUNTIF(C8:C10,$T$2)),""))</f>
        <v/>
      </c>
      <c r="V8" s="344">
        <f>IF($A8&gt;='FG_576way_Regular Symbol(2wild)'!D$16,"",IF(OR(B8=$V$2,B9=$V$2,B10=$V$2),SUM(COUNTIF(B8:B10,$V$2),COUNTIF(B8:B10,$W$2)),""))</f>
        <v>1</v>
      </c>
      <c r="W8" s="344" t="str">
        <f>IF($A8&gt;='FG_576way_Regular Symbol(2wild)'!E$16,"",IF(OR(C8=$V$2,C9=$V$2,C10=$V$2),SUM(COUNTIF(C8:C10,$V$2),COUNTIF(C8:C10,$W$2)),""))</f>
        <v/>
      </c>
      <c r="Y8" s="344">
        <f>IF($A8&gt;='FG_576way_Regular Symbol(2wild)'!D$16,"",IF(OR(B8=$V$2,B9=$V$2,B10=$V$2),SUM(COUNTIF(B8:B10,$V$2),COUNTIF(B8:B10,$Z$2)),""))</f>
        <v>1</v>
      </c>
      <c r="Z8" s="344" t="str">
        <f>IF($A8&gt;='FG_576way_Regular Symbol(2wild)'!E$16,"",IF(OR(C8=$V$2,C9=$V$2,C10=$V$2),SUM(COUNTIF(C8:C10,$V$2),COUNTIF(C8:C10,$Z$2)),""))</f>
        <v/>
      </c>
      <c r="AB8" s="344">
        <f>IF($A8&gt;='FG_576way_Regular Symbol(2wild)'!D$16,"",IF(OR(B8=$V$2,B9=$V$2,B10=$V$2),SUM(COUNTIF(B8:B10,$V$2),COUNTIF(B8:B10,$AC$2)),""))</f>
        <v>1</v>
      </c>
      <c r="AC8" s="344" t="str">
        <f>IF($A8&gt;='FG_576way_Regular Symbol(2wild)'!E$16,"",IF(OR(C8=$V$2,C9=$V$2,C10=$V$2),SUM(COUNTIF(C8:C10,$V$2),COUNTIF(C8:C10,$AC$2)),""))</f>
        <v/>
      </c>
      <c r="AF8" s="3">
        <f>IF($A8&gt;='FG_576way_Regular Symbol(2wild)'!D$16,"",IF(OR(B8=$V$2,B9=$V$2,B10=$V$2),SUM(COUNTIF(B8:B10,$V$2),COUNTIF(B8:B10,$AG$2)),""))</f>
        <v>1</v>
      </c>
      <c r="AG8" s="3" t="str">
        <f>IF($A8&gt;='FG_576way_Regular Symbol(2wild)'!E$16,"",IF(OR(C8=$V$2,C9=$V$2,C10=$V$2),SUM(COUNTIF(C8:C10,$V$2),COUNTIF(C8:C10,$AG$2)),""))</f>
        <v/>
      </c>
      <c r="AI8" s="3">
        <f>IF($A8&gt;='FG_576way_Regular Symbol(2wild)'!D$16,"",IF(OR(B8=$V$2,B9=$V$2,B10=$V$2),SUM(COUNTIF(B8:B10,$V$2),COUNTIF(B8:B10,$AJ$2)),""))</f>
        <v>1</v>
      </c>
      <c r="AJ8" s="3" t="str">
        <f>IF($A8&gt;='FG_576way_Regular Symbol(2wild)'!E$16,"",IF(OR(C8=$V$2,C9=$V$2,C10=$V$2),SUM(COUNTIF(C8:C10,$V$2),COUNTIF(C8:C10,$AJ$2)),""))</f>
        <v/>
      </c>
      <c r="AL8" s="3">
        <f>IF($A8&gt;='FG_576way_Regular Symbol(2wild)'!D$16,"",IF(OR(B8=$V$2,B9=$V$2,B10=$V$2),SUM(COUNTIF(B8:B10,$V$2),COUNTIF(B8:B10,$AM$2)),""))</f>
        <v>1</v>
      </c>
      <c r="AM8" s="3" t="str">
        <f>IF($A8&gt;='FG_576way_Regular Symbol(2wild)'!E$16,"",IF(OR(C8=$V$2,C9=$V$2,C10=$V$2),SUM(COUNTIF(C8:C10,$V$2),COUNTIF(C8:C10,$AM$2)),""))</f>
        <v/>
      </c>
      <c r="AO8" s="3">
        <f>IF($A8&gt;='FG_576way_Regular Symbol(2wild)'!D$16,"",IF(OR(B8=$V$2,B9=$V$2,B10=$V$2),SUM(COUNTIF(B8:B10,$V$2),COUNTIF(B8:B10,$AP$2)),""))</f>
        <v>1</v>
      </c>
      <c r="AP8" s="3" t="str">
        <f>IF($A8&gt;='FG_576way_Regular Symbol(2wild)'!E$16,"",IF(OR(C8=$V$2,C9=$V$2,C10=$V$2),SUM(COUNTIF(C8:C10,$V$2),COUNTIF(C8:C10,$AP$2)),""))</f>
        <v/>
      </c>
      <c r="AR8" s="3">
        <f>IF($A8&gt;='FG_576way_Regular Symbol(2wild)'!D$16,"",IF(OR(B8=$V$2,B9=$V$2,B10=$V$2),SUM(COUNTIF(B8:B10,$V$2),COUNTIF(B8:B10,$AS$2)),""))</f>
        <v>3</v>
      </c>
      <c r="AS8" s="3" t="str">
        <f>IF($A8&gt;='FG_576way_Regular Symbol(2wild)'!E$16,"",IF(OR(C8=$V$2,C9=$V$2,C10=$V$2),SUM(COUNTIF(C8:C10,$V$2),COUNTIF(C8:C10,$AS$2)),""))</f>
        <v/>
      </c>
      <c r="AU8" s="3">
        <f>IF($A8&gt;='FG_576way_Regular Symbol(2wild)'!D$16,"",IF(OR(B8=$V$2,B9=$V$2,B10=$V$2),SUM(COUNTIF(B8:B10,$V$2),COUNTIF(B8:B10,$AV$2)),""))</f>
        <v>1</v>
      </c>
      <c r="AV8" s="3" t="str">
        <f>IF($A8&gt;='FG_576way_Regular Symbol(2wild)'!E$16,"",IF(OR(C8=$V$2,C9=$V$2,C10=$V$2),SUM(COUNTIF(C8:C10,$V$2),COUNTIF(C8:C10,$AV$2)),""))</f>
        <v/>
      </c>
    </row>
    <row r="9" spans="1:48">
      <c r="A9" s="337">
        <f>IF('FG_243way_Regular Symbol'!L7="","",'FG_243way_Regular Symbol'!L7)</f>
        <v>4</v>
      </c>
      <c r="B9" s="191" t="str">
        <f>IF('FG_576way_Regular Symbol(2wild)'!M7="","",'FG_576way_Regular Symbol(2wild)'!M7)</f>
        <v>TE</v>
      </c>
      <c r="C9" s="191" t="str">
        <f>IF('FG_576way_Regular Symbol(2wild)'!N7="","",'FG_576way_Regular Symbol(2wild)'!N7)</f>
        <v/>
      </c>
      <c r="D9" s="362"/>
      <c r="F9" s="352" t="s">
        <v>316</v>
      </c>
      <c r="G9" s="3">
        <f>SUM(Y5:Y101)</f>
        <v>6</v>
      </c>
      <c r="H9" s="3">
        <f>SUM(Z5:Z101)</f>
        <v>6</v>
      </c>
      <c r="I9" s="363">
        <f t="shared" si="0"/>
        <v>4</v>
      </c>
      <c r="J9" s="344" t="str">
        <f>IF($A9&gt;='FG_576way_Regular Symbol(2wild)'!D$16,"",IF(OR(B9=$V$2,B10=$V$2,B11=$V$2),SUM(COUNTIF(B9:B11,$V$2),COUNTIF(B9:B11,$K$2)),""))</f>
        <v/>
      </c>
      <c r="K9" s="344" t="str">
        <f>IF($A9&gt;='FG_576way_Regular Symbol(2wild)'!E$16,"",IF(OR(C9=$V$2,C10=$V$2,C11=$V$2),SUM(COUNTIF(C9:C11,$V$2),COUNTIF(C9:C11,$K$2)),""))</f>
        <v/>
      </c>
      <c r="M9" s="344" t="str">
        <f>IF($A9&gt;='FG_576way_Regular Symbol(2wild)'!D$16,"",IF(OR(B9=$V$2,B10=$V$2,B11=$V$2),SUM(COUNTIF(B9:B11,$V$2),COUNTIF(B9:B11,$N$2)),""))</f>
        <v/>
      </c>
      <c r="N9" s="344" t="str">
        <f>IF($A9&gt;='FG_576way_Regular Symbol(2wild)'!E$16,"",IF(OR(C9=$V$2,C10=$V$2,C11=$V$2),SUM(COUNTIF(C9:C11,$V$2),COUNTIF(C9:C11,$N$2)),""))</f>
        <v/>
      </c>
      <c r="P9" s="344" t="str">
        <f>IF($A9&gt;='FG_576way_Regular Symbol(2wild)'!D$16,"",IF(OR(B9=$V$2,B10=$V$2,B11=$V$2),SUM(COUNTIF(B9:B11,$V$2),COUNTIF(B9:B11,$Q$2)),""))</f>
        <v/>
      </c>
      <c r="Q9" s="344" t="str">
        <f>IF($A9&gt;='FG_576way_Regular Symbol(2wild)'!E$16,"",IF(OR(C9=$V$2,C10=$V$2,C11=$V$2),SUM(COUNTIF(C9:C11,$V$2),COUNTIF(C9:C11,$Q$2)),""))</f>
        <v/>
      </c>
      <c r="S9" s="344" t="str">
        <f>IF($A9&gt;='FG_576way_Regular Symbol(2wild)'!D$16,"",IF(OR(B9=$V$2,B10=$V$2,B11=$V$2),SUM(COUNTIF(B9:B11,$V$2),COUNTIF(B9:B11,$T$2)),""))</f>
        <v/>
      </c>
      <c r="T9" s="344" t="str">
        <f>IF($A9&gt;='FG_576way_Regular Symbol(2wild)'!E$16,"",IF(OR(C9=$V$2,C10=$V$2,C11=$V$2),SUM(COUNTIF(C9:C11,$V$2),COUNTIF(C9:C11,$T$2)),""))</f>
        <v/>
      </c>
      <c r="V9" s="344" t="str">
        <f>IF($A9&gt;='FG_576way_Regular Symbol(2wild)'!D$16,"",IF(OR(B9=$V$2,B10=$V$2,B11=$V$2),SUM(COUNTIF(B9:B11,$V$2),COUNTIF(B9:B11,$W$2)),""))</f>
        <v/>
      </c>
      <c r="W9" s="344" t="str">
        <f>IF($A9&gt;='FG_576way_Regular Symbol(2wild)'!E$16,"",IF(OR(C9=$V$2,C10=$V$2,C11=$V$2),SUM(COUNTIF(C9:C11,$V$2),COUNTIF(C9:C11,$W$2)),""))</f>
        <v/>
      </c>
      <c r="Y9" s="344" t="str">
        <f>IF($A9&gt;='FG_576way_Regular Symbol(2wild)'!D$16,"",IF(OR(B9=$V$2,B10=$V$2,B11=$V$2),SUM(COUNTIF(B9:B11,$V$2),COUNTIF(B9:B11,$Z$2)),""))</f>
        <v/>
      </c>
      <c r="Z9" s="344" t="str">
        <f>IF($A9&gt;='FG_576way_Regular Symbol(2wild)'!E$16,"",IF(OR(C9=$V$2,C10=$V$2,C11=$V$2),SUM(COUNTIF(C9:C11,$V$2),COUNTIF(C9:C11,$Z$2)),""))</f>
        <v/>
      </c>
      <c r="AB9" s="344" t="str">
        <f>IF($A9&gt;='FG_576way_Regular Symbol(2wild)'!D$16,"",IF(OR(B9=$V$2,B10=$V$2,B11=$V$2),SUM(COUNTIF(B9:B11,$V$2),COUNTIF(B9:B11,$AC$2)),""))</f>
        <v/>
      </c>
      <c r="AC9" s="344" t="str">
        <f>IF($A9&gt;='FG_576way_Regular Symbol(2wild)'!E$16,"",IF(OR(C9=$V$2,C10=$V$2,C11=$V$2),SUM(COUNTIF(C9:C11,$V$2),COUNTIF(C9:C11,$AC$2)),""))</f>
        <v/>
      </c>
      <c r="AF9" s="3" t="str">
        <f>IF($A9&gt;='FG_576way_Regular Symbol(2wild)'!D$16,"",IF(OR(B9=$V$2,B10=$V$2,B11=$V$2),SUM(COUNTIF(B9:B11,$V$2),COUNTIF(B9:B11,$AG$2)),""))</f>
        <v/>
      </c>
      <c r="AG9" s="3" t="str">
        <f>IF($A9&gt;='FG_576way_Regular Symbol(2wild)'!E$16,"",IF(OR(C9=$V$2,C10=$V$2,C11=$V$2),SUM(COUNTIF(C9:C11,$V$2),COUNTIF(C9:C11,$AG$2)),""))</f>
        <v/>
      </c>
      <c r="AI9" s="3" t="str">
        <f>IF($A9&gt;='FG_576way_Regular Symbol(2wild)'!D$16,"",IF(OR(B9=$V$2,B10=$V$2,B11=$V$2),SUM(COUNTIF(B9:B11,$V$2),COUNTIF(B9:B11,$AJ$2)),""))</f>
        <v/>
      </c>
      <c r="AJ9" s="3" t="str">
        <f>IF($A9&gt;='FG_576way_Regular Symbol(2wild)'!E$16,"",IF(OR(C9=$V$2,C10=$V$2,C11=$V$2),SUM(COUNTIF(C9:C11,$V$2),COUNTIF(C9:C11,$AJ$2)),""))</f>
        <v/>
      </c>
      <c r="AL9" s="3" t="str">
        <f>IF($A9&gt;='FG_576way_Regular Symbol(2wild)'!D$16,"",IF(OR(B9=$V$2,B10=$V$2,B11=$V$2),SUM(COUNTIF(B9:B11,$V$2),COUNTIF(B9:B11,$AM$2)),""))</f>
        <v/>
      </c>
      <c r="AM9" s="3" t="str">
        <f>IF($A9&gt;='FG_576way_Regular Symbol(2wild)'!E$16,"",IF(OR(C9=$V$2,C10=$V$2,C11=$V$2),SUM(COUNTIF(C9:C11,$V$2),COUNTIF(C9:C11,$AM$2)),""))</f>
        <v/>
      </c>
      <c r="AO9" s="3" t="str">
        <f>IF($A9&gt;='FG_576way_Regular Symbol(2wild)'!D$16,"",IF(OR(B9=$V$2,B10=$V$2,B11=$V$2),SUM(COUNTIF(B9:B11,$V$2),COUNTIF(B9:B11,$AP$2)),""))</f>
        <v/>
      </c>
      <c r="AP9" s="3" t="str">
        <f>IF($A9&gt;='FG_576way_Regular Symbol(2wild)'!E$16,"",IF(OR(C9=$V$2,C10=$V$2,C11=$V$2),SUM(COUNTIF(C9:C11,$V$2),COUNTIF(C9:C11,$AP$2)),""))</f>
        <v/>
      </c>
      <c r="AR9" s="3" t="str">
        <f>IF($A9&gt;='FG_576way_Regular Symbol(2wild)'!D$16,"",IF(OR(B9=$V$2,B10=$V$2,B11=$V$2),SUM(COUNTIF(B9:B11,$V$2),COUNTIF(B9:B11,$AS$2)),""))</f>
        <v/>
      </c>
      <c r="AS9" s="3" t="str">
        <f>IF($A9&gt;='FG_576way_Regular Symbol(2wild)'!E$16,"",IF(OR(C9=$V$2,C10=$V$2,C11=$V$2),SUM(COUNTIF(C9:C11,$V$2),COUNTIF(C9:C11,$AS$2)),""))</f>
        <v/>
      </c>
      <c r="AU9" s="3" t="str">
        <f>IF($A9&gt;='FG_576way_Regular Symbol(2wild)'!D$16,"",IF(OR(B9=$V$2,B10=$V$2,B11=$V$2),SUM(COUNTIF(B9:B11,$V$2),COUNTIF(B9:B11,$AV$2)),""))</f>
        <v/>
      </c>
      <c r="AV9" s="3" t="str">
        <f>IF($A9&gt;='FG_576way_Regular Symbol(2wild)'!E$16,"",IF(OR(C9=$V$2,C10=$V$2,C11=$V$2),SUM(COUNTIF(C9:C11,$V$2),COUNTIF(C9:C11,$AV$2)),""))</f>
        <v/>
      </c>
    </row>
    <row r="10" spans="1:48">
      <c r="A10" s="337">
        <f>IF('FG_243way_Regular Symbol'!L8="","",'FG_243way_Regular Symbol'!L8)</f>
        <v>5</v>
      </c>
      <c r="B10" s="191" t="str">
        <f>IF('FG_576way_Regular Symbol(2wild)'!M8="","",'FG_576way_Regular Symbol(2wild)'!M8)</f>
        <v>TE</v>
      </c>
      <c r="C10" s="191" t="str">
        <f>IF('FG_576way_Regular Symbol(2wild)'!N8="","",'FG_576way_Regular Symbol(2wild)'!N8)</f>
        <v/>
      </c>
      <c r="D10" s="362"/>
      <c r="F10" s="352" t="s">
        <v>69</v>
      </c>
      <c r="G10" s="3">
        <f>SUM(AF5:AF101)</f>
        <v>6</v>
      </c>
      <c r="H10" s="3">
        <f>SUM(AG5:AG101)</f>
        <v>8</v>
      </c>
      <c r="I10" s="363">
        <f t="shared" si="0"/>
        <v>5</v>
      </c>
      <c r="J10" s="344" t="str">
        <f>IF($A10&gt;='FG_576way_Regular Symbol(2wild)'!D$16,"",IF(OR(B10=$V$2,B11=$V$2,B12=$V$2),SUM(COUNTIF(B10:B12,$V$2),COUNTIF(B10:B12,$K$2)),""))</f>
        <v/>
      </c>
      <c r="K10" s="344" t="str">
        <f>IF($A10&gt;='FG_576way_Regular Symbol(2wild)'!E$16,"",IF(OR(C10=$V$2,C11=$V$2,C12=$V$2),SUM(COUNTIF(C10:C12,$V$2),COUNTIF(C10:C12,$K$2)),""))</f>
        <v/>
      </c>
      <c r="M10" s="344" t="str">
        <f>IF($A10&gt;='FG_576way_Regular Symbol(2wild)'!D$16,"",IF(OR(B10=$V$2,B11=$V$2,B12=$V$2),SUM(COUNTIF(B10:B12,$V$2),COUNTIF(B10:B12,$N$2)),""))</f>
        <v/>
      </c>
      <c r="N10" s="344" t="str">
        <f>IF($A10&gt;='FG_576way_Regular Symbol(2wild)'!E$16,"",IF(OR(C10=$V$2,C11=$V$2,C12=$V$2),SUM(COUNTIF(C10:C12,$V$2),COUNTIF(C10:C12,$N$2)),""))</f>
        <v/>
      </c>
      <c r="P10" s="344" t="str">
        <f>IF($A10&gt;='FG_576way_Regular Symbol(2wild)'!D$16,"",IF(OR(B10=$V$2,B11=$V$2,B12=$V$2),SUM(COUNTIF(B10:B12,$V$2),COUNTIF(B10:B12,$Q$2)),""))</f>
        <v/>
      </c>
      <c r="Q10" s="344" t="str">
        <f>IF($A10&gt;='FG_576way_Regular Symbol(2wild)'!E$16,"",IF(OR(C10=$V$2,C11=$V$2,C12=$V$2),SUM(COUNTIF(C10:C12,$V$2),COUNTIF(C10:C12,$Q$2)),""))</f>
        <v/>
      </c>
      <c r="S10" s="344" t="str">
        <f>IF($A10&gt;='FG_576way_Regular Symbol(2wild)'!D$16,"",IF(OR(B10=$V$2,B11=$V$2,B12=$V$2),SUM(COUNTIF(B10:B12,$V$2),COUNTIF(B10:B12,$T$2)),""))</f>
        <v/>
      </c>
      <c r="T10" s="344" t="str">
        <f>IF($A10&gt;='FG_576way_Regular Symbol(2wild)'!E$16,"",IF(OR(C10=$V$2,C11=$V$2,C12=$V$2),SUM(COUNTIF(C10:C12,$V$2),COUNTIF(C10:C12,$T$2)),""))</f>
        <v/>
      </c>
      <c r="V10" s="344" t="str">
        <f>IF($A10&gt;='FG_576way_Regular Symbol(2wild)'!D$16,"",IF(OR(B10=$V$2,B11=$V$2,B12=$V$2),SUM(COUNTIF(B10:B12,$V$2),COUNTIF(B10:B12,$W$2)),""))</f>
        <v/>
      </c>
      <c r="W10" s="344" t="str">
        <f>IF($A10&gt;='FG_576way_Regular Symbol(2wild)'!E$16,"",IF(OR(C10=$V$2,C11=$V$2,C12=$V$2),SUM(COUNTIF(C10:C12,$V$2),COUNTIF(C10:C12,$W$2)),""))</f>
        <v/>
      </c>
      <c r="Y10" s="344" t="str">
        <f>IF($A10&gt;='FG_576way_Regular Symbol(2wild)'!D$16,"",IF(OR(B10=$V$2,B11=$V$2,B12=$V$2),SUM(COUNTIF(B10:B12,$V$2),COUNTIF(B10:B12,$Z$2)),""))</f>
        <v/>
      </c>
      <c r="Z10" s="344" t="str">
        <f>IF($A10&gt;='FG_576way_Regular Symbol(2wild)'!E$16,"",IF(OR(C10=$V$2,C11=$V$2,C12=$V$2),SUM(COUNTIF(C10:C12,$V$2),COUNTIF(C10:C12,$Z$2)),""))</f>
        <v/>
      </c>
      <c r="AB10" s="344" t="str">
        <f>IF($A10&gt;='FG_576way_Regular Symbol(2wild)'!D$16,"",IF(OR(B10=$V$2,B11=$V$2,B12=$V$2),SUM(COUNTIF(B10:B12,$V$2),COUNTIF(B10:B12,$AC$2)),""))</f>
        <v/>
      </c>
      <c r="AC10" s="344" t="str">
        <f>IF($A10&gt;='FG_576way_Regular Symbol(2wild)'!E$16,"",IF(OR(C10=$V$2,C11=$V$2,C12=$V$2),SUM(COUNTIF(C10:C12,$V$2),COUNTIF(C10:C12,$AC$2)),""))</f>
        <v/>
      </c>
      <c r="AF10" s="3" t="str">
        <f>IF($A10&gt;='FG_576way_Regular Symbol(2wild)'!D$16,"",IF(OR(B10=$V$2,B11=$V$2,B12=$V$2),SUM(COUNTIF(B10:B12,$V$2),COUNTIF(B10:B12,$AG$2)),""))</f>
        <v/>
      </c>
      <c r="AG10" s="3" t="str">
        <f>IF($A10&gt;='FG_576way_Regular Symbol(2wild)'!E$16,"",IF(OR(C10=$V$2,C11=$V$2,C12=$V$2),SUM(COUNTIF(C10:C12,$V$2),COUNTIF(C10:C12,$AG$2)),""))</f>
        <v/>
      </c>
      <c r="AI10" s="3" t="str">
        <f>IF($A10&gt;='FG_576way_Regular Symbol(2wild)'!D$16,"",IF(OR(B10=$V$2,B11=$V$2,B12=$V$2),SUM(COUNTIF(B10:B12,$V$2),COUNTIF(B10:B12,$AJ$2)),""))</f>
        <v/>
      </c>
      <c r="AJ10" s="3" t="str">
        <f>IF($A10&gt;='FG_576way_Regular Symbol(2wild)'!E$16,"",IF(OR(C10=$V$2,C11=$V$2,C12=$V$2),SUM(COUNTIF(C10:C12,$V$2),COUNTIF(C10:C12,$AJ$2)),""))</f>
        <v/>
      </c>
      <c r="AL10" s="3" t="str">
        <f>IF($A10&gt;='FG_576way_Regular Symbol(2wild)'!D$16,"",IF(OR(B10=$V$2,B11=$V$2,B12=$V$2),SUM(COUNTIF(B10:B12,$V$2),COUNTIF(B10:B12,$AM$2)),""))</f>
        <v/>
      </c>
      <c r="AM10" s="3" t="str">
        <f>IF($A10&gt;='FG_576way_Regular Symbol(2wild)'!E$16,"",IF(OR(C10=$V$2,C11=$V$2,C12=$V$2),SUM(COUNTIF(C10:C12,$V$2),COUNTIF(C10:C12,$AM$2)),""))</f>
        <v/>
      </c>
      <c r="AO10" s="3" t="str">
        <f>IF($A10&gt;='FG_576way_Regular Symbol(2wild)'!D$16,"",IF(OR(B10=$V$2,B11=$V$2,B12=$V$2),SUM(COUNTIF(B10:B12,$V$2),COUNTIF(B10:B12,$AP$2)),""))</f>
        <v/>
      </c>
      <c r="AP10" s="3" t="str">
        <f>IF($A10&gt;='FG_576way_Regular Symbol(2wild)'!E$16,"",IF(OR(C10=$V$2,C11=$V$2,C12=$V$2),SUM(COUNTIF(C10:C12,$V$2),COUNTIF(C10:C12,$AP$2)),""))</f>
        <v/>
      </c>
      <c r="AR10" s="3" t="str">
        <f>IF($A10&gt;='FG_576way_Regular Symbol(2wild)'!D$16,"",IF(OR(B10=$V$2,B11=$V$2,B12=$V$2),SUM(COUNTIF(B10:B12,$V$2),COUNTIF(B10:B12,$AS$2)),""))</f>
        <v/>
      </c>
      <c r="AS10" s="3" t="str">
        <f>IF($A10&gt;='FG_576way_Regular Symbol(2wild)'!E$16,"",IF(OR(C10=$V$2,C11=$V$2,C12=$V$2),SUM(COUNTIF(C10:C12,$V$2),COUNTIF(C10:C12,$AS$2)),""))</f>
        <v/>
      </c>
      <c r="AU10" s="3" t="str">
        <f>IF($A10&gt;='FG_576way_Regular Symbol(2wild)'!D$16,"",IF(OR(B10=$V$2,B11=$V$2,B12=$V$2),SUM(COUNTIF(B10:B12,$V$2),COUNTIF(B10:B12,$AV$2)),""))</f>
        <v/>
      </c>
      <c r="AV10" s="3" t="str">
        <f>IF($A10&gt;='FG_576way_Regular Symbol(2wild)'!E$16,"",IF(OR(C10=$V$2,C11=$V$2,C12=$V$2),SUM(COUNTIF(C10:C12,$V$2),COUNTIF(C10:C12,$AV$2)),""))</f>
        <v/>
      </c>
    </row>
    <row r="11" spans="1:48">
      <c r="A11" s="337">
        <f>IF('FG_243way_Regular Symbol'!L9="","",'FG_243way_Regular Symbol'!L9)</f>
        <v>6</v>
      </c>
      <c r="B11" s="191" t="str">
        <f>IF('FG_576way_Regular Symbol(2wild)'!M9="","",'FG_576way_Regular Symbol(2wild)'!M9)</f>
        <v/>
      </c>
      <c r="C11" s="191" t="str">
        <f>IF('FG_576way_Regular Symbol(2wild)'!N9="","",'FG_576way_Regular Symbol(2wild)'!N9)</f>
        <v>M5</v>
      </c>
      <c r="D11" s="362"/>
      <c r="F11" s="352" t="s">
        <v>188</v>
      </c>
      <c r="G11" s="3">
        <f>SUM(AI5:AI101)</f>
        <v>8</v>
      </c>
      <c r="H11" s="3">
        <f>SUM(AJ5:AJ101)</f>
        <v>10</v>
      </c>
      <c r="I11" s="363">
        <f t="shared" si="0"/>
        <v>6</v>
      </c>
      <c r="J11" s="344" t="str">
        <f>IF($A11&gt;='FG_576way_Regular Symbol(2wild)'!D$16,"",IF(OR(B11=$V$2,B12=$V$2,B13=$V$2),SUM(COUNTIF(B11:B13,$V$2),COUNTIF(B11:B13,$K$2)),""))</f>
        <v/>
      </c>
      <c r="K11" s="344">
        <f>IF($A11&gt;='FG_576way_Regular Symbol(2wild)'!E$16,"",IF(OR(C11=$V$2,C12=$V$2,C13=$V$2),SUM(COUNTIF(C11:C13,$V$2),COUNTIF(C11:C13,$K$2)),""))</f>
        <v>1</v>
      </c>
      <c r="M11" s="344" t="str">
        <f>IF($A11&gt;='FG_576way_Regular Symbol(2wild)'!D$16,"",IF(OR(B11=$V$2,B12=$V$2,B13=$V$2),SUM(COUNTIF(B11:B13,$V$2),COUNTIF(B11:B13,$N$2)),""))</f>
        <v/>
      </c>
      <c r="N11" s="344">
        <f>IF($A11&gt;='FG_576way_Regular Symbol(2wild)'!E$16,"",IF(OR(C11=$V$2,C12=$V$2,C13=$V$2),SUM(COUNTIF(C11:C13,$V$2),COUNTIF(C11:C13,$N$2)),""))</f>
        <v>1</v>
      </c>
      <c r="P11" s="344" t="str">
        <f>IF($A11&gt;='FG_576way_Regular Symbol(2wild)'!D$16,"",IF(OR(B11=$V$2,B12=$V$2,B13=$V$2),SUM(COUNTIF(B11:B13,$V$2),COUNTIF(B11:B13,$Q$2)),""))</f>
        <v/>
      </c>
      <c r="Q11" s="344">
        <f>IF($A11&gt;='FG_576way_Regular Symbol(2wild)'!E$16,"",IF(OR(C11=$V$2,C12=$V$2,C13=$V$2),SUM(COUNTIF(C11:C13,$V$2),COUNTIF(C11:C13,$Q$2)),""))</f>
        <v>1</v>
      </c>
      <c r="S11" s="344" t="str">
        <f>IF($A11&gt;='FG_576way_Regular Symbol(2wild)'!D$16,"",IF(OR(B11=$V$2,B12=$V$2,B13=$V$2),SUM(COUNTIF(B11:B13,$V$2),COUNTIF(B11:B13,$T$2)),""))</f>
        <v/>
      </c>
      <c r="T11" s="344">
        <f>IF($A11&gt;='FG_576way_Regular Symbol(2wild)'!E$16,"",IF(OR(C11=$V$2,C12=$V$2,C13=$V$2),SUM(COUNTIF(C11:C13,$V$2),COUNTIF(C11:C13,$T$2)),""))</f>
        <v>1</v>
      </c>
      <c r="V11" s="344" t="str">
        <f>IF($A11&gt;='FG_576way_Regular Symbol(2wild)'!D$16,"",IF(OR(B11=$V$2,B12=$V$2,B13=$V$2),SUM(COUNTIF(B11:B13,$V$2),COUNTIF(B11:B13,$W$2)),""))</f>
        <v/>
      </c>
      <c r="W11" s="344">
        <f>IF($A11&gt;='FG_576way_Regular Symbol(2wild)'!E$16,"",IF(OR(C11=$V$2,C12=$V$2,C13=$V$2),SUM(COUNTIF(C11:C13,$V$2),COUNTIF(C11:C13,$W$2)),""))</f>
        <v>2</v>
      </c>
      <c r="Y11" s="344" t="str">
        <f>IF($A11&gt;='FG_576way_Regular Symbol(2wild)'!D$16,"",IF(OR(B11=$V$2,B12=$V$2,B13=$V$2),SUM(COUNTIF(B11:B13,$V$2),COUNTIF(B11:B13,$Z$2)),""))</f>
        <v/>
      </c>
      <c r="Z11" s="344">
        <f>IF($A11&gt;='FG_576way_Regular Symbol(2wild)'!E$16,"",IF(OR(C11=$V$2,C12=$V$2,C13=$V$2),SUM(COUNTIF(C11:C13,$V$2),COUNTIF(C11:C13,$Z$2)),""))</f>
        <v>1</v>
      </c>
      <c r="AB11" s="344" t="str">
        <f>IF($A11&gt;='FG_576way_Regular Symbol(2wild)'!D$16,"",IF(OR(B11=$V$2,B12=$V$2,B13=$V$2),SUM(COUNTIF(B11:B13,$V$2),COUNTIF(B11:B13,$AC$2)),""))</f>
        <v/>
      </c>
      <c r="AC11" s="344">
        <f>IF($A11&gt;='FG_576way_Regular Symbol(2wild)'!E$16,"",IF(OR(C11=$V$2,C12=$V$2,C13=$V$2),SUM(COUNTIF(C11:C13,$V$2),COUNTIF(C11:C13,$AC$2)),""))</f>
        <v>1</v>
      </c>
      <c r="AF11" s="3" t="str">
        <f>IF($A11&gt;='FG_576way_Regular Symbol(2wild)'!D$16,"",IF(OR(B11=$V$2,B12=$V$2,B13=$V$2),SUM(COUNTIF(B11:B13,$V$2),COUNTIF(B11:B13,$AG$2)),""))</f>
        <v/>
      </c>
      <c r="AG11" s="3">
        <f>IF($A11&gt;='FG_576way_Regular Symbol(2wild)'!E$16,"",IF(OR(C11=$V$2,C12=$V$2,C13=$V$2),SUM(COUNTIF(C11:C13,$V$2),COUNTIF(C11:C13,$AG$2)),""))</f>
        <v>1</v>
      </c>
      <c r="AI11" s="3" t="str">
        <f>IF($A11&gt;='FG_576way_Regular Symbol(2wild)'!D$16,"",IF(OR(B11=$V$2,B12=$V$2,B13=$V$2),SUM(COUNTIF(B11:B13,$V$2),COUNTIF(B11:B13,$AJ$2)),""))</f>
        <v/>
      </c>
      <c r="AJ11" s="3">
        <f>IF($A11&gt;='FG_576way_Regular Symbol(2wild)'!E$16,"",IF(OR(C11=$V$2,C12=$V$2,C13=$V$2),SUM(COUNTIF(C11:C13,$V$2),COUNTIF(C11:C13,$AJ$2)),""))</f>
        <v>2</v>
      </c>
      <c r="AL11" s="3" t="str">
        <f>IF($A11&gt;='FG_576way_Regular Symbol(2wild)'!D$16,"",IF(OR(B11=$V$2,B12=$V$2,B13=$V$2),SUM(COUNTIF(B11:B13,$V$2),COUNTIF(B11:B13,$AM$2)),""))</f>
        <v/>
      </c>
      <c r="AM11" s="3">
        <f>IF($A11&gt;='FG_576way_Regular Symbol(2wild)'!E$16,"",IF(OR(C11=$V$2,C12=$V$2,C13=$V$2),SUM(COUNTIF(C11:C13,$V$2),COUNTIF(C11:C13,$AM$2)),""))</f>
        <v>1</v>
      </c>
      <c r="AO11" s="3" t="str">
        <f>IF($A11&gt;='FG_576way_Regular Symbol(2wild)'!D$16,"",IF(OR(B11=$V$2,B12=$V$2,B13=$V$2),SUM(COUNTIF(B11:B13,$V$2),COUNTIF(B11:B13,$AP$2)),""))</f>
        <v/>
      </c>
      <c r="AP11" s="3">
        <f>IF($A11&gt;='FG_576way_Regular Symbol(2wild)'!E$16,"",IF(OR(C11=$V$2,C12=$V$2,C13=$V$2),SUM(COUNTIF(C11:C13,$V$2),COUNTIF(C11:C13,$AP$2)),""))</f>
        <v>1</v>
      </c>
      <c r="AR11" s="3" t="str">
        <f>IF($A11&gt;='FG_576way_Regular Symbol(2wild)'!D$16,"",IF(OR(B11=$V$2,B12=$V$2,B13=$V$2),SUM(COUNTIF(B11:B13,$V$2),COUNTIF(B11:B13,$AS$2)),""))</f>
        <v/>
      </c>
      <c r="AS11" s="3">
        <f>IF($A11&gt;='FG_576way_Regular Symbol(2wild)'!E$16,"",IF(OR(C11=$V$2,C12=$V$2,C13=$V$2),SUM(COUNTIF(C11:C13,$V$2),COUNTIF(C11:C13,$AS$2)),""))</f>
        <v>1</v>
      </c>
      <c r="AU11" s="3" t="str">
        <f>IF($A11&gt;='FG_576way_Regular Symbol(2wild)'!D$16,"",IF(OR(B11=$V$2,B12=$V$2,B13=$V$2),SUM(COUNTIF(B11:B13,$V$2),COUNTIF(B11:B13,$AV$2)),""))</f>
        <v/>
      </c>
      <c r="AV11" s="3">
        <f>IF($A11&gt;='FG_576way_Regular Symbol(2wild)'!E$16,"",IF(OR(C11=$V$2,C12=$V$2,C13=$V$2),SUM(COUNTIF(C11:C13,$V$2),COUNTIF(C11:C13,$AV$2)),""))</f>
        <v>1</v>
      </c>
    </row>
    <row r="12" spans="1:48">
      <c r="A12" s="337">
        <f>IF('FG_243way_Regular Symbol'!L10="","",'FG_243way_Regular Symbol'!L10)</f>
        <v>7</v>
      </c>
      <c r="B12" s="191" t="str">
        <f>IF('FG_576way_Regular Symbol(2wild)'!M10="","",'FG_576way_Regular Symbol(2wild)'!M10)</f>
        <v/>
      </c>
      <c r="C12" s="191" t="str">
        <f>IF('FG_576way_Regular Symbol(2wild)'!N10="","",'FG_576way_Regular Symbol(2wild)'!N10)</f>
        <v>K</v>
      </c>
      <c r="D12" s="362"/>
      <c r="F12" s="352" t="s">
        <v>189</v>
      </c>
      <c r="G12" s="3">
        <f>SUM(AL5:AL101)</f>
        <v>7</v>
      </c>
      <c r="H12" s="3">
        <f>SUM(AM5:AM101)</f>
        <v>6</v>
      </c>
      <c r="I12" s="363">
        <f t="shared" si="0"/>
        <v>7</v>
      </c>
      <c r="J12" s="344" t="str">
        <f>IF($A12&gt;='FG_576way_Regular Symbol(2wild)'!D$16,"",IF(OR(B12=$V$2,B13=$V$2,B14=$V$2),SUM(COUNTIF(B12:B14,$V$2),COUNTIF(B12:B14,$K$2)),""))</f>
        <v/>
      </c>
      <c r="K12" s="344">
        <f>IF($A12&gt;='FG_576way_Regular Symbol(2wild)'!E$16,"",IF(OR(C12=$V$2,C13=$V$2,C14=$V$2),SUM(COUNTIF(C12:C14,$V$2),COUNTIF(C12:C14,$K$2)),""))</f>
        <v>1</v>
      </c>
      <c r="M12" s="344" t="str">
        <f>IF($A12&gt;='FG_576way_Regular Symbol(2wild)'!D$16,"",IF(OR(B12=$V$2,B13=$V$2,B14=$V$2),SUM(COUNTIF(B12:B14,$V$2),COUNTIF(B12:B14,$N$2)),""))</f>
        <v/>
      </c>
      <c r="N12" s="344">
        <f>IF($A12&gt;='FG_576way_Regular Symbol(2wild)'!E$16,"",IF(OR(C12=$V$2,C13=$V$2,C14=$V$2),SUM(COUNTIF(C12:C14,$V$2),COUNTIF(C12:C14,$N$2)),""))</f>
        <v>1</v>
      </c>
      <c r="P12" s="344" t="str">
        <f>IF($A12&gt;='FG_576way_Regular Symbol(2wild)'!D$16,"",IF(OR(B12=$V$2,B13=$V$2,B14=$V$2),SUM(COUNTIF(B12:B14,$V$2),COUNTIF(B12:B14,$Q$2)),""))</f>
        <v/>
      </c>
      <c r="Q12" s="344">
        <f>IF($A12&gt;='FG_576way_Regular Symbol(2wild)'!E$16,"",IF(OR(C12=$V$2,C13=$V$2,C14=$V$2),SUM(COUNTIF(C12:C14,$V$2),COUNTIF(C12:C14,$Q$2)),""))</f>
        <v>1</v>
      </c>
      <c r="S12" s="344" t="str">
        <f>IF($A12&gt;='FG_576way_Regular Symbol(2wild)'!D$16,"",IF(OR(B12=$V$2,B13=$V$2,B14=$V$2),SUM(COUNTIF(B12:B14,$V$2),COUNTIF(B12:B14,$T$2)),""))</f>
        <v/>
      </c>
      <c r="T12" s="344">
        <f>IF($A12&gt;='FG_576way_Regular Symbol(2wild)'!E$16,"",IF(OR(C12=$V$2,C13=$V$2,C14=$V$2),SUM(COUNTIF(C12:C14,$V$2),COUNTIF(C12:C14,$T$2)),""))</f>
        <v>1</v>
      </c>
      <c r="V12" s="344" t="str">
        <f>IF($A12&gt;='FG_576way_Regular Symbol(2wild)'!D$16,"",IF(OR(B12=$V$2,B13=$V$2,B14=$V$2),SUM(COUNTIF(B12:B14,$V$2),COUNTIF(B12:B14,$W$2)),""))</f>
        <v/>
      </c>
      <c r="W12" s="344">
        <f>IF($A12&gt;='FG_576way_Regular Symbol(2wild)'!E$16,"",IF(OR(C12=$V$2,C13=$V$2,C14=$V$2),SUM(COUNTIF(C12:C14,$V$2),COUNTIF(C12:C14,$W$2)),""))</f>
        <v>1</v>
      </c>
      <c r="Y12" s="344" t="str">
        <f>IF($A12&gt;='FG_576way_Regular Symbol(2wild)'!D$16,"",IF(OR(B12=$V$2,B13=$V$2,B14=$V$2),SUM(COUNTIF(B12:B14,$V$2),COUNTIF(B12:B14,$Z$2)),""))</f>
        <v/>
      </c>
      <c r="Z12" s="344">
        <f>IF($A12&gt;='FG_576way_Regular Symbol(2wild)'!E$16,"",IF(OR(C12=$V$2,C13=$V$2,C14=$V$2),SUM(COUNTIF(C12:C14,$V$2),COUNTIF(C12:C14,$Z$2)),""))</f>
        <v>1</v>
      </c>
      <c r="AB12" s="344" t="str">
        <f>IF($A12&gt;='FG_576way_Regular Symbol(2wild)'!D$16,"",IF(OR(B12=$V$2,B13=$V$2,B14=$V$2),SUM(COUNTIF(B12:B14,$V$2),COUNTIF(B12:B14,$AC$2)),""))</f>
        <v/>
      </c>
      <c r="AC12" s="344">
        <f>IF($A12&gt;='FG_576way_Regular Symbol(2wild)'!E$16,"",IF(OR(C12=$V$2,C13=$V$2,C14=$V$2),SUM(COUNTIF(C12:C14,$V$2),COUNTIF(C12:C14,$AC$2)),""))</f>
        <v>1</v>
      </c>
      <c r="AF12" s="3" t="str">
        <f>IF($A12&gt;='FG_576way_Regular Symbol(2wild)'!D$16,"",IF(OR(B12=$V$2,B13=$V$2,B14=$V$2),SUM(COUNTIF(B12:B14,$V$2),COUNTIF(B12:B14,$AG$2)),""))</f>
        <v/>
      </c>
      <c r="AG12" s="3">
        <f>IF($A12&gt;='FG_576way_Regular Symbol(2wild)'!E$16,"",IF(OR(C12=$V$2,C13=$V$2,C14=$V$2),SUM(COUNTIF(C12:C14,$V$2),COUNTIF(C12:C14,$AG$2)),""))</f>
        <v>1</v>
      </c>
      <c r="AI12" s="3" t="str">
        <f>IF($A12&gt;='FG_576way_Regular Symbol(2wild)'!D$16,"",IF(OR(B12=$V$2,B13=$V$2,B14=$V$2),SUM(COUNTIF(B12:B14,$V$2),COUNTIF(B12:B14,$AJ$2)),""))</f>
        <v/>
      </c>
      <c r="AJ12" s="3">
        <f>IF($A12&gt;='FG_576way_Regular Symbol(2wild)'!E$16,"",IF(OR(C12=$V$2,C13=$V$2,C14=$V$2),SUM(COUNTIF(C12:C14,$V$2),COUNTIF(C12:C14,$AJ$2)),""))</f>
        <v>2</v>
      </c>
      <c r="AL12" s="3" t="str">
        <f>IF($A12&gt;='FG_576way_Regular Symbol(2wild)'!D$16,"",IF(OR(B12=$V$2,B13=$V$2,B14=$V$2),SUM(COUNTIF(B12:B14,$V$2),COUNTIF(B12:B14,$AM$2)),""))</f>
        <v/>
      </c>
      <c r="AM12" s="3">
        <f>IF($A12&gt;='FG_576way_Regular Symbol(2wild)'!E$16,"",IF(OR(C12=$V$2,C13=$V$2,C14=$V$2),SUM(COUNTIF(C12:C14,$V$2),COUNTIF(C12:C14,$AM$2)),""))</f>
        <v>1</v>
      </c>
      <c r="AO12" s="3" t="str">
        <f>IF($A12&gt;='FG_576way_Regular Symbol(2wild)'!D$16,"",IF(OR(B12=$V$2,B13=$V$2,B14=$V$2),SUM(COUNTIF(B12:B14,$V$2),COUNTIF(B12:B14,$AP$2)),""))</f>
        <v/>
      </c>
      <c r="AP12" s="3">
        <f>IF($A12&gt;='FG_576way_Regular Symbol(2wild)'!E$16,"",IF(OR(C12=$V$2,C13=$V$2,C14=$V$2),SUM(COUNTIF(C12:C14,$V$2),COUNTIF(C12:C14,$AP$2)),""))</f>
        <v>1</v>
      </c>
      <c r="AR12" s="3" t="str">
        <f>IF($A12&gt;='FG_576way_Regular Symbol(2wild)'!D$16,"",IF(OR(B12=$V$2,B13=$V$2,B14=$V$2),SUM(COUNTIF(B12:B14,$V$2),COUNTIF(B12:B14,$AS$2)),""))</f>
        <v/>
      </c>
      <c r="AS12" s="3">
        <f>IF($A12&gt;='FG_576way_Regular Symbol(2wild)'!E$16,"",IF(OR(C12=$V$2,C13=$V$2,C14=$V$2),SUM(COUNTIF(C12:C14,$V$2),COUNTIF(C12:C14,$AS$2)),""))</f>
        <v>2</v>
      </c>
      <c r="AU12" s="3" t="str">
        <f>IF($A12&gt;='FG_576way_Regular Symbol(2wild)'!D$16,"",IF(OR(B12=$V$2,B13=$V$2,B14=$V$2),SUM(COUNTIF(B12:B14,$V$2),COUNTIF(B12:B14,$AV$2)),""))</f>
        <v/>
      </c>
      <c r="AV12" s="3">
        <f>IF($A12&gt;='FG_576way_Regular Symbol(2wild)'!E$16,"",IF(OR(C12=$V$2,C13=$V$2,C14=$V$2),SUM(COUNTIF(C12:C14,$V$2),COUNTIF(C12:C14,$AV$2)),""))</f>
        <v>1</v>
      </c>
    </row>
    <row r="13" spans="1:48">
      <c r="A13" s="337">
        <f>IF('FG_243way_Regular Symbol'!L11="","",'FG_243way_Regular Symbol'!L11)</f>
        <v>8</v>
      </c>
      <c r="B13" s="191" t="str">
        <f>IF('FG_576way_Regular Symbol(2wild)'!M11="","",'FG_576way_Regular Symbol(2wild)'!M11)</f>
        <v/>
      </c>
      <c r="C13" s="191" t="str">
        <f>IF('FG_576way_Regular Symbol(2wild)'!N11="","",'FG_576way_Regular Symbol(2wild)'!N11)</f>
        <v>WW</v>
      </c>
      <c r="D13" s="362"/>
      <c r="F13" s="352" t="s">
        <v>190</v>
      </c>
      <c r="G13" s="3">
        <f>SUM(AO5:AO101)</f>
        <v>7</v>
      </c>
      <c r="H13" s="3">
        <f>SUM(AP5:AP101)</f>
        <v>8</v>
      </c>
      <c r="I13" s="363">
        <f t="shared" si="0"/>
        <v>8</v>
      </c>
      <c r="J13" s="344" t="str">
        <f>IF($A13&gt;='FG_576way_Regular Symbol(2wild)'!D$16,"",IF(OR(B13=$V$2,B14=$V$2,B15=$V$2),SUM(COUNTIF(B13:B15,$V$2),COUNTIF(B13:B15,$K$2)),""))</f>
        <v/>
      </c>
      <c r="K13" s="344">
        <f>IF($A13&gt;='FG_576way_Regular Symbol(2wild)'!E$16,"",IF(OR(C13=$V$2,C14=$V$2,C15=$V$2),SUM(COUNTIF(C13:C15,$V$2),COUNTIF(C13:C15,$K$2)),""))</f>
        <v>1</v>
      </c>
      <c r="M13" s="344" t="str">
        <f>IF($A13&gt;='FG_576way_Regular Symbol(2wild)'!D$16,"",IF(OR(B13=$V$2,B14=$V$2,B15=$V$2),SUM(COUNTIF(B13:B15,$V$2),COUNTIF(B13:B15,$N$2)),""))</f>
        <v/>
      </c>
      <c r="N13" s="344">
        <f>IF($A13&gt;='FG_576way_Regular Symbol(2wild)'!E$16,"",IF(OR(C13=$V$2,C14=$V$2,C15=$V$2),SUM(COUNTIF(C13:C15,$V$2),COUNTIF(C13:C15,$N$2)),""))</f>
        <v>1</v>
      </c>
      <c r="P13" s="344" t="str">
        <f>IF($A13&gt;='FG_576way_Regular Symbol(2wild)'!D$16,"",IF(OR(B13=$V$2,B14=$V$2,B15=$V$2),SUM(COUNTIF(B13:B15,$V$2),COUNTIF(B13:B15,$Q$2)),""))</f>
        <v/>
      </c>
      <c r="Q13" s="344">
        <f>IF($A13&gt;='FG_576way_Regular Symbol(2wild)'!E$16,"",IF(OR(C13=$V$2,C14=$V$2,C15=$V$2),SUM(COUNTIF(C13:C15,$V$2),COUNTIF(C13:C15,$Q$2)),""))</f>
        <v>1</v>
      </c>
      <c r="S13" s="344" t="str">
        <f>IF($A13&gt;='FG_576way_Regular Symbol(2wild)'!D$16,"",IF(OR(B13=$V$2,B14=$V$2,B15=$V$2),SUM(COUNTIF(B13:B15,$V$2),COUNTIF(B13:B15,$T$2)),""))</f>
        <v/>
      </c>
      <c r="T13" s="344">
        <f>IF($A13&gt;='FG_576way_Regular Symbol(2wild)'!E$16,"",IF(OR(C13=$V$2,C14=$V$2,C15=$V$2),SUM(COUNTIF(C13:C15,$V$2),COUNTIF(C13:C15,$T$2)),""))</f>
        <v>1</v>
      </c>
      <c r="V13" s="344" t="str">
        <f>IF($A13&gt;='FG_576way_Regular Symbol(2wild)'!D$16,"",IF(OR(B13=$V$2,B14=$V$2,B15=$V$2),SUM(COUNTIF(B13:B15,$V$2),COUNTIF(B13:B15,$W$2)),""))</f>
        <v/>
      </c>
      <c r="W13" s="344">
        <f>IF($A13&gt;='FG_576way_Regular Symbol(2wild)'!E$16,"",IF(OR(C13=$V$2,C14=$V$2,C15=$V$2),SUM(COUNTIF(C13:C15,$V$2),COUNTIF(C13:C15,$W$2)),""))</f>
        <v>1</v>
      </c>
      <c r="Y13" s="344" t="str">
        <f>IF($A13&gt;='FG_576way_Regular Symbol(2wild)'!D$16,"",IF(OR(B13=$V$2,B14=$V$2,B15=$V$2),SUM(COUNTIF(B13:B15,$V$2),COUNTIF(B13:B15,$Z$2)),""))</f>
        <v/>
      </c>
      <c r="Z13" s="344">
        <f>IF($A13&gt;='FG_576way_Regular Symbol(2wild)'!E$16,"",IF(OR(C13=$V$2,C14=$V$2,C15=$V$2),SUM(COUNTIF(C13:C15,$V$2),COUNTIF(C13:C15,$Z$2)),""))</f>
        <v>1</v>
      </c>
      <c r="AB13" s="344" t="str">
        <f>IF($A13&gt;='FG_576way_Regular Symbol(2wild)'!D$16,"",IF(OR(B13=$V$2,B14=$V$2,B15=$V$2),SUM(COUNTIF(B13:B15,$V$2),COUNTIF(B13:B15,$AC$2)),""))</f>
        <v/>
      </c>
      <c r="AC13" s="344">
        <f>IF($A13&gt;='FG_576way_Regular Symbol(2wild)'!E$16,"",IF(OR(C13=$V$2,C14=$V$2,C15=$V$2),SUM(COUNTIF(C13:C15,$V$2),COUNTIF(C13:C15,$AC$2)),""))</f>
        <v>1</v>
      </c>
      <c r="AF13" s="3" t="str">
        <f>IF($A13&gt;='FG_576way_Regular Symbol(2wild)'!D$16,"",IF(OR(B13=$V$2,B14=$V$2,B15=$V$2),SUM(COUNTIF(B13:B15,$V$2),COUNTIF(B13:B15,$AG$2)),""))</f>
        <v/>
      </c>
      <c r="AG13" s="3">
        <f>IF($A13&gt;='FG_576way_Regular Symbol(2wild)'!E$16,"",IF(OR(C13=$V$2,C14=$V$2,C15=$V$2),SUM(COUNTIF(C13:C15,$V$2),COUNTIF(C13:C15,$AG$2)),""))</f>
        <v>1</v>
      </c>
      <c r="AI13" s="3" t="str">
        <f>IF($A13&gt;='FG_576way_Regular Symbol(2wild)'!D$16,"",IF(OR(B13=$V$2,B14=$V$2,B15=$V$2),SUM(COUNTIF(B13:B15,$V$2),COUNTIF(B13:B15,$AJ$2)),""))</f>
        <v/>
      </c>
      <c r="AJ13" s="3">
        <f>IF($A13&gt;='FG_576way_Regular Symbol(2wild)'!E$16,"",IF(OR(C13=$V$2,C14=$V$2,C15=$V$2),SUM(COUNTIF(C13:C15,$V$2),COUNTIF(C13:C15,$AJ$2)),""))</f>
        <v>2</v>
      </c>
      <c r="AL13" s="3" t="str">
        <f>IF($A13&gt;='FG_576way_Regular Symbol(2wild)'!D$16,"",IF(OR(B13=$V$2,B14=$V$2,B15=$V$2),SUM(COUNTIF(B13:B15,$V$2),COUNTIF(B13:B15,$AM$2)),""))</f>
        <v/>
      </c>
      <c r="AM13" s="3">
        <f>IF($A13&gt;='FG_576way_Regular Symbol(2wild)'!E$16,"",IF(OR(C13=$V$2,C14=$V$2,C15=$V$2),SUM(COUNTIF(C13:C15,$V$2),COUNTIF(C13:C15,$AM$2)),""))</f>
        <v>1</v>
      </c>
      <c r="AO13" s="3" t="str">
        <f>IF($A13&gt;='FG_576way_Regular Symbol(2wild)'!D$16,"",IF(OR(B13=$V$2,B14=$V$2,B15=$V$2),SUM(COUNTIF(B13:B15,$V$2),COUNTIF(B13:B15,$AP$2)),""))</f>
        <v/>
      </c>
      <c r="AP13" s="3">
        <f>IF($A13&gt;='FG_576way_Regular Symbol(2wild)'!E$16,"",IF(OR(C13=$V$2,C14=$V$2,C15=$V$2),SUM(COUNTIF(C13:C15,$V$2),COUNTIF(C13:C15,$AP$2)),""))</f>
        <v>1</v>
      </c>
      <c r="AR13" s="3" t="str">
        <f>IF($A13&gt;='FG_576way_Regular Symbol(2wild)'!D$16,"",IF(OR(B13=$V$2,B14=$V$2,B15=$V$2),SUM(COUNTIF(B13:B15,$V$2),COUNTIF(B13:B15,$AS$2)),""))</f>
        <v/>
      </c>
      <c r="AS13" s="3">
        <f>IF($A13&gt;='FG_576way_Regular Symbol(2wild)'!E$16,"",IF(OR(C13=$V$2,C14=$V$2,C15=$V$2),SUM(COUNTIF(C13:C15,$V$2),COUNTIF(C13:C15,$AS$2)),""))</f>
        <v>2</v>
      </c>
      <c r="AU13" s="3" t="str">
        <f>IF($A13&gt;='FG_576way_Regular Symbol(2wild)'!D$16,"",IF(OR(B13=$V$2,B14=$V$2,B15=$V$2),SUM(COUNTIF(B13:B15,$V$2),COUNTIF(B13:B15,$AV$2)),""))</f>
        <v/>
      </c>
      <c r="AV13" s="3">
        <f>IF($A13&gt;='FG_576way_Regular Symbol(2wild)'!E$16,"",IF(OR(C13=$V$2,C14=$V$2,C15=$V$2),SUM(COUNTIF(C13:C15,$V$2),COUNTIF(C13:C15,$AV$2)),""))</f>
        <v>1</v>
      </c>
    </row>
    <row r="14" spans="1:48">
      <c r="A14" s="337">
        <f>IF('FG_243way_Regular Symbol'!L12="","",'FG_243way_Regular Symbol'!L12)</f>
        <v>9</v>
      </c>
      <c r="B14" s="191" t="str">
        <f>IF('FG_576way_Regular Symbol(2wild)'!M12="","",'FG_576way_Regular Symbol(2wild)'!M12)</f>
        <v/>
      </c>
      <c r="C14" s="191" t="str">
        <f>IF('FG_576way_Regular Symbol(2wild)'!N12="","",'FG_576way_Regular Symbol(2wild)'!N12)</f>
        <v>TE</v>
      </c>
      <c r="D14" s="362"/>
      <c r="F14" s="352" t="s">
        <v>186</v>
      </c>
      <c r="G14" s="3">
        <f>SUM(AR5:AR101)</f>
        <v>11</v>
      </c>
      <c r="H14" s="3">
        <f>SUM(AS5:AS101)</f>
        <v>8</v>
      </c>
      <c r="I14" s="363">
        <f t="shared" si="0"/>
        <v>9</v>
      </c>
      <c r="J14" s="344" t="str">
        <f>IF($A14&gt;='FG_576way_Regular Symbol(2wild)'!D$16,"",IF(OR(B14=$V$2,B15=$V$2,B16=$V$2),SUM(COUNTIF(B14:B16,$V$2),COUNTIF(B14:B16,$K$2)),""))</f>
        <v/>
      </c>
      <c r="K14" s="344" t="str">
        <f>IF($A14&gt;='FG_576way_Regular Symbol(2wild)'!E$16,"",IF(OR(C14=$V$2,C15=$V$2,C16=$V$2),SUM(COUNTIF(C14:C16,$V$2),COUNTIF(C14:C16,$K$2)),""))</f>
        <v/>
      </c>
      <c r="M14" s="344" t="str">
        <f>IF($A14&gt;='FG_576way_Regular Symbol(2wild)'!D$16,"",IF(OR(B14=$V$2,B15=$V$2,B16=$V$2),SUM(COUNTIF(B14:B16,$V$2),COUNTIF(B14:B16,$N$2)),""))</f>
        <v/>
      </c>
      <c r="N14" s="344" t="str">
        <f>IF($A14&gt;='FG_576way_Regular Symbol(2wild)'!E$16,"",IF(OR(C14=$V$2,C15=$V$2,C16=$V$2),SUM(COUNTIF(C14:C16,$V$2),COUNTIF(C14:C16,$N$2)),""))</f>
        <v/>
      </c>
      <c r="P14" s="344" t="str">
        <f>IF($A14&gt;='FG_576way_Regular Symbol(2wild)'!D$16,"",IF(OR(B14=$V$2,B15=$V$2,B16=$V$2),SUM(COUNTIF(B14:B16,$V$2),COUNTIF(B14:B16,$Q$2)),""))</f>
        <v/>
      </c>
      <c r="Q14" s="344" t="str">
        <f>IF($A14&gt;='FG_576way_Regular Symbol(2wild)'!E$16,"",IF(OR(C14=$V$2,C15=$V$2,C16=$V$2),SUM(COUNTIF(C14:C16,$V$2),COUNTIF(C14:C16,$Q$2)),""))</f>
        <v/>
      </c>
      <c r="S14" s="344" t="str">
        <f>IF($A14&gt;='FG_576way_Regular Symbol(2wild)'!D$16,"",IF(OR(B14=$V$2,B15=$V$2,B16=$V$2),SUM(COUNTIF(B14:B16,$V$2),COUNTIF(B14:B16,$T$2)),""))</f>
        <v/>
      </c>
      <c r="T14" s="344" t="str">
        <f>IF($A14&gt;='FG_576way_Regular Symbol(2wild)'!E$16,"",IF(OR(C14=$V$2,C15=$V$2,C16=$V$2),SUM(COUNTIF(C14:C16,$V$2),COUNTIF(C14:C16,$T$2)),""))</f>
        <v/>
      </c>
      <c r="V14" s="344" t="str">
        <f>IF($A14&gt;='FG_576way_Regular Symbol(2wild)'!D$16,"",IF(OR(B14=$V$2,B15=$V$2,B16=$V$2),SUM(COUNTIF(B14:B16,$V$2),COUNTIF(B14:B16,$W$2)),""))</f>
        <v/>
      </c>
      <c r="W14" s="344" t="str">
        <f>IF($A14&gt;='FG_576way_Regular Symbol(2wild)'!E$16,"",IF(OR(C14=$V$2,C15=$V$2,C16=$V$2),SUM(COUNTIF(C14:C16,$V$2),COUNTIF(C14:C16,$W$2)),""))</f>
        <v/>
      </c>
      <c r="Y14" s="344" t="str">
        <f>IF($A14&gt;='FG_576way_Regular Symbol(2wild)'!D$16,"",IF(OR(B14=$V$2,B15=$V$2,B16=$V$2),SUM(COUNTIF(B14:B16,$V$2),COUNTIF(B14:B16,$Z$2)),""))</f>
        <v/>
      </c>
      <c r="Z14" s="344" t="str">
        <f>IF($A14&gt;='FG_576way_Regular Symbol(2wild)'!E$16,"",IF(OR(C14=$V$2,C15=$V$2,C16=$V$2),SUM(COUNTIF(C14:C16,$V$2),COUNTIF(C14:C16,$Z$2)),""))</f>
        <v/>
      </c>
      <c r="AB14" s="344" t="str">
        <f>IF($A14&gt;='FG_576way_Regular Symbol(2wild)'!D$16,"",IF(OR(B14=$V$2,B15=$V$2,B16=$V$2),SUM(COUNTIF(B14:B16,$V$2),COUNTIF(B14:B16,$AC$2)),""))</f>
        <v/>
      </c>
      <c r="AC14" s="344" t="str">
        <f>IF($A14&gt;='FG_576way_Regular Symbol(2wild)'!E$16,"",IF(OR(C14=$V$2,C15=$V$2,C16=$V$2),SUM(COUNTIF(C14:C16,$V$2),COUNTIF(C14:C16,$AC$2)),""))</f>
        <v/>
      </c>
      <c r="AF14" s="3" t="str">
        <f>IF($A14&gt;='FG_576way_Regular Symbol(2wild)'!D$16,"",IF(OR(B14=$V$2,B15=$V$2,B16=$V$2),SUM(COUNTIF(B14:B16,$V$2),COUNTIF(B14:B16,$AG$2)),""))</f>
        <v/>
      </c>
      <c r="AG14" s="3" t="str">
        <f>IF($A14&gt;='FG_576way_Regular Symbol(2wild)'!E$16,"",IF(OR(C14=$V$2,C15=$V$2,C16=$V$2),SUM(COUNTIF(C14:C16,$V$2),COUNTIF(C14:C16,$AG$2)),""))</f>
        <v/>
      </c>
      <c r="AI14" s="3" t="str">
        <f>IF($A14&gt;='FG_576way_Regular Symbol(2wild)'!D$16,"",IF(OR(B14=$V$2,B15=$V$2,B16=$V$2),SUM(COUNTIF(B14:B16,$V$2),COUNTIF(B14:B16,$AJ$2)),""))</f>
        <v/>
      </c>
      <c r="AJ14" s="3" t="str">
        <f>IF($A14&gt;='FG_576way_Regular Symbol(2wild)'!E$16,"",IF(OR(C14=$V$2,C15=$V$2,C16=$V$2),SUM(COUNTIF(C14:C16,$V$2),COUNTIF(C14:C16,$AJ$2)),""))</f>
        <v/>
      </c>
      <c r="AL14" s="3" t="str">
        <f>IF($A14&gt;='FG_576way_Regular Symbol(2wild)'!D$16,"",IF(OR(B14=$V$2,B15=$V$2,B16=$V$2),SUM(COUNTIF(B14:B16,$V$2),COUNTIF(B14:B16,$AM$2)),""))</f>
        <v/>
      </c>
      <c r="AM14" s="3" t="str">
        <f>IF($A14&gt;='FG_576way_Regular Symbol(2wild)'!E$16,"",IF(OR(C14=$V$2,C15=$V$2,C16=$V$2),SUM(COUNTIF(C14:C16,$V$2),COUNTIF(C14:C16,$AM$2)),""))</f>
        <v/>
      </c>
      <c r="AO14" s="3" t="str">
        <f>IF($A14&gt;='FG_576way_Regular Symbol(2wild)'!D$16,"",IF(OR(B14=$V$2,B15=$V$2,B16=$V$2),SUM(COUNTIF(B14:B16,$V$2),COUNTIF(B14:B16,$AP$2)),""))</f>
        <v/>
      </c>
      <c r="AP14" s="3" t="str">
        <f>IF($A14&gt;='FG_576way_Regular Symbol(2wild)'!E$16,"",IF(OR(C14=$V$2,C15=$V$2,C16=$V$2),SUM(COUNTIF(C14:C16,$V$2),COUNTIF(C14:C16,$AP$2)),""))</f>
        <v/>
      </c>
      <c r="AR14" s="3" t="str">
        <f>IF($A14&gt;='FG_576way_Regular Symbol(2wild)'!D$16,"",IF(OR(B14=$V$2,B15=$V$2,B16=$V$2),SUM(COUNTIF(B14:B16,$V$2),COUNTIF(B14:B16,$AS$2)),""))</f>
        <v/>
      </c>
      <c r="AS14" s="3" t="str">
        <f>IF($A14&gt;='FG_576way_Regular Symbol(2wild)'!E$16,"",IF(OR(C14=$V$2,C15=$V$2,C16=$V$2),SUM(COUNTIF(C14:C16,$V$2),COUNTIF(C14:C16,$AS$2)),""))</f>
        <v/>
      </c>
      <c r="AU14" s="3" t="str">
        <f>IF($A14&gt;='FG_576way_Regular Symbol(2wild)'!D$16,"",IF(OR(B14=$V$2,B15=$V$2,B16=$V$2),SUM(COUNTIF(B14:B16,$V$2),COUNTIF(B14:B16,$AV$2)),""))</f>
        <v/>
      </c>
      <c r="AV14" s="3" t="str">
        <f>IF($A14&gt;='FG_576way_Regular Symbol(2wild)'!E$16,"",IF(OR(C14=$V$2,C15=$V$2,C16=$V$2),SUM(COUNTIF(C14:C16,$V$2),COUNTIF(C14:C16,$AV$2)),""))</f>
        <v/>
      </c>
    </row>
    <row r="15" spans="1:48" ht="16" thickBot="1">
      <c r="A15" s="337">
        <f>IF('FG_243way_Regular Symbol'!L13="","",'FG_243way_Regular Symbol'!L13)</f>
        <v>10</v>
      </c>
      <c r="B15" s="191" t="str">
        <f>IF('FG_576way_Regular Symbol(2wild)'!M13="","",'FG_576way_Regular Symbol(2wild)'!M13)</f>
        <v/>
      </c>
      <c r="C15" s="191" t="str">
        <f>IF('FG_576way_Regular Symbol(2wild)'!N13="","",'FG_576way_Regular Symbol(2wild)'!N13)</f>
        <v>K</v>
      </c>
      <c r="D15" s="362"/>
      <c r="F15" s="353" t="s">
        <v>187</v>
      </c>
      <c r="G15" s="154">
        <f>SUM(AU5:AU101)</f>
        <v>6</v>
      </c>
      <c r="H15" s="154">
        <f>SUM(AV5:AV101)</f>
        <v>6</v>
      </c>
      <c r="I15" s="363">
        <f t="shared" si="0"/>
        <v>10</v>
      </c>
      <c r="J15" s="344" t="str">
        <f>IF($A15&gt;='FG_576way_Regular Symbol(2wild)'!D$16,"",IF(OR(B15=$V$2,B16=$V$2,B17=$V$2),SUM(COUNTIF(B15:B17,$V$2),COUNTIF(B15:B17,$K$2)),""))</f>
        <v/>
      </c>
      <c r="K15" s="344" t="str">
        <f>IF($A15&gt;='FG_576way_Regular Symbol(2wild)'!E$16,"",IF(OR(C15=$V$2,C16=$V$2,C17=$V$2),SUM(COUNTIF(C15:C17,$V$2),COUNTIF(C15:C17,$K$2)),""))</f>
        <v/>
      </c>
      <c r="M15" s="344" t="str">
        <f>IF($A15&gt;='FG_576way_Regular Symbol(2wild)'!D$16,"",IF(OR(B15=$V$2,B16=$V$2,B17=$V$2),SUM(COUNTIF(B15:B17,$V$2),COUNTIF(B15:B17,$N$2)),""))</f>
        <v/>
      </c>
      <c r="N15" s="344" t="str">
        <f>IF($A15&gt;='FG_576way_Regular Symbol(2wild)'!E$16,"",IF(OR(C15=$V$2,C16=$V$2,C17=$V$2),SUM(COUNTIF(C15:C17,$V$2),COUNTIF(C15:C17,$N$2)),""))</f>
        <v/>
      </c>
      <c r="P15" s="344" t="str">
        <f>IF($A15&gt;='FG_576way_Regular Symbol(2wild)'!D$16,"",IF(OR(B15=$V$2,B16=$V$2,B17=$V$2),SUM(COUNTIF(B15:B17,$V$2),COUNTIF(B15:B17,$Q$2)),""))</f>
        <v/>
      </c>
      <c r="Q15" s="344" t="str">
        <f>IF($A15&gt;='FG_576way_Regular Symbol(2wild)'!E$16,"",IF(OR(C15=$V$2,C16=$V$2,C17=$V$2),SUM(COUNTIF(C15:C17,$V$2),COUNTIF(C15:C17,$Q$2)),""))</f>
        <v/>
      </c>
      <c r="S15" s="344" t="str">
        <f>IF($A15&gt;='FG_576way_Regular Symbol(2wild)'!D$16,"",IF(OR(B15=$V$2,B16=$V$2,B17=$V$2),SUM(COUNTIF(B15:B17,$V$2),COUNTIF(B15:B17,$T$2)),""))</f>
        <v/>
      </c>
      <c r="T15" s="344" t="str">
        <f>IF($A15&gt;='FG_576way_Regular Symbol(2wild)'!E$16,"",IF(OR(C15=$V$2,C16=$V$2,C17=$V$2),SUM(COUNTIF(C15:C17,$V$2),COUNTIF(C15:C17,$T$2)),""))</f>
        <v/>
      </c>
      <c r="V15" s="344" t="str">
        <f>IF($A15&gt;='FG_576way_Regular Symbol(2wild)'!D$16,"",IF(OR(B15=$V$2,B16=$V$2,B17=$V$2),SUM(COUNTIF(B15:B17,$V$2),COUNTIF(B15:B17,$W$2)),""))</f>
        <v/>
      </c>
      <c r="W15" s="344" t="str">
        <f>IF($A15&gt;='FG_576way_Regular Symbol(2wild)'!E$16,"",IF(OR(C15=$V$2,C16=$V$2,C17=$V$2),SUM(COUNTIF(C15:C17,$V$2),COUNTIF(C15:C17,$W$2)),""))</f>
        <v/>
      </c>
      <c r="Y15" s="344" t="str">
        <f>IF($A15&gt;='FG_576way_Regular Symbol(2wild)'!D$16,"",IF(OR(B15=$V$2,B16=$V$2,B17=$V$2),SUM(COUNTIF(B15:B17,$V$2),COUNTIF(B15:B17,$Z$2)),""))</f>
        <v/>
      </c>
      <c r="Z15" s="344" t="str">
        <f>IF($A15&gt;='FG_576way_Regular Symbol(2wild)'!E$16,"",IF(OR(C15=$V$2,C16=$V$2,C17=$V$2),SUM(COUNTIF(C15:C17,$V$2),COUNTIF(C15:C17,$Z$2)),""))</f>
        <v/>
      </c>
      <c r="AB15" s="344" t="str">
        <f>IF($A15&gt;='FG_576way_Regular Symbol(2wild)'!D$16,"",IF(OR(B15=$V$2,B16=$V$2,B17=$V$2),SUM(COUNTIF(B15:B17,$V$2),COUNTIF(B15:B17,$AC$2)),""))</f>
        <v/>
      </c>
      <c r="AC15" s="344" t="str">
        <f>IF($A15&gt;='FG_576way_Regular Symbol(2wild)'!E$16,"",IF(OR(C15=$V$2,C16=$V$2,C17=$V$2),SUM(COUNTIF(C15:C17,$V$2),COUNTIF(C15:C17,$AC$2)),""))</f>
        <v/>
      </c>
      <c r="AF15" s="3" t="str">
        <f>IF($A15&gt;='FG_576way_Regular Symbol(2wild)'!D$16,"",IF(OR(B15=$V$2,B16=$V$2,B17=$V$2),SUM(COUNTIF(B15:B17,$V$2),COUNTIF(B15:B17,$AG$2)),""))</f>
        <v/>
      </c>
      <c r="AG15" s="3" t="str">
        <f>IF($A15&gt;='FG_576way_Regular Symbol(2wild)'!E$16,"",IF(OR(C15=$V$2,C16=$V$2,C17=$V$2),SUM(COUNTIF(C15:C17,$V$2),COUNTIF(C15:C17,$AG$2)),""))</f>
        <v/>
      </c>
      <c r="AI15" s="3" t="str">
        <f>IF($A15&gt;='FG_576way_Regular Symbol(2wild)'!D$16,"",IF(OR(B15=$V$2,B16=$V$2,B17=$V$2),SUM(COUNTIF(B15:B17,$V$2),COUNTIF(B15:B17,$AJ$2)),""))</f>
        <v/>
      </c>
      <c r="AJ15" s="3" t="str">
        <f>IF($A15&gt;='FG_576way_Regular Symbol(2wild)'!E$16,"",IF(OR(C15=$V$2,C16=$V$2,C17=$V$2),SUM(COUNTIF(C15:C17,$V$2),COUNTIF(C15:C17,$AJ$2)),""))</f>
        <v/>
      </c>
      <c r="AL15" s="3" t="str">
        <f>IF($A15&gt;='FG_576way_Regular Symbol(2wild)'!D$16,"",IF(OR(B15=$V$2,B16=$V$2,B17=$V$2),SUM(COUNTIF(B15:B17,$V$2),COUNTIF(B15:B17,$AM$2)),""))</f>
        <v/>
      </c>
      <c r="AM15" s="3" t="str">
        <f>IF($A15&gt;='FG_576way_Regular Symbol(2wild)'!E$16,"",IF(OR(C15=$V$2,C16=$V$2,C17=$V$2),SUM(COUNTIF(C15:C17,$V$2),COUNTIF(C15:C17,$AM$2)),""))</f>
        <v/>
      </c>
      <c r="AO15" s="3" t="str">
        <f>IF($A15&gt;='FG_576way_Regular Symbol(2wild)'!D$16,"",IF(OR(B15=$V$2,B16=$V$2,B17=$V$2),SUM(COUNTIF(B15:B17,$V$2),COUNTIF(B15:B17,$AP$2)),""))</f>
        <v/>
      </c>
      <c r="AP15" s="3" t="str">
        <f>IF($A15&gt;='FG_576way_Regular Symbol(2wild)'!E$16,"",IF(OR(C15=$V$2,C16=$V$2,C17=$V$2),SUM(COUNTIF(C15:C17,$V$2),COUNTIF(C15:C17,$AP$2)),""))</f>
        <v/>
      </c>
      <c r="AR15" s="3" t="str">
        <f>IF($A15&gt;='FG_576way_Regular Symbol(2wild)'!D$16,"",IF(OR(B15=$V$2,B16=$V$2,B17=$V$2),SUM(COUNTIF(B15:B17,$V$2),COUNTIF(B15:B17,$AS$2)),""))</f>
        <v/>
      </c>
      <c r="AS15" s="3" t="str">
        <f>IF($A15&gt;='FG_576way_Regular Symbol(2wild)'!E$16,"",IF(OR(C15=$V$2,C16=$V$2,C17=$V$2),SUM(COUNTIF(C15:C17,$V$2),COUNTIF(C15:C17,$AS$2)),""))</f>
        <v/>
      </c>
      <c r="AU15" s="3" t="str">
        <f>IF($A15&gt;='FG_576way_Regular Symbol(2wild)'!D$16,"",IF(OR(B15=$V$2,B16=$V$2,B17=$V$2),SUM(COUNTIF(B15:B17,$V$2),COUNTIF(B15:B17,$AV$2)),""))</f>
        <v/>
      </c>
      <c r="AV15" s="3" t="str">
        <f>IF($A15&gt;='FG_576way_Regular Symbol(2wild)'!E$16,"",IF(OR(C15=$V$2,C16=$V$2,C17=$V$2),SUM(COUNTIF(C15:C17,$V$2),COUNTIF(C15:C17,$AV$2)),""))</f>
        <v/>
      </c>
    </row>
    <row r="16" spans="1:48">
      <c r="A16" s="337">
        <f>IF('FG_243way_Regular Symbol'!L14="","",'FG_243way_Regular Symbol'!L14)</f>
        <v>11</v>
      </c>
      <c r="B16" s="191" t="str">
        <f>IF('FG_576way_Regular Symbol(2wild)'!M14="","",'FG_576way_Regular Symbol(2wild)'!M14)</f>
        <v/>
      </c>
      <c r="C16" s="191" t="str">
        <f>IF('FG_576way_Regular Symbol(2wild)'!N14="","",'FG_576way_Regular Symbol(2wild)'!N14)</f>
        <v/>
      </c>
      <c r="D16" s="362"/>
      <c r="F16" s="354" t="s">
        <v>318</v>
      </c>
      <c r="G16" s="224">
        <f>SUM(AB5:AB101)</f>
        <v>6</v>
      </c>
      <c r="H16" s="224">
        <f>SUM(AC5:AC101)</f>
        <v>6</v>
      </c>
      <c r="I16" s="363">
        <f t="shared" si="0"/>
        <v>11</v>
      </c>
      <c r="J16" s="344" t="str">
        <f>IF($A16&gt;='FG_576way_Regular Symbol(2wild)'!D$16,"",IF(OR(B16=$V$2,B17=$V$2,B18=$V$2),SUM(COUNTIF(B16:B18,$V$2),COUNTIF(B16:B18,$K$2)),""))</f>
        <v/>
      </c>
      <c r="K16" s="344" t="str">
        <f>IF($A16&gt;='FG_576way_Regular Symbol(2wild)'!E$16,"",IF(OR(C16=$V$2,C17=$V$2,C18=$V$2),SUM(COUNTIF(C16:C18,$V$2),COUNTIF(C16:C18,$K$2)),""))</f>
        <v/>
      </c>
      <c r="M16" s="344" t="str">
        <f>IF($A16&gt;='FG_576way_Regular Symbol(2wild)'!D$16,"",IF(OR(B16=$V$2,B17=$V$2,B18=$V$2),SUM(COUNTIF(B16:B18,$V$2),COUNTIF(B16:B18,$N$2)),""))</f>
        <v/>
      </c>
      <c r="N16" s="344" t="str">
        <f>IF($A16&gt;='FG_576way_Regular Symbol(2wild)'!E$16,"",IF(OR(C16=$V$2,C17=$V$2,C18=$V$2),SUM(COUNTIF(C16:C18,$V$2),COUNTIF(C16:C18,$N$2)),""))</f>
        <v/>
      </c>
      <c r="P16" s="344" t="str">
        <f>IF($A16&gt;='FG_576way_Regular Symbol(2wild)'!D$16,"",IF(OR(B16=$V$2,B17=$V$2,B18=$V$2),SUM(COUNTIF(B16:B18,$V$2),COUNTIF(B16:B18,$Q$2)),""))</f>
        <v/>
      </c>
      <c r="Q16" s="344" t="str">
        <f>IF($A16&gt;='FG_576way_Regular Symbol(2wild)'!E$16,"",IF(OR(C16=$V$2,C17=$V$2,C18=$V$2),SUM(COUNTIF(C16:C18,$V$2),COUNTIF(C16:C18,$Q$2)),""))</f>
        <v/>
      </c>
      <c r="S16" s="344" t="str">
        <f>IF($A16&gt;='FG_576way_Regular Symbol(2wild)'!D$16,"",IF(OR(B16=$V$2,B17=$V$2,B18=$V$2),SUM(COUNTIF(B16:B18,$V$2),COUNTIF(B16:B18,$T$2)),""))</f>
        <v/>
      </c>
      <c r="T16" s="344" t="str">
        <f>IF($A16&gt;='FG_576way_Regular Symbol(2wild)'!E$16,"",IF(OR(C16=$V$2,C17=$V$2,C18=$V$2),SUM(COUNTIF(C16:C18,$V$2),COUNTIF(C16:C18,$T$2)),""))</f>
        <v/>
      </c>
      <c r="V16" s="344" t="str">
        <f>IF($A16&gt;='FG_576way_Regular Symbol(2wild)'!D$16,"",IF(OR(B16=$V$2,B17=$V$2,B18=$V$2),SUM(COUNTIF(B16:B18,$V$2),COUNTIF(B16:B18,$W$2)),""))</f>
        <v/>
      </c>
      <c r="W16" s="344" t="str">
        <f>IF($A16&gt;='FG_576way_Regular Symbol(2wild)'!E$16,"",IF(OR(C16=$V$2,C17=$V$2,C18=$V$2),SUM(COUNTIF(C16:C18,$V$2),COUNTIF(C16:C18,$W$2)),""))</f>
        <v/>
      </c>
      <c r="Y16" s="344" t="str">
        <f>IF($A16&gt;='FG_576way_Regular Symbol(2wild)'!D$16,"",IF(OR(B16=$V$2,B17=$V$2,B18=$V$2),SUM(COUNTIF(B16:B18,$V$2),COUNTIF(B16:B18,$Z$2)),""))</f>
        <v/>
      </c>
      <c r="Z16" s="344" t="str">
        <f>IF($A16&gt;='FG_576way_Regular Symbol(2wild)'!E$16,"",IF(OR(C16=$V$2,C17=$V$2,C18=$V$2),SUM(COUNTIF(C16:C18,$V$2),COUNTIF(C16:C18,$Z$2)),""))</f>
        <v/>
      </c>
      <c r="AB16" s="344" t="str">
        <f>IF($A16&gt;='FG_576way_Regular Symbol(2wild)'!D$16,"",IF(OR(B16=$V$2,B17=$V$2,B18=$V$2),SUM(COUNTIF(B16:B18,$V$2),COUNTIF(B16:B18,$AC$2)),""))</f>
        <v/>
      </c>
      <c r="AC16" s="344" t="str">
        <f>IF($A16&gt;='FG_576way_Regular Symbol(2wild)'!E$16,"",IF(OR(C16=$V$2,C17=$V$2,C18=$V$2),SUM(COUNTIF(C16:C18,$V$2),COUNTIF(C16:C18,$AC$2)),""))</f>
        <v/>
      </c>
      <c r="AF16" s="3" t="str">
        <f>IF($A16&gt;='FG_576way_Regular Symbol(2wild)'!D$16,"",IF(OR(B16=$V$2,B17=$V$2,B18=$V$2),SUM(COUNTIF(B16:B18,$V$2),COUNTIF(B16:B18,$AG$2)),""))</f>
        <v/>
      </c>
      <c r="AG16" s="3" t="str">
        <f>IF($A16&gt;='FG_576way_Regular Symbol(2wild)'!E$16,"",IF(OR(C16=$V$2,C17=$V$2,C18=$V$2),SUM(COUNTIF(C16:C18,$V$2),COUNTIF(C16:C18,$AG$2)),""))</f>
        <v/>
      </c>
      <c r="AI16" s="3" t="str">
        <f>IF($A16&gt;='FG_576way_Regular Symbol(2wild)'!D$16,"",IF(OR(B16=$V$2,B17=$V$2,B18=$V$2),SUM(COUNTIF(B16:B18,$V$2),COUNTIF(B16:B18,$AJ$2)),""))</f>
        <v/>
      </c>
      <c r="AJ16" s="3" t="str">
        <f>IF($A16&gt;='FG_576way_Regular Symbol(2wild)'!E$16,"",IF(OR(C16=$V$2,C17=$V$2,C18=$V$2),SUM(COUNTIF(C16:C18,$V$2),COUNTIF(C16:C18,$AJ$2)),""))</f>
        <v/>
      </c>
      <c r="AL16" s="3" t="str">
        <f>IF($A16&gt;='FG_576way_Regular Symbol(2wild)'!D$16,"",IF(OR(B16=$V$2,B17=$V$2,B18=$V$2),SUM(COUNTIF(B16:B18,$V$2),COUNTIF(B16:B18,$AM$2)),""))</f>
        <v/>
      </c>
      <c r="AM16" s="3" t="str">
        <f>IF($A16&gt;='FG_576way_Regular Symbol(2wild)'!E$16,"",IF(OR(C16=$V$2,C17=$V$2,C18=$V$2),SUM(COUNTIF(C16:C18,$V$2),COUNTIF(C16:C18,$AM$2)),""))</f>
        <v/>
      </c>
      <c r="AO16" s="3" t="str">
        <f>IF($A16&gt;='FG_576way_Regular Symbol(2wild)'!D$16,"",IF(OR(B16=$V$2,B17=$V$2,B18=$V$2),SUM(COUNTIF(B16:B18,$V$2),COUNTIF(B16:B18,$AP$2)),""))</f>
        <v/>
      </c>
      <c r="AP16" s="3" t="str">
        <f>IF($A16&gt;='FG_576way_Regular Symbol(2wild)'!E$16,"",IF(OR(C16=$V$2,C17=$V$2,C18=$V$2),SUM(COUNTIF(C16:C18,$V$2),COUNTIF(C16:C18,$AP$2)),""))</f>
        <v/>
      </c>
      <c r="AR16" s="3" t="str">
        <f>IF($A16&gt;='FG_576way_Regular Symbol(2wild)'!D$16,"",IF(OR(B16=$V$2,B17=$V$2,B18=$V$2),SUM(COUNTIF(B16:B18,$V$2),COUNTIF(B16:B18,$AS$2)),""))</f>
        <v/>
      </c>
      <c r="AS16" s="3" t="str">
        <f>IF($A16&gt;='FG_576way_Regular Symbol(2wild)'!E$16,"",IF(OR(C16=$V$2,C17=$V$2,C18=$V$2),SUM(COUNTIF(C16:C18,$V$2),COUNTIF(C16:C18,$AS$2)),""))</f>
        <v/>
      </c>
      <c r="AU16" s="3" t="str">
        <f>IF($A16&gt;='FG_576way_Regular Symbol(2wild)'!D$16,"",IF(OR(B16=$V$2,B17=$V$2,B18=$V$2),SUM(COUNTIF(B16:B18,$V$2),COUNTIF(B16:B18,$AV$2)),""))</f>
        <v/>
      </c>
      <c r="AV16" s="3" t="str">
        <f>IF($A16&gt;='FG_576way_Regular Symbol(2wild)'!E$16,"",IF(OR(C16=$V$2,C17=$V$2,C18=$V$2),SUM(COUNTIF(C16:C18,$V$2),COUNTIF(C16:C18,$AV$2)),""))</f>
        <v/>
      </c>
    </row>
    <row r="17" spans="1:48">
      <c r="A17" s="337">
        <f>IF('FG_243way_Regular Symbol'!L15="","",'FG_243way_Regular Symbol'!L15)</f>
        <v>12</v>
      </c>
      <c r="B17" s="191" t="str">
        <f>IF('FG_576way_Regular Symbol(2wild)'!M15="","",'FG_576way_Regular Symbol(2wild)'!M15)</f>
        <v/>
      </c>
      <c r="C17" s="191" t="str">
        <f>IF('FG_576way_Regular Symbol(2wild)'!N15="","",'FG_576way_Regular Symbol(2wild)'!N15)</f>
        <v/>
      </c>
      <c r="D17" s="362"/>
      <c r="I17" s="363">
        <f t="shared" si="0"/>
        <v>12</v>
      </c>
      <c r="J17" s="344" t="str">
        <f>IF($A17&gt;='FG_576way_Regular Symbol(2wild)'!D$16,"",IF(OR(B17=$V$2,B18=$V$2,B19=$V$2),SUM(COUNTIF(B17:B19,$V$2),COUNTIF(B17:B19,$K$2)),""))</f>
        <v/>
      </c>
      <c r="K17" s="344" t="str">
        <f>IF($A17&gt;='FG_576way_Regular Symbol(2wild)'!E$16,"",IF(OR(C17=$V$2,C18=$V$2,C19=$V$2),SUM(COUNTIF(C17:C19,$V$2),COUNTIF(C17:C19,$K$2)),""))</f>
        <v/>
      </c>
      <c r="M17" s="344" t="str">
        <f>IF($A17&gt;='FG_576way_Regular Symbol(2wild)'!D$16,"",IF(OR(B17=$V$2,B18=$V$2,B19=$V$2),SUM(COUNTIF(B17:B19,$V$2),COUNTIF(B17:B19,$N$2)),""))</f>
        <v/>
      </c>
      <c r="N17" s="344" t="str">
        <f>IF($A17&gt;='FG_576way_Regular Symbol(2wild)'!E$16,"",IF(OR(C17=$V$2,C18=$V$2,C19=$V$2),SUM(COUNTIF(C17:C19,$V$2),COUNTIF(C17:C19,$N$2)),""))</f>
        <v/>
      </c>
      <c r="P17" s="344" t="str">
        <f>IF($A17&gt;='FG_576way_Regular Symbol(2wild)'!D$16,"",IF(OR(B17=$V$2,B18=$V$2,B19=$V$2),SUM(COUNTIF(B17:B19,$V$2),COUNTIF(B17:B19,$Q$2)),""))</f>
        <v/>
      </c>
      <c r="Q17" s="344" t="str">
        <f>IF($A17&gt;='FG_576way_Regular Symbol(2wild)'!E$16,"",IF(OR(C17=$V$2,C18=$V$2,C19=$V$2),SUM(COUNTIF(C17:C19,$V$2),COUNTIF(C17:C19,$Q$2)),""))</f>
        <v/>
      </c>
      <c r="S17" s="344" t="str">
        <f>IF($A17&gt;='FG_576way_Regular Symbol(2wild)'!D$16,"",IF(OR(B17=$V$2,B18=$V$2,B19=$V$2),SUM(COUNTIF(B17:B19,$V$2),COUNTIF(B17:B19,$T$2)),""))</f>
        <v/>
      </c>
      <c r="T17" s="344" t="str">
        <f>IF($A17&gt;='FG_576way_Regular Symbol(2wild)'!E$16,"",IF(OR(C17=$V$2,C18=$V$2,C19=$V$2),SUM(COUNTIF(C17:C19,$V$2),COUNTIF(C17:C19,$T$2)),""))</f>
        <v/>
      </c>
      <c r="V17" s="344" t="str">
        <f>IF($A17&gt;='FG_576way_Regular Symbol(2wild)'!D$16,"",IF(OR(B17=$V$2,B18=$V$2,B19=$V$2),SUM(COUNTIF(B17:B19,$V$2),COUNTIF(B17:B19,$W$2)),""))</f>
        <v/>
      </c>
      <c r="W17" s="344" t="str">
        <f>IF($A17&gt;='FG_576way_Regular Symbol(2wild)'!E$16,"",IF(OR(C17=$V$2,C18=$V$2,C19=$V$2),SUM(COUNTIF(C17:C19,$V$2),COUNTIF(C17:C19,$W$2)),""))</f>
        <v/>
      </c>
      <c r="Y17" s="344" t="str">
        <f>IF($A17&gt;='FG_576way_Regular Symbol(2wild)'!D$16,"",IF(OR(B17=$V$2,B18=$V$2,B19=$V$2),SUM(COUNTIF(B17:B19,$V$2),COUNTIF(B17:B19,$Z$2)),""))</f>
        <v/>
      </c>
      <c r="Z17" s="344" t="str">
        <f>IF($A17&gt;='FG_576way_Regular Symbol(2wild)'!E$16,"",IF(OR(C17=$V$2,C18=$V$2,C19=$V$2),SUM(COUNTIF(C17:C19,$V$2),COUNTIF(C17:C19,$Z$2)),""))</f>
        <v/>
      </c>
      <c r="AB17" s="344" t="str">
        <f>IF($A17&gt;='FG_576way_Regular Symbol(2wild)'!D$16,"",IF(OR(B17=$V$2,B18=$V$2,B19=$V$2),SUM(COUNTIF(B17:B19,$V$2),COUNTIF(B17:B19,$AC$2)),""))</f>
        <v/>
      </c>
      <c r="AC17" s="344" t="str">
        <f>IF($A17&gt;='FG_576way_Regular Symbol(2wild)'!E$16,"",IF(OR(C17=$V$2,C18=$V$2,C19=$V$2),SUM(COUNTIF(C17:C19,$V$2),COUNTIF(C17:C19,$AC$2)),""))</f>
        <v/>
      </c>
      <c r="AF17" s="3" t="str">
        <f>IF($A17&gt;='FG_576way_Regular Symbol(2wild)'!D$16,"",IF(OR(B17=$V$2,B18=$V$2,B19=$V$2),SUM(COUNTIF(B17:B19,$V$2),COUNTIF(B17:B19,$AG$2)),""))</f>
        <v/>
      </c>
      <c r="AG17" s="3" t="str">
        <f>IF($A17&gt;='FG_576way_Regular Symbol(2wild)'!E$16,"",IF(OR(C17=$V$2,C18=$V$2,C19=$V$2),SUM(COUNTIF(C17:C19,$V$2),COUNTIF(C17:C19,$AG$2)),""))</f>
        <v/>
      </c>
      <c r="AI17" s="3" t="str">
        <f>IF($A17&gt;='FG_576way_Regular Symbol(2wild)'!D$16,"",IF(OR(B17=$V$2,B18=$V$2,B19=$V$2),SUM(COUNTIF(B17:B19,$V$2),COUNTIF(B17:B19,$AJ$2)),""))</f>
        <v/>
      </c>
      <c r="AJ17" s="3" t="str">
        <f>IF($A17&gt;='FG_576way_Regular Symbol(2wild)'!E$16,"",IF(OR(C17=$V$2,C18=$V$2,C19=$V$2),SUM(COUNTIF(C17:C19,$V$2),COUNTIF(C17:C19,$AJ$2)),""))</f>
        <v/>
      </c>
      <c r="AL17" s="3" t="str">
        <f>IF($A17&gt;='FG_576way_Regular Symbol(2wild)'!D$16,"",IF(OR(B17=$V$2,B18=$V$2,B19=$V$2),SUM(COUNTIF(B17:B19,$V$2),COUNTIF(B17:B19,$AM$2)),""))</f>
        <v/>
      </c>
      <c r="AM17" s="3" t="str">
        <f>IF($A17&gt;='FG_576way_Regular Symbol(2wild)'!E$16,"",IF(OR(C17=$V$2,C18=$V$2,C19=$V$2),SUM(COUNTIF(C17:C19,$V$2),COUNTIF(C17:C19,$AM$2)),""))</f>
        <v/>
      </c>
      <c r="AO17" s="3" t="str">
        <f>IF($A17&gt;='FG_576way_Regular Symbol(2wild)'!D$16,"",IF(OR(B17=$V$2,B18=$V$2,B19=$V$2),SUM(COUNTIF(B17:B19,$V$2),COUNTIF(B17:B19,$AP$2)),""))</f>
        <v/>
      </c>
      <c r="AP17" s="3" t="str">
        <f>IF($A17&gt;='FG_576way_Regular Symbol(2wild)'!E$16,"",IF(OR(C17=$V$2,C18=$V$2,C19=$V$2),SUM(COUNTIF(C17:C19,$V$2),COUNTIF(C17:C19,$AP$2)),""))</f>
        <v/>
      </c>
      <c r="AR17" s="3" t="str">
        <f>IF($A17&gt;='FG_576way_Regular Symbol(2wild)'!D$16,"",IF(OR(B17=$V$2,B18=$V$2,B19=$V$2),SUM(COUNTIF(B17:B19,$V$2),COUNTIF(B17:B19,$AS$2)),""))</f>
        <v/>
      </c>
      <c r="AS17" s="3" t="str">
        <f>IF($A17&gt;='FG_576way_Regular Symbol(2wild)'!E$16,"",IF(OR(C17=$V$2,C18=$V$2,C19=$V$2),SUM(COUNTIF(C17:C19,$V$2),COUNTIF(C17:C19,$AS$2)),""))</f>
        <v/>
      </c>
      <c r="AU17" s="3" t="str">
        <f>IF($A17&gt;='FG_576way_Regular Symbol(2wild)'!D$16,"",IF(OR(B17=$V$2,B18=$V$2,B19=$V$2),SUM(COUNTIF(B17:B19,$V$2),COUNTIF(B17:B19,$AV$2)),""))</f>
        <v/>
      </c>
      <c r="AV17" s="3" t="str">
        <f>IF($A17&gt;='FG_576way_Regular Symbol(2wild)'!E$16,"",IF(OR(C17=$V$2,C18=$V$2,C19=$V$2),SUM(COUNTIF(C17:C19,$V$2),COUNTIF(C17:C19,$AV$2)),""))</f>
        <v/>
      </c>
    </row>
    <row r="18" spans="1:48">
      <c r="A18" s="337">
        <f>IF('FG_243way_Regular Symbol'!L16="","",'FG_243way_Regular Symbol'!L16)</f>
        <v>13</v>
      </c>
      <c r="B18" s="191" t="str">
        <f>IF('FG_576way_Regular Symbol(2wild)'!M16="","",'FG_576way_Regular Symbol(2wild)'!M16)</f>
        <v/>
      </c>
      <c r="C18" s="191" t="str">
        <f>IF('FG_576way_Regular Symbol(2wild)'!N16="","",'FG_576way_Regular Symbol(2wild)'!N16)</f>
        <v/>
      </c>
      <c r="D18" s="362"/>
      <c r="I18" s="363">
        <f t="shared" si="0"/>
        <v>13</v>
      </c>
      <c r="J18" s="344" t="str">
        <f>IF($A18&gt;='FG_576way_Regular Symbol(2wild)'!D$16,"",IF(OR(B18=$V$2,B19=$V$2,B20=$V$2),SUM(COUNTIF(B18:B20,$V$2),COUNTIF(B18:B20,$K$2)),""))</f>
        <v/>
      </c>
      <c r="K18" s="344" t="str">
        <f>IF($A18&gt;='FG_576way_Regular Symbol(2wild)'!E$16,"",IF(OR(C18=$V$2,C19=$V$2,C20=$V$2),SUM(COUNTIF(C18:C20,$V$2),COUNTIF(C18:C20,$K$2)),""))</f>
        <v/>
      </c>
      <c r="M18" s="344" t="str">
        <f>IF($A18&gt;='FG_576way_Regular Symbol(2wild)'!D$16,"",IF(OR(B18=$V$2,B19=$V$2,B20=$V$2),SUM(COUNTIF(B18:B20,$V$2),COUNTIF(B18:B20,$N$2)),""))</f>
        <v/>
      </c>
      <c r="N18" s="344" t="str">
        <f>IF($A18&gt;='FG_576way_Regular Symbol(2wild)'!E$16,"",IF(OR(C18=$V$2,C19=$V$2,C20=$V$2),SUM(COUNTIF(C18:C20,$V$2),COUNTIF(C18:C20,$N$2)),""))</f>
        <v/>
      </c>
      <c r="P18" s="344" t="str">
        <f>IF($A18&gt;='FG_576way_Regular Symbol(2wild)'!D$16,"",IF(OR(B18=$V$2,B19=$V$2,B20=$V$2),SUM(COUNTIF(B18:B20,$V$2),COUNTIF(B18:B20,$Q$2)),""))</f>
        <v/>
      </c>
      <c r="Q18" s="344" t="str">
        <f>IF($A18&gt;='FG_576way_Regular Symbol(2wild)'!E$16,"",IF(OR(C18=$V$2,C19=$V$2,C20=$V$2),SUM(COUNTIF(C18:C20,$V$2),COUNTIF(C18:C20,$Q$2)),""))</f>
        <v/>
      </c>
      <c r="S18" s="344" t="str">
        <f>IF($A18&gt;='FG_576way_Regular Symbol(2wild)'!D$16,"",IF(OR(B18=$V$2,B19=$V$2,B20=$V$2),SUM(COUNTIF(B18:B20,$V$2),COUNTIF(B18:B20,$T$2)),""))</f>
        <v/>
      </c>
      <c r="T18" s="344" t="str">
        <f>IF($A18&gt;='FG_576way_Regular Symbol(2wild)'!E$16,"",IF(OR(C18=$V$2,C19=$V$2,C20=$V$2),SUM(COUNTIF(C18:C20,$V$2),COUNTIF(C18:C20,$T$2)),""))</f>
        <v/>
      </c>
      <c r="V18" s="344" t="str">
        <f>IF($A18&gt;='FG_576way_Regular Symbol(2wild)'!D$16,"",IF(OR(B18=$V$2,B19=$V$2,B20=$V$2),SUM(COUNTIF(B18:B20,$V$2),COUNTIF(B18:B20,$W$2)),""))</f>
        <v/>
      </c>
      <c r="W18" s="344" t="str">
        <f>IF($A18&gt;='FG_576way_Regular Symbol(2wild)'!E$16,"",IF(OR(C18=$V$2,C19=$V$2,C20=$V$2),SUM(COUNTIF(C18:C20,$V$2),COUNTIF(C18:C20,$W$2)),""))</f>
        <v/>
      </c>
      <c r="Y18" s="344" t="str">
        <f>IF($A18&gt;='FG_576way_Regular Symbol(2wild)'!D$16,"",IF(OR(B18=$V$2,B19=$V$2,B20=$V$2),SUM(COUNTIF(B18:B20,$V$2),COUNTIF(B18:B20,$Z$2)),""))</f>
        <v/>
      </c>
      <c r="Z18" s="344" t="str">
        <f>IF($A18&gt;='FG_576way_Regular Symbol(2wild)'!E$16,"",IF(OR(C18=$V$2,C19=$V$2,C20=$V$2),SUM(COUNTIF(C18:C20,$V$2),COUNTIF(C18:C20,$Z$2)),""))</f>
        <v/>
      </c>
      <c r="AB18" s="344" t="str">
        <f>IF($A18&gt;='FG_576way_Regular Symbol(2wild)'!D$16,"",IF(OR(B18=$V$2,B19=$V$2,B20=$V$2),SUM(COUNTIF(B18:B20,$V$2),COUNTIF(B18:B20,$AC$2)),""))</f>
        <v/>
      </c>
      <c r="AC18" s="344" t="str">
        <f>IF($A18&gt;='FG_576way_Regular Symbol(2wild)'!E$16,"",IF(OR(C18=$V$2,C19=$V$2,C20=$V$2),SUM(COUNTIF(C18:C20,$V$2),COUNTIF(C18:C20,$AC$2)),""))</f>
        <v/>
      </c>
      <c r="AF18" s="3" t="str">
        <f>IF($A18&gt;='FG_576way_Regular Symbol(2wild)'!D$16,"",IF(OR(B18=$V$2,B19=$V$2,B20=$V$2),SUM(COUNTIF(B18:B20,$V$2),COUNTIF(B18:B20,$AG$2)),""))</f>
        <v/>
      </c>
      <c r="AG18" s="3" t="str">
        <f>IF($A18&gt;='FG_576way_Regular Symbol(2wild)'!E$16,"",IF(OR(C18=$V$2,C19=$V$2,C20=$V$2),SUM(COUNTIF(C18:C20,$V$2),COUNTIF(C18:C20,$AG$2)),""))</f>
        <v/>
      </c>
      <c r="AI18" s="3" t="str">
        <f>IF($A18&gt;='FG_576way_Regular Symbol(2wild)'!D$16,"",IF(OR(B18=$V$2,B19=$V$2,B20=$V$2),SUM(COUNTIF(B18:B20,$V$2),COUNTIF(B18:B20,$AJ$2)),""))</f>
        <v/>
      </c>
      <c r="AJ18" s="3" t="str">
        <f>IF($A18&gt;='FG_576way_Regular Symbol(2wild)'!E$16,"",IF(OR(C18=$V$2,C19=$V$2,C20=$V$2),SUM(COUNTIF(C18:C20,$V$2),COUNTIF(C18:C20,$AJ$2)),""))</f>
        <v/>
      </c>
      <c r="AL18" s="3" t="str">
        <f>IF($A18&gt;='FG_576way_Regular Symbol(2wild)'!D$16,"",IF(OR(B18=$V$2,B19=$V$2,B20=$V$2),SUM(COUNTIF(B18:B20,$V$2),COUNTIF(B18:B20,$AM$2)),""))</f>
        <v/>
      </c>
      <c r="AM18" s="3" t="str">
        <f>IF($A18&gt;='FG_576way_Regular Symbol(2wild)'!E$16,"",IF(OR(C18=$V$2,C19=$V$2,C20=$V$2),SUM(COUNTIF(C18:C20,$V$2),COUNTIF(C18:C20,$AM$2)),""))</f>
        <v/>
      </c>
      <c r="AO18" s="3" t="str">
        <f>IF($A18&gt;='FG_576way_Regular Symbol(2wild)'!D$16,"",IF(OR(B18=$V$2,B19=$V$2,B20=$V$2),SUM(COUNTIF(B18:B20,$V$2),COUNTIF(B18:B20,$AP$2)),""))</f>
        <v/>
      </c>
      <c r="AP18" s="3" t="str">
        <f>IF($A18&gt;='FG_576way_Regular Symbol(2wild)'!E$16,"",IF(OR(C18=$V$2,C19=$V$2,C20=$V$2),SUM(COUNTIF(C18:C20,$V$2),COUNTIF(C18:C20,$AP$2)),""))</f>
        <v/>
      </c>
      <c r="AR18" s="3" t="str">
        <f>IF($A18&gt;='FG_576way_Regular Symbol(2wild)'!D$16,"",IF(OR(B18=$V$2,B19=$V$2,B20=$V$2),SUM(COUNTIF(B18:B20,$V$2),COUNTIF(B18:B20,$AS$2)),""))</f>
        <v/>
      </c>
      <c r="AS18" s="3" t="str">
        <f>IF($A18&gt;='FG_576way_Regular Symbol(2wild)'!E$16,"",IF(OR(C18=$V$2,C19=$V$2,C20=$V$2),SUM(COUNTIF(C18:C20,$V$2),COUNTIF(C18:C20,$AS$2)),""))</f>
        <v/>
      </c>
      <c r="AU18" s="3" t="str">
        <f>IF($A18&gt;='FG_576way_Regular Symbol(2wild)'!D$16,"",IF(OR(B18=$V$2,B19=$V$2,B20=$V$2),SUM(COUNTIF(B18:B20,$V$2),COUNTIF(B18:B20,$AV$2)),""))</f>
        <v/>
      </c>
      <c r="AV18" s="3" t="str">
        <f>IF($A18&gt;='FG_576way_Regular Symbol(2wild)'!E$16,"",IF(OR(C18=$V$2,C19=$V$2,C20=$V$2),SUM(COUNTIF(C18:C20,$V$2),COUNTIF(C18:C20,$AV$2)),""))</f>
        <v/>
      </c>
    </row>
    <row r="19" spans="1:48">
      <c r="A19" s="337">
        <f>IF('FG_243way_Regular Symbol'!L17="","",'FG_243way_Regular Symbol'!L17)</f>
        <v>14</v>
      </c>
      <c r="B19" s="191" t="str">
        <f>IF('FG_576way_Regular Symbol(2wild)'!M17="","",'FG_576way_Regular Symbol(2wild)'!M17)</f>
        <v/>
      </c>
      <c r="C19" s="191" t="str">
        <f>IF('FG_576way_Regular Symbol(2wild)'!N17="","",'FG_576way_Regular Symbol(2wild)'!N17)</f>
        <v/>
      </c>
      <c r="D19" s="362"/>
      <c r="I19" s="363">
        <f t="shared" si="0"/>
        <v>14</v>
      </c>
      <c r="J19" s="344" t="str">
        <f>IF($A19&gt;='FG_576way_Regular Symbol(2wild)'!D$16,"",IF(OR(B19=$V$2,B20=$V$2,B21=$V$2),SUM(COUNTIF(B19:B21,$V$2),COUNTIF(B19:B21,$K$2)),""))</f>
        <v/>
      </c>
      <c r="K19" s="344" t="str">
        <f>IF($A19&gt;='FG_576way_Regular Symbol(2wild)'!E$16,"",IF(OR(C19=$V$2,C20=$V$2,C21=$V$2),SUM(COUNTIF(C19:C21,$V$2),COUNTIF(C19:C21,$K$2)),""))</f>
        <v/>
      </c>
      <c r="M19" s="344" t="str">
        <f>IF($A19&gt;='FG_576way_Regular Symbol(2wild)'!D$16,"",IF(OR(B19=$V$2,B20=$V$2,B21=$V$2),SUM(COUNTIF(B19:B21,$V$2),COUNTIF(B19:B21,$N$2)),""))</f>
        <v/>
      </c>
      <c r="N19" s="344" t="str">
        <f>IF($A19&gt;='FG_576way_Regular Symbol(2wild)'!E$16,"",IF(OR(C19=$V$2,C20=$V$2,C21=$V$2),SUM(COUNTIF(C19:C21,$V$2),COUNTIF(C19:C21,$N$2)),""))</f>
        <v/>
      </c>
      <c r="P19" s="344" t="str">
        <f>IF($A19&gt;='FG_576way_Regular Symbol(2wild)'!D$16,"",IF(OR(B19=$V$2,B20=$V$2,B21=$V$2),SUM(COUNTIF(B19:B21,$V$2),COUNTIF(B19:B21,$Q$2)),""))</f>
        <v/>
      </c>
      <c r="Q19" s="344" t="str">
        <f>IF($A19&gt;='FG_576way_Regular Symbol(2wild)'!E$16,"",IF(OR(C19=$V$2,C20=$V$2,C21=$V$2),SUM(COUNTIF(C19:C21,$V$2),COUNTIF(C19:C21,$Q$2)),""))</f>
        <v/>
      </c>
      <c r="S19" s="344" t="str">
        <f>IF($A19&gt;='FG_576way_Regular Symbol(2wild)'!D$16,"",IF(OR(B19=$V$2,B20=$V$2,B21=$V$2),SUM(COUNTIF(B19:B21,$V$2),COUNTIF(B19:B21,$T$2)),""))</f>
        <v/>
      </c>
      <c r="T19" s="344" t="str">
        <f>IF($A19&gt;='FG_576way_Regular Symbol(2wild)'!E$16,"",IF(OR(C19=$V$2,C20=$V$2,C21=$V$2),SUM(COUNTIF(C19:C21,$V$2),COUNTIF(C19:C21,$T$2)),""))</f>
        <v/>
      </c>
      <c r="V19" s="344" t="str">
        <f>IF($A19&gt;='FG_576way_Regular Symbol(2wild)'!D$16,"",IF(OR(B19=$V$2,B20=$V$2,B21=$V$2),SUM(COUNTIF(B19:B21,$V$2),COUNTIF(B19:B21,$W$2)),""))</f>
        <v/>
      </c>
      <c r="W19" s="344" t="str">
        <f>IF($A19&gt;='FG_576way_Regular Symbol(2wild)'!E$16,"",IF(OR(C19=$V$2,C20=$V$2,C21=$V$2),SUM(COUNTIF(C19:C21,$V$2),COUNTIF(C19:C21,$W$2)),""))</f>
        <v/>
      </c>
      <c r="Y19" s="344" t="str">
        <f>IF($A19&gt;='FG_576way_Regular Symbol(2wild)'!D$16,"",IF(OR(B19=$V$2,B20=$V$2,B21=$V$2),SUM(COUNTIF(B19:B21,$V$2),COUNTIF(B19:B21,$Z$2)),""))</f>
        <v/>
      </c>
      <c r="Z19" s="344" t="str">
        <f>IF($A19&gt;='FG_576way_Regular Symbol(2wild)'!E$16,"",IF(OR(C19=$V$2,C20=$V$2,C21=$V$2),SUM(COUNTIF(C19:C21,$V$2),COUNTIF(C19:C21,$Z$2)),""))</f>
        <v/>
      </c>
      <c r="AB19" s="344" t="str">
        <f>IF($A19&gt;='FG_576way_Regular Symbol(2wild)'!D$16,"",IF(OR(B19=$V$2,B20=$V$2,B21=$V$2),SUM(COUNTIF(B19:B21,$V$2),COUNTIF(B19:B21,$AC$2)),""))</f>
        <v/>
      </c>
      <c r="AC19" s="344" t="str">
        <f>IF($A19&gt;='FG_576way_Regular Symbol(2wild)'!E$16,"",IF(OR(C19=$V$2,C20=$V$2,C21=$V$2),SUM(COUNTIF(C19:C21,$V$2),COUNTIF(C19:C21,$AC$2)),""))</f>
        <v/>
      </c>
      <c r="AF19" s="3" t="str">
        <f>IF($A19&gt;='FG_576way_Regular Symbol(2wild)'!D$16,"",IF(OR(B19=$V$2,B20=$V$2,B21=$V$2),SUM(COUNTIF(B19:B21,$V$2),COUNTIF(B19:B21,$AG$2)),""))</f>
        <v/>
      </c>
      <c r="AG19" s="3" t="str">
        <f>IF($A19&gt;='FG_576way_Regular Symbol(2wild)'!E$16,"",IF(OR(C19=$V$2,C20=$V$2,C21=$V$2),SUM(COUNTIF(C19:C21,$V$2),COUNTIF(C19:C21,$AG$2)),""))</f>
        <v/>
      </c>
      <c r="AI19" s="3" t="str">
        <f>IF($A19&gt;='FG_576way_Regular Symbol(2wild)'!D$16,"",IF(OR(B19=$V$2,B20=$V$2,B21=$V$2),SUM(COUNTIF(B19:B21,$V$2),COUNTIF(B19:B21,$AJ$2)),""))</f>
        <v/>
      </c>
      <c r="AJ19" s="3" t="str">
        <f>IF($A19&gt;='FG_576way_Regular Symbol(2wild)'!E$16,"",IF(OR(C19=$V$2,C20=$V$2,C21=$V$2),SUM(COUNTIF(C19:C21,$V$2),COUNTIF(C19:C21,$AJ$2)),""))</f>
        <v/>
      </c>
      <c r="AL19" s="3" t="str">
        <f>IF($A19&gt;='FG_576way_Regular Symbol(2wild)'!D$16,"",IF(OR(B19=$V$2,B20=$V$2,B21=$V$2),SUM(COUNTIF(B19:B21,$V$2),COUNTIF(B19:B21,$AM$2)),""))</f>
        <v/>
      </c>
      <c r="AM19" s="3" t="str">
        <f>IF($A19&gt;='FG_576way_Regular Symbol(2wild)'!E$16,"",IF(OR(C19=$V$2,C20=$V$2,C21=$V$2),SUM(COUNTIF(C19:C21,$V$2),COUNTIF(C19:C21,$AM$2)),""))</f>
        <v/>
      </c>
      <c r="AO19" s="3" t="str">
        <f>IF($A19&gt;='FG_576way_Regular Symbol(2wild)'!D$16,"",IF(OR(B19=$V$2,B20=$V$2,B21=$V$2),SUM(COUNTIF(B19:B21,$V$2),COUNTIF(B19:B21,$AP$2)),""))</f>
        <v/>
      </c>
      <c r="AP19" s="3" t="str">
        <f>IF($A19&gt;='FG_576way_Regular Symbol(2wild)'!E$16,"",IF(OR(C19=$V$2,C20=$V$2,C21=$V$2),SUM(COUNTIF(C19:C21,$V$2),COUNTIF(C19:C21,$AP$2)),""))</f>
        <v/>
      </c>
      <c r="AR19" s="3" t="str">
        <f>IF($A19&gt;='FG_576way_Regular Symbol(2wild)'!D$16,"",IF(OR(B19=$V$2,B20=$V$2,B21=$V$2),SUM(COUNTIF(B19:B21,$V$2),COUNTIF(B19:B21,$AS$2)),""))</f>
        <v/>
      </c>
      <c r="AS19" s="3" t="str">
        <f>IF($A19&gt;='FG_576way_Regular Symbol(2wild)'!E$16,"",IF(OR(C19=$V$2,C20=$V$2,C21=$V$2),SUM(COUNTIF(C19:C21,$V$2),COUNTIF(C19:C21,$AS$2)),""))</f>
        <v/>
      </c>
      <c r="AU19" s="3" t="str">
        <f>IF($A19&gt;='FG_576way_Regular Symbol(2wild)'!D$16,"",IF(OR(B19=$V$2,B20=$V$2,B21=$V$2),SUM(COUNTIF(B19:B21,$V$2),COUNTIF(B19:B21,$AV$2)),""))</f>
        <v/>
      </c>
      <c r="AV19" s="3" t="str">
        <f>IF($A19&gt;='FG_576way_Regular Symbol(2wild)'!E$16,"",IF(OR(C19=$V$2,C20=$V$2,C21=$V$2),SUM(COUNTIF(C19:C21,$V$2),COUNTIF(C19:C21,$AV$2)),""))</f>
        <v/>
      </c>
    </row>
    <row r="20" spans="1:48">
      <c r="A20" s="337">
        <f>IF('FG_243way_Regular Symbol'!L18="","",'FG_243way_Regular Symbol'!L18)</f>
        <v>15</v>
      </c>
      <c r="B20" s="191" t="str">
        <f>IF('FG_576way_Regular Symbol(2wild)'!M18="","",'FG_576way_Regular Symbol(2wild)'!M18)</f>
        <v/>
      </c>
      <c r="C20" s="191" t="str">
        <f>IF('FG_576way_Regular Symbol(2wild)'!N18="","",'FG_576way_Regular Symbol(2wild)'!N18)</f>
        <v/>
      </c>
      <c r="D20" s="362"/>
      <c r="I20" s="363">
        <f t="shared" si="0"/>
        <v>15</v>
      </c>
      <c r="J20" s="344" t="str">
        <f>IF($A20&gt;='FG_576way_Regular Symbol(2wild)'!D$16,"",IF(OR(B20=$V$2,B21=$V$2,B22=$V$2),SUM(COUNTIF(B20:B22,$V$2),COUNTIF(B20:B22,$K$2)),""))</f>
        <v/>
      </c>
      <c r="K20" s="344" t="str">
        <f>IF($A20&gt;='FG_576way_Regular Symbol(2wild)'!E$16,"",IF(OR(C20=$V$2,C21=$V$2,C22=$V$2),SUM(COUNTIF(C20:C22,$V$2),COUNTIF(C20:C22,$K$2)),""))</f>
        <v/>
      </c>
      <c r="M20" s="344" t="str">
        <f>IF($A20&gt;='FG_576way_Regular Symbol(2wild)'!D$16,"",IF(OR(B20=$V$2,B21=$V$2,B22=$V$2),SUM(COUNTIF(B20:B22,$V$2),COUNTIF(B20:B22,$N$2)),""))</f>
        <v/>
      </c>
      <c r="N20" s="344" t="str">
        <f>IF($A20&gt;='FG_576way_Regular Symbol(2wild)'!E$16,"",IF(OR(C20=$V$2,C21=$V$2,C22=$V$2),SUM(COUNTIF(C20:C22,$V$2),COUNTIF(C20:C22,$N$2)),""))</f>
        <v/>
      </c>
      <c r="P20" s="344" t="str">
        <f>IF($A20&gt;='FG_576way_Regular Symbol(2wild)'!D$16,"",IF(OR(B20=$V$2,B21=$V$2,B22=$V$2),SUM(COUNTIF(B20:B22,$V$2),COUNTIF(B20:B22,$Q$2)),""))</f>
        <v/>
      </c>
      <c r="Q20" s="344" t="str">
        <f>IF($A20&gt;='FG_576way_Regular Symbol(2wild)'!E$16,"",IF(OR(C20=$V$2,C21=$V$2,C22=$V$2),SUM(COUNTIF(C20:C22,$V$2),COUNTIF(C20:C22,$Q$2)),""))</f>
        <v/>
      </c>
      <c r="S20" s="344" t="str">
        <f>IF($A20&gt;='FG_576way_Regular Symbol(2wild)'!D$16,"",IF(OR(B20=$V$2,B21=$V$2,B22=$V$2),SUM(COUNTIF(B20:B22,$V$2),COUNTIF(B20:B22,$T$2)),""))</f>
        <v/>
      </c>
      <c r="T20" s="344" t="str">
        <f>IF($A20&gt;='FG_576way_Regular Symbol(2wild)'!E$16,"",IF(OR(C20=$V$2,C21=$V$2,C22=$V$2),SUM(COUNTIF(C20:C22,$V$2),COUNTIF(C20:C22,$T$2)),""))</f>
        <v/>
      </c>
      <c r="V20" s="344" t="str">
        <f>IF($A20&gt;='FG_576way_Regular Symbol(2wild)'!D$16,"",IF(OR(B20=$V$2,B21=$V$2,B22=$V$2),SUM(COUNTIF(B20:B22,$V$2),COUNTIF(B20:B22,$W$2)),""))</f>
        <v/>
      </c>
      <c r="W20" s="344" t="str">
        <f>IF($A20&gt;='FG_576way_Regular Symbol(2wild)'!E$16,"",IF(OR(C20=$V$2,C21=$V$2,C22=$V$2),SUM(COUNTIF(C20:C22,$V$2),COUNTIF(C20:C22,$W$2)),""))</f>
        <v/>
      </c>
      <c r="Y20" s="344" t="str">
        <f>IF($A20&gt;='FG_576way_Regular Symbol(2wild)'!D$16,"",IF(OR(B20=$V$2,B21=$V$2,B22=$V$2),SUM(COUNTIF(B20:B22,$V$2),COUNTIF(B20:B22,$Z$2)),""))</f>
        <v/>
      </c>
      <c r="Z20" s="344" t="str">
        <f>IF($A20&gt;='FG_576way_Regular Symbol(2wild)'!E$16,"",IF(OR(C20=$V$2,C21=$V$2,C22=$V$2),SUM(COUNTIF(C20:C22,$V$2),COUNTIF(C20:C22,$Z$2)),""))</f>
        <v/>
      </c>
      <c r="AB20" s="344" t="str">
        <f>IF($A20&gt;='FG_576way_Regular Symbol(2wild)'!D$16,"",IF(OR(B20=$V$2,B21=$V$2,B22=$V$2),SUM(COUNTIF(B20:B22,$V$2),COUNTIF(B20:B22,$AC$2)),""))</f>
        <v/>
      </c>
      <c r="AC20" s="344" t="str">
        <f>IF($A20&gt;='FG_576way_Regular Symbol(2wild)'!E$16,"",IF(OR(C20=$V$2,C21=$V$2,C22=$V$2),SUM(COUNTIF(C20:C22,$V$2),COUNTIF(C20:C22,$AC$2)),""))</f>
        <v/>
      </c>
      <c r="AF20" s="3" t="str">
        <f>IF($A20&gt;='FG_576way_Regular Symbol(2wild)'!D$16,"",IF(OR(B20=$V$2,B21=$V$2,B22=$V$2),SUM(COUNTIF(B20:B22,$V$2),COUNTIF(B20:B22,$AG$2)),""))</f>
        <v/>
      </c>
      <c r="AG20" s="3" t="str">
        <f>IF($A20&gt;='FG_576way_Regular Symbol(2wild)'!E$16,"",IF(OR(C20=$V$2,C21=$V$2,C22=$V$2),SUM(COUNTIF(C20:C22,$V$2),COUNTIF(C20:C22,$AG$2)),""))</f>
        <v/>
      </c>
      <c r="AI20" s="3" t="str">
        <f>IF($A20&gt;='FG_576way_Regular Symbol(2wild)'!D$16,"",IF(OR(B20=$V$2,B21=$V$2,B22=$V$2),SUM(COUNTIF(B20:B22,$V$2),COUNTIF(B20:B22,$AJ$2)),""))</f>
        <v/>
      </c>
      <c r="AJ20" s="3" t="str">
        <f>IF($A20&gt;='FG_576way_Regular Symbol(2wild)'!E$16,"",IF(OR(C20=$V$2,C21=$V$2,C22=$V$2),SUM(COUNTIF(C20:C22,$V$2),COUNTIF(C20:C22,$AJ$2)),""))</f>
        <v/>
      </c>
      <c r="AL20" s="3" t="str">
        <f>IF($A20&gt;='FG_576way_Regular Symbol(2wild)'!D$16,"",IF(OR(B20=$V$2,B21=$V$2,B22=$V$2),SUM(COUNTIF(B20:B22,$V$2),COUNTIF(B20:B22,$AM$2)),""))</f>
        <v/>
      </c>
      <c r="AM20" s="3" t="str">
        <f>IF($A20&gt;='FG_576way_Regular Symbol(2wild)'!E$16,"",IF(OR(C20=$V$2,C21=$V$2,C22=$V$2),SUM(COUNTIF(C20:C22,$V$2),COUNTIF(C20:C22,$AM$2)),""))</f>
        <v/>
      </c>
      <c r="AO20" s="3" t="str">
        <f>IF($A20&gt;='FG_576way_Regular Symbol(2wild)'!D$16,"",IF(OR(B20=$V$2,B21=$V$2,B22=$V$2),SUM(COUNTIF(B20:B22,$V$2),COUNTIF(B20:B22,$AP$2)),""))</f>
        <v/>
      </c>
      <c r="AP20" s="3" t="str">
        <f>IF($A20&gt;='FG_576way_Regular Symbol(2wild)'!E$16,"",IF(OR(C20=$V$2,C21=$V$2,C22=$V$2),SUM(COUNTIF(C20:C22,$V$2),COUNTIF(C20:C22,$AP$2)),""))</f>
        <v/>
      </c>
      <c r="AR20" s="3" t="str">
        <f>IF($A20&gt;='FG_576way_Regular Symbol(2wild)'!D$16,"",IF(OR(B20=$V$2,B21=$V$2,B22=$V$2),SUM(COUNTIF(B20:B22,$V$2),COUNTIF(B20:B22,$AS$2)),""))</f>
        <v/>
      </c>
      <c r="AS20" s="3" t="str">
        <f>IF($A20&gt;='FG_576way_Regular Symbol(2wild)'!E$16,"",IF(OR(C20=$V$2,C21=$V$2,C22=$V$2),SUM(COUNTIF(C20:C22,$V$2),COUNTIF(C20:C22,$AS$2)),""))</f>
        <v/>
      </c>
      <c r="AU20" s="3" t="str">
        <f>IF($A20&gt;='FG_576way_Regular Symbol(2wild)'!D$16,"",IF(OR(B20=$V$2,B21=$V$2,B22=$V$2),SUM(COUNTIF(B20:B22,$V$2),COUNTIF(B20:B22,$AV$2)),""))</f>
        <v/>
      </c>
      <c r="AV20" s="3" t="str">
        <f>IF($A20&gt;='FG_576way_Regular Symbol(2wild)'!E$16,"",IF(OR(C20=$V$2,C21=$V$2,C22=$V$2),SUM(COUNTIF(C20:C22,$V$2),COUNTIF(C20:C22,$AV$2)),""))</f>
        <v/>
      </c>
    </row>
    <row r="21" spans="1:48" ht="17">
      <c r="A21" s="337">
        <f>IF('FG_243way_Regular Symbol'!L19="","",'FG_243way_Regular Symbol'!L19)</f>
        <v>16</v>
      </c>
      <c r="B21" s="191" t="str">
        <f>IF('FG_576way_Regular Symbol(2wild)'!M19="","",'FG_576way_Regular Symbol(2wild)'!M19)</f>
        <v/>
      </c>
      <c r="C21" s="191" t="str">
        <f>IF('FG_576way_Regular Symbol(2wild)'!N19="","",'FG_576way_Regular Symbol(2wild)'!N19)</f>
        <v/>
      </c>
      <c r="D21" s="362"/>
      <c r="E21" s="34" t="s">
        <v>18</v>
      </c>
      <c r="F21" s="34" t="s">
        <v>333</v>
      </c>
      <c r="G21" s="35">
        <v>1</v>
      </c>
      <c r="H21" s="35">
        <v>2</v>
      </c>
      <c r="I21" s="363">
        <f t="shared" si="0"/>
        <v>16</v>
      </c>
      <c r="J21" s="344" t="str">
        <f>IF($A21&gt;='FG_576way_Regular Symbol(2wild)'!D$16,"",IF(OR(B21=$V$2,B22=$V$2,B23=$V$2),SUM(COUNTIF(B21:B23,$V$2),COUNTIF(B21:B23,$K$2)),""))</f>
        <v/>
      </c>
      <c r="K21" s="344" t="str">
        <f>IF($A21&gt;='FG_576way_Regular Symbol(2wild)'!E$16,"",IF(OR(C21=$V$2,C22=$V$2,C23=$V$2),SUM(COUNTIF(C21:C23,$V$2),COUNTIF(C21:C23,$K$2)),""))</f>
        <v/>
      </c>
      <c r="M21" s="344" t="str">
        <f>IF($A21&gt;='FG_576way_Regular Symbol(2wild)'!D$16,"",IF(OR(B21=$V$2,B22=$V$2,B23=$V$2),SUM(COUNTIF(B21:B23,$V$2),COUNTIF(B21:B23,$N$2)),""))</f>
        <v/>
      </c>
      <c r="N21" s="344" t="str">
        <f>IF($A21&gt;='FG_576way_Regular Symbol(2wild)'!E$16,"",IF(OR(C21=$V$2,C22=$V$2,C23=$V$2),SUM(COUNTIF(C21:C23,$V$2),COUNTIF(C21:C23,$N$2)),""))</f>
        <v/>
      </c>
      <c r="P21" s="344" t="str">
        <f>IF($A21&gt;='FG_576way_Regular Symbol(2wild)'!D$16,"",IF(OR(B21=$V$2,B22=$V$2,B23=$V$2),SUM(COUNTIF(B21:B23,$V$2),COUNTIF(B21:B23,$Q$2)),""))</f>
        <v/>
      </c>
      <c r="Q21" s="344" t="str">
        <f>IF($A21&gt;='FG_576way_Regular Symbol(2wild)'!E$16,"",IF(OR(C21=$V$2,C22=$V$2,C23=$V$2),SUM(COUNTIF(C21:C23,$V$2),COUNTIF(C21:C23,$Q$2)),""))</f>
        <v/>
      </c>
      <c r="S21" s="344" t="str">
        <f>IF($A21&gt;='FG_576way_Regular Symbol(2wild)'!D$16,"",IF(OR(B21=$V$2,B22=$V$2,B23=$V$2),SUM(COUNTIF(B21:B23,$V$2),COUNTIF(B21:B23,$T$2)),""))</f>
        <v/>
      </c>
      <c r="T21" s="344" t="str">
        <f>IF($A21&gt;='FG_576way_Regular Symbol(2wild)'!E$16,"",IF(OR(C21=$V$2,C22=$V$2,C23=$V$2),SUM(COUNTIF(C21:C23,$V$2),COUNTIF(C21:C23,$T$2)),""))</f>
        <v/>
      </c>
      <c r="V21" s="344" t="str">
        <f>IF($A21&gt;='FG_576way_Regular Symbol(2wild)'!D$16,"",IF(OR(B21=$V$2,B22=$V$2,B23=$V$2),SUM(COUNTIF(B21:B23,$V$2),COUNTIF(B21:B23,$W$2)),""))</f>
        <v/>
      </c>
      <c r="W21" s="344" t="str">
        <f>IF($A21&gt;='FG_576way_Regular Symbol(2wild)'!E$16,"",IF(OR(C21=$V$2,C22=$V$2,C23=$V$2),SUM(COUNTIF(C21:C23,$V$2),COUNTIF(C21:C23,$W$2)),""))</f>
        <v/>
      </c>
      <c r="Y21" s="344" t="str">
        <f>IF($A21&gt;='FG_576way_Regular Symbol(2wild)'!D$16,"",IF(OR(B21=$V$2,B22=$V$2,B23=$V$2),SUM(COUNTIF(B21:B23,$V$2),COUNTIF(B21:B23,$Z$2)),""))</f>
        <v/>
      </c>
      <c r="Z21" s="344" t="str">
        <f>IF($A21&gt;='FG_576way_Regular Symbol(2wild)'!E$16,"",IF(OR(C21=$V$2,C22=$V$2,C23=$V$2),SUM(COUNTIF(C21:C23,$V$2),COUNTIF(C21:C23,$Z$2)),""))</f>
        <v/>
      </c>
      <c r="AB21" s="344" t="str">
        <f>IF($A21&gt;='FG_576way_Regular Symbol(2wild)'!D$16,"",IF(OR(B21=$V$2,B22=$V$2,B23=$V$2),SUM(COUNTIF(B21:B23,$V$2),COUNTIF(B21:B23,$AC$2)),""))</f>
        <v/>
      </c>
      <c r="AC21" s="344" t="str">
        <f>IF($A21&gt;='FG_576way_Regular Symbol(2wild)'!E$16,"",IF(OR(C21=$V$2,C22=$V$2,C23=$V$2),SUM(COUNTIF(C21:C23,$V$2),COUNTIF(C21:C23,$AC$2)),""))</f>
        <v/>
      </c>
      <c r="AF21" s="3" t="str">
        <f>IF($A21&gt;='FG_576way_Regular Symbol(2wild)'!D$16,"",IF(OR(B21=$V$2,B22=$V$2,B23=$V$2),SUM(COUNTIF(B21:B23,$V$2),COUNTIF(B21:B23,$AG$2)),""))</f>
        <v/>
      </c>
      <c r="AG21" s="3" t="str">
        <f>IF($A21&gt;='FG_576way_Regular Symbol(2wild)'!E$16,"",IF(OR(C21=$V$2,C22=$V$2,C23=$V$2),SUM(COUNTIF(C21:C23,$V$2),COUNTIF(C21:C23,$AG$2)),""))</f>
        <v/>
      </c>
      <c r="AI21" s="3" t="str">
        <f>IF($A21&gt;='FG_576way_Regular Symbol(2wild)'!D$16,"",IF(OR(B21=$V$2,B22=$V$2,B23=$V$2),SUM(COUNTIF(B21:B23,$V$2),COUNTIF(B21:B23,$AJ$2)),""))</f>
        <v/>
      </c>
      <c r="AJ21" s="3" t="str">
        <f>IF($A21&gt;='FG_576way_Regular Symbol(2wild)'!E$16,"",IF(OR(C21=$V$2,C22=$V$2,C23=$V$2),SUM(COUNTIF(C21:C23,$V$2),COUNTIF(C21:C23,$AJ$2)),""))</f>
        <v/>
      </c>
      <c r="AL21" s="3" t="str">
        <f>IF($A21&gt;='FG_576way_Regular Symbol(2wild)'!D$16,"",IF(OR(B21=$V$2,B22=$V$2,B23=$V$2),SUM(COUNTIF(B21:B23,$V$2),COUNTIF(B21:B23,$AM$2)),""))</f>
        <v/>
      </c>
      <c r="AM21" s="3" t="str">
        <f>IF($A21&gt;='FG_576way_Regular Symbol(2wild)'!E$16,"",IF(OR(C21=$V$2,C22=$V$2,C23=$V$2),SUM(COUNTIF(C21:C23,$V$2),COUNTIF(C21:C23,$AM$2)),""))</f>
        <v/>
      </c>
      <c r="AO21" s="3" t="str">
        <f>IF($A21&gt;='FG_576way_Regular Symbol(2wild)'!D$16,"",IF(OR(B21=$V$2,B22=$V$2,B23=$V$2),SUM(COUNTIF(B21:B23,$V$2),COUNTIF(B21:B23,$AP$2)),""))</f>
        <v/>
      </c>
      <c r="AP21" s="3" t="str">
        <f>IF($A21&gt;='FG_576way_Regular Symbol(2wild)'!E$16,"",IF(OR(C21=$V$2,C22=$V$2,C23=$V$2),SUM(COUNTIF(C21:C23,$V$2),COUNTIF(C21:C23,$AP$2)),""))</f>
        <v/>
      </c>
      <c r="AR21" s="3" t="str">
        <f>IF($A21&gt;='FG_576way_Regular Symbol(2wild)'!D$16,"",IF(OR(B21=$V$2,B22=$V$2,B23=$V$2),SUM(COUNTIF(B21:B23,$V$2),COUNTIF(B21:B23,$AS$2)),""))</f>
        <v/>
      </c>
      <c r="AS21" s="3" t="str">
        <f>IF($A21&gt;='FG_576way_Regular Symbol(2wild)'!E$16,"",IF(OR(C21=$V$2,C22=$V$2,C23=$V$2),SUM(COUNTIF(C21:C23,$V$2),COUNTIF(C21:C23,$AS$2)),""))</f>
        <v/>
      </c>
      <c r="AU21" s="3" t="str">
        <f>IF($A21&gt;='FG_576way_Regular Symbol(2wild)'!D$16,"",IF(OR(B21=$V$2,B22=$V$2,B23=$V$2),SUM(COUNTIF(B21:B23,$V$2),COUNTIF(B21:B23,$AV$2)),""))</f>
        <v/>
      </c>
      <c r="AV21" s="3" t="str">
        <f>IF($A21&gt;='FG_576way_Regular Symbol(2wild)'!E$16,"",IF(OR(C21=$V$2,C22=$V$2,C23=$V$2),SUM(COUNTIF(C21:C23,$V$2),COUNTIF(C21:C23,$AV$2)),""))</f>
        <v/>
      </c>
    </row>
    <row r="22" spans="1:48" ht="17">
      <c r="A22" s="337">
        <f>IF('FG_243way_Regular Symbol'!L20="","",'FG_243way_Regular Symbol'!L20)</f>
        <v>17</v>
      </c>
      <c r="B22" s="191" t="str">
        <f>IF('FG_576way_Regular Symbol(2wild)'!M20="","",'FG_576way_Regular Symbol(2wild)'!M20)</f>
        <v>J</v>
      </c>
      <c r="C22" s="191" t="str">
        <f>IF('FG_576way_Regular Symbol(2wild)'!N20="","",'FG_576way_Regular Symbol(2wild)'!N20)</f>
        <v/>
      </c>
      <c r="D22" s="362"/>
      <c r="E22" s="192" t="s">
        <v>149</v>
      </c>
      <c r="F22" s="191" t="s">
        <v>253</v>
      </c>
      <c r="G22" s="8">
        <f>VLOOKUP('FG_R1R2appear wild'!$E22,'FG_R1R2appear wild'!$F$4:$H$16,'FG_R1R2appear wild'!G$3+1,FALSE)</f>
        <v>6</v>
      </c>
      <c r="H22" s="8">
        <f>VLOOKUP('FG_R1R2appear wild'!$E22,'FG_R1R2appear wild'!$F$4:$H$16,'FG_R1R2appear wild'!H$3+1,FALSE)</f>
        <v>6</v>
      </c>
      <c r="I22" s="363">
        <f t="shared" si="0"/>
        <v>17</v>
      </c>
      <c r="J22" s="344">
        <f>IF($A22&gt;='FG_576way_Regular Symbol(2wild)'!D$16,"",IF(OR(B22=$V$2,B23=$V$2,B24=$V$2),SUM(COUNTIF(B22:B24,$V$2),COUNTIF(B22:B24,$K$2)),""))</f>
        <v>1</v>
      </c>
      <c r="K22" s="344" t="str">
        <f>IF($A22&gt;='FG_576way_Regular Symbol(2wild)'!E$16,"",IF(OR(C22=$V$2,C23=$V$2,C24=$V$2),SUM(COUNTIF(C22:C24,$V$2),COUNTIF(C22:C24,$K$2)),""))</f>
        <v/>
      </c>
      <c r="M22" s="344">
        <f>IF($A22&gt;='FG_576way_Regular Symbol(2wild)'!D$16,"",IF(OR(B22=$V$2,B23=$V$2,B24=$V$2),SUM(COUNTIF(B22:B24,$V$2),COUNTIF(B22:B24,$N$2)),""))</f>
        <v>1</v>
      </c>
      <c r="N22" s="344" t="str">
        <f>IF($A22&gt;='FG_576way_Regular Symbol(2wild)'!E$16,"",IF(OR(C22=$V$2,C23=$V$2,C24=$V$2),SUM(COUNTIF(C22:C24,$V$2),COUNTIF(C22:C24,$N$2)),""))</f>
        <v/>
      </c>
      <c r="P22" s="344">
        <f>IF($A22&gt;='FG_576way_Regular Symbol(2wild)'!D$16,"",IF(OR(B22=$V$2,B23=$V$2,B24=$V$2),SUM(COUNTIF(B22:B24,$V$2),COUNTIF(B22:B24,$Q$2)),""))</f>
        <v>1</v>
      </c>
      <c r="Q22" s="344" t="str">
        <f>IF($A22&gt;='FG_576way_Regular Symbol(2wild)'!E$16,"",IF(OR(C22=$V$2,C23=$V$2,C24=$V$2),SUM(COUNTIF(C22:C24,$V$2),COUNTIF(C22:C24,$Q$2)),""))</f>
        <v/>
      </c>
      <c r="S22" s="344">
        <f>IF($A22&gt;='FG_576way_Regular Symbol(2wild)'!D$16,"",IF(OR(B22=$V$2,B23=$V$2,B24=$V$2),SUM(COUNTIF(B22:B24,$V$2),COUNTIF(B22:B24,$T$2)),""))</f>
        <v>1</v>
      </c>
      <c r="T22" s="344" t="str">
        <f>IF($A22&gt;='FG_576way_Regular Symbol(2wild)'!E$16,"",IF(OR(C22=$V$2,C23=$V$2,C24=$V$2),SUM(COUNTIF(C22:C24,$V$2),COUNTIF(C22:C24,$T$2)),""))</f>
        <v/>
      </c>
      <c r="V22" s="344">
        <f>IF($A22&gt;='FG_576way_Regular Symbol(2wild)'!D$16,"",IF(OR(B22=$V$2,B23=$V$2,B24=$V$2),SUM(COUNTIF(B22:B24,$V$2),COUNTIF(B22:B24,$W$2)),""))</f>
        <v>1</v>
      </c>
      <c r="W22" s="344" t="str">
        <f>IF($A22&gt;='FG_576way_Regular Symbol(2wild)'!E$16,"",IF(OR(C22=$V$2,C23=$V$2,C24=$V$2),SUM(COUNTIF(C22:C24,$V$2),COUNTIF(C22:C24,$W$2)),""))</f>
        <v/>
      </c>
      <c r="Y22" s="344">
        <f>IF($A22&gt;='FG_576way_Regular Symbol(2wild)'!D$16,"",IF(OR(B22=$V$2,B23=$V$2,B24=$V$2),SUM(COUNTIF(B22:B24,$V$2),COUNTIF(B22:B24,$Z$2)),""))</f>
        <v>1</v>
      </c>
      <c r="Z22" s="344" t="str">
        <f>IF($A22&gt;='FG_576way_Regular Symbol(2wild)'!E$16,"",IF(OR(C22=$V$2,C23=$V$2,C24=$V$2),SUM(COUNTIF(C22:C24,$V$2),COUNTIF(C22:C24,$Z$2)),""))</f>
        <v/>
      </c>
      <c r="AB22" s="344">
        <f>IF($A22&gt;='FG_576way_Regular Symbol(2wild)'!D$16,"",IF(OR(B22=$V$2,B23=$V$2,B24=$V$2),SUM(COUNTIF(B22:B24,$V$2),COUNTIF(B22:B24,$AC$2)),""))</f>
        <v>1</v>
      </c>
      <c r="AC22" s="344" t="str">
        <f>IF($A22&gt;='FG_576way_Regular Symbol(2wild)'!E$16,"",IF(OR(C22=$V$2,C23=$V$2,C24=$V$2),SUM(COUNTIF(C22:C24,$V$2),COUNTIF(C22:C24,$AC$2)),""))</f>
        <v/>
      </c>
      <c r="AF22" s="3">
        <f>IF($A22&gt;='FG_576way_Regular Symbol(2wild)'!D$16,"",IF(OR(B22=$V$2,B23=$V$2,B24=$V$2),SUM(COUNTIF(B22:B24,$V$2),COUNTIF(B22:B24,$AG$2)),""))</f>
        <v>1</v>
      </c>
      <c r="AG22" s="3" t="str">
        <f>IF($A22&gt;='FG_576way_Regular Symbol(2wild)'!E$16,"",IF(OR(C22=$V$2,C23=$V$2,C24=$V$2),SUM(COUNTIF(C22:C24,$V$2),COUNTIF(C22:C24,$AG$2)),""))</f>
        <v/>
      </c>
      <c r="AI22" s="3">
        <f>IF($A22&gt;='FG_576way_Regular Symbol(2wild)'!D$16,"",IF(OR(B22=$V$2,B23=$V$2,B24=$V$2),SUM(COUNTIF(B22:B24,$V$2),COUNTIF(B22:B24,$AJ$2)),""))</f>
        <v>1</v>
      </c>
      <c r="AJ22" s="3" t="str">
        <f>IF($A22&gt;='FG_576way_Regular Symbol(2wild)'!E$16,"",IF(OR(C22=$V$2,C23=$V$2,C24=$V$2),SUM(COUNTIF(C22:C24,$V$2),COUNTIF(C22:C24,$AJ$2)),""))</f>
        <v/>
      </c>
      <c r="AL22" s="3">
        <f>IF($A22&gt;='FG_576way_Regular Symbol(2wild)'!D$16,"",IF(OR(B22=$V$2,B23=$V$2,B24=$V$2),SUM(COUNTIF(B22:B24,$V$2),COUNTIF(B22:B24,$AM$2)),""))</f>
        <v>1</v>
      </c>
      <c r="AM22" s="3" t="str">
        <f>IF($A22&gt;='FG_576way_Regular Symbol(2wild)'!E$16,"",IF(OR(C22=$V$2,C23=$V$2,C24=$V$2),SUM(COUNTIF(C22:C24,$V$2),COUNTIF(C22:C24,$AM$2)),""))</f>
        <v/>
      </c>
      <c r="AO22" s="3">
        <f>IF($A22&gt;='FG_576way_Regular Symbol(2wild)'!D$16,"",IF(OR(B22=$V$2,B23=$V$2,B24=$V$2),SUM(COUNTIF(B22:B24,$V$2),COUNTIF(B22:B24,$AP$2)),""))</f>
        <v>2</v>
      </c>
      <c r="AP22" s="3" t="str">
        <f>IF($A22&gt;='FG_576way_Regular Symbol(2wild)'!E$16,"",IF(OR(C22=$V$2,C23=$V$2,C24=$V$2),SUM(COUNTIF(C22:C24,$V$2),COUNTIF(C22:C24,$AP$2)),""))</f>
        <v/>
      </c>
      <c r="AR22" s="3">
        <f>IF($A22&gt;='FG_576way_Regular Symbol(2wild)'!D$16,"",IF(OR(B22=$V$2,B23=$V$2,B24=$V$2),SUM(COUNTIF(B22:B24,$V$2),COUNTIF(B22:B24,$AS$2)),""))</f>
        <v>2</v>
      </c>
      <c r="AS22" s="3" t="str">
        <f>IF($A22&gt;='FG_576way_Regular Symbol(2wild)'!E$16,"",IF(OR(C22=$V$2,C23=$V$2,C24=$V$2),SUM(COUNTIF(C22:C24,$V$2),COUNTIF(C22:C24,$AS$2)),""))</f>
        <v/>
      </c>
      <c r="AU22" s="3">
        <f>IF($A22&gt;='FG_576way_Regular Symbol(2wild)'!D$16,"",IF(OR(B22=$V$2,B23=$V$2,B24=$V$2),SUM(COUNTIF(B22:B24,$V$2),COUNTIF(B22:B24,$AV$2)),""))</f>
        <v>1</v>
      </c>
      <c r="AV22" s="3" t="str">
        <f>IF($A22&gt;='FG_576way_Regular Symbol(2wild)'!E$16,"",IF(OR(C22=$V$2,C23=$V$2,C24=$V$2),SUM(COUNTIF(C22:C24,$V$2),COUNTIF(C22:C24,$AV$2)),""))</f>
        <v/>
      </c>
    </row>
    <row r="23" spans="1:48" ht="17">
      <c r="A23" s="337">
        <f>IF('FG_243way_Regular Symbol'!L21="","",'FG_243way_Regular Symbol'!L21)</f>
        <v>18</v>
      </c>
      <c r="B23" s="191" t="str">
        <f>IF('FG_576way_Regular Symbol(2wild)'!M21="","",'FG_576way_Regular Symbol(2wild)'!M21)</f>
        <v>TE</v>
      </c>
      <c r="C23" s="191" t="str">
        <f>IF('FG_576way_Regular Symbol(2wild)'!N21="","",'FG_576way_Regular Symbol(2wild)'!N21)</f>
        <v/>
      </c>
      <c r="D23" s="362"/>
      <c r="E23" s="192" t="s">
        <v>150</v>
      </c>
      <c r="F23" s="191" t="s">
        <v>253</v>
      </c>
      <c r="G23" s="8">
        <f>VLOOKUP('FG_R1R2appear wild'!$E23,'FG_R1R2appear wild'!$F$4:$H$16,'FG_R1R2appear wild'!G$3+1,FALSE)</f>
        <v>6</v>
      </c>
      <c r="H23" s="8">
        <f>VLOOKUP('FG_R1R2appear wild'!$E23,'FG_R1R2appear wild'!$F$4:$H$16,'FG_R1R2appear wild'!H$3+1,FALSE)</f>
        <v>7</v>
      </c>
      <c r="I23" s="363">
        <f t="shared" si="0"/>
        <v>18</v>
      </c>
      <c r="J23" s="344">
        <f>IF($A23&gt;='FG_576way_Regular Symbol(2wild)'!D$16,"",IF(OR(B23=$V$2,B24=$V$2,B25=$V$2),SUM(COUNTIF(B23:B25,$V$2),COUNTIF(B23:B25,$K$2)),""))</f>
        <v>1</v>
      </c>
      <c r="K23" s="344" t="str">
        <f>IF($A23&gt;='FG_576way_Regular Symbol(2wild)'!E$16,"",IF(OR(C23=$V$2,C24=$V$2,C25=$V$2),SUM(COUNTIF(C23:C25,$V$2),COUNTIF(C23:C25,$K$2)),""))</f>
        <v/>
      </c>
      <c r="M23" s="344">
        <f>IF($A23&gt;='FG_576way_Regular Symbol(2wild)'!D$16,"",IF(OR(B23=$V$2,B24=$V$2,B25=$V$2),SUM(COUNTIF(B23:B25,$V$2),COUNTIF(B23:B25,$N$2)),""))</f>
        <v>1</v>
      </c>
      <c r="N23" s="344" t="str">
        <f>IF($A23&gt;='FG_576way_Regular Symbol(2wild)'!E$16,"",IF(OR(C23=$V$2,C24=$V$2,C25=$V$2),SUM(COUNTIF(C23:C25,$V$2),COUNTIF(C23:C25,$N$2)),""))</f>
        <v/>
      </c>
      <c r="P23" s="344">
        <f>IF($A23&gt;='FG_576way_Regular Symbol(2wild)'!D$16,"",IF(OR(B23=$V$2,B24=$V$2,B25=$V$2),SUM(COUNTIF(B23:B25,$V$2),COUNTIF(B23:B25,$Q$2)),""))</f>
        <v>1</v>
      </c>
      <c r="Q23" s="344" t="str">
        <f>IF($A23&gt;='FG_576way_Regular Symbol(2wild)'!E$16,"",IF(OR(C23=$V$2,C24=$V$2,C25=$V$2),SUM(COUNTIF(C23:C25,$V$2),COUNTIF(C23:C25,$Q$2)),""))</f>
        <v/>
      </c>
      <c r="S23" s="344">
        <f>IF($A23&gt;='FG_576way_Regular Symbol(2wild)'!D$16,"",IF(OR(B23=$V$2,B24=$V$2,B25=$V$2),SUM(COUNTIF(B23:B25,$V$2),COUNTIF(B23:B25,$T$2)),""))</f>
        <v>1</v>
      </c>
      <c r="T23" s="344" t="str">
        <f>IF($A23&gt;='FG_576way_Regular Symbol(2wild)'!E$16,"",IF(OR(C23=$V$2,C24=$V$2,C25=$V$2),SUM(COUNTIF(C23:C25,$V$2),COUNTIF(C23:C25,$T$2)),""))</f>
        <v/>
      </c>
      <c r="V23" s="344">
        <f>IF($A23&gt;='FG_576way_Regular Symbol(2wild)'!D$16,"",IF(OR(B23=$V$2,B24=$V$2,B25=$V$2),SUM(COUNTIF(B23:B25,$V$2),COUNTIF(B23:B25,$W$2)),""))</f>
        <v>1</v>
      </c>
      <c r="W23" s="344" t="str">
        <f>IF($A23&gt;='FG_576way_Regular Symbol(2wild)'!E$16,"",IF(OR(C23=$V$2,C24=$V$2,C25=$V$2),SUM(COUNTIF(C23:C25,$V$2),COUNTIF(C23:C25,$W$2)),""))</f>
        <v/>
      </c>
      <c r="Y23" s="344">
        <f>IF($A23&gt;='FG_576way_Regular Symbol(2wild)'!D$16,"",IF(OR(B23=$V$2,B24=$V$2,B25=$V$2),SUM(COUNTIF(B23:B25,$V$2),COUNTIF(B23:B25,$Z$2)),""))</f>
        <v>1</v>
      </c>
      <c r="Z23" s="344" t="str">
        <f>IF($A23&gt;='FG_576way_Regular Symbol(2wild)'!E$16,"",IF(OR(C23=$V$2,C24=$V$2,C25=$V$2),SUM(COUNTIF(C23:C25,$V$2),COUNTIF(C23:C25,$Z$2)),""))</f>
        <v/>
      </c>
      <c r="AB23" s="344">
        <f>IF($A23&gt;='FG_576way_Regular Symbol(2wild)'!D$16,"",IF(OR(B23=$V$2,B24=$V$2,B25=$V$2),SUM(COUNTIF(B23:B25,$V$2),COUNTIF(B23:B25,$AC$2)),""))</f>
        <v>1</v>
      </c>
      <c r="AC23" s="344" t="str">
        <f>IF($A23&gt;='FG_576way_Regular Symbol(2wild)'!E$16,"",IF(OR(C23=$V$2,C24=$V$2,C25=$V$2),SUM(COUNTIF(C23:C25,$V$2),COUNTIF(C23:C25,$AC$2)),""))</f>
        <v/>
      </c>
      <c r="AF23" s="3">
        <f>IF($A23&gt;='FG_576way_Regular Symbol(2wild)'!D$16,"",IF(OR(B23=$V$2,B24=$V$2,B25=$V$2),SUM(COUNTIF(B23:B25,$V$2),COUNTIF(B23:B25,$AG$2)),""))</f>
        <v>1</v>
      </c>
      <c r="AG23" s="3" t="str">
        <f>IF($A23&gt;='FG_576way_Regular Symbol(2wild)'!E$16,"",IF(OR(C23=$V$2,C24=$V$2,C25=$V$2),SUM(COUNTIF(C23:C25,$V$2),COUNTIF(C23:C25,$AG$2)),""))</f>
        <v/>
      </c>
      <c r="AI23" s="3">
        <f>IF($A23&gt;='FG_576way_Regular Symbol(2wild)'!D$16,"",IF(OR(B23=$V$2,B24=$V$2,B25=$V$2),SUM(COUNTIF(B23:B25,$V$2),COUNTIF(B23:B25,$AJ$2)),""))</f>
        <v>2</v>
      </c>
      <c r="AJ23" s="3" t="str">
        <f>IF($A23&gt;='FG_576way_Regular Symbol(2wild)'!E$16,"",IF(OR(C23=$V$2,C24=$V$2,C25=$V$2),SUM(COUNTIF(C23:C25,$V$2),COUNTIF(C23:C25,$AJ$2)),""))</f>
        <v/>
      </c>
      <c r="AL23" s="3">
        <f>IF($A23&gt;='FG_576way_Regular Symbol(2wild)'!D$16,"",IF(OR(B23=$V$2,B24=$V$2,B25=$V$2),SUM(COUNTIF(B23:B25,$V$2),COUNTIF(B23:B25,$AM$2)),""))</f>
        <v>1</v>
      </c>
      <c r="AM23" s="3" t="str">
        <f>IF($A23&gt;='FG_576way_Regular Symbol(2wild)'!E$16,"",IF(OR(C23=$V$2,C24=$V$2,C25=$V$2),SUM(COUNTIF(C23:C25,$V$2),COUNTIF(C23:C25,$AM$2)),""))</f>
        <v/>
      </c>
      <c r="AO23" s="3">
        <f>IF($A23&gt;='FG_576way_Regular Symbol(2wild)'!D$16,"",IF(OR(B23=$V$2,B24=$V$2,B25=$V$2),SUM(COUNTIF(B23:B25,$V$2),COUNTIF(B23:B25,$AP$2)),""))</f>
        <v>1</v>
      </c>
      <c r="AP23" s="3" t="str">
        <f>IF($A23&gt;='FG_576way_Regular Symbol(2wild)'!E$16,"",IF(OR(C23=$V$2,C24=$V$2,C25=$V$2),SUM(COUNTIF(C23:C25,$V$2),COUNTIF(C23:C25,$AP$2)),""))</f>
        <v/>
      </c>
      <c r="AR23" s="3">
        <f>IF($A23&gt;='FG_576way_Regular Symbol(2wild)'!D$16,"",IF(OR(B23=$V$2,B24=$V$2,B25=$V$2),SUM(COUNTIF(B23:B25,$V$2),COUNTIF(B23:B25,$AS$2)),""))</f>
        <v>2</v>
      </c>
      <c r="AS23" s="3" t="str">
        <f>IF($A23&gt;='FG_576way_Regular Symbol(2wild)'!E$16,"",IF(OR(C23=$V$2,C24=$V$2,C25=$V$2),SUM(COUNTIF(C23:C25,$V$2),COUNTIF(C23:C25,$AS$2)),""))</f>
        <v/>
      </c>
      <c r="AU23" s="3">
        <f>IF($A23&gt;='FG_576way_Regular Symbol(2wild)'!D$16,"",IF(OR(B23=$V$2,B24=$V$2,B25=$V$2),SUM(COUNTIF(B23:B25,$V$2),COUNTIF(B23:B25,$AV$2)),""))</f>
        <v>1</v>
      </c>
      <c r="AV23" s="3" t="str">
        <f>IF($A23&gt;='FG_576way_Regular Symbol(2wild)'!E$16,"",IF(OR(C23=$V$2,C24=$V$2,C25=$V$2),SUM(COUNTIF(C23:C25,$V$2),COUNTIF(C23:C25,$AV$2)),""))</f>
        <v/>
      </c>
    </row>
    <row r="24" spans="1:48" ht="17">
      <c r="A24" s="337">
        <f>IF('FG_243way_Regular Symbol'!L22="","",'FG_243way_Regular Symbol'!L22)</f>
        <v>19</v>
      </c>
      <c r="B24" s="191" t="str">
        <f>IF('FG_576way_Regular Symbol(2wild)'!M22="","",'FG_576way_Regular Symbol(2wild)'!M22)</f>
        <v>WW</v>
      </c>
      <c r="C24" s="191" t="str">
        <f>IF('FG_576way_Regular Symbol(2wild)'!N22="","",'FG_576way_Regular Symbol(2wild)'!N22)</f>
        <v/>
      </c>
      <c r="D24" s="362"/>
      <c r="E24" s="192" t="s">
        <v>151</v>
      </c>
      <c r="F24" s="191" t="s">
        <v>253</v>
      </c>
      <c r="G24" s="8">
        <f>VLOOKUP('FG_R1R2appear wild'!$E24,'FG_R1R2appear wild'!$F$4:$H$16,'FG_R1R2appear wild'!G$3+1,FALSE)</f>
        <v>6</v>
      </c>
      <c r="H24" s="8">
        <f>VLOOKUP('FG_R1R2appear wild'!$E24,'FG_R1R2appear wild'!$F$4:$H$16,'FG_R1R2appear wild'!H$3+1,FALSE)</f>
        <v>6</v>
      </c>
      <c r="I24" s="363">
        <f t="shared" si="0"/>
        <v>19</v>
      </c>
      <c r="J24" s="344">
        <f>IF($A24&gt;='FG_576way_Regular Symbol(2wild)'!D$16,"",IF(OR(B24=$V$2,B25=$V$2,B26=$V$2),SUM(COUNTIF(B24:B26,$V$2),COUNTIF(B24:B26,$K$2)),""))</f>
        <v>1</v>
      </c>
      <c r="K24" s="344" t="str">
        <f>IF($A24&gt;='FG_576way_Regular Symbol(2wild)'!E$16,"",IF(OR(C24=$V$2,C25=$V$2,C26=$V$2),SUM(COUNTIF(C24:C26,$V$2),COUNTIF(C24:C26,$K$2)),""))</f>
        <v/>
      </c>
      <c r="M24" s="344">
        <f>IF($A24&gt;='FG_576way_Regular Symbol(2wild)'!D$16,"",IF(OR(B24=$V$2,B25=$V$2,B26=$V$2),SUM(COUNTIF(B24:B26,$V$2),COUNTIF(B24:B26,$N$2)),""))</f>
        <v>1</v>
      </c>
      <c r="N24" s="344" t="str">
        <f>IF($A24&gt;='FG_576way_Regular Symbol(2wild)'!E$16,"",IF(OR(C24=$V$2,C25=$V$2,C26=$V$2),SUM(COUNTIF(C24:C26,$V$2),COUNTIF(C24:C26,$N$2)),""))</f>
        <v/>
      </c>
      <c r="P24" s="344">
        <f>IF($A24&gt;='FG_576way_Regular Symbol(2wild)'!D$16,"",IF(OR(B24=$V$2,B25=$V$2,B26=$V$2),SUM(COUNTIF(B24:B26,$V$2),COUNTIF(B24:B26,$Q$2)),""))</f>
        <v>1</v>
      </c>
      <c r="Q24" s="344" t="str">
        <f>IF($A24&gt;='FG_576way_Regular Symbol(2wild)'!E$16,"",IF(OR(C24=$V$2,C25=$V$2,C26=$V$2),SUM(COUNTIF(C24:C26,$V$2),COUNTIF(C24:C26,$Q$2)),""))</f>
        <v/>
      </c>
      <c r="S24" s="344">
        <f>IF($A24&gt;='FG_576way_Regular Symbol(2wild)'!D$16,"",IF(OR(B24=$V$2,B25=$V$2,B26=$V$2),SUM(COUNTIF(B24:B26,$V$2),COUNTIF(B24:B26,$T$2)),""))</f>
        <v>1</v>
      </c>
      <c r="T24" s="344" t="str">
        <f>IF($A24&gt;='FG_576way_Regular Symbol(2wild)'!E$16,"",IF(OR(C24=$V$2,C25=$V$2,C26=$V$2),SUM(COUNTIF(C24:C26,$V$2),COUNTIF(C24:C26,$T$2)),""))</f>
        <v/>
      </c>
      <c r="V24" s="344">
        <f>IF($A24&gt;='FG_576way_Regular Symbol(2wild)'!D$16,"",IF(OR(B24=$V$2,B25=$V$2,B26=$V$2),SUM(COUNTIF(B24:B26,$V$2),COUNTIF(B24:B26,$W$2)),""))</f>
        <v>1</v>
      </c>
      <c r="W24" s="344" t="str">
        <f>IF($A24&gt;='FG_576way_Regular Symbol(2wild)'!E$16,"",IF(OR(C24=$V$2,C25=$V$2,C26=$V$2),SUM(COUNTIF(C24:C26,$V$2),COUNTIF(C24:C26,$W$2)),""))</f>
        <v/>
      </c>
      <c r="Y24" s="344">
        <f>IF($A24&gt;='FG_576way_Regular Symbol(2wild)'!D$16,"",IF(OR(B24=$V$2,B25=$V$2,B26=$V$2),SUM(COUNTIF(B24:B26,$V$2),COUNTIF(B24:B26,$Z$2)),""))</f>
        <v>1</v>
      </c>
      <c r="Z24" s="344" t="str">
        <f>IF($A24&gt;='FG_576way_Regular Symbol(2wild)'!E$16,"",IF(OR(C24=$V$2,C25=$V$2,C26=$V$2),SUM(COUNTIF(C24:C26,$V$2),COUNTIF(C24:C26,$Z$2)),""))</f>
        <v/>
      </c>
      <c r="AB24" s="344">
        <f>IF($A24&gt;='FG_576way_Regular Symbol(2wild)'!D$16,"",IF(OR(B24=$V$2,B25=$V$2,B26=$V$2),SUM(COUNTIF(B24:B26,$V$2),COUNTIF(B24:B26,$AC$2)),""))</f>
        <v>1</v>
      </c>
      <c r="AC24" s="344" t="str">
        <f>IF($A24&gt;='FG_576way_Regular Symbol(2wild)'!E$16,"",IF(OR(C24=$V$2,C25=$V$2,C26=$V$2),SUM(COUNTIF(C24:C26,$V$2),COUNTIF(C24:C26,$AC$2)),""))</f>
        <v/>
      </c>
      <c r="AF24" s="3">
        <f>IF($A24&gt;='FG_576way_Regular Symbol(2wild)'!D$16,"",IF(OR(B24=$V$2,B25=$V$2,B26=$V$2),SUM(COUNTIF(B24:B26,$V$2),COUNTIF(B24:B26,$AG$2)),""))</f>
        <v>1</v>
      </c>
      <c r="AG24" s="3" t="str">
        <f>IF($A24&gt;='FG_576way_Regular Symbol(2wild)'!E$16,"",IF(OR(C24=$V$2,C25=$V$2,C26=$V$2),SUM(COUNTIF(C24:C26,$V$2),COUNTIF(C24:C26,$AG$2)),""))</f>
        <v/>
      </c>
      <c r="AI24" s="3">
        <f>IF($A24&gt;='FG_576way_Regular Symbol(2wild)'!D$16,"",IF(OR(B24=$V$2,B25=$V$2,B26=$V$2),SUM(COUNTIF(B24:B26,$V$2),COUNTIF(B24:B26,$AJ$2)),""))</f>
        <v>2</v>
      </c>
      <c r="AJ24" s="3" t="str">
        <f>IF($A24&gt;='FG_576way_Regular Symbol(2wild)'!E$16,"",IF(OR(C24=$V$2,C25=$V$2,C26=$V$2),SUM(COUNTIF(C24:C26,$V$2),COUNTIF(C24:C26,$AJ$2)),""))</f>
        <v/>
      </c>
      <c r="AL24" s="3">
        <f>IF($A24&gt;='FG_576way_Regular Symbol(2wild)'!D$16,"",IF(OR(B24=$V$2,B25=$V$2,B26=$V$2),SUM(COUNTIF(B24:B26,$V$2),COUNTIF(B24:B26,$AM$2)),""))</f>
        <v>2</v>
      </c>
      <c r="AM24" s="3" t="str">
        <f>IF($A24&gt;='FG_576way_Regular Symbol(2wild)'!E$16,"",IF(OR(C24=$V$2,C25=$V$2,C26=$V$2),SUM(COUNTIF(C24:C26,$V$2),COUNTIF(C24:C26,$AM$2)),""))</f>
        <v/>
      </c>
      <c r="AO24" s="3">
        <f>IF($A24&gt;='FG_576way_Regular Symbol(2wild)'!D$16,"",IF(OR(B24=$V$2,B25=$V$2,B26=$V$2),SUM(COUNTIF(B24:B26,$V$2),COUNTIF(B24:B26,$AP$2)),""))</f>
        <v>1</v>
      </c>
      <c r="AP24" s="3" t="str">
        <f>IF($A24&gt;='FG_576way_Regular Symbol(2wild)'!E$16,"",IF(OR(C24=$V$2,C25=$V$2,C26=$V$2),SUM(COUNTIF(C24:C26,$V$2),COUNTIF(C24:C26,$AP$2)),""))</f>
        <v/>
      </c>
      <c r="AR24" s="3">
        <f>IF($A24&gt;='FG_576way_Regular Symbol(2wild)'!D$16,"",IF(OR(B24=$V$2,B25=$V$2,B26=$V$2),SUM(COUNTIF(B24:B26,$V$2),COUNTIF(B24:B26,$AS$2)),""))</f>
        <v>1</v>
      </c>
      <c r="AS24" s="3" t="str">
        <f>IF($A24&gt;='FG_576way_Regular Symbol(2wild)'!E$16,"",IF(OR(C24=$V$2,C25=$V$2,C26=$V$2),SUM(COUNTIF(C24:C26,$V$2),COUNTIF(C24:C26,$AS$2)),""))</f>
        <v/>
      </c>
      <c r="AU24" s="3">
        <f>IF($A24&gt;='FG_576way_Regular Symbol(2wild)'!D$16,"",IF(OR(B24=$V$2,B25=$V$2,B26=$V$2),SUM(COUNTIF(B24:B26,$V$2),COUNTIF(B24:B26,$AV$2)),""))</f>
        <v>1</v>
      </c>
      <c r="AV24" s="3" t="str">
        <f>IF($A24&gt;='FG_576way_Regular Symbol(2wild)'!E$16,"",IF(OR(C24=$V$2,C25=$V$2,C26=$V$2),SUM(COUNTIF(C24:C26,$V$2),COUNTIF(C24:C26,$AV$2)),""))</f>
        <v/>
      </c>
    </row>
    <row r="25" spans="1:48" ht="17">
      <c r="A25" s="337">
        <f>IF('FG_243way_Regular Symbol'!L23="","",'FG_243way_Regular Symbol'!L23)</f>
        <v>20</v>
      </c>
      <c r="B25" s="191" t="str">
        <f>IF('FG_576way_Regular Symbol(2wild)'!M23="","",'FG_576way_Regular Symbol(2wild)'!M23)</f>
        <v>K</v>
      </c>
      <c r="C25" s="191" t="str">
        <f>IF('FG_576way_Regular Symbol(2wild)'!N23="","",'FG_576way_Regular Symbol(2wild)'!N23)</f>
        <v/>
      </c>
      <c r="D25" s="362"/>
      <c r="E25" s="192" t="s">
        <v>152</v>
      </c>
      <c r="F25" s="191" t="s">
        <v>253</v>
      </c>
      <c r="G25" s="8">
        <f>VLOOKUP('FG_R1R2appear wild'!$E25,'FG_R1R2appear wild'!$F$4:$H$16,'FG_R1R2appear wild'!G$3+1,FALSE)</f>
        <v>6</v>
      </c>
      <c r="H25" s="8">
        <f>VLOOKUP('FG_R1R2appear wild'!$E25,'FG_R1R2appear wild'!$F$4:$H$16,'FG_R1R2appear wild'!H$3+1,FALSE)</f>
        <v>6</v>
      </c>
      <c r="I25" s="363">
        <f t="shared" si="0"/>
        <v>20</v>
      </c>
      <c r="J25" s="344" t="str">
        <f>IF($A25&gt;='FG_576way_Regular Symbol(2wild)'!D$16,"",IF(OR(B25=$V$2,B26=$V$2,B27=$V$2),SUM(COUNTIF(B25:B27,$V$2),COUNTIF(B25:B27,$K$2)),""))</f>
        <v/>
      </c>
      <c r="K25" s="344" t="str">
        <f>IF($A25&gt;='FG_576way_Regular Symbol(2wild)'!E$16,"",IF(OR(C25=$V$2,C26=$V$2,C27=$V$2),SUM(COUNTIF(C25:C27,$V$2),COUNTIF(C25:C27,$K$2)),""))</f>
        <v/>
      </c>
      <c r="M25" s="344" t="str">
        <f>IF($A25&gt;='FG_576way_Regular Symbol(2wild)'!D$16,"",IF(OR(B25=$V$2,B26=$V$2,B27=$V$2),SUM(COUNTIF(B25:B27,$V$2),COUNTIF(B25:B27,$N$2)),""))</f>
        <v/>
      </c>
      <c r="N25" s="344" t="str">
        <f>IF($A25&gt;='FG_576way_Regular Symbol(2wild)'!E$16,"",IF(OR(C25=$V$2,C26=$V$2,C27=$V$2),SUM(COUNTIF(C25:C27,$V$2),COUNTIF(C25:C27,$N$2)),""))</f>
        <v/>
      </c>
      <c r="P25" s="344" t="str">
        <f>IF($A25&gt;='FG_576way_Regular Symbol(2wild)'!D$16,"",IF(OR(B25=$V$2,B26=$V$2,B27=$V$2),SUM(COUNTIF(B25:B27,$V$2),COUNTIF(B25:B27,$Q$2)),""))</f>
        <v/>
      </c>
      <c r="Q25" s="344" t="str">
        <f>IF($A25&gt;='FG_576way_Regular Symbol(2wild)'!E$16,"",IF(OR(C25=$V$2,C26=$V$2,C27=$V$2),SUM(COUNTIF(C25:C27,$V$2),COUNTIF(C25:C27,$Q$2)),""))</f>
        <v/>
      </c>
      <c r="S25" s="344" t="str">
        <f>IF($A25&gt;='FG_576way_Regular Symbol(2wild)'!D$16,"",IF(OR(B25=$V$2,B26=$V$2,B27=$V$2),SUM(COUNTIF(B25:B27,$V$2),COUNTIF(B25:B27,$T$2)),""))</f>
        <v/>
      </c>
      <c r="T25" s="344" t="str">
        <f>IF($A25&gt;='FG_576way_Regular Symbol(2wild)'!E$16,"",IF(OR(C25=$V$2,C26=$V$2,C27=$V$2),SUM(COUNTIF(C25:C27,$V$2),COUNTIF(C25:C27,$T$2)),""))</f>
        <v/>
      </c>
      <c r="V25" s="344" t="str">
        <f>IF($A25&gt;='FG_576way_Regular Symbol(2wild)'!D$16,"",IF(OR(B25=$V$2,B26=$V$2,B27=$V$2),SUM(COUNTIF(B25:B27,$V$2),COUNTIF(B25:B27,$W$2)),""))</f>
        <v/>
      </c>
      <c r="W25" s="344" t="str">
        <f>IF($A25&gt;='FG_576way_Regular Symbol(2wild)'!E$16,"",IF(OR(C25=$V$2,C26=$V$2,C27=$V$2),SUM(COUNTIF(C25:C27,$V$2),COUNTIF(C25:C27,$W$2)),""))</f>
        <v/>
      </c>
      <c r="Y25" s="344" t="str">
        <f>IF($A25&gt;='FG_576way_Regular Symbol(2wild)'!D$16,"",IF(OR(B25=$V$2,B26=$V$2,B27=$V$2),SUM(COUNTIF(B25:B27,$V$2),COUNTIF(B25:B27,$Z$2)),""))</f>
        <v/>
      </c>
      <c r="Z25" s="344" t="str">
        <f>IF($A25&gt;='FG_576way_Regular Symbol(2wild)'!E$16,"",IF(OR(C25=$V$2,C26=$V$2,C27=$V$2),SUM(COUNTIF(C25:C27,$V$2),COUNTIF(C25:C27,$Z$2)),""))</f>
        <v/>
      </c>
      <c r="AB25" s="344" t="str">
        <f>IF($A25&gt;='FG_576way_Regular Symbol(2wild)'!D$16,"",IF(OR(B25=$V$2,B26=$V$2,B27=$V$2),SUM(COUNTIF(B25:B27,$V$2),COUNTIF(B25:B27,$AC$2)),""))</f>
        <v/>
      </c>
      <c r="AC25" s="344" t="str">
        <f>IF($A25&gt;='FG_576way_Regular Symbol(2wild)'!E$16,"",IF(OR(C25=$V$2,C26=$V$2,C27=$V$2),SUM(COUNTIF(C25:C27,$V$2),COUNTIF(C25:C27,$AC$2)),""))</f>
        <v/>
      </c>
      <c r="AF25" s="3" t="str">
        <f>IF($A25&gt;='FG_576way_Regular Symbol(2wild)'!D$16,"",IF(OR(B25=$V$2,B26=$V$2,B27=$V$2),SUM(COUNTIF(B25:B27,$V$2),COUNTIF(B25:B27,$AG$2)),""))</f>
        <v/>
      </c>
      <c r="AG25" s="3" t="str">
        <f>IF($A25&gt;='FG_576way_Regular Symbol(2wild)'!E$16,"",IF(OR(C25=$V$2,C26=$V$2,C27=$V$2),SUM(COUNTIF(C25:C27,$V$2),COUNTIF(C25:C27,$AG$2)),""))</f>
        <v/>
      </c>
      <c r="AI25" s="3" t="str">
        <f>IF($A25&gt;='FG_576way_Regular Symbol(2wild)'!D$16,"",IF(OR(B25=$V$2,B26=$V$2,B27=$V$2),SUM(COUNTIF(B25:B27,$V$2),COUNTIF(B25:B27,$AJ$2)),""))</f>
        <v/>
      </c>
      <c r="AJ25" s="3" t="str">
        <f>IF($A25&gt;='FG_576way_Regular Symbol(2wild)'!E$16,"",IF(OR(C25=$V$2,C26=$V$2,C27=$V$2),SUM(COUNTIF(C25:C27,$V$2),COUNTIF(C25:C27,$AJ$2)),""))</f>
        <v/>
      </c>
      <c r="AL25" s="3" t="str">
        <f>IF($A25&gt;='FG_576way_Regular Symbol(2wild)'!D$16,"",IF(OR(B25=$V$2,B26=$V$2,B27=$V$2),SUM(COUNTIF(B25:B27,$V$2),COUNTIF(B25:B27,$AM$2)),""))</f>
        <v/>
      </c>
      <c r="AM25" s="3" t="str">
        <f>IF($A25&gt;='FG_576way_Regular Symbol(2wild)'!E$16,"",IF(OR(C25=$V$2,C26=$V$2,C27=$V$2),SUM(COUNTIF(C25:C27,$V$2),COUNTIF(C25:C27,$AM$2)),""))</f>
        <v/>
      </c>
      <c r="AO25" s="3" t="str">
        <f>IF($A25&gt;='FG_576way_Regular Symbol(2wild)'!D$16,"",IF(OR(B25=$V$2,B26=$V$2,B27=$V$2),SUM(COUNTIF(B25:B27,$V$2),COUNTIF(B25:B27,$AP$2)),""))</f>
        <v/>
      </c>
      <c r="AP25" s="3" t="str">
        <f>IF($A25&gt;='FG_576way_Regular Symbol(2wild)'!E$16,"",IF(OR(C25=$V$2,C26=$V$2,C27=$V$2),SUM(COUNTIF(C25:C27,$V$2),COUNTIF(C25:C27,$AP$2)),""))</f>
        <v/>
      </c>
      <c r="AR25" s="3" t="str">
        <f>IF($A25&gt;='FG_576way_Regular Symbol(2wild)'!D$16,"",IF(OR(B25=$V$2,B26=$V$2,B27=$V$2),SUM(COUNTIF(B25:B27,$V$2),COUNTIF(B25:B27,$AS$2)),""))</f>
        <v/>
      </c>
      <c r="AS25" s="3" t="str">
        <f>IF($A25&gt;='FG_576way_Regular Symbol(2wild)'!E$16,"",IF(OR(C25=$V$2,C26=$V$2,C27=$V$2),SUM(COUNTIF(C25:C27,$V$2),COUNTIF(C25:C27,$AS$2)),""))</f>
        <v/>
      </c>
      <c r="AU25" s="3" t="str">
        <f>IF($A25&gt;='FG_576way_Regular Symbol(2wild)'!D$16,"",IF(OR(B25=$V$2,B26=$V$2,B27=$V$2),SUM(COUNTIF(B25:B27,$V$2),COUNTIF(B25:B27,$AV$2)),""))</f>
        <v/>
      </c>
      <c r="AV25" s="3" t="str">
        <f>IF($A25&gt;='FG_576way_Regular Symbol(2wild)'!E$16,"",IF(OR(C25=$V$2,C26=$V$2,C27=$V$2),SUM(COUNTIF(C25:C27,$V$2),COUNTIF(C25:C27,$AV$2)),""))</f>
        <v/>
      </c>
    </row>
    <row r="26" spans="1:48" ht="17">
      <c r="A26" s="337">
        <f>IF('FG_243way_Regular Symbol'!L24="","",'FG_243way_Regular Symbol'!L24)</f>
        <v>21</v>
      </c>
      <c r="B26" s="191" t="str">
        <f>IF('FG_576way_Regular Symbol(2wild)'!M24="","",'FG_576way_Regular Symbol(2wild)'!M24)</f>
        <v>Q</v>
      </c>
      <c r="C26" s="191" t="str">
        <f>IF('FG_576way_Regular Symbol(2wild)'!N24="","",'FG_576way_Regular Symbol(2wild)'!N24)</f>
        <v/>
      </c>
      <c r="D26" s="362"/>
      <c r="E26" s="192" t="s">
        <v>147</v>
      </c>
      <c r="F26" s="191" t="s">
        <v>253</v>
      </c>
      <c r="G26" s="8">
        <f>VLOOKUP('FG_R1R2appear wild'!$E26,'FG_R1R2appear wild'!$F$4:$H$16,'FG_R1R2appear wild'!G$3+1,FALSE)</f>
        <v>9</v>
      </c>
      <c r="H26" s="8">
        <f>VLOOKUP('FG_R1R2appear wild'!$E26,'FG_R1R2appear wild'!$F$4:$H$16,'FG_R1R2appear wild'!H$3+1,FALSE)</f>
        <v>7</v>
      </c>
      <c r="I26" s="363">
        <f t="shared" si="0"/>
        <v>21</v>
      </c>
      <c r="J26" s="344" t="str">
        <f>IF($A26&gt;='FG_576way_Regular Symbol(2wild)'!D$16,"",IF(OR(B26=$V$2,B27=$V$2,B28=$V$2),SUM(COUNTIF(B26:B28,$V$2),COUNTIF(B26:B28,$K$2)),""))</f>
        <v/>
      </c>
      <c r="K26" s="344" t="str">
        <f>IF($A26&gt;='FG_576way_Regular Symbol(2wild)'!E$16,"",IF(OR(C26=$V$2,C27=$V$2,C28=$V$2),SUM(COUNTIF(C26:C28,$V$2),COUNTIF(C26:C28,$K$2)),""))</f>
        <v/>
      </c>
      <c r="M26" s="344" t="str">
        <f>IF($A26&gt;='FG_576way_Regular Symbol(2wild)'!D$16,"",IF(OR(B26=$V$2,B27=$V$2,B28=$V$2),SUM(COUNTIF(B26:B28,$V$2),COUNTIF(B26:B28,$N$2)),""))</f>
        <v/>
      </c>
      <c r="N26" s="344" t="str">
        <f>IF($A26&gt;='FG_576way_Regular Symbol(2wild)'!E$16,"",IF(OR(C26=$V$2,C27=$V$2,C28=$V$2),SUM(COUNTIF(C26:C28,$V$2),COUNTIF(C26:C28,$N$2)),""))</f>
        <v/>
      </c>
      <c r="P26" s="344" t="str">
        <f>IF($A26&gt;='FG_576way_Regular Symbol(2wild)'!D$16,"",IF(OR(B26=$V$2,B27=$V$2,B28=$V$2),SUM(COUNTIF(B26:B28,$V$2),COUNTIF(B26:B28,$Q$2)),""))</f>
        <v/>
      </c>
      <c r="Q26" s="344" t="str">
        <f>IF($A26&gt;='FG_576way_Regular Symbol(2wild)'!E$16,"",IF(OR(C26=$V$2,C27=$V$2,C28=$V$2),SUM(COUNTIF(C26:C28,$V$2),COUNTIF(C26:C28,$Q$2)),""))</f>
        <v/>
      </c>
      <c r="S26" s="344" t="str">
        <f>IF($A26&gt;='FG_576way_Regular Symbol(2wild)'!D$16,"",IF(OR(B26=$V$2,B27=$V$2,B28=$V$2),SUM(COUNTIF(B26:B28,$V$2),COUNTIF(B26:B28,$T$2)),""))</f>
        <v/>
      </c>
      <c r="T26" s="344" t="str">
        <f>IF($A26&gt;='FG_576way_Regular Symbol(2wild)'!E$16,"",IF(OR(C26=$V$2,C27=$V$2,C28=$V$2),SUM(COUNTIF(C26:C28,$V$2),COUNTIF(C26:C28,$T$2)),""))</f>
        <v/>
      </c>
      <c r="V26" s="344" t="str">
        <f>IF($A26&gt;='FG_576way_Regular Symbol(2wild)'!D$16,"",IF(OR(B26=$V$2,B27=$V$2,B28=$V$2),SUM(COUNTIF(B26:B28,$V$2),COUNTIF(B26:B28,$W$2)),""))</f>
        <v/>
      </c>
      <c r="W26" s="344" t="str">
        <f>IF($A26&gt;='FG_576way_Regular Symbol(2wild)'!E$16,"",IF(OR(C26=$V$2,C27=$V$2,C28=$V$2),SUM(COUNTIF(C26:C28,$V$2),COUNTIF(C26:C28,$W$2)),""))</f>
        <v/>
      </c>
      <c r="Y26" s="344" t="str">
        <f>IF($A26&gt;='FG_576way_Regular Symbol(2wild)'!D$16,"",IF(OR(B26=$V$2,B27=$V$2,B28=$V$2),SUM(COUNTIF(B26:B28,$V$2),COUNTIF(B26:B28,$Z$2)),""))</f>
        <v/>
      </c>
      <c r="Z26" s="344" t="str">
        <f>IF($A26&gt;='FG_576way_Regular Symbol(2wild)'!E$16,"",IF(OR(C26=$V$2,C27=$V$2,C28=$V$2),SUM(COUNTIF(C26:C28,$V$2),COUNTIF(C26:C28,$Z$2)),""))</f>
        <v/>
      </c>
      <c r="AB26" s="344" t="str">
        <f>IF($A26&gt;='FG_576way_Regular Symbol(2wild)'!D$16,"",IF(OR(B26=$V$2,B27=$V$2,B28=$V$2),SUM(COUNTIF(B26:B28,$V$2),COUNTIF(B26:B28,$AC$2)),""))</f>
        <v/>
      </c>
      <c r="AC26" s="344" t="str">
        <f>IF($A26&gt;='FG_576way_Regular Symbol(2wild)'!E$16,"",IF(OR(C26=$V$2,C27=$V$2,C28=$V$2),SUM(COUNTIF(C26:C28,$V$2),COUNTIF(C26:C28,$AC$2)),""))</f>
        <v/>
      </c>
      <c r="AF26" s="3" t="str">
        <f>IF($A26&gt;='FG_576way_Regular Symbol(2wild)'!D$16,"",IF(OR(B26=$V$2,B27=$V$2,B28=$V$2),SUM(COUNTIF(B26:B28,$V$2),COUNTIF(B26:B28,$AG$2)),""))</f>
        <v/>
      </c>
      <c r="AG26" s="3" t="str">
        <f>IF($A26&gt;='FG_576way_Regular Symbol(2wild)'!E$16,"",IF(OR(C26=$V$2,C27=$V$2,C28=$V$2),SUM(COUNTIF(C26:C28,$V$2),COUNTIF(C26:C28,$AG$2)),""))</f>
        <v/>
      </c>
      <c r="AI26" s="3" t="str">
        <f>IF($A26&gt;='FG_576way_Regular Symbol(2wild)'!D$16,"",IF(OR(B26=$V$2,B27=$V$2,B28=$V$2),SUM(COUNTIF(B26:B28,$V$2),COUNTIF(B26:B28,$AJ$2)),""))</f>
        <v/>
      </c>
      <c r="AJ26" s="3" t="str">
        <f>IF($A26&gt;='FG_576way_Regular Symbol(2wild)'!E$16,"",IF(OR(C26=$V$2,C27=$V$2,C28=$V$2),SUM(COUNTIF(C26:C28,$V$2),COUNTIF(C26:C28,$AJ$2)),""))</f>
        <v/>
      </c>
      <c r="AL26" s="3" t="str">
        <f>IF($A26&gt;='FG_576way_Regular Symbol(2wild)'!D$16,"",IF(OR(B26=$V$2,B27=$V$2,B28=$V$2),SUM(COUNTIF(B26:B28,$V$2),COUNTIF(B26:B28,$AM$2)),""))</f>
        <v/>
      </c>
      <c r="AM26" s="3" t="str">
        <f>IF($A26&gt;='FG_576way_Regular Symbol(2wild)'!E$16,"",IF(OR(C26=$V$2,C27=$V$2,C28=$V$2),SUM(COUNTIF(C26:C28,$V$2),COUNTIF(C26:C28,$AM$2)),""))</f>
        <v/>
      </c>
      <c r="AO26" s="3" t="str">
        <f>IF($A26&gt;='FG_576way_Regular Symbol(2wild)'!D$16,"",IF(OR(B26=$V$2,B27=$V$2,B28=$V$2),SUM(COUNTIF(B26:B28,$V$2),COUNTIF(B26:B28,$AP$2)),""))</f>
        <v/>
      </c>
      <c r="AP26" s="3" t="str">
        <f>IF($A26&gt;='FG_576way_Regular Symbol(2wild)'!E$16,"",IF(OR(C26=$V$2,C27=$V$2,C28=$V$2),SUM(COUNTIF(C26:C28,$V$2),COUNTIF(C26:C28,$AP$2)),""))</f>
        <v/>
      </c>
      <c r="AR26" s="3" t="str">
        <f>IF($A26&gt;='FG_576way_Regular Symbol(2wild)'!D$16,"",IF(OR(B26=$V$2,B27=$V$2,B28=$V$2),SUM(COUNTIF(B26:B28,$V$2),COUNTIF(B26:B28,$AS$2)),""))</f>
        <v/>
      </c>
      <c r="AS26" s="3" t="str">
        <f>IF($A26&gt;='FG_576way_Regular Symbol(2wild)'!E$16,"",IF(OR(C26=$V$2,C27=$V$2,C28=$V$2),SUM(COUNTIF(C26:C28,$V$2),COUNTIF(C26:C28,$AS$2)),""))</f>
        <v/>
      </c>
      <c r="AU26" s="3" t="str">
        <f>IF($A26&gt;='FG_576way_Regular Symbol(2wild)'!D$16,"",IF(OR(B26=$V$2,B27=$V$2,B28=$V$2),SUM(COUNTIF(B26:B28,$V$2),COUNTIF(B26:B28,$AV$2)),""))</f>
        <v/>
      </c>
      <c r="AV26" s="3" t="str">
        <f>IF($A26&gt;='FG_576way_Regular Symbol(2wild)'!E$16,"",IF(OR(C26=$V$2,C27=$V$2,C28=$V$2),SUM(COUNTIF(C26:C28,$V$2),COUNTIF(C26:C28,$AV$2)),""))</f>
        <v/>
      </c>
    </row>
    <row r="27" spans="1:48" ht="17">
      <c r="A27" s="337">
        <f>IF('FG_243way_Regular Symbol'!L25="","",'FG_243way_Regular Symbol'!L25)</f>
        <v>22</v>
      </c>
      <c r="B27" s="191" t="str">
        <f>IF('FG_576way_Regular Symbol(2wild)'!M25="","",'FG_576way_Regular Symbol(2wild)'!M25)</f>
        <v/>
      </c>
      <c r="C27" s="191" t="str">
        <f>IF('FG_576way_Regular Symbol(2wild)'!N25="","",'FG_576way_Regular Symbol(2wild)'!N25)</f>
        <v/>
      </c>
      <c r="D27" s="362"/>
      <c r="E27" s="279" t="s">
        <v>69</v>
      </c>
      <c r="F27" s="191" t="s">
        <v>253</v>
      </c>
      <c r="G27" s="8">
        <f>VLOOKUP('FG_R1R2appear wild'!$E27,'FG_R1R2appear wild'!$F$4:$H$16,'FG_R1R2appear wild'!G$3+1,FALSE)</f>
        <v>6</v>
      </c>
      <c r="H27" s="8">
        <f>VLOOKUP('FG_R1R2appear wild'!$E27,'FG_R1R2appear wild'!$F$4:$H$16,'FG_R1R2appear wild'!H$3+1,FALSE)</f>
        <v>8</v>
      </c>
      <c r="I27" s="363">
        <f t="shared" si="0"/>
        <v>22</v>
      </c>
      <c r="J27" s="344" t="str">
        <f>IF($A27&gt;='FG_576way_Regular Symbol(2wild)'!D$16,"",IF(OR(B27=$V$2,B28=$V$2,B29=$V$2),SUM(COUNTIF(B27:B29,$V$2),COUNTIF(B27:B29,$K$2)),""))</f>
        <v/>
      </c>
      <c r="K27" s="344" t="str">
        <f>IF($A27&gt;='FG_576way_Regular Symbol(2wild)'!E$16,"",IF(OR(C27=$V$2,C28=$V$2,C29=$V$2),SUM(COUNTIF(C27:C29,$V$2),COUNTIF(C27:C29,$K$2)),""))</f>
        <v/>
      </c>
      <c r="M27" s="344" t="str">
        <f>IF($A27&gt;='FG_576way_Regular Symbol(2wild)'!D$16,"",IF(OR(B27=$V$2,B28=$V$2,B29=$V$2),SUM(COUNTIF(B27:B29,$V$2),COUNTIF(B27:B29,$N$2)),""))</f>
        <v/>
      </c>
      <c r="N27" s="344" t="str">
        <f>IF($A27&gt;='FG_576way_Regular Symbol(2wild)'!E$16,"",IF(OR(C27=$V$2,C28=$V$2,C29=$V$2),SUM(COUNTIF(C27:C29,$V$2),COUNTIF(C27:C29,$N$2)),""))</f>
        <v/>
      </c>
      <c r="P27" s="344" t="str">
        <f>IF($A27&gt;='FG_576way_Regular Symbol(2wild)'!D$16,"",IF(OR(B27=$V$2,B28=$V$2,B29=$V$2),SUM(COUNTIF(B27:B29,$V$2),COUNTIF(B27:B29,$Q$2)),""))</f>
        <v/>
      </c>
      <c r="Q27" s="344" t="str">
        <f>IF($A27&gt;='FG_576way_Regular Symbol(2wild)'!E$16,"",IF(OR(C27=$V$2,C28=$V$2,C29=$V$2),SUM(COUNTIF(C27:C29,$V$2),COUNTIF(C27:C29,$Q$2)),""))</f>
        <v/>
      </c>
      <c r="S27" s="344" t="str">
        <f>IF($A27&gt;='FG_576way_Regular Symbol(2wild)'!D$16,"",IF(OR(B27=$V$2,B28=$V$2,B29=$V$2),SUM(COUNTIF(B27:B29,$V$2),COUNTIF(B27:B29,$T$2)),""))</f>
        <v/>
      </c>
      <c r="T27" s="344" t="str">
        <f>IF($A27&gt;='FG_576way_Regular Symbol(2wild)'!E$16,"",IF(OR(C27=$V$2,C28=$V$2,C29=$V$2),SUM(COUNTIF(C27:C29,$V$2),COUNTIF(C27:C29,$T$2)),""))</f>
        <v/>
      </c>
      <c r="V27" s="344" t="str">
        <f>IF($A27&gt;='FG_576way_Regular Symbol(2wild)'!D$16,"",IF(OR(B27=$V$2,B28=$V$2,B29=$V$2),SUM(COUNTIF(B27:B29,$V$2),COUNTIF(B27:B29,$W$2)),""))</f>
        <v/>
      </c>
      <c r="W27" s="344" t="str">
        <f>IF($A27&gt;='FG_576way_Regular Symbol(2wild)'!E$16,"",IF(OR(C27=$V$2,C28=$V$2,C29=$V$2),SUM(COUNTIF(C27:C29,$V$2),COUNTIF(C27:C29,$W$2)),""))</f>
        <v/>
      </c>
      <c r="Y27" s="344" t="str">
        <f>IF($A27&gt;='FG_576way_Regular Symbol(2wild)'!D$16,"",IF(OR(B27=$V$2,B28=$V$2,B29=$V$2),SUM(COUNTIF(B27:B29,$V$2),COUNTIF(B27:B29,$Z$2)),""))</f>
        <v/>
      </c>
      <c r="Z27" s="344" t="str">
        <f>IF($A27&gt;='FG_576way_Regular Symbol(2wild)'!E$16,"",IF(OR(C27=$V$2,C28=$V$2,C29=$V$2),SUM(COUNTIF(C27:C29,$V$2),COUNTIF(C27:C29,$Z$2)),""))</f>
        <v/>
      </c>
      <c r="AB27" s="344" t="str">
        <f>IF($A27&gt;='FG_576way_Regular Symbol(2wild)'!D$16,"",IF(OR(B27=$V$2,B28=$V$2,B29=$V$2),SUM(COUNTIF(B27:B29,$V$2),COUNTIF(B27:B29,$AC$2)),""))</f>
        <v/>
      </c>
      <c r="AC27" s="344" t="str">
        <f>IF($A27&gt;='FG_576way_Regular Symbol(2wild)'!E$16,"",IF(OR(C27=$V$2,C28=$V$2,C29=$V$2),SUM(COUNTIF(C27:C29,$V$2),COUNTIF(C27:C29,$AC$2)),""))</f>
        <v/>
      </c>
      <c r="AF27" s="3" t="str">
        <f>IF($A27&gt;='FG_576way_Regular Symbol(2wild)'!D$16,"",IF(OR(B27=$V$2,B28=$V$2,B29=$V$2),SUM(COUNTIF(B27:B29,$V$2),COUNTIF(B27:B29,$AG$2)),""))</f>
        <v/>
      </c>
      <c r="AG27" s="3" t="str">
        <f>IF($A27&gt;='FG_576way_Regular Symbol(2wild)'!E$16,"",IF(OR(C27=$V$2,C28=$V$2,C29=$V$2),SUM(COUNTIF(C27:C29,$V$2),COUNTIF(C27:C29,$AG$2)),""))</f>
        <v/>
      </c>
      <c r="AI27" s="3" t="str">
        <f>IF($A27&gt;='FG_576way_Regular Symbol(2wild)'!D$16,"",IF(OR(B27=$V$2,B28=$V$2,B29=$V$2),SUM(COUNTIF(B27:B29,$V$2),COUNTIF(B27:B29,$AJ$2)),""))</f>
        <v/>
      </c>
      <c r="AJ27" s="3" t="str">
        <f>IF($A27&gt;='FG_576way_Regular Symbol(2wild)'!E$16,"",IF(OR(C27=$V$2,C28=$V$2,C29=$V$2),SUM(COUNTIF(C27:C29,$V$2),COUNTIF(C27:C29,$AJ$2)),""))</f>
        <v/>
      </c>
      <c r="AL27" s="3" t="str">
        <f>IF($A27&gt;='FG_576way_Regular Symbol(2wild)'!D$16,"",IF(OR(B27=$V$2,B28=$V$2,B29=$V$2),SUM(COUNTIF(B27:B29,$V$2),COUNTIF(B27:B29,$AM$2)),""))</f>
        <v/>
      </c>
      <c r="AM27" s="3" t="str">
        <f>IF($A27&gt;='FG_576way_Regular Symbol(2wild)'!E$16,"",IF(OR(C27=$V$2,C28=$V$2,C29=$V$2),SUM(COUNTIF(C27:C29,$V$2),COUNTIF(C27:C29,$AM$2)),""))</f>
        <v/>
      </c>
      <c r="AO27" s="3" t="str">
        <f>IF($A27&gt;='FG_576way_Regular Symbol(2wild)'!D$16,"",IF(OR(B27=$V$2,B28=$V$2,B29=$V$2),SUM(COUNTIF(B27:B29,$V$2),COUNTIF(B27:B29,$AP$2)),""))</f>
        <v/>
      </c>
      <c r="AP27" s="3" t="str">
        <f>IF($A27&gt;='FG_576way_Regular Symbol(2wild)'!E$16,"",IF(OR(C27=$V$2,C28=$V$2,C29=$V$2),SUM(COUNTIF(C27:C29,$V$2),COUNTIF(C27:C29,$AP$2)),""))</f>
        <v/>
      </c>
      <c r="AR27" s="3" t="str">
        <f>IF($A27&gt;='FG_576way_Regular Symbol(2wild)'!D$16,"",IF(OR(B27=$V$2,B28=$V$2,B29=$V$2),SUM(COUNTIF(B27:B29,$V$2),COUNTIF(B27:B29,$AS$2)),""))</f>
        <v/>
      </c>
      <c r="AS27" s="3" t="str">
        <f>IF($A27&gt;='FG_576way_Regular Symbol(2wild)'!E$16,"",IF(OR(C27=$V$2,C28=$V$2,C29=$V$2),SUM(COUNTIF(C27:C29,$V$2),COUNTIF(C27:C29,$AS$2)),""))</f>
        <v/>
      </c>
      <c r="AU27" s="3" t="str">
        <f>IF($A27&gt;='FG_576way_Regular Symbol(2wild)'!D$16,"",IF(OR(B27=$V$2,B28=$V$2,B29=$V$2),SUM(COUNTIF(B27:B29,$V$2),COUNTIF(B27:B29,$AV$2)),""))</f>
        <v/>
      </c>
      <c r="AV27" s="3" t="str">
        <f>IF($A27&gt;='FG_576way_Regular Symbol(2wild)'!E$16,"",IF(OR(C27=$V$2,C28=$V$2,C29=$V$2),SUM(COUNTIF(C27:C29,$V$2),COUNTIF(C27:C29,$AV$2)),""))</f>
        <v/>
      </c>
    </row>
    <row r="28" spans="1:48" ht="17">
      <c r="A28" s="337">
        <f>IF('FG_243way_Regular Symbol'!L26="","",'FG_243way_Regular Symbol'!L26)</f>
        <v>23</v>
      </c>
      <c r="B28" s="191" t="str">
        <f>IF('FG_576way_Regular Symbol(2wild)'!M26="","",'FG_576way_Regular Symbol(2wild)'!M26)</f>
        <v/>
      </c>
      <c r="C28" s="191" t="str">
        <f>IF('FG_576way_Regular Symbol(2wild)'!N26="","",'FG_576way_Regular Symbol(2wild)'!N26)</f>
        <v/>
      </c>
      <c r="D28" s="362"/>
      <c r="E28" s="279" t="s">
        <v>188</v>
      </c>
      <c r="F28" s="191" t="s">
        <v>253</v>
      </c>
      <c r="G28" s="8">
        <f>VLOOKUP('FG_R1R2appear wild'!$E28,'FG_R1R2appear wild'!$F$4:$H$16,'FG_R1R2appear wild'!G$3+1,FALSE)</f>
        <v>8</v>
      </c>
      <c r="H28" s="8">
        <f>VLOOKUP('FG_R1R2appear wild'!$E28,'FG_R1R2appear wild'!$F$4:$H$16,'FG_R1R2appear wild'!H$3+1,FALSE)</f>
        <v>10</v>
      </c>
      <c r="I28" s="363">
        <f t="shared" si="0"/>
        <v>23</v>
      </c>
      <c r="J28" s="344" t="str">
        <f>IF($A28&gt;='FG_576way_Regular Symbol(2wild)'!D$16,"",IF(OR(B28=$V$2,B29=$V$2,B30=$V$2),SUM(COUNTIF(B28:B30,$V$2),COUNTIF(B28:B30,$K$2)),""))</f>
        <v/>
      </c>
      <c r="K28" s="344" t="str">
        <f>IF($A28&gt;='FG_576way_Regular Symbol(2wild)'!E$16,"",IF(OR(C28=$V$2,C29=$V$2,C30=$V$2),SUM(COUNTIF(C28:C30,$V$2),COUNTIF(C28:C30,$K$2)),""))</f>
        <v/>
      </c>
      <c r="M28" s="344" t="str">
        <f>IF($A28&gt;='FG_576way_Regular Symbol(2wild)'!D$16,"",IF(OR(B28=$V$2,B29=$V$2,B30=$V$2),SUM(COUNTIF(B28:B30,$V$2),COUNTIF(B28:B30,$N$2)),""))</f>
        <v/>
      </c>
      <c r="N28" s="344" t="str">
        <f>IF($A28&gt;='FG_576way_Regular Symbol(2wild)'!E$16,"",IF(OR(C28=$V$2,C29=$V$2,C30=$V$2),SUM(COUNTIF(C28:C30,$V$2),COUNTIF(C28:C30,$N$2)),""))</f>
        <v/>
      </c>
      <c r="P28" s="344" t="str">
        <f>IF($A28&gt;='FG_576way_Regular Symbol(2wild)'!D$16,"",IF(OR(B28=$V$2,B29=$V$2,B30=$V$2),SUM(COUNTIF(B28:B30,$V$2),COUNTIF(B28:B30,$Q$2)),""))</f>
        <v/>
      </c>
      <c r="Q28" s="344" t="str">
        <f>IF($A28&gt;='FG_576way_Regular Symbol(2wild)'!E$16,"",IF(OR(C28=$V$2,C29=$V$2,C30=$V$2),SUM(COUNTIF(C28:C30,$V$2),COUNTIF(C28:C30,$Q$2)),""))</f>
        <v/>
      </c>
      <c r="S28" s="344" t="str">
        <f>IF($A28&gt;='FG_576way_Regular Symbol(2wild)'!D$16,"",IF(OR(B28=$V$2,B29=$V$2,B30=$V$2),SUM(COUNTIF(B28:B30,$V$2),COUNTIF(B28:B30,$T$2)),""))</f>
        <v/>
      </c>
      <c r="T28" s="344" t="str">
        <f>IF($A28&gt;='FG_576way_Regular Symbol(2wild)'!E$16,"",IF(OR(C28=$V$2,C29=$V$2,C30=$V$2),SUM(COUNTIF(C28:C30,$V$2),COUNTIF(C28:C30,$T$2)),""))</f>
        <v/>
      </c>
      <c r="V28" s="344" t="str">
        <f>IF($A28&gt;='FG_576way_Regular Symbol(2wild)'!D$16,"",IF(OR(B28=$V$2,B29=$V$2,B30=$V$2),SUM(COUNTIF(B28:B30,$V$2),COUNTIF(B28:B30,$W$2)),""))</f>
        <v/>
      </c>
      <c r="W28" s="344" t="str">
        <f>IF($A28&gt;='FG_576way_Regular Symbol(2wild)'!E$16,"",IF(OR(C28=$V$2,C29=$V$2,C30=$V$2),SUM(COUNTIF(C28:C30,$V$2),COUNTIF(C28:C30,$W$2)),""))</f>
        <v/>
      </c>
      <c r="Y28" s="344" t="str">
        <f>IF($A28&gt;='FG_576way_Regular Symbol(2wild)'!D$16,"",IF(OR(B28=$V$2,B29=$V$2,B30=$V$2),SUM(COUNTIF(B28:B30,$V$2),COUNTIF(B28:B30,$Z$2)),""))</f>
        <v/>
      </c>
      <c r="Z28" s="344" t="str">
        <f>IF($A28&gt;='FG_576way_Regular Symbol(2wild)'!E$16,"",IF(OR(C28=$V$2,C29=$V$2,C30=$V$2),SUM(COUNTIF(C28:C30,$V$2),COUNTIF(C28:C30,$Z$2)),""))</f>
        <v/>
      </c>
      <c r="AB28" s="344" t="str">
        <f>IF($A28&gt;='FG_576way_Regular Symbol(2wild)'!D$16,"",IF(OR(B28=$V$2,B29=$V$2,B30=$V$2),SUM(COUNTIF(B28:B30,$V$2),COUNTIF(B28:B30,$AC$2)),""))</f>
        <v/>
      </c>
      <c r="AC28" s="344" t="str">
        <f>IF($A28&gt;='FG_576way_Regular Symbol(2wild)'!E$16,"",IF(OR(C28=$V$2,C29=$V$2,C30=$V$2),SUM(COUNTIF(C28:C30,$V$2),COUNTIF(C28:C30,$AC$2)),""))</f>
        <v/>
      </c>
      <c r="AF28" s="3" t="str">
        <f>IF($A28&gt;='FG_576way_Regular Symbol(2wild)'!D$16,"",IF(OR(B28=$V$2,B29=$V$2,B30=$V$2),SUM(COUNTIF(B28:B30,$V$2),COUNTIF(B28:B30,$AG$2)),""))</f>
        <v/>
      </c>
      <c r="AG28" s="3" t="str">
        <f>IF($A28&gt;='FG_576way_Regular Symbol(2wild)'!E$16,"",IF(OR(C28=$V$2,C29=$V$2,C30=$V$2),SUM(COUNTIF(C28:C30,$V$2),COUNTIF(C28:C30,$AG$2)),""))</f>
        <v/>
      </c>
      <c r="AI28" s="3" t="str">
        <f>IF($A28&gt;='FG_576way_Regular Symbol(2wild)'!D$16,"",IF(OR(B28=$V$2,B29=$V$2,B30=$V$2),SUM(COUNTIF(B28:B30,$V$2),COUNTIF(B28:B30,$AJ$2)),""))</f>
        <v/>
      </c>
      <c r="AJ28" s="3" t="str">
        <f>IF($A28&gt;='FG_576way_Regular Symbol(2wild)'!E$16,"",IF(OR(C28=$V$2,C29=$V$2,C30=$V$2),SUM(COUNTIF(C28:C30,$V$2),COUNTIF(C28:C30,$AJ$2)),""))</f>
        <v/>
      </c>
      <c r="AL28" s="3" t="str">
        <f>IF($A28&gt;='FG_576way_Regular Symbol(2wild)'!D$16,"",IF(OR(B28=$V$2,B29=$V$2,B30=$V$2),SUM(COUNTIF(B28:B30,$V$2),COUNTIF(B28:B30,$AM$2)),""))</f>
        <v/>
      </c>
      <c r="AM28" s="3" t="str">
        <f>IF($A28&gt;='FG_576way_Regular Symbol(2wild)'!E$16,"",IF(OR(C28=$V$2,C29=$V$2,C30=$V$2),SUM(COUNTIF(C28:C30,$V$2),COUNTIF(C28:C30,$AM$2)),""))</f>
        <v/>
      </c>
      <c r="AO28" s="3" t="str">
        <f>IF($A28&gt;='FG_576way_Regular Symbol(2wild)'!D$16,"",IF(OR(B28=$V$2,B29=$V$2,B30=$V$2),SUM(COUNTIF(B28:B30,$V$2),COUNTIF(B28:B30,$AP$2)),""))</f>
        <v/>
      </c>
      <c r="AP28" s="3" t="str">
        <f>IF($A28&gt;='FG_576way_Regular Symbol(2wild)'!E$16,"",IF(OR(C28=$V$2,C29=$V$2,C30=$V$2),SUM(COUNTIF(C28:C30,$V$2),COUNTIF(C28:C30,$AP$2)),""))</f>
        <v/>
      </c>
      <c r="AR28" s="3" t="str">
        <f>IF($A28&gt;='FG_576way_Regular Symbol(2wild)'!D$16,"",IF(OR(B28=$V$2,B29=$V$2,B30=$V$2),SUM(COUNTIF(B28:B30,$V$2),COUNTIF(B28:B30,$AS$2)),""))</f>
        <v/>
      </c>
      <c r="AS28" s="3" t="str">
        <f>IF($A28&gt;='FG_576way_Regular Symbol(2wild)'!E$16,"",IF(OR(C28=$V$2,C29=$V$2,C30=$V$2),SUM(COUNTIF(C28:C30,$V$2),COUNTIF(C28:C30,$AS$2)),""))</f>
        <v/>
      </c>
      <c r="AU28" s="3" t="str">
        <f>IF($A28&gt;='FG_576way_Regular Symbol(2wild)'!D$16,"",IF(OR(B28=$V$2,B29=$V$2,B30=$V$2),SUM(COUNTIF(B28:B30,$V$2),COUNTIF(B28:B30,$AV$2)),""))</f>
        <v/>
      </c>
      <c r="AV28" s="3" t="str">
        <f>IF($A28&gt;='FG_576way_Regular Symbol(2wild)'!E$16,"",IF(OR(C28=$V$2,C29=$V$2,C30=$V$2),SUM(COUNTIF(C28:C30,$V$2),COUNTIF(C28:C30,$AV$2)),""))</f>
        <v/>
      </c>
    </row>
    <row r="29" spans="1:48" ht="17">
      <c r="A29" s="337">
        <f>IF('FG_243way_Regular Symbol'!L27="","",'FG_243way_Regular Symbol'!L27)</f>
        <v>24</v>
      </c>
      <c r="B29" s="191" t="str">
        <f>IF('FG_576way_Regular Symbol(2wild)'!M27="","",'FG_576way_Regular Symbol(2wild)'!M27)</f>
        <v/>
      </c>
      <c r="C29" s="191" t="str">
        <f>IF('FG_576way_Regular Symbol(2wild)'!N27="","",'FG_576way_Regular Symbol(2wild)'!N27)</f>
        <v/>
      </c>
      <c r="D29" s="362"/>
      <c r="E29" s="279" t="s">
        <v>189</v>
      </c>
      <c r="F29" s="191" t="s">
        <v>253</v>
      </c>
      <c r="G29" s="8">
        <f>VLOOKUP('FG_R1R2appear wild'!$E29,'FG_R1R2appear wild'!$F$4:$H$16,'FG_R1R2appear wild'!G$3+1,FALSE)</f>
        <v>7</v>
      </c>
      <c r="H29" s="8">
        <f>VLOOKUP('FG_R1R2appear wild'!$E29,'FG_R1R2appear wild'!$F$4:$H$16,'FG_R1R2appear wild'!H$3+1,FALSE)</f>
        <v>6</v>
      </c>
      <c r="I29" s="363">
        <f t="shared" si="0"/>
        <v>24</v>
      </c>
      <c r="J29" s="344" t="str">
        <f>IF($A29&gt;='FG_576way_Regular Symbol(2wild)'!D$16,"",IF(OR(B29=$V$2,B30=$V$2,B31=$V$2),SUM(COUNTIF(B29:B31,$V$2),COUNTIF(B29:B31,$K$2)),""))</f>
        <v/>
      </c>
      <c r="K29" s="344" t="str">
        <f>IF($A29&gt;='FG_576way_Regular Symbol(2wild)'!E$16,"",IF(OR(C29=$V$2,C30=$V$2,C31=$V$2),SUM(COUNTIF(C29:C31,$V$2),COUNTIF(C29:C31,$K$2)),""))</f>
        <v/>
      </c>
      <c r="M29" s="344" t="str">
        <f>IF($A29&gt;='FG_576way_Regular Symbol(2wild)'!D$16,"",IF(OR(B29=$V$2,B30=$V$2,B31=$V$2),SUM(COUNTIF(B29:B31,$V$2),COUNTIF(B29:B31,$N$2)),""))</f>
        <v/>
      </c>
      <c r="N29" s="344" t="str">
        <f>IF($A29&gt;='FG_576way_Regular Symbol(2wild)'!E$16,"",IF(OR(C29=$V$2,C30=$V$2,C31=$V$2),SUM(COUNTIF(C29:C31,$V$2),COUNTIF(C29:C31,$N$2)),""))</f>
        <v/>
      </c>
      <c r="P29" s="344" t="str">
        <f>IF($A29&gt;='FG_576way_Regular Symbol(2wild)'!D$16,"",IF(OR(B29=$V$2,B30=$V$2,B31=$V$2),SUM(COUNTIF(B29:B31,$V$2),COUNTIF(B29:B31,$Q$2)),""))</f>
        <v/>
      </c>
      <c r="Q29" s="344" t="str">
        <f>IF($A29&gt;='FG_576way_Regular Symbol(2wild)'!E$16,"",IF(OR(C29=$V$2,C30=$V$2,C31=$V$2),SUM(COUNTIF(C29:C31,$V$2),COUNTIF(C29:C31,$Q$2)),""))</f>
        <v/>
      </c>
      <c r="S29" s="344" t="str">
        <f>IF($A29&gt;='FG_576way_Regular Symbol(2wild)'!D$16,"",IF(OR(B29=$V$2,B30=$V$2,B31=$V$2),SUM(COUNTIF(B29:B31,$V$2),COUNTIF(B29:B31,$T$2)),""))</f>
        <v/>
      </c>
      <c r="T29" s="344" t="str">
        <f>IF($A29&gt;='FG_576way_Regular Symbol(2wild)'!E$16,"",IF(OR(C29=$V$2,C30=$V$2,C31=$V$2),SUM(COUNTIF(C29:C31,$V$2),COUNTIF(C29:C31,$T$2)),""))</f>
        <v/>
      </c>
      <c r="V29" s="344" t="str">
        <f>IF($A29&gt;='FG_576way_Regular Symbol(2wild)'!D$16,"",IF(OR(B29=$V$2,B30=$V$2,B31=$V$2),SUM(COUNTIF(B29:B31,$V$2),COUNTIF(B29:B31,$W$2)),""))</f>
        <v/>
      </c>
      <c r="W29" s="344" t="str">
        <f>IF($A29&gt;='FG_576way_Regular Symbol(2wild)'!E$16,"",IF(OR(C29=$V$2,C30=$V$2,C31=$V$2),SUM(COUNTIF(C29:C31,$V$2),COUNTIF(C29:C31,$W$2)),""))</f>
        <v/>
      </c>
      <c r="Y29" s="344" t="str">
        <f>IF($A29&gt;='FG_576way_Regular Symbol(2wild)'!D$16,"",IF(OR(B29=$V$2,B30=$V$2,B31=$V$2),SUM(COUNTIF(B29:B31,$V$2),COUNTIF(B29:B31,$Z$2)),""))</f>
        <v/>
      </c>
      <c r="Z29" s="344" t="str">
        <f>IF($A29&gt;='FG_576way_Regular Symbol(2wild)'!E$16,"",IF(OR(C29=$V$2,C30=$V$2,C31=$V$2),SUM(COUNTIF(C29:C31,$V$2),COUNTIF(C29:C31,$Z$2)),""))</f>
        <v/>
      </c>
      <c r="AB29" s="344" t="str">
        <f>IF($A29&gt;='FG_576way_Regular Symbol(2wild)'!D$16,"",IF(OR(B29=$V$2,B30=$V$2,B31=$V$2),SUM(COUNTIF(B29:B31,$V$2),COUNTIF(B29:B31,$AC$2)),""))</f>
        <v/>
      </c>
      <c r="AC29" s="344" t="str">
        <f>IF($A29&gt;='FG_576way_Regular Symbol(2wild)'!E$16,"",IF(OR(C29=$V$2,C30=$V$2,C31=$V$2),SUM(COUNTIF(C29:C31,$V$2),COUNTIF(C29:C31,$AC$2)),""))</f>
        <v/>
      </c>
      <c r="AF29" s="3" t="str">
        <f>IF($A29&gt;='FG_576way_Regular Symbol(2wild)'!D$16,"",IF(OR(B29=$V$2,B30=$V$2,B31=$V$2),SUM(COUNTIF(B29:B31,$V$2),COUNTIF(B29:B31,$AG$2)),""))</f>
        <v/>
      </c>
      <c r="AG29" s="3" t="str">
        <f>IF($A29&gt;='FG_576way_Regular Symbol(2wild)'!E$16,"",IF(OR(C29=$V$2,C30=$V$2,C31=$V$2),SUM(COUNTIF(C29:C31,$V$2),COUNTIF(C29:C31,$AG$2)),""))</f>
        <v/>
      </c>
      <c r="AI29" s="3" t="str">
        <f>IF($A29&gt;='FG_576way_Regular Symbol(2wild)'!D$16,"",IF(OR(B29=$V$2,B30=$V$2,B31=$V$2),SUM(COUNTIF(B29:B31,$V$2),COUNTIF(B29:B31,$AJ$2)),""))</f>
        <v/>
      </c>
      <c r="AJ29" s="3" t="str">
        <f>IF($A29&gt;='FG_576way_Regular Symbol(2wild)'!E$16,"",IF(OR(C29=$V$2,C30=$V$2,C31=$V$2),SUM(COUNTIF(C29:C31,$V$2),COUNTIF(C29:C31,$AJ$2)),""))</f>
        <v/>
      </c>
      <c r="AL29" s="3" t="str">
        <f>IF($A29&gt;='FG_576way_Regular Symbol(2wild)'!D$16,"",IF(OR(B29=$V$2,B30=$V$2,B31=$V$2),SUM(COUNTIF(B29:B31,$V$2),COUNTIF(B29:B31,$AM$2)),""))</f>
        <v/>
      </c>
      <c r="AM29" s="3" t="str">
        <f>IF($A29&gt;='FG_576way_Regular Symbol(2wild)'!E$16,"",IF(OR(C29=$V$2,C30=$V$2,C31=$V$2),SUM(COUNTIF(C29:C31,$V$2),COUNTIF(C29:C31,$AM$2)),""))</f>
        <v/>
      </c>
      <c r="AO29" s="3" t="str">
        <f>IF($A29&gt;='FG_576way_Regular Symbol(2wild)'!D$16,"",IF(OR(B29=$V$2,B30=$V$2,B31=$V$2),SUM(COUNTIF(B29:B31,$V$2),COUNTIF(B29:B31,$AP$2)),""))</f>
        <v/>
      </c>
      <c r="AP29" s="3" t="str">
        <f>IF($A29&gt;='FG_576way_Regular Symbol(2wild)'!E$16,"",IF(OR(C29=$V$2,C30=$V$2,C31=$V$2),SUM(COUNTIF(C29:C31,$V$2),COUNTIF(C29:C31,$AP$2)),""))</f>
        <v/>
      </c>
      <c r="AR29" s="3" t="str">
        <f>IF($A29&gt;='FG_576way_Regular Symbol(2wild)'!D$16,"",IF(OR(B29=$V$2,B30=$V$2,B31=$V$2),SUM(COUNTIF(B29:B31,$V$2),COUNTIF(B29:B31,$AS$2)),""))</f>
        <v/>
      </c>
      <c r="AS29" s="3" t="str">
        <f>IF($A29&gt;='FG_576way_Regular Symbol(2wild)'!E$16,"",IF(OR(C29=$V$2,C30=$V$2,C31=$V$2),SUM(COUNTIF(C29:C31,$V$2),COUNTIF(C29:C31,$AS$2)),""))</f>
        <v/>
      </c>
      <c r="AU29" s="3" t="str">
        <f>IF($A29&gt;='FG_576way_Regular Symbol(2wild)'!D$16,"",IF(OR(B29=$V$2,B30=$V$2,B31=$V$2),SUM(COUNTIF(B29:B31,$V$2),COUNTIF(B29:B31,$AV$2)),""))</f>
        <v/>
      </c>
      <c r="AV29" s="3" t="str">
        <f>IF($A29&gt;='FG_576way_Regular Symbol(2wild)'!E$16,"",IF(OR(C29=$V$2,C30=$V$2,C31=$V$2),SUM(COUNTIF(C29:C31,$V$2),COUNTIF(C29:C31,$AV$2)),""))</f>
        <v/>
      </c>
    </row>
    <row r="30" spans="1:48" ht="17">
      <c r="A30" s="337">
        <f>IF('FG_243way_Regular Symbol'!L28="","",'FG_243way_Regular Symbol'!L28)</f>
        <v>25</v>
      </c>
      <c r="B30" s="191" t="str">
        <f>IF('FG_576way_Regular Symbol(2wild)'!M28="","",'FG_576way_Regular Symbol(2wild)'!M28)</f>
        <v/>
      </c>
      <c r="C30" s="191" t="str">
        <f>IF('FG_576way_Regular Symbol(2wild)'!N28="","",'FG_576way_Regular Symbol(2wild)'!N28)</f>
        <v/>
      </c>
      <c r="D30" s="362"/>
      <c r="E30" s="279" t="s">
        <v>190</v>
      </c>
      <c r="F30" s="191" t="s">
        <v>253</v>
      </c>
      <c r="G30" s="8">
        <f>VLOOKUP('FG_R1R2appear wild'!$E30,'FG_R1R2appear wild'!$F$4:$H$16,'FG_R1R2appear wild'!G$3+1,FALSE)</f>
        <v>7</v>
      </c>
      <c r="H30" s="8">
        <f>VLOOKUP('FG_R1R2appear wild'!$E30,'FG_R1R2appear wild'!$F$4:$H$16,'FG_R1R2appear wild'!H$3+1,FALSE)</f>
        <v>8</v>
      </c>
      <c r="I30" s="363">
        <f t="shared" si="0"/>
        <v>25</v>
      </c>
      <c r="J30" s="344" t="str">
        <f>IF($A30&gt;='FG_576way_Regular Symbol(2wild)'!D$16,"",IF(OR(B30=$V$2,B31=$V$2,B32=$V$2),SUM(COUNTIF(B30:B32,$V$2),COUNTIF(B30:B32,$K$2)),""))</f>
        <v/>
      </c>
      <c r="K30" s="344" t="str">
        <f>IF($A30&gt;='FG_576way_Regular Symbol(2wild)'!E$16,"",IF(OR(C30=$V$2,C31=$V$2,C32=$V$2),SUM(COUNTIF(C30:C32,$V$2),COUNTIF(C30:C32,$K$2)),""))</f>
        <v/>
      </c>
      <c r="M30" s="344" t="str">
        <f>IF($A30&gt;='FG_576way_Regular Symbol(2wild)'!D$16,"",IF(OR(B30=$V$2,B31=$V$2,B32=$V$2),SUM(COUNTIF(B30:B32,$V$2),COUNTIF(B30:B32,$N$2)),""))</f>
        <v/>
      </c>
      <c r="N30" s="344" t="str">
        <f>IF($A30&gt;='FG_576way_Regular Symbol(2wild)'!E$16,"",IF(OR(C30=$V$2,C31=$V$2,C32=$V$2),SUM(COUNTIF(C30:C32,$V$2),COUNTIF(C30:C32,$N$2)),""))</f>
        <v/>
      </c>
      <c r="P30" s="344" t="str">
        <f>IF($A30&gt;='FG_576way_Regular Symbol(2wild)'!D$16,"",IF(OR(B30=$V$2,B31=$V$2,B32=$V$2),SUM(COUNTIF(B30:B32,$V$2),COUNTIF(B30:B32,$Q$2)),""))</f>
        <v/>
      </c>
      <c r="Q30" s="344" t="str">
        <f>IF($A30&gt;='FG_576way_Regular Symbol(2wild)'!E$16,"",IF(OR(C30=$V$2,C31=$V$2,C32=$V$2),SUM(COUNTIF(C30:C32,$V$2),COUNTIF(C30:C32,$Q$2)),""))</f>
        <v/>
      </c>
      <c r="S30" s="344" t="str">
        <f>IF($A30&gt;='FG_576way_Regular Symbol(2wild)'!D$16,"",IF(OR(B30=$V$2,B31=$V$2,B32=$V$2),SUM(COUNTIF(B30:B32,$V$2),COUNTIF(B30:B32,$T$2)),""))</f>
        <v/>
      </c>
      <c r="T30" s="344" t="str">
        <f>IF($A30&gt;='FG_576way_Regular Symbol(2wild)'!E$16,"",IF(OR(C30=$V$2,C31=$V$2,C32=$V$2),SUM(COUNTIF(C30:C32,$V$2),COUNTIF(C30:C32,$T$2)),""))</f>
        <v/>
      </c>
      <c r="V30" s="344" t="str">
        <f>IF($A30&gt;='FG_576way_Regular Symbol(2wild)'!D$16,"",IF(OR(B30=$V$2,B31=$V$2,B32=$V$2),SUM(COUNTIF(B30:B32,$V$2),COUNTIF(B30:B32,$W$2)),""))</f>
        <v/>
      </c>
      <c r="W30" s="344" t="str">
        <f>IF($A30&gt;='FG_576way_Regular Symbol(2wild)'!E$16,"",IF(OR(C30=$V$2,C31=$V$2,C32=$V$2),SUM(COUNTIF(C30:C32,$V$2),COUNTIF(C30:C32,$W$2)),""))</f>
        <v/>
      </c>
      <c r="Y30" s="344" t="str">
        <f>IF($A30&gt;='FG_576way_Regular Symbol(2wild)'!D$16,"",IF(OR(B30=$V$2,B31=$V$2,B32=$V$2),SUM(COUNTIF(B30:B32,$V$2),COUNTIF(B30:B32,$Z$2)),""))</f>
        <v/>
      </c>
      <c r="Z30" s="344" t="str">
        <f>IF($A30&gt;='FG_576way_Regular Symbol(2wild)'!E$16,"",IF(OR(C30=$V$2,C31=$V$2,C32=$V$2),SUM(COUNTIF(C30:C32,$V$2),COUNTIF(C30:C32,$Z$2)),""))</f>
        <v/>
      </c>
      <c r="AB30" s="344" t="str">
        <f>IF($A30&gt;='FG_576way_Regular Symbol(2wild)'!D$16,"",IF(OR(B30=$V$2,B31=$V$2,B32=$V$2),SUM(COUNTIF(B30:B32,$V$2),COUNTIF(B30:B32,$AC$2)),""))</f>
        <v/>
      </c>
      <c r="AC30" s="344" t="str">
        <f>IF($A30&gt;='FG_576way_Regular Symbol(2wild)'!E$16,"",IF(OR(C30=$V$2,C31=$V$2,C32=$V$2),SUM(COUNTIF(C30:C32,$V$2),COUNTIF(C30:C32,$AC$2)),""))</f>
        <v/>
      </c>
      <c r="AF30" s="3" t="str">
        <f>IF($A30&gt;='FG_576way_Regular Symbol(2wild)'!D$16,"",IF(OR(B30=$V$2,B31=$V$2,B32=$V$2),SUM(COUNTIF(B30:B32,$V$2),COUNTIF(B30:B32,$AG$2)),""))</f>
        <v/>
      </c>
      <c r="AG30" s="3" t="str">
        <f>IF($A30&gt;='FG_576way_Regular Symbol(2wild)'!E$16,"",IF(OR(C30=$V$2,C31=$V$2,C32=$V$2),SUM(COUNTIF(C30:C32,$V$2),COUNTIF(C30:C32,$AG$2)),""))</f>
        <v/>
      </c>
      <c r="AI30" s="3" t="str">
        <f>IF($A30&gt;='FG_576way_Regular Symbol(2wild)'!D$16,"",IF(OR(B30=$V$2,B31=$V$2,B32=$V$2),SUM(COUNTIF(B30:B32,$V$2),COUNTIF(B30:B32,$AJ$2)),""))</f>
        <v/>
      </c>
      <c r="AJ30" s="3" t="str">
        <f>IF($A30&gt;='FG_576way_Regular Symbol(2wild)'!E$16,"",IF(OR(C30=$V$2,C31=$V$2,C32=$V$2),SUM(COUNTIF(C30:C32,$V$2),COUNTIF(C30:C32,$AJ$2)),""))</f>
        <v/>
      </c>
      <c r="AL30" s="3" t="str">
        <f>IF($A30&gt;='FG_576way_Regular Symbol(2wild)'!D$16,"",IF(OR(B30=$V$2,B31=$V$2,B32=$V$2),SUM(COUNTIF(B30:B32,$V$2),COUNTIF(B30:B32,$AM$2)),""))</f>
        <v/>
      </c>
      <c r="AM30" s="3" t="str">
        <f>IF($A30&gt;='FG_576way_Regular Symbol(2wild)'!E$16,"",IF(OR(C30=$V$2,C31=$V$2,C32=$V$2),SUM(COUNTIF(C30:C32,$V$2),COUNTIF(C30:C32,$AM$2)),""))</f>
        <v/>
      </c>
      <c r="AO30" s="3" t="str">
        <f>IF($A30&gt;='FG_576way_Regular Symbol(2wild)'!D$16,"",IF(OR(B30=$V$2,B31=$V$2,B32=$V$2),SUM(COUNTIF(B30:B32,$V$2),COUNTIF(B30:B32,$AP$2)),""))</f>
        <v/>
      </c>
      <c r="AP30" s="3" t="str">
        <f>IF($A30&gt;='FG_576way_Regular Symbol(2wild)'!E$16,"",IF(OR(C30=$V$2,C31=$V$2,C32=$V$2),SUM(COUNTIF(C30:C32,$V$2),COUNTIF(C30:C32,$AP$2)),""))</f>
        <v/>
      </c>
      <c r="AR30" s="3" t="str">
        <f>IF($A30&gt;='FG_576way_Regular Symbol(2wild)'!D$16,"",IF(OR(B30=$V$2,B31=$V$2,B32=$V$2),SUM(COUNTIF(B30:B32,$V$2),COUNTIF(B30:B32,$AS$2)),""))</f>
        <v/>
      </c>
      <c r="AS30" s="3" t="str">
        <f>IF($A30&gt;='FG_576way_Regular Symbol(2wild)'!E$16,"",IF(OR(C30=$V$2,C31=$V$2,C32=$V$2),SUM(COUNTIF(C30:C32,$V$2),COUNTIF(C30:C32,$AS$2)),""))</f>
        <v/>
      </c>
      <c r="AU30" s="3" t="str">
        <f>IF($A30&gt;='FG_576way_Regular Symbol(2wild)'!D$16,"",IF(OR(B30=$V$2,B31=$V$2,B32=$V$2),SUM(COUNTIF(B30:B32,$V$2),COUNTIF(B30:B32,$AV$2)),""))</f>
        <v/>
      </c>
      <c r="AV30" s="3" t="str">
        <f>IF($A30&gt;='FG_576way_Regular Symbol(2wild)'!E$16,"",IF(OR(C30=$V$2,C31=$V$2,C32=$V$2),SUM(COUNTIF(C30:C32,$V$2),COUNTIF(C30:C32,$AV$2)),""))</f>
        <v/>
      </c>
    </row>
    <row r="31" spans="1:48" ht="17">
      <c r="A31" s="337">
        <f>IF('FG_243way_Regular Symbol'!L29="","",'FG_243way_Regular Symbol'!L29)</f>
        <v>26</v>
      </c>
      <c r="B31" s="191" t="str">
        <f>IF('FG_576way_Regular Symbol(2wild)'!M29="","",'FG_576way_Regular Symbol(2wild)'!M29)</f>
        <v/>
      </c>
      <c r="C31" s="191" t="str">
        <f>IF('FG_576way_Regular Symbol(2wild)'!N29="","",'FG_576way_Regular Symbol(2wild)'!N29)</f>
        <v/>
      </c>
      <c r="D31" s="362"/>
      <c r="E31" s="279" t="s">
        <v>186</v>
      </c>
      <c r="F31" s="191" t="s">
        <v>253</v>
      </c>
      <c r="G31" s="8">
        <f>VLOOKUP('FG_R1R2appear wild'!$E31,'FG_R1R2appear wild'!$F$4:$H$16,'FG_R1R2appear wild'!G$3+1,FALSE)</f>
        <v>11</v>
      </c>
      <c r="H31" s="8">
        <f>VLOOKUP('FG_R1R2appear wild'!$E31,'FG_R1R2appear wild'!$F$4:$H$16,'FG_R1R2appear wild'!H$3+1,FALSE)</f>
        <v>8</v>
      </c>
      <c r="I31" s="363">
        <f t="shared" si="0"/>
        <v>26</v>
      </c>
      <c r="J31" s="344" t="str">
        <f>IF($A31&gt;='FG_576way_Regular Symbol(2wild)'!D$16,"",IF(OR(B31=$V$2,B32=$V$2,B33=$V$2),SUM(COUNTIF(B31:B33,$V$2),COUNTIF(B31:B33,$K$2)),""))</f>
        <v/>
      </c>
      <c r="K31" s="344" t="str">
        <f>IF($A31&gt;='FG_576way_Regular Symbol(2wild)'!E$16,"",IF(OR(C31=$V$2,C32=$V$2,C33=$V$2),SUM(COUNTIF(C31:C33,$V$2),COUNTIF(C31:C33,$K$2)),""))</f>
        <v/>
      </c>
      <c r="M31" s="344" t="str">
        <f>IF($A31&gt;='FG_576way_Regular Symbol(2wild)'!D$16,"",IF(OR(B31=$V$2,B32=$V$2,B33=$V$2),SUM(COUNTIF(B31:B33,$V$2),COUNTIF(B31:B33,$N$2)),""))</f>
        <v/>
      </c>
      <c r="N31" s="344" t="str">
        <f>IF($A31&gt;='FG_576way_Regular Symbol(2wild)'!E$16,"",IF(OR(C31=$V$2,C32=$V$2,C33=$V$2),SUM(COUNTIF(C31:C33,$V$2),COUNTIF(C31:C33,$N$2)),""))</f>
        <v/>
      </c>
      <c r="P31" s="344" t="str">
        <f>IF($A31&gt;='FG_576way_Regular Symbol(2wild)'!D$16,"",IF(OR(B31=$V$2,B32=$V$2,B33=$V$2),SUM(COUNTIF(B31:B33,$V$2),COUNTIF(B31:B33,$Q$2)),""))</f>
        <v/>
      </c>
      <c r="Q31" s="344" t="str">
        <f>IF($A31&gt;='FG_576way_Regular Symbol(2wild)'!E$16,"",IF(OR(C31=$V$2,C32=$V$2,C33=$V$2),SUM(COUNTIF(C31:C33,$V$2),COUNTIF(C31:C33,$Q$2)),""))</f>
        <v/>
      </c>
      <c r="S31" s="344" t="str">
        <f>IF($A31&gt;='FG_576way_Regular Symbol(2wild)'!D$16,"",IF(OR(B31=$V$2,B32=$V$2,B33=$V$2),SUM(COUNTIF(B31:B33,$V$2),COUNTIF(B31:B33,$T$2)),""))</f>
        <v/>
      </c>
      <c r="T31" s="344" t="str">
        <f>IF($A31&gt;='FG_576way_Regular Symbol(2wild)'!E$16,"",IF(OR(C31=$V$2,C32=$V$2,C33=$V$2),SUM(COUNTIF(C31:C33,$V$2),COUNTIF(C31:C33,$T$2)),""))</f>
        <v/>
      </c>
      <c r="V31" s="344" t="str">
        <f>IF($A31&gt;='FG_576way_Regular Symbol(2wild)'!D$16,"",IF(OR(B31=$V$2,B32=$V$2,B33=$V$2),SUM(COUNTIF(B31:B33,$V$2),COUNTIF(B31:B33,$W$2)),""))</f>
        <v/>
      </c>
      <c r="W31" s="344" t="str">
        <f>IF($A31&gt;='FG_576way_Regular Symbol(2wild)'!E$16,"",IF(OR(C31=$V$2,C32=$V$2,C33=$V$2),SUM(COUNTIF(C31:C33,$V$2),COUNTIF(C31:C33,$W$2)),""))</f>
        <v/>
      </c>
      <c r="Y31" s="344" t="str">
        <f>IF($A31&gt;='FG_576way_Regular Symbol(2wild)'!D$16,"",IF(OR(B31=$V$2,B32=$V$2,B33=$V$2),SUM(COUNTIF(B31:B33,$V$2),COUNTIF(B31:B33,$Z$2)),""))</f>
        <v/>
      </c>
      <c r="Z31" s="344" t="str">
        <f>IF($A31&gt;='FG_576way_Regular Symbol(2wild)'!E$16,"",IF(OR(C31=$V$2,C32=$V$2,C33=$V$2),SUM(COUNTIF(C31:C33,$V$2),COUNTIF(C31:C33,$Z$2)),""))</f>
        <v/>
      </c>
      <c r="AB31" s="344" t="str">
        <f>IF($A31&gt;='FG_576way_Regular Symbol(2wild)'!D$16,"",IF(OR(B31=$V$2,B32=$V$2,B33=$V$2),SUM(COUNTIF(B31:B33,$V$2),COUNTIF(B31:B33,$AC$2)),""))</f>
        <v/>
      </c>
      <c r="AC31" s="344" t="str">
        <f>IF($A31&gt;='FG_576way_Regular Symbol(2wild)'!E$16,"",IF(OR(C31=$V$2,C32=$V$2,C33=$V$2),SUM(COUNTIF(C31:C33,$V$2),COUNTIF(C31:C33,$AC$2)),""))</f>
        <v/>
      </c>
      <c r="AF31" s="3" t="str">
        <f>IF($A31&gt;='FG_576way_Regular Symbol(2wild)'!D$16,"",IF(OR(B31=$V$2,B32=$V$2,B33=$V$2),SUM(COUNTIF(B31:B33,$V$2),COUNTIF(B31:B33,$AG$2)),""))</f>
        <v/>
      </c>
      <c r="AG31" s="3" t="str">
        <f>IF($A31&gt;='FG_576way_Regular Symbol(2wild)'!E$16,"",IF(OR(C31=$V$2,C32=$V$2,C33=$V$2),SUM(COUNTIF(C31:C33,$V$2),COUNTIF(C31:C33,$AG$2)),""))</f>
        <v/>
      </c>
      <c r="AI31" s="3" t="str">
        <f>IF($A31&gt;='FG_576way_Regular Symbol(2wild)'!D$16,"",IF(OR(B31=$V$2,B32=$V$2,B33=$V$2),SUM(COUNTIF(B31:B33,$V$2),COUNTIF(B31:B33,$AJ$2)),""))</f>
        <v/>
      </c>
      <c r="AJ31" s="3" t="str">
        <f>IF($A31&gt;='FG_576way_Regular Symbol(2wild)'!E$16,"",IF(OR(C31=$V$2,C32=$V$2,C33=$V$2),SUM(COUNTIF(C31:C33,$V$2),COUNTIF(C31:C33,$AJ$2)),""))</f>
        <v/>
      </c>
      <c r="AL31" s="3" t="str">
        <f>IF($A31&gt;='FG_576way_Regular Symbol(2wild)'!D$16,"",IF(OR(B31=$V$2,B32=$V$2,B33=$V$2),SUM(COUNTIF(B31:B33,$V$2),COUNTIF(B31:B33,$AM$2)),""))</f>
        <v/>
      </c>
      <c r="AM31" s="3" t="str">
        <f>IF($A31&gt;='FG_576way_Regular Symbol(2wild)'!E$16,"",IF(OR(C31=$V$2,C32=$V$2,C33=$V$2),SUM(COUNTIF(C31:C33,$V$2),COUNTIF(C31:C33,$AM$2)),""))</f>
        <v/>
      </c>
      <c r="AO31" s="3" t="str">
        <f>IF($A31&gt;='FG_576way_Regular Symbol(2wild)'!D$16,"",IF(OR(B31=$V$2,B32=$V$2,B33=$V$2),SUM(COUNTIF(B31:B33,$V$2),COUNTIF(B31:B33,$AP$2)),""))</f>
        <v/>
      </c>
      <c r="AP31" s="3" t="str">
        <f>IF($A31&gt;='FG_576way_Regular Symbol(2wild)'!E$16,"",IF(OR(C31=$V$2,C32=$V$2,C33=$V$2),SUM(COUNTIF(C31:C33,$V$2),COUNTIF(C31:C33,$AP$2)),""))</f>
        <v/>
      </c>
      <c r="AR31" s="3" t="str">
        <f>IF($A31&gt;='FG_576way_Regular Symbol(2wild)'!D$16,"",IF(OR(B31=$V$2,B32=$V$2,B33=$V$2),SUM(COUNTIF(B31:B33,$V$2),COUNTIF(B31:B33,$AS$2)),""))</f>
        <v/>
      </c>
      <c r="AS31" s="3" t="str">
        <f>IF($A31&gt;='FG_576way_Regular Symbol(2wild)'!E$16,"",IF(OR(C31=$V$2,C32=$V$2,C33=$V$2),SUM(COUNTIF(C31:C33,$V$2),COUNTIF(C31:C33,$AS$2)),""))</f>
        <v/>
      </c>
      <c r="AU31" s="3" t="str">
        <f>IF($A31&gt;='FG_576way_Regular Symbol(2wild)'!D$16,"",IF(OR(B31=$V$2,B32=$V$2,B33=$V$2),SUM(COUNTIF(B31:B33,$V$2),COUNTIF(B31:B33,$AV$2)),""))</f>
        <v/>
      </c>
      <c r="AV31" s="3" t="str">
        <f>IF($A31&gt;='FG_576way_Regular Symbol(2wild)'!E$16,"",IF(OR(C31=$V$2,C32=$V$2,C33=$V$2),SUM(COUNTIF(C31:C33,$V$2),COUNTIF(C31:C33,$AV$2)),""))</f>
        <v/>
      </c>
    </row>
    <row r="32" spans="1:48" ht="17">
      <c r="A32" s="337">
        <f>IF('FG_243way_Regular Symbol'!L30="","",'FG_243way_Regular Symbol'!L30)</f>
        <v>27</v>
      </c>
      <c r="B32" s="191" t="str">
        <f>IF('FG_576way_Regular Symbol(2wild)'!M30="","",'FG_576way_Regular Symbol(2wild)'!M30)</f>
        <v/>
      </c>
      <c r="C32" s="191" t="str">
        <f>IF('FG_576way_Regular Symbol(2wild)'!N30="","",'FG_576way_Regular Symbol(2wild)'!N30)</f>
        <v/>
      </c>
      <c r="D32" s="362"/>
      <c r="E32" s="109" t="s">
        <v>318</v>
      </c>
      <c r="F32" s="191" t="s">
        <v>253</v>
      </c>
      <c r="G32" s="8">
        <f>VLOOKUP('FG_R1R2appear wild'!$E32,'FG_R1R2appear wild'!$F$4:$H$16,'FG_R1R2appear wild'!G$3+1,FALSE)</f>
        <v>6</v>
      </c>
      <c r="H32" s="8">
        <f>VLOOKUP('FG_R1R2appear wild'!$E32,'FG_R1R2appear wild'!$F$4:$H$16,'FG_R1R2appear wild'!H$3+1,FALSE)</f>
        <v>6</v>
      </c>
      <c r="I32" s="363">
        <f t="shared" si="0"/>
        <v>27</v>
      </c>
      <c r="J32" s="344" t="str">
        <f>IF($A32&gt;='FG_576way_Regular Symbol(2wild)'!D$16,"",IF(OR(B32=$V$2,B33=$V$2,B34=$V$2),SUM(COUNTIF(B32:B34,$V$2),COUNTIF(B32:B34,$K$2)),""))</f>
        <v/>
      </c>
      <c r="K32" s="344" t="str">
        <f>IF($A32&gt;='FG_576way_Regular Symbol(2wild)'!E$16,"",IF(OR(C32=$V$2,C33=$V$2,C34=$V$2),SUM(COUNTIF(C32:C34,$V$2),COUNTIF(C32:C34,$K$2)),""))</f>
        <v/>
      </c>
      <c r="M32" s="344" t="str">
        <f>IF($A32&gt;='FG_576way_Regular Symbol(2wild)'!D$16,"",IF(OR(B32=$V$2,B33=$V$2,B34=$V$2),SUM(COUNTIF(B32:B34,$V$2),COUNTIF(B32:B34,$N$2)),""))</f>
        <v/>
      </c>
      <c r="N32" s="344" t="str">
        <f>IF($A32&gt;='FG_576way_Regular Symbol(2wild)'!E$16,"",IF(OR(C32=$V$2,C33=$V$2,C34=$V$2),SUM(COUNTIF(C32:C34,$V$2),COUNTIF(C32:C34,$N$2)),""))</f>
        <v/>
      </c>
      <c r="P32" s="344" t="str">
        <f>IF($A32&gt;='FG_576way_Regular Symbol(2wild)'!D$16,"",IF(OR(B32=$V$2,B33=$V$2,B34=$V$2),SUM(COUNTIF(B32:B34,$V$2),COUNTIF(B32:B34,$Q$2)),""))</f>
        <v/>
      </c>
      <c r="Q32" s="344" t="str">
        <f>IF($A32&gt;='FG_576way_Regular Symbol(2wild)'!E$16,"",IF(OR(C32=$V$2,C33=$V$2,C34=$V$2),SUM(COUNTIF(C32:C34,$V$2),COUNTIF(C32:C34,$Q$2)),""))</f>
        <v/>
      </c>
      <c r="S32" s="344" t="str">
        <f>IF($A32&gt;='FG_576way_Regular Symbol(2wild)'!D$16,"",IF(OR(B32=$V$2,B33=$V$2,B34=$V$2),SUM(COUNTIF(B32:B34,$V$2),COUNTIF(B32:B34,$T$2)),""))</f>
        <v/>
      </c>
      <c r="T32" s="344" t="str">
        <f>IF($A32&gt;='FG_576way_Regular Symbol(2wild)'!E$16,"",IF(OR(C32=$V$2,C33=$V$2,C34=$V$2),SUM(COUNTIF(C32:C34,$V$2),COUNTIF(C32:C34,$T$2)),""))</f>
        <v/>
      </c>
      <c r="V32" s="344" t="str">
        <f>IF($A32&gt;='FG_576way_Regular Symbol(2wild)'!D$16,"",IF(OR(B32=$V$2,B33=$V$2,B34=$V$2),SUM(COUNTIF(B32:B34,$V$2),COUNTIF(B32:B34,$W$2)),""))</f>
        <v/>
      </c>
      <c r="W32" s="344" t="str">
        <f>IF($A32&gt;='FG_576way_Regular Symbol(2wild)'!E$16,"",IF(OR(C32=$V$2,C33=$V$2,C34=$V$2),SUM(COUNTIF(C32:C34,$V$2),COUNTIF(C32:C34,$W$2)),""))</f>
        <v/>
      </c>
      <c r="Y32" s="344" t="str">
        <f>IF($A32&gt;='FG_576way_Regular Symbol(2wild)'!D$16,"",IF(OR(B32=$V$2,B33=$V$2,B34=$V$2),SUM(COUNTIF(B32:B34,$V$2),COUNTIF(B32:B34,$Z$2)),""))</f>
        <v/>
      </c>
      <c r="Z32" s="344" t="str">
        <f>IF($A32&gt;='FG_576way_Regular Symbol(2wild)'!E$16,"",IF(OR(C32=$V$2,C33=$V$2,C34=$V$2),SUM(COUNTIF(C32:C34,$V$2),COUNTIF(C32:C34,$Z$2)),""))</f>
        <v/>
      </c>
      <c r="AB32" s="344" t="str">
        <f>IF($A32&gt;='FG_576way_Regular Symbol(2wild)'!D$16,"",IF(OR(B32=$V$2,B33=$V$2,B34=$V$2),SUM(COUNTIF(B32:B34,$V$2),COUNTIF(B32:B34,$AC$2)),""))</f>
        <v/>
      </c>
      <c r="AC32" s="344" t="str">
        <f>IF($A32&gt;='FG_576way_Regular Symbol(2wild)'!E$16,"",IF(OR(C32=$V$2,C33=$V$2,C34=$V$2),SUM(COUNTIF(C32:C34,$V$2),COUNTIF(C32:C34,$AC$2)),""))</f>
        <v/>
      </c>
      <c r="AF32" s="3" t="str">
        <f>IF($A32&gt;='FG_576way_Regular Symbol(2wild)'!D$16,"",IF(OR(B32=$V$2,B33=$V$2,B34=$V$2),SUM(COUNTIF(B32:B34,$V$2),COUNTIF(B32:B34,$AG$2)),""))</f>
        <v/>
      </c>
      <c r="AG32" s="3" t="str">
        <f>IF($A32&gt;='FG_576way_Regular Symbol(2wild)'!E$16,"",IF(OR(C32=$V$2,C33=$V$2,C34=$V$2),SUM(COUNTIF(C32:C34,$V$2),COUNTIF(C32:C34,$AG$2)),""))</f>
        <v/>
      </c>
      <c r="AI32" s="3" t="str">
        <f>IF($A32&gt;='FG_576way_Regular Symbol(2wild)'!D$16,"",IF(OR(B32=$V$2,B33=$V$2,B34=$V$2),SUM(COUNTIF(B32:B34,$V$2),COUNTIF(B32:B34,$AJ$2)),""))</f>
        <v/>
      </c>
      <c r="AJ32" s="3" t="str">
        <f>IF($A32&gt;='FG_576way_Regular Symbol(2wild)'!E$16,"",IF(OR(C32=$V$2,C33=$V$2,C34=$V$2),SUM(COUNTIF(C32:C34,$V$2),COUNTIF(C32:C34,$AJ$2)),""))</f>
        <v/>
      </c>
      <c r="AL32" s="3" t="str">
        <f>IF($A32&gt;='FG_576way_Regular Symbol(2wild)'!D$16,"",IF(OR(B32=$V$2,B33=$V$2,B34=$V$2),SUM(COUNTIF(B32:B34,$V$2),COUNTIF(B32:B34,$AM$2)),""))</f>
        <v/>
      </c>
      <c r="AM32" s="3" t="str">
        <f>IF($A32&gt;='FG_576way_Regular Symbol(2wild)'!E$16,"",IF(OR(C32=$V$2,C33=$V$2,C34=$V$2),SUM(COUNTIF(C32:C34,$V$2),COUNTIF(C32:C34,$AM$2)),""))</f>
        <v/>
      </c>
      <c r="AO32" s="3" t="str">
        <f>IF($A32&gt;='FG_576way_Regular Symbol(2wild)'!D$16,"",IF(OR(B32=$V$2,B33=$V$2,B34=$V$2),SUM(COUNTIF(B32:B34,$V$2),COUNTIF(B32:B34,$AP$2)),""))</f>
        <v/>
      </c>
      <c r="AP32" s="3" t="str">
        <f>IF($A32&gt;='FG_576way_Regular Symbol(2wild)'!E$16,"",IF(OR(C32=$V$2,C33=$V$2,C34=$V$2),SUM(COUNTIF(C32:C34,$V$2),COUNTIF(C32:C34,$AP$2)),""))</f>
        <v/>
      </c>
      <c r="AR32" s="3" t="str">
        <f>IF($A32&gt;='FG_576way_Regular Symbol(2wild)'!D$16,"",IF(OR(B32=$V$2,B33=$V$2,B34=$V$2),SUM(COUNTIF(B32:B34,$V$2),COUNTIF(B32:B34,$AS$2)),""))</f>
        <v/>
      </c>
      <c r="AS32" s="3" t="str">
        <f>IF($A32&gt;='FG_576way_Regular Symbol(2wild)'!E$16,"",IF(OR(C32=$V$2,C33=$V$2,C34=$V$2),SUM(COUNTIF(C32:C34,$V$2),COUNTIF(C32:C34,$AS$2)),""))</f>
        <v/>
      </c>
      <c r="AU32" s="3" t="str">
        <f>IF($A32&gt;='FG_576way_Regular Symbol(2wild)'!D$16,"",IF(OR(B32=$V$2,B33=$V$2,B34=$V$2),SUM(COUNTIF(B32:B34,$V$2),COUNTIF(B32:B34,$AV$2)),""))</f>
        <v/>
      </c>
      <c r="AV32" s="3" t="str">
        <f>IF($A32&gt;='FG_576way_Regular Symbol(2wild)'!E$16,"",IF(OR(C32=$V$2,C33=$V$2,C34=$V$2),SUM(COUNTIF(C32:C34,$V$2),COUNTIF(C32:C34,$AV$2)),""))</f>
        <v/>
      </c>
    </row>
    <row r="33" spans="1:48">
      <c r="A33" s="337">
        <f>IF('FG_243way_Regular Symbol'!L31="","",'FG_243way_Regular Symbol'!L31)</f>
        <v>28</v>
      </c>
      <c r="B33" s="191" t="str">
        <f>IF('FG_576way_Regular Symbol(2wild)'!M31="","",'FG_576way_Regular Symbol(2wild)'!M31)</f>
        <v/>
      </c>
      <c r="C33" s="191" t="str">
        <f>IF('FG_576way_Regular Symbol(2wild)'!N31="","",'FG_576way_Regular Symbol(2wild)'!N31)</f>
        <v/>
      </c>
      <c r="D33" s="362"/>
      <c r="E33" s="191" t="s">
        <v>144</v>
      </c>
      <c r="G33" s="1">
        <v>0</v>
      </c>
      <c r="H33" s="1">
        <v>0</v>
      </c>
      <c r="I33" s="363">
        <f t="shared" si="0"/>
        <v>28</v>
      </c>
      <c r="J33" s="344" t="str">
        <f>IF($A33&gt;='FG_576way_Regular Symbol(2wild)'!D$16,"",IF(OR(B33=$V$2,B34=$V$2,B35=$V$2),SUM(COUNTIF(B33:B35,$V$2),COUNTIF(B33:B35,$K$2)),""))</f>
        <v/>
      </c>
      <c r="K33" s="344" t="str">
        <f>IF($A33&gt;='FG_576way_Regular Symbol(2wild)'!E$16,"",IF(OR(C33=$V$2,C34=$V$2,C35=$V$2),SUM(COUNTIF(C33:C35,$V$2),COUNTIF(C33:C35,$K$2)),""))</f>
        <v/>
      </c>
      <c r="M33" s="344" t="str">
        <f>IF($A33&gt;='FG_576way_Regular Symbol(2wild)'!D$16,"",IF(OR(B33=$V$2,B34=$V$2,B35=$V$2),SUM(COUNTIF(B33:B35,$V$2),COUNTIF(B33:B35,$N$2)),""))</f>
        <v/>
      </c>
      <c r="N33" s="344" t="str">
        <f>IF($A33&gt;='FG_576way_Regular Symbol(2wild)'!E$16,"",IF(OR(C33=$V$2,C34=$V$2,C35=$V$2),SUM(COUNTIF(C33:C35,$V$2),COUNTIF(C33:C35,$N$2)),""))</f>
        <v/>
      </c>
      <c r="P33" s="344" t="str">
        <f>IF($A33&gt;='FG_576way_Regular Symbol(2wild)'!D$16,"",IF(OR(B33=$V$2,B34=$V$2,B35=$V$2),SUM(COUNTIF(B33:B35,$V$2),COUNTIF(B33:B35,$Q$2)),""))</f>
        <v/>
      </c>
      <c r="Q33" s="344" t="str">
        <f>IF($A33&gt;='FG_576way_Regular Symbol(2wild)'!E$16,"",IF(OR(C33=$V$2,C34=$V$2,C35=$V$2),SUM(COUNTIF(C33:C35,$V$2),COUNTIF(C33:C35,$Q$2)),""))</f>
        <v/>
      </c>
      <c r="S33" s="344" t="str">
        <f>IF($A33&gt;='FG_576way_Regular Symbol(2wild)'!D$16,"",IF(OR(B33=$V$2,B34=$V$2,B35=$V$2),SUM(COUNTIF(B33:B35,$V$2),COUNTIF(B33:B35,$T$2)),""))</f>
        <v/>
      </c>
      <c r="T33" s="344" t="str">
        <f>IF($A33&gt;='FG_576way_Regular Symbol(2wild)'!E$16,"",IF(OR(C33=$V$2,C34=$V$2,C35=$V$2),SUM(COUNTIF(C33:C35,$V$2),COUNTIF(C33:C35,$T$2)),""))</f>
        <v/>
      </c>
      <c r="V33" s="344" t="str">
        <f>IF($A33&gt;='FG_576way_Regular Symbol(2wild)'!D$16,"",IF(OR(B33=$V$2,B34=$V$2,B35=$V$2),SUM(COUNTIF(B33:B35,$V$2),COUNTIF(B33:B35,$W$2)),""))</f>
        <v/>
      </c>
      <c r="W33" s="344" t="str">
        <f>IF($A33&gt;='FG_576way_Regular Symbol(2wild)'!E$16,"",IF(OR(C33=$V$2,C34=$V$2,C35=$V$2),SUM(COUNTIF(C33:C35,$V$2),COUNTIF(C33:C35,$W$2)),""))</f>
        <v/>
      </c>
      <c r="Y33" s="344" t="str">
        <f>IF($A33&gt;='FG_576way_Regular Symbol(2wild)'!D$16,"",IF(OR(B33=$V$2,B34=$V$2,B35=$V$2),SUM(COUNTIF(B33:B35,$V$2),COUNTIF(B33:B35,$Z$2)),""))</f>
        <v/>
      </c>
      <c r="Z33" s="344" t="str">
        <f>IF($A33&gt;='FG_576way_Regular Symbol(2wild)'!E$16,"",IF(OR(C33=$V$2,C34=$V$2,C35=$V$2),SUM(COUNTIF(C33:C35,$V$2),COUNTIF(C33:C35,$Z$2)),""))</f>
        <v/>
      </c>
      <c r="AB33" s="344" t="str">
        <f>IF($A33&gt;='FG_576way_Regular Symbol(2wild)'!D$16,"",IF(OR(B33=$V$2,B34=$V$2,B35=$V$2),SUM(COUNTIF(B33:B35,$V$2),COUNTIF(B33:B35,$AC$2)),""))</f>
        <v/>
      </c>
      <c r="AC33" s="344" t="str">
        <f>IF($A33&gt;='FG_576way_Regular Symbol(2wild)'!E$16,"",IF(OR(C33=$V$2,C34=$V$2,C35=$V$2),SUM(COUNTIF(C33:C35,$V$2),COUNTIF(C33:C35,$AC$2)),""))</f>
        <v/>
      </c>
      <c r="AF33" s="3" t="str">
        <f>IF($A33&gt;='FG_576way_Regular Symbol(2wild)'!D$16,"",IF(OR(B33=$V$2,B34=$V$2,B35=$V$2),SUM(COUNTIF(B33:B35,$V$2),COUNTIF(B33:B35,$AG$2)),""))</f>
        <v/>
      </c>
      <c r="AG33" s="3" t="str">
        <f>IF($A33&gt;='FG_576way_Regular Symbol(2wild)'!E$16,"",IF(OR(C33=$V$2,C34=$V$2,C35=$V$2),SUM(COUNTIF(C33:C35,$V$2),COUNTIF(C33:C35,$AG$2)),""))</f>
        <v/>
      </c>
      <c r="AI33" s="3" t="str">
        <f>IF($A33&gt;='FG_576way_Regular Symbol(2wild)'!D$16,"",IF(OR(B33=$V$2,B34=$V$2,B35=$V$2),SUM(COUNTIF(B33:B35,$V$2),COUNTIF(B33:B35,$AJ$2)),""))</f>
        <v/>
      </c>
      <c r="AJ33" s="3" t="str">
        <f>IF($A33&gt;='FG_576way_Regular Symbol(2wild)'!E$16,"",IF(OR(C33=$V$2,C34=$V$2,C35=$V$2),SUM(COUNTIF(C33:C35,$V$2),COUNTIF(C33:C35,$AJ$2)),""))</f>
        <v/>
      </c>
      <c r="AL33" s="3" t="str">
        <f>IF($A33&gt;='FG_576way_Regular Symbol(2wild)'!D$16,"",IF(OR(B33=$V$2,B34=$V$2,B35=$V$2),SUM(COUNTIF(B33:B35,$V$2),COUNTIF(B33:B35,$AM$2)),""))</f>
        <v/>
      </c>
      <c r="AM33" s="3" t="str">
        <f>IF($A33&gt;='FG_576way_Regular Symbol(2wild)'!E$16,"",IF(OR(C33=$V$2,C34=$V$2,C35=$V$2),SUM(COUNTIF(C33:C35,$V$2),COUNTIF(C33:C35,$AM$2)),""))</f>
        <v/>
      </c>
      <c r="AO33" s="3" t="str">
        <f>IF($A33&gt;='FG_576way_Regular Symbol(2wild)'!D$16,"",IF(OR(B33=$V$2,B34=$V$2,B35=$V$2),SUM(COUNTIF(B33:B35,$V$2),COUNTIF(B33:B35,$AP$2)),""))</f>
        <v/>
      </c>
      <c r="AP33" s="3" t="str">
        <f>IF($A33&gt;='FG_576way_Regular Symbol(2wild)'!E$16,"",IF(OR(C33=$V$2,C34=$V$2,C35=$V$2),SUM(COUNTIF(C33:C35,$V$2),COUNTIF(C33:C35,$AP$2)),""))</f>
        <v/>
      </c>
      <c r="AR33" s="3" t="str">
        <f>IF($A33&gt;='FG_576way_Regular Symbol(2wild)'!D$16,"",IF(OR(B33=$V$2,B34=$V$2,B35=$V$2),SUM(COUNTIF(B33:B35,$V$2),COUNTIF(B33:B35,$AS$2)),""))</f>
        <v/>
      </c>
      <c r="AS33" s="3" t="str">
        <f>IF($A33&gt;='FG_576way_Regular Symbol(2wild)'!E$16,"",IF(OR(C33=$V$2,C34=$V$2,C35=$V$2),SUM(COUNTIF(C33:C35,$V$2),COUNTIF(C33:C35,$AS$2)),""))</f>
        <v/>
      </c>
      <c r="AU33" s="3" t="str">
        <f>IF($A33&gt;='FG_576way_Regular Symbol(2wild)'!D$16,"",IF(OR(B33=$V$2,B34=$V$2,B35=$V$2),SUM(COUNTIF(B33:B35,$V$2),COUNTIF(B33:B35,$AV$2)),""))</f>
        <v/>
      </c>
      <c r="AV33" s="3" t="str">
        <f>IF($A33&gt;='FG_576way_Regular Symbol(2wild)'!E$16,"",IF(OR(C33=$V$2,C34=$V$2,C35=$V$2),SUM(COUNTIF(C33:C35,$V$2),COUNTIF(C33:C35,$AV$2)),""))</f>
        <v/>
      </c>
    </row>
    <row r="34" spans="1:48">
      <c r="A34" s="337">
        <f>IF('FG_243way_Regular Symbol'!L32="","",'FG_243way_Regular Symbol'!L32)</f>
        <v>29</v>
      </c>
      <c r="B34" s="191" t="str">
        <f>IF('FG_576way_Regular Symbol(2wild)'!M32="","",'FG_576way_Regular Symbol(2wild)'!M32)</f>
        <v/>
      </c>
      <c r="C34" s="191" t="str">
        <f>IF('FG_576way_Regular Symbol(2wild)'!N32="","",'FG_576way_Regular Symbol(2wild)'!N32)</f>
        <v/>
      </c>
      <c r="D34" s="362"/>
      <c r="I34" s="363">
        <f t="shared" si="0"/>
        <v>29</v>
      </c>
      <c r="J34" s="344" t="str">
        <f>IF($A34&gt;='FG_576way_Regular Symbol(2wild)'!D$16,"",IF(OR(B34=$V$2,B35=$V$2,B36=$V$2),SUM(COUNTIF(B34:B36,$V$2),COUNTIF(B34:B36,$K$2)),""))</f>
        <v/>
      </c>
      <c r="K34" s="344" t="str">
        <f>IF($A34&gt;='FG_576way_Regular Symbol(2wild)'!E$16,"",IF(OR(C34=$V$2,C35=$V$2,C36=$V$2),SUM(COUNTIF(C34:C36,$V$2),COUNTIF(C34:C36,$K$2)),""))</f>
        <v/>
      </c>
      <c r="M34" s="344" t="str">
        <f>IF($A34&gt;='FG_576way_Regular Symbol(2wild)'!D$16,"",IF(OR(B34=$V$2,B35=$V$2,B36=$V$2),SUM(COUNTIF(B34:B36,$V$2),COUNTIF(B34:B36,$N$2)),""))</f>
        <v/>
      </c>
      <c r="N34" s="344" t="str">
        <f>IF($A34&gt;='FG_576way_Regular Symbol(2wild)'!E$16,"",IF(OR(C34=$V$2,C35=$V$2,C36=$V$2),SUM(COUNTIF(C34:C36,$V$2),COUNTIF(C34:C36,$N$2)),""))</f>
        <v/>
      </c>
      <c r="P34" s="344" t="str">
        <f>IF($A34&gt;='FG_576way_Regular Symbol(2wild)'!D$16,"",IF(OR(B34=$V$2,B35=$V$2,B36=$V$2),SUM(COUNTIF(B34:B36,$V$2),COUNTIF(B34:B36,$Q$2)),""))</f>
        <v/>
      </c>
      <c r="Q34" s="344" t="str">
        <f>IF($A34&gt;='FG_576way_Regular Symbol(2wild)'!E$16,"",IF(OR(C34=$V$2,C35=$V$2,C36=$V$2),SUM(COUNTIF(C34:C36,$V$2),COUNTIF(C34:C36,$Q$2)),""))</f>
        <v/>
      </c>
      <c r="S34" s="344" t="str">
        <f>IF($A34&gt;='FG_576way_Regular Symbol(2wild)'!D$16,"",IF(OR(B34=$V$2,B35=$V$2,B36=$V$2),SUM(COUNTIF(B34:B36,$V$2),COUNTIF(B34:B36,$T$2)),""))</f>
        <v/>
      </c>
      <c r="T34" s="344" t="str">
        <f>IF($A34&gt;='FG_576way_Regular Symbol(2wild)'!E$16,"",IF(OR(C34=$V$2,C35=$V$2,C36=$V$2),SUM(COUNTIF(C34:C36,$V$2),COUNTIF(C34:C36,$T$2)),""))</f>
        <v/>
      </c>
      <c r="V34" s="344" t="str">
        <f>IF($A34&gt;='FG_576way_Regular Symbol(2wild)'!D$16,"",IF(OR(B34=$V$2,B35=$V$2,B36=$V$2),SUM(COUNTIF(B34:B36,$V$2),COUNTIF(B34:B36,$W$2)),""))</f>
        <v/>
      </c>
      <c r="W34" s="344" t="str">
        <f>IF($A34&gt;='FG_576way_Regular Symbol(2wild)'!E$16,"",IF(OR(C34=$V$2,C35=$V$2,C36=$V$2),SUM(COUNTIF(C34:C36,$V$2),COUNTIF(C34:C36,$W$2)),""))</f>
        <v/>
      </c>
      <c r="Y34" s="344" t="str">
        <f>IF($A34&gt;='FG_576way_Regular Symbol(2wild)'!D$16,"",IF(OR(B34=$V$2,B35=$V$2,B36=$V$2),SUM(COUNTIF(B34:B36,$V$2),COUNTIF(B34:B36,$Z$2)),""))</f>
        <v/>
      </c>
      <c r="Z34" s="344" t="str">
        <f>IF($A34&gt;='FG_576way_Regular Symbol(2wild)'!E$16,"",IF(OR(C34=$V$2,C35=$V$2,C36=$V$2),SUM(COUNTIF(C34:C36,$V$2),COUNTIF(C34:C36,$Z$2)),""))</f>
        <v/>
      </c>
      <c r="AB34" s="344" t="str">
        <f>IF($A34&gt;='FG_576way_Regular Symbol(2wild)'!D$16,"",IF(OR(B34=$V$2,B35=$V$2,B36=$V$2),SUM(COUNTIF(B34:B36,$V$2),COUNTIF(B34:B36,$AC$2)),""))</f>
        <v/>
      </c>
      <c r="AC34" s="344" t="str">
        <f>IF($A34&gt;='FG_576way_Regular Symbol(2wild)'!E$16,"",IF(OR(C34=$V$2,C35=$V$2,C36=$V$2),SUM(COUNTIF(C34:C36,$V$2),COUNTIF(C34:C36,$AC$2)),""))</f>
        <v/>
      </c>
      <c r="AF34" s="3" t="str">
        <f>IF($A34&gt;='FG_576way_Regular Symbol(2wild)'!D$16,"",IF(OR(B34=$V$2,B35=$V$2,B36=$V$2),SUM(COUNTIF(B34:B36,$V$2),COUNTIF(B34:B36,$AG$2)),""))</f>
        <v/>
      </c>
      <c r="AG34" s="3" t="str">
        <f>IF($A34&gt;='FG_576way_Regular Symbol(2wild)'!E$16,"",IF(OR(C34=$V$2,C35=$V$2,C36=$V$2),SUM(COUNTIF(C34:C36,$V$2),COUNTIF(C34:C36,$AG$2)),""))</f>
        <v/>
      </c>
      <c r="AI34" s="3" t="str">
        <f>IF($A34&gt;='FG_576way_Regular Symbol(2wild)'!D$16,"",IF(OR(B34=$V$2,B35=$V$2,B36=$V$2),SUM(COUNTIF(B34:B36,$V$2),COUNTIF(B34:B36,$AJ$2)),""))</f>
        <v/>
      </c>
      <c r="AJ34" s="3" t="str">
        <f>IF($A34&gt;='FG_576way_Regular Symbol(2wild)'!E$16,"",IF(OR(C34=$V$2,C35=$V$2,C36=$V$2),SUM(COUNTIF(C34:C36,$V$2),COUNTIF(C34:C36,$AJ$2)),""))</f>
        <v/>
      </c>
      <c r="AL34" s="3" t="str">
        <f>IF($A34&gt;='FG_576way_Regular Symbol(2wild)'!D$16,"",IF(OR(B34=$V$2,B35=$V$2,B36=$V$2),SUM(COUNTIF(B34:B36,$V$2),COUNTIF(B34:B36,$AM$2)),""))</f>
        <v/>
      </c>
      <c r="AM34" s="3" t="str">
        <f>IF($A34&gt;='FG_576way_Regular Symbol(2wild)'!E$16,"",IF(OR(C34=$V$2,C35=$V$2,C36=$V$2),SUM(COUNTIF(C34:C36,$V$2),COUNTIF(C34:C36,$AM$2)),""))</f>
        <v/>
      </c>
      <c r="AO34" s="3" t="str">
        <f>IF($A34&gt;='FG_576way_Regular Symbol(2wild)'!D$16,"",IF(OR(B34=$V$2,B35=$V$2,B36=$V$2),SUM(COUNTIF(B34:B36,$V$2),COUNTIF(B34:B36,$AP$2)),""))</f>
        <v/>
      </c>
      <c r="AP34" s="3" t="str">
        <f>IF($A34&gt;='FG_576way_Regular Symbol(2wild)'!E$16,"",IF(OR(C34=$V$2,C35=$V$2,C36=$V$2),SUM(COUNTIF(C34:C36,$V$2),COUNTIF(C34:C36,$AP$2)),""))</f>
        <v/>
      </c>
      <c r="AR34" s="3" t="str">
        <f>IF($A34&gt;='FG_576way_Regular Symbol(2wild)'!D$16,"",IF(OR(B34=$V$2,B35=$V$2,B36=$V$2),SUM(COUNTIF(B34:B36,$V$2),COUNTIF(B34:B36,$AS$2)),""))</f>
        <v/>
      </c>
      <c r="AS34" s="3" t="str">
        <f>IF($A34&gt;='FG_576way_Regular Symbol(2wild)'!E$16,"",IF(OR(C34=$V$2,C35=$V$2,C36=$V$2),SUM(COUNTIF(C34:C36,$V$2),COUNTIF(C34:C36,$AS$2)),""))</f>
        <v/>
      </c>
      <c r="AU34" s="3" t="str">
        <f>IF($A34&gt;='FG_576way_Regular Symbol(2wild)'!D$16,"",IF(OR(B34=$V$2,B35=$V$2,B36=$V$2),SUM(COUNTIF(B34:B36,$V$2),COUNTIF(B34:B36,$AV$2)),""))</f>
        <v/>
      </c>
      <c r="AV34" s="3" t="str">
        <f>IF($A34&gt;='FG_576way_Regular Symbol(2wild)'!E$16,"",IF(OR(C34=$V$2,C35=$V$2,C36=$V$2),SUM(COUNTIF(C34:C36,$V$2),COUNTIF(C34:C36,$AV$2)),""))</f>
        <v/>
      </c>
    </row>
    <row r="35" spans="1:48">
      <c r="A35" s="337">
        <f>IF('FG_243way_Regular Symbol'!L33="","",'FG_243way_Regular Symbol'!L33)</f>
        <v>30</v>
      </c>
      <c r="B35" s="191" t="str">
        <f>IF('FG_576way_Regular Symbol(2wild)'!M33="","",'FG_576way_Regular Symbol(2wild)'!M33)</f>
        <v/>
      </c>
      <c r="C35" s="191" t="str">
        <f>IF('FG_576way_Regular Symbol(2wild)'!N33="","",'FG_576way_Regular Symbol(2wild)'!N33)</f>
        <v/>
      </c>
      <c r="D35" s="362"/>
      <c r="I35" s="363">
        <f t="shared" si="0"/>
        <v>30</v>
      </c>
      <c r="J35" s="344" t="str">
        <f>IF($A35&gt;='FG_576way_Regular Symbol(2wild)'!D$16,"",IF(OR(B35=$V$2,B36=$V$2,B37=$V$2),SUM(COUNTIF(B35:B37,$V$2),COUNTIF(B35:B37,$K$2)),""))</f>
        <v/>
      </c>
      <c r="K35" s="344" t="str">
        <f>IF($A35&gt;='FG_576way_Regular Symbol(2wild)'!E$16,"",IF(OR(C35=$V$2,C36=$V$2,C37=$V$2),SUM(COUNTIF(C35:C37,$V$2),COUNTIF(C35:C37,$K$2)),""))</f>
        <v/>
      </c>
      <c r="M35" s="344" t="str">
        <f>IF($A35&gt;='FG_576way_Regular Symbol(2wild)'!D$16,"",IF(OR(B35=$V$2,B36=$V$2,B37=$V$2),SUM(COUNTIF(B35:B37,$V$2),COUNTIF(B35:B37,$N$2)),""))</f>
        <v/>
      </c>
      <c r="N35" s="344" t="str">
        <f>IF($A35&gt;='FG_576way_Regular Symbol(2wild)'!E$16,"",IF(OR(C35=$V$2,C36=$V$2,C37=$V$2),SUM(COUNTIF(C35:C37,$V$2),COUNTIF(C35:C37,$N$2)),""))</f>
        <v/>
      </c>
      <c r="P35" s="344" t="str">
        <f>IF($A35&gt;='FG_576way_Regular Symbol(2wild)'!D$16,"",IF(OR(B35=$V$2,B36=$V$2,B37=$V$2),SUM(COUNTIF(B35:B37,$V$2),COUNTIF(B35:B37,$Q$2)),""))</f>
        <v/>
      </c>
      <c r="Q35" s="344" t="str">
        <f>IF($A35&gt;='FG_576way_Regular Symbol(2wild)'!E$16,"",IF(OR(C35=$V$2,C36=$V$2,C37=$V$2),SUM(COUNTIF(C35:C37,$V$2),COUNTIF(C35:C37,$Q$2)),""))</f>
        <v/>
      </c>
      <c r="S35" s="344" t="str">
        <f>IF($A35&gt;='FG_576way_Regular Symbol(2wild)'!D$16,"",IF(OR(B35=$V$2,B36=$V$2,B37=$V$2),SUM(COUNTIF(B35:B37,$V$2),COUNTIF(B35:B37,$T$2)),""))</f>
        <v/>
      </c>
      <c r="T35" s="344" t="str">
        <f>IF($A35&gt;='FG_576way_Regular Symbol(2wild)'!E$16,"",IF(OR(C35=$V$2,C36=$V$2,C37=$V$2),SUM(COUNTIF(C35:C37,$V$2),COUNTIF(C35:C37,$T$2)),""))</f>
        <v/>
      </c>
      <c r="V35" s="344" t="str">
        <f>IF($A35&gt;='FG_576way_Regular Symbol(2wild)'!D$16,"",IF(OR(B35=$V$2,B36=$V$2,B37=$V$2),SUM(COUNTIF(B35:B37,$V$2),COUNTIF(B35:B37,$W$2)),""))</f>
        <v/>
      </c>
      <c r="W35" s="344" t="str">
        <f>IF($A35&gt;='FG_576way_Regular Symbol(2wild)'!E$16,"",IF(OR(C35=$V$2,C36=$V$2,C37=$V$2),SUM(COUNTIF(C35:C37,$V$2),COUNTIF(C35:C37,$W$2)),""))</f>
        <v/>
      </c>
      <c r="Y35" s="344" t="str">
        <f>IF($A35&gt;='FG_576way_Regular Symbol(2wild)'!D$16,"",IF(OR(B35=$V$2,B36=$V$2,B37=$V$2),SUM(COUNTIF(B35:B37,$V$2),COUNTIF(B35:B37,$Z$2)),""))</f>
        <v/>
      </c>
      <c r="Z35" s="344" t="str">
        <f>IF($A35&gt;='FG_576way_Regular Symbol(2wild)'!E$16,"",IF(OR(C35=$V$2,C36=$V$2,C37=$V$2),SUM(COUNTIF(C35:C37,$V$2),COUNTIF(C35:C37,$Z$2)),""))</f>
        <v/>
      </c>
      <c r="AB35" s="344" t="str">
        <f>IF($A35&gt;='FG_576way_Regular Symbol(2wild)'!D$16,"",IF(OR(B35=$V$2,B36=$V$2,B37=$V$2),SUM(COUNTIF(B35:B37,$V$2),COUNTIF(B35:B37,$AC$2)),""))</f>
        <v/>
      </c>
      <c r="AC35" s="344" t="str">
        <f>IF($A35&gt;='FG_576way_Regular Symbol(2wild)'!E$16,"",IF(OR(C35=$V$2,C36=$V$2,C37=$V$2),SUM(COUNTIF(C35:C37,$V$2),COUNTIF(C35:C37,$AC$2)),""))</f>
        <v/>
      </c>
      <c r="AF35" s="3" t="str">
        <f>IF($A35&gt;='FG_576way_Regular Symbol(2wild)'!D$16,"",IF(OR(B35=$V$2,B36=$V$2,B37=$V$2),SUM(COUNTIF(B35:B37,$V$2),COUNTIF(B35:B37,$AG$2)),""))</f>
        <v/>
      </c>
      <c r="AG35" s="3" t="str">
        <f>IF($A35&gt;='FG_576way_Regular Symbol(2wild)'!E$16,"",IF(OR(C35=$V$2,C36=$V$2,C37=$V$2),SUM(COUNTIF(C35:C37,$V$2),COUNTIF(C35:C37,$AG$2)),""))</f>
        <v/>
      </c>
      <c r="AI35" s="3" t="str">
        <f>IF($A35&gt;='FG_576way_Regular Symbol(2wild)'!D$16,"",IF(OR(B35=$V$2,B36=$V$2,B37=$V$2),SUM(COUNTIF(B35:B37,$V$2),COUNTIF(B35:B37,$AJ$2)),""))</f>
        <v/>
      </c>
      <c r="AJ35" s="3" t="str">
        <f>IF($A35&gt;='FG_576way_Regular Symbol(2wild)'!E$16,"",IF(OR(C35=$V$2,C36=$V$2,C37=$V$2),SUM(COUNTIF(C35:C37,$V$2),COUNTIF(C35:C37,$AJ$2)),""))</f>
        <v/>
      </c>
      <c r="AL35" s="3" t="str">
        <f>IF($A35&gt;='FG_576way_Regular Symbol(2wild)'!D$16,"",IF(OR(B35=$V$2,B36=$V$2,B37=$V$2),SUM(COUNTIF(B35:B37,$V$2),COUNTIF(B35:B37,$AM$2)),""))</f>
        <v/>
      </c>
      <c r="AM35" s="3" t="str">
        <f>IF($A35&gt;='FG_576way_Regular Symbol(2wild)'!E$16,"",IF(OR(C35=$V$2,C36=$V$2,C37=$V$2),SUM(COUNTIF(C35:C37,$V$2),COUNTIF(C35:C37,$AM$2)),""))</f>
        <v/>
      </c>
      <c r="AO35" s="3" t="str">
        <f>IF($A35&gt;='FG_576way_Regular Symbol(2wild)'!D$16,"",IF(OR(B35=$V$2,B36=$V$2,B37=$V$2),SUM(COUNTIF(B35:B37,$V$2),COUNTIF(B35:B37,$AP$2)),""))</f>
        <v/>
      </c>
      <c r="AP35" s="3" t="str">
        <f>IF($A35&gt;='FG_576way_Regular Symbol(2wild)'!E$16,"",IF(OR(C35=$V$2,C36=$V$2,C37=$V$2),SUM(COUNTIF(C35:C37,$V$2),COUNTIF(C35:C37,$AP$2)),""))</f>
        <v/>
      </c>
      <c r="AR35" s="3" t="str">
        <f>IF($A35&gt;='FG_576way_Regular Symbol(2wild)'!D$16,"",IF(OR(B35=$V$2,B36=$V$2,B37=$V$2),SUM(COUNTIF(B35:B37,$V$2),COUNTIF(B35:B37,$AS$2)),""))</f>
        <v/>
      </c>
      <c r="AS35" s="3" t="str">
        <f>IF($A35&gt;='FG_576way_Regular Symbol(2wild)'!E$16,"",IF(OR(C35=$V$2,C36=$V$2,C37=$V$2),SUM(COUNTIF(C35:C37,$V$2),COUNTIF(C35:C37,$AS$2)),""))</f>
        <v/>
      </c>
      <c r="AU35" s="3" t="str">
        <f>IF($A35&gt;='FG_576way_Regular Symbol(2wild)'!D$16,"",IF(OR(B35=$V$2,B36=$V$2,B37=$V$2),SUM(COUNTIF(B35:B37,$V$2),COUNTIF(B35:B37,$AV$2)),""))</f>
        <v/>
      </c>
      <c r="AV35" s="3" t="str">
        <f>IF($A35&gt;='FG_576way_Regular Symbol(2wild)'!E$16,"",IF(OR(C35=$V$2,C36=$V$2,C37=$V$2),SUM(COUNTIF(C35:C37,$V$2),COUNTIF(C35:C37,$AV$2)),""))</f>
        <v/>
      </c>
    </row>
    <row r="36" spans="1:48">
      <c r="A36" s="337">
        <f>IF('FG_243way_Regular Symbol'!L34="","",'FG_243way_Regular Symbol'!L34)</f>
        <v>31</v>
      </c>
      <c r="B36" s="191" t="str">
        <f>IF('FG_576way_Regular Symbol(2wild)'!M34="","",'FG_576way_Regular Symbol(2wild)'!M34)</f>
        <v/>
      </c>
      <c r="C36" s="191" t="str">
        <f>IF('FG_576way_Regular Symbol(2wild)'!N34="","",'FG_576way_Regular Symbol(2wild)'!N34)</f>
        <v/>
      </c>
      <c r="D36" s="362"/>
      <c r="I36" s="363">
        <f t="shared" si="0"/>
        <v>31</v>
      </c>
      <c r="J36" s="344" t="str">
        <f>IF($A36&gt;='FG_576way_Regular Symbol(2wild)'!D$16,"",IF(OR(B36=$V$2,B37=$V$2,B38=$V$2),SUM(COUNTIF(B36:B38,$V$2),COUNTIF(B36:B38,$K$2)),""))</f>
        <v/>
      </c>
      <c r="K36" s="344" t="str">
        <f>IF($A36&gt;='FG_576way_Regular Symbol(2wild)'!E$16,"",IF(OR(C36=$V$2,C37=$V$2,C38=$V$2),SUM(COUNTIF(C36:C38,$V$2),COUNTIF(C36:C38,$K$2)),""))</f>
        <v/>
      </c>
      <c r="M36" s="344" t="str">
        <f>IF($A36&gt;='FG_576way_Regular Symbol(2wild)'!D$16,"",IF(OR(B36=$V$2,B37=$V$2,B38=$V$2),SUM(COUNTIF(B36:B38,$V$2),COUNTIF(B36:B38,$N$2)),""))</f>
        <v/>
      </c>
      <c r="N36" s="344" t="str">
        <f>IF($A36&gt;='FG_576way_Regular Symbol(2wild)'!E$16,"",IF(OR(C36=$V$2,C37=$V$2,C38=$V$2),SUM(COUNTIF(C36:C38,$V$2),COUNTIF(C36:C38,$N$2)),""))</f>
        <v/>
      </c>
      <c r="P36" s="344" t="str">
        <f>IF($A36&gt;='FG_576way_Regular Symbol(2wild)'!D$16,"",IF(OR(B36=$V$2,B37=$V$2,B38=$V$2),SUM(COUNTIF(B36:B38,$V$2),COUNTIF(B36:B38,$Q$2)),""))</f>
        <v/>
      </c>
      <c r="Q36" s="344" t="str">
        <f>IF($A36&gt;='FG_576way_Regular Symbol(2wild)'!E$16,"",IF(OR(C36=$V$2,C37=$V$2,C38=$V$2),SUM(COUNTIF(C36:C38,$V$2),COUNTIF(C36:C38,$Q$2)),""))</f>
        <v/>
      </c>
      <c r="S36" s="344" t="str">
        <f>IF($A36&gt;='FG_576way_Regular Symbol(2wild)'!D$16,"",IF(OR(B36=$V$2,B37=$V$2,B38=$V$2),SUM(COUNTIF(B36:B38,$V$2),COUNTIF(B36:B38,$T$2)),""))</f>
        <v/>
      </c>
      <c r="T36" s="344" t="str">
        <f>IF($A36&gt;='FG_576way_Regular Symbol(2wild)'!E$16,"",IF(OR(C36=$V$2,C37=$V$2,C38=$V$2),SUM(COUNTIF(C36:C38,$V$2),COUNTIF(C36:C38,$T$2)),""))</f>
        <v/>
      </c>
      <c r="V36" s="344" t="str">
        <f>IF($A36&gt;='FG_576way_Regular Symbol(2wild)'!D$16,"",IF(OR(B36=$V$2,B37=$V$2,B38=$V$2),SUM(COUNTIF(B36:B38,$V$2),COUNTIF(B36:B38,$W$2)),""))</f>
        <v/>
      </c>
      <c r="W36" s="344" t="str">
        <f>IF($A36&gt;='FG_576way_Regular Symbol(2wild)'!E$16,"",IF(OR(C36=$V$2,C37=$V$2,C38=$V$2),SUM(COUNTIF(C36:C38,$V$2),COUNTIF(C36:C38,$W$2)),""))</f>
        <v/>
      </c>
      <c r="Y36" s="344" t="str">
        <f>IF($A36&gt;='FG_576way_Regular Symbol(2wild)'!D$16,"",IF(OR(B36=$V$2,B37=$V$2,B38=$V$2),SUM(COUNTIF(B36:B38,$V$2),COUNTIF(B36:B38,$Z$2)),""))</f>
        <v/>
      </c>
      <c r="Z36" s="344" t="str">
        <f>IF($A36&gt;='FG_576way_Regular Symbol(2wild)'!E$16,"",IF(OR(C36=$V$2,C37=$V$2,C38=$V$2),SUM(COUNTIF(C36:C38,$V$2),COUNTIF(C36:C38,$Z$2)),""))</f>
        <v/>
      </c>
      <c r="AB36" s="344" t="str">
        <f>IF($A36&gt;='FG_576way_Regular Symbol(2wild)'!D$16,"",IF(OR(B36=$V$2,B37=$V$2,B38=$V$2),SUM(COUNTIF(B36:B38,$V$2),COUNTIF(B36:B38,$AC$2)),""))</f>
        <v/>
      </c>
      <c r="AC36" s="344" t="str">
        <f>IF($A36&gt;='FG_576way_Regular Symbol(2wild)'!E$16,"",IF(OR(C36=$V$2,C37=$V$2,C38=$V$2),SUM(COUNTIF(C36:C38,$V$2),COUNTIF(C36:C38,$AC$2)),""))</f>
        <v/>
      </c>
      <c r="AF36" s="3" t="str">
        <f>IF($A36&gt;='FG_576way_Regular Symbol(2wild)'!D$16,"",IF(OR(B36=$V$2,B37=$V$2,B38=$V$2),SUM(COUNTIF(B36:B38,$V$2),COUNTIF(B36:B38,$AG$2)),""))</f>
        <v/>
      </c>
      <c r="AG36" s="3" t="str">
        <f>IF($A36&gt;='FG_576way_Regular Symbol(2wild)'!E$16,"",IF(OR(C36=$V$2,C37=$V$2,C38=$V$2),SUM(COUNTIF(C36:C38,$V$2),COUNTIF(C36:C38,$AG$2)),""))</f>
        <v/>
      </c>
      <c r="AI36" s="3" t="str">
        <f>IF($A36&gt;='FG_576way_Regular Symbol(2wild)'!D$16,"",IF(OR(B36=$V$2,B37=$V$2,B38=$V$2),SUM(COUNTIF(B36:B38,$V$2),COUNTIF(B36:B38,$AJ$2)),""))</f>
        <v/>
      </c>
      <c r="AJ36" s="3" t="str">
        <f>IF($A36&gt;='FG_576way_Regular Symbol(2wild)'!E$16,"",IF(OR(C36=$V$2,C37=$V$2,C38=$V$2),SUM(COUNTIF(C36:C38,$V$2),COUNTIF(C36:C38,$AJ$2)),""))</f>
        <v/>
      </c>
      <c r="AL36" s="3" t="str">
        <f>IF($A36&gt;='FG_576way_Regular Symbol(2wild)'!D$16,"",IF(OR(B36=$V$2,B37=$V$2,B38=$V$2),SUM(COUNTIF(B36:B38,$V$2),COUNTIF(B36:B38,$AM$2)),""))</f>
        <v/>
      </c>
      <c r="AM36" s="3" t="str">
        <f>IF($A36&gt;='FG_576way_Regular Symbol(2wild)'!E$16,"",IF(OR(C36=$V$2,C37=$V$2,C38=$V$2),SUM(COUNTIF(C36:C38,$V$2),COUNTIF(C36:C38,$AM$2)),""))</f>
        <v/>
      </c>
      <c r="AO36" s="3" t="str">
        <f>IF($A36&gt;='FG_576way_Regular Symbol(2wild)'!D$16,"",IF(OR(B36=$V$2,B37=$V$2,B38=$V$2),SUM(COUNTIF(B36:B38,$V$2),COUNTIF(B36:B38,$AP$2)),""))</f>
        <v/>
      </c>
      <c r="AP36" s="3" t="str">
        <f>IF($A36&gt;='FG_576way_Regular Symbol(2wild)'!E$16,"",IF(OR(C36=$V$2,C37=$V$2,C38=$V$2),SUM(COUNTIF(C36:C38,$V$2),COUNTIF(C36:C38,$AP$2)),""))</f>
        <v/>
      </c>
      <c r="AR36" s="3" t="str">
        <f>IF($A36&gt;='FG_576way_Regular Symbol(2wild)'!D$16,"",IF(OR(B36=$V$2,B37=$V$2,B38=$V$2),SUM(COUNTIF(B36:B38,$V$2),COUNTIF(B36:B38,$AS$2)),""))</f>
        <v/>
      </c>
      <c r="AS36" s="3" t="str">
        <f>IF($A36&gt;='FG_576way_Regular Symbol(2wild)'!E$16,"",IF(OR(C36=$V$2,C37=$V$2,C38=$V$2),SUM(COUNTIF(C36:C38,$V$2),COUNTIF(C36:C38,$AS$2)),""))</f>
        <v/>
      </c>
      <c r="AU36" s="3" t="str">
        <f>IF($A36&gt;='FG_576way_Regular Symbol(2wild)'!D$16,"",IF(OR(B36=$V$2,B37=$V$2,B38=$V$2),SUM(COUNTIF(B36:B38,$V$2),COUNTIF(B36:B38,$AV$2)),""))</f>
        <v/>
      </c>
      <c r="AV36" s="3" t="str">
        <f>IF($A36&gt;='FG_576way_Regular Symbol(2wild)'!E$16,"",IF(OR(C36=$V$2,C37=$V$2,C38=$V$2),SUM(COUNTIF(C36:C38,$V$2),COUNTIF(C36:C38,$AV$2)),""))</f>
        <v/>
      </c>
    </row>
    <row r="37" spans="1:48">
      <c r="A37" s="337">
        <f>IF('FG_243way_Regular Symbol'!L35="","",'FG_243way_Regular Symbol'!L35)</f>
        <v>32</v>
      </c>
      <c r="B37" s="191" t="str">
        <f>IF('FG_576way_Regular Symbol(2wild)'!M35="","",'FG_576way_Regular Symbol(2wild)'!M35)</f>
        <v/>
      </c>
      <c r="C37" s="191" t="str">
        <f>IF('FG_576way_Regular Symbol(2wild)'!N35="","",'FG_576way_Regular Symbol(2wild)'!N35)</f>
        <v/>
      </c>
      <c r="D37" s="362"/>
      <c r="I37" s="363">
        <f t="shared" ref="I37:I68" si="1">IF($A37="","",$A37)</f>
        <v>32</v>
      </c>
      <c r="J37" s="344" t="str">
        <f>IF($A37&gt;='FG_576way_Regular Symbol(2wild)'!D$16,"",IF(OR(B37=$V$2,B38=$V$2,B39=$V$2),SUM(COUNTIF(B37:B39,$V$2),COUNTIF(B37:B39,$K$2)),""))</f>
        <v/>
      </c>
      <c r="K37" s="344" t="str">
        <f>IF($A37&gt;='FG_576way_Regular Symbol(2wild)'!E$16,"",IF(OR(C37=$V$2,C38=$V$2,C39=$V$2),SUM(COUNTIF(C37:C39,$V$2),COUNTIF(C37:C39,$K$2)),""))</f>
        <v/>
      </c>
      <c r="M37" s="344" t="str">
        <f>IF($A37&gt;='FG_576way_Regular Symbol(2wild)'!D$16,"",IF(OR(B37=$V$2,B38=$V$2,B39=$V$2),SUM(COUNTIF(B37:B39,$V$2),COUNTIF(B37:B39,$N$2)),""))</f>
        <v/>
      </c>
      <c r="N37" s="344" t="str">
        <f>IF($A37&gt;='FG_576way_Regular Symbol(2wild)'!E$16,"",IF(OR(C37=$V$2,C38=$V$2,C39=$V$2),SUM(COUNTIF(C37:C39,$V$2),COUNTIF(C37:C39,$N$2)),""))</f>
        <v/>
      </c>
      <c r="P37" s="344" t="str">
        <f>IF($A37&gt;='FG_576way_Regular Symbol(2wild)'!D$16,"",IF(OR(B37=$V$2,B38=$V$2,B39=$V$2),SUM(COUNTIF(B37:B39,$V$2),COUNTIF(B37:B39,$Q$2)),""))</f>
        <v/>
      </c>
      <c r="Q37" s="344" t="str">
        <f>IF($A37&gt;='FG_576way_Regular Symbol(2wild)'!E$16,"",IF(OR(C37=$V$2,C38=$V$2,C39=$V$2),SUM(COUNTIF(C37:C39,$V$2),COUNTIF(C37:C39,$Q$2)),""))</f>
        <v/>
      </c>
      <c r="S37" s="344" t="str">
        <f>IF($A37&gt;='FG_576way_Regular Symbol(2wild)'!D$16,"",IF(OR(B37=$V$2,B38=$V$2,B39=$V$2),SUM(COUNTIF(B37:B39,$V$2),COUNTIF(B37:B39,$T$2)),""))</f>
        <v/>
      </c>
      <c r="T37" s="344" t="str">
        <f>IF($A37&gt;='FG_576way_Regular Symbol(2wild)'!E$16,"",IF(OR(C37=$V$2,C38=$V$2,C39=$V$2),SUM(COUNTIF(C37:C39,$V$2),COUNTIF(C37:C39,$T$2)),""))</f>
        <v/>
      </c>
      <c r="V37" s="344" t="str">
        <f>IF($A37&gt;='FG_576way_Regular Symbol(2wild)'!D$16,"",IF(OR(B37=$V$2,B38=$V$2,B39=$V$2),SUM(COUNTIF(B37:B39,$V$2),COUNTIF(B37:B39,$W$2)),""))</f>
        <v/>
      </c>
      <c r="W37" s="344" t="str">
        <f>IF($A37&gt;='FG_576way_Regular Symbol(2wild)'!E$16,"",IF(OR(C37=$V$2,C38=$V$2,C39=$V$2),SUM(COUNTIF(C37:C39,$V$2),COUNTIF(C37:C39,$W$2)),""))</f>
        <v/>
      </c>
      <c r="Y37" s="344" t="str">
        <f>IF($A37&gt;='FG_576way_Regular Symbol(2wild)'!D$16,"",IF(OR(B37=$V$2,B38=$V$2,B39=$V$2),SUM(COUNTIF(B37:B39,$V$2),COUNTIF(B37:B39,$Z$2)),""))</f>
        <v/>
      </c>
      <c r="Z37" s="344" t="str">
        <f>IF($A37&gt;='FG_576way_Regular Symbol(2wild)'!E$16,"",IF(OR(C37=$V$2,C38=$V$2,C39=$V$2),SUM(COUNTIF(C37:C39,$V$2),COUNTIF(C37:C39,$Z$2)),""))</f>
        <v/>
      </c>
      <c r="AB37" s="344" t="str">
        <f>IF($A37&gt;='FG_576way_Regular Symbol(2wild)'!D$16,"",IF(OR(B37=$V$2,B38=$V$2,B39=$V$2),SUM(COUNTIF(B37:B39,$V$2),COUNTIF(B37:B39,$AC$2)),""))</f>
        <v/>
      </c>
      <c r="AC37" s="344" t="str">
        <f>IF($A37&gt;='FG_576way_Regular Symbol(2wild)'!E$16,"",IF(OR(C37=$V$2,C38=$V$2,C39=$V$2),SUM(COUNTIF(C37:C39,$V$2),COUNTIF(C37:C39,$AC$2)),""))</f>
        <v/>
      </c>
      <c r="AF37" s="3" t="str">
        <f>IF($A37&gt;='FG_576way_Regular Symbol(2wild)'!D$16,"",IF(OR(B37=$V$2,B38=$V$2,B39=$V$2),SUM(COUNTIF(B37:B39,$V$2),COUNTIF(B37:B39,$AG$2)),""))</f>
        <v/>
      </c>
      <c r="AG37" s="3" t="str">
        <f>IF($A37&gt;='FG_576way_Regular Symbol(2wild)'!E$16,"",IF(OR(C37=$V$2,C38=$V$2,C39=$V$2),SUM(COUNTIF(C37:C39,$V$2),COUNTIF(C37:C39,$AG$2)),""))</f>
        <v/>
      </c>
      <c r="AI37" s="3" t="str">
        <f>IF($A37&gt;='FG_576way_Regular Symbol(2wild)'!D$16,"",IF(OR(B37=$V$2,B38=$V$2,B39=$V$2),SUM(COUNTIF(B37:B39,$V$2),COUNTIF(B37:B39,$AJ$2)),""))</f>
        <v/>
      </c>
      <c r="AJ37" s="3" t="str">
        <f>IF($A37&gt;='FG_576way_Regular Symbol(2wild)'!E$16,"",IF(OR(C37=$V$2,C38=$V$2,C39=$V$2),SUM(COUNTIF(C37:C39,$V$2),COUNTIF(C37:C39,$AJ$2)),""))</f>
        <v/>
      </c>
      <c r="AL37" s="3" t="str">
        <f>IF($A37&gt;='FG_576way_Regular Symbol(2wild)'!D$16,"",IF(OR(B37=$V$2,B38=$V$2,B39=$V$2),SUM(COUNTIF(B37:B39,$V$2),COUNTIF(B37:B39,$AM$2)),""))</f>
        <v/>
      </c>
      <c r="AM37" s="3" t="str">
        <f>IF($A37&gt;='FG_576way_Regular Symbol(2wild)'!E$16,"",IF(OR(C37=$V$2,C38=$V$2,C39=$V$2),SUM(COUNTIF(C37:C39,$V$2),COUNTIF(C37:C39,$AM$2)),""))</f>
        <v/>
      </c>
      <c r="AO37" s="3" t="str">
        <f>IF($A37&gt;='FG_576way_Regular Symbol(2wild)'!D$16,"",IF(OR(B37=$V$2,B38=$V$2,B39=$V$2),SUM(COUNTIF(B37:B39,$V$2),COUNTIF(B37:B39,$AP$2)),""))</f>
        <v/>
      </c>
      <c r="AP37" s="3" t="str">
        <f>IF($A37&gt;='FG_576way_Regular Symbol(2wild)'!E$16,"",IF(OR(C37=$V$2,C38=$V$2,C39=$V$2),SUM(COUNTIF(C37:C39,$V$2),COUNTIF(C37:C39,$AP$2)),""))</f>
        <v/>
      </c>
      <c r="AR37" s="3" t="str">
        <f>IF($A37&gt;='FG_576way_Regular Symbol(2wild)'!D$16,"",IF(OR(B37=$V$2,B38=$V$2,B39=$V$2),SUM(COUNTIF(B37:B39,$V$2),COUNTIF(B37:B39,$AS$2)),""))</f>
        <v/>
      </c>
      <c r="AS37" s="3" t="str">
        <f>IF($A37&gt;='FG_576way_Regular Symbol(2wild)'!E$16,"",IF(OR(C37=$V$2,C38=$V$2,C39=$V$2),SUM(COUNTIF(C37:C39,$V$2),COUNTIF(C37:C39,$AS$2)),""))</f>
        <v/>
      </c>
      <c r="AU37" s="3" t="str">
        <f>IF($A37&gt;='FG_576way_Regular Symbol(2wild)'!D$16,"",IF(OR(B37=$V$2,B38=$V$2,B39=$V$2),SUM(COUNTIF(B37:B39,$V$2),COUNTIF(B37:B39,$AV$2)),""))</f>
        <v/>
      </c>
      <c r="AV37" s="3" t="str">
        <f>IF($A37&gt;='FG_576way_Regular Symbol(2wild)'!E$16,"",IF(OR(C37=$V$2,C38=$V$2,C39=$V$2),SUM(COUNTIF(C37:C39,$V$2),COUNTIF(C37:C39,$AV$2)),""))</f>
        <v/>
      </c>
    </row>
    <row r="38" spans="1:48">
      <c r="A38" s="337">
        <f>IF('FG_243way_Regular Symbol'!L36="","",'FG_243way_Regular Symbol'!L36)</f>
        <v>33</v>
      </c>
      <c r="B38" s="191" t="str">
        <f>IF('FG_576way_Regular Symbol(2wild)'!M36="","",'FG_576way_Regular Symbol(2wild)'!M36)</f>
        <v/>
      </c>
      <c r="C38" s="191" t="str">
        <f>IF('FG_576way_Regular Symbol(2wild)'!N36="","",'FG_576way_Regular Symbol(2wild)'!N36)</f>
        <v/>
      </c>
      <c r="D38" s="362"/>
      <c r="I38" s="363">
        <f t="shared" si="1"/>
        <v>33</v>
      </c>
      <c r="J38" s="344" t="str">
        <f>IF($A38&gt;='FG_576way_Regular Symbol(2wild)'!D$16,"",IF(OR(B38=$V$2,B39=$V$2,B40=$V$2),SUM(COUNTIF(B38:B40,$V$2),COUNTIF(B38:B40,$K$2)),""))</f>
        <v/>
      </c>
      <c r="K38" s="344" t="str">
        <f>IF($A38&gt;='FG_576way_Regular Symbol(2wild)'!E$16,"",IF(OR(C38=$V$2,C39=$V$2,C40=$V$2),SUM(COUNTIF(C38:C40,$V$2),COUNTIF(C38:C40,$K$2)),""))</f>
        <v/>
      </c>
      <c r="M38" s="344" t="str">
        <f>IF($A38&gt;='FG_576way_Regular Symbol(2wild)'!D$16,"",IF(OR(B38=$V$2,B39=$V$2,B40=$V$2),SUM(COUNTIF(B38:B40,$V$2),COUNTIF(B38:B40,$N$2)),""))</f>
        <v/>
      </c>
      <c r="N38" s="344" t="str">
        <f>IF($A38&gt;='FG_576way_Regular Symbol(2wild)'!E$16,"",IF(OR(C38=$V$2,C39=$V$2,C40=$V$2),SUM(COUNTIF(C38:C40,$V$2),COUNTIF(C38:C40,$N$2)),""))</f>
        <v/>
      </c>
      <c r="P38" s="344" t="str">
        <f>IF($A38&gt;='FG_576way_Regular Symbol(2wild)'!D$16,"",IF(OR(B38=$V$2,B39=$V$2,B40=$V$2),SUM(COUNTIF(B38:B40,$V$2),COUNTIF(B38:B40,$Q$2)),""))</f>
        <v/>
      </c>
      <c r="Q38" s="344" t="str">
        <f>IF($A38&gt;='FG_576way_Regular Symbol(2wild)'!E$16,"",IF(OR(C38=$V$2,C39=$V$2,C40=$V$2),SUM(COUNTIF(C38:C40,$V$2),COUNTIF(C38:C40,$Q$2)),""))</f>
        <v/>
      </c>
      <c r="S38" s="344" t="str">
        <f>IF($A38&gt;='FG_576way_Regular Symbol(2wild)'!D$16,"",IF(OR(B38=$V$2,B39=$V$2,B40=$V$2),SUM(COUNTIF(B38:B40,$V$2),COUNTIF(B38:B40,$T$2)),""))</f>
        <v/>
      </c>
      <c r="T38" s="344" t="str">
        <f>IF($A38&gt;='FG_576way_Regular Symbol(2wild)'!E$16,"",IF(OR(C38=$V$2,C39=$V$2,C40=$V$2),SUM(COUNTIF(C38:C40,$V$2),COUNTIF(C38:C40,$T$2)),""))</f>
        <v/>
      </c>
      <c r="V38" s="344" t="str">
        <f>IF($A38&gt;='FG_576way_Regular Symbol(2wild)'!D$16,"",IF(OR(B38=$V$2,B39=$V$2,B40=$V$2),SUM(COUNTIF(B38:B40,$V$2),COUNTIF(B38:B40,$W$2)),""))</f>
        <v/>
      </c>
      <c r="W38" s="344" t="str">
        <f>IF($A38&gt;='FG_576way_Regular Symbol(2wild)'!E$16,"",IF(OR(C38=$V$2,C39=$V$2,C40=$V$2),SUM(COUNTIF(C38:C40,$V$2),COUNTIF(C38:C40,$W$2)),""))</f>
        <v/>
      </c>
      <c r="Y38" s="344" t="str">
        <f>IF($A38&gt;='FG_576way_Regular Symbol(2wild)'!D$16,"",IF(OR(B38=$V$2,B39=$V$2,B40=$V$2),SUM(COUNTIF(B38:B40,$V$2),COUNTIF(B38:B40,$Z$2)),""))</f>
        <v/>
      </c>
      <c r="Z38" s="344" t="str">
        <f>IF($A38&gt;='FG_576way_Regular Symbol(2wild)'!E$16,"",IF(OR(C38=$V$2,C39=$V$2,C40=$V$2),SUM(COUNTIF(C38:C40,$V$2),COUNTIF(C38:C40,$Z$2)),""))</f>
        <v/>
      </c>
      <c r="AB38" s="344" t="str">
        <f>IF($A38&gt;='FG_576way_Regular Symbol(2wild)'!D$16,"",IF(OR(B38=$V$2,B39=$V$2,B40=$V$2),SUM(COUNTIF(B38:B40,$V$2),COUNTIF(B38:B40,$AC$2)),""))</f>
        <v/>
      </c>
      <c r="AC38" s="344" t="str">
        <f>IF($A38&gt;='FG_576way_Regular Symbol(2wild)'!E$16,"",IF(OR(C38=$V$2,C39=$V$2,C40=$V$2),SUM(COUNTIF(C38:C40,$V$2),COUNTIF(C38:C40,$AC$2)),""))</f>
        <v/>
      </c>
      <c r="AF38" s="3" t="str">
        <f>IF($A38&gt;='FG_576way_Regular Symbol(2wild)'!D$16,"",IF(OR(B38=$V$2,B39=$V$2,B40=$V$2),SUM(COUNTIF(B38:B40,$V$2),COUNTIF(B38:B40,$AG$2)),""))</f>
        <v/>
      </c>
      <c r="AG38" s="3" t="str">
        <f>IF($A38&gt;='FG_576way_Regular Symbol(2wild)'!E$16,"",IF(OR(C38=$V$2,C39=$V$2,C40=$V$2),SUM(COUNTIF(C38:C40,$V$2),COUNTIF(C38:C40,$AG$2)),""))</f>
        <v/>
      </c>
      <c r="AI38" s="3" t="str">
        <f>IF($A38&gt;='FG_576way_Regular Symbol(2wild)'!D$16,"",IF(OR(B38=$V$2,B39=$V$2,B40=$V$2),SUM(COUNTIF(B38:B40,$V$2),COUNTIF(B38:B40,$AJ$2)),""))</f>
        <v/>
      </c>
      <c r="AJ38" s="3" t="str">
        <f>IF($A38&gt;='FG_576way_Regular Symbol(2wild)'!E$16,"",IF(OR(C38=$V$2,C39=$V$2,C40=$V$2),SUM(COUNTIF(C38:C40,$V$2),COUNTIF(C38:C40,$AJ$2)),""))</f>
        <v/>
      </c>
      <c r="AL38" s="3" t="str">
        <f>IF($A38&gt;='FG_576way_Regular Symbol(2wild)'!D$16,"",IF(OR(B38=$V$2,B39=$V$2,B40=$V$2),SUM(COUNTIF(B38:B40,$V$2),COUNTIF(B38:B40,$AM$2)),""))</f>
        <v/>
      </c>
      <c r="AM38" s="3" t="str">
        <f>IF($A38&gt;='FG_576way_Regular Symbol(2wild)'!E$16,"",IF(OR(C38=$V$2,C39=$V$2,C40=$V$2),SUM(COUNTIF(C38:C40,$V$2),COUNTIF(C38:C40,$AM$2)),""))</f>
        <v/>
      </c>
      <c r="AO38" s="3" t="str">
        <f>IF($A38&gt;='FG_576way_Regular Symbol(2wild)'!D$16,"",IF(OR(B38=$V$2,B39=$V$2,B40=$V$2),SUM(COUNTIF(B38:B40,$V$2),COUNTIF(B38:B40,$AP$2)),""))</f>
        <v/>
      </c>
      <c r="AP38" s="3" t="str">
        <f>IF($A38&gt;='FG_576way_Regular Symbol(2wild)'!E$16,"",IF(OR(C38=$V$2,C39=$V$2,C40=$V$2),SUM(COUNTIF(C38:C40,$V$2),COUNTIF(C38:C40,$AP$2)),""))</f>
        <v/>
      </c>
      <c r="AR38" s="3" t="str">
        <f>IF($A38&gt;='FG_576way_Regular Symbol(2wild)'!D$16,"",IF(OR(B38=$V$2,B39=$V$2,B40=$V$2),SUM(COUNTIF(B38:B40,$V$2),COUNTIF(B38:B40,$AS$2)),""))</f>
        <v/>
      </c>
      <c r="AS38" s="3" t="str">
        <f>IF($A38&gt;='FG_576way_Regular Symbol(2wild)'!E$16,"",IF(OR(C38=$V$2,C39=$V$2,C40=$V$2),SUM(COUNTIF(C38:C40,$V$2),COUNTIF(C38:C40,$AS$2)),""))</f>
        <v/>
      </c>
      <c r="AU38" s="3" t="str">
        <f>IF($A38&gt;='FG_576way_Regular Symbol(2wild)'!D$16,"",IF(OR(B38=$V$2,B39=$V$2,B40=$V$2),SUM(COUNTIF(B38:B40,$V$2),COUNTIF(B38:B40,$AV$2)),""))</f>
        <v/>
      </c>
      <c r="AV38" s="3" t="str">
        <f>IF($A38&gt;='FG_576way_Regular Symbol(2wild)'!E$16,"",IF(OR(C38=$V$2,C39=$V$2,C40=$V$2),SUM(COUNTIF(C38:C40,$V$2),COUNTIF(C38:C40,$AV$2)),""))</f>
        <v/>
      </c>
    </row>
    <row r="39" spans="1:48">
      <c r="A39" s="337">
        <f>IF('FG_243way_Regular Symbol'!L37="","",'FG_243way_Regular Symbol'!L37)</f>
        <v>34</v>
      </c>
      <c r="B39" s="191" t="str">
        <f>IF('FG_576way_Regular Symbol(2wild)'!M37="","",'FG_576way_Regular Symbol(2wild)'!M37)</f>
        <v/>
      </c>
      <c r="C39" s="191" t="str">
        <f>IF('FG_576way_Regular Symbol(2wild)'!N37="","",'FG_576way_Regular Symbol(2wild)'!N37)</f>
        <v/>
      </c>
      <c r="D39" s="362"/>
      <c r="I39" s="363">
        <f t="shared" si="1"/>
        <v>34</v>
      </c>
      <c r="J39" s="344" t="str">
        <f>IF($A39&gt;='FG_576way_Regular Symbol(2wild)'!D$16,"",IF(OR(B39=$V$2,B40=$V$2,B41=$V$2),SUM(COUNTIF(B39:B41,$V$2),COUNTIF(B39:B41,$K$2)),""))</f>
        <v/>
      </c>
      <c r="K39" s="344" t="str">
        <f>IF($A39&gt;='FG_576way_Regular Symbol(2wild)'!E$16,"",IF(OR(C39=$V$2,C40=$V$2,C41=$V$2),SUM(COUNTIF(C39:C41,$V$2),COUNTIF(C39:C41,$K$2)),""))</f>
        <v/>
      </c>
      <c r="M39" s="344" t="str">
        <f>IF($A39&gt;='FG_576way_Regular Symbol(2wild)'!D$16,"",IF(OR(B39=$V$2,B40=$V$2,B41=$V$2),SUM(COUNTIF(B39:B41,$V$2),COUNTIF(B39:B41,$N$2)),""))</f>
        <v/>
      </c>
      <c r="N39" s="344" t="str">
        <f>IF($A39&gt;='FG_576way_Regular Symbol(2wild)'!E$16,"",IF(OR(C39=$V$2,C40=$V$2,C41=$V$2),SUM(COUNTIF(C39:C41,$V$2),COUNTIF(C39:C41,$N$2)),""))</f>
        <v/>
      </c>
      <c r="P39" s="344" t="str">
        <f>IF($A39&gt;='FG_576way_Regular Symbol(2wild)'!D$16,"",IF(OR(B39=$V$2,B40=$V$2,B41=$V$2),SUM(COUNTIF(B39:B41,$V$2),COUNTIF(B39:B41,$Q$2)),""))</f>
        <v/>
      </c>
      <c r="Q39" s="344" t="str">
        <f>IF($A39&gt;='FG_576way_Regular Symbol(2wild)'!E$16,"",IF(OR(C39=$V$2,C40=$V$2,C41=$V$2),SUM(COUNTIF(C39:C41,$V$2),COUNTIF(C39:C41,$Q$2)),""))</f>
        <v/>
      </c>
      <c r="S39" s="344" t="str">
        <f>IF($A39&gt;='FG_576way_Regular Symbol(2wild)'!D$16,"",IF(OR(B39=$V$2,B40=$V$2,B41=$V$2),SUM(COUNTIF(B39:B41,$V$2),COUNTIF(B39:B41,$T$2)),""))</f>
        <v/>
      </c>
      <c r="T39" s="344" t="str">
        <f>IF($A39&gt;='FG_576way_Regular Symbol(2wild)'!E$16,"",IF(OR(C39=$V$2,C40=$V$2,C41=$V$2),SUM(COUNTIF(C39:C41,$V$2),COUNTIF(C39:C41,$T$2)),""))</f>
        <v/>
      </c>
      <c r="V39" s="344" t="str">
        <f>IF($A39&gt;='FG_576way_Regular Symbol(2wild)'!D$16,"",IF(OR(B39=$V$2,B40=$V$2,B41=$V$2),SUM(COUNTIF(B39:B41,$V$2),COUNTIF(B39:B41,$W$2)),""))</f>
        <v/>
      </c>
      <c r="W39" s="344" t="str">
        <f>IF($A39&gt;='FG_576way_Regular Symbol(2wild)'!E$16,"",IF(OR(C39=$V$2,C40=$V$2,C41=$V$2),SUM(COUNTIF(C39:C41,$V$2),COUNTIF(C39:C41,$W$2)),""))</f>
        <v/>
      </c>
      <c r="Y39" s="344" t="str">
        <f>IF($A39&gt;='FG_576way_Regular Symbol(2wild)'!D$16,"",IF(OR(B39=$V$2,B40=$V$2,B41=$V$2),SUM(COUNTIF(B39:B41,$V$2),COUNTIF(B39:B41,$Z$2)),""))</f>
        <v/>
      </c>
      <c r="Z39" s="344" t="str">
        <f>IF($A39&gt;='FG_576way_Regular Symbol(2wild)'!E$16,"",IF(OR(C39=$V$2,C40=$V$2,C41=$V$2),SUM(COUNTIF(C39:C41,$V$2),COUNTIF(C39:C41,$Z$2)),""))</f>
        <v/>
      </c>
      <c r="AB39" s="344" t="str">
        <f>IF($A39&gt;='FG_576way_Regular Symbol(2wild)'!D$16,"",IF(OR(B39=$V$2,B40=$V$2,B41=$V$2),SUM(COUNTIF(B39:B41,$V$2),COUNTIF(B39:B41,$AC$2)),""))</f>
        <v/>
      </c>
      <c r="AC39" s="344" t="str">
        <f>IF($A39&gt;='FG_576way_Regular Symbol(2wild)'!E$16,"",IF(OR(C39=$V$2,C40=$V$2,C41=$V$2),SUM(COUNTIF(C39:C41,$V$2),COUNTIF(C39:C41,$AC$2)),""))</f>
        <v/>
      </c>
      <c r="AF39" s="3" t="str">
        <f>IF($A39&gt;='FG_576way_Regular Symbol(2wild)'!D$16,"",IF(OR(B39=$V$2,B40=$V$2,B41=$V$2),SUM(COUNTIF(B39:B41,$V$2),COUNTIF(B39:B41,$AG$2)),""))</f>
        <v/>
      </c>
      <c r="AG39" s="3" t="str">
        <f>IF($A39&gt;='FG_576way_Regular Symbol(2wild)'!E$16,"",IF(OR(C39=$V$2,C40=$V$2,C41=$V$2),SUM(COUNTIF(C39:C41,$V$2),COUNTIF(C39:C41,$AG$2)),""))</f>
        <v/>
      </c>
      <c r="AI39" s="3" t="str">
        <f>IF($A39&gt;='FG_576way_Regular Symbol(2wild)'!D$16,"",IF(OR(B39=$V$2,B40=$V$2,B41=$V$2),SUM(COUNTIF(B39:B41,$V$2),COUNTIF(B39:B41,$AJ$2)),""))</f>
        <v/>
      </c>
      <c r="AJ39" s="3" t="str">
        <f>IF($A39&gt;='FG_576way_Regular Symbol(2wild)'!E$16,"",IF(OR(C39=$V$2,C40=$V$2,C41=$V$2),SUM(COUNTIF(C39:C41,$V$2),COUNTIF(C39:C41,$AJ$2)),""))</f>
        <v/>
      </c>
      <c r="AL39" s="3" t="str">
        <f>IF($A39&gt;='FG_576way_Regular Symbol(2wild)'!D$16,"",IF(OR(B39=$V$2,B40=$V$2,B41=$V$2),SUM(COUNTIF(B39:B41,$V$2),COUNTIF(B39:B41,$AM$2)),""))</f>
        <v/>
      </c>
      <c r="AM39" s="3" t="str">
        <f>IF($A39&gt;='FG_576way_Regular Symbol(2wild)'!E$16,"",IF(OR(C39=$V$2,C40=$V$2,C41=$V$2),SUM(COUNTIF(C39:C41,$V$2),COUNTIF(C39:C41,$AM$2)),""))</f>
        <v/>
      </c>
      <c r="AO39" s="3" t="str">
        <f>IF($A39&gt;='FG_576way_Regular Symbol(2wild)'!D$16,"",IF(OR(B39=$V$2,B40=$V$2,B41=$V$2),SUM(COUNTIF(B39:B41,$V$2),COUNTIF(B39:B41,$AP$2)),""))</f>
        <v/>
      </c>
      <c r="AP39" s="3" t="str">
        <f>IF($A39&gt;='FG_576way_Regular Symbol(2wild)'!E$16,"",IF(OR(C39=$V$2,C40=$V$2,C41=$V$2),SUM(COUNTIF(C39:C41,$V$2),COUNTIF(C39:C41,$AP$2)),""))</f>
        <v/>
      </c>
      <c r="AR39" s="3" t="str">
        <f>IF($A39&gt;='FG_576way_Regular Symbol(2wild)'!D$16,"",IF(OR(B39=$V$2,B40=$V$2,B41=$V$2),SUM(COUNTIF(B39:B41,$V$2),COUNTIF(B39:B41,$AS$2)),""))</f>
        <v/>
      </c>
      <c r="AS39" s="3" t="str">
        <f>IF($A39&gt;='FG_576way_Regular Symbol(2wild)'!E$16,"",IF(OR(C39=$V$2,C40=$V$2,C41=$V$2),SUM(COUNTIF(C39:C41,$V$2),COUNTIF(C39:C41,$AS$2)),""))</f>
        <v/>
      </c>
      <c r="AU39" s="3" t="str">
        <f>IF($A39&gt;='FG_576way_Regular Symbol(2wild)'!D$16,"",IF(OR(B39=$V$2,B40=$V$2,B41=$V$2),SUM(COUNTIF(B39:B41,$V$2),COUNTIF(B39:B41,$AV$2)),""))</f>
        <v/>
      </c>
      <c r="AV39" s="3" t="str">
        <f>IF($A39&gt;='FG_576way_Regular Symbol(2wild)'!E$16,"",IF(OR(C39=$V$2,C40=$V$2,C41=$V$2),SUM(COUNTIF(C39:C41,$V$2),COUNTIF(C39:C41,$AV$2)),""))</f>
        <v/>
      </c>
    </row>
    <row r="40" spans="1:48">
      <c r="A40" s="337">
        <f>IF('FG_243way_Regular Symbol'!L38="","",'FG_243way_Regular Symbol'!L38)</f>
        <v>35</v>
      </c>
      <c r="B40" s="191" t="str">
        <f>IF('FG_576way_Regular Symbol(2wild)'!M38="","",'FG_576way_Regular Symbol(2wild)'!M38)</f>
        <v/>
      </c>
      <c r="C40" s="191" t="str">
        <f>IF('FG_576way_Regular Symbol(2wild)'!N38="","",'FG_576way_Regular Symbol(2wild)'!N38)</f>
        <v/>
      </c>
      <c r="D40" s="362"/>
      <c r="I40" s="363">
        <f t="shared" si="1"/>
        <v>35</v>
      </c>
      <c r="J40" s="344" t="str">
        <f>IF($A40&gt;='FG_576way_Regular Symbol(2wild)'!D$16,"",IF(OR(B40=$V$2,B41=$V$2,B42=$V$2),SUM(COUNTIF(B40:B42,$V$2),COUNTIF(B40:B42,$K$2)),""))</f>
        <v/>
      </c>
      <c r="K40" s="344" t="str">
        <f>IF($A40&gt;='FG_576way_Regular Symbol(2wild)'!E$16,"",IF(OR(C40=$V$2,C41=$V$2,C42=$V$2),SUM(COUNTIF(C40:C42,$V$2),COUNTIF(C40:C42,$K$2)),""))</f>
        <v/>
      </c>
      <c r="M40" s="344" t="str">
        <f>IF($A40&gt;='FG_576way_Regular Symbol(2wild)'!D$16,"",IF(OR(B40=$V$2,B41=$V$2,B42=$V$2),SUM(COUNTIF(B40:B42,$V$2),COUNTIF(B40:B42,$N$2)),""))</f>
        <v/>
      </c>
      <c r="N40" s="344" t="str">
        <f>IF($A40&gt;='FG_576way_Regular Symbol(2wild)'!E$16,"",IF(OR(C40=$V$2,C41=$V$2,C42=$V$2),SUM(COUNTIF(C40:C42,$V$2),COUNTIF(C40:C42,$N$2)),""))</f>
        <v/>
      </c>
      <c r="P40" s="344" t="str">
        <f>IF($A40&gt;='FG_576way_Regular Symbol(2wild)'!D$16,"",IF(OR(B40=$V$2,B41=$V$2,B42=$V$2),SUM(COUNTIF(B40:B42,$V$2),COUNTIF(B40:B42,$Q$2)),""))</f>
        <v/>
      </c>
      <c r="Q40" s="344" t="str">
        <f>IF($A40&gt;='FG_576way_Regular Symbol(2wild)'!E$16,"",IF(OR(C40=$V$2,C41=$V$2,C42=$V$2),SUM(COUNTIF(C40:C42,$V$2),COUNTIF(C40:C42,$Q$2)),""))</f>
        <v/>
      </c>
      <c r="S40" s="344" t="str">
        <f>IF($A40&gt;='FG_576way_Regular Symbol(2wild)'!D$16,"",IF(OR(B40=$V$2,B41=$V$2,B42=$V$2),SUM(COUNTIF(B40:B42,$V$2),COUNTIF(B40:B42,$T$2)),""))</f>
        <v/>
      </c>
      <c r="T40" s="344" t="str">
        <f>IF($A40&gt;='FG_576way_Regular Symbol(2wild)'!E$16,"",IF(OR(C40=$V$2,C41=$V$2,C42=$V$2),SUM(COUNTIF(C40:C42,$V$2),COUNTIF(C40:C42,$T$2)),""))</f>
        <v/>
      </c>
      <c r="V40" s="344" t="str">
        <f>IF($A40&gt;='FG_576way_Regular Symbol(2wild)'!D$16,"",IF(OR(B40=$V$2,B41=$V$2,B42=$V$2),SUM(COUNTIF(B40:B42,$V$2),COUNTIF(B40:B42,$W$2)),""))</f>
        <v/>
      </c>
      <c r="W40" s="344" t="str">
        <f>IF($A40&gt;='FG_576way_Regular Symbol(2wild)'!E$16,"",IF(OR(C40=$V$2,C41=$V$2,C42=$V$2),SUM(COUNTIF(C40:C42,$V$2),COUNTIF(C40:C42,$W$2)),""))</f>
        <v/>
      </c>
      <c r="Y40" s="344" t="str">
        <f>IF($A40&gt;='FG_576way_Regular Symbol(2wild)'!D$16,"",IF(OR(B40=$V$2,B41=$V$2,B42=$V$2),SUM(COUNTIF(B40:B42,$V$2),COUNTIF(B40:B42,$Z$2)),""))</f>
        <v/>
      </c>
      <c r="Z40" s="344" t="str">
        <f>IF($A40&gt;='FG_576way_Regular Symbol(2wild)'!E$16,"",IF(OR(C40=$V$2,C41=$V$2,C42=$V$2),SUM(COUNTIF(C40:C42,$V$2),COUNTIF(C40:C42,$Z$2)),""))</f>
        <v/>
      </c>
      <c r="AB40" s="344" t="str">
        <f>IF($A40&gt;='FG_576way_Regular Symbol(2wild)'!D$16,"",IF(OR(B40=$V$2,B41=$V$2,B42=$V$2),SUM(COUNTIF(B40:B42,$V$2),COUNTIF(B40:B42,$AC$2)),""))</f>
        <v/>
      </c>
      <c r="AC40" s="344" t="str">
        <f>IF($A40&gt;='FG_576way_Regular Symbol(2wild)'!E$16,"",IF(OR(C40=$V$2,C41=$V$2,C42=$V$2),SUM(COUNTIF(C40:C42,$V$2),COUNTIF(C40:C42,$AC$2)),""))</f>
        <v/>
      </c>
      <c r="AF40" s="3" t="str">
        <f>IF($A40&gt;='FG_576way_Regular Symbol(2wild)'!D$16,"",IF(OR(B40=$V$2,B41=$V$2,B42=$V$2),SUM(COUNTIF(B40:B42,$V$2),COUNTIF(B40:B42,$AG$2)),""))</f>
        <v/>
      </c>
      <c r="AG40" s="3" t="str">
        <f>IF($A40&gt;='FG_576way_Regular Symbol(2wild)'!E$16,"",IF(OR(C40=$V$2,C41=$V$2,C42=$V$2),SUM(COUNTIF(C40:C42,$V$2),COUNTIF(C40:C42,$AG$2)),""))</f>
        <v/>
      </c>
      <c r="AI40" s="3" t="str">
        <f>IF($A40&gt;='FG_576way_Regular Symbol(2wild)'!D$16,"",IF(OR(B40=$V$2,B41=$V$2,B42=$V$2),SUM(COUNTIF(B40:B42,$V$2),COUNTIF(B40:B42,$AJ$2)),""))</f>
        <v/>
      </c>
      <c r="AJ40" s="3" t="str">
        <f>IF($A40&gt;='FG_576way_Regular Symbol(2wild)'!E$16,"",IF(OR(C40=$V$2,C41=$V$2,C42=$V$2),SUM(COUNTIF(C40:C42,$V$2),COUNTIF(C40:C42,$AJ$2)),""))</f>
        <v/>
      </c>
      <c r="AL40" s="3" t="str">
        <f>IF($A40&gt;='FG_576way_Regular Symbol(2wild)'!D$16,"",IF(OR(B40=$V$2,B41=$V$2,B42=$V$2),SUM(COUNTIF(B40:B42,$V$2),COUNTIF(B40:B42,$AM$2)),""))</f>
        <v/>
      </c>
      <c r="AM40" s="3" t="str">
        <f>IF($A40&gt;='FG_576way_Regular Symbol(2wild)'!E$16,"",IF(OR(C40=$V$2,C41=$V$2,C42=$V$2),SUM(COUNTIF(C40:C42,$V$2),COUNTIF(C40:C42,$AM$2)),""))</f>
        <v/>
      </c>
      <c r="AO40" s="3" t="str">
        <f>IF($A40&gt;='FG_576way_Regular Symbol(2wild)'!D$16,"",IF(OR(B40=$V$2,B41=$V$2,B42=$V$2),SUM(COUNTIF(B40:B42,$V$2),COUNTIF(B40:B42,$AP$2)),""))</f>
        <v/>
      </c>
      <c r="AP40" s="3" t="str">
        <f>IF($A40&gt;='FG_576way_Regular Symbol(2wild)'!E$16,"",IF(OR(C40=$V$2,C41=$V$2,C42=$V$2),SUM(COUNTIF(C40:C42,$V$2),COUNTIF(C40:C42,$AP$2)),""))</f>
        <v/>
      </c>
      <c r="AR40" s="3" t="str">
        <f>IF($A40&gt;='FG_576way_Regular Symbol(2wild)'!D$16,"",IF(OR(B40=$V$2,B41=$V$2,B42=$V$2),SUM(COUNTIF(B40:B42,$V$2),COUNTIF(B40:B42,$AS$2)),""))</f>
        <v/>
      </c>
      <c r="AS40" s="3" t="str">
        <f>IF($A40&gt;='FG_576way_Regular Symbol(2wild)'!E$16,"",IF(OR(C40=$V$2,C41=$V$2,C42=$V$2),SUM(COUNTIF(C40:C42,$V$2),COUNTIF(C40:C42,$AS$2)),""))</f>
        <v/>
      </c>
      <c r="AU40" s="3" t="str">
        <f>IF($A40&gt;='FG_576way_Regular Symbol(2wild)'!D$16,"",IF(OR(B40=$V$2,B41=$V$2,B42=$V$2),SUM(COUNTIF(B40:B42,$V$2),COUNTIF(B40:B42,$AV$2)),""))</f>
        <v/>
      </c>
      <c r="AV40" s="3" t="str">
        <f>IF($A40&gt;='FG_576way_Regular Symbol(2wild)'!E$16,"",IF(OR(C40=$V$2,C41=$V$2,C42=$V$2),SUM(COUNTIF(C40:C42,$V$2),COUNTIF(C40:C42,$AV$2)),""))</f>
        <v/>
      </c>
    </row>
    <row r="41" spans="1:48">
      <c r="A41" s="337">
        <f>IF('FG_243way_Regular Symbol'!L39="","",'FG_243way_Regular Symbol'!L39)</f>
        <v>36</v>
      </c>
      <c r="B41" s="191" t="str">
        <f>IF('FG_576way_Regular Symbol(2wild)'!M39="","",'FG_576way_Regular Symbol(2wild)'!M39)</f>
        <v/>
      </c>
      <c r="C41" s="191" t="str">
        <f>IF('FG_576way_Regular Symbol(2wild)'!N39="","",'FG_576way_Regular Symbol(2wild)'!N39)</f>
        <v/>
      </c>
      <c r="D41" s="362"/>
      <c r="I41" s="363">
        <f t="shared" si="1"/>
        <v>36</v>
      </c>
      <c r="J41" s="344" t="str">
        <f>IF($A41&gt;='FG_576way_Regular Symbol(2wild)'!D$16,"",IF(OR(B41=$V$2,B42=$V$2,B43=$V$2),SUM(COUNTIF(B41:B43,$V$2),COUNTIF(B41:B43,$K$2)),""))</f>
        <v/>
      </c>
      <c r="K41" s="344" t="str">
        <f>IF($A41&gt;='FG_576way_Regular Symbol(2wild)'!E$16,"",IF(OR(C41=$V$2,C42=$V$2,C43=$V$2),SUM(COUNTIF(C41:C43,$V$2),COUNTIF(C41:C43,$K$2)),""))</f>
        <v/>
      </c>
      <c r="M41" s="344" t="str">
        <f>IF($A41&gt;='FG_576way_Regular Symbol(2wild)'!D$16,"",IF(OR(B41=$V$2,B42=$V$2,B43=$V$2),SUM(COUNTIF(B41:B43,$V$2),COUNTIF(B41:B43,$N$2)),""))</f>
        <v/>
      </c>
      <c r="N41" s="344" t="str">
        <f>IF($A41&gt;='FG_576way_Regular Symbol(2wild)'!E$16,"",IF(OR(C41=$V$2,C42=$V$2,C43=$V$2),SUM(COUNTIF(C41:C43,$V$2),COUNTIF(C41:C43,$N$2)),""))</f>
        <v/>
      </c>
      <c r="P41" s="344" t="str">
        <f>IF($A41&gt;='FG_576way_Regular Symbol(2wild)'!D$16,"",IF(OR(B41=$V$2,B42=$V$2,B43=$V$2),SUM(COUNTIF(B41:B43,$V$2),COUNTIF(B41:B43,$Q$2)),""))</f>
        <v/>
      </c>
      <c r="Q41" s="344" t="str">
        <f>IF($A41&gt;='FG_576way_Regular Symbol(2wild)'!E$16,"",IF(OR(C41=$V$2,C42=$V$2,C43=$V$2),SUM(COUNTIF(C41:C43,$V$2),COUNTIF(C41:C43,$Q$2)),""))</f>
        <v/>
      </c>
      <c r="S41" s="344" t="str">
        <f>IF($A41&gt;='FG_576way_Regular Symbol(2wild)'!D$16,"",IF(OR(B41=$V$2,B42=$V$2,B43=$V$2),SUM(COUNTIF(B41:B43,$V$2),COUNTIF(B41:B43,$T$2)),""))</f>
        <v/>
      </c>
      <c r="T41" s="344" t="str">
        <f>IF($A41&gt;='FG_576way_Regular Symbol(2wild)'!E$16,"",IF(OR(C41=$V$2,C42=$V$2,C43=$V$2),SUM(COUNTIF(C41:C43,$V$2),COUNTIF(C41:C43,$T$2)),""))</f>
        <v/>
      </c>
      <c r="V41" s="344" t="str">
        <f>IF($A41&gt;='FG_576way_Regular Symbol(2wild)'!D$16,"",IF(OR(B41=$V$2,B42=$V$2,B43=$V$2),SUM(COUNTIF(B41:B43,$V$2),COUNTIF(B41:B43,$W$2)),""))</f>
        <v/>
      </c>
      <c r="W41" s="344" t="str">
        <f>IF($A41&gt;='FG_576way_Regular Symbol(2wild)'!E$16,"",IF(OR(C41=$V$2,C42=$V$2,C43=$V$2),SUM(COUNTIF(C41:C43,$V$2),COUNTIF(C41:C43,$W$2)),""))</f>
        <v/>
      </c>
      <c r="Y41" s="344" t="str">
        <f>IF($A41&gt;='FG_576way_Regular Symbol(2wild)'!D$16,"",IF(OR(B41=$V$2,B42=$V$2,B43=$V$2),SUM(COUNTIF(B41:B43,$V$2),COUNTIF(B41:B43,$Z$2)),""))</f>
        <v/>
      </c>
      <c r="Z41" s="344" t="str">
        <f>IF($A41&gt;='FG_576way_Regular Symbol(2wild)'!E$16,"",IF(OR(C41=$V$2,C42=$V$2,C43=$V$2),SUM(COUNTIF(C41:C43,$V$2),COUNTIF(C41:C43,$Z$2)),""))</f>
        <v/>
      </c>
      <c r="AB41" s="344" t="str">
        <f>IF($A41&gt;='FG_576way_Regular Symbol(2wild)'!D$16,"",IF(OR(B41=$V$2,B42=$V$2,B43=$V$2),SUM(COUNTIF(B41:B43,$V$2),COUNTIF(B41:B43,$AC$2)),""))</f>
        <v/>
      </c>
      <c r="AC41" s="344" t="str">
        <f>IF($A41&gt;='FG_576way_Regular Symbol(2wild)'!E$16,"",IF(OR(C41=$V$2,C42=$V$2,C43=$V$2),SUM(COUNTIF(C41:C43,$V$2),COUNTIF(C41:C43,$AC$2)),""))</f>
        <v/>
      </c>
      <c r="AF41" s="3" t="str">
        <f>IF($A41&gt;='FG_576way_Regular Symbol(2wild)'!D$16,"",IF(OR(B41=$V$2,B42=$V$2,B43=$V$2),SUM(COUNTIF(B41:B43,$V$2),COUNTIF(B41:B43,$AG$2)),""))</f>
        <v/>
      </c>
      <c r="AG41" s="3" t="str">
        <f>IF($A41&gt;='FG_576way_Regular Symbol(2wild)'!E$16,"",IF(OR(C41=$V$2,C42=$V$2,C43=$V$2),SUM(COUNTIF(C41:C43,$V$2),COUNTIF(C41:C43,$AG$2)),""))</f>
        <v/>
      </c>
      <c r="AI41" s="3" t="str">
        <f>IF($A41&gt;='FG_576way_Regular Symbol(2wild)'!D$16,"",IF(OR(B41=$V$2,B42=$V$2,B43=$V$2),SUM(COUNTIF(B41:B43,$V$2),COUNTIF(B41:B43,$AJ$2)),""))</f>
        <v/>
      </c>
      <c r="AJ41" s="3" t="str">
        <f>IF($A41&gt;='FG_576way_Regular Symbol(2wild)'!E$16,"",IF(OR(C41=$V$2,C42=$V$2,C43=$V$2),SUM(COUNTIF(C41:C43,$V$2),COUNTIF(C41:C43,$AJ$2)),""))</f>
        <v/>
      </c>
      <c r="AL41" s="3" t="str">
        <f>IF($A41&gt;='FG_576way_Regular Symbol(2wild)'!D$16,"",IF(OR(B41=$V$2,B42=$V$2,B43=$V$2),SUM(COUNTIF(B41:B43,$V$2),COUNTIF(B41:B43,$AM$2)),""))</f>
        <v/>
      </c>
      <c r="AM41" s="3" t="str">
        <f>IF($A41&gt;='FG_576way_Regular Symbol(2wild)'!E$16,"",IF(OR(C41=$V$2,C42=$V$2,C43=$V$2),SUM(COUNTIF(C41:C43,$V$2),COUNTIF(C41:C43,$AM$2)),""))</f>
        <v/>
      </c>
      <c r="AO41" s="3" t="str">
        <f>IF($A41&gt;='FG_576way_Regular Symbol(2wild)'!D$16,"",IF(OR(B41=$V$2,B42=$V$2,B43=$V$2),SUM(COUNTIF(B41:B43,$V$2),COUNTIF(B41:B43,$AP$2)),""))</f>
        <v/>
      </c>
      <c r="AP41" s="3" t="str">
        <f>IF($A41&gt;='FG_576way_Regular Symbol(2wild)'!E$16,"",IF(OR(C41=$V$2,C42=$V$2,C43=$V$2),SUM(COUNTIF(C41:C43,$V$2),COUNTIF(C41:C43,$AP$2)),""))</f>
        <v/>
      </c>
      <c r="AR41" s="3" t="str">
        <f>IF($A41&gt;='FG_576way_Regular Symbol(2wild)'!D$16,"",IF(OR(B41=$V$2,B42=$V$2,B43=$V$2),SUM(COUNTIF(B41:B43,$V$2),COUNTIF(B41:B43,$AS$2)),""))</f>
        <v/>
      </c>
      <c r="AS41" s="3" t="str">
        <f>IF($A41&gt;='FG_576way_Regular Symbol(2wild)'!E$16,"",IF(OR(C41=$V$2,C42=$V$2,C43=$V$2),SUM(COUNTIF(C41:C43,$V$2),COUNTIF(C41:C43,$AS$2)),""))</f>
        <v/>
      </c>
      <c r="AU41" s="3" t="str">
        <f>IF($A41&gt;='FG_576way_Regular Symbol(2wild)'!D$16,"",IF(OR(B41=$V$2,B42=$V$2,B43=$V$2),SUM(COUNTIF(B41:B43,$V$2),COUNTIF(B41:B43,$AV$2)),""))</f>
        <v/>
      </c>
      <c r="AV41" s="3" t="str">
        <f>IF($A41&gt;='FG_576way_Regular Symbol(2wild)'!E$16,"",IF(OR(C41=$V$2,C42=$V$2,C43=$V$2),SUM(COUNTIF(C41:C43,$V$2),COUNTIF(C41:C43,$AV$2)),""))</f>
        <v/>
      </c>
    </row>
    <row r="42" spans="1:48">
      <c r="A42" s="337">
        <f>IF('FG_243way_Regular Symbol'!L40="","",'FG_243way_Regular Symbol'!L40)</f>
        <v>37</v>
      </c>
      <c r="B42" s="191" t="str">
        <f>IF('FG_576way_Regular Symbol(2wild)'!M40="","",'FG_576way_Regular Symbol(2wild)'!M40)</f>
        <v/>
      </c>
      <c r="C42" s="191" t="str">
        <f>IF('FG_576way_Regular Symbol(2wild)'!N40="","",'FG_576way_Regular Symbol(2wild)'!N40)</f>
        <v/>
      </c>
      <c r="D42" s="362"/>
      <c r="I42" s="363">
        <f t="shared" si="1"/>
        <v>37</v>
      </c>
      <c r="J42" s="344" t="str">
        <f>IF($A42&gt;='FG_576way_Regular Symbol(2wild)'!D$16,"",IF(OR(B42=$V$2,B43=$V$2,B44=$V$2),SUM(COUNTIF(B42:B44,$V$2),COUNTIF(B42:B44,$K$2)),""))</f>
        <v/>
      </c>
      <c r="K42" s="344" t="str">
        <f>IF($A42&gt;='FG_576way_Regular Symbol(2wild)'!E$16,"",IF(OR(C42=$V$2,C43=$V$2,C44=$V$2),SUM(COUNTIF(C42:C44,$V$2),COUNTIF(C42:C44,$K$2)),""))</f>
        <v/>
      </c>
      <c r="M42" s="344" t="str">
        <f>IF($A42&gt;='FG_576way_Regular Symbol(2wild)'!D$16,"",IF(OR(B42=$V$2,B43=$V$2,B44=$V$2),SUM(COUNTIF(B42:B44,$V$2),COUNTIF(B42:B44,$N$2)),""))</f>
        <v/>
      </c>
      <c r="N42" s="344" t="str">
        <f>IF($A42&gt;='FG_576way_Regular Symbol(2wild)'!E$16,"",IF(OR(C42=$V$2,C43=$V$2,C44=$V$2),SUM(COUNTIF(C42:C44,$V$2),COUNTIF(C42:C44,$N$2)),""))</f>
        <v/>
      </c>
      <c r="P42" s="344" t="str">
        <f>IF($A42&gt;='FG_576way_Regular Symbol(2wild)'!D$16,"",IF(OR(B42=$V$2,B43=$V$2,B44=$V$2),SUM(COUNTIF(B42:B44,$V$2),COUNTIF(B42:B44,$Q$2)),""))</f>
        <v/>
      </c>
      <c r="Q42" s="344" t="str">
        <f>IF($A42&gt;='FG_576way_Regular Symbol(2wild)'!E$16,"",IF(OR(C42=$V$2,C43=$V$2,C44=$V$2),SUM(COUNTIF(C42:C44,$V$2),COUNTIF(C42:C44,$Q$2)),""))</f>
        <v/>
      </c>
      <c r="S42" s="344" t="str">
        <f>IF($A42&gt;='FG_576way_Regular Symbol(2wild)'!D$16,"",IF(OR(B42=$V$2,B43=$V$2,B44=$V$2),SUM(COUNTIF(B42:B44,$V$2),COUNTIF(B42:B44,$T$2)),""))</f>
        <v/>
      </c>
      <c r="T42" s="344" t="str">
        <f>IF($A42&gt;='FG_576way_Regular Symbol(2wild)'!E$16,"",IF(OR(C42=$V$2,C43=$V$2,C44=$V$2),SUM(COUNTIF(C42:C44,$V$2),COUNTIF(C42:C44,$T$2)),""))</f>
        <v/>
      </c>
      <c r="V42" s="344" t="str">
        <f>IF($A42&gt;='FG_576way_Regular Symbol(2wild)'!D$16,"",IF(OR(B42=$V$2,B43=$V$2,B44=$V$2),SUM(COUNTIF(B42:B44,$V$2),COUNTIF(B42:B44,$W$2)),""))</f>
        <v/>
      </c>
      <c r="W42" s="344" t="str">
        <f>IF($A42&gt;='FG_576way_Regular Symbol(2wild)'!E$16,"",IF(OR(C42=$V$2,C43=$V$2,C44=$V$2),SUM(COUNTIF(C42:C44,$V$2),COUNTIF(C42:C44,$W$2)),""))</f>
        <v/>
      </c>
      <c r="Y42" s="344" t="str">
        <f>IF($A42&gt;='FG_576way_Regular Symbol(2wild)'!D$16,"",IF(OR(B42=$V$2,B43=$V$2,B44=$V$2),SUM(COUNTIF(B42:B44,$V$2),COUNTIF(B42:B44,$Z$2)),""))</f>
        <v/>
      </c>
      <c r="Z42" s="344" t="str">
        <f>IF($A42&gt;='FG_576way_Regular Symbol(2wild)'!E$16,"",IF(OR(C42=$V$2,C43=$V$2,C44=$V$2),SUM(COUNTIF(C42:C44,$V$2),COUNTIF(C42:C44,$Z$2)),""))</f>
        <v/>
      </c>
      <c r="AB42" s="344" t="str">
        <f>IF($A42&gt;='FG_576way_Regular Symbol(2wild)'!D$16,"",IF(OR(B42=$V$2,B43=$V$2,B44=$V$2),SUM(COUNTIF(B42:B44,$V$2),COUNTIF(B42:B44,$AC$2)),""))</f>
        <v/>
      </c>
      <c r="AC42" s="344" t="str">
        <f>IF($A42&gt;='FG_576way_Regular Symbol(2wild)'!E$16,"",IF(OR(C42=$V$2,C43=$V$2,C44=$V$2),SUM(COUNTIF(C42:C44,$V$2),COUNTIF(C42:C44,$AC$2)),""))</f>
        <v/>
      </c>
      <c r="AF42" s="3" t="str">
        <f>IF($A42&gt;='FG_576way_Regular Symbol(2wild)'!D$16,"",IF(OR(B42=$V$2,B43=$V$2,B44=$V$2),SUM(COUNTIF(B42:B44,$V$2),COUNTIF(B42:B44,$AG$2)),""))</f>
        <v/>
      </c>
      <c r="AG42" s="3" t="str">
        <f>IF($A42&gt;='FG_576way_Regular Symbol(2wild)'!E$16,"",IF(OR(C42=$V$2,C43=$V$2,C44=$V$2),SUM(COUNTIF(C42:C44,$V$2),COUNTIF(C42:C44,$AG$2)),""))</f>
        <v/>
      </c>
      <c r="AI42" s="3" t="str">
        <f>IF($A42&gt;='FG_576way_Regular Symbol(2wild)'!D$16,"",IF(OR(B42=$V$2,B43=$V$2,B44=$V$2),SUM(COUNTIF(B42:B44,$V$2),COUNTIF(B42:B44,$AJ$2)),""))</f>
        <v/>
      </c>
      <c r="AJ42" s="3" t="str">
        <f>IF($A42&gt;='FG_576way_Regular Symbol(2wild)'!E$16,"",IF(OR(C42=$V$2,C43=$V$2,C44=$V$2),SUM(COUNTIF(C42:C44,$V$2),COUNTIF(C42:C44,$AJ$2)),""))</f>
        <v/>
      </c>
      <c r="AL42" s="3" t="str">
        <f>IF($A42&gt;='FG_576way_Regular Symbol(2wild)'!D$16,"",IF(OR(B42=$V$2,B43=$V$2,B44=$V$2),SUM(COUNTIF(B42:B44,$V$2),COUNTIF(B42:B44,$AM$2)),""))</f>
        <v/>
      </c>
      <c r="AM42" s="3" t="str">
        <f>IF($A42&gt;='FG_576way_Regular Symbol(2wild)'!E$16,"",IF(OR(C42=$V$2,C43=$V$2,C44=$V$2),SUM(COUNTIF(C42:C44,$V$2),COUNTIF(C42:C44,$AM$2)),""))</f>
        <v/>
      </c>
      <c r="AO42" s="3" t="str">
        <f>IF($A42&gt;='FG_576way_Regular Symbol(2wild)'!D$16,"",IF(OR(B42=$V$2,B43=$V$2,B44=$V$2),SUM(COUNTIF(B42:B44,$V$2),COUNTIF(B42:B44,$AP$2)),""))</f>
        <v/>
      </c>
      <c r="AP42" s="3" t="str">
        <f>IF($A42&gt;='FG_576way_Regular Symbol(2wild)'!E$16,"",IF(OR(C42=$V$2,C43=$V$2,C44=$V$2),SUM(COUNTIF(C42:C44,$V$2),COUNTIF(C42:C44,$AP$2)),""))</f>
        <v/>
      </c>
      <c r="AR42" s="3" t="str">
        <f>IF($A42&gt;='FG_576way_Regular Symbol(2wild)'!D$16,"",IF(OR(B42=$V$2,B43=$V$2,B44=$V$2),SUM(COUNTIF(B42:B44,$V$2),COUNTIF(B42:B44,$AS$2)),""))</f>
        <v/>
      </c>
      <c r="AS42" s="3" t="str">
        <f>IF($A42&gt;='FG_576way_Regular Symbol(2wild)'!E$16,"",IF(OR(C42=$V$2,C43=$V$2,C44=$V$2),SUM(COUNTIF(C42:C44,$V$2),COUNTIF(C42:C44,$AS$2)),""))</f>
        <v/>
      </c>
      <c r="AU42" s="3" t="str">
        <f>IF($A42&gt;='FG_576way_Regular Symbol(2wild)'!D$16,"",IF(OR(B42=$V$2,B43=$V$2,B44=$V$2),SUM(COUNTIF(B42:B44,$V$2),COUNTIF(B42:B44,$AV$2)),""))</f>
        <v/>
      </c>
      <c r="AV42" s="3" t="str">
        <f>IF($A42&gt;='FG_576way_Regular Symbol(2wild)'!E$16,"",IF(OR(C42=$V$2,C43=$V$2,C44=$V$2),SUM(COUNTIF(C42:C44,$V$2),COUNTIF(C42:C44,$AV$2)),""))</f>
        <v/>
      </c>
    </row>
    <row r="43" spans="1:48">
      <c r="A43" s="337">
        <f>IF('FG_243way_Regular Symbol'!L41="","",'FG_243way_Regular Symbol'!L41)</f>
        <v>38</v>
      </c>
      <c r="B43" s="191" t="str">
        <f>IF('FG_576way_Regular Symbol(2wild)'!M41="","",'FG_576way_Regular Symbol(2wild)'!M41)</f>
        <v/>
      </c>
      <c r="C43" s="191" t="str">
        <f>IF('FG_576way_Regular Symbol(2wild)'!N41="","",'FG_576way_Regular Symbol(2wild)'!N41)</f>
        <v/>
      </c>
      <c r="D43" s="362"/>
      <c r="I43" s="363">
        <f t="shared" si="1"/>
        <v>38</v>
      </c>
      <c r="J43" s="344" t="str">
        <f>IF($A43&gt;='FG_576way_Regular Symbol(2wild)'!D$16,"",IF(OR(B43=$V$2,B44=$V$2,B45=$V$2),SUM(COUNTIF(B43:B45,$V$2),COUNTIF(B43:B45,$K$2)),""))</f>
        <v/>
      </c>
      <c r="K43" s="344" t="str">
        <f>IF($A43&gt;='FG_576way_Regular Symbol(2wild)'!E$16,"",IF(OR(C43=$V$2,C44=$V$2,C45=$V$2),SUM(COUNTIF(C43:C45,$V$2),COUNTIF(C43:C45,$K$2)),""))</f>
        <v/>
      </c>
      <c r="M43" s="344" t="str">
        <f>IF($A43&gt;='FG_576way_Regular Symbol(2wild)'!D$16,"",IF(OR(B43=$V$2,B44=$V$2,B45=$V$2),SUM(COUNTIF(B43:B45,$V$2),COUNTIF(B43:B45,$N$2)),""))</f>
        <v/>
      </c>
      <c r="N43" s="344" t="str">
        <f>IF($A43&gt;='FG_576way_Regular Symbol(2wild)'!E$16,"",IF(OR(C43=$V$2,C44=$V$2,C45=$V$2),SUM(COUNTIF(C43:C45,$V$2),COUNTIF(C43:C45,$N$2)),""))</f>
        <v/>
      </c>
      <c r="P43" s="344" t="str">
        <f>IF($A43&gt;='FG_576way_Regular Symbol(2wild)'!D$16,"",IF(OR(B43=$V$2,B44=$V$2,B45=$V$2),SUM(COUNTIF(B43:B45,$V$2),COUNTIF(B43:B45,$Q$2)),""))</f>
        <v/>
      </c>
      <c r="Q43" s="344" t="str">
        <f>IF($A43&gt;='FG_576way_Regular Symbol(2wild)'!E$16,"",IF(OR(C43=$V$2,C44=$V$2,C45=$V$2),SUM(COUNTIF(C43:C45,$V$2),COUNTIF(C43:C45,$Q$2)),""))</f>
        <v/>
      </c>
      <c r="S43" s="344" t="str">
        <f>IF($A43&gt;='FG_576way_Regular Symbol(2wild)'!D$16,"",IF(OR(B43=$V$2,B44=$V$2,B45=$V$2),SUM(COUNTIF(B43:B45,$V$2),COUNTIF(B43:B45,$T$2)),""))</f>
        <v/>
      </c>
      <c r="T43" s="344" t="str">
        <f>IF($A43&gt;='FG_576way_Regular Symbol(2wild)'!E$16,"",IF(OR(C43=$V$2,C44=$V$2,C45=$V$2),SUM(COUNTIF(C43:C45,$V$2),COUNTIF(C43:C45,$T$2)),""))</f>
        <v/>
      </c>
      <c r="V43" s="344" t="str">
        <f>IF($A43&gt;='FG_576way_Regular Symbol(2wild)'!D$16,"",IF(OR(B43=$V$2,B44=$V$2,B45=$V$2),SUM(COUNTIF(B43:B45,$V$2),COUNTIF(B43:B45,$W$2)),""))</f>
        <v/>
      </c>
      <c r="W43" s="344" t="str">
        <f>IF($A43&gt;='FG_576way_Regular Symbol(2wild)'!E$16,"",IF(OR(C43=$V$2,C44=$V$2,C45=$V$2),SUM(COUNTIF(C43:C45,$V$2),COUNTIF(C43:C45,$W$2)),""))</f>
        <v/>
      </c>
      <c r="Y43" s="344" t="str">
        <f>IF($A43&gt;='FG_576way_Regular Symbol(2wild)'!D$16,"",IF(OR(B43=$V$2,B44=$V$2,B45=$V$2),SUM(COUNTIF(B43:B45,$V$2),COUNTIF(B43:B45,$Z$2)),""))</f>
        <v/>
      </c>
      <c r="Z43" s="344" t="str">
        <f>IF($A43&gt;='FG_576way_Regular Symbol(2wild)'!E$16,"",IF(OR(C43=$V$2,C44=$V$2,C45=$V$2),SUM(COUNTIF(C43:C45,$V$2),COUNTIF(C43:C45,$Z$2)),""))</f>
        <v/>
      </c>
      <c r="AB43" s="344" t="str">
        <f>IF($A43&gt;='FG_576way_Regular Symbol(2wild)'!D$16,"",IF(OR(B43=$V$2,B44=$V$2,B45=$V$2),SUM(COUNTIF(B43:B45,$V$2),COUNTIF(B43:B45,$AC$2)),""))</f>
        <v/>
      </c>
      <c r="AC43" s="344" t="str">
        <f>IF($A43&gt;='FG_576way_Regular Symbol(2wild)'!E$16,"",IF(OR(C43=$V$2,C44=$V$2,C45=$V$2),SUM(COUNTIF(C43:C45,$V$2),COUNTIF(C43:C45,$AC$2)),""))</f>
        <v/>
      </c>
      <c r="AF43" s="3" t="str">
        <f>IF($A43&gt;='FG_576way_Regular Symbol(2wild)'!D$16,"",IF(OR(B43=$V$2,B44=$V$2,B45=$V$2),SUM(COUNTIF(B43:B45,$V$2),COUNTIF(B43:B45,$AG$2)),""))</f>
        <v/>
      </c>
      <c r="AG43" s="3" t="str">
        <f>IF($A43&gt;='FG_576way_Regular Symbol(2wild)'!E$16,"",IF(OR(C43=$V$2,C44=$V$2,C45=$V$2),SUM(COUNTIF(C43:C45,$V$2),COUNTIF(C43:C45,$AG$2)),""))</f>
        <v/>
      </c>
      <c r="AI43" s="3" t="str">
        <f>IF($A43&gt;='FG_576way_Regular Symbol(2wild)'!D$16,"",IF(OR(B43=$V$2,B44=$V$2,B45=$V$2),SUM(COUNTIF(B43:B45,$V$2),COUNTIF(B43:B45,$AJ$2)),""))</f>
        <v/>
      </c>
      <c r="AJ43" s="3" t="str">
        <f>IF($A43&gt;='FG_576way_Regular Symbol(2wild)'!E$16,"",IF(OR(C43=$V$2,C44=$V$2,C45=$V$2),SUM(COUNTIF(C43:C45,$V$2),COUNTIF(C43:C45,$AJ$2)),""))</f>
        <v/>
      </c>
      <c r="AL43" s="3" t="str">
        <f>IF($A43&gt;='FG_576way_Regular Symbol(2wild)'!D$16,"",IF(OR(B43=$V$2,B44=$V$2,B45=$V$2),SUM(COUNTIF(B43:B45,$V$2),COUNTIF(B43:B45,$AM$2)),""))</f>
        <v/>
      </c>
      <c r="AM43" s="3" t="str">
        <f>IF($A43&gt;='FG_576way_Regular Symbol(2wild)'!E$16,"",IF(OR(C43=$V$2,C44=$V$2,C45=$V$2),SUM(COUNTIF(C43:C45,$V$2),COUNTIF(C43:C45,$AM$2)),""))</f>
        <v/>
      </c>
      <c r="AO43" s="3" t="str">
        <f>IF($A43&gt;='FG_576way_Regular Symbol(2wild)'!D$16,"",IF(OR(B43=$V$2,B44=$V$2,B45=$V$2),SUM(COUNTIF(B43:B45,$V$2),COUNTIF(B43:B45,$AP$2)),""))</f>
        <v/>
      </c>
      <c r="AP43" s="3" t="str">
        <f>IF($A43&gt;='FG_576way_Regular Symbol(2wild)'!E$16,"",IF(OR(C43=$V$2,C44=$V$2,C45=$V$2),SUM(COUNTIF(C43:C45,$V$2),COUNTIF(C43:C45,$AP$2)),""))</f>
        <v/>
      </c>
      <c r="AR43" s="3" t="str">
        <f>IF($A43&gt;='FG_576way_Regular Symbol(2wild)'!D$16,"",IF(OR(B43=$V$2,B44=$V$2,B45=$V$2),SUM(COUNTIF(B43:B45,$V$2),COUNTIF(B43:B45,$AS$2)),""))</f>
        <v/>
      </c>
      <c r="AS43" s="3" t="str">
        <f>IF($A43&gt;='FG_576way_Regular Symbol(2wild)'!E$16,"",IF(OR(C43=$V$2,C44=$V$2,C45=$V$2),SUM(COUNTIF(C43:C45,$V$2),COUNTIF(C43:C45,$AS$2)),""))</f>
        <v/>
      </c>
      <c r="AU43" s="3" t="str">
        <f>IF($A43&gt;='FG_576way_Regular Symbol(2wild)'!D$16,"",IF(OR(B43=$V$2,B44=$V$2,B45=$V$2),SUM(COUNTIF(B43:B45,$V$2),COUNTIF(B43:B45,$AV$2)),""))</f>
        <v/>
      </c>
      <c r="AV43" s="3" t="str">
        <f>IF($A43&gt;='FG_576way_Regular Symbol(2wild)'!E$16,"",IF(OR(C43=$V$2,C44=$V$2,C45=$V$2),SUM(COUNTIF(C43:C45,$V$2),COUNTIF(C43:C45,$AV$2)),""))</f>
        <v/>
      </c>
    </row>
    <row r="44" spans="1:48">
      <c r="A44" s="337">
        <f>IF('FG_243way_Regular Symbol'!L42="","",'FG_243way_Regular Symbol'!L42)</f>
        <v>39</v>
      </c>
      <c r="B44" s="191" t="str">
        <f>IF('FG_576way_Regular Symbol(2wild)'!M42="","",'FG_576way_Regular Symbol(2wild)'!M42)</f>
        <v/>
      </c>
      <c r="C44" s="191" t="str">
        <f>IF('FG_576way_Regular Symbol(2wild)'!N42="","",'FG_576way_Regular Symbol(2wild)'!N42)</f>
        <v/>
      </c>
      <c r="D44" s="362"/>
      <c r="I44" s="363">
        <f t="shared" si="1"/>
        <v>39</v>
      </c>
      <c r="J44" s="344" t="str">
        <f>IF($A44&gt;='FG_576way_Regular Symbol(2wild)'!D$16,"",IF(OR(B44=$V$2,B45=$V$2,B46=$V$2),SUM(COUNTIF(B44:B46,$V$2),COUNTIF(B44:B46,$K$2)),""))</f>
        <v/>
      </c>
      <c r="K44" s="344" t="str">
        <f>IF($A44&gt;='FG_576way_Regular Symbol(2wild)'!E$16,"",IF(OR(C44=$V$2,C45=$V$2,C46=$V$2),SUM(COUNTIF(C44:C46,$V$2),COUNTIF(C44:C46,$K$2)),""))</f>
        <v/>
      </c>
      <c r="M44" s="344" t="str">
        <f>IF($A44&gt;='FG_576way_Regular Symbol(2wild)'!D$16,"",IF(OR(B44=$V$2,B45=$V$2,B46=$V$2),SUM(COUNTIF(B44:B46,$V$2),COUNTIF(B44:B46,$N$2)),""))</f>
        <v/>
      </c>
      <c r="N44" s="344" t="str">
        <f>IF($A44&gt;='FG_576way_Regular Symbol(2wild)'!E$16,"",IF(OR(C44=$V$2,C45=$V$2,C46=$V$2),SUM(COUNTIF(C44:C46,$V$2),COUNTIF(C44:C46,$N$2)),""))</f>
        <v/>
      </c>
      <c r="P44" s="344" t="str">
        <f>IF($A44&gt;='FG_576way_Regular Symbol(2wild)'!D$16,"",IF(OR(B44=$V$2,B45=$V$2,B46=$V$2),SUM(COUNTIF(B44:B46,$V$2),COUNTIF(B44:B46,$Q$2)),""))</f>
        <v/>
      </c>
      <c r="Q44" s="344" t="str">
        <f>IF($A44&gt;='FG_576way_Regular Symbol(2wild)'!E$16,"",IF(OR(C44=$V$2,C45=$V$2,C46=$V$2),SUM(COUNTIF(C44:C46,$V$2),COUNTIF(C44:C46,$Q$2)),""))</f>
        <v/>
      </c>
      <c r="S44" s="344" t="str">
        <f>IF($A44&gt;='FG_576way_Regular Symbol(2wild)'!D$16,"",IF(OR(B44=$V$2,B45=$V$2,B46=$V$2),SUM(COUNTIF(B44:B46,$V$2),COUNTIF(B44:B46,$T$2)),""))</f>
        <v/>
      </c>
      <c r="T44" s="344" t="str">
        <f>IF($A44&gt;='FG_576way_Regular Symbol(2wild)'!E$16,"",IF(OR(C44=$V$2,C45=$V$2,C46=$V$2),SUM(COUNTIF(C44:C46,$V$2),COUNTIF(C44:C46,$T$2)),""))</f>
        <v/>
      </c>
      <c r="V44" s="344" t="str">
        <f>IF($A44&gt;='FG_576way_Regular Symbol(2wild)'!D$16,"",IF(OR(B44=$V$2,B45=$V$2,B46=$V$2),SUM(COUNTIF(B44:B46,$V$2),COUNTIF(B44:B46,$W$2)),""))</f>
        <v/>
      </c>
      <c r="W44" s="344" t="str">
        <f>IF($A44&gt;='FG_576way_Regular Symbol(2wild)'!E$16,"",IF(OR(C44=$V$2,C45=$V$2,C46=$V$2),SUM(COUNTIF(C44:C46,$V$2),COUNTIF(C44:C46,$W$2)),""))</f>
        <v/>
      </c>
      <c r="Y44" s="344" t="str">
        <f>IF($A44&gt;='FG_576way_Regular Symbol(2wild)'!D$16,"",IF(OR(B44=$V$2,B45=$V$2,B46=$V$2),SUM(COUNTIF(B44:B46,$V$2),COUNTIF(B44:B46,$Z$2)),""))</f>
        <v/>
      </c>
      <c r="Z44" s="344" t="str">
        <f>IF($A44&gt;='FG_576way_Regular Symbol(2wild)'!E$16,"",IF(OR(C44=$V$2,C45=$V$2,C46=$V$2),SUM(COUNTIF(C44:C46,$V$2),COUNTIF(C44:C46,$Z$2)),""))</f>
        <v/>
      </c>
      <c r="AB44" s="344" t="str">
        <f>IF($A44&gt;='FG_576way_Regular Symbol(2wild)'!D$16,"",IF(OR(B44=$V$2,B45=$V$2,B46=$V$2),SUM(COUNTIF(B44:B46,$V$2),COUNTIF(B44:B46,$AC$2)),""))</f>
        <v/>
      </c>
      <c r="AC44" s="344" t="str">
        <f>IF($A44&gt;='FG_576way_Regular Symbol(2wild)'!E$16,"",IF(OR(C44=$V$2,C45=$V$2,C46=$V$2),SUM(COUNTIF(C44:C46,$V$2),COUNTIF(C44:C46,$AC$2)),""))</f>
        <v/>
      </c>
      <c r="AF44" s="3" t="str">
        <f>IF($A44&gt;='FG_576way_Regular Symbol(2wild)'!D$16,"",IF(OR(B44=$V$2,B45=$V$2,B46=$V$2),SUM(COUNTIF(B44:B46,$V$2),COUNTIF(B44:B46,$AG$2)),""))</f>
        <v/>
      </c>
      <c r="AG44" s="3" t="str">
        <f>IF($A44&gt;='FG_576way_Regular Symbol(2wild)'!E$16,"",IF(OR(C44=$V$2,C45=$V$2,C46=$V$2),SUM(COUNTIF(C44:C46,$V$2),COUNTIF(C44:C46,$AG$2)),""))</f>
        <v/>
      </c>
      <c r="AI44" s="3" t="str">
        <f>IF($A44&gt;='FG_576way_Regular Symbol(2wild)'!D$16,"",IF(OR(B44=$V$2,B45=$V$2,B46=$V$2),SUM(COUNTIF(B44:B46,$V$2),COUNTIF(B44:B46,$AJ$2)),""))</f>
        <v/>
      </c>
      <c r="AJ44" s="3" t="str">
        <f>IF($A44&gt;='FG_576way_Regular Symbol(2wild)'!E$16,"",IF(OR(C44=$V$2,C45=$V$2,C46=$V$2),SUM(COUNTIF(C44:C46,$V$2),COUNTIF(C44:C46,$AJ$2)),""))</f>
        <v/>
      </c>
      <c r="AL44" s="3" t="str">
        <f>IF($A44&gt;='FG_576way_Regular Symbol(2wild)'!D$16,"",IF(OR(B44=$V$2,B45=$V$2,B46=$V$2),SUM(COUNTIF(B44:B46,$V$2),COUNTIF(B44:B46,$AM$2)),""))</f>
        <v/>
      </c>
      <c r="AM44" s="3" t="str">
        <f>IF($A44&gt;='FG_576way_Regular Symbol(2wild)'!E$16,"",IF(OR(C44=$V$2,C45=$V$2,C46=$V$2),SUM(COUNTIF(C44:C46,$V$2),COUNTIF(C44:C46,$AM$2)),""))</f>
        <v/>
      </c>
      <c r="AO44" s="3" t="str">
        <f>IF($A44&gt;='FG_576way_Regular Symbol(2wild)'!D$16,"",IF(OR(B44=$V$2,B45=$V$2,B46=$V$2),SUM(COUNTIF(B44:B46,$V$2),COUNTIF(B44:B46,$AP$2)),""))</f>
        <v/>
      </c>
      <c r="AP44" s="3" t="str">
        <f>IF($A44&gt;='FG_576way_Regular Symbol(2wild)'!E$16,"",IF(OR(C44=$V$2,C45=$V$2,C46=$V$2),SUM(COUNTIF(C44:C46,$V$2),COUNTIF(C44:C46,$AP$2)),""))</f>
        <v/>
      </c>
      <c r="AR44" s="3" t="str">
        <f>IF($A44&gt;='FG_576way_Regular Symbol(2wild)'!D$16,"",IF(OR(B44=$V$2,B45=$V$2,B46=$V$2),SUM(COUNTIF(B44:B46,$V$2),COUNTIF(B44:B46,$AS$2)),""))</f>
        <v/>
      </c>
      <c r="AS44" s="3" t="str">
        <f>IF($A44&gt;='FG_576way_Regular Symbol(2wild)'!E$16,"",IF(OR(C44=$V$2,C45=$V$2,C46=$V$2),SUM(COUNTIF(C44:C46,$V$2),COUNTIF(C44:C46,$AS$2)),""))</f>
        <v/>
      </c>
      <c r="AU44" s="3" t="str">
        <f>IF($A44&gt;='FG_576way_Regular Symbol(2wild)'!D$16,"",IF(OR(B44=$V$2,B45=$V$2,B46=$V$2),SUM(COUNTIF(B44:B46,$V$2),COUNTIF(B44:B46,$AV$2)),""))</f>
        <v/>
      </c>
      <c r="AV44" s="3" t="str">
        <f>IF($A44&gt;='FG_576way_Regular Symbol(2wild)'!E$16,"",IF(OR(C44=$V$2,C45=$V$2,C46=$V$2),SUM(COUNTIF(C44:C46,$V$2),COUNTIF(C44:C46,$AV$2)),""))</f>
        <v/>
      </c>
    </row>
    <row r="45" spans="1:48">
      <c r="A45" s="337">
        <f>IF('FG_243way_Regular Symbol'!L43="","",'FG_243way_Regular Symbol'!L43)</f>
        <v>40</v>
      </c>
      <c r="B45" s="191" t="str">
        <f>IF('FG_576way_Regular Symbol(2wild)'!M43="","",'FG_576way_Regular Symbol(2wild)'!M43)</f>
        <v/>
      </c>
      <c r="C45" s="191" t="str">
        <f>IF('FG_576way_Regular Symbol(2wild)'!N43="","",'FG_576way_Regular Symbol(2wild)'!N43)</f>
        <v/>
      </c>
      <c r="D45" s="362"/>
      <c r="I45" s="363">
        <f t="shared" si="1"/>
        <v>40</v>
      </c>
      <c r="J45" s="344" t="str">
        <f>IF($A45&gt;='FG_576way_Regular Symbol(2wild)'!D$16,"",IF(OR(B45=$V$2,B46=$V$2,B47=$V$2),SUM(COUNTIF(B45:B47,$V$2),COUNTIF(B45:B47,$K$2)),""))</f>
        <v/>
      </c>
      <c r="K45" s="344" t="str">
        <f>IF($A45&gt;='FG_576way_Regular Symbol(2wild)'!E$16,"",IF(OR(C45=$V$2,C46=$V$2,C47=$V$2),SUM(COUNTIF(C45:C47,$V$2),COUNTIF(C45:C47,$K$2)),""))</f>
        <v/>
      </c>
      <c r="M45" s="344" t="str">
        <f>IF($A45&gt;='FG_576way_Regular Symbol(2wild)'!D$16,"",IF(OR(B45=$V$2,B46=$V$2,B47=$V$2),SUM(COUNTIF(B45:B47,$V$2),COUNTIF(B45:B47,$N$2)),""))</f>
        <v/>
      </c>
      <c r="N45" s="344" t="str">
        <f>IF($A45&gt;='FG_576way_Regular Symbol(2wild)'!E$16,"",IF(OR(C45=$V$2,C46=$V$2,C47=$V$2),SUM(COUNTIF(C45:C47,$V$2),COUNTIF(C45:C47,$N$2)),""))</f>
        <v/>
      </c>
      <c r="P45" s="344" t="str">
        <f>IF($A45&gt;='FG_576way_Regular Symbol(2wild)'!D$16,"",IF(OR(B45=$V$2,B46=$V$2,B47=$V$2),SUM(COUNTIF(B45:B47,$V$2),COUNTIF(B45:B47,$Q$2)),""))</f>
        <v/>
      </c>
      <c r="Q45" s="344" t="str">
        <f>IF($A45&gt;='FG_576way_Regular Symbol(2wild)'!E$16,"",IF(OR(C45=$V$2,C46=$V$2,C47=$V$2),SUM(COUNTIF(C45:C47,$V$2),COUNTIF(C45:C47,$Q$2)),""))</f>
        <v/>
      </c>
      <c r="S45" s="344" t="str">
        <f>IF($A45&gt;='FG_576way_Regular Symbol(2wild)'!D$16,"",IF(OR(B45=$V$2,B46=$V$2,B47=$V$2),SUM(COUNTIF(B45:B47,$V$2),COUNTIF(B45:B47,$T$2)),""))</f>
        <v/>
      </c>
      <c r="T45" s="344" t="str">
        <f>IF($A45&gt;='FG_576way_Regular Symbol(2wild)'!E$16,"",IF(OR(C45=$V$2,C46=$V$2,C47=$V$2),SUM(COUNTIF(C45:C47,$V$2),COUNTIF(C45:C47,$T$2)),""))</f>
        <v/>
      </c>
      <c r="V45" s="344" t="str">
        <f>IF($A45&gt;='FG_576way_Regular Symbol(2wild)'!D$16,"",IF(OR(B45=$V$2,B46=$V$2,B47=$V$2),SUM(COUNTIF(B45:B47,$V$2),COUNTIF(B45:B47,$W$2)),""))</f>
        <v/>
      </c>
      <c r="W45" s="344" t="str">
        <f>IF($A45&gt;='FG_576way_Regular Symbol(2wild)'!E$16,"",IF(OR(C45=$V$2,C46=$V$2,C47=$V$2),SUM(COUNTIF(C45:C47,$V$2),COUNTIF(C45:C47,$W$2)),""))</f>
        <v/>
      </c>
      <c r="Y45" s="344" t="str">
        <f>IF($A45&gt;='FG_576way_Regular Symbol(2wild)'!D$16,"",IF(OR(B45=$V$2,B46=$V$2,B47=$V$2),SUM(COUNTIF(B45:B47,$V$2),COUNTIF(B45:B47,$Z$2)),""))</f>
        <v/>
      </c>
      <c r="Z45" s="344" t="str">
        <f>IF($A45&gt;='FG_576way_Regular Symbol(2wild)'!E$16,"",IF(OR(C45=$V$2,C46=$V$2,C47=$V$2),SUM(COUNTIF(C45:C47,$V$2),COUNTIF(C45:C47,$Z$2)),""))</f>
        <v/>
      </c>
      <c r="AB45" s="344" t="str">
        <f>IF($A45&gt;='FG_576way_Regular Symbol(2wild)'!D$16,"",IF(OR(B45=$V$2,B46=$V$2,B47=$V$2),SUM(COUNTIF(B45:B47,$V$2),COUNTIF(B45:B47,$AC$2)),""))</f>
        <v/>
      </c>
      <c r="AC45" s="344" t="str">
        <f>IF($A45&gt;='FG_576way_Regular Symbol(2wild)'!E$16,"",IF(OR(C45=$V$2,C46=$V$2,C47=$V$2),SUM(COUNTIF(C45:C47,$V$2),COUNTIF(C45:C47,$AC$2)),""))</f>
        <v/>
      </c>
      <c r="AF45" s="3" t="str">
        <f>IF($A45&gt;='FG_576way_Regular Symbol(2wild)'!D$16,"",IF(OR(B45=$V$2,B46=$V$2,B47=$V$2),SUM(COUNTIF(B45:B47,$V$2),COUNTIF(B45:B47,$AG$2)),""))</f>
        <v/>
      </c>
      <c r="AG45" s="3" t="str">
        <f>IF($A45&gt;='FG_576way_Regular Symbol(2wild)'!E$16,"",IF(OR(C45=$V$2,C46=$V$2,C47=$V$2),SUM(COUNTIF(C45:C47,$V$2),COUNTIF(C45:C47,$AG$2)),""))</f>
        <v/>
      </c>
      <c r="AI45" s="3" t="str">
        <f>IF($A45&gt;='FG_576way_Regular Symbol(2wild)'!D$16,"",IF(OR(B45=$V$2,B46=$V$2,B47=$V$2),SUM(COUNTIF(B45:B47,$V$2),COUNTIF(B45:B47,$AJ$2)),""))</f>
        <v/>
      </c>
      <c r="AJ45" s="3" t="str">
        <f>IF($A45&gt;='FG_576way_Regular Symbol(2wild)'!E$16,"",IF(OR(C45=$V$2,C46=$V$2,C47=$V$2),SUM(COUNTIF(C45:C47,$V$2),COUNTIF(C45:C47,$AJ$2)),""))</f>
        <v/>
      </c>
      <c r="AL45" s="3" t="str">
        <f>IF($A45&gt;='FG_576way_Regular Symbol(2wild)'!D$16,"",IF(OR(B45=$V$2,B46=$V$2,B47=$V$2),SUM(COUNTIF(B45:B47,$V$2),COUNTIF(B45:B47,$AM$2)),""))</f>
        <v/>
      </c>
      <c r="AM45" s="3" t="str">
        <f>IF($A45&gt;='FG_576way_Regular Symbol(2wild)'!E$16,"",IF(OR(C45=$V$2,C46=$V$2,C47=$V$2),SUM(COUNTIF(C45:C47,$V$2),COUNTIF(C45:C47,$AM$2)),""))</f>
        <v/>
      </c>
      <c r="AO45" s="3" t="str">
        <f>IF($A45&gt;='FG_576way_Regular Symbol(2wild)'!D$16,"",IF(OR(B45=$V$2,B46=$V$2,B47=$V$2),SUM(COUNTIF(B45:B47,$V$2),COUNTIF(B45:B47,$AP$2)),""))</f>
        <v/>
      </c>
      <c r="AP45" s="3" t="str">
        <f>IF($A45&gt;='FG_576way_Regular Symbol(2wild)'!E$16,"",IF(OR(C45=$V$2,C46=$V$2,C47=$V$2),SUM(COUNTIF(C45:C47,$V$2),COUNTIF(C45:C47,$AP$2)),""))</f>
        <v/>
      </c>
      <c r="AR45" s="3" t="str">
        <f>IF($A45&gt;='FG_576way_Regular Symbol(2wild)'!D$16,"",IF(OR(B45=$V$2,B46=$V$2,B47=$V$2),SUM(COUNTIF(B45:B47,$V$2),COUNTIF(B45:B47,$AS$2)),""))</f>
        <v/>
      </c>
      <c r="AS45" s="3" t="str">
        <f>IF($A45&gt;='FG_576way_Regular Symbol(2wild)'!E$16,"",IF(OR(C45=$V$2,C46=$V$2,C47=$V$2),SUM(COUNTIF(C45:C47,$V$2),COUNTIF(C45:C47,$AS$2)),""))</f>
        <v/>
      </c>
      <c r="AU45" s="3" t="str">
        <f>IF($A45&gt;='FG_576way_Regular Symbol(2wild)'!D$16,"",IF(OR(B45=$V$2,B46=$V$2,B47=$V$2),SUM(COUNTIF(B45:B47,$V$2),COUNTIF(B45:B47,$AV$2)),""))</f>
        <v/>
      </c>
      <c r="AV45" s="3" t="str">
        <f>IF($A45&gt;='FG_576way_Regular Symbol(2wild)'!E$16,"",IF(OR(C45=$V$2,C46=$V$2,C47=$V$2),SUM(COUNTIF(C45:C47,$V$2),COUNTIF(C45:C47,$AV$2)),""))</f>
        <v/>
      </c>
    </row>
    <row r="46" spans="1:48">
      <c r="A46" s="337">
        <f>IF('FG_243way_Regular Symbol'!L44="","",'FG_243way_Regular Symbol'!L44)</f>
        <v>41</v>
      </c>
      <c r="B46" s="191" t="str">
        <f>IF('FG_576way_Regular Symbol(2wild)'!M44="","",'FG_576way_Regular Symbol(2wild)'!M44)</f>
        <v/>
      </c>
      <c r="C46" s="191" t="str">
        <f>IF('FG_576way_Regular Symbol(2wild)'!N44="","",'FG_576way_Regular Symbol(2wild)'!N44)</f>
        <v/>
      </c>
      <c r="D46" s="362"/>
      <c r="I46" s="363">
        <f t="shared" si="1"/>
        <v>41</v>
      </c>
      <c r="J46" s="344" t="str">
        <f>IF($A46&gt;='FG_576way_Regular Symbol(2wild)'!D$16,"",IF(OR(B46=$V$2,B47=$V$2,B48=$V$2),SUM(COUNTIF(B46:B48,$V$2),COUNTIF(B46:B48,$K$2)),""))</f>
        <v/>
      </c>
      <c r="K46" s="344" t="str">
        <f>IF($A46&gt;='FG_576way_Regular Symbol(2wild)'!E$16,"",IF(OR(C46=$V$2,C47=$V$2,C48=$V$2),SUM(COUNTIF(C46:C48,$V$2),COUNTIF(C46:C48,$K$2)),""))</f>
        <v/>
      </c>
      <c r="M46" s="344" t="str">
        <f>IF($A46&gt;='FG_576way_Regular Symbol(2wild)'!D$16,"",IF(OR(B46=$V$2,B47=$V$2,B48=$V$2),SUM(COUNTIF(B46:B48,$V$2),COUNTIF(B46:B48,$N$2)),""))</f>
        <v/>
      </c>
      <c r="N46" s="344" t="str">
        <f>IF($A46&gt;='FG_576way_Regular Symbol(2wild)'!E$16,"",IF(OR(C46=$V$2,C47=$V$2,C48=$V$2),SUM(COUNTIF(C46:C48,$V$2),COUNTIF(C46:C48,$N$2)),""))</f>
        <v/>
      </c>
      <c r="P46" s="344" t="str">
        <f>IF($A46&gt;='FG_576way_Regular Symbol(2wild)'!D$16,"",IF(OR(B46=$V$2,B47=$V$2,B48=$V$2),SUM(COUNTIF(B46:B48,$V$2),COUNTIF(B46:B48,$Q$2)),""))</f>
        <v/>
      </c>
      <c r="Q46" s="344" t="str">
        <f>IF($A46&gt;='FG_576way_Regular Symbol(2wild)'!E$16,"",IF(OR(C46=$V$2,C47=$V$2,C48=$V$2),SUM(COUNTIF(C46:C48,$V$2),COUNTIF(C46:C48,$Q$2)),""))</f>
        <v/>
      </c>
      <c r="S46" s="344" t="str">
        <f>IF($A46&gt;='FG_576way_Regular Symbol(2wild)'!D$16,"",IF(OR(B46=$V$2,B47=$V$2,B48=$V$2),SUM(COUNTIF(B46:B48,$V$2),COUNTIF(B46:B48,$T$2)),""))</f>
        <v/>
      </c>
      <c r="T46" s="344" t="str">
        <f>IF($A46&gt;='FG_576way_Regular Symbol(2wild)'!E$16,"",IF(OR(C46=$V$2,C47=$V$2,C48=$V$2),SUM(COUNTIF(C46:C48,$V$2),COUNTIF(C46:C48,$T$2)),""))</f>
        <v/>
      </c>
      <c r="V46" s="344" t="str">
        <f>IF($A46&gt;='FG_576way_Regular Symbol(2wild)'!D$16,"",IF(OR(B46=$V$2,B47=$V$2,B48=$V$2),SUM(COUNTIF(B46:B48,$V$2),COUNTIF(B46:B48,$W$2)),""))</f>
        <v/>
      </c>
      <c r="W46" s="344" t="str">
        <f>IF($A46&gt;='FG_576way_Regular Symbol(2wild)'!E$16,"",IF(OR(C46=$V$2,C47=$V$2,C48=$V$2),SUM(COUNTIF(C46:C48,$V$2),COUNTIF(C46:C48,$W$2)),""))</f>
        <v/>
      </c>
      <c r="Y46" s="344" t="str">
        <f>IF($A46&gt;='FG_576way_Regular Symbol(2wild)'!D$16,"",IF(OR(B46=$V$2,B47=$V$2,B48=$V$2),SUM(COUNTIF(B46:B48,$V$2),COUNTIF(B46:B48,$Z$2)),""))</f>
        <v/>
      </c>
      <c r="Z46" s="344" t="str">
        <f>IF($A46&gt;='FG_576way_Regular Symbol(2wild)'!E$16,"",IF(OR(C46=$V$2,C47=$V$2,C48=$V$2),SUM(COUNTIF(C46:C48,$V$2),COUNTIF(C46:C48,$Z$2)),""))</f>
        <v/>
      </c>
      <c r="AB46" s="344" t="str">
        <f>IF($A46&gt;='FG_576way_Regular Symbol(2wild)'!D$16,"",IF(OR(B46=$V$2,B47=$V$2,B48=$V$2),SUM(COUNTIF(B46:B48,$V$2),COUNTIF(B46:B48,$AC$2)),""))</f>
        <v/>
      </c>
      <c r="AC46" s="344" t="str">
        <f>IF($A46&gt;='FG_576way_Regular Symbol(2wild)'!E$16,"",IF(OR(C46=$V$2,C47=$V$2,C48=$V$2),SUM(COUNTIF(C46:C48,$V$2),COUNTIF(C46:C48,$AC$2)),""))</f>
        <v/>
      </c>
      <c r="AF46" s="3" t="str">
        <f>IF($A46&gt;='FG_576way_Regular Symbol(2wild)'!D$16,"",IF(OR(B46=$V$2,B47=$V$2,B48=$V$2),SUM(COUNTIF(B46:B48,$V$2),COUNTIF(B46:B48,$AG$2)),""))</f>
        <v/>
      </c>
      <c r="AG46" s="3" t="str">
        <f>IF($A46&gt;='FG_576way_Regular Symbol(2wild)'!E$16,"",IF(OR(C46=$V$2,C47=$V$2,C48=$V$2),SUM(COUNTIF(C46:C48,$V$2),COUNTIF(C46:C48,$AG$2)),""))</f>
        <v/>
      </c>
      <c r="AI46" s="3" t="str">
        <f>IF($A46&gt;='FG_576way_Regular Symbol(2wild)'!D$16,"",IF(OR(B46=$V$2,B47=$V$2,B48=$V$2),SUM(COUNTIF(B46:B48,$V$2),COUNTIF(B46:B48,$AJ$2)),""))</f>
        <v/>
      </c>
      <c r="AJ46" s="3" t="str">
        <f>IF($A46&gt;='FG_576way_Regular Symbol(2wild)'!E$16,"",IF(OR(C46=$V$2,C47=$V$2,C48=$V$2),SUM(COUNTIF(C46:C48,$V$2),COUNTIF(C46:C48,$AJ$2)),""))</f>
        <v/>
      </c>
      <c r="AL46" s="3" t="str">
        <f>IF($A46&gt;='FG_576way_Regular Symbol(2wild)'!D$16,"",IF(OR(B46=$V$2,B47=$V$2,B48=$V$2),SUM(COUNTIF(B46:B48,$V$2),COUNTIF(B46:B48,$AM$2)),""))</f>
        <v/>
      </c>
      <c r="AM46" s="3" t="str">
        <f>IF($A46&gt;='FG_576way_Regular Symbol(2wild)'!E$16,"",IF(OR(C46=$V$2,C47=$V$2,C48=$V$2),SUM(COUNTIF(C46:C48,$V$2),COUNTIF(C46:C48,$AM$2)),""))</f>
        <v/>
      </c>
      <c r="AO46" s="3" t="str">
        <f>IF($A46&gt;='FG_576way_Regular Symbol(2wild)'!D$16,"",IF(OR(B46=$V$2,B47=$V$2,B48=$V$2),SUM(COUNTIF(B46:B48,$V$2),COUNTIF(B46:B48,$AP$2)),""))</f>
        <v/>
      </c>
      <c r="AP46" s="3" t="str">
        <f>IF($A46&gt;='FG_576way_Regular Symbol(2wild)'!E$16,"",IF(OR(C46=$V$2,C47=$V$2,C48=$V$2),SUM(COUNTIF(C46:C48,$V$2),COUNTIF(C46:C48,$AP$2)),""))</f>
        <v/>
      </c>
      <c r="AR46" s="3" t="str">
        <f>IF($A46&gt;='FG_576way_Regular Symbol(2wild)'!D$16,"",IF(OR(B46=$V$2,B47=$V$2,B48=$V$2),SUM(COUNTIF(B46:B48,$V$2),COUNTIF(B46:B48,$AS$2)),""))</f>
        <v/>
      </c>
      <c r="AS46" s="3" t="str">
        <f>IF($A46&gt;='FG_576way_Regular Symbol(2wild)'!E$16,"",IF(OR(C46=$V$2,C47=$V$2,C48=$V$2),SUM(COUNTIF(C46:C48,$V$2),COUNTIF(C46:C48,$AS$2)),""))</f>
        <v/>
      </c>
      <c r="AU46" s="3" t="str">
        <f>IF($A46&gt;='FG_576way_Regular Symbol(2wild)'!D$16,"",IF(OR(B46=$V$2,B47=$V$2,B48=$V$2),SUM(COUNTIF(B46:B48,$V$2),COUNTIF(B46:B48,$AV$2)),""))</f>
        <v/>
      </c>
      <c r="AV46" s="3" t="str">
        <f>IF($A46&gt;='FG_576way_Regular Symbol(2wild)'!E$16,"",IF(OR(C46=$V$2,C47=$V$2,C48=$V$2),SUM(COUNTIF(C46:C48,$V$2),COUNTIF(C46:C48,$AV$2)),""))</f>
        <v/>
      </c>
    </row>
    <row r="47" spans="1:48">
      <c r="A47" s="337">
        <f>IF('FG_243way_Regular Symbol'!L45="","",'FG_243way_Regular Symbol'!L45)</f>
        <v>42</v>
      </c>
      <c r="B47" s="191" t="str">
        <f>IF('FG_576way_Regular Symbol(2wild)'!M45="","",'FG_576way_Regular Symbol(2wild)'!M45)</f>
        <v/>
      </c>
      <c r="C47" s="191" t="str">
        <f>IF('FG_576way_Regular Symbol(2wild)'!N45="","",'FG_576way_Regular Symbol(2wild)'!N45)</f>
        <v/>
      </c>
      <c r="D47" s="362"/>
      <c r="I47" s="363">
        <f t="shared" si="1"/>
        <v>42</v>
      </c>
      <c r="J47" s="344" t="str">
        <f>IF($A47&gt;='FG_576way_Regular Symbol(2wild)'!D$16,"",IF(OR(B47=$V$2,B48=$V$2,B49=$V$2),SUM(COUNTIF(B47:B49,$V$2),COUNTIF(B47:B49,$K$2)),""))</f>
        <v/>
      </c>
      <c r="K47" s="344" t="str">
        <f>IF($A47&gt;='FG_576way_Regular Symbol(2wild)'!E$16,"",IF(OR(C47=$V$2,C48=$V$2,C49=$V$2),SUM(COUNTIF(C47:C49,$V$2),COUNTIF(C47:C49,$K$2)),""))</f>
        <v/>
      </c>
      <c r="M47" s="344" t="str">
        <f>IF($A47&gt;='FG_576way_Regular Symbol(2wild)'!D$16,"",IF(OR(B47=$V$2,B48=$V$2,B49=$V$2),SUM(COUNTIF(B47:B49,$V$2),COUNTIF(B47:B49,$N$2)),""))</f>
        <v/>
      </c>
      <c r="N47" s="344" t="str">
        <f>IF($A47&gt;='FG_576way_Regular Symbol(2wild)'!E$16,"",IF(OR(C47=$V$2,C48=$V$2,C49=$V$2),SUM(COUNTIF(C47:C49,$V$2),COUNTIF(C47:C49,$N$2)),""))</f>
        <v/>
      </c>
      <c r="P47" s="344" t="str">
        <f>IF($A47&gt;='FG_576way_Regular Symbol(2wild)'!D$16,"",IF(OR(B47=$V$2,B48=$V$2,B49=$V$2),SUM(COUNTIF(B47:B49,$V$2),COUNTIF(B47:B49,$Q$2)),""))</f>
        <v/>
      </c>
      <c r="Q47" s="344" t="str">
        <f>IF($A47&gt;='FG_576way_Regular Symbol(2wild)'!E$16,"",IF(OR(C47=$V$2,C48=$V$2,C49=$V$2),SUM(COUNTIF(C47:C49,$V$2),COUNTIF(C47:C49,$Q$2)),""))</f>
        <v/>
      </c>
      <c r="S47" s="344" t="str">
        <f>IF($A47&gt;='FG_576way_Regular Symbol(2wild)'!D$16,"",IF(OR(B47=$V$2,B48=$V$2,B49=$V$2),SUM(COUNTIF(B47:B49,$V$2),COUNTIF(B47:B49,$T$2)),""))</f>
        <v/>
      </c>
      <c r="T47" s="344" t="str">
        <f>IF($A47&gt;='FG_576way_Regular Symbol(2wild)'!E$16,"",IF(OR(C47=$V$2,C48=$V$2,C49=$V$2),SUM(COUNTIF(C47:C49,$V$2),COUNTIF(C47:C49,$T$2)),""))</f>
        <v/>
      </c>
      <c r="V47" s="344" t="str">
        <f>IF($A47&gt;='FG_576way_Regular Symbol(2wild)'!D$16,"",IF(OR(B47=$V$2,B48=$V$2,B49=$V$2),SUM(COUNTIF(B47:B49,$V$2),COUNTIF(B47:B49,$W$2)),""))</f>
        <v/>
      </c>
      <c r="W47" s="344" t="str">
        <f>IF($A47&gt;='FG_576way_Regular Symbol(2wild)'!E$16,"",IF(OR(C47=$V$2,C48=$V$2,C49=$V$2),SUM(COUNTIF(C47:C49,$V$2),COUNTIF(C47:C49,$W$2)),""))</f>
        <v/>
      </c>
      <c r="Y47" s="344" t="str">
        <f>IF($A47&gt;='FG_576way_Regular Symbol(2wild)'!D$16,"",IF(OR(B47=$V$2,B48=$V$2,B49=$V$2),SUM(COUNTIF(B47:B49,$V$2),COUNTIF(B47:B49,$Z$2)),""))</f>
        <v/>
      </c>
      <c r="Z47" s="344" t="str">
        <f>IF($A47&gt;='FG_576way_Regular Symbol(2wild)'!E$16,"",IF(OR(C47=$V$2,C48=$V$2,C49=$V$2),SUM(COUNTIF(C47:C49,$V$2),COUNTIF(C47:C49,$Z$2)),""))</f>
        <v/>
      </c>
      <c r="AB47" s="344" t="str">
        <f>IF($A47&gt;='FG_576way_Regular Symbol(2wild)'!D$16,"",IF(OR(B47=$V$2,B48=$V$2,B49=$V$2),SUM(COUNTIF(B47:B49,$V$2),COUNTIF(B47:B49,$AC$2)),""))</f>
        <v/>
      </c>
      <c r="AC47" s="344" t="str">
        <f>IF($A47&gt;='FG_576way_Regular Symbol(2wild)'!E$16,"",IF(OR(C47=$V$2,C48=$V$2,C49=$V$2),SUM(COUNTIF(C47:C49,$V$2),COUNTIF(C47:C49,$AC$2)),""))</f>
        <v/>
      </c>
      <c r="AF47" s="3" t="str">
        <f>IF($A47&gt;='FG_576way_Regular Symbol(2wild)'!D$16,"",IF(OR(B47=$V$2,B48=$V$2,B49=$V$2),SUM(COUNTIF(B47:B49,$V$2),COUNTIF(B47:B49,$AG$2)),""))</f>
        <v/>
      </c>
      <c r="AG47" s="3" t="str">
        <f>IF($A47&gt;='FG_576way_Regular Symbol(2wild)'!E$16,"",IF(OR(C47=$V$2,C48=$V$2,C49=$V$2),SUM(COUNTIF(C47:C49,$V$2),COUNTIF(C47:C49,$AG$2)),""))</f>
        <v/>
      </c>
      <c r="AI47" s="3" t="str">
        <f>IF($A47&gt;='FG_576way_Regular Symbol(2wild)'!D$16,"",IF(OR(B47=$V$2,B48=$V$2,B49=$V$2),SUM(COUNTIF(B47:B49,$V$2),COUNTIF(B47:B49,$AJ$2)),""))</f>
        <v/>
      </c>
      <c r="AJ47" s="3" t="str">
        <f>IF($A47&gt;='FG_576way_Regular Symbol(2wild)'!E$16,"",IF(OR(C47=$V$2,C48=$V$2,C49=$V$2),SUM(COUNTIF(C47:C49,$V$2),COUNTIF(C47:C49,$AJ$2)),""))</f>
        <v/>
      </c>
      <c r="AL47" s="3" t="str">
        <f>IF($A47&gt;='FG_576way_Regular Symbol(2wild)'!D$16,"",IF(OR(B47=$V$2,B48=$V$2,B49=$V$2),SUM(COUNTIF(B47:B49,$V$2),COUNTIF(B47:B49,$AM$2)),""))</f>
        <v/>
      </c>
      <c r="AM47" s="3" t="str">
        <f>IF($A47&gt;='FG_576way_Regular Symbol(2wild)'!E$16,"",IF(OR(C47=$V$2,C48=$V$2,C49=$V$2),SUM(COUNTIF(C47:C49,$V$2),COUNTIF(C47:C49,$AM$2)),""))</f>
        <v/>
      </c>
      <c r="AO47" s="3" t="str">
        <f>IF($A47&gt;='FG_576way_Regular Symbol(2wild)'!D$16,"",IF(OR(B47=$V$2,B48=$V$2,B49=$V$2),SUM(COUNTIF(B47:B49,$V$2),COUNTIF(B47:B49,$AP$2)),""))</f>
        <v/>
      </c>
      <c r="AP47" s="3" t="str">
        <f>IF($A47&gt;='FG_576way_Regular Symbol(2wild)'!E$16,"",IF(OR(C47=$V$2,C48=$V$2,C49=$V$2),SUM(COUNTIF(C47:C49,$V$2),COUNTIF(C47:C49,$AP$2)),""))</f>
        <v/>
      </c>
      <c r="AR47" s="3" t="str">
        <f>IF($A47&gt;='FG_576way_Regular Symbol(2wild)'!D$16,"",IF(OR(B47=$V$2,B48=$V$2,B49=$V$2),SUM(COUNTIF(B47:B49,$V$2),COUNTIF(B47:B49,$AS$2)),""))</f>
        <v/>
      </c>
      <c r="AS47" s="3" t="str">
        <f>IF($A47&gt;='FG_576way_Regular Symbol(2wild)'!E$16,"",IF(OR(C47=$V$2,C48=$V$2,C49=$V$2),SUM(COUNTIF(C47:C49,$V$2),COUNTIF(C47:C49,$AS$2)),""))</f>
        <v/>
      </c>
      <c r="AU47" s="3" t="str">
        <f>IF($A47&gt;='FG_576way_Regular Symbol(2wild)'!D$16,"",IF(OR(B47=$V$2,B48=$V$2,B49=$V$2),SUM(COUNTIF(B47:B49,$V$2),COUNTIF(B47:B49,$AV$2)),""))</f>
        <v/>
      </c>
      <c r="AV47" s="3" t="str">
        <f>IF($A47&gt;='FG_576way_Regular Symbol(2wild)'!E$16,"",IF(OR(C47=$V$2,C48=$V$2,C49=$V$2),SUM(COUNTIF(C47:C49,$V$2),COUNTIF(C47:C49,$AV$2)),""))</f>
        <v/>
      </c>
    </row>
    <row r="48" spans="1:48">
      <c r="A48" s="337">
        <f>IF('FG_243way_Regular Symbol'!L46="","",'FG_243way_Regular Symbol'!L46)</f>
        <v>43</v>
      </c>
      <c r="B48" s="191" t="str">
        <f>IF('FG_576way_Regular Symbol(2wild)'!M46="","",'FG_576way_Regular Symbol(2wild)'!M46)</f>
        <v/>
      </c>
      <c r="C48" s="191" t="str">
        <f>IF('FG_576way_Regular Symbol(2wild)'!N46="","",'FG_576way_Regular Symbol(2wild)'!N46)</f>
        <v/>
      </c>
      <c r="D48" s="362"/>
      <c r="I48" s="363">
        <f t="shared" si="1"/>
        <v>43</v>
      </c>
      <c r="J48" s="344" t="str">
        <f>IF($A48&gt;='FG_576way_Regular Symbol(2wild)'!D$16,"",IF(OR(B48=$V$2,B49=$V$2,B50=$V$2),SUM(COUNTIF(B48:B50,$V$2),COUNTIF(B48:B50,$K$2)),""))</f>
        <v/>
      </c>
      <c r="K48" s="344" t="str">
        <f>IF($A48&gt;='FG_576way_Regular Symbol(2wild)'!E$16,"",IF(OR(C48=$V$2,C49=$V$2,C50=$V$2),SUM(COUNTIF(C48:C50,$V$2),COUNTIF(C48:C50,$K$2)),""))</f>
        <v/>
      </c>
      <c r="M48" s="344" t="str">
        <f>IF($A48&gt;='FG_576way_Regular Symbol(2wild)'!D$16,"",IF(OR(B48=$V$2,B49=$V$2,B50=$V$2),SUM(COUNTIF(B48:B50,$V$2),COUNTIF(B48:B50,$N$2)),""))</f>
        <v/>
      </c>
      <c r="N48" s="344" t="str">
        <f>IF($A48&gt;='FG_576way_Regular Symbol(2wild)'!E$16,"",IF(OR(C48=$V$2,C49=$V$2,C50=$V$2),SUM(COUNTIF(C48:C50,$V$2),COUNTIF(C48:C50,$N$2)),""))</f>
        <v/>
      </c>
      <c r="P48" s="344" t="str">
        <f>IF($A48&gt;='FG_576way_Regular Symbol(2wild)'!D$16,"",IF(OR(B48=$V$2,B49=$V$2,B50=$V$2),SUM(COUNTIF(B48:B50,$V$2),COUNTIF(B48:B50,$Q$2)),""))</f>
        <v/>
      </c>
      <c r="Q48" s="344" t="str">
        <f>IF($A48&gt;='FG_576way_Regular Symbol(2wild)'!E$16,"",IF(OR(C48=$V$2,C49=$V$2,C50=$V$2),SUM(COUNTIF(C48:C50,$V$2),COUNTIF(C48:C50,$Q$2)),""))</f>
        <v/>
      </c>
      <c r="S48" s="344" t="str">
        <f>IF($A48&gt;='FG_576way_Regular Symbol(2wild)'!D$16,"",IF(OR(B48=$V$2,B49=$V$2,B50=$V$2),SUM(COUNTIF(B48:B50,$V$2),COUNTIF(B48:B50,$T$2)),""))</f>
        <v/>
      </c>
      <c r="T48" s="344" t="str">
        <f>IF($A48&gt;='FG_576way_Regular Symbol(2wild)'!E$16,"",IF(OR(C48=$V$2,C49=$V$2,C50=$V$2),SUM(COUNTIF(C48:C50,$V$2),COUNTIF(C48:C50,$T$2)),""))</f>
        <v/>
      </c>
      <c r="V48" s="344" t="str">
        <f>IF($A48&gt;='FG_576way_Regular Symbol(2wild)'!D$16,"",IF(OR(B48=$V$2,B49=$V$2,B50=$V$2),SUM(COUNTIF(B48:B50,$V$2),COUNTIF(B48:B50,$W$2)),""))</f>
        <v/>
      </c>
      <c r="W48" s="344" t="str">
        <f>IF($A48&gt;='FG_576way_Regular Symbol(2wild)'!E$16,"",IF(OR(C48=$V$2,C49=$V$2,C50=$V$2),SUM(COUNTIF(C48:C50,$V$2),COUNTIF(C48:C50,$W$2)),""))</f>
        <v/>
      </c>
      <c r="Y48" s="344" t="str">
        <f>IF($A48&gt;='FG_576way_Regular Symbol(2wild)'!D$16,"",IF(OR(B48=$V$2,B49=$V$2,B50=$V$2),SUM(COUNTIF(B48:B50,$V$2),COUNTIF(B48:B50,$Z$2)),""))</f>
        <v/>
      </c>
      <c r="Z48" s="344" t="str">
        <f>IF($A48&gt;='FG_576way_Regular Symbol(2wild)'!E$16,"",IF(OR(C48=$V$2,C49=$V$2,C50=$V$2),SUM(COUNTIF(C48:C50,$V$2),COUNTIF(C48:C50,$Z$2)),""))</f>
        <v/>
      </c>
      <c r="AB48" s="344" t="str">
        <f>IF($A48&gt;='FG_576way_Regular Symbol(2wild)'!D$16,"",IF(OR(B48=$V$2,B49=$V$2,B50=$V$2),SUM(COUNTIF(B48:B50,$V$2),COUNTIF(B48:B50,$AC$2)),""))</f>
        <v/>
      </c>
      <c r="AC48" s="344" t="str">
        <f>IF($A48&gt;='FG_576way_Regular Symbol(2wild)'!E$16,"",IF(OR(C48=$V$2,C49=$V$2,C50=$V$2),SUM(COUNTIF(C48:C50,$V$2),COUNTIF(C48:C50,$AC$2)),""))</f>
        <v/>
      </c>
      <c r="AF48" s="3" t="str">
        <f>IF($A48&gt;='FG_576way_Regular Symbol(2wild)'!D$16,"",IF(OR(B48=$V$2,B49=$V$2,B50=$V$2),SUM(COUNTIF(B48:B50,$V$2),COUNTIF(B48:B50,$AG$2)),""))</f>
        <v/>
      </c>
      <c r="AG48" s="3" t="str">
        <f>IF($A48&gt;='FG_576way_Regular Symbol(2wild)'!E$16,"",IF(OR(C48=$V$2,C49=$V$2,C50=$V$2),SUM(COUNTIF(C48:C50,$V$2),COUNTIF(C48:C50,$AG$2)),""))</f>
        <v/>
      </c>
      <c r="AI48" s="3" t="str">
        <f>IF($A48&gt;='FG_576way_Regular Symbol(2wild)'!D$16,"",IF(OR(B48=$V$2,B49=$V$2,B50=$V$2),SUM(COUNTIF(B48:B50,$V$2),COUNTIF(B48:B50,$AJ$2)),""))</f>
        <v/>
      </c>
      <c r="AJ48" s="3" t="str">
        <f>IF($A48&gt;='FG_576way_Regular Symbol(2wild)'!E$16,"",IF(OR(C48=$V$2,C49=$V$2,C50=$V$2),SUM(COUNTIF(C48:C50,$V$2),COUNTIF(C48:C50,$AJ$2)),""))</f>
        <v/>
      </c>
      <c r="AL48" s="3" t="str">
        <f>IF($A48&gt;='FG_576way_Regular Symbol(2wild)'!D$16,"",IF(OR(B48=$V$2,B49=$V$2,B50=$V$2),SUM(COUNTIF(B48:B50,$V$2),COUNTIF(B48:B50,$AM$2)),""))</f>
        <v/>
      </c>
      <c r="AM48" s="3" t="str">
        <f>IF($A48&gt;='FG_576way_Regular Symbol(2wild)'!E$16,"",IF(OR(C48=$V$2,C49=$V$2,C50=$V$2),SUM(COUNTIF(C48:C50,$V$2),COUNTIF(C48:C50,$AM$2)),""))</f>
        <v/>
      </c>
      <c r="AO48" s="3" t="str">
        <f>IF($A48&gt;='FG_576way_Regular Symbol(2wild)'!D$16,"",IF(OR(B48=$V$2,B49=$V$2,B50=$V$2),SUM(COUNTIF(B48:B50,$V$2),COUNTIF(B48:B50,$AP$2)),""))</f>
        <v/>
      </c>
      <c r="AP48" s="3" t="str">
        <f>IF($A48&gt;='FG_576way_Regular Symbol(2wild)'!E$16,"",IF(OR(C48=$V$2,C49=$V$2,C50=$V$2),SUM(COUNTIF(C48:C50,$V$2),COUNTIF(C48:C50,$AP$2)),""))</f>
        <v/>
      </c>
      <c r="AR48" s="3" t="str">
        <f>IF($A48&gt;='FG_576way_Regular Symbol(2wild)'!D$16,"",IF(OR(B48=$V$2,B49=$V$2,B50=$V$2),SUM(COUNTIF(B48:B50,$V$2),COUNTIF(B48:B50,$AS$2)),""))</f>
        <v/>
      </c>
      <c r="AS48" s="3" t="str">
        <f>IF($A48&gt;='FG_576way_Regular Symbol(2wild)'!E$16,"",IF(OR(C48=$V$2,C49=$V$2,C50=$V$2),SUM(COUNTIF(C48:C50,$V$2),COUNTIF(C48:C50,$AS$2)),""))</f>
        <v/>
      </c>
      <c r="AU48" s="3" t="str">
        <f>IF($A48&gt;='FG_576way_Regular Symbol(2wild)'!D$16,"",IF(OR(B48=$V$2,B49=$V$2,B50=$V$2),SUM(COUNTIF(B48:B50,$V$2),COUNTIF(B48:B50,$AV$2)),""))</f>
        <v/>
      </c>
      <c r="AV48" s="3" t="str">
        <f>IF($A48&gt;='FG_576way_Regular Symbol(2wild)'!E$16,"",IF(OR(C48=$V$2,C49=$V$2,C50=$V$2),SUM(COUNTIF(C48:C50,$V$2),COUNTIF(C48:C50,$AV$2)),""))</f>
        <v/>
      </c>
    </row>
    <row r="49" spans="1:48">
      <c r="A49" s="337">
        <f>IF('FG_243way_Regular Symbol'!L47="","",'FG_243way_Regular Symbol'!L47)</f>
        <v>44</v>
      </c>
      <c r="B49" s="191" t="str">
        <f>IF('FG_576way_Regular Symbol(2wild)'!M47="","",'FG_576way_Regular Symbol(2wild)'!M47)</f>
        <v/>
      </c>
      <c r="C49" s="191" t="str">
        <f>IF('FG_576way_Regular Symbol(2wild)'!N47="","",'FG_576way_Regular Symbol(2wild)'!N47)</f>
        <v/>
      </c>
      <c r="D49" s="362"/>
      <c r="I49" s="363">
        <f t="shared" si="1"/>
        <v>44</v>
      </c>
      <c r="J49" s="344" t="str">
        <f>IF($A49&gt;='FG_576way_Regular Symbol(2wild)'!D$16,"",IF(OR(B49=$V$2,B50=$V$2,B51=$V$2),SUM(COUNTIF(B49:B51,$V$2),COUNTIF(B49:B51,$K$2)),""))</f>
        <v/>
      </c>
      <c r="K49" s="344" t="str">
        <f>IF($A49&gt;='FG_576way_Regular Symbol(2wild)'!E$16,"",IF(OR(C49=$V$2,C50=$V$2,C51=$V$2),SUM(COUNTIF(C49:C51,$V$2),COUNTIF(C49:C51,$K$2)),""))</f>
        <v/>
      </c>
      <c r="M49" s="344" t="str">
        <f>IF($A49&gt;='FG_576way_Regular Symbol(2wild)'!D$16,"",IF(OR(B49=$V$2,B50=$V$2,B51=$V$2),SUM(COUNTIF(B49:B51,$V$2),COUNTIF(B49:B51,$N$2)),""))</f>
        <v/>
      </c>
      <c r="N49" s="344" t="str">
        <f>IF($A49&gt;='FG_576way_Regular Symbol(2wild)'!E$16,"",IF(OR(C49=$V$2,C50=$V$2,C51=$V$2),SUM(COUNTIF(C49:C51,$V$2),COUNTIF(C49:C51,$N$2)),""))</f>
        <v/>
      </c>
      <c r="P49" s="344" t="str">
        <f>IF($A49&gt;='FG_576way_Regular Symbol(2wild)'!D$16,"",IF(OR(B49=$V$2,B50=$V$2,B51=$V$2),SUM(COUNTIF(B49:B51,$V$2),COUNTIF(B49:B51,$Q$2)),""))</f>
        <v/>
      </c>
      <c r="Q49" s="344" t="str">
        <f>IF($A49&gt;='FG_576way_Regular Symbol(2wild)'!E$16,"",IF(OR(C49=$V$2,C50=$V$2,C51=$V$2),SUM(COUNTIF(C49:C51,$V$2),COUNTIF(C49:C51,$Q$2)),""))</f>
        <v/>
      </c>
      <c r="S49" s="344" t="str">
        <f>IF($A49&gt;='FG_576way_Regular Symbol(2wild)'!D$16,"",IF(OR(B49=$V$2,B50=$V$2,B51=$V$2),SUM(COUNTIF(B49:B51,$V$2),COUNTIF(B49:B51,$T$2)),""))</f>
        <v/>
      </c>
      <c r="T49" s="344" t="str">
        <f>IF($A49&gt;='FG_576way_Regular Symbol(2wild)'!E$16,"",IF(OR(C49=$V$2,C50=$V$2,C51=$V$2),SUM(COUNTIF(C49:C51,$V$2),COUNTIF(C49:C51,$T$2)),""))</f>
        <v/>
      </c>
      <c r="V49" s="344" t="str">
        <f>IF($A49&gt;='FG_576way_Regular Symbol(2wild)'!D$16,"",IF(OR(B49=$V$2,B50=$V$2,B51=$V$2),SUM(COUNTIF(B49:B51,$V$2),COUNTIF(B49:B51,$W$2)),""))</f>
        <v/>
      </c>
      <c r="W49" s="344" t="str">
        <f>IF($A49&gt;='FG_576way_Regular Symbol(2wild)'!E$16,"",IF(OR(C49=$V$2,C50=$V$2,C51=$V$2),SUM(COUNTIF(C49:C51,$V$2),COUNTIF(C49:C51,$W$2)),""))</f>
        <v/>
      </c>
      <c r="Y49" s="344" t="str">
        <f>IF($A49&gt;='FG_576way_Regular Symbol(2wild)'!D$16,"",IF(OR(B49=$V$2,B50=$V$2,B51=$V$2),SUM(COUNTIF(B49:B51,$V$2),COUNTIF(B49:B51,$Z$2)),""))</f>
        <v/>
      </c>
      <c r="Z49" s="344" t="str">
        <f>IF($A49&gt;='FG_576way_Regular Symbol(2wild)'!E$16,"",IF(OR(C49=$V$2,C50=$V$2,C51=$V$2),SUM(COUNTIF(C49:C51,$V$2),COUNTIF(C49:C51,$Z$2)),""))</f>
        <v/>
      </c>
      <c r="AB49" s="344" t="str">
        <f>IF($A49&gt;='FG_576way_Regular Symbol(2wild)'!D$16,"",IF(OR(B49=$V$2,B50=$V$2,B51=$V$2),SUM(COUNTIF(B49:B51,$V$2),COUNTIF(B49:B51,$AC$2)),""))</f>
        <v/>
      </c>
      <c r="AC49" s="344" t="str">
        <f>IF($A49&gt;='FG_576way_Regular Symbol(2wild)'!E$16,"",IF(OR(C49=$V$2,C50=$V$2,C51=$V$2),SUM(COUNTIF(C49:C51,$V$2),COUNTIF(C49:C51,$AC$2)),""))</f>
        <v/>
      </c>
      <c r="AF49" s="3" t="str">
        <f>IF($A49&gt;='FG_576way_Regular Symbol(2wild)'!D$16,"",IF(OR(B49=$V$2,B50=$V$2,B51=$V$2),SUM(COUNTIF(B49:B51,$V$2),COUNTIF(B49:B51,$AG$2)),""))</f>
        <v/>
      </c>
      <c r="AG49" s="3" t="str">
        <f>IF($A49&gt;='FG_576way_Regular Symbol(2wild)'!E$16,"",IF(OR(C49=$V$2,C50=$V$2,C51=$V$2),SUM(COUNTIF(C49:C51,$V$2),COUNTIF(C49:C51,$AG$2)),""))</f>
        <v/>
      </c>
      <c r="AI49" s="3" t="str">
        <f>IF($A49&gt;='FG_576way_Regular Symbol(2wild)'!D$16,"",IF(OR(B49=$V$2,B50=$V$2,B51=$V$2),SUM(COUNTIF(B49:B51,$V$2),COUNTIF(B49:B51,$AJ$2)),""))</f>
        <v/>
      </c>
      <c r="AJ49" s="3" t="str">
        <f>IF($A49&gt;='FG_576way_Regular Symbol(2wild)'!E$16,"",IF(OR(C49=$V$2,C50=$V$2,C51=$V$2),SUM(COUNTIF(C49:C51,$V$2),COUNTIF(C49:C51,$AJ$2)),""))</f>
        <v/>
      </c>
      <c r="AL49" s="3" t="str">
        <f>IF($A49&gt;='FG_576way_Regular Symbol(2wild)'!D$16,"",IF(OR(B49=$V$2,B50=$V$2,B51=$V$2),SUM(COUNTIF(B49:B51,$V$2),COUNTIF(B49:B51,$AM$2)),""))</f>
        <v/>
      </c>
      <c r="AM49" s="3" t="str">
        <f>IF($A49&gt;='FG_576way_Regular Symbol(2wild)'!E$16,"",IF(OR(C49=$V$2,C50=$V$2,C51=$V$2),SUM(COUNTIF(C49:C51,$V$2),COUNTIF(C49:C51,$AM$2)),""))</f>
        <v/>
      </c>
      <c r="AO49" s="3" t="str">
        <f>IF($A49&gt;='FG_576way_Regular Symbol(2wild)'!D$16,"",IF(OR(B49=$V$2,B50=$V$2,B51=$V$2),SUM(COUNTIF(B49:B51,$V$2),COUNTIF(B49:B51,$AP$2)),""))</f>
        <v/>
      </c>
      <c r="AP49" s="3" t="str">
        <f>IF($A49&gt;='FG_576way_Regular Symbol(2wild)'!E$16,"",IF(OR(C49=$V$2,C50=$V$2,C51=$V$2),SUM(COUNTIF(C49:C51,$V$2),COUNTIF(C49:C51,$AP$2)),""))</f>
        <v/>
      </c>
      <c r="AR49" s="3" t="str">
        <f>IF($A49&gt;='FG_576way_Regular Symbol(2wild)'!D$16,"",IF(OR(B49=$V$2,B50=$V$2,B51=$V$2),SUM(COUNTIF(B49:B51,$V$2),COUNTIF(B49:B51,$AS$2)),""))</f>
        <v/>
      </c>
      <c r="AS49" s="3" t="str">
        <f>IF($A49&gt;='FG_576way_Regular Symbol(2wild)'!E$16,"",IF(OR(C49=$V$2,C50=$V$2,C51=$V$2),SUM(COUNTIF(C49:C51,$V$2),COUNTIF(C49:C51,$AS$2)),""))</f>
        <v/>
      </c>
      <c r="AU49" s="3" t="str">
        <f>IF($A49&gt;='FG_576way_Regular Symbol(2wild)'!D$16,"",IF(OR(B49=$V$2,B50=$V$2,B51=$V$2),SUM(COUNTIF(B49:B51,$V$2),COUNTIF(B49:B51,$AV$2)),""))</f>
        <v/>
      </c>
      <c r="AV49" s="3" t="str">
        <f>IF($A49&gt;='FG_576way_Regular Symbol(2wild)'!E$16,"",IF(OR(C49=$V$2,C50=$V$2,C51=$V$2),SUM(COUNTIF(C49:C51,$V$2),COUNTIF(C49:C51,$AV$2)),""))</f>
        <v/>
      </c>
    </row>
    <row r="50" spans="1:48">
      <c r="A50" s="337">
        <f>IF('FG_243way_Regular Symbol'!L48="","",'FG_243way_Regular Symbol'!L48)</f>
        <v>45</v>
      </c>
      <c r="B50" s="191" t="str">
        <f>IF('FG_576way_Regular Symbol(2wild)'!M48="","",'FG_576way_Regular Symbol(2wild)'!M48)</f>
        <v/>
      </c>
      <c r="C50" s="191" t="str">
        <f>IF('FG_576way_Regular Symbol(2wild)'!N48="","",'FG_576way_Regular Symbol(2wild)'!N48)</f>
        <v/>
      </c>
      <c r="D50" s="362"/>
      <c r="I50" s="363">
        <f t="shared" si="1"/>
        <v>45</v>
      </c>
      <c r="J50" s="344" t="str">
        <f>IF($A50&gt;='FG_576way_Regular Symbol(2wild)'!D$16,"",IF(OR(B50=$V$2,B51=$V$2,B52=$V$2),SUM(COUNTIF(B50:B52,$V$2),COUNTIF(B50:B52,$K$2)),""))</f>
        <v/>
      </c>
      <c r="K50" s="344" t="str">
        <f>IF($A50&gt;='FG_576way_Regular Symbol(2wild)'!E$16,"",IF(OR(C50=$V$2,C51=$V$2,C52=$V$2),SUM(COUNTIF(C50:C52,$V$2),COUNTIF(C50:C52,$K$2)),""))</f>
        <v/>
      </c>
      <c r="M50" s="344" t="str">
        <f>IF($A50&gt;='FG_576way_Regular Symbol(2wild)'!D$16,"",IF(OR(B50=$V$2,B51=$V$2,B52=$V$2),SUM(COUNTIF(B50:B52,$V$2),COUNTIF(B50:B52,$N$2)),""))</f>
        <v/>
      </c>
      <c r="N50" s="344" t="str">
        <f>IF($A50&gt;='FG_576way_Regular Symbol(2wild)'!E$16,"",IF(OR(C50=$V$2,C51=$V$2,C52=$V$2),SUM(COUNTIF(C50:C52,$V$2),COUNTIF(C50:C52,$N$2)),""))</f>
        <v/>
      </c>
      <c r="P50" s="344" t="str">
        <f>IF($A50&gt;='FG_576way_Regular Symbol(2wild)'!D$16,"",IF(OR(B50=$V$2,B51=$V$2,B52=$V$2),SUM(COUNTIF(B50:B52,$V$2),COUNTIF(B50:B52,$Q$2)),""))</f>
        <v/>
      </c>
      <c r="Q50" s="344" t="str">
        <f>IF($A50&gt;='FG_576way_Regular Symbol(2wild)'!E$16,"",IF(OR(C50=$V$2,C51=$V$2,C52=$V$2),SUM(COUNTIF(C50:C52,$V$2),COUNTIF(C50:C52,$Q$2)),""))</f>
        <v/>
      </c>
      <c r="S50" s="344" t="str">
        <f>IF($A50&gt;='FG_576way_Regular Symbol(2wild)'!D$16,"",IF(OR(B50=$V$2,B51=$V$2,B52=$V$2),SUM(COUNTIF(B50:B52,$V$2),COUNTIF(B50:B52,$T$2)),""))</f>
        <v/>
      </c>
      <c r="T50" s="344" t="str">
        <f>IF($A50&gt;='FG_576way_Regular Symbol(2wild)'!E$16,"",IF(OR(C50=$V$2,C51=$V$2,C52=$V$2),SUM(COUNTIF(C50:C52,$V$2),COUNTIF(C50:C52,$T$2)),""))</f>
        <v/>
      </c>
      <c r="V50" s="344" t="str">
        <f>IF($A50&gt;='FG_576way_Regular Symbol(2wild)'!D$16,"",IF(OR(B50=$V$2,B51=$V$2,B52=$V$2),SUM(COUNTIF(B50:B52,$V$2),COUNTIF(B50:B52,$W$2)),""))</f>
        <v/>
      </c>
      <c r="W50" s="344" t="str">
        <f>IF($A50&gt;='FG_576way_Regular Symbol(2wild)'!E$16,"",IF(OR(C50=$V$2,C51=$V$2,C52=$V$2),SUM(COUNTIF(C50:C52,$V$2),COUNTIF(C50:C52,$W$2)),""))</f>
        <v/>
      </c>
      <c r="Y50" s="344" t="str">
        <f>IF($A50&gt;='FG_576way_Regular Symbol(2wild)'!D$16,"",IF(OR(B50=$V$2,B51=$V$2,B52=$V$2),SUM(COUNTIF(B50:B52,$V$2),COUNTIF(B50:B52,$Z$2)),""))</f>
        <v/>
      </c>
      <c r="Z50" s="344" t="str">
        <f>IF($A50&gt;='FG_576way_Regular Symbol(2wild)'!E$16,"",IF(OR(C50=$V$2,C51=$V$2,C52=$V$2),SUM(COUNTIF(C50:C52,$V$2),COUNTIF(C50:C52,$Z$2)),""))</f>
        <v/>
      </c>
      <c r="AB50" s="344" t="str">
        <f>IF($A50&gt;='FG_576way_Regular Symbol(2wild)'!D$16,"",IF(OR(B50=$V$2,B51=$V$2,B52=$V$2),SUM(COUNTIF(B50:B52,$V$2),COUNTIF(B50:B52,$AC$2)),""))</f>
        <v/>
      </c>
      <c r="AC50" s="344" t="str">
        <f>IF($A50&gt;='FG_576way_Regular Symbol(2wild)'!E$16,"",IF(OR(C50=$V$2,C51=$V$2,C52=$V$2),SUM(COUNTIF(C50:C52,$V$2),COUNTIF(C50:C52,$AC$2)),""))</f>
        <v/>
      </c>
      <c r="AF50" s="3" t="str">
        <f>IF($A50&gt;='FG_576way_Regular Symbol(2wild)'!D$16,"",IF(OR(B50=$V$2,B51=$V$2,B52=$V$2),SUM(COUNTIF(B50:B52,$V$2),COUNTIF(B50:B52,$AG$2)),""))</f>
        <v/>
      </c>
      <c r="AG50" s="3" t="str">
        <f>IF($A50&gt;='FG_576way_Regular Symbol(2wild)'!E$16,"",IF(OR(C50=$V$2,C51=$V$2,C52=$V$2),SUM(COUNTIF(C50:C52,$V$2),COUNTIF(C50:C52,$AG$2)),""))</f>
        <v/>
      </c>
      <c r="AI50" s="3" t="str">
        <f>IF($A50&gt;='FG_576way_Regular Symbol(2wild)'!D$16,"",IF(OR(B50=$V$2,B51=$V$2,B52=$V$2),SUM(COUNTIF(B50:B52,$V$2),COUNTIF(B50:B52,$AJ$2)),""))</f>
        <v/>
      </c>
      <c r="AJ50" s="3" t="str">
        <f>IF($A50&gt;='FG_576way_Regular Symbol(2wild)'!E$16,"",IF(OR(C50=$V$2,C51=$V$2,C52=$V$2),SUM(COUNTIF(C50:C52,$V$2),COUNTIF(C50:C52,$AJ$2)),""))</f>
        <v/>
      </c>
      <c r="AL50" s="3" t="str">
        <f>IF($A50&gt;='FG_576way_Regular Symbol(2wild)'!D$16,"",IF(OR(B50=$V$2,B51=$V$2,B52=$V$2),SUM(COUNTIF(B50:B52,$V$2),COUNTIF(B50:B52,$AM$2)),""))</f>
        <v/>
      </c>
      <c r="AM50" s="3" t="str">
        <f>IF($A50&gt;='FG_576way_Regular Symbol(2wild)'!E$16,"",IF(OR(C50=$V$2,C51=$V$2,C52=$V$2),SUM(COUNTIF(C50:C52,$V$2),COUNTIF(C50:C52,$AM$2)),""))</f>
        <v/>
      </c>
      <c r="AO50" s="3" t="str">
        <f>IF($A50&gt;='FG_576way_Regular Symbol(2wild)'!D$16,"",IF(OR(B50=$V$2,B51=$V$2,B52=$V$2),SUM(COUNTIF(B50:B52,$V$2),COUNTIF(B50:B52,$AP$2)),""))</f>
        <v/>
      </c>
      <c r="AP50" s="3" t="str">
        <f>IF($A50&gt;='FG_576way_Regular Symbol(2wild)'!E$16,"",IF(OR(C50=$V$2,C51=$V$2,C52=$V$2),SUM(COUNTIF(C50:C52,$V$2),COUNTIF(C50:C52,$AP$2)),""))</f>
        <v/>
      </c>
      <c r="AR50" s="3" t="str">
        <f>IF($A50&gt;='FG_576way_Regular Symbol(2wild)'!D$16,"",IF(OR(B50=$V$2,B51=$V$2,B52=$V$2),SUM(COUNTIF(B50:B52,$V$2),COUNTIF(B50:B52,$AS$2)),""))</f>
        <v/>
      </c>
      <c r="AS50" s="3" t="str">
        <f>IF($A50&gt;='FG_576way_Regular Symbol(2wild)'!E$16,"",IF(OR(C50=$V$2,C51=$V$2,C52=$V$2),SUM(COUNTIF(C50:C52,$V$2),COUNTIF(C50:C52,$AS$2)),""))</f>
        <v/>
      </c>
      <c r="AU50" s="3" t="str">
        <f>IF($A50&gt;='FG_576way_Regular Symbol(2wild)'!D$16,"",IF(OR(B50=$V$2,B51=$V$2,B52=$V$2),SUM(COUNTIF(B50:B52,$V$2),COUNTIF(B50:B52,$AV$2)),""))</f>
        <v/>
      </c>
      <c r="AV50" s="3" t="str">
        <f>IF($A50&gt;='FG_576way_Regular Symbol(2wild)'!E$16,"",IF(OR(C50=$V$2,C51=$V$2,C52=$V$2),SUM(COUNTIF(C50:C52,$V$2),COUNTIF(C50:C52,$AV$2)),""))</f>
        <v/>
      </c>
    </row>
    <row r="51" spans="1:48">
      <c r="A51" s="337">
        <f>IF('FG_243way_Regular Symbol'!L49="","",'FG_243way_Regular Symbol'!L49)</f>
        <v>46</v>
      </c>
      <c r="B51" s="191" t="str">
        <f>IF('FG_576way_Regular Symbol(2wild)'!M49="","",'FG_576way_Regular Symbol(2wild)'!M49)</f>
        <v/>
      </c>
      <c r="C51" s="191" t="str">
        <f>IF('FG_576way_Regular Symbol(2wild)'!N49="","",'FG_576way_Regular Symbol(2wild)'!N49)</f>
        <v/>
      </c>
      <c r="D51" s="362"/>
      <c r="I51" s="363">
        <f t="shared" si="1"/>
        <v>46</v>
      </c>
      <c r="J51" s="344" t="str">
        <f>IF($A51&gt;='FG_576way_Regular Symbol(2wild)'!D$16,"",IF(OR(B51=$V$2,B52=$V$2,B53=$V$2),SUM(COUNTIF(B51:B53,$V$2),COUNTIF(B51:B53,$K$2)),""))</f>
        <v/>
      </c>
      <c r="K51" s="344" t="str">
        <f>IF($A51&gt;='FG_576way_Regular Symbol(2wild)'!E$16,"",IF(OR(C51=$V$2,C52=$V$2,C53=$V$2),SUM(COUNTIF(C51:C53,$V$2),COUNTIF(C51:C53,$K$2)),""))</f>
        <v/>
      </c>
      <c r="M51" s="344" t="str">
        <f>IF($A51&gt;='FG_576way_Regular Symbol(2wild)'!D$16,"",IF(OR(B51=$V$2,B52=$V$2,B53=$V$2),SUM(COUNTIF(B51:B53,$V$2),COUNTIF(B51:B53,$N$2)),""))</f>
        <v/>
      </c>
      <c r="N51" s="344" t="str">
        <f>IF($A51&gt;='FG_576way_Regular Symbol(2wild)'!E$16,"",IF(OR(C51=$V$2,C52=$V$2,C53=$V$2),SUM(COUNTIF(C51:C53,$V$2),COUNTIF(C51:C53,$N$2)),""))</f>
        <v/>
      </c>
      <c r="P51" s="344" t="str">
        <f>IF($A51&gt;='FG_576way_Regular Symbol(2wild)'!D$16,"",IF(OR(B51=$V$2,B52=$V$2,B53=$V$2),SUM(COUNTIF(B51:B53,$V$2),COUNTIF(B51:B53,$Q$2)),""))</f>
        <v/>
      </c>
      <c r="Q51" s="344" t="str">
        <f>IF($A51&gt;='FG_576way_Regular Symbol(2wild)'!E$16,"",IF(OR(C51=$V$2,C52=$V$2,C53=$V$2),SUM(COUNTIF(C51:C53,$V$2),COUNTIF(C51:C53,$Q$2)),""))</f>
        <v/>
      </c>
      <c r="S51" s="344" t="str">
        <f>IF($A51&gt;='FG_576way_Regular Symbol(2wild)'!D$16,"",IF(OR(B51=$V$2,B52=$V$2,B53=$V$2),SUM(COUNTIF(B51:B53,$V$2),COUNTIF(B51:B53,$T$2)),""))</f>
        <v/>
      </c>
      <c r="T51" s="344" t="str">
        <f>IF($A51&gt;='FG_576way_Regular Symbol(2wild)'!E$16,"",IF(OR(C51=$V$2,C52=$V$2,C53=$V$2),SUM(COUNTIF(C51:C53,$V$2),COUNTIF(C51:C53,$T$2)),""))</f>
        <v/>
      </c>
      <c r="V51" s="344" t="str">
        <f>IF($A51&gt;='FG_576way_Regular Symbol(2wild)'!D$16,"",IF(OR(B51=$V$2,B52=$V$2,B53=$V$2),SUM(COUNTIF(B51:B53,$V$2),COUNTIF(B51:B53,$W$2)),""))</f>
        <v/>
      </c>
      <c r="W51" s="344" t="str">
        <f>IF($A51&gt;='FG_576way_Regular Symbol(2wild)'!E$16,"",IF(OR(C51=$V$2,C52=$V$2,C53=$V$2),SUM(COUNTIF(C51:C53,$V$2),COUNTIF(C51:C53,$W$2)),""))</f>
        <v/>
      </c>
      <c r="Y51" s="344" t="str">
        <f>IF($A51&gt;='FG_576way_Regular Symbol(2wild)'!D$16,"",IF(OR(B51=$V$2,B52=$V$2,B53=$V$2),SUM(COUNTIF(B51:B53,$V$2),COUNTIF(B51:B53,$Z$2)),""))</f>
        <v/>
      </c>
      <c r="Z51" s="344" t="str">
        <f>IF($A51&gt;='FG_576way_Regular Symbol(2wild)'!E$16,"",IF(OR(C51=$V$2,C52=$V$2,C53=$V$2),SUM(COUNTIF(C51:C53,$V$2),COUNTIF(C51:C53,$Z$2)),""))</f>
        <v/>
      </c>
      <c r="AB51" s="344" t="str">
        <f>IF($A51&gt;='FG_576way_Regular Symbol(2wild)'!D$16,"",IF(OR(B51=$V$2,B52=$V$2,B53=$V$2),SUM(COUNTIF(B51:B53,$V$2),COUNTIF(B51:B53,$AC$2)),""))</f>
        <v/>
      </c>
      <c r="AC51" s="344" t="str">
        <f>IF($A51&gt;='FG_576way_Regular Symbol(2wild)'!E$16,"",IF(OR(C51=$V$2,C52=$V$2,C53=$V$2),SUM(COUNTIF(C51:C53,$V$2),COUNTIF(C51:C53,$AC$2)),""))</f>
        <v/>
      </c>
      <c r="AF51" s="3" t="str">
        <f>IF($A51&gt;='FG_576way_Regular Symbol(2wild)'!D$16,"",IF(OR(B51=$V$2,B52=$V$2,B53=$V$2),SUM(COUNTIF(B51:B53,$V$2),COUNTIF(B51:B53,$AG$2)),""))</f>
        <v/>
      </c>
      <c r="AG51" s="3" t="str">
        <f>IF($A51&gt;='FG_576way_Regular Symbol(2wild)'!E$16,"",IF(OR(C51=$V$2,C52=$V$2,C53=$V$2),SUM(COUNTIF(C51:C53,$V$2),COUNTIF(C51:C53,$AG$2)),""))</f>
        <v/>
      </c>
      <c r="AI51" s="3" t="str">
        <f>IF($A51&gt;='FG_576way_Regular Symbol(2wild)'!D$16,"",IF(OR(B51=$V$2,B52=$V$2,B53=$V$2),SUM(COUNTIF(B51:B53,$V$2),COUNTIF(B51:B53,$AJ$2)),""))</f>
        <v/>
      </c>
      <c r="AJ51" s="3" t="str">
        <f>IF($A51&gt;='FG_576way_Regular Symbol(2wild)'!E$16,"",IF(OR(C51=$V$2,C52=$V$2,C53=$V$2),SUM(COUNTIF(C51:C53,$V$2),COUNTIF(C51:C53,$AJ$2)),""))</f>
        <v/>
      </c>
      <c r="AL51" s="3" t="str">
        <f>IF($A51&gt;='FG_576way_Regular Symbol(2wild)'!D$16,"",IF(OR(B51=$V$2,B52=$V$2,B53=$V$2),SUM(COUNTIF(B51:B53,$V$2),COUNTIF(B51:B53,$AM$2)),""))</f>
        <v/>
      </c>
      <c r="AM51" s="3" t="str">
        <f>IF($A51&gt;='FG_576way_Regular Symbol(2wild)'!E$16,"",IF(OR(C51=$V$2,C52=$V$2,C53=$V$2),SUM(COUNTIF(C51:C53,$V$2),COUNTIF(C51:C53,$AM$2)),""))</f>
        <v/>
      </c>
      <c r="AO51" s="3" t="str">
        <f>IF($A51&gt;='FG_576way_Regular Symbol(2wild)'!D$16,"",IF(OR(B51=$V$2,B52=$V$2,B53=$V$2),SUM(COUNTIF(B51:B53,$V$2),COUNTIF(B51:B53,$AP$2)),""))</f>
        <v/>
      </c>
      <c r="AP51" s="3" t="str">
        <f>IF($A51&gt;='FG_576way_Regular Symbol(2wild)'!E$16,"",IF(OR(C51=$V$2,C52=$V$2,C53=$V$2),SUM(COUNTIF(C51:C53,$V$2),COUNTIF(C51:C53,$AP$2)),""))</f>
        <v/>
      </c>
      <c r="AR51" s="3" t="str">
        <f>IF($A51&gt;='FG_576way_Regular Symbol(2wild)'!D$16,"",IF(OR(B51=$V$2,B52=$V$2,B53=$V$2),SUM(COUNTIF(B51:B53,$V$2),COUNTIF(B51:B53,$AS$2)),""))</f>
        <v/>
      </c>
      <c r="AS51" s="3" t="str">
        <f>IF($A51&gt;='FG_576way_Regular Symbol(2wild)'!E$16,"",IF(OR(C51=$V$2,C52=$V$2,C53=$V$2),SUM(COUNTIF(C51:C53,$V$2),COUNTIF(C51:C53,$AS$2)),""))</f>
        <v/>
      </c>
      <c r="AU51" s="3" t="str">
        <f>IF($A51&gt;='FG_576way_Regular Symbol(2wild)'!D$16,"",IF(OR(B51=$V$2,B52=$V$2,B53=$V$2),SUM(COUNTIF(B51:B53,$V$2),COUNTIF(B51:B53,$AV$2)),""))</f>
        <v/>
      </c>
      <c r="AV51" s="3" t="str">
        <f>IF($A51&gt;='FG_576way_Regular Symbol(2wild)'!E$16,"",IF(OR(C51=$V$2,C52=$V$2,C53=$V$2),SUM(COUNTIF(C51:C53,$V$2),COUNTIF(C51:C53,$AV$2)),""))</f>
        <v/>
      </c>
    </row>
    <row r="52" spans="1:48">
      <c r="A52" s="337">
        <f>IF('FG_243way_Regular Symbol'!L50="","",'FG_243way_Regular Symbol'!L50)</f>
        <v>47</v>
      </c>
      <c r="B52" s="191" t="str">
        <f>IF('FG_576way_Regular Symbol(2wild)'!M50="","",'FG_576way_Regular Symbol(2wild)'!M50)</f>
        <v/>
      </c>
      <c r="C52" s="191" t="str">
        <f>IF('FG_576way_Regular Symbol(2wild)'!N50="","",'FG_576way_Regular Symbol(2wild)'!N50)</f>
        <v/>
      </c>
      <c r="D52" s="362"/>
      <c r="I52" s="363">
        <f t="shared" si="1"/>
        <v>47</v>
      </c>
      <c r="J52" s="344" t="str">
        <f>IF($A52&gt;='FG_576way_Regular Symbol(2wild)'!D$16,"",IF(OR(B52=$V$2,B53=$V$2,B54=$V$2),SUM(COUNTIF(B52:B54,$V$2),COUNTIF(B52:B54,$K$2)),""))</f>
        <v/>
      </c>
      <c r="K52" s="344" t="str">
        <f>IF($A52&gt;='FG_576way_Regular Symbol(2wild)'!E$16,"",IF(OR(C52=$V$2,C53=$V$2,C54=$V$2),SUM(COUNTIF(C52:C54,$V$2),COUNTIF(C52:C54,$K$2)),""))</f>
        <v/>
      </c>
      <c r="M52" s="344" t="str">
        <f>IF($A52&gt;='FG_576way_Regular Symbol(2wild)'!D$16,"",IF(OR(B52=$V$2,B53=$V$2,B54=$V$2),SUM(COUNTIF(B52:B54,$V$2),COUNTIF(B52:B54,$N$2)),""))</f>
        <v/>
      </c>
      <c r="N52" s="344" t="str">
        <f>IF($A52&gt;='FG_576way_Regular Symbol(2wild)'!E$16,"",IF(OR(C52=$V$2,C53=$V$2,C54=$V$2),SUM(COUNTIF(C52:C54,$V$2),COUNTIF(C52:C54,$N$2)),""))</f>
        <v/>
      </c>
      <c r="P52" s="344" t="str">
        <f>IF($A52&gt;='FG_576way_Regular Symbol(2wild)'!D$16,"",IF(OR(B52=$V$2,B53=$V$2,B54=$V$2),SUM(COUNTIF(B52:B54,$V$2),COUNTIF(B52:B54,$Q$2)),""))</f>
        <v/>
      </c>
      <c r="Q52" s="344" t="str">
        <f>IF($A52&gt;='FG_576way_Regular Symbol(2wild)'!E$16,"",IF(OR(C52=$V$2,C53=$V$2,C54=$V$2),SUM(COUNTIF(C52:C54,$V$2),COUNTIF(C52:C54,$Q$2)),""))</f>
        <v/>
      </c>
      <c r="S52" s="344" t="str">
        <f>IF($A52&gt;='FG_576way_Regular Symbol(2wild)'!D$16,"",IF(OR(B52=$V$2,B53=$V$2,B54=$V$2),SUM(COUNTIF(B52:B54,$V$2),COUNTIF(B52:B54,$T$2)),""))</f>
        <v/>
      </c>
      <c r="T52" s="344" t="str">
        <f>IF($A52&gt;='FG_576way_Regular Symbol(2wild)'!E$16,"",IF(OR(C52=$V$2,C53=$V$2,C54=$V$2),SUM(COUNTIF(C52:C54,$V$2),COUNTIF(C52:C54,$T$2)),""))</f>
        <v/>
      </c>
      <c r="V52" s="344" t="str">
        <f>IF($A52&gt;='FG_576way_Regular Symbol(2wild)'!D$16,"",IF(OR(B52=$V$2,B53=$V$2,B54=$V$2),SUM(COUNTIF(B52:B54,$V$2),COUNTIF(B52:B54,$W$2)),""))</f>
        <v/>
      </c>
      <c r="W52" s="344" t="str">
        <f>IF($A52&gt;='FG_576way_Regular Symbol(2wild)'!E$16,"",IF(OR(C52=$V$2,C53=$V$2,C54=$V$2),SUM(COUNTIF(C52:C54,$V$2),COUNTIF(C52:C54,$W$2)),""))</f>
        <v/>
      </c>
      <c r="Y52" s="344" t="str">
        <f>IF($A52&gt;='FG_576way_Regular Symbol(2wild)'!D$16,"",IF(OR(B52=$V$2,B53=$V$2,B54=$V$2),SUM(COUNTIF(B52:B54,$V$2),COUNTIF(B52:B54,$Z$2)),""))</f>
        <v/>
      </c>
      <c r="Z52" s="344" t="str">
        <f>IF($A52&gt;='FG_576way_Regular Symbol(2wild)'!E$16,"",IF(OR(C52=$V$2,C53=$V$2,C54=$V$2),SUM(COUNTIF(C52:C54,$V$2),COUNTIF(C52:C54,$Z$2)),""))</f>
        <v/>
      </c>
      <c r="AB52" s="344" t="str">
        <f>IF($A52&gt;='FG_576way_Regular Symbol(2wild)'!D$16,"",IF(OR(B52=$V$2,B53=$V$2,B54=$V$2),SUM(COUNTIF(B52:B54,$V$2),COUNTIF(B52:B54,$AC$2)),""))</f>
        <v/>
      </c>
      <c r="AC52" s="344" t="str">
        <f>IF($A52&gt;='FG_576way_Regular Symbol(2wild)'!E$16,"",IF(OR(C52=$V$2,C53=$V$2,C54=$V$2),SUM(COUNTIF(C52:C54,$V$2),COUNTIF(C52:C54,$AC$2)),""))</f>
        <v/>
      </c>
      <c r="AF52" s="3" t="str">
        <f>IF($A52&gt;='FG_576way_Regular Symbol(2wild)'!D$16,"",IF(OR(B52=$V$2,B53=$V$2,B54=$V$2),SUM(COUNTIF(B52:B54,$V$2),COUNTIF(B52:B54,$AG$2)),""))</f>
        <v/>
      </c>
      <c r="AG52" s="3" t="str">
        <f>IF($A52&gt;='FG_576way_Regular Symbol(2wild)'!E$16,"",IF(OR(C52=$V$2,C53=$V$2,C54=$V$2),SUM(COUNTIF(C52:C54,$V$2),COUNTIF(C52:C54,$AG$2)),""))</f>
        <v/>
      </c>
      <c r="AI52" s="3" t="str">
        <f>IF($A52&gt;='FG_576way_Regular Symbol(2wild)'!D$16,"",IF(OR(B52=$V$2,B53=$V$2,B54=$V$2),SUM(COUNTIF(B52:B54,$V$2),COUNTIF(B52:B54,$AJ$2)),""))</f>
        <v/>
      </c>
      <c r="AJ52" s="3" t="str">
        <f>IF($A52&gt;='FG_576way_Regular Symbol(2wild)'!E$16,"",IF(OR(C52=$V$2,C53=$V$2,C54=$V$2),SUM(COUNTIF(C52:C54,$V$2),COUNTIF(C52:C54,$AJ$2)),""))</f>
        <v/>
      </c>
      <c r="AL52" s="3" t="str">
        <f>IF($A52&gt;='FG_576way_Regular Symbol(2wild)'!D$16,"",IF(OR(B52=$V$2,B53=$V$2,B54=$V$2),SUM(COUNTIF(B52:B54,$V$2),COUNTIF(B52:B54,$AM$2)),""))</f>
        <v/>
      </c>
      <c r="AM52" s="3" t="str">
        <f>IF($A52&gt;='FG_576way_Regular Symbol(2wild)'!E$16,"",IF(OR(C52=$V$2,C53=$V$2,C54=$V$2),SUM(COUNTIF(C52:C54,$V$2),COUNTIF(C52:C54,$AM$2)),""))</f>
        <v/>
      </c>
      <c r="AO52" s="3" t="str">
        <f>IF($A52&gt;='FG_576way_Regular Symbol(2wild)'!D$16,"",IF(OR(B52=$V$2,B53=$V$2,B54=$V$2),SUM(COUNTIF(B52:B54,$V$2),COUNTIF(B52:B54,$AP$2)),""))</f>
        <v/>
      </c>
      <c r="AP52" s="3" t="str">
        <f>IF($A52&gt;='FG_576way_Regular Symbol(2wild)'!E$16,"",IF(OR(C52=$V$2,C53=$V$2,C54=$V$2),SUM(COUNTIF(C52:C54,$V$2),COUNTIF(C52:C54,$AP$2)),""))</f>
        <v/>
      </c>
      <c r="AR52" s="3" t="str">
        <f>IF($A52&gt;='FG_576way_Regular Symbol(2wild)'!D$16,"",IF(OR(B52=$V$2,B53=$V$2,B54=$V$2),SUM(COUNTIF(B52:B54,$V$2),COUNTIF(B52:B54,$AS$2)),""))</f>
        <v/>
      </c>
      <c r="AS52" s="3" t="str">
        <f>IF($A52&gt;='FG_576way_Regular Symbol(2wild)'!E$16,"",IF(OR(C52=$V$2,C53=$V$2,C54=$V$2),SUM(COUNTIF(C52:C54,$V$2),COUNTIF(C52:C54,$AS$2)),""))</f>
        <v/>
      </c>
      <c r="AU52" s="3" t="str">
        <f>IF($A52&gt;='FG_576way_Regular Symbol(2wild)'!D$16,"",IF(OR(B52=$V$2,B53=$V$2,B54=$V$2),SUM(COUNTIF(B52:B54,$V$2),COUNTIF(B52:B54,$AV$2)),""))</f>
        <v/>
      </c>
      <c r="AV52" s="3" t="str">
        <f>IF($A52&gt;='FG_576way_Regular Symbol(2wild)'!E$16,"",IF(OR(C52=$V$2,C53=$V$2,C54=$V$2),SUM(COUNTIF(C52:C54,$V$2),COUNTIF(C52:C54,$AV$2)),""))</f>
        <v/>
      </c>
    </row>
    <row r="53" spans="1:48">
      <c r="A53" s="337">
        <f>IF('FG_243way_Regular Symbol'!L51="","",'FG_243way_Regular Symbol'!L51)</f>
        <v>48</v>
      </c>
      <c r="B53" s="191" t="str">
        <f>IF('FG_576way_Regular Symbol(2wild)'!M51="","",'FG_576way_Regular Symbol(2wild)'!M51)</f>
        <v/>
      </c>
      <c r="C53" s="191" t="str">
        <f>IF('FG_576way_Regular Symbol(2wild)'!N51="","",'FG_576way_Regular Symbol(2wild)'!N51)</f>
        <v/>
      </c>
      <c r="D53" s="362"/>
      <c r="I53" s="363">
        <f t="shared" si="1"/>
        <v>48</v>
      </c>
      <c r="J53" s="344" t="str">
        <f>IF($A53&gt;='FG_576way_Regular Symbol(2wild)'!D$16,"",IF(OR(B53=$V$2,B54=$V$2,B55=$V$2),SUM(COUNTIF(B53:B55,$V$2),COUNTIF(B53:B55,$K$2)),""))</f>
        <v/>
      </c>
      <c r="K53" s="344" t="str">
        <f>IF($A53&gt;='FG_576way_Regular Symbol(2wild)'!E$16,"",IF(OR(C53=$V$2,C54=$V$2,C55=$V$2),SUM(COUNTIF(C53:C55,$V$2),COUNTIF(C53:C55,$K$2)),""))</f>
        <v/>
      </c>
      <c r="M53" s="344" t="str">
        <f>IF($A53&gt;='FG_576way_Regular Symbol(2wild)'!D$16,"",IF(OR(B53=$V$2,B54=$V$2,B55=$V$2),SUM(COUNTIF(B53:B55,$V$2),COUNTIF(B53:B55,$N$2)),""))</f>
        <v/>
      </c>
      <c r="N53" s="344" t="str">
        <f>IF($A53&gt;='FG_576way_Regular Symbol(2wild)'!E$16,"",IF(OR(C53=$V$2,C54=$V$2,C55=$V$2),SUM(COUNTIF(C53:C55,$V$2),COUNTIF(C53:C55,$N$2)),""))</f>
        <v/>
      </c>
      <c r="P53" s="344" t="str">
        <f>IF($A53&gt;='FG_576way_Regular Symbol(2wild)'!D$16,"",IF(OR(B53=$V$2,B54=$V$2,B55=$V$2),SUM(COUNTIF(B53:B55,$V$2),COUNTIF(B53:B55,$Q$2)),""))</f>
        <v/>
      </c>
      <c r="Q53" s="344" t="str">
        <f>IF($A53&gt;='FG_576way_Regular Symbol(2wild)'!E$16,"",IF(OR(C53=$V$2,C54=$V$2,C55=$V$2),SUM(COUNTIF(C53:C55,$V$2),COUNTIF(C53:C55,$Q$2)),""))</f>
        <v/>
      </c>
      <c r="S53" s="344" t="str">
        <f>IF($A53&gt;='FG_576way_Regular Symbol(2wild)'!D$16,"",IF(OR(B53=$V$2,B54=$V$2,B55=$V$2),SUM(COUNTIF(B53:B55,$V$2),COUNTIF(B53:B55,$T$2)),""))</f>
        <v/>
      </c>
      <c r="T53" s="344" t="str">
        <f>IF($A53&gt;='FG_576way_Regular Symbol(2wild)'!E$16,"",IF(OR(C53=$V$2,C54=$V$2,C55=$V$2),SUM(COUNTIF(C53:C55,$V$2),COUNTIF(C53:C55,$T$2)),""))</f>
        <v/>
      </c>
      <c r="V53" s="344" t="str">
        <f>IF($A53&gt;='FG_576way_Regular Symbol(2wild)'!D$16,"",IF(OR(B53=$V$2,B54=$V$2,B55=$V$2),SUM(COUNTIF(B53:B55,$V$2),COUNTIF(B53:B55,$W$2)),""))</f>
        <v/>
      </c>
      <c r="W53" s="344" t="str">
        <f>IF($A53&gt;='FG_576way_Regular Symbol(2wild)'!E$16,"",IF(OR(C53=$V$2,C54=$V$2,C55=$V$2),SUM(COUNTIF(C53:C55,$V$2),COUNTIF(C53:C55,$W$2)),""))</f>
        <v/>
      </c>
      <c r="Y53" s="344" t="str">
        <f>IF($A53&gt;='FG_576way_Regular Symbol(2wild)'!D$16,"",IF(OR(B53=$V$2,B54=$V$2,B55=$V$2),SUM(COUNTIF(B53:B55,$V$2),COUNTIF(B53:B55,$Z$2)),""))</f>
        <v/>
      </c>
      <c r="Z53" s="344" t="str">
        <f>IF($A53&gt;='FG_576way_Regular Symbol(2wild)'!E$16,"",IF(OR(C53=$V$2,C54=$V$2,C55=$V$2),SUM(COUNTIF(C53:C55,$V$2),COUNTIF(C53:C55,$Z$2)),""))</f>
        <v/>
      </c>
      <c r="AB53" s="344" t="str">
        <f>IF($A53&gt;='FG_576way_Regular Symbol(2wild)'!D$16,"",IF(OR(B53=$V$2,B54=$V$2,B55=$V$2),SUM(COUNTIF(B53:B55,$V$2),COUNTIF(B53:B55,$AC$2)),""))</f>
        <v/>
      </c>
      <c r="AC53" s="344" t="str">
        <f>IF($A53&gt;='FG_576way_Regular Symbol(2wild)'!E$16,"",IF(OR(C53=$V$2,C54=$V$2,C55=$V$2),SUM(COUNTIF(C53:C55,$V$2),COUNTIF(C53:C55,$AC$2)),""))</f>
        <v/>
      </c>
      <c r="AF53" s="3" t="str">
        <f>IF($A53&gt;='FG_576way_Regular Symbol(2wild)'!D$16,"",IF(OR(B53=$V$2,B54=$V$2,B55=$V$2),SUM(COUNTIF(B53:B55,$V$2),COUNTIF(B53:B55,$AG$2)),""))</f>
        <v/>
      </c>
      <c r="AG53" s="3" t="str">
        <f>IF($A53&gt;='FG_576way_Regular Symbol(2wild)'!E$16,"",IF(OR(C53=$V$2,C54=$V$2,C55=$V$2),SUM(COUNTIF(C53:C55,$V$2),COUNTIF(C53:C55,$AG$2)),""))</f>
        <v/>
      </c>
      <c r="AI53" s="3" t="str">
        <f>IF($A53&gt;='FG_576way_Regular Symbol(2wild)'!D$16,"",IF(OR(B53=$V$2,B54=$V$2,B55=$V$2),SUM(COUNTIF(B53:B55,$V$2),COUNTIF(B53:B55,$AJ$2)),""))</f>
        <v/>
      </c>
      <c r="AJ53" s="3" t="str">
        <f>IF($A53&gt;='FG_576way_Regular Symbol(2wild)'!E$16,"",IF(OR(C53=$V$2,C54=$V$2,C55=$V$2),SUM(COUNTIF(C53:C55,$V$2),COUNTIF(C53:C55,$AJ$2)),""))</f>
        <v/>
      </c>
      <c r="AL53" s="3" t="str">
        <f>IF($A53&gt;='FG_576way_Regular Symbol(2wild)'!D$16,"",IF(OR(B53=$V$2,B54=$V$2,B55=$V$2),SUM(COUNTIF(B53:B55,$V$2),COUNTIF(B53:B55,$AM$2)),""))</f>
        <v/>
      </c>
      <c r="AM53" s="3" t="str">
        <f>IF($A53&gt;='FG_576way_Regular Symbol(2wild)'!E$16,"",IF(OR(C53=$V$2,C54=$V$2,C55=$V$2),SUM(COUNTIF(C53:C55,$V$2),COUNTIF(C53:C55,$AM$2)),""))</f>
        <v/>
      </c>
      <c r="AO53" s="3" t="str">
        <f>IF($A53&gt;='FG_576way_Regular Symbol(2wild)'!D$16,"",IF(OR(B53=$V$2,B54=$V$2,B55=$V$2),SUM(COUNTIF(B53:B55,$V$2),COUNTIF(B53:B55,$AP$2)),""))</f>
        <v/>
      </c>
      <c r="AP53" s="3" t="str">
        <f>IF($A53&gt;='FG_576way_Regular Symbol(2wild)'!E$16,"",IF(OR(C53=$V$2,C54=$V$2,C55=$V$2),SUM(COUNTIF(C53:C55,$V$2),COUNTIF(C53:C55,$AP$2)),""))</f>
        <v/>
      </c>
      <c r="AR53" s="3" t="str">
        <f>IF($A53&gt;='FG_576way_Regular Symbol(2wild)'!D$16,"",IF(OR(B53=$V$2,B54=$V$2,B55=$V$2),SUM(COUNTIF(B53:B55,$V$2),COUNTIF(B53:B55,$AS$2)),""))</f>
        <v/>
      </c>
      <c r="AS53" s="3" t="str">
        <f>IF($A53&gt;='FG_576way_Regular Symbol(2wild)'!E$16,"",IF(OR(C53=$V$2,C54=$V$2,C55=$V$2),SUM(COUNTIF(C53:C55,$V$2),COUNTIF(C53:C55,$AS$2)),""))</f>
        <v/>
      </c>
      <c r="AU53" s="3" t="str">
        <f>IF($A53&gt;='FG_576way_Regular Symbol(2wild)'!D$16,"",IF(OR(B53=$V$2,B54=$V$2,B55=$V$2),SUM(COUNTIF(B53:B55,$V$2),COUNTIF(B53:B55,$AV$2)),""))</f>
        <v/>
      </c>
      <c r="AV53" s="3" t="str">
        <f>IF($A53&gt;='FG_576way_Regular Symbol(2wild)'!E$16,"",IF(OR(C53=$V$2,C54=$V$2,C55=$V$2),SUM(COUNTIF(C53:C55,$V$2),COUNTIF(C53:C55,$AV$2)),""))</f>
        <v/>
      </c>
    </row>
    <row r="54" spans="1:48">
      <c r="A54" s="337">
        <f>IF('FG_243way_Regular Symbol'!L52="","",'FG_243way_Regular Symbol'!L52)</f>
        <v>49</v>
      </c>
      <c r="B54" s="191" t="str">
        <f>IF('FG_576way_Regular Symbol(2wild)'!M52="","",'FG_576way_Regular Symbol(2wild)'!M52)</f>
        <v/>
      </c>
      <c r="C54" s="191" t="str">
        <f>IF('FG_576way_Regular Symbol(2wild)'!N52="","",'FG_576way_Regular Symbol(2wild)'!N52)</f>
        <v/>
      </c>
      <c r="D54" s="362"/>
      <c r="I54" s="363">
        <f t="shared" si="1"/>
        <v>49</v>
      </c>
      <c r="J54" s="344" t="str">
        <f>IF($A54&gt;='FG_576way_Regular Symbol(2wild)'!D$16,"",IF(OR(B54=$V$2,B55=$V$2,B56=$V$2),SUM(COUNTIF(B54:B56,$V$2),COUNTIF(B54:B56,$K$2)),""))</f>
        <v/>
      </c>
      <c r="K54" s="344" t="str">
        <f>IF($A54&gt;='FG_576way_Regular Symbol(2wild)'!E$16,"",IF(OR(C54=$V$2,C55=$V$2,C56=$V$2),SUM(COUNTIF(C54:C56,$V$2),COUNTIF(C54:C56,$K$2)),""))</f>
        <v/>
      </c>
      <c r="M54" s="344" t="str">
        <f>IF($A54&gt;='FG_576way_Regular Symbol(2wild)'!D$16,"",IF(OR(B54=$V$2,B55=$V$2,B56=$V$2),SUM(COUNTIF(B54:B56,$V$2),COUNTIF(B54:B56,$N$2)),""))</f>
        <v/>
      </c>
      <c r="N54" s="344" t="str">
        <f>IF($A54&gt;='FG_576way_Regular Symbol(2wild)'!E$16,"",IF(OR(C54=$V$2,C55=$V$2,C56=$V$2),SUM(COUNTIF(C54:C56,$V$2),COUNTIF(C54:C56,$N$2)),""))</f>
        <v/>
      </c>
      <c r="P54" s="344" t="str">
        <f>IF($A54&gt;='FG_576way_Regular Symbol(2wild)'!D$16,"",IF(OR(B54=$V$2,B55=$V$2,B56=$V$2),SUM(COUNTIF(B54:B56,$V$2),COUNTIF(B54:B56,$Q$2)),""))</f>
        <v/>
      </c>
      <c r="Q54" s="344" t="str">
        <f>IF($A54&gt;='FG_576way_Regular Symbol(2wild)'!E$16,"",IF(OR(C54=$V$2,C55=$V$2,C56=$V$2),SUM(COUNTIF(C54:C56,$V$2),COUNTIF(C54:C56,$Q$2)),""))</f>
        <v/>
      </c>
      <c r="S54" s="344" t="str">
        <f>IF($A54&gt;='FG_576way_Regular Symbol(2wild)'!D$16,"",IF(OR(B54=$V$2,B55=$V$2,B56=$V$2),SUM(COUNTIF(B54:B56,$V$2),COUNTIF(B54:B56,$T$2)),""))</f>
        <v/>
      </c>
      <c r="T54" s="344" t="str">
        <f>IF($A54&gt;='FG_576way_Regular Symbol(2wild)'!E$16,"",IF(OR(C54=$V$2,C55=$V$2,C56=$V$2),SUM(COUNTIF(C54:C56,$V$2),COUNTIF(C54:C56,$T$2)),""))</f>
        <v/>
      </c>
      <c r="V54" s="344" t="str">
        <f>IF($A54&gt;='FG_576way_Regular Symbol(2wild)'!D$16,"",IF(OR(B54=$V$2,B55=$V$2,B56=$V$2),SUM(COUNTIF(B54:B56,$V$2),COUNTIF(B54:B56,$W$2)),""))</f>
        <v/>
      </c>
      <c r="W54" s="344" t="str">
        <f>IF($A54&gt;='FG_576way_Regular Symbol(2wild)'!E$16,"",IF(OR(C54=$V$2,C55=$V$2,C56=$V$2),SUM(COUNTIF(C54:C56,$V$2),COUNTIF(C54:C56,$W$2)),""))</f>
        <v/>
      </c>
      <c r="Y54" s="344" t="str">
        <f>IF($A54&gt;='FG_576way_Regular Symbol(2wild)'!D$16,"",IF(OR(B54=$V$2,B55=$V$2,B56=$V$2),SUM(COUNTIF(B54:B56,$V$2),COUNTIF(B54:B56,$Z$2)),""))</f>
        <v/>
      </c>
      <c r="Z54" s="344" t="str">
        <f>IF($A54&gt;='FG_576way_Regular Symbol(2wild)'!E$16,"",IF(OR(C54=$V$2,C55=$V$2,C56=$V$2),SUM(COUNTIF(C54:C56,$V$2),COUNTIF(C54:C56,$Z$2)),""))</f>
        <v/>
      </c>
      <c r="AB54" s="344" t="str">
        <f>IF($A54&gt;='FG_576way_Regular Symbol(2wild)'!D$16,"",IF(OR(B54=$V$2,B55=$V$2,B56=$V$2),SUM(COUNTIF(B54:B56,$V$2),COUNTIF(B54:B56,$AC$2)),""))</f>
        <v/>
      </c>
      <c r="AC54" s="344" t="str">
        <f>IF($A54&gt;='FG_576way_Regular Symbol(2wild)'!E$16,"",IF(OR(C54=$V$2,C55=$V$2,C56=$V$2),SUM(COUNTIF(C54:C56,$V$2),COUNTIF(C54:C56,$AC$2)),""))</f>
        <v/>
      </c>
      <c r="AF54" s="3" t="str">
        <f>IF($A54&gt;='FG_576way_Regular Symbol(2wild)'!D$16,"",IF(OR(B54=$V$2,B55=$V$2,B56=$V$2),SUM(COUNTIF(B54:B56,$V$2),COUNTIF(B54:B56,$AG$2)),""))</f>
        <v/>
      </c>
      <c r="AG54" s="3" t="str">
        <f>IF($A54&gt;='FG_576way_Regular Symbol(2wild)'!E$16,"",IF(OR(C54=$V$2,C55=$V$2,C56=$V$2),SUM(COUNTIF(C54:C56,$V$2),COUNTIF(C54:C56,$AG$2)),""))</f>
        <v/>
      </c>
      <c r="AI54" s="3" t="str">
        <f>IF($A54&gt;='FG_576way_Regular Symbol(2wild)'!D$16,"",IF(OR(B54=$V$2,B55=$V$2,B56=$V$2),SUM(COUNTIF(B54:B56,$V$2),COUNTIF(B54:B56,$AJ$2)),""))</f>
        <v/>
      </c>
      <c r="AJ54" s="3" t="str">
        <f>IF($A54&gt;='FG_576way_Regular Symbol(2wild)'!E$16,"",IF(OR(C54=$V$2,C55=$V$2,C56=$V$2),SUM(COUNTIF(C54:C56,$V$2),COUNTIF(C54:C56,$AJ$2)),""))</f>
        <v/>
      </c>
      <c r="AL54" s="3" t="str">
        <f>IF($A54&gt;='FG_576way_Regular Symbol(2wild)'!D$16,"",IF(OR(B54=$V$2,B55=$V$2,B56=$V$2),SUM(COUNTIF(B54:B56,$V$2),COUNTIF(B54:B56,$AM$2)),""))</f>
        <v/>
      </c>
      <c r="AM54" s="3" t="str">
        <f>IF($A54&gt;='FG_576way_Regular Symbol(2wild)'!E$16,"",IF(OR(C54=$V$2,C55=$V$2,C56=$V$2),SUM(COUNTIF(C54:C56,$V$2),COUNTIF(C54:C56,$AM$2)),""))</f>
        <v/>
      </c>
      <c r="AO54" s="3" t="str">
        <f>IF($A54&gt;='FG_576way_Regular Symbol(2wild)'!D$16,"",IF(OR(B54=$V$2,B55=$V$2,B56=$V$2),SUM(COUNTIF(B54:B56,$V$2),COUNTIF(B54:B56,$AP$2)),""))</f>
        <v/>
      </c>
      <c r="AP54" s="3" t="str">
        <f>IF($A54&gt;='FG_576way_Regular Symbol(2wild)'!E$16,"",IF(OR(C54=$V$2,C55=$V$2,C56=$V$2),SUM(COUNTIF(C54:C56,$V$2),COUNTIF(C54:C56,$AP$2)),""))</f>
        <v/>
      </c>
      <c r="AR54" s="3" t="str">
        <f>IF($A54&gt;='FG_576way_Regular Symbol(2wild)'!D$16,"",IF(OR(B54=$V$2,B55=$V$2,B56=$V$2),SUM(COUNTIF(B54:B56,$V$2),COUNTIF(B54:B56,$AS$2)),""))</f>
        <v/>
      </c>
      <c r="AS54" s="3" t="str">
        <f>IF($A54&gt;='FG_576way_Regular Symbol(2wild)'!E$16,"",IF(OR(C54=$V$2,C55=$V$2,C56=$V$2),SUM(COUNTIF(C54:C56,$V$2),COUNTIF(C54:C56,$AS$2)),""))</f>
        <v/>
      </c>
      <c r="AU54" s="3" t="str">
        <f>IF($A54&gt;='FG_576way_Regular Symbol(2wild)'!D$16,"",IF(OR(B54=$V$2,B55=$V$2,B56=$V$2),SUM(COUNTIF(B54:B56,$V$2),COUNTIF(B54:B56,$AV$2)),""))</f>
        <v/>
      </c>
      <c r="AV54" s="3" t="str">
        <f>IF($A54&gt;='FG_576way_Regular Symbol(2wild)'!E$16,"",IF(OR(C54=$V$2,C55=$V$2,C56=$V$2),SUM(COUNTIF(C54:C56,$V$2),COUNTIF(C54:C56,$AV$2)),""))</f>
        <v/>
      </c>
    </row>
    <row r="55" spans="1:48">
      <c r="A55" s="337">
        <f>IF('FG_243way_Regular Symbol'!L53="","",'FG_243way_Regular Symbol'!L53)</f>
        <v>50</v>
      </c>
      <c r="B55" s="191" t="str">
        <f>IF('FG_576way_Regular Symbol(2wild)'!M53="","",'FG_576way_Regular Symbol(2wild)'!M53)</f>
        <v/>
      </c>
      <c r="C55" s="191" t="str">
        <f>IF('FG_576way_Regular Symbol(2wild)'!N53="","",'FG_576way_Regular Symbol(2wild)'!N53)</f>
        <v/>
      </c>
      <c r="D55" s="362"/>
      <c r="I55" s="363">
        <f t="shared" si="1"/>
        <v>50</v>
      </c>
      <c r="J55" s="344" t="str">
        <f>IF($A55&gt;='FG_576way_Regular Symbol(2wild)'!D$16,"",IF(OR(B55=$V$2,B56=$V$2,B57=$V$2),SUM(COUNTIF(B55:B57,$V$2),COUNTIF(B55:B57,$K$2)),""))</f>
        <v/>
      </c>
      <c r="K55" s="344" t="str">
        <f>IF($A55&gt;='FG_576way_Regular Symbol(2wild)'!E$16,"",IF(OR(C55=$V$2,C56=$V$2,C57=$V$2),SUM(COUNTIF(C55:C57,$V$2),COUNTIF(C55:C57,$K$2)),""))</f>
        <v/>
      </c>
      <c r="M55" s="344" t="str">
        <f>IF($A55&gt;='FG_576way_Regular Symbol(2wild)'!D$16,"",IF(OR(B55=$V$2,B56=$V$2,B57=$V$2),SUM(COUNTIF(B55:B57,$V$2),COUNTIF(B55:B57,$N$2)),""))</f>
        <v/>
      </c>
      <c r="N55" s="344" t="str">
        <f>IF($A55&gt;='FG_576way_Regular Symbol(2wild)'!E$16,"",IF(OR(C55=$V$2,C56=$V$2,C57=$V$2),SUM(COUNTIF(C55:C57,$V$2),COUNTIF(C55:C57,$N$2)),""))</f>
        <v/>
      </c>
      <c r="P55" s="344" t="str">
        <f>IF($A55&gt;='FG_576way_Regular Symbol(2wild)'!D$16,"",IF(OR(B55=$V$2,B56=$V$2,B57=$V$2),SUM(COUNTIF(B55:B57,$V$2),COUNTIF(B55:B57,$Q$2)),""))</f>
        <v/>
      </c>
      <c r="Q55" s="344" t="str">
        <f>IF($A55&gt;='FG_576way_Regular Symbol(2wild)'!E$16,"",IF(OR(C55=$V$2,C56=$V$2,C57=$V$2),SUM(COUNTIF(C55:C57,$V$2),COUNTIF(C55:C57,$Q$2)),""))</f>
        <v/>
      </c>
      <c r="S55" s="344" t="str">
        <f>IF($A55&gt;='FG_576way_Regular Symbol(2wild)'!D$16,"",IF(OR(B55=$V$2,B56=$V$2,B57=$V$2),SUM(COUNTIF(B55:B57,$V$2),COUNTIF(B55:B57,$T$2)),""))</f>
        <v/>
      </c>
      <c r="T55" s="344" t="str">
        <f>IF($A55&gt;='FG_576way_Regular Symbol(2wild)'!E$16,"",IF(OR(C55=$V$2,C56=$V$2,C57=$V$2),SUM(COUNTIF(C55:C57,$V$2),COUNTIF(C55:C57,$T$2)),""))</f>
        <v/>
      </c>
      <c r="V55" s="344" t="str">
        <f>IF($A55&gt;='FG_576way_Regular Symbol(2wild)'!D$16,"",IF(OR(B55=$V$2,B56=$V$2,B57=$V$2),SUM(COUNTIF(B55:B57,$V$2),COUNTIF(B55:B57,$W$2)),""))</f>
        <v/>
      </c>
      <c r="W55" s="344" t="str">
        <f>IF($A55&gt;='FG_576way_Regular Symbol(2wild)'!E$16,"",IF(OR(C55=$V$2,C56=$V$2,C57=$V$2),SUM(COUNTIF(C55:C57,$V$2),COUNTIF(C55:C57,$W$2)),""))</f>
        <v/>
      </c>
      <c r="Y55" s="344" t="str">
        <f>IF($A55&gt;='FG_576way_Regular Symbol(2wild)'!D$16,"",IF(OR(B55=$V$2,B56=$V$2,B57=$V$2),SUM(COUNTIF(B55:B57,$V$2),COUNTIF(B55:B57,$Z$2)),""))</f>
        <v/>
      </c>
      <c r="Z55" s="344" t="str">
        <f>IF($A55&gt;='FG_576way_Regular Symbol(2wild)'!E$16,"",IF(OR(C55=$V$2,C56=$V$2,C57=$V$2),SUM(COUNTIF(C55:C57,$V$2),COUNTIF(C55:C57,$Z$2)),""))</f>
        <v/>
      </c>
      <c r="AB55" s="344" t="str">
        <f>IF($A55&gt;='FG_576way_Regular Symbol(2wild)'!D$16,"",IF(OR(B55=$V$2,B56=$V$2,B57=$V$2),SUM(COUNTIF(B55:B57,$V$2),COUNTIF(B55:B57,$AC$2)),""))</f>
        <v/>
      </c>
      <c r="AC55" s="344" t="str">
        <f>IF($A55&gt;='FG_576way_Regular Symbol(2wild)'!E$16,"",IF(OR(C55=$V$2,C56=$V$2,C57=$V$2),SUM(COUNTIF(C55:C57,$V$2),COUNTIF(C55:C57,$AC$2)),""))</f>
        <v/>
      </c>
      <c r="AF55" s="3" t="str">
        <f>IF($A55&gt;='FG_576way_Regular Symbol(2wild)'!D$16,"",IF(OR(B55=$V$2,B56=$V$2,B57=$V$2),SUM(COUNTIF(B55:B57,$V$2),COUNTIF(B55:B57,$AG$2)),""))</f>
        <v/>
      </c>
      <c r="AG55" s="3" t="str">
        <f>IF($A55&gt;='FG_576way_Regular Symbol(2wild)'!E$16,"",IF(OR(C55=$V$2,C56=$V$2,C57=$V$2),SUM(COUNTIF(C55:C57,$V$2),COUNTIF(C55:C57,$AG$2)),""))</f>
        <v/>
      </c>
      <c r="AI55" s="3" t="str">
        <f>IF($A55&gt;='FG_576way_Regular Symbol(2wild)'!D$16,"",IF(OR(B55=$V$2,B56=$V$2,B57=$V$2),SUM(COUNTIF(B55:B57,$V$2),COUNTIF(B55:B57,$AJ$2)),""))</f>
        <v/>
      </c>
      <c r="AJ55" s="3" t="str">
        <f>IF($A55&gt;='FG_576way_Regular Symbol(2wild)'!E$16,"",IF(OR(C55=$V$2,C56=$V$2,C57=$V$2),SUM(COUNTIF(C55:C57,$V$2),COUNTIF(C55:C57,$AJ$2)),""))</f>
        <v/>
      </c>
      <c r="AL55" s="3" t="str">
        <f>IF($A55&gt;='FG_576way_Regular Symbol(2wild)'!D$16,"",IF(OR(B55=$V$2,B56=$V$2,B57=$V$2),SUM(COUNTIF(B55:B57,$V$2),COUNTIF(B55:B57,$AM$2)),""))</f>
        <v/>
      </c>
      <c r="AM55" s="3" t="str">
        <f>IF($A55&gt;='FG_576way_Regular Symbol(2wild)'!E$16,"",IF(OR(C55=$V$2,C56=$V$2,C57=$V$2),SUM(COUNTIF(C55:C57,$V$2),COUNTIF(C55:C57,$AM$2)),""))</f>
        <v/>
      </c>
      <c r="AO55" s="3" t="str">
        <f>IF($A55&gt;='FG_576way_Regular Symbol(2wild)'!D$16,"",IF(OR(B55=$V$2,B56=$V$2,B57=$V$2),SUM(COUNTIF(B55:B57,$V$2),COUNTIF(B55:B57,$AP$2)),""))</f>
        <v/>
      </c>
      <c r="AP55" s="3" t="str">
        <f>IF($A55&gt;='FG_576way_Regular Symbol(2wild)'!E$16,"",IF(OR(C55=$V$2,C56=$V$2,C57=$V$2),SUM(COUNTIF(C55:C57,$V$2),COUNTIF(C55:C57,$AP$2)),""))</f>
        <v/>
      </c>
      <c r="AR55" s="3" t="str">
        <f>IF($A55&gt;='FG_576way_Regular Symbol(2wild)'!D$16,"",IF(OR(B55=$V$2,B56=$V$2,B57=$V$2),SUM(COUNTIF(B55:B57,$V$2),COUNTIF(B55:B57,$AS$2)),""))</f>
        <v/>
      </c>
      <c r="AS55" s="3" t="str">
        <f>IF($A55&gt;='FG_576way_Regular Symbol(2wild)'!E$16,"",IF(OR(C55=$V$2,C56=$V$2,C57=$V$2),SUM(COUNTIF(C55:C57,$V$2),COUNTIF(C55:C57,$AS$2)),""))</f>
        <v/>
      </c>
      <c r="AU55" s="3" t="str">
        <f>IF($A55&gt;='FG_576way_Regular Symbol(2wild)'!D$16,"",IF(OR(B55=$V$2,B56=$V$2,B57=$V$2),SUM(COUNTIF(B55:B57,$V$2),COUNTIF(B55:B57,$AV$2)),""))</f>
        <v/>
      </c>
      <c r="AV55" s="3" t="str">
        <f>IF($A55&gt;='FG_576way_Regular Symbol(2wild)'!E$16,"",IF(OR(C55=$V$2,C56=$V$2,C57=$V$2),SUM(COUNTIF(C55:C57,$V$2),COUNTIF(C55:C57,$AV$2)),""))</f>
        <v/>
      </c>
    </row>
    <row r="56" spans="1:48">
      <c r="A56" s="337">
        <f>IF('FG_243way_Regular Symbol'!L54="","",'FG_243way_Regular Symbol'!L54)</f>
        <v>51</v>
      </c>
      <c r="B56" s="191" t="str">
        <f>IF('FG_576way_Regular Symbol(2wild)'!M54="","",'FG_576way_Regular Symbol(2wild)'!M54)</f>
        <v/>
      </c>
      <c r="C56" s="191" t="str">
        <f>IF('FG_576way_Regular Symbol(2wild)'!N54="","",'FG_576way_Regular Symbol(2wild)'!N54)</f>
        <v/>
      </c>
      <c r="D56" s="362"/>
      <c r="I56" s="363">
        <f t="shared" si="1"/>
        <v>51</v>
      </c>
      <c r="J56" s="344" t="str">
        <f>IF($A56&gt;='FG_576way_Regular Symbol(2wild)'!D$16,"",IF(OR(B56=$V$2,B57=$V$2,B58=$V$2),SUM(COUNTIF(B56:B58,$V$2),COUNTIF(B56:B58,$K$2)),""))</f>
        <v/>
      </c>
      <c r="K56" s="344" t="str">
        <f>IF($A56&gt;='FG_576way_Regular Symbol(2wild)'!E$16,"",IF(OR(C56=$V$2,C57=$V$2,C58=$V$2),SUM(COUNTIF(C56:C58,$V$2),COUNTIF(C56:C58,$K$2)),""))</f>
        <v/>
      </c>
      <c r="M56" s="344" t="str">
        <f>IF($A56&gt;='FG_576way_Regular Symbol(2wild)'!D$16,"",IF(OR(B56=$V$2,B57=$V$2,B58=$V$2),SUM(COUNTIF(B56:B58,$V$2),COUNTIF(B56:B58,$N$2)),""))</f>
        <v/>
      </c>
      <c r="N56" s="344" t="str">
        <f>IF($A56&gt;='FG_576way_Regular Symbol(2wild)'!E$16,"",IF(OR(C56=$V$2,C57=$V$2,C58=$V$2),SUM(COUNTIF(C56:C58,$V$2),COUNTIF(C56:C58,$N$2)),""))</f>
        <v/>
      </c>
      <c r="P56" s="344" t="str">
        <f>IF($A56&gt;='FG_576way_Regular Symbol(2wild)'!D$16,"",IF(OR(B56=$V$2,B57=$V$2,B58=$V$2),SUM(COUNTIF(B56:B58,$V$2),COUNTIF(B56:B58,$Q$2)),""))</f>
        <v/>
      </c>
      <c r="Q56" s="344" t="str">
        <f>IF($A56&gt;='FG_576way_Regular Symbol(2wild)'!E$16,"",IF(OR(C56=$V$2,C57=$V$2,C58=$V$2),SUM(COUNTIF(C56:C58,$V$2),COUNTIF(C56:C58,$Q$2)),""))</f>
        <v/>
      </c>
      <c r="S56" s="344" t="str">
        <f>IF($A56&gt;='FG_576way_Regular Symbol(2wild)'!D$16,"",IF(OR(B56=$V$2,B57=$V$2,B58=$V$2),SUM(COUNTIF(B56:B58,$V$2),COUNTIF(B56:B58,$T$2)),""))</f>
        <v/>
      </c>
      <c r="T56" s="344" t="str">
        <f>IF($A56&gt;='FG_576way_Regular Symbol(2wild)'!E$16,"",IF(OR(C56=$V$2,C57=$V$2,C58=$V$2),SUM(COUNTIF(C56:C58,$V$2),COUNTIF(C56:C58,$T$2)),""))</f>
        <v/>
      </c>
      <c r="V56" s="344" t="str">
        <f>IF($A56&gt;='FG_576way_Regular Symbol(2wild)'!D$16,"",IF(OR(B56=$V$2,B57=$V$2,B58=$V$2),SUM(COUNTIF(B56:B58,$V$2),COUNTIF(B56:B58,$W$2)),""))</f>
        <v/>
      </c>
      <c r="W56" s="344" t="str">
        <f>IF($A56&gt;='FG_576way_Regular Symbol(2wild)'!E$16,"",IF(OR(C56=$V$2,C57=$V$2,C58=$V$2),SUM(COUNTIF(C56:C58,$V$2),COUNTIF(C56:C58,$W$2)),""))</f>
        <v/>
      </c>
      <c r="Y56" s="344" t="str">
        <f>IF($A56&gt;='FG_576way_Regular Symbol(2wild)'!D$16,"",IF(OR(B56=$V$2,B57=$V$2,B58=$V$2),SUM(COUNTIF(B56:B58,$V$2),COUNTIF(B56:B58,$Z$2)),""))</f>
        <v/>
      </c>
      <c r="Z56" s="344" t="str">
        <f>IF($A56&gt;='FG_576way_Regular Symbol(2wild)'!E$16,"",IF(OR(C56=$V$2,C57=$V$2,C58=$V$2),SUM(COUNTIF(C56:C58,$V$2),COUNTIF(C56:C58,$Z$2)),""))</f>
        <v/>
      </c>
      <c r="AB56" s="344" t="str">
        <f>IF($A56&gt;='FG_576way_Regular Symbol(2wild)'!D$16,"",IF(OR(B56=$V$2,B57=$V$2,B58=$V$2),SUM(COUNTIF(B56:B58,$V$2),COUNTIF(B56:B58,$AC$2)),""))</f>
        <v/>
      </c>
      <c r="AC56" s="344" t="str">
        <f>IF($A56&gt;='FG_576way_Regular Symbol(2wild)'!E$16,"",IF(OR(C56=$V$2,C57=$V$2,C58=$V$2),SUM(COUNTIF(C56:C58,$V$2),COUNTIF(C56:C58,$AC$2)),""))</f>
        <v/>
      </c>
      <c r="AF56" s="3" t="str">
        <f>IF($A56&gt;='FG_576way_Regular Symbol(2wild)'!D$16,"",IF(OR(B56=$V$2,B57=$V$2,B58=$V$2),SUM(COUNTIF(B56:B58,$V$2),COUNTIF(B56:B58,$AG$2)),""))</f>
        <v/>
      </c>
      <c r="AG56" s="3" t="str">
        <f>IF($A56&gt;='FG_576way_Regular Symbol(2wild)'!E$16,"",IF(OR(C56=$V$2,C57=$V$2,C58=$V$2),SUM(COUNTIF(C56:C58,$V$2),COUNTIF(C56:C58,$AG$2)),""))</f>
        <v/>
      </c>
      <c r="AI56" s="3" t="str">
        <f>IF($A56&gt;='FG_576way_Regular Symbol(2wild)'!D$16,"",IF(OR(B56=$V$2,B57=$V$2,B58=$V$2),SUM(COUNTIF(B56:B58,$V$2),COUNTIF(B56:B58,$AJ$2)),""))</f>
        <v/>
      </c>
      <c r="AJ56" s="3" t="str">
        <f>IF($A56&gt;='FG_576way_Regular Symbol(2wild)'!E$16,"",IF(OR(C56=$V$2,C57=$V$2,C58=$V$2),SUM(COUNTIF(C56:C58,$V$2),COUNTIF(C56:C58,$AJ$2)),""))</f>
        <v/>
      </c>
      <c r="AL56" s="3" t="str">
        <f>IF($A56&gt;='FG_576way_Regular Symbol(2wild)'!D$16,"",IF(OR(B56=$V$2,B57=$V$2,B58=$V$2),SUM(COUNTIF(B56:B58,$V$2),COUNTIF(B56:B58,$AM$2)),""))</f>
        <v/>
      </c>
      <c r="AM56" s="3" t="str">
        <f>IF($A56&gt;='FG_576way_Regular Symbol(2wild)'!E$16,"",IF(OR(C56=$V$2,C57=$V$2,C58=$V$2),SUM(COUNTIF(C56:C58,$V$2),COUNTIF(C56:C58,$AM$2)),""))</f>
        <v/>
      </c>
      <c r="AO56" s="3" t="str">
        <f>IF($A56&gt;='FG_576way_Regular Symbol(2wild)'!D$16,"",IF(OR(B56=$V$2,B57=$V$2,B58=$V$2),SUM(COUNTIF(B56:B58,$V$2),COUNTIF(B56:B58,$AP$2)),""))</f>
        <v/>
      </c>
      <c r="AP56" s="3" t="str">
        <f>IF($A56&gt;='FG_576way_Regular Symbol(2wild)'!E$16,"",IF(OR(C56=$V$2,C57=$V$2,C58=$V$2),SUM(COUNTIF(C56:C58,$V$2),COUNTIF(C56:C58,$AP$2)),""))</f>
        <v/>
      </c>
      <c r="AR56" s="3" t="str">
        <f>IF($A56&gt;='FG_576way_Regular Symbol(2wild)'!D$16,"",IF(OR(B56=$V$2,B57=$V$2,B58=$V$2),SUM(COUNTIF(B56:B58,$V$2),COUNTIF(B56:B58,$AS$2)),""))</f>
        <v/>
      </c>
      <c r="AS56" s="3" t="str">
        <f>IF($A56&gt;='FG_576way_Regular Symbol(2wild)'!E$16,"",IF(OR(C56=$V$2,C57=$V$2,C58=$V$2),SUM(COUNTIF(C56:C58,$V$2),COUNTIF(C56:C58,$AS$2)),""))</f>
        <v/>
      </c>
      <c r="AU56" s="3" t="str">
        <f>IF($A56&gt;='FG_576way_Regular Symbol(2wild)'!D$16,"",IF(OR(B56=$V$2,B57=$V$2,B58=$V$2),SUM(COUNTIF(B56:B58,$V$2),COUNTIF(B56:B58,$AV$2)),""))</f>
        <v/>
      </c>
      <c r="AV56" s="3" t="str">
        <f>IF($A56&gt;='FG_576way_Regular Symbol(2wild)'!E$16,"",IF(OR(C56=$V$2,C57=$V$2,C58=$V$2),SUM(COUNTIF(C56:C58,$V$2),COUNTIF(C56:C58,$AV$2)),""))</f>
        <v/>
      </c>
    </row>
    <row r="57" spans="1:48">
      <c r="A57" s="337">
        <f>IF('FG_243way_Regular Symbol'!L55="","",'FG_243way_Regular Symbol'!L55)</f>
        <v>52</v>
      </c>
      <c r="B57" s="191" t="str">
        <f>IF('FG_576way_Regular Symbol(2wild)'!M55="","",'FG_576way_Regular Symbol(2wild)'!M55)</f>
        <v/>
      </c>
      <c r="C57" s="191" t="str">
        <f>IF('FG_576way_Regular Symbol(2wild)'!N55="","",'FG_576way_Regular Symbol(2wild)'!N55)</f>
        <v/>
      </c>
      <c r="D57" s="362"/>
      <c r="I57" s="363">
        <f t="shared" si="1"/>
        <v>52</v>
      </c>
      <c r="J57" s="344" t="str">
        <f>IF($A57&gt;='FG_576way_Regular Symbol(2wild)'!D$16,"",IF(OR(B57=$V$2,B58=$V$2,B59=$V$2),SUM(COUNTIF(B57:B59,$V$2),COUNTIF(B57:B59,$K$2)),""))</f>
        <v/>
      </c>
      <c r="K57" s="344" t="str">
        <f>IF($A57&gt;='FG_576way_Regular Symbol(2wild)'!E$16,"",IF(OR(C57=$V$2,C58=$V$2,C59=$V$2),SUM(COUNTIF(C57:C59,$V$2),COUNTIF(C57:C59,$K$2)),""))</f>
        <v/>
      </c>
      <c r="M57" s="344" t="str">
        <f>IF($A57&gt;='FG_576way_Regular Symbol(2wild)'!D$16,"",IF(OR(B57=$V$2,B58=$V$2,B59=$V$2),SUM(COUNTIF(B57:B59,$V$2),COUNTIF(B57:B59,$N$2)),""))</f>
        <v/>
      </c>
      <c r="N57" s="344" t="str">
        <f>IF($A57&gt;='FG_576way_Regular Symbol(2wild)'!E$16,"",IF(OR(C57=$V$2,C58=$V$2,C59=$V$2),SUM(COUNTIF(C57:C59,$V$2),COUNTIF(C57:C59,$N$2)),""))</f>
        <v/>
      </c>
      <c r="P57" s="344" t="str">
        <f>IF($A57&gt;='FG_576way_Regular Symbol(2wild)'!D$16,"",IF(OR(B57=$V$2,B58=$V$2,B59=$V$2),SUM(COUNTIF(B57:B59,$V$2),COUNTIF(B57:B59,$Q$2)),""))</f>
        <v/>
      </c>
      <c r="Q57" s="344" t="str">
        <f>IF($A57&gt;='FG_576way_Regular Symbol(2wild)'!E$16,"",IF(OR(C57=$V$2,C58=$V$2,C59=$V$2),SUM(COUNTIF(C57:C59,$V$2),COUNTIF(C57:C59,$Q$2)),""))</f>
        <v/>
      </c>
      <c r="S57" s="344" t="str">
        <f>IF($A57&gt;='FG_576way_Regular Symbol(2wild)'!D$16,"",IF(OR(B57=$V$2,B58=$V$2,B59=$V$2),SUM(COUNTIF(B57:B59,$V$2),COUNTIF(B57:B59,$T$2)),""))</f>
        <v/>
      </c>
      <c r="T57" s="344" t="str">
        <f>IF($A57&gt;='FG_576way_Regular Symbol(2wild)'!E$16,"",IF(OR(C57=$V$2,C58=$V$2,C59=$V$2),SUM(COUNTIF(C57:C59,$V$2),COUNTIF(C57:C59,$T$2)),""))</f>
        <v/>
      </c>
      <c r="V57" s="344" t="str">
        <f>IF($A57&gt;='FG_576way_Regular Symbol(2wild)'!D$16,"",IF(OR(B57=$V$2,B58=$V$2,B59=$V$2),SUM(COUNTIF(B57:B59,$V$2),COUNTIF(B57:B59,$W$2)),""))</f>
        <v/>
      </c>
      <c r="W57" s="344" t="str">
        <f>IF($A57&gt;='FG_576way_Regular Symbol(2wild)'!E$16,"",IF(OR(C57=$V$2,C58=$V$2,C59=$V$2),SUM(COUNTIF(C57:C59,$V$2),COUNTIF(C57:C59,$W$2)),""))</f>
        <v/>
      </c>
      <c r="Y57" s="344" t="str">
        <f>IF($A57&gt;='FG_576way_Regular Symbol(2wild)'!D$16,"",IF(OR(B57=$V$2,B58=$V$2,B59=$V$2),SUM(COUNTIF(B57:B59,$V$2),COUNTIF(B57:B59,$Z$2)),""))</f>
        <v/>
      </c>
      <c r="Z57" s="344" t="str">
        <f>IF($A57&gt;='FG_576way_Regular Symbol(2wild)'!E$16,"",IF(OR(C57=$V$2,C58=$V$2,C59=$V$2),SUM(COUNTIF(C57:C59,$V$2),COUNTIF(C57:C59,$Z$2)),""))</f>
        <v/>
      </c>
      <c r="AB57" s="344" t="str">
        <f>IF($A57&gt;='FG_576way_Regular Symbol(2wild)'!D$16,"",IF(OR(B57=$V$2,B58=$V$2,B59=$V$2),SUM(COUNTIF(B57:B59,$V$2),COUNTIF(B57:B59,$AC$2)),""))</f>
        <v/>
      </c>
      <c r="AC57" s="344" t="str">
        <f>IF($A57&gt;='FG_576way_Regular Symbol(2wild)'!E$16,"",IF(OR(C57=$V$2,C58=$V$2,C59=$V$2),SUM(COUNTIF(C57:C59,$V$2),COUNTIF(C57:C59,$AC$2)),""))</f>
        <v/>
      </c>
      <c r="AF57" s="3" t="str">
        <f>IF($A57&gt;='FG_576way_Regular Symbol(2wild)'!D$16,"",IF(OR(B57=$V$2,B58=$V$2,B59=$V$2),SUM(COUNTIF(B57:B59,$V$2),COUNTIF(B57:B59,$AG$2)),""))</f>
        <v/>
      </c>
      <c r="AG57" s="3" t="str">
        <f>IF($A57&gt;='FG_576way_Regular Symbol(2wild)'!E$16,"",IF(OR(C57=$V$2,C58=$V$2,C59=$V$2),SUM(COUNTIF(C57:C59,$V$2),COUNTIF(C57:C59,$AG$2)),""))</f>
        <v/>
      </c>
      <c r="AI57" s="3" t="str">
        <f>IF($A57&gt;='FG_576way_Regular Symbol(2wild)'!D$16,"",IF(OR(B57=$V$2,B58=$V$2,B59=$V$2),SUM(COUNTIF(B57:B59,$V$2),COUNTIF(B57:B59,$AJ$2)),""))</f>
        <v/>
      </c>
      <c r="AJ57" s="3" t="str">
        <f>IF($A57&gt;='FG_576way_Regular Symbol(2wild)'!E$16,"",IF(OR(C57=$V$2,C58=$V$2,C59=$V$2),SUM(COUNTIF(C57:C59,$V$2),COUNTIF(C57:C59,$AJ$2)),""))</f>
        <v/>
      </c>
      <c r="AL57" s="3" t="str">
        <f>IF($A57&gt;='FG_576way_Regular Symbol(2wild)'!D$16,"",IF(OR(B57=$V$2,B58=$V$2,B59=$V$2),SUM(COUNTIF(B57:B59,$V$2),COUNTIF(B57:B59,$AM$2)),""))</f>
        <v/>
      </c>
      <c r="AM57" s="3" t="str">
        <f>IF($A57&gt;='FG_576way_Regular Symbol(2wild)'!E$16,"",IF(OR(C57=$V$2,C58=$V$2,C59=$V$2),SUM(COUNTIF(C57:C59,$V$2),COUNTIF(C57:C59,$AM$2)),""))</f>
        <v/>
      </c>
      <c r="AO57" s="3" t="str">
        <f>IF($A57&gt;='FG_576way_Regular Symbol(2wild)'!D$16,"",IF(OR(B57=$V$2,B58=$V$2,B59=$V$2),SUM(COUNTIF(B57:B59,$V$2),COUNTIF(B57:B59,$AP$2)),""))</f>
        <v/>
      </c>
      <c r="AP57" s="3" t="str">
        <f>IF($A57&gt;='FG_576way_Regular Symbol(2wild)'!E$16,"",IF(OR(C57=$V$2,C58=$V$2,C59=$V$2),SUM(COUNTIF(C57:C59,$V$2),COUNTIF(C57:C59,$AP$2)),""))</f>
        <v/>
      </c>
      <c r="AR57" s="3" t="str">
        <f>IF($A57&gt;='FG_576way_Regular Symbol(2wild)'!D$16,"",IF(OR(B57=$V$2,B58=$V$2,B59=$V$2),SUM(COUNTIF(B57:B59,$V$2),COUNTIF(B57:B59,$AS$2)),""))</f>
        <v/>
      </c>
      <c r="AS57" s="3" t="str">
        <f>IF($A57&gt;='FG_576way_Regular Symbol(2wild)'!E$16,"",IF(OR(C57=$V$2,C58=$V$2,C59=$V$2),SUM(COUNTIF(C57:C59,$V$2),COUNTIF(C57:C59,$AS$2)),""))</f>
        <v/>
      </c>
      <c r="AU57" s="3" t="str">
        <f>IF($A57&gt;='FG_576way_Regular Symbol(2wild)'!D$16,"",IF(OR(B57=$V$2,B58=$V$2,B59=$V$2),SUM(COUNTIF(B57:B59,$V$2),COUNTIF(B57:B59,$AV$2)),""))</f>
        <v/>
      </c>
      <c r="AV57" s="3" t="str">
        <f>IF($A57&gt;='FG_576way_Regular Symbol(2wild)'!E$16,"",IF(OR(C57=$V$2,C58=$V$2,C59=$V$2),SUM(COUNTIF(C57:C59,$V$2),COUNTIF(C57:C59,$AV$2)),""))</f>
        <v/>
      </c>
    </row>
    <row r="58" spans="1:48">
      <c r="A58" s="337">
        <f>IF('FG_243way_Regular Symbol'!L56="","",'FG_243way_Regular Symbol'!L56)</f>
        <v>53</v>
      </c>
      <c r="B58" s="191" t="str">
        <f>IF('FG_576way_Regular Symbol(2wild)'!M56="","",'FG_576way_Regular Symbol(2wild)'!M56)</f>
        <v/>
      </c>
      <c r="C58" s="191" t="str">
        <f>IF('FG_576way_Regular Symbol(2wild)'!N56="","",'FG_576way_Regular Symbol(2wild)'!N56)</f>
        <v/>
      </c>
      <c r="D58" s="362"/>
      <c r="I58" s="363">
        <f t="shared" si="1"/>
        <v>53</v>
      </c>
      <c r="J58" s="344" t="str">
        <f>IF($A58&gt;='FG_576way_Regular Symbol(2wild)'!D$16,"",IF(OR(B58=$V$2,B59=$V$2,B60=$V$2),SUM(COUNTIF(B58:B60,$V$2),COUNTIF(B58:B60,$K$2)),""))</f>
        <v/>
      </c>
      <c r="K58" s="344" t="str">
        <f>IF($A58&gt;='FG_576way_Regular Symbol(2wild)'!E$16,"",IF(OR(C58=$V$2,C59=$V$2,C60=$V$2),SUM(COUNTIF(C58:C60,$V$2),COUNTIF(C58:C60,$K$2)),""))</f>
        <v/>
      </c>
      <c r="M58" s="344" t="str">
        <f>IF($A58&gt;='FG_576way_Regular Symbol(2wild)'!D$16,"",IF(OR(B58=$V$2,B59=$V$2,B60=$V$2),SUM(COUNTIF(B58:B60,$V$2),COUNTIF(B58:B60,$N$2)),""))</f>
        <v/>
      </c>
      <c r="N58" s="344" t="str">
        <f>IF($A58&gt;='FG_576way_Regular Symbol(2wild)'!E$16,"",IF(OR(C58=$V$2,C59=$V$2,C60=$V$2),SUM(COUNTIF(C58:C60,$V$2),COUNTIF(C58:C60,$N$2)),""))</f>
        <v/>
      </c>
      <c r="P58" s="344" t="str">
        <f>IF($A58&gt;='FG_576way_Regular Symbol(2wild)'!D$16,"",IF(OR(B58=$V$2,B59=$V$2,B60=$V$2),SUM(COUNTIF(B58:B60,$V$2),COUNTIF(B58:B60,$Q$2)),""))</f>
        <v/>
      </c>
      <c r="Q58" s="344" t="str">
        <f>IF($A58&gt;='FG_576way_Regular Symbol(2wild)'!E$16,"",IF(OR(C58=$V$2,C59=$V$2,C60=$V$2),SUM(COUNTIF(C58:C60,$V$2),COUNTIF(C58:C60,$Q$2)),""))</f>
        <v/>
      </c>
      <c r="S58" s="344" t="str">
        <f>IF($A58&gt;='FG_576way_Regular Symbol(2wild)'!D$16,"",IF(OR(B58=$V$2,B59=$V$2,B60=$V$2),SUM(COUNTIF(B58:B60,$V$2),COUNTIF(B58:B60,$T$2)),""))</f>
        <v/>
      </c>
      <c r="T58" s="344" t="str">
        <f>IF($A58&gt;='FG_576way_Regular Symbol(2wild)'!E$16,"",IF(OR(C58=$V$2,C59=$V$2,C60=$V$2),SUM(COUNTIF(C58:C60,$V$2),COUNTIF(C58:C60,$T$2)),""))</f>
        <v/>
      </c>
      <c r="V58" s="344" t="str">
        <f>IF($A58&gt;='FG_576way_Regular Symbol(2wild)'!D$16,"",IF(OR(B58=$V$2,B59=$V$2,B60=$V$2),SUM(COUNTIF(B58:B60,$V$2),COUNTIF(B58:B60,$W$2)),""))</f>
        <v/>
      </c>
      <c r="W58" s="344" t="str">
        <f>IF($A58&gt;='FG_576way_Regular Symbol(2wild)'!E$16,"",IF(OR(C58=$V$2,C59=$V$2,C60=$V$2),SUM(COUNTIF(C58:C60,$V$2),COUNTIF(C58:C60,$W$2)),""))</f>
        <v/>
      </c>
      <c r="Y58" s="344" t="str">
        <f>IF($A58&gt;='FG_576way_Regular Symbol(2wild)'!D$16,"",IF(OR(B58=$V$2,B59=$V$2,B60=$V$2),SUM(COUNTIF(B58:B60,$V$2),COUNTIF(B58:B60,$Z$2)),""))</f>
        <v/>
      </c>
      <c r="Z58" s="344" t="str">
        <f>IF($A58&gt;='FG_576way_Regular Symbol(2wild)'!E$16,"",IF(OR(C58=$V$2,C59=$V$2,C60=$V$2),SUM(COUNTIF(C58:C60,$V$2),COUNTIF(C58:C60,$Z$2)),""))</f>
        <v/>
      </c>
      <c r="AB58" s="344" t="str">
        <f>IF($A58&gt;='FG_576way_Regular Symbol(2wild)'!D$16,"",IF(OR(B58=$V$2,B59=$V$2,B60=$V$2),SUM(COUNTIF(B58:B60,$V$2),COUNTIF(B58:B60,$AC$2)),""))</f>
        <v/>
      </c>
      <c r="AC58" s="344" t="str">
        <f>IF($A58&gt;='FG_576way_Regular Symbol(2wild)'!E$16,"",IF(OR(C58=$V$2,C59=$V$2,C60=$V$2),SUM(COUNTIF(C58:C60,$V$2),COUNTIF(C58:C60,$AC$2)),""))</f>
        <v/>
      </c>
      <c r="AF58" s="3" t="str">
        <f>IF($A58&gt;='FG_576way_Regular Symbol(2wild)'!D$16,"",IF(OR(B58=$V$2,B59=$V$2,B60=$V$2),SUM(COUNTIF(B58:B60,$V$2),COUNTIF(B58:B60,$AG$2)),""))</f>
        <v/>
      </c>
      <c r="AG58" s="3" t="str">
        <f>IF($A58&gt;='FG_576way_Regular Symbol(2wild)'!E$16,"",IF(OR(C58=$V$2,C59=$V$2,C60=$V$2),SUM(COUNTIF(C58:C60,$V$2),COUNTIF(C58:C60,$AG$2)),""))</f>
        <v/>
      </c>
      <c r="AI58" s="3" t="str">
        <f>IF($A58&gt;='FG_576way_Regular Symbol(2wild)'!D$16,"",IF(OR(B58=$V$2,B59=$V$2,B60=$V$2),SUM(COUNTIF(B58:B60,$V$2),COUNTIF(B58:B60,$AJ$2)),""))</f>
        <v/>
      </c>
      <c r="AJ58" s="3" t="str">
        <f>IF($A58&gt;='FG_576way_Regular Symbol(2wild)'!E$16,"",IF(OR(C58=$V$2,C59=$V$2,C60=$V$2),SUM(COUNTIF(C58:C60,$V$2),COUNTIF(C58:C60,$AJ$2)),""))</f>
        <v/>
      </c>
      <c r="AL58" s="3" t="str">
        <f>IF($A58&gt;='FG_576way_Regular Symbol(2wild)'!D$16,"",IF(OR(B58=$V$2,B59=$V$2,B60=$V$2),SUM(COUNTIF(B58:B60,$V$2),COUNTIF(B58:B60,$AM$2)),""))</f>
        <v/>
      </c>
      <c r="AM58" s="3" t="str">
        <f>IF($A58&gt;='FG_576way_Regular Symbol(2wild)'!E$16,"",IF(OR(C58=$V$2,C59=$V$2,C60=$V$2),SUM(COUNTIF(C58:C60,$V$2),COUNTIF(C58:C60,$AM$2)),""))</f>
        <v/>
      </c>
      <c r="AO58" s="3" t="str">
        <f>IF($A58&gt;='FG_576way_Regular Symbol(2wild)'!D$16,"",IF(OR(B58=$V$2,B59=$V$2,B60=$V$2),SUM(COUNTIF(B58:B60,$V$2),COUNTIF(B58:B60,$AP$2)),""))</f>
        <v/>
      </c>
      <c r="AP58" s="3" t="str">
        <f>IF($A58&gt;='FG_576way_Regular Symbol(2wild)'!E$16,"",IF(OR(C58=$V$2,C59=$V$2,C60=$V$2),SUM(COUNTIF(C58:C60,$V$2),COUNTIF(C58:C60,$AP$2)),""))</f>
        <v/>
      </c>
      <c r="AR58" s="3" t="str">
        <f>IF($A58&gt;='FG_576way_Regular Symbol(2wild)'!D$16,"",IF(OR(B58=$V$2,B59=$V$2,B60=$V$2),SUM(COUNTIF(B58:B60,$V$2),COUNTIF(B58:B60,$AS$2)),""))</f>
        <v/>
      </c>
      <c r="AS58" s="3" t="str">
        <f>IF($A58&gt;='FG_576way_Regular Symbol(2wild)'!E$16,"",IF(OR(C58=$V$2,C59=$V$2,C60=$V$2),SUM(COUNTIF(C58:C60,$V$2),COUNTIF(C58:C60,$AS$2)),""))</f>
        <v/>
      </c>
      <c r="AU58" s="3" t="str">
        <f>IF($A58&gt;='FG_576way_Regular Symbol(2wild)'!D$16,"",IF(OR(B58=$V$2,B59=$V$2,B60=$V$2),SUM(COUNTIF(B58:B60,$V$2),COUNTIF(B58:B60,$AV$2)),""))</f>
        <v/>
      </c>
      <c r="AV58" s="3" t="str">
        <f>IF($A58&gt;='FG_576way_Regular Symbol(2wild)'!E$16,"",IF(OR(C58=$V$2,C59=$V$2,C60=$V$2),SUM(COUNTIF(C58:C60,$V$2),COUNTIF(C58:C60,$AV$2)),""))</f>
        <v/>
      </c>
    </row>
    <row r="59" spans="1:48">
      <c r="A59" s="337">
        <f>IF('FG_243way_Regular Symbol'!L57="","",'FG_243way_Regular Symbol'!L57)</f>
        <v>54</v>
      </c>
      <c r="B59" s="191" t="str">
        <f>IF('FG_576way_Regular Symbol(2wild)'!M57="","",'FG_576way_Regular Symbol(2wild)'!M57)</f>
        <v/>
      </c>
      <c r="C59" s="191" t="str">
        <f>IF('FG_576way_Regular Symbol(2wild)'!N57="","",'FG_576way_Regular Symbol(2wild)'!N57)</f>
        <v/>
      </c>
      <c r="D59" s="362"/>
      <c r="I59" s="363">
        <f t="shared" si="1"/>
        <v>54</v>
      </c>
      <c r="J59" s="344" t="str">
        <f>IF($A59&gt;='FG_576way_Regular Symbol(2wild)'!D$16,"",IF(OR(B59=$V$2,B60=$V$2,B61=$V$2),SUM(COUNTIF(B59:B61,$V$2),COUNTIF(B59:B61,$K$2)),""))</f>
        <v/>
      </c>
      <c r="K59" s="344" t="str">
        <f>IF($A59&gt;='FG_576way_Regular Symbol(2wild)'!E$16,"",IF(OR(C59=$V$2,C60=$V$2,C61=$V$2),SUM(COUNTIF(C59:C61,$V$2),COUNTIF(C59:C61,$K$2)),""))</f>
        <v/>
      </c>
      <c r="M59" s="344" t="str">
        <f>IF($A59&gt;='FG_576way_Regular Symbol(2wild)'!D$16,"",IF(OR(B59=$V$2,B60=$V$2,B61=$V$2),SUM(COUNTIF(B59:B61,$V$2),COUNTIF(B59:B61,$N$2)),""))</f>
        <v/>
      </c>
      <c r="N59" s="344" t="str">
        <f>IF($A59&gt;='FG_576way_Regular Symbol(2wild)'!E$16,"",IF(OR(C59=$V$2,C60=$V$2,C61=$V$2),SUM(COUNTIF(C59:C61,$V$2),COUNTIF(C59:C61,$N$2)),""))</f>
        <v/>
      </c>
      <c r="P59" s="344" t="str">
        <f>IF($A59&gt;='FG_576way_Regular Symbol(2wild)'!D$16,"",IF(OR(B59=$V$2,B60=$V$2,B61=$V$2),SUM(COUNTIF(B59:B61,$V$2),COUNTIF(B59:B61,$Q$2)),""))</f>
        <v/>
      </c>
      <c r="Q59" s="344" t="str">
        <f>IF($A59&gt;='FG_576way_Regular Symbol(2wild)'!E$16,"",IF(OR(C59=$V$2,C60=$V$2,C61=$V$2),SUM(COUNTIF(C59:C61,$V$2),COUNTIF(C59:C61,$Q$2)),""))</f>
        <v/>
      </c>
      <c r="S59" s="344" t="str">
        <f>IF($A59&gt;='FG_576way_Regular Symbol(2wild)'!D$16,"",IF(OR(B59=$V$2,B60=$V$2,B61=$V$2),SUM(COUNTIF(B59:B61,$V$2),COUNTIF(B59:B61,$T$2)),""))</f>
        <v/>
      </c>
      <c r="T59" s="344" t="str">
        <f>IF($A59&gt;='FG_576way_Regular Symbol(2wild)'!E$16,"",IF(OR(C59=$V$2,C60=$V$2,C61=$V$2),SUM(COUNTIF(C59:C61,$V$2),COUNTIF(C59:C61,$T$2)),""))</f>
        <v/>
      </c>
      <c r="V59" s="344" t="str">
        <f>IF($A59&gt;='FG_576way_Regular Symbol(2wild)'!D$16,"",IF(OR(B59=$V$2,B60=$V$2,B61=$V$2),SUM(COUNTIF(B59:B61,$V$2),COUNTIF(B59:B61,$W$2)),""))</f>
        <v/>
      </c>
      <c r="W59" s="344" t="str">
        <f>IF($A59&gt;='FG_576way_Regular Symbol(2wild)'!E$16,"",IF(OR(C59=$V$2,C60=$V$2,C61=$V$2),SUM(COUNTIF(C59:C61,$V$2),COUNTIF(C59:C61,$W$2)),""))</f>
        <v/>
      </c>
      <c r="Y59" s="344" t="str">
        <f>IF($A59&gt;='FG_576way_Regular Symbol(2wild)'!D$16,"",IF(OR(B59=$V$2,B60=$V$2,B61=$V$2),SUM(COUNTIF(B59:B61,$V$2),COUNTIF(B59:B61,$Z$2)),""))</f>
        <v/>
      </c>
      <c r="Z59" s="344" t="str">
        <f>IF($A59&gt;='FG_576way_Regular Symbol(2wild)'!E$16,"",IF(OR(C59=$V$2,C60=$V$2,C61=$V$2),SUM(COUNTIF(C59:C61,$V$2),COUNTIF(C59:C61,$Z$2)),""))</f>
        <v/>
      </c>
      <c r="AB59" s="344" t="str">
        <f>IF($A59&gt;='FG_576way_Regular Symbol(2wild)'!D$16,"",IF(OR(B59=$V$2,B60=$V$2,B61=$V$2),SUM(COUNTIF(B59:B61,$V$2),COUNTIF(B59:B61,$AC$2)),""))</f>
        <v/>
      </c>
      <c r="AC59" s="344" t="str">
        <f>IF($A59&gt;='FG_576way_Regular Symbol(2wild)'!E$16,"",IF(OR(C59=$V$2,C60=$V$2,C61=$V$2),SUM(COUNTIF(C59:C61,$V$2),COUNTIF(C59:C61,$AC$2)),""))</f>
        <v/>
      </c>
      <c r="AF59" s="3" t="str">
        <f>IF($A59&gt;='FG_576way_Regular Symbol(2wild)'!D$16,"",IF(OR(B59=$V$2,B60=$V$2,B61=$V$2),SUM(COUNTIF(B59:B61,$V$2),COUNTIF(B59:B61,$AG$2)),""))</f>
        <v/>
      </c>
      <c r="AG59" s="3" t="str">
        <f>IF($A59&gt;='FG_576way_Regular Symbol(2wild)'!E$16,"",IF(OR(C59=$V$2,C60=$V$2,C61=$V$2),SUM(COUNTIF(C59:C61,$V$2),COUNTIF(C59:C61,$AG$2)),""))</f>
        <v/>
      </c>
      <c r="AI59" s="3" t="str">
        <f>IF($A59&gt;='FG_576way_Regular Symbol(2wild)'!D$16,"",IF(OR(B59=$V$2,B60=$V$2,B61=$V$2),SUM(COUNTIF(B59:B61,$V$2),COUNTIF(B59:B61,$AJ$2)),""))</f>
        <v/>
      </c>
      <c r="AJ59" s="3" t="str">
        <f>IF($A59&gt;='FG_576way_Regular Symbol(2wild)'!E$16,"",IF(OR(C59=$V$2,C60=$V$2,C61=$V$2),SUM(COUNTIF(C59:C61,$V$2),COUNTIF(C59:C61,$AJ$2)),""))</f>
        <v/>
      </c>
      <c r="AL59" s="3" t="str">
        <f>IF($A59&gt;='FG_576way_Regular Symbol(2wild)'!D$16,"",IF(OR(B59=$V$2,B60=$V$2,B61=$V$2),SUM(COUNTIF(B59:B61,$V$2),COUNTIF(B59:B61,$AM$2)),""))</f>
        <v/>
      </c>
      <c r="AM59" s="3" t="str">
        <f>IF($A59&gt;='FG_576way_Regular Symbol(2wild)'!E$16,"",IF(OR(C59=$V$2,C60=$V$2,C61=$V$2),SUM(COUNTIF(C59:C61,$V$2),COUNTIF(C59:C61,$AM$2)),""))</f>
        <v/>
      </c>
      <c r="AO59" s="3" t="str">
        <f>IF($A59&gt;='FG_576way_Regular Symbol(2wild)'!D$16,"",IF(OR(B59=$V$2,B60=$V$2,B61=$V$2),SUM(COUNTIF(B59:B61,$V$2),COUNTIF(B59:B61,$AP$2)),""))</f>
        <v/>
      </c>
      <c r="AP59" s="3" t="str">
        <f>IF($A59&gt;='FG_576way_Regular Symbol(2wild)'!E$16,"",IF(OR(C59=$V$2,C60=$V$2,C61=$V$2),SUM(COUNTIF(C59:C61,$V$2),COUNTIF(C59:C61,$AP$2)),""))</f>
        <v/>
      </c>
      <c r="AR59" s="3" t="str">
        <f>IF($A59&gt;='FG_576way_Regular Symbol(2wild)'!D$16,"",IF(OR(B59=$V$2,B60=$V$2,B61=$V$2),SUM(COUNTIF(B59:B61,$V$2),COUNTIF(B59:B61,$AS$2)),""))</f>
        <v/>
      </c>
      <c r="AS59" s="3" t="str">
        <f>IF($A59&gt;='FG_576way_Regular Symbol(2wild)'!E$16,"",IF(OR(C59=$V$2,C60=$V$2,C61=$V$2),SUM(COUNTIF(C59:C61,$V$2),COUNTIF(C59:C61,$AS$2)),""))</f>
        <v/>
      </c>
      <c r="AU59" s="3" t="str">
        <f>IF($A59&gt;='FG_576way_Regular Symbol(2wild)'!D$16,"",IF(OR(B59=$V$2,B60=$V$2,B61=$V$2),SUM(COUNTIF(B59:B61,$V$2),COUNTIF(B59:B61,$AV$2)),""))</f>
        <v/>
      </c>
      <c r="AV59" s="3" t="str">
        <f>IF($A59&gt;='FG_576way_Regular Symbol(2wild)'!E$16,"",IF(OR(C59=$V$2,C60=$V$2,C61=$V$2),SUM(COUNTIF(C59:C61,$V$2),COUNTIF(C59:C61,$AV$2)),""))</f>
        <v/>
      </c>
    </row>
    <row r="60" spans="1:48">
      <c r="A60" s="337">
        <f>IF('FG_243way_Regular Symbol'!L58="","",'FG_243way_Regular Symbol'!L58)</f>
        <v>55</v>
      </c>
      <c r="B60" s="191" t="str">
        <f>IF('FG_576way_Regular Symbol(2wild)'!M58="","",'FG_576way_Regular Symbol(2wild)'!M58)</f>
        <v/>
      </c>
      <c r="C60" s="191" t="str">
        <f>IF('FG_576way_Regular Symbol(2wild)'!N58="","",'FG_576way_Regular Symbol(2wild)'!N58)</f>
        <v/>
      </c>
      <c r="D60" s="362"/>
      <c r="I60" s="363">
        <f t="shared" si="1"/>
        <v>55</v>
      </c>
      <c r="J60" s="344" t="str">
        <f>IF($A60&gt;='FG_576way_Regular Symbol(2wild)'!D$16,"",IF(OR(B60=$V$2,B61=$V$2,B62=$V$2),SUM(COUNTIF(B60:B62,$V$2),COUNTIF(B60:B62,$K$2)),""))</f>
        <v/>
      </c>
      <c r="K60" s="344" t="str">
        <f>IF($A60&gt;='FG_576way_Regular Symbol(2wild)'!E$16,"",IF(OR(C60=$V$2,C61=$V$2,C62=$V$2),SUM(COUNTIF(C60:C62,$V$2),COUNTIF(C60:C62,$K$2)),""))</f>
        <v/>
      </c>
      <c r="M60" s="344" t="str">
        <f>IF($A60&gt;='FG_576way_Regular Symbol(2wild)'!D$16,"",IF(OR(B60=$V$2,B61=$V$2,B62=$V$2),SUM(COUNTIF(B60:B62,$V$2),COUNTIF(B60:B62,$N$2)),""))</f>
        <v/>
      </c>
      <c r="N60" s="344" t="str">
        <f>IF($A60&gt;='FG_576way_Regular Symbol(2wild)'!E$16,"",IF(OR(C60=$V$2,C61=$V$2,C62=$V$2),SUM(COUNTIF(C60:C62,$V$2),COUNTIF(C60:C62,$N$2)),""))</f>
        <v/>
      </c>
      <c r="P60" s="344" t="str">
        <f>IF($A60&gt;='FG_576way_Regular Symbol(2wild)'!D$16,"",IF(OR(B60=$V$2,B61=$V$2,B62=$V$2),SUM(COUNTIF(B60:B62,$V$2),COUNTIF(B60:B62,$Q$2)),""))</f>
        <v/>
      </c>
      <c r="Q60" s="344" t="str">
        <f>IF($A60&gt;='FG_576way_Regular Symbol(2wild)'!E$16,"",IF(OR(C60=$V$2,C61=$V$2,C62=$V$2),SUM(COUNTIF(C60:C62,$V$2),COUNTIF(C60:C62,$Q$2)),""))</f>
        <v/>
      </c>
      <c r="S60" s="344" t="str">
        <f>IF($A60&gt;='FG_576way_Regular Symbol(2wild)'!D$16,"",IF(OR(B60=$V$2,B61=$V$2,B62=$V$2),SUM(COUNTIF(B60:B62,$V$2),COUNTIF(B60:B62,$T$2)),""))</f>
        <v/>
      </c>
      <c r="T60" s="344" t="str">
        <f>IF($A60&gt;='FG_576way_Regular Symbol(2wild)'!E$16,"",IF(OR(C60=$V$2,C61=$V$2,C62=$V$2),SUM(COUNTIF(C60:C62,$V$2),COUNTIF(C60:C62,$T$2)),""))</f>
        <v/>
      </c>
      <c r="V60" s="344" t="str">
        <f>IF($A60&gt;='FG_576way_Regular Symbol(2wild)'!D$16,"",IF(OR(B60=$V$2,B61=$V$2,B62=$V$2),SUM(COUNTIF(B60:B62,$V$2),COUNTIF(B60:B62,$W$2)),""))</f>
        <v/>
      </c>
      <c r="W60" s="344" t="str">
        <f>IF($A60&gt;='FG_576way_Regular Symbol(2wild)'!E$16,"",IF(OR(C60=$V$2,C61=$V$2,C62=$V$2),SUM(COUNTIF(C60:C62,$V$2),COUNTIF(C60:C62,$W$2)),""))</f>
        <v/>
      </c>
      <c r="Y60" s="344" t="str">
        <f>IF($A60&gt;='FG_576way_Regular Symbol(2wild)'!D$16,"",IF(OR(B60=$V$2,B61=$V$2,B62=$V$2),SUM(COUNTIF(B60:B62,$V$2),COUNTIF(B60:B62,$Z$2)),""))</f>
        <v/>
      </c>
      <c r="Z60" s="344" t="str">
        <f>IF($A60&gt;='FG_576way_Regular Symbol(2wild)'!E$16,"",IF(OR(C60=$V$2,C61=$V$2,C62=$V$2),SUM(COUNTIF(C60:C62,$V$2),COUNTIF(C60:C62,$Z$2)),""))</f>
        <v/>
      </c>
      <c r="AB60" s="344" t="str">
        <f>IF($A60&gt;='FG_576way_Regular Symbol(2wild)'!D$16,"",IF(OR(B60=$V$2,B61=$V$2,B62=$V$2),SUM(COUNTIF(B60:B62,$V$2),COUNTIF(B60:B62,$AC$2)),""))</f>
        <v/>
      </c>
      <c r="AC60" s="344" t="str">
        <f>IF($A60&gt;='FG_576way_Regular Symbol(2wild)'!E$16,"",IF(OR(C60=$V$2,C61=$V$2,C62=$V$2),SUM(COUNTIF(C60:C62,$V$2),COUNTIF(C60:C62,$AC$2)),""))</f>
        <v/>
      </c>
      <c r="AF60" s="3" t="str">
        <f>IF($A60&gt;='FG_576way_Regular Symbol(2wild)'!D$16,"",IF(OR(B60=$V$2,B61=$V$2,B62=$V$2),SUM(COUNTIF(B60:B62,$V$2),COUNTIF(B60:B62,$AG$2)),""))</f>
        <v/>
      </c>
      <c r="AG60" s="3" t="str">
        <f>IF($A60&gt;='FG_576way_Regular Symbol(2wild)'!E$16,"",IF(OR(C60=$V$2,C61=$V$2,C62=$V$2),SUM(COUNTIF(C60:C62,$V$2),COUNTIF(C60:C62,$AG$2)),""))</f>
        <v/>
      </c>
      <c r="AI60" s="3" t="str">
        <f>IF($A60&gt;='FG_576way_Regular Symbol(2wild)'!D$16,"",IF(OR(B60=$V$2,B61=$V$2,B62=$V$2),SUM(COUNTIF(B60:B62,$V$2),COUNTIF(B60:B62,$AJ$2)),""))</f>
        <v/>
      </c>
      <c r="AJ60" s="3" t="str">
        <f>IF($A60&gt;='FG_576way_Regular Symbol(2wild)'!E$16,"",IF(OR(C60=$V$2,C61=$V$2,C62=$V$2),SUM(COUNTIF(C60:C62,$V$2),COUNTIF(C60:C62,$AJ$2)),""))</f>
        <v/>
      </c>
      <c r="AL60" s="3" t="str">
        <f>IF($A60&gt;='FG_576way_Regular Symbol(2wild)'!D$16,"",IF(OR(B60=$V$2,B61=$V$2,B62=$V$2),SUM(COUNTIF(B60:B62,$V$2),COUNTIF(B60:B62,$AM$2)),""))</f>
        <v/>
      </c>
      <c r="AM60" s="3" t="str">
        <f>IF($A60&gt;='FG_576way_Regular Symbol(2wild)'!E$16,"",IF(OR(C60=$V$2,C61=$V$2,C62=$V$2),SUM(COUNTIF(C60:C62,$V$2),COUNTIF(C60:C62,$AM$2)),""))</f>
        <v/>
      </c>
      <c r="AO60" s="3" t="str">
        <f>IF($A60&gt;='FG_576way_Regular Symbol(2wild)'!D$16,"",IF(OR(B60=$V$2,B61=$V$2,B62=$V$2),SUM(COUNTIF(B60:B62,$V$2),COUNTIF(B60:B62,$AP$2)),""))</f>
        <v/>
      </c>
      <c r="AP60" s="3" t="str">
        <f>IF($A60&gt;='FG_576way_Regular Symbol(2wild)'!E$16,"",IF(OR(C60=$V$2,C61=$V$2,C62=$V$2),SUM(COUNTIF(C60:C62,$V$2),COUNTIF(C60:C62,$AP$2)),""))</f>
        <v/>
      </c>
      <c r="AR60" s="3" t="str">
        <f>IF($A60&gt;='FG_576way_Regular Symbol(2wild)'!D$16,"",IF(OR(B60=$V$2,B61=$V$2,B62=$V$2),SUM(COUNTIF(B60:B62,$V$2),COUNTIF(B60:B62,$AS$2)),""))</f>
        <v/>
      </c>
      <c r="AS60" s="3" t="str">
        <f>IF($A60&gt;='FG_576way_Regular Symbol(2wild)'!E$16,"",IF(OR(C60=$V$2,C61=$V$2,C62=$V$2),SUM(COUNTIF(C60:C62,$V$2),COUNTIF(C60:C62,$AS$2)),""))</f>
        <v/>
      </c>
      <c r="AU60" s="3" t="str">
        <f>IF($A60&gt;='FG_576way_Regular Symbol(2wild)'!D$16,"",IF(OR(B60=$V$2,B61=$V$2,B62=$V$2),SUM(COUNTIF(B60:B62,$V$2),COUNTIF(B60:B62,$AV$2)),""))</f>
        <v/>
      </c>
      <c r="AV60" s="3" t="str">
        <f>IF($A60&gt;='FG_576way_Regular Symbol(2wild)'!E$16,"",IF(OR(C60=$V$2,C61=$V$2,C62=$V$2),SUM(COUNTIF(C60:C62,$V$2),COUNTIF(C60:C62,$AV$2)),""))</f>
        <v/>
      </c>
    </row>
    <row r="61" spans="1:48">
      <c r="A61" s="337">
        <f>IF('FG_243way_Regular Symbol'!L59="","",'FG_243way_Regular Symbol'!L59)</f>
        <v>56</v>
      </c>
      <c r="B61" s="191" t="str">
        <f>IF('FG_576way_Regular Symbol(2wild)'!M59="","",'FG_576way_Regular Symbol(2wild)'!M59)</f>
        <v/>
      </c>
      <c r="C61" s="191" t="str">
        <f>IF('FG_576way_Regular Symbol(2wild)'!N59="","",'FG_576way_Regular Symbol(2wild)'!N59)</f>
        <v>M2</v>
      </c>
      <c r="D61" s="362"/>
      <c r="I61" s="363">
        <f t="shared" si="1"/>
        <v>56</v>
      </c>
      <c r="J61" s="344" t="str">
        <f>IF($A61&gt;='FG_576way_Regular Symbol(2wild)'!D$16,"",IF(OR(B61=$V$2,B62=$V$2,B63=$V$2),SUM(COUNTIF(B61:B63,$V$2),COUNTIF(B61:B63,$K$2)),""))</f>
        <v/>
      </c>
      <c r="K61" s="344">
        <f>IF($A61&gt;='FG_576way_Regular Symbol(2wild)'!E$16,"",IF(OR(C61=$V$2,C62=$V$2,C63=$V$2),SUM(COUNTIF(C61:C63,$V$2),COUNTIF(C61:C63,$K$2)),""))</f>
        <v>1</v>
      </c>
      <c r="M61" s="344" t="str">
        <f>IF($A61&gt;='FG_576way_Regular Symbol(2wild)'!D$16,"",IF(OR(B61=$V$2,B62=$V$2,B63=$V$2),SUM(COUNTIF(B61:B63,$V$2),COUNTIF(B61:B63,$N$2)),""))</f>
        <v/>
      </c>
      <c r="N61" s="344">
        <f>IF($A61&gt;='FG_576way_Regular Symbol(2wild)'!E$16,"",IF(OR(C61=$V$2,C62=$V$2,C63=$V$2),SUM(COUNTIF(C61:C63,$V$2),COUNTIF(C61:C63,$N$2)),""))</f>
        <v>2</v>
      </c>
      <c r="P61" s="344" t="str">
        <f>IF($A61&gt;='FG_576way_Regular Symbol(2wild)'!D$16,"",IF(OR(B61=$V$2,B62=$V$2,B63=$V$2),SUM(COUNTIF(B61:B63,$V$2),COUNTIF(B61:B63,$Q$2)),""))</f>
        <v/>
      </c>
      <c r="Q61" s="344">
        <f>IF($A61&gt;='FG_576way_Regular Symbol(2wild)'!E$16,"",IF(OR(C61=$V$2,C62=$V$2,C63=$V$2),SUM(COUNTIF(C61:C63,$V$2),COUNTIF(C61:C63,$Q$2)),""))</f>
        <v>1</v>
      </c>
      <c r="S61" s="344" t="str">
        <f>IF($A61&gt;='FG_576way_Regular Symbol(2wild)'!D$16,"",IF(OR(B61=$V$2,B62=$V$2,B63=$V$2),SUM(COUNTIF(B61:B63,$V$2),COUNTIF(B61:B63,$T$2)),""))</f>
        <v/>
      </c>
      <c r="T61" s="344">
        <f>IF($A61&gt;='FG_576way_Regular Symbol(2wild)'!E$16,"",IF(OR(C61=$V$2,C62=$V$2,C63=$V$2),SUM(COUNTIF(C61:C63,$V$2),COUNTIF(C61:C63,$T$2)),""))</f>
        <v>1</v>
      </c>
      <c r="V61" s="344" t="str">
        <f>IF($A61&gt;='FG_576way_Regular Symbol(2wild)'!D$16,"",IF(OR(B61=$V$2,B62=$V$2,B63=$V$2),SUM(COUNTIF(B61:B63,$V$2),COUNTIF(B61:B63,$W$2)),""))</f>
        <v/>
      </c>
      <c r="W61" s="344">
        <f>IF($A61&gt;='FG_576way_Regular Symbol(2wild)'!E$16,"",IF(OR(C61=$V$2,C62=$V$2,C63=$V$2),SUM(COUNTIF(C61:C63,$V$2),COUNTIF(C61:C63,$W$2)),""))</f>
        <v>1</v>
      </c>
      <c r="Y61" s="344" t="str">
        <f>IF($A61&gt;='FG_576way_Regular Symbol(2wild)'!D$16,"",IF(OR(B61=$V$2,B62=$V$2,B63=$V$2),SUM(COUNTIF(B61:B63,$V$2),COUNTIF(B61:B63,$Z$2)),""))</f>
        <v/>
      </c>
      <c r="Z61" s="344">
        <f>IF($A61&gt;='FG_576way_Regular Symbol(2wild)'!E$16,"",IF(OR(C61=$V$2,C62=$V$2,C63=$V$2),SUM(COUNTIF(C61:C63,$V$2),COUNTIF(C61:C63,$Z$2)),""))</f>
        <v>1</v>
      </c>
      <c r="AB61" s="344" t="str">
        <f>IF($A61&gt;='FG_576way_Regular Symbol(2wild)'!D$16,"",IF(OR(B61=$V$2,B62=$V$2,B63=$V$2),SUM(COUNTIF(B61:B63,$V$2),COUNTIF(B61:B63,$AC$2)),""))</f>
        <v/>
      </c>
      <c r="AC61" s="344">
        <f>IF($A61&gt;='FG_576way_Regular Symbol(2wild)'!E$16,"",IF(OR(C61=$V$2,C62=$V$2,C63=$V$2),SUM(COUNTIF(C61:C63,$V$2),COUNTIF(C61:C63,$AC$2)),""))</f>
        <v>1</v>
      </c>
      <c r="AF61" s="3" t="str">
        <f>IF($A61&gt;='FG_576way_Regular Symbol(2wild)'!D$16,"",IF(OR(B61=$V$2,B62=$V$2,B63=$V$2),SUM(COUNTIF(B61:B63,$V$2),COUNTIF(B61:B63,$AG$2)),""))</f>
        <v/>
      </c>
      <c r="AG61" s="3">
        <f>IF($A61&gt;='FG_576way_Regular Symbol(2wild)'!E$16,"",IF(OR(C61=$V$2,C62=$V$2,C63=$V$2),SUM(COUNTIF(C61:C63,$V$2),COUNTIF(C61:C63,$AG$2)),""))</f>
        <v>2</v>
      </c>
      <c r="AI61" s="3" t="str">
        <f>IF($A61&gt;='FG_576way_Regular Symbol(2wild)'!D$16,"",IF(OR(B61=$V$2,B62=$V$2,B63=$V$2),SUM(COUNTIF(B61:B63,$V$2),COUNTIF(B61:B63,$AJ$2)),""))</f>
        <v/>
      </c>
      <c r="AJ61" s="3">
        <f>IF($A61&gt;='FG_576way_Regular Symbol(2wild)'!E$16,"",IF(OR(C61=$V$2,C62=$V$2,C63=$V$2),SUM(COUNTIF(C61:C63,$V$2),COUNTIF(C61:C63,$AJ$2)),""))</f>
        <v>1</v>
      </c>
      <c r="AL61" s="3" t="str">
        <f>IF($A61&gt;='FG_576way_Regular Symbol(2wild)'!D$16,"",IF(OR(B61=$V$2,B62=$V$2,B63=$V$2),SUM(COUNTIF(B61:B63,$V$2),COUNTIF(B61:B63,$AM$2)),""))</f>
        <v/>
      </c>
      <c r="AM61" s="3">
        <f>IF($A61&gt;='FG_576way_Regular Symbol(2wild)'!E$16,"",IF(OR(C61=$V$2,C62=$V$2,C63=$V$2),SUM(COUNTIF(C61:C63,$V$2),COUNTIF(C61:C63,$AM$2)),""))</f>
        <v>1</v>
      </c>
      <c r="AO61" s="3" t="str">
        <f>IF($A61&gt;='FG_576way_Regular Symbol(2wild)'!D$16,"",IF(OR(B61=$V$2,B62=$V$2,B63=$V$2),SUM(COUNTIF(B61:B63,$V$2),COUNTIF(B61:B63,$AP$2)),""))</f>
        <v/>
      </c>
      <c r="AP61" s="3">
        <f>IF($A61&gt;='FG_576way_Regular Symbol(2wild)'!E$16,"",IF(OR(C61=$V$2,C62=$V$2,C63=$V$2),SUM(COUNTIF(C61:C63,$V$2),COUNTIF(C61:C63,$AP$2)),""))</f>
        <v>1</v>
      </c>
      <c r="AR61" s="3" t="str">
        <f>IF($A61&gt;='FG_576way_Regular Symbol(2wild)'!D$16,"",IF(OR(B61=$V$2,B62=$V$2,B63=$V$2),SUM(COUNTIF(B61:B63,$V$2),COUNTIF(B61:B63,$AS$2)),""))</f>
        <v/>
      </c>
      <c r="AS61" s="3">
        <f>IF($A61&gt;='FG_576way_Regular Symbol(2wild)'!E$16,"",IF(OR(C61=$V$2,C62=$V$2,C63=$V$2),SUM(COUNTIF(C61:C63,$V$2),COUNTIF(C61:C63,$AS$2)),""))</f>
        <v>1</v>
      </c>
      <c r="AU61" s="3" t="str">
        <f>IF($A61&gt;='FG_576way_Regular Symbol(2wild)'!D$16,"",IF(OR(B61=$V$2,B62=$V$2,B63=$V$2),SUM(COUNTIF(B61:B63,$V$2),COUNTIF(B61:B63,$AV$2)),""))</f>
        <v/>
      </c>
      <c r="AV61" s="3">
        <f>IF($A61&gt;='FG_576way_Regular Symbol(2wild)'!E$16,"",IF(OR(C61=$V$2,C62=$V$2,C63=$V$2),SUM(COUNTIF(C61:C63,$V$2),COUNTIF(C61:C63,$AV$2)),""))</f>
        <v>1</v>
      </c>
    </row>
    <row r="62" spans="1:48">
      <c r="A62" s="337">
        <f>IF('FG_243way_Regular Symbol'!L60="","",'FG_243way_Regular Symbol'!L60)</f>
        <v>57</v>
      </c>
      <c r="B62" s="191" t="str">
        <f>IF('FG_576way_Regular Symbol(2wild)'!M60="","",'FG_576way_Regular Symbol(2wild)'!M60)</f>
        <v/>
      </c>
      <c r="C62" s="191" t="str">
        <f>IF('FG_576way_Regular Symbol(2wild)'!N60="","",'FG_576way_Regular Symbol(2wild)'!N60)</f>
        <v>A</v>
      </c>
      <c r="D62" s="362"/>
      <c r="I62" s="363">
        <f t="shared" si="1"/>
        <v>57</v>
      </c>
      <c r="J62" s="344" t="str">
        <f>IF($A62&gt;='FG_576way_Regular Symbol(2wild)'!D$16,"",IF(OR(B62=$V$2,B63=$V$2,B64=$V$2),SUM(COUNTIF(B62:B64,$V$2),COUNTIF(B62:B64,$K$2)),""))</f>
        <v/>
      </c>
      <c r="K62" s="344">
        <f>IF($A62&gt;='FG_576way_Regular Symbol(2wild)'!E$16,"",IF(OR(C62=$V$2,C63=$V$2,C64=$V$2),SUM(COUNTIF(C62:C64,$V$2),COUNTIF(C62:C64,$K$2)),""))</f>
        <v>1</v>
      </c>
      <c r="M62" s="344" t="str">
        <f>IF($A62&gt;='FG_576way_Regular Symbol(2wild)'!D$16,"",IF(OR(B62=$V$2,B63=$V$2,B64=$V$2),SUM(COUNTIF(B62:B64,$V$2),COUNTIF(B62:B64,$N$2)),""))</f>
        <v/>
      </c>
      <c r="N62" s="344">
        <f>IF($A62&gt;='FG_576way_Regular Symbol(2wild)'!E$16,"",IF(OR(C62=$V$2,C63=$V$2,C64=$V$2),SUM(COUNTIF(C62:C64,$V$2),COUNTIF(C62:C64,$N$2)),""))</f>
        <v>1</v>
      </c>
      <c r="P62" s="344" t="str">
        <f>IF($A62&gt;='FG_576way_Regular Symbol(2wild)'!D$16,"",IF(OR(B62=$V$2,B63=$V$2,B64=$V$2),SUM(COUNTIF(B62:B64,$V$2),COUNTIF(B62:B64,$Q$2)),""))</f>
        <v/>
      </c>
      <c r="Q62" s="344">
        <f>IF($A62&gt;='FG_576way_Regular Symbol(2wild)'!E$16,"",IF(OR(C62=$V$2,C63=$V$2,C64=$V$2),SUM(COUNTIF(C62:C64,$V$2),COUNTIF(C62:C64,$Q$2)),""))</f>
        <v>1</v>
      </c>
      <c r="S62" s="344" t="str">
        <f>IF($A62&gt;='FG_576way_Regular Symbol(2wild)'!D$16,"",IF(OR(B62=$V$2,B63=$V$2,B64=$V$2),SUM(COUNTIF(B62:B64,$V$2),COUNTIF(B62:B64,$T$2)),""))</f>
        <v/>
      </c>
      <c r="T62" s="344">
        <f>IF($A62&gt;='FG_576way_Regular Symbol(2wild)'!E$16,"",IF(OR(C62=$V$2,C63=$V$2,C64=$V$2),SUM(COUNTIF(C62:C64,$V$2),COUNTIF(C62:C64,$T$2)),""))</f>
        <v>1</v>
      </c>
      <c r="V62" s="344" t="str">
        <f>IF($A62&gt;='FG_576way_Regular Symbol(2wild)'!D$16,"",IF(OR(B62=$V$2,B63=$V$2,B64=$V$2),SUM(COUNTIF(B62:B64,$V$2),COUNTIF(B62:B64,$W$2)),""))</f>
        <v/>
      </c>
      <c r="W62" s="344">
        <f>IF($A62&gt;='FG_576way_Regular Symbol(2wild)'!E$16,"",IF(OR(C62=$V$2,C63=$V$2,C64=$V$2),SUM(COUNTIF(C62:C64,$V$2),COUNTIF(C62:C64,$W$2)),""))</f>
        <v>1</v>
      </c>
      <c r="Y62" s="344" t="str">
        <f>IF($A62&gt;='FG_576way_Regular Symbol(2wild)'!D$16,"",IF(OR(B62=$V$2,B63=$V$2,B64=$V$2),SUM(COUNTIF(B62:B64,$V$2),COUNTIF(B62:B64,$Z$2)),""))</f>
        <v/>
      </c>
      <c r="Z62" s="344">
        <f>IF($A62&gt;='FG_576way_Regular Symbol(2wild)'!E$16,"",IF(OR(C62=$V$2,C63=$V$2,C64=$V$2),SUM(COUNTIF(C62:C64,$V$2),COUNTIF(C62:C64,$Z$2)),""))</f>
        <v>1</v>
      </c>
      <c r="AB62" s="344" t="str">
        <f>IF($A62&gt;='FG_576way_Regular Symbol(2wild)'!D$16,"",IF(OR(B62=$V$2,B63=$V$2,B64=$V$2),SUM(COUNTIF(B62:B64,$V$2),COUNTIF(B62:B64,$AC$2)),""))</f>
        <v/>
      </c>
      <c r="AC62" s="344">
        <f>IF($A62&gt;='FG_576way_Regular Symbol(2wild)'!E$16,"",IF(OR(C62=$V$2,C63=$V$2,C64=$V$2),SUM(COUNTIF(C62:C64,$V$2),COUNTIF(C62:C64,$AC$2)),""))</f>
        <v>1</v>
      </c>
      <c r="AF62" s="3" t="str">
        <f>IF($A62&gt;='FG_576way_Regular Symbol(2wild)'!D$16,"",IF(OR(B62=$V$2,B63=$V$2,B64=$V$2),SUM(COUNTIF(B62:B64,$V$2),COUNTIF(B62:B64,$AG$2)),""))</f>
        <v/>
      </c>
      <c r="AG62" s="3">
        <f>IF($A62&gt;='FG_576way_Regular Symbol(2wild)'!E$16,"",IF(OR(C62=$V$2,C63=$V$2,C64=$V$2),SUM(COUNTIF(C62:C64,$V$2),COUNTIF(C62:C64,$AG$2)),""))</f>
        <v>2</v>
      </c>
      <c r="AI62" s="3" t="str">
        <f>IF($A62&gt;='FG_576way_Regular Symbol(2wild)'!D$16,"",IF(OR(B62=$V$2,B63=$V$2,B64=$V$2),SUM(COUNTIF(B62:B64,$V$2),COUNTIF(B62:B64,$AJ$2)),""))</f>
        <v/>
      </c>
      <c r="AJ62" s="3">
        <f>IF($A62&gt;='FG_576way_Regular Symbol(2wild)'!E$16,"",IF(OR(C62=$V$2,C63=$V$2,C64=$V$2),SUM(COUNTIF(C62:C64,$V$2),COUNTIF(C62:C64,$AJ$2)),""))</f>
        <v>1</v>
      </c>
      <c r="AL62" s="3" t="str">
        <f>IF($A62&gt;='FG_576way_Regular Symbol(2wild)'!D$16,"",IF(OR(B62=$V$2,B63=$V$2,B64=$V$2),SUM(COUNTIF(B62:B64,$V$2),COUNTIF(B62:B64,$AM$2)),""))</f>
        <v/>
      </c>
      <c r="AM62" s="3">
        <f>IF($A62&gt;='FG_576way_Regular Symbol(2wild)'!E$16,"",IF(OR(C62=$V$2,C63=$V$2,C64=$V$2),SUM(COUNTIF(C62:C64,$V$2),COUNTIF(C62:C64,$AM$2)),""))</f>
        <v>1</v>
      </c>
      <c r="AO62" s="3" t="str">
        <f>IF($A62&gt;='FG_576way_Regular Symbol(2wild)'!D$16,"",IF(OR(B62=$V$2,B63=$V$2,B64=$V$2),SUM(COUNTIF(B62:B64,$V$2),COUNTIF(B62:B64,$AP$2)),""))</f>
        <v/>
      </c>
      <c r="AP62" s="3">
        <f>IF($A62&gt;='FG_576way_Regular Symbol(2wild)'!E$16,"",IF(OR(C62=$V$2,C63=$V$2,C64=$V$2),SUM(COUNTIF(C62:C64,$V$2),COUNTIF(C62:C64,$AP$2)),""))</f>
        <v>2</v>
      </c>
      <c r="AR62" s="3" t="str">
        <f>IF($A62&gt;='FG_576way_Regular Symbol(2wild)'!D$16,"",IF(OR(B62=$V$2,B63=$V$2,B64=$V$2),SUM(COUNTIF(B62:B64,$V$2),COUNTIF(B62:B64,$AS$2)),""))</f>
        <v/>
      </c>
      <c r="AS62" s="3">
        <f>IF($A62&gt;='FG_576way_Regular Symbol(2wild)'!E$16,"",IF(OR(C62=$V$2,C63=$V$2,C64=$V$2),SUM(COUNTIF(C62:C64,$V$2),COUNTIF(C62:C64,$AS$2)),""))</f>
        <v>1</v>
      </c>
      <c r="AU62" s="3" t="str">
        <f>IF($A62&gt;='FG_576way_Regular Symbol(2wild)'!D$16,"",IF(OR(B62=$V$2,B63=$V$2,B64=$V$2),SUM(COUNTIF(B62:B64,$V$2),COUNTIF(B62:B64,$AV$2)),""))</f>
        <v/>
      </c>
      <c r="AV62" s="3">
        <f>IF($A62&gt;='FG_576way_Regular Symbol(2wild)'!E$16,"",IF(OR(C62=$V$2,C63=$V$2,C64=$V$2),SUM(COUNTIF(C62:C64,$V$2),COUNTIF(C62:C64,$AV$2)),""))</f>
        <v>1</v>
      </c>
    </row>
    <row r="63" spans="1:48">
      <c r="A63" s="337">
        <f>IF('FG_243way_Regular Symbol'!L61="","",'FG_243way_Regular Symbol'!L61)</f>
        <v>58</v>
      </c>
      <c r="B63" s="191" t="str">
        <f>IF('FG_576way_Regular Symbol(2wild)'!M61="","",'FG_576way_Regular Symbol(2wild)'!M61)</f>
        <v/>
      </c>
      <c r="C63" s="191" t="str">
        <f>IF('FG_576way_Regular Symbol(2wild)'!N61="","",'FG_576way_Regular Symbol(2wild)'!N61)</f>
        <v>WW</v>
      </c>
      <c r="D63" s="362"/>
      <c r="I63" s="363">
        <f t="shared" si="1"/>
        <v>58</v>
      </c>
      <c r="J63" s="344" t="str">
        <f>IF($A63&gt;='FG_576way_Regular Symbol(2wild)'!D$16,"",IF(OR(B63=$V$2,B64=$V$2,B65=$V$2),SUM(COUNTIF(B63:B65,$V$2),COUNTIF(B63:B65,$K$2)),""))</f>
        <v/>
      </c>
      <c r="K63" s="344">
        <f>IF($A63&gt;='FG_576way_Regular Symbol(2wild)'!E$16,"",IF(OR(C63=$V$2,C64=$V$2,C65=$V$2),SUM(COUNTIF(C63:C65,$V$2),COUNTIF(C63:C65,$K$2)),""))</f>
        <v>1</v>
      </c>
      <c r="M63" s="344" t="str">
        <f>IF($A63&gt;='FG_576way_Regular Symbol(2wild)'!D$16,"",IF(OR(B63=$V$2,B64=$V$2,B65=$V$2),SUM(COUNTIF(B63:B65,$V$2),COUNTIF(B63:B65,$N$2)),""))</f>
        <v/>
      </c>
      <c r="N63" s="344">
        <f>IF($A63&gt;='FG_576way_Regular Symbol(2wild)'!E$16,"",IF(OR(C63=$V$2,C64=$V$2,C65=$V$2),SUM(COUNTIF(C63:C65,$V$2),COUNTIF(C63:C65,$N$2)),""))</f>
        <v>1</v>
      </c>
      <c r="P63" s="344" t="str">
        <f>IF($A63&gt;='FG_576way_Regular Symbol(2wild)'!D$16,"",IF(OR(B63=$V$2,B64=$V$2,B65=$V$2),SUM(COUNTIF(B63:B65,$V$2),COUNTIF(B63:B65,$Q$2)),""))</f>
        <v/>
      </c>
      <c r="Q63" s="344">
        <f>IF($A63&gt;='FG_576way_Regular Symbol(2wild)'!E$16,"",IF(OR(C63=$V$2,C64=$V$2,C65=$V$2),SUM(COUNTIF(C63:C65,$V$2),COUNTIF(C63:C65,$Q$2)),""))</f>
        <v>1</v>
      </c>
      <c r="S63" s="344" t="str">
        <f>IF($A63&gt;='FG_576way_Regular Symbol(2wild)'!D$16,"",IF(OR(B63=$V$2,B64=$V$2,B65=$V$2),SUM(COUNTIF(B63:B65,$V$2),COUNTIF(B63:B65,$T$2)),""))</f>
        <v/>
      </c>
      <c r="T63" s="344">
        <f>IF($A63&gt;='FG_576way_Regular Symbol(2wild)'!E$16,"",IF(OR(C63=$V$2,C64=$V$2,C65=$V$2),SUM(COUNTIF(C63:C65,$V$2),COUNTIF(C63:C65,$T$2)),""))</f>
        <v>1</v>
      </c>
      <c r="V63" s="344" t="str">
        <f>IF($A63&gt;='FG_576way_Regular Symbol(2wild)'!D$16,"",IF(OR(B63=$V$2,B64=$V$2,B65=$V$2),SUM(COUNTIF(B63:B65,$V$2),COUNTIF(B63:B65,$W$2)),""))</f>
        <v/>
      </c>
      <c r="W63" s="344">
        <f>IF($A63&gt;='FG_576way_Regular Symbol(2wild)'!E$16,"",IF(OR(C63=$V$2,C64=$V$2,C65=$V$2),SUM(COUNTIF(C63:C65,$V$2),COUNTIF(C63:C65,$W$2)),""))</f>
        <v>1</v>
      </c>
      <c r="Y63" s="344" t="str">
        <f>IF($A63&gt;='FG_576way_Regular Symbol(2wild)'!D$16,"",IF(OR(B63=$V$2,B64=$V$2,B65=$V$2),SUM(COUNTIF(B63:B65,$V$2),COUNTIF(B63:B65,$Z$2)),""))</f>
        <v/>
      </c>
      <c r="Z63" s="344">
        <f>IF($A63&gt;='FG_576way_Regular Symbol(2wild)'!E$16,"",IF(OR(C63=$V$2,C64=$V$2,C65=$V$2),SUM(COUNTIF(C63:C65,$V$2),COUNTIF(C63:C65,$Z$2)),""))</f>
        <v>1</v>
      </c>
      <c r="AB63" s="344" t="str">
        <f>IF($A63&gt;='FG_576way_Regular Symbol(2wild)'!D$16,"",IF(OR(B63=$V$2,B64=$V$2,B65=$V$2),SUM(COUNTIF(B63:B65,$V$2),COUNTIF(B63:B65,$AC$2)),""))</f>
        <v/>
      </c>
      <c r="AC63" s="344">
        <f>IF($A63&gt;='FG_576way_Regular Symbol(2wild)'!E$16,"",IF(OR(C63=$V$2,C64=$V$2,C65=$V$2),SUM(COUNTIF(C63:C65,$V$2),COUNTIF(C63:C65,$AC$2)),""))</f>
        <v>1</v>
      </c>
      <c r="AF63" s="3" t="str">
        <f>IF($A63&gt;='FG_576way_Regular Symbol(2wild)'!D$16,"",IF(OR(B63=$V$2,B64=$V$2,B65=$V$2),SUM(COUNTIF(B63:B65,$V$2),COUNTIF(B63:B65,$AG$2)),""))</f>
        <v/>
      </c>
      <c r="AG63" s="3">
        <f>IF($A63&gt;='FG_576way_Regular Symbol(2wild)'!E$16,"",IF(OR(C63=$V$2,C64=$V$2,C65=$V$2),SUM(COUNTIF(C63:C65,$V$2),COUNTIF(C63:C65,$AG$2)),""))</f>
        <v>1</v>
      </c>
      <c r="AI63" s="3" t="str">
        <f>IF($A63&gt;='FG_576way_Regular Symbol(2wild)'!D$16,"",IF(OR(B63=$V$2,B64=$V$2,B65=$V$2),SUM(COUNTIF(B63:B65,$V$2),COUNTIF(B63:B65,$AJ$2)),""))</f>
        <v/>
      </c>
      <c r="AJ63" s="3">
        <f>IF($A63&gt;='FG_576way_Regular Symbol(2wild)'!E$16,"",IF(OR(C63=$V$2,C64=$V$2,C65=$V$2),SUM(COUNTIF(C63:C65,$V$2),COUNTIF(C63:C65,$AJ$2)),""))</f>
        <v>2</v>
      </c>
      <c r="AL63" s="3" t="str">
        <f>IF($A63&gt;='FG_576way_Regular Symbol(2wild)'!D$16,"",IF(OR(B63=$V$2,B64=$V$2,B65=$V$2),SUM(COUNTIF(B63:B65,$V$2),COUNTIF(B63:B65,$AM$2)),""))</f>
        <v/>
      </c>
      <c r="AM63" s="3">
        <f>IF($A63&gt;='FG_576way_Regular Symbol(2wild)'!E$16,"",IF(OR(C63=$V$2,C64=$V$2,C65=$V$2),SUM(COUNTIF(C63:C65,$V$2),COUNTIF(C63:C65,$AM$2)),""))</f>
        <v>1</v>
      </c>
      <c r="AO63" s="3" t="str">
        <f>IF($A63&gt;='FG_576way_Regular Symbol(2wild)'!D$16,"",IF(OR(B63=$V$2,B64=$V$2,B65=$V$2),SUM(COUNTIF(B63:B65,$V$2),COUNTIF(B63:B65,$AP$2)),""))</f>
        <v/>
      </c>
      <c r="AP63" s="3">
        <f>IF($A63&gt;='FG_576way_Regular Symbol(2wild)'!E$16,"",IF(OR(C63=$V$2,C64=$V$2,C65=$V$2),SUM(COUNTIF(C63:C65,$V$2),COUNTIF(C63:C65,$AP$2)),""))</f>
        <v>2</v>
      </c>
      <c r="AR63" s="3" t="str">
        <f>IF($A63&gt;='FG_576way_Regular Symbol(2wild)'!D$16,"",IF(OR(B63=$V$2,B64=$V$2,B65=$V$2),SUM(COUNTIF(B63:B65,$V$2),COUNTIF(B63:B65,$AS$2)),""))</f>
        <v/>
      </c>
      <c r="AS63" s="3">
        <f>IF($A63&gt;='FG_576way_Regular Symbol(2wild)'!E$16,"",IF(OR(C63=$V$2,C64=$V$2,C65=$V$2),SUM(COUNTIF(C63:C65,$V$2),COUNTIF(C63:C65,$AS$2)),""))</f>
        <v>1</v>
      </c>
      <c r="AU63" s="3" t="str">
        <f>IF($A63&gt;='FG_576way_Regular Symbol(2wild)'!D$16,"",IF(OR(B63=$V$2,B64=$V$2,B65=$V$2),SUM(COUNTIF(B63:B65,$V$2),COUNTIF(B63:B65,$AV$2)),""))</f>
        <v/>
      </c>
      <c r="AV63" s="3">
        <f>IF($A63&gt;='FG_576way_Regular Symbol(2wild)'!E$16,"",IF(OR(C63=$V$2,C64=$V$2,C65=$V$2),SUM(COUNTIF(C63:C65,$V$2),COUNTIF(C63:C65,$AV$2)),""))</f>
        <v>1</v>
      </c>
    </row>
    <row r="64" spans="1:48">
      <c r="A64" s="337">
        <f>IF('FG_243way_Regular Symbol'!L62="","",'FG_243way_Regular Symbol'!L62)</f>
        <v>59</v>
      </c>
      <c r="B64" s="191" t="str">
        <f>IF('FG_576way_Regular Symbol(2wild)'!M62="","",'FG_576way_Regular Symbol(2wild)'!M62)</f>
        <v/>
      </c>
      <c r="C64" s="191" t="str">
        <f>IF('FG_576way_Regular Symbol(2wild)'!N62="","",'FG_576way_Regular Symbol(2wild)'!N62)</f>
        <v>J</v>
      </c>
      <c r="D64" s="362"/>
      <c r="I64" s="363">
        <f t="shared" si="1"/>
        <v>59</v>
      </c>
      <c r="J64" s="344" t="str">
        <f>IF($A64&gt;='FG_576way_Regular Symbol(2wild)'!D$16,"",IF(OR(B64=$V$2,B65=$V$2,B66=$V$2),SUM(COUNTIF(B64:B66,$V$2),COUNTIF(B64:B66,$K$2)),""))</f>
        <v/>
      </c>
      <c r="K64" s="344" t="str">
        <f>IF($A64&gt;='FG_576way_Regular Symbol(2wild)'!E$16,"",IF(OR(C64=$V$2,C65=$V$2,C66=$V$2),SUM(COUNTIF(C64:C66,$V$2),COUNTIF(C64:C66,$K$2)),""))</f>
        <v/>
      </c>
      <c r="M64" s="344" t="str">
        <f>IF($A64&gt;='FG_576way_Regular Symbol(2wild)'!D$16,"",IF(OR(B64=$V$2,B65=$V$2,B66=$V$2),SUM(COUNTIF(B64:B66,$V$2),COUNTIF(B64:B66,$N$2)),""))</f>
        <v/>
      </c>
      <c r="N64" s="344" t="str">
        <f>IF($A64&gt;='FG_576way_Regular Symbol(2wild)'!E$16,"",IF(OR(C64=$V$2,C65=$V$2,C66=$V$2),SUM(COUNTIF(C64:C66,$V$2),COUNTIF(C64:C66,$N$2)),""))</f>
        <v/>
      </c>
      <c r="P64" s="344" t="str">
        <f>IF($A64&gt;='FG_576way_Regular Symbol(2wild)'!D$16,"",IF(OR(B64=$V$2,B65=$V$2,B66=$V$2),SUM(COUNTIF(B64:B66,$V$2),COUNTIF(B64:B66,$Q$2)),""))</f>
        <v/>
      </c>
      <c r="Q64" s="344" t="str">
        <f>IF($A64&gt;='FG_576way_Regular Symbol(2wild)'!E$16,"",IF(OR(C64=$V$2,C65=$V$2,C66=$V$2),SUM(COUNTIF(C64:C66,$V$2),COUNTIF(C64:C66,$Q$2)),""))</f>
        <v/>
      </c>
      <c r="S64" s="344" t="str">
        <f>IF($A64&gt;='FG_576way_Regular Symbol(2wild)'!D$16,"",IF(OR(B64=$V$2,B65=$V$2,B66=$V$2),SUM(COUNTIF(B64:B66,$V$2),COUNTIF(B64:B66,$T$2)),""))</f>
        <v/>
      </c>
      <c r="T64" s="344" t="str">
        <f>IF($A64&gt;='FG_576way_Regular Symbol(2wild)'!E$16,"",IF(OR(C64=$V$2,C65=$V$2,C66=$V$2),SUM(COUNTIF(C64:C66,$V$2),COUNTIF(C64:C66,$T$2)),""))</f>
        <v/>
      </c>
      <c r="V64" s="344" t="str">
        <f>IF($A64&gt;='FG_576way_Regular Symbol(2wild)'!D$16,"",IF(OR(B64=$V$2,B65=$V$2,B66=$V$2),SUM(COUNTIF(B64:B66,$V$2),COUNTIF(B64:B66,$W$2)),""))</f>
        <v/>
      </c>
      <c r="W64" s="344" t="str">
        <f>IF($A64&gt;='FG_576way_Regular Symbol(2wild)'!E$16,"",IF(OR(C64=$V$2,C65=$V$2,C66=$V$2),SUM(COUNTIF(C64:C66,$V$2),COUNTIF(C64:C66,$W$2)),""))</f>
        <v/>
      </c>
      <c r="Y64" s="344" t="str">
        <f>IF($A64&gt;='FG_576way_Regular Symbol(2wild)'!D$16,"",IF(OR(B64=$V$2,B65=$V$2,B66=$V$2),SUM(COUNTIF(B64:B66,$V$2),COUNTIF(B64:B66,$Z$2)),""))</f>
        <v/>
      </c>
      <c r="Z64" s="344" t="str">
        <f>IF($A64&gt;='FG_576way_Regular Symbol(2wild)'!E$16,"",IF(OR(C64=$V$2,C65=$V$2,C66=$V$2),SUM(COUNTIF(C64:C66,$V$2),COUNTIF(C64:C66,$Z$2)),""))</f>
        <v/>
      </c>
      <c r="AB64" s="344" t="str">
        <f>IF($A64&gt;='FG_576way_Regular Symbol(2wild)'!D$16,"",IF(OR(B64=$V$2,B65=$V$2,B66=$V$2),SUM(COUNTIF(B64:B66,$V$2),COUNTIF(B64:B66,$AC$2)),""))</f>
        <v/>
      </c>
      <c r="AC64" s="344" t="str">
        <f>IF($A64&gt;='FG_576way_Regular Symbol(2wild)'!E$16,"",IF(OR(C64=$V$2,C65=$V$2,C66=$V$2),SUM(COUNTIF(C64:C66,$V$2),COUNTIF(C64:C66,$AC$2)),""))</f>
        <v/>
      </c>
      <c r="AF64" s="3" t="str">
        <f>IF($A64&gt;='FG_576way_Regular Symbol(2wild)'!D$16,"",IF(OR(B64=$V$2,B65=$V$2,B66=$V$2),SUM(COUNTIF(B64:B66,$V$2),COUNTIF(B64:B66,$AG$2)),""))</f>
        <v/>
      </c>
      <c r="AG64" s="3" t="str">
        <f>IF($A64&gt;='FG_576way_Regular Symbol(2wild)'!E$16,"",IF(OR(C64=$V$2,C65=$V$2,C66=$V$2),SUM(COUNTIF(C64:C66,$V$2),COUNTIF(C64:C66,$AG$2)),""))</f>
        <v/>
      </c>
      <c r="AI64" s="3" t="str">
        <f>IF($A64&gt;='FG_576way_Regular Symbol(2wild)'!D$16,"",IF(OR(B64=$V$2,B65=$V$2,B66=$V$2),SUM(COUNTIF(B64:B66,$V$2),COUNTIF(B64:B66,$AJ$2)),""))</f>
        <v/>
      </c>
      <c r="AJ64" s="3" t="str">
        <f>IF($A64&gt;='FG_576way_Regular Symbol(2wild)'!E$16,"",IF(OR(C64=$V$2,C65=$V$2,C66=$V$2),SUM(COUNTIF(C64:C66,$V$2),COUNTIF(C64:C66,$AJ$2)),""))</f>
        <v/>
      </c>
      <c r="AL64" s="3" t="str">
        <f>IF($A64&gt;='FG_576way_Regular Symbol(2wild)'!D$16,"",IF(OR(B64=$V$2,B65=$V$2,B66=$V$2),SUM(COUNTIF(B64:B66,$V$2),COUNTIF(B64:B66,$AM$2)),""))</f>
        <v/>
      </c>
      <c r="AM64" s="3" t="str">
        <f>IF($A64&gt;='FG_576way_Regular Symbol(2wild)'!E$16,"",IF(OR(C64=$V$2,C65=$V$2,C66=$V$2),SUM(COUNTIF(C64:C66,$V$2),COUNTIF(C64:C66,$AM$2)),""))</f>
        <v/>
      </c>
      <c r="AO64" s="3" t="str">
        <f>IF($A64&gt;='FG_576way_Regular Symbol(2wild)'!D$16,"",IF(OR(B64=$V$2,B65=$V$2,B66=$V$2),SUM(COUNTIF(B64:B66,$V$2),COUNTIF(B64:B66,$AP$2)),""))</f>
        <v/>
      </c>
      <c r="AP64" s="3" t="str">
        <f>IF($A64&gt;='FG_576way_Regular Symbol(2wild)'!E$16,"",IF(OR(C64=$V$2,C65=$V$2,C66=$V$2),SUM(COUNTIF(C64:C66,$V$2),COUNTIF(C64:C66,$AP$2)),""))</f>
        <v/>
      </c>
      <c r="AR64" s="3" t="str">
        <f>IF($A64&gt;='FG_576way_Regular Symbol(2wild)'!D$16,"",IF(OR(B64=$V$2,B65=$V$2,B66=$V$2),SUM(COUNTIF(B64:B66,$V$2),COUNTIF(B64:B66,$AS$2)),""))</f>
        <v/>
      </c>
      <c r="AS64" s="3" t="str">
        <f>IF($A64&gt;='FG_576way_Regular Symbol(2wild)'!E$16,"",IF(OR(C64=$V$2,C65=$V$2,C66=$V$2),SUM(COUNTIF(C64:C66,$V$2),COUNTIF(C64:C66,$AS$2)),""))</f>
        <v/>
      </c>
      <c r="AU64" s="3" t="str">
        <f>IF($A64&gt;='FG_576way_Regular Symbol(2wild)'!D$16,"",IF(OR(B64=$V$2,B65=$V$2,B66=$V$2),SUM(COUNTIF(B64:B66,$V$2),COUNTIF(B64:B66,$AV$2)),""))</f>
        <v/>
      </c>
      <c r="AV64" s="3" t="str">
        <f>IF($A64&gt;='FG_576way_Regular Symbol(2wild)'!E$16,"",IF(OR(C64=$V$2,C65=$V$2,C66=$V$2),SUM(COUNTIF(C64:C66,$V$2),COUNTIF(C64:C66,$AV$2)),""))</f>
        <v/>
      </c>
    </row>
    <row r="65" spans="1:48">
      <c r="A65" s="337">
        <f>IF('FG_243way_Regular Symbol'!L63="","",'FG_243way_Regular Symbol'!L63)</f>
        <v>60</v>
      </c>
      <c r="B65" s="191" t="str">
        <f>IF('FG_576way_Regular Symbol(2wild)'!M63="","",'FG_576way_Regular Symbol(2wild)'!M63)</f>
        <v/>
      </c>
      <c r="C65" s="191" t="str">
        <f>IF('FG_576way_Regular Symbol(2wild)'!N63="","",'FG_576way_Regular Symbol(2wild)'!N63)</f>
        <v>K</v>
      </c>
      <c r="D65" s="362"/>
      <c r="I65" s="363">
        <f t="shared" si="1"/>
        <v>60</v>
      </c>
      <c r="J65" s="344" t="str">
        <f>IF($A65&gt;='FG_576way_Regular Symbol(2wild)'!D$16,"",IF(OR(B65=$V$2,B66=$V$2,B67=$V$2),SUM(COUNTIF(B65:B67,$V$2),COUNTIF(B65:B67,$K$2)),""))</f>
        <v/>
      </c>
      <c r="K65" s="344" t="str">
        <f>IF($A65&gt;='FG_576way_Regular Symbol(2wild)'!E$16,"",IF(OR(C65=$V$2,C66=$V$2,C67=$V$2),SUM(COUNTIF(C65:C67,$V$2),COUNTIF(C65:C67,$K$2)),""))</f>
        <v/>
      </c>
      <c r="M65" s="344" t="str">
        <f>IF($A65&gt;='FG_576way_Regular Symbol(2wild)'!D$16,"",IF(OR(B65=$V$2,B66=$V$2,B67=$V$2),SUM(COUNTIF(B65:B67,$V$2),COUNTIF(B65:B67,$N$2)),""))</f>
        <v/>
      </c>
      <c r="N65" s="344" t="str">
        <f>IF($A65&gt;='FG_576way_Regular Symbol(2wild)'!E$16,"",IF(OR(C65=$V$2,C66=$V$2,C67=$V$2),SUM(COUNTIF(C65:C67,$V$2),COUNTIF(C65:C67,$N$2)),""))</f>
        <v/>
      </c>
      <c r="P65" s="344" t="str">
        <f>IF($A65&gt;='FG_576way_Regular Symbol(2wild)'!D$16,"",IF(OR(B65=$V$2,B66=$V$2,B67=$V$2),SUM(COUNTIF(B65:B67,$V$2),COUNTIF(B65:B67,$Q$2)),""))</f>
        <v/>
      </c>
      <c r="Q65" s="344" t="str">
        <f>IF($A65&gt;='FG_576way_Regular Symbol(2wild)'!E$16,"",IF(OR(C65=$V$2,C66=$V$2,C67=$V$2),SUM(COUNTIF(C65:C67,$V$2),COUNTIF(C65:C67,$Q$2)),""))</f>
        <v/>
      </c>
      <c r="S65" s="344" t="str">
        <f>IF($A65&gt;='FG_576way_Regular Symbol(2wild)'!D$16,"",IF(OR(B65=$V$2,B66=$V$2,B67=$V$2),SUM(COUNTIF(B65:B67,$V$2),COUNTIF(B65:B67,$T$2)),""))</f>
        <v/>
      </c>
      <c r="T65" s="344" t="str">
        <f>IF($A65&gt;='FG_576way_Regular Symbol(2wild)'!E$16,"",IF(OR(C65=$V$2,C66=$V$2,C67=$V$2),SUM(COUNTIF(C65:C67,$V$2),COUNTIF(C65:C67,$T$2)),""))</f>
        <v/>
      </c>
      <c r="V65" s="344" t="str">
        <f>IF($A65&gt;='FG_576way_Regular Symbol(2wild)'!D$16,"",IF(OR(B65=$V$2,B66=$V$2,B67=$V$2),SUM(COUNTIF(B65:B67,$V$2),COUNTIF(B65:B67,$W$2)),""))</f>
        <v/>
      </c>
      <c r="W65" s="344" t="str">
        <f>IF($A65&gt;='FG_576way_Regular Symbol(2wild)'!E$16,"",IF(OR(C65=$V$2,C66=$V$2,C67=$V$2),SUM(COUNTIF(C65:C67,$V$2),COUNTIF(C65:C67,$W$2)),""))</f>
        <v/>
      </c>
      <c r="Y65" s="344" t="str">
        <f>IF($A65&gt;='FG_576way_Regular Symbol(2wild)'!D$16,"",IF(OR(B65=$V$2,B66=$V$2,B67=$V$2),SUM(COUNTIF(B65:B67,$V$2),COUNTIF(B65:B67,$Z$2)),""))</f>
        <v/>
      </c>
      <c r="Z65" s="344" t="str">
        <f>IF($A65&gt;='FG_576way_Regular Symbol(2wild)'!E$16,"",IF(OR(C65=$V$2,C66=$V$2,C67=$V$2),SUM(COUNTIF(C65:C67,$V$2),COUNTIF(C65:C67,$Z$2)),""))</f>
        <v/>
      </c>
      <c r="AB65" s="344" t="str">
        <f>IF($A65&gt;='FG_576way_Regular Symbol(2wild)'!D$16,"",IF(OR(B65=$V$2,B66=$V$2,B67=$V$2),SUM(COUNTIF(B65:B67,$V$2),COUNTIF(B65:B67,$AC$2)),""))</f>
        <v/>
      </c>
      <c r="AC65" s="344" t="str">
        <f>IF($A65&gt;='FG_576way_Regular Symbol(2wild)'!E$16,"",IF(OR(C65=$V$2,C66=$V$2,C67=$V$2),SUM(COUNTIF(C65:C67,$V$2),COUNTIF(C65:C67,$AC$2)),""))</f>
        <v/>
      </c>
      <c r="AF65" s="3" t="str">
        <f>IF($A65&gt;='FG_576way_Regular Symbol(2wild)'!D$16,"",IF(OR(B65=$V$2,B66=$V$2,B67=$V$2),SUM(COUNTIF(B65:B67,$V$2),COUNTIF(B65:B67,$AG$2)),""))</f>
        <v/>
      </c>
      <c r="AG65" s="3" t="str">
        <f>IF($A65&gt;='FG_576way_Regular Symbol(2wild)'!E$16,"",IF(OR(C65=$V$2,C66=$V$2,C67=$V$2),SUM(COUNTIF(C65:C67,$V$2),COUNTIF(C65:C67,$AG$2)),""))</f>
        <v/>
      </c>
      <c r="AI65" s="3" t="str">
        <f>IF($A65&gt;='FG_576way_Regular Symbol(2wild)'!D$16,"",IF(OR(B65=$V$2,B66=$V$2,B67=$V$2),SUM(COUNTIF(B65:B67,$V$2),COUNTIF(B65:B67,$AJ$2)),""))</f>
        <v/>
      </c>
      <c r="AJ65" s="3" t="str">
        <f>IF($A65&gt;='FG_576way_Regular Symbol(2wild)'!E$16,"",IF(OR(C65=$V$2,C66=$V$2,C67=$V$2),SUM(COUNTIF(C65:C67,$V$2),COUNTIF(C65:C67,$AJ$2)),""))</f>
        <v/>
      </c>
      <c r="AL65" s="3" t="str">
        <f>IF($A65&gt;='FG_576way_Regular Symbol(2wild)'!D$16,"",IF(OR(B65=$V$2,B66=$V$2,B67=$V$2),SUM(COUNTIF(B65:B67,$V$2),COUNTIF(B65:B67,$AM$2)),""))</f>
        <v/>
      </c>
      <c r="AM65" s="3" t="str">
        <f>IF($A65&gt;='FG_576way_Regular Symbol(2wild)'!E$16,"",IF(OR(C65=$V$2,C66=$V$2,C67=$V$2),SUM(COUNTIF(C65:C67,$V$2),COUNTIF(C65:C67,$AM$2)),""))</f>
        <v/>
      </c>
      <c r="AO65" s="3" t="str">
        <f>IF($A65&gt;='FG_576way_Regular Symbol(2wild)'!D$16,"",IF(OR(B65=$V$2,B66=$V$2,B67=$V$2),SUM(COUNTIF(B65:B67,$V$2),COUNTIF(B65:B67,$AP$2)),""))</f>
        <v/>
      </c>
      <c r="AP65" s="3" t="str">
        <f>IF($A65&gt;='FG_576way_Regular Symbol(2wild)'!E$16,"",IF(OR(C65=$V$2,C66=$V$2,C67=$V$2),SUM(COUNTIF(C65:C67,$V$2),COUNTIF(C65:C67,$AP$2)),""))</f>
        <v/>
      </c>
      <c r="AR65" s="3" t="str">
        <f>IF($A65&gt;='FG_576way_Regular Symbol(2wild)'!D$16,"",IF(OR(B65=$V$2,B66=$V$2,B67=$V$2),SUM(COUNTIF(B65:B67,$V$2),COUNTIF(B65:B67,$AS$2)),""))</f>
        <v/>
      </c>
      <c r="AS65" s="3" t="str">
        <f>IF($A65&gt;='FG_576way_Regular Symbol(2wild)'!E$16,"",IF(OR(C65=$V$2,C66=$V$2,C67=$V$2),SUM(COUNTIF(C65:C67,$V$2),COUNTIF(C65:C67,$AS$2)),""))</f>
        <v/>
      </c>
      <c r="AU65" s="3" t="str">
        <f>IF($A65&gt;='FG_576way_Regular Symbol(2wild)'!D$16,"",IF(OR(B65=$V$2,B66=$V$2,B67=$V$2),SUM(COUNTIF(B65:B67,$V$2),COUNTIF(B65:B67,$AV$2)),""))</f>
        <v/>
      </c>
      <c r="AV65" s="3" t="str">
        <f>IF($A65&gt;='FG_576way_Regular Symbol(2wild)'!E$16,"",IF(OR(C65=$V$2,C66=$V$2,C67=$V$2),SUM(COUNTIF(C65:C67,$V$2),COUNTIF(C65:C67,$AV$2)),""))</f>
        <v/>
      </c>
    </row>
    <row r="66" spans="1:48">
      <c r="A66" s="337">
        <f>IF('FG_243way_Regular Symbol'!L64="","",'FG_243way_Regular Symbol'!L64)</f>
        <v>61</v>
      </c>
      <c r="B66" s="191" t="str">
        <f>IF('FG_576way_Regular Symbol(2wild)'!M64="","",'FG_576way_Regular Symbol(2wild)'!M64)</f>
        <v/>
      </c>
      <c r="C66" s="191" t="str">
        <f>IF('FG_576way_Regular Symbol(2wild)'!N64="","",'FG_576way_Regular Symbol(2wild)'!N64)</f>
        <v/>
      </c>
      <c r="D66" s="362"/>
      <c r="I66" s="363">
        <f t="shared" si="1"/>
        <v>61</v>
      </c>
      <c r="J66" s="344" t="str">
        <f>IF($A66&gt;='FG_576way_Regular Symbol(2wild)'!D$16,"",IF(OR(B66=$V$2,B67=$V$2,B68=$V$2),SUM(COUNTIF(B66:B68,$V$2),COUNTIF(B66:B68,$K$2)),""))</f>
        <v/>
      </c>
      <c r="K66" s="344" t="str">
        <f>IF($A66&gt;='FG_576way_Regular Symbol(2wild)'!E$16,"",IF(OR(C66=$V$2,C67=$V$2,C68=$V$2),SUM(COUNTIF(C66:C68,$V$2),COUNTIF(C66:C68,$K$2)),""))</f>
        <v/>
      </c>
      <c r="M66" s="344" t="str">
        <f>IF($A66&gt;='FG_576way_Regular Symbol(2wild)'!D$16,"",IF(OR(B66=$V$2,B67=$V$2,B68=$V$2),SUM(COUNTIF(B66:B68,$V$2),COUNTIF(B66:B68,$N$2)),""))</f>
        <v/>
      </c>
      <c r="N66" s="344" t="str">
        <f>IF($A66&gt;='FG_576way_Regular Symbol(2wild)'!E$16,"",IF(OR(C66=$V$2,C67=$V$2,C68=$V$2),SUM(COUNTIF(C66:C68,$V$2),COUNTIF(C66:C68,$N$2)),""))</f>
        <v/>
      </c>
      <c r="P66" s="344" t="str">
        <f>IF($A66&gt;='FG_576way_Regular Symbol(2wild)'!D$16,"",IF(OR(B66=$V$2,B67=$V$2,B68=$V$2),SUM(COUNTIF(B66:B68,$V$2),COUNTIF(B66:B68,$Q$2)),""))</f>
        <v/>
      </c>
      <c r="Q66" s="344" t="str">
        <f>IF($A66&gt;='FG_576way_Regular Symbol(2wild)'!E$16,"",IF(OR(C66=$V$2,C67=$V$2,C68=$V$2),SUM(COUNTIF(C66:C68,$V$2),COUNTIF(C66:C68,$Q$2)),""))</f>
        <v/>
      </c>
      <c r="S66" s="344" t="str">
        <f>IF($A66&gt;='FG_576way_Regular Symbol(2wild)'!D$16,"",IF(OR(B66=$V$2,B67=$V$2,B68=$V$2),SUM(COUNTIF(B66:B68,$V$2),COUNTIF(B66:B68,$T$2)),""))</f>
        <v/>
      </c>
      <c r="T66" s="344" t="str">
        <f>IF($A66&gt;='FG_576way_Regular Symbol(2wild)'!E$16,"",IF(OR(C66=$V$2,C67=$V$2,C68=$V$2),SUM(COUNTIF(C66:C68,$V$2),COUNTIF(C66:C68,$T$2)),""))</f>
        <v/>
      </c>
      <c r="V66" s="344" t="str">
        <f>IF($A66&gt;='FG_576way_Regular Symbol(2wild)'!D$16,"",IF(OR(B66=$V$2,B67=$V$2,B68=$V$2),SUM(COUNTIF(B66:B68,$V$2),COUNTIF(B66:B68,$W$2)),""))</f>
        <v/>
      </c>
      <c r="W66" s="344" t="str">
        <f>IF($A66&gt;='FG_576way_Regular Symbol(2wild)'!E$16,"",IF(OR(C66=$V$2,C67=$V$2,C68=$V$2),SUM(COUNTIF(C66:C68,$V$2),COUNTIF(C66:C68,$W$2)),""))</f>
        <v/>
      </c>
      <c r="Y66" s="344" t="str">
        <f>IF($A66&gt;='FG_576way_Regular Symbol(2wild)'!D$16,"",IF(OR(B66=$V$2,B67=$V$2,B68=$V$2),SUM(COUNTIF(B66:B68,$V$2),COUNTIF(B66:B68,$Z$2)),""))</f>
        <v/>
      </c>
      <c r="Z66" s="344" t="str">
        <f>IF($A66&gt;='FG_576way_Regular Symbol(2wild)'!E$16,"",IF(OR(C66=$V$2,C67=$V$2,C68=$V$2),SUM(COUNTIF(C66:C68,$V$2),COUNTIF(C66:C68,$Z$2)),""))</f>
        <v/>
      </c>
      <c r="AB66" s="344" t="str">
        <f>IF($A66&gt;='FG_576way_Regular Symbol(2wild)'!D$16,"",IF(OR(B66=$V$2,B67=$V$2,B68=$V$2),SUM(COUNTIF(B66:B68,$V$2),COUNTIF(B66:B68,$AC$2)),""))</f>
        <v/>
      </c>
      <c r="AC66" s="344" t="str">
        <f>IF($A66&gt;='FG_576way_Regular Symbol(2wild)'!E$16,"",IF(OR(C66=$V$2,C67=$V$2,C68=$V$2),SUM(COUNTIF(C66:C68,$V$2),COUNTIF(C66:C68,$AC$2)),""))</f>
        <v/>
      </c>
      <c r="AF66" s="3" t="str">
        <f>IF($A66&gt;='FG_576way_Regular Symbol(2wild)'!D$16,"",IF(OR(B66=$V$2,B67=$V$2,B68=$V$2),SUM(COUNTIF(B66:B68,$V$2),COUNTIF(B66:B68,$AG$2)),""))</f>
        <v/>
      </c>
      <c r="AG66" s="3" t="str">
        <f>IF($A66&gt;='FG_576way_Regular Symbol(2wild)'!E$16,"",IF(OR(C66=$V$2,C67=$V$2,C68=$V$2),SUM(COUNTIF(C66:C68,$V$2),COUNTIF(C66:C68,$AG$2)),""))</f>
        <v/>
      </c>
      <c r="AI66" s="3" t="str">
        <f>IF($A66&gt;='FG_576way_Regular Symbol(2wild)'!D$16,"",IF(OR(B66=$V$2,B67=$V$2,B68=$V$2),SUM(COUNTIF(B66:B68,$V$2),COUNTIF(B66:B68,$AJ$2)),""))</f>
        <v/>
      </c>
      <c r="AJ66" s="3" t="str">
        <f>IF($A66&gt;='FG_576way_Regular Symbol(2wild)'!E$16,"",IF(OR(C66=$V$2,C67=$V$2,C68=$V$2),SUM(COUNTIF(C66:C68,$V$2),COUNTIF(C66:C68,$AJ$2)),""))</f>
        <v/>
      </c>
      <c r="AL66" s="3" t="str">
        <f>IF($A66&gt;='FG_576way_Regular Symbol(2wild)'!D$16,"",IF(OR(B66=$V$2,B67=$V$2,B68=$V$2),SUM(COUNTIF(B66:B68,$V$2),COUNTIF(B66:B68,$AM$2)),""))</f>
        <v/>
      </c>
      <c r="AM66" s="3" t="str">
        <f>IF($A66&gt;='FG_576way_Regular Symbol(2wild)'!E$16,"",IF(OR(C66=$V$2,C67=$V$2,C68=$V$2),SUM(COUNTIF(C66:C68,$V$2),COUNTIF(C66:C68,$AM$2)),""))</f>
        <v/>
      </c>
      <c r="AO66" s="3" t="str">
        <f>IF($A66&gt;='FG_576way_Regular Symbol(2wild)'!D$16,"",IF(OR(B66=$V$2,B67=$V$2,B68=$V$2),SUM(COUNTIF(B66:B68,$V$2),COUNTIF(B66:B68,$AP$2)),""))</f>
        <v/>
      </c>
      <c r="AP66" s="3" t="str">
        <f>IF($A66&gt;='FG_576way_Regular Symbol(2wild)'!E$16,"",IF(OR(C66=$V$2,C67=$V$2,C68=$V$2),SUM(COUNTIF(C66:C68,$V$2),COUNTIF(C66:C68,$AP$2)),""))</f>
        <v/>
      </c>
      <c r="AR66" s="3" t="str">
        <f>IF($A66&gt;='FG_576way_Regular Symbol(2wild)'!D$16,"",IF(OR(B66=$V$2,B67=$V$2,B68=$V$2),SUM(COUNTIF(B66:B68,$V$2),COUNTIF(B66:B68,$AS$2)),""))</f>
        <v/>
      </c>
      <c r="AS66" s="3" t="str">
        <f>IF($A66&gt;='FG_576way_Regular Symbol(2wild)'!E$16,"",IF(OR(C66=$V$2,C67=$V$2,C68=$V$2),SUM(COUNTIF(C66:C68,$V$2),COUNTIF(C66:C68,$AS$2)),""))</f>
        <v/>
      </c>
      <c r="AU66" s="3" t="str">
        <f>IF($A66&gt;='FG_576way_Regular Symbol(2wild)'!D$16,"",IF(OR(B66=$V$2,B67=$V$2,B68=$V$2),SUM(COUNTIF(B66:B68,$V$2),COUNTIF(B66:B68,$AV$2)),""))</f>
        <v/>
      </c>
      <c r="AV66" s="3" t="str">
        <f>IF($A66&gt;='FG_576way_Regular Symbol(2wild)'!E$16,"",IF(OR(C66=$V$2,C67=$V$2,C68=$V$2),SUM(COUNTIF(C66:C68,$V$2),COUNTIF(C66:C68,$AV$2)),""))</f>
        <v/>
      </c>
    </row>
    <row r="67" spans="1:48">
      <c r="A67" s="337">
        <f>IF('FG_243way_Regular Symbol'!L65="","",'FG_243way_Regular Symbol'!L65)</f>
        <v>62</v>
      </c>
      <c r="B67" s="191" t="str">
        <f>IF('FG_576way_Regular Symbol(2wild)'!M65="","",'FG_576way_Regular Symbol(2wild)'!M65)</f>
        <v/>
      </c>
      <c r="C67" s="191" t="str">
        <f>IF('FG_576way_Regular Symbol(2wild)'!N65="","",'FG_576way_Regular Symbol(2wild)'!N65)</f>
        <v/>
      </c>
      <c r="D67" s="362"/>
      <c r="I67" s="363">
        <f t="shared" si="1"/>
        <v>62</v>
      </c>
      <c r="J67" s="344" t="str">
        <f>IF($A67&gt;='FG_576way_Regular Symbol(2wild)'!D$16,"",IF(OR(B67=$V$2,B68=$V$2,B69=$V$2),SUM(COUNTIF(B67:B69,$V$2),COUNTIF(B67:B69,$K$2)),""))</f>
        <v/>
      </c>
      <c r="K67" s="344" t="str">
        <f>IF($A67&gt;='FG_576way_Regular Symbol(2wild)'!E$16,"",IF(OR(C67=$V$2,C68=$V$2,C69=$V$2),SUM(COUNTIF(C67:C69,$V$2),COUNTIF(C67:C69,$K$2)),""))</f>
        <v/>
      </c>
      <c r="M67" s="344" t="str">
        <f>IF($A67&gt;='FG_576way_Regular Symbol(2wild)'!D$16,"",IF(OR(B67=$V$2,B68=$V$2,B69=$V$2),SUM(COUNTIF(B67:B69,$V$2),COUNTIF(B67:B69,$N$2)),""))</f>
        <v/>
      </c>
      <c r="N67" s="344" t="str">
        <f>IF($A67&gt;='FG_576way_Regular Symbol(2wild)'!E$16,"",IF(OR(C67=$V$2,C68=$V$2,C69=$V$2),SUM(COUNTIF(C67:C69,$V$2),COUNTIF(C67:C69,$N$2)),""))</f>
        <v/>
      </c>
      <c r="P67" s="344" t="str">
        <f>IF($A67&gt;='FG_576way_Regular Symbol(2wild)'!D$16,"",IF(OR(B67=$V$2,B68=$V$2,B69=$V$2),SUM(COUNTIF(B67:B69,$V$2),COUNTIF(B67:B69,$Q$2)),""))</f>
        <v/>
      </c>
      <c r="Q67" s="344" t="str">
        <f>IF($A67&gt;='FG_576way_Regular Symbol(2wild)'!E$16,"",IF(OR(C67=$V$2,C68=$V$2,C69=$V$2),SUM(COUNTIF(C67:C69,$V$2),COUNTIF(C67:C69,$Q$2)),""))</f>
        <v/>
      </c>
      <c r="S67" s="344" t="str">
        <f>IF($A67&gt;='FG_576way_Regular Symbol(2wild)'!D$16,"",IF(OR(B67=$V$2,B68=$V$2,B69=$V$2),SUM(COUNTIF(B67:B69,$V$2),COUNTIF(B67:B69,$T$2)),""))</f>
        <v/>
      </c>
      <c r="T67" s="344" t="str">
        <f>IF($A67&gt;='FG_576way_Regular Symbol(2wild)'!E$16,"",IF(OR(C67=$V$2,C68=$V$2,C69=$V$2),SUM(COUNTIF(C67:C69,$V$2),COUNTIF(C67:C69,$T$2)),""))</f>
        <v/>
      </c>
      <c r="V67" s="344" t="str">
        <f>IF($A67&gt;='FG_576way_Regular Symbol(2wild)'!D$16,"",IF(OR(B67=$V$2,B68=$V$2,B69=$V$2),SUM(COUNTIF(B67:B69,$V$2),COUNTIF(B67:B69,$W$2)),""))</f>
        <v/>
      </c>
      <c r="W67" s="344" t="str">
        <f>IF($A67&gt;='FG_576way_Regular Symbol(2wild)'!E$16,"",IF(OR(C67=$V$2,C68=$V$2,C69=$V$2),SUM(COUNTIF(C67:C69,$V$2),COUNTIF(C67:C69,$W$2)),""))</f>
        <v/>
      </c>
      <c r="Y67" s="344" t="str">
        <f>IF($A67&gt;='FG_576way_Regular Symbol(2wild)'!D$16,"",IF(OR(B67=$V$2,B68=$V$2,B69=$V$2),SUM(COUNTIF(B67:B69,$V$2),COUNTIF(B67:B69,$Z$2)),""))</f>
        <v/>
      </c>
      <c r="Z67" s="344" t="str">
        <f>IF($A67&gt;='FG_576way_Regular Symbol(2wild)'!E$16,"",IF(OR(C67=$V$2,C68=$V$2,C69=$V$2),SUM(COUNTIF(C67:C69,$V$2),COUNTIF(C67:C69,$Z$2)),""))</f>
        <v/>
      </c>
      <c r="AB67" s="344" t="str">
        <f>IF($A67&gt;='FG_576way_Regular Symbol(2wild)'!D$16,"",IF(OR(B67=$V$2,B68=$V$2,B69=$V$2),SUM(COUNTIF(B67:B69,$V$2),COUNTIF(B67:B69,$AC$2)),""))</f>
        <v/>
      </c>
      <c r="AC67" s="344" t="str">
        <f>IF($A67&gt;='FG_576way_Regular Symbol(2wild)'!E$16,"",IF(OR(C67=$V$2,C68=$V$2,C69=$V$2),SUM(COUNTIF(C67:C69,$V$2),COUNTIF(C67:C69,$AC$2)),""))</f>
        <v/>
      </c>
      <c r="AF67" s="3" t="str">
        <f>IF($A67&gt;='FG_576way_Regular Symbol(2wild)'!D$16,"",IF(OR(B67=$V$2,B68=$V$2,B69=$V$2),SUM(COUNTIF(B67:B69,$V$2),COUNTIF(B67:B69,$AG$2)),""))</f>
        <v/>
      </c>
      <c r="AG67" s="3" t="str">
        <f>IF($A67&gt;='FG_576way_Regular Symbol(2wild)'!E$16,"",IF(OR(C67=$V$2,C68=$V$2,C69=$V$2),SUM(COUNTIF(C67:C69,$V$2),COUNTIF(C67:C69,$AG$2)),""))</f>
        <v/>
      </c>
      <c r="AI67" s="3" t="str">
        <f>IF($A67&gt;='FG_576way_Regular Symbol(2wild)'!D$16,"",IF(OR(B67=$V$2,B68=$V$2,B69=$V$2),SUM(COUNTIF(B67:B69,$V$2),COUNTIF(B67:B69,$AJ$2)),""))</f>
        <v/>
      </c>
      <c r="AJ67" s="3" t="str">
        <f>IF($A67&gt;='FG_576way_Regular Symbol(2wild)'!E$16,"",IF(OR(C67=$V$2,C68=$V$2,C69=$V$2),SUM(COUNTIF(C67:C69,$V$2),COUNTIF(C67:C69,$AJ$2)),""))</f>
        <v/>
      </c>
      <c r="AL67" s="3" t="str">
        <f>IF($A67&gt;='FG_576way_Regular Symbol(2wild)'!D$16,"",IF(OR(B67=$V$2,B68=$V$2,B69=$V$2),SUM(COUNTIF(B67:B69,$V$2),COUNTIF(B67:B69,$AM$2)),""))</f>
        <v/>
      </c>
      <c r="AM67" s="3" t="str">
        <f>IF($A67&gt;='FG_576way_Regular Symbol(2wild)'!E$16,"",IF(OR(C67=$V$2,C68=$V$2,C69=$V$2),SUM(COUNTIF(C67:C69,$V$2),COUNTIF(C67:C69,$AM$2)),""))</f>
        <v/>
      </c>
      <c r="AO67" s="3" t="str">
        <f>IF($A67&gt;='FG_576way_Regular Symbol(2wild)'!D$16,"",IF(OR(B67=$V$2,B68=$V$2,B69=$V$2),SUM(COUNTIF(B67:B69,$V$2),COUNTIF(B67:B69,$AP$2)),""))</f>
        <v/>
      </c>
      <c r="AP67" s="3" t="str">
        <f>IF($A67&gt;='FG_576way_Regular Symbol(2wild)'!E$16,"",IF(OR(C67=$V$2,C68=$V$2,C69=$V$2),SUM(COUNTIF(C67:C69,$V$2),COUNTIF(C67:C69,$AP$2)),""))</f>
        <v/>
      </c>
      <c r="AR67" s="3" t="str">
        <f>IF($A67&gt;='FG_576way_Regular Symbol(2wild)'!D$16,"",IF(OR(B67=$V$2,B68=$V$2,B69=$V$2),SUM(COUNTIF(B67:B69,$V$2),COUNTIF(B67:B69,$AS$2)),""))</f>
        <v/>
      </c>
      <c r="AS67" s="3" t="str">
        <f>IF($A67&gt;='FG_576way_Regular Symbol(2wild)'!E$16,"",IF(OR(C67=$V$2,C68=$V$2,C69=$V$2),SUM(COUNTIF(C67:C69,$V$2),COUNTIF(C67:C69,$AS$2)),""))</f>
        <v/>
      </c>
      <c r="AU67" s="3" t="str">
        <f>IF($A67&gt;='FG_576way_Regular Symbol(2wild)'!D$16,"",IF(OR(B67=$V$2,B68=$V$2,B69=$V$2),SUM(COUNTIF(B67:B69,$V$2),COUNTIF(B67:B69,$AV$2)),""))</f>
        <v/>
      </c>
      <c r="AV67" s="3" t="str">
        <f>IF($A67&gt;='FG_576way_Regular Symbol(2wild)'!E$16,"",IF(OR(C67=$V$2,C68=$V$2,C69=$V$2),SUM(COUNTIF(C67:C69,$V$2),COUNTIF(C67:C69,$AV$2)),""))</f>
        <v/>
      </c>
    </row>
    <row r="68" spans="1:48">
      <c r="A68" s="337">
        <f>IF('FG_243way_Regular Symbol'!L66="","",'FG_243way_Regular Symbol'!L66)</f>
        <v>63</v>
      </c>
      <c r="B68" s="191" t="str">
        <f>IF('FG_576way_Regular Symbol(2wild)'!M66="","",'FG_576way_Regular Symbol(2wild)'!M66)</f>
        <v/>
      </c>
      <c r="C68" s="191" t="str">
        <f>IF('FG_576way_Regular Symbol(2wild)'!N66="","",'FG_576way_Regular Symbol(2wild)'!N66)</f>
        <v/>
      </c>
      <c r="D68" s="362"/>
      <c r="I68" s="363">
        <f t="shared" si="1"/>
        <v>63</v>
      </c>
      <c r="J68" s="344" t="str">
        <f>IF($A68&gt;='FG_576way_Regular Symbol(2wild)'!D$16,"",IF(OR(B68=$V$2,B69=$V$2,B70=$V$2),SUM(COUNTIF(B68:B70,$V$2),COUNTIF(B68:B70,$K$2)),""))</f>
        <v/>
      </c>
      <c r="K68" s="344" t="str">
        <f>IF($A68&gt;='FG_576way_Regular Symbol(2wild)'!E$16,"",IF(OR(C68=$V$2,C69=$V$2,C70=$V$2),SUM(COUNTIF(C68:C70,$V$2),COUNTIF(C68:C70,$K$2)),""))</f>
        <v/>
      </c>
      <c r="M68" s="344" t="str">
        <f>IF($A68&gt;='FG_576way_Regular Symbol(2wild)'!D$16,"",IF(OR(B68=$V$2,B69=$V$2,B70=$V$2),SUM(COUNTIF(B68:B70,$V$2),COUNTIF(B68:B70,$N$2)),""))</f>
        <v/>
      </c>
      <c r="N68" s="344" t="str">
        <f>IF($A68&gt;='FG_576way_Regular Symbol(2wild)'!E$16,"",IF(OR(C68=$V$2,C69=$V$2,C70=$V$2),SUM(COUNTIF(C68:C70,$V$2),COUNTIF(C68:C70,$N$2)),""))</f>
        <v/>
      </c>
      <c r="P68" s="344" t="str">
        <f>IF($A68&gt;='FG_576way_Regular Symbol(2wild)'!D$16,"",IF(OR(B68=$V$2,B69=$V$2,B70=$V$2),SUM(COUNTIF(B68:B70,$V$2),COUNTIF(B68:B70,$Q$2)),""))</f>
        <v/>
      </c>
      <c r="Q68" s="344" t="str">
        <f>IF($A68&gt;='FG_576way_Regular Symbol(2wild)'!E$16,"",IF(OR(C68=$V$2,C69=$V$2,C70=$V$2),SUM(COUNTIF(C68:C70,$V$2),COUNTIF(C68:C70,$Q$2)),""))</f>
        <v/>
      </c>
      <c r="S68" s="344" t="str">
        <f>IF($A68&gt;='FG_576way_Regular Symbol(2wild)'!D$16,"",IF(OR(B68=$V$2,B69=$V$2,B70=$V$2),SUM(COUNTIF(B68:B70,$V$2),COUNTIF(B68:B70,$T$2)),""))</f>
        <v/>
      </c>
      <c r="T68" s="344" t="str">
        <f>IF($A68&gt;='FG_576way_Regular Symbol(2wild)'!E$16,"",IF(OR(C68=$V$2,C69=$V$2,C70=$V$2),SUM(COUNTIF(C68:C70,$V$2),COUNTIF(C68:C70,$T$2)),""))</f>
        <v/>
      </c>
      <c r="V68" s="344" t="str">
        <f>IF($A68&gt;='FG_576way_Regular Symbol(2wild)'!D$16,"",IF(OR(B68=$V$2,B69=$V$2,B70=$V$2),SUM(COUNTIF(B68:B70,$V$2),COUNTIF(B68:B70,$W$2)),""))</f>
        <v/>
      </c>
      <c r="W68" s="344" t="str">
        <f>IF($A68&gt;='FG_576way_Regular Symbol(2wild)'!E$16,"",IF(OR(C68=$V$2,C69=$V$2,C70=$V$2),SUM(COUNTIF(C68:C70,$V$2),COUNTIF(C68:C70,$W$2)),""))</f>
        <v/>
      </c>
      <c r="Y68" s="344" t="str">
        <f>IF($A68&gt;='FG_576way_Regular Symbol(2wild)'!D$16,"",IF(OR(B68=$V$2,B69=$V$2,B70=$V$2),SUM(COUNTIF(B68:B70,$V$2),COUNTIF(B68:B70,$Z$2)),""))</f>
        <v/>
      </c>
      <c r="Z68" s="344" t="str">
        <f>IF($A68&gt;='FG_576way_Regular Symbol(2wild)'!E$16,"",IF(OR(C68=$V$2,C69=$V$2,C70=$V$2),SUM(COUNTIF(C68:C70,$V$2),COUNTIF(C68:C70,$Z$2)),""))</f>
        <v/>
      </c>
      <c r="AB68" s="344" t="str">
        <f>IF($A68&gt;='FG_576way_Regular Symbol(2wild)'!D$16,"",IF(OR(B68=$V$2,B69=$V$2,B70=$V$2),SUM(COUNTIF(B68:B70,$V$2),COUNTIF(B68:B70,$AC$2)),""))</f>
        <v/>
      </c>
      <c r="AC68" s="344" t="str">
        <f>IF($A68&gt;='FG_576way_Regular Symbol(2wild)'!E$16,"",IF(OR(C68=$V$2,C69=$V$2,C70=$V$2),SUM(COUNTIF(C68:C70,$V$2),COUNTIF(C68:C70,$AC$2)),""))</f>
        <v/>
      </c>
      <c r="AF68" s="3" t="str">
        <f>IF($A68&gt;='FG_576way_Regular Symbol(2wild)'!D$16,"",IF(OR(B68=$V$2,B69=$V$2,B70=$V$2),SUM(COUNTIF(B68:B70,$V$2),COUNTIF(B68:B70,$AG$2)),""))</f>
        <v/>
      </c>
      <c r="AG68" s="3" t="str">
        <f>IF($A68&gt;='FG_576way_Regular Symbol(2wild)'!E$16,"",IF(OR(C68=$V$2,C69=$V$2,C70=$V$2),SUM(COUNTIF(C68:C70,$V$2),COUNTIF(C68:C70,$AG$2)),""))</f>
        <v/>
      </c>
      <c r="AI68" s="3" t="str">
        <f>IF($A68&gt;='FG_576way_Regular Symbol(2wild)'!D$16,"",IF(OR(B68=$V$2,B69=$V$2,B70=$V$2),SUM(COUNTIF(B68:B70,$V$2),COUNTIF(B68:B70,$AJ$2)),""))</f>
        <v/>
      </c>
      <c r="AJ68" s="3" t="str">
        <f>IF($A68&gt;='FG_576way_Regular Symbol(2wild)'!E$16,"",IF(OR(C68=$V$2,C69=$V$2,C70=$V$2),SUM(COUNTIF(C68:C70,$V$2),COUNTIF(C68:C70,$AJ$2)),""))</f>
        <v/>
      </c>
      <c r="AL68" s="3" t="str">
        <f>IF($A68&gt;='FG_576way_Regular Symbol(2wild)'!D$16,"",IF(OR(B68=$V$2,B69=$V$2,B70=$V$2),SUM(COUNTIF(B68:B70,$V$2),COUNTIF(B68:B70,$AM$2)),""))</f>
        <v/>
      </c>
      <c r="AM68" s="3" t="str">
        <f>IF($A68&gt;='FG_576way_Regular Symbol(2wild)'!E$16,"",IF(OR(C68=$V$2,C69=$V$2,C70=$V$2),SUM(COUNTIF(C68:C70,$V$2),COUNTIF(C68:C70,$AM$2)),""))</f>
        <v/>
      </c>
      <c r="AO68" s="3" t="str">
        <f>IF($A68&gt;='FG_576way_Regular Symbol(2wild)'!D$16,"",IF(OR(B68=$V$2,B69=$V$2,B70=$V$2),SUM(COUNTIF(B68:B70,$V$2),COUNTIF(B68:B70,$AP$2)),""))</f>
        <v/>
      </c>
      <c r="AP68" s="3" t="str">
        <f>IF($A68&gt;='FG_576way_Regular Symbol(2wild)'!E$16,"",IF(OR(C68=$V$2,C69=$V$2,C70=$V$2),SUM(COUNTIF(C68:C70,$V$2),COUNTIF(C68:C70,$AP$2)),""))</f>
        <v/>
      </c>
      <c r="AR68" s="3" t="str">
        <f>IF($A68&gt;='FG_576way_Regular Symbol(2wild)'!D$16,"",IF(OR(B68=$V$2,B69=$V$2,B70=$V$2),SUM(COUNTIF(B68:B70,$V$2),COUNTIF(B68:B70,$AS$2)),""))</f>
        <v/>
      </c>
      <c r="AS68" s="3" t="str">
        <f>IF($A68&gt;='FG_576way_Regular Symbol(2wild)'!E$16,"",IF(OR(C68=$V$2,C69=$V$2,C70=$V$2),SUM(COUNTIF(C68:C70,$V$2),COUNTIF(C68:C70,$AS$2)),""))</f>
        <v/>
      </c>
      <c r="AU68" s="3" t="str">
        <f>IF($A68&gt;='FG_576way_Regular Symbol(2wild)'!D$16,"",IF(OR(B68=$V$2,B69=$V$2,B70=$V$2),SUM(COUNTIF(B68:B70,$V$2),COUNTIF(B68:B70,$AV$2)),""))</f>
        <v/>
      </c>
      <c r="AV68" s="3" t="str">
        <f>IF($A68&gt;='FG_576way_Regular Symbol(2wild)'!E$16,"",IF(OR(C68=$V$2,C69=$V$2,C70=$V$2),SUM(COUNTIF(C68:C70,$V$2),COUNTIF(C68:C70,$AV$2)),""))</f>
        <v/>
      </c>
    </row>
    <row r="69" spans="1:48">
      <c r="A69" s="337">
        <f>IF('FG_243way_Regular Symbol'!L67="","",'FG_243way_Regular Symbol'!L67)</f>
        <v>64</v>
      </c>
      <c r="B69" s="191" t="str">
        <f>IF('FG_576way_Regular Symbol(2wild)'!M67="","",'FG_576way_Regular Symbol(2wild)'!M67)</f>
        <v/>
      </c>
      <c r="C69" s="191" t="str">
        <f>IF('FG_576way_Regular Symbol(2wild)'!N67="","",'FG_576way_Regular Symbol(2wild)'!N67)</f>
        <v/>
      </c>
      <c r="D69" s="362"/>
      <c r="I69" s="363">
        <f t="shared" ref="I69:I90" si="2">IF($A69="","",$A69)</f>
        <v>64</v>
      </c>
      <c r="J69" s="344" t="str">
        <f>IF($A69&gt;='FG_576way_Regular Symbol(2wild)'!D$16,"",IF(OR(B69=$V$2,B70=$V$2,B71=$V$2),SUM(COUNTIF(B69:B71,$V$2),COUNTIF(B69:B71,$K$2)),""))</f>
        <v/>
      </c>
      <c r="K69" s="344" t="str">
        <f>IF($A69&gt;='FG_576way_Regular Symbol(2wild)'!E$16,"",IF(OR(C69=$V$2,C70=$V$2,C71=$V$2),SUM(COUNTIF(C69:C71,$V$2),COUNTIF(C69:C71,$K$2)),""))</f>
        <v/>
      </c>
      <c r="M69" s="344" t="str">
        <f>IF($A69&gt;='FG_576way_Regular Symbol(2wild)'!D$16,"",IF(OR(B69=$V$2,B70=$V$2,B71=$V$2),SUM(COUNTIF(B69:B71,$V$2),COUNTIF(B69:B71,$N$2)),""))</f>
        <v/>
      </c>
      <c r="N69" s="344" t="str">
        <f>IF($A69&gt;='FG_576way_Regular Symbol(2wild)'!E$16,"",IF(OR(C69=$V$2,C70=$V$2,C71=$V$2),SUM(COUNTIF(C69:C71,$V$2),COUNTIF(C69:C71,$N$2)),""))</f>
        <v/>
      </c>
      <c r="P69" s="344" t="str">
        <f>IF($A69&gt;='FG_576way_Regular Symbol(2wild)'!D$16,"",IF(OR(B69=$V$2,B70=$V$2,B71=$V$2),SUM(COUNTIF(B69:B71,$V$2),COUNTIF(B69:B71,$Q$2)),""))</f>
        <v/>
      </c>
      <c r="Q69" s="344" t="str">
        <f>IF($A69&gt;='FG_576way_Regular Symbol(2wild)'!E$16,"",IF(OR(C69=$V$2,C70=$V$2,C71=$V$2),SUM(COUNTIF(C69:C71,$V$2),COUNTIF(C69:C71,$Q$2)),""))</f>
        <v/>
      </c>
      <c r="S69" s="344" t="str">
        <f>IF($A69&gt;='FG_576way_Regular Symbol(2wild)'!D$16,"",IF(OR(B69=$V$2,B70=$V$2,B71=$V$2),SUM(COUNTIF(B69:B71,$V$2),COUNTIF(B69:B71,$T$2)),""))</f>
        <v/>
      </c>
      <c r="T69" s="344" t="str">
        <f>IF($A69&gt;='FG_576way_Regular Symbol(2wild)'!E$16,"",IF(OR(C69=$V$2,C70=$V$2,C71=$V$2),SUM(COUNTIF(C69:C71,$V$2),COUNTIF(C69:C71,$T$2)),""))</f>
        <v/>
      </c>
      <c r="V69" s="344" t="str">
        <f>IF($A69&gt;='FG_576way_Regular Symbol(2wild)'!D$16,"",IF(OR(B69=$V$2,B70=$V$2,B71=$V$2),SUM(COUNTIF(B69:B71,$V$2),COUNTIF(B69:B71,$W$2)),""))</f>
        <v/>
      </c>
      <c r="W69" s="344" t="str">
        <f>IF($A69&gt;='FG_576way_Regular Symbol(2wild)'!E$16,"",IF(OR(C69=$V$2,C70=$V$2,C71=$V$2),SUM(COUNTIF(C69:C71,$V$2),COUNTIF(C69:C71,$W$2)),""))</f>
        <v/>
      </c>
      <c r="Y69" s="344" t="str">
        <f>IF($A69&gt;='FG_576way_Regular Symbol(2wild)'!D$16,"",IF(OR(B69=$V$2,B70=$V$2,B71=$V$2),SUM(COUNTIF(B69:B71,$V$2),COUNTIF(B69:B71,$Z$2)),""))</f>
        <v/>
      </c>
      <c r="Z69" s="344" t="str">
        <f>IF($A69&gt;='FG_576way_Regular Symbol(2wild)'!E$16,"",IF(OR(C69=$V$2,C70=$V$2,C71=$V$2),SUM(COUNTIF(C69:C71,$V$2),COUNTIF(C69:C71,$Z$2)),""))</f>
        <v/>
      </c>
      <c r="AB69" s="344" t="str">
        <f>IF($A69&gt;='FG_576way_Regular Symbol(2wild)'!D$16,"",IF(OR(B69=$V$2,B70=$V$2,B71=$V$2),SUM(COUNTIF(B69:B71,$V$2),COUNTIF(B69:B71,$AC$2)),""))</f>
        <v/>
      </c>
      <c r="AC69" s="344" t="str">
        <f>IF($A69&gt;='FG_576way_Regular Symbol(2wild)'!E$16,"",IF(OR(C69=$V$2,C70=$V$2,C71=$V$2),SUM(COUNTIF(C69:C71,$V$2),COUNTIF(C69:C71,$AC$2)),""))</f>
        <v/>
      </c>
      <c r="AF69" s="3" t="str">
        <f>IF($A69&gt;='FG_576way_Regular Symbol(2wild)'!D$16,"",IF(OR(B69=$V$2,B70=$V$2,B71=$V$2),SUM(COUNTIF(B69:B71,$V$2),COUNTIF(B69:B71,$AG$2)),""))</f>
        <v/>
      </c>
      <c r="AG69" s="3" t="str">
        <f>IF($A69&gt;='FG_576way_Regular Symbol(2wild)'!E$16,"",IF(OR(C69=$V$2,C70=$V$2,C71=$V$2),SUM(COUNTIF(C69:C71,$V$2),COUNTIF(C69:C71,$AG$2)),""))</f>
        <v/>
      </c>
      <c r="AI69" s="3" t="str">
        <f>IF($A69&gt;='FG_576way_Regular Symbol(2wild)'!D$16,"",IF(OR(B69=$V$2,B70=$V$2,B71=$V$2),SUM(COUNTIF(B69:B71,$V$2),COUNTIF(B69:B71,$AJ$2)),""))</f>
        <v/>
      </c>
      <c r="AJ69" s="3" t="str">
        <f>IF($A69&gt;='FG_576way_Regular Symbol(2wild)'!E$16,"",IF(OR(C69=$V$2,C70=$V$2,C71=$V$2),SUM(COUNTIF(C69:C71,$V$2),COUNTIF(C69:C71,$AJ$2)),""))</f>
        <v/>
      </c>
      <c r="AL69" s="3" t="str">
        <f>IF($A69&gt;='FG_576way_Regular Symbol(2wild)'!D$16,"",IF(OR(B69=$V$2,B70=$V$2,B71=$V$2),SUM(COUNTIF(B69:B71,$V$2),COUNTIF(B69:B71,$AM$2)),""))</f>
        <v/>
      </c>
      <c r="AM69" s="3" t="str">
        <f>IF($A69&gt;='FG_576way_Regular Symbol(2wild)'!E$16,"",IF(OR(C69=$V$2,C70=$V$2,C71=$V$2),SUM(COUNTIF(C69:C71,$V$2),COUNTIF(C69:C71,$AM$2)),""))</f>
        <v/>
      </c>
      <c r="AO69" s="3" t="str">
        <f>IF($A69&gt;='FG_576way_Regular Symbol(2wild)'!D$16,"",IF(OR(B69=$V$2,B70=$V$2,B71=$V$2),SUM(COUNTIF(B69:B71,$V$2),COUNTIF(B69:B71,$AP$2)),""))</f>
        <v/>
      </c>
      <c r="AP69" s="3" t="str">
        <f>IF($A69&gt;='FG_576way_Regular Symbol(2wild)'!E$16,"",IF(OR(C69=$V$2,C70=$V$2,C71=$V$2),SUM(COUNTIF(C69:C71,$V$2),COUNTIF(C69:C71,$AP$2)),""))</f>
        <v/>
      </c>
      <c r="AR69" s="3" t="str">
        <f>IF($A69&gt;='FG_576way_Regular Symbol(2wild)'!D$16,"",IF(OR(B69=$V$2,B70=$V$2,B71=$V$2),SUM(COUNTIF(B69:B71,$V$2),COUNTIF(B69:B71,$AS$2)),""))</f>
        <v/>
      </c>
      <c r="AS69" s="3" t="str">
        <f>IF($A69&gt;='FG_576way_Regular Symbol(2wild)'!E$16,"",IF(OR(C69=$V$2,C70=$V$2,C71=$V$2),SUM(COUNTIF(C69:C71,$V$2),COUNTIF(C69:C71,$AS$2)),""))</f>
        <v/>
      </c>
      <c r="AU69" s="3" t="str">
        <f>IF($A69&gt;='FG_576way_Regular Symbol(2wild)'!D$16,"",IF(OR(B69=$V$2,B70=$V$2,B71=$V$2),SUM(COUNTIF(B69:B71,$V$2),COUNTIF(B69:B71,$AV$2)),""))</f>
        <v/>
      </c>
      <c r="AV69" s="3" t="str">
        <f>IF($A69&gt;='FG_576way_Regular Symbol(2wild)'!E$16,"",IF(OR(C69=$V$2,C70=$V$2,C71=$V$2),SUM(COUNTIF(C69:C71,$V$2),COUNTIF(C69:C71,$AV$2)),""))</f>
        <v/>
      </c>
    </row>
    <row r="70" spans="1:48">
      <c r="A70" s="337">
        <f>IF('FG_243way_Regular Symbol'!L68="","",'FG_243way_Regular Symbol'!L68)</f>
        <v>65</v>
      </c>
      <c r="B70" s="191" t="str">
        <f>IF('FG_576way_Regular Symbol(2wild)'!M68="","",'FG_576way_Regular Symbol(2wild)'!M68)</f>
        <v/>
      </c>
      <c r="C70" s="191" t="str">
        <f>IF('FG_576way_Regular Symbol(2wild)'!N68="","",'FG_576way_Regular Symbol(2wild)'!N68)</f>
        <v/>
      </c>
      <c r="D70" s="362"/>
      <c r="I70" s="363">
        <f t="shared" si="2"/>
        <v>65</v>
      </c>
      <c r="J70" s="344" t="str">
        <f>IF($A70&gt;='FG_576way_Regular Symbol(2wild)'!D$16,"",IF(OR(B70=$V$2,B71=$V$2,B72=$V$2),SUM(COUNTIF(B70:B72,$V$2),COUNTIF(B70:B72,$K$2)),""))</f>
        <v/>
      </c>
      <c r="K70" s="344" t="str">
        <f>IF($A70&gt;='FG_576way_Regular Symbol(2wild)'!E$16,"",IF(OR(C70=$V$2,C71=$V$2,C72=$V$2),SUM(COUNTIF(C70:C72,$V$2),COUNTIF(C70:C72,$K$2)),""))</f>
        <v/>
      </c>
      <c r="M70" s="344" t="str">
        <f>IF($A70&gt;='FG_576way_Regular Symbol(2wild)'!D$16,"",IF(OR(B70=$V$2,B71=$V$2,B72=$V$2),SUM(COUNTIF(B70:B72,$V$2),COUNTIF(B70:B72,$N$2)),""))</f>
        <v/>
      </c>
      <c r="N70" s="344" t="str">
        <f>IF($A70&gt;='FG_576way_Regular Symbol(2wild)'!E$16,"",IF(OR(C70=$V$2,C71=$V$2,C72=$V$2),SUM(COUNTIF(C70:C72,$V$2),COUNTIF(C70:C72,$N$2)),""))</f>
        <v/>
      </c>
      <c r="P70" s="344" t="str">
        <f>IF($A70&gt;='FG_576way_Regular Symbol(2wild)'!D$16,"",IF(OR(B70=$V$2,B71=$V$2,B72=$V$2),SUM(COUNTIF(B70:B72,$V$2),COUNTIF(B70:B72,$Q$2)),""))</f>
        <v/>
      </c>
      <c r="Q70" s="344" t="str">
        <f>IF($A70&gt;='FG_576way_Regular Symbol(2wild)'!E$16,"",IF(OR(C70=$V$2,C71=$V$2,C72=$V$2),SUM(COUNTIF(C70:C72,$V$2),COUNTIF(C70:C72,$Q$2)),""))</f>
        <v/>
      </c>
      <c r="S70" s="344" t="str">
        <f>IF($A70&gt;='FG_576way_Regular Symbol(2wild)'!D$16,"",IF(OR(B70=$V$2,B71=$V$2,B72=$V$2),SUM(COUNTIF(B70:B72,$V$2),COUNTIF(B70:B72,$T$2)),""))</f>
        <v/>
      </c>
      <c r="T70" s="344" t="str">
        <f>IF($A70&gt;='FG_576way_Regular Symbol(2wild)'!E$16,"",IF(OR(C70=$V$2,C71=$V$2,C72=$V$2),SUM(COUNTIF(C70:C72,$V$2),COUNTIF(C70:C72,$T$2)),""))</f>
        <v/>
      </c>
      <c r="V70" s="344" t="str">
        <f>IF($A70&gt;='FG_576way_Regular Symbol(2wild)'!D$16,"",IF(OR(B70=$V$2,B71=$V$2,B72=$V$2),SUM(COUNTIF(B70:B72,$V$2),COUNTIF(B70:B72,$W$2)),""))</f>
        <v/>
      </c>
      <c r="W70" s="344" t="str">
        <f>IF($A70&gt;='FG_576way_Regular Symbol(2wild)'!E$16,"",IF(OR(C70=$V$2,C71=$V$2,C72=$V$2),SUM(COUNTIF(C70:C72,$V$2),COUNTIF(C70:C72,$W$2)),""))</f>
        <v/>
      </c>
      <c r="Y70" s="344" t="str">
        <f>IF($A70&gt;='FG_576way_Regular Symbol(2wild)'!D$16,"",IF(OR(B70=$V$2,B71=$V$2,B72=$V$2),SUM(COUNTIF(B70:B72,$V$2),COUNTIF(B70:B72,$Z$2)),""))</f>
        <v/>
      </c>
      <c r="Z70" s="344" t="str">
        <f>IF($A70&gt;='FG_576way_Regular Symbol(2wild)'!E$16,"",IF(OR(C70=$V$2,C71=$V$2,C72=$V$2),SUM(COUNTIF(C70:C72,$V$2),COUNTIF(C70:C72,$Z$2)),""))</f>
        <v/>
      </c>
      <c r="AB70" s="344" t="str">
        <f>IF($A70&gt;='FG_576way_Regular Symbol(2wild)'!D$16,"",IF(OR(B70=$V$2,B71=$V$2,B72=$V$2),SUM(COUNTIF(B70:B72,$V$2),COUNTIF(B70:B72,$AC$2)),""))</f>
        <v/>
      </c>
      <c r="AC70" s="344" t="str">
        <f>IF($A70&gt;='FG_576way_Regular Symbol(2wild)'!E$16,"",IF(OR(C70=$V$2,C71=$V$2,C72=$V$2),SUM(COUNTIF(C70:C72,$V$2),COUNTIF(C70:C72,$AC$2)),""))</f>
        <v/>
      </c>
      <c r="AF70" s="3" t="str">
        <f>IF($A70&gt;='FG_576way_Regular Symbol(2wild)'!D$16,"",IF(OR(B70=$V$2,B71=$V$2,B72=$V$2),SUM(COUNTIF(B70:B72,$V$2),COUNTIF(B70:B72,$AG$2)),""))</f>
        <v/>
      </c>
      <c r="AG70" s="3" t="str">
        <f>IF($A70&gt;='FG_576way_Regular Symbol(2wild)'!E$16,"",IF(OR(C70=$V$2,C71=$V$2,C72=$V$2),SUM(COUNTIF(C70:C72,$V$2),COUNTIF(C70:C72,$AG$2)),""))</f>
        <v/>
      </c>
      <c r="AI70" s="3" t="str">
        <f>IF($A70&gt;='FG_576way_Regular Symbol(2wild)'!D$16,"",IF(OR(B70=$V$2,B71=$V$2,B72=$V$2),SUM(COUNTIF(B70:B72,$V$2),COUNTIF(B70:B72,$AJ$2)),""))</f>
        <v/>
      </c>
      <c r="AJ70" s="3" t="str">
        <f>IF($A70&gt;='FG_576way_Regular Symbol(2wild)'!E$16,"",IF(OR(C70=$V$2,C71=$V$2,C72=$V$2),SUM(COUNTIF(C70:C72,$V$2),COUNTIF(C70:C72,$AJ$2)),""))</f>
        <v/>
      </c>
      <c r="AL70" s="3" t="str">
        <f>IF($A70&gt;='FG_576way_Regular Symbol(2wild)'!D$16,"",IF(OR(B70=$V$2,B71=$V$2,B72=$V$2),SUM(COUNTIF(B70:B72,$V$2),COUNTIF(B70:B72,$AM$2)),""))</f>
        <v/>
      </c>
      <c r="AM70" s="3" t="str">
        <f>IF($A70&gt;='FG_576way_Regular Symbol(2wild)'!E$16,"",IF(OR(C70=$V$2,C71=$V$2,C72=$V$2),SUM(COUNTIF(C70:C72,$V$2),COUNTIF(C70:C72,$AM$2)),""))</f>
        <v/>
      </c>
      <c r="AO70" s="3" t="str">
        <f>IF($A70&gt;='FG_576way_Regular Symbol(2wild)'!D$16,"",IF(OR(B70=$V$2,B71=$V$2,B72=$V$2),SUM(COUNTIF(B70:B72,$V$2),COUNTIF(B70:B72,$AP$2)),""))</f>
        <v/>
      </c>
      <c r="AP70" s="3" t="str">
        <f>IF($A70&gt;='FG_576way_Regular Symbol(2wild)'!E$16,"",IF(OR(C70=$V$2,C71=$V$2,C72=$V$2),SUM(COUNTIF(C70:C72,$V$2),COUNTIF(C70:C72,$AP$2)),""))</f>
        <v/>
      </c>
      <c r="AR70" s="3" t="str">
        <f>IF($A70&gt;='FG_576way_Regular Symbol(2wild)'!D$16,"",IF(OR(B70=$V$2,B71=$V$2,B72=$V$2),SUM(COUNTIF(B70:B72,$V$2),COUNTIF(B70:B72,$AS$2)),""))</f>
        <v/>
      </c>
      <c r="AS70" s="3" t="str">
        <f>IF($A70&gt;='FG_576way_Regular Symbol(2wild)'!E$16,"",IF(OR(C70=$V$2,C71=$V$2,C72=$V$2),SUM(COUNTIF(C70:C72,$V$2),COUNTIF(C70:C72,$AS$2)),""))</f>
        <v/>
      </c>
      <c r="AU70" s="3" t="str">
        <f>IF($A70&gt;='FG_576way_Regular Symbol(2wild)'!D$16,"",IF(OR(B70=$V$2,B71=$V$2,B72=$V$2),SUM(COUNTIF(B70:B72,$V$2),COUNTIF(B70:B72,$AV$2)),""))</f>
        <v/>
      </c>
      <c r="AV70" s="3" t="str">
        <f>IF($A70&gt;='FG_576way_Regular Symbol(2wild)'!E$16,"",IF(OR(C70=$V$2,C71=$V$2,C72=$V$2),SUM(COUNTIF(C70:C72,$V$2),COUNTIF(C70:C72,$AV$2)),""))</f>
        <v/>
      </c>
    </row>
    <row r="71" spans="1:48">
      <c r="A71" s="337">
        <f>IF('FG_243way_Regular Symbol'!L69="","",'FG_243way_Regular Symbol'!L69)</f>
        <v>66</v>
      </c>
      <c r="B71" s="191" t="str">
        <f>IF('FG_576way_Regular Symbol(2wild)'!M69="","",'FG_576way_Regular Symbol(2wild)'!M69)</f>
        <v/>
      </c>
      <c r="C71" s="191" t="str">
        <f>IF('FG_576way_Regular Symbol(2wild)'!N69="","",'FG_576way_Regular Symbol(2wild)'!N69)</f>
        <v/>
      </c>
      <c r="D71" s="362"/>
      <c r="I71" s="363">
        <f t="shared" si="2"/>
        <v>66</v>
      </c>
      <c r="J71" s="344" t="str">
        <f>IF($A71&gt;='FG_576way_Regular Symbol(2wild)'!D$16,"",IF(OR(B71=$V$2,B72=$V$2,B73=$V$2),SUM(COUNTIF(B71:B73,$V$2),COUNTIF(B71:B73,$K$2)),""))</f>
        <v/>
      </c>
      <c r="K71" s="344" t="str">
        <f>IF($A71&gt;='FG_576way_Regular Symbol(2wild)'!E$16,"",IF(OR(C71=$V$2,C72=$V$2,C73=$V$2),SUM(COUNTIF(C71:C73,$V$2),COUNTIF(C71:C73,$K$2)),""))</f>
        <v/>
      </c>
      <c r="M71" s="344" t="str">
        <f>IF($A71&gt;='FG_576way_Regular Symbol(2wild)'!D$16,"",IF(OR(B71=$V$2,B72=$V$2,B73=$V$2),SUM(COUNTIF(B71:B73,$V$2),COUNTIF(B71:B73,$N$2)),""))</f>
        <v/>
      </c>
      <c r="N71" s="344" t="str">
        <f>IF($A71&gt;='FG_576way_Regular Symbol(2wild)'!E$16,"",IF(OR(C71=$V$2,C72=$V$2,C73=$V$2),SUM(COUNTIF(C71:C73,$V$2),COUNTIF(C71:C73,$N$2)),""))</f>
        <v/>
      </c>
      <c r="P71" s="344" t="str">
        <f>IF($A71&gt;='FG_576way_Regular Symbol(2wild)'!D$16,"",IF(OR(B71=$V$2,B72=$V$2,B73=$V$2),SUM(COUNTIF(B71:B73,$V$2),COUNTIF(B71:B73,$Q$2)),""))</f>
        <v/>
      </c>
      <c r="Q71" s="344" t="str">
        <f>IF($A71&gt;='FG_576way_Regular Symbol(2wild)'!E$16,"",IF(OR(C71=$V$2,C72=$V$2,C73=$V$2),SUM(COUNTIF(C71:C73,$V$2),COUNTIF(C71:C73,$Q$2)),""))</f>
        <v/>
      </c>
      <c r="S71" s="344" t="str">
        <f>IF($A71&gt;='FG_576way_Regular Symbol(2wild)'!D$16,"",IF(OR(B71=$V$2,B72=$V$2,B73=$V$2),SUM(COUNTIF(B71:B73,$V$2),COUNTIF(B71:B73,$T$2)),""))</f>
        <v/>
      </c>
      <c r="T71" s="344" t="str">
        <f>IF($A71&gt;='FG_576way_Regular Symbol(2wild)'!E$16,"",IF(OR(C71=$V$2,C72=$V$2,C73=$V$2),SUM(COUNTIF(C71:C73,$V$2),COUNTIF(C71:C73,$T$2)),""))</f>
        <v/>
      </c>
      <c r="V71" s="344" t="str">
        <f>IF($A71&gt;='FG_576way_Regular Symbol(2wild)'!D$16,"",IF(OR(B71=$V$2,B72=$V$2,B73=$V$2),SUM(COUNTIF(B71:B73,$V$2),COUNTIF(B71:B73,$W$2)),""))</f>
        <v/>
      </c>
      <c r="W71" s="344" t="str">
        <f>IF($A71&gt;='FG_576way_Regular Symbol(2wild)'!E$16,"",IF(OR(C71=$V$2,C72=$V$2,C73=$V$2),SUM(COUNTIF(C71:C73,$V$2),COUNTIF(C71:C73,$W$2)),""))</f>
        <v/>
      </c>
      <c r="Y71" s="344" t="str">
        <f>IF($A71&gt;='FG_576way_Regular Symbol(2wild)'!D$16,"",IF(OR(B71=$V$2,B72=$V$2,B73=$V$2),SUM(COUNTIF(B71:B73,$V$2),COUNTIF(B71:B73,$Z$2)),""))</f>
        <v/>
      </c>
      <c r="Z71" s="344" t="str">
        <f>IF($A71&gt;='FG_576way_Regular Symbol(2wild)'!E$16,"",IF(OR(C71=$V$2,C72=$V$2,C73=$V$2),SUM(COUNTIF(C71:C73,$V$2),COUNTIF(C71:C73,$Z$2)),""))</f>
        <v/>
      </c>
      <c r="AB71" s="344" t="str">
        <f>IF($A71&gt;='FG_576way_Regular Symbol(2wild)'!D$16,"",IF(OR(B71=$V$2,B72=$V$2,B73=$V$2),SUM(COUNTIF(B71:B73,$V$2),COUNTIF(B71:B73,$AC$2)),""))</f>
        <v/>
      </c>
      <c r="AC71" s="344" t="str">
        <f>IF($A71&gt;='FG_576way_Regular Symbol(2wild)'!E$16,"",IF(OR(C71=$V$2,C72=$V$2,C73=$V$2),SUM(COUNTIF(C71:C73,$V$2),COUNTIF(C71:C73,$AC$2)),""))</f>
        <v/>
      </c>
      <c r="AF71" s="3" t="str">
        <f>IF($A71&gt;='FG_576way_Regular Symbol(2wild)'!D$16,"",IF(OR(B71=$V$2,B72=$V$2,B73=$V$2),SUM(COUNTIF(B71:B73,$V$2),COUNTIF(B71:B73,$AG$2)),""))</f>
        <v/>
      </c>
      <c r="AG71" s="3" t="str">
        <f>IF($A71&gt;='FG_576way_Regular Symbol(2wild)'!E$16,"",IF(OR(C71=$V$2,C72=$V$2,C73=$V$2),SUM(COUNTIF(C71:C73,$V$2),COUNTIF(C71:C73,$AG$2)),""))</f>
        <v/>
      </c>
      <c r="AI71" s="3" t="str">
        <f>IF($A71&gt;='FG_576way_Regular Symbol(2wild)'!D$16,"",IF(OR(B71=$V$2,B72=$V$2,B73=$V$2),SUM(COUNTIF(B71:B73,$V$2),COUNTIF(B71:B73,$AJ$2)),""))</f>
        <v/>
      </c>
      <c r="AJ71" s="3" t="str">
        <f>IF($A71&gt;='FG_576way_Regular Symbol(2wild)'!E$16,"",IF(OR(C71=$V$2,C72=$V$2,C73=$V$2),SUM(COUNTIF(C71:C73,$V$2),COUNTIF(C71:C73,$AJ$2)),""))</f>
        <v/>
      </c>
      <c r="AL71" s="3" t="str">
        <f>IF($A71&gt;='FG_576way_Regular Symbol(2wild)'!D$16,"",IF(OR(B71=$V$2,B72=$V$2,B73=$V$2),SUM(COUNTIF(B71:B73,$V$2),COUNTIF(B71:B73,$AM$2)),""))</f>
        <v/>
      </c>
      <c r="AM71" s="3" t="str">
        <f>IF($A71&gt;='FG_576way_Regular Symbol(2wild)'!E$16,"",IF(OR(C71=$V$2,C72=$V$2,C73=$V$2),SUM(COUNTIF(C71:C73,$V$2),COUNTIF(C71:C73,$AM$2)),""))</f>
        <v/>
      </c>
      <c r="AO71" s="3" t="str">
        <f>IF($A71&gt;='FG_576way_Regular Symbol(2wild)'!D$16,"",IF(OR(B71=$V$2,B72=$V$2,B73=$V$2),SUM(COUNTIF(B71:B73,$V$2),COUNTIF(B71:B73,$AP$2)),""))</f>
        <v/>
      </c>
      <c r="AP71" s="3" t="str">
        <f>IF($A71&gt;='FG_576way_Regular Symbol(2wild)'!E$16,"",IF(OR(C71=$V$2,C72=$V$2,C73=$V$2),SUM(COUNTIF(C71:C73,$V$2),COUNTIF(C71:C73,$AP$2)),""))</f>
        <v/>
      </c>
      <c r="AR71" s="3" t="str">
        <f>IF($A71&gt;='FG_576way_Regular Symbol(2wild)'!D$16,"",IF(OR(B71=$V$2,B72=$V$2,B73=$V$2),SUM(COUNTIF(B71:B73,$V$2),COUNTIF(B71:B73,$AS$2)),""))</f>
        <v/>
      </c>
      <c r="AS71" s="3" t="str">
        <f>IF($A71&gt;='FG_576way_Regular Symbol(2wild)'!E$16,"",IF(OR(C71=$V$2,C72=$V$2,C73=$V$2),SUM(COUNTIF(C71:C73,$V$2),COUNTIF(C71:C73,$AS$2)),""))</f>
        <v/>
      </c>
      <c r="AU71" s="3" t="str">
        <f>IF($A71&gt;='FG_576way_Regular Symbol(2wild)'!D$16,"",IF(OR(B71=$V$2,B72=$V$2,B73=$V$2),SUM(COUNTIF(B71:B73,$V$2),COUNTIF(B71:B73,$AV$2)),""))</f>
        <v/>
      </c>
      <c r="AV71" s="3" t="str">
        <f>IF($A71&gt;='FG_576way_Regular Symbol(2wild)'!E$16,"",IF(OR(C71=$V$2,C72=$V$2,C73=$V$2),SUM(COUNTIF(C71:C73,$V$2),COUNTIF(C71:C73,$AV$2)),""))</f>
        <v/>
      </c>
    </row>
    <row r="72" spans="1:48">
      <c r="A72" s="337">
        <f>IF('FG_243way_Regular Symbol'!L70="","",'FG_243way_Regular Symbol'!L70)</f>
        <v>67</v>
      </c>
      <c r="B72" s="191" t="str">
        <f>IF('FG_576way_Regular Symbol(2wild)'!M70="","",'FG_576way_Regular Symbol(2wild)'!M70)</f>
        <v/>
      </c>
      <c r="C72" s="191" t="str">
        <f>IF('FG_576way_Regular Symbol(2wild)'!N70="","",'FG_576way_Regular Symbol(2wild)'!N70)</f>
        <v/>
      </c>
      <c r="D72" s="362"/>
      <c r="I72" s="363">
        <f t="shared" si="2"/>
        <v>67</v>
      </c>
      <c r="J72" s="344" t="str">
        <f>IF($A72&gt;='FG_576way_Regular Symbol(2wild)'!D$16,"",IF(OR(B72=$V$2,B73=$V$2,B74=$V$2),SUM(COUNTIF(B72:B74,$V$2),COUNTIF(B72:B74,$K$2)),""))</f>
        <v/>
      </c>
      <c r="K72" s="344" t="str">
        <f>IF($A72&gt;='FG_576way_Regular Symbol(2wild)'!E$16,"",IF(OR(C72=$V$2,C73=$V$2,C74=$V$2),SUM(COUNTIF(C72:C74,$V$2),COUNTIF(C72:C74,$K$2)),""))</f>
        <v/>
      </c>
      <c r="M72" s="344" t="str">
        <f>IF($A72&gt;='FG_576way_Regular Symbol(2wild)'!D$16,"",IF(OR(B72=$V$2,B73=$V$2,B74=$V$2),SUM(COUNTIF(B72:B74,$V$2),COUNTIF(B72:B74,$N$2)),""))</f>
        <v/>
      </c>
      <c r="N72" s="344" t="str">
        <f>IF($A72&gt;='FG_576way_Regular Symbol(2wild)'!E$16,"",IF(OR(C72=$V$2,C73=$V$2,C74=$V$2),SUM(COUNTIF(C72:C74,$V$2),COUNTIF(C72:C74,$N$2)),""))</f>
        <v/>
      </c>
      <c r="P72" s="344" t="str">
        <f>IF($A72&gt;='FG_576way_Regular Symbol(2wild)'!D$16,"",IF(OR(B72=$V$2,B73=$V$2,B74=$V$2),SUM(COUNTIF(B72:B74,$V$2),COUNTIF(B72:B74,$Q$2)),""))</f>
        <v/>
      </c>
      <c r="Q72" s="344" t="str">
        <f>IF($A72&gt;='FG_576way_Regular Symbol(2wild)'!E$16,"",IF(OR(C72=$V$2,C73=$V$2,C74=$V$2),SUM(COUNTIF(C72:C74,$V$2),COUNTIF(C72:C74,$Q$2)),""))</f>
        <v/>
      </c>
      <c r="S72" s="344" t="str">
        <f>IF($A72&gt;='FG_576way_Regular Symbol(2wild)'!D$16,"",IF(OR(B72=$V$2,B73=$V$2,B74=$V$2),SUM(COUNTIF(B72:B74,$V$2),COUNTIF(B72:B74,$T$2)),""))</f>
        <v/>
      </c>
      <c r="T72" s="344" t="str">
        <f>IF($A72&gt;='FG_576way_Regular Symbol(2wild)'!E$16,"",IF(OR(C72=$V$2,C73=$V$2,C74=$V$2),SUM(COUNTIF(C72:C74,$V$2),COUNTIF(C72:C74,$T$2)),""))</f>
        <v/>
      </c>
      <c r="V72" s="344" t="str">
        <f>IF($A72&gt;='FG_576way_Regular Symbol(2wild)'!D$16,"",IF(OR(B72=$V$2,B73=$V$2,B74=$V$2),SUM(COUNTIF(B72:B74,$V$2),COUNTIF(B72:B74,$W$2)),""))</f>
        <v/>
      </c>
      <c r="W72" s="344" t="str">
        <f>IF($A72&gt;='FG_576way_Regular Symbol(2wild)'!E$16,"",IF(OR(C72=$V$2,C73=$V$2,C74=$V$2),SUM(COUNTIF(C72:C74,$V$2),COUNTIF(C72:C74,$W$2)),""))</f>
        <v/>
      </c>
      <c r="Y72" s="344" t="str">
        <f>IF($A72&gt;='FG_576way_Regular Symbol(2wild)'!D$16,"",IF(OR(B72=$V$2,B73=$V$2,B74=$V$2),SUM(COUNTIF(B72:B74,$V$2),COUNTIF(B72:B74,$Z$2)),""))</f>
        <v/>
      </c>
      <c r="Z72" s="344" t="str">
        <f>IF($A72&gt;='FG_576way_Regular Symbol(2wild)'!E$16,"",IF(OR(C72=$V$2,C73=$V$2,C74=$V$2),SUM(COUNTIF(C72:C74,$V$2),COUNTIF(C72:C74,$Z$2)),""))</f>
        <v/>
      </c>
      <c r="AB72" s="344" t="str">
        <f>IF($A72&gt;='FG_576way_Regular Symbol(2wild)'!D$16,"",IF(OR(B72=$V$2,B73=$V$2,B74=$V$2),SUM(COUNTIF(B72:B74,$V$2),COUNTIF(B72:B74,$AC$2)),""))</f>
        <v/>
      </c>
      <c r="AC72" s="344" t="str">
        <f>IF($A72&gt;='FG_576way_Regular Symbol(2wild)'!E$16,"",IF(OR(C72=$V$2,C73=$V$2,C74=$V$2),SUM(COUNTIF(C72:C74,$V$2),COUNTIF(C72:C74,$AC$2)),""))</f>
        <v/>
      </c>
      <c r="AF72" s="3" t="str">
        <f>IF($A72&gt;='FG_576way_Regular Symbol(2wild)'!D$16,"",IF(OR(B72=$V$2,B73=$V$2,B74=$V$2),SUM(COUNTIF(B72:B74,$V$2),COUNTIF(B72:B74,$AG$2)),""))</f>
        <v/>
      </c>
      <c r="AG72" s="3" t="str">
        <f>IF($A72&gt;='FG_576way_Regular Symbol(2wild)'!E$16,"",IF(OR(C72=$V$2,C73=$V$2,C74=$V$2),SUM(COUNTIF(C72:C74,$V$2),COUNTIF(C72:C74,$AG$2)),""))</f>
        <v/>
      </c>
      <c r="AI72" s="3" t="str">
        <f>IF($A72&gt;='FG_576way_Regular Symbol(2wild)'!D$16,"",IF(OR(B72=$V$2,B73=$V$2,B74=$V$2),SUM(COUNTIF(B72:B74,$V$2),COUNTIF(B72:B74,$AJ$2)),""))</f>
        <v/>
      </c>
      <c r="AJ72" s="3" t="str">
        <f>IF($A72&gt;='FG_576way_Regular Symbol(2wild)'!E$16,"",IF(OR(C72=$V$2,C73=$V$2,C74=$V$2),SUM(COUNTIF(C72:C74,$V$2),COUNTIF(C72:C74,$AJ$2)),""))</f>
        <v/>
      </c>
      <c r="AL72" s="3" t="str">
        <f>IF($A72&gt;='FG_576way_Regular Symbol(2wild)'!D$16,"",IF(OR(B72=$V$2,B73=$V$2,B74=$V$2),SUM(COUNTIF(B72:B74,$V$2),COUNTIF(B72:B74,$AM$2)),""))</f>
        <v/>
      </c>
      <c r="AM72" s="3" t="str">
        <f>IF($A72&gt;='FG_576way_Regular Symbol(2wild)'!E$16,"",IF(OR(C72=$V$2,C73=$V$2,C74=$V$2),SUM(COUNTIF(C72:C74,$V$2),COUNTIF(C72:C74,$AM$2)),""))</f>
        <v/>
      </c>
      <c r="AO72" s="3" t="str">
        <f>IF($A72&gt;='FG_576way_Regular Symbol(2wild)'!D$16,"",IF(OR(B72=$V$2,B73=$V$2,B74=$V$2),SUM(COUNTIF(B72:B74,$V$2),COUNTIF(B72:B74,$AP$2)),""))</f>
        <v/>
      </c>
      <c r="AP72" s="3" t="str">
        <f>IF($A72&gt;='FG_576way_Regular Symbol(2wild)'!E$16,"",IF(OR(C72=$V$2,C73=$V$2,C74=$V$2),SUM(COUNTIF(C72:C74,$V$2),COUNTIF(C72:C74,$AP$2)),""))</f>
        <v/>
      </c>
      <c r="AR72" s="3" t="str">
        <f>IF($A72&gt;='FG_576way_Regular Symbol(2wild)'!D$16,"",IF(OR(B72=$V$2,B73=$V$2,B74=$V$2),SUM(COUNTIF(B72:B74,$V$2),COUNTIF(B72:B74,$AS$2)),""))</f>
        <v/>
      </c>
      <c r="AS72" s="3" t="str">
        <f>IF($A72&gt;='FG_576way_Regular Symbol(2wild)'!E$16,"",IF(OR(C72=$V$2,C73=$V$2,C74=$V$2),SUM(COUNTIF(C72:C74,$V$2),COUNTIF(C72:C74,$AS$2)),""))</f>
        <v/>
      </c>
      <c r="AU72" s="3" t="str">
        <f>IF($A72&gt;='FG_576way_Regular Symbol(2wild)'!D$16,"",IF(OR(B72=$V$2,B73=$V$2,B74=$V$2),SUM(COUNTIF(B72:B74,$V$2),COUNTIF(B72:B74,$AV$2)),""))</f>
        <v/>
      </c>
      <c r="AV72" s="3" t="str">
        <f>IF($A72&gt;='FG_576way_Regular Symbol(2wild)'!E$16,"",IF(OR(C72=$V$2,C73=$V$2,C74=$V$2),SUM(COUNTIF(C72:C74,$V$2),COUNTIF(C72:C74,$AV$2)),""))</f>
        <v/>
      </c>
    </row>
    <row r="73" spans="1:48">
      <c r="A73" s="337">
        <f>IF('FG_243way_Regular Symbol'!L71="","",'FG_243way_Regular Symbol'!L71)</f>
        <v>68</v>
      </c>
      <c r="B73" s="191" t="str">
        <f>IF('FG_576way_Regular Symbol(2wild)'!M71="","",'FG_576way_Regular Symbol(2wild)'!M71)</f>
        <v/>
      </c>
      <c r="C73" s="191" t="str">
        <f>IF('FG_576way_Regular Symbol(2wild)'!N71="","",'FG_576way_Regular Symbol(2wild)'!N71)</f>
        <v/>
      </c>
      <c r="D73" s="362"/>
      <c r="I73" s="363">
        <f t="shared" si="2"/>
        <v>68</v>
      </c>
      <c r="J73" s="344" t="str">
        <f>IF($A73&gt;='FG_576way_Regular Symbol(2wild)'!D$16,"",IF(OR(B73=$V$2,B74=$V$2,B75=$V$2),SUM(COUNTIF(B73:B75,$V$2),COUNTIF(B73:B75,$K$2)),""))</f>
        <v/>
      </c>
      <c r="K73" s="344" t="str">
        <f>IF($A73&gt;='FG_576way_Regular Symbol(2wild)'!E$16,"",IF(OR(C73=$V$2,C74=$V$2,C75=$V$2),SUM(COUNTIF(C73:C75,$V$2),COUNTIF(C73:C75,$K$2)),""))</f>
        <v/>
      </c>
      <c r="M73" s="344" t="str">
        <f>IF($A73&gt;='FG_576way_Regular Symbol(2wild)'!D$16,"",IF(OR(B73=$V$2,B74=$V$2,B75=$V$2),SUM(COUNTIF(B73:B75,$V$2),COUNTIF(B73:B75,$N$2)),""))</f>
        <v/>
      </c>
      <c r="N73" s="344" t="str">
        <f>IF($A73&gt;='FG_576way_Regular Symbol(2wild)'!E$16,"",IF(OR(C73=$V$2,C74=$V$2,C75=$V$2),SUM(COUNTIF(C73:C75,$V$2),COUNTIF(C73:C75,$N$2)),""))</f>
        <v/>
      </c>
      <c r="P73" s="344" t="str">
        <f>IF($A73&gt;='FG_576way_Regular Symbol(2wild)'!D$16,"",IF(OR(B73=$V$2,B74=$V$2,B75=$V$2),SUM(COUNTIF(B73:B75,$V$2),COUNTIF(B73:B75,$Q$2)),""))</f>
        <v/>
      </c>
      <c r="Q73" s="344" t="str">
        <f>IF($A73&gt;='FG_576way_Regular Symbol(2wild)'!E$16,"",IF(OR(C73=$V$2,C74=$V$2,C75=$V$2),SUM(COUNTIF(C73:C75,$V$2),COUNTIF(C73:C75,$Q$2)),""))</f>
        <v/>
      </c>
      <c r="S73" s="344" t="str">
        <f>IF($A73&gt;='FG_576way_Regular Symbol(2wild)'!D$16,"",IF(OR(B73=$V$2,B74=$V$2,B75=$V$2),SUM(COUNTIF(B73:B75,$V$2),COUNTIF(B73:B75,$T$2)),""))</f>
        <v/>
      </c>
      <c r="T73" s="344" t="str">
        <f>IF($A73&gt;='FG_576way_Regular Symbol(2wild)'!E$16,"",IF(OR(C73=$V$2,C74=$V$2,C75=$V$2),SUM(COUNTIF(C73:C75,$V$2),COUNTIF(C73:C75,$T$2)),""))</f>
        <v/>
      </c>
      <c r="V73" s="344" t="str">
        <f>IF($A73&gt;='FG_576way_Regular Symbol(2wild)'!D$16,"",IF(OR(B73=$V$2,B74=$V$2,B75=$V$2),SUM(COUNTIF(B73:B75,$V$2),COUNTIF(B73:B75,$W$2)),""))</f>
        <v/>
      </c>
      <c r="W73" s="344" t="str">
        <f>IF($A73&gt;='FG_576way_Regular Symbol(2wild)'!E$16,"",IF(OR(C73=$V$2,C74=$V$2,C75=$V$2),SUM(COUNTIF(C73:C75,$V$2),COUNTIF(C73:C75,$W$2)),""))</f>
        <v/>
      </c>
      <c r="Y73" s="344" t="str">
        <f>IF($A73&gt;='FG_576way_Regular Symbol(2wild)'!D$16,"",IF(OR(B73=$V$2,B74=$V$2,B75=$V$2),SUM(COUNTIF(B73:B75,$V$2),COUNTIF(B73:B75,$Z$2)),""))</f>
        <v/>
      </c>
      <c r="Z73" s="344" t="str">
        <f>IF($A73&gt;='FG_576way_Regular Symbol(2wild)'!E$16,"",IF(OR(C73=$V$2,C74=$V$2,C75=$V$2),SUM(COUNTIF(C73:C75,$V$2),COUNTIF(C73:C75,$Z$2)),""))</f>
        <v/>
      </c>
      <c r="AB73" s="344" t="str">
        <f>IF($A73&gt;='FG_576way_Regular Symbol(2wild)'!D$16,"",IF(OR(B73=$V$2,B74=$V$2,B75=$V$2),SUM(COUNTIF(B73:B75,$V$2),COUNTIF(B73:B75,$AC$2)),""))</f>
        <v/>
      </c>
      <c r="AC73" s="344" t="str">
        <f>IF($A73&gt;='FG_576way_Regular Symbol(2wild)'!E$16,"",IF(OR(C73=$V$2,C74=$V$2,C75=$V$2),SUM(COUNTIF(C73:C75,$V$2),COUNTIF(C73:C75,$AC$2)),""))</f>
        <v/>
      </c>
      <c r="AF73" s="3" t="str">
        <f>IF($A73&gt;='FG_576way_Regular Symbol(2wild)'!D$16,"",IF(OR(B73=$V$2,B74=$V$2,B75=$V$2),SUM(COUNTIF(B73:B75,$V$2),COUNTIF(B73:B75,$AG$2)),""))</f>
        <v/>
      </c>
      <c r="AG73" s="3" t="str">
        <f>IF($A73&gt;='FG_576way_Regular Symbol(2wild)'!E$16,"",IF(OR(C73=$V$2,C74=$V$2,C75=$V$2),SUM(COUNTIF(C73:C75,$V$2),COUNTIF(C73:C75,$AG$2)),""))</f>
        <v/>
      </c>
      <c r="AI73" s="3" t="str">
        <f>IF($A73&gt;='FG_576way_Regular Symbol(2wild)'!D$16,"",IF(OR(B73=$V$2,B74=$V$2,B75=$V$2),SUM(COUNTIF(B73:B75,$V$2),COUNTIF(B73:B75,$AJ$2)),""))</f>
        <v/>
      </c>
      <c r="AJ73" s="3" t="str">
        <f>IF($A73&gt;='FG_576way_Regular Symbol(2wild)'!E$16,"",IF(OR(C73=$V$2,C74=$V$2,C75=$V$2),SUM(COUNTIF(C73:C75,$V$2),COUNTIF(C73:C75,$AJ$2)),""))</f>
        <v/>
      </c>
      <c r="AL73" s="3" t="str">
        <f>IF($A73&gt;='FG_576way_Regular Symbol(2wild)'!D$16,"",IF(OR(B73=$V$2,B74=$V$2,B75=$V$2),SUM(COUNTIF(B73:B75,$V$2),COUNTIF(B73:B75,$AM$2)),""))</f>
        <v/>
      </c>
      <c r="AM73" s="3" t="str">
        <f>IF($A73&gt;='FG_576way_Regular Symbol(2wild)'!E$16,"",IF(OR(C73=$V$2,C74=$V$2,C75=$V$2),SUM(COUNTIF(C73:C75,$V$2),COUNTIF(C73:C75,$AM$2)),""))</f>
        <v/>
      </c>
      <c r="AO73" s="3" t="str">
        <f>IF($A73&gt;='FG_576way_Regular Symbol(2wild)'!D$16,"",IF(OR(B73=$V$2,B74=$V$2,B75=$V$2),SUM(COUNTIF(B73:B75,$V$2),COUNTIF(B73:B75,$AP$2)),""))</f>
        <v/>
      </c>
      <c r="AP73" s="3" t="str">
        <f>IF($A73&gt;='FG_576way_Regular Symbol(2wild)'!E$16,"",IF(OR(C73=$V$2,C74=$V$2,C75=$V$2),SUM(COUNTIF(C73:C75,$V$2),COUNTIF(C73:C75,$AP$2)),""))</f>
        <v/>
      </c>
      <c r="AR73" s="3" t="str">
        <f>IF($A73&gt;='FG_576way_Regular Symbol(2wild)'!D$16,"",IF(OR(B73=$V$2,B74=$V$2,B75=$V$2),SUM(COUNTIF(B73:B75,$V$2),COUNTIF(B73:B75,$AS$2)),""))</f>
        <v/>
      </c>
      <c r="AS73" s="3" t="str">
        <f>IF($A73&gt;='FG_576way_Regular Symbol(2wild)'!E$16,"",IF(OR(C73=$V$2,C74=$V$2,C75=$V$2),SUM(COUNTIF(C73:C75,$V$2),COUNTIF(C73:C75,$AS$2)),""))</f>
        <v/>
      </c>
      <c r="AU73" s="3" t="str">
        <f>IF($A73&gt;='FG_576way_Regular Symbol(2wild)'!D$16,"",IF(OR(B73=$V$2,B74=$V$2,B75=$V$2),SUM(COUNTIF(B73:B75,$V$2),COUNTIF(B73:B75,$AV$2)),""))</f>
        <v/>
      </c>
      <c r="AV73" s="3" t="str">
        <f>IF($A73&gt;='FG_576way_Regular Symbol(2wild)'!E$16,"",IF(OR(C73=$V$2,C74=$V$2,C75=$V$2),SUM(COUNTIF(C73:C75,$V$2),COUNTIF(C73:C75,$AV$2)),""))</f>
        <v/>
      </c>
    </row>
    <row r="74" spans="1:48">
      <c r="A74" s="337">
        <f>IF('FG_243way_Regular Symbol'!L72="","",'FG_243way_Regular Symbol'!L72)</f>
        <v>69</v>
      </c>
      <c r="B74" s="191" t="str">
        <f>IF('FG_576way_Regular Symbol(2wild)'!M72="","",'FG_576way_Regular Symbol(2wild)'!M72)</f>
        <v/>
      </c>
      <c r="C74" s="191" t="str">
        <f>IF('FG_576way_Regular Symbol(2wild)'!N72="","",'FG_576way_Regular Symbol(2wild)'!N72)</f>
        <v/>
      </c>
      <c r="D74" s="362"/>
      <c r="I74" s="363">
        <f t="shared" si="2"/>
        <v>69</v>
      </c>
      <c r="J74" s="344" t="str">
        <f>IF($A74&gt;='FG_576way_Regular Symbol(2wild)'!D$16,"",IF(OR(B74=$V$2,B75=$V$2,B76=$V$2),SUM(COUNTIF(B74:B76,$V$2),COUNTIF(B74:B76,$K$2)),""))</f>
        <v/>
      </c>
      <c r="K74" s="344" t="str">
        <f>IF($A74&gt;='FG_576way_Regular Symbol(2wild)'!E$16,"",IF(OR(C74=$V$2,C75=$V$2,C76=$V$2),SUM(COUNTIF(C74:C76,$V$2),COUNTIF(C74:C76,$K$2)),""))</f>
        <v/>
      </c>
      <c r="M74" s="344" t="str">
        <f>IF($A74&gt;='FG_576way_Regular Symbol(2wild)'!D$16,"",IF(OR(B74=$V$2,B75=$V$2,B76=$V$2),SUM(COUNTIF(B74:B76,$V$2),COUNTIF(B74:B76,$N$2)),""))</f>
        <v/>
      </c>
      <c r="N74" s="344" t="str">
        <f>IF($A74&gt;='FG_576way_Regular Symbol(2wild)'!E$16,"",IF(OR(C74=$V$2,C75=$V$2,C76=$V$2),SUM(COUNTIF(C74:C76,$V$2),COUNTIF(C74:C76,$N$2)),""))</f>
        <v/>
      </c>
      <c r="P74" s="344" t="str">
        <f>IF($A74&gt;='FG_576way_Regular Symbol(2wild)'!D$16,"",IF(OR(B74=$V$2,B75=$V$2,B76=$V$2),SUM(COUNTIF(B74:B76,$V$2),COUNTIF(B74:B76,$Q$2)),""))</f>
        <v/>
      </c>
      <c r="Q74" s="344" t="str">
        <f>IF($A74&gt;='FG_576way_Regular Symbol(2wild)'!E$16,"",IF(OR(C74=$V$2,C75=$V$2,C76=$V$2),SUM(COUNTIF(C74:C76,$V$2),COUNTIF(C74:C76,$Q$2)),""))</f>
        <v/>
      </c>
      <c r="S74" s="344" t="str">
        <f>IF($A74&gt;='FG_576way_Regular Symbol(2wild)'!D$16,"",IF(OR(B74=$V$2,B75=$V$2,B76=$V$2),SUM(COUNTIF(B74:B76,$V$2),COUNTIF(B74:B76,$T$2)),""))</f>
        <v/>
      </c>
      <c r="T74" s="344" t="str">
        <f>IF($A74&gt;='FG_576way_Regular Symbol(2wild)'!E$16,"",IF(OR(C74=$V$2,C75=$V$2,C76=$V$2),SUM(COUNTIF(C74:C76,$V$2),COUNTIF(C74:C76,$T$2)),""))</f>
        <v/>
      </c>
      <c r="V74" s="344" t="str">
        <f>IF($A74&gt;='FG_576way_Regular Symbol(2wild)'!D$16,"",IF(OR(B74=$V$2,B75=$V$2,B76=$V$2),SUM(COUNTIF(B74:B76,$V$2),COUNTIF(B74:B76,$W$2)),""))</f>
        <v/>
      </c>
      <c r="W74" s="344" t="str">
        <f>IF($A74&gt;='FG_576way_Regular Symbol(2wild)'!E$16,"",IF(OR(C74=$V$2,C75=$V$2,C76=$V$2),SUM(COUNTIF(C74:C76,$V$2),COUNTIF(C74:C76,$W$2)),""))</f>
        <v/>
      </c>
      <c r="Y74" s="344" t="str">
        <f>IF($A74&gt;='FG_576way_Regular Symbol(2wild)'!D$16,"",IF(OR(B74=$V$2,B75=$V$2,B76=$V$2),SUM(COUNTIF(B74:B76,$V$2),COUNTIF(B74:B76,$Z$2)),""))</f>
        <v/>
      </c>
      <c r="Z74" s="344" t="str">
        <f>IF($A74&gt;='FG_576way_Regular Symbol(2wild)'!E$16,"",IF(OR(C74=$V$2,C75=$V$2,C76=$V$2),SUM(COUNTIF(C74:C76,$V$2),COUNTIF(C74:C76,$Z$2)),""))</f>
        <v/>
      </c>
      <c r="AB74" s="344" t="str">
        <f>IF($A74&gt;='FG_576way_Regular Symbol(2wild)'!D$16,"",IF(OR(B74=$V$2,B75=$V$2,B76=$V$2),SUM(COUNTIF(B74:B76,$V$2),COUNTIF(B74:B76,$AC$2)),""))</f>
        <v/>
      </c>
      <c r="AC74" s="344" t="str">
        <f>IF($A74&gt;='FG_576way_Regular Symbol(2wild)'!E$16,"",IF(OR(C74=$V$2,C75=$V$2,C76=$V$2),SUM(COUNTIF(C74:C76,$V$2),COUNTIF(C74:C76,$AC$2)),""))</f>
        <v/>
      </c>
      <c r="AF74" s="3" t="str">
        <f>IF($A74&gt;='FG_576way_Regular Symbol(2wild)'!D$16,"",IF(OR(B74=$V$2,B75=$V$2,B76=$V$2),SUM(COUNTIF(B74:B76,$V$2),COUNTIF(B74:B76,$AG$2)),""))</f>
        <v/>
      </c>
      <c r="AG74" s="3" t="str">
        <f>IF($A74&gt;='FG_576way_Regular Symbol(2wild)'!E$16,"",IF(OR(C74=$V$2,C75=$V$2,C76=$V$2),SUM(COUNTIF(C74:C76,$V$2),COUNTIF(C74:C76,$AG$2)),""))</f>
        <v/>
      </c>
      <c r="AI74" s="3" t="str">
        <f>IF($A74&gt;='FG_576way_Regular Symbol(2wild)'!D$16,"",IF(OR(B74=$V$2,B75=$V$2,B76=$V$2),SUM(COUNTIF(B74:B76,$V$2),COUNTIF(B74:B76,$AJ$2)),""))</f>
        <v/>
      </c>
      <c r="AJ74" s="3" t="str">
        <f>IF($A74&gt;='FG_576way_Regular Symbol(2wild)'!E$16,"",IF(OR(C74=$V$2,C75=$V$2,C76=$V$2),SUM(COUNTIF(C74:C76,$V$2),COUNTIF(C74:C76,$AJ$2)),""))</f>
        <v/>
      </c>
      <c r="AL74" s="3" t="str">
        <f>IF($A74&gt;='FG_576way_Regular Symbol(2wild)'!D$16,"",IF(OR(B74=$V$2,B75=$V$2,B76=$V$2),SUM(COUNTIF(B74:B76,$V$2),COUNTIF(B74:B76,$AM$2)),""))</f>
        <v/>
      </c>
      <c r="AM74" s="3" t="str">
        <f>IF($A74&gt;='FG_576way_Regular Symbol(2wild)'!E$16,"",IF(OR(C74=$V$2,C75=$V$2,C76=$V$2),SUM(COUNTIF(C74:C76,$V$2),COUNTIF(C74:C76,$AM$2)),""))</f>
        <v/>
      </c>
      <c r="AO74" s="3" t="str">
        <f>IF($A74&gt;='FG_576way_Regular Symbol(2wild)'!D$16,"",IF(OR(B74=$V$2,B75=$V$2,B76=$V$2),SUM(COUNTIF(B74:B76,$V$2),COUNTIF(B74:B76,$AP$2)),""))</f>
        <v/>
      </c>
      <c r="AP74" s="3" t="str">
        <f>IF($A74&gt;='FG_576way_Regular Symbol(2wild)'!E$16,"",IF(OR(C74=$V$2,C75=$V$2,C76=$V$2),SUM(COUNTIF(C74:C76,$V$2),COUNTIF(C74:C76,$AP$2)),""))</f>
        <v/>
      </c>
      <c r="AR74" s="3" t="str">
        <f>IF($A74&gt;='FG_576way_Regular Symbol(2wild)'!D$16,"",IF(OR(B74=$V$2,B75=$V$2,B76=$V$2),SUM(COUNTIF(B74:B76,$V$2),COUNTIF(B74:B76,$AS$2)),""))</f>
        <v/>
      </c>
      <c r="AS74" s="3" t="str">
        <f>IF($A74&gt;='FG_576way_Regular Symbol(2wild)'!E$16,"",IF(OR(C74=$V$2,C75=$V$2,C76=$V$2),SUM(COUNTIF(C74:C76,$V$2),COUNTIF(C74:C76,$AS$2)),""))</f>
        <v/>
      </c>
      <c r="AU74" s="3" t="str">
        <f>IF($A74&gt;='FG_576way_Regular Symbol(2wild)'!D$16,"",IF(OR(B74=$V$2,B75=$V$2,B76=$V$2),SUM(COUNTIF(B74:B76,$V$2),COUNTIF(B74:B76,$AV$2)),""))</f>
        <v/>
      </c>
      <c r="AV74" s="3" t="str">
        <f>IF($A74&gt;='FG_576way_Regular Symbol(2wild)'!E$16,"",IF(OR(C74=$V$2,C75=$V$2,C76=$V$2),SUM(COUNTIF(C74:C76,$V$2),COUNTIF(C74:C76,$AV$2)),""))</f>
        <v/>
      </c>
    </row>
    <row r="75" spans="1:48">
      <c r="A75" s="337">
        <f>IF('FG_243way_Regular Symbol'!L73="","",'FG_243way_Regular Symbol'!L73)</f>
        <v>70</v>
      </c>
      <c r="B75" s="191" t="str">
        <f>IF('FG_576way_Regular Symbol(2wild)'!M73="","",'FG_576way_Regular Symbol(2wild)'!M73)</f>
        <v/>
      </c>
      <c r="C75" s="191" t="str">
        <f>IF('FG_576way_Regular Symbol(2wild)'!N73="","",'FG_576way_Regular Symbol(2wild)'!N73)</f>
        <v/>
      </c>
      <c r="D75" s="362"/>
      <c r="I75" s="363">
        <f t="shared" si="2"/>
        <v>70</v>
      </c>
      <c r="J75" s="344" t="str">
        <f>IF($A75&gt;='FG_576way_Regular Symbol(2wild)'!D$16,"",IF(OR(B75=$V$2,B76=$V$2,B77=$V$2),SUM(COUNTIF(B75:B77,$V$2),COUNTIF(B75:B77,$K$2)),""))</f>
        <v/>
      </c>
      <c r="K75" s="344" t="str">
        <f>IF($A75&gt;='FG_576way_Regular Symbol(2wild)'!E$16,"",IF(OR(C75=$V$2,C76=$V$2,C77=$V$2),SUM(COUNTIF(C75:C77,$V$2),COUNTIF(C75:C77,$K$2)),""))</f>
        <v/>
      </c>
      <c r="M75" s="344" t="str">
        <f>IF($A75&gt;='FG_576way_Regular Symbol(2wild)'!D$16,"",IF(OR(B75=$V$2,B76=$V$2,B77=$V$2),SUM(COUNTIF(B75:B77,$V$2),COUNTIF(B75:B77,$N$2)),""))</f>
        <v/>
      </c>
      <c r="N75" s="344" t="str">
        <f>IF($A75&gt;='FG_576way_Regular Symbol(2wild)'!E$16,"",IF(OR(C75=$V$2,C76=$V$2,C77=$V$2),SUM(COUNTIF(C75:C77,$V$2),COUNTIF(C75:C77,$N$2)),""))</f>
        <v/>
      </c>
      <c r="P75" s="344" t="str">
        <f>IF($A75&gt;='FG_576way_Regular Symbol(2wild)'!D$16,"",IF(OR(B75=$V$2,B76=$V$2,B77=$V$2),SUM(COUNTIF(B75:B77,$V$2),COUNTIF(B75:B77,$Q$2)),""))</f>
        <v/>
      </c>
      <c r="Q75" s="344" t="str">
        <f>IF($A75&gt;='FG_576way_Regular Symbol(2wild)'!E$16,"",IF(OR(C75=$V$2,C76=$V$2,C77=$V$2),SUM(COUNTIF(C75:C77,$V$2),COUNTIF(C75:C77,$Q$2)),""))</f>
        <v/>
      </c>
      <c r="S75" s="344" t="str">
        <f>IF($A75&gt;='FG_576way_Regular Symbol(2wild)'!D$16,"",IF(OR(B75=$V$2,B76=$V$2,B77=$V$2),SUM(COUNTIF(B75:B77,$V$2),COUNTIF(B75:B77,$T$2)),""))</f>
        <v/>
      </c>
      <c r="T75" s="344" t="str">
        <f>IF($A75&gt;='FG_576way_Regular Symbol(2wild)'!E$16,"",IF(OR(C75=$V$2,C76=$V$2,C77=$V$2),SUM(COUNTIF(C75:C77,$V$2),COUNTIF(C75:C77,$T$2)),""))</f>
        <v/>
      </c>
      <c r="V75" s="344" t="str">
        <f>IF($A75&gt;='FG_576way_Regular Symbol(2wild)'!D$16,"",IF(OR(B75=$V$2,B76=$V$2,B77=$V$2),SUM(COUNTIF(B75:B77,$V$2),COUNTIF(B75:B77,$W$2)),""))</f>
        <v/>
      </c>
      <c r="W75" s="344" t="str">
        <f>IF($A75&gt;='FG_576way_Regular Symbol(2wild)'!E$16,"",IF(OR(C75=$V$2,C76=$V$2,C77=$V$2),SUM(COUNTIF(C75:C77,$V$2),COUNTIF(C75:C77,$W$2)),""))</f>
        <v/>
      </c>
      <c r="Y75" s="344" t="str">
        <f>IF($A75&gt;='FG_576way_Regular Symbol(2wild)'!D$16,"",IF(OR(B75=$V$2,B76=$V$2,B77=$V$2),SUM(COUNTIF(B75:B77,$V$2),COUNTIF(B75:B77,$Z$2)),""))</f>
        <v/>
      </c>
      <c r="Z75" s="344" t="str">
        <f>IF($A75&gt;='FG_576way_Regular Symbol(2wild)'!E$16,"",IF(OR(C75=$V$2,C76=$V$2,C77=$V$2),SUM(COUNTIF(C75:C77,$V$2),COUNTIF(C75:C77,$Z$2)),""))</f>
        <v/>
      </c>
      <c r="AB75" s="344" t="str">
        <f>IF($A75&gt;='FG_576way_Regular Symbol(2wild)'!D$16,"",IF(OR(B75=$V$2,B76=$V$2,B77=$V$2),SUM(COUNTIF(B75:B77,$V$2),COUNTIF(B75:B77,$AC$2)),""))</f>
        <v/>
      </c>
      <c r="AC75" s="344" t="str">
        <f>IF($A75&gt;='FG_576way_Regular Symbol(2wild)'!E$16,"",IF(OR(C75=$V$2,C76=$V$2,C77=$V$2),SUM(COUNTIF(C75:C77,$V$2),COUNTIF(C75:C77,$AC$2)),""))</f>
        <v/>
      </c>
      <c r="AF75" s="3" t="str">
        <f>IF($A75&gt;='FG_576way_Regular Symbol(2wild)'!D$16,"",IF(OR(B75=$V$2,B76=$V$2,B77=$V$2),SUM(COUNTIF(B75:B77,$V$2),COUNTIF(B75:B77,$AG$2)),""))</f>
        <v/>
      </c>
      <c r="AG75" s="3" t="str">
        <f>IF($A75&gt;='FG_576way_Regular Symbol(2wild)'!E$16,"",IF(OR(C75=$V$2,C76=$V$2,C77=$V$2),SUM(COUNTIF(C75:C77,$V$2),COUNTIF(C75:C77,$AG$2)),""))</f>
        <v/>
      </c>
      <c r="AI75" s="3" t="str">
        <f>IF($A75&gt;='FG_576way_Regular Symbol(2wild)'!D$16,"",IF(OR(B75=$V$2,B76=$V$2,B77=$V$2),SUM(COUNTIF(B75:B77,$V$2),COUNTIF(B75:B77,$AJ$2)),""))</f>
        <v/>
      </c>
      <c r="AJ75" s="3" t="str">
        <f>IF($A75&gt;='FG_576way_Regular Symbol(2wild)'!E$16,"",IF(OR(C75=$V$2,C76=$V$2,C77=$V$2),SUM(COUNTIF(C75:C77,$V$2),COUNTIF(C75:C77,$AJ$2)),""))</f>
        <v/>
      </c>
      <c r="AL75" s="3" t="str">
        <f>IF($A75&gt;='FG_576way_Regular Symbol(2wild)'!D$16,"",IF(OR(B75=$V$2,B76=$V$2,B77=$V$2),SUM(COUNTIF(B75:B77,$V$2),COUNTIF(B75:B77,$AM$2)),""))</f>
        <v/>
      </c>
      <c r="AM75" s="3" t="str">
        <f>IF($A75&gt;='FG_576way_Regular Symbol(2wild)'!E$16,"",IF(OR(C75=$V$2,C76=$V$2,C77=$V$2),SUM(COUNTIF(C75:C77,$V$2),COUNTIF(C75:C77,$AM$2)),""))</f>
        <v/>
      </c>
      <c r="AO75" s="3" t="str">
        <f>IF($A75&gt;='FG_576way_Regular Symbol(2wild)'!D$16,"",IF(OR(B75=$V$2,B76=$V$2,B77=$V$2),SUM(COUNTIF(B75:B77,$V$2),COUNTIF(B75:B77,$AP$2)),""))</f>
        <v/>
      </c>
      <c r="AP75" s="3" t="str">
        <f>IF($A75&gt;='FG_576way_Regular Symbol(2wild)'!E$16,"",IF(OR(C75=$V$2,C76=$V$2,C77=$V$2),SUM(COUNTIF(C75:C77,$V$2),COUNTIF(C75:C77,$AP$2)),""))</f>
        <v/>
      </c>
      <c r="AR75" s="3" t="str">
        <f>IF($A75&gt;='FG_576way_Regular Symbol(2wild)'!D$16,"",IF(OR(B75=$V$2,B76=$V$2,B77=$V$2),SUM(COUNTIF(B75:B77,$V$2),COUNTIF(B75:B77,$AS$2)),""))</f>
        <v/>
      </c>
      <c r="AS75" s="3" t="str">
        <f>IF($A75&gt;='FG_576way_Regular Symbol(2wild)'!E$16,"",IF(OR(C75=$V$2,C76=$V$2,C77=$V$2),SUM(COUNTIF(C75:C77,$V$2),COUNTIF(C75:C77,$AS$2)),""))</f>
        <v/>
      </c>
      <c r="AU75" s="3" t="str">
        <f>IF($A75&gt;='FG_576way_Regular Symbol(2wild)'!D$16,"",IF(OR(B75=$V$2,B76=$V$2,B77=$V$2),SUM(COUNTIF(B75:B77,$V$2),COUNTIF(B75:B77,$AV$2)),""))</f>
        <v/>
      </c>
      <c r="AV75" s="3" t="str">
        <f>IF($A75&gt;='FG_576way_Regular Symbol(2wild)'!E$16,"",IF(OR(C75=$V$2,C76=$V$2,C77=$V$2),SUM(COUNTIF(C75:C77,$V$2),COUNTIF(C75:C77,$AV$2)),""))</f>
        <v/>
      </c>
    </row>
    <row r="76" spans="1:48">
      <c r="A76" s="337">
        <f>IF('FG_243way_Regular Symbol'!L74="","",'FG_243way_Regular Symbol'!L74)</f>
        <v>71</v>
      </c>
      <c r="B76" s="191" t="str">
        <f>IF('FG_576way_Regular Symbol(2wild)'!M74="","",'FG_576way_Regular Symbol(2wild)'!M74)</f>
        <v/>
      </c>
      <c r="C76" s="191" t="str">
        <f>IF('FG_576way_Regular Symbol(2wild)'!N74="","",'FG_576way_Regular Symbol(2wild)'!N74)</f>
        <v/>
      </c>
      <c r="D76" s="362"/>
      <c r="I76" s="363">
        <f t="shared" si="2"/>
        <v>71</v>
      </c>
      <c r="J76" s="344" t="str">
        <f>IF($A76&gt;='FG_576way_Regular Symbol(2wild)'!D$16,"",IF(OR(B76=$V$2,B77=$V$2,B78=$V$2),SUM(COUNTIF(B76:B78,$V$2),COUNTIF(B76:B78,$K$2)),""))</f>
        <v/>
      </c>
      <c r="K76" s="344" t="str">
        <f>IF($A76&gt;='FG_576way_Regular Symbol(2wild)'!E$16,"",IF(OR(C76=$V$2,C77=$V$2,C78=$V$2),SUM(COUNTIF(C76:C78,$V$2),COUNTIF(C76:C78,$K$2)),""))</f>
        <v/>
      </c>
      <c r="M76" s="344" t="str">
        <f>IF($A76&gt;='FG_576way_Regular Symbol(2wild)'!D$16,"",IF(OR(B76=$V$2,B77=$V$2,B78=$V$2),SUM(COUNTIF(B76:B78,$V$2),COUNTIF(B76:B78,$N$2)),""))</f>
        <v/>
      </c>
      <c r="N76" s="344" t="str">
        <f>IF($A76&gt;='FG_576way_Regular Symbol(2wild)'!E$16,"",IF(OR(C76=$V$2,C77=$V$2,C78=$V$2),SUM(COUNTIF(C76:C78,$V$2),COUNTIF(C76:C78,$N$2)),""))</f>
        <v/>
      </c>
      <c r="P76" s="344" t="str">
        <f>IF($A76&gt;='FG_576way_Regular Symbol(2wild)'!D$16,"",IF(OR(B76=$V$2,B77=$V$2,B78=$V$2),SUM(COUNTIF(B76:B78,$V$2),COUNTIF(B76:B78,$Q$2)),""))</f>
        <v/>
      </c>
      <c r="Q76" s="344" t="str">
        <f>IF($A76&gt;='FG_576way_Regular Symbol(2wild)'!E$16,"",IF(OR(C76=$V$2,C77=$V$2,C78=$V$2),SUM(COUNTIF(C76:C78,$V$2),COUNTIF(C76:C78,$Q$2)),""))</f>
        <v/>
      </c>
      <c r="S76" s="344" t="str">
        <f>IF($A76&gt;='FG_576way_Regular Symbol(2wild)'!D$16,"",IF(OR(B76=$V$2,B77=$V$2,B78=$V$2),SUM(COUNTIF(B76:B78,$V$2),COUNTIF(B76:B78,$T$2)),""))</f>
        <v/>
      </c>
      <c r="T76" s="344" t="str">
        <f>IF($A76&gt;='FG_576way_Regular Symbol(2wild)'!E$16,"",IF(OR(C76=$V$2,C77=$V$2,C78=$V$2),SUM(COUNTIF(C76:C78,$V$2),COUNTIF(C76:C78,$T$2)),""))</f>
        <v/>
      </c>
      <c r="V76" s="344" t="str">
        <f>IF($A76&gt;='FG_576way_Regular Symbol(2wild)'!D$16,"",IF(OR(B76=$V$2,B77=$V$2,B78=$V$2),SUM(COUNTIF(B76:B78,$V$2),COUNTIF(B76:B78,$W$2)),""))</f>
        <v/>
      </c>
      <c r="W76" s="344" t="str">
        <f>IF($A76&gt;='FG_576way_Regular Symbol(2wild)'!E$16,"",IF(OR(C76=$V$2,C77=$V$2,C78=$V$2),SUM(COUNTIF(C76:C78,$V$2),COUNTIF(C76:C78,$W$2)),""))</f>
        <v/>
      </c>
      <c r="Y76" s="344" t="str">
        <f>IF($A76&gt;='FG_576way_Regular Symbol(2wild)'!D$16,"",IF(OR(B76=$V$2,B77=$V$2,B78=$V$2),SUM(COUNTIF(B76:B78,$V$2),COUNTIF(B76:B78,$Z$2)),""))</f>
        <v/>
      </c>
      <c r="Z76" s="344" t="str">
        <f>IF($A76&gt;='FG_576way_Regular Symbol(2wild)'!E$16,"",IF(OR(C76=$V$2,C77=$V$2,C78=$V$2),SUM(COUNTIF(C76:C78,$V$2),COUNTIF(C76:C78,$Z$2)),""))</f>
        <v/>
      </c>
      <c r="AB76" s="344" t="str">
        <f>IF($A76&gt;='FG_576way_Regular Symbol(2wild)'!D$16,"",IF(OR(B76=$V$2,B77=$V$2,B78=$V$2),SUM(COUNTIF(B76:B78,$V$2),COUNTIF(B76:B78,$AC$2)),""))</f>
        <v/>
      </c>
      <c r="AC76" s="344" t="str">
        <f>IF($A76&gt;='FG_576way_Regular Symbol(2wild)'!E$16,"",IF(OR(C76=$V$2,C77=$V$2,C78=$V$2),SUM(COUNTIF(C76:C78,$V$2),COUNTIF(C76:C78,$AC$2)),""))</f>
        <v/>
      </c>
      <c r="AF76" s="3" t="str">
        <f>IF($A76&gt;='FG_576way_Regular Symbol(2wild)'!D$16,"",IF(OR(B76=$V$2,B77=$V$2,B78=$V$2),SUM(COUNTIF(B76:B78,$V$2),COUNTIF(B76:B78,$AG$2)),""))</f>
        <v/>
      </c>
      <c r="AG76" s="3" t="str">
        <f>IF($A76&gt;='FG_576way_Regular Symbol(2wild)'!E$16,"",IF(OR(C76=$V$2,C77=$V$2,C78=$V$2),SUM(COUNTIF(C76:C78,$V$2),COUNTIF(C76:C78,$AG$2)),""))</f>
        <v/>
      </c>
      <c r="AI76" s="3" t="str">
        <f>IF($A76&gt;='FG_576way_Regular Symbol(2wild)'!D$16,"",IF(OR(B76=$V$2,B77=$V$2,B78=$V$2),SUM(COUNTIF(B76:B78,$V$2),COUNTIF(B76:B78,$AJ$2)),""))</f>
        <v/>
      </c>
      <c r="AJ76" s="3" t="str">
        <f>IF($A76&gt;='FG_576way_Regular Symbol(2wild)'!E$16,"",IF(OR(C76=$V$2,C77=$V$2,C78=$V$2),SUM(COUNTIF(C76:C78,$V$2),COUNTIF(C76:C78,$AJ$2)),""))</f>
        <v/>
      </c>
      <c r="AL76" s="3" t="str">
        <f>IF($A76&gt;='FG_576way_Regular Symbol(2wild)'!D$16,"",IF(OR(B76=$V$2,B77=$V$2,B78=$V$2),SUM(COUNTIF(B76:B78,$V$2),COUNTIF(B76:B78,$AM$2)),""))</f>
        <v/>
      </c>
      <c r="AM76" s="3" t="str">
        <f>IF($A76&gt;='FG_576way_Regular Symbol(2wild)'!E$16,"",IF(OR(C76=$V$2,C77=$V$2,C78=$V$2),SUM(COUNTIF(C76:C78,$V$2),COUNTIF(C76:C78,$AM$2)),""))</f>
        <v/>
      </c>
      <c r="AO76" s="3" t="str">
        <f>IF($A76&gt;='FG_576way_Regular Symbol(2wild)'!D$16,"",IF(OR(B76=$V$2,B77=$V$2,B78=$V$2),SUM(COUNTIF(B76:B78,$V$2),COUNTIF(B76:B78,$AP$2)),""))</f>
        <v/>
      </c>
      <c r="AP76" s="3" t="str">
        <f>IF($A76&gt;='FG_576way_Regular Symbol(2wild)'!E$16,"",IF(OR(C76=$V$2,C77=$V$2,C78=$V$2),SUM(COUNTIF(C76:C78,$V$2),COUNTIF(C76:C78,$AP$2)),""))</f>
        <v/>
      </c>
      <c r="AR76" s="3" t="str">
        <f>IF($A76&gt;='FG_576way_Regular Symbol(2wild)'!D$16,"",IF(OR(B76=$V$2,B77=$V$2,B78=$V$2),SUM(COUNTIF(B76:B78,$V$2),COUNTIF(B76:B78,$AS$2)),""))</f>
        <v/>
      </c>
      <c r="AS76" s="3" t="str">
        <f>IF($A76&gt;='FG_576way_Regular Symbol(2wild)'!E$16,"",IF(OR(C76=$V$2,C77=$V$2,C78=$V$2),SUM(COUNTIF(C76:C78,$V$2),COUNTIF(C76:C78,$AS$2)),""))</f>
        <v/>
      </c>
      <c r="AU76" s="3" t="str">
        <f>IF($A76&gt;='FG_576way_Regular Symbol(2wild)'!D$16,"",IF(OR(B76=$V$2,B77=$V$2,B78=$V$2),SUM(COUNTIF(B76:B78,$V$2),COUNTIF(B76:B78,$AV$2)),""))</f>
        <v/>
      </c>
      <c r="AV76" s="3" t="str">
        <f>IF($A76&gt;='FG_576way_Regular Symbol(2wild)'!E$16,"",IF(OR(C76=$V$2,C77=$V$2,C78=$V$2),SUM(COUNTIF(C76:C78,$V$2),COUNTIF(C76:C78,$AV$2)),""))</f>
        <v/>
      </c>
    </row>
    <row r="77" spans="1:48">
      <c r="A77" s="337">
        <f>IF('FG_243way_Regular Symbol'!L75="","",'FG_243way_Regular Symbol'!L75)</f>
        <v>72</v>
      </c>
      <c r="B77" s="191" t="str">
        <f>IF('FG_576way_Regular Symbol(2wild)'!M75="","",'FG_576way_Regular Symbol(2wild)'!M75)</f>
        <v/>
      </c>
      <c r="C77" s="191" t="str">
        <f>IF('FG_576way_Regular Symbol(2wild)'!N75="","",'FG_576way_Regular Symbol(2wild)'!N75)</f>
        <v/>
      </c>
      <c r="D77" s="362"/>
      <c r="I77" s="363">
        <f t="shared" si="2"/>
        <v>72</v>
      </c>
      <c r="J77" s="344" t="str">
        <f>IF($A77&gt;='FG_576way_Regular Symbol(2wild)'!D$16,"",IF(OR(B77=$V$2,B78=$V$2,B79=$V$2),SUM(COUNTIF(B77:B79,$V$2),COUNTIF(B77:B79,$K$2)),""))</f>
        <v/>
      </c>
      <c r="K77" s="344" t="str">
        <f>IF($A77&gt;='FG_576way_Regular Symbol(2wild)'!E$16,"",IF(OR(C77=$V$2,C78=$V$2,C79=$V$2),SUM(COUNTIF(C77:C79,$V$2),COUNTIF(C77:C79,$K$2)),""))</f>
        <v/>
      </c>
      <c r="M77" s="344" t="str">
        <f>IF($A77&gt;='FG_576way_Regular Symbol(2wild)'!D$16,"",IF(OR(B77=$V$2,B78=$V$2,B79=$V$2),SUM(COUNTIF(B77:B79,$V$2),COUNTIF(B77:B79,$N$2)),""))</f>
        <v/>
      </c>
      <c r="N77" s="344" t="str">
        <f>IF($A77&gt;='FG_576way_Regular Symbol(2wild)'!E$16,"",IF(OR(C77=$V$2,C78=$V$2,C79=$V$2),SUM(COUNTIF(C77:C79,$V$2),COUNTIF(C77:C79,$N$2)),""))</f>
        <v/>
      </c>
      <c r="P77" s="344" t="str">
        <f>IF($A77&gt;='FG_576way_Regular Symbol(2wild)'!D$16,"",IF(OR(B77=$V$2,B78=$V$2,B79=$V$2),SUM(COUNTIF(B77:B79,$V$2),COUNTIF(B77:B79,$Q$2)),""))</f>
        <v/>
      </c>
      <c r="Q77" s="344" t="str">
        <f>IF($A77&gt;='FG_576way_Regular Symbol(2wild)'!E$16,"",IF(OR(C77=$V$2,C78=$V$2,C79=$V$2),SUM(COUNTIF(C77:C79,$V$2),COUNTIF(C77:C79,$Q$2)),""))</f>
        <v/>
      </c>
      <c r="S77" s="344" t="str">
        <f>IF($A77&gt;='FG_576way_Regular Symbol(2wild)'!D$16,"",IF(OR(B77=$V$2,B78=$V$2,B79=$V$2),SUM(COUNTIF(B77:B79,$V$2),COUNTIF(B77:B79,$T$2)),""))</f>
        <v/>
      </c>
      <c r="T77" s="344" t="str">
        <f>IF($A77&gt;='FG_576way_Regular Symbol(2wild)'!E$16,"",IF(OR(C77=$V$2,C78=$V$2,C79=$V$2),SUM(COUNTIF(C77:C79,$V$2),COUNTIF(C77:C79,$T$2)),""))</f>
        <v/>
      </c>
      <c r="V77" s="344" t="str">
        <f>IF($A77&gt;='FG_576way_Regular Symbol(2wild)'!D$16,"",IF(OR(B77=$V$2,B78=$V$2,B79=$V$2),SUM(COUNTIF(B77:B79,$V$2),COUNTIF(B77:B79,$W$2)),""))</f>
        <v/>
      </c>
      <c r="W77" s="344" t="str">
        <f>IF($A77&gt;='FG_576way_Regular Symbol(2wild)'!E$16,"",IF(OR(C77=$V$2,C78=$V$2,C79=$V$2),SUM(COUNTIF(C77:C79,$V$2),COUNTIF(C77:C79,$W$2)),""))</f>
        <v/>
      </c>
      <c r="Y77" s="344" t="str">
        <f>IF($A77&gt;='FG_576way_Regular Symbol(2wild)'!D$16,"",IF(OR(B77=$V$2,B78=$V$2,B79=$V$2),SUM(COUNTIF(B77:B79,$V$2),COUNTIF(B77:B79,$Z$2)),""))</f>
        <v/>
      </c>
      <c r="Z77" s="344" t="str">
        <f>IF($A77&gt;='FG_576way_Regular Symbol(2wild)'!E$16,"",IF(OR(C77=$V$2,C78=$V$2,C79=$V$2),SUM(COUNTIF(C77:C79,$V$2),COUNTIF(C77:C79,$Z$2)),""))</f>
        <v/>
      </c>
      <c r="AB77" s="344" t="str">
        <f>IF($A77&gt;='FG_576way_Regular Symbol(2wild)'!D$16,"",IF(OR(B77=$V$2,B78=$V$2,B79=$V$2),SUM(COUNTIF(B77:B79,$V$2),COUNTIF(B77:B79,$AC$2)),""))</f>
        <v/>
      </c>
      <c r="AC77" s="344" t="str">
        <f>IF($A77&gt;='FG_576way_Regular Symbol(2wild)'!E$16,"",IF(OR(C77=$V$2,C78=$V$2,C79=$V$2),SUM(COUNTIF(C77:C79,$V$2),COUNTIF(C77:C79,$AC$2)),""))</f>
        <v/>
      </c>
      <c r="AF77" s="3" t="str">
        <f>IF($A77&gt;='FG_576way_Regular Symbol(2wild)'!D$16,"",IF(OR(B77=$V$2,B78=$V$2,B79=$V$2),SUM(COUNTIF(B77:B79,$V$2),COUNTIF(B77:B79,$AG$2)),""))</f>
        <v/>
      </c>
      <c r="AG77" s="3" t="str">
        <f>IF($A77&gt;='FG_576way_Regular Symbol(2wild)'!E$16,"",IF(OR(C77=$V$2,C78=$V$2,C79=$V$2),SUM(COUNTIF(C77:C79,$V$2),COUNTIF(C77:C79,$AG$2)),""))</f>
        <v/>
      </c>
      <c r="AI77" s="3" t="str">
        <f>IF($A77&gt;='FG_576way_Regular Symbol(2wild)'!D$16,"",IF(OR(B77=$V$2,B78=$V$2,B79=$V$2),SUM(COUNTIF(B77:B79,$V$2),COUNTIF(B77:B79,$AJ$2)),""))</f>
        <v/>
      </c>
      <c r="AJ77" s="3" t="str">
        <f>IF($A77&gt;='FG_576way_Regular Symbol(2wild)'!E$16,"",IF(OR(C77=$V$2,C78=$V$2,C79=$V$2),SUM(COUNTIF(C77:C79,$V$2),COUNTIF(C77:C79,$AJ$2)),""))</f>
        <v/>
      </c>
      <c r="AL77" s="3" t="str">
        <f>IF($A77&gt;='FG_576way_Regular Symbol(2wild)'!D$16,"",IF(OR(B77=$V$2,B78=$V$2,B79=$V$2),SUM(COUNTIF(B77:B79,$V$2),COUNTIF(B77:B79,$AM$2)),""))</f>
        <v/>
      </c>
      <c r="AM77" s="3" t="str">
        <f>IF($A77&gt;='FG_576way_Regular Symbol(2wild)'!E$16,"",IF(OR(C77=$V$2,C78=$V$2,C79=$V$2),SUM(COUNTIF(C77:C79,$V$2),COUNTIF(C77:C79,$AM$2)),""))</f>
        <v/>
      </c>
      <c r="AO77" s="3" t="str">
        <f>IF($A77&gt;='FG_576way_Regular Symbol(2wild)'!D$16,"",IF(OR(B77=$V$2,B78=$V$2,B79=$V$2),SUM(COUNTIF(B77:B79,$V$2),COUNTIF(B77:B79,$AP$2)),""))</f>
        <v/>
      </c>
      <c r="AP77" s="3" t="str">
        <f>IF($A77&gt;='FG_576way_Regular Symbol(2wild)'!E$16,"",IF(OR(C77=$V$2,C78=$V$2,C79=$V$2),SUM(COUNTIF(C77:C79,$V$2),COUNTIF(C77:C79,$AP$2)),""))</f>
        <v/>
      </c>
      <c r="AR77" s="3" t="str">
        <f>IF($A77&gt;='FG_576way_Regular Symbol(2wild)'!D$16,"",IF(OR(B77=$V$2,B78=$V$2,B79=$V$2),SUM(COUNTIF(B77:B79,$V$2),COUNTIF(B77:B79,$AS$2)),""))</f>
        <v/>
      </c>
      <c r="AS77" s="3" t="str">
        <f>IF($A77&gt;='FG_576way_Regular Symbol(2wild)'!E$16,"",IF(OR(C77=$V$2,C78=$V$2,C79=$V$2),SUM(COUNTIF(C77:C79,$V$2),COUNTIF(C77:C79,$AS$2)),""))</f>
        <v/>
      </c>
      <c r="AU77" s="3" t="str">
        <f>IF($A77&gt;='FG_576way_Regular Symbol(2wild)'!D$16,"",IF(OR(B77=$V$2,B78=$V$2,B79=$V$2),SUM(COUNTIF(B77:B79,$V$2),COUNTIF(B77:B79,$AV$2)),""))</f>
        <v/>
      </c>
      <c r="AV77" s="3" t="str">
        <f>IF($A77&gt;='FG_576way_Regular Symbol(2wild)'!E$16,"",IF(OR(C77=$V$2,C78=$V$2,C79=$V$2),SUM(COUNTIF(C77:C79,$V$2),COUNTIF(C77:C79,$AV$2)),""))</f>
        <v/>
      </c>
    </row>
    <row r="78" spans="1:48">
      <c r="A78" s="337">
        <f>IF('FG_243way_Regular Symbol'!L76="","",'FG_243way_Regular Symbol'!L76)</f>
        <v>73</v>
      </c>
      <c r="B78" s="191" t="str">
        <f>IF('FG_576way_Regular Symbol(2wild)'!M76="","",'FG_576way_Regular Symbol(2wild)'!M76)</f>
        <v/>
      </c>
      <c r="C78" s="191" t="str">
        <f>IF('FG_576way_Regular Symbol(2wild)'!N76="","",'FG_576way_Regular Symbol(2wild)'!N76)</f>
        <v/>
      </c>
      <c r="D78" s="362"/>
      <c r="I78" s="363">
        <f t="shared" si="2"/>
        <v>73</v>
      </c>
      <c r="J78" s="344" t="str">
        <f>IF($A78&gt;='FG_576way_Regular Symbol(2wild)'!D$16,"",IF(OR(B78=$V$2,B79=$V$2,B80=$V$2),SUM(COUNTIF(B78:B80,$V$2),COUNTIF(B78:B80,$K$2)),""))</f>
        <v/>
      </c>
      <c r="K78" s="344" t="str">
        <f>IF($A78&gt;='FG_576way_Regular Symbol(2wild)'!E$16,"",IF(OR(C78=$V$2,C79=$V$2,C80=$V$2),SUM(COUNTIF(C78:C80,$V$2),COUNTIF(C78:C80,$K$2)),""))</f>
        <v/>
      </c>
      <c r="M78" s="344" t="str">
        <f>IF($A78&gt;='FG_576way_Regular Symbol(2wild)'!D$16,"",IF(OR(B78=$V$2,B79=$V$2,B80=$V$2),SUM(COUNTIF(B78:B80,$V$2),COUNTIF(B78:B80,$N$2)),""))</f>
        <v/>
      </c>
      <c r="N78" s="344" t="str">
        <f>IF($A78&gt;='FG_576way_Regular Symbol(2wild)'!E$16,"",IF(OR(C78=$V$2,C79=$V$2,C80=$V$2),SUM(COUNTIF(C78:C80,$V$2),COUNTIF(C78:C80,$N$2)),""))</f>
        <v/>
      </c>
      <c r="P78" s="344" t="str">
        <f>IF($A78&gt;='FG_576way_Regular Symbol(2wild)'!D$16,"",IF(OR(B78=$V$2,B79=$V$2,B80=$V$2),SUM(COUNTIF(B78:B80,$V$2),COUNTIF(B78:B80,$Q$2)),""))</f>
        <v/>
      </c>
      <c r="Q78" s="344" t="str">
        <f>IF($A78&gt;='FG_576way_Regular Symbol(2wild)'!E$16,"",IF(OR(C78=$V$2,C79=$V$2,C80=$V$2),SUM(COUNTIF(C78:C80,$V$2),COUNTIF(C78:C80,$Q$2)),""))</f>
        <v/>
      </c>
      <c r="S78" s="344" t="str">
        <f>IF($A78&gt;='FG_576way_Regular Symbol(2wild)'!D$16,"",IF(OR(B78=$V$2,B79=$V$2,B80=$V$2),SUM(COUNTIF(B78:B80,$V$2),COUNTIF(B78:B80,$T$2)),""))</f>
        <v/>
      </c>
      <c r="T78" s="344" t="str">
        <f>IF($A78&gt;='FG_576way_Regular Symbol(2wild)'!E$16,"",IF(OR(C78=$V$2,C79=$V$2,C80=$V$2),SUM(COUNTIF(C78:C80,$V$2),COUNTIF(C78:C80,$T$2)),""))</f>
        <v/>
      </c>
      <c r="V78" s="344" t="str">
        <f>IF($A78&gt;='FG_576way_Regular Symbol(2wild)'!D$16,"",IF(OR(B78=$V$2,B79=$V$2,B80=$V$2),SUM(COUNTIF(B78:B80,$V$2),COUNTIF(B78:B80,$W$2)),""))</f>
        <v/>
      </c>
      <c r="W78" s="344" t="str">
        <f>IF($A78&gt;='FG_576way_Regular Symbol(2wild)'!E$16,"",IF(OR(C78=$V$2,C79=$V$2,C80=$V$2),SUM(COUNTIF(C78:C80,$V$2),COUNTIF(C78:C80,$W$2)),""))</f>
        <v/>
      </c>
      <c r="Y78" s="344" t="str">
        <f>IF($A78&gt;='FG_576way_Regular Symbol(2wild)'!D$16,"",IF(OR(B78=$V$2,B79=$V$2,B80=$V$2),SUM(COUNTIF(B78:B80,$V$2),COUNTIF(B78:B80,$Z$2)),""))</f>
        <v/>
      </c>
      <c r="Z78" s="344" t="str">
        <f>IF($A78&gt;='FG_576way_Regular Symbol(2wild)'!E$16,"",IF(OR(C78=$V$2,C79=$V$2,C80=$V$2),SUM(COUNTIF(C78:C80,$V$2),COUNTIF(C78:C80,$Z$2)),""))</f>
        <v/>
      </c>
      <c r="AB78" s="344" t="str">
        <f>IF($A78&gt;='FG_576way_Regular Symbol(2wild)'!D$16,"",IF(OR(B78=$V$2,B79=$V$2,B80=$V$2),SUM(COUNTIF(B78:B80,$V$2),COUNTIF(B78:B80,$AC$2)),""))</f>
        <v/>
      </c>
      <c r="AC78" s="344" t="str">
        <f>IF($A78&gt;='FG_576way_Regular Symbol(2wild)'!E$16,"",IF(OR(C78=$V$2,C79=$V$2,C80=$V$2),SUM(COUNTIF(C78:C80,$V$2),COUNTIF(C78:C80,$AC$2)),""))</f>
        <v/>
      </c>
      <c r="AF78" s="3" t="str">
        <f>IF($A78&gt;='FG_576way_Regular Symbol(2wild)'!D$16,"",IF(OR(B78=$V$2,B79=$V$2,B80=$V$2),SUM(COUNTIF(B78:B80,$V$2),COUNTIF(B78:B80,$AG$2)),""))</f>
        <v/>
      </c>
      <c r="AG78" s="3" t="str">
        <f>IF($A78&gt;='FG_576way_Regular Symbol(2wild)'!E$16,"",IF(OR(C78=$V$2,C79=$V$2,C80=$V$2),SUM(COUNTIF(C78:C80,$V$2),COUNTIF(C78:C80,$AG$2)),""))</f>
        <v/>
      </c>
      <c r="AI78" s="3" t="str">
        <f>IF($A78&gt;='FG_576way_Regular Symbol(2wild)'!D$16,"",IF(OR(B78=$V$2,B79=$V$2,B80=$V$2),SUM(COUNTIF(B78:B80,$V$2),COUNTIF(B78:B80,$AJ$2)),""))</f>
        <v/>
      </c>
      <c r="AJ78" s="3" t="str">
        <f>IF($A78&gt;='FG_576way_Regular Symbol(2wild)'!E$16,"",IF(OR(C78=$V$2,C79=$V$2,C80=$V$2),SUM(COUNTIF(C78:C80,$V$2),COUNTIF(C78:C80,$AJ$2)),""))</f>
        <v/>
      </c>
      <c r="AL78" s="3" t="str">
        <f>IF($A78&gt;='FG_576way_Regular Symbol(2wild)'!D$16,"",IF(OR(B78=$V$2,B79=$V$2,B80=$V$2),SUM(COUNTIF(B78:B80,$V$2),COUNTIF(B78:B80,$AM$2)),""))</f>
        <v/>
      </c>
      <c r="AM78" s="3" t="str">
        <f>IF($A78&gt;='FG_576way_Regular Symbol(2wild)'!E$16,"",IF(OR(C78=$V$2,C79=$V$2,C80=$V$2),SUM(COUNTIF(C78:C80,$V$2),COUNTIF(C78:C80,$AM$2)),""))</f>
        <v/>
      </c>
      <c r="AO78" s="3" t="str">
        <f>IF($A78&gt;='FG_576way_Regular Symbol(2wild)'!D$16,"",IF(OR(B78=$V$2,B79=$V$2,B80=$V$2),SUM(COUNTIF(B78:B80,$V$2),COUNTIF(B78:B80,$AP$2)),""))</f>
        <v/>
      </c>
      <c r="AP78" s="3" t="str">
        <f>IF($A78&gt;='FG_576way_Regular Symbol(2wild)'!E$16,"",IF(OR(C78=$V$2,C79=$V$2,C80=$V$2),SUM(COUNTIF(C78:C80,$V$2),COUNTIF(C78:C80,$AP$2)),""))</f>
        <v/>
      </c>
      <c r="AR78" s="3" t="str">
        <f>IF($A78&gt;='FG_576way_Regular Symbol(2wild)'!D$16,"",IF(OR(B78=$V$2,B79=$V$2,B80=$V$2),SUM(COUNTIF(B78:B80,$V$2),COUNTIF(B78:B80,$AS$2)),""))</f>
        <v/>
      </c>
      <c r="AS78" s="3" t="str">
        <f>IF($A78&gt;='FG_576way_Regular Symbol(2wild)'!E$16,"",IF(OR(C78=$V$2,C79=$V$2,C80=$V$2),SUM(COUNTIF(C78:C80,$V$2),COUNTIF(C78:C80,$AS$2)),""))</f>
        <v/>
      </c>
      <c r="AU78" s="3" t="str">
        <f>IF($A78&gt;='FG_576way_Regular Symbol(2wild)'!D$16,"",IF(OR(B78=$V$2,B79=$V$2,B80=$V$2),SUM(COUNTIF(B78:B80,$V$2),COUNTIF(B78:B80,$AV$2)),""))</f>
        <v/>
      </c>
      <c r="AV78" s="3" t="str">
        <f>IF($A78&gt;='FG_576way_Regular Symbol(2wild)'!E$16,"",IF(OR(C78=$V$2,C79=$V$2,C80=$V$2),SUM(COUNTIF(C78:C80,$V$2),COUNTIF(C78:C80,$AV$2)),""))</f>
        <v/>
      </c>
    </row>
    <row r="79" spans="1:48">
      <c r="A79" s="337">
        <f>IF('FG_243way_Regular Symbol'!L77="","",'FG_243way_Regular Symbol'!L77)</f>
        <v>74</v>
      </c>
      <c r="B79" s="191" t="str">
        <f>IF('FG_576way_Regular Symbol(2wild)'!M77="","",'FG_576way_Regular Symbol(2wild)'!M77)</f>
        <v/>
      </c>
      <c r="C79" s="191" t="str">
        <f>IF('FG_576way_Regular Symbol(2wild)'!N77="","",'FG_576way_Regular Symbol(2wild)'!N77)</f>
        <v/>
      </c>
      <c r="D79" s="362"/>
      <c r="I79" s="363">
        <f t="shared" si="2"/>
        <v>74</v>
      </c>
      <c r="J79" s="344" t="str">
        <f>IF($A79&gt;='FG_576way_Regular Symbol(2wild)'!D$16,"",IF(OR(B79=$V$2,B80=$V$2,B81=$V$2),SUM(COUNTIF(B79:B81,$V$2),COUNTIF(B79:B81,$K$2)),""))</f>
        <v/>
      </c>
      <c r="K79" s="344" t="str">
        <f>IF($A79&gt;='FG_576way_Regular Symbol(2wild)'!E$16,"",IF(OR(C79=$V$2,C80=$V$2,C81=$V$2),SUM(COUNTIF(C79:C81,$V$2),COUNTIF(C79:C81,$K$2)),""))</f>
        <v/>
      </c>
      <c r="M79" s="344" t="str">
        <f>IF($A79&gt;='FG_576way_Regular Symbol(2wild)'!D$16,"",IF(OR(B79=$V$2,B80=$V$2,B81=$V$2),SUM(COUNTIF(B79:B81,$V$2),COUNTIF(B79:B81,$N$2)),""))</f>
        <v/>
      </c>
      <c r="N79" s="344" t="str">
        <f>IF($A79&gt;='FG_576way_Regular Symbol(2wild)'!E$16,"",IF(OR(C79=$V$2,C80=$V$2,C81=$V$2),SUM(COUNTIF(C79:C81,$V$2),COUNTIF(C79:C81,$N$2)),""))</f>
        <v/>
      </c>
      <c r="P79" s="344" t="str">
        <f>IF($A79&gt;='FG_576way_Regular Symbol(2wild)'!D$16,"",IF(OR(B79=$V$2,B80=$V$2,B81=$V$2),SUM(COUNTIF(B79:B81,$V$2),COUNTIF(B79:B81,$Q$2)),""))</f>
        <v/>
      </c>
      <c r="Q79" s="344" t="str">
        <f>IF($A79&gt;='FG_576way_Regular Symbol(2wild)'!E$16,"",IF(OR(C79=$V$2,C80=$V$2,C81=$V$2),SUM(COUNTIF(C79:C81,$V$2),COUNTIF(C79:C81,$Q$2)),""))</f>
        <v/>
      </c>
      <c r="S79" s="344" t="str">
        <f>IF($A79&gt;='FG_576way_Regular Symbol(2wild)'!D$16,"",IF(OR(B79=$V$2,B80=$V$2,B81=$V$2),SUM(COUNTIF(B79:B81,$V$2),COUNTIF(B79:B81,$T$2)),""))</f>
        <v/>
      </c>
      <c r="T79" s="344" t="str">
        <f>IF($A79&gt;='FG_576way_Regular Symbol(2wild)'!E$16,"",IF(OR(C79=$V$2,C80=$V$2,C81=$V$2),SUM(COUNTIF(C79:C81,$V$2),COUNTIF(C79:C81,$T$2)),""))</f>
        <v/>
      </c>
      <c r="V79" s="344" t="str">
        <f>IF($A79&gt;='FG_576way_Regular Symbol(2wild)'!D$16,"",IF(OR(B79=$V$2,B80=$V$2,B81=$V$2),SUM(COUNTIF(B79:B81,$V$2),COUNTIF(B79:B81,$W$2)),""))</f>
        <v/>
      </c>
      <c r="W79" s="344" t="str">
        <f>IF($A79&gt;='FG_576way_Regular Symbol(2wild)'!E$16,"",IF(OR(C79=$V$2,C80=$V$2,C81=$V$2),SUM(COUNTIF(C79:C81,$V$2),COUNTIF(C79:C81,$W$2)),""))</f>
        <v/>
      </c>
      <c r="Y79" s="344" t="str">
        <f>IF($A79&gt;='FG_576way_Regular Symbol(2wild)'!D$16,"",IF(OR(B79=$V$2,B80=$V$2,B81=$V$2),SUM(COUNTIF(B79:B81,$V$2),COUNTIF(B79:B81,$Z$2)),""))</f>
        <v/>
      </c>
      <c r="Z79" s="344" t="str">
        <f>IF($A79&gt;='FG_576way_Regular Symbol(2wild)'!E$16,"",IF(OR(C79=$V$2,C80=$V$2,C81=$V$2),SUM(COUNTIF(C79:C81,$V$2),COUNTIF(C79:C81,$Z$2)),""))</f>
        <v/>
      </c>
      <c r="AB79" s="344" t="str">
        <f>IF($A79&gt;='FG_576way_Regular Symbol(2wild)'!D$16,"",IF(OR(B79=$V$2,B80=$V$2,B81=$V$2),SUM(COUNTIF(B79:B81,$V$2),COUNTIF(B79:B81,$AC$2)),""))</f>
        <v/>
      </c>
      <c r="AC79" s="344" t="str">
        <f>IF($A79&gt;='FG_576way_Regular Symbol(2wild)'!E$16,"",IF(OR(C79=$V$2,C80=$V$2,C81=$V$2),SUM(COUNTIF(C79:C81,$V$2),COUNTIF(C79:C81,$AC$2)),""))</f>
        <v/>
      </c>
      <c r="AF79" s="3" t="str">
        <f>IF($A79&gt;='FG_576way_Regular Symbol(2wild)'!D$16,"",IF(OR(B79=$V$2,B80=$V$2,B81=$V$2),SUM(COUNTIF(B79:B81,$V$2),COUNTIF(B79:B81,$AG$2)),""))</f>
        <v/>
      </c>
      <c r="AG79" s="3" t="str">
        <f>IF($A79&gt;='FG_576way_Regular Symbol(2wild)'!E$16,"",IF(OR(C79=$V$2,C80=$V$2,C81=$V$2),SUM(COUNTIF(C79:C81,$V$2),COUNTIF(C79:C81,$AG$2)),""))</f>
        <v/>
      </c>
      <c r="AI79" s="3" t="str">
        <f>IF($A79&gt;='FG_576way_Regular Symbol(2wild)'!D$16,"",IF(OR(B79=$V$2,B80=$V$2,B81=$V$2),SUM(COUNTIF(B79:B81,$V$2),COUNTIF(B79:B81,$AJ$2)),""))</f>
        <v/>
      </c>
      <c r="AJ79" s="3" t="str">
        <f>IF($A79&gt;='FG_576way_Regular Symbol(2wild)'!E$16,"",IF(OR(C79=$V$2,C80=$V$2,C81=$V$2),SUM(COUNTIF(C79:C81,$V$2),COUNTIF(C79:C81,$AJ$2)),""))</f>
        <v/>
      </c>
      <c r="AL79" s="3" t="str">
        <f>IF($A79&gt;='FG_576way_Regular Symbol(2wild)'!D$16,"",IF(OR(B79=$V$2,B80=$V$2,B81=$V$2),SUM(COUNTIF(B79:B81,$V$2),COUNTIF(B79:B81,$AM$2)),""))</f>
        <v/>
      </c>
      <c r="AM79" s="3" t="str">
        <f>IF($A79&gt;='FG_576way_Regular Symbol(2wild)'!E$16,"",IF(OR(C79=$V$2,C80=$V$2,C81=$V$2),SUM(COUNTIF(C79:C81,$V$2),COUNTIF(C79:C81,$AM$2)),""))</f>
        <v/>
      </c>
      <c r="AO79" s="3" t="str">
        <f>IF($A79&gt;='FG_576way_Regular Symbol(2wild)'!D$16,"",IF(OR(B79=$V$2,B80=$V$2,B81=$V$2),SUM(COUNTIF(B79:B81,$V$2),COUNTIF(B79:B81,$AP$2)),""))</f>
        <v/>
      </c>
      <c r="AP79" s="3" t="str">
        <f>IF($A79&gt;='FG_576way_Regular Symbol(2wild)'!E$16,"",IF(OR(C79=$V$2,C80=$V$2,C81=$V$2),SUM(COUNTIF(C79:C81,$V$2),COUNTIF(C79:C81,$AP$2)),""))</f>
        <v/>
      </c>
      <c r="AR79" s="3" t="str">
        <f>IF($A79&gt;='FG_576way_Regular Symbol(2wild)'!D$16,"",IF(OR(B79=$V$2,B80=$V$2,B81=$V$2),SUM(COUNTIF(B79:B81,$V$2),COUNTIF(B79:B81,$AS$2)),""))</f>
        <v/>
      </c>
      <c r="AS79" s="3" t="str">
        <f>IF($A79&gt;='FG_576way_Regular Symbol(2wild)'!E$16,"",IF(OR(C79=$V$2,C80=$V$2,C81=$V$2),SUM(COUNTIF(C79:C81,$V$2),COUNTIF(C79:C81,$AS$2)),""))</f>
        <v/>
      </c>
      <c r="AU79" s="3" t="str">
        <f>IF($A79&gt;='FG_576way_Regular Symbol(2wild)'!D$16,"",IF(OR(B79=$V$2,B80=$V$2,B81=$V$2),SUM(COUNTIF(B79:B81,$V$2),COUNTIF(B79:B81,$AV$2)),""))</f>
        <v/>
      </c>
      <c r="AV79" s="3" t="str">
        <f>IF($A79&gt;='FG_576way_Regular Symbol(2wild)'!E$16,"",IF(OR(C79=$V$2,C80=$V$2,C81=$V$2),SUM(COUNTIF(C79:C81,$V$2),COUNTIF(C79:C81,$AV$2)),""))</f>
        <v/>
      </c>
    </row>
    <row r="80" spans="1:48">
      <c r="A80" s="337">
        <f>IF('FG_243way_Regular Symbol'!L78="","",'FG_243way_Regular Symbol'!L78)</f>
        <v>75</v>
      </c>
      <c r="B80" s="191" t="str">
        <f>IF('FG_576way_Regular Symbol(2wild)'!M78="","",'FG_576way_Regular Symbol(2wild)'!M78)</f>
        <v/>
      </c>
      <c r="C80" s="191" t="str">
        <f>IF('FG_576way_Regular Symbol(2wild)'!N78="","",'FG_576way_Regular Symbol(2wild)'!N78)</f>
        <v/>
      </c>
      <c r="D80" s="362"/>
      <c r="I80" s="363">
        <f t="shared" si="2"/>
        <v>75</v>
      </c>
      <c r="J80" s="344" t="str">
        <f>IF($A80&gt;='FG_576way_Regular Symbol(2wild)'!D$16,"",IF(OR(B80=$V$2,B81=$V$2,B82=$V$2),SUM(COUNTIF(B80:B82,$V$2),COUNTIF(B80:B82,$K$2)),""))</f>
        <v/>
      </c>
      <c r="K80" s="344" t="str">
        <f>IF($A80&gt;='FG_576way_Regular Symbol(2wild)'!E$16,"",IF(OR(C80=$V$2,C81=$V$2,C82=$V$2),SUM(COUNTIF(C80:C82,$V$2),COUNTIF(C80:C82,$K$2)),""))</f>
        <v/>
      </c>
      <c r="M80" s="344" t="str">
        <f>IF($A80&gt;='FG_576way_Regular Symbol(2wild)'!D$16,"",IF(OR(B80=$V$2,B81=$V$2,B82=$V$2),SUM(COUNTIF(B80:B82,$V$2),COUNTIF(B80:B82,$N$2)),""))</f>
        <v/>
      </c>
      <c r="N80" s="344" t="str">
        <f>IF($A80&gt;='FG_576way_Regular Symbol(2wild)'!E$16,"",IF(OR(C80=$V$2,C81=$V$2,C82=$V$2),SUM(COUNTIF(C80:C82,$V$2),COUNTIF(C80:C82,$N$2)),""))</f>
        <v/>
      </c>
      <c r="P80" s="344" t="str">
        <f>IF($A80&gt;='FG_576way_Regular Symbol(2wild)'!D$16,"",IF(OR(B80=$V$2,B81=$V$2,B82=$V$2),SUM(COUNTIF(B80:B82,$V$2),COUNTIF(B80:B82,$Q$2)),""))</f>
        <v/>
      </c>
      <c r="Q80" s="344" t="str">
        <f>IF($A80&gt;='FG_576way_Regular Symbol(2wild)'!E$16,"",IF(OR(C80=$V$2,C81=$V$2,C82=$V$2),SUM(COUNTIF(C80:C82,$V$2),COUNTIF(C80:C82,$Q$2)),""))</f>
        <v/>
      </c>
      <c r="S80" s="344" t="str">
        <f>IF($A80&gt;='FG_576way_Regular Symbol(2wild)'!D$16,"",IF(OR(B80=$V$2,B81=$V$2,B82=$V$2),SUM(COUNTIF(B80:B82,$V$2),COUNTIF(B80:B82,$T$2)),""))</f>
        <v/>
      </c>
      <c r="T80" s="344" t="str">
        <f>IF($A80&gt;='FG_576way_Regular Symbol(2wild)'!E$16,"",IF(OR(C80=$V$2,C81=$V$2,C82=$V$2),SUM(COUNTIF(C80:C82,$V$2),COUNTIF(C80:C82,$T$2)),""))</f>
        <v/>
      </c>
      <c r="V80" s="344" t="str">
        <f>IF($A80&gt;='FG_576way_Regular Symbol(2wild)'!D$16,"",IF(OR(B80=$V$2,B81=$V$2,B82=$V$2),SUM(COUNTIF(B80:B82,$V$2),COUNTIF(B80:B82,$W$2)),""))</f>
        <v/>
      </c>
      <c r="W80" s="344" t="str">
        <f>IF($A80&gt;='FG_576way_Regular Symbol(2wild)'!E$16,"",IF(OR(C80=$V$2,C81=$V$2,C82=$V$2),SUM(COUNTIF(C80:C82,$V$2),COUNTIF(C80:C82,$W$2)),""))</f>
        <v/>
      </c>
      <c r="Y80" s="344" t="str">
        <f>IF($A80&gt;='FG_576way_Regular Symbol(2wild)'!D$16,"",IF(OR(B80=$V$2,B81=$V$2,B82=$V$2),SUM(COUNTIF(B80:B82,$V$2),COUNTIF(B80:B82,$Z$2)),""))</f>
        <v/>
      </c>
      <c r="Z80" s="344" t="str">
        <f>IF($A80&gt;='FG_576way_Regular Symbol(2wild)'!E$16,"",IF(OR(C80=$V$2,C81=$V$2,C82=$V$2),SUM(COUNTIF(C80:C82,$V$2),COUNTIF(C80:C82,$Z$2)),""))</f>
        <v/>
      </c>
      <c r="AB80" s="344" t="str">
        <f>IF($A80&gt;='FG_576way_Regular Symbol(2wild)'!D$16,"",IF(OR(B80=$V$2,B81=$V$2,B82=$V$2),SUM(COUNTIF(B80:B82,$V$2),COUNTIF(B80:B82,$AC$2)),""))</f>
        <v/>
      </c>
      <c r="AC80" s="344" t="str">
        <f>IF($A80&gt;='FG_576way_Regular Symbol(2wild)'!E$16,"",IF(OR(C80=$V$2,C81=$V$2,C82=$V$2),SUM(COUNTIF(C80:C82,$V$2),COUNTIF(C80:C82,$AC$2)),""))</f>
        <v/>
      </c>
      <c r="AF80" s="3" t="str">
        <f>IF($A80&gt;='FG_576way_Regular Symbol(2wild)'!D$16,"",IF(OR(B80=$V$2,B81=$V$2,B82=$V$2),SUM(COUNTIF(B80:B82,$V$2),COUNTIF(B80:B82,$AG$2)),""))</f>
        <v/>
      </c>
      <c r="AG80" s="3" t="str">
        <f>IF($A80&gt;='FG_576way_Regular Symbol(2wild)'!E$16,"",IF(OR(C80=$V$2,C81=$V$2,C82=$V$2),SUM(COUNTIF(C80:C82,$V$2),COUNTIF(C80:C82,$AG$2)),""))</f>
        <v/>
      </c>
      <c r="AI80" s="3" t="str">
        <f>IF($A80&gt;='FG_576way_Regular Symbol(2wild)'!D$16,"",IF(OR(B80=$V$2,B81=$V$2,B82=$V$2),SUM(COUNTIF(B80:B82,$V$2),COUNTIF(B80:B82,$AJ$2)),""))</f>
        <v/>
      </c>
      <c r="AJ80" s="3" t="str">
        <f>IF($A80&gt;='FG_576way_Regular Symbol(2wild)'!E$16,"",IF(OR(C80=$V$2,C81=$V$2,C82=$V$2),SUM(COUNTIF(C80:C82,$V$2),COUNTIF(C80:C82,$AJ$2)),""))</f>
        <v/>
      </c>
      <c r="AL80" s="3" t="str">
        <f>IF($A80&gt;='FG_576way_Regular Symbol(2wild)'!D$16,"",IF(OR(B80=$V$2,B81=$V$2,B82=$V$2),SUM(COUNTIF(B80:B82,$V$2),COUNTIF(B80:B82,$AM$2)),""))</f>
        <v/>
      </c>
      <c r="AM80" s="3" t="str">
        <f>IF($A80&gt;='FG_576way_Regular Symbol(2wild)'!E$16,"",IF(OR(C80=$V$2,C81=$V$2,C82=$V$2),SUM(COUNTIF(C80:C82,$V$2),COUNTIF(C80:C82,$AM$2)),""))</f>
        <v/>
      </c>
      <c r="AO80" s="3" t="str">
        <f>IF($A80&gt;='FG_576way_Regular Symbol(2wild)'!D$16,"",IF(OR(B80=$V$2,B81=$V$2,B82=$V$2),SUM(COUNTIF(B80:B82,$V$2),COUNTIF(B80:B82,$AP$2)),""))</f>
        <v/>
      </c>
      <c r="AP80" s="3" t="str">
        <f>IF($A80&gt;='FG_576way_Regular Symbol(2wild)'!E$16,"",IF(OR(C80=$V$2,C81=$V$2,C82=$V$2),SUM(COUNTIF(C80:C82,$V$2),COUNTIF(C80:C82,$AP$2)),""))</f>
        <v/>
      </c>
      <c r="AR80" s="3" t="str">
        <f>IF($A80&gt;='FG_576way_Regular Symbol(2wild)'!D$16,"",IF(OR(B80=$V$2,B81=$V$2,B82=$V$2),SUM(COUNTIF(B80:B82,$V$2),COUNTIF(B80:B82,$AS$2)),""))</f>
        <v/>
      </c>
      <c r="AS80" s="3" t="str">
        <f>IF($A80&gt;='FG_576way_Regular Symbol(2wild)'!E$16,"",IF(OR(C80=$V$2,C81=$V$2,C82=$V$2),SUM(COUNTIF(C80:C82,$V$2),COUNTIF(C80:C82,$AS$2)),""))</f>
        <v/>
      </c>
      <c r="AU80" s="3" t="str">
        <f>IF($A80&gt;='FG_576way_Regular Symbol(2wild)'!D$16,"",IF(OR(B80=$V$2,B81=$V$2,B82=$V$2),SUM(COUNTIF(B80:B82,$V$2),COUNTIF(B80:B82,$AV$2)),""))</f>
        <v/>
      </c>
      <c r="AV80" s="3" t="str">
        <f>IF($A80&gt;='FG_576way_Regular Symbol(2wild)'!E$16,"",IF(OR(C80=$V$2,C81=$V$2,C82=$V$2),SUM(COUNTIF(C80:C82,$V$2),COUNTIF(C80:C82,$AV$2)),""))</f>
        <v/>
      </c>
    </row>
    <row r="81" spans="1:48">
      <c r="A81" s="337">
        <f>IF('FG_243way_Regular Symbol'!L79="","",'FG_243way_Regular Symbol'!L79)</f>
        <v>76</v>
      </c>
      <c r="B81" s="191" t="str">
        <f>IF('FG_576way_Regular Symbol(2wild)'!M79="","",'FG_576way_Regular Symbol(2wild)'!M79)</f>
        <v/>
      </c>
      <c r="C81" s="191" t="str">
        <f>IF('FG_576way_Regular Symbol(2wild)'!N79="","",'FG_576way_Regular Symbol(2wild)'!N79)</f>
        <v/>
      </c>
      <c r="D81" s="362"/>
      <c r="I81" s="363">
        <f t="shared" si="2"/>
        <v>76</v>
      </c>
      <c r="J81" s="344" t="str">
        <f>IF($A81&gt;='FG_576way_Regular Symbol(2wild)'!D$16,"",IF(OR(B81=$V$2,B82=$V$2,B83=$V$2),SUM(COUNTIF(B81:B83,$V$2),COUNTIF(B81:B83,$K$2)),""))</f>
        <v/>
      </c>
      <c r="K81" s="344" t="str">
        <f>IF($A81&gt;='FG_576way_Regular Symbol(2wild)'!E$16,"",IF(OR(C81=$V$2,C82=$V$2,C83=$V$2),SUM(COUNTIF(C81:C83,$V$2),COUNTIF(C81:C83,$K$2)),""))</f>
        <v/>
      </c>
      <c r="M81" s="344" t="str">
        <f>IF($A81&gt;='FG_576way_Regular Symbol(2wild)'!D$16,"",IF(OR(B81=$V$2,B82=$V$2,B83=$V$2),SUM(COUNTIF(B81:B83,$V$2),COUNTIF(B81:B83,$N$2)),""))</f>
        <v/>
      </c>
      <c r="N81" s="344" t="str">
        <f>IF($A81&gt;='FG_576way_Regular Symbol(2wild)'!E$16,"",IF(OR(C81=$V$2,C82=$V$2,C83=$V$2),SUM(COUNTIF(C81:C83,$V$2),COUNTIF(C81:C83,$N$2)),""))</f>
        <v/>
      </c>
      <c r="P81" s="344" t="str">
        <f>IF($A81&gt;='FG_576way_Regular Symbol(2wild)'!D$16,"",IF(OR(B81=$V$2,B82=$V$2,B83=$V$2),SUM(COUNTIF(B81:B83,$V$2),COUNTIF(B81:B83,$Q$2)),""))</f>
        <v/>
      </c>
      <c r="Q81" s="344" t="str">
        <f>IF($A81&gt;='FG_576way_Regular Symbol(2wild)'!E$16,"",IF(OR(C81=$V$2,C82=$V$2,C83=$V$2),SUM(COUNTIF(C81:C83,$V$2),COUNTIF(C81:C83,$Q$2)),""))</f>
        <v/>
      </c>
      <c r="S81" s="344" t="str">
        <f>IF($A81&gt;='FG_576way_Regular Symbol(2wild)'!D$16,"",IF(OR(B81=$V$2,B82=$V$2,B83=$V$2),SUM(COUNTIF(B81:B83,$V$2),COUNTIF(B81:B83,$T$2)),""))</f>
        <v/>
      </c>
      <c r="T81" s="344" t="str">
        <f>IF($A81&gt;='FG_576way_Regular Symbol(2wild)'!E$16,"",IF(OR(C81=$V$2,C82=$V$2,C83=$V$2),SUM(COUNTIF(C81:C83,$V$2),COUNTIF(C81:C83,$T$2)),""))</f>
        <v/>
      </c>
      <c r="V81" s="344" t="str">
        <f>IF($A81&gt;='FG_576way_Regular Symbol(2wild)'!D$16,"",IF(OR(B81=$V$2,B82=$V$2,B83=$V$2),SUM(COUNTIF(B81:B83,$V$2),COUNTIF(B81:B83,$W$2)),""))</f>
        <v/>
      </c>
      <c r="W81" s="344" t="str">
        <f>IF($A81&gt;='FG_576way_Regular Symbol(2wild)'!E$16,"",IF(OR(C81=$V$2,C82=$V$2,C83=$V$2),SUM(COUNTIF(C81:C83,$V$2),COUNTIF(C81:C83,$W$2)),""))</f>
        <v/>
      </c>
      <c r="Y81" s="344" t="str">
        <f>IF($A81&gt;='FG_576way_Regular Symbol(2wild)'!D$16,"",IF(OR(B81=$V$2,B82=$V$2,B83=$V$2),SUM(COUNTIF(B81:B83,$V$2),COUNTIF(B81:B83,$Z$2)),""))</f>
        <v/>
      </c>
      <c r="Z81" s="344" t="str">
        <f>IF($A81&gt;='FG_576way_Regular Symbol(2wild)'!E$16,"",IF(OR(C81=$V$2,C82=$V$2,C83=$V$2),SUM(COUNTIF(C81:C83,$V$2),COUNTIF(C81:C83,$Z$2)),""))</f>
        <v/>
      </c>
      <c r="AB81" s="344" t="str">
        <f>IF($A81&gt;='FG_576way_Regular Symbol(2wild)'!D$16,"",IF(OR(B81=$V$2,B82=$V$2,B83=$V$2),SUM(COUNTIF(B81:B83,$V$2),COUNTIF(B81:B83,$AC$2)),""))</f>
        <v/>
      </c>
      <c r="AC81" s="344" t="str">
        <f>IF($A81&gt;='FG_576way_Regular Symbol(2wild)'!E$16,"",IF(OR(C81=$V$2,C82=$V$2,C83=$V$2),SUM(COUNTIF(C81:C83,$V$2),COUNTIF(C81:C83,$AC$2)),""))</f>
        <v/>
      </c>
      <c r="AF81" s="3" t="str">
        <f>IF($A81&gt;='FG_576way_Regular Symbol(2wild)'!D$16,"",IF(OR(B81=$V$2,B82=$V$2,B83=$V$2),SUM(COUNTIF(B81:B83,$V$2),COUNTIF(B81:B83,$AG$2)),""))</f>
        <v/>
      </c>
      <c r="AG81" s="3" t="str">
        <f>IF($A81&gt;='FG_576way_Regular Symbol(2wild)'!E$16,"",IF(OR(C81=$V$2,C82=$V$2,C83=$V$2),SUM(COUNTIF(C81:C83,$V$2),COUNTIF(C81:C83,$AG$2)),""))</f>
        <v/>
      </c>
      <c r="AI81" s="3" t="str">
        <f>IF($A81&gt;='FG_576way_Regular Symbol(2wild)'!D$16,"",IF(OR(B81=$V$2,B82=$V$2,B83=$V$2),SUM(COUNTIF(B81:B83,$V$2),COUNTIF(B81:B83,$AJ$2)),""))</f>
        <v/>
      </c>
      <c r="AJ81" s="3" t="str">
        <f>IF($A81&gt;='FG_576way_Regular Symbol(2wild)'!E$16,"",IF(OR(C81=$V$2,C82=$V$2,C83=$V$2),SUM(COUNTIF(C81:C83,$V$2),COUNTIF(C81:C83,$AJ$2)),""))</f>
        <v/>
      </c>
      <c r="AL81" s="3" t="str">
        <f>IF($A81&gt;='FG_576way_Regular Symbol(2wild)'!D$16,"",IF(OR(B81=$V$2,B82=$V$2,B83=$V$2),SUM(COUNTIF(B81:B83,$V$2),COUNTIF(B81:B83,$AM$2)),""))</f>
        <v/>
      </c>
      <c r="AM81" s="3" t="str">
        <f>IF($A81&gt;='FG_576way_Regular Symbol(2wild)'!E$16,"",IF(OR(C81=$V$2,C82=$V$2,C83=$V$2),SUM(COUNTIF(C81:C83,$V$2),COUNTIF(C81:C83,$AM$2)),""))</f>
        <v/>
      </c>
      <c r="AO81" s="3" t="str">
        <f>IF($A81&gt;='FG_576way_Regular Symbol(2wild)'!D$16,"",IF(OR(B81=$V$2,B82=$V$2,B83=$V$2),SUM(COUNTIF(B81:B83,$V$2),COUNTIF(B81:B83,$AP$2)),""))</f>
        <v/>
      </c>
      <c r="AP81" s="3" t="str">
        <f>IF($A81&gt;='FG_576way_Regular Symbol(2wild)'!E$16,"",IF(OR(C81=$V$2,C82=$V$2,C83=$V$2),SUM(COUNTIF(C81:C83,$V$2),COUNTIF(C81:C83,$AP$2)),""))</f>
        <v/>
      </c>
      <c r="AR81" s="3" t="str">
        <f>IF($A81&gt;='FG_576way_Regular Symbol(2wild)'!D$16,"",IF(OR(B81=$V$2,B82=$V$2,B83=$V$2),SUM(COUNTIF(B81:B83,$V$2),COUNTIF(B81:B83,$AS$2)),""))</f>
        <v/>
      </c>
      <c r="AS81" s="3" t="str">
        <f>IF($A81&gt;='FG_576way_Regular Symbol(2wild)'!E$16,"",IF(OR(C81=$V$2,C82=$V$2,C83=$V$2),SUM(COUNTIF(C81:C83,$V$2),COUNTIF(C81:C83,$AS$2)),""))</f>
        <v/>
      </c>
      <c r="AU81" s="3" t="str">
        <f>IF($A81&gt;='FG_576way_Regular Symbol(2wild)'!D$16,"",IF(OR(B81=$V$2,B82=$V$2,B83=$V$2),SUM(COUNTIF(B81:B83,$V$2),COUNTIF(B81:B83,$AV$2)),""))</f>
        <v/>
      </c>
      <c r="AV81" s="3" t="str">
        <f>IF($A81&gt;='FG_576way_Regular Symbol(2wild)'!E$16,"",IF(OR(C81=$V$2,C82=$V$2,C83=$V$2),SUM(COUNTIF(C81:C83,$V$2),COUNTIF(C81:C83,$AV$2)),""))</f>
        <v/>
      </c>
    </row>
    <row r="82" spans="1:48">
      <c r="A82" s="337">
        <f>IF('FG_243way_Regular Symbol'!L80="","",'FG_243way_Regular Symbol'!L80)</f>
        <v>77</v>
      </c>
      <c r="B82" s="191" t="str">
        <f>IF('FG_576way_Regular Symbol(2wild)'!M80="","",'FG_576way_Regular Symbol(2wild)'!M80)</f>
        <v/>
      </c>
      <c r="C82" s="191" t="str">
        <f>IF('FG_576way_Regular Symbol(2wild)'!N80="","",'FG_576way_Regular Symbol(2wild)'!N80)</f>
        <v/>
      </c>
      <c r="D82" s="362"/>
      <c r="I82" s="363">
        <f t="shared" si="2"/>
        <v>77</v>
      </c>
      <c r="J82" s="344" t="str">
        <f>IF($A82&gt;='FG_576way_Regular Symbol(2wild)'!D$16,"",IF(OR(B82=$V$2,B83=$V$2,B84=$V$2),SUM(COUNTIF(B82:B84,$V$2),COUNTIF(B82:B84,$K$2)),""))</f>
        <v/>
      </c>
      <c r="K82" s="344" t="str">
        <f>IF($A82&gt;='FG_576way_Regular Symbol(2wild)'!E$16,"",IF(OR(C82=$V$2,C83=$V$2,C84=$V$2),SUM(COUNTIF(C82:C84,$V$2),COUNTIF(C82:C84,$K$2)),""))</f>
        <v/>
      </c>
      <c r="M82" s="344" t="str">
        <f>IF($A82&gt;='FG_576way_Regular Symbol(2wild)'!D$16,"",IF(OR(B82=$V$2,B83=$V$2,B84=$V$2),SUM(COUNTIF(B82:B84,$V$2),COUNTIF(B82:B84,$N$2)),""))</f>
        <v/>
      </c>
      <c r="N82" s="344" t="str">
        <f>IF($A82&gt;='FG_576way_Regular Symbol(2wild)'!E$16,"",IF(OR(C82=$V$2,C83=$V$2,C84=$V$2),SUM(COUNTIF(C82:C84,$V$2),COUNTIF(C82:C84,$N$2)),""))</f>
        <v/>
      </c>
      <c r="P82" s="344" t="str">
        <f>IF($A82&gt;='FG_576way_Regular Symbol(2wild)'!D$16,"",IF(OR(B82=$V$2,B83=$V$2,B84=$V$2),SUM(COUNTIF(B82:B84,$V$2),COUNTIF(B82:B84,$Q$2)),""))</f>
        <v/>
      </c>
      <c r="Q82" s="344" t="str">
        <f>IF($A82&gt;='FG_576way_Regular Symbol(2wild)'!E$16,"",IF(OR(C82=$V$2,C83=$V$2,C84=$V$2),SUM(COUNTIF(C82:C84,$V$2),COUNTIF(C82:C84,$Q$2)),""))</f>
        <v/>
      </c>
      <c r="S82" s="344" t="str">
        <f>IF($A82&gt;='FG_576way_Regular Symbol(2wild)'!D$16,"",IF(OR(B82=$V$2,B83=$V$2,B84=$V$2),SUM(COUNTIF(B82:B84,$V$2),COUNTIF(B82:B84,$T$2)),""))</f>
        <v/>
      </c>
      <c r="T82" s="344" t="str">
        <f>IF($A82&gt;='FG_576way_Regular Symbol(2wild)'!E$16,"",IF(OR(C82=$V$2,C83=$V$2,C84=$V$2),SUM(COUNTIF(C82:C84,$V$2),COUNTIF(C82:C84,$T$2)),""))</f>
        <v/>
      </c>
      <c r="V82" s="344" t="str">
        <f>IF($A82&gt;='FG_576way_Regular Symbol(2wild)'!D$16,"",IF(OR(B82=$V$2,B83=$V$2,B84=$V$2),SUM(COUNTIF(B82:B84,$V$2),COUNTIF(B82:B84,$W$2)),""))</f>
        <v/>
      </c>
      <c r="W82" s="344" t="str">
        <f>IF($A82&gt;='FG_576way_Regular Symbol(2wild)'!E$16,"",IF(OR(C82=$V$2,C83=$V$2,C84=$V$2),SUM(COUNTIF(C82:C84,$V$2),COUNTIF(C82:C84,$W$2)),""))</f>
        <v/>
      </c>
      <c r="Y82" s="344" t="str">
        <f>IF($A82&gt;='FG_576way_Regular Symbol(2wild)'!D$16,"",IF(OR(B82=$V$2,B83=$V$2,B84=$V$2),SUM(COUNTIF(B82:B84,$V$2),COUNTIF(B82:B84,$Z$2)),""))</f>
        <v/>
      </c>
      <c r="Z82" s="344" t="str">
        <f>IF($A82&gt;='FG_576way_Regular Symbol(2wild)'!E$16,"",IF(OR(C82=$V$2,C83=$V$2,C84=$V$2),SUM(COUNTIF(C82:C84,$V$2),COUNTIF(C82:C84,$Z$2)),""))</f>
        <v/>
      </c>
      <c r="AB82" s="344" t="str">
        <f>IF($A82&gt;='FG_576way_Regular Symbol(2wild)'!D$16,"",IF(OR(B82=$V$2,B83=$V$2,B84=$V$2),SUM(COUNTIF(B82:B84,$V$2),COUNTIF(B82:B84,$AC$2)),""))</f>
        <v/>
      </c>
      <c r="AC82" s="344" t="str">
        <f>IF($A82&gt;='FG_576way_Regular Symbol(2wild)'!E$16,"",IF(OR(C82=$V$2,C83=$V$2,C84=$V$2),SUM(COUNTIF(C82:C84,$V$2),COUNTIF(C82:C84,$AC$2)),""))</f>
        <v/>
      </c>
      <c r="AF82" s="3" t="str">
        <f>IF($A82&gt;='FG_576way_Regular Symbol(2wild)'!D$16,"",IF(OR(B82=$V$2,B83=$V$2,B84=$V$2),SUM(COUNTIF(B82:B84,$V$2),COUNTIF(B82:B84,$AG$2)),""))</f>
        <v/>
      </c>
      <c r="AG82" s="3" t="str">
        <f>IF($A82&gt;='FG_576way_Regular Symbol(2wild)'!E$16,"",IF(OR(C82=$V$2,C83=$V$2,C84=$V$2),SUM(COUNTIF(C82:C84,$V$2),COUNTIF(C82:C84,$AG$2)),""))</f>
        <v/>
      </c>
      <c r="AI82" s="3" t="str">
        <f>IF($A82&gt;='FG_576way_Regular Symbol(2wild)'!D$16,"",IF(OR(B82=$V$2,B83=$V$2,B84=$V$2),SUM(COUNTIF(B82:B84,$V$2),COUNTIF(B82:B84,$AJ$2)),""))</f>
        <v/>
      </c>
      <c r="AJ82" s="3" t="str">
        <f>IF($A82&gt;='FG_576way_Regular Symbol(2wild)'!E$16,"",IF(OR(C82=$V$2,C83=$V$2,C84=$V$2),SUM(COUNTIF(C82:C84,$V$2),COUNTIF(C82:C84,$AJ$2)),""))</f>
        <v/>
      </c>
      <c r="AL82" s="3" t="str">
        <f>IF($A82&gt;='FG_576way_Regular Symbol(2wild)'!D$16,"",IF(OR(B82=$V$2,B83=$V$2,B84=$V$2),SUM(COUNTIF(B82:B84,$V$2),COUNTIF(B82:B84,$AM$2)),""))</f>
        <v/>
      </c>
      <c r="AM82" s="3" t="str">
        <f>IF($A82&gt;='FG_576way_Regular Symbol(2wild)'!E$16,"",IF(OR(C82=$V$2,C83=$V$2,C84=$V$2),SUM(COUNTIF(C82:C84,$V$2),COUNTIF(C82:C84,$AM$2)),""))</f>
        <v/>
      </c>
      <c r="AO82" s="3" t="str">
        <f>IF($A82&gt;='FG_576way_Regular Symbol(2wild)'!D$16,"",IF(OR(B82=$V$2,B83=$V$2,B84=$V$2),SUM(COUNTIF(B82:B84,$V$2),COUNTIF(B82:B84,$AP$2)),""))</f>
        <v/>
      </c>
      <c r="AP82" s="3" t="str">
        <f>IF($A82&gt;='FG_576way_Regular Symbol(2wild)'!E$16,"",IF(OR(C82=$V$2,C83=$V$2,C84=$V$2),SUM(COUNTIF(C82:C84,$V$2),COUNTIF(C82:C84,$AP$2)),""))</f>
        <v/>
      </c>
      <c r="AR82" s="3" t="str">
        <f>IF($A82&gt;='FG_576way_Regular Symbol(2wild)'!D$16,"",IF(OR(B82=$V$2,B83=$V$2,B84=$V$2),SUM(COUNTIF(B82:B84,$V$2),COUNTIF(B82:B84,$AS$2)),""))</f>
        <v/>
      </c>
      <c r="AS82" s="3" t="str">
        <f>IF($A82&gt;='FG_576way_Regular Symbol(2wild)'!E$16,"",IF(OR(C82=$V$2,C83=$V$2,C84=$V$2),SUM(COUNTIF(C82:C84,$V$2),COUNTIF(C82:C84,$AS$2)),""))</f>
        <v/>
      </c>
      <c r="AU82" s="3" t="str">
        <f>IF($A82&gt;='FG_576way_Regular Symbol(2wild)'!D$16,"",IF(OR(B82=$V$2,B83=$V$2,B84=$V$2),SUM(COUNTIF(B82:B84,$V$2),COUNTIF(B82:B84,$AV$2)),""))</f>
        <v/>
      </c>
      <c r="AV82" s="3" t="str">
        <f>IF($A82&gt;='FG_576way_Regular Symbol(2wild)'!E$16,"",IF(OR(C82=$V$2,C83=$V$2,C84=$V$2),SUM(COUNTIF(C82:C84,$V$2),COUNTIF(C82:C84,$AV$2)),""))</f>
        <v/>
      </c>
    </row>
    <row r="83" spans="1:48">
      <c r="A83" s="337">
        <f>IF('FG_243way_Regular Symbol'!L81="","",'FG_243way_Regular Symbol'!L81)</f>
        <v>78</v>
      </c>
      <c r="B83" s="191" t="str">
        <f>IF('FG_576way_Regular Symbol(2wild)'!M81="","",'FG_576way_Regular Symbol(2wild)'!M81)</f>
        <v/>
      </c>
      <c r="C83" s="191" t="str">
        <f>IF('FG_576way_Regular Symbol(2wild)'!N81="","",'FG_576way_Regular Symbol(2wild)'!N81)</f>
        <v/>
      </c>
      <c r="D83" s="362"/>
      <c r="I83" s="363">
        <f t="shared" si="2"/>
        <v>78</v>
      </c>
      <c r="J83" s="344" t="str">
        <f>IF($A83&gt;='FG_576way_Regular Symbol(2wild)'!D$16,"",IF(OR(B83=$V$2,B84=$V$2,B85=$V$2),SUM(COUNTIF(B83:B85,$V$2),COUNTIF(B83:B85,$K$2)),""))</f>
        <v/>
      </c>
      <c r="K83" s="344" t="str">
        <f>IF($A83&gt;='FG_576way_Regular Symbol(2wild)'!E$16,"",IF(OR(C83=$V$2,C84=$V$2,C85=$V$2),SUM(COUNTIF(C83:C85,$V$2),COUNTIF(C83:C85,$K$2)),""))</f>
        <v/>
      </c>
      <c r="M83" s="344" t="str">
        <f>IF($A83&gt;='FG_576way_Regular Symbol(2wild)'!D$16,"",IF(OR(B83=$V$2,B84=$V$2,B85=$V$2),SUM(COUNTIF(B83:B85,$V$2),COUNTIF(B83:B85,$N$2)),""))</f>
        <v/>
      </c>
      <c r="N83" s="344" t="str">
        <f>IF($A83&gt;='FG_576way_Regular Symbol(2wild)'!E$16,"",IF(OR(C83=$V$2,C84=$V$2,C85=$V$2),SUM(COUNTIF(C83:C85,$V$2),COUNTIF(C83:C85,$N$2)),""))</f>
        <v/>
      </c>
      <c r="P83" s="344" t="str">
        <f>IF($A83&gt;='FG_576way_Regular Symbol(2wild)'!D$16,"",IF(OR(B83=$V$2,B84=$V$2,B85=$V$2),SUM(COUNTIF(B83:B85,$V$2),COUNTIF(B83:B85,$Q$2)),""))</f>
        <v/>
      </c>
      <c r="Q83" s="344" t="str">
        <f>IF($A83&gt;='FG_576way_Regular Symbol(2wild)'!E$16,"",IF(OR(C83=$V$2,C84=$V$2,C85=$V$2),SUM(COUNTIF(C83:C85,$V$2),COUNTIF(C83:C85,$Q$2)),""))</f>
        <v/>
      </c>
      <c r="S83" s="344" t="str">
        <f>IF($A83&gt;='FG_576way_Regular Symbol(2wild)'!D$16,"",IF(OR(B83=$V$2,B84=$V$2,B85=$V$2),SUM(COUNTIF(B83:B85,$V$2),COUNTIF(B83:B85,$T$2)),""))</f>
        <v/>
      </c>
      <c r="T83" s="344" t="str">
        <f>IF($A83&gt;='FG_576way_Regular Symbol(2wild)'!E$16,"",IF(OR(C83=$V$2,C84=$V$2,C85=$V$2),SUM(COUNTIF(C83:C85,$V$2),COUNTIF(C83:C85,$T$2)),""))</f>
        <v/>
      </c>
      <c r="V83" s="344" t="str">
        <f>IF($A83&gt;='FG_576way_Regular Symbol(2wild)'!D$16,"",IF(OR(B83=$V$2,B84=$V$2,B85=$V$2),SUM(COUNTIF(B83:B85,$V$2),COUNTIF(B83:B85,$W$2)),""))</f>
        <v/>
      </c>
      <c r="W83" s="344" t="str">
        <f>IF($A83&gt;='FG_576way_Regular Symbol(2wild)'!E$16,"",IF(OR(C83=$V$2,C84=$V$2,C85=$V$2),SUM(COUNTIF(C83:C85,$V$2),COUNTIF(C83:C85,$W$2)),""))</f>
        <v/>
      </c>
      <c r="Y83" s="344" t="str">
        <f>IF($A83&gt;='FG_576way_Regular Symbol(2wild)'!D$16,"",IF(OR(B83=$V$2,B84=$V$2,B85=$V$2),SUM(COUNTIF(B83:B85,$V$2),COUNTIF(B83:B85,$Z$2)),""))</f>
        <v/>
      </c>
      <c r="Z83" s="344" t="str">
        <f>IF($A83&gt;='FG_576way_Regular Symbol(2wild)'!E$16,"",IF(OR(C83=$V$2,C84=$V$2,C85=$V$2),SUM(COUNTIF(C83:C85,$V$2),COUNTIF(C83:C85,$Z$2)),""))</f>
        <v/>
      </c>
      <c r="AB83" s="344" t="str">
        <f>IF($A83&gt;='FG_576way_Regular Symbol(2wild)'!D$16,"",IF(OR(B83=$V$2,B84=$V$2,B85=$V$2),SUM(COUNTIF(B83:B85,$V$2),COUNTIF(B83:B85,$AC$2)),""))</f>
        <v/>
      </c>
      <c r="AC83" s="344" t="str">
        <f>IF($A83&gt;='FG_576way_Regular Symbol(2wild)'!E$16,"",IF(OR(C83=$V$2,C84=$V$2,C85=$V$2),SUM(COUNTIF(C83:C85,$V$2),COUNTIF(C83:C85,$AC$2)),""))</f>
        <v/>
      </c>
      <c r="AF83" s="3" t="str">
        <f>IF($A83&gt;='FG_576way_Regular Symbol(2wild)'!D$16,"",IF(OR(B83=$V$2,B84=$V$2,B85=$V$2),SUM(COUNTIF(B83:B85,$V$2),COUNTIF(B83:B85,$AG$2)),""))</f>
        <v/>
      </c>
      <c r="AG83" s="3" t="str">
        <f>IF($A83&gt;='FG_576way_Regular Symbol(2wild)'!E$16,"",IF(OR(C83=$V$2,C84=$V$2,C85=$V$2),SUM(COUNTIF(C83:C85,$V$2),COUNTIF(C83:C85,$AG$2)),""))</f>
        <v/>
      </c>
      <c r="AI83" s="3" t="str">
        <f>IF($A83&gt;='FG_576way_Regular Symbol(2wild)'!D$16,"",IF(OR(B83=$V$2,B84=$V$2,B85=$V$2),SUM(COUNTIF(B83:B85,$V$2),COUNTIF(B83:B85,$AJ$2)),""))</f>
        <v/>
      </c>
      <c r="AJ83" s="3" t="str">
        <f>IF($A83&gt;='FG_576way_Regular Symbol(2wild)'!E$16,"",IF(OR(C83=$V$2,C84=$V$2,C85=$V$2),SUM(COUNTIF(C83:C85,$V$2),COUNTIF(C83:C85,$AJ$2)),""))</f>
        <v/>
      </c>
      <c r="AL83" s="3" t="str">
        <f>IF($A83&gt;='FG_576way_Regular Symbol(2wild)'!D$16,"",IF(OR(B83=$V$2,B84=$V$2,B85=$V$2),SUM(COUNTIF(B83:B85,$V$2),COUNTIF(B83:B85,$AM$2)),""))</f>
        <v/>
      </c>
      <c r="AM83" s="3" t="str">
        <f>IF($A83&gt;='FG_576way_Regular Symbol(2wild)'!E$16,"",IF(OR(C83=$V$2,C84=$V$2,C85=$V$2),SUM(COUNTIF(C83:C85,$V$2),COUNTIF(C83:C85,$AM$2)),""))</f>
        <v/>
      </c>
      <c r="AO83" s="3" t="str">
        <f>IF($A83&gt;='FG_576way_Regular Symbol(2wild)'!D$16,"",IF(OR(B83=$V$2,B84=$V$2,B85=$V$2),SUM(COUNTIF(B83:B85,$V$2),COUNTIF(B83:B85,$AP$2)),""))</f>
        <v/>
      </c>
      <c r="AP83" s="3" t="str">
        <f>IF($A83&gt;='FG_576way_Regular Symbol(2wild)'!E$16,"",IF(OR(C83=$V$2,C84=$V$2,C85=$V$2),SUM(COUNTIF(C83:C85,$V$2),COUNTIF(C83:C85,$AP$2)),""))</f>
        <v/>
      </c>
      <c r="AR83" s="3" t="str">
        <f>IF($A83&gt;='FG_576way_Regular Symbol(2wild)'!D$16,"",IF(OR(B83=$V$2,B84=$V$2,B85=$V$2),SUM(COUNTIF(B83:B85,$V$2),COUNTIF(B83:B85,$AS$2)),""))</f>
        <v/>
      </c>
      <c r="AS83" s="3" t="str">
        <f>IF($A83&gt;='FG_576way_Regular Symbol(2wild)'!E$16,"",IF(OR(C83=$V$2,C84=$V$2,C85=$V$2),SUM(COUNTIF(C83:C85,$V$2),COUNTIF(C83:C85,$AS$2)),""))</f>
        <v/>
      </c>
      <c r="AU83" s="3" t="str">
        <f>IF($A83&gt;='FG_576way_Regular Symbol(2wild)'!D$16,"",IF(OR(B83=$V$2,B84=$V$2,B85=$V$2),SUM(COUNTIF(B83:B85,$V$2),COUNTIF(B83:B85,$AV$2)),""))</f>
        <v/>
      </c>
      <c r="AV83" s="3" t="str">
        <f>IF($A83&gt;='FG_576way_Regular Symbol(2wild)'!E$16,"",IF(OR(C83=$V$2,C84=$V$2,C85=$V$2),SUM(COUNTIF(C83:C85,$V$2),COUNTIF(C83:C85,$AV$2)),""))</f>
        <v/>
      </c>
    </row>
    <row r="84" spans="1:48">
      <c r="A84" s="337">
        <f>IF('FG_243way_Regular Symbol'!L82="","",'FG_243way_Regular Symbol'!L82)</f>
        <v>79</v>
      </c>
      <c r="B84" s="191" t="str">
        <f>IF('FG_576way_Regular Symbol(2wild)'!M82="","",'FG_576way_Regular Symbol(2wild)'!M82)</f>
        <v/>
      </c>
      <c r="C84" s="191" t="str">
        <f>IF('FG_576way_Regular Symbol(2wild)'!N82="","",'FG_576way_Regular Symbol(2wild)'!N82)</f>
        <v/>
      </c>
      <c r="D84" s="362"/>
      <c r="I84" s="363">
        <f t="shared" si="2"/>
        <v>79</v>
      </c>
      <c r="J84" s="344" t="str">
        <f>IF($A84&gt;='FG_576way_Regular Symbol(2wild)'!D$16,"",IF(OR(B84=$V$2,B85=$V$2,B86=$V$2),SUM(COUNTIF(B84:B86,$V$2),COUNTIF(B84:B86,$K$2)),""))</f>
        <v/>
      </c>
      <c r="K84" s="344" t="str">
        <f>IF($A84&gt;='FG_576way_Regular Symbol(2wild)'!E$16,"",IF(OR(C84=$V$2,C85=$V$2,C86=$V$2),SUM(COUNTIF(C84:C86,$V$2),COUNTIF(C84:C86,$K$2)),""))</f>
        <v/>
      </c>
      <c r="M84" s="344" t="str">
        <f>IF($A84&gt;='FG_576way_Regular Symbol(2wild)'!D$16,"",IF(OR(B84=$V$2,B85=$V$2,B86=$V$2),SUM(COUNTIF(B84:B86,$V$2),COUNTIF(B84:B86,$N$2)),""))</f>
        <v/>
      </c>
      <c r="N84" s="344" t="str">
        <f>IF($A84&gt;='FG_576way_Regular Symbol(2wild)'!E$16,"",IF(OR(C84=$V$2,C85=$V$2,C86=$V$2),SUM(COUNTIF(C84:C86,$V$2),COUNTIF(C84:C86,$N$2)),""))</f>
        <v/>
      </c>
      <c r="P84" s="344" t="str">
        <f>IF($A84&gt;='FG_576way_Regular Symbol(2wild)'!D$16,"",IF(OR(B84=$V$2,B85=$V$2,B86=$V$2),SUM(COUNTIF(B84:B86,$V$2),COUNTIF(B84:B86,$Q$2)),""))</f>
        <v/>
      </c>
      <c r="Q84" s="344" t="str">
        <f>IF($A84&gt;='FG_576way_Regular Symbol(2wild)'!E$16,"",IF(OR(C84=$V$2,C85=$V$2,C86=$V$2),SUM(COUNTIF(C84:C86,$V$2),COUNTIF(C84:C86,$Q$2)),""))</f>
        <v/>
      </c>
      <c r="S84" s="344" t="str">
        <f>IF($A84&gt;='FG_576way_Regular Symbol(2wild)'!D$16,"",IF(OR(B84=$V$2,B85=$V$2,B86=$V$2),SUM(COUNTIF(B84:B86,$V$2),COUNTIF(B84:B86,$T$2)),""))</f>
        <v/>
      </c>
      <c r="T84" s="344" t="str">
        <f>IF($A84&gt;='FG_576way_Regular Symbol(2wild)'!E$16,"",IF(OR(C84=$V$2,C85=$V$2,C86=$V$2),SUM(COUNTIF(C84:C86,$V$2),COUNTIF(C84:C86,$T$2)),""))</f>
        <v/>
      </c>
      <c r="V84" s="344" t="str">
        <f>IF($A84&gt;='FG_576way_Regular Symbol(2wild)'!D$16,"",IF(OR(B84=$V$2,B85=$V$2,B86=$V$2),SUM(COUNTIF(B84:B86,$V$2),COUNTIF(B84:B86,$W$2)),""))</f>
        <v/>
      </c>
      <c r="W84" s="344" t="str">
        <f>IF($A84&gt;='FG_576way_Regular Symbol(2wild)'!E$16,"",IF(OR(C84=$V$2,C85=$V$2,C86=$V$2),SUM(COUNTIF(C84:C86,$V$2),COUNTIF(C84:C86,$W$2)),""))</f>
        <v/>
      </c>
      <c r="Y84" s="344" t="str">
        <f>IF($A84&gt;='FG_576way_Regular Symbol(2wild)'!D$16,"",IF(OR(B84=$V$2,B85=$V$2,B86=$V$2),SUM(COUNTIF(B84:B86,$V$2),COUNTIF(B84:B86,$Z$2)),""))</f>
        <v/>
      </c>
      <c r="Z84" s="344" t="str">
        <f>IF($A84&gt;='FG_576way_Regular Symbol(2wild)'!E$16,"",IF(OR(C84=$V$2,C85=$V$2,C86=$V$2),SUM(COUNTIF(C84:C86,$V$2),COUNTIF(C84:C86,$Z$2)),""))</f>
        <v/>
      </c>
      <c r="AB84" s="344" t="str">
        <f>IF($A84&gt;='FG_576way_Regular Symbol(2wild)'!D$16,"",IF(OR(B84=$V$2,B85=$V$2,B86=$V$2),SUM(COUNTIF(B84:B86,$V$2),COUNTIF(B84:B86,$AC$2)),""))</f>
        <v/>
      </c>
      <c r="AC84" s="344" t="str">
        <f>IF($A84&gt;='FG_576way_Regular Symbol(2wild)'!E$16,"",IF(OR(C84=$V$2,C85=$V$2,C86=$V$2),SUM(COUNTIF(C84:C86,$V$2),COUNTIF(C84:C86,$AC$2)),""))</f>
        <v/>
      </c>
      <c r="AF84" s="3" t="str">
        <f>IF($A84&gt;='FG_576way_Regular Symbol(2wild)'!D$16,"",IF(OR(B84=$V$2,B85=$V$2,B86=$V$2),SUM(COUNTIF(B84:B86,$V$2),COUNTIF(B84:B86,$AG$2)),""))</f>
        <v/>
      </c>
      <c r="AG84" s="3" t="str">
        <f>IF($A84&gt;='FG_576way_Regular Symbol(2wild)'!E$16,"",IF(OR(C84=$V$2,C85=$V$2,C86=$V$2),SUM(COUNTIF(C84:C86,$V$2),COUNTIF(C84:C86,$AG$2)),""))</f>
        <v/>
      </c>
      <c r="AI84" s="3" t="str">
        <f>IF($A84&gt;='FG_576way_Regular Symbol(2wild)'!D$16,"",IF(OR(B84=$V$2,B85=$V$2,B86=$V$2),SUM(COUNTIF(B84:B86,$V$2),COUNTIF(B84:B86,$AJ$2)),""))</f>
        <v/>
      </c>
      <c r="AJ84" s="3" t="str">
        <f>IF($A84&gt;='FG_576way_Regular Symbol(2wild)'!E$16,"",IF(OR(C84=$V$2,C85=$V$2,C86=$V$2),SUM(COUNTIF(C84:C86,$V$2),COUNTIF(C84:C86,$AJ$2)),""))</f>
        <v/>
      </c>
      <c r="AL84" s="3" t="str">
        <f>IF($A84&gt;='FG_576way_Regular Symbol(2wild)'!D$16,"",IF(OR(B84=$V$2,B85=$V$2,B86=$V$2),SUM(COUNTIF(B84:B86,$V$2),COUNTIF(B84:B86,$AM$2)),""))</f>
        <v/>
      </c>
      <c r="AM84" s="3" t="str">
        <f>IF($A84&gt;='FG_576way_Regular Symbol(2wild)'!E$16,"",IF(OR(C84=$V$2,C85=$V$2,C86=$V$2),SUM(COUNTIF(C84:C86,$V$2),COUNTIF(C84:C86,$AM$2)),""))</f>
        <v/>
      </c>
      <c r="AO84" s="3" t="str">
        <f>IF($A84&gt;='FG_576way_Regular Symbol(2wild)'!D$16,"",IF(OR(B84=$V$2,B85=$V$2,B86=$V$2),SUM(COUNTIF(B84:B86,$V$2),COUNTIF(B84:B86,$AP$2)),""))</f>
        <v/>
      </c>
      <c r="AP84" s="3" t="str">
        <f>IF($A84&gt;='FG_576way_Regular Symbol(2wild)'!E$16,"",IF(OR(C84=$V$2,C85=$V$2,C86=$V$2),SUM(COUNTIF(C84:C86,$V$2),COUNTIF(C84:C86,$AP$2)),""))</f>
        <v/>
      </c>
      <c r="AR84" s="3" t="str">
        <f>IF($A84&gt;='FG_576way_Regular Symbol(2wild)'!D$16,"",IF(OR(B84=$V$2,B85=$V$2,B86=$V$2),SUM(COUNTIF(B84:B86,$V$2),COUNTIF(B84:B86,$AS$2)),""))</f>
        <v/>
      </c>
      <c r="AS84" s="3" t="str">
        <f>IF($A84&gt;='FG_576way_Regular Symbol(2wild)'!E$16,"",IF(OR(C84=$V$2,C85=$V$2,C86=$V$2),SUM(COUNTIF(C84:C86,$V$2),COUNTIF(C84:C86,$AS$2)),""))</f>
        <v/>
      </c>
      <c r="AU84" s="3" t="str">
        <f>IF($A84&gt;='FG_576way_Regular Symbol(2wild)'!D$16,"",IF(OR(B84=$V$2,B85=$V$2,B86=$V$2),SUM(COUNTIF(B84:B86,$V$2),COUNTIF(B84:B86,$AV$2)),""))</f>
        <v/>
      </c>
      <c r="AV84" s="3" t="str">
        <f>IF($A84&gt;='FG_576way_Regular Symbol(2wild)'!E$16,"",IF(OR(C84=$V$2,C85=$V$2,C86=$V$2),SUM(COUNTIF(C84:C86,$V$2),COUNTIF(C84:C86,$AV$2)),""))</f>
        <v/>
      </c>
    </row>
    <row r="85" spans="1:48">
      <c r="A85" s="337">
        <f>IF('FG_243way_Regular Symbol'!L83="","",'FG_243way_Regular Symbol'!L83)</f>
        <v>80</v>
      </c>
      <c r="B85" s="191" t="str">
        <f>IF('FG_576way_Regular Symbol(2wild)'!M83="","",'FG_576way_Regular Symbol(2wild)'!M83)</f>
        <v/>
      </c>
      <c r="C85" s="191" t="str">
        <f>IF('FG_576way_Regular Symbol(2wild)'!N83="","",'FG_576way_Regular Symbol(2wild)'!N83)</f>
        <v/>
      </c>
      <c r="D85" s="362"/>
      <c r="I85" s="363">
        <f t="shared" si="2"/>
        <v>80</v>
      </c>
      <c r="J85" s="344" t="str">
        <f>IF($A85&gt;='FG_576way_Regular Symbol(2wild)'!D$16,"",IF(OR(B85=$V$2,B86=$V$2,B87=$V$2),SUM(COUNTIF(B85:B87,$V$2),COUNTIF(B85:B87,$K$2)),""))</f>
        <v/>
      </c>
      <c r="K85" s="344" t="str">
        <f>IF($A85&gt;='FG_576way_Regular Symbol(2wild)'!E$16,"",IF(OR(C85=$V$2,C86=$V$2,C87=$V$2),SUM(COUNTIF(C85:C87,$V$2),COUNTIF(C85:C87,$K$2)),""))</f>
        <v/>
      </c>
      <c r="M85" s="344" t="str">
        <f>IF($A85&gt;='FG_576way_Regular Symbol(2wild)'!D$16,"",IF(OR(B85=$V$2,B86=$V$2,B87=$V$2),SUM(COUNTIF(B85:B87,$V$2),COUNTIF(B85:B87,$N$2)),""))</f>
        <v/>
      </c>
      <c r="N85" s="344" t="str">
        <f>IF($A85&gt;='FG_576way_Regular Symbol(2wild)'!E$16,"",IF(OR(C85=$V$2,C86=$V$2,C87=$V$2),SUM(COUNTIF(C85:C87,$V$2),COUNTIF(C85:C87,$N$2)),""))</f>
        <v/>
      </c>
      <c r="P85" s="344" t="str">
        <f>IF($A85&gt;='FG_576way_Regular Symbol(2wild)'!D$16,"",IF(OR(B85=$V$2,B86=$V$2,B87=$V$2),SUM(COUNTIF(B85:B87,$V$2),COUNTIF(B85:B87,$Q$2)),""))</f>
        <v/>
      </c>
      <c r="Q85" s="344" t="str">
        <f>IF($A85&gt;='FG_576way_Regular Symbol(2wild)'!E$16,"",IF(OR(C85=$V$2,C86=$V$2,C87=$V$2),SUM(COUNTIF(C85:C87,$V$2),COUNTIF(C85:C87,$Q$2)),""))</f>
        <v/>
      </c>
      <c r="S85" s="344" t="str">
        <f>IF($A85&gt;='FG_576way_Regular Symbol(2wild)'!D$16,"",IF(OR(B85=$V$2,B86=$V$2,B87=$V$2),SUM(COUNTIF(B85:B87,$V$2),COUNTIF(B85:B87,$T$2)),""))</f>
        <v/>
      </c>
      <c r="T85" s="344" t="str">
        <f>IF($A85&gt;='FG_576way_Regular Symbol(2wild)'!E$16,"",IF(OR(C85=$V$2,C86=$V$2,C87=$V$2),SUM(COUNTIF(C85:C87,$V$2),COUNTIF(C85:C87,$T$2)),""))</f>
        <v/>
      </c>
      <c r="V85" s="344" t="str">
        <f>IF($A85&gt;='FG_576way_Regular Symbol(2wild)'!D$16,"",IF(OR(B85=$V$2,B86=$V$2,B87=$V$2),SUM(COUNTIF(B85:B87,$V$2),COUNTIF(B85:B87,$W$2)),""))</f>
        <v/>
      </c>
      <c r="W85" s="344" t="str">
        <f>IF($A85&gt;='FG_576way_Regular Symbol(2wild)'!E$16,"",IF(OR(C85=$V$2,C86=$V$2,C87=$V$2),SUM(COUNTIF(C85:C87,$V$2),COUNTIF(C85:C87,$W$2)),""))</f>
        <v/>
      </c>
      <c r="Y85" s="344" t="str">
        <f>IF($A85&gt;='FG_576way_Regular Symbol(2wild)'!D$16,"",IF(OR(B85=$V$2,B86=$V$2,B87=$V$2),SUM(COUNTIF(B85:B87,$V$2),COUNTIF(B85:B87,$Z$2)),""))</f>
        <v/>
      </c>
      <c r="Z85" s="344" t="str">
        <f>IF($A85&gt;='FG_576way_Regular Symbol(2wild)'!E$16,"",IF(OR(C85=$V$2,C86=$V$2,C87=$V$2),SUM(COUNTIF(C85:C87,$V$2),COUNTIF(C85:C87,$Z$2)),""))</f>
        <v/>
      </c>
      <c r="AB85" s="344" t="str">
        <f>IF($A85&gt;='FG_576way_Regular Symbol(2wild)'!D$16,"",IF(OR(B85=$V$2,B86=$V$2,B87=$V$2),SUM(COUNTIF(B85:B87,$V$2),COUNTIF(B85:B87,$AC$2)),""))</f>
        <v/>
      </c>
      <c r="AC85" s="344" t="str">
        <f>IF($A85&gt;='FG_576way_Regular Symbol(2wild)'!E$16,"",IF(OR(C85=$V$2,C86=$V$2,C87=$V$2),SUM(COUNTIF(C85:C87,$V$2),COUNTIF(C85:C87,$AC$2)),""))</f>
        <v/>
      </c>
      <c r="AF85" s="3" t="str">
        <f>IF($A85&gt;='FG_576way_Regular Symbol(2wild)'!D$16,"",IF(OR(B85=$V$2,B86=$V$2,B87=$V$2),SUM(COUNTIF(B85:B87,$V$2),COUNTIF(B85:B87,$AG$2)),""))</f>
        <v/>
      </c>
      <c r="AG85" s="3" t="str">
        <f>IF($A85&gt;='FG_576way_Regular Symbol(2wild)'!E$16,"",IF(OR(C85=$V$2,C86=$V$2,C87=$V$2),SUM(COUNTIF(C85:C87,$V$2),COUNTIF(C85:C87,$AG$2)),""))</f>
        <v/>
      </c>
      <c r="AI85" s="3" t="str">
        <f>IF($A85&gt;='FG_576way_Regular Symbol(2wild)'!D$16,"",IF(OR(B85=$V$2,B86=$V$2,B87=$V$2),SUM(COUNTIF(B85:B87,$V$2),COUNTIF(B85:B87,$AJ$2)),""))</f>
        <v/>
      </c>
      <c r="AJ85" s="3" t="str">
        <f>IF($A85&gt;='FG_576way_Regular Symbol(2wild)'!E$16,"",IF(OR(C85=$V$2,C86=$V$2,C87=$V$2),SUM(COUNTIF(C85:C87,$V$2),COUNTIF(C85:C87,$AJ$2)),""))</f>
        <v/>
      </c>
      <c r="AL85" s="3" t="str">
        <f>IF($A85&gt;='FG_576way_Regular Symbol(2wild)'!D$16,"",IF(OR(B85=$V$2,B86=$V$2,B87=$V$2),SUM(COUNTIF(B85:B87,$V$2),COUNTIF(B85:B87,$AM$2)),""))</f>
        <v/>
      </c>
      <c r="AM85" s="3" t="str">
        <f>IF($A85&gt;='FG_576way_Regular Symbol(2wild)'!E$16,"",IF(OR(C85=$V$2,C86=$V$2,C87=$V$2),SUM(COUNTIF(C85:C87,$V$2),COUNTIF(C85:C87,$AM$2)),""))</f>
        <v/>
      </c>
      <c r="AO85" s="3" t="str">
        <f>IF($A85&gt;='FG_576way_Regular Symbol(2wild)'!D$16,"",IF(OR(B85=$V$2,B86=$V$2,B87=$V$2),SUM(COUNTIF(B85:B87,$V$2),COUNTIF(B85:B87,$AP$2)),""))</f>
        <v/>
      </c>
      <c r="AP85" s="3" t="str">
        <f>IF($A85&gt;='FG_576way_Regular Symbol(2wild)'!E$16,"",IF(OR(C85=$V$2,C86=$V$2,C87=$V$2),SUM(COUNTIF(C85:C87,$V$2),COUNTIF(C85:C87,$AP$2)),""))</f>
        <v/>
      </c>
      <c r="AR85" s="3" t="str">
        <f>IF($A85&gt;='FG_576way_Regular Symbol(2wild)'!D$16,"",IF(OR(B85=$V$2,B86=$V$2,B87=$V$2),SUM(COUNTIF(B85:B87,$V$2),COUNTIF(B85:B87,$AS$2)),""))</f>
        <v/>
      </c>
      <c r="AS85" s="3" t="str">
        <f>IF($A85&gt;='FG_576way_Regular Symbol(2wild)'!E$16,"",IF(OR(C85=$V$2,C86=$V$2,C87=$V$2),SUM(COUNTIF(C85:C87,$V$2),COUNTIF(C85:C87,$AS$2)),""))</f>
        <v/>
      </c>
      <c r="AU85" s="3" t="str">
        <f>IF($A85&gt;='FG_576way_Regular Symbol(2wild)'!D$16,"",IF(OR(B85=$V$2,B86=$V$2,B87=$V$2),SUM(COUNTIF(B85:B87,$V$2),COUNTIF(B85:B87,$AV$2)),""))</f>
        <v/>
      </c>
      <c r="AV85" s="3" t="str">
        <f>IF($A85&gt;='FG_576way_Regular Symbol(2wild)'!E$16,"",IF(OR(C85=$V$2,C86=$V$2,C87=$V$2),SUM(COUNTIF(C85:C87,$V$2),COUNTIF(C85:C87,$AV$2)),""))</f>
        <v/>
      </c>
    </row>
    <row r="86" spans="1:48" s="316" customFormat="1" ht="16" thickBot="1">
      <c r="A86" s="337">
        <f>IF('FG_243way_Regular Symbol'!L84="","",'FG_243way_Regular Symbol'!L84)</f>
        <v>81</v>
      </c>
      <c r="B86" s="191" t="str">
        <f>IF('FG_576way_Regular Symbol(2wild)'!M84="","",'FG_576way_Regular Symbol(2wild)'!M84)</f>
        <v/>
      </c>
      <c r="C86" s="191" t="str">
        <f>IF('FG_576way_Regular Symbol(2wild)'!N84="","",'FG_576way_Regular Symbol(2wild)'!N84)</f>
        <v/>
      </c>
      <c r="D86" s="362"/>
      <c r="I86" s="363">
        <f t="shared" si="2"/>
        <v>81</v>
      </c>
      <c r="J86" s="344" t="str">
        <f>IF($A86&gt;='FG_576way_Regular Symbol(2wild)'!D$16,"",IF(OR(B86=$V$2,B87=$V$2,B88=$V$2),SUM(COUNTIF(B86:B88,$V$2),COUNTIF(B86:B88,$K$2)),""))</f>
        <v/>
      </c>
      <c r="K86" s="344" t="str">
        <f>IF($A86&gt;='FG_576way_Regular Symbol(2wild)'!E$16,"",IF(OR(C86=$V$2,C87=$V$2,C88=$V$2),SUM(COUNTIF(C86:C88,$V$2),COUNTIF(C86:C88,$K$2)),""))</f>
        <v/>
      </c>
      <c r="L86" s="224"/>
      <c r="M86" s="344" t="str">
        <f>IF($A86&gt;='FG_576way_Regular Symbol(2wild)'!D$16,"",IF(OR(B86=$V$2,B87=$V$2,B88=$V$2),SUM(COUNTIF(B86:B88,$V$2),COUNTIF(B86:B88,$N$2)),""))</f>
        <v/>
      </c>
      <c r="N86" s="344" t="str">
        <f>IF($A86&gt;='FG_576way_Regular Symbol(2wild)'!E$16,"",IF(OR(C86=$V$2,C87=$V$2,C88=$V$2),SUM(COUNTIF(C86:C88,$V$2),COUNTIF(C86:C88,$N$2)),""))</f>
        <v/>
      </c>
      <c r="O86" s="224"/>
      <c r="P86" s="344" t="str">
        <f>IF($A86&gt;='FG_576way_Regular Symbol(2wild)'!D$16,"",IF(OR(B86=$V$2,B87=$V$2,B88=$V$2),SUM(COUNTIF(B86:B88,$V$2),COUNTIF(B86:B88,$Q$2)),""))</f>
        <v/>
      </c>
      <c r="Q86" s="344" t="str">
        <f>IF($A86&gt;='FG_576way_Regular Symbol(2wild)'!E$16,"",IF(OR(C86=$V$2,C87=$V$2,C88=$V$2),SUM(COUNTIF(C86:C88,$V$2),COUNTIF(C86:C88,$Q$2)),""))</f>
        <v/>
      </c>
      <c r="R86" s="224"/>
      <c r="S86" s="344" t="str">
        <f>IF($A86&gt;='FG_576way_Regular Symbol(2wild)'!D$16,"",IF(OR(B86=$V$2,B87=$V$2,B88=$V$2),SUM(COUNTIF(B86:B88,$V$2),COUNTIF(B86:B88,$T$2)),""))</f>
        <v/>
      </c>
      <c r="T86" s="344" t="str">
        <f>IF($A86&gt;='FG_576way_Regular Symbol(2wild)'!E$16,"",IF(OR(C86=$V$2,C87=$V$2,C88=$V$2),SUM(COUNTIF(C86:C88,$V$2),COUNTIF(C86:C88,$T$2)),""))</f>
        <v/>
      </c>
      <c r="U86" s="224"/>
      <c r="V86" s="344" t="str">
        <f>IF($A86&gt;='FG_576way_Regular Symbol(2wild)'!D$16,"",IF(OR(B86=$V$2,B87=$V$2,B88=$V$2),SUM(COUNTIF(B86:B88,$V$2),COUNTIF(B86:B88,$W$2)),""))</f>
        <v/>
      </c>
      <c r="W86" s="344" t="str">
        <f>IF($A86&gt;='FG_576way_Regular Symbol(2wild)'!E$16,"",IF(OR(C86=$V$2,C87=$V$2,C88=$V$2),SUM(COUNTIF(C86:C88,$V$2),COUNTIF(C86:C88,$W$2)),""))</f>
        <v/>
      </c>
      <c r="X86" s="224"/>
      <c r="Y86" s="344" t="str">
        <f>IF($A86&gt;='FG_576way_Regular Symbol(2wild)'!D$16,"",IF(OR(B86=$V$2,B87=$V$2,B88=$V$2),SUM(COUNTIF(B86:B88,$V$2),COUNTIF(B86:B88,$Z$2)),""))</f>
        <v/>
      </c>
      <c r="Z86" s="344" t="str">
        <f>IF($A86&gt;='FG_576way_Regular Symbol(2wild)'!E$16,"",IF(OR(C86=$V$2,C87=$V$2,C88=$V$2),SUM(COUNTIF(C86:C88,$V$2),COUNTIF(C86:C88,$Z$2)),""))</f>
        <v/>
      </c>
      <c r="AA86" s="224"/>
      <c r="AB86" s="344" t="str">
        <f>IF($A86&gt;='FG_576way_Regular Symbol(2wild)'!D$16,"",IF(OR(B86=$V$2,B87=$V$2,B88=$V$2),SUM(COUNTIF(B86:B88,$V$2),COUNTIF(B86:B88,$AC$2)),""))</f>
        <v/>
      </c>
      <c r="AC86" s="344" t="str">
        <f>IF($A86&gt;='FG_576way_Regular Symbol(2wild)'!E$16,"",IF(OR(C86=$V$2,C87=$V$2,C88=$V$2),SUM(COUNTIF(C86:C88,$V$2),COUNTIF(C86:C88,$AC$2)),""))</f>
        <v/>
      </c>
      <c r="AD86" s="224"/>
      <c r="AE86" s="224"/>
      <c r="AF86" s="3" t="str">
        <f>IF($A86&gt;='FG_576way_Regular Symbol(2wild)'!D$16,"",IF(OR(B86=$V$2,B87=$V$2,B88=$V$2),SUM(COUNTIF(B86:B88,$V$2),COUNTIF(B86:B88,$AG$2)),""))</f>
        <v/>
      </c>
      <c r="AG86" s="3" t="str">
        <f>IF($A86&gt;='FG_576way_Regular Symbol(2wild)'!E$16,"",IF(OR(C86=$V$2,C87=$V$2,C88=$V$2),SUM(COUNTIF(C86:C88,$V$2),COUNTIF(C86:C88,$AG$2)),""))</f>
        <v/>
      </c>
      <c r="AH86" s="224"/>
      <c r="AI86" s="3" t="str">
        <f>IF($A86&gt;='FG_576way_Regular Symbol(2wild)'!D$16,"",IF(OR(B86=$V$2,B87=$V$2,B88=$V$2),SUM(COUNTIF(B86:B88,$V$2),COUNTIF(B86:B88,$AJ$2)),""))</f>
        <v/>
      </c>
      <c r="AJ86" s="3" t="str">
        <f>IF($A86&gt;='FG_576way_Regular Symbol(2wild)'!E$16,"",IF(OR(C86=$V$2,C87=$V$2,C88=$V$2),SUM(COUNTIF(C86:C88,$V$2),COUNTIF(C86:C88,$AJ$2)),""))</f>
        <v/>
      </c>
      <c r="AK86" s="224"/>
      <c r="AL86" s="3" t="str">
        <f>IF($A86&gt;='FG_576way_Regular Symbol(2wild)'!D$16,"",IF(OR(B86=$V$2,B87=$V$2,B88=$V$2),SUM(COUNTIF(B86:B88,$V$2),COUNTIF(B86:B88,$AM$2)),""))</f>
        <v/>
      </c>
      <c r="AM86" s="3" t="str">
        <f>IF($A86&gt;='FG_576way_Regular Symbol(2wild)'!E$16,"",IF(OR(C86=$V$2,C87=$V$2,C88=$V$2),SUM(COUNTIF(C86:C88,$V$2),COUNTIF(C86:C88,$AM$2)),""))</f>
        <v/>
      </c>
      <c r="AN86" s="224"/>
      <c r="AO86" s="3" t="str">
        <f>IF($A86&gt;='FG_576way_Regular Symbol(2wild)'!D$16,"",IF(OR(B86=$V$2,B87=$V$2,B88=$V$2),SUM(COUNTIF(B86:B88,$V$2),COUNTIF(B86:B88,$AP$2)),""))</f>
        <v/>
      </c>
      <c r="AP86" s="3" t="str">
        <f>IF($A86&gt;='FG_576way_Regular Symbol(2wild)'!E$16,"",IF(OR(C86=$V$2,C87=$V$2,C88=$V$2),SUM(COUNTIF(C86:C88,$V$2),COUNTIF(C86:C88,$AP$2)),""))</f>
        <v/>
      </c>
      <c r="AQ86" s="224"/>
      <c r="AR86" s="3" t="str">
        <f>IF($A86&gt;='FG_576way_Regular Symbol(2wild)'!D$16,"",IF(OR(B86=$V$2,B87=$V$2,B88=$V$2),SUM(COUNTIF(B86:B88,$V$2),COUNTIF(B86:B88,$AS$2)),""))</f>
        <v/>
      </c>
      <c r="AS86" s="3" t="str">
        <f>IF($A86&gt;='FG_576way_Regular Symbol(2wild)'!E$16,"",IF(OR(C86=$V$2,C87=$V$2,C88=$V$2),SUM(COUNTIF(C86:C88,$V$2),COUNTIF(C86:C88,$AS$2)),""))</f>
        <v/>
      </c>
      <c r="AT86" s="224"/>
      <c r="AU86" s="3" t="str">
        <f>IF($A86&gt;='FG_576way_Regular Symbol(2wild)'!D$16,"",IF(OR(B86=$V$2,B87=$V$2,B88=$V$2),SUM(COUNTIF(B86:B88,$V$2),COUNTIF(B86:B88,$AV$2)),""))</f>
        <v/>
      </c>
      <c r="AV86" s="3" t="str">
        <f>IF($A86&gt;='FG_576way_Regular Symbol(2wild)'!E$16,"",IF(OR(C86=$V$2,C87=$V$2,C88=$V$2),SUM(COUNTIF(C86:C88,$V$2),COUNTIF(C86:C88,$AV$2)),""))</f>
        <v/>
      </c>
    </row>
    <row r="87" spans="1:48">
      <c r="A87" s="337">
        <f>IF('FG_243way_Regular Symbol'!L85="","",'FG_243way_Regular Symbol'!L85)</f>
        <v>82</v>
      </c>
      <c r="B87" s="191" t="str">
        <f>IF('FG_576way_Regular Symbol(2wild)'!M85="","",'FG_576way_Regular Symbol(2wild)'!M85)</f>
        <v/>
      </c>
      <c r="C87" s="191" t="str">
        <f>IF('FG_576way_Regular Symbol(2wild)'!N85="","",'FG_576way_Regular Symbol(2wild)'!N85)</f>
        <v/>
      </c>
      <c r="D87" s="362"/>
      <c r="I87" s="363">
        <f t="shared" si="2"/>
        <v>82</v>
      </c>
      <c r="J87" s="344" t="str">
        <f>IF($A87&gt;='FG_576way_Regular Symbol(2wild)'!D$16,"",IF(OR(B87=$V$2,B88=$V$2,B89=$V$2),SUM(COUNTIF(B87:B89,$V$2),COUNTIF(B87:B89,$K$2)),""))</f>
        <v/>
      </c>
      <c r="K87" s="344" t="str">
        <f>IF($A87&gt;='FG_576way_Regular Symbol(2wild)'!E$16,"",IF(OR(C87=$V$2,C88=$V$2,C89=$V$2),SUM(COUNTIF(C87:C89,$V$2),COUNTIF(C87:C89,$K$2)),""))</f>
        <v/>
      </c>
      <c r="M87" s="344" t="str">
        <f>IF($A87&gt;='FG_576way_Regular Symbol(2wild)'!D$16,"",IF(OR(B87=$V$2,B88=$V$2,B89=$V$2),SUM(COUNTIF(B87:B89,$V$2),COUNTIF(B87:B89,$N$2)),""))</f>
        <v/>
      </c>
      <c r="N87" s="344" t="str">
        <f>IF($A87&gt;='FG_576way_Regular Symbol(2wild)'!E$16,"",IF(OR(C87=$V$2,C88=$V$2,C89=$V$2),SUM(COUNTIF(C87:C89,$V$2),COUNTIF(C87:C89,$N$2)),""))</f>
        <v/>
      </c>
      <c r="P87" s="344" t="str">
        <f>IF($A87&gt;='FG_576way_Regular Symbol(2wild)'!D$16,"",IF(OR(B87=$V$2,B88=$V$2,B89=$V$2),SUM(COUNTIF(B87:B89,$V$2),COUNTIF(B87:B89,$Q$2)),""))</f>
        <v/>
      </c>
      <c r="Q87" s="344" t="str">
        <f>IF($A87&gt;='FG_576way_Regular Symbol(2wild)'!E$16,"",IF(OR(C87=$V$2,C88=$V$2,C89=$V$2),SUM(COUNTIF(C87:C89,$V$2),COUNTIF(C87:C89,$Q$2)),""))</f>
        <v/>
      </c>
      <c r="S87" s="344" t="str">
        <f>IF($A87&gt;='FG_576way_Regular Symbol(2wild)'!D$16,"",IF(OR(B87=$V$2,B88=$V$2,B89=$V$2),SUM(COUNTIF(B87:B89,$V$2),COUNTIF(B87:B89,$T$2)),""))</f>
        <v/>
      </c>
      <c r="T87" s="344" t="str">
        <f>IF($A87&gt;='FG_576way_Regular Symbol(2wild)'!E$16,"",IF(OR(C87=$V$2,C88=$V$2,C89=$V$2),SUM(COUNTIF(C87:C89,$V$2),COUNTIF(C87:C89,$T$2)),""))</f>
        <v/>
      </c>
      <c r="V87" s="344" t="str">
        <f>IF($A87&gt;='FG_576way_Regular Symbol(2wild)'!D$16,"",IF(OR(B87=$V$2,B88=$V$2,B89=$V$2),SUM(COUNTIF(B87:B89,$V$2),COUNTIF(B87:B89,$W$2)),""))</f>
        <v/>
      </c>
      <c r="W87" s="344" t="str">
        <f>IF($A87&gt;='FG_576way_Regular Symbol(2wild)'!E$16,"",IF(OR(C87=$V$2,C88=$V$2,C89=$V$2),SUM(COUNTIF(C87:C89,$V$2),COUNTIF(C87:C89,$W$2)),""))</f>
        <v/>
      </c>
      <c r="Y87" s="344" t="str">
        <f>IF($A87&gt;='FG_576way_Regular Symbol(2wild)'!D$16,"",IF(OR(B87=$V$2,B88=$V$2,B89=$V$2),SUM(COUNTIF(B87:B89,$V$2),COUNTIF(B87:B89,$Z$2)),""))</f>
        <v/>
      </c>
      <c r="Z87" s="344" t="str">
        <f>IF($A87&gt;='FG_576way_Regular Symbol(2wild)'!E$16,"",IF(OR(C87=$V$2,C88=$V$2,C89=$V$2),SUM(COUNTIF(C87:C89,$V$2),COUNTIF(C87:C89,$Z$2)),""))</f>
        <v/>
      </c>
      <c r="AB87" s="344" t="str">
        <f>IF($A87&gt;='FG_576way_Regular Symbol(2wild)'!D$16,"",IF(OR(B87=$V$2,B88=$V$2,B89=$V$2),SUM(COUNTIF(B87:B89,$V$2),COUNTIF(B87:B89,$AC$2)),""))</f>
        <v/>
      </c>
      <c r="AC87" s="344" t="str">
        <f>IF($A87&gt;='FG_576way_Regular Symbol(2wild)'!E$16,"",IF(OR(C87=$V$2,C88=$V$2,C89=$V$2),SUM(COUNTIF(C87:C89,$V$2),COUNTIF(C87:C89,$AC$2)),""))</f>
        <v/>
      </c>
      <c r="AF87" s="3" t="str">
        <f>IF($A87&gt;='FG_576way_Regular Symbol(2wild)'!D$16,"",IF(OR(B87=$V$2,B88=$V$2,B89=$V$2),SUM(COUNTIF(B87:B89,$V$2),COUNTIF(B87:B89,$AG$2)),""))</f>
        <v/>
      </c>
      <c r="AG87" s="3" t="str">
        <f>IF($A87&gt;='FG_576way_Regular Symbol(2wild)'!E$16,"",IF(OR(C87=$V$2,C88=$V$2,C89=$V$2),SUM(COUNTIF(C87:C89,$V$2),COUNTIF(C87:C89,$AG$2)),""))</f>
        <v/>
      </c>
      <c r="AI87" s="3" t="str">
        <f>IF($A87&gt;='FG_576way_Regular Symbol(2wild)'!D$16,"",IF(OR(B87=$V$2,B88=$V$2,B89=$V$2),SUM(COUNTIF(B87:B89,$V$2),COUNTIF(B87:B89,$AJ$2)),""))</f>
        <v/>
      </c>
      <c r="AJ87" s="3" t="str">
        <f>IF($A87&gt;='FG_576way_Regular Symbol(2wild)'!E$16,"",IF(OR(C87=$V$2,C88=$V$2,C89=$V$2),SUM(COUNTIF(C87:C89,$V$2),COUNTIF(C87:C89,$AJ$2)),""))</f>
        <v/>
      </c>
      <c r="AL87" s="3" t="str">
        <f>IF($A87&gt;='FG_576way_Regular Symbol(2wild)'!D$16,"",IF(OR(B87=$V$2,B88=$V$2,B89=$V$2),SUM(COUNTIF(B87:B89,$V$2),COUNTIF(B87:B89,$AM$2)),""))</f>
        <v/>
      </c>
      <c r="AM87" s="3" t="str">
        <f>IF($A87&gt;='FG_576way_Regular Symbol(2wild)'!E$16,"",IF(OR(C87=$V$2,C88=$V$2,C89=$V$2),SUM(COUNTIF(C87:C89,$V$2),COUNTIF(C87:C89,$AM$2)),""))</f>
        <v/>
      </c>
      <c r="AO87" s="3" t="str">
        <f>IF($A87&gt;='FG_576way_Regular Symbol(2wild)'!D$16,"",IF(OR(B87=$V$2,B88=$V$2,B89=$V$2),SUM(COUNTIF(B87:B89,$V$2),COUNTIF(B87:B89,$AP$2)),""))</f>
        <v/>
      </c>
      <c r="AP87" s="3" t="str">
        <f>IF($A87&gt;='FG_576way_Regular Symbol(2wild)'!E$16,"",IF(OR(C87=$V$2,C88=$V$2,C89=$V$2),SUM(COUNTIF(C87:C89,$V$2),COUNTIF(C87:C89,$AP$2)),""))</f>
        <v/>
      </c>
      <c r="AR87" s="3" t="str">
        <f>IF($A87&gt;='FG_576way_Regular Symbol(2wild)'!D$16,"",IF(OR(B87=$V$2,B88=$V$2,B89=$V$2),SUM(COUNTIF(B87:B89,$V$2),COUNTIF(B87:B89,$AS$2)),""))</f>
        <v/>
      </c>
      <c r="AS87" s="3" t="str">
        <f>IF($A87&gt;='FG_576way_Regular Symbol(2wild)'!E$16,"",IF(OR(C87=$V$2,C88=$V$2,C89=$V$2),SUM(COUNTIF(C87:C89,$V$2),COUNTIF(C87:C89,$AS$2)),""))</f>
        <v/>
      </c>
      <c r="AU87" s="3" t="str">
        <f>IF($A87&gt;='FG_576way_Regular Symbol(2wild)'!D$16,"",IF(OR(B87=$V$2,B88=$V$2,B89=$V$2),SUM(COUNTIF(B87:B89,$V$2),COUNTIF(B87:B89,$AV$2)),""))</f>
        <v/>
      </c>
      <c r="AV87" s="3" t="str">
        <f>IF($A87&gt;='FG_576way_Regular Symbol(2wild)'!E$16,"",IF(OR(C87=$V$2,C88=$V$2,C89=$V$2),SUM(COUNTIF(C87:C89,$V$2),COUNTIF(C87:C89,$AV$2)),""))</f>
        <v/>
      </c>
    </row>
    <row r="88" spans="1:48">
      <c r="A88" s="337">
        <f>IF('FG_243way_Regular Symbol'!L86="","",'FG_243way_Regular Symbol'!L86)</f>
        <v>83</v>
      </c>
      <c r="B88" s="191" t="str">
        <f>IF('FG_576way_Regular Symbol(2wild)'!M86="","",'FG_576way_Regular Symbol(2wild)'!M86)</f>
        <v/>
      </c>
      <c r="C88" s="191" t="str">
        <f>IF('FG_576way_Regular Symbol(2wild)'!N86="","",'FG_576way_Regular Symbol(2wild)'!N86)</f>
        <v/>
      </c>
      <c r="D88" s="362"/>
      <c r="I88" s="363">
        <f t="shared" si="2"/>
        <v>83</v>
      </c>
      <c r="J88" s="344" t="str">
        <f>IF($A88&gt;='FG_576way_Regular Symbol(2wild)'!D$16,"",IF(OR(B88=$V$2,B89=$V$2,B90=$V$2),SUM(COUNTIF(B88:B90,$V$2),COUNTIF(B88:B90,$K$2)),""))</f>
        <v/>
      </c>
      <c r="K88" s="344" t="str">
        <f>IF($A88&gt;='FG_576way_Regular Symbol(2wild)'!E$16,"",IF(OR(C88=$V$2,C89=$V$2,C90=$V$2),SUM(COUNTIF(C88:C90,$V$2),COUNTIF(C88:C90,$K$2)),""))</f>
        <v/>
      </c>
      <c r="M88" s="344" t="str">
        <f>IF($A88&gt;='FG_576way_Regular Symbol(2wild)'!D$16,"",IF(OR(B88=$V$2,B89=$V$2,B90=$V$2),SUM(COUNTIF(B88:B90,$V$2),COUNTIF(B88:B90,$N$2)),""))</f>
        <v/>
      </c>
      <c r="N88" s="344" t="str">
        <f>IF($A88&gt;='FG_576way_Regular Symbol(2wild)'!E$16,"",IF(OR(C88=$V$2,C89=$V$2,C90=$V$2),SUM(COUNTIF(C88:C90,$V$2),COUNTIF(C88:C90,$N$2)),""))</f>
        <v/>
      </c>
      <c r="P88" s="344" t="str">
        <f>IF($A88&gt;='FG_576way_Regular Symbol(2wild)'!D$16,"",IF(OR(B88=$V$2,B89=$V$2,B90=$V$2),SUM(COUNTIF(B88:B90,$V$2),COUNTIF(B88:B90,$Q$2)),""))</f>
        <v/>
      </c>
      <c r="Q88" s="344" t="str">
        <f>IF($A88&gt;='FG_576way_Regular Symbol(2wild)'!E$16,"",IF(OR(C88=$V$2,C89=$V$2,C90=$V$2),SUM(COUNTIF(C88:C90,$V$2),COUNTIF(C88:C90,$Q$2)),""))</f>
        <v/>
      </c>
      <c r="S88" s="344" t="str">
        <f>IF($A88&gt;='FG_576way_Regular Symbol(2wild)'!D$16,"",IF(OR(B88=$V$2,B89=$V$2,B90=$V$2),SUM(COUNTIF(B88:B90,$V$2),COUNTIF(B88:B90,$T$2)),""))</f>
        <v/>
      </c>
      <c r="T88" s="344" t="str">
        <f>IF($A88&gt;='FG_576way_Regular Symbol(2wild)'!E$16,"",IF(OR(C88=$V$2,C89=$V$2,C90=$V$2),SUM(COUNTIF(C88:C90,$V$2),COUNTIF(C88:C90,$T$2)),""))</f>
        <v/>
      </c>
      <c r="V88" s="344" t="str">
        <f>IF($A88&gt;='FG_576way_Regular Symbol(2wild)'!D$16,"",IF(OR(B88=$V$2,B89=$V$2,B90=$V$2),SUM(COUNTIF(B88:B90,$V$2),COUNTIF(B88:B90,$W$2)),""))</f>
        <v/>
      </c>
      <c r="W88" s="344" t="str">
        <f>IF($A88&gt;='FG_576way_Regular Symbol(2wild)'!E$16,"",IF(OR(C88=$V$2,C89=$V$2,C90=$V$2),SUM(COUNTIF(C88:C90,$V$2),COUNTIF(C88:C90,$W$2)),""))</f>
        <v/>
      </c>
      <c r="Y88" s="344" t="str">
        <f>IF($A88&gt;='FG_576way_Regular Symbol(2wild)'!D$16,"",IF(OR(B88=$V$2,B89=$V$2,B90=$V$2),SUM(COUNTIF(B88:B90,$V$2),COUNTIF(B88:B90,$Z$2)),""))</f>
        <v/>
      </c>
      <c r="Z88" s="344" t="str">
        <f>IF($A88&gt;='FG_576way_Regular Symbol(2wild)'!E$16,"",IF(OR(C88=$V$2,C89=$V$2,C90=$V$2),SUM(COUNTIF(C88:C90,$V$2),COUNTIF(C88:C90,$Z$2)),""))</f>
        <v/>
      </c>
      <c r="AB88" s="344" t="str">
        <f>IF($A88&gt;='FG_576way_Regular Symbol(2wild)'!D$16,"",IF(OR(B88=$V$2,B89=$V$2,B90=$V$2),SUM(COUNTIF(B88:B90,$V$2),COUNTIF(B88:B90,$AC$2)),""))</f>
        <v/>
      </c>
      <c r="AC88" s="344" t="str">
        <f>IF($A88&gt;='FG_576way_Regular Symbol(2wild)'!E$16,"",IF(OR(C88=$V$2,C89=$V$2,C90=$V$2),SUM(COUNTIF(C88:C90,$V$2),COUNTIF(C88:C90,$AC$2)),""))</f>
        <v/>
      </c>
      <c r="AF88" s="3" t="str">
        <f>IF($A88&gt;='FG_576way_Regular Symbol(2wild)'!D$16,"",IF(OR(B88=$V$2,B89=$V$2,B90=$V$2),SUM(COUNTIF(B88:B90,$V$2),COUNTIF(B88:B90,$AG$2)),""))</f>
        <v/>
      </c>
      <c r="AG88" s="3" t="str">
        <f>IF($A88&gt;='FG_576way_Regular Symbol(2wild)'!E$16,"",IF(OR(C88=$V$2,C89=$V$2,C90=$V$2),SUM(COUNTIF(C88:C90,$V$2),COUNTIF(C88:C90,$AG$2)),""))</f>
        <v/>
      </c>
      <c r="AI88" s="3" t="str">
        <f>IF($A88&gt;='FG_576way_Regular Symbol(2wild)'!D$16,"",IF(OR(B88=$V$2,B89=$V$2,B90=$V$2),SUM(COUNTIF(B88:B90,$V$2),COUNTIF(B88:B90,$AJ$2)),""))</f>
        <v/>
      </c>
      <c r="AJ88" s="3" t="str">
        <f>IF($A88&gt;='FG_576way_Regular Symbol(2wild)'!E$16,"",IF(OR(C88=$V$2,C89=$V$2,C90=$V$2),SUM(COUNTIF(C88:C90,$V$2),COUNTIF(C88:C90,$AJ$2)),""))</f>
        <v/>
      </c>
      <c r="AL88" s="3" t="str">
        <f>IF($A88&gt;='FG_576way_Regular Symbol(2wild)'!D$16,"",IF(OR(B88=$V$2,B89=$V$2,B90=$V$2),SUM(COUNTIF(B88:B90,$V$2),COUNTIF(B88:B90,$AM$2)),""))</f>
        <v/>
      </c>
      <c r="AM88" s="3" t="str">
        <f>IF($A88&gt;='FG_576way_Regular Symbol(2wild)'!E$16,"",IF(OR(C88=$V$2,C89=$V$2,C90=$V$2),SUM(COUNTIF(C88:C90,$V$2),COUNTIF(C88:C90,$AM$2)),""))</f>
        <v/>
      </c>
      <c r="AO88" s="3" t="str">
        <f>IF($A88&gt;='FG_576way_Regular Symbol(2wild)'!D$16,"",IF(OR(B88=$V$2,B89=$V$2,B90=$V$2),SUM(COUNTIF(B88:B90,$V$2),COUNTIF(B88:B90,$AP$2)),""))</f>
        <v/>
      </c>
      <c r="AP88" s="3" t="str">
        <f>IF($A88&gt;='FG_576way_Regular Symbol(2wild)'!E$16,"",IF(OR(C88=$V$2,C89=$V$2,C90=$V$2),SUM(COUNTIF(C88:C90,$V$2),COUNTIF(C88:C90,$AP$2)),""))</f>
        <v/>
      </c>
      <c r="AR88" s="3" t="str">
        <f>IF($A88&gt;='FG_576way_Regular Symbol(2wild)'!D$16,"",IF(OR(B88=$V$2,B89=$V$2,B90=$V$2),SUM(COUNTIF(B88:B90,$V$2),COUNTIF(B88:B90,$AS$2)),""))</f>
        <v/>
      </c>
      <c r="AS88" s="3" t="str">
        <f>IF($A88&gt;='FG_576way_Regular Symbol(2wild)'!E$16,"",IF(OR(C88=$V$2,C89=$V$2,C90=$V$2),SUM(COUNTIF(C88:C90,$V$2),COUNTIF(C88:C90,$AS$2)),""))</f>
        <v/>
      </c>
      <c r="AU88" s="3" t="str">
        <f>IF($A88&gt;='FG_576way_Regular Symbol(2wild)'!D$16,"",IF(OR(B88=$V$2,B89=$V$2,B90=$V$2),SUM(COUNTIF(B88:B90,$V$2),COUNTIF(B88:B90,$AV$2)),""))</f>
        <v/>
      </c>
      <c r="AV88" s="3" t="str">
        <f>IF($A88&gt;='FG_576way_Regular Symbol(2wild)'!E$16,"",IF(OR(C88=$V$2,C89=$V$2,C90=$V$2),SUM(COUNTIF(C88:C90,$V$2),COUNTIF(C88:C90,$AV$2)),""))</f>
        <v/>
      </c>
    </row>
    <row r="89" spans="1:48">
      <c r="A89" s="337">
        <f>IF('FG_243way_Regular Symbol'!L87="","",'FG_243way_Regular Symbol'!L87)</f>
        <v>84</v>
      </c>
      <c r="B89" s="191" t="str">
        <f>IF('FG_576way_Regular Symbol(2wild)'!M87="","",'FG_576way_Regular Symbol(2wild)'!M87)</f>
        <v/>
      </c>
      <c r="C89" s="191" t="str">
        <f>IF('FG_576way_Regular Symbol(2wild)'!N87="","",'FG_576way_Regular Symbol(2wild)'!N87)</f>
        <v/>
      </c>
      <c r="D89" s="362"/>
      <c r="I89" s="363">
        <f t="shared" si="2"/>
        <v>84</v>
      </c>
      <c r="J89" s="344" t="str">
        <f>IF($A89&gt;='FG_576way_Regular Symbol(2wild)'!D$16,"",IF(OR(B89=$V$2,B90=$V$2,B91=$V$2),SUM(COUNTIF(B89:B91,$V$2),COUNTIF(B89:B91,$K$2)),""))</f>
        <v/>
      </c>
      <c r="K89" s="344" t="str">
        <f>IF($A89&gt;='FG_576way_Regular Symbol(2wild)'!E$16,"",IF(OR(C89=$V$2,C90=$V$2,C91=$V$2),SUM(COUNTIF(C89:C91,$V$2),COUNTIF(C89:C91,$K$2)),""))</f>
        <v/>
      </c>
      <c r="M89" s="344" t="str">
        <f>IF($A89&gt;='FG_576way_Regular Symbol(2wild)'!D$16,"",IF(OR(B89=$V$2,B90=$V$2,B91=$V$2),SUM(COUNTIF(B89:B91,$V$2),COUNTIF(B89:B91,$N$2)),""))</f>
        <v/>
      </c>
      <c r="N89" s="344" t="str">
        <f>IF($A89&gt;='FG_576way_Regular Symbol(2wild)'!E$16,"",IF(OR(C89=$V$2,C90=$V$2,C91=$V$2),SUM(COUNTIF(C89:C91,$V$2),COUNTIF(C89:C91,$N$2)),""))</f>
        <v/>
      </c>
      <c r="P89" s="344" t="str">
        <f>IF($A89&gt;='FG_576way_Regular Symbol(2wild)'!D$16,"",IF(OR(B89=$V$2,B90=$V$2,B91=$V$2),SUM(COUNTIF(B89:B91,$V$2),COUNTIF(B89:B91,$Q$2)),""))</f>
        <v/>
      </c>
      <c r="Q89" s="344" t="str">
        <f>IF($A89&gt;='FG_576way_Regular Symbol(2wild)'!E$16,"",IF(OR(C89=$V$2,C90=$V$2,C91=$V$2),SUM(COUNTIF(C89:C91,$V$2),COUNTIF(C89:C91,$Q$2)),""))</f>
        <v/>
      </c>
      <c r="S89" s="344" t="str">
        <f>IF($A89&gt;='FG_576way_Regular Symbol(2wild)'!D$16,"",IF(OR(B89=$V$2,B90=$V$2,B91=$V$2),SUM(COUNTIF(B89:B91,$V$2),COUNTIF(B89:B91,$T$2)),""))</f>
        <v/>
      </c>
      <c r="T89" s="344" t="str">
        <f>IF($A89&gt;='FG_576way_Regular Symbol(2wild)'!E$16,"",IF(OR(C89=$V$2,C90=$V$2,C91=$V$2),SUM(COUNTIF(C89:C91,$V$2),COUNTIF(C89:C91,$T$2)),""))</f>
        <v/>
      </c>
      <c r="V89" s="344" t="str">
        <f>IF($A89&gt;='FG_576way_Regular Symbol(2wild)'!D$16,"",IF(OR(B89=$V$2,B90=$V$2,B91=$V$2),SUM(COUNTIF(B89:B91,$V$2),COUNTIF(B89:B91,$W$2)),""))</f>
        <v/>
      </c>
      <c r="W89" s="344" t="str">
        <f>IF($A89&gt;='FG_576way_Regular Symbol(2wild)'!E$16,"",IF(OR(C89=$V$2,C90=$V$2,C91=$V$2),SUM(COUNTIF(C89:C91,$V$2),COUNTIF(C89:C91,$W$2)),""))</f>
        <v/>
      </c>
      <c r="Y89" s="344" t="str">
        <f>IF($A89&gt;='FG_576way_Regular Symbol(2wild)'!D$16,"",IF(OR(B89=$V$2,B90=$V$2,B91=$V$2),SUM(COUNTIF(B89:B91,$V$2),COUNTIF(B89:B91,$Z$2)),""))</f>
        <v/>
      </c>
      <c r="Z89" s="344" t="str">
        <f>IF($A89&gt;='FG_576way_Regular Symbol(2wild)'!E$16,"",IF(OR(C89=$V$2,C90=$V$2,C91=$V$2),SUM(COUNTIF(C89:C91,$V$2),COUNTIF(C89:C91,$Z$2)),""))</f>
        <v/>
      </c>
      <c r="AB89" s="344" t="str">
        <f>IF($A89&gt;='FG_576way_Regular Symbol(2wild)'!D$16,"",IF(OR(B89=$V$2,B90=$V$2,B91=$V$2),SUM(COUNTIF(B89:B91,$V$2),COUNTIF(B89:B91,$AC$2)),""))</f>
        <v/>
      </c>
      <c r="AC89" s="344" t="str">
        <f>IF($A89&gt;='FG_576way_Regular Symbol(2wild)'!E$16,"",IF(OR(C89=$V$2,C90=$V$2,C91=$V$2),SUM(COUNTIF(C89:C91,$V$2),COUNTIF(C89:C91,$AC$2)),""))</f>
        <v/>
      </c>
      <c r="AF89" s="3" t="str">
        <f>IF($A89&gt;='FG_576way_Regular Symbol(2wild)'!D$16,"",IF(OR(B89=$V$2,B90=$V$2,B91=$V$2),SUM(COUNTIF(B89:B91,$V$2),COUNTIF(B89:B91,$AG$2)),""))</f>
        <v/>
      </c>
      <c r="AG89" s="3" t="str">
        <f>IF($A89&gt;='FG_576way_Regular Symbol(2wild)'!E$16,"",IF(OR(C89=$V$2,C90=$V$2,C91=$V$2),SUM(COUNTIF(C89:C91,$V$2),COUNTIF(C89:C91,$AG$2)),""))</f>
        <v/>
      </c>
      <c r="AI89" s="3" t="str">
        <f>IF($A89&gt;='FG_576way_Regular Symbol(2wild)'!D$16,"",IF(OR(B89=$V$2,B90=$V$2,B91=$V$2),SUM(COUNTIF(B89:B91,$V$2),COUNTIF(B89:B91,$AJ$2)),""))</f>
        <v/>
      </c>
      <c r="AJ89" s="3" t="str">
        <f>IF($A89&gt;='FG_576way_Regular Symbol(2wild)'!E$16,"",IF(OR(C89=$V$2,C90=$V$2,C91=$V$2),SUM(COUNTIF(C89:C91,$V$2),COUNTIF(C89:C91,$AJ$2)),""))</f>
        <v/>
      </c>
      <c r="AL89" s="3" t="str">
        <f>IF($A89&gt;='FG_576way_Regular Symbol(2wild)'!D$16,"",IF(OR(B89=$V$2,B90=$V$2,B91=$V$2),SUM(COUNTIF(B89:B91,$V$2),COUNTIF(B89:B91,$AM$2)),""))</f>
        <v/>
      </c>
      <c r="AM89" s="3" t="str">
        <f>IF($A89&gt;='FG_576way_Regular Symbol(2wild)'!E$16,"",IF(OR(C89=$V$2,C90=$V$2,C91=$V$2),SUM(COUNTIF(C89:C91,$V$2),COUNTIF(C89:C91,$AM$2)),""))</f>
        <v/>
      </c>
      <c r="AO89" s="3" t="str">
        <f>IF($A89&gt;='FG_576way_Regular Symbol(2wild)'!D$16,"",IF(OR(B89=$V$2,B90=$V$2,B91=$V$2),SUM(COUNTIF(B89:B91,$V$2),COUNTIF(B89:B91,$AP$2)),""))</f>
        <v/>
      </c>
      <c r="AP89" s="3" t="str">
        <f>IF($A89&gt;='FG_576way_Regular Symbol(2wild)'!E$16,"",IF(OR(C89=$V$2,C90=$V$2,C91=$V$2),SUM(COUNTIF(C89:C91,$V$2),COUNTIF(C89:C91,$AP$2)),""))</f>
        <v/>
      </c>
      <c r="AR89" s="3" t="str">
        <f>IF($A89&gt;='FG_576way_Regular Symbol(2wild)'!D$16,"",IF(OR(B89=$V$2,B90=$V$2,B91=$V$2),SUM(COUNTIF(B89:B91,$V$2),COUNTIF(B89:B91,$AS$2)),""))</f>
        <v/>
      </c>
      <c r="AS89" s="3" t="str">
        <f>IF($A89&gt;='FG_576way_Regular Symbol(2wild)'!E$16,"",IF(OR(C89=$V$2,C90=$V$2,C91=$V$2),SUM(COUNTIF(C89:C91,$V$2),COUNTIF(C89:C91,$AS$2)),""))</f>
        <v/>
      </c>
      <c r="AU89" s="3" t="str">
        <f>IF($A89&gt;='FG_576way_Regular Symbol(2wild)'!D$16,"",IF(OR(B89=$V$2,B90=$V$2,B91=$V$2),SUM(COUNTIF(B89:B91,$V$2),COUNTIF(B89:B91,$AV$2)),""))</f>
        <v/>
      </c>
      <c r="AV89" s="3" t="str">
        <f>IF($A89&gt;='FG_576way_Regular Symbol(2wild)'!E$16,"",IF(OR(C89=$V$2,C90=$V$2,C91=$V$2),SUM(COUNTIF(C89:C91,$V$2),COUNTIF(C89:C91,$AV$2)),""))</f>
        <v/>
      </c>
    </row>
    <row r="90" spans="1:48">
      <c r="A90" s="335"/>
      <c r="B90" s="191"/>
      <c r="C90" s="191"/>
      <c r="D90" s="362"/>
      <c r="I90" s="363" t="str">
        <f t="shared" si="2"/>
        <v/>
      </c>
      <c r="J90" s="344" t="str">
        <f>IF($A90&gt;='FG_576way_Regular Symbol(2wild)'!D$16,"",IF(OR(B90=$V$2,B91=$V$2,B92=$V$2),SUM(COUNTIF(B90:B92,$V$2),COUNTIF(B90:B92,$K$2)),""))</f>
        <v/>
      </c>
      <c r="K90" s="344" t="str">
        <f>IF($A90&gt;='FG_576way_Regular Symbol(2wild)'!E$16,"",IF(OR(C90=$V$2,C91=$V$2,C92=$V$2),SUM(COUNTIF(C90:C92,$V$2),COUNTIF(C90:C92,$K$2)),""))</f>
        <v/>
      </c>
      <c r="M90" s="344"/>
      <c r="N90" s="3"/>
      <c r="P90" s="344" t="str">
        <f>IF($A90&gt;='FG_576way_Regular Symbol(2wild)'!D$16,"",IF(OR(B90=$V$2,B91=$V$2,B92=$V$2),SUM(COUNTIF(B90:B92,$V$2),COUNTIF(B90:B92,$Q$2)),""))</f>
        <v/>
      </c>
      <c r="Q90" s="344" t="str">
        <f>IF($A90&gt;='FG_576way_Regular Symbol(2wild)'!E$16,"",IF(OR(C90=$V$2,C91=$V$2,C92=$V$2),SUM(COUNTIF(C90:C92,$V$2),COUNTIF(C90:C92,$Q$2)),""))</f>
        <v/>
      </c>
      <c r="S90" s="344" t="str">
        <f>IF($A90&gt;='FG_576way_Regular Symbol(2wild)'!D$16,"",IF(OR(B90=$V$2,B91=$V$2,B92=$V$2),SUM(COUNTIF(B90:B92,$V$2),COUNTIF(B90:B92,$T$2)),""))</f>
        <v/>
      </c>
      <c r="T90" s="344" t="str">
        <f>IF($A90&gt;='FG_576way_Regular Symbol(2wild)'!E$16,"",IF(OR(C90=$V$2,C91=$V$2,C92=$V$2),SUM(COUNTIF(C90:C92,$V$2),COUNTIF(C90:C92,$T$2)),""))</f>
        <v/>
      </c>
      <c r="V90" s="344" t="str">
        <f>IF($A90&gt;='FG_576way_Regular Symbol(2wild)'!D$16,"",IF(OR(B90=$V$2,B91=$V$2,B92=$V$2),SUM(COUNTIF(B90:B92,$V$2),COUNTIF(B90:B92,$W$2)),""))</f>
        <v/>
      </c>
      <c r="W90" s="344" t="str">
        <f>IF($A90&gt;='FG_576way_Regular Symbol(2wild)'!E$16,"",IF(OR(C90=$V$2,C91=$V$2,C92=$V$2),SUM(COUNTIF(C90:C92,$V$2),COUNTIF(C90:C92,$W$2)),""))</f>
        <v/>
      </c>
      <c r="Y90" s="344" t="str">
        <f>IF($A90&gt;='FG_576way_Regular Symbol(2wild)'!D$16,"",IF(OR(B90=$V$2,B91=$V$2,B92=$V$2),SUM(COUNTIF(B90:B92,$V$2),COUNTIF(B90:B92,$Z$2)),""))</f>
        <v/>
      </c>
      <c r="Z90" s="344" t="str">
        <f>IF($A90&gt;='FG_576way_Regular Symbol(2wild)'!E$16,"",IF(OR(C90=$V$2,C91=$V$2,C92=$V$2),SUM(COUNTIF(C90:C92,$V$2),COUNTIF(C90:C92,$Z$2)),""))</f>
        <v/>
      </c>
      <c r="AB90" s="344" t="str">
        <f>IF($A90&gt;='FG_576way_Regular Symbol(2wild)'!D$16,"",IF(OR(B90=$V$2,B91=$V$2,B92=$V$2),SUM(COUNTIF(B90:B92,$V$2),COUNTIF(B90:B92,$AC$2)),""))</f>
        <v/>
      </c>
      <c r="AC90" s="344" t="str">
        <f>IF($A90&gt;='FG_576way_Regular Symbol(2wild)'!E$16,"",IF(OR(C90=$V$2,C91=$V$2,C92=$V$2),SUM(COUNTIF(C90:C92,$V$2),COUNTIF(C90:C92,$AC$2)),""))</f>
        <v/>
      </c>
      <c r="AF90" s="3" t="str">
        <f>IF($A90&gt;='FG_576way_Regular Symbol(2wild)'!D$16,"",IF(OR(B90=$V$2,B91=$V$2,B92=$V$2),SUM(COUNTIF(B90:B92,$V$2),COUNTIF(B90:B92,$AG$2)),""))</f>
        <v/>
      </c>
      <c r="AG90" s="3" t="str">
        <f>IF($A90&gt;='FG_576way_Regular Symbol(2wild)'!E$16,"",IF(OR(C90=$V$2,C91=$V$2,C92=$V$2),SUM(COUNTIF(C90:C92,$V$2),COUNTIF(C90:C92,$AG$2)),""))</f>
        <v/>
      </c>
      <c r="AI90" s="3" t="str">
        <f>IF($A90&gt;='FG_576way_Regular Symbol(2wild)'!D$16,"",IF(OR(B90=$V$2,B91=$V$2,B92=$V$2),SUM(COUNTIF(B90:B92,$V$2),COUNTIF(B90:B92,$AJ$2)),""))</f>
        <v/>
      </c>
      <c r="AJ90" s="3" t="str">
        <f>IF($A90&gt;='FG_576way_Regular Symbol(2wild)'!E$16,"",IF(OR(C90=$V$2,C91=$V$2,C92=$V$2),SUM(COUNTIF(C90:C92,$V$2),COUNTIF(C90:C92,$AJ$2)),""))</f>
        <v/>
      </c>
      <c r="AL90" s="3" t="str">
        <f>IF($A90&gt;='FG_576way_Regular Symbol(2wild)'!D$16,"",IF(OR(B90=$V$2,B91=$V$2,B92=$V$2),SUM(COUNTIF(B90:B92,$V$2),COUNTIF(B90:B92,$AM$2)),""))</f>
        <v/>
      </c>
      <c r="AM90" s="3" t="str">
        <f>IF($A90&gt;='FG_576way_Regular Symbol(2wild)'!E$16,"",IF(OR(C90=$V$2,C91=$V$2,C92=$V$2),SUM(COUNTIF(C90:C92,$V$2),COUNTIF(C90:C92,$AM$2)),""))</f>
        <v/>
      </c>
      <c r="AO90" s="3" t="str">
        <f>IF($A90&gt;='FG_576way_Regular Symbol(2wild)'!D$16,"",IF(OR(B90=$V$2,B91=$V$2,B92=$V$2),SUM(COUNTIF(B90:B92,$V$2),COUNTIF(B90:B92,$AP$2)),""))</f>
        <v/>
      </c>
      <c r="AP90" s="3" t="str">
        <f>IF($A90&gt;='FG_576way_Regular Symbol(2wild)'!E$16,"",IF(OR(C90=$V$2,C91=$V$2,C92=$V$2),SUM(COUNTIF(C90:C92,$V$2),COUNTIF(C90:C92,$AP$2)),""))</f>
        <v/>
      </c>
      <c r="AR90" s="3" t="str">
        <f>IF($A90&gt;='FG_576way_Regular Symbol(2wild)'!D$16,"",IF(OR(B90=$V$2,B91=$V$2,B92=$V$2),SUM(COUNTIF(B90:B92,$V$2),COUNTIF(B90:B92,$AS$2)),""))</f>
        <v/>
      </c>
      <c r="AS90" s="3" t="str">
        <f>IF($A90&gt;='FG_576way_Regular Symbol(2wild)'!E$16,"",IF(OR(C90=$V$2,C91=$V$2,C92=$V$2),SUM(COUNTIF(C90:C92,$V$2),COUNTIF(C90:C92,$AS$2)),""))</f>
        <v/>
      </c>
      <c r="AU90" s="3" t="str">
        <f>IF($A90&gt;='FG_576way_Regular Symbol(2wild)'!D$16,"",IF(OR(B90=$V$2,B91=$V$2,B92=$V$2),SUM(COUNTIF(B90:B92,$V$2),COUNTIF(B90:B92,$AV$2)),""))</f>
        <v/>
      </c>
      <c r="AV90" s="3" t="str">
        <f>IF($A90&gt;='FG_576way_Regular Symbol(2wild)'!E$16,"",IF(OR(C90=$V$2,C91=$V$2,C92=$V$2),SUM(COUNTIF(C90:C92,$V$2),COUNTIF(C90:C92,$AV$2)),""))</f>
        <v/>
      </c>
    </row>
    <row r="91" spans="1:48">
      <c r="A91" s="335"/>
      <c r="B91" s="191"/>
      <c r="C91" s="191"/>
      <c r="D91" s="362"/>
      <c r="J91" s="344"/>
      <c r="K91" s="3"/>
      <c r="M91" s="344"/>
      <c r="N91" s="3"/>
      <c r="P91" s="344" t="str">
        <f>IF($A91&gt;='FG_576way_Regular Symbol(2wild)'!D$16,"",IF(OR(B91=$V$2,B92=$V$2,B93=$V$2),SUM(COUNTIF(B91:B93,$V$2),COUNTIF(B91:B93,$Q$2)),""))</f>
        <v/>
      </c>
      <c r="Q91" s="344" t="str">
        <f>IF($A91&gt;='FG_576way_Regular Symbol(2wild)'!E$16,"",IF(OR(C91=$V$2,C92=$V$2,C93=$V$2),SUM(COUNTIF(C91:C93,$V$2),COUNTIF(C91:C93,$Q$2)),""))</f>
        <v/>
      </c>
      <c r="S91" s="344" t="str">
        <f>IF($A91&gt;='FG_576way_Regular Symbol(2wild)'!D$16,"",IF(OR(B91=$V$2,B92=$V$2,B93=$V$2),SUM(COUNTIF(B91:B93,$V$2),COUNTIF(B91:B93,$T$2)),""))</f>
        <v/>
      </c>
      <c r="T91" s="344" t="str">
        <f>IF($A91&gt;='FG_576way_Regular Symbol(2wild)'!E$16,"",IF(OR(C91=$V$2,C92=$V$2,C93=$V$2),SUM(COUNTIF(C91:C93,$V$2),COUNTIF(C91:C93,$T$2)),""))</f>
        <v/>
      </c>
      <c r="V91" s="344" t="str">
        <f>IF($A91&gt;='FG_576way_Regular Symbol(2wild)'!D$16,"",IF(OR(B91=$V$2,B92=$V$2,B93=$V$2),SUM(COUNTIF(B91:B93,$V$2),COUNTIF(B91:B93,$W$2)),""))</f>
        <v/>
      </c>
      <c r="W91" s="344" t="str">
        <f>IF($A91&gt;='FG_576way_Regular Symbol(2wild)'!E$16,"",IF(OR(C91=$V$2,C92=$V$2,C93=$V$2),SUM(COUNTIF(C91:C93,$V$2),COUNTIF(C91:C93,$W$2)),""))</f>
        <v/>
      </c>
      <c r="Y91" s="344" t="str">
        <f>IF($A91&gt;='FG_576way_Regular Symbol(2wild)'!D$16,"",IF(OR(B91=$V$2,B92=$V$2,B93=$V$2),SUM(COUNTIF(B91:B93,$V$2),COUNTIF(B91:B93,$Z$2)),""))</f>
        <v/>
      </c>
      <c r="Z91" s="344" t="str">
        <f>IF($A91&gt;='FG_576way_Regular Symbol(2wild)'!E$16,"",IF(OR(C91=$V$2,C92=$V$2,C93=$V$2),SUM(COUNTIF(C91:C93,$V$2),COUNTIF(C91:C93,$Z$2)),""))</f>
        <v/>
      </c>
      <c r="AB91" s="344" t="str">
        <f>IF($A91&gt;='FG_576way_Regular Symbol(2wild)'!D$16,"",IF(OR(B91=$V$2,B92=$V$2,B93=$V$2),SUM(COUNTIF(B91:B93,$V$2),COUNTIF(B91:B93,$AC$2)),""))</f>
        <v/>
      </c>
      <c r="AC91" s="344" t="str">
        <f>IF($A91&gt;='FG_576way_Regular Symbol(2wild)'!E$16,"",IF(OR(C91=$V$2,C92=$V$2,C93=$V$2),SUM(COUNTIF(C91:C93,$V$2),COUNTIF(C91:C93,$AC$2)),""))</f>
        <v/>
      </c>
      <c r="AF91" s="3" t="str">
        <f>IF($A91&gt;='FG_576way_Regular Symbol(2wild)'!D$16,"",IF(OR(B91=$V$2,B92=$V$2,B93=$V$2),SUM(COUNTIF(B91:B93,$V$2),COUNTIF(B91:B93,$AG$2)),""))</f>
        <v/>
      </c>
      <c r="AG91" s="3" t="str">
        <f>IF($A91&gt;='FG_576way_Regular Symbol(2wild)'!E$16,"",IF(OR(C91=$V$2,C92=$V$2,C93=$V$2),SUM(COUNTIF(C91:C93,$V$2),COUNTIF(C91:C93,$AG$2)),""))</f>
        <v/>
      </c>
      <c r="AI91" s="3" t="str">
        <f>IF($A91&gt;='FG_576way_Regular Symbol(2wild)'!D$16,"",IF(OR(B91=$V$2,B92=$V$2,B93=$V$2),SUM(COUNTIF(B91:B93,$V$2),COUNTIF(B91:B93,$AJ$2)),""))</f>
        <v/>
      </c>
      <c r="AJ91" s="3" t="str">
        <f>IF($A91&gt;='FG_576way_Regular Symbol(2wild)'!E$16,"",IF(OR(C91=$V$2,C92=$V$2,C93=$V$2),SUM(COUNTIF(C91:C93,$V$2),COUNTIF(C91:C93,$AJ$2)),""))</f>
        <v/>
      </c>
      <c r="AL91" s="3" t="str">
        <f>IF($A91&gt;='FG_576way_Regular Symbol(2wild)'!D$16,"",IF(OR(B91=$V$2,B92=$V$2,B93=$V$2),SUM(COUNTIF(B91:B93,$V$2),COUNTIF(B91:B93,$AM$2)),""))</f>
        <v/>
      </c>
      <c r="AM91" s="3" t="str">
        <f>IF($A91&gt;='FG_576way_Regular Symbol(2wild)'!E$16,"",IF(OR(C91=$V$2,C92=$V$2,C93=$V$2),SUM(COUNTIF(C91:C93,$V$2),COUNTIF(C91:C93,$AM$2)),""))</f>
        <v/>
      </c>
      <c r="AO91" s="3" t="str">
        <f>IF($A91&gt;='FG_576way_Regular Symbol(2wild)'!D$16,"",IF(OR(B91=$V$2,B92=$V$2,B93=$V$2),SUM(COUNTIF(B91:B93,$V$2),COUNTIF(B91:B93,$AP$2)),""))</f>
        <v/>
      </c>
      <c r="AP91" s="3" t="str">
        <f>IF($A91&gt;='FG_576way_Regular Symbol(2wild)'!E$16,"",IF(OR(C91=$V$2,C92=$V$2,C93=$V$2),SUM(COUNTIF(C91:C93,$V$2),COUNTIF(C91:C93,$AP$2)),""))</f>
        <v/>
      </c>
      <c r="AR91" s="3" t="str">
        <f>IF($A91&gt;='FG_576way_Regular Symbol(2wild)'!D$16,"",IF(OR(B91=$V$2,B92=$V$2,B93=$V$2),SUM(COUNTIF(B91:B93,$V$2),COUNTIF(B91:B93,$AS$2)),""))</f>
        <v/>
      </c>
      <c r="AS91" s="3" t="str">
        <f>IF($A91&gt;='FG_576way_Regular Symbol(2wild)'!E$16,"",IF(OR(C91=$V$2,C92=$V$2,C93=$V$2),SUM(COUNTIF(C91:C93,$V$2),COUNTIF(C91:C93,$AS$2)),""))</f>
        <v/>
      </c>
      <c r="AU91" s="3" t="str">
        <f>IF($A91&gt;='FG_576way_Regular Symbol(2wild)'!D$16,"",IF(OR(B91=$V$2,B92=$V$2,B93=$V$2),SUM(COUNTIF(B91:B93,$V$2),COUNTIF(B91:B93,$AV$2)),""))</f>
        <v/>
      </c>
      <c r="AV91" s="3" t="str">
        <f>IF($A91&gt;='FG_576way_Regular Symbol(2wild)'!E$16,"",IF(OR(C91=$V$2,C92=$V$2,C93=$V$2),SUM(COUNTIF(C91:C93,$V$2),COUNTIF(C91:C93,$AV$2)),""))</f>
        <v/>
      </c>
    </row>
    <row r="92" spans="1:48">
      <c r="A92" s="335"/>
      <c r="B92" s="191"/>
      <c r="C92" s="191"/>
      <c r="D92" s="362"/>
      <c r="J92" s="344"/>
      <c r="K92" s="3"/>
      <c r="M92" s="344"/>
      <c r="N92" s="3"/>
      <c r="P92" s="344"/>
      <c r="Q92" s="3"/>
      <c r="S92" s="344" t="str">
        <f>IF($A92&gt;='FG_576way_Regular Symbol(2wild)'!D$16,"",IF(OR(B92=$V$2,B93=$V$2,B94=$V$2),SUM(COUNTIF(B92:B94,$V$2),COUNTIF(B92:B94,$T$2)),""))</f>
        <v/>
      </c>
      <c r="T92" s="344" t="str">
        <f>IF($A92&gt;='FG_576way_Regular Symbol(2wild)'!E$16,"",IF(OR(C92=$V$2,C93=$V$2,C94=$V$2),SUM(COUNTIF(C92:C94,$V$2),COUNTIF(C92:C94,$T$2)),""))</f>
        <v/>
      </c>
      <c r="V92" s="344" t="str">
        <f>IF($A92&gt;='FG_576way_Regular Symbol(2wild)'!D$16,"",IF(OR(B92=$V$2,B93=$V$2,B94=$V$2),SUM(COUNTIF(B92:B94,$V$2),COUNTIF(B92:B94,$W$2)),""))</f>
        <v/>
      </c>
      <c r="W92" s="344" t="str">
        <f>IF($A92&gt;='FG_576way_Regular Symbol(2wild)'!E$16,"",IF(OR(C92=$V$2,C93=$V$2,C94=$V$2),SUM(COUNTIF(C92:C94,$V$2),COUNTIF(C92:C94,$W$2)),""))</f>
        <v/>
      </c>
      <c r="Y92" s="344" t="str">
        <f>IF($A92&gt;='FG_576way_Regular Symbol(2wild)'!D$16,"",IF(OR(B92=$V$2,B93=$V$2,B94=$V$2),SUM(COUNTIF(B92:B94,$V$2),COUNTIF(B92:B94,$Z$2)),""))</f>
        <v/>
      </c>
      <c r="Z92" s="344" t="str">
        <f>IF($A92&gt;='FG_576way_Regular Symbol(2wild)'!E$16,"",IF(OR(C92=$V$2,C93=$V$2,C94=$V$2),SUM(COUNTIF(C92:C94,$V$2),COUNTIF(C92:C94,$Z$2)),""))</f>
        <v/>
      </c>
      <c r="AB92" s="344" t="str">
        <f>IF($A92&gt;='FG_576way_Regular Symbol(2wild)'!D$16,"",IF(OR(B92=$V$2,B93=$V$2,B94=$V$2),SUM(COUNTIF(B92:B94,$V$2),COUNTIF(B92:B94,$AC$2)),""))</f>
        <v/>
      </c>
      <c r="AC92" s="344" t="str">
        <f>IF($A92&gt;='FG_576way_Regular Symbol(2wild)'!E$16,"",IF(OR(C92=$V$2,C93=$V$2,C94=$V$2),SUM(COUNTIF(C92:C94,$V$2),COUNTIF(C92:C94,$AC$2)),""))</f>
        <v/>
      </c>
      <c r="AF92" s="3" t="str">
        <f>IF($A92&gt;='FG_576way_Regular Symbol(2wild)'!D$16,"",IF(OR(B92=$V$2,B93=$V$2,B94=$V$2),SUM(COUNTIF(B92:B94,$V$2),COUNTIF(B92:B94,$AG$2)),""))</f>
        <v/>
      </c>
      <c r="AG92" s="3" t="str">
        <f>IF($A92&gt;='FG_576way_Regular Symbol(2wild)'!E$16,"",IF(OR(C92=$V$2,C93=$V$2,C94=$V$2),SUM(COUNTIF(C92:C94,$V$2),COUNTIF(C92:C94,$AG$2)),""))</f>
        <v/>
      </c>
      <c r="AI92" s="3" t="str">
        <f>IF($A92&gt;='FG_576way_Regular Symbol(2wild)'!D$16,"",IF(OR(B92=$V$2,B93=$V$2,B94=$V$2),SUM(COUNTIF(B92:B94,$V$2),COUNTIF(B92:B94,$AJ$2)),""))</f>
        <v/>
      </c>
      <c r="AJ92" s="3" t="str">
        <f>IF($A92&gt;='FG_576way_Regular Symbol(2wild)'!E$16,"",IF(OR(C92=$V$2,C93=$V$2,C94=$V$2),SUM(COUNTIF(C92:C94,$V$2),COUNTIF(C92:C94,$AJ$2)),""))</f>
        <v/>
      </c>
      <c r="AL92" s="3" t="str">
        <f>IF($A92&gt;='FG_576way_Regular Symbol(2wild)'!D$16,"",IF(OR(B92=$V$2,B93=$V$2,B94=$V$2),SUM(COUNTIF(B92:B94,$V$2),COUNTIF(B92:B94,$AM$2)),""))</f>
        <v/>
      </c>
      <c r="AM92" s="3" t="str">
        <f>IF($A92&gt;='FG_576way_Regular Symbol(2wild)'!E$16,"",IF(OR(C92=$V$2,C93=$V$2,C94=$V$2),SUM(COUNTIF(C92:C94,$V$2),COUNTIF(C92:C94,$AM$2)),""))</f>
        <v/>
      </c>
      <c r="AO92" s="3" t="str">
        <f>IF($A92&gt;='FG_576way_Regular Symbol(2wild)'!D$16,"",IF(OR(B92=$V$2,B93=$V$2,B94=$V$2),SUM(COUNTIF(B92:B94,$V$2),COUNTIF(B92:B94,$AP$2)),""))</f>
        <v/>
      </c>
      <c r="AP92" s="3" t="str">
        <f>IF($A92&gt;='FG_576way_Regular Symbol(2wild)'!E$16,"",IF(OR(C92=$V$2,C93=$V$2,C94=$V$2),SUM(COUNTIF(C92:C94,$V$2),COUNTIF(C92:C94,$AP$2)),""))</f>
        <v/>
      </c>
      <c r="AR92" s="3" t="str">
        <f>IF($A92&gt;='FG_576way_Regular Symbol(2wild)'!D$16,"",IF(OR(B92=$V$2,B93=$V$2,B94=$V$2),SUM(COUNTIF(B92:B94,$V$2),COUNTIF(B92:B94,$AS$2)),""))</f>
        <v/>
      </c>
      <c r="AS92" s="3" t="str">
        <f>IF($A92&gt;='FG_576way_Regular Symbol(2wild)'!E$16,"",IF(OR(C92=$V$2,C93=$V$2,C94=$V$2),SUM(COUNTIF(C92:C94,$V$2),COUNTIF(C92:C94,$AS$2)),""))</f>
        <v/>
      </c>
      <c r="AU92" s="3" t="str">
        <f>IF($A92&gt;='FG_576way_Regular Symbol(2wild)'!D$16,"",IF(OR(B92=$V$2,B93=$V$2,B94=$V$2),SUM(COUNTIF(B92:B94,$V$2),COUNTIF(B92:B94,$AV$2)),""))</f>
        <v/>
      </c>
      <c r="AV92" s="3" t="str">
        <f>IF($A92&gt;='FG_576way_Regular Symbol(2wild)'!E$16,"",IF(OR(C92=$V$2,C93=$V$2,C94=$V$2),SUM(COUNTIF(C92:C94,$V$2),COUNTIF(C92:C94,$AV$2)),""))</f>
        <v/>
      </c>
    </row>
    <row r="93" spans="1:48">
      <c r="A93" s="335"/>
      <c r="B93" s="191"/>
      <c r="C93" s="191"/>
      <c r="D93" s="362"/>
      <c r="J93" s="344"/>
      <c r="K93" s="3"/>
      <c r="M93" s="344"/>
      <c r="N93" s="3"/>
      <c r="P93" s="344"/>
      <c r="Q93" s="3"/>
      <c r="S93" s="344" t="str">
        <f>IF($A93&gt;='FG_576way_Regular Symbol(2wild)'!D$16,"",IF(OR(B93=$V$2,B94=$V$2,B95=$V$2),SUM(COUNTIF(B93:B95,$V$2),COUNTIF(B93:B95,$T$2)),""))</f>
        <v/>
      </c>
      <c r="T93" s="344" t="str">
        <f>IF($A93&gt;='FG_576way_Regular Symbol(2wild)'!E$16,"",IF(OR(C93=$V$2,C94=$V$2,C95=$V$2),SUM(COUNTIF(C93:C95,$V$2),COUNTIF(C93:C95,$T$2)),""))</f>
        <v/>
      </c>
      <c r="V93" s="344" t="str">
        <f>IF($A93&gt;='FG_576way_Regular Symbol(2wild)'!D$16,"",IF(OR(B93=$V$2,B94=$V$2,B95=$V$2),SUM(COUNTIF(B93:B95,$V$2),COUNTIF(B93:B95,$W$2)),""))</f>
        <v/>
      </c>
      <c r="W93" s="344" t="str">
        <f>IF($A93&gt;='FG_576way_Regular Symbol(2wild)'!E$16,"",IF(OR(C93=$V$2,C94=$V$2,C95=$V$2),SUM(COUNTIF(C93:C95,$V$2),COUNTIF(C93:C95,$W$2)),""))</f>
        <v/>
      </c>
      <c r="Y93" s="344" t="str">
        <f>IF($A93&gt;='FG_576way_Regular Symbol(2wild)'!D$16,"",IF(OR(B93=$V$2,B94=$V$2,B95=$V$2),SUM(COUNTIF(B93:B95,$V$2),COUNTIF(B93:B95,$Z$2)),""))</f>
        <v/>
      </c>
      <c r="Z93" s="344" t="str">
        <f>IF($A93&gt;='FG_576way_Regular Symbol(2wild)'!E$16,"",IF(OR(C93=$V$2,C94=$V$2,C95=$V$2),SUM(COUNTIF(C93:C95,$V$2),COUNTIF(C93:C95,$Z$2)),""))</f>
        <v/>
      </c>
      <c r="AB93" s="344" t="str">
        <f>IF($A93&gt;='FG_576way_Regular Symbol(2wild)'!D$16,"",IF(OR(B93=$V$2,B94=$V$2,B95=$V$2),SUM(COUNTIF(B93:B95,$V$2),COUNTIF(B93:B95,$AC$2)),""))</f>
        <v/>
      </c>
      <c r="AC93" s="344" t="str">
        <f>IF($A93&gt;='FG_576way_Regular Symbol(2wild)'!E$16,"",IF(OR(C93=$V$2,C94=$V$2,C95=$V$2),SUM(COUNTIF(C93:C95,$V$2),COUNTIF(C93:C95,$AC$2)),""))</f>
        <v/>
      </c>
      <c r="AF93" s="3" t="str">
        <f>IF($A93&gt;='FG_576way_Regular Symbol(2wild)'!D$16,"",IF(OR(B93=$V$2,B94=$V$2,B95=$V$2),SUM(COUNTIF(B93:B95,$V$2),COUNTIF(B93:B95,$AG$2)),""))</f>
        <v/>
      </c>
      <c r="AG93" s="3" t="str">
        <f>IF($A93&gt;='FG_576way_Regular Symbol(2wild)'!E$16,"",IF(OR(C93=$V$2,C94=$V$2,C95=$V$2),SUM(COUNTIF(C93:C95,$V$2),COUNTIF(C93:C95,$AG$2)),""))</f>
        <v/>
      </c>
      <c r="AI93" s="3" t="str">
        <f>IF($A93&gt;='FG_576way_Regular Symbol(2wild)'!D$16,"",IF(OR(B93=$V$2,B94=$V$2,B95=$V$2),SUM(COUNTIF(B93:B95,$V$2),COUNTIF(B93:B95,$AJ$2)),""))</f>
        <v/>
      </c>
      <c r="AJ93" s="3" t="str">
        <f>IF($A93&gt;='FG_576way_Regular Symbol(2wild)'!E$16,"",IF(OR(C93=$V$2,C94=$V$2,C95=$V$2),SUM(COUNTIF(C93:C95,$V$2),COUNTIF(C93:C95,$AJ$2)),""))</f>
        <v/>
      </c>
      <c r="AL93" s="3" t="str">
        <f>IF($A93&gt;='FG_576way_Regular Symbol(2wild)'!D$16,"",IF(OR(B93=$V$2,B94=$V$2,B95=$V$2),SUM(COUNTIF(B93:B95,$V$2),COUNTIF(B93:B95,$AM$2)),""))</f>
        <v/>
      </c>
      <c r="AM93" s="3" t="str">
        <f>IF($A93&gt;='FG_576way_Regular Symbol(2wild)'!E$16,"",IF(OR(C93=$V$2,C94=$V$2,C95=$V$2),SUM(COUNTIF(C93:C95,$V$2),COUNTIF(C93:C95,$AM$2)),""))</f>
        <v/>
      </c>
      <c r="AO93" s="3" t="str">
        <f>IF($A93&gt;='FG_576way_Regular Symbol(2wild)'!D$16,"",IF(OR(B93=$V$2,B94=$V$2,B95=$V$2),SUM(COUNTIF(B93:B95,$V$2),COUNTIF(B93:B95,$AP$2)),""))</f>
        <v/>
      </c>
      <c r="AP93" s="3" t="str">
        <f>IF($A93&gt;='FG_576way_Regular Symbol(2wild)'!E$16,"",IF(OR(C93=$V$2,C94=$V$2,C95=$V$2),SUM(COUNTIF(C93:C95,$V$2),COUNTIF(C93:C95,$AP$2)),""))</f>
        <v/>
      </c>
      <c r="AR93" s="3" t="str">
        <f>IF($A93&gt;='FG_576way_Regular Symbol(2wild)'!D$16,"",IF(OR(B93=$V$2,B94=$V$2,B95=$V$2),SUM(COUNTIF(B93:B95,$V$2),COUNTIF(B93:B95,$AS$2)),""))</f>
        <v/>
      </c>
      <c r="AS93" s="3" t="str">
        <f>IF($A93&gt;='FG_576way_Regular Symbol(2wild)'!E$16,"",IF(OR(C93=$V$2,C94=$V$2,C95=$V$2),SUM(COUNTIF(C93:C95,$V$2),COUNTIF(C93:C95,$AS$2)),""))</f>
        <v/>
      </c>
      <c r="AU93" s="3" t="str">
        <f>IF($A93&gt;='FG_576way_Regular Symbol(2wild)'!D$16,"",IF(OR(B93=$V$2,B94=$V$2,B95=$V$2),SUM(COUNTIF(B93:B95,$V$2),COUNTIF(B93:B95,$AV$2)),""))</f>
        <v/>
      </c>
      <c r="AV93" s="3" t="str">
        <f>IF($A93&gt;='FG_576way_Regular Symbol(2wild)'!E$16,"",IF(OR(C93=$V$2,C94=$V$2,C95=$V$2),SUM(COUNTIF(C93:C95,$V$2),COUNTIF(C93:C95,$AV$2)),""))</f>
        <v/>
      </c>
    </row>
    <row r="94" spans="1:48">
      <c r="A94" s="335"/>
      <c r="B94" s="191"/>
      <c r="C94" s="191"/>
      <c r="D94" s="362"/>
      <c r="J94" s="344"/>
      <c r="K94" s="3"/>
      <c r="M94" s="344"/>
      <c r="N94" s="3"/>
      <c r="P94" s="344"/>
      <c r="Q94" s="3"/>
      <c r="S94" s="344" t="str">
        <f>IF($A94&gt;='FG_576way_Regular Symbol(2wild)'!D$16,"",IF(OR(B94=$V$2,B95=$V$2,B96=$V$2),SUM(COUNTIF(B94:B96,$V$2),COUNTIF(B94:B96,$T$2)),""))</f>
        <v/>
      </c>
      <c r="T94" s="344" t="str">
        <f>IF($A94&gt;='FG_576way_Regular Symbol(2wild)'!E$16,"",IF(OR(C94=$V$2,C95=$V$2,C96=$V$2),SUM(COUNTIF(C94:C96,$V$2),COUNTIF(C94:C96,$T$2)),""))</f>
        <v/>
      </c>
      <c r="V94" s="344" t="str">
        <f>IF($A94&gt;='FG_576way_Regular Symbol(2wild)'!D$16,"",IF(OR(B94=$V$2,B95=$V$2,B96=$V$2),SUM(COUNTIF(B94:B96,$V$2),COUNTIF(B94:B96,$W$2)),""))</f>
        <v/>
      </c>
      <c r="W94" s="344" t="str">
        <f>IF($A94&gt;='FG_576way_Regular Symbol(2wild)'!E$16,"",IF(OR(C94=$V$2,C95=$V$2,C96=$V$2),SUM(COUNTIF(C94:C96,$V$2),COUNTIF(C94:C96,$W$2)),""))</f>
        <v/>
      </c>
      <c r="Y94" s="344" t="str">
        <f>IF($A94&gt;='FG_576way_Regular Symbol(2wild)'!D$16,"",IF(OR(B94=$V$2,B95=$V$2,B96=$V$2),SUM(COUNTIF(B94:B96,$V$2),COUNTIF(B94:B96,$Z$2)),""))</f>
        <v/>
      </c>
      <c r="Z94" s="344" t="str">
        <f>IF($A94&gt;='FG_576way_Regular Symbol(2wild)'!E$16,"",IF(OR(C94=$V$2,C95=$V$2,C96=$V$2),SUM(COUNTIF(C94:C96,$V$2),COUNTIF(C94:C96,$Z$2)),""))</f>
        <v/>
      </c>
      <c r="AB94" s="344" t="str">
        <f>IF($A94&gt;='FG_576way_Regular Symbol(2wild)'!D$16,"",IF(OR(B94=$V$2,B95=$V$2,B96=$V$2),SUM(COUNTIF(B94:B96,$V$2),COUNTIF(B94:B96,$AC$2)),""))</f>
        <v/>
      </c>
      <c r="AC94" s="344" t="str">
        <f>IF($A94&gt;='FG_576way_Regular Symbol(2wild)'!E$16,"",IF(OR(C94=$V$2,C95=$V$2,C96=$V$2),SUM(COUNTIF(C94:C96,$V$2),COUNTIF(C94:C96,$AC$2)),""))</f>
        <v/>
      </c>
      <c r="AF94" s="3" t="str">
        <f>IF($A94&gt;='FG_576way_Regular Symbol(2wild)'!D$16,"",IF(OR(B94=$V$2,B95=$V$2,B96=$V$2),SUM(COUNTIF(B94:B96,$V$2),COUNTIF(B94:B96,$AG$2)),""))</f>
        <v/>
      </c>
      <c r="AG94" s="3" t="str">
        <f>IF($A94&gt;='FG_576way_Regular Symbol(2wild)'!E$16,"",IF(OR(C94=$V$2,C95=$V$2,C96=$V$2),SUM(COUNTIF(C94:C96,$V$2),COUNTIF(C94:C96,$AG$2)),""))</f>
        <v/>
      </c>
      <c r="AI94" s="3" t="str">
        <f>IF($A94&gt;='FG_576way_Regular Symbol(2wild)'!D$16,"",IF(OR(B94=$V$2,B95=$V$2,B96=$V$2),SUM(COUNTIF(B94:B96,$V$2),COUNTIF(B94:B96,$AJ$2)),""))</f>
        <v/>
      </c>
      <c r="AJ94" s="3" t="str">
        <f>IF($A94&gt;='FG_576way_Regular Symbol(2wild)'!E$16,"",IF(OR(C94=$V$2,C95=$V$2,C96=$V$2),SUM(COUNTIF(C94:C96,$V$2),COUNTIF(C94:C96,$AJ$2)),""))</f>
        <v/>
      </c>
      <c r="AL94" s="3" t="str">
        <f>IF($A94&gt;='FG_576way_Regular Symbol(2wild)'!D$16,"",IF(OR(B94=$V$2,B95=$V$2,B96=$V$2),SUM(COUNTIF(B94:B96,$V$2),COUNTIF(B94:B96,$AM$2)),""))</f>
        <v/>
      </c>
      <c r="AM94" s="3" t="str">
        <f>IF($A94&gt;='FG_576way_Regular Symbol(2wild)'!E$16,"",IF(OR(C94=$V$2,C95=$V$2,C96=$V$2),SUM(COUNTIF(C94:C96,$V$2),COUNTIF(C94:C96,$AM$2)),""))</f>
        <v/>
      </c>
      <c r="AO94" s="3" t="str">
        <f>IF($A94&gt;='FG_576way_Regular Symbol(2wild)'!D$16,"",IF(OR(B94=$V$2,B95=$V$2,B96=$V$2),SUM(COUNTIF(B94:B96,$V$2),COUNTIF(B94:B96,$AP$2)),""))</f>
        <v/>
      </c>
      <c r="AP94" s="3" t="str">
        <f>IF($A94&gt;='FG_576way_Regular Symbol(2wild)'!E$16,"",IF(OR(C94=$V$2,C95=$V$2,C96=$V$2),SUM(COUNTIF(C94:C96,$V$2),COUNTIF(C94:C96,$AP$2)),""))</f>
        <v/>
      </c>
      <c r="AR94" s="3" t="str">
        <f>IF($A94&gt;='FG_576way_Regular Symbol(2wild)'!D$16,"",IF(OR(B94=$V$2,B95=$V$2,B96=$V$2),SUM(COUNTIF(B94:B96,$V$2),COUNTIF(B94:B96,$AS$2)),""))</f>
        <v/>
      </c>
      <c r="AS94" s="3" t="str">
        <f>IF($A94&gt;='FG_576way_Regular Symbol(2wild)'!E$16,"",IF(OR(C94=$V$2,C95=$V$2,C96=$V$2),SUM(COUNTIF(C94:C96,$V$2),COUNTIF(C94:C96,$AS$2)),""))</f>
        <v/>
      </c>
      <c r="AU94" s="3" t="str">
        <f>IF($A94&gt;='FG_576way_Regular Symbol(2wild)'!D$16,"",IF(OR(B94=$V$2,B95=$V$2,B96=$V$2),SUM(COUNTIF(B94:B96,$V$2),COUNTIF(B94:B96,$AV$2)),""))</f>
        <v/>
      </c>
      <c r="AV94" s="3" t="str">
        <f>IF($A94&gt;='FG_576way_Regular Symbol(2wild)'!E$16,"",IF(OR(C94=$V$2,C95=$V$2,C96=$V$2),SUM(COUNTIF(C94:C96,$V$2),COUNTIF(C94:C96,$AV$2)),""))</f>
        <v/>
      </c>
    </row>
    <row r="95" spans="1:48">
      <c r="A95" s="335"/>
      <c r="B95" s="191"/>
      <c r="C95" s="191"/>
      <c r="D95" s="362"/>
      <c r="J95" s="344"/>
      <c r="K95" s="3"/>
      <c r="M95" s="344"/>
      <c r="N95" s="3"/>
      <c r="P95" s="344"/>
      <c r="Q95" s="3"/>
      <c r="S95" s="344" t="str">
        <f>IF($A95&gt;='FG_576way_Regular Symbol(2wild)'!D$16,"",IF(OR(B95=$V$2,B96=$V$2,B97=$V$2),SUM(COUNTIF(B95:B97,$V$2),COUNTIF(B95:B97,$T$2)),""))</f>
        <v/>
      </c>
      <c r="T95" s="344" t="str">
        <f>IF($A95&gt;='FG_576way_Regular Symbol(2wild)'!E$16,"",IF(OR(C95=$V$2,C96=$V$2,C97=$V$2),SUM(COUNTIF(C95:C97,$V$2),COUNTIF(C95:C97,$T$2)),""))</f>
        <v/>
      </c>
      <c r="V95" s="344" t="str">
        <f>IF($A95&gt;='FG_576way_Regular Symbol(2wild)'!D$16,"",IF(OR(B95=$V$2,B96=$V$2,B97=$V$2),SUM(COUNTIF(B95:B97,$V$2),COUNTIF(B95:B97,$W$2)),""))</f>
        <v/>
      </c>
      <c r="W95" s="344" t="str">
        <f>IF($A95&gt;='FG_576way_Regular Symbol(2wild)'!E$16,"",IF(OR(C95=$V$2,C96=$V$2,C97=$V$2),SUM(COUNTIF(C95:C97,$V$2),COUNTIF(C95:C97,$W$2)),""))</f>
        <v/>
      </c>
      <c r="Y95" s="344" t="str">
        <f>IF($A95&gt;='FG_576way_Regular Symbol(2wild)'!D$16,"",IF(OR(B95=$V$2,B96=$V$2,B97=$V$2),SUM(COUNTIF(B95:B97,$V$2),COUNTIF(B95:B97,$Z$2)),""))</f>
        <v/>
      </c>
      <c r="Z95" s="344" t="str">
        <f>IF($A95&gt;='FG_576way_Regular Symbol(2wild)'!E$16,"",IF(OR(C95=$V$2,C96=$V$2,C97=$V$2),SUM(COUNTIF(C95:C97,$V$2),COUNTIF(C95:C97,$Z$2)),""))</f>
        <v/>
      </c>
      <c r="AB95" s="344" t="str">
        <f>IF($A95&gt;='FG_576way_Regular Symbol(2wild)'!D$16,"",IF(OR(B95=$V$2,B96=$V$2,B97=$V$2),SUM(COUNTIF(B95:B97,$V$2),COUNTIF(B95:B97,$AC$2)),""))</f>
        <v/>
      </c>
      <c r="AC95" s="344" t="str">
        <f>IF($A95&gt;='FG_576way_Regular Symbol(2wild)'!E$16,"",IF(OR(C95=$V$2,C96=$V$2,C97=$V$2),SUM(COUNTIF(C95:C97,$V$2),COUNTIF(C95:C97,$AC$2)),""))</f>
        <v/>
      </c>
      <c r="AF95" s="3" t="str">
        <f>IF($A95&gt;='FG_576way_Regular Symbol(2wild)'!D$16,"",IF(OR(B95=$V$2,B96=$V$2,B97=$V$2),SUM(COUNTIF(B95:B97,$V$2),COUNTIF(B95:B97,$AG$2)),""))</f>
        <v/>
      </c>
      <c r="AG95" s="3" t="str">
        <f>IF($A95&gt;='FG_576way_Regular Symbol(2wild)'!E$16,"",IF(OR(C95=$V$2,C96=$V$2,C97=$V$2),SUM(COUNTIF(C95:C97,$V$2),COUNTIF(C95:C97,$AG$2)),""))</f>
        <v/>
      </c>
      <c r="AI95" s="3" t="str">
        <f>IF($A95&gt;='FG_576way_Regular Symbol(2wild)'!D$16,"",IF(OR(B95=$V$2,B96=$V$2,B97=$V$2),SUM(COUNTIF(B95:B97,$V$2),COUNTIF(B95:B97,$AJ$2)),""))</f>
        <v/>
      </c>
      <c r="AJ95" s="3" t="str">
        <f>IF($A95&gt;='FG_576way_Regular Symbol(2wild)'!E$16,"",IF(OR(C95=$V$2,C96=$V$2,C97=$V$2),SUM(COUNTIF(C95:C97,$V$2),COUNTIF(C95:C97,$AJ$2)),""))</f>
        <v/>
      </c>
      <c r="AL95" s="3" t="str">
        <f>IF($A95&gt;='FG_576way_Regular Symbol(2wild)'!D$16,"",IF(OR(B95=$V$2,B96=$V$2,B97=$V$2),SUM(COUNTIF(B95:B97,$V$2),COUNTIF(B95:B97,$AM$2)),""))</f>
        <v/>
      </c>
      <c r="AM95" s="3" t="str">
        <f>IF($A95&gt;='FG_576way_Regular Symbol(2wild)'!E$16,"",IF(OR(C95=$V$2,C96=$V$2,C97=$V$2),SUM(COUNTIF(C95:C97,$V$2),COUNTIF(C95:C97,$AM$2)),""))</f>
        <v/>
      </c>
      <c r="AO95" s="3" t="str">
        <f>IF($A95&gt;='FG_576way_Regular Symbol(2wild)'!D$16,"",IF(OR(B95=$V$2,B96=$V$2,B97=$V$2),SUM(COUNTIF(B95:B97,$V$2),COUNTIF(B95:B97,$AP$2)),""))</f>
        <v/>
      </c>
      <c r="AP95" s="3" t="str">
        <f>IF($A95&gt;='FG_576way_Regular Symbol(2wild)'!E$16,"",IF(OR(C95=$V$2,C96=$V$2,C97=$V$2),SUM(COUNTIF(C95:C97,$V$2),COUNTIF(C95:C97,$AP$2)),""))</f>
        <v/>
      </c>
      <c r="AR95" s="3" t="str">
        <f>IF($A95&gt;='FG_576way_Regular Symbol(2wild)'!D$16,"",IF(OR(B95=$V$2,B96=$V$2,B97=$V$2),SUM(COUNTIF(B95:B97,$V$2),COUNTIF(B95:B97,$AS$2)),""))</f>
        <v/>
      </c>
      <c r="AS95" s="3" t="str">
        <f>IF($A95&gt;='FG_576way_Regular Symbol(2wild)'!E$16,"",IF(OR(C95=$V$2,C96=$V$2,C97=$V$2),SUM(COUNTIF(C95:C97,$V$2),COUNTIF(C95:C97,$AS$2)),""))</f>
        <v/>
      </c>
      <c r="AU95" s="3" t="str">
        <f>IF($A95&gt;='FG_576way_Regular Symbol(2wild)'!D$16,"",IF(OR(B95=$V$2,B96=$V$2,B97=$V$2),SUM(COUNTIF(B95:B97,$V$2),COUNTIF(B95:B97,$AV$2)),""))</f>
        <v/>
      </c>
      <c r="AV95" s="3" t="str">
        <f>IF($A95&gt;='FG_576way_Regular Symbol(2wild)'!E$16,"",IF(OR(C95=$V$2,C96=$V$2,C97=$V$2),SUM(COUNTIF(C95:C97,$V$2),COUNTIF(C95:C97,$AV$2)),""))</f>
        <v/>
      </c>
    </row>
    <row r="96" spans="1:48">
      <c r="A96" s="335"/>
      <c r="B96" s="191"/>
      <c r="C96" s="191"/>
      <c r="D96" s="362"/>
      <c r="J96" s="344"/>
      <c r="K96" s="3"/>
      <c r="M96" s="344"/>
      <c r="N96" s="3"/>
      <c r="P96" s="344"/>
      <c r="Q96" s="3"/>
      <c r="S96" s="344" t="str">
        <f>IF($A96&gt;='FG_576way_Regular Symbol(2wild)'!D$16,"",IF(OR(B96=$V$2,B97=$V$2,B98=$V$2),SUM(COUNTIF(B96:B98,$V$2),COUNTIF(B96:B98,$T$2)),""))</f>
        <v/>
      </c>
      <c r="T96" s="344" t="str">
        <f>IF($A96&gt;='FG_576way_Regular Symbol(2wild)'!E$16,"",IF(OR(C96=$V$2,C97=$V$2,C98=$V$2),SUM(COUNTIF(C96:C98,$V$2),COUNTIF(C96:C98,$T$2)),""))</f>
        <v/>
      </c>
      <c r="V96" s="344" t="str">
        <f>IF($A96&gt;='FG_576way_Regular Symbol(2wild)'!D$16,"",IF(OR(B96=$V$2,B97=$V$2,B98=$V$2),SUM(COUNTIF(B96:B98,$V$2),COUNTIF(B96:B98,$W$2)),""))</f>
        <v/>
      </c>
      <c r="W96" s="344" t="str">
        <f>IF($A96&gt;='FG_576way_Regular Symbol(2wild)'!E$16,"",IF(OR(C96=$V$2,C97=$V$2,C98=$V$2),SUM(COUNTIF(C96:C98,$V$2),COUNTIF(C96:C98,$W$2)),""))</f>
        <v/>
      </c>
      <c r="Y96" s="344" t="str">
        <f>IF($A96&gt;='FG_576way_Regular Symbol(2wild)'!D$16,"",IF(OR(B96=$V$2,B97=$V$2,B98=$V$2),SUM(COUNTIF(B96:B98,$V$2),COUNTIF(B96:B98,$Z$2)),""))</f>
        <v/>
      </c>
      <c r="Z96" s="344" t="str">
        <f>IF($A96&gt;='FG_576way_Regular Symbol(2wild)'!E$16,"",IF(OR(C96=$V$2,C97=$V$2,C98=$V$2),SUM(COUNTIF(C96:C98,$V$2),COUNTIF(C96:C98,$Z$2)),""))</f>
        <v/>
      </c>
      <c r="AB96" s="344" t="str">
        <f>IF($A96&gt;='FG_576way_Regular Symbol(2wild)'!D$16,"",IF(OR(B96=$V$2,B97=$V$2,B98=$V$2),SUM(COUNTIF(B96:B98,$V$2),COUNTIF(B96:B98,$AC$2)),""))</f>
        <v/>
      </c>
      <c r="AC96" s="344" t="str">
        <f>IF($A96&gt;='FG_576way_Regular Symbol(2wild)'!E$16,"",IF(OR(C96=$V$2,C97=$V$2,C98=$V$2),SUM(COUNTIF(C96:C98,$V$2),COUNTIF(C96:C98,$AC$2)),""))</f>
        <v/>
      </c>
      <c r="AF96" s="3" t="str">
        <f>IF($A96&gt;='FG_576way_Regular Symbol(2wild)'!D$16,"",IF(OR(B96=$V$2,B97=$V$2,B98=$V$2),SUM(COUNTIF(B96:B98,$V$2),COUNTIF(B96:B98,$AG$2)),""))</f>
        <v/>
      </c>
      <c r="AG96" s="3" t="str">
        <f>IF($A96&gt;='FG_576way_Regular Symbol(2wild)'!E$16,"",IF(OR(C96=$V$2,C97=$V$2,C98=$V$2),SUM(COUNTIF(C96:C98,$V$2),COUNTIF(C96:C98,$AG$2)),""))</f>
        <v/>
      </c>
      <c r="AI96" s="3" t="str">
        <f>IF($A96&gt;='FG_576way_Regular Symbol(2wild)'!D$16,"",IF(OR(B96=$V$2,B97=$V$2,B98=$V$2),SUM(COUNTIF(B96:B98,$V$2),COUNTIF(B96:B98,$AJ$2)),""))</f>
        <v/>
      </c>
      <c r="AJ96" s="3" t="str">
        <f>IF($A96&gt;='FG_576way_Regular Symbol(2wild)'!E$16,"",IF(OR(C96=$V$2,C97=$V$2,C98=$V$2),SUM(COUNTIF(C96:C98,$V$2),COUNTIF(C96:C98,$AJ$2)),""))</f>
        <v/>
      </c>
      <c r="AL96" s="3" t="str">
        <f>IF($A96&gt;='FG_576way_Regular Symbol(2wild)'!D$16,"",IF(OR(B96=$V$2,B97=$V$2,B98=$V$2),SUM(COUNTIF(B96:B98,$V$2),COUNTIF(B96:B98,$AM$2)),""))</f>
        <v/>
      </c>
      <c r="AM96" s="3" t="str">
        <f>IF($A96&gt;='FG_576way_Regular Symbol(2wild)'!E$16,"",IF(OR(C96=$V$2,C97=$V$2,C98=$V$2),SUM(COUNTIF(C96:C98,$V$2),COUNTIF(C96:C98,$AM$2)),""))</f>
        <v/>
      </c>
      <c r="AO96" s="3" t="str">
        <f>IF($A96&gt;='FG_576way_Regular Symbol(2wild)'!D$16,"",IF(OR(B96=$V$2,B97=$V$2,B98=$V$2),SUM(COUNTIF(B96:B98,$V$2),COUNTIF(B96:B98,$AP$2)),""))</f>
        <v/>
      </c>
      <c r="AP96" s="3" t="str">
        <f>IF($A96&gt;='FG_576way_Regular Symbol(2wild)'!E$16,"",IF(OR(C96=$V$2,C97=$V$2,C98=$V$2),SUM(COUNTIF(C96:C98,$V$2),COUNTIF(C96:C98,$AP$2)),""))</f>
        <v/>
      </c>
      <c r="AR96" s="3" t="str">
        <f>IF($A96&gt;='FG_576way_Regular Symbol(2wild)'!D$16,"",IF(OR(B96=$V$2,B97=$V$2,B98=$V$2),SUM(COUNTIF(B96:B98,$V$2),COUNTIF(B96:B98,$AS$2)),""))</f>
        <v/>
      </c>
      <c r="AS96" s="3" t="str">
        <f>IF($A96&gt;='FG_576way_Regular Symbol(2wild)'!E$16,"",IF(OR(C96=$V$2,C97=$V$2,C98=$V$2),SUM(COUNTIF(C96:C98,$V$2),COUNTIF(C96:C98,$AS$2)),""))</f>
        <v/>
      </c>
      <c r="AU96" s="3" t="str">
        <f>IF($A96&gt;='FG_576way_Regular Symbol(2wild)'!D$16,"",IF(OR(B96=$V$2,B97=$V$2,B98=$V$2),SUM(COUNTIF(B96:B98,$V$2),COUNTIF(B96:B98,$AV$2)),""))</f>
        <v/>
      </c>
      <c r="AV96" s="3" t="str">
        <f>IF($A96&gt;='FG_576way_Regular Symbol(2wild)'!E$16,"",IF(OR(C96=$V$2,C97=$V$2,C98=$V$2),SUM(COUNTIF(C96:C98,$V$2),COUNTIF(C96:C98,$AV$2)),""))</f>
        <v/>
      </c>
    </row>
    <row r="97" spans="1:48">
      <c r="A97" s="335"/>
      <c r="B97" s="191"/>
      <c r="C97" s="191"/>
      <c r="D97" s="362"/>
      <c r="J97" s="344"/>
      <c r="K97" s="3"/>
      <c r="M97" s="344"/>
      <c r="N97" s="3"/>
      <c r="P97" s="344"/>
      <c r="Q97" s="3"/>
      <c r="S97" s="344" t="str">
        <f>IF($A97&gt;='FG_576way_Regular Symbol(2wild)'!D$16,"",IF(OR(B97=$V$2,B98=$V$2,B99=$V$2),SUM(COUNTIF(B97:B99,$V$2),COUNTIF(B97:B99,$T$2)),""))</f>
        <v/>
      </c>
      <c r="T97" s="344" t="str">
        <f>IF($A97&gt;='FG_576way_Regular Symbol(2wild)'!E$16,"",IF(OR(C97=$V$2,C98=$V$2,C99=$V$2),SUM(COUNTIF(C97:C99,$V$2),COUNTIF(C97:C99,$T$2)),""))</f>
        <v/>
      </c>
      <c r="V97" s="344" t="str">
        <f>IF($A97&gt;='FG_576way_Regular Symbol(2wild)'!D$16,"",IF(OR(B97=$V$2,B98=$V$2,B99=$V$2),SUM(COUNTIF(B97:B99,$V$2),COUNTIF(B97:B99,$W$2)),""))</f>
        <v/>
      </c>
      <c r="W97" s="344" t="str">
        <f>IF($A97&gt;='FG_576way_Regular Symbol(2wild)'!E$16,"",IF(OR(C97=$V$2,C98=$V$2,C99=$V$2),SUM(COUNTIF(C97:C99,$V$2),COUNTIF(C97:C99,$W$2)),""))</f>
        <v/>
      </c>
      <c r="Y97" s="344" t="str">
        <f>IF($A97&gt;='FG_576way_Regular Symbol(2wild)'!D$16,"",IF(OR(B97=$V$2,B98=$V$2,B99=$V$2),SUM(COUNTIF(B97:B99,$V$2),COUNTIF(B97:B99,$Z$2)),""))</f>
        <v/>
      </c>
      <c r="Z97" s="344" t="str">
        <f>IF($A97&gt;='FG_576way_Regular Symbol(2wild)'!E$16,"",IF(OR(C97=$V$2,C98=$V$2,C99=$V$2),SUM(COUNTIF(C97:C99,$V$2),COUNTIF(C97:C99,$Z$2)),""))</f>
        <v/>
      </c>
      <c r="AB97" s="344" t="str">
        <f>IF($A97&gt;='FG_576way_Regular Symbol(2wild)'!D$16,"",IF(OR(B97=$V$2,B98=$V$2,B99=$V$2),SUM(COUNTIF(B97:B99,$V$2),COUNTIF(B97:B99,$AC$2)),""))</f>
        <v/>
      </c>
      <c r="AC97" s="344" t="str">
        <f>IF($A97&gt;='FG_576way_Regular Symbol(2wild)'!E$16,"",IF(OR(C97=$V$2,C98=$V$2,C99=$V$2),SUM(COUNTIF(C97:C99,$V$2),COUNTIF(C97:C99,$AC$2)),""))</f>
        <v/>
      </c>
      <c r="AF97" s="3" t="str">
        <f>IF($A97&gt;='FG_576way_Regular Symbol(2wild)'!D$16,"",IF(OR(B97=$V$2,B98=$V$2,B99=$V$2),SUM(COUNTIF(B97:B99,$V$2),COUNTIF(B97:B99,$AG$2)),""))</f>
        <v/>
      </c>
      <c r="AG97" s="3" t="str">
        <f>IF($A97&gt;='FG_576way_Regular Symbol(2wild)'!E$16,"",IF(OR(C97=$V$2,C98=$V$2,C99=$V$2),SUM(COUNTIF(C97:C99,$V$2),COUNTIF(C97:C99,$AG$2)),""))</f>
        <v/>
      </c>
      <c r="AI97" s="3" t="str">
        <f>IF($A97&gt;='FG_576way_Regular Symbol(2wild)'!D$16,"",IF(OR(B97=$V$2,B98=$V$2,B99=$V$2),SUM(COUNTIF(B97:B99,$V$2),COUNTIF(B97:B99,$AJ$2)),""))</f>
        <v/>
      </c>
      <c r="AJ97" s="3" t="str">
        <f>IF($A97&gt;='FG_576way_Regular Symbol(2wild)'!E$16,"",IF(OR(C97=$V$2,C98=$V$2,C99=$V$2),SUM(COUNTIF(C97:C99,$V$2),COUNTIF(C97:C99,$AJ$2)),""))</f>
        <v/>
      </c>
      <c r="AL97" s="3" t="str">
        <f>IF($A97&gt;='FG_576way_Regular Symbol(2wild)'!D$16,"",IF(OR(B97=$V$2,B98=$V$2,B99=$V$2),SUM(COUNTIF(B97:B99,$V$2),COUNTIF(B97:B99,$AM$2)),""))</f>
        <v/>
      </c>
      <c r="AM97" s="3" t="str">
        <f>IF($A97&gt;='FG_576way_Regular Symbol(2wild)'!E$16,"",IF(OR(C97=$V$2,C98=$V$2,C99=$V$2),SUM(COUNTIF(C97:C99,$V$2),COUNTIF(C97:C99,$AM$2)),""))</f>
        <v/>
      </c>
      <c r="AO97" s="3" t="str">
        <f>IF($A97&gt;='FG_576way_Regular Symbol(2wild)'!D$16,"",IF(OR(B97=$V$2,B98=$V$2,B99=$V$2),SUM(COUNTIF(B97:B99,$V$2),COUNTIF(B97:B99,$AP$2)),""))</f>
        <v/>
      </c>
      <c r="AP97" s="3" t="str">
        <f>IF($A97&gt;='FG_576way_Regular Symbol(2wild)'!E$16,"",IF(OR(C97=$V$2,C98=$V$2,C99=$V$2),SUM(COUNTIF(C97:C99,$V$2),COUNTIF(C97:C99,$AP$2)),""))</f>
        <v/>
      </c>
      <c r="AR97" s="3" t="str">
        <f>IF($A97&gt;='FG_576way_Regular Symbol(2wild)'!D$16,"",IF(OR(B97=$V$2,B98=$V$2,B99=$V$2),SUM(COUNTIF(B97:B99,$V$2),COUNTIF(B97:B99,$AS$2)),""))</f>
        <v/>
      </c>
      <c r="AS97" s="3" t="str">
        <f>IF($A97&gt;='FG_576way_Regular Symbol(2wild)'!E$16,"",IF(OR(C97=$V$2,C98=$V$2,C99=$V$2),SUM(COUNTIF(C97:C99,$V$2),COUNTIF(C97:C99,$AS$2)),""))</f>
        <v/>
      </c>
      <c r="AU97" s="3" t="str">
        <f>IF($A97&gt;='FG_576way_Regular Symbol(2wild)'!D$16,"",IF(OR(B97=$V$2,B98=$V$2,B99=$V$2),SUM(COUNTIF(B97:B99,$V$2),COUNTIF(B97:B99,$AV$2)),""))</f>
        <v/>
      </c>
      <c r="AV97" s="3" t="str">
        <f>IF($A97&gt;='FG_576way_Regular Symbol(2wild)'!E$16,"",IF(OR(C97=$V$2,C98=$V$2,C99=$V$2),SUM(COUNTIF(C97:C99,$V$2),COUNTIF(C97:C99,$AV$2)),""))</f>
        <v/>
      </c>
    </row>
    <row r="98" spans="1:48">
      <c r="A98" s="335"/>
      <c r="B98" s="191"/>
      <c r="C98" s="191"/>
      <c r="D98" s="362"/>
      <c r="J98" s="344"/>
      <c r="K98" s="3"/>
      <c r="M98" s="344"/>
      <c r="N98" s="3"/>
      <c r="P98" s="344"/>
      <c r="Q98" s="3"/>
      <c r="S98" s="344"/>
      <c r="T98" s="3"/>
      <c r="V98" s="344" t="str">
        <f>IF($A98&gt;='FG_576way_Regular Symbol(2wild)'!D$16,"",IF(OR(B98=$V$2,B99=$V$2,B100=$V$2),SUM(COUNTIF(B98:B100,$V$2),COUNTIF(B98:B100,$W$2)),""))</f>
        <v/>
      </c>
      <c r="W98" s="344" t="str">
        <f>IF($A98&gt;='FG_576way_Regular Symbol(2wild)'!E$16,"",IF(OR(C98=$V$2,C99=$V$2,C100=$V$2),SUM(COUNTIF(C98:C100,$V$2),COUNTIF(C98:C100,$W$2)),""))</f>
        <v/>
      </c>
      <c r="Y98" s="344" t="str">
        <f>IF($A98&gt;='FG_576way_Regular Symbol(2wild)'!D$16,"",IF(OR(B98=$V$2,B99=$V$2,B100=$V$2),SUM(COUNTIF(B98:B100,$V$2),COUNTIF(B98:B100,$Z$2)),""))</f>
        <v/>
      </c>
      <c r="Z98" s="344" t="str">
        <f>IF($A98&gt;='FG_576way_Regular Symbol(2wild)'!E$16,"",IF(OR(C98=$V$2,C99=$V$2,C100=$V$2),SUM(COUNTIF(C98:C100,$V$2),COUNTIF(C98:C100,$Z$2)),""))</f>
        <v/>
      </c>
      <c r="AB98" s="344" t="str">
        <f>IF($A98&gt;='FG_576way_Regular Symbol(2wild)'!D$16,"",IF(OR(B98=$V$2,B99=$V$2,B100=$V$2),SUM(COUNTIF(B98:B100,$V$2),COUNTIF(B98:B100,$AC$2)),""))</f>
        <v/>
      </c>
      <c r="AC98" s="344" t="str">
        <f>IF($A98&gt;='FG_576way_Regular Symbol(2wild)'!E$16,"",IF(OR(C98=$V$2,C99=$V$2,C100=$V$2),SUM(COUNTIF(C98:C100,$V$2),COUNTIF(C98:C100,$AC$2)),""))</f>
        <v/>
      </c>
      <c r="AF98" s="3" t="str">
        <f>IF($A98&gt;='FG_576way_Regular Symbol(2wild)'!D$16,"",IF(OR(B98=$V$2,B99=$V$2,B100=$V$2),SUM(COUNTIF(B98:B100,$V$2),COUNTIF(B98:B100,$AG$2)),""))</f>
        <v/>
      </c>
      <c r="AG98" s="3" t="str">
        <f>IF($A98&gt;='FG_576way_Regular Symbol(2wild)'!E$16,"",IF(OR(C98=$V$2,C99=$V$2,C100=$V$2),SUM(COUNTIF(C98:C100,$V$2),COUNTIF(C98:C100,$AG$2)),""))</f>
        <v/>
      </c>
      <c r="AI98" s="3" t="str">
        <f>IF($A98&gt;='FG_576way_Regular Symbol(2wild)'!D$16,"",IF(OR(B98=$V$2,B99=$V$2,B100=$V$2),SUM(COUNTIF(B98:B100,$V$2),COUNTIF(B98:B100,$AJ$2)),""))</f>
        <v/>
      </c>
      <c r="AJ98" s="3" t="str">
        <f>IF($A98&gt;='FG_576way_Regular Symbol(2wild)'!E$16,"",IF(OR(C98=$V$2,C99=$V$2,C100=$V$2),SUM(COUNTIF(C98:C100,$V$2),COUNTIF(C98:C100,$AJ$2)),""))</f>
        <v/>
      </c>
      <c r="AL98" s="3" t="str">
        <f>IF($A98&gt;='FG_576way_Regular Symbol(2wild)'!D$16,"",IF(OR(B98=$V$2,B99=$V$2,B100=$V$2),SUM(COUNTIF(B98:B100,$V$2),COUNTIF(B98:B100,$AM$2)),""))</f>
        <v/>
      </c>
      <c r="AM98" s="3" t="str">
        <f>IF($A98&gt;='FG_576way_Regular Symbol(2wild)'!E$16,"",IF(OR(C98=$V$2,C99=$V$2,C100=$V$2),SUM(COUNTIF(C98:C100,$V$2),COUNTIF(C98:C100,$AM$2)),""))</f>
        <v/>
      </c>
      <c r="AO98" s="3" t="str">
        <f>IF($A98&gt;='FG_576way_Regular Symbol(2wild)'!D$16,"",IF(OR(B98=$V$2,B99=$V$2,B100=$V$2),SUM(COUNTIF(B98:B100,$V$2),COUNTIF(B98:B100,$AP$2)),""))</f>
        <v/>
      </c>
      <c r="AP98" s="3" t="str">
        <f>IF($A98&gt;='FG_576way_Regular Symbol(2wild)'!E$16,"",IF(OR(C98=$V$2,C99=$V$2,C100=$V$2),SUM(COUNTIF(C98:C100,$V$2),COUNTIF(C98:C100,$AP$2)),""))</f>
        <v/>
      </c>
      <c r="AR98" s="3" t="str">
        <f>IF($A98&gt;='FG_576way_Regular Symbol(2wild)'!D$16,"",IF(OR(B98=$V$2,B99=$V$2,B100=$V$2),SUM(COUNTIF(B98:B100,$V$2),COUNTIF(B98:B100,$AS$2)),""))</f>
        <v/>
      </c>
      <c r="AS98" s="3" t="str">
        <f>IF($A98&gt;='FG_576way_Regular Symbol(2wild)'!E$16,"",IF(OR(C98=$V$2,C99=$V$2,C100=$V$2),SUM(COUNTIF(C98:C100,$V$2),COUNTIF(C98:C100,$AS$2)),""))</f>
        <v/>
      </c>
      <c r="AU98" s="3" t="str">
        <f>IF($A98&gt;='FG_576way_Regular Symbol(2wild)'!D$16,"",IF(OR(B98=$V$2,B99=$V$2,B100=$V$2),SUM(COUNTIF(B98:B100,$V$2),COUNTIF(B98:B100,$AV$2)),""))</f>
        <v/>
      </c>
      <c r="AV98" s="3" t="str">
        <f>IF($A98&gt;='FG_576way_Regular Symbol(2wild)'!E$16,"",IF(OR(C98=$V$2,C99=$V$2,C100=$V$2),SUM(COUNTIF(C98:C100,$V$2),COUNTIF(C98:C100,$AV$2)),""))</f>
        <v/>
      </c>
    </row>
    <row r="99" spans="1:48">
      <c r="A99" s="335"/>
      <c r="B99" s="191"/>
      <c r="C99" s="191"/>
      <c r="D99" s="362"/>
      <c r="J99" s="344"/>
      <c r="K99" s="3"/>
      <c r="M99" s="344"/>
      <c r="N99" s="3"/>
      <c r="P99" s="344"/>
      <c r="Q99" s="3"/>
      <c r="S99" s="344"/>
      <c r="T99" s="3"/>
      <c r="V99" s="344"/>
      <c r="W99" s="3"/>
      <c r="Y99" s="344" t="str">
        <f>IF($A99&gt;='FG_576way_Regular Symbol(2wild)'!D$16,"",IF(OR(B99=$V$2,B100=$V$2,B101=$V$2),SUM(COUNTIF(B99:B101,$V$2),COUNTIF(B99:B101,$Z$2)),""))</f>
        <v/>
      </c>
      <c r="Z99" s="344" t="str">
        <f>IF($A99&gt;='FG_576way_Regular Symbol(2wild)'!E$16,"",IF(OR(C99=$V$2,C100=$V$2,C101=$V$2),SUM(COUNTIF(C99:C101,$V$2),COUNTIF(C99:C101,$Z$2)),""))</f>
        <v/>
      </c>
      <c r="AB99" s="344" t="str">
        <f>IF($A99&gt;='FG_576way_Regular Symbol(2wild)'!D$16,"",IF(OR(B99=$V$2,B100=$V$2,B101=$V$2),SUM(COUNTIF(B99:B101,$V$2),COUNTIF(B99:B101,$AC$2)),""))</f>
        <v/>
      </c>
      <c r="AC99" s="344" t="str">
        <f>IF($A99&gt;='FG_576way_Regular Symbol(2wild)'!E$16,"",IF(OR(C99=$V$2,C100=$V$2,C101=$V$2),SUM(COUNTIF(C99:C101,$V$2),COUNTIF(C99:C101,$AC$2)),""))</f>
        <v/>
      </c>
      <c r="AF99" s="3" t="str">
        <f>IF($A99&gt;='FG_576way_Regular Symbol(2wild)'!D$16,"",IF(OR(B99=$V$2,B100=$V$2,B101=$V$2),SUM(COUNTIF(B99:B101,$V$2),COUNTIF(B99:B101,$AG$2)),""))</f>
        <v/>
      </c>
      <c r="AG99" s="3" t="str">
        <f>IF($A99&gt;='FG_576way_Regular Symbol(2wild)'!E$16,"",IF(OR(C99=$V$2,C100=$V$2,C101=$V$2),SUM(COUNTIF(C99:C101,$V$2),COUNTIF(C99:C101,$AG$2)),""))</f>
        <v/>
      </c>
      <c r="AI99" s="3" t="str">
        <f>IF($A99&gt;='FG_576way_Regular Symbol(2wild)'!D$16,"",IF(OR(B99=$V$2,B100=$V$2,B101=$V$2),SUM(COUNTIF(B99:B101,$V$2),COUNTIF(B99:B101,$AJ$2)),""))</f>
        <v/>
      </c>
      <c r="AJ99" s="3" t="str">
        <f>IF($A99&gt;='FG_576way_Regular Symbol(2wild)'!E$16,"",IF(OR(C99=$V$2,C100=$V$2,C101=$V$2),SUM(COUNTIF(C99:C101,$V$2),COUNTIF(C99:C101,$AJ$2)),""))</f>
        <v/>
      </c>
      <c r="AL99" s="3" t="str">
        <f>IF($A99&gt;='FG_576way_Regular Symbol(2wild)'!D$16,"",IF(OR(B99=$V$2,B100=$V$2,B101=$V$2),SUM(COUNTIF(B99:B101,$V$2),COUNTIF(B99:B101,$AM$2)),""))</f>
        <v/>
      </c>
      <c r="AM99" s="3" t="str">
        <f>IF($A99&gt;='FG_576way_Regular Symbol(2wild)'!E$16,"",IF(OR(C99=$V$2,C100=$V$2,C101=$V$2),SUM(COUNTIF(C99:C101,$V$2),COUNTIF(C99:C101,$AM$2)),""))</f>
        <v/>
      </c>
      <c r="AO99" s="3" t="str">
        <f>IF($A99&gt;='FG_576way_Regular Symbol(2wild)'!D$16,"",IF(OR(B99=$V$2,B100=$V$2,B101=$V$2),SUM(COUNTIF(B99:B101,$V$2),COUNTIF(B99:B101,$AP$2)),""))</f>
        <v/>
      </c>
      <c r="AP99" s="3" t="str">
        <f>IF($A99&gt;='FG_576way_Regular Symbol(2wild)'!E$16,"",IF(OR(C99=$V$2,C100=$V$2,C101=$V$2),SUM(COUNTIF(C99:C101,$V$2),COUNTIF(C99:C101,$AP$2)),""))</f>
        <v/>
      </c>
      <c r="AR99" s="3" t="str">
        <f>IF($A99&gt;='FG_576way_Regular Symbol(2wild)'!D$16,"",IF(OR(B99=$V$2,B100=$V$2,B101=$V$2),SUM(COUNTIF(B99:B101,$V$2),COUNTIF(B99:B101,$AS$2)),""))</f>
        <v/>
      </c>
      <c r="AS99" s="3" t="str">
        <f>IF($A99&gt;='FG_576way_Regular Symbol(2wild)'!E$16,"",IF(OR(C99=$V$2,C100=$V$2,C101=$V$2),SUM(COUNTIF(C99:C101,$V$2),COUNTIF(C99:C101,$AS$2)),""))</f>
        <v/>
      </c>
      <c r="AU99" s="3" t="str">
        <f>IF($A99&gt;='FG_576way_Regular Symbol(2wild)'!D$16,"",IF(OR(B99=$V$2,B100=$V$2,B101=$V$2),SUM(COUNTIF(B99:B101,$V$2),COUNTIF(B99:B101,$AV$2)),""))</f>
        <v/>
      </c>
      <c r="AV99" s="3" t="str">
        <f>IF($A99&gt;='FG_576way_Regular Symbol(2wild)'!E$16,"",IF(OR(C99=$V$2,C100=$V$2,C101=$V$2),SUM(COUNTIF(C99:C101,$V$2),COUNTIF(C99:C101,$AV$2)),""))</f>
        <v/>
      </c>
    </row>
    <row r="100" spans="1:48">
      <c r="A100" s="335"/>
      <c r="B100" s="191"/>
      <c r="C100" s="191"/>
      <c r="D100" s="362"/>
      <c r="J100" s="344"/>
      <c r="K100" s="3"/>
      <c r="M100" s="344"/>
      <c r="N100" s="3"/>
      <c r="P100" s="344"/>
      <c r="Q100" s="3"/>
      <c r="S100" s="344"/>
      <c r="T100" s="3"/>
      <c r="V100" s="344"/>
      <c r="W100" s="3"/>
      <c r="Y100" s="344" t="str">
        <f>IF($A100&gt;='FG_576way_Regular Symbol(2wild)'!D$16,"",IF(OR(B100=$V$2,B101=$V$2,B102=$V$2),SUM(COUNTIF(B100:B102,$V$2),COUNTIF(B100:B102,$Z$2)),""))</f>
        <v/>
      </c>
      <c r="Z100" s="344" t="str">
        <f>IF($A100&gt;='FG_576way_Regular Symbol(2wild)'!E$16,"",IF(OR(C100=$V$2,C101=$V$2,C102=$V$2),SUM(COUNTIF(C100:C102,$V$2),COUNTIF(C100:C102,$Z$2)),""))</f>
        <v/>
      </c>
      <c r="AB100" s="344" t="str">
        <f>IF($A100&gt;='FG_576way_Regular Symbol(2wild)'!D$16,"",IF(OR(B100=$V$2,B101=$V$2,B102=$V$2),SUM(COUNTIF(B100:B102,$V$2),COUNTIF(B100:B102,$AC$2)),""))</f>
        <v/>
      </c>
      <c r="AC100" s="344" t="str">
        <f>IF($A100&gt;='FG_576way_Regular Symbol(2wild)'!E$16,"",IF(OR(C100=$V$2,C101=$V$2,C102=$V$2),SUM(COUNTIF(C100:C102,$V$2),COUNTIF(C100:C102,$AC$2)),""))</f>
        <v/>
      </c>
      <c r="AF100" s="3" t="str">
        <f>IF($A100&gt;='FG_576way_Regular Symbol(2wild)'!D$16,"",IF(OR(B100=$V$2,B101=$V$2,B102=$V$2),SUM(COUNTIF(B100:B102,$V$2),COUNTIF(B100:B102,$AG$2)),""))</f>
        <v/>
      </c>
      <c r="AG100" s="3" t="str">
        <f>IF($A100&gt;='FG_576way_Regular Symbol(2wild)'!E$16,"",IF(OR(C100=$V$2,C101=$V$2,C102=$V$2),SUM(COUNTIF(C100:C102,$V$2),COUNTIF(C100:C102,$AG$2)),""))</f>
        <v/>
      </c>
      <c r="AI100" s="3" t="str">
        <f>IF($A100&gt;='FG_576way_Regular Symbol(2wild)'!D$16,"",IF(OR(B100=$V$2,B101=$V$2,B102=$V$2),SUM(COUNTIF(B100:B102,$V$2),COUNTIF(B100:B102,$AJ$2)),""))</f>
        <v/>
      </c>
      <c r="AJ100" s="3" t="str">
        <f>IF($A100&gt;='FG_576way_Regular Symbol(2wild)'!E$16,"",IF(OR(C100=$V$2,C101=$V$2,C102=$V$2),SUM(COUNTIF(C100:C102,$V$2),COUNTIF(C100:C102,$AJ$2)),""))</f>
        <v/>
      </c>
      <c r="AL100" s="3" t="str">
        <f>IF($A100&gt;='FG_576way_Regular Symbol(2wild)'!D$16,"",IF(OR(B100=$V$2,B101=$V$2,B102=$V$2),SUM(COUNTIF(B100:B102,$V$2),COUNTIF(B100:B102,$AM$2)),""))</f>
        <v/>
      </c>
      <c r="AM100" s="3" t="str">
        <f>IF($A100&gt;='FG_576way_Regular Symbol(2wild)'!E$16,"",IF(OR(C100=$V$2,C101=$V$2,C102=$V$2),SUM(COUNTIF(C100:C102,$V$2),COUNTIF(C100:C102,$AM$2)),""))</f>
        <v/>
      </c>
      <c r="AO100" s="3" t="str">
        <f>IF($A100&gt;='FG_576way_Regular Symbol(2wild)'!D$16,"",IF(OR(B100=$V$2,B101=$V$2,B102=$V$2),SUM(COUNTIF(B100:B102,$V$2),COUNTIF(B100:B102,$AP$2)),""))</f>
        <v/>
      </c>
      <c r="AP100" s="3" t="str">
        <f>IF($A100&gt;='FG_576way_Regular Symbol(2wild)'!E$16,"",IF(OR(C100=$V$2,C101=$V$2,C102=$V$2),SUM(COUNTIF(C100:C102,$V$2),COUNTIF(C100:C102,$AP$2)),""))</f>
        <v/>
      </c>
      <c r="AR100" s="3" t="str">
        <f>IF($A100&gt;='FG_576way_Regular Symbol(2wild)'!D$16,"",IF(OR(B100=$V$2,B101=$V$2,B102=$V$2),SUM(COUNTIF(B100:B102,$V$2),COUNTIF(B100:B102,$AS$2)),""))</f>
        <v/>
      </c>
      <c r="AS100" s="3" t="str">
        <f>IF($A100&gt;='FG_576way_Regular Symbol(2wild)'!E$16,"",IF(OR(C100=$V$2,C101=$V$2,C102=$V$2),SUM(COUNTIF(C100:C102,$V$2),COUNTIF(C100:C102,$AS$2)),""))</f>
        <v/>
      </c>
      <c r="AU100" s="3" t="str">
        <f>IF($A100&gt;='FG_576way_Regular Symbol(2wild)'!D$16,"",IF(OR(B100=$V$2,B101=$V$2,B102=$V$2),SUM(COUNTIF(B100:B102,$V$2),COUNTIF(B100:B102,$AV$2)),""))</f>
        <v/>
      </c>
      <c r="AV100" s="3" t="str">
        <f>IF($A100&gt;='FG_576way_Regular Symbol(2wild)'!E$16,"",IF(OR(C100=$V$2,C101=$V$2,C102=$V$2),SUM(COUNTIF(C100:C102,$V$2),COUNTIF(C100:C102,$AV$2)),""))</f>
        <v/>
      </c>
    </row>
    <row r="101" spans="1:48" ht="16" thickBot="1">
      <c r="A101" s="339"/>
      <c r="B101" s="340"/>
      <c r="C101" s="340"/>
      <c r="D101" s="362"/>
      <c r="J101" s="347"/>
      <c r="K101" s="154"/>
      <c r="M101" s="347"/>
      <c r="N101" s="154"/>
      <c r="P101" s="347"/>
      <c r="Q101" s="154"/>
      <c r="S101" s="347"/>
      <c r="T101" s="154"/>
      <c r="V101" s="347"/>
      <c r="W101" s="154"/>
      <c r="Y101" s="344" t="str">
        <f>IF($A101&gt;='FG_576way_Regular Symbol(2wild)'!D$16,"",IF(OR(B101=$V$2,B102=$V$2,B103=$V$2),SUM(COUNTIF(B101:B103,$V$2),COUNTIF(B101:B103,$Z$2)),""))</f>
        <v/>
      </c>
      <c r="Z101" s="344" t="str">
        <f>IF($A101&gt;='FG_576way_Regular Symbol(2wild)'!E$16,"",IF(OR(C101=$V$2,C102=$V$2,C103=$V$2),SUM(COUNTIF(C101:C103,$V$2),COUNTIF(C101:C103,$Z$2)),""))</f>
        <v/>
      </c>
      <c r="AB101" s="344" t="str">
        <f>IF($A101&gt;='FG_576way_Regular Symbol(2wild)'!D$16,"",IF(OR(B101=$V$2,B102=$V$2,B103=$V$2),SUM(COUNTIF(B101:B103,$V$2),COUNTIF(B101:B103,$AC$2)),""))</f>
        <v/>
      </c>
      <c r="AC101" s="344" t="str">
        <f>IF($A101&gt;='FG_576way_Regular Symbol(2wild)'!E$16,"",IF(OR(C101=$V$2,C102=$V$2,C103=$V$2),SUM(COUNTIF(C101:C103,$V$2),COUNTIF(C101:C103,$AC$2)),""))</f>
        <v/>
      </c>
      <c r="AF101" s="3" t="str">
        <f>IF($A101&gt;='FG_576way_Regular Symbol(2wild)'!D$16,"",IF(OR(B101=$V$2,B102=$V$2,B103=$V$2),SUM(COUNTIF(B101:B103,$V$2),COUNTIF(B101:B103,$AG$2)),""))</f>
        <v/>
      </c>
      <c r="AG101" s="3" t="str">
        <f>IF($A101&gt;='FG_576way_Regular Symbol(2wild)'!E$16,"",IF(OR(C101=$V$2,C102=$V$2,C103=$V$2),SUM(COUNTIF(C101:C103,$V$2),COUNTIF(C101:C103,$AG$2)),""))</f>
        <v/>
      </c>
      <c r="AI101" s="3" t="str">
        <f>IF($A101&gt;='FG_576way_Regular Symbol(2wild)'!D$16,"",IF(OR(B101=$V$2,B102=$V$2,B103=$V$2),SUM(COUNTIF(B101:B103,$V$2),COUNTIF(B101:B103,$AJ$2)),""))</f>
        <v/>
      </c>
      <c r="AJ101" s="3" t="str">
        <f>IF($A101&gt;='FG_576way_Regular Symbol(2wild)'!E$16,"",IF(OR(C101=$V$2,C102=$V$2,C103=$V$2),SUM(COUNTIF(C101:C103,$V$2),COUNTIF(C101:C103,$AJ$2)),""))</f>
        <v/>
      </c>
      <c r="AL101" s="3" t="str">
        <f>IF($A101&gt;='FG_576way_Regular Symbol(2wild)'!D$16,"",IF(OR(B101=$V$2,B102=$V$2,B103=$V$2),SUM(COUNTIF(B101:B103,$V$2),COUNTIF(B101:B103,$AM$2)),""))</f>
        <v/>
      </c>
      <c r="AM101" s="3" t="str">
        <f>IF($A101&gt;='FG_576way_Regular Symbol(2wild)'!E$16,"",IF(OR(C101=$V$2,C102=$V$2,C103=$V$2),SUM(COUNTIF(C101:C103,$V$2),COUNTIF(C101:C103,$AM$2)),""))</f>
        <v/>
      </c>
      <c r="AO101" s="3" t="str">
        <f>IF($A101&gt;='FG_576way_Regular Symbol(2wild)'!D$16,"",IF(OR(B101=$V$2,B102=$V$2,B103=$V$2),SUM(COUNTIF(B101:B103,$V$2),COUNTIF(B101:B103,$AP$2)),""))</f>
        <v/>
      </c>
      <c r="AP101" s="3" t="str">
        <f>IF($A101&gt;='FG_576way_Regular Symbol(2wild)'!E$16,"",IF(OR(C101=$V$2,C102=$V$2,C103=$V$2),SUM(COUNTIF(C101:C103,$V$2),COUNTIF(C101:C103,$AP$2)),""))</f>
        <v/>
      </c>
      <c r="AR101" s="3" t="str">
        <f>IF($A101&gt;='FG_576way_Regular Symbol(2wild)'!D$16,"",IF(OR(B101=$V$2,B102=$V$2,B103=$V$2),SUM(COUNTIF(B101:B103,$V$2),COUNTIF(B101:B103,$AS$2)),""))</f>
        <v/>
      </c>
      <c r="AS101" s="3" t="str">
        <f>IF($A101&gt;='FG_576way_Regular Symbol(2wild)'!E$16,"",IF(OR(C101=$V$2,C102=$V$2,C103=$V$2),SUM(COUNTIF(C101:C103,$V$2),COUNTIF(C101:C103,$AS$2)),""))</f>
        <v/>
      </c>
      <c r="AU101" s="3" t="str">
        <f>IF($A101&gt;='FG_576way_Regular Symbol(2wild)'!D$16,"",IF(OR(B101=$V$2,B102=$V$2,B103=$V$2),SUM(COUNTIF(B101:B103,$V$2),COUNTIF(B101:B103,$AV$2)),""))</f>
        <v/>
      </c>
      <c r="AV101" s="3" t="str">
        <f>IF($A101&gt;='FG_576way_Regular Symbol(2wild)'!E$16,"",IF(OR(C101=$V$2,C102=$V$2,C103=$V$2),SUM(COUNTIF(C101:C103,$V$2),COUNTIF(C101:C103,$AV$2)),""))</f>
        <v/>
      </c>
    </row>
    <row r="102" spans="1:48">
      <c r="Y102" s="344" t="str">
        <f>IF($A102&gt;='FG_576way_Regular Symbol(2wild)'!D$16,"",IF(OR(B102=$V$2,B103=$V$2,B104=$V$2),SUM(COUNTIF(B102:B104,$V$2),COUNTIF(B102:B104,$Z$2)),""))</f>
        <v/>
      </c>
      <c r="Z102" s="344" t="str">
        <f>IF($A102&gt;='FG_576way_Regular Symbol(2wild)'!E$16,"",IF(OR(C102=$V$2,C103=$V$2,C104=$V$2),SUM(COUNTIF(C102:C104,$V$2),COUNTIF(C102:C104,$Z$2)),""))</f>
        <v/>
      </c>
      <c r="AB102" s="344" t="str">
        <f>IF($A102&gt;='FG_576way_Regular Symbol(2wild)'!D$16,"",IF(OR(B102=$V$2,B103=$V$2,B104=$V$2),SUM(COUNTIF(B102:B104,$V$2),COUNTIF(B102:B104,$AC$2)),""))</f>
        <v/>
      </c>
      <c r="AC102" s="344" t="str">
        <f>IF($A102&gt;='FG_576way_Regular Symbol(2wild)'!E$16,"",IF(OR(C102=$V$2,C103=$V$2,C104=$V$2),SUM(COUNTIF(C102:C104,$V$2),COUNTIF(C102:C104,$AC$2)),""))</f>
        <v/>
      </c>
      <c r="AD102" s="6"/>
      <c r="AE102" s="6"/>
      <c r="AF102" s="3" t="str">
        <f>IF($A102&gt;='FG_576way_Regular Symbol(2wild)'!D$16,"",IF(OR(B102=$V$2,B103=$V$2,B104=$V$2),SUM(COUNTIF(B102:B104,$V$2),COUNTIF(B102:B104,$AG$2)),""))</f>
        <v/>
      </c>
      <c r="AG102" s="3" t="str">
        <f>IF($A102&gt;='FG_576way_Regular Symbol(2wild)'!E$16,"",IF(OR(C102=$V$2,C103=$V$2,C104=$V$2),SUM(COUNTIF(C102:C104,$V$2),COUNTIF(C102:C104,$AG$2)),""))</f>
        <v/>
      </c>
      <c r="AH102" s="6"/>
      <c r="AI102" s="3" t="str">
        <f>IF($A102&gt;='FG_576way_Regular Symbol(2wild)'!D$16,"",IF(OR(B102=$V$2,B103=$V$2,B104=$V$2),SUM(COUNTIF(B102:B104,$V$2),COUNTIF(B102:B104,$AJ$2)),""))</f>
        <v/>
      </c>
      <c r="AJ102" s="3" t="str">
        <f>IF($A102&gt;='FG_576way_Regular Symbol(2wild)'!E$16,"",IF(OR(C102=$V$2,C103=$V$2,C104=$V$2),SUM(COUNTIF(C102:C104,$V$2),COUNTIF(C102:C104,$AJ$2)),""))</f>
        <v/>
      </c>
      <c r="AK102" s="6"/>
      <c r="AL102" s="3" t="str">
        <f>IF($A102&gt;='FG_576way_Regular Symbol(2wild)'!D$16,"",IF(OR(B102=$V$2,B103=$V$2,B104=$V$2),SUM(COUNTIF(B102:B104,$V$2),COUNTIF(B102:B104,$AM$2)),""))</f>
        <v/>
      </c>
      <c r="AM102" s="3" t="str">
        <f>IF($A102&gt;='FG_576way_Regular Symbol(2wild)'!E$16,"",IF(OR(C102=$V$2,C103=$V$2,C104=$V$2),SUM(COUNTIF(C102:C104,$V$2),COUNTIF(C102:C104,$AM$2)),""))</f>
        <v/>
      </c>
      <c r="AN102" s="6"/>
      <c r="AO102" s="3" t="str">
        <f>IF($A102&gt;='FG_576way_Regular Symbol(2wild)'!D$16,"",IF(OR(B102=$V$2,B103=$V$2,B104=$V$2),SUM(COUNTIF(B102:B104,$V$2),COUNTIF(B102:B104,$AP$2)),""))</f>
        <v/>
      </c>
      <c r="AP102" s="3" t="str">
        <f>IF($A102&gt;='FG_576way_Regular Symbol(2wild)'!E$16,"",IF(OR(C102=$V$2,C103=$V$2,C104=$V$2),SUM(COUNTIF(C102:C104,$V$2),COUNTIF(C102:C104,$AP$2)),""))</f>
        <v/>
      </c>
      <c r="AQ102" s="6"/>
      <c r="AR102" s="3" t="str">
        <f>IF($A102&gt;='FG_576way_Regular Symbol(2wild)'!D$16,"",IF(OR(B102=$V$2,B103=$V$2,B104=$V$2),SUM(COUNTIF(B102:B104,$V$2),COUNTIF(B102:B104,$AS$2)),""))</f>
        <v/>
      </c>
      <c r="AS102" s="3" t="str">
        <f>IF($A102&gt;='FG_576way_Regular Symbol(2wild)'!E$16,"",IF(OR(C102=$V$2,C103=$V$2,C104=$V$2),SUM(COUNTIF(C102:C104,$V$2),COUNTIF(C102:C104,$AS$2)),""))</f>
        <v/>
      </c>
      <c r="AT102" s="6"/>
      <c r="AU102" s="3" t="str">
        <f>IF($A102&gt;='FG_576way_Regular Symbol(2wild)'!D$16,"",IF(OR(B102=$V$2,B103=$V$2,B104=$V$2),SUM(COUNTIF(B102:B104,$V$2),COUNTIF(B102:B104,$AV$2)),""))</f>
        <v/>
      </c>
      <c r="AV102" s="3" t="str">
        <f>IF($A102&gt;='FG_576way_Regular Symbol(2wild)'!E$16,"",IF(OR(C102=$V$2,C103=$V$2,C104=$V$2),SUM(COUNTIF(C102:C104,$V$2),COUNTIF(C102:C104,$AV$2)),""))</f>
        <v/>
      </c>
    </row>
    <row r="103" spans="1:48">
      <c r="Y103" s="344" t="str">
        <f>IF($A103&gt;='FG_576way_Regular Symbol(2wild)'!D$16,"",IF(OR(B103=$V$2,B104=$V$2,B105=$V$2),SUM(COUNTIF(B103:B105,$V$2),COUNTIF(B103:B105,$Z$2)),""))</f>
        <v/>
      </c>
      <c r="Z103" s="344" t="str">
        <f>IF($A103&gt;='FG_576way_Regular Symbol(2wild)'!E$16,"",IF(OR(C103=$V$2,C104=$V$2,C105=$V$2),SUM(COUNTIF(C103:C105,$V$2),COUNTIF(C103:C105,$Z$2)),""))</f>
        <v/>
      </c>
      <c r="AB103" s="344" t="str">
        <f>IF($A103&gt;='FG_576way_Regular Symbol(2wild)'!D$16,"",IF(OR(B103=$V$2,B104=$V$2,B105=$V$2),SUM(COUNTIF(B103:B105,$V$2),COUNTIF(B103:B105,$AC$2)),""))</f>
        <v/>
      </c>
      <c r="AC103" s="344" t="str">
        <f>IF($A103&gt;='FG_576way_Regular Symbol(2wild)'!E$16,"",IF(OR(C103=$V$2,C104=$V$2,C105=$V$2),SUM(COUNTIF(C103:C105,$V$2),COUNTIF(C103:C105,$AC$2)),""))</f>
        <v/>
      </c>
      <c r="AD103" s="6"/>
      <c r="AE103" s="6"/>
      <c r="AF103" s="3" t="str">
        <f>IF($A103&gt;='FG_576way_Regular Symbol(2wild)'!D$16,"",IF(OR(B103=$V$2,B104=$V$2,B105=$V$2),SUM(COUNTIF(B103:B105,$V$2),COUNTIF(B103:B105,$AG$2)),""))</f>
        <v/>
      </c>
      <c r="AG103" s="3" t="str">
        <f>IF($A103&gt;='FG_576way_Regular Symbol(2wild)'!E$16,"",IF(OR(C103=$V$2,C104=$V$2,C105=$V$2),SUM(COUNTIF(C103:C105,$V$2),COUNTIF(C103:C105,$AG$2)),""))</f>
        <v/>
      </c>
      <c r="AH103" s="6"/>
      <c r="AI103" s="3" t="str">
        <f>IF($A103&gt;='FG_576way_Regular Symbol(2wild)'!D$16,"",IF(OR(B103=$V$2,B104=$V$2,B105=$V$2),SUM(COUNTIF(B103:B105,$V$2),COUNTIF(B103:B105,$AJ$2)),""))</f>
        <v/>
      </c>
      <c r="AJ103" s="3" t="str">
        <f>IF($A103&gt;='FG_576way_Regular Symbol(2wild)'!E$16,"",IF(OR(C103=$V$2,C104=$V$2,C105=$V$2),SUM(COUNTIF(C103:C105,$V$2),COUNTIF(C103:C105,$AJ$2)),""))</f>
        <v/>
      </c>
      <c r="AK103" s="6"/>
      <c r="AL103" s="3" t="str">
        <f>IF($A103&gt;='FG_576way_Regular Symbol(2wild)'!D$16,"",IF(OR(B103=$V$2,B104=$V$2,B105=$V$2),SUM(COUNTIF(B103:B105,$V$2),COUNTIF(B103:B105,$AM$2)),""))</f>
        <v/>
      </c>
      <c r="AM103" s="3" t="str">
        <f>IF($A103&gt;='FG_576way_Regular Symbol(2wild)'!E$16,"",IF(OR(C103=$V$2,C104=$V$2,C105=$V$2),SUM(COUNTIF(C103:C105,$V$2),COUNTIF(C103:C105,$AM$2)),""))</f>
        <v/>
      </c>
      <c r="AN103" s="6"/>
      <c r="AO103" s="3" t="str">
        <f>IF($A103&gt;='FG_576way_Regular Symbol(2wild)'!D$16,"",IF(OR(B103=$V$2,B104=$V$2,B105=$V$2),SUM(COUNTIF(B103:B105,$V$2),COUNTIF(B103:B105,$AP$2)),""))</f>
        <v/>
      </c>
      <c r="AP103" s="3" t="str">
        <f>IF($A103&gt;='FG_576way_Regular Symbol(2wild)'!E$16,"",IF(OR(C103=$V$2,C104=$V$2,C105=$V$2),SUM(COUNTIF(C103:C105,$V$2),COUNTIF(C103:C105,$AP$2)),""))</f>
        <v/>
      </c>
      <c r="AQ103" s="6"/>
      <c r="AR103" s="3" t="str">
        <f>IF($A103&gt;='FG_576way_Regular Symbol(2wild)'!D$16,"",IF(OR(B103=$V$2,B104=$V$2,B105=$V$2),SUM(COUNTIF(B103:B105,$V$2),COUNTIF(B103:B105,$AS$2)),""))</f>
        <v/>
      </c>
      <c r="AS103" s="3" t="str">
        <f>IF($A103&gt;='FG_576way_Regular Symbol(2wild)'!E$16,"",IF(OR(C103=$V$2,C104=$V$2,C105=$V$2),SUM(COUNTIF(C103:C105,$V$2),COUNTIF(C103:C105,$AS$2)),""))</f>
        <v/>
      </c>
      <c r="AT103" s="6"/>
      <c r="AU103" s="3" t="str">
        <f>IF($A103&gt;='FG_576way_Regular Symbol(2wild)'!D$16,"",IF(OR(B103=$V$2,B104=$V$2,B105=$V$2),SUM(COUNTIF(B103:B105,$V$2),COUNTIF(B103:B105,$AV$2)),""))</f>
        <v/>
      </c>
      <c r="AV103" s="3" t="str">
        <f>IF($A103&gt;='FG_576way_Regular Symbol(2wild)'!E$16,"",IF(OR(C103=$V$2,C104=$V$2,C105=$V$2),SUM(COUNTIF(C103:C105,$V$2),COUNTIF(C103:C105,$AV$2)),""))</f>
        <v/>
      </c>
    </row>
    <row r="104" spans="1:48">
      <c r="Y104" s="344" t="str">
        <f>IF($A104&gt;='FG_576way_Regular Symbol(2wild)'!D$16,"",IF(OR(B104=$V$2,B105=$V$2,B106=$V$2),SUM(COUNTIF(B104:B106,$V$2),COUNTIF(B104:B106,$Z$2)),""))</f>
        <v/>
      </c>
      <c r="Z104" s="344" t="str">
        <f>IF($A104&gt;='FG_576way_Regular Symbol(2wild)'!E$16,"",IF(OR(C104=$V$2,C105=$V$2,C106=$V$2),SUM(COUNTIF(C104:C106,$V$2),COUNTIF(C104:C106,$Z$2)),""))</f>
        <v/>
      </c>
      <c r="AB104" s="6"/>
      <c r="AC104" s="6"/>
      <c r="AD104" s="6"/>
      <c r="AE104" s="6"/>
      <c r="AF104" s="3" t="str">
        <f>IF($A104&gt;='FG_576way_Regular Symbol(2wild)'!D$16,"",IF(OR(B104=$V$2,B105=$V$2,B106=$V$2),SUM(COUNTIF(B104:B106,$V$2),COUNTIF(B104:B106,$AG$2)),""))</f>
        <v/>
      </c>
      <c r="AG104" s="3" t="str">
        <f>IF($A104&gt;='FG_576way_Regular Symbol(2wild)'!E$16,"",IF(OR(C104=$V$2,C105=$V$2,C106=$V$2),SUM(COUNTIF(C104:C106,$V$2),COUNTIF(C104:C106,$AG$2)),""))</f>
        <v/>
      </c>
      <c r="AH104" s="6"/>
      <c r="AI104" s="3" t="str">
        <f>IF($A104&gt;='FG_576way_Regular Symbol(2wild)'!D$16,"",IF(OR(B104=$V$2,B105=$V$2,B106=$V$2),SUM(COUNTIF(B104:B106,$V$2),COUNTIF(B104:B106,$AJ$2)),""))</f>
        <v/>
      </c>
      <c r="AJ104" s="3" t="str">
        <f>IF($A104&gt;='FG_576way_Regular Symbol(2wild)'!E$16,"",IF(OR(C104=$V$2,C105=$V$2,C106=$V$2),SUM(COUNTIF(C104:C106,$V$2),COUNTIF(C104:C106,$AJ$2)),""))</f>
        <v/>
      </c>
      <c r="AK104" s="6"/>
      <c r="AL104" s="3" t="str">
        <f>IF($A104&gt;='FG_576way_Regular Symbol(2wild)'!D$16,"",IF(OR(B104=$V$2,B105=$V$2,B106=$V$2),SUM(COUNTIF(B104:B106,$V$2),COUNTIF(B104:B106,$AM$2)),""))</f>
        <v/>
      </c>
      <c r="AM104" s="3" t="str">
        <f>IF($A104&gt;='FG_576way_Regular Symbol(2wild)'!E$16,"",IF(OR(C104=$V$2,C105=$V$2,C106=$V$2),SUM(COUNTIF(C104:C106,$V$2),COUNTIF(C104:C106,$AM$2)),""))</f>
        <v/>
      </c>
      <c r="AN104" s="6"/>
      <c r="AO104" s="3" t="str">
        <f>IF($A104&gt;='FG_576way_Regular Symbol(2wild)'!D$16,"",IF(OR(B104=$V$2,B105=$V$2,B106=$V$2),SUM(COUNTIF(B104:B106,$V$2),COUNTIF(B104:B106,$AP$2)),""))</f>
        <v/>
      </c>
      <c r="AP104" s="3" t="str">
        <f>IF($A104&gt;='FG_576way_Regular Symbol(2wild)'!E$16,"",IF(OR(C104=$V$2,C105=$V$2,C106=$V$2),SUM(COUNTIF(C104:C106,$V$2),COUNTIF(C104:C106,$AP$2)),""))</f>
        <v/>
      </c>
      <c r="AQ104" s="6"/>
      <c r="AR104" s="3" t="str">
        <f>IF($A104&gt;='FG_576way_Regular Symbol(2wild)'!D$16,"",IF(OR(B104=$V$2,B105=$V$2,B106=$V$2),SUM(COUNTIF(B104:B106,$V$2),COUNTIF(B104:B106,$AS$2)),""))</f>
        <v/>
      </c>
      <c r="AS104" s="3" t="str">
        <f>IF($A104&gt;='FG_576way_Regular Symbol(2wild)'!E$16,"",IF(OR(C104=$V$2,C105=$V$2,C106=$V$2),SUM(COUNTIF(C104:C106,$V$2),COUNTIF(C104:C106,$AS$2)),""))</f>
        <v/>
      </c>
      <c r="AT104" s="6"/>
      <c r="AU104" s="3" t="str">
        <f>IF($A104&gt;='FG_576way_Regular Symbol(2wild)'!D$16,"",IF(OR(B104=$V$2,B105=$V$2,B106=$V$2),SUM(COUNTIF(B104:B106,$V$2),COUNTIF(B104:B106,$AV$2)),""))</f>
        <v/>
      </c>
      <c r="AV104" s="3" t="str">
        <f>IF($A104&gt;='FG_576way_Regular Symbol(2wild)'!E$16,"",IF(OR(C104=$V$2,C105=$V$2,C106=$V$2),SUM(COUNTIF(C104:C106,$V$2),COUNTIF(C104:C106,$AV$2)),""))</f>
        <v/>
      </c>
    </row>
    <row r="105" spans="1:48">
      <c r="Y105" s="344" t="str">
        <f>IF($A105&gt;='FG_576way_Regular Symbol(2wild)'!D$16,"",IF(OR(B105=$V$2,B106=$V$2,B107=$V$2),SUM(COUNTIF(B105:B107,$V$2),COUNTIF(B105:B107,$Z$2)),""))</f>
        <v/>
      </c>
      <c r="Z105" s="344" t="str">
        <f>IF($A105&gt;='FG_576way_Regular Symbol(2wild)'!E$16,"",IF(OR(C105=$V$2,C106=$V$2,C107=$V$2),SUM(COUNTIF(C105:C107,$V$2),COUNTIF(C105:C107,$Z$2)),""))</f>
        <v/>
      </c>
      <c r="AB105" s="6"/>
      <c r="AC105" s="6"/>
      <c r="AD105" s="6"/>
      <c r="AE105" s="6"/>
      <c r="AF105" s="3" t="str">
        <f>IF($A105&gt;='FG_576way_Regular Symbol(2wild)'!D$16,"",IF(OR(B105=$V$2,B106=$V$2,B107=$V$2),SUM(COUNTIF(B105:B107,$V$2),COUNTIF(B105:B107,$AG$2)),""))</f>
        <v/>
      </c>
      <c r="AG105" s="3" t="str">
        <f>IF($A105&gt;='FG_576way_Regular Symbol(2wild)'!E$16,"",IF(OR(C105=$V$2,C106=$V$2,C107=$V$2),SUM(COUNTIF(C105:C107,$V$2),COUNTIF(C105:C107,$AG$2)),""))</f>
        <v/>
      </c>
      <c r="AH105" s="6"/>
      <c r="AI105" s="3" t="str">
        <f>IF($A105&gt;='FG_576way_Regular Symbol(2wild)'!D$16,"",IF(OR(B105=$V$2,B106=$V$2,B107=$V$2),SUM(COUNTIF(B105:B107,$V$2),COUNTIF(B105:B107,$AJ$2)),""))</f>
        <v/>
      </c>
      <c r="AJ105" s="3" t="str">
        <f>IF($A105&gt;='FG_576way_Regular Symbol(2wild)'!E$16,"",IF(OR(C105=$V$2,C106=$V$2,C107=$V$2),SUM(COUNTIF(C105:C107,$V$2),COUNTIF(C105:C107,$AJ$2)),""))</f>
        <v/>
      </c>
      <c r="AK105" s="6"/>
      <c r="AL105" s="3" t="str">
        <f>IF($A105&gt;='FG_576way_Regular Symbol(2wild)'!D$16,"",IF(OR(B105=$V$2,B106=$V$2,B107=$V$2),SUM(COUNTIF(B105:B107,$V$2),COUNTIF(B105:B107,$AM$2)),""))</f>
        <v/>
      </c>
      <c r="AM105" s="3" t="str">
        <f>IF($A105&gt;='FG_576way_Regular Symbol(2wild)'!E$16,"",IF(OR(C105=$V$2,C106=$V$2,C107=$V$2),SUM(COUNTIF(C105:C107,$V$2),COUNTIF(C105:C107,$AM$2)),""))</f>
        <v/>
      </c>
      <c r="AN105" s="6"/>
      <c r="AO105" s="3" t="str">
        <f>IF($A105&gt;='FG_576way_Regular Symbol(2wild)'!D$16,"",IF(OR(B105=$V$2,B106=$V$2,B107=$V$2),SUM(COUNTIF(B105:B107,$V$2),COUNTIF(B105:B107,$AP$2)),""))</f>
        <v/>
      </c>
      <c r="AP105" s="3" t="str">
        <f>IF($A105&gt;='FG_576way_Regular Symbol(2wild)'!E$16,"",IF(OR(C105=$V$2,C106=$V$2,C107=$V$2),SUM(COUNTIF(C105:C107,$V$2),COUNTIF(C105:C107,$AP$2)),""))</f>
        <v/>
      </c>
      <c r="AQ105" s="6"/>
      <c r="AR105" s="3" t="str">
        <f>IF($A105&gt;='FG_576way_Regular Symbol(2wild)'!D$16,"",IF(OR(B105=$V$2,B106=$V$2,B107=$V$2),SUM(COUNTIF(B105:B107,$V$2),COUNTIF(B105:B107,$AS$2)),""))</f>
        <v/>
      </c>
      <c r="AS105" s="3" t="str">
        <f>IF($A105&gt;='FG_576way_Regular Symbol(2wild)'!E$16,"",IF(OR(C105=$V$2,C106=$V$2,C107=$V$2),SUM(COUNTIF(C105:C107,$V$2),COUNTIF(C105:C107,$AS$2)),""))</f>
        <v/>
      </c>
      <c r="AT105" s="6"/>
      <c r="AU105" s="3" t="str">
        <f>IF($A105&gt;='FG_576way_Regular Symbol(2wild)'!D$16,"",IF(OR(B105=$V$2,B106=$V$2,B107=$V$2),SUM(COUNTIF(B105:B107,$V$2),COUNTIF(B105:B107,$AV$2)),""))</f>
        <v/>
      </c>
      <c r="AV105" s="3" t="str">
        <f>IF($A105&gt;='FG_576way_Regular Symbol(2wild)'!E$16,"",IF(OR(C105=$V$2,C106=$V$2,C107=$V$2),SUM(COUNTIF(C105:C107,$V$2),COUNTIF(C105:C107,$AV$2)),""))</f>
        <v/>
      </c>
    </row>
    <row r="106" spans="1:48">
      <c r="Y106" s="344" t="str">
        <f>IF($A106&gt;='FG_576way_Regular Symbol(2wild)'!D$16,"",IF(OR(B106=$V$2,B107=$V$2,B108=$V$2),SUM(COUNTIF(B106:B108,$V$2),COUNTIF(B106:B108,$Z$2)),""))</f>
        <v/>
      </c>
      <c r="Z106" s="344" t="str">
        <f>IF($A106&gt;='FG_576way_Regular Symbol(2wild)'!E$16,"",IF(OR(C106=$V$2,C107=$V$2,C108=$V$2),SUM(COUNTIF(C106:C108,$V$2),COUNTIF(C106:C108,$Z$2)),""))</f>
        <v/>
      </c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3" t="str">
        <f>IF($A106&gt;='FG_576way_Regular Symbol(2wild)'!D$16,"",IF(OR(B106=$V$2,B107=$V$2,B108=$V$2),SUM(COUNTIF(B106:B108,$V$2),COUNTIF(B106:B108,$AM$2)),""))</f>
        <v/>
      </c>
      <c r="AM106" s="3" t="str">
        <f>IF($A106&gt;='FG_576way_Regular Symbol(2wild)'!E$16,"",IF(OR(C106=$V$2,C107=$V$2,C108=$V$2),SUM(COUNTIF(C106:C108,$V$2),COUNTIF(C106:C108,$AM$2)),""))</f>
        <v/>
      </c>
      <c r="AN106" s="6"/>
      <c r="AO106" s="3" t="str">
        <f>IF($A106&gt;='FG_576way_Regular Symbol(2wild)'!D$16,"",IF(OR(B106=$V$2,B107=$V$2,B108=$V$2),SUM(COUNTIF(B106:B108,$V$2),COUNTIF(B106:B108,$AP$2)),""))</f>
        <v/>
      </c>
      <c r="AP106" s="3" t="str">
        <f>IF($A106&gt;='FG_576way_Regular Symbol(2wild)'!E$16,"",IF(OR(C106=$V$2,C107=$V$2,C108=$V$2),SUM(COUNTIF(C106:C108,$V$2),COUNTIF(C106:C108,$AP$2)),""))</f>
        <v/>
      </c>
      <c r="AQ106" s="6"/>
      <c r="AR106" s="3" t="str">
        <f>IF($A106&gt;='FG_576way_Regular Symbol(2wild)'!D$16,"",IF(OR(B106=$V$2,B107=$V$2,B108=$V$2),SUM(COUNTIF(B106:B108,$V$2),COUNTIF(B106:B108,$AS$2)),""))</f>
        <v/>
      </c>
      <c r="AS106" s="3" t="str">
        <f>IF($A106&gt;='FG_576way_Regular Symbol(2wild)'!E$16,"",IF(OR(C106=$V$2,C107=$V$2,C108=$V$2),SUM(COUNTIF(C106:C108,$V$2),COUNTIF(C106:C108,$AS$2)),""))</f>
        <v/>
      </c>
      <c r="AT106" s="6"/>
      <c r="AU106" s="3" t="str">
        <f>IF($A106&gt;='FG_576way_Regular Symbol(2wild)'!D$16,"",IF(OR(B106=$V$2,B107=$V$2,B108=$V$2),SUM(COUNTIF(B106:B108,$V$2),COUNTIF(B106:B108,$AV$2)),""))</f>
        <v/>
      </c>
      <c r="AV106" s="3" t="str">
        <f>IF($A106&gt;='FG_576way_Regular Symbol(2wild)'!E$16,"",IF(OR(C106=$V$2,C107=$V$2,C108=$V$2),SUM(COUNTIF(C106:C108,$V$2),COUNTIF(C106:C108,$AV$2)),""))</f>
        <v/>
      </c>
    </row>
    <row r="107" spans="1:48">
      <c r="Y107" s="344" t="str">
        <f>IF($A107&gt;='FG_576way_Regular Symbol(2wild)'!D$16,"",IF(OR(B107=$V$2,B108=$V$2,B109=$V$2),SUM(COUNTIF(B107:B109,$V$2),COUNTIF(B107:B109,$Z$2)),""))</f>
        <v/>
      </c>
      <c r="Z107" s="344" t="str">
        <f>IF($A107&gt;='FG_576way_Regular Symbol(2wild)'!E$16,"",IF(OR(C107=$V$2,C108=$V$2,C109=$V$2),SUM(COUNTIF(C107:C109,$V$2),COUNTIF(C107:C109,$Z$2)),""))</f>
        <v/>
      </c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3" t="str">
        <f>IF($A107&gt;='FG_576way_Regular Symbol(2wild)'!D$16,"",IF(OR(B107=$V$2,B108=$V$2,B109=$V$2),SUM(COUNTIF(B107:B109,$V$2),COUNTIF(B107:B109,$AM$2)),""))</f>
        <v/>
      </c>
      <c r="AM107" s="3" t="str">
        <f>IF($A107&gt;='FG_576way_Regular Symbol(2wild)'!E$16,"",IF(OR(C107=$V$2,C108=$V$2,C109=$V$2),SUM(COUNTIF(C107:C109,$V$2),COUNTIF(C107:C109,$AM$2)),""))</f>
        <v/>
      </c>
      <c r="AN107" s="6"/>
      <c r="AO107" s="3" t="str">
        <f>IF($A107&gt;='FG_576way_Regular Symbol(2wild)'!D$16,"",IF(OR(B107=$V$2,B108=$V$2,B109=$V$2),SUM(COUNTIF(B107:B109,$V$2),COUNTIF(B107:B109,$AP$2)),""))</f>
        <v/>
      </c>
      <c r="AP107" s="3" t="str">
        <f>IF($A107&gt;='FG_576way_Regular Symbol(2wild)'!E$16,"",IF(OR(C107=$V$2,C108=$V$2,C109=$V$2),SUM(COUNTIF(C107:C109,$V$2),COUNTIF(C107:C109,$AP$2)),""))</f>
        <v/>
      </c>
      <c r="AQ107" s="6"/>
      <c r="AR107" s="3" t="str">
        <f>IF($A107&gt;='FG_576way_Regular Symbol(2wild)'!D$16,"",IF(OR(B107=$V$2,B108=$V$2,B109=$V$2),SUM(COUNTIF(B107:B109,$V$2),COUNTIF(B107:B109,$AS$2)),""))</f>
        <v/>
      </c>
      <c r="AS107" s="3" t="str">
        <f>IF($A107&gt;='FG_576way_Regular Symbol(2wild)'!E$16,"",IF(OR(C107=$V$2,C108=$V$2,C109=$V$2),SUM(COUNTIF(C107:C109,$V$2),COUNTIF(C107:C109,$AS$2)),""))</f>
        <v/>
      </c>
      <c r="AT107" s="6"/>
      <c r="AU107" s="3" t="str">
        <f>IF($A107&gt;='FG_576way_Regular Symbol(2wild)'!D$16,"",IF(OR(B107=$V$2,B108=$V$2,B109=$V$2),SUM(COUNTIF(B107:B109,$V$2),COUNTIF(B107:B109,$AV$2)),""))</f>
        <v/>
      </c>
      <c r="AV107" s="3" t="str">
        <f>IF($A107&gt;='FG_576way_Regular Symbol(2wild)'!E$16,"",IF(OR(C107=$V$2,C108=$V$2,C109=$V$2),SUM(COUNTIF(C107:C109,$V$2),COUNTIF(C107:C109,$AV$2)),""))</f>
        <v/>
      </c>
    </row>
    <row r="108" spans="1:48">
      <c r="Y108" s="344" t="str">
        <f>IF($A108&gt;='FG_576way_Regular Symbol(2wild)'!D$16,"",IF(OR(B108=$V$2,B109=$V$2,B110=$V$2),SUM(COUNTIF(B108:B110,$V$2),COUNTIF(B108:B110,$Z$2)),""))</f>
        <v/>
      </c>
      <c r="Z108" s="344" t="str">
        <f>IF($A108&gt;='FG_576way_Regular Symbol(2wild)'!E$16,"",IF(OR(C108=$V$2,C109=$V$2,C110=$V$2),SUM(COUNTIF(C108:C110,$V$2),COUNTIF(C108:C110,$Z$2)),""))</f>
        <v/>
      </c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3" t="str">
        <f>IF($A108&gt;='FG_576way_Regular Symbol(2wild)'!D$16,"",IF(OR(B108=$V$2,B109=$V$2,B110=$V$2),SUM(COUNTIF(B108:B110,$V$2),COUNTIF(B108:B110,$AM$2)),""))</f>
        <v/>
      </c>
      <c r="AM108" s="3" t="str">
        <f>IF($A108&gt;='FG_576way_Regular Symbol(2wild)'!E$16,"",IF(OR(C108=$V$2,C109=$V$2,C110=$V$2),SUM(COUNTIF(C108:C110,$V$2),COUNTIF(C108:C110,$AM$2)),""))</f>
        <v/>
      </c>
      <c r="AN108" s="6"/>
      <c r="AO108" s="6"/>
      <c r="AP108" s="6"/>
      <c r="AQ108" s="6"/>
      <c r="AR108" s="3" t="str">
        <f>IF($A108&gt;='FG_576way_Regular Symbol(2wild)'!D$16,"",IF(OR(B108=$V$2,B109=$V$2,B110=$V$2),SUM(COUNTIF(B108:B110,$V$2),COUNTIF(B108:B110,$AS$2)),""))</f>
        <v/>
      </c>
      <c r="AS108" s="3" t="str">
        <f>IF($A108&gt;='FG_576way_Regular Symbol(2wild)'!E$16,"",IF(OR(C108=$V$2,C109=$V$2,C110=$V$2),SUM(COUNTIF(C108:C110,$V$2),COUNTIF(C108:C110,$AS$2)),""))</f>
        <v/>
      </c>
      <c r="AT108" s="6"/>
      <c r="AU108" s="3" t="str">
        <f>IF($A108&gt;='FG_576way_Regular Symbol(2wild)'!D$16,"",IF(OR(B108=$V$2,B109=$V$2,B110=$V$2),SUM(COUNTIF(B108:B110,$V$2),COUNTIF(B108:B110,$AV$2)),""))</f>
        <v/>
      </c>
      <c r="AV108" s="3" t="str">
        <f>IF($A108&gt;='FG_576way_Regular Symbol(2wild)'!E$16,"",IF(OR(C108=$V$2,C109=$V$2,C110=$V$2),SUM(COUNTIF(C108:C110,$V$2),COUNTIF(C108:C110,$AV$2)),""))</f>
        <v/>
      </c>
    </row>
    <row r="109" spans="1:48">
      <c r="Y109" s="344" t="str">
        <f>IF($A109&gt;='FG_576way_Regular Symbol(2wild)'!D$16,"",IF(OR(B109=$V$2,B110=$V$2,B111=$V$2),SUM(COUNTIF(B109:B111,$V$2),COUNTIF(B109:B111,$Z$2)),""))</f>
        <v/>
      </c>
      <c r="Z109" s="344" t="str">
        <f>IF($A109&gt;='FG_576way_Regular Symbol(2wild)'!E$16,"",IF(OR(C109=$V$2,C110=$V$2,C111=$V$2),SUM(COUNTIF(C109:C111,$V$2),COUNTIF(C109:C111,$Z$2)),""))</f>
        <v/>
      </c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3" t="str">
        <f>IF($A109&gt;='FG_576way_Regular Symbol(2wild)'!D$16,"",IF(OR(B109=$V$2,B110=$V$2,B111=$V$2),SUM(COUNTIF(B109:B111,$V$2),COUNTIF(B109:B111,$AS$2)),""))</f>
        <v/>
      </c>
      <c r="AS109" s="3" t="str">
        <f>IF($A109&gt;='FG_576way_Regular Symbol(2wild)'!E$16,"",IF(OR(C109=$V$2,C110=$V$2,C111=$V$2),SUM(COUNTIF(C109:C111,$V$2),COUNTIF(C109:C111,$AS$2)),""))</f>
        <v/>
      </c>
      <c r="AT109" s="6"/>
      <c r="AU109" s="3" t="str">
        <f>IF($A109&gt;='FG_576way_Regular Symbol(2wild)'!D$16,"",IF(OR(B109=$V$2,B110=$V$2,B111=$V$2),SUM(COUNTIF(B109:B111,$V$2),COUNTIF(B109:B111,$AV$2)),""))</f>
        <v/>
      </c>
      <c r="AV109" s="3" t="str">
        <f>IF($A109&gt;='FG_576way_Regular Symbol(2wild)'!E$16,"",IF(OR(C109=$V$2,C110=$V$2,C111=$V$2),SUM(COUNTIF(C109:C111,$V$2),COUNTIF(C109:C111,$AV$2)),""))</f>
        <v/>
      </c>
    </row>
    <row r="110" spans="1:48"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3" t="str">
        <f>IF($A110&gt;='FG_576way_Regular Symbol(2wild)'!D$16,"",IF(OR(B110=$V$2,B111=$V$2,B112=$V$2),SUM(COUNTIF(B110:B112,$V$2),COUNTIF(B110:B112,$AV$2)),""))</f>
        <v/>
      </c>
      <c r="AV110" s="3" t="str">
        <f>IF($A110&gt;='FG_576way_Regular Symbol(2wild)'!E$16,"",IF(OR(C110=$V$2,C111=$V$2,C112=$V$2),SUM(COUNTIF(C110:C112,$V$2),COUNTIF(C110:C112,$AV$2)),""))</f>
        <v/>
      </c>
    </row>
  </sheetData>
  <phoneticPr fontId="1" type="noConversion"/>
  <conditionalFormatting sqref="J4:K4">
    <cfRule type="cellIs" dxfId="1197" priority="225" operator="equal">
      <formula>"S2"</formula>
    </cfRule>
    <cfRule type="cellIs" dxfId="1196" priority="226" operator="equal">
      <formula>"WW"</formula>
    </cfRule>
    <cfRule type="cellIs" dxfId="1195" priority="227" operator="equal">
      <formula>"S1"</formula>
    </cfRule>
    <cfRule type="cellIs" dxfId="1194" priority="228" operator="equal">
      <formula>"M5"</formula>
    </cfRule>
    <cfRule type="cellIs" dxfId="1193" priority="229" operator="equal">
      <formula>"M4"</formula>
    </cfRule>
    <cfRule type="cellIs" dxfId="1192" priority="230" operator="equal">
      <formula>"M3"</formula>
    </cfRule>
    <cfRule type="cellIs" dxfId="1191" priority="231" operator="equal">
      <formula>"M2"</formula>
    </cfRule>
    <cfRule type="cellIs" dxfId="1190" priority="232" operator="equal">
      <formula>"M1"</formula>
    </cfRule>
  </conditionalFormatting>
  <conditionalFormatting sqref="B90:D96 J4:K4">
    <cfRule type="cellIs" dxfId="1189" priority="218" operator="equal">
      <formula>"M5"</formula>
    </cfRule>
    <cfRule type="cellIs" dxfId="1188" priority="219" operator="equal">
      <formula>"M4"</formula>
    </cfRule>
    <cfRule type="cellIs" dxfId="1187" priority="220" operator="equal">
      <formula>"M3"</formula>
    </cfRule>
    <cfRule type="cellIs" dxfId="1186" priority="221" operator="equal">
      <formula>"M2"</formula>
    </cfRule>
    <cfRule type="cellIs" dxfId="1185" priority="222" operator="equal">
      <formula>"M1"</formula>
    </cfRule>
    <cfRule type="cellIs" dxfId="1184" priority="223" operator="equal">
      <formula>"WW"</formula>
    </cfRule>
    <cfRule type="cellIs" dxfId="1183" priority="224" operator="equal">
      <formula>"S1"</formula>
    </cfRule>
  </conditionalFormatting>
  <conditionalFormatting sqref="V4:W4">
    <cfRule type="cellIs" dxfId="1182" priority="165" operator="equal">
      <formula>"S2"</formula>
    </cfRule>
    <cfRule type="cellIs" dxfId="1181" priority="166" operator="equal">
      <formula>"WW"</formula>
    </cfRule>
    <cfRule type="cellIs" dxfId="1180" priority="167" operator="equal">
      <formula>"S1"</formula>
    </cfRule>
    <cfRule type="cellIs" dxfId="1179" priority="168" operator="equal">
      <formula>"M5"</formula>
    </cfRule>
    <cfRule type="cellIs" dxfId="1178" priority="169" operator="equal">
      <formula>"M4"</formula>
    </cfRule>
    <cfRule type="cellIs" dxfId="1177" priority="170" operator="equal">
      <formula>"M3"</formula>
    </cfRule>
    <cfRule type="cellIs" dxfId="1176" priority="171" operator="equal">
      <formula>"M2"</formula>
    </cfRule>
    <cfRule type="cellIs" dxfId="1175" priority="172" operator="equal">
      <formula>"M1"</formula>
    </cfRule>
  </conditionalFormatting>
  <conditionalFormatting sqref="V4:W4">
    <cfRule type="cellIs" dxfId="1174" priority="158" operator="equal">
      <formula>"M5"</formula>
    </cfRule>
    <cfRule type="cellIs" dxfId="1173" priority="159" operator="equal">
      <formula>"M4"</formula>
    </cfRule>
    <cfRule type="cellIs" dxfId="1172" priority="160" operator="equal">
      <formula>"M3"</formula>
    </cfRule>
    <cfRule type="cellIs" dxfId="1171" priority="161" operator="equal">
      <formula>"M2"</formula>
    </cfRule>
    <cfRule type="cellIs" dxfId="1170" priority="162" operator="equal">
      <formula>"M1"</formula>
    </cfRule>
    <cfRule type="cellIs" dxfId="1169" priority="163" operator="equal">
      <formula>"WW"</formula>
    </cfRule>
    <cfRule type="cellIs" dxfId="1168" priority="164" operator="equal">
      <formula>"S1"</formula>
    </cfRule>
  </conditionalFormatting>
  <conditionalFormatting sqref="AF4:AG4">
    <cfRule type="cellIs" dxfId="1167" priority="150" operator="equal">
      <formula>"S2"</formula>
    </cfRule>
    <cfRule type="cellIs" dxfId="1166" priority="151" operator="equal">
      <formula>"WW"</formula>
    </cfRule>
    <cfRule type="cellIs" dxfId="1165" priority="152" operator="equal">
      <formula>"S1"</formula>
    </cfRule>
    <cfRule type="cellIs" dxfId="1164" priority="153" operator="equal">
      <formula>"M5"</formula>
    </cfRule>
    <cfRule type="cellIs" dxfId="1163" priority="154" operator="equal">
      <formula>"M4"</formula>
    </cfRule>
    <cfRule type="cellIs" dxfId="1162" priority="155" operator="equal">
      <formula>"M3"</formula>
    </cfRule>
    <cfRule type="cellIs" dxfId="1161" priority="156" operator="equal">
      <formula>"M2"</formula>
    </cfRule>
    <cfRule type="cellIs" dxfId="1160" priority="157" operator="equal">
      <formula>"M1"</formula>
    </cfRule>
  </conditionalFormatting>
  <conditionalFormatting sqref="AF4:AG4">
    <cfRule type="cellIs" dxfId="1159" priority="143" operator="equal">
      <formula>"M5"</formula>
    </cfRule>
    <cfRule type="cellIs" dxfId="1158" priority="144" operator="equal">
      <formula>"M4"</formula>
    </cfRule>
    <cfRule type="cellIs" dxfId="1157" priority="145" operator="equal">
      <formula>"M3"</formula>
    </cfRule>
    <cfRule type="cellIs" dxfId="1156" priority="146" operator="equal">
      <formula>"M2"</formula>
    </cfRule>
    <cfRule type="cellIs" dxfId="1155" priority="147" operator="equal">
      <formula>"M1"</formula>
    </cfRule>
    <cfRule type="cellIs" dxfId="1154" priority="148" operator="equal">
      <formula>"WW"</formula>
    </cfRule>
    <cfRule type="cellIs" dxfId="1153" priority="149" operator="equal">
      <formula>"S1"</formula>
    </cfRule>
  </conditionalFormatting>
  <conditionalFormatting sqref="AI4:AJ4">
    <cfRule type="cellIs" dxfId="1152" priority="135" operator="equal">
      <formula>"S2"</formula>
    </cfRule>
    <cfRule type="cellIs" dxfId="1151" priority="136" operator="equal">
      <formula>"WW"</formula>
    </cfRule>
    <cfRule type="cellIs" dxfId="1150" priority="137" operator="equal">
      <formula>"S1"</formula>
    </cfRule>
    <cfRule type="cellIs" dxfId="1149" priority="138" operator="equal">
      <formula>"M5"</formula>
    </cfRule>
    <cfRule type="cellIs" dxfId="1148" priority="139" operator="equal">
      <formula>"M4"</formula>
    </cfRule>
    <cfRule type="cellIs" dxfId="1147" priority="140" operator="equal">
      <formula>"M3"</formula>
    </cfRule>
    <cfRule type="cellIs" dxfId="1146" priority="141" operator="equal">
      <formula>"M2"</formula>
    </cfRule>
    <cfRule type="cellIs" dxfId="1145" priority="142" operator="equal">
      <formula>"M1"</formula>
    </cfRule>
  </conditionalFormatting>
  <conditionalFormatting sqref="AI4:AJ4">
    <cfRule type="cellIs" dxfId="1144" priority="128" operator="equal">
      <formula>"M5"</formula>
    </cfRule>
    <cfRule type="cellIs" dxfId="1143" priority="129" operator="equal">
      <formula>"M4"</formula>
    </cfRule>
    <cfRule type="cellIs" dxfId="1142" priority="130" operator="equal">
      <formula>"M3"</formula>
    </cfRule>
    <cfRule type="cellIs" dxfId="1141" priority="131" operator="equal">
      <formula>"M2"</formula>
    </cfRule>
    <cfRule type="cellIs" dxfId="1140" priority="132" operator="equal">
      <formula>"M1"</formula>
    </cfRule>
    <cfRule type="cellIs" dxfId="1139" priority="133" operator="equal">
      <formula>"WW"</formula>
    </cfRule>
    <cfRule type="cellIs" dxfId="1138" priority="134" operator="equal">
      <formula>"S1"</formula>
    </cfRule>
  </conditionalFormatting>
  <conditionalFormatting sqref="M4:N4">
    <cfRule type="cellIs" dxfId="1137" priority="210" operator="equal">
      <formula>"S2"</formula>
    </cfRule>
    <cfRule type="cellIs" dxfId="1136" priority="211" operator="equal">
      <formula>"WW"</formula>
    </cfRule>
    <cfRule type="cellIs" dxfId="1135" priority="212" operator="equal">
      <formula>"S1"</formula>
    </cfRule>
    <cfRule type="cellIs" dxfId="1134" priority="213" operator="equal">
      <formula>"M5"</formula>
    </cfRule>
    <cfRule type="cellIs" dxfId="1133" priority="214" operator="equal">
      <formula>"M4"</formula>
    </cfRule>
    <cfRule type="cellIs" dxfId="1132" priority="215" operator="equal">
      <formula>"M3"</formula>
    </cfRule>
    <cfRule type="cellIs" dxfId="1131" priority="216" operator="equal">
      <formula>"M2"</formula>
    </cfRule>
    <cfRule type="cellIs" dxfId="1130" priority="217" operator="equal">
      <formula>"M1"</formula>
    </cfRule>
  </conditionalFormatting>
  <conditionalFormatting sqref="M4:N4">
    <cfRule type="cellIs" dxfId="1129" priority="203" operator="equal">
      <formula>"M5"</formula>
    </cfRule>
    <cfRule type="cellIs" dxfId="1128" priority="204" operator="equal">
      <formula>"M4"</formula>
    </cfRule>
    <cfRule type="cellIs" dxfId="1127" priority="205" operator="equal">
      <formula>"M3"</formula>
    </cfRule>
    <cfRule type="cellIs" dxfId="1126" priority="206" operator="equal">
      <formula>"M2"</formula>
    </cfRule>
    <cfRule type="cellIs" dxfId="1125" priority="207" operator="equal">
      <formula>"M1"</formula>
    </cfRule>
    <cfRule type="cellIs" dxfId="1124" priority="208" operator="equal">
      <formula>"WW"</formula>
    </cfRule>
    <cfRule type="cellIs" dxfId="1123" priority="209" operator="equal">
      <formula>"S1"</formula>
    </cfRule>
  </conditionalFormatting>
  <conditionalFormatting sqref="P4:Q4">
    <cfRule type="cellIs" dxfId="1122" priority="195" operator="equal">
      <formula>"S2"</formula>
    </cfRule>
    <cfRule type="cellIs" dxfId="1121" priority="196" operator="equal">
      <formula>"WW"</formula>
    </cfRule>
    <cfRule type="cellIs" dxfId="1120" priority="197" operator="equal">
      <formula>"S1"</formula>
    </cfRule>
    <cfRule type="cellIs" dxfId="1119" priority="198" operator="equal">
      <formula>"M5"</formula>
    </cfRule>
    <cfRule type="cellIs" dxfId="1118" priority="199" operator="equal">
      <formula>"M4"</formula>
    </cfRule>
    <cfRule type="cellIs" dxfId="1117" priority="200" operator="equal">
      <formula>"M3"</formula>
    </cfRule>
    <cfRule type="cellIs" dxfId="1116" priority="201" operator="equal">
      <formula>"M2"</formula>
    </cfRule>
    <cfRule type="cellIs" dxfId="1115" priority="202" operator="equal">
      <formula>"M1"</formula>
    </cfRule>
  </conditionalFormatting>
  <conditionalFormatting sqref="P4:Q4">
    <cfRule type="cellIs" dxfId="1114" priority="188" operator="equal">
      <formula>"M5"</formula>
    </cfRule>
    <cfRule type="cellIs" dxfId="1113" priority="189" operator="equal">
      <formula>"M4"</formula>
    </cfRule>
    <cfRule type="cellIs" dxfId="1112" priority="190" operator="equal">
      <formula>"M3"</formula>
    </cfRule>
    <cfRule type="cellIs" dxfId="1111" priority="191" operator="equal">
      <formula>"M2"</formula>
    </cfRule>
    <cfRule type="cellIs" dxfId="1110" priority="192" operator="equal">
      <formula>"M1"</formula>
    </cfRule>
    <cfRule type="cellIs" dxfId="1109" priority="193" operator="equal">
      <formula>"WW"</formula>
    </cfRule>
    <cfRule type="cellIs" dxfId="1108" priority="194" operator="equal">
      <formula>"S1"</formula>
    </cfRule>
  </conditionalFormatting>
  <conditionalFormatting sqref="S4:T4">
    <cfRule type="cellIs" dxfId="1107" priority="180" operator="equal">
      <formula>"S2"</formula>
    </cfRule>
    <cfRule type="cellIs" dxfId="1106" priority="181" operator="equal">
      <formula>"WW"</formula>
    </cfRule>
    <cfRule type="cellIs" dxfId="1105" priority="182" operator="equal">
      <formula>"S1"</formula>
    </cfRule>
    <cfRule type="cellIs" dxfId="1104" priority="183" operator="equal">
      <formula>"M5"</formula>
    </cfRule>
    <cfRule type="cellIs" dxfId="1103" priority="184" operator="equal">
      <formula>"M4"</formula>
    </cfRule>
    <cfRule type="cellIs" dxfId="1102" priority="185" operator="equal">
      <formula>"M3"</formula>
    </cfRule>
    <cfRule type="cellIs" dxfId="1101" priority="186" operator="equal">
      <formula>"M2"</formula>
    </cfRule>
    <cfRule type="cellIs" dxfId="1100" priority="187" operator="equal">
      <formula>"M1"</formula>
    </cfRule>
  </conditionalFormatting>
  <conditionalFormatting sqref="S4:T4">
    <cfRule type="cellIs" dxfId="1099" priority="173" operator="equal">
      <formula>"M5"</formula>
    </cfRule>
    <cfRule type="cellIs" dxfId="1098" priority="174" operator="equal">
      <formula>"M4"</formula>
    </cfRule>
    <cfRule type="cellIs" dxfId="1097" priority="175" operator="equal">
      <formula>"M3"</formula>
    </cfRule>
    <cfRule type="cellIs" dxfId="1096" priority="176" operator="equal">
      <formula>"M2"</formula>
    </cfRule>
    <cfRule type="cellIs" dxfId="1095" priority="177" operator="equal">
      <formula>"M1"</formula>
    </cfRule>
    <cfRule type="cellIs" dxfId="1094" priority="178" operator="equal">
      <formula>"WW"</formula>
    </cfRule>
    <cfRule type="cellIs" dxfId="1093" priority="179" operator="equal">
      <formula>"S1"</formula>
    </cfRule>
  </conditionalFormatting>
  <conditionalFormatting sqref="AL4:AM4">
    <cfRule type="cellIs" dxfId="1092" priority="120" operator="equal">
      <formula>"S2"</formula>
    </cfRule>
    <cfRule type="cellIs" dxfId="1091" priority="121" operator="equal">
      <formula>"WW"</formula>
    </cfRule>
    <cfRule type="cellIs" dxfId="1090" priority="122" operator="equal">
      <formula>"S1"</formula>
    </cfRule>
    <cfRule type="cellIs" dxfId="1089" priority="123" operator="equal">
      <formula>"M5"</formula>
    </cfRule>
    <cfRule type="cellIs" dxfId="1088" priority="124" operator="equal">
      <formula>"M4"</formula>
    </cfRule>
    <cfRule type="cellIs" dxfId="1087" priority="125" operator="equal">
      <formula>"M3"</formula>
    </cfRule>
    <cfRule type="cellIs" dxfId="1086" priority="126" operator="equal">
      <formula>"M2"</formula>
    </cfRule>
    <cfRule type="cellIs" dxfId="1085" priority="127" operator="equal">
      <formula>"M1"</formula>
    </cfRule>
  </conditionalFormatting>
  <conditionalFormatting sqref="AL4:AM4">
    <cfRule type="cellIs" dxfId="1084" priority="113" operator="equal">
      <formula>"M5"</formula>
    </cfRule>
    <cfRule type="cellIs" dxfId="1083" priority="114" operator="equal">
      <formula>"M4"</formula>
    </cfRule>
    <cfRule type="cellIs" dxfId="1082" priority="115" operator="equal">
      <formula>"M3"</formula>
    </cfRule>
    <cfRule type="cellIs" dxfId="1081" priority="116" operator="equal">
      <formula>"M2"</formula>
    </cfRule>
    <cfRule type="cellIs" dxfId="1080" priority="117" operator="equal">
      <formula>"M1"</formula>
    </cfRule>
    <cfRule type="cellIs" dxfId="1079" priority="118" operator="equal">
      <formula>"WW"</formula>
    </cfRule>
    <cfRule type="cellIs" dxfId="1078" priority="119" operator="equal">
      <formula>"S1"</formula>
    </cfRule>
  </conditionalFormatting>
  <conditionalFormatting sqref="AO4:AP4">
    <cfRule type="cellIs" dxfId="1077" priority="105" operator="equal">
      <formula>"S2"</formula>
    </cfRule>
    <cfRule type="cellIs" dxfId="1076" priority="106" operator="equal">
      <formula>"WW"</formula>
    </cfRule>
    <cfRule type="cellIs" dxfId="1075" priority="107" operator="equal">
      <formula>"S1"</formula>
    </cfRule>
    <cfRule type="cellIs" dxfId="1074" priority="108" operator="equal">
      <formula>"M5"</formula>
    </cfRule>
    <cfRule type="cellIs" dxfId="1073" priority="109" operator="equal">
      <formula>"M4"</formula>
    </cfRule>
    <cfRule type="cellIs" dxfId="1072" priority="110" operator="equal">
      <formula>"M3"</formula>
    </cfRule>
    <cfRule type="cellIs" dxfId="1071" priority="111" operator="equal">
      <formula>"M2"</formula>
    </cfRule>
    <cfRule type="cellIs" dxfId="1070" priority="112" operator="equal">
      <formula>"M1"</formula>
    </cfRule>
  </conditionalFormatting>
  <conditionalFormatting sqref="AO4:AP4">
    <cfRule type="cellIs" dxfId="1069" priority="98" operator="equal">
      <formula>"M5"</formula>
    </cfRule>
    <cfRule type="cellIs" dxfId="1068" priority="99" operator="equal">
      <formula>"M4"</formula>
    </cfRule>
    <cfRule type="cellIs" dxfId="1067" priority="100" operator="equal">
      <formula>"M3"</formula>
    </cfRule>
    <cfRule type="cellIs" dxfId="1066" priority="101" operator="equal">
      <formula>"M2"</formula>
    </cfRule>
    <cfRule type="cellIs" dxfId="1065" priority="102" operator="equal">
      <formula>"M1"</formula>
    </cfRule>
    <cfRule type="cellIs" dxfId="1064" priority="103" operator="equal">
      <formula>"WW"</formula>
    </cfRule>
    <cfRule type="cellIs" dxfId="1063" priority="104" operator="equal">
      <formula>"S1"</formula>
    </cfRule>
  </conditionalFormatting>
  <conditionalFormatting sqref="AR4:AS4">
    <cfRule type="cellIs" dxfId="1062" priority="90" operator="equal">
      <formula>"S2"</formula>
    </cfRule>
    <cfRule type="cellIs" dxfId="1061" priority="91" operator="equal">
      <formula>"WW"</formula>
    </cfRule>
    <cfRule type="cellIs" dxfId="1060" priority="92" operator="equal">
      <formula>"S1"</formula>
    </cfRule>
    <cfRule type="cellIs" dxfId="1059" priority="93" operator="equal">
      <formula>"M5"</formula>
    </cfRule>
    <cfRule type="cellIs" dxfId="1058" priority="94" operator="equal">
      <formula>"M4"</formula>
    </cfRule>
    <cfRule type="cellIs" dxfId="1057" priority="95" operator="equal">
      <formula>"M3"</formula>
    </cfRule>
    <cfRule type="cellIs" dxfId="1056" priority="96" operator="equal">
      <formula>"M2"</formula>
    </cfRule>
    <cfRule type="cellIs" dxfId="1055" priority="97" operator="equal">
      <formula>"M1"</formula>
    </cfRule>
  </conditionalFormatting>
  <conditionalFormatting sqref="AR4:AS4">
    <cfRule type="cellIs" dxfId="1054" priority="83" operator="equal">
      <formula>"M5"</formula>
    </cfRule>
    <cfRule type="cellIs" dxfId="1053" priority="84" operator="equal">
      <formula>"M4"</formula>
    </cfRule>
    <cfRule type="cellIs" dxfId="1052" priority="85" operator="equal">
      <formula>"M3"</formula>
    </cfRule>
    <cfRule type="cellIs" dxfId="1051" priority="86" operator="equal">
      <formula>"M2"</formula>
    </cfRule>
    <cfRule type="cellIs" dxfId="1050" priority="87" operator="equal">
      <formula>"M1"</formula>
    </cfRule>
    <cfRule type="cellIs" dxfId="1049" priority="88" operator="equal">
      <formula>"WW"</formula>
    </cfRule>
    <cfRule type="cellIs" dxfId="1048" priority="89" operator="equal">
      <formula>"S1"</formula>
    </cfRule>
  </conditionalFormatting>
  <conditionalFormatting sqref="AU4:AV4">
    <cfRule type="cellIs" dxfId="1047" priority="75" operator="equal">
      <formula>"S2"</formula>
    </cfRule>
    <cfRule type="cellIs" dxfId="1046" priority="76" operator="equal">
      <formula>"WW"</formula>
    </cfRule>
    <cfRule type="cellIs" dxfId="1045" priority="77" operator="equal">
      <formula>"S1"</formula>
    </cfRule>
    <cfRule type="cellIs" dxfId="1044" priority="78" operator="equal">
      <formula>"M5"</formula>
    </cfRule>
    <cfRule type="cellIs" dxfId="1043" priority="79" operator="equal">
      <formula>"M4"</formula>
    </cfRule>
    <cfRule type="cellIs" dxfId="1042" priority="80" operator="equal">
      <formula>"M3"</formula>
    </cfRule>
    <cfRule type="cellIs" dxfId="1041" priority="81" operator="equal">
      <formula>"M2"</formula>
    </cfRule>
    <cfRule type="cellIs" dxfId="1040" priority="82" operator="equal">
      <formula>"M1"</formula>
    </cfRule>
  </conditionalFormatting>
  <conditionalFormatting sqref="AU4:AV4">
    <cfRule type="cellIs" dxfId="1039" priority="68" operator="equal">
      <formula>"M5"</formula>
    </cfRule>
    <cfRule type="cellIs" dxfId="1038" priority="69" operator="equal">
      <formula>"M4"</formula>
    </cfRule>
    <cfRule type="cellIs" dxfId="1037" priority="70" operator="equal">
      <formula>"M3"</formula>
    </cfRule>
    <cfRule type="cellIs" dxfId="1036" priority="71" operator="equal">
      <formula>"M2"</formula>
    </cfRule>
    <cfRule type="cellIs" dxfId="1035" priority="72" operator="equal">
      <formula>"M1"</formula>
    </cfRule>
    <cfRule type="cellIs" dxfId="1034" priority="73" operator="equal">
      <formula>"WW"</formula>
    </cfRule>
    <cfRule type="cellIs" dxfId="1033" priority="74" operator="equal">
      <formula>"S1"</formula>
    </cfRule>
  </conditionalFormatting>
  <conditionalFormatting sqref="B2:D2">
    <cfRule type="cellIs" dxfId="1032" priority="61" operator="equal">
      <formula>"M5"</formula>
    </cfRule>
    <cfRule type="cellIs" dxfId="1031" priority="62" operator="equal">
      <formula>"M4"</formula>
    </cfRule>
    <cfRule type="cellIs" dxfId="1030" priority="63" operator="equal">
      <formula>"M3"</formula>
    </cfRule>
    <cfRule type="cellIs" dxfId="1029" priority="64" operator="equal">
      <formula>"M2"</formula>
    </cfRule>
    <cfRule type="cellIs" dxfId="1028" priority="65" operator="equal">
      <formula>"M1"</formula>
    </cfRule>
    <cfRule type="cellIs" dxfId="1027" priority="66" operator="equal">
      <formula>"WW"</formula>
    </cfRule>
    <cfRule type="cellIs" dxfId="1026" priority="67" operator="equal">
      <formula>"S1"</formula>
    </cfRule>
  </conditionalFormatting>
  <conditionalFormatting sqref="Y4:Z4">
    <cfRule type="cellIs" dxfId="1025" priority="53" operator="equal">
      <formula>"S2"</formula>
    </cfRule>
    <cfRule type="cellIs" dxfId="1024" priority="54" operator="equal">
      <formula>"WW"</formula>
    </cfRule>
    <cfRule type="cellIs" dxfId="1023" priority="55" operator="equal">
      <formula>"S1"</formula>
    </cfRule>
    <cfRule type="cellIs" dxfId="1022" priority="56" operator="equal">
      <formula>"M5"</formula>
    </cfRule>
    <cfRule type="cellIs" dxfId="1021" priority="57" operator="equal">
      <formula>"M4"</formula>
    </cfRule>
    <cfRule type="cellIs" dxfId="1020" priority="58" operator="equal">
      <formula>"M3"</formula>
    </cfRule>
    <cfRule type="cellIs" dxfId="1019" priority="59" operator="equal">
      <formula>"M2"</formula>
    </cfRule>
    <cfRule type="cellIs" dxfId="1018" priority="60" operator="equal">
      <formula>"M1"</formula>
    </cfRule>
  </conditionalFormatting>
  <conditionalFormatting sqref="Y4:Z4">
    <cfRule type="cellIs" dxfId="1017" priority="46" operator="equal">
      <formula>"M5"</formula>
    </cfRule>
    <cfRule type="cellIs" dxfId="1016" priority="47" operator="equal">
      <formula>"M4"</formula>
    </cfRule>
    <cfRule type="cellIs" dxfId="1015" priority="48" operator="equal">
      <formula>"M3"</formula>
    </cfRule>
    <cfRule type="cellIs" dxfId="1014" priority="49" operator="equal">
      <formula>"M2"</formula>
    </cfRule>
    <cfRule type="cellIs" dxfId="1013" priority="50" operator="equal">
      <formula>"M1"</formula>
    </cfRule>
    <cfRule type="cellIs" dxfId="1012" priority="51" operator="equal">
      <formula>"WW"</formula>
    </cfRule>
    <cfRule type="cellIs" dxfId="1011" priority="52" operator="equal">
      <formula>"S1"</formula>
    </cfRule>
  </conditionalFormatting>
  <conditionalFormatting sqref="AB4:AC4">
    <cfRule type="cellIs" dxfId="1010" priority="38" operator="equal">
      <formula>"S2"</formula>
    </cfRule>
    <cfRule type="cellIs" dxfId="1009" priority="39" operator="equal">
      <formula>"WW"</formula>
    </cfRule>
    <cfRule type="cellIs" dxfId="1008" priority="40" operator="equal">
      <formula>"S1"</formula>
    </cfRule>
    <cfRule type="cellIs" dxfId="1007" priority="41" operator="equal">
      <formula>"M5"</formula>
    </cfRule>
    <cfRule type="cellIs" dxfId="1006" priority="42" operator="equal">
      <formula>"M4"</formula>
    </cfRule>
    <cfRule type="cellIs" dxfId="1005" priority="43" operator="equal">
      <formula>"M3"</formula>
    </cfRule>
    <cfRule type="cellIs" dxfId="1004" priority="44" operator="equal">
      <formula>"M2"</formula>
    </cfRule>
    <cfRule type="cellIs" dxfId="1003" priority="45" operator="equal">
      <formula>"M1"</formula>
    </cfRule>
  </conditionalFormatting>
  <conditionalFormatting sqref="AB4:AC4">
    <cfRule type="cellIs" dxfId="1002" priority="31" operator="equal">
      <formula>"M5"</formula>
    </cfRule>
    <cfRule type="cellIs" dxfId="1001" priority="32" operator="equal">
      <formula>"M4"</formula>
    </cfRule>
    <cfRule type="cellIs" dxfId="1000" priority="33" operator="equal">
      <formula>"M3"</formula>
    </cfRule>
    <cfRule type="cellIs" dxfId="999" priority="34" operator="equal">
      <formula>"M2"</formula>
    </cfRule>
    <cfRule type="cellIs" dxfId="998" priority="35" operator="equal">
      <formula>"M1"</formula>
    </cfRule>
    <cfRule type="cellIs" dxfId="997" priority="36" operator="equal">
      <formula>"WW"</formula>
    </cfRule>
    <cfRule type="cellIs" dxfId="996" priority="37" operator="equal">
      <formula>"S1"</formula>
    </cfRule>
  </conditionalFormatting>
  <conditionalFormatting sqref="E33">
    <cfRule type="cellIs" dxfId="995" priority="1" operator="equal">
      <formula>"M5"</formula>
    </cfRule>
    <cfRule type="cellIs" dxfId="994" priority="2" operator="equal">
      <formula>"M4"</formula>
    </cfRule>
    <cfRule type="cellIs" dxfId="993" priority="3" operator="equal">
      <formula>"M3"</formula>
    </cfRule>
    <cfRule type="cellIs" dxfId="992" priority="4" operator="equal">
      <formula>"M2"</formula>
    </cfRule>
    <cfRule type="cellIs" dxfId="991" priority="5" operator="equal">
      <formula>"M1"</formula>
    </cfRule>
    <cfRule type="cellIs" dxfId="990" priority="6" operator="equal">
      <formula>"WW"</formula>
    </cfRule>
    <cfRule type="cellIs" dxfId="989" priority="7" operator="equal">
      <formula>"S1"</formula>
    </cfRule>
  </conditionalFormatting>
  <conditionalFormatting sqref="F22:F32">
    <cfRule type="cellIs" dxfId="988" priority="23" operator="equal">
      <formula>"S2"</formula>
    </cfRule>
    <cfRule type="cellIs" dxfId="987" priority="24" operator="equal">
      <formula>"WW"</formula>
    </cfRule>
    <cfRule type="cellIs" dxfId="986" priority="25" operator="equal">
      <formula>"S1"</formula>
    </cfRule>
    <cfRule type="cellIs" dxfId="985" priority="26" operator="equal">
      <formula>"M5"</formula>
    </cfRule>
    <cfRule type="cellIs" dxfId="984" priority="27" operator="equal">
      <formula>"M4"</formula>
    </cfRule>
    <cfRule type="cellIs" dxfId="983" priority="28" operator="equal">
      <formula>"M3"</formula>
    </cfRule>
    <cfRule type="cellIs" dxfId="982" priority="29" operator="equal">
      <formula>"M2"</formula>
    </cfRule>
    <cfRule type="cellIs" dxfId="981" priority="30" operator="equal">
      <formula>"M1"</formula>
    </cfRule>
  </conditionalFormatting>
  <conditionalFormatting sqref="F22:F32">
    <cfRule type="cellIs" dxfId="980" priority="16" operator="equal">
      <formula>"M5"</formula>
    </cfRule>
    <cfRule type="cellIs" dxfId="979" priority="17" operator="equal">
      <formula>"M4"</formula>
    </cfRule>
    <cfRule type="cellIs" dxfId="978" priority="18" operator="equal">
      <formula>"M3"</formula>
    </cfRule>
    <cfRule type="cellIs" dxfId="977" priority="19" operator="equal">
      <formula>"M2"</formula>
    </cfRule>
    <cfRule type="cellIs" dxfId="976" priority="20" operator="equal">
      <formula>"M1"</formula>
    </cfRule>
    <cfRule type="cellIs" dxfId="975" priority="21" operator="equal">
      <formula>"WW"</formula>
    </cfRule>
    <cfRule type="cellIs" dxfId="974" priority="22" operator="equal">
      <formula>"S1"</formula>
    </cfRule>
  </conditionalFormatting>
  <conditionalFormatting sqref="E33">
    <cfRule type="cellIs" dxfId="973" priority="8" operator="equal">
      <formula>"S2"</formula>
    </cfRule>
    <cfRule type="cellIs" dxfId="972" priority="9" operator="equal">
      <formula>"WW"</formula>
    </cfRule>
    <cfRule type="cellIs" dxfId="971" priority="10" operator="equal">
      <formula>"S1"</formula>
    </cfRule>
    <cfRule type="cellIs" dxfId="970" priority="11" operator="equal">
      <formula>"M5"</formula>
    </cfRule>
    <cfRule type="cellIs" dxfId="969" priority="12" operator="equal">
      <formula>"M4"</formula>
    </cfRule>
    <cfRule type="cellIs" dxfId="968" priority="13" operator="equal">
      <formula>"M3"</formula>
    </cfRule>
    <cfRule type="cellIs" dxfId="967" priority="14" operator="equal">
      <formula>"M2"</formula>
    </cfRule>
    <cfRule type="cellIs" dxfId="966" priority="15" operator="equal">
      <formula>"M1"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9C97-A5D9-A44A-8E8C-1992141A9B74}">
  <dimension ref="A1:CY109"/>
  <sheetViews>
    <sheetView zoomScale="141" workbookViewId="0">
      <pane xSplit="6" topLeftCell="AO1" activePane="topRight" state="frozen"/>
      <selection activeCell="AO35" sqref="AO35"/>
      <selection pane="topRight" activeCell="AO35" sqref="AO35"/>
    </sheetView>
  </sheetViews>
  <sheetFormatPr baseColWidth="10" defaultRowHeight="15"/>
  <cols>
    <col min="1" max="1" width="7.5" style="268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7" max="16384" width="10.83203125" style="224"/>
  </cols>
  <sheetData>
    <row r="1" spans="1:103" ht="16" thickBot="1">
      <c r="O1" s="341" t="s">
        <v>146</v>
      </c>
      <c r="P1" s="342" t="s">
        <v>149</v>
      </c>
      <c r="Q1" s="342"/>
      <c r="R1" s="342"/>
      <c r="S1" s="343"/>
      <c r="U1" s="341" t="s">
        <v>253</v>
      </c>
      <c r="V1" s="342" t="s">
        <v>150</v>
      </c>
      <c r="W1" s="342"/>
      <c r="X1" s="342"/>
      <c r="Y1" s="343"/>
      <c r="AA1" s="341" t="s">
        <v>253</v>
      </c>
      <c r="AB1" s="342" t="s">
        <v>151</v>
      </c>
      <c r="AC1" s="342"/>
      <c r="AD1" s="342"/>
      <c r="AE1" s="343"/>
      <c r="AG1" s="341" t="s">
        <v>253</v>
      </c>
      <c r="AH1" s="342" t="s">
        <v>152</v>
      </c>
      <c r="AI1" s="342"/>
      <c r="AJ1" s="342"/>
      <c r="AK1" s="343"/>
      <c r="AM1" s="341" t="s">
        <v>253</v>
      </c>
      <c r="AN1" s="342" t="s">
        <v>118</v>
      </c>
      <c r="AO1" s="342"/>
      <c r="AP1" s="342"/>
      <c r="AQ1" s="343"/>
      <c r="AS1" s="341" t="s">
        <v>253</v>
      </c>
      <c r="AT1" s="342" t="s">
        <v>125</v>
      </c>
      <c r="AU1" s="342"/>
      <c r="AV1" s="342"/>
      <c r="AW1" s="343"/>
      <c r="AY1" s="341" t="s">
        <v>253</v>
      </c>
      <c r="AZ1" s="342" t="s">
        <v>318</v>
      </c>
      <c r="BA1" s="342"/>
      <c r="BB1" s="342"/>
      <c r="BC1" s="343"/>
      <c r="BE1" s="341" t="s">
        <v>253</v>
      </c>
      <c r="BF1" s="342" t="s">
        <v>127</v>
      </c>
      <c r="BG1" s="342"/>
      <c r="BH1" s="342"/>
      <c r="BI1" s="343"/>
      <c r="BK1" s="341" t="s">
        <v>253</v>
      </c>
      <c r="BL1" s="342" t="s">
        <v>128</v>
      </c>
      <c r="BM1" s="342"/>
      <c r="BN1" s="342"/>
      <c r="BO1" s="343"/>
      <c r="BQ1" s="3" t="s">
        <v>253</v>
      </c>
      <c r="BR1" s="1" t="s">
        <v>185</v>
      </c>
      <c r="BS1" s="3"/>
      <c r="BT1" s="3"/>
      <c r="BU1" s="3"/>
      <c r="BW1" s="3" t="s">
        <v>253</v>
      </c>
      <c r="BX1" s="1" t="s">
        <v>292</v>
      </c>
      <c r="BY1" s="3"/>
      <c r="BZ1" s="3"/>
      <c r="CA1" s="3"/>
      <c r="CC1" s="3" t="s">
        <v>253</v>
      </c>
      <c r="CD1" s="1" t="s">
        <v>293</v>
      </c>
      <c r="CE1" s="3"/>
      <c r="CF1" s="3"/>
      <c r="CG1" s="3"/>
      <c r="CI1" s="3" t="s">
        <v>253</v>
      </c>
      <c r="CJ1" s="1" t="s">
        <v>294</v>
      </c>
      <c r="CK1" s="3"/>
      <c r="CL1" s="3"/>
      <c r="CM1" s="3"/>
      <c r="CO1" s="3" t="s">
        <v>253</v>
      </c>
      <c r="CP1" s="1" t="s">
        <v>184</v>
      </c>
      <c r="CQ1" s="3"/>
      <c r="CR1" s="3"/>
      <c r="CS1" s="3"/>
      <c r="CU1" s="3" t="s">
        <v>253</v>
      </c>
      <c r="CV1" s="1" t="s">
        <v>183</v>
      </c>
      <c r="CW1" s="3"/>
      <c r="CX1" s="3"/>
      <c r="CY1" s="3"/>
    </row>
    <row r="2" spans="1:103">
      <c r="A2" s="334" t="str">
        <f>'FG_243way_Regular Symbol'!L1</f>
        <v>Symbol</v>
      </c>
      <c r="B2" s="147">
        <f>FGOverView!C26</f>
        <v>3</v>
      </c>
      <c r="C2" s="147">
        <f>FGOverView!D26</f>
        <v>3</v>
      </c>
      <c r="D2" s="147">
        <f>FGOverView!E26</f>
        <v>3</v>
      </c>
      <c r="E2" s="147">
        <f>FGOverView!F26</f>
        <v>3</v>
      </c>
      <c r="F2" s="151">
        <f>FGOverView!G26</f>
        <v>3</v>
      </c>
      <c r="H2" s="349" t="s">
        <v>315</v>
      </c>
      <c r="I2" s="350">
        <v>1</v>
      </c>
      <c r="J2" s="350">
        <v>2</v>
      </c>
      <c r="K2" s="350">
        <v>3</v>
      </c>
      <c r="L2" s="350">
        <v>4</v>
      </c>
      <c r="M2" s="351">
        <v>5</v>
      </c>
      <c r="O2" s="344"/>
      <c r="P2" s="3"/>
      <c r="Q2" s="3"/>
      <c r="R2" s="3"/>
      <c r="S2" s="135"/>
      <c r="U2" s="344"/>
      <c r="V2" s="3"/>
      <c r="W2" s="3"/>
      <c r="X2" s="3"/>
      <c r="Y2" s="135"/>
      <c r="AA2" s="344"/>
      <c r="AB2" s="3"/>
      <c r="AC2" s="3"/>
      <c r="AD2" s="3"/>
      <c r="AE2" s="135"/>
      <c r="AG2" s="344"/>
      <c r="AH2" s="3"/>
      <c r="AI2" s="3"/>
      <c r="AJ2" s="3"/>
      <c r="AK2" s="135"/>
      <c r="AM2" s="344"/>
      <c r="AN2" s="3"/>
      <c r="AO2" s="3"/>
      <c r="AP2" s="3"/>
      <c r="AQ2" s="135"/>
      <c r="AS2" s="344"/>
      <c r="AT2" s="3"/>
      <c r="AU2" s="3"/>
      <c r="AV2" s="3"/>
      <c r="AW2" s="135"/>
      <c r="AY2" s="344"/>
      <c r="AZ2" s="3"/>
      <c r="BA2" s="3"/>
      <c r="BB2" s="3"/>
      <c r="BC2" s="135"/>
      <c r="BE2" s="344"/>
      <c r="BF2" s="3"/>
      <c r="BG2" s="3"/>
      <c r="BH2" s="3"/>
      <c r="BI2" s="135"/>
      <c r="BK2" s="344"/>
      <c r="BL2" s="3"/>
      <c r="BM2" s="3"/>
      <c r="BN2" s="3"/>
      <c r="BO2" s="135"/>
      <c r="BQ2" s="3"/>
      <c r="BR2" s="3"/>
      <c r="BS2" s="3"/>
      <c r="BT2" s="3"/>
      <c r="BU2" s="3"/>
      <c r="BW2" s="3"/>
      <c r="BX2" s="3"/>
      <c r="BY2" s="3"/>
      <c r="BZ2" s="3"/>
      <c r="CA2" s="3"/>
      <c r="CC2" s="3"/>
      <c r="CD2" s="3"/>
      <c r="CE2" s="3"/>
      <c r="CF2" s="3"/>
      <c r="CG2" s="3"/>
      <c r="CI2" s="3"/>
      <c r="CJ2" s="3"/>
      <c r="CK2" s="3"/>
      <c r="CL2" s="3"/>
      <c r="CM2" s="3"/>
      <c r="CO2" s="3"/>
      <c r="CP2" s="3"/>
      <c r="CQ2" s="3"/>
      <c r="CR2" s="3"/>
      <c r="CS2" s="3"/>
      <c r="CU2" s="3"/>
      <c r="CV2" s="3"/>
      <c r="CW2" s="3"/>
      <c r="CX2" s="3"/>
      <c r="CY2" s="3"/>
    </row>
    <row r="3" spans="1:103">
      <c r="A3" s="335" t="s">
        <v>315</v>
      </c>
      <c r="B3" s="333">
        <v>1</v>
      </c>
      <c r="C3" s="333">
        <v>2</v>
      </c>
      <c r="D3" s="333">
        <v>3</v>
      </c>
      <c r="E3" s="333">
        <v>4</v>
      </c>
      <c r="F3" s="336">
        <v>5</v>
      </c>
      <c r="H3" s="352" t="s">
        <v>149</v>
      </c>
      <c r="I3" s="3">
        <f>SUM(O4:O100)</f>
        <v>42</v>
      </c>
      <c r="J3" s="3">
        <f>SUM(P4:P100)</f>
        <v>49</v>
      </c>
      <c r="K3" s="3">
        <f>SUM(Q4:Q100)</f>
        <v>43</v>
      </c>
      <c r="L3" s="3">
        <f>SUM(R4:R100)</f>
        <v>42</v>
      </c>
      <c r="M3" s="3">
        <f>SUM(S4:S100)</f>
        <v>62</v>
      </c>
      <c r="O3" s="345" t="s">
        <v>0</v>
      </c>
      <c r="P3" s="113" t="s">
        <v>21</v>
      </c>
      <c r="Q3" s="113" t="s">
        <v>22</v>
      </c>
      <c r="R3" s="113" t="s">
        <v>23</v>
      </c>
      <c r="S3" s="346" t="s">
        <v>24</v>
      </c>
      <c r="U3" s="345" t="s">
        <v>0</v>
      </c>
      <c r="V3" s="113" t="s">
        <v>21</v>
      </c>
      <c r="W3" s="113" t="s">
        <v>22</v>
      </c>
      <c r="X3" s="113" t="s">
        <v>23</v>
      </c>
      <c r="Y3" s="346" t="s">
        <v>24</v>
      </c>
      <c r="AA3" s="345" t="s">
        <v>0</v>
      </c>
      <c r="AB3" s="113" t="s">
        <v>21</v>
      </c>
      <c r="AC3" s="113" t="s">
        <v>22</v>
      </c>
      <c r="AD3" s="113" t="s">
        <v>23</v>
      </c>
      <c r="AE3" s="346" t="s">
        <v>24</v>
      </c>
      <c r="AG3" s="345" t="s">
        <v>0</v>
      </c>
      <c r="AH3" s="113" t="s">
        <v>21</v>
      </c>
      <c r="AI3" s="113" t="s">
        <v>22</v>
      </c>
      <c r="AJ3" s="113" t="s">
        <v>23</v>
      </c>
      <c r="AK3" s="346" t="s">
        <v>24</v>
      </c>
      <c r="AM3" s="345" t="s">
        <v>0</v>
      </c>
      <c r="AN3" s="113" t="s">
        <v>21</v>
      </c>
      <c r="AO3" s="113" t="s">
        <v>22</v>
      </c>
      <c r="AP3" s="113" t="s">
        <v>23</v>
      </c>
      <c r="AQ3" s="346" t="s">
        <v>24</v>
      </c>
      <c r="AS3" s="345" t="s">
        <v>0</v>
      </c>
      <c r="AT3" s="113" t="s">
        <v>21</v>
      </c>
      <c r="AU3" s="113" t="s">
        <v>22</v>
      </c>
      <c r="AV3" s="113" t="s">
        <v>23</v>
      </c>
      <c r="AW3" s="346" t="s">
        <v>24</v>
      </c>
      <c r="AY3" s="345" t="s">
        <v>0</v>
      </c>
      <c r="AZ3" s="113" t="s">
        <v>21</v>
      </c>
      <c r="BA3" s="113" t="s">
        <v>22</v>
      </c>
      <c r="BB3" s="113" t="s">
        <v>23</v>
      </c>
      <c r="BC3" s="346" t="s">
        <v>24</v>
      </c>
      <c r="BE3" s="345" t="s">
        <v>0</v>
      </c>
      <c r="BF3" s="113" t="s">
        <v>21</v>
      </c>
      <c r="BG3" s="113" t="s">
        <v>22</v>
      </c>
      <c r="BH3" s="113" t="s">
        <v>23</v>
      </c>
      <c r="BI3" s="346" t="s">
        <v>24</v>
      </c>
      <c r="BK3" s="345" t="s">
        <v>0</v>
      </c>
      <c r="BL3" s="113" t="s">
        <v>21</v>
      </c>
      <c r="BM3" s="113" t="s">
        <v>22</v>
      </c>
      <c r="BN3" s="113" t="s">
        <v>23</v>
      </c>
      <c r="BO3" s="346" t="s">
        <v>24</v>
      </c>
      <c r="BQ3" s="113" t="s">
        <v>0</v>
      </c>
      <c r="BR3" s="113" t="s">
        <v>21</v>
      </c>
      <c r="BS3" s="113" t="s">
        <v>22</v>
      </c>
      <c r="BT3" s="113" t="s">
        <v>23</v>
      </c>
      <c r="BU3" s="113" t="s">
        <v>24</v>
      </c>
      <c r="BW3" s="113" t="s">
        <v>0</v>
      </c>
      <c r="BX3" s="113" t="s">
        <v>21</v>
      </c>
      <c r="BY3" s="113" t="s">
        <v>22</v>
      </c>
      <c r="BZ3" s="113" t="s">
        <v>23</v>
      </c>
      <c r="CA3" s="113" t="s">
        <v>24</v>
      </c>
      <c r="CC3" s="113" t="s">
        <v>0</v>
      </c>
      <c r="CD3" s="113" t="s">
        <v>21</v>
      </c>
      <c r="CE3" s="113" t="s">
        <v>22</v>
      </c>
      <c r="CF3" s="113" t="s">
        <v>23</v>
      </c>
      <c r="CG3" s="113" t="s">
        <v>24</v>
      </c>
      <c r="CI3" s="113" t="s">
        <v>0</v>
      </c>
      <c r="CJ3" s="113" t="s">
        <v>21</v>
      </c>
      <c r="CK3" s="113" t="s">
        <v>22</v>
      </c>
      <c r="CL3" s="113" t="s">
        <v>23</v>
      </c>
      <c r="CM3" s="113" t="s">
        <v>24</v>
      </c>
      <c r="CO3" s="113" t="s">
        <v>0</v>
      </c>
      <c r="CP3" s="113" t="s">
        <v>21</v>
      </c>
      <c r="CQ3" s="113" t="s">
        <v>22</v>
      </c>
      <c r="CR3" s="113" t="s">
        <v>23</v>
      </c>
      <c r="CS3" s="113" t="s">
        <v>24</v>
      </c>
      <c r="CU3" s="113" t="s">
        <v>0</v>
      </c>
      <c r="CV3" s="113" t="s">
        <v>21</v>
      </c>
      <c r="CW3" s="113" t="s">
        <v>22</v>
      </c>
      <c r="CX3" s="113" t="s">
        <v>23</v>
      </c>
      <c r="CY3" s="113" t="s">
        <v>24</v>
      </c>
    </row>
    <row r="4" spans="1:103">
      <c r="A4" s="337">
        <f>IF('FG_243way_Regular Symbol'!L3="","",'FG_243way_Regular Symbol'!L3)</f>
        <v>0</v>
      </c>
      <c r="B4" s="191" t="str">
        <f>IF('FG_243way_Regular Symbol'!M3="",
IF($A4-'FG_243way_Regular Symbol'!D$16&gt;='FG_243way_RegularＸ_W()'!B$2-1,"",VLOOKUP($A4-'FG_243way_Regular Symbol'!D$16,'FG_243way_Regular Symbol'!$L$3:$Q$99,'FG_243way_RegularＸ_W()'!B$3+1,FALSE)),
'FG_243way_Regular Symbol'!M3)</f>
        <v>M2</v>
      </c>
      <c r="C4" s="191" t="str">
        <f>IF('FG_243way_Regular Symbol'!N3="",
IF($A4-'FG_243way_Regular Symbol'!E$16&gt;='FG_243way_RegularＸ_W()'!C$2-1,"",VLOOKUP($A4-'FG_243way_Regular Symbol'!E$16,'FG_243way_Regular Symbol'!$L$3:$Q$99,'FG_243way_RegularＸ_W()'!C$3+1,FALSE)),
'FG_243way_Regular Symbol'!N3)</f>
        <v>M2</v>
      </c>
      <c r="D4" s="191" t="str">
        <f>IF('FG_243way_Regular Symbol'!O3="",
IF($A4-'FG_243way_Regular Symbol'!F$16&gt;='FG_243way_RegularＸ_W()'!D$2-1,"",VLOOKUP($A4-'FG_243way_Regular Symbol'!F$16,'FG_243way_Regular Symbol'!$L$3:$Q$99,'FG_243way_RegularＸ_W()'!D$3+1,FALSE)),
'FG_243way_Regular Symbol'!O3)</f>
        <v>M4</v>
      </c>
      <c r="E4" s="191" t="str">
        <f>IF('FG_243way_Regular Symbol'!P3="",
IF($A4-'FG_243way_Regular Symbol'!G$16&gt;='FG_243way_RegularＸ_W()'!E$2-1,"",VLOOKUP($A4-'FG_243way_Regular Symbol'!G$16,'FG_243way_Regular Symbol'!$L$3:$Q$99,'FG_243way_RegularＸ_W()'!E$3+1,FALSE)),
'FG_243way_Regular Symbol'!P3)</f>
        <v>M1</v>
      </c>
      <c r="F4" s="338" t="str">
        <f>IF('FG_243way_Regular Symbol'!Q3="",
IF($A4-'FG_243way_Regular Symbol'!H$16&gt;='FG_243way_RegularＸ_W()'!F$2-1,"",VLOOKUP($A4-'FG_243way_Regular Symbol'!H$16,'FG_243way_Regular Symbol'!$L$3:$Q$99,'FG_243way_RegularＸ_W()'!F$3+1,FALSE)),
'FG_243way_Regular Symbol'!Q3)</f>
        <v>Q</v>
      </c>
      <c r="H4" s="352" t="s">
        <v>150</v>
      </c>
      <c r="I4" s="3">
        <f>SUM(U4:U100)</f>
        <v>42</v>
      </c>
      <c r="J4" s="3">
        <f>SUM(V4:V100)</f>
        <v>64</v>
      </c>
      <c r="K4" s="3">
        <f>SUM(W4:W100)</f>
        <v>47</v>
      </c>
      <c r="L4" s="3">
        <f>SUM(X4:X100)</f>
        <v>36</v>
      </c>
      <c r="M4" s="3">
        <f>SUM(Y4:Y100)</f>
        <v>62</v>
      </c>
      <c r="O4" s="344">
        <f>IF($A4&gt;='FG_243way_Regular Symbol'!D$16,"",IF(B4=0,"",IF(OR(B4=$O$1,B4=$P$1,B5=$O$1,B5=$P$1,B6=$O$1,B6=$P$1),0,1)))</f>
        <v>1</v>
      </c>
      <c r="P4" s="3">
        <f>IF($A4&gt;='FG_243way_Regular Symbol'!E$16,"",IF(C4=0,"",IF(OR(C4=$O$1,C4=$P$1,C5=$O$1,C5=$P$1,C6=$O$1,C6=$P$1),0,1)))</f>
        <v>1</v>
      </c>
      <c r="Q4" s="3">
        <f>IF($A4&gt;='FG_243way_Regular Symbol'!F$16,"",IF(D4=0,"",IF(OR(D4=$O$1,D4=$P$1,D5=$O$1,D5=$P$1,D6=$O$1,D6=$P$1),0,1)))</f>
        <v>1</v>
      </c>
      <c r="R4" s="3">
        <f>IF($A4&gt;='FG_243way_Regular Symbol'!G$16,"",IF(E4=0,"",IF(OR(E4=$O$1,E4=$P$1,E5=$O$1,E5=$P$1,E6=$O$1,E6=$P$1),0,1)))</f>
        <v>0</v>
      </c>
      <c r="S4" s="135">
        <f>IF($A4&gt;='FG_243way_Regular Symbol'!H$16,"",IF(F4=0,"",IF(OR(F4=$O$1,F4=$P$1,F5=$O$1,F5=$P$1,F6=$O$1,F6=$P$1),0,1)))</f>
        <v>1</v>
      </c>
      <c r="U4" s="344">
        <f>IF($A4&gt;='FG_243way_Regular Symbol'!D$16,"",IF(B4=0,"",IF(OR(B4=$U$1,B4=$V$1,B5=$U$1,B5=$V$1,B6=$U$1,B6=$V$1),0,1)))</f>
        <v>0</v>
      </c>
      <c r="V4" s="3">
        <f>IF($A4&gt;='FG_243way_Regular Symbol'!E$16,"",IF(C4=0,"",IF(OR(C4=$U$1,C4=$V$1,C5=$U$1,C5=$V$1,C6=$U$1,C6=$V$1),0,1)))</f>
        <v>0</v>
      </c>
      <c r="W4" s="3">
        <f>IF($A4&gt;='FG_243way_Regular Symbol'!F$16,"",IF(D4=0,"",IF(OR(D4=$U$1,D4=$V$1,D5=$U$1,D5=$V$1,D6=$U$1,D6=$V$1),0,1)))</f>
        <v>0</v>
      </c>
      <c r="X4" s="3">
        <f>IF($A4&gt;='FG_243way_Regular Symbol'!G$16,"",IF(E4=0,"",IF(OR(E4=$U$1,E4=$V$1,E5=$U$1,E5=$V$1,E6=$U$1,E6=$V$1),0,1)))</f>
        <v>0</v>
      </c>
      <c r="Y4" s="135">
        <f>IF($A4&gt;='FG_243way_Regular Symbol'!H$16,"",IF(F4=0,"",IF(OR(F4=$U$1,F4=$V$1,F5=$U$1,F5=$V$1,F6=$U$1,F6=$V$1),0,1)))</f>
        <v>1</v>
      </c>
      <c r="AA4" s="344">
        <f>IF($A4&gt;='FG_243way_Regular Symbol'!D$16,"",IF(B4=0,"",IF(OR(B4=$AA$1,B4=$AB$1,B5=$AA$1,B5=$AB$1,B6=$AA$1,,B6=$AB$1),0,1)))</f>
        <v>1</v>
      </c>
      <c r="AB4" s="3">
        <f>IF($A4&gt;='FG_243way_Regular Symbol'!E$16,"",IF(C4=0,"",IF(OR(C4=$AA$1,C4=$AB$1,C5=$AA$1,C5=$AB$1,C6=$AA$1,,C6=$AB$1),0,1)))</f>
        <v>1</v>
      </c>
      <c r="AC4" s="3">
        <f>IF($A4&gt;='FG_243way_Regular Symbol'!F$16,"",IF(D4=0,"",IF(OR(D4=$AA$1,D4=$AB$1,D5=$AA$1,D5=$AB$1,D6=$AA$1,,D6=$AB$1),0,1)))</f>
        <v>1</v>
      </c>
      <c r="AD4" s="3">
        <f>IF($A4&gt;='FG_243way_Regular Symbol'!G$16,"",IF(E4=0,"",IF(OR(E4=$AA$1,E4=$AB$1,E5=$AA$1,E5=$AB$1,E6=$AA$1,,E6=$AB$1),0,1)))</f>
        <v>1</v>
      </c>
      <c r="AE4" s="135">
        <f>IF($A4&gt;='FG_243way_Regular Symbol'!H$16,"",IF(F4=0,"",IF(OR(F4=$AA$1,F4=$AB$1,F5=$AA$1,F5=$AB$1,F6=$AA$1,,F6=$AB$1),0,1)))</f>
        <v>1</v>
      </c>
      <c r="AG4" s="344">
        <f>IF($A4&gt;='FG_243way_Regular Symbol'!D$16,"",IF(B4=0,"",IF(OR(B4=$AG$1,B4=$AH$1,B5=$AG$1,B5=$AH$1,B6=$AG$1,B6=$AH$1),0,1)))</f>
        <v>1</v>
      </c>
      <c r="AH4" s="3">
        <f>IF($A4&gt;='FG_243way_Regular Symbol'!E$16,"",IF(C4=0,"",IF(OR(C4=$AG$1,C4=$AH$1,C5=$AG$1,C5=$AH$1,C6=$AG$1,C6=$AH$1),0,1)))</f>
        <v>1</v>
      </c>
      <c r="AI4" s="3">
        <f>IF($A4&gt;='FG_243way_Regular Symbol'!F$16,"",IF(D4=0,"",IF(OR(D4=$AG$1,D4=$AH$1,D5=$AG$1,D5=$AH$1,D6=$AG$1,D6=$AH$1),0,1)))</f>
        <v>0</v>
      </c>
      <c r="AJ4" s="3">
        <f>IF($A4&gt;='FG_243way_Regular Symbol'!G$16,"",IF(E4=0,"",IF(OR(E4=$AG$1,E4=$AH$1,E5=$AG$1,E5=$AH$1,E6=$AG$1,E6=$AH$1),0,1)))</f>
        <v>1</v>
      </c>
      <c r="AK4" s="135">
        <f>IF($A4&gt;='FG_243way_Regular Symbol'!H$16,"",IF(F4=0,"",IF(OR(F4=$AG$1,F4=$AH$1,F5=$AG$1,F5=$AH$1,F6=$AG$1,F6=$AH$1),0,1)))</f>
        <v>1</v>
      </c>
      <c r="AM4" s="344">
        <f>IF($A4&gt;='FG_243way_Regular Symbol'!D$16,"",IF(B4=0,"",IF(OR(B4=$AM$1,B4=$AN$1,B5=$AM$1,B5=$AN$1,B6=$AM$1,B6=$AN$1),0,1)))</f>
        <v>0</v>
      </c>
      <c r="AN4" s="3">
        <f>IF($A4&gt;='FG_243way_Regular Symbol'!E$16,"",IF(C4=0,"",IF(OR(C4=$AM$1,C4=$AN$1,C5=$AM$1,C5=$AN$1,C6=$AM$1,C6=$AN$1),0,1)))</f>
        <v>1</v>
      </c>
      <c r="AO4" s="3">
        <f>IF($A4&gt;='FG_243way_Regular Symbol'!F$16,"",IF(D4=0,"",IF(OR(D4=$AM$1,D4=$AN$1,D5=$AM$1,D5=$AN$1,D6=$AM$1,D6=$AN$1),0,1)))</f>
        <v>1</v>
      </c>
      <c r="AP4" s="3">
        <f>IF($A4&gt;='FG_243way_Regular Symbol'!G$16,"",IF(E4=0,"",IF(OR(E4=$AM$1,E4=$AN$1,E5=$AM$1,E5=$AN$1,E6=$AM$1,E6=$AN$1),0,1)))</f>
        <v>1</v>
      </c>
      <c r="AQ4" s="135">
        <f>IF($A4&gt;='FG_243way_Regular Symbol'!H$16,"",IF(F4=0,"",IF(OR(F4=$AM$1,F4=$AN$1,F5=$AM$1,F5=$AN$1,F6=$AM$1,F6=$AN$1),0,1)))</f>
        <v>1</v>
      </c>
      <c r="AS4" s="344">
        <f>IF($A4&gt;='FG_243way_Regular Symbol'!D$16,"",IF(B4=0,"",IF(OR(B4=$AM$1,B4=$AT$1,B5=$AM$1,B5=$AT$1,B6=$AM$1,B6=$AT$1),0,1)))</f>
        <v>1</v>
      </c>
      <c r="AT4" s="3">
        <f>IF($A4&gt;='FG_243way_Regular Symbol'!E$16,"",IF(C4=0,"",IF(OR(C4=$AM$1,C4=$AT$1,C5=$AM$1,C5=$AT$1,C6=$AM$1,C6=$AT$1),0,1)))</f>
        <v>1</v>
      </c>
      <c r="AU4" s="3">
        <f>IF($A4&gt;='FG_243way_Regular Symbol'!F$16,"",IF(D4=0,"",IF(OR(D4=$AM$1,D4=$AT$1,D5=$AM$1,D5=$AT$1,D6=$AM$1,D6=$AT$1),0,1)))</f>
        <v>1</v>
      </c>
      <c r="AV4" s="3">
        <f>IF($A4&gt;='FG_243way_Regular Symbol'!G$16,"",IF(E4=0,"",IF(OR(E4=$AM$1,E4=$AT$1,E5=$AM$1,E5=$AT$1,E6=$AM$1,E6=$AT$1),0,1)))</f>
        <v>1</v>
      </c>
      <c r="AW4" s="135">
        <f>IF($A4&gt;='FG_243way_Regular Symbol'!H$16,"",IF(F4=0,"",IF(OR(F4=$AM$1,F4=$AT$1,F5=$AM$1,F5=$AT$1,F6=$AM$1,F6=$AT$1),0,1)))</f>
        <v>1</v>
      </c>
      <c r="AY4" s="344">
        <f>IF($A4&gt;='FG_243way_Regular Symbol'!D$16,"",IF(B4=0,"",IF(OR(B4=$AM$1,B4=$AZ$1,B5=$AM$1,B5=$AZ$1,B6=$AM$1,B6=$AZ$1),0,1)))</f>
        <v>1</v>
      </c>
      <c r="AZ4" s="3">
        <f>IF($A4&gt;='FG_243way_Regular Symbol'!E$16,"",IF(C4=0,"",IF(OR(C4=$AM$1,C4=$AZ$1,C5=$AM$1,C5=$AZ$1,C6=$AM$1,C6=$AZ$1),0,1)))</f>
        <v>1</v>
      </c>
      <c r="BA4" s="3">
        <f>IF($A4&gt;='FG_243way_Regular Symbol'!F$16,"",IF(D4=0,"",IF(OR(D4=$AM$1,D4=$AZ$1,D5=$AM$1,D5=$AZ$1,D6=$AM$1,D6=$AZ$1),0,1)))</f>
        <v>1</v>
      </c>
      <c r="BB4" s="3">
        <f>IF($A4&gt;='FG_243way_Regular Symbol'!G$16,"",IF(E4=0,"",IF(OR(E4=$AM$1,E4=$AZ$1,E5=$AM$1,E5=$AZ$1,E6=$AM$1,E6=$AZ$1),0,1)))</f>
        <v>1</v>
      </c>
      <c r="BC4" s="135">
        <f>IF($A4&gt;='FG_243way_Regular Symbol'!H$16,"",IF(F4=0,"",IF(OR(F4=$AM$1,F4=$AZ$1,F5=$AM$1,F5=$AZ$1,F6=$AM$1,F6=$AZ$1),0,1)))</f>
        <v>1</v>
      </c>
      <c r="BE4" s="344">
        <f>IF($A4&gt;='FG_243way_Regular Symbol'!D$16,"",IF(B4=0,"",IF(OR(B4=$AM$1,B4=$BF$1,B5=$AM$1,B5=$BF$1,B6=$AM$1,B6=$BF$1),0,1)))</f>
        <v>1</v>
      </c>
      <c r="BF4" s="3">
        <f>IF($A4&gt;='FG_243way_Regular Symbol'!E$16,"",IF(C4=0,"",IF(OR(C4=$AM$1,C4=$BF$1,C5=$AM$1,C5=$BF$1,C6=$AM$1,C6=$BF$1),0,1)))</f>
        <v>1</v>
      </c>
      <c r="BG4" s="3">
        <f>IF($A4&gt;='FG_243way_Regular Symbol'!F$16,"",IF(D4=0,"",IF(OR(D4=$AM$1,D4=$BF$1,D5=$AM$1,D5=$BF$1,D6=$AM$1,D6=$BF$1),0,1)))</f>
        <v>1</v>
      </c>
      <c r="BH4" s="3">
        <f>IF($A4&gt;='FG_243way_Regular Symbol'!G$16,"",IF(E4=0,"",IF(OR(E4=$AM$1,E4=$BF$1,E5=$AM$1,E5=$BF$1,E6=$AM$1,E6=$BF$1),0,1)))</f>
        <v>1</v>
      </c>
      <c r="BI4" s="135">
        <f>IF($A4&gt;='FG_243way_Regular Symbol'!H$16,"",IF(F4=0,"",IF(OR(F4=$AM$1,F4=$BF$1,F5=$AM$1,F5=$BF$1,F6=$AM$1,F6=$BF$1),0,1)))</f>
        <v>1</v>
      </c>
      <c r="BK4" s="344">
        <f>IF($A4&gt;='FG_243way_Regular Symbol'!D$16,"",IF(B4=0,"",IF(OR(B4=$AM$1,B4=$BL$1,B5=$AM$1,B5=$BL$1,B6=$AM$1,B6=$BL$1),0,1)))</f>
        <v>1</v>
      </c>
      <c r="BL4" s="3">
        <f>IF($A4&gt;='FG_243way_Regular Symbol'!E$16,"",IF(C4=0,"",IF(OR(C4=$AM$1,C4=$BL$1,C5=$AM$1,C5=$BL$1,C6=$AM$1,C6=$BL$1),0,1)))</f>
        <v>1</v>
      </c>
      <c r="BM4" s="3">
        <f>IF($A4&gt;='FG_243way_Regular Symbol'!F$16,"",IF(D4=0,"",IF(OR(D4=$AM$1,D4=$BL$1,D5=$AM$1,D5=$BL$1,D6=$AM$1,D6=$BL$1),0,1)))</f>
        <v>1</v>
      </c>
      <c r="BN4" s="3">
        <f>IF($A4&gt;='FG_243way_Regular Symbol'!G$16,"",IF(E4=0,"",IF(OR(E4=$AM$1,E4=$BL$1,E5=$AM$1,E5=$BL$1,E6=$AM$1,E6=$BL$1),0,1)))</f>
        <v>1</v>
      </c>
      <c r="BO4" s="135">
        <f>IF($A4&gt;='FG_243way_Regular Symbol'!H$16,"",IF(F4=0,"",IF(OR(F4=$AM$1,F4=$BL$1,F5=$AM$1,F5=$BL$1,F6=$AM$1,F6=$BL$1),0,1)))</f>
        <v>1</v>
      </c>
      <c r="BQ4" s="3">
        <f>IF($A4&gt;='FG_243way_Regular Symbol'!D$16,"",IF(B4=0,"",IF(OR(B4=$BQ$1,B4=$BR$1,B5=$BQ$1,B5=$BR$1,B6=$BQ$1,B6=$BR$1),0,1)))</f>
        <v>1</v>
      </c>
      <c r="BR4" s="3">
        <f>IF($A4&gt;='FG_243way_Regular Symbol'!E$16,"",IF(C4=0,"",IF(OR(C4=$BQ$1,C4=$BR$1,C5=$BQ$1,C5=$BR$1,C6=$BQ$1,C6=$BR$1),0,1)))</f>
        <v>1</v>
      </c>
      <c r="BS4" s="3">
        <f>IF($A4&gt;='FG_243way_Regular Symbol'!F$16,"",IF(D4=0,"",IF(OR(D4=$BQ$1,D4=$BR$1,D5=$BQ$1,D5=$BR$1,D6=$BQ$1,D6=$BR$1),0,1)))</f>
        <v>1</v>
      </c>
      <c r="BT4" s="3">
        <f>IF($A4&gt;='FG_243way_Regular Symbol'!G$16,"",IF(E4=0,"",IF(OR(E4=$BQ$1,E4=$BR$1,E5=$BQ$1,E5=$BR$1,E6=$BQ$1,E6=$BR$1),0,1)))</f>
        <v>1</v>
      </c>
      <c r="BU4" s="3">
        <f>IF($A4&gt;='FG_243way_Regular Symbol'!H$16,"",IF(F4=0,"",IF(OR(F4=$BQ$1,F4=$BR$1,F5=$BQ$1,F5=$BR$1,F6=$BQ$1,F6=$BR$1),0,1)))</f>
        <v>1</v>
      </c>
      <c r="BW4" s="3">
        <f>IF($A4&gt;='FG_243way_Regular Symbol'!D$16,"",IF(B4=0,"",IF(OR(B4=$BW$1,B5=$BW$1,B6=$BW$1,B4=$BX$1,B5=$BX$1,B6=$BX$1),0,1)))</f>
        <v>1</v>
      </c>
      <c r="BX4" s="3">
        <f>IF($A4&gt;='FG_243way_Regular Symbol'!E$16,"",IF(C4=0,"",IF(OR(C4=$BW$1,C5=$BW$1,C6=$BW$1,C4=$BX$1,C5=$BX$1,C6=$BX$1),0,1)))</f>
        <v>0</v>
      </c>
      <c r="BY4" s="3">
        <f>IF($A4&gt;='FG_243way_Regular Symbol'!F$16,"",IF(D4=0,"",IF(OR(D4=$BW$1,D5=$BW$1,D6=$BW$1,D4=$BX$1,D5=$BX$1,D6=$BX$1),0,1)))</f>
        <v>1</v>
      </c>
      <c r="BZ4" s="3">
        <f>IF($A4&gt;='FG_243way_Regular Symbol'!G$16,"",IF(E4=0,"",IF(OR(E4=$BW$1,E5=$BW$1,E6=$BW$1,E4=$BX$1,E5=$BX$1,E6=$BX$1),0,1)))</f>
        <v>1</v>
      </c>
      <c r="CA4" s="3">
        <f>IF($A4&gt;='FG_243way_Regular Symbol'!H$16,"",IF(F4=0,"",IF(OR(F4=$BW$1,F5=$BW$1,F6=$BW$1,F4=$BX$1,F5=$BX$1,F6=$BX$1),0,1)))</f>
        <v>1</v>
      </c>
      <c r="CC4" s="3">
        <f>IF($A4&gt;='FG_243way_Regular Symbol'!D$16,"",IF(B4=0,"",IF(OR(B4=$BW$1,B5=$BW$1,B6=$BW$1,B4=$CD$1,B5=$CD$1,B6=$CD$1),0,1)))</f>
        <v>1</v>
      </c>
      <c r="CD4" s="3">
        <f>IF($A4&gt;='FG_243way_Regular Symbol'!E$16,"",IF(C4=0,"",IF(OR(C4=$BW$1,C5=$BW$1,C6=$BW$1,C4=$CD$1,C5=$CD$1,C6=$CD$1),0,1)))</f>
        <v>1</v>
      </c>
      <c r="CE4" s="3">
        <f>IF($A4&gt;='FG_243way_Regular Symbol'!F$16,"",IF(D4=0,"",IF(OR(D4=$BW$1,D5=$BW$1,D6=$BW$1,D4=$CD$1,D5=$CD$1,D6=$CD$1),0,1)))</f>
        <v>1</v>
      </c>
      <c r="CF4" s="3">
        <f>IF($A4&gt;='FG_243way_Regular Symbol'!G$16,"",IF(E4=0,"",IF(OR(E4=$BW$1,E5=$BW$1,E6=$BW$1,E4=$CD$1,E5=$CD$1,E6=$CD$1),0,1)))</f>
        <v>0</v>
      </c>
      <c r="CG4" s="3">
        <f>IF($A4&gt;='FG_243way_Regular Symbol'!H$16,"",IF(F4=0,"",IF(OR(F4=$BW$1,F5=$BW$1,F6=$BW$1,F4=$CD$1,F5=$CD$1,F6=$CD$1),0,1)))</f>
        <v>0</v>
      </c>
      <c r="CI4" s="3">
        <f>IF($A4&gt;='FG_243way_Regular Symbol'!D$16,"",IF(B4=0,"",IF(OR(B4=$BW$1,B5=$BW$1,B6=$BW$1,B4=$CJ$1,B5=$CJ$1,B6=$CJ$1),0,1)))</f>
        <v>1</v>
      </c>
      <c r="CJ4" s="3">
        <f>IF($A4&gt;='FG_243way_Regular Symbol'!E$16,"",IF(C4=0,"",IF(OR(C4=$BW$1,C5=$BW$1,C6=$BW$1,C4=$CJ$1,C5=$CJ$1,C6=$CJ$1),0,1)))</f>
        <v>0</v>
      </c>
      <c r="CK4" s="3">
        <f>IF($A4&gt;='FG_243way_Regular Symbol'!F$16,"",IF(D4=0,"",IF(OR(D4=$BW$1,D5=$BW$1,D6=$BW$1,D4=$CJ$1,D5=$CJ$1,D6=$CJ$1),0,1)))</f>
        <v>1</v>
      </c>
      <c r="CL4" s="3">
        <f>IF($A4&gt;='FG_243way_Regular Symbol'!G$16,"",IF(E4=0,"",IF(OR(E4=$BW$1,E5=$BW$1,E6=$BW$1,E4=$CJ$1,E5=$CJ$1,E6=$CJ$1),0,1)))</f>
        <v>1</v>
      </c>
      <c r="CM4" s="3">
        <f>IF($A4&gt;='FG_243way_Regular Symbol'!H$16,"",IF(F4=0,"",IF(OR(F4=$BW$1,F5=$BW$1,F6=$BW$1,F4=$CJ$1,F5=$CJ$1,F6=$CJ$1),0,1)))</f>
        <v>1</v>
      </c>
      <c r="CO4" s="3">
        <f>IF($A4&gt;='FG_243way_Regular Symbol'!D$16,"",IF(B4=0,"",IF(OR(B4=$BW$1,B5=$BW$1,B6=$BW$1,B4=$CP$1,B5=$CP$1,B6=$CP$1),0,1)))</f>
        <v>1</v>
      </c>
      <c r="CP4" s="3">
        <f>IF($A4&gt;='FG_243way_Regular Symbol'!E$16,"",IF(C4=0,"",IF(OR(C4=$BW$1,C5=$BW$1,C6=$BW$1,C4=$CP$1,C5=$CP$1,C6=$CP$1),0,1)))</f>
        <v>1</v>
      </c>
      <c r="CQ4" s="3">
        <f>IF($A4&gt;='FG_243way_Regular Symbol'!F$16,"",IF(D4=0,"",IF(OR(D4=$BW$1,D5=$BW$1,D6=$BW$1,D4=$CP$1,D5=$CP$1,D6=$CP$1),0,1)))</f>
        <v>1</v>
      </c>
      <c r="CR4" s="3">
        <f>IF($A4&gt;='FG_243way_Regular Symbol'!G$16,"",IF(E4=0,"",IF(OR(E4=$BW$1,E5=$BW$1,E6=$BW$1,E4=$CP$1,E5=$CP$1,E6=$CP$1),0,1)))</f>
        <v>1</v>
      </c>
      <c r="CS4" s="3">
        <f>IF($A4&gt;='FG_243way_Regular Symbol'!H$16,"",IF(F4=0,"",IF(OR(F4=$BW$1,F5=$BW$1,F6=$BW$1,F4=$CP$1,F5=$CP$1,F6=$CP$1),0,1)))</f>
        <v>0</v>
      </c>
      <c r="CU4" s="3">
        <f>IF($A4&gt;='FG_243way_Regular Symbol'!D$16,"",IF(B4=0,"",IF(OR(B4=$BW$1,B5=$BW$1,B6=$BW$1,B4=$CV$1,B5=$CV$1,B6=$CV$1),0,1)))</f>
        <v>1</v>
      </c>
      <c r="CV4" s="3">
        <f>IF($A4&gt;='FG_243way_Regular Symbol'!E$16,"",IF(C4=0,"",IF(OR(C4=$BW$1,C5=$BW$1,C6=$BW$1,C4=$CV$1,C5=$CV$1,C6=$CV$1),0,1)))</f>
        <v>1</v>
      </c>
      <c r="CW4" s="3">
        <f>IF($A4&gt;='FG_243way_Regular Symbol'!F$16,"",IF(D4=0,"",IF(OR(D4=$BW$1,D5=$BW$1,D6=$BW$1,D4=$CV$1,D5=$CV$1,D6=$CV$1),0,1)))</f>
        <v>1</v>
      </c>
      <c r="CX4" s="3">
        <f>IF($A4&gt;='FG_243way_Regular Symbol'!G$16,"",IF(E4=0,"",IF(OR(E4=$BW$1,E5=$BW$1,E6=$BW$1,E4=$CV$1,E5=$CV$1,E6=$CV$1),0,1)))</f>
        <v>1</v>
      </c>
      <c r="CY4" s="3">
        <f>IF($A4&gt;='FG_243way_Regular Symbol'!H$16,"",IF(F4=0,"",IF(OR(F4=$BW$1,F5=$BW$1,F6=$BW$1,F4=$CV$1,F5=$CV$1,F6=$CV$1),0,1)))</f>
        <v>1</v>
      </c>
    </row>
    <row r="5" spans="1:103">
      <c r="A5" s="337">
        <f>IF('FG_243way_Regular Symbol'!L4="","",'FG_243way_Regular Symbol'!L4)</f>
        <v>1</v>
      </c>
      <c r="B5" s="191" t="str">
        <f>IF('FG_243way_Regular Symbol'!M4="",
IF($A5-'FG_243way_Regular Symbol'!D$16&gt;='FG_243way_RegularＸ_W()'!B$2-1,"",VLOOKUP($A5-'FG_243way_Regular Symbol'!D$16,'FG_243way_Regular Symbol'!$L$3:$Q$99,'FG_243way_RegularＸ_W()'!B$3+1,FALSE)),
'FG_243way_Regular Symbol'!M4)</f>
        <v>M5</v>
      </c>
      <c r="C5" s="191" t="str">
        <f>IF('FG_243way_Regular Symbol'!N4="",
IF($A5-'FG_243way_Regular Symbol'!E$16&gt;='FG_243way_RegularＸ_W()'!C$2-1,"",VLOOKUP($A5-'FG_243way_Regular Symbol'!E$16,'FG_243way_Regular Symbol'!$L$3:$Q$99,'FG_243way_RegularＸ_W()'!C$3+1,FALSE)),
'FG_243way_Regular Symbol'!N4)</f>
        <v>K</v>
      </c>
      <c r="D5" s="191" t="str">
        <f>IF('FG_243way_Regular Symbol'!O4="",
IF($A5-'FG_243way_Regular Symbol'!F$16&gt;='FG_243way_RegularＸ_W()'!D$2-1,"",VLOOKUP($A5-'FG_243way_Regular Symbol'!F$16,'FG_243way_Regular Symbol'!$L$3:$Q$99,'FG_243way_RegularＸ_W()'!D$3+1,FALSE)),
'FG_243way_Regular Symbol'!O4)</f>
        <v>M2</v>
      </c>
      <c r="E5" s="191" t="str">
        <f>IF('FG_243way_Regular Symbol'!P4="",
IF($A5-'FG_243way_Regular Symbol'!G$16&gt;='FG_243way_RegularＸ_W()'!E$2-1,"",VLOOKUP($A5-'FG_243way_Regular Symbol'!G$16,'FG_243way_Regular Symbol'!$L$3:$Q$99,'FG_243way_RegularＸ_W()'!E$3+1,FALSE)),
'FG_243way_Regular Symbol'!P4)</f>
        <v>M2</v>
      </c>
      <c r="F5" s="338" t="str">
        <f>IF('FG_243way_Regular Symbol'!Q4="",
IF($A5-'FG_243way_Regular Symbol'!H$16&gt;='FG_243way_RegularＸ_W()'!F$2-1,"",VLOOKUP($A5-'FG_243way_Regular Symbol'!H$16,'FG_243way_Regular Symbol'!$L$3:$Q$99,'FG_243way_RegularＸ_W()'!F$3+1,FALSE)),
'FG_243way_Regular Symbol'!Q4)</f>
        <v>TE</v>
      </c>
      <c r="H5" s="352" t="s">
        <v>83</v>
      </c>
      <c r="I5" s="3">
        <f>SUM(AA4:AA100)</f>
        <v>46</v>
      </c>
      <c r="J5" s="3">
        <f>SUM(AB4:AB100)</f>
        <v>67</v>
      </c>
      <c r="K5" s="3">
        <f>SUM(AC4:AC100)</f>
        <v>51</v>
      </c>
      <c r="L5" s="3">
        <f>SUM(AD4:AD100)</f>
        <v>53</v>
      </c>
      <c r="M5" s="3">
        <f>SUM(AE4:AE100)</f>
        <v>46</v>
      </c>
      <c r="O5" s="344">
        <f>IF($A5&gt;='FG_243way_Regular Symbol'!D$16,"",IF(B5=0,"",IF(OR(B5=$O$1,B5=$P$1,B6=$O$1,B6=$P$1,B7=$O$1,B7=$P$1),0,1)))</f>
        <v>0</v>
      </c>
      <c r="P5" s="3">
        <f>IF($A5&gt;='FG_243way_Regular Symbol'!E$16,"",IF(C5=0,"",IF(OR(C5=$O$1,C5=$P$1,C6=$O$1,C6=$P$1,C7=$O$1,C7=$P$1),0,1)))</f>
        <v>1</v>
      </c>
      <c r="Q5" s="3">
        <f>IF($A5&gt;='FG_243way_Regular Symbol'!F$16,"",IF(D5=0,"",IF(OR(D5=$O$1,D5=$P$1,D6=$O$1,D6=$P$1,D7=$O$1,D7=$P$1),0,1)))</f>
        <v>1</v>
      </c>
      <c r="R5" s="3">
        <f>IF($A5&gt;='FG_243way_Regular Symbol'!G$16,"",IF(E5=0,"",IF(OR(E5=$O$1,E5=$P$1,E6=$O$1,E6=$P$1,E7=$O$1,E7=$P$1),0,1)))</f>
        <v>1</v>
      </c>
      <c r="S5" s="135">
        <f>IF($A5&gt;='FG_243way_Regular Symbol'!H$16,"",IF(F5=0,"",IF(OR(F5=$O$1,F5=$P$1,F6=$O$1,F6=$P$1,F7=$O$1,F7=$P$1),0,1)))</f>
        <v>1</v>
      </c>
      <c r="U5" s="344">
        <f>IF($A5&gt;='FG_243way_Regular Symbol'!D$16,"",IF(B5=0,"",IF(OR(B5=$U$1,B5=$V$1,B6=$U$1,B6=$V$1,B7=$U$1,B7=$V$1),0,1)))</f>
        <v>0</v>
      </c>
      <c r="V5" s="3">
        <f>IF($A5&gt;='FG_243way_Regular Symbol'!E$16,"",IF(C5=0,"",IF(OR(C5=$U$1,C5=$V$1,C6=$U$1,C6=$V$1,C7=$U$1,C7=$V$1),0,1)))</f>
        <v>1</v>
      </c>
      <c r="W5" s="3">
        <f>IF($A5&gt;='FG_243way_Regular Symbol'!F$16,"",IF(D5=0,"",IF(OR(D5=$U$1,D5=$V$1,D6=$U$1,D6=$V$1,D7=$U$1,D7=$V$1),0,1)))</f>
        <v>0</v>
      </c>
      <c r="X5" s="3">
        <f>IF($A5&gt;='FG_243way_Regular Symbol'!G$16,"",IF(E5=0,"",IF(OR(E5=$U$1,E5=$V$1,E6=$U$1,E6=$V$1,E7=$U$1,E7=$V$1),0,1)))</f>
        <v>0</v>
      </c>
      <c r="Y5" s="135">
        <f>IF($A5&gt;='FG_243way_Regular Symbol'!H$16,"",IF(F5=0,"",IF(OR(F5=$U$1,F5=$V$1,F6=$U$1,F6=$V$1,F7=$U$1,F7=$V$1),0,1)))</f>
        <v>1</v>
      </c>
      <c r="AA5" s="344">
        <f>IF($A5&gt;='FG_243way_Regular Symbol'!D$16,"",IF(B5=0,"",IF(OR(B5=$AA$1,B5=$AB$1,B6=$AA$1,B6=$AB$1,B7=$AA$1,,B7=$AB$1),0,1)))</f>
        <v>0</v>
      </c>
      <c r="AB5" s="3">
        <f>IF($A5&gt;='FG_243way_Regular Symbol'!E$16,"",IF(C5=0,"",IF(OR(C5=$AA$1,C5=$AB$1,C6=$AA$1,C6=$AB$1,C7=$AA$1,,C7=$AB$1),0,1)))</f>
        <v>1</v>
      </c>
      <c r="AC5" s="3">
        <f>IF($A5&gt;='FG_243way_Regular Symbol'!F$16,"",IF(D5=0,"",IF(OR(D5=$AA$1,D5=$AB$1,D6=$AA$1,D6=$AB$1,D7=$AA$1,,D7=$AB$1),0,1)))</f>
        <v>1</v>
      </c>
      <c r="AD5" s="3">
        <f>IF($A5&gt;='FG_243way_Regular Symbol'!G$16,"",IF(E5=0,"",IF(OR(E5=$AA$1,E5=$AB$1,E6=$AA$1,E6=$AB$1,E7=$AA$1,,E7=$AB$1),0,1)))</f>
        <v>1</v>
      </c>
      <c r="AE5" s="135">
        <f>IF($A5&gt;='FG_243way_Regular Symbol'!H$16,"",IF(F5=0,"",IF(OR(F5=$AA$1,F5=$AB$1,F6=$AA$1,F6=$AB$1,F7=$AA$1,,F7=$AB$1),0,1)))</f>
        <v>1</v>
      </c>
      <c r="AG5" s="344">
        <f>IF($A5&gt;='FG_243way_Regular Symbol'!D$16,"",IF(B5=0,"",IF(OR(B5=$AG$1,B5=$AH$1,B6=$AG$1,B6=$AH$1,B7=$AG$1,B7=$AH$1),0,1)))</f>
        <v>0</v>
      </c>
      <c r="AH5" s="3">
        <f>IF($A5&gt;='FG_243way_Regular Symbol'!E$16,"",IF(C5=0,"",IF(OR(C5=$AG$1,C5=$AH$1,C6=$AG$1,C6=$AH$1,C7=$AG$1,C7=$AH$1),0,1)))</f>
        <v>1</v>
      </c>
      <c r="AI5" s="3">
        <f>IF($A5&gt;='FG_243way_Regular Symbol'!F$16,"",IF(D5=0,"",IF(OR(D5=$AG$1,D5=$AH$1,D6=$AG$1,D6=$AH$1,D7=$AG$1,D7=$AH$1),0,1)))</f>
        <v>1</v>
      </c>
      <c r="AJ5" s="3">
        <f>IF($A5&gt;='FG_243way_Regular Symbol'!G$16,"",IF(E5=0,"",IF(OR(E5=$AG$1,E5=$AH$1,E6=$AG$1,E6=$AH$1,E7=$AG$1,E7=$AH$1),0,1)))</f>
        <v>1</v>
      </c>
      <c r="AK5" s="135">
        <f>IF($A5&gt;='FG_243way_Regular Symbol'!H$16,"",IF(F5=0,"",IF(OR(F5=$AG$1,F5=$AH$1,F6=$AG$1,F6=$AH$1,F7=$AG$1,F7=$AH$1),0,1)))</f>
        <v>1</v>
      </c>
      <c r="AM5" s="344">
        <f>IF($A5&gt;='FG_243way_Regular Symbol'!D$16,"",IF(B5=0,"",IF(OR(B5=$AM$1,B5=$AN$1,B6=$AM$1,B6=$AN$1,B7=$AM$1,B7=$AN$1),0,1)))</f>
        <v>0</v>
      </c>
      <c r="AN5" s="3">
        <f>IF($A5&gt;='FG_243way_Regular Symbol'!E$16,"",IF(C5=0,"",IF(OR(C5=$AM$1,C5=$AN$1,C6=$AM$1,C6=$AN$1,C7=$AM$1,C7=$AN$1),0,1)))</f>
        <v>0</v>
      </c>
      <c r="AO5" s="3">
        <f>IF($A5&gt;='FG_243way_Regular Symbol'!F$16,"",IF(D5=0,"",IF(OR(D5=$AM$1,D5=$AN$1,D6=$AM$1,D6=$AN$1,D7=$AM$1,D7=$AN$1),0,1)))</f>
        <v>1</v>
      </c>
      <c r="AP5" s="3">
        <f>IF($A5&gt;='FG_243way_Regular Symbol'!G$16,"",IF(E5=0,"",IF(OR(E5=$AM$1,E5=$AN$1,E6=$AM$1,E6=$AN$1,E7=$AM$1,E7=$AN$1),0,1)))</f>
        <v>1</v>
      </c>
      <c r="AQ5" s="135">
        <f>IF($A5&gt;='FG_243way_Regular Symbol'!H$16,"",IF(F5=0,"",IF(OR(F5=$AM$1,F5=$AN$1,F6=$AM$1,F6=$AN$1,F7=$AM$1,F7=$AN$1),0,1)))</f>
        <v>1</v>
      </c>
      <c r="AS5" s="344">
        <f>IF($A5&gt;='FG_243way_Regular Symbol'!D$16,"",IF(B5=0,"",IF(OR(B5=$AM$1,B5=$AT$1,B6=$AM$1,B6=$AT$1,B7=$AM$1,B7=$AT$1),0,1)))</f>
        <v>0</v>
      </c>
      <c r="AT5" s="3">
        <f>IF($A5&gt;='FG_243way_Regular Symbol'!E$16,"",IF(C5=0,"",IF(OR(C5=$AM$1,C5=$AT$1,C6=$AM$1,C6=$AT$1,C7=$AM$1,C7=$AT$1),0,1)))</f>
        <v>1</v>
      </c>
      <c r="AU5" s="3">
        <f>IF($A5&gt;='FG_243way_Regular Symbol'!F$16,"",IF(D5=0,"",IF(OR(D5=$AM$1,D5=$AT$1,D6=$AM$1,D6=$AT$1,D7=$AM$1,D7=$AT$1),0,1)))</f>
        <v>1</v>
      </c>
      <c r="AV5" s="3">
        <f>IF($A5&gt;='FG_243way_Regular Symbol'!G$16,"",IF(E5=0,"",IF(OR(E5=$AM$1,E5=$AT$1,E6=$AM$1,E6=$AT$1,E7=$AM$1,E7=$AT$1),0,1)))</f>
        <v>1</v>
      </c>
      <c r="AW5" s="135">
        <f>IF($A5&gt;='FG_243way_Regular Symbol'!H$16,"",IF(F5=0,"",IF(OR(F5=$AM$1,F5=$AT$1,F6=$AM$1,F6=$AT$1,F7=$AM$1,F7=$AT$1),0,1)))</f>
        <v>1</v>
      </c>
      <c r="AY5" s="344">
        <f>IF($A5&gt;='FG_243way_Regular Symbol'!D$16,"",IF(B5=0,"",IF(OR(B5=$AM$1,B5=$AZ$1,B6=$AM$1,B6=$AZ$1,B7=$AM$1,B7=$AZ$1),0,1)))</f>
        <v>0</v>
      </c>
      <c r="AZ5" s="3">
        <f>IF($A5&gt;='FG_243way_Regular Symbol'!E$16,"",IF(C5=0,"",IF(OR(C5=$AM$1,C5=$AZ$1,C6=$AM$1,C6=$AZ$1,C7=$AM$1,C7=$AZ$1),0,1)))</f>
        <v>1</v>
      </c>
      <c r="BA5" s="3">
        <f>IF($A5&gt;='FG_243way_Regular Symbol'!F$16,"",IF(D5=0,"",IF(OR(D5=$AM$1,D5=$AZ$1,D6=$AM$1,D6=$AZ$1,D7=$AM$1,D7=$AZ$1),0,1)))</f>
        <v>1</v>
      </c>
      <c r="BB5" s="3">
        <f>IF($A5&gt;='FG_243way_Regular Symbol'!G$16,"",IF(E5=0,"",IF(OR(E5=$AM$1,E5=$AZ$1,E6=$AM$1,E6=$AZ$1,E7=$AM$1,E7=$AZ$1),0,1)))</f>
        <v>1</v>
      </c>
      <c r="BC5" s="135">
        <f>IF($A5&gt;='FG_243way_Regular Symbol'!H$16,"",IF(F5=0,"",IF(OR(F5=$AM$1,F5=$AZ$1,F6=$AM$1,F6=$AZ$1,F7=$AM$1,F7=$AZ$1),0,1)))</f>
        <v>1</v>
      </c>
      <c r="BE5" s="344">
        <f>IF($A5&gt;='FG_243way_Regular Symbol'!D$16,"",IF(B5=0,"",IF(OR(B5=$AM$1,B5=$BF$1,B6=$AM$1,B6=$BF$1,B7=$AM$1,B7=$BF$1),0,1)))</f>
        <v>0</v>
      </c>
      <c r="BF5" s="3">
        <f>IF($A5&gt;='FG_243way_Regular Symbol'!E$16,"",IF(C5=0,"",IF(OR(C5=$AM$1,C5=$BF$1,C6=$AM$1,C6=$BF$1,C7=$AM$1,C7=$BF$1),0,1)))</f>
        <v>1</v>
      </c>
      <c r="BG5" s="3">
        <f>IF($A5&gt;='FG_243way_Regular Symbol'!F$16,"",IF(D5=0,"",IF(OR(D5=$AM$1,D5=$BF$1,D6=$AM$1,D6=$BF$1,D7=$AM$1,D7=$BF$1),0,1)))</f>
        <v>1</v>
      </c>
      <c r="BH5" s="3">
        <f>IF($A5&gt;='FG_243way_Regular Symbol'!G$16,"",IF(E5=0,"",IF(OR(E5=$AM$1,E5=$BF$1,E6=$AM$1,E6=$BF$1,E7=$AM$1,E7=$BF$1),0,1)))</f>
        <v>1</v>
      </c>
      <c r="BI5" s="135">
        <f>IF($A5&gt;='FG_243way_Regular Symbol'!H$16,"",IF(F5=0,"",IF(OR(F5=$AM$1,F5=$BF$1,F6=$AM$1,F6=$BF$1,F7=$AM$1,F7=$BF$1),0,1)))</f>
        <v>1</v>
      </c>
      <c r="BK5" s="344">
        <f>IF($A5&gt;='FG_243way_Regular Symbol'!D$16,"",IF(B5=0,"",IF(OR(B5=$AM$1,B5=$BL$1,B6=$AM$1,B6=$BL$1,B7=$AM$1,B7=$BL$1),0,1)))</f>
        <v>0</v>
      </c>
      <c r="BL5" s="3">
        <f>IF($A5&gt;='FG_243way_Regular Symbol'!E$16,"",IF(C5=0,"",IF(OR(C5=$AM$1,C5=$BL$1,C6=$AM$1,C6=$BL$1,C7=$AM$1,C7=$BL$1),0,1)))</f>
        <v>1</v>
      </c>
      <c r="BM5" s="3">
        <f>IF($A5&gt;='FG_243way_Regular Symbol'!F$16,"",IF(D5=0,"",IF(OR(D5=$AM$1,D5=$BL$1,D6=$AM$1,D6=$BL$1,D7=$AM$1,D7=$BL$1),0,1)))</f>
        <v>1</v>
      </c>
      <c r="BN5" s="3">
        <f>IF($A5&gt;='FG_243way_Regular Symbol'!G$16,"",IF(E5=0,"",IF(OR(E5=$AM$1,E5=$BL$1,E6=$AM$1,E6=$BL$1,E7=$AM$1,E7=$BL$1),0,1)))</f>
        <v>1</v>
      </c>
      <c r="BO5" s="135">
        <f>IF($A5&gt;='FG_243way_Regular Symbol'!H$16,"",IF(F5=0,"",IF(OR(F5=$AM$1,F5=$BL$1,F6=$AM$1,F6=$BL$1,F7=$AM$1,F7=$BL$1),0,1)))</f>
        <v>1</v>
      </c>
      <c r="BQ5" s="3">
        <f>IF($A5&gt;='FG_243way_Regular Symbol'!D$16,"",IF(B5=0,"",IF(OR(B5=$BQ$1,B5=$BR$1,B6=$BQ$1,B6=$BR$1,B7=$BQ$1,B7=$BR$1),0,1)))</f>
        <v>0</v>
      </c>
      <c r="BR5" s="3">
        <f>IF($A5&gt;='FG_243way_Regular Symbol'!E$16,"",IF(C5=0,"",IF(OR(C5=$BQ$1,C5=$BR$1,C6=$BQ$1,C6=$BR$1,C7=$BQ$1,C7=$BR$1),0,1)))</f>
        <v>1</v>
      </c>
      <c r="BS5" s="3">
        <f>IF($A5&gt;='FG_243way_Regular Symbol'!F$16,"",IF(D5=0,"",IF(OR(D5=$BQ$1,D5=$BR$1,D6=$BQ$1,D6=$BR$1,D7=$BQ$1,D7=$BR$1),0,1)))</f>
        <v>1</v>
      </c>
      <c r="BT5" s="3">
        <f>IF($A5&gt;='FG_243way_Regular Symbol'!G$16,"",IF(E5=0,"",IF(OR(E5=$BQ$1,E5=$BR$1,E6=$BQ$1,E6=$BR$1,E7=$BQ$1,E7=$BR$1),0,1)))</f>
        <v>1</v>
      </c>
      <c r="BU5" s="3">
        <f>IF($A5&gt;='FG_243way_Regular Symbol'!H$16,"",IF(F5=0,"",IF(OR(F5=$BQ$1,F5=$BR$1,F6=$BQ$1,F6=$BR$1,F7=$BQ$1,F7=$BR$1),0,1)))</f>
        <v>1</v>
      </c>
      <c r="BW5" s="3">
        <f>IF($A5&gt;='FG_243way_Regular Symbol'!D$16,"",IF(B5=0,"",IF(OR(B5=$BW$1,B6=$BW$1,B7=$BW$1,B5=$BX$1,B6=$BX$1,B7=$BX$1),0,1)))</f>
        <v>0</v>
      </c>
      <c r="BX5" s="3">
        <f>IF($A5&gt;='FG_243way_Regular Symbol'!E$16,"",IF(C5=0,"",IF(OR(C5=$BW$1,C6=$BW$1,C7=$BW$1,C5=$BX$1,C6=$BX$1,C7=$BX$1),0,1)))</f>
        <v>0</v>
      </c>
      <c r="BY5" s="3">
        <f>IF($A5&gt;='FG_243way_Regular Symbol'!F$16,"",IF(D5=0,"",IF(OR(D5=$BW$1,D6=$BW$1,D7=$BW$1,D5=$BX$1,D6=$BX$1,D7=$BX$1),0,1)))</f>
        <v>1</v>
      </c>
      <c r="BZ5" s="3">
        <f>IF($A5&gt;='FG_243way_Regular Symbol'!G$16,"",IF(E5=0,"",IF(OR(E5=$BW$1,E6=$BW$1,E7=$BW$1,E5=$BX$1,E6=$BX$1,E7=$BX$1),0,1)))</f>
        <v>0</v>
      </c>
      <c r="CA5" s="3">
        <f>IF($A5&gt;='FG_243way_Regular Symbol'!H$16,"",IF(F5=0,"",IF(OR(F5=$BW$1,F6=$BW$1,F7=$BW$1,F5=$BX$1,F6=$BX$1,F7=$BX$1),0,1)))</f>
        <v>1</v>
      </c>
      <c r="CC5" s="3">
        <f>IF($A5&gt;='FG_243way_Regular Symbol'!D$16,"",IF(B5=0,"",IF(OR(B5=$BW$1,B6=$BW$1,B7=$BW$1,B5=$CD$1,B6=$CD$1,B7=$CD$1),0,1)))</f>
        <v>0</v>
      </c>
      <c r="CD5" s="3">
        <f>IF($A5&gt;='FG_243way_Regular Symbol'!E$16,"",IF(C5=0,"",IF(OR(C5=$BW$1,C6=$BW$1,C7=$BW$1,C5=$CD$1,C6=$CD$1,C7=$CD$1),0,1)))</f>
        <v>1</v>
      </c>
      <c r="CE5" s="3">
        <f>IF($A5&gt;='FG_243way_Regular Symbol'!F$16,"",IF(D5=0,"",IF(OR(D5=$BW$1,D6=$BW$1,D7=$BW$1,D5=$CD$1,D6=$CD$1,D7=$CD$1),0,1)))</f>
        <v>1</v>
      </c>
      <c r="CF5" s="3">
        <f>IF($A5&gt;='FG_243way_Regular Symbol'!G$16,"",IF(E5=0,"",IF(OR(E5=$BW$1,E6=$BW$1,E7=$BW$1,E5=$CD$1,E6=$CD$1,E7=$CD$1),0,1)))</f>
        <v>0</v>
      </c>
      <c r="CG5" s="3">
        <f>IF($A5&gt;='FG_243way_Regular Symbol'!H$16,"",IF(F5=0,"",IF(OR(F5=$BW$1,F6=$BW$1,F7=$BW$1,F5=$CD$1,F6=$CD$1,F7=$CD$1),0,1)))</f>
        <v>0</v>
      </c>
      <c r="CI5" s="3">
        <f>IF($A5&gt;='FG_243way_Regular Symbol'!D$16,"",IF(B5=0,"",IF(OR(B5=$BW$1,B6=$BW$1,B7=$BW$1,B5=$CJ$1,B6=$CJ$1,B7=$CJ$1),0,1)))</f>
        <v>0</v>
      </c>
      <c r="CJ5" s="3">
        <f>IF($A5&gt;='FG_243way_Regular Symbol'!E$16,"",IF(C5=0,"",IF(OR(C5=$BW$1,C6=$BW$1,C7=$BW$1,C5=$CJ$1,C6=$CJ$1,C7=$CJ$1),0,1)))</f>
        <v>0</v>
      </c>
      <c r="CK5" s="3">
        <f>IF($A5&gt;='FG_243way_Regular Symbol'!F$16,"",IF(D5=0,"",IF(OR(D5=$BW$1,D6=$BW$1,D7=$BW$1,D5=$CJ$1,D6=$CJ$1,D7=$CJ$1),0,1)))</f>
        <v>1</v>
      </c>
      <c r="CL5" s="3">
        <f>IF($A5&gt;='FG_243way_Regular Symbol'!G$16,"",IF(E5=0,"",IF(OR(E5=$BW$1,E6=$BW$1,E7=$BW$1,E5=$CJ$1,E6=$CJ$1,E7=$CJ$1),0,1)))</f>
        <v>1</v>
      </c>
      <c r="CM5" s="3">
        <f>IF($A5&gt;='FG_243way_Regular Symbol'!H$16,"",IF(F5=0,"",IF(OR(F5=$BW$1,F6=$BW$1,F7=$BW$1,F5=$CJ$1,F6=$CJ$1,F7=$CJ$1),0,1)))</f>
        <v>1</v>
      </c>
      <c r="CO5" s="3">
        <f>IF($A5&gt;='FG_243way_Regular Symbol'!D$16,"",IF(B5=0,"",IF(OR(B5=$BW$1,B6=$BW$1,B7=$BW$1,B5=$CP$1,B6=$CP$1,B7=$CP$1),0,1)))</f>
        <v>0</v>
      </c>
      <c r="CP5" s="3">
        <f>IF($A5&gt;='FG_243way_Regular Symbol'!E$16,"",IF(C5=0,"",IF(OR(C5=$BW$1,C6=$BW$1,C7=$BW$1,C5=$CP$1,C6=$CP$1,C7=$CP$1),0,1)))</f>
        <v>1</v>
      </c>
      <c r="CQ5" s="3">
        <f>IF($A5&gt;='FG_243way_Regular Symbol'!F$16,"",IF(D5=0,"",IF(OR(D5=$BW$1,D6=$BW$1,D7=$BW$1,D5=$CP$1,D6=$CP$1,D7=$CP$1),0,1)))</f>
        <v>0</v>
      </c>
      <c r="CR5" s="3">
        <f>IF($A5&gt;='FG_243way_Regular Symbol'!G$16,"",IF(E5=0,"",IF(OR(E5=$BW$1,E6=$BW$1,E7=$BW$1,E5=$CP$1,E6=$CP$1,E7=$CP$1),0,1)))</f>
        <v>1</v>
      </c>
      <c r="CS5" s="3">
        <f>IF($A5&gt;='FG_243way_Regular Symbol'!H$16,"",IF(F5=0,"",IF(OR(F5=$BW$1,F6=$BW$1,F7=$BW$1,F5=$CP$1,F6=$CP$1,F7=$CP$1),0,1)))</f>
        <v>0</v>
      </c>
      <c r="CU5" s="3">
        <f>IF($A5&gt;='FG_243way_Regular Symbol'!D$16,"",IF(B5=0,"",IF(OR(B5=$BW$1,B6=$BW$1,B7=$BW$1,B5=$CV$1,B6=$CV$1,B7=$CV$1),0,1)))</f>
        <v>0</v>
      </c>
      <c r="CV5" s="3">
        <f>IF($A5&gt;='FG_243way_Regular Symbol'!E$16,"",IF(C5=0,"",IF(OR(C5=$BW$1,C6=$BW$1,C7=$BW$1,C5=$CV$1,C6=$CV$1,C7=$CV$1),0,1)))</f>
        <v>1</v>
      </c>
      <c r="CW5" s="3">
        <f>IF($A5&gt;='FG_243way_Regular Symbol'!F$16,"",IF(D5=0,"",IF(OR(D5=$BW$1,D6=$BW$1,D7=$BW$1,D5=$CV$1,D6=$CV$1,D7=$CV$1),0,1)))</f>
        <v>1</v>
      </c>
      <c r="CX5" s="3">
        <f>IF($A5&gt;='FG_243way_Regular Symbol'!G$16,"",IF(E5=0,"",IF(OR(E5=$BW$1,E6=$BW$1,E7=$BW$1,E5=$CV$1,E6=$CV$1,E7=$CV$1),0,1)))</f>
        <v>1</v>
      </c>
      <c r="CY5" s="3">
        <f>IF($A5&gt;='FG_243way_Regular Symbol'!H$16,"",IF(F5=0,"",IF(OR(F5=$BW$1,F6=$BW$1,F7=$BW$1,F5=$CV$1,F6=$CV$1,F7=$CV$1),0,1)))</f>
        <v>1</v>
      </c>
    </row>
    <row r="6" spans="1:103">
      <c r="A6" s="337">
        <f>IF('FG_243way_Regular Symbol'!L5="","",'FG_243way_Regular Symbol'!L5)</f>
        <v>2</v>
      </c>
      <c r="B6" s="191" t="str">
        <f>IF('FG_243way_Regular Symbol'!M5="",
IF($A6-'FG_243way_Regular Symbol'!D$16&gt;='FG_243way_RegularＸ_W()'!B$2-1,"",VLOOKUP($A6-'FG_243way_Regular Symbol'!D$16,'FG_243way_Regular Symbol'!$L$3:$Q$99,'FG_243way_RegularＸ_W()'!B$3+1,FALSE)),
'FG_243way_Regular Symbol'!M5)</f>
        <v>M5</v>
      </c>
      <c r="C6" s="191" t="str">
        <f>IF('FG_243way_Regular Symbol'!N5="",
IF($A6-'FG_243way_Regular Symbol'!E$16&gt;='FG_243way_RegularＸ_W()'!C$2-1,"",VLOOKUP($A6-'FG_243way_Regular Symbol'!E$16,'FG_243way_Regular Symbol'!$L$3:$Q$99,'FG_243way_RegularＸ_W()'!C$3+1,FALSE)),
'FG_243way_Regular Symbol'!N5)</f>
        <v>J</v>
      </c>
      <c r="D6" s="191" t="str">
        <f>IF('FG_243way_Regular Symbol'!O5="",
IF($A6-'FG_243way_Regular Symbol'!F$16&gt;='FG_243way_RegularＸ_W()'!D$2-1,"",VLOOKUP($A6-'FG_243way_Regular Symbol'!F$16,'FG_243way_Regular Symbol'!$L$3:$Q$99,'FG_243way_RegularＸ_W()'!D$3+1,FALSE)),
'FG_243way_Regular Symbol'!O5)</f>
        <v>M2</v>
      </c>
      <c r="E6" s="191" t="str">
        <f>IF('FG_243way_Regular Symbol'!P5="",
IF($A6-'FG_243way_Regular Symbol'!G$16&gt;='FG_243way_RegularＸ_W()'!E$2-1,"",VLOOKUP($A6-'FG_243way_Regular Symbol'!G$16,'FG_243way_Regular Symbol'!$L$3:$Q$99,'FG_243way_RegularＸ_W()'!E$3+1,FALSE)),
'FG_243way_Regular Symbol'!P5)</f>
        <v>Q</v>
      </c>
      <c r="F6" s="338" t="str">
        <f>IF('FG_243way_Regular Symbol'!Q5="",
IF($A6-'FG_243way_Regular Symbol'!H$16&gt;='FG_243way_RegularＸ_W()'!F$2-1,"",VLOOKUP($A6-'FG_243way_Regular Symbol'!H$16,'FG_243way_Regular Symbol'!$L$3:$Q$99,'FG_243way_RegularＸ_W()'!F$3+1,FALSE)),
'FG_243way_Regular Symbol'!Q5)</f>
        <v>TE</v>
      </c>
      <c r="H6" s="352" t="s">
        <v>84</v>
      </c>
      <c r="I6" s="3">
        <f>SUM(AG4:AG100)</f>
        <v>47</v>
      </c>
      <c r="J6" s="3">
        <f>SUM(AH4:AH100)</f>
        <v>54</v>
      </c>
      <c r="K6" s="3">
        <f>SUM(AI4:AI100)</f>
        <v>50</v>
      </c>
      <c r="L6" s="3">
        <f>SUM(AJ4:AJ100)</f>
        <v>50</v>
      </c>
      <c r="M6" s="3">
        <f>SUM(AK4:AK100)</f>
        <v>62</v>
      </c>
      <c r="O6" s="344">
        <f>IF($A6&gt;='FG_243way_Regular Symbol'!D$16,"",IF(B6=0,"",IF(OR(B6=$O$1,B6=$P$1,B7=$O$1,B7=$P$1,B8=$O$1,B8=$P$1),0,1)))</f>
        <v>0</v>
      </c>
      <c r="P6" s="3">
        <f>IF($A6&gt;='FG_243way_Regular Symbol'!E$16,"",IF(C6=0,"",IF(OR(C6=$O$1,C6=$P$1,C7=$O$1,C7=$P$1,C8=$O$1,C8=$P$1),0,1)))</f>
        <v>0</v>
      </c>
      <c r="Q6" s="3">
        <f>IF($A6&gt;='FG_243way_Regular Symbol'!F$16,"",IF(D6=0,"",IF(OR(D6=$O$1,D6=$P$1,D7=$O$1,D7=$P$1,D8=$O$1,D8=$P$1),0,1)))</f>
        <v>1</v>
      </c>
      <c r="R6" s="3">
        <f>IF($A6&gt;='FG_243way_Regular Symbol'!G$16,"",IF(E6=0,"",IF(OR(E6=$O$1,E6=$P$1,E7=$O$1,E7=$P$1,E8=$O$1,E8=$P$1),0,1)))</f>
        <v>1</v>
      </c>
      <c r="S6" s="135">
        <f>IF($A6&gt;='FG_243way_Regular Symbol'!H$16,"",IF(F6=0,"",IF(OR(F6=$O$1,F6=$P$1,F7=$O$1,F7=$P$1,F8=$O$1,F8=$P$1),0,1)))</f>
        <v>0</v>
      </c>
      <c r="U6" s="344">
        <f>IF($A6&gt;='FG_243way_Regular Symbol'!D$16,"",IF(B6=0,"",IF(OR(B6=$U$1,B6=$V$1,B7=$U$1,B7=$V$1,B8=$U$1,B8=$V$1),0,1)))</f>
        <v>0</v>
      </c>
      <c r="V6" s="3">
        <f>IF($A6&gt;='FG_243way_Regular Symbol'!E$16,"",IF(C6=0,"",IF(OR(C6=$U$1,C6=$V$1,C7=$U$1,C7=$V$1,C8=$U$1,C8=$V$1),0,1)))</f>
        <v>1</v>
      </c>
      <c r="W6" s="3">
        <f>IF($A6&gt;='FG_243way_Regular Symbol'!F$16,"",IF(D6=0,"",IF(OR(D6=$U$1,D6=$V$1,D7=$U$1,D7=$V$1,D8=$U$1,D8=$V$1),0,1)))</f>
        <v>0</v>
      </c>
      <c r="X6" s="3">
        <f>IF($A6&gt;='FG_243way_Regular Symbol'!G$16,"",IF(E6=0,"",IF(OR(E6=$U$1,E6=$V$1,E7=$U$1,E7=$V$1,E8=$U$1,E8=$V$1),0,1)))</f>
        <v>0</v>
      </c>
      <c r="Y6" s="135">
        <f>IF($A6&gt;='FG_243way_Regular Symbol'!H$16,"",IF(F6=0,"",IF(OR(F6=$U$1,F6=$V$1,F7=$U$1,F7=$V$1,F8=$U$1,F8=$V$1),0,1)))</f>
        <v>1</v>
      </c>
      <c r="AA6" s="344">
        <f>IF($A6&gt;='FG_243way_Regular Symbol'!D$16,"",IF(B6=0,"",IF(OR(B6=$AA$1,B6=$AB$1,B7=$AA$1,B7=$AB$1,B8=$AA$1,,B8=$AB$1),0,1)))</f>
        <v>0</v>
      </c>
      <c r="AB6" s="3">
        <f>IF($A6&gt;='FG_243way_Regular Symbol'!E$16,"",IF(C6=0,"",IF(OR(C6=$AA$1,C6=$AB$1,C7=$AA$1,C7=$AB$1,C8=$AA$1,,C8=$AB$1),0,1)))</f>
        <v>1</v>
      </c>
      <c r="AC6" s="3">
        <f>IF($A6&gt;='FG_243way_Regular Symbol'!F$16,"",IF(D6=0,"",IF(OR(D6=$AA$1,D6=$AB$1,D7=$AA$1,D7=$AB$1,D8=$AA$1,,D8=$AB$1),0,1)))</f>
        <v>1</v>
      </c>
      <c r="AD6" s="3">
        <f>IF($A6&gt;='FG_243way_Regular Symbol'!G$16,"",IF(E6=0,"",IF(OR(E6=$AA$1,E6=$AB$1,E7=$AA$1,E7=$AB$1,E8=$AA$1,,E8=$AB$1),0,1)))</f>
        <v>1</v>
      </c>
      <c r="AE6" s="135">
        <f>IF($A6&gt;='FG_243way_Regular Symbol'!H$16,"",IF(F6=0,"",IF(OR(F6=$AA$1,F6=$AB$1,F7=$AA$1,F7=$AB$1,F8=$AA$1,,F8=$AB$1),0,1)))</f>
        <v>1</v>
      </c>
      <c r="AG6" s="344">
        <f>IF($A6&gt;='FG_243way_Regular Symbol'!D$16,"",IF(B6=0,"",IF(OR(B6=$AG$1,B6=$AH$1,B7=$AG$1,B7=$AH$1,B8=$AG$1,B8=$AH$1),0,1)))</f>
        <v>0</v>
      </c>
      <c r="AH6" s="3">
        <f>IF($A6&gt;='FG_243way_Regular Symbol'!E$16,"",IF(C6=0,"",IF(OR(C6=$AG$1,C6=$AH$1,C7=$AG$1,C7=$AH$1,C8=$AG$1,C8=$AH$1),0,1)))</f>
        <v>1</v>
      </c>
      <c r="AI6" s="3">
        <f>IF($A6&gt;='FG_243way_Regular Symbol'!F$16,"",IF(D6=0,"",IF(OR(D6=$AG$1,D6=$AH$1,D7=$AG$1,D7=$AH$1,D8=$AG$1,D8=$AH$1),0,1)))</f>
        <v>1</v>
      </c>
      <c r="AJ6" s="3">
        <f>IF($A6&gt;='FG_243way_Regular Symbol'!G$16,"",IF(E6=0,"",IF(OR(E6=$AG$1,E6=$AH$1,E7=$AG$1,E7=$AH$1,E8=$AG$1,E8=$AH$1),0,1)))</f>
        <v>1</v>
      </c>
      <c r="AK6" s="135">
        <f>IF($A6&gt;='FG_243way_Regular Symbol'!H$16,"",IF(F6=0,"",IF(OR(F6=$AG$1,F6=$AH$1,F7=$AG$1,F7=$AH$1,F8=$AG$1,F8=$AH$1),0,1)))</f>
        <v>1</v>
      </c>
      <c r="AM6" s="344">
        <f>IF($A6&gt;='FG_243way_Regular Symbol'!D$16,"",IF(B6=0,"",IF(OR(B6=$AM$1,B6=$AN$1,B7=$AM$1,B7=$AN$1,B8=$AM$1,B8=$AN$1),0,1)))</f>
        <v>0</v>
      </c>
      <c r="AN6" s="3">
        <f>IF($A6&gt;='FG_243way_Regular Symbol'!E$16,"",IF(C6=0,"",IF(OR(C6=$AM$1,C6=$AN$1,C7=$AM$1,C7=$AN$1,C8=$AM$1,C8=$AN$1),0,1)))</f>
        <v>0</v>
      </c>
      <c r="AO6" s="3">
        <f>IF($A6&gt;='FG_243way_Regular Symbol'!F$16,"",IF(D6=0,"",IF(OR(D6=$AM$1,D6=$AN$1,D7=$AM$1,D7=$AN$1,D8=$AM$1,D8=$AN$1),0,1)))</f>
        <v>0</v>
      </c>
      <c r="AP6" s="3">
        <f>IF($A6&gt;='FG_243way_Regular Symbol'!G$16,"",IF(E6=0,"",IF(OR(E6=$AM$1,E6=$AN$1,E7=$AM$1,E7=$AN$1,E8=$AM$1,E8=$AN$1),0,1)))</f>
        <v>1</v>
      </c>
      <c r="AQ6" s="135">
        <f>IF($A6&gt;='FG_243way_Regular Symbol'!H$16,"",IF(F6=0,"",IF(OR(F6=$AM$1,F6=$AN$1,F7=$AM$1,F7=$AN$1,F8=$AM$1,F8=$AN$1),0,1)))</f>
        <v>1</v>
      </c>
      <c r="AS6" s="344">
        <f>IF($A6&gt;='FG_243way_Regular Symbol'!D$16,"",IF(B6=0,"",IF(OR(B6=$AM$1,B6=$AT$1,B7=$AM$1,B7=$AT$1,B8=$AM$1,B8=$AT$1),0,1)))</f>
        <v>0</v>
      </c>
      <c r="AT6" s="3">
        <f>IF($A6&gt;='FG_243way_Regular Symbol'!E$16,"",IF(C6=0,"",IF(OR(C6=$AM$1,C6=$AT$1,C7=$AM$1,C7=$AT$1,C8=$AM$1,C8=$AT$1),0,1)))</f>
        <v>1</v>
      </c>
      <c r="AU6" s="3">
        <f>IF($A6&gt;='FG_243way_Regular Symbol'!F$16,"",IF(D6=0,"",IF(OR(D6=$AM$1,D6=$AT$1,D7=$AM$1,D7=$AT$1,D8=$AM$1,D8=$AT$1),0,1)))</f>
        <v>1</v>
      </c>
      <c r="AV6" s="3">
        <f>IF($A6&gt;='FG_243way_Regular Symbol'!G$16,"",IF(E6=0,"",IF(OR(E6=$AM$1,E6=$AT$1,E7=$AM$1,E7=$AT$1,E8=$AM$1,E8=$AT$1),0,1)))</f>
        <v>1</v>
      </c>
      <c r="AW6" s="135">
        <f>IF($A6&gt;='FG_243way_Regular Symbol'!H$16,"",IF(F6=0,"",IF(OR(F6=$AM$1,F6=$AT$1,F7=$AM$1,F7=$AT$1,F8=$AM$1,F8=$AT$1),0,1)))</f>
        <v>1</v>
      </c>
      <c r="AY6" s="344">
        <f>IF($A6&gt;='FG_243way_Regular Symbol'!D$16,"",IF(B6=0,"",IF(OR(B6=$AM$1,B6=$AZ$1,B7=$AM$1,B7=$AZ$1,B8=$AM$1,B8=$AZ$1),0,1)))</f>
        <v>0</v>
      </c>
      <c r="AZ6" s="3">
        <f>IF($A6&gt;='FG_243way_Regular Symbol'!E$16,"",IF(C6=0,"",IF(OR(C6=$AM$1,C6=$AZ$1,C7=$AM$1,C7=$AZ$1,C8=$AM$1,C8=$AZ$1),0,1)))</f>
        <v>1</v>
      </c>
      <c r="BA6" s="3">
        <f>IF($A6&gt;='FG_243way_Regular Symbol'!F$16,"",IF(D6=0,"",IF(OR(D6=$AM$1,D6=$AZ$1,D7=$AM$1,D7=$AZ$1,D8=$AM$1,D8=$AZ$1),0,1)))</f>
        <v>1</v>
      </c>
      <c r="BB6" s="3">
        <f>IF($A6&gt;='FG_243way_Regular Symbol'!G$16,"",IF(E6=0,"",IF(OR(E6=$AM$1,E6=$AZ$1,E7=$AM$1,E7=$AZ$1,E8=$AM$1,E8=$AZ$1),0,1)))</f>
        <v>1</v>
      </c>
      <c r="BC6" s="135">
        <f>IF($A6&gt;='FG_243way_Regular Symbol'!H$16,"",IF(F6=0,"",IF(OR(F6=$AM$1,F6=$AZ$1,F7=$AM$1,F7=$AZ$1,F8=$AM$1,F8=$AZ$1),0,1)))</f>
        <v>1</v>
      </c>
      <c r="BE6" s="344">
        <f>IF($A6&gt;='FG_243way_Regular Symbol'!D$16,"",IF(B6=0,"",IF(OR(B6=$AM$1,B6=$BF$1,B7=$AM$1,B7=$BF$1,B8=$AM$1,B8=$BF$1),0,1)))</f>
        <v>0</v>
      </c>
      <c r="BF6" s="3">
        <f>IF($A6&gt;='FG_243way_Regular Symbol'!E$16,"",IF(C6=0,"",IF(OR(C6=$AM$1,C6=$BF$1,C7=$AM$1,C7=$BF$1,C8=$AM$1,C8=$BF$1),0,1)))</f>
        <v>1</v>
      </c>
      <c r="BG6" s="3">
        <f>IF($A6&gt;='FG_243way_Regular Symbol'!F$16,"",IF(D6=0,"",IF(OR(D6=$AM$1,D6=$BF$1,D7=$AM$1,D7=$BF$1,D8=$AM$1,D8=$BF$1),0,1)))</f>
        <v>1</v>
      </c>
      <c r="BH6" s="3">
        <f>IF($A6&gt;='FG_243way_Regular Symbol'!G$16,"",IF(E6=0,"",IF(OR(E6=$AM$1,E6=$BF$1,E7=$AM$1,E7=$BF$1,E8=$AM$1,E8=$BF$1),0,1)))</f>
        <v>1</v>
      </c>
      <c r="BI6" s="135">
        <f>IF($A6&gt;='FG_243way_Regular Symbol'!H$16,"",IF(F6=0,"",IF(OR(F6=$AM$1,F6=$BF$1,F7=$AM$1,F7=$BF$1,F8=$AM$1,F8=$BF$1),0,1)))</f>
        <v>1</v>
      </c>
      <c r="BK6" s="344">
        <f>IF($A6&gt;='FG_243way_Regular Symbol'!D$16,"",IF(B6=0,"",IF(OR(B6=$AM$1,B6=$BL$1,B7=$AM$1,B7=$BL$1,B8=$AM$1,B8=$BL$1),0,1)))</f>
        <v>0</v>
      </c>
      <c r="BL6" s="3">
        <f>IF($A6&gt;='FG_243way_Regular Symbol'!E$16,"",IF(C6=0,"",IF(OR(C6=$AM$1,C6=$BL$1,C7=$AM$1,C7=$BL$1,C8=$AM$1,C8=$BL$1),0,1)))</f>
        <v>1</v>
      </c>
      <c r="BM6" s="3">
        <f>IF($A6&gt;='FG_243way_Regular Symbol'!F$16,"",IF(D6=0,"",IF(OR(D6=$AM$1,D6=$BL$1,D7=$AM$1,D7=$BL$1,D8=$AM$1,D8=$BL$1),0,1)))</f>
        <v>1</v>
      </c>
      <c r="BN6" s="3">
        <f>IF($A6&gt;='FG_243way_Regular Symbol'!G$16,"",IF(E6=0,"",IF(OR(E6=$AM$1,E6=$BL$1,E7=$AM$1,E7=$BL$1,E8=$AM$1,E8=$BL$1),0,1)))</f>
        <v>1</v>
      </c>
      <c r="BO6" s="135">
        <f>IF($A6&gt;='FG_243way_Regular Symbol'!H$16,"",IF(F6=0,"",IF(OR(F6=$AM$1,F6=$BL$1,F7=$AM$1,F7=$BL$1,F8=$AM$1,F8=$BL$1),0,1)))</f>
        <v>1</v>
      </c>
      <c r="BQ6" s="3">
        <f>IF($A6&gt;='FG_243way_Regular Symbol'!D$16,"",IF(B6=0,"",IF(OR(B6=$BQ$1,B6=$BR$1,B7=$BQ$1,B7=$BR$1,B8=$BQ$1,B8=$BR$1),0,1)))</f>
        <v>0</v>
      </c>
      <c r="BR6" s="3">
        <f>IF($A6&gt;='FG_243way_Regular Symbol'!E$16,"",IF(C6=0,"",IF(OR(C6=$BQ$1,C6=$BR$1,C7=$BQ$1,C7=$BR$1,C8=$BQ$1,C8=$BR$1),0,1)))</f>
        <v>1</v>
      </c>
      <c r="BS6" s="3">
        <f>IF($A6&gt;='FG_243way_Regular Symbol'!F$16,"",IF(D6=0,"",IF(OR(D6=$BQ$1,D6=$BR$1,D7=$BQ$1,D7=$BR$1,D8=$BQ$1,D8=$BR$1),0,1)))</f>
        <v>1</v>
      </c>
      <c r="BT6" s="3">
        <f>IF($A6&gt;='FG_243way_Regular Symbol'!G$16,"",IF(E6=0,"",IF(OR(E6=$BQ$1,E6=$BR$1,E7=$BQ$1,E7=$BR$1,E8=$BQ$1,E8=$BR$1),0,1)))</f>
        <v>1</v>
      </c>
      <c r="BU6" s="3">
        <f>IF($A6&gt;='FG_243way_Regular Symbol'!H$16,"",IF(F6=0,"",IF(OR(F6=$BQ$1,F6=$BR$1,F7=$BQ$1,F7=$BR$1,F8=$BQ$1,F8=$BR$1),0,1)))</f>
        <v>1</v>
      </c>
      <c r="BW6" s="3">
        <f>IF($A6&gt;='FG_243way_Regular Symbol'!D$16,"",IF(B6=0,"",IF(OR(B6=$BW$1,B7=$BW$1,B8=$BW$1,B6=$BX$1,B7=$BX$1,B8=$BX$1),0,1)))</f>
        <v>0</v>
      </c>
      <c r="BX6" s="3">
        <f>IF($A6&gt;='FG_243way_Regular Symbol'!E$16,"",IF(C6=0,"",IF(OR(C6=$BW$1,C7=$BW$1,C8=$BW$1,C6=$BX$1,C7=$BX$1,C8=$BX$1),0,1)))</f>
        <v>1</v>
      </c>
      <c r="BY6" s="3">
        <f>IF($A6&gt;='FG_243way_Regular Symbol'!F$16,"",IF(D6=0,"",IF(OR(D6=$BW$1,D7=$BW$1,D8=$BW$1,D6=$BX$1,D7=$BX$1,D8=$BX$1),0,1)))</f>
        <v>1</v>
      </c>
      <c r="BZ6" s="3">
        <f>IF($A6&gt;='FG_243way_Regular Symbol'!G$16,"",IF(E6=0,"",IF(OR(E6=$BW$1,E7=$BW$1,E8=$BW$1,E6=$BX$1,E7=$BX$1,E8=$BX$1),0,1)))</f>
        <v>0</v>
      </c>
      <c r="CA6" s="3">
        <f>IF($A6&gt;='FG_243way_Regular Symbol'!H$16,"",IF(F6=0,"",IF(OR(F6=$BW$1,F7=$BW$1,F8=$BW$1,F6=$BX$1,F7=$BX$1,F8=$BX$1),0,1)))</f>
        <v>1</v>
      </c>
      <c r="CC6" s="3">
        <f>IF($A6&gt;='FG_243way_Regular Symbol'!D$16,"",IF(B6=0,"",IF(OR(B6=$BW$1,B7=$BW$1,B8=$BW$1,B6=$CD$1,B7=$CD$1,B8=$CD$1),0,1)))</f>
        <v>0</v>
      </c>
      <c r="CD6" s="3">
        <f>IF($A6&gt;='FG_243way_Regular Symbol'!E$16,"",IF(C6=0,"",IF(OR(C6=$BW$1,C7=$BW$1,C8=$BW$1,C6=$CD$1,C7=$CD$1,C8=$CD$1),0,1)))</f>
        <v>1</v>
      </c>
      <c r="CE6" s="3">
        <f>IF($A6&gt;='FG_243way_Regular Symbol'!F$16,"",IF(D6=0,"",IF(OR(D6=$BW$1,D7=$BW$1,D8=$BW$1,D6=$CD$1,D7=$CD$1,D8=$CD$1),0,1)))</f>
        <v>1</v>
      </c>
      <c r="CF6" s="3">
        <f>IF($A6&gt;='FG_243way_Regular Symbol'!G$16,"",IF(E6=0,"",IF(OR(E6=$BW$1,E7=$BW$1,E8=$BW$1,E6=$CD$1,E7=$CD$1,E8=$CD$1),0,1)))</f>
        <v>0</v>
      </c>
      <c r="CG6" s="3">
        <f>IF($A6&gt;='FG_243way_Regular Symbol'!H$16,"",IF(F6=0,"",IF(OR(F6=$BW$1,F7=$BW$1,F8=$BW$1,F6=$CD$1,F7=$CD$1,F8=$CD$1),0,1)))</f>
        <v>0</v>
      </c>
      <c r="CI6" s="3">
        <f>IF($A6&gt;='FG_243way_Regular Symbol'!D$16,"",IF(B6=0,"",IF(OR(B6=$BW$1,B7=$BW$1,B8=$BW$1,B6=$CJ$1,B7=$CJ$1,B8=$CJ$1),0,1)))</f>
        <v>0</v>
      </c>
      <c r="CJ6" s="3">
        <f>IF($A6&gt;='FG_243way_Regular Symbol'!E$16,"",IF(C6=0,"",IF(OR(C6=$BW$1,C7=$BW$1,C8=$BW$1,C6=$CJ$1,C7=$CJ$1,C8=$CJ$1),0,1)))</f>
        <v>0</v>
      </c>
      <c r="CK6" s="3">
        <f>IF($A6&gt;='FG_243way_Regular Symbol'!F$16,"",IF(D6=0,"",IF(OR(D6=$BW$1,D7=$BW$1,D8=$BW$1,D6=$CJ$1,D7=$CJ$1,D8=$CJ$1),0,1)))</f>
        <v>1</v>
      </c>
      <c r="CL6" s="3">
        <f>IF($A6&gt;='FG_243way_Regular Symbol'!G$16,"",IF(E6=0,"",IF(OR(E6=$BW$1,E7=$BW$1,E8=$BW$1,E6=$CJ$1,E7=$CJ$1,E8=$CJ$1),0,1)))</f>
        <v>1</v>
      </c>
      <c r="CM6" s="3">
        <f>IF($A6&gt;='FG_243way_Regular Symbol'!H$16,"",IF(F6=0,"",IF(OR(F6=$BW$1,F7=$BW$1,F8=$BW$1,F6=$CJ$1,F7=$CJ$1,F8=$CJ$1),0,1)))</f>
        <v>1</v>
      </c>
      <c r="CO6" s="3">
        <f>IF($A6&gt;='FG_243way_Regular Symbol'!D$16,"",IF(B6=0,"",IF(OR(B6=$BW$1,B7=$BW$1,B8=$BW$1,B6=$CP$1,B7=$CP$1,B8=$CP$1),0,1)))</f>
        <v>0</v>
      </c>
      <c r="CP6" s="3">
        <f>IF($A6&gt;='FG_243way_Regular Symbol'!E$16,"",IF(C6=0,"",IF(OR(C6=$BW$1,C7=$BW$1,C8=$BW$1,C6=$CP$1,C7=$CP$1,C8=$CP$1),0,1)))</f>
        <v>1</v>
      </c>
      <c r="CQ6" s="3">
        <f>IF($A6&gt;='FG_243way_Regular Symbol'!F$16,"",IF(D6=0,"",IF(OR(D6=$BW$1,D7=$BW$1,D8=$BW$1,D6=$CP$1,D7=$CP$1,D8=$CP$1),0,1)))</f>
        <v>0</v>
      </c>
      <c r="CR6" s="3">
        <f>IF($A6&gt;='FG_243way_Regular Symbol'!G$16,"",IF(E6=0,"",IF(OR(E6=$BW$1,E7=$BW$1,E8=$BW$1,E6=$CP$1,E7=$CP$1,E8=$CP$1),0,1)))</f>
        <v>1</v>
      </c>
      <c r="CS6" s="3">
        <f>IF($A6&gt;='FG_243way_Regular Symbol'!H$16,"",IF(F6=0,"",IF(OR(F6=$BW$1,F7=$BW$1,F8=$BW$1,F6=$CP$1,F7=$CP$1,F8=$CP$1),0,1)))</f>
        <v>0</v>
      </c>
      <c r="CU6" s="3">
        <f>IF($A6&gt;='FG_243way_Regular Symbol'!D$16,"",IF(B6=0,"",IF(OR(B6=$BW$1,B7=$BW$1,B8=$BW$1,B6=$CV$1,B7=$CV$1,B8=$CV$1),0,1)))</f>
        <v>0</v>
      </c>
      <c r="CV6" s="3">
        <f>IF($A6&gt;='FG_243way_Regular Symbol'!E$16,"",IF(C6=0,"",IF(OR(C6=$BW$1,C7=$BW$1,C8=$BW$1,C6=$CV$1,C7=$CV$1,C8=$CV$1),0,1)))</f>
        <v>1</v>
      </c>
      <c r="CW6" s="3">
        <f>IF($A6&gt;='FG_243way_Regular Symbol'!F$16,"",IF(D6=0,"",IF(OR(D6=$BW$1,D7=$BW$1,D8=$BW$1,D6=$CV$1,D7=$CV$1,D8=$CV$1),0,1)))</f>
        <v>1</v>
      </c>
      <c r="CX6" s="3">
        <f>IF($A6&gt;='FG_243way_Regular Symbol'!G$16,"",IF(E6=0,"",IF(OR(E6=$BW$1,E7=$BW$1,E8=$BW$1,E6=$CV$1,E7=$CV$1,E8=$CV$1),0,1)))</f>
        <v>1</v>
      </c>
      <c r="CY6" s="3">
        <f>IF($A6&gt;='FG_243way_Regular Symbol'!H$16,"",IF(F6=0,"",IF(OR(F6=$BW$1,F7=$BW$1,F8=$BW$1,F6=$CV$1,F7=$CV$1,F8=$CV$1),0,1)))</f>
        <v>1</v>
      </c>
    </row>
    <row r="7" spans="1:103">
      <c r="A7" s="337">
        <f>IF('FG_243way_Regular Symbol'!L6="","",'FG_243way_Regular Symbol'!L6)</f>
        <v>3</v>
      </c>
      <c r="B7" s="191" t="str">
        <f>IF('FG_243way_Regular Symbol'!M6="",
IF($A7-'FG_243way_Regular Symbol'!D$16&gt;='FG_243way_RegularＸ_W()'!B$2-1,"",VLOOKUP($A7-'FG_243way_Regular Symbol'!D$16,'FG_243way_Regular Symbol'!$L$3:$Q$99,'FG_243way_RegularＸ_W()'!B$3+1,FALSE)),
'FG_243way_Regular Symbol'!M6)</f>
        <v>WW</v>
      </c>
      <c r="C7" s="191" t="str">
        <f>IF('FG_243way_Regular Symbol'!N6="",
IF($A7-'FG_243way_Regular Symbol'!E$16&gt;='FG_243way_RegularＸ_W()'!C$2-1,"",VLOOKUP($A7-'FG_243way_Regular Symbol'!E$16,'FG_243way_Regular Symbol'!$L$3:$Q$99,'FG_243way_RegularＸ_W()'!C$3+1,FALSE)),
'FG_243way_Regular Symbol'!N6)</f>
        <v>M5</v>
      </c>
      <c r="D7" s="191" t="str">
        <f>IF('FG_243way_Regular Symbol'!O6="",
IF($A7-'FG_243way_Regular Symbol'!F$16&gt;='FG_243way_RegularＸ_W()'!D$2-1,"",VLOOKUP($A7-'FG_243way_Regular Symbol'!F$16,'FG_243way_Regular Symbol'!$L$3:$Q$99,'FG_243way_RegularＸ_W()'!D$3+1,FALSE)),
'FG_243way_Regular Symbol'!O6)</f>
        <v>TE</v>
      </c>
      <c r="E7" s="191" t="str">
        <f>IF('FG_243way_Regular Symbol'!P6="",
IF($A7-'FG_243way_Regular Symbol'!G$16&gt;='FG_243way_RegularＸ_W()'!E$2-1,"",VLOOKUP($A7-'FG_243way_Regular Symbol'!G$16,'FG_243way_Regular Symbol'!$L$3:$Q$99,'FG_243way_RegularＸ_W()'!E$3+1,FALSE)),
'FG_243way_Regular Symbol'!P6)</f>
        <v>K</v>
      </c>
      <c r="F7" s="338" t="str">
        <f>IF('FG_243way_Regular Symbol'!Q6="",
IF($A7-'FG_243way_Regular Symbol'!H$16&gt;='FG_243way_RegularＸ_W()'!F$2-1,"",VLOOKUP($A7-'FG_243way_Regular Symbol'!H$16,'FG_243way_Regular Symbol'!$L$3:$Q$99,'FG_243way_RegularＸ_W()'!F$3+1,FALSE)),
'FG_243way_Regular Symbol'!Q6)</f>
        <v>Q</v>
      </c>
      <c r="H7" s="352" t="s">
        <v>147</v>
      </c>
      <c r="I7" s="3">
        <f>SUM(AM4:AM100)</f>
        <v>43</v>
      </c>
      <c r="J7" s="3">
        <f>SUM(AN4:AN100)</f>
        <v>49</v>
      </c>
      <c r="K7" s="3">
        <f>SUM(AO4:AO100)</f>
        <v>26</v>
      </c>
      <c r="L7" s="3">
        <f>SUM(AP4:AP100)</f>
        <v>35</v>
      </c>
      <c r="M7" s="3">
        <f>SUM(AQ4:AQ100)</f>
        <v>60</v>
      </c>
      <c r="O7" s="344">
        <f>IF($A7&gt;='FG_243way_Regular Symbol'!D$16,"",IF(B7=0,"",IF(OR(B7=$O$1,B7=$P$1,B8=$O$1,B8=$P$1,B9=$O$1,B9=$P$1),0,1)))</f>
        <v>0</v>
      </c>
      <c r="P7" s="3">
        <f>IF($A7&gt;='FG_243way_Regular Symbol'!E$16,"",IF(C7=0,"",IF(OR(C7=$O$1,C7=$P$1,C8=$O$1,C8=$P$1,C9=$O$1,C9=$P$1),0,1)))</f>
        <v>0</v>
      </c>
      <c r="Q7" s="3">
        <f>IF($A7&gt;='FG_243way_Regular Symbol'!F$16,"",IF(D7=0,"",IF(OR(D7=$O$1,D7=$P$1,D8=$O$1,D8=$P$1,D9=$O$1,D9=$P$1),0,1)))</f>
        <v>1</v>
      </c>
      <c r="R7" s="3">
        <f>IF($A7&gt;='FG_243way_Regular Symbol'!G$16,"",IF(E7=0,"",IF(OR(E7=$O$1,E7=$P$1,E8=$O$1,E8=$P$1,E9=$O$1,E9=$P$1),0,1)))</f>
        <v>0</v>
      </c>
      <c r="S7" s="135">
        <f>IF($A7&gt;='FG_243way_Regular Symbol'!H$16,"",IF(F7=0,"",IF(OR(F7=$O$1,F7=$P$1,F8=$O$1,F8=$P$1,F9=$O$1,F9=$P$1),0,1)))</f>
        <v>0</v>
      </c>
      <c r="U7" s="344">
        <f>IF($A7&gt;='FG_243way_Regular Symbol'!D$16,"",IF(B7=0,"",IF(OR(B7=$U$1,B7=$V$1,B8=$U$1,B8=$V$1,B9=$U$1,B9=$V$1),0,1)))</f>
        <v>0</v>
      </c>
      <c r="V7" s="3">
        <f>IF($A7&gt;='FG_243way_Regular Symbol'!E$16,"",IF(C7=0,"",IF(OR(C7=$U$1,C7=$V$1,C8=$U$1,C8=$V$1,C9=$U$1,C9=$V$1),0,1)))</f>
        <v>1</v>
      </c>
      <c r="W7" s="3">
        <f>IF($A7&gt;='FG_243way_Regular Symbol'!F$16,"",IF(D7=0,"",IF(OR(D7=$U$1,D7=$V$1,D8=$U$1,D8=$V$1,D9=$U$1,D9=$V$1),0,1)))</f>
        <v>1</v>
      </c>
      <c r="X7" s="3">
        <f>IF($A7&gt;='FG_243way_Regular Symbol'!G$16,"",IF(E7=0,"",IF(OR(E7=$U$1,E7=$V$1,E8=$U$1,E8=$V$1,E9=$U$1,E9=$V$1),0,1)))</f>
        <v>0</v>
      </c>
      <c r="Y7" s="135">
        <f>IF($A7&gt;='FG_243way_Regular Symbol'!H$16,"",IF(F7=0,"",IF(OR(F7=$U$1,F7=$V$1,F8=$U$1,F8=$V$1,F9=$U$1,F9=$V$1),0,1)))</f>
        <v>1</v>
      </c>
      <c r="AA7" s="344">
        <f>IF($A7&gt;='FG_243way_Regular Symbol'!D$16,"",IF(B7=0,"",IF(OR(B7=$AA$1,B7=$AB$1,B8=$AA$1,B8=$AB$1,B9=$AA$1,,B9=$AB$1),0,1)))</f>
        <v>0</v>
      </c>
      <c r="AB7" s="3">
        <f>IF($A7&gt;='FG_243way_Regular Symbol'!E$16,"",IF(C7=0,"",IF(OR(C7=$AA$1,C7=$AB$1,C8=$AA$1,C8=$AB$1,C9=$AA$1,,C9=$AB$1),0,1)))</f>
        <v>1</v>
      </c>
      <c r="AC7" s="3">
        <f>IF($A7&gt;='FG_243way_Regular Symbol'!F$16,"",IF(D7=0,"",IF(OR(D7=$AA$1,D7=$AB$1,D8=$AA$1,D8=$AB$1,D9=$AA$1,,D9=$AB$1),0,1)))</f>
        <v>1</v>
      </c>
      <c r="AD7" s="3">
        <f>IF($A7&gt;='FG_243way_Regular Symbol'!G$16,"",IF(E7=0,"",IF(OR(E7=$AA$1,E7=$AB$1,E8=$AA$1,E8=$AB$1,E9=$AA$1,,E9=$AB$1),0,1)))</f>
        <v>1</v>
      </c>
      <c r="AE7" s="135">
        <f>IF($A7&gt;='FG_243way_Regular Symbol'!H$16,"",IF(F7=0,"",IF(OR(F7=$AA$1,F7=$AB$1,F8=$AA$1,F8=$AB$1,F9=$AA$1,,F9=$AB$1),0,1)))</f>
        <v>0</v>
      </c>
      <c r="AG7" s="344">
        <f>IF($A7&gt;='FG_243way_Regular Symbol'!D$16,"",IF(B7=0,"",IF(OR(B7=$AG$1,B7=$AH$1,B8=$AG$1,B8=$AH$1,B9=$AG$1,B9=$AH$1),0,1)))</f>
        <v>0</v>
      </c>
      <c r="AH7" s="3">
        <f>IF($A7&gt;='FG_243way_Regular Symbol'!E$16,"",IF(C7=0,"",IF(OR(C7=$AG$1,C7=$AH$1,C8=$AG$1,C8=$AH$1,C9=$AG$1,C9=$AH$1),0,1)))</f>
        <v>1</v>
      </c>
      <c r="AI7" s="3">
        <f>IF($A7&gt;='FG_243way_Regular Symbol'!F$16,"",IF(D7=0,"",IF(OR(D7=$AG$1,D7=$AH$1,D8=$AG$1,D8=$AH$1,D9=$AG$1,D9=$AH$1),0,1)))</f>
        <v>1</v>
      </c>
      <c r="AJ7" s="3">
        <f>IF($A7&gt;='FG_243way_Regular Symbol'!G$16,"",IF(E7=0,"",IF(OR(E7=$AG$1,E7=$AH$1,E8=$AG$1,E8=$AH$1,E9=$AG$1,E9=$AH$1),0,1)))</f>
        <v>1</v>
      </c>
      <c r="AK7" s="135">
        <f>IF($A7&gt;='FG_243way_Regular Symbol'!H$16,"",IF(F7=0,"",IF(OR(F7=$AG$1,F7=$AH$1,F8=$AG$1,F8=$AH$1,F9=$AG$1,F9=$AH$1),0,1)))</f>
        <v>1</v>
      </c>
      <c r="AM7" s="344">
        <f>IF($A7&gt;='FG_243way_Regular Symbol'!D$16,"",IF(B7=0,"",IF(OR(B7=$AM$1,B7=$AN$1,B8=$AM$1,B8=$AN$1,B9=$AM$1,B9=$AN$1),0,1)))</f>
        <v>0</v>
      </c>
      <c r="AN7" s="3">
        <f>IF($A7&gt;='FG_243way_Regular Symbol'!E$16,"",IF(C7=0,"",IF(OR(C7=$AM$1,C7=$AN$1,C8=$AM$1,C8=$AN$1,C9=$AM$1,C9=$AN$1),0,1)))</f>
        <v>0</v>
      </c>
      <c r="AO7" s="3">
        <f>IF($A7&gt;='FG_243way_Regular Symbol'!F$16,"",IF(D7=0,"",IF(OR(D7=$AM$1,D7=$AN$1,D8=$AM$1,D8=$AN$1,D9=$AM$1,D9=$AN$1),0,1)))</f>
        <v>0</v>
      </c>
      <c r="AP7" s="3">
        <f>IF($A7&gt;='FG_243way_Regular Symbol'!G$16,"",IF(E7=0,"",IF(OR(E7=$AM$1,E7=$AN$1,E8=$AM$1,E8=$AN$1,E9=$AM$1,E9=$AN$1),0,1)))</f>
        <v>1</v>
      </c>
      <c r="AQ7" s="135">
        <f>IF($A7&gt;='FG_243way_Regular Symbol'!H$16,"",IF(F7=0,"",IF(OR(F7=$AM$1,F7=$AN$1,F8=$AM$1,F8=$AN$1,F9=$AM$1,F9=$AN$1),0,1)))</f>
        <v>1</v>
      </c>
      <c r="AS7" s="344">
        <f>IF($A7&gt;='FG_243way_Regular Symbol'!D$16,"",IF(B7=0,"",IF(OR(B7=$AM$1,B7=$AT$1,B8=$AM$1,B8=$AT$1,B9=$AM$1,B9=$AT$1),0,1)))</f>
        <v>0</v>
      </c>
      <c r="AT7" s="3">
        <f>IF($A7&gt;='FG_243way_Regular Symbol'!E$16,"",IF(C7=0,"",IF(OR(C7=$AM$1,C7=$AT$1,C8=$AM$1,C8=$AT$1,C9=$AM$1,C9=$AT$1),0,1)))</f>
        <v>1</v>
      </c>
      <c r="AU7" s="3">
        <f>IF($A7&gt;='FG_243way_Regular Symbol'!F$16,"",IF(D7=0,"",IF(OR(D7=$AM$1,D7=$AT$1,D8=$AM$1,D8=$AT$1,D9=$AM$1,D9=$AT$1),0,1)))</f>
        <v>1</v>
      </c>
      <c r="AV7" s="3">
        <f>IF($A7&gt;='FG_243way_Regular Symbol'!G$16,"",IF(E7=0,"",IF(OR(E7=$AM$1,E7=$AT$1,E8=$AM$1,E8=$AT$1,E9=$AM$1,E9=$AT$1),0,1)))</f>
        <v>1</v>
      </c>
      <c r="AW7" s="135">
        <f>IF($A7&gt;='FG_243way_Regular Symbol'!H$16,"",IF(F7=0,"",IF(OR(F7=$AM$1,F7=$AT$1,F8=$AM$1,F8=$AT$1,F9=$AM$1,F9=$AT$1),0,1)))</f>
        <v>1</v>
      </c>
      <c r="AY7" s="344">
        <f>IF($A7&gt;='FG_243way_Regular Symbol'!D$16,"",IF(B7=0,"",IF(OR(B7=$AM$1,B7=$AZ$1,B8=$AM$1,B8=$AZ$1,B9=$AM$1,B9=$AZ$1),0,1)))</f>
        <v>0</v>
      </c>
      <c r="AZ7" s="3">
        <f>IF($A7&gt;='FG_243way_Regular Symbol'!E$16,"",IF(C7=0,"",IF(OR(C7=$AM$1,C7=$AZ$1,C8=$AM$1,C8=$AZ$1,C9=$AM$1,C9=$AZ$1),0,1)))</f>
        <v>1</v>
      </c>
      <c r="BA7" s="3">
        <f>IF($A7&gt;='FG_243way_Regular Symbol'!F$16,"",IF(D7=0,"",IF(OR(D7=$AM$1,D7=$AZ$1,D8=$AM$1,D8=$AZ$1,D9=$AM$1,D9=$AZ$1),0,1)))</f>
        <v>1</v>
      </c>
      <c r="BB7" s="3">
        <f>IF($A7&gt;='FG_243way_Regular Symbol'!G$16,"",IF(E7=0,"",IF(OR(E7=$AM$1,E7=$AZ$1,E8=$AM$1,E8=$AZ$1,E9=$AM$1,E9=$AZ$1),0,1)))</f>
        <v>1</v>
      </c>
      <c r="BC7" s="135">
        <f>IF($A7&gt;='FG_243way_Regular Symbol'!H$16,"",IF(F7=0,"",IF(OR(F7=$AM$1,F7=$AZ$1,F8=$AM$1,F8=$AZ$1,F9=$AM$1,F9=$AZ$1),0,1)))</f>
        <v>1</v>
      </c>
      <c r="BE7" s="344">
        <f>IF($A7&gt;='FG_243way_Regular Symbol'!D$16,"",IF(B7=0,"",IF(OR(B7=$AM$1,B7=$BF$1,B8=$AM$1,B8=$BF$1,B9=$AM$1,B9=$BF$1),0,1)))</f>
        <v>0</v>
      </c>
      <c r="BF7" s="3">
        <f>IF($A7&gt;='FG_243way_Regular Symbol'!E$16,"",IF(C7=0,"",IF(OR(C7=$AM$1,C7=$BF$1,C8=$AM$1,C8=$BF$1,C9=$AM$1,C9=$BF$1),0,1)))</f>
        <v>1</v>
      </c>
      <c r="BG7" s="3">
        <f>IF($A7&gt;='FG_243way_Regular Symbol'!F$16,"",IF(D7=0,"",IF(OR(D7=$AM$1,D7=$BF$1,D8=$AM$1,D8=$BF$1,D9=$AM$1,D9=$BF$1),0,1)))</f>
        <v>1</v>
      </c>
      <c r="BH7" s="3">
        <f>IF($A7&gt;='FG_243way_Regular Symbol'!G$16,"",IF(E7=0,"",IF(OR(E7=$AM$1,E7=$BF$1,E8=$AM$1,E8=$BF$1,E9=$AM$1,E9=$BF$1),0,1)))</f>
        <v>1</v>
      </c>
      <c r="BI7" s="135">
        <f>IF($A7&gt;='FG_243way_Regular Symbol'!H$16,"",IF(F7=0,"",IF(OR(F7=$AM$1,F7=$BF$1,F8=$AM$1,F8=$BF$1,F9=$AM$1,F9=$BF$1),0,1)))</f>
        <v>1</v>
      </c>
      <c r="BK7" s="344">
        <f>IF($A7&gt;='FG_243way_Regular Symbol'!D$16,"",IF(B7=0,"",IF(OR(B7=$AM$1,B7=$BL$1,B8=$AM$1,B8=$BL$1,B9=$AM$1,B9=$BL$1),0,1)))</f>
        <v>0</v>
      </c>
      <c r="BL7" s="3">
        <f>IF($A7&gt;='FG_243way_Regular Symbol'!E$16,"",IF(C7=0,"",IF(OR(C7=$AM$1,C7=$BL$1,C8=$AM$1,C8=$BL$1,C9=$AM$1,C9=$BL$1),0,1)))</f>
        <v>1</v>
      </c>
      <c r="BM7" s="3">
        <f>IF($A7&gt;='FG_243way_Regular Symbol'!F$16,"",IF(D7=0,"",IF(OR(D7=$AM$1,D7=$BL$1,D8=$AM$1,D8=$BL$1,D9=$AM$1,D9=$BL$1),0,1)))</f>
        <v>1</v>
      </c>
      <c r="BN7" s="3">
        <f>IF($A7&gt;='FG_243way_Regular Symbol'!G$16,"",IF(E7=0,"",IF(OR(E7=$AM$1,E7=$BL$1,E8=$AM$1,E8=$BL$1,E9=$AM$1,E9=$BL$1),0,1)))</f>
        <v>1</v>
      </c>
      <c r="BO7" s="135">
        <f>IF($A7&gt;='FG_243way_Regular Symbol'!H$16,"",IF(F7=0,"",IF(OR(F7=$AM$1,F7=$BL$1,F8=$AM$1,F8=$BL$1,F9=$AM$1,F9=$BL$1),0,1)))</f>
        <v>1</v>
      </c>
      <c r="BQ7" s="3">
        <f>IF($A7&gt;='FG_243way_Regular Symbol'!D$16,"",IF(B7=0,"",IF(OR(B7=$BQ$1,B7=$BR$1,B8=$BQ$1,B8=$BR$1,B9=$BQ$1,B9=$BR$1),0,1)))</f>
        <v>0</v>
      </c>
      <c r="BR7" s="3">
        <f>IF($A7&gt;='FG_243way_Regular Symbol'!E$16,"",IF(C7=0,"",IF(OR(C7=$BQ$1,C7=$BR$1,C8=$BQ$1,C8=$BR$1,C9=$BQ$1,C9=$BR$1),0,1)))</f>
        <v>1</v>
      </c>
      <c r="BS7" s="3">
        <f>IF($A7&gt;='FG_243way_Regular Symbol'!F$16,"",IF(D7=0,"",IF(OR(D7=$BQ$1,D7=$BR$1,D8=$BQ$1,D8=$BR$1,D9=$BQ$1,D9=$BR$1),0,1)))</f>
        <v>1</v>
      </c>
      <c r="BT7" s="3">
        <f>IF($A7&gt;='FG_243way_Regular Symbol'!G$16,"",IF(E7=0,"",IF(OR(E7=$BQ$1,E7=$BR$1,E8=$BQ$1,E8=$BR$1,E9=$BQ$1,E9=$BR$1),0,1)))</f>
        <v>1</v>
      </c>
      <c r="BU7" s="3">
        <f>IF($A7&gt;='FG_243way_Regular Symbol'!H$16,"",IF(F7=0,"",IF(OR(F7=$BQ$1,F7=$BR$1,F8=$BQ$1,F8=$BR$1,F9=$BQ$1,F9=$BR$1),0,1)))</f>
        <v>1</v>
      </c>
      <c r="BW7" s="3">
        <f>IF($A7&gt;='FG_243way_Regular Symbol'!D$16,"",IF(B7=0,"",IF(OR(B7=$BW$1,B8=$BW$1,B9=$BW$1,B7=$BX$1,B8=$BX$1,B9=$BX$1),0,1)))</f>
        <v>0</v>
      </c>
      <c r="BX7" s="3">
        <f>IF($A7&gt;='FG_243way_Regular Symbol'!E$16,"",IF(C7=0,"",IF(OR(C7=$BW$1,C8=$BW$1,C9=$BW$1,C7=$BX$1,C8=$BX$1,C9=$BX$1),0,1)))</f>
        <v>1</v>
      </c>
      <c r="BY7" s="3">
        <f>IF($A7&gt;='FG_243way_Regular Symbol'!F$16,"",IF(D7=0,"",IF(OR(D7=$BW$1,D8=$BW$1,D9=$BW$1,D7=$BX$1,D8=$BX$1,D9=$BX$1),0,1)))</f>
        <v>1</v>
      </c>
      <c r="BZ7" s="3">
        <f>IF($A7&gt;='FG_243way_Regular Symbol'!G$16,"",IF(E7=0,"",IF(OR(E7=$BW$1,E8=$BW$1,E9=$BW$1,E7=$BX$1,E8=$BX$1,E9=$BX$1),0,1)))</f>
        <v>0</v>
      </c>
      <c r="CA7" s="3">
        <f>IF($A7&gt;='FG_243way_Regular Symbol'!H$16,"",IF(F7=0,"",IF(OR(F7=$BW$1,F8=$BW$1,F9=$BW$1,F7=$BX$1,F8=$BX$1,F9=$BX$1),0,1)))</f>
        <v>1</v>
      </c>
      <c r="CC7" s="3">
        <f>IF($A7&gt;='FG_243way_Regular Symbol'!D$16,"",IF(B7=0,"",IF(OR(B7=$BW$1,B8=$BW$1,B9=$BW$1,B7=$CD$1,B8=$CD$1,B9=$CD$1),0,1)))</f>
        <v>0</v>
      </c>
      <c r="CD7" s="3">
        <f>IF($A7&gt;='FG_243way_Regular Symbol'!E$16,"",IF(C7=0,"",IF(OR(C7=$BW$1,C8=$BW$1,C9=$BW$1,C7=$CD$1,C8=$CD$1,C9=$CD$1),0,1)))</f>
        <v>1</v>
      </c>
      <c r="CE7" s="3">
        <f>IF($A7&gt;='FG_243way_Regular Symbol'!F$16,"",IF(D7=0,"",IF(OR(D7=$BW$1,D8=$BW$1,D9=$BW$1,D7=$CD$1,D8=$CD$1,D9=$CD$1),0,1)))</f>
        <v>1</v>
      </c>
      <c r="CF7" s="3">
        <f>IF($A7&gt;='FG_243way_Regular Symbol'!G$16,"",IF(E7=0,"",IF(OR(E7=$BW$1,E8=$BW$1,E9=$BW$1,E7=$CD$1,E8=$CD$1,E9=$CD$1),0,1)))</f>
        <v>1</v>
      </c>
      <c r="CG7" s="3">
        <f>IF($A7&gt;='FG_243way_Regular Symbol'!H$16,"",IF(F7=0,"",IF(OR(F7=$BW$1,F8=$BW$1,F9=$BW$1,F7=$CD$1,F8=$CD$1,F9=$CD$1),0,1)))</f>
        <v>0</v>
      </c>
      <c r="CI7" s="3">
        <f>IF($A7&gt;='FG_243way_Regular Symbol'!D$16,"",IF(B7=0,"",IF(OR(B7=$BW$1,B8=$BW$1,B9=$BW$1,B7=$CJ$1,B8=$CJ$1,B9=$CJ$1),0,1)))</f>
        <v>0</v>
      </c>
      <c r="CJ7" s="3">
        <f>IF($A7&gt;='FG_243way_Regular Symbol'!E$16,"",IF(C7=0,"",IF(OR(C7=$BW$1,C8=$BW$1,C9=$BW$1,C7=$CJ$1,C8=$CJ$1,C9=$CJ$1),0,1)))</f>
        <v>1</v>
      </c>
      <c r="CK7" s="3">
        <f>IF($A7&gt;='FG_243way_Regular Symbol'!F$16,"",IF(D7=0,"",IF(OR(D7=$BW$1,D8=$BW$1,D9=$BW$1,D7=$CJ$1,D8=$CJ$1,D9=$CJ$1),0,1)))</f>
        <v>1</v>
      </c>
      <c r="CL7" s="3">
        <f>IF($A7&gt;='FG_243way_Regular Symbol'!G$16,"",IF(E7=0,"",IF(OR(E7=$BW$1,E8=$BW$1,E9=$BW$1,E7=$CJ$1,E8=$CJ$1,E9=$CJ$1),0,1)))</f>
        <v>1</v>
      </c>
      <c r="CM7" s="3">
        <f>IF($A7&gt;='FG_243way_Regular Symbol'!H$16,"",IF(F7=0,"",IF(OR(F7=$BW$1,F8=$BW$1,F9=$BW$1,F7=$CJ$1,F8=$CJ$1,F9=$CJ$1),0,1)))</f>
        <v>1</v>
      </c>
      <c r="CO7" s="3">
        <f>IF($A7&gt;='FG_243way_Regular Symbol'!D$16,"",IF(B7=0,"",IF(OR(B7=$BW$1,B8=$BW$1,B9=$BW$1,B7=$CP$1,B8=$CP$1,B9=$CP$1),0,1)))</f>
        <v>0</v>
      </c>
      <c r="CP7" s="3">
        <f>IF($A7&gt;='FG_243way_Regular Symbol'!E$16,"",IF(C7=0,"",IF(OR(C7=$BW$1,C8=$BW$1,C9=$BW$1,C7=$CP$1,C8=$CP$1,C9=$CP$1),0,1)))</f>
        <v>1</v>
      </c>
      <c r="CQ7" s="3">
        <f>IF($A7&gt;='FG_243way_Regular Symbol'!F$16,"",IF(D7=0,"",IF(OR(D7=$BW$1,D8=$BW$1,D9=$BW$1,D7=$CP$1,D8=$CP$1,D9=$CP$1),0,1)))</f>
        <v>0</v>
      </c>
      <c r="CR7" s="3">
        <f>IF($A7&gt;='FG_243way_Regular Symbol'!G$16,"",IF(E7=0,"",IF(OR(E7=$BW$1,E8=$BW$1,E9=$BW$1,E7=$CP$1,E8=$CP$1,E9=$CP$1),0,1)))</f>
        <v>1</v>
      </c>
      <c r="CS7" s="3">
        <f>IF($A7&gt;='FG_243way_Regular Symbol'!H$16,"",IF(F7=0,"",IF(OR(F7=$BW$1,F8=$BW$1,F9=$BW$1,F7=$CP$1,F8=$CP$1,F9=$CP$1),0,1)))</f>
        <v>1</v>
      </c>
      <c r="CU7" s="3">
        <f>IF($A7&gt;='FG_243way_Regular Symbol'!D$16,"",IF(B7=0,"",IF(OR(B7=$BW$1,B8=$BW$1,B9=$BW$1,B7=$CV$1,B8=$CV$1,B9=$CV$1),0,1)))</f>
        <v>0</v>
      </c>
      <c r="CV7" s="3">
        <f>IF($A7&gt;='FG_243way_Regular Symbol'!E$16,"",IF(C7=0,"",IF(OR(C7=$BW$1,C8=$BW$1,C9=$BW$1,C7=$CV$1,C8=$CV$1,C9=$CV$1),0,1)))</f>
        <v>1</v>
      </c>
      <c r="CW7" s="3">
        <f>IF($A7&gt;='FG_243way_Regular Symbol'!F$16,"",IF(D7=0,"",IF(OR(D7=$BW$1,D8=$BW$1,D9=$BW$1,D7=$CV$1,D8=$CV$1,D9=$CV$1),0,1)))</f>
        <v>1</v>
      </c>
      <c r="CX7" s="3">
        <f>IF($A7&gt;='FG_243way_Regular Symbol'!G$16,"",IF(E7=0,"",IF(OR(E7=$BW$1,E8=$BW$1,E9=$BW$1,E7=$CV$1,E8=$CV$1,E9=$CV$1),0,1)))</f>
        <v>1</v>
      </c>
      <c r="CY7" s="3">
        <f>IF($A7&gt;='FG_243way_Regular Symbol'!H$16,"",IF(F7=0,"",IF(OR(F7=$BW$1,F8=$BW$1,F9=$BW$1,F7=$CV$1,F8=$CV$1,F9=$CV$1),0,1)))</f>
        <v>1</v>
      </c>
    </row>
    <row r="8" spans="1:103">
      <c r="A8" s="337">
        <f>IF('FG_243way_Regular Symbol'!L7="","",'FG_243way_Regular Symbol'!L7)</f>
        <v>4</v>
      </c>
      <c r="B8" s="191" t="str">
        <f>IF('FG_243way_Regular Symbol'!M7="",
IF($A8-'FG_243way_Regular Symbol'!D$16&gt;='FG_243way_RegularＸ_W()'!B$2-1,"",VLOOKUP($A8-'FG_243way_Regular Symbol'!D$16,'FG_243way_Regular Symbol'!$L$3:$Q$99,'FG_243way_RegularＸ_W()'!B$3+1,FALSE)),
'FG_243way_Regular Symbol'!M7)</f>
        <v>TE</v>
      </c>
      <c r="C8" s="191" t="str">
        <f>IF('FG_243way_Regular Symbol'!N7="",
IF($A8-'FG_243way_Regular Symbol'!E$16&gt;='FG_243way_RegularＸ_W()'!C$2-1,"",VLOOKUP($A8-'FG_243way_Regular Symbol'!E$16,'FG_243way_Regular Symbol'!$L$3:$Q$99,'FG_243way_RegularＸ_W()'!C$3+1,FALSE)),
'FG_243way_Regular Symbol'!N7)</f>
        <v>M1</v>
      </c>
      <c r="D8" s="191" t="str">
        <f>IF('FG_243way_Regular Symbol'!O7="",
IF($A8-'FG_243way_Regular Symbol'!F$16&gt;='FG_243way_RegularＸ_W()'!D$2-1,"",VLOOKUP($A8-'FG_243way_Regular Symbol'!F$16,'FG_243way_Regular Symbol'!$L$3:$Q$99,'FG_243way_RegularＸ_W()'!D$3+1,FALSE)),
'FG_243way_Regular Symbol'!O7)</f>
        <v>M5</v>
      </c>
      <c r="E8" s="191" t="str">
        <f>IF('FG_243way_Regular Symbol'!P7="",
IF($A8-'FG_243way_Regular Symbol'!G$16&gt;='FG_243way_RegularＸ_W()'!E$2-1,"",VLOOKUP($A8-'FG_243way_Regular Symbol'!G$16,'FG_243way_Regular Symbol'!$L$3:$Q$99,'FG_243way_RegularＸ_W()'!E$3+1,FALSE)),
'FG_243way_Regular Symbol'!P7)</f>
        <v>M2</v>
      </c>
      <c r="F8" s="338" t="str">
        <f>IF('FG_243way_Regular Symbol'!Q7="",
IF($A8-'FG_243way_Regular Symbol'!H$16&gt;='FG_243way_RegularＸ_W()'!F$2-1,"",VLOOKUP($A8-'FG_243way_Regular Symbol'!H$16,'FG_243way_Regular Symbol'!$L$3:$Q$99,'FG_243way_RegularＸ_W()'!F$3+1,FALSE)),
'FG_243way_Regular Symbol'!Q7)</f>
        <v>M1</v>
      </c>
      <c r="H8" s="352" t="s">
        <v>316</v>
      </c>
      <c r="I8" s="3">
        <f>SUM(AS4:AS100)</f>
        <v>55</v>
      </c>
      <c r="J8" s="3">
        <f>SUM(AT4:AT100)</f>
        <v>76</v>
      </c>
      <c r="K8" s="3">
        <f>SUM(AU4:AU100)</f>
        <v>60</v>
      </c>
      <c r="L8" s="3">
        <f>SUM(AV4:AV100)</f>
        <v>56</v>
      </c>
      <c r="M8" s="3">
        <f>SUM(AW4:AW100)</f>
        <v>68</v>
      </c>
      <c r="O8" s="344">
        <f>IF($A8&gt;='FG_243way_Regular Symbol'!D$16,"",IF(B8=0,"",IF(OR(B8=$O$1,B8=$P$1,B9=$O$1,B9=$P$1,B10=$O$1,B10=$P$1),0,1)))</f>
        <v>1</v>
      </c>
      <c r="P8" s="3">
        <f>IF($A8&gt;='FG_243way_Regular Symbol'!E$16,"",IF(C8=0,"",IF(OR(C8=$O$1,C8=$P$1,C9=$O$1,C9=$P$1,C10=$O$1,C10=$P$1),0,1)))</f>
        <v>0</v>
      </c>
      <c r="Q8" s="3">
        <f>IF($A8&gt;='FG_243way_Regular Symbol'!F$16,"",IF(D8=0,"",IF(OR(D8=$O$1,D8=$P$1,D9=$O$1,D9=$P$1,D10=$O$1,D10=$P$1),0,1)))</f>
        <v>0</v>
      </c>
      <c r="R8" s="3">
        <f>IF($A8&gt;='FG_243way_Regular Symbol'!G$16,"",IF(E8=0,"",IF(OR(E8=$O$1,E8=$P$1,E9=$O$1,E9=$P$1,E10=$O$1,E10=$P$1),0,1)))</f>
        <v>0</v>
      </c>
      <c r="S8" s="135">
        <f>IF($A8&gt;='FG_243way_Regular Symbol'!H$16,"",IF(F8=0,"",IF(OR(F8=$O$1,F8=$P$1,F9=$O$1,F9=$P$1,F10=$O$1,F10=$P$1),0,1)))</f>
        <v>0</v>
      </c>
      <c r="U8" s="344">
        <f>IF($A8&gt;='FG_243way_Regular Symbol'!D$16,"",IF(B8=0,"",IF(OR(B8=$U$1,B8=$V$1,B9=$U$1,B9=$V$1,B10=$U$1,B10=$V$1),0,1)))</f>
        <v>1</v>
      </c>
      <c r="V8" s="3">
        <f>IF($A8&gt;='FG_243way_Regular Symbol'!E$16,"",IF(C8=0,"",IF(OR(C8=$U$1,C8=$V$1,C9=$U$1,C9=$V$1,C10=$U$1,C10=$V$1),0,1)))</f>
        <v>1</v>
      </c>
      <c r="W8" s="3">
        <f>IF($A8&gt;='FG_243way_Regular Symbol'!F$16,"",IF(D8=0,"",IF(OR(D8=$U$1,D8=$V$1,D9=$U$1,D9=$V$1,D10=$U$1,D10=$V$1),0,1)))</f>
        <v>1</v>
      </c>
      <c r="X8" s="3">
        <f>IF($A8&gt;='FG_243way_Regular Symbol'!G$16,"",IF(E8=0,"",IF(OR(E8=$U$1,E8=$V$1,E9=$U$1,E9=$V$1,E10=$U$1,E10=$V$1),0,1)))</f>
        <v>0</v>
      </c>
      <c r="Y8" s="135">
        <f>IF($A8&gt;='FG_243way_Regular Symbol'!H$16,"",IF(F8=0,"",IF(OR(F8=$U$1,F8=$V$1,F9=$U$1,F9=$V$1,F10=$U$1,F10=$V$1),0,1)))</f>
        <v>1</v>
      </c>
      <c r="AA8" s="344">
        <f>IF($A8&gt;='FG_243way_Regular Symbol'!D$16,"",IF(B8=0,"",IF(OR(B8=$AA$1,B8=$AB$1,B9=$AA$1,B9=$AB$1,B10=$AA$1,,B10=$AB$1),0,1)))</f>
        <v>1</v>
      </c>
      <c r="AB8" s="3">
        <f>IF($A8&gt;='FG_243way_Regular Symbol'!E$16,"",IF(C8=0,"",IF(OR(C8=$AA$1,C8=$AB$1,C9=$AA$1,C9=$AB$1,C10=$AA$1,,C10=$AB$1),0,1)))</f>
        <v>1</v>
      </c>
      <c r="AC8" s="3">
        <f>IF($A8&gt;='FG_243way_Regular Symbol'!F$16,"",IF(D8=0,"",IF(OR(D8=$AA$1,D8=$AB$1,D9=$AA$1,D9=$AB$1,D10=$AA$1,,D10=$AB$1),0,1)))</f>
        <v>1</v>
      </c>
      <c r="AD8" s="3">
        <f>IF($A8&gt;='FG_243way_Regular Symbol'!G$16,"",IF(E8=0,"",IF(OR(E8=$AA$1,E8=$AB$1,E9=$AA$1,E9=$AB$1,E10=$AA$1,,E10=$AB$1),0,1)))</f>
        <v>1</v>
      </c>
      <c r="AE8" s="135">
        <f>IF($A8&gt;='FG_243way_Regular Symbol'!H$16,"",IF(F8=0,"",IF(OR(F8=$AA$1,F8=$AB$1,F9=$AA$1,F9=$AB$1,F10=$AA$1,,F10=$AB$1),0,1)))</f>
        <v>0</v>
      </c>
      <c r="AG8" s="344">
        <f>IF($A8&gt;='FG_243way_Regular Symbol'!D$16,"",IF(B8=0,"",IF(OR(B8=$AG$1,B8=$AH$1,B9=$AG$1,B9=$AH$1,B10=$AG$1,B10=$AH$1),0,1)))</f>
        <v>1</v>
      </c>
      <c r="AH8" s="3">
        <f>IF($A8&gt;='FG_243way_Regular Symbol'!E$16,"",IF(C8=0,"",IF(OR(C8=$AG$1,C8=$AH$1,C9=$AG$1,C9=$AH$1,C10=$AG$1,C10=$AH$1),0,1)))</f>
        <v>1</v>
      </c>
      <c r="AI8" s="3">
        <f>IF($A8&gt;='FG_243way_Regular Symbol'!F$16,"",IF(D8=0,"",IF(OR(D8=$AG$1,D8=$AH$1,D9=$AG$1,D9=$AH$1,D10=$AG$1,D10=$AH$1),0,1)))</f>
        <v>1</v>
      </c>
      <c r="AJ8" s="3">
        <f>IF($A8&gt;='FG_243way_Regular Symbol'!G$16,"",IF(E8=0,"",IF(OR(E8=$AG$1,E8=$AH$1,E9=$AG$1,E9=$AH$1,E10=$AG$1,E10=$AH$1),0,1)))</f>
        <v>1</v>
      </c>
      <c r="AK8" s="135">
        <f>IF($A8&gt;='FG_243way_Regular Symbol'!H$16,"",IF(F8=0,"",IF(OR(F8=$AG$1,F8=$AH$1,F9=$AG$1,F9=$AH$1,F10=$AG$1,F10=$AH$1),0,1)))</f>
        <v>1</v>
      </c>
      <c r="AM8" s="344">
        <f>IF($A8&gt;='FG_243way_Regular Symbol'!D$16,"",IF(B8=0,"",IF(OR(B8=$AM$1,B8=$AN$1,B9=$AM$1,B9=$AN$1,B10=$AM$1,B10=$AN$1),0,1)))</f>
        <v>1</v>
      </c>
      <c r="AN8" s="3">
        <f>IF($A8&gt;='FG_243way_Regular Symbol'!E$16,"",IF(C8=0,"",IF(OR(C8=$AM$1,C8=$AN$1,C9=$AM$1,C9=$AN$1,C10=$AM$1,C10=$AN$1),0,1)))</f>
        <v>0</v>
      </c>
      <c r="AO8" s="3">
        <f>IF($A8&gt;='FG_243way_Regular Symbol'!F$16,"",IF(D8=0,"",IF(OR(D8=$AM$1,D8=$AN$1,D9=$AM$1,D9=$AN$1,D10=$AM$1,D10=$AN$1),0,1)))</f>
        <v>0</v>
      </c>
      <c r="AP8" s="3">
        <f>IF($A8&gt;='FG_243way_Regular Symbol'!G$16,"",IF(E8=0,"",IF(OR(E8=$AM$1,E8=$AN$1,E9=$AM$1,E9=$AN$1,E10=$AM$1,E10=$AN$1),0,1)))</f>
        <v>1</v>
      </c>
      <c r="AQ8" s="135">
        <f>IF($A8&gt;='FG_243way_Regular Symbol'!H$16,"",IF(F8=0,"",IF(OR(F8=$AM$1,F8=$AN$1,F9=$AM$1,F9=$AN$1,F10=$AM$1,F10=$AN$1),0,1)))</f>
        <v>1</v>
      </c>
      <c r="AS8" s="344">
        <f>IF($A8&gt;='FG_243way_Regular Symbol'!D$16,"",IF(B8=0,"",IF(OR(B8=$AM$1,B8=$AT$1,B9=$AM$1,B9=$AT$1,B10=$AM$1,B10=$AT$1),0,1)))</f>
        <v>1</v>
      </c>
      <c r="AT8" s="3">
        <f>IF($A8&gt;='FG_243way_Regular Symbol'!E$16,"",IF(C8=0,"",IF(OR(C8=$AM$1,C8=$AT$1,C9=$AM$1,C9=$AT$1,C10=$AM$1,C10=$AT$1),0,1)))</f>
        <v>1</v>
      </c>
      <c r="AU8" s="3">
        <f>IF($A8&gt;='FG_243way_Regular Symbol'!F$16,"",IF(D8=0,"",IF(OR(D8=$AM$1,D8=$AT$1,D9=$AM$1,D9=$AT$1,D10=$AM$1,D10=$AT$1),0,1)))</f>
        <v>1</v>
      </c>
      <c r="AV8" s="3">
        <f>IF($A8&gt;='FG_243way_Regular Symbol'!G$16,"",IF(E8=0,"",IF(OR(E8=$AM$1,E8=$AT$1,E9=$AM$1,E9=$AT$1,E10=$AM$1,E10=$AT$1),0,1)))</f>
        <v>1</v>
      </c>
      <c r="AW8" s="135">
        <f>IF($A8&gt;='FG_243way_Regular Symbol'!H$16,"",IF(F8=0,"",IF(OR(F8=$AM$1,F8=$AT$1,F9=$AM$1,F9=$AT$1,F10=$AM$1,F10=$AT$1),0,1)))</f>
        <v>1</v>
      </c>
      <c r="AY8" s="344">
        <f>IF($A8&gt;='FG_243way_Regular Symbol'!D$16,"",IF(B8=0,"",IF(OR(B8=$AM$1,B8=$AZ$1,B9=$AM$1,B9=$AZ$1,B10=$AM$1,B10=$AZ$1),0,1)))</f>
        <v>1</v>
      </c>
      <c r="AZ8" s="3">
        <f>IF($A8&gt;='FG_243way_Regular Symbol'!E$16,"",IF(C8=0,"",IF(OR(C8=$AM$1,C8=$AZ$1,C9=$AM$1,C9=$AZ$1,C10=$AM$1,C10=$AZ$1),0,1)))</f>
        <v>1</v>
      </c>
      <c r="BA8" s="3">
        <f>IF($A8&gt;='FG_243way_Regular Symbol'!F$16,"",IF(D8=0,"",IF(OR(D8=$AM$1,D8=$AZ$1,D9=$AM$1,D9=$AZ$1,D10=$AM$1,D10=$AZ$1),0,1)))</f>
        <v>1</v>
      </c>
      <c r="BB8" s="3">
        <f>IF($A8&gt;='FG_243way_Regular Symbol'!G$16,"",IF(E8=0,"",IF(OR(E8=$AM$1,E8=$AZ$1,E9=$AM$1,E9=$AZ$1,E10=$AM$1,E10=$AZ$1),0,1)))</f>
        <v>1</v>
      </c>
      <c r="BC8" s="135">
        <f>IF($A8&gt;='FG_243way_Regular Symbol'!H$16,"",IF(F8=0,"",IF(OR(F8=$AM$1,F8=$AZ$1,F9=$AM$1,F9=$AZ$1,F10=$AM$1,F10=$AZ$1),0,1)))</f>
        <v>1</v>
      </c>
      <c r="BE8" s="344">
        <f>IF($A8&gt;='FG_243way_Regular Symbol'!D$16,"",IF(B8=0,"",IF(OR(B8=$AM$1,B8=$BF$1,B9=$AM$1,B9=$BF$1,B10=$AM$1,B10=$BF$1),0,1)))</f>
        <v>1</v>
      </c>
      <c r="BF8" s="3">
        <f>IF($A8&gt;='FG_243way_Regular Symbol'!E$16,"",IF(C8=0,"",IF(OR(C8=$AM$1,C8=$BF$1,C9=$AM$1,C9=$BF$1,C10=$AM$1,C10=$BF$1),0,1)))</f>
        <v>1</v>
      </c>
      <c r="BG8" s="3">
        <f>IF($A8&gt;='FG_243way_Regular Symbol'!F$16,"",IF(D8=0,"",IF(OR(D8=$AM$1,D8=$BF$1,D9=$AM$1,D9=$BF$1,D10=$AM$1,D10=$BF$1),0,1)))</f>
        <v>1</v>
      </c>
      <c r="BH8" s="3">
        <f>IF($A8&gt;='FG_243way_Regular Symbol'!G$16,"",IF(E8=0,"",IF(OR(E8=$AM$1,E8=$BF$1,E9=$AM$1,E9=$BF$1,E10=$AM$1,E10=$BF$1),0,1)))</f>
        <v>1</v>
      </c>
      <c r="BI8" s="135">
        <f>IF($A8&gt;='FG_243way_Regular Symbol'!H$16,"",IF(F8=0,"",IF(OR(F8=$AM$1,F8=$BF$1,F9=$AM$1,F9=$BF$1,F10=$AM$1,F10=$BF$1),0,1)))</f>
        <v>1</v>
      </c>
      <c r="BK8" s="344">
        <f>IF($A8&gt;='FG_243way_Regular Symbol'!D$16,"",IF(B8=0,"",IF(OR(B8=$AM$1,B8=$BL$1,B9=$AM$1,B9=$BL$1,B10=$AM$1,B10=$BL$1),0,1)))</f>
        <v>1</v>
      </c>
      <c r="BL8" s="3">
        <f>IF($A8&gt;='FG_243way_Regular Symbol'!E$16,"",IF(C8=0,"",IF(OR(C8=$AM$1,C8=$BL$1,C9=$AM$1,C9=$BL$1,C10=$AM$1,C10=$BL$1),0,1)))</f>
        <v>1</v>
      </c>
      <c r="BM8" s="3">
        <f>IF($A8&gt;='FG_243way_Regular Symbol'!F$16,"",IF(D8=0,"",IF(OR(D8=$AM$1,D8=$BL$1,D9=$AM$1,D9=$BL$1,D10=$AM$1,D10=$BL$1),0,1)))</f>
        <v>1</v>
      </c>
      <c r="BN8" s="3">
        <f>IF($A8&gt;='FG_243way_Regular Symbol'!G$16,"",IF(E8=0,"",IF(OR(E8=$AM$1,E8=$BL$1,E9=$AM$1,E9=$BL$1,E10=$AM$1,E10=$BL$1),0,1)))</f>
        <v>1</v>
      </c>
      <c r="BO8" s="135">
        <f>IF($A8&gt;='FG_243way_Regular Symbol'!H$16,"",IF(F8=0,"",IF(OR(F8=$AM$1,F8=$BL$1,F9=$AM$1,F9=$BL$1,F10=$AM$1,F10=$BL$1),0,1)))</f>
        <v>1</v>
      </c>
      <c r="BQ8" s="3">
        <f>IF($A8&gt;='FG_243way_Regular Symbol'!D$16,"",IF(B8=0,"",IF(OR(B8=$BQ$1,B8=$BR$1,B9=$BQ$1,B9=$BR$1,B10=$BQ$1,B10=$BR$1),0,1)))</f>
        <v>1</v>
      </c>
      <c r="BR8" s="3">
        <f>IF($A8&gt;='FG_243way_Regular Symbol'!E$16,"",IF(C8=0,"",IF(OR(C8=$BQ$1,C8=$BR$1,C9=$BQ$1,C9=$BR$1,C10=$BQ$1,C10=$BR$1),0,1)))</f>
        <v>1</v>
      </c>
      <c r="BS8" s="3">
        <f>IF($A8&gt;='FG_243way_Regular Symbol'!F$16,"",IF(D8=0,"",IF(OR(D8=$BQ$1,D8=$BR$1,D9=$BQ$1,D9=$BR$1,D10=$BQ$1,D10=$BR$1),0,1)))</f>
        <v>1</v>
      </c>
      <c r="BT8" s="3">
        <f>IF($A8&gt;='FG_243way_Regular Symbol'!G$16,"",IF(E8=0,"",IF(OR(E8=$BQ$1,E8=$BR$1,E9=$BQ$1,E9=$BR$1,E10=$BQ$1,E10=$BR$1),0,1)))</f>
        <v>1</v>
      </c>
      <c r="BU8" s="3">
        <f>IF($A8&gt;='FG_243way_Regular Symbol'!H$16,"",IF(F8=0,"",IF(OR(F8=$BQ$1,F8=$BR$1,F9=$BQ$1,F9=$BR$1,F10=$BQ$1,F10=$BR$1),0,1)))</f>
        <v>1</v>
      </c>
      <c r="BW8" s="3">
        <f>IF($A8&gt;='FG_243way_Regular Symbol'!D$16,"",IF(B8=0,"",IF(OR(B8=$BW$1,B9=$BW$1,B10=$BW$1,B8=$BX$1,B9=$BX$1,B10=$BX$1),0,1)))</f>
        <v>1</v>
      </c>
      <c r="BX8" s="3">
        <f>IF($A8&gt;='FG_243way_Regular Symbol'!E$16,"",IF(C8=0,"",IF(OR(C8=$BW$1,C9=$BW$1,C10=$BW$1,C8=$BX$1,C9=$BX$1,C10=$BX$1),0,1)))</f>
        <v>1</v>
      </c>
      <c r="BY8" s="3">
        <f>IF($A8&gt;='FG_243way_Regular Symbol'!F$16,"",IF(D8=0,"",IF(OR(D8=$BW$1,D9=$BW$1,D10=$BW$1,D8=$BX$1,D9=$BX$1,D10=$BX$1),0,1)))</f>
        <v>1</v>
      </c>
      <c r="BZ8" s="3">
        <f>IF($A8&gt;='FG_243way_Regular Symbol'!G$16,"",IF(E8=0,"",IF(OR(E8=$BW$1,E9=$BW$1,E10=$BW$1,E8=$BX$1,E9=$BX$1,E10=$BX$1),0,1)))</f>
        <v>1</v>
      </c>
      <c r="CA8" s="3">
        <f>IF($A8&gt;='FG_243way_Regular Symbol'!H$16,"",IF(F8=0,"",IF(OR(F8=$BW$1,F9=$BW$1,F10=$BW$1,F8=$BX$1,F9=$BX$1,F10=$BX$1),0,1)))</f>
        <v>1</v>
      </c>
      <c r="CC8" s="3">
        <f>IF($A8&gt;='FG_243way_Regular Symbol'!D$16,"",IF(B8=0,"",IF(OR(B8=$BW$1,B9=$BW$1,B10=$BW$1,B8=$CD$1,B9=$CD$1,B10=$CD$1),0,1)))</f>
        <v>0</v>
      </c>
      <c r="CD8" s="3">
        <f>IF($A8&gt;='FG_243way_Regular Symbol'!E$16,"",IF(C8=0,"",IF(OR(C8=$BW$1,C9=$BW$1,C10=$BW$1,C8=$CD$1,C9=$CD$1,C10=$CD$1),0,1)))</f>
        <v>1</v>
      </c>
      <c r="CE8" s="3">
        <f>IF($A8&gt;='FG_243way_Regular Symbol'!F$16,"",IF(D8=0,"",IF(OR(D8=$BW$1,D9=$BW$1,D10=$BW$1,D8=$CD$1,D9=$CD$1,D10=$CD$1),0,1)))</f>
        <v>1</v>
      </c>
      <c r="CF8" s="3">
        <f>IF($A8&gt;='FG_243way_Regular Symbol'!G$16,"",IF(E8=0,"",IF(OR(E8=$BW$1,E9=$BW$1,E10=$BW$1,E8=$CD$1,E9=$CD$1,E10=$CD$1),0,1)))</f>
        <v>1</v>
      </c>
      <c r="CG8" s="3">
        <f>IF($A8&gt;='FG_243way_Regular Symbol'!H$16,"",IF(F8=0,"",IF(OR(F8=$BW$1,F9=$BW$1,F10=$BW$1,F8=$CD$1,F9=$CD$1,F10=$CD$1),0,1)))</f>
        <v>0</v>
      </c>
      <c r="CI8" s="3">
        <f>IF($A8&gt;='FG_243way_Regular Symbol'!D$16,"",IF(B8=0,"",IF(OR(B8=$BW$1,B9=$BW$1,B10=$BW$1,B8=$CJ$1,B9=$CJ$1,B10=$CJ$1),0,1)))</f>
        <v>1</v>
      </c>
      <c r="CJ8" s="3">
        <f>IF($A8&gt;='FG_243way_Regular Symbol'!E$16,"",IF(C8=0,"",IF(OR(C8=$BW$1,C9=$BW$1,C10=$BW$1,C8=$CJ$1,C9=$CJ$1,C10=$CJ$1),0,1)))</f>
        <v>1</v>
      </c>
      <c r="CK8" s="3">
        <f>IF($A8&gt;='FG_243way_Regular Symbol'!F$16,"",IF(D8=0,"",IF(OR(D8=$BW$1,D9=$BW$1,D10=$BW$1,D8=$CJ$1,D9=$CJ$1,D10=$CJ$1),0,1)))</f>
        <v>1</v>
      </c>
      <c r="CL8" s="3">
        <f>IF($A8&gt;='FG_243way_Regular Symbol'!G$16,"",IF(E8=0,"",IF(OR(E8=$BW$1,E9=$BW$1,E10=$BW$1,E8=$CJ$1,E9=$CJ$1,E10=$CJ$1),0,1)))</f>
        <v>1</v>
      </c>
      <c r="CM8" s="3">
        <f>IF($A8&gt;='FG_243way_Regular Symbol'!H$16,"",IF(F8=0,"",IF(OR(F8=$BW$1,F9=$BW$1,F10=$BW$1,F8=$CJ$1,F9=$CJ$1,F10=$CJ$1),0,1)))</f>
        <v>1</v>
      </c>
      <c r="CO8" s="3">
        <f>IF($A8&gt;='FG_243way_Regular Symbol'!D$16,"",IF(B8=0,"",IF(OR(B8=$BW$1,B9=$BW$1,B10=$BW$1,B8=$CP$1,B9=$CP$1,B10=$CP$1),0,1)))</f>
        <v>0</v>
      </c>
      <c r="CP8" s="3">
        <f>IF($A8&gt;='FG_243way_Regular Symbol'!E$16,"",IF(C8=0,"",IF(OR(C8=$BW$1,C9=$BW$1,C10=$BW$1,C8=$CP$1,C9=$CP$1,C10=$CP$1),0,1)))</f>
        <v>1</v>
      </c>
      <c r="CQ8" s="3">
        <f>IF($A8&gt;='FG_243way_Regular Symbol'!F$16,"",IF(D8=0,"",IF(OR(D8=$BW$1,D9=$BW$1,D10=$BW$1,D8=$CP$1,D9=$CP$1,D10=$CP$1),0,1)))</f>
        <v>1</v>
      </c>
      <c r="CR8" s="3">
        <f>IF($A8&gt;='FG_243way_Regular Symbol'!G$16,"",IF(E8=0,"",IF(OR(E8=$BW$1,E9=$BW$1,E10=$BW$1,E8=$CP$1,E9=$CP$1,E10=$CP$1),0,1)))</f>
        <v>1</v>
      </c>
      <c r="CS8" s="3">
        <f>IF($A8&gt;='FG_243way_Regular Symbol'!H$16,"",IF(F8=0,"",IF(OR(F8=$BW$1,F9=$BW$1,F10=$BW$1,F8=$CP$1,F9=$CP$1,F10=$CP$1),0,1)))</f>
        <v>1</v>
      </c>
      <c r="CU8" s="3">
        <f>IF($A8&gt;='FG_243way_Regular Symbol'!D$16,"",IF(B8=0,"",IF(OR(B8=$BW$1,B9=$BW$1,B10=$BW$1,B8=$CV$1,B9=$CV$1,B10=$CV$1),0,1)))</f>
        <v>1</v>
      </c>
      <c r="CV8" s="3">
        <f>IF($A8&gt;='FG_243way_Regular Symbol'!E$16,"",IF(C8=0,"",IF(OR(C8=$BW$1,C9=$BW$1,C10=$BW$1,C8=$CV$1,C9=$CV$1,C10=$CV$1),0,1)))</f>
        <v>1</v>
      </c>
      <c r="CW8" s="3">
        <f>IF($A8&gt;='FG_243way_Regular Symbol'!F$16,"",IF(D8=0,"",IF(OR(D8=$BW$1,D9=$BW$1,D10=$BW$1,D8=$CV$1,D9=$CV$1,D10=$CV$1),0,1)))</f>
        <v>1</v>
      </c>
      <c r="CX8" s="3">
        <f>IF($A8&gt;='FG_243way_Regular Symbol'!G$16,"",IF(E8=0,"",IF(OR(E8=$BW$1,E9=$BW$1,E10=$BW$1,E8=$CV$1,E9=$CV$1,E10=$CV$1),0,1)))</f>
        <v>1</v>
      </c>
      <c r="CY8" s="3">
        <f>IF($A8&gt;='FG_243way_Regular Symbol'!H$16,"",IF(F8=0,"",IF(OR(F8=$BW$1,F9=$BW$1,F10=$BW$1,F8=$CV$1,F9=$CV$1,F10=$CV$1),0,1)))</f>
        <v>1</v>
      </c>
    </row>
    <row r="9" spans="1:103">
      <c r="A9" s="337">
        <f>IF('FG_243way_Regular Symbol'!L8="","",'FG_243way_Regular Symbol'!L8)</f>
        <v>5</v>
      </c>
      <c r="B9" s="191" t="str">
        <f>IF('FG_243way_Regular Symbol'!M8="",
IF($A9-'FG_243way_Regular Symbol'!D$16&gt;='FG_243way_RegularＸ_W()'!B$2-1,"",VLOOKUP($A9-'FG_243way_Regular Symbol'!D$16,'FG_243way_Regular Symbol'!$L$3:$Q$99,'FG_243way_RegularＸ_W()'!B$3+1,FALSE)),
'FG_243way_Regular Symbol'!M8)</f>
        <v>TE</v>
      </c>
      <c r="C9" s="191" t="str">
        <f>IF('FG_243way_Regular Symbol'!N8="",
IF($A9-'FG_243way_Regular Symbol'!E$16&gt;='FG_243way_RegularＸ_W()'!C$2-1,"",VLOOKUP($A9-'FG_243way_Regular Symbol'!E$16,'FG_243way_Regular Symbol'!$L$3:$Q$99,'FG_243way_RegularＸ_W()'!C$3+1,FALSE)),
'FG_243way_Regular Symbol'!N8)</f>
        <v>S1</v>
      </c>
      <c r="D9" s="191" t="str">
        <f>IF('FG_243way_Regular Symbol'!O8="",
IF($A9-'FG_243way_Regular Symbol'!F$16&gt;='FG_243way_RegularＸ_W()'!D$2-1,"",VLOOKUP($A9-'FG_243way_Regular Symbol'!F$16,'FG_243way_Regular Symbol'!$L$3:$Q$99,'FG_243way_RegularＸ_W()'!D$3+1,FALSE)),
'FG_243way_Regular Symbol'!O8)</f>
        <v>M5</v>
      </c>
      <c r="E9" s="191" t="str">
        <f>IF('FG_243way_Regular Symbol'!P8="",
IF($A9-'FG_243way_Regular Symbol'!G$16&gt;='FG_243way_RegularＸ_W()'!E$2-1,"",VLOOKUP($A9-'FG_243way_Regular Symbol'!G$16,'FG_243way_Regular Symbol'!$L$3:$Q$99,'FG_243way_RegularＸ_W()'!E$3+1,FALSE)),
'FG_243way_Regular Symbol'!P8)</f>
        <v>M1</v>
      </c>
      <c r="F9" s="338" t="str">
        <f>IF('FG_243way_Regular Symbol'!Q8="",
IF($A9-'FG_243way_Regular Symbol'!H$16&gt;='FG_243way_RegularＸ_W()'!F$2-1,"",VLOOKUP($A9-'FG_243way_Regular Symbol'!H$16,'FG_243way_Regular Symbol'!$L$3:$Q$99,'FG_243way_RegularＸ_W()'!F$3+1,FALSE)),
'FG_243way_Regular Symbol'!Q8)</f>
        <v>M3</v>
      </c>
      <c r="H9" s="352" t="s">
        <v>69</v>
      </c>
      <c r="I9" s="3">
        <f>SUM(BQ4:BQ100)</f>
        <v>46</v>
      </c>
      <c r="J9" s="3">
        <f>SUM(BR4:BR100)</f>
        <v>69</v>
      </c>
      <c r="K9" s="3">
        <f>SUM(BS4:BS100)</f>
        <v>54</v>
      </c>
      <c r="L9" s="3">
        <f>SUM(BT4:BT100)</f>
        <v>44</v>
      </c>
      <c r="M9" s="3">
        <f>SUM(BU4:BU100)</f>
        <v>62</v>
      </c>
      <c r="O9" s="344">
        <f>IF($A9&gt;='FG_243way_Regular Symbol'!D$16,"",IF(B9=0,"",IF(OR(B9=$O$1,B9=$P$1,B10=$O$1,B10=$P$1,B11=$O$1,B11=$P$1),0,1)))</f>
        <v>1</v>
      </c>
      <c r="P9" s="3">
        <f>IF($A9&gt;='FG_243way_Regular Symbol'!E$16,"",IF(C9=0,"",IF(OR(C9=$O$1,C9=$P$1,C10=$O$1,C10=$P$1,C11=$O$1,C11=$P$1),0,1)))</f>
        <v>1</v>
      </c>
      <c r="Q9" s="3">
        <f>IF($A9&gt;='FG_243way_Regular Symbol'!F$16,"",IF(D9=0,"",IF(OR(D9=$O$1,D9=$P$1,D10=$O$1,D10=$P$1,D11=$O$1,D11=$P$1),0,1)))</f>
        <v>0</v>
      </c>
      <c r="R9" s="3">
        <f>IF($A9&gt;='FG_243way_Regular Symbol'!G$16,"",IF(E9=0,"",IF(OR(E9=$O$1,E9=$P$1,E10=$O$1,E10=$P$1,E11=$O$1,E11=$P$1),0,1)))</f>
        <v>0</v>
      </c>
      <c r="S9" s="135">
        <f>IF($A9&gt;='FG_243way_Regular Symbol'!H$16,"",IF(F9=0,"",IF(OR(F9=$O$1,F9=$P$1,F10=$O$1,F10=$P$1,F11=$O$1,F11=$P$1),0,1)))</f>
        <v>1</v>
      </c>
      <c r="U9" s="344">
        <f>IF($A9&gt;='FG_243way_Regular Symbol'!D$16,"",IF(B9=0,"",IF(OR(B9=$U$1,B9=$V$1,B10=$U$1,B10=$V$1,B11=$U$1,B11=$V$1),0,1)))</f>
        <v>1</v>
      </c>
      <c r="V9" s="3">
        <f>IF($A9&gt;='FG_243way_Regular Symbol'!E$16,"",IF(C9=0,"",IF(OR(C9=$U$1,C9=$V$1,C10=$U$1,C10=$V$1,C11=$U$1,C11=$V$1),0,1)))</f>
        <v>1</v>
      </c>
      <c r="W9" s="3">
        <f>IF($A9&gt;='FG_243way_Regular Symbol'!F$16,"",IF(D9=0,"",IF(OR(D9=$U$1,D9=$V$1,D10=$U$1,D10=$V$1,D11=$U$1,D11=$V$1),0,1)))</f>
        <v>1</v>
      </c>
      <c r="X9" s="3">
        <f>IF($A9&gt;='FG_243way_Regular Symbol'!G$16,"",IF(E9=0,"",IF(OR(E9=$U$1,E9=$V$1,E10=$U$1,E10=$V$1,E11=$U$1,E11=$V$1),0,1)))</f>
        <v>0</v>
      </c>
      <c r="Y9" s="135">
        <f>IF($A9&gt;='FG_243way_Regular Symbol'!H$16,"",IF(F9=0,"",IF(OR(F9=$U$1,F9=$V$1,F10=$U$1,F10=$V$1,F11=$U$1,F11=$V$1),0,1)))</f>
        <v>1</v>
      </c>
      <c r="AA9" s="344">
        <f>IF($A9&gt;='FG_243way_Regular Symbol'!D$16,"",IF(B9=0,"",IF(OR(B9=$AA$1,B9=$AB$1,B10=$AA$1,B10=$AB$1,B11=$AA$1,,B11=$AB$1),0,1)))</f>
        <v>1</v>
      </c>
      <c r="AB9" s="3">
        <f>IF($A9&gt;='FG_243way_Regular Symbol'!E$16,"",IF(C9=0,"",IF(OR(C9=$AA$1,C9=$AB$1,C10=$AA$1,C10=$AB$1,C11=$AA$1,,C11=$AB$1),0,1)))</f>
        <v>1</v>
      </c>
      <c r="AC9" s="3">
        <f>IF($A9&gt;='FG_243way_Regular Symbol'!F$16,"",IF(D9=0,"",IF(OR(D9=$AA$1,D9=$AB$1,D10=$AA$1,D10=$AB$1,D11=$AA$1,,D11=$AB$1),0,1)))</f>
        <v>1</v>
      </c>
      <c r="AD9" s="3">
        <f>IF($A9&gt;='FG_243way_Regular Symbol'!G$16,"",IF(E9=0,"",IF(OR(E9=$AA$1,E9=$AB$1,E10=$AA$1,E10=$AB$1,E11=$AA$1,,E11=$AB$1),0,1)))</f>
        <v>1</v>
      </c>
      <c r="AE9" s="135">
        <f>IF($A9&gt;='FG_243way_Regular Symbol'!H$16,"",IF(F9=0,"",IF(OR(F9=$AA$1,F9=$AB$1,F10=$AA$1,F10=$AB$1,F11=$AA$1,,F11=$AB$1),0,1)))</f>
        <v>0</v>
      </c>
      <c r="AG9" s="344">
        <f>IF($A9&gt;='FG_243way_Regular Symbol'!D$16,"",IF(B9=0,"",IF(OR(B9=$AG$1,B9=$AH$1,B10=$AG$1,B10=$AH$1,B11=$AG$1,B11=$AH$1),0,1)))</f>
        <v>1</v>
      </c>
      <c r="AH9" s="3">
        <f>IF($A9&gt;='FG_243way_Regular Symbol'!E$16,"",IF(C9=0,"",IF(OR(C9=$AG$1,C9=$AH$1,C10=$AG$1,C10=$AH$1,C11=$AG$1,C11=$AH$1),0,1)))</f>
        <v>1</v>
      </c>
      <c r="AI9" s="3">
        <f>IF($A9&gt;='FG_243way_Regular Symbol'!F$16,"",IF(D9=0,"",IF(OR(D9=$AG$1,D9=$AH$1,D10=$AG$1,D10=$AH$1,D11=$AG$1,D11=$AH$1),0,1)))</f>
        <v>1</v>
      </c>
      <c r="AJ9" s="3">
        <f>IF($A9&gt;='FG_243way_Regular Symbol'!G$16,"",IF(E9=0,"",IF(OR(E9=$AG$1,E9=$AH$1,E10=$AG$1,E10=$AH$1,E11=$AG$1,E11=$AH$1),0,1)))</f>
        <v>1</v>
      </c>
      <c r="AK9" s="135">
        <f>IF($A9&gt;='FG_243way_Regular Symbol'!H$16,"",IF(F9=0,"",IF(OR(F9=$AG$1,F9=$AH$1,F10=$AG$1,F10=$AH$1,F11=$AG$1,F11=$AH$1),0,1)))</f>
        <v>1</v>
      </c>
      <c r="AM9" s="344">
        <f>IF($A9&gt;='FG_243way_Regular Symbol'!D$16,"",IF(B9=0,"",IF(OR(B9=$AM$1,B9=$AN$1,B10=$AM$1,B10=$AN$1,B11=$AM$1,B11=$AN$1),0,1)))</f>
        <v>1</v>
      </c>
      <c r="AN9" s="3">
        <f>IF($A9&gt;='FG_243way_Regular Symbol'!E$16,"",IF(C9=0,"",IF(OR(C9=$AM$1,C9=$AN$1,C10=$AM$1,C10=$AN$1,C11=$AM$1,C11=$AN$1),0,1)))</f>
        <v>0</v>
      </c>
      <c r="AO9" s="3">
        <f>IF($A9&gt;='FG_243way_Regular Symbol'!F$16,"",IF(D9=0,"",IF(OR(D9=$AM$1,D9=$AN$1,D10=$AM$1,D10=$AN$1,D11=$AM$1,D11=$AN$1),0,1)))</f>
        <v>0</v>
      </c>
      <c r="AP9" s="3">
        <f>IF($A9&gt;='FG_243way_Regular Symbol'!G$16,"",IF(E9=0,"",IF(OR(E9=$AM$1,E9=$AN$1,E10=$AM$1,E10=$AN$1,E11=$AM$1,E11=$AN$1),0,1)))</f>
        <v>1</v>
      </c>
      <c r="AQ9" s="135">
        <f>IF($A9&gt;='FG_243way_Regular Symbol'!H$16,"",IF(F9=0,"",IF(OR(F9=$AM$1,F9=$AN$1,F10=$AM$1,F10=$AN$1,F11=$AM$1,F11=$AN$1),0,1)))</f>
        <v>1</v>
      </c>
      <c r="AS9" s="344">
        <f>IF($A9&gt;='FG_243way_Regular Symbol'!D$16,"",IF(B9=0,"",IF(OR(B9=$AM$1,B9=$AT$1,B10=$AM$1,B10=$AT$1,B11=$AM$1,B11=$AT$1),0,1)))</f>
        <v>1</v>
      </c>
      <c r="AT9" s="3">
        <f>IF($A9&gt;='FG_243way_Regular Symbol'!E$16,"",IF(C9=0,"",IF(OR(C9=$AM$1,C9=$AT$1,C10=$AM$1,C10=$AT$1,C11=$AM$1,C11=$AT$1),0,1)))</f>
        <v>1</v>
      </c>
      <c r="AU9" s="3">
        <f>IF($A9&gt;='FG_243way_Regular Symbol'!F$16,"",IF(D9=0,"",IF(OR(D9=$AM$1,D9=$AT$1,D10=$AM$1,D10=$AT$1,D11=$AM$1,D11=$AT$1),0,1)))</f>
        <v>1</v>
      </c>
      <c r="AV9" s="3">
        <f>IF($A9&gt;='FG_243way_Regular Symbol'!G$16,"",IF(E9=0,"",IF(OR(E9=$AM$1,E9=$AT$1,E10=$AM$1,E10=$AT$1,E11=$AM$1,E11=$AT$1),0,1)))</f>
        <v>1</v>
      </c>
      <c r="AW9" s="135">
        <f>IF($A9&gt;='FG_243way_Regular Symbol'!H$16,"",IF(F9=0,"",IF(OR(F9=$AM$1,F9=$AT$1,F10=$AM$1,F10=$AT$1,F11=$AM$1,F11=$AT$1),0,1)))</f>
        <v>1</v>
      </c>
      <c r="AY9" s="344">
        <f>IF($A9&gt;='FG_243way_Regular Symbol'!D$16,"",IF(B9=0,"",IF(OR(B9=$AM$1,B9=$AZ$1,B10=$AM$1,B10=$AZ$1,B11=$AM$1,B11=$AZ$1),0,1)))</f>
        <v>1</v>
      </c>
      <c r="AZ9" s="3">
        <f>IF($A9&gt;='FG_243way_Regular Symbol'!E$16,"",IF(C9=0,"",IF(OR(C9=$AM$1,C9=$AZ$1,C10=$AM$1,C10=$AZ$1,C11=$AM$1,C11=$AZ$1),0,1)))</f>
        <v>1</v>
      </c>
      <c r="BA9" s="3">
        <f>IF($A9&gt;='FG_243way_Regular Symbol'!F$16,"",IF(D9=0,"",IF(OR(D9=$AM$1,D9=$AZ$1,D10=$AM$1,D10=$AZ$1,D11=$AM$1,D11=$AZ$1),0,1)))</f>
        <v>1</v>
      </c>
      <c r="BB9" s="3">
        <f>IF($A9&gt;='FG_243way_Regular Symbol'!G$16,"",IF(E9=0,"",IF(OR(E9=$AM$1,E9=$AZ$1,E10=$AM$1,E10=$AZ$1,E11=$AM$1,E11=$AZ$1),0,1)))</f>
        <v>1</v>
      </c>
      <c r="BC9" s="135">
        <f>IF($A9&gt;='FG_243way_Regular Symbol'!H$16,"",IF(F9=0,"",IF(OR(F9=$AM$1,F9=$AZ$1,F10=$AM$1,F10=$AZ$1,F11=$AM$1,F11=$AZ$1),0,1)))</f>
        <v>1</v>
      </c>
      <c r="BE9" s="344">
        <f>IF($A9&gt;='FG_243way_Regular Symbol'!D$16,"",IF(B9=0,"",IF(OR(B9=$AM$1,B9=$BF$1,B10=$AM$1,B10=$BF$1,B11=$AM$1,B11=$BF$1),0,1)))</f>
        <v>1</v>
      </c>
      <c r="BF9" s="3">
        <f>IF($A9&gt;='FG_243way_Regular Symbol'!E$16,"",IF(C9=0,"",IF(OR(C9=$AM$1,C9=$BF$1,C10=$AM$1,C10=$BF$1,C11=$AM$1,C11=$BF$1),0,1)))</f>
        <v>1</v>
      </c>
      <c r="BG9" s="3">
        <f>IF($A9&gt;='FG_243way_Regular Symbol'!F$16,"",IF(D9=0,"",IF(OR(D9=$AM$1,D9=$BF$1,D10=$AM$1,D10=$BF$1,D11=$AM$1,D11=$BF$1),0,1)))</f>
        <v>1</v>
      </c>
      <c r="BH9" s="3">
        <f>IF($A9&gt;='FG_243way_Regular Symbol'!G$16,"",IF(E9=0,"",IF(OR(E9=$AM$1,E9=$BF$1,E10=$AM$1,E10=$BF$1,E11=$AM$1,E11=$BF$1),0,1)))</f>
        <v>1</v>
      </c>
      <c r="BI9" s="135">
        <f>IF($A9&gt;='FG_243way_Regular Symbol'!H$16,"",IF(F9=0,"",IF(OR(F9=$AM$1,F9=$BF$1,F10=$AM$1,F10=$BF$1,F11=$AM$1,F11=$BF$1),0,1)))</f>
        <v>1</v>
      </c>
      <c r="BK9" s="344">
        <f>IF($A9&gt;='FG_243way_Regular Symbol'!D$16,"",IF(B9=0,"",IF(OR(B9=$AM$1,B9=$BL$1,B10=$AM$1,B10=$BL$1,B11=$AM$1,B11=$BL$1),0,1)))</f>
        <v>1</v>
      </c>
      <c r="BL9" s="3">
        <f>IF($A9&gt;='FG_243way_Regular Symbol'!E$16,"",IF(C9=0,"",IF(OR(C9=$AM$1,C9=$BL$1,C10=$AM$1,C10=$BL$1,C11=$AM$1,C11=$BL$1),0,1)))</f>
        <v>1</v>
      </c>
      <c r="BM9" s="3">
        <f>IF($A9&gt;='FG_243way_Regular Symbol'!F$16,"",IF(D9=0,"",IF(OR(D9=$AM$1,D9=$BL$1,D10=$AM$1,D10=$BL$1,D11=$AM$1,D11=$BL$1),0,1)))</f>
        <v>1</v>
      </c>
      <c r="BN9" s="3">
        <f>IF($A9&gt;='FG_243way_Regular Symbol'!G$16,"",IF(E9=0,"",IF(OR(E9=$AM$1,E9=$BL$1,E10=$AM$1,E10=$BL$1,E11=$AM$1,E11=$BL$1),0,1)))</f>
        <v>1</v>
      </c>
      <c r="BO9" s="135">
        <f>IF($A9&gt;='FG_243way_Regular Symbol'!H$16,"",IF(F9=0,"",IF(OR(F9=$AM$1,F9=$BL$1,F10=$AM$1,F10=$BL$1,F11=$AM$1,F11=$BL$1),0,1)))</f>
        <v>1</v>
      </c>
      <c r="BQ9" s="3">
        <f>IF($A9&gt;='FG_243way_Regular Symbol'!D$16,"",IF(B9=0,"",IF(OR(B9=$BQ$1,B9=$BR$1,B10=$BQ$1,B10=$BR$1,B11=$BQ$1,B11=$BR$1),0,1)))</f>
        <v>1</v>
      </c>
      <c r="BR9" s="3">
        <f>IF($A9&gt;='FG_243way_Regular Symbol'!E$16,"",IF(C9=0,"",IF(OR(C9=$BQ$1,C9=$BR$1,C10=$BQ$1,C10=$BR$1,C11=$BQ$1,C11=$BR$1),0,1)))</f>
        <v>1</v>
      </c>
      <c r="BS9" s="3">
        <f>IF($A9&gt;='FG_243way_Regular Symbol'!F$16,"",IF(D9=0,"",IF(OR(D9=$BQ$1,D9=$BR$1,D10=$BQ$1,D10=$BR$1,D11=$BQ$1,D11=$BR$1),0,1)))</f>
        <v>1</v>
      </c>
      <c r="BT9" s="3">
        <f>IF($A9&gt;='FG_243way_Regular Symbol'!G$16,"",IF(E9=0,"",IF(OR(E9=$BQ$1,E9=$BR$1,E10=$BQ$1,E10=$BR$1,E11=$BQ$1,E11=$BR$1),0,1)))</f>
        <v>1</v>
      </c>
      <c r="BU9" s="3">
        <f>IF($A9&gt;='FG_243way_Regular Symbol'!H$16,"",IF(F9=0,"",IF(OR(F9=$BQ$1,F9=$BR$1,F10=$BQ$1,F10=$BR$1,F11=$BQ$1,F11=$BR$1),0,1)))</f>
        <v>1</v>
      </c>
      <c r="BW9" s="3">
        <f>IF($A9&gt;='FG_243way_Regular Symbol'!D$16,"",IF(B9=0,"",IF(OR(B9=$BW$1,B10=$BW$1,B11=$BW$1,B9=$BX$1,B10=$BX$1,B11=$BX$1),0,1)))</f>
        <v>1</v>
      </c>
      <c r="BX9" s="3">
        <f>IF($A9&gt;='FG_243way_Regular Symbol'!E$16,"",IF(C9=0,"",IF(OR(C9=$BW$1,C10=$BW$1,C11=$BW$1,C9=$BX$1,C10=$BX$1,C11=$BX$1),0,1)))</f>
        <v>0</v>
      </c>
      <c r="BY9" s="3">
        <f>IF($A9&gt;='FG_243way_Regular Symbol'!F$16,"",IF(D9=0,"",IF(OR(D9=$BW$1,D10=$BW$1,D11=$BW$1,D9=$BX$1,D10=$BX$1,D11=$BX$1),0,1)))</f>
        <v>1</v>
      </c>
      <c r="BZ9" s="3">
        <f>IF($A9&gt;='FG_243way_Regular Symbol'!G$16,"",IF(E9=0,"",IF(OR(E9=$BW$1,E10=$BW$1,E11=$BW$1,E9=$BX$1,E10=$BX$1,E11=$BX$1),0,1)))</f>
        <v>1</v>
      </c>
      <c r="CA9" s="3">
        <f>IF($A9&gt;='FG_243way_Regular Symbol'!H$16,"",IF(F9=0,"",IF(OR(F9=$BW$1,F10=$BW$1,F11=$BW$1,F9=$BX$1,F10=$BX$1,F11=$BX$1),0,1)))</f>
        <v>1</v>
      </c>
      <c r="CC9" s="3">
        <f>IF($A9&gt;='FG_243way_Regular Symbol'!D$16,"",IF(B9=0,"",IF(OR(B9=$BW$1,B10=$BW$1,B11=$BW$1,B9=$CD$1,B10=$CD$1,B11=$CD$1),0,1)))</f>
        <v>0</v>
      </c>
      <c r="CD9" s="3">
        <f>IF($A9&gt;='FG_243way_Regular Symbol'!E$16,"",IF(C9=0,"",IF(OR(C9=$BW$1,C10=$BW$1,C11=$BW$1,C9=$CD$1,C10=$CD$1,C11=$CD$1),0,1)))</f>
        <v>1</v>
      </c>
      <c r="CE9" s="3">
        <f>IF($A9&gt;='FG_243way_Regular Symbol'!F$16,"",IF(D9=0,"",IF(OR(D9=$BW$1,D10=$BW$1,D11=$BW$1,D9=$CD$1,D10=$CD$1,D11=$CD$1),0,1)))</f>
        <v>1</v>
      </c>
      <c r="CF9" s="3">
        <f>IF($A9&gt;='FG_243way_Regular Symbol'!G$16,"",IF(E9=0,"",IF(OR(E9=$BW$1,E10=$BW$1,E11=$BW$1,E9=$CD$1,E10=$CD$1,E11=$CD$1),0,1)))</f>
        <v>0</v>
      </c>
      <c r="CG9" s="3">
        <f>IF($A9&gt;='FG_243way_Regular Symbol'!H$16,"",IF(F9=0,"",IF(OR(F9=$BW$1,F10=$BW$1,F11=$BW$1,F9=$CD$1,F10=$CD$1,F11=$CD$1),0,1)))</f>
        <v>0</v>
      </c>
      <c r="CI9" s="3">
        <f>IF($A9&gt;='FG_243way_Regular Symbol'!D$16,"",IF(B9=0,"",IF(OR(B9=$BW$1,B10=$BW$1,B11=$BW$1,B9=$CJ$1,B10=$CJ$1,B11=$CJ$1),0,1)))</f>
        <v>1</v>
      </c>
      <c r="CJ9" s="3">
        <f>IF($A9&gt;='FG_243way_Regular Symbol'!E$16,"",IF(C9=0,"",IF(OR(C9=$BW$1,C10=$BW$1,C11=$BW$1,C9=$CJ$1,C10=$CJ$1,C11=$CJ$1),0,1)))</f>
        <v>1</v>
      </c>
      <c r="CK9" s="3">
        <f>IF($A9&gt;='FG_243way_Regular Symbol'!F$16,"",IF(D9=0,"",IF(OR(D9=$BW$1,D10=$BW$1,D11=$BW$1,D9=$CJ$1,D10=$CJ$1,D11=$CJ$1),0,1)))</f>
        <v>1</v>
      </c>
      <c r="CL9" s="3">
        <f>IF($A9&gt;='FG_243way_Regular Symbol'!G$16,"",IF(E9=0,"",IF(OR(E9=$BW$1,E10=$BW$1,E11=$BW$1,E9=$CJ$1,E10=$CJ$1,E11=$CJ$1),0,1)))</f>
        <v>1</v>
      </c>
      <c r="CM9" s="3">
        <f>IF($A9&gt;='FG_243way_Regular Symbol'!H$16,"",IF(F9=0,"",IF(OR(F9=$BW$1,F10=$BW$1,F11=$BW$1,F9=$CJ$1,F10=$CJ$1,F11=$CJ$1),0,1)))</f>
        <v>1</v>
      </c>
      <c r="CO9" s="3">
        <f>IF($A9&gt;='FG_243way_Regular Symbol'!D$16,"",IF(B9=0,"",IF(OR(B9=$BW$1,B10=$BW$1,B11=$BW$1,B9=$CP$1,B10=$CP$1,B11=$CP$1),0,1)))</f>
        <v>0</v>
      </c>
      <c r="CP9" s="3">
        <f>IF($A9&gt;='FG_243way_Regular Symbol'!E$16,"",IF(C9=0,"",IF(OR(C9=$BW$1,C10=$BW$1,C11=$BW$1,C9=$CP$1,C10=$CP$1,C11=$CP$1),0,1)))</f>
        <v>1</v>
      </c>
      <c r="CQ9" s="3">
        <f>IF($A9&gt;='FG_243way_Regular Symbol'!F$16,"",IF(D9=0,"",IF(OR(D9=$BW$1,D10=$BW$1,D11=$BW$1,D9=$CP$1,D10=$CP$1,D11=$CP$1),0,1)))</f>
        <v>0</v>
      </c>
      <c r="CR9" s="3">
        <f>IF($A9&gt;='FG_243way_Regular Symbol'!G$16,"",IF(E9=0,"",IF(OR(E9=$BW$1,E10=$BW$1,E11=$BW$1,E9=$CP$1,E10=$CP$1,E11=$CP$1),0,1)))</f>
        <v>1</v>
      </c>
      <c r="CS9" s="3">
        <f>IF($A9&gt;='FG_243way_Regular Symbol'!H$16,"",IF(F9=0,"",IF(OR(F9=$BW$1,F10=$BW$1,F11=$BW$1,F9=$CP$1,F10=$CP$1,F11=$CP$1),0,1)))</f>
        <v>1</v>
      </c>
      <c r="CU9" s="3">
        <f>IF($A9&gt;='FG_243way_Regular Symbol'!D$16,"",IF(B9=0,"",IF(OR(B9=$BW$1,B10=$BW$1,B11=$BW$1,B9=$CV$1,B10=$CV$1,B11=$CV$1),0,1)))</f>
        <v>1</v>
      </c>
      <c r="CV9" s="3">
        <f>IF($A9&gt;='FG_243way_Regular Symbol'!E$16,"",IF(C9=0,"",IF(OR(C9=$BW$1,C10=$BW$1,C11=$BW$1,C9=$CV$1,C10=$CV$1,C11=$CV$1),0,1)))</f>
        <v>1</v>
      </c>
      <c r="CW9" s="3">
        <f>IF($A9&gt;='FG_243way_Regular Symbol'!F$16,"",IF(D9=0,"",IF(OR(D9=$BW$1,D10=$BW$1,D11=$BW$1,D9=$CV$1,D10=$CV$1,D11=$CV$1),0,1)))</f>
        <v>1</v>
      </c>
      <c r="CX9" s="3">
        <f>IF($A9&gt;='FG_243way_Regular Symbol'!G$16,"",IF(E9=0,"",IF(OR(E9=$BW$1,E10=$BW$1,E11=$BW$1,E9=$CV$1,E10=$CV$1,E11=$CV$1),0,1)))</f>
        <v>1</v>
      </c>
      <c r="CY9" s="3">
        <f>IF($A9&gt;='FG_243way_Regular Symbol'!H$16,"",IF(F9=0,"",IF(OR(F9=$BW$1,F10=$BW$1,F11=$BW$1,F9=$CV$1,F10=$CV$1,F11=$CV$1),0,1)))</f>
        <v>1</v>
      </c>
    </row>
    <row r="10" spans="1:103">
      <c r="A10" s="337">
        <f>IF('FG_243way_Regular Symbol'!L9="","",'FG_243way_Regular Symbol'!L9)</f>
        <v>6</v>
      </c>
      <c r="B10" s="191" t="str">
        <f>IF('FG_243way_Regular Symbol'!M9="",
IF($A10-'FG_243way_Regular Symbol'!D$16&gt;='FG_243way_RegularＸ_W()'!B$2-1,"",VLOOKUP($A10-'FG_243way_Regular Symbol'!D$16,'FG_243way_Regular Symbol'!$L$3:$Q$99,'FG_243way_RegularＸ_W()'!B$3+1,FALSE)),
'FG_243way_Regular Symbol'!M9)</f>
        <v>Q</v>
      </c>
      <c r="C10" s="191" t="str">
        <f>IF('FG_243way_Regular Symbol'!N9="",
IF($A10-'FG_243way_Regular Symbol'!E$16&gt;='FG_243way_RegularＸ_W()'!C$2-1,"",VLOOKUP($A10-'FG_243way_Regular Symbol'!E$16,'FG_243way_Regular Symbol'!$L$3:$Q$99,'FG_243way_RegularＸ_W()'!C$3+1,FALSE)),
'FG_243way_Regular Symbol'!N9)</f>
        <v>M5</v>
      </c>
      <c r="D10" s="191" t="str">
        <f>IF('FG_243way_Regular Symbol'!O9="",
IF($A10-'FG_243way_Regular Symbol'!F$16&gt;='FG_243way_RegularＸ_W()'!D$2-1,"",VLOOKUP($A10-'FG_243way_Regular Symbol'!F$16,'FG_243way_Regular Symbol'!$L$3:$Q$99,'FG_243way_RegularＸ_W()'!D$3+1,FALSE)),
'FG_243way_Regular Symbol'!O9)</f>
        <v>M1</v>
      </c>
      <c r="E10" s="191" t="str">
        <f>IF('FG_243way_Regular Symbol'!P9="",
IF($A10-'FG_243way_Regular Symbol'!G$16&gt;='FG_243way_RegularＸ_W()'!E$2-1,"",VLOOKUP($A10-'FG_243way_Regular Symbol'!G$16,'FG_243way_Regular Symbol'!$L$3:$Q$99,'FG_243way_RegularＸ_W()'!E$3+1,FALSE)),
'FG_243way_Regular Symbol'!P9)</f>
        <v>M2</v>
      </c>
      <c r="F10" s="338" t="str">
        <f>IF('FG_243way_Regular Symbol'!Q9="",
IF($A10-'FG_243way_Regular Symbol'!H$16&gt;='FG_243way_RegularＸ_W()'!F$2-1,"",VLOOKUP($A10-'FG_243way_Regular Symbol'!H$16,'FG_243way_Regular Symbol'!$L$3:$Q$99,'FG_243way_RegularＸ_W()'!F$3+1,FALSE)),
'FG_243way_Regular Symbol'!Q9)</f>
        <v>Q</v>
      </c>
      <c r="H10" s="352" t="s">
        <v>188</v>
      </c>
      <c r="I10" s="3">
        <f>SUM(BW4:BW100)</f>
        <v>36</v>
      </c>
      <c r="J10" s="3">
        <f>SUM(BX4:BX100)</f>
        <v>52</v>
      </c>
      <c r="K10" s="3">
        <f>SUM(BY4:BY100)</f>
        <v>50</v>
      </c>
      <c r="L10" s="3">
        <f>SUM(BZ4:BZ100)</f>
        <v>34</v>
      </c>
      <c r="M10" s="3">
        <f>SUM(CA4:CA100)</f>
        <v>43</v>
      </c>
      <c r="O10" s="344">
        <f>IF($A10&gt;='FG_243way_Regular Symbol'!D$16,"",IF(B10=0,"",IF(OR(B10=$O$1,B10=$P$1,B11=$O$1,B11=$P$1,B12=$O$1,B12=$P$1),0,1)))</f>
        <v>1</v>
      </c>
      <c r="P10" s="3">
        <f>IF($A10&gt;='FG_243way_Regular Symbol'!E$16,"",IF(C10=0,"",IF(OR(C10=$O$1,C10=$P$1,C11=$O$1,C11=$P$1,C12=$O$1,C12=$P$1),0,1)))</f>
        <v>0</v>
      </c>
      <c r="Q10" s="3">
        <f>IF($A10&gt;='FG_243way_Regular Symbol'!F$16,"",IF(D10=0,"",IF(OR(D10=$O$1,D10=$P$1,D11=$O$1,D11=$P$1,D12=$O$1,D12=$P$1),0,1)))</f>
        <v>0</v>
      </c>
      <c r="R10" s="3">
        <f>IF($A10&gt;='FG_243way_Regular Symbol'!G$16,"",IF(E10=0,"",IF(OR(E10=$O$1,E10=$P$1,E11=$O$1,E11=$P$1,E12=$O$1,E12=$P$1),0,1)))</f>
        <v>1</v>
      </c>
      <c r="S10" s="135">
        <f>IF($A10&gt;='FG_243way_Regular Symbol'!H$16,"",IF(F10=0,"",IF(OR(F10=$O$1,F10=$P$1,F11=$O$1,F11=$P$1,F12=$O$1,F12=$P$1),0,1)))</f>
        <v>1</v>
      </c>
      <c r="U10" s="344">
        <f>IF($A10&gt;='FG_243way_Regular Symbol'!D$16,"",IF(B10=0,"",IF(OR(B10=$U$1,B10=$V$1,B11=$U$1,B11=$V$1,B12=$U$1,B12=$V$1),0,1)))</f>
        <v>1</v>
      </c>
      <c r="V10" s="3">
        <f>IF($A10&gt;='FG_243way_Regular Symbol'!E$16,"",IF(C10=0,"",IF(OR(C10=$U$1,C10=$V$1,C11=$U$1,C11=$V$1,C12=$U$1,C12=$V$1),0,1)))</f>
        <v>0</v>
      </c>
      <c r="W10" s="3">
        <f>IF($A10&gt;='FG_243way_Regular Symbol'!F$16,"",IF(D10=0,"",IF(OR(D10=$U$1,D10=$V$1,D11=$U$1,D11=$V$1,D12=$U$1,D12=$V$1),0,1)))</f>
        <v>1</v>
      </c>
      <c r="X10" s="3">
        <f>IF($A10&gt;='FG_243way_Regular Symbol'!G$16,"",IF(E10=0,"",IF(OR(E10=$U$1,E10=$V$1,E11=$U$1,E11=$V$1,E12=$U$1,E12=$V$1),0,1)))</f>
        <v>0</v>
      </c>
      <c r="Y10" s="135">
        <f>IF($A10&gt;='FG_243way_Regular Symbol'!H$16,"",IF(F10=0,"",IF(OR(F10=$U$1,F10=$V$1,F11=$U$1,F11=$V$1,F12=$U$1,F12=$V$1),0,1)))</f>
        <v>1</v>
      </c>
      <c r="AA10" s="344">
        <f>IF($A10&gt;='FG_243way_Regular Symbol'!D$16,"",IF(B10=0,"",IF(OR(B10=$AA$1,B10=$AB$1,B11=$AA$1,B11=$AB$1,B12=$AA$1,,B12=$AB$1),0,1)))</f>
        <v>1</v>
      </c>
      <c r="AB10" s="3">
        <f>IF($A10&gt;='FG_243way_Regular Symbol'!E$16,"",IF(C10=0,"",IF(OR(C10=$AA$1,C10=$AB$1,C11=$AA$1,C11=$AB$1,C12=$AA$1,,C12=$AB$1),0,1)))</f>
        <v>0</v>
      </c>
      <c r="AC10" s="3">
        <f>IF($A10&gt;='FG_243way_Regular Symbol'!F$16,"",IF(D10=0,"",IF(OR(D10=$AA$1,D10=$AB$1,D11=$AA$1,D11=$AB$1,D12=$AA$1,,D12=$AB$1),0,1)))</f>
        <v>1</v>
      </c>
      <c r="AD10" s="3">
        <f>IF($A10&gt;='FG_243way_Regular Symbol'!G$16,"",IF(E10=0,"",IF(OR(E10=$AA$1,E10=$AB$1,E11=$AA$1,E11=$AB$1,E12=$AA$1,,E12=$AB$1),0,1)))</f>
        <v>1</v>
      </c>
      <c r="AE10" s="135">
        <f>IF($A10&gt;='FG_243way_Regular Symbol'!H$16,"",IF(F10=0,"",IF(OR(F10=$AA$1,F10=$AB$1,F11=$AA$1,F11=$AB$1,F12=$AA$1,,F12=$AB$1),0,1)))</f>
        <v>1</v>
      </c>
      <c r="AG10" s="344">
        <f>IF($A10&gt;='FG_243way_Regular Symbol'!D$16,"",IF(B10=0,"",IF(OR(B10=$AG$1,B10=$AH$1,B11=$AG$1,B11=$AH$1,B12=$AG$1,B12=$AH$1),0,1)))</f>
        <v>1</v>
      </c>
      <c r="AH10" s="3">
        <f>IF($A10&gt;='FG_243way_Regular Symbol'!E$16,"",IF(C10=0,"",IF(OR(C10=$AG$1,C10=$AH$1,C11=$AG$1,C11=$AH$1,C12=$AG$1,C12=$AH$1),0,1)))</f>
        <v>0</v>
      </c>
      <c r="AI10" s="3">
        <f>IF($A10&gt;='FG_243way_Regular Symbol'!F$16,"",IF(D10=0,"",IF(OR(D10=$AG$1,D10=$AH$1,D11=$AG$1,D11=$AH$1,D12=$AG$1,D12=$AH$1),0,1)))</f>
        <v>1</v>
      </c>
      <c r="AJ10" s="3">
        <f>IF($A10&gt;='FG_243way_Regular Symbol'!G$16,"",IF(E10=0,"",IF(OR(E10=$AG$1,E10=$AH$1,E11=$AG$1,E11=$AH$1,E12=$AG$1,E12=$AH$1),0,1)))</f>
        <v>1</v>
      </c>
      <c r="AK10" s="135">
        <f>IF($A10&gt;='FG_243way_Regular Symbol'!H$16,"",IF(F10=0,"",IF(OR(F10=$AG$1,F10=$AH$1,F11=$AG$1,F11=$AH$1,F12=$AG$1,F12=$AH$1),0,1)))</f>
        <v>1</v>
      </c>
      <c r="AM10" s="344">
        <f>IF($A10&gt;='FG_243way_Regular Symbol'!D$16,"",IF(B10=0,"",IF(OR(B10=$AM$1,B10=$AN$1,B11=$AM$1,B11=$AN$1,B12=$AM$1,B12=$AN$1),0,1)))</f>
        <v>1</v>
      </c>
      <c r="AN10" s="3">
        <f>IF($A10&gt;='FG_243way_Regular Symbol'!E$16,"",IF(C10=0,"",IF(OR(C10=$AM$1,C10=$AN$1,C11=$AM$1,C11=$AN$1,C12=$AM$1,C12=$AN$1),0,1)))</f>
        <v>0</v>
      </c>
      <c r="AO10" s="3">
        <f>IF($A10&gt;='FG_243way_Regular Symbol'!F$16,"",IF(D10=0,"",IF(OR(D10=$AM$1,D10=$AN$1,D11=$AM$1,D11=$AN$1,D12=$AM$1,D12=$AN$1),0,1)))</f>
        <v>1</v>
      </c>
      <c r="AP10" s="3">
        <f>IF($A10&gt;='FG_243way_Regular Symbol'!G$16,"",IF(E10=0,"",IF(OR(E10=$AM$1,E10=$AN$1,E11=$AM$1,E11=$AN$1,E12=$AM$1,E12=$AN$1),0,1)))</f>
        <v>1</v>
      </c>
      <c r="AQ10" s="135">
        <f>IF($A10&gt;='FG_243way_Regular Symbol'!H$16,"",IF(F10=0,"",IF(OR(F10=$AM$1,F10=$AN$1,F11=$AM$1,F11=$AN$1,F12=$AM$1,F12=$AN$1),0,1)))</f>
        <v>1</v>
      </c>
      <c r="AS10" s="344">
        <f>IF($A10&gt;='FG_243way_Regular Symbol'!D$16,"",IF(B10=0,"",IF(OR(B10=$AM$1,B10=$AT$1,B11=$AM$1,B11=$AT$1,B12=$AM$1,B12=$AT$1),0,1)))</f>
        <v>1</v>
      </c>
      <c r="AT10" s="3">
        <f>IF($A10&gt;='FG_243way_Regular Symbol'!E$16,"",IF(C10=0,"",IF(OR(C10=$AM$1,C10=$AT$1,C11=$AM$1,C11=$AT$1,C12=$AM$1,C12=$AT$1),0,1)))</f>
        <v>0</v>
      </c>
      <c r="AU10" s="3">
        <f>IF($A10&gt;='FG_243way_Regular Symbol'!F$16,"",IF(D10=0,"",IF(OR(D10=$AM$1,D10=$AT$1,D11=$AM$1,D11=$AT$1,D12=$AM$1,D12=$AT$1),0,1)))</f>
        <v>1</v>
      </c>
      <c r="AV10" s="3">
        <f>IF($A10&gt;='FG_243way_Regular Symbol'!G$16,"",IF(E10=0,"",IF(OR(E10=$AM$1,E10=$AT$1,E11=$AM$1,E11=$AT$1,E12=$AM$1,E12=$AT$1),0,1)))</f>
        <v>1</v>
      </c>
      <c r="AW10" s="135">
        <f>IF($A10&gt;='FG_243way_Regular Symbol'!H$16,"",IF(F10=0,"",IF(OR(F10=$AM$1,F10=$AT$1,F11=$AM$1,F11=$AT$1,F12=$AM$1,F12=$AT$1),0,1)))</f>
        <v>1</v>
      </c>
      <c r="AY10" s="344">
        <f>IF($A10&gt;='FG_243way_Regular Symbol'!D$16,"",IF(B10=0,"",IF(OR(B10=$AM$1,B10=$AZ$1,B11=$AM$1,B11=$AZ$1,B12=$AM$1,B12=$AZ$1),0,1)))</f>
        <v>1</v>
      </c>
      <c r="AZ10" s="3">
        <f>IF($A10&gt;='FG_243way_Regular Symbol'!E$16,"",IF(C10=0,"",IF(OR(C10=$AM$1,C10=$AZ$1,C11=$AM$1,C11=$AZ$1,C12=$AM$1,C12=$AZ$1),0,1)))</f>
        <v>0</v>
      </c>
      <c r="BA10" s="3">
        <f>IF($A10&gt;='FG_243way_Regular Symbol'!F$16,"",IF(D10=0,"",IF(OR(D10=$AM$1,D10=$AZ$1,D11=$AM$1,D11=$AZ$1,D12=$AM$1,D12=$AZ$1),0,1)))</f>
        <v>1</v>
      </c>
      <c r="BB10" s="3">
        <f>IF($A10&gt;='FG_243way_Regular Symbol'!G$16,"",IF(E10=0,"",IF(OR(E10=$AM$1,E10=$AZ$1,E11=$AM$1,E11=$AZ$1,E12=$AM$1,E12=$AZ$1),0,1)))</f>
        <v>0</v>
      </c>
      <c r="BC10" s="135">
        <f>IF($A10&gt;='FG_243way_Regular Symbol'!H$16,"",IF(F10=0,"",IF(OR(F10=$AM$1,F10=$AZ$1,F11=$AM$1,F11=$AZ$1,F12=$AM$1,F12=$AZ$1),0,1)))</f>
        <v>1</v>
      </c>
      <c r="BE10" s="344">
        <f>IF($A10&gt;='FG_243way_Regular Symbol'!D$16,"",IF(B10=0,"",IF(OR(B10=$AM$1,B10=$BF$1,B11=$AM$1,B11=$BF$1,B12=$AM$1,B12=$BF$1),0,1)))</f>
        <v>1</v>
      </c>
      <c r="BF10" s="3">
        <f>IF($A10&gt;='FG_243way_Regular Symbol'!E$16,"",IF(C10=0,"",IF(OR(C10=$AM$1,C10=$BF$1,C11=$AM$1,C11=$BF$1,C12=$AM$1,C12=$BF$1),0,1)))</f>
        <v>0</v>
      </c>
      <c r="BG10" s="3">
        <f>IF($A10&gt;='FG_243way_Regular Symbol'!F$16,"",IF(D10=0,"",IF(OR(D10=$AM$1,D10=$BF$1,D11=$AM$1,D11=$BF$1,D12=$AM$1,D12=$BF$1),0,1)))</f>
        <v>1</v>
      </c>
      <c r="BH10" s="3">
        <f>IF($A10&gt;='FG_243way_Regular Symbol'!G$16,"",IF(E10=0,"",IF(OR(E10=$AM$1,E10=$BF$1,E11=$AM$1,E11=$BF$1,E12=$AM$1,E12=$BF$1),0,1)))</f>
        <v>1</v>
      </c>
      <c r="BI10" s="135">
        <f>IF($A10&gt;='FG_243way_Regular Symbol'!H$16,"",IF(F10=0,"",IF(OR(F10=$AM$1,F10=$BF$1,F11=$AM$1,F11=$BF$1,F12=$AM$1,F12=$BF$1),0,1)))</f>
        <v>1</v>
      </c>
      <c r="BK10" s="344">
        <f>IF($A10&gt;='FG_243way_Regular Symbol'!D$16,"",IF(B10=0,"",IF(OR(B10=$AM$1,B10=$BL$1,B11=$AM$1,B11=$BL$1,B12=$AM$1,B12=$BL$1),0,1)))</f>
        <v>1</v>
      </c>
      <c r="BL10" s="3">
        <f>IF($A10&gt;='FG_243way_Regular Symbol'!E$16,"",IF(C10=0,"",IF(OR(C10=$AM$1,C10=$BL$1,C11=$AM$1,C11=$BL$1,C12=$AM$1,C12=$BL$1),0,1)))</f>
        <v>0</v>
      </c>
      <c r="BM10" s="3">
        <f>IF($A10&gt;='FG_243way_Regular Symbol'!F$16,"",IF(D10=0,"",IF(OR(D10=$AM$1,D10=$BL$1,D11=$AM$1,D11=$BL$1,D12=$AM$1,D12=$BL$1),0,1)))</f>
        <v>1</v>
      </c>
      <c r="BN10" s="3">
        <f>IF($A10&gt;='FG_243way_Regular Symbol'!G$16,"",IF(E10=0,"",IF(OR(E10=$AM$1,E10=$BL$1,E11=$AM$1,E11=$BL$1,E12=$AM$1,E12=$BL$1),0,1)))</f>
        <v>1</v>
      </c>
      <c r="BO10" s="135">
        <f>IF($A10&gt;='FG_243way_Regular Symbol'!H$16,"",IF(F10=0,"",IF(OR(F10=$AM$1,F10=$BL$1,F11=$AM$1,F11=$BL$1,F12=$AM$1,F12=$BL$1),0,1)))</f>
        <v>1</v>
      </c>
      <c r="BQ10" s="3">
        <f>IF($A10&gt;='FG_243way_Regular Symbol'!D$16,"",IF(B10=0,"",IF(OR(B10=$BQ$1,B10=$BR$1,B11=$BQ$1,B11=$BR$1,B12=$BQ$1,B12=$BR$1),0,1)))</f>
        <v>1</v>
      </c>
      <c r="BR10" s="3">
        <f>IF($A10&gt;='FG_243way_Regular Symbol'!E$16,"",IF(C10=0,"",IF(OR(C10=$BQ$1,C10=$BR$1,C11=$BQ$1,C11=$BR$1,C12=$BQ$1,C12=$BR$1),0,1)))</f>
        <v>0</v>
      </c>
      <c r="BS10" s="3">
        <f>IF($A10&gt;='FG_243way_Regular Symbol'!F$16,"",IF(D10=0,"",IF(OR(D10=$BQ$1,D10=$BR$1,D11=$BQ$1,D11=$BR$1,D12=$BQ$1,D12=$BR$1),0,1)))</f>
        <v>1</v>
      </c>
      <c r="BT10" s="3">
        <f>IF($A10&gt;='FG_243way_Regular Symbol'!G$16,"",IF(E10=0,"",IF(OR(E10=$BQ$1,E10=$BR$1,E11=$BQ$1,E11=$BR$1,E12=$BQ$1,E12=$BR$1),0,1)))</f>
        <v>1</v>
      </c>
      <c r="BU10" s="3">
        <f>IF($A10&gt;='FG_243way_Regular Symbol'!H$16,"",IF(F10=0,"",IF(OR(F10=$BQ$1,F10=$BR$1,F11=$BQ$1,F11=$BR$1,F12=$BQ$1,F12=$BR$1),0,1)))</f>
        <v>1</v>
      </c>
      <c r="BW10" s="3">
        <f>IF($A10&gt;='FG_243way_Regular Symbol'!D$16,"",IF(B10=0,"",IF(OR(B10=$BW$1,B11=$BW$1,B12=$BW$1,B10=$BX$1,B11=$BX$1,B12=$BX$1),0,1)))</f>
        <v>1</v>
      </c>
      <c r="BX10" s="3">
        <f>IF($A10&gt;='FG_243way_Regular Symbol'!E$16,"",IF(C10=0,"",IF(OR(C10=$BW$1,C11=$BW$1,C12=$BW$1,C10=$BX$1,C11=$BX$1,C12=$BX$1),0,1)))</f>
        <v>0</v>
      </c>
      <c r="BY10" s="3">
        <f>IF($A10&gt;='FG_243way_Regular Symbol'!F$16,"",IF(D10=0,"",IF(OR(D10=$BW$1,D11=$BW$1,D12=$BW$1,D10=$BX$1,D11=$BX$1,D12=$BX$1),0,1)))</f>
        <v>1</v>
      </c>
      <c r="BZ10" s="3">
        <f>IF($A10&gt;='FG_243way_Regular Symbol'!G$16,"",IF(E10=0,"",IF(OR(E10=$BW$1,E11=$BW$1,E12=$BW$1,E10=$BX$1,E11=$BX$1,E12=$BX$1),0,1)))</f>
        <v>1</v>
      </c>
      <c r="CA10" s="3">
        <f>IF($A10&gt;='FG_243way_Regular Symbol'!H$16,"",IF(F10=0,"",IF(OR(F10=$BW$1,F11=$BW$1,F12=$BW$1,F10=$BX$1,F11=$BX$1,F12=$BX$1),0,1)))</f>
        <v>1</v>
      </c>
      <c r="CC10" s="3">
        <f>IF($A10&gt;='FG_243way_Regular Symbol'!D$16,"",IF(B10=0,"",IF(OR(B10=$BW$1,B11=$BW$1,B12=$BW$1,B10=$CD$1,B11=$CD$1,B12=$CD$1),0,1)))</f>
        <v>0</v>
      </c>
      <c r="CD10" s="3">
        <f>IF($A10&gt;='FG_243way_Regular Symbol'!E$16,"",IF(C10=0,"",IF(OR(C10=$BW$1,C11=$BW$1,C12=$BW$1,C10=$CD$1,C11=$CD$1,C12=$CD$1),0,1)))</f>
        <v>0</v>
      </c>
      <c r="CE10" s="3">
        <f>IF($A10&gt;='FG_243way_Regular Symbol'!F$16,"",IF(D10=0,"",IF(OR(D10=$BW$1,D11=$BW$1,D12=$BW$1,D10=$CD$1,D11=$CD$1,D12=$CD$1),0,1)))</f>
        <v>1</v>
      </c>
      <c r="CF10" s="3">
        <f>IF($A10&gt;='FG_243way_Regular Symbol'!G$16,"",IF(E10=0,"",IF(OR(E10=$BW$1,E11=$BW$1,E12=$BW$1,E10=$CD$1,E11=$CD$1,E12=$CD$1),0,1)))</f>
        <v>0</v>
      </c>
      <c r="CG10" s="3">
        <f>IF($A10&gt;='FG_243way_Regular Symbol'!H$16,"",IF(F10=0,"",IF(OR(F10=$BW$1,F11=$BW$1,F12=$BW$1,F10=$CD$1,F11=$CD$1,F12=$CD$1),0,1)))</f>
        <v>0</v>
      </c>
      <c r="CI10" s="3">
        <f>IF($A10&gt;='FG_243way_Regular Symbol'!D$16,"",IF(B10=0,"",IF(OR(B10=$BW$1,B11=$BW$1,B12=$BW$1,B10=$CJ$1,B11=$CJ$1,B12=$CJ$1),0,1)))</f>
        <v>0</v>
      </c>
      <c r="CJ10" s="3">
        <f>IF($A10&gt;='FG_243way_Regular Symbol'!E$16,"",IF(C10=0,"",IF(OR(C10=$BW$1,C11=$BW$1,C12=$BW$1,C10=$CJ$1,C11=$CJ$1,C12=$CJ$1),0,1)))</f>
        <v>0</v>
      </c>
      <c r="CK10" s="3">
        <f>IF($A10&gt;='FG_243way_Regular Symbol'!F$16,"",IF(D10=0,"",IF(OR(D10=$BW$1,D11=$BW$1,D12=$BW$1,D10=$CJ$1,D11=$CJ$1,D12=$CJ$1),0,1)))</f>
        <v>1</v>
      </c>
      <c r="CL10" s="3">
        <f>IF($A10&gt;='FG_243way_Regular Symbol'!G$16,"",IF(E10=0,"",IF(OR(E10=$BW$1,E11=$BW$1,E12=$BW$1,E10=$CJ$1,E11=$CJ$1,E12=$CJ$1),0,1)))</f>
        <v>1</v>
      </c>
      <c r="CM10" s="3">
        <f>IF($A10&gt;='FG_243way_Regular Symbol'!H$16,"",IF(F10=0,"",IF(OR(F10=$BW$1,F11=$BW$1,F12=$BW$1,F10=$CJ$1,F11=$CJ$1,F12=$CJ$1),0,1)))</f>
        <v>1</v>
      </c>
      <c r="CO10" s="3">
        <f>IF($A10&gt;='FG_243way_Regular Symbol'!D$16,"",IF(B10=0,"",IF(OR(B10=$BW$1,B11=$BW$1,B12=$BW$1,B10=$CP$1,B11=$CP$1,B12=$CP$1),0,1)))</f>
        <v>1</v>
      </c>
      <c r="CP10" s="3">
        <f>IF($A10&gt;='FG_243way_Regular Symbol'!E$16,"",IF(C10=0,"",IF(OR(C10=$BW$1,C11=$BW$1,C12=$BW$1,C10=$CP$1,C11=$CP$1,C12=$CP$1),0,1)))</f>
        <v>0</v>
      </c>
      <c r="CQ10" s="3">
        <f>IF($A10&gt;='FG_243way_Regular Symbol'!F$16,"",IF(D10=0,"",IF(OR(D10=$BW$1,D11=$BW$1,D12=$BW$1,D10=$CP$1,D11=$CP$1,D12=$CP$1),0,1)))</f>
        <v>0</v>
      </c>
      <c r="CR10" s="3">
        <f>IF($A10&gt;='FG_243way_Regular Symbol'!G$16,"",IF(E10=0,"",IF(OR(E10=$BW$1,E11=$BW$1,E12=$BW$1,E10=$CP$1,E11=$CP$1,E12=$CP$1),0,1)))</f>
        <v>1</v>
      </c>
      <c r="CS10" s="3">
        <f>IF($A10&gt;='FG_243way_Regular Symbol'!H$16,"",IF(F10=0,"",IF(OR(F10=$BW$1,F11=$BW$1,F12=$BW$1,F10=$CP$1,F11=$CP$1,F12=$CP$1),0,1)))</f>
        <v>1</v>
      </c>
      <c r="CU10" s="3">
        <f>IF($A10&gt;='FG_243way_Regular Symbol'!D$16,"",IF(B10=0,"",IF(OR(B10=$BW$1,B11=$BW$1,B12=$BW$1,B10=$CV$1,B11=$CV$1,B12=$CV$1),0,1)))</f>
        <v>1</v>
      </c>
      <c r="CV10" s="3">
        <f>IF($A10&gt;='FG_243way_Regular Symbol'!E$16,"",IF(C10=0,"",IF(OR(C10=$BW$1,C11=$BW$1,C12=$BW$1,C10=$CV$1,C11=$CV$1,C12=$CV$1),0,1)))</f>
        <v>0</v>
      </c>
      <c r="CW10" s="3">
        <f>IF($A10&gt;='FG_243way_Regular Symbol'!F$16,"",IF(D10=0,"",IF(OR(D10=$BW$1,D11=$BW$1,D12=$BW$1,D10=$CV$1,D11=$CV$1,D12=$CV$1),0,1)))</f>
        <v>1</v>
      </c>
      <c r="CX10" s="3">
        <f>IF($A10&gt;='FG_243way_Regular Symbol'!G$16,"",IF(E10=0,"",IF(OR(E10=$BW$1,E11=$BW$1,E12=$BW$1,E10=$CV$1,E11=$CV$1,E12=$CV$1),0,1)))</f>
        <v>1</v>
      </c>
      <c r="CY10" s="3">
        <f>IF($A10&gt;='FG_243way_Regular Symbol'!H$16,"",IF(F10=0,"",IF(OR(F10=$BW$1,F11=$BW$1,F12=$BW$1,F10=$CV$1,F11=$CV$1,F12=$CV$1),0,1)))</f>
        <v>1</v>
      </c>
    </row>
    <row r="11" spans="1:103">
      <c r="A11" s="337">
        <f>IF('FG_243way_Regular Symbol'!L10="","",'FG_243way_Regular Symbol'!L10)</f>
        <v>7</v>
      </c>
      <c r="B11" s="191" t="str">
        <f>IF('FG_243way_Regular Symbol'!M10="",
IF($A11-'FG_243way_Regular Symbol'!D$16&gt;='FG_243way_RegularＸ_W()'!B$2-1,"",VLOOKUP($A11-'FG_243way_Regular Symbol'!D$16,'FG_243way_Regular Symbol'!$L$3:$Q$99,'FG_243way_RegularＸ_W()'!B$3+1,FALSE)),
'FG_243way_Regular Symbol'!M10)</f>
        <v>Q</v>
      </c>
      <c r="C11" s="191" t="str">
        <f>IF('FG_243way_Regular Symbol'!N10="",
IF($A11-'FG_243way_Regular Symbol'!E$16&gt;='FG_243way_RegularＸ_W()'!C$2-1,"",VLOOKUP($A11-'FG_243way_Regular Symbol'!E$16,'FG_243way_Regular Symbol'!$L$3:$Q$99,'FG_243way_RegularＸ_W()'!C$3+1,FALSE)),
'FG_243way_Regular Symbol'!N10)</f>
        <v>K</v>
      </c>
      <c r="D11" s="191" t="str">
        <f>IF('FG_243way_Regular Symbol'!O10="",
IF($A11-'FG_243way_Regular Symbol'!F$16&gt;='FG_243way_RegularＸ_W()'!D$2-1,"",VLOOKUP($A11-'FG_243way_Regular Symbol'!F$16,'FG_243way_Regular Symbol'!$L$3:$Q$99,'FG_243way_RegularＸ_W()'!D$3+1,FALSE)),
'FG_243way_Regular Symbol'!O10)</f>
        <v>TE</v>
      </c>
      <c r="E11" s="191" t="str">
        <f>IF('FG_243way_Regular Symbol'!P10="",
IF($A11-'FG_243way_Regular Symbol'!G$16&gt;='FG_243way_RegularＸ_W()'!E$2-1,"",VLOOKUP($A11-'FG_243way_Regular Symbol'!G$16,'FG_243way_Regular Symbol'!$L$3:$Q$99,'FG_243way_RegularＸ_W()'!E$3+1,FALSE)),
'FG_243way_Regular Symbol'!P10)</f>
        <v>Q</v>
      </c>
      <c r="F11" s="338" t="str">
        <f>IF('FG_243way_Regular Symbol'!Q10="",
IF($A11-'FG_243way_Regular Symbol'!H$16&gt;='FG_243way_RegularＸ_W()'!F$2-1,"",VLOOKUP($A11-'FG_243way_Regular Symbol'!H$16,'FG_243way_Regular Symbol'!$L$3:$Q$99,'FG_243way_RegularＸ_W()'!F$3+1,FALSE)),
'FG_243way_Regular Symbol'!Q10)</f>
        <v>Q</v>
      </c>
      <c r="H11" s="352" t="s">
        <v>189</v>
      </c>
      <c r="I11" s="3">
        <f>SUM(CC4:CC100)</f>
        <v>30</v>
      </c>
      <c r="J11" s="3">
        <f>SUM(CD4:CD100)</f>
        <v>54</v>
      </c>
      <c r="K11" s="3">
        <f>SUM(CE4:CE100)</f>
        <v>51</v>
      </c>
      <c r="L11" s="3">
        <f>SUM(CF4:CF100)</f>
        <v>38</v>
      </c>
      <c r="M11" s="3">
        <f>SUM(CG4:CG100)</f>
        <v>42</v>
      </c>
      <c r="O11" s="344">
        <f>IF($A11&gt;='FG_243way_Regular Symbol'!D$16,"",IF(B11=0,"",IF(OR(B11=$O$1,B11=$P$1,B12=$O$1,B12=$P$1,B13=$O$1,B13=$P$1),0,1)))</f>
        <v>0</v>
      </c>
      <c r="P11" s="3">
        <f>IF($A11&gt;='FG_243way_Regular Symbol'!E$16,"",IF(C11=0,"",IF(OR(C11=$O$1,C11=$P$1,C12=$O$1,C12=$P$1,C13=$O$1,C13=$P$1),0,1)))</f>
        <v>0</v>
      </c>
      <c r="Q11" s="3">
        <f>IF($A11&gt;='FG_243way_Regular Symbol'!F$16,"",IF(D11=0,"",IF(OR(D11=$O$1,D11=$P$1,D12=$O$1,D12=$P$1,D13=$O$1,D13=$P$1),0,1)))</f>
        <v>1</v>
      </c>
      <c r="R11" s="3">
        <f>IF($A11&gt;='FG_243way_Regular Symbol'!G$16,"",IF(E11=0,"",IF(OR(E11=$O$1,E11=$P$1,E12=$O$1,E12=$P$1,E13=$O$1,E13=$P$1),0,1)))</f>
        <v>1</v>
      </c>
      <c r="S11" s="135">
        <f>IF($A11&gt;='FG_243way_Regular Symbol'!H$16,"",IF(F11=0,"",IF(OR(F11=$O$1,F11=$P$1,F12=$O$1,F12=$P$1,F13=$O$1,F13=$P$1),0,1)))</f>
        <v>1</v>
      </c>
      <c r="U11" s="344">
        <f>IF($A11&gt;='FG_243way_Regular Symbol'!D$16,"",IF(B11=0,"",IF(OR(B11=$U$1,B11=$V$1,B12=$U$1,B12=$V$1,B13=$U$1,B13=$V$1),0,1)))</f>
        <v>1</v>
      </c>
      <c r="V11" s="3">
        <f>IF($A11&gt;='FG_243way_Regular Symbol'!E$16,"",IF(C11=0,"",IF(OR(C11=$U$1,C11=$V$1,C12=$U$1,C12=$V$1,C13=$U$1,C13=$V$1),0,1)))</f>
        <v>0</v>
      </c>
      <c r="W11" s="3">
        <f>IF($A11&gt;='FG_243way_Regular Symbol'!F$16,"",IF(D11=0,"",IF(OR(D11=$U$1,D11=$V$1,D12=$U$1,D12=$V$1,D13=$U$1,D13=$V$1),0,1)))</f>
        <v>1</v>
      </c>
      <c r="X11" s="3">
        <f>IF($A11&gt;='FG_243way_Regular Symbol'!G$16,"",IF(E11=0,"",IF(OR(E11=$U$1,E11=$V$1,E12=$U$1,E12=$V$1,E13=$U$1,E13=$V$1),0,1)))</f>
        <v>1</v>
      </c>
      <c r="Y11" s="135">
        <f>IF($A11&gt;='FG_243way_Regular Symbol'!H$16,"",IF(F11=0,"",IF(OR(F11=$U$1,F11=$V$1,F12=$U$1,F12=$V$1,F13=$U$1,F13=$V$1),0,1)))</f>
        <v>1</v>
      </c>
      <c r="AA11" s="344">
        <f>IF($A11&gt;='FG_243way_Regular Symbol'!D$16,"",IF(B11=0,"",IF(OR(B11=$AA$1,B11=$AB$1,B12=$AA$1,B12=$AB$1,B13=$AA$1,,B13=$AB$1),0,1)))</f>
        <v>1</v>
      </c>
      <c r="AB11" s="3">
        <f>IF($A11&gt;='FG_243way_Regular Symbol'!E$16,"",IF(C11=0,"",IF(OR(C11=$AA$1,C11=$AB$1,C12=$AA$1,C12=$AB$1,C13=$AA$1,,C13=$AB$1),0,1)))</f>
        <v>0</v>
      </c>
      <c r="AC11" s="3">
        <f>IF($A11&gt;='FG_243way_Regular Symbol'!F$16,"",IF(D11=0,"",IF(OR(D11=$AA$1,D11=$AB$1,D12=$AA$1,D12=$AB$1,D13=$AA$1,,D13=$AB$1),0,1)))</f>
        <v>1</v>
      </c>
      <c r="AD11" s="3">
        <f>IF($A11&gt;='FG_243way_Regular Symbol'!G$16,"",IF(E11=0,"",IF(OR(E11=$AA$1,E11=$AB$1,E12=$AA$1,E12=$AB$1,E13=$AA$1,,E13=$AB$1),0,1)))</f>
        <v>1</v>
      </c>
      <c r="AE11" s="135">
        <f>IF($A11&gt;='FG_243way_Regular Symbol'!H$16,"",IF(F11=0,"",IF(OR(F11=$AA$1,F11=$AB$1,F12=$AA$1,F12=$AB$1,F13=$AA$1,,F13=$AB$1),0,1)))</f>
        <v>1</v>
      </c>
      <c r="AG11" s="344">
        <f>IF($A11&gt;='FG_243way_Regular Symbol'!D$16,"",IF(B11=0,"",IF(OR(B11=$AG$1,B11=$AH$1,B12=$AG$1,B12=$AH$1,B13=$AG$1,B13=$AH$1),0,1)))</f>
        <v>1</v>
      </c>
      <c r="AH11" s="3">
        <f>IF($A11&gt;='FG_243way_Regular Symbol'!E$16,"",IF(C11=0,"",IF(OR(C11=$AG$1,C11=$AH$1,C12=$AG$1,C12=$AH$1,C13=$AG$1,C13=$AH$1),0,1)))</f>
        <v>0</v>
      </c>
      <c r="AI11" s="3">
        <f>IF($A11&gt;='FG_243way_Regular Symbol'!F$16,"",IF(D11=0,"",IF(OR(D11=$AG$1,D11=$AH$1,D12=$AG$1,D12=$AH$1,D13=$AG$1,D13=$AH$1),0,1)))</f>
        <v>1</v>
      </c>
      <c r="AJ11" s="3">
        <f>IF($A11&gt;='FG_243way_Regular Symbol'!G$16,"",IF(E11=0,"",IF(OR(E11=$AG$1,E11=$AH$1,E12=$AG$1,E12=$AH$1,E13=$AG$1,E13=$AH$1),0,1)))</f>
        <v>1</v>
      </c>
      <c r="AK11" s="135">
        <f>IF($A11&gt;='FG_243way_Regular Symbol'!H$16,"",IF(F11=0,"",IF(OR(F11=$AG$1,F11=$AH$1,F12=$AG$1,F12=$AH$1,F13=$AG$1,F13=$AH$1),0,1)))</f>
        <v>1</v>
      </c>
      <c r="AM11" s="344">
        <f>IF($A11&gt;='FG_243way_Regular Symbol'!D$16,"",IF(B11=0,"",IF(OR(B11=$AM$1,B11=$AN$1,B12=$AM$1,B12=$AN$1,B13=$AM$1,B13=$AN$1),0,1)))</f>
        <v>1</v>
      </c>
      <c r="AN11" s="3">
        <f>IF($A11&gt;='FG_243way_Regular Symbol'!E$16,"",IF(C11=0,"",IF(OR(C11=$AM$1,C11=$AN$1,C12=$AM$1,C12=$AN$1,C13=$AM$1,C13=$AN$1),0,1)))</f>
        <v>0</v>
      </c>
      <c r="AO11" s="3">
        <f>IF($A11&gt;='FG_243way_Regular Symbol'!F$16,"",IF(D11=0,"",IF(OR(D11=$AM$1,D11=$AN$1,D12=$AM$1,D12=$AN$1,D13=$AM$1,D13=$AN$1),0,1)))</f>
        <v>1</v>
      </c>
      <c r="AP11" s="3">
        <f>IF($A11&gt;='FG_243way_Regular Symbol'!G$16,"",IF(E11=0,"",IF(OR(E11=$AM$1,E11=$AN$1,E12=$AM$1,E12=$AN$1,E13=$AM$1,E13=$AN$1),0,1)))</f>
        <v>0</v>
      </c>
      <c r="AQ11" s="135">
        <f>IF($A11&gt;='FG_243way_Regular Symbol'!H$16,"",IF(F11=0,"",IF(OR(F11=$AM$1,F11=$AN$1,F12=$AM$1,F12=$AN$1,F13=$AM$1,F13=$AN$1),0,1)))</f>
        <v>1</v>
      </c>
      <c r="AS11" s="344">
        <f>IF($A11&gt;='FG_243way_Regular Symbol'!D$16,"",IF(B11=0,"",IF(OR(B11=$AM$1,B11=$AT$1,B12=$AM$1,B12=$AT$1,B13=$AM$1,B13=$AT$1),0,1)))</f>
        <v>1</v>
      </c>
      <c r="AT11" s="3">
        <f>IF($A11&gt;='FG_243way_Regular Symbol'!E$16,"",IF(C11=0,"",IF(OR(C11=$AM$1,C11=$AT$1,C12=$AM$1,C12=$AT$1,C13=$AM$1,C13=$AT$1),0,1)))</f>
        <v>0</v>
      </c>
      <c r="AU11" s="3">
        <f>IF($A11&gt;='FG_243way_Regular Symbol'!F$16,"",IF(D11=0,"",IF(OR(D11=$AM$1,D11=$AT$1,D12=$AM$1,D12=$AT$1,D13=$AM$1,D13=$AT$1),0,1)))</f>
        <v>1</v>
      </c>
      <c r="AV11" s="3">
        <f>IF($A11&gt;='FG_243way_Regular Symbol'!G$16,"",IF(E11=0,"",IF(OR(E11=$AM$1,E11=$AT$1,E12=$AM$1,E12=$AT$1,E13=$AM$1,E13=$AT$1),0,1)))</f>
        <v>1</v>
      </c>
      <c r="AW11" s="135">
        <f>IF($A11&gt;='FG_243way_Regular Symbol'!H$16,"",IF(F11=0,"",IF(OR(F11=$AM$1,F11=$AT$1,F12=$AM$1,F12=$AT$1,F13=$AM$1,F13=$AT$1),0,1)))</f>
        <v>1</v>
      </c>
      <c r="AY11" s="344">
        <f>IF($A11&gt;='FG_243way_Regular Symbol'!D$16,"",IF(B11=0,"",IF(OR(B11=$AM$1,B11=$AZ$1,B12=$AM$1,B12=$AZ$1,B13=$AM$1,B13=$AZ$1),0,1)))</f>
        <v>1</v>
      </c>
      <c r="AZ11" s="3">
        <f>IF($A11&gt;='FG_243way_Regular Symbol'!E$16,"",IF(C11=0,"",IF(OR(C11=$AM$1,C11=$AZ$1,C12=$AM$1,C12=$AZ$1,C13=$AM$1,C13=$AZ$1),0,1)))</f>
        <v>0</v>
      </c>
      <c r="BA11" s="3">
        <f>IF($A11&gt;='FG_243way_Regular Symbol'!F$16,"",IF(D11=0,"",IF(OR(D11=$AM$1,D11=$AZ$1,D12=$AM$1,D12=$AZ$1,D13=$AM$1,D13=$AZ$1),0,1)))</f>
        <v>1</v>
      </c>
      <c r="BB11" s="3">
        <f>IF($A11&gt;='FG_243way_Regular Symbol'!G$16,"",IF(E11=0,"",IF(OR(E11=$AM$1,E11=$AZ$1,E12=$AM$1,E12=$AZ$1,E13=$AM$1,E13=$AZ$1),0,1)))</f>
        <v>0</v>
      </c>
      <c r="BC11" s="135">
        <f>IF($A11&gt;='FG_243way_Regular Symbol'!H$16,"",IF(F11=0,"",IF(OR(F11=$AM$1,F11=$AZ$1,F12=$AM$1,F12=$AZ$1,F13=$AM$1,F13=$AZ$1),0,1)))</f>
        <v>1</v>
      </c>
      <c r="BE11" s="344">
        <f>IF($A11&gt;='FG_243way_Regular Symbol'!D$16,"",IF(B11=0,"",IF(OR(B11=$AM$1,B11=$BF$1,B12=$AM$1,B12=$BF$1,B13=$AM$1,B13=$BF$1),0,1)))</f>
        <v>1</v>
      </c>
      <c r="BF11" s="3">
        <f>IF($A11&gt;='FG_243way_Regular Symbol'!E$16,"",IF(C11=0,"",IF(OR(C11=$AM$1,C11=$BF$1,C12=$AM$1,C12=$BF$1,C13=$AM$1,C13=$BF$1),0,1)))</f>
        <v>0</v>
      </c>
      <c r="BG11" s="3">
        <f>IF($A11&gt;='FG_243way_Regular Symbol'!F$16,"",IF(D11=0,"",IF(OR(D11=$AM$1,D11=$BF$1,D12=$AM$1,D12=$BF$1,D13=$AM$1,D13=$BF$1),0,1)))</f>
        <v>1</v>
      </c>
      <c r="BH11" s="3">
        <f>IF($A11&gt;='FG_243way_Regular Symbol'!G$16,"",IF(E11=0,"",IF(OR(E11=$AM$1,E11=$BF$1,E12=$AM$1,E12=$BF$1,E13=$AM$1,E13=$BF$1),0,1)))</f>
        <v>1</v>
      </c>
      <c r="BI11" s="135">
        <f>IF($A11&gt;='FG_243way_Regular Symbol'!H$16,"",IF(F11=0,"",IF(OR(F11=$AM$1,F11=$BF$1,F12=$AM$1,F12=$BF$1,F13=$AM$1,F13=$BF$1),0,1)))</f>
        <v>1</v>
      </c>
      <c r="BK11" s="344">
        <f>IF($A11&gt;='FG_243way_Regular Symbol'!D$16,"",IF(B11=0,"",IF(OR(B11=$AM$1,B11=$BL$1,B12=$AM$1,B12=$BL$1,B13=$AM$1,B13=$BL$1),0,1)))</f>
        <v>1</v>
      </c>
      <c r="BL11" s="3">
        <f>IF($A11&gt;='FG_243way_Regular Symbol'!E$16,"",IF(C11=0,"",IF(OR(C11=$AM$1,C11=$BL$1,C12=$AM$1,C12=$BL$1,C13=$AM$1,C13=$BL$1),0,1)))</f>
        <v>0</v>
      </c>
      <c r="BM11" s="3">
        <f>IF($A11&gt;='FG_243way_Regular Symbol'!F$16,"",IF(D11=0,"",IF(OR(D11=$AM$1,D11=$BL$1,D12=$AM$1,D12=$BL$1,D13=$AM$1,D13=$BL$1),0,1)))</f>
        <v>1</v>
      </c>
      <c r="BN11" s="3">
        <f>IF($A11&gt;='FG_243way_Regular Symbol'!G$16,"",IF(E11=0,"",IF(OR(E11=$AM$1,E11=$BL$1,E12=$AM$1,E12=$BL$1,E13=$AM$1,E13=$BL$1),0,1)))</f>
        <v>1</v>
      </c>
      <c r="BO11" s="135">
        <f>IF($A11&gt;='FG_243way_Regular Symbol'!H$16,"",IF(F11=0,"",IF(OR(F11=$AM$1,F11=$BL$1,F12=$AM$1,F12=$BL$1,F13=$AM$1,F13=$BL$1),0,1)))</f>
        <v>1</v>
      </c>
      <c r="BQ11" s="3">
        <f>IF($A11&gt;='FG_243way_Regular Symbol'!D$16,"",IF(B11=0,"",IF(OR(B11=$BQ$1,B11=$BR$1,B12=$BQ$1,B12=$BR$1,B13=$BQ$1,B13=$BR$1),0,1)))</f>
        <v>1</v>
      </c>
      <c r="BR11" s="3">
        <f>IF($A11&gt;='FG_243way_Regular Symbol'!E$16,"",IF(C11=0,"",IF(OR(C11=$BQ$1,C11=$BR$1,C12=$BQ$1,C12=$BR$1,C13=$BQ$1,C13=$BR$1),0,1)))</f>
        <v>0</v>
      </c>
      <c r="BS11" s="3">
        <f>IF($A11&gt;='FG_243way_Regular Symbol'!F$16,"",IF(D11=0,"",IF(OR(D11=$BQ$1,D11=$BR$1,D12=$BQ$1,D12=$BR$1,D13=$BQ$1,D13=$BR$1),0,1)))</f>
        <v>1</v>
      </c>
      <c r="BT11" s="3">
        <f>IF($A11&gt;='FG_243way_Regular Symbol'!G$16,"",IF(E11=0,"",IF(OR(E11=$BQ$1,E11=$BR$1,E12=$BQ$1,E12=$BR$1,E13=$BQ$1,E13=$BR$1),0,1)))</f>
        <v>1</v>
      </c>
      <c r="BU11" s="3">
        <f>IF($A11&gt;='FG_243way_Regular Symbol'!H$16,"",IF(F11=0,"",IF(OR(F11=$BQ$1,F11=$BR$1,F12=$BQ$1,F12=$BR$1,F13=$BQ$1,F13=$BR$1),0,1)))</f>
        <v>1</v>
      </c>
      <c r="BW11" s="3">
        <f>IF($A11&gt;='FG_243way_Regular Symbol'!D$16,"",IF(B11=0,"",IF(OR(B11=$BW$1,B12=$BW$1,B13=$BW$1,B11=$BX$1,B12=$BX$1,B13=$BX$1),0,1)))</f>
        <v>1</v>
      </c>
      <c r="BX11" s="3">
        <f>IF($A11&gt;='FG_243way_Regular Symbol'!E$16,"",IF(C11=0,"",IF(OR(C11=$BW$1,C12=$BW$1,C13=$BW$1,C11=$BX$1,C12=$BX$1,C13=$BX$1),0,1)))</f>
        <v>0</v>
      </c>
      <c r="BY11" s="3">
        <f>IF($A11&gt;='FG_243way_Regular Symbol'!F$16,"",IF(D11=0,"",IF(OR(D11=$BW$1,D12=$BW$1,D13=$BW$1,D11=$BX$1,D12=$BX$1,D13=$BX$1),0,1)))</f>
        <v>1</v>
      </c>
      <c r="BZ11" s="3">
        <f>IF($A11&gt;='FG_243way_Regular Symbol'!G$16,"",IF(E11=0,"",IF(OR(E11=$BW$1,E12=$BW$1,E13=$BW$1,E11=$BX$1,E12=$BX$1,E13=$BX$1),0,1)))</f>
        <v>1</v>
      </c>
      <c r="CA11" s="3">
        <f>IF($A11&gt;='FG_243way_Regular Symbol'!H$16,"",IF(F11=0,"",IF(OR(F11=$BW$1,F12=$BW$1,F13=$BW$1,F11=$BX$1,F12=$BX$1,F13=$BX$1),0,1)))</f>
        <v>1</v>
      </c>
      <c r="CC11" s="3">
        <f>IF($A11&gt;='FG_243way_Regular Symbol'!D$16,"",IF(B11=0,"",IF(OR(B11=$BW$1,B12=$BW$1,B13=$BW$1,B11=$CD$1,B12=$CD$1,B13=$CD$1),0,1)))</f>
        <v>0</v>
      </c>
      <c r="CD11" s="3">
        <f>IF($A11&gt;='FG_243way_Regular Symbol'!E$16,"",IF(C11=0,"",IF(OR(C11=$BW$1,C12=$BW$1,C13=$BW$1,C11=$CD$1,C12=$CD$1,C13=$CD$1),0,1)))</f>
        <v>0</v>
      </c>
      <c r="CE11" s="3">
        <f>IF($A11&gt;='FG_243way_Regular Symbol'!F$16,"",IF(D11=0,"",IF(OR(D11=$BW$1,D12=$BW$1,D13=$BW$1,D11=$CD$1,D12=$CD$1,D13=$CD$1),0,1)))</f>
        <v>1</v>
      </c>
      <c r="CF11" s="3">
        <f>IF($A11&gt;='FG_243way_Regular Symbol'!G$16,"",IF(E11=0,"",IF(OR(E11=$BW$1,E12=$BW$1,E13=$BW$1,E11=$CD$1,E12=$CD$1,E13=$CD$1),0,1)))</f>
        <v>0</v>
      </c>
      <c r="CG11" s="3">
        <f>IF($A11&gt;='FG_243way_Regular Symbol'!H$16,"",IF(F11=0,"",IF(OR(F11=$BW$1,F12=$BW$1,F13=$BW$1,F11=$CD$1,F12=$CD$1,F13=$CD$1),0,1)))</f>
        <v>0</v>
      </c>
      <c r="CI11" s="3">
        <f>IF($A11&gt;='FG_243way_Regular Symbol'!D$16,"",IF(B11=0,"",IF(OR(B11=$BW$1,B12=$BW$1,B13=$BW$1,B11=$CJ$1,B12=$CJ$1,B13=$CJ$1),0,1)))</f>
        <v>0</v>
      </c>
      <c r="CJ11" s="3">
        <f>IF($A11&gt;='FG_243way_Regular Symbol'!E$16,"",IF(C11=0,"",IF(OR(C11=$BW$1,C12=$BW$1,C13=$BW$1,C11=$CJ$1,C12=$CJ$1,C13=$CJ$1),0,1)))</f>
        <v>0</v>
      </c>
      <c r="CK11" s="3">
        <f>IF($A11&gt;='FG_243way_Regular Symbol'!F$16,"",IF(D11=0,"",IF(OR(D11=$BW$1,D12=$BW$1,D13=$BW$1,D11=$CJ$1,D12=$CJ$1,D13=$CJ$1),0,1)))</f>
        <v>1</v>
      </c>
      <c r="CL11" s="3">
        <f>IF($A11&gt;='FG_243way_Regular Symbol'!G$16,"",IF(E11=0,"",IF(OR(E11=$BW$1,E12=$BW$1,E13=$BW$1,E11=$CJ$1,E12=$CJ$1,E13=$CJ$1),0,1)))</f>
        <v>1</v>
      </c>
      <c r="CM11" s="3">
        <f>IF($A11&gt;='FG_243way_Regular Symbol'!H$16,"",IF(F11=0,"",IF(OR(F11=$BW$1,F12=$BW$1,F13=$BW$1,F11=$CJ$1,F12=$CJ$1,F13=$CJ$1),0,1)))</f>
        <v>1</v>
      </c>
      <c r="CO11" s="3">
        <f>IF($A11&gt;='FG_243way_Regular Symbol'!D$16,"",IF(B11=0,"",IF(OR(B11=$BW$1,B12=$BW$1,B13=$BW$1,B11=$CP$1,B12=$CP$1,B13=$CP$1),0,1)))</f>
        <v>1</v>
      </c>
      <c r="CP11" s="3">
        <f>IF($A11&gt;='FG_243way_Regular Symbol'!E$16,"",IF(C11=0,"",IF(OR(C11=$BW$1,C12=$BW$1,C13=$BW$1,C11=$CP$1,C12=$CP$1,C13=$CP$1),0,1)))</f>
        <v>0</v>
      </c>
      <c r="CQ11" s="3">
        <f>IF($A11&gt;='FG_243way_Regular Symbol'!F$16,"",IF(D11=0,"",IF(OR(D11=$BW$1,D12=$BW$1,D13=$BW$1,D11=$CP$1,D12=$CP$1,D13=$CP$1),0,1)))</f>
        <v>0</v>
      </c>
      <c r="CR11" s="3">
        <f>IF($A11&gt;='FG_243way_Regular Symbol'!G$16,"",IF(E11=0,"",IF(OR(E11=$BW$1,E12=$BW$1,E13=$BW$1,E11=$CP$1,E12=$CP$1,E13=$CP$1),0,1)))</f>
        <v>1</v>
      </c>
      <c r="CS11" s="3">
        <f>IF($A11&gt;='FG_243way_Regular Symbol'!H$16,"",IF(F11=0,"",IF(OR(F11=$BW$1,F12=$BW$1,F13=$BW$1,F11=$CP$1,F12=$CP$1,F13=$CP$1),0,1)))</f>
        <v>0</v>
      </c>
      <c r="CU11" s="3">
        <f>IF($A11&gt;='FG_243way_Regular Symbol'!D$16,"",IF(B11=0,"",IF(OR(B11=$BW$1,B12=$BW$1,B13=$BW$1,B11=$CV$1,B12=$CV$1,B13=$CV$1),0,1)))</f>
        <v>1</v>
      </c>
      <c r="CV11" s="3">
        <f>IF($A11&gt;='FG_243way_Regular Symbol'!E$16,"",IF(C11=0,"",IF(OR(C11=$BW$1,C12=$BW$1,C13=$BW$1,C11=$CV$1,C12=$CV$1,C13=$CV$1),0,1)))</f>
        <v>0</v>
      </c>
      <c r="CW11" s="3">
        <f>IF($A11&gt;='FG_243way_Regular Symbol'!F$16,"",IF(D11=0,"",IF(OR(D11=$BW$1,D12=$BW$1,D13=$BW$1,D11=$CV$1,D12=$CV$1,D13=$CV$1),0,1)))</f>
        <v>1</v>
      </c>
      <c r="CX11" s="3">
        <f>IF($A11&gt;='FG_243way_Regular Symbol'!G$16,"",IF(E11=0,"",IF(OR(E11=$BW$1,E12=$BW$1,E13=$BW$1,E11=$CV$1,E12=$CV$1,E13=$CV$1),0,1)))</f>
        <v>1</v>
      </c>
      <c r="CY11" s="3">
        <f>IF($A11&gt;='FG_243way_Regular Symbol'!H$16,"",IF(F11=0,"",IF(OR(F11=$BW$1,F12=$BW$1,F13=$BW$1,F11=$CV$1,F12=$CV$1,F13=$CV$1),0,1)))</f>
        <v>1</v>
      </c>
    </row>
    <row r="12" spans="1:103">
      <c r="A12" s="337">
        <f>IF('FG_243way_Regular Symbol'!L11="","",'FG_243way_Regular Symbol'!L11)</f>
        <v>8</v>
      </c>
      <c r="B12" s="191" t="str">
        <f>IF('FG_243way_Regular Symbol'!M11="",
IF($A12-'FG_243way_Regular Symbol'!D$16&gt;='FG_243way_RegularＸ_W()'!B$2-1,"",VLOOKUP($A12-'FG_243way_Regular Symbol'!D$16,'FG_243way_Regular Symbol'!$L$3:$Q$99,'FG_243way_RegularＸ_W()'!B$3+1,FALSE)),
'FG_243way_Regular Symbol'!M11)</f>
        <v>J</v>
      </c>
      <c r="C12" s="191" t="str">
        <f>IF('FG_243way_Regular Symbol'!N11="",
IF($A12-'FG_243way_Regular Symbol'!E$16&gt;='FG_243way_RegularＸ_W()'!C$2-1,"",VLOOKUP($A12-'FG_243way_Regular Symbol'!E$16,'FG_243way_Regular Symbol'!$L$3:$Q$99,'FG_243way_RegularＸ_W()'!C$3+1,FALSE)),
'FG_243way_Regular Symbol'!N11)</f>
        <v>WW</v>
      </c>
      <c r="D12" s="191" t="str">
        <f>IF('FG_243way_Regular Symbol'!O11="",
IF($A12-'FG_243way_Regular Symbol'!F$16&gt;='FG_243way_RegularＸ_W()'!D$2-1,"",VLOOKUP($A12-'FG_243way_Regular Symbol'!F$16,'FG_243way_Regular Symbol'!$L$3:$Q$99,'FG_243way_RegularＸ_W()'!D$3+1,FALSE)),
'FG_243way_Regular Symbol'!O11)</f>
        <v>TE</v>
      </c>
      <c r="E12" s="191" t="str">
        <f>IF('FG_243way_Regular Symbol'!P11="",
IF($A12-'FG_243way_Regular Symbol'!G$16&gt;='FG_243way_RegularＸ_W()'!E$2-1,"",VLOOKUP($A12-'FG_243way_Regular Symbol'!G$16,'FG_243way_Regular Symbol'!$L$3:$Q$99,'FG_243way_RegularＸ_W()'!E$3+1,FALSE)),
'FG_243way_Regular Symbol'!P11)</f>
        <v>BN</v>
      </c>
      <c r="F12" s="338" t="str">
        <f>IF('FG_243way_Regular Symbol'!Q11="",
IF($A12-'FG_243way_Regular Symbol'!H$16&gt;='FG_243way_RegularＸ_W()'!F$2-1,"",VLOOKUP($A12-'FG_243way_Regular Symbol'!H$16,'FG_243way_Regular Symbol'!$L$3:$Q$99,'FG_243way_RegularＸ_W()'!F$3+1,FALSE)),
'FG_243way_Regular Symbol'!Q11)</f>
        <v>S1</v>
      </c>
      <c r="H12" s="352" t="s">
        <v>190</v>
      </c>
      <c r="I12" s="3">
        <f>SUM(CI4:CI100)</f>
        <v>37</v>
      </c>
      <c r="J12" s="3">
        <f>SUM(CJ4:CJ100)</f>
        <v>48</v>
      </c>
      <c r="K12" s="3">
        <f>SUM(CK4:CK100)</f>
        <v>48</v>
      </c>
      <c r="L12" s="3">
        <f>SUM(CL4:CL100)</f>
        <v>52</v>
      </c>
      <c r="M12" s="3">
        <f>SUM(CM4:CM100)</f>
        <v>36</v>
      </c>
      <c r="O12" s="344">
        <f>IF($A12&gt;='FG_243way_Regular Symbol'!D$16,"",IF(B12=0,"",IF(OR(B12=$O$1,B12=$P$1,B13=$O$1,B13=$P$1,B14=$O$1,B14=$P$1),0,1)))</f>
        <v>0</v>
      </c>
      <c r="P12" s="3">
        <f>IF($A12&gt;='FG_243way_Regular Symbol'!E$16,"",IF(C12=0,"",IF(OR(C12=$O$1,C12=$P$1,C13=$O$1,C13=$P$1,C14=$O$1,C14=$P$1),0,1)))</f>
        <v>0</v>
      </c>
      <c r="Q12" s="3">
        <f>IF($A12&gt;='FG_243way_Regular Symbol'!F$16,"",IF(D12=0,"",IF(OR(D12=$O$1,D12=$P$1,D13=$O$1,D13=$P$1,D14=$O$1,D14=$P$1),0,1)))</f>
        <v>0</v>
      </c>
      <c r="R12" s="3">
        <f>IF($A12&gt;='FG_243way_Regular Symbol'!G$16,"",IF(E12=0,"",IF(OR(E12=$O$1,E12=$P$1,E13=$O$1,E13=$P$1,E14=$O$1,E14=$P$1),0,1)))</f>
        <v>1</v>
      </c>
      <c r="S12" s="135">
        <f>IF($A12&gt;='FG_243way_Regular Symbol'!H$16,"",IF(F12=0,"",IF(OR(F12=$O$1,F12=$P$1,F13=$O$1,F13=$P$1,F14=$O$1,F14=$P$1),0,1)))</f>
        <v>1</v>
      </c>
      <c r="U12" s="344">
        <f>IF($A12&gt;='FG_243way_Regular Symbol'!D$16,"",IF(B12=0,"",IF(OR(B12=$U$1,B12=$V$1,B13=$U$1,B13=$V$1,B14=$U$1,B14=$V$1),0,1)))</f>
        <v>1</v>
      </c>
      <c r="V12" s="3">
        <f>IF($A12&gt;='FG_243way_Regular Symbol'!E$16,"",IF(C12=0,"",IF(OR(C12=$U$1,C12=$V$1,C13=$U$1,C13=$V$1,C14=$U$1,C14=$V$1),0,1)))</f>
        <v>0</v>
      </c>
      <c r="W12" s="3">
        <f>IF($A12&gt;='FG_243way_Regular Symbol'!F$16,"",IF(D12=0,"",IF(OR(D12=$U$1,D12=$V$1,D13=$U$1,D13=$V$1,D14=$U$1,D14=$V$1),0,1)))</f>
        <v>1</v>
      </c>
      <c r="X12" s="3">
        <f>IF($A12&gt;='FG_243way_Regular Symbol'!G$16,"",IF(E12=0,"",IF(OR(E12=$U$1,E12=$V$1,E13=$U$1,E13=$V$1,E14=$U$1,E14=$V$1),0,1)))</f>
        <v>1</v>
      </c>
      <c r="Y12" s="135">
        <f>IF($A12&gt;='FG_243way_Regular Symbol'!H$16,"",IF(F12=0,"",IF(OR(F12=$U$1,F12=$V$1,F13=$U$1,F13=$V$1,F14=$U$1,F14=$V$1),0,1)))</f>
        <v>1</v>
      </c>
      <c r="AA12" s="344">
        <f>IF($A12&gt;='FG_243way_Regular Symbol'!D$16,"",IF(B12=0,"",IF(OR(B12=$AA$1,B12=$AB$1,B13=$AA$1,B13=$AB$1,B14=$AA$1,,B14=$AB$1),0,1)))</f>
        <v>1</v>
      </c>
      <c r="AB12" s="3">
        <f>IF($A12&gt;='FG_243way_Regular Symbol'!E$16,"",IF(C12=0,"",IF(OR(C12=$AA$1,C12=$AB$1,C13=$AA$1,C13=$AB$1,C14=$AA$1,,C14=$AB$1),0,1)))</f>
        <v>0</v>
      </c>
      <c r="AC12" s="3">
        <f>IF($A12&gt;='FG_243way_Regular Symbol'!F$16,"",IF(D12=0,"",IF(OR(D12=$AA$1,D12=$AB$1,D13=$AA$1,D13=$AB$1,D14=$AA$1,,D14=$AB$1),0,1)))</f>
        <v>1</v>
      </c>
      <c r="AD12" s="3">
        <f>IF($A12&gt;='FG_243way_Regular Symbol'!G$16,"",IF(E12=0,"",IF(OR(E12=$AA$1,E12=$AB$1,E13=$AA$1,E13=$AB$1,E14=$AA$1,,E14=$AB$1),0,1)))</f>
        <v>1</v>
      </c>
      <c r="AE12" s="135">
        <f>IF($A12&gt;='FG_243way_Regular Symbol'!H$16,"",IF(F12=0,"",IF(OR(F12=$AA$1,F12=$AB$1,F13=$AA$1,F13=$AB$1,F14=$AA$1,,F14=$AB$1),0,1)))</f>
        <v>1</v>
      </c>
      <c r="AG12" s="344">
        <f>IF($A12&gt;='FG_243way_Regular Symbol'!D$16,"",IF(B12=0,"",IF(OR(B12=$AG$1,B12=$AH$1,B13=$AG$1,B13=$AH$1,B14=$AG$1,B14=$AH$1),0,1)))</f>
        <v>1</v>
      </c>
      <c r="AH12" s="3">
        <f>IF($A12&gt;='FG_243way_Regular Symbol'!E$16,"",IF(C12=0,"",IF(OR(C12=$AG$1,C12=$AH$1,C13=$AG$1,C13=$AH$1,C14=$AG$1,C14=$AH$1),0,1)))</f>
        <v>0</v>
      </c>
      <c r="AI12" s="3">
        <f>IF($A12&gt;='FG_243way_Regular Symbol'!F$16,"",IF(D12=0,"",IF(OR(D12=$AG$1,D12=$AH$1,D13=$AG$1,D13=$AH$1,D14=$AG$1,D14=$AH$1),0,1)))</f>
        <v>1</v>
      </c>
      <c r="AJ12" s="3">
        <f>IF($A12&gt;='FG_243way_Regular Symbol'!G$16,"",IF(E12=0,"",IF(OR(E12=$AG$1,E12=$AH$1,E13=$AG$1,E13=$AH$1,E14=$AG$1,E14=$AH$1),0,1)))</f>
        <v>1</v>
      </c>
      <c r="AK12" s="135">
        <f>IF($A12&gt;='FG_243way_Regular Symbol'!H$16,"",IF(F12=0,"",IF(OR(F12=$AG$1,F12=$AH$1,F13=$AG$1,F13=$AH$1,F14=$AG$1,F14=$AH$1),0,1)))</f>
        <v>1</v>
      </c>
      <c r="AM12" s="344">
        <f>IF($A12&gt;='FG_243way_Regular Symbol'!D$16,"",IF(B12=0,"",IF(OR(B12=$AM$1,B12=$AN$1,B13=$AM$1,B13=$AN$1,B14=$AM$1,B14=$AN$1),0,1)))</f>
        <v>0</v>
      </c>
      <c r="AN12" s="3">
        <f>IF($A12&gt;='FG_243way_Regular Symbol'!E$16,"",IF(C12=0,"",IF(OR(C12=$AM$1,C12=$AN$1,C13=$AM$1,C13=$AN$1,C14=$AM$1,C14=$AN$1),0,1)))</f>
        <v>0</v>
      </c>
      <c r="AO12" s="3">
        <f>IF($A12&gt;='FG_243way_Regular Symbol'!F$16,"",IF(D12=0,"",IF(OR(D12=$AM$1,D12=$AN$1,D13=$AM$1,D13=$AN$1,D14=$AM$1,D14=$AN$1),0,1)))</f>
        <v>1</v>
      </c>
      <c r="AP12" s="3">
        <f>IF($A12&gt;='FG_243way_Regular Symbol'!G$16,"",IF(E12=0,"",IF(OR(E12=$AM$1,E12=$AN$1,E13=$AM$1,E13=$AN$1,E14=$AM$1,E14=$AN$1),0,1)))</f>
        <v>0</v>
      </c>
      <c r="AQ12" s="135">
        <f>IF($A12&gt;='FG_243way_Regular Symbol'!H$16,"",IF(F12=0,"",IF(OR(F12=$AM$1,F12=$AN$1,F13=$AM$1,F13=$AN$1,F14=$AM$1,F14=$AN$1),0,1)))</f>
        <v>1</v>
      </c>
      <c r="AS12" s="344">
        <f>IF($A12&gt;='FG_243way_Regular Symbol'!D$16,"",IF(B12=0,"",IF(OR(B12=$AM$1,B12=$AT$1,B13=$AM$1,B13=$AT$1,B14=$AM$1,B14=$AT$1),0,1)))</f>
        <v>1</v>
      </c>
      <c r="AT12" s="3">
        <f>IF($A12&gt;='FG_243way_Regular Symbol'!E$16,"",IF(C12=0,"",IF(OR(C12=$AM$1,C12=$AT$1,C13=$AM$1,C13=$AT$1,C14=$AM$1,C14=$AT$1),0,1)))</f>
        <v>0</v>
      </c>
      <c r="AU12" s="3">
        <f>IF($A12&gt;='FG_243way_Regular Symbol'!F$16,"",IF(D12=0,"",IF(OR(D12=$AM$1,D12=$AT$1,D13=$AM$1,D13=$AT$1,D14=$AM$1,D14=$AT$1),0,1)))</f>
        <v>1</v>
      </c>
      <c r="AV12" s="3">
        <f>IF($A12&gt;='FG_243way_Regular Symbol'!G$16,"",IF(E12=0,"",IF(OR(E12=$AM$1,E12=$AT$1,E13=$AM$1,E13=$AT$1,E14=$AM$1,E14=$AT$1),0,1)))</f>
        <v>1</v>
      </c>
      <c r="AW12" s="135">
        <f>IF($A12&gt;='FG_243way_Regular Symbol'!H$16,"",IF(F12=0,"",IF(OR(F12=$AM$1,F12=$AT$1,F13=$AM$1,F13=$AT$1,F14=$AM$1,F14=$AT$1),0,1)))</f>
        <v>1</v>
      </c>
      <c r="AY12" s="344">
        <f>IF($A12&gt;='FG_243way_Regular Symbol'!D$16,"",IF(B12=0,"",IF(OR(B12=$AM$1,B12=$AZ$1,B13=$AM$1,B13=$AZ$1,B14=$AM$1,B14=$AZ$1),0,1)))</f>
        <v>1</v>
      </c>
      <c r="AZ12" s="3">
        <f>IF($A12&gt;='FG_243way_Regular Symbol'!E$16,"",IF(C12=0,"",IF(OR(C12=$AM$1,C12=$AZ$1,C13=$AM$1,C13=$AZ$1,C14=$AM$1,C14=$AZ$1),0,1)))</f>
        <v>0</v>
      </c>
      <c r="BA12" s="3">
        <f>IF($A12&gt;='FG_243way_Regular Symbol'!F$16,"",IF(D12=0,"",IF(OR(D12=$AM$1,D12=$AZ$1,D13=$AM$1,D13=$AZ$1,D14=$AM$1,D14=$AZ$1),0,1)))</f>
        <v>1</v>
      </c>
      <c r="BB12" s="3">
        <f>IF($A12&gt;='FG_243way_Regular Symbol'!G$16,"",IF(E12=0,"",IF(OR(E12=$AM$1,E12=$AZ$1,E13=$AM$1,E13=$AZ$1,E14=$AM$1,E14=$AZ$1),0,1)))</f>
        <v>0</v>
      </c>
      <c r="BC12" s="135">
        <f>IF($A12&gt;='FG_243way_Regular Symbol'!H$16,"",IF(F12=0,"",IF(OR(F12=$AM$1,F12=$AZ$1,F13=$AM$1,F13=$AZ$1,F14=$AM$1,F14=$AZ$1),0,1)))</f>
        <v>1</v>
      </c>
      <c r="BE12" s="344">
        <f>IF($A12&gt;='FG_243way_Regular Symbol'!D$16,"",IF(B12=0,"",IF(OR(B12=$AM$1,B12=$BF$1,B13=$AM$1,B13=$BF$1,B14=$AM$1,B14=$BF$1),0,1)))</f>
        <v>1</v>
      </c>
      <c r="BF12" s="3">
        <f>IF($A12&gt;='FG_243way_Regular Symbol'!E$16,"",IF(C12=0,"",IF(OR(C12=$AM$1,C12=$BF$1,C13=$AM$1,C13=$BF$1,C14=$AM$1,C14=$BF$1),0,1)))</f>
        <v>0</v>
      </c>
      <c r="BG12" s="3">
        <f>IF($A12&gt;='FG_243way_Regular Symbol'!F$16,"",IF(D12=0,"",IF(OR(D12=$AM$1,D12=$BF$1,D13=$AM$1,D13=$BF$1,D14=$AM$1,D14=$BF$1),0,1)))</f>
        <v>1</v>
      </c>
      <c r="BH12" s="3">
        <f>IF($A12&gt;='FG_243way_Regular Symbol'!G$16,"",IF(E12=0,"",IF(OR(E12=$AM$1,E12=$BF$1,E13=$AM$1,E13=$BF$1,E14=$AM$1,E14=$BF$1),0,1)))</f>
        <v>1</v>
      </c>
      <c r="BI12" s="135">
        <f>IF($A12&gt;='FG_243way_Regular Symbol'!H$16,"",IF(F12=0,"",IF(OR(F12=$AM$1,F12=$BF$1,F13=$AM$1,F13=$BF$1,F14=$AM$1,F14=$BF$1),0,1)))</f>
        <v>1</v>
      </c>
      <c r="BK12" s="344">
        <f>IF($A12&gt;='FG_243way_Regular Symbol'!D$16,"",IF(B12=0,"",IF(OR(B12=$AM$1,B12=$BL$1,B13=$AM$1,B13=$BL$1,B14=$AM$1,B14=$BL$1),0,1)))</f>
        <v>1</v>
      </c>
      <c r="BL12" s="3">
        <f>IF($A12&gt;='FG_243way_Regular Symbol'!E$16,"",IF(C12=0,"",IF(OR(C12=$AM$1,C12=$BL$1,C13=$AM$1,C13=$BL$1,C14=$AM$1,C14=$BL$1),0,1)))</f>
        <v>0</v>
      </c>
      <c r="BM12" s="3">
        <f>IF($A12&gt;='FG_243way_Regular Symbol'!F$16,"",IF(D12=0,"",IF(OR(D12=$AM$1,D12=$BL$1,D13=$AM$1,D13=$BL$1,D14=$AM$1,D14=$BL$1),0,1)))</f>
        <v>1</v>
      </c>
      <c r="BN12" s="3">
        <f>IF($A12&gt;='FG_243way_Regular Symbol'!G$16,"",IF(E12=0,"",IF(OR(E12=$AM$1,E12=$BL$1,E13=$AM$1,E13=$BL$1,E14=$AM$1,E14=$BL$1),0,1)))</f>
        <v>1</v>
      </c>
      <c r="BO12" s="135">
        <f>IF($A12&gt;='FG_243way_Regular Symbol'!H$16,"",IF(F12=0,"",IF(OR(F12=$AM$1,F12=$BL$1,F13=$AM$1,F13=$BL$1,F14=$AM$1,F14=$BL$1),0,1)))</f>
        <v>1</v>
      </c>
      <c r="BQ12" s="3">
        <f>IF($A12&gt;='FG_243way_Regular Symbol'!D$16,"",IF(B12=0,"",IF(OR(B12=$BQ$1,B12=$BR$1,B13=$BQ$1,B13=$BR$1,B14=$BQ$1,B14=$BR$1),0,1)))</f>
        <v>1</v>
      </c>
      <c r="BR12" s="3">
        <f>IF($A12&gt;='FG_243way_Regular Symbol'!E$16,"",IF(C12=0,"",IF(OR(C12=$BQ$1,C12=$BR$1,C13=$BQ$1,C13=$BR$1,C14=$BQ$1,C14=$BR$1),0,1)))</f>
        <v>0</v>
      </c>
      <c r="BS12" s="3">
        <f>IF($A12&gt;='FG_243way_Regular Symbol'!F$16,"",IF(D12=0,"",IF(OR(D12=$BQ$1,D12=$BR$1,D13=$BQ$1,D13=$BR$1,D14=$BQ$1,D14=$BR$1),0,1)))</f>
        <v>1</v>
      </c>
      <c r="BT12" s="3">
        <f>IF($A12&gt;='FG_243way_Regular Symbol'!G$16,"",IF(E12=0,"",IF(OR(E12=$BQ$1,E12=$BR$1,E13=$BQ$1,E13=$BR$1,E14=$BQ$1,E14=$BR$1),0,1)))</f>
        <v>1</v>
      </c>
      <c r="BU12" s="3">
        <f>IF($A12&gt;='FG_243way_Regular Symbol'!H$16,"",IF(F12=0,"",IF(OR(F12=$BQ$1,F12=$BR$1,F13=$BQ$1,F13=$BR$1,F14=$BQ$1,F14=$BR$1),0,1)))</f>
        <v>1</v>
      </c>
      <c r="BW12" s="3">
        <f>IF($A12&gt;='FG_243way_Regular Symbol'!D$16,"",IF(B12=0,"",IF(OR(B12=$BW$1,B13=$BW$1,B14=$BW$1,B12=$BX$1,B13=$BX$1,B14=$BX$1),0,1)))</f>
        <v>1</v>
      </c>
      <c r="BX12" s="3">
        <f>IF($A12&gt;='FG_243way_Regular Symbol'!E$16,"",IF(C12=0,"",IF(OR(C12=$BW$1,C13=$BW$1,C14=$BW$1,C12=$BX$1,C13=$BX$1,C14=$BX$1),0,1)))</f>
        <v>0</v>
      </c>
      <c r="BY12" s="3">
        <f>IF($A12&gt;='FG_243way_Regular Symbol'!F$16,"",IF(D12=0,"",IF(OR(D12=$BW$1,D13=$BW$1,D14=$BW$1,D12=$BX$1,D13=$BX$1,D14=$BX$1),0,1)))</f>
        <v>1</v>
      </c>
      <c r="BZ12" s="3">
        <f>IF($A12&gt;='FG_243way_Regular Symbol'!G$16,"",IF(E12=0,"",IF(OR(E12=$BW$1,E13=$BW$1,E14=$BW$1,E12=$BX$1,E13=$BX$1,E14=$BX$1),0,1)))</f>
        <v>1</v>
      </c>
      <c r="CA12" s="3">
        <f>IF($A12&gt;='FG_243way_Regular Symbol'!H$16,"",IF(F12=0,"",IF(OR(F12=$BW$1,F13=$BW$1,F14=$BW$1,F12=$BX$1,F13=$BX$1,F14=$BX$1),0,1)))</f>
        <v>1</v>
      </c>
      <c r="CC12" s="3">
        <f>IF($A12&gt;='FG_243way_Regular Symbol'!D$16,"",IF(B12=0,"",IF(OR(B12=$BW$1,B13=$BW$1,B14=$BW$1,B12=$CD$1,B13=$CD$1,B14=$CD$1),0,1)))</f>
        <v>1</v>
      </c>
      <c r="CD12" s="3">
        <f>IF($A12&gt;='FG_243way_Regular Symbol'!E$16,"",IF(C12=0,"",IF(OR(C12=$BW$1,C13=$BW$1,C14=$BW$1,C12=$CD$1,C13=$CD$1,C14=$CD$1),0,1)))</f>
        <v>0</v>
      </c>
      <c r="CE12" s="3">
        <f>IF($A12&gt;='FG_243way_Regular Symbol'!F$16,"",IF(D12=0,"",IF(OR(D12=$BW$1,D13=$BW$1,D14=$BW$1,D12=$CD$1,D13=$CD$1,D14=$CD$1),0,1)))</f>
        <v>1</v>
      </c>
      <c r="CF12" s="3">
        <f>IF($A12&gt;='FG_243way_Regular Symbol'!G$16,"",IF(E12=0,"",IF(OR(E12=$BW$1,E13=$BW$1,E14=$BW$1,E12=$CD$1,E13=$CD$1,E14=$CD$1),0,1)))</f>
        <v>1</v>
      </c>
      <c r="CG12" s="3">
        <f>IF($A12&gt;='FG_243way_Regular Symbol'!H$16,"",IF(F12=0,"",IF(OR(F12=$BW$1,F13=$BW$1,F14=$BW$1,F12=$CD$1,F13=$CD$1,F14=$CD$1),0,1)))</f>
        <v>0</v>
      </c>
      <c r="CI12" s="3">
        <f>IF($A12&gt;='FG_243way_Regular Symbol'!D$16,"",IF(B12=0,"",IF(OR(B12=$BW$1,B13=$BW$1,B14=$BW$1,B12=$CJ$1,B13=$CJ$1,B14=$CJ$1),0,1)))</f>
        <v>0</v>
      </c>
      <c r="CJ12" s="3">
        <f>IF($A12&gt;='FG_243way_Regular Symbol'!E$16,"",IF(C12=0,"",IF(OR(C12=$BW$1,C13=$BW$1,C14=$BW$1,C12=$CJ$1,C13=$CJ$1,C14=$CJ$1),0,1)))</f>
        <v>0</v>
      </c>
      <c r="CK12" s="3">
        <f>IF($A12&gt;='FG_243way_Regular Symbol'!F$16,"",IF(D12=0,"",IF(OR(D12=$BW$1,D13=$BW$1,D14=$BW$1,D12=$CJ$1,D13=$CJ$1,D14=$CJ$1),0,1)))</f>
        <v>1</v>
      </c>
      <c r="CL12" s="3">
        <f>IF($A12&gt;='FG_243way_Regular Symbol'!G$16,"",IF(E12=0,"",IF(OR(E12=$BW$1,E13=$BW$1,E14=$BW$1,E12=$CJ$1,E13=$CJ$1,E14=$CJ$1),0,1)))</f>
        <v>1</v>
      </c>
      <c r="CM12" s="3">
        <f>IF($A12&gt;='FG_243way_Regular Symbol'!H$16,"",IF(F12=0,"",IF(OR(F12=$BW$1,F13=$BW$1,F14=$BW$1,F12=$CJ$1,F13=$CJ$1,F14=$CJ$1),0,1)))</f>
        <v>1</v>
      </c>
      <c r="CO12" s="3">
        <f>IF($A12&gt;='FG_243way_Regular Symbol'!D$16,"",IF(B12=0,"",IF(OR(B12=$BW$1,B13=$BW$1,B14=$BW$1,B12=$CP$1,B13=$CP$1,B14=$CP$1),0,1)))</f>
        <v>1</v>
      </c>
      <c r="CP12" s="3">
        <f>IF($A12&gt;='FG_243way_Regular Symbol'!E$16,"",IF(C12=0,"",IF(OR(C12=$BW$1,C13=$BW$1,C14=$BW$1,C12=$CP$1,C13=$CP$1,C14=$CP$1),0,1)))</f>
        <v>0</v>
      </c>
      <c r="CQ12" s="3">
        <f>IF($A12&gt;='FG_243way_Regular Symbol'!F$16,"",IF(D12=0,"",IF(OR(D12=$BW$1,D13=$BW$1,D14=$BW$1,D12=$CP$1,D13=$CP$1,D14=$CP$1),0,1)))</f>
        <v>0</v>
      </c>
      <c r="CR12" s="3">
        <f>IF($A12&gt;='FG_243way_Regular Symbol'!G$16,"",IF(E12=0,"",IF(OR(E12=$BW$1,E13=$BW$1,E14=$BW$1,E12=$CP$1,E13=$CP$1,E14=$CP$1),0,1)))</f>
        <v>1</v>
      </c>
      <c r="CS12" s="3">
        <f>IF($A12&gt;='FG_243way_Regular Symbol'!H$16,"",IF(F12=0,"",IF(OR(F12=$BW$1,F13=$BW$1,F14=$BW$1,F12=$CP$1,F13=$CP$1,F14=$CP$1),0,1)))</f>
        <v>0</v>
      </c>
      <c r="CU12" s="3">
        <f>IF($A12&gt;='FG_243way_Regular Symbol'!D$16,"",IF(B12=0,"",IF(OR(B12=$BW$1,B13=$BW$1,B14=$BW$1,B12=$CV$1,B13=$CV$1,B14=$CV$1),0,1)))</f>
        <v>1</v>
      </c>
      <c r="CV12" s="3">
        <f>IF($A12&gt;='FG_243way_Regular Symbol'!E$16,"",IF(C12=0,"",IF(OR(C12=$BW$1,C13=$BW$1,C14=$BW$1,C12=$CV$1,C13=$CV$1,C14=$CV$1),0,1)))</f>
        <v>0</v>
      </c>
      <c r="CW12" s="3">
        <f>IF($A12&gt;='FG_243way_Regular Symbol'!F$16,"",IF(D12=0,"",IF(OR(D12=$BW$1,D13=$BW$1,D14=$BW$1,D12=$CV$1,D13=$CV$1,D14=$CV$1),0,1)))</f>
        <v>1</v>
      </c>
      <c r="CX12" s="3">
        <f>IF($A12&gt;='FG_243way_Regular Symbol'!G$16,"",IF(E12=0,"",IF(OR(E12=$BW$1,E13=$BW$1,E14=$BW$1,E12=$CV$1,E13=$CV$1,E14=$CV$1),0,1)))</f>
        <v>1</v>
      </c>
      <c r="CY12" s="3">
        <f>IF($A12&gt;='FG_243way_Regular Symbol'!H$16,"",IF(F12=0,"",IF(OR(F12=$BW$1,F13=$BW$1,F14=$BW$1,F12=$CV$1,F13=$CV$1,F14=$CV$1),0,1)))</f>
        <v>1</v>
      </c>
    </row>
    <row r="13" spans="1:103">
      <c r="A13" s="337">
        <f>IF('FG_243way_Regular Symbol'!L12="","",'FG_243way_Regular Symbol'!L12)</f>
        <v>9</v>
      </c>
      <c r="B13" s="191" t="str">
        <f>IF('FG_243way_Regular Symbol'!M12="",
IF($A13-'FG_243way_Regular Symbol'!D$16&gt;='FG_243way_RegularＸ_W()'!B$2-1,"",VLOOKUP($A13-'FG_243way_Regular Symbol'!D$16,'FG_243way_Regular Symbol'!$L$3:$Q$99,'FG_243way_RegularＸ_W()'!B$3+1,FALSE)),
'FG_243way_Regular Symbol'!M12)</f>
        <v>M1</v>
      </c>
      <c r="C13" s="191" t="str">
        <f>IF('FG_243way_Regular Symbol'!N12="",
IF($A13-'FG_243way_Regular Symbol'!E$16&gt;='FG_243way_RegularＸ_W()'!C$2-1,"",VLOOKUP($A13-'FG_243way_Regular Symbol'!E$16,'FG_243way_Regular Symbol'!$L$3:$Q$99,'FG_243way_RegularＸ_W()'!C$3+1,FALSE)),
'FG_243way_Regular Symbol'!N12)</f>
        <v>TE</v>
      </c>
      <c r="D13" s="191" t="str">
        <f>IF('FG_243way_Regular Symbol'!O12="",
IF($A13-'FG_243way_Regular Symbol'!F$16&gt;='FG_243way_RegularＸ_W()'!D$2-1,"",VLOOKUP($A13-'FG_243way_Regular Symbol'!F$16,'FG_243way_Regular Symbol'!$L$3:$Q$99,'FG_243way_RegularＸ_W()'!D$3+1,FALSE)),
'FG_243way_Regular Symbol'!O12)</f>
        <v>S1</v>
      </c>
      <c r="E13" s="191" t="str">
        <f>IF('FG_243way_Regular Symbol'!P12="",
IF($A13-'FG_243way_Regular Symbol'!G$16&gt;='FG_243way_RegularＸ_W()'!E$2-1,"",VLOOKUP($A13-'FG_243way_Regular Symbol'!G$16,'FG_243way_Regular Symbol'!$L$3:$Q$99,'FG_243way_RegularＸ_W()'!E$3+1,FALSE)),
'FG_243way_Regular Symbol'!P12)</f>
        <v>M5</v>
      </c>
      <c r="F13" s="338" t="str">
        <f>IF('FG_243way_Regular Symbol'!Q12="",
IF($A13-'FG_243way_Regular Symbol'!H$16&gt;='FG_243way_RegularＸ_W()'!F$2-1,"",VLOOKUP($A13-'FG_243way_Regular Symbol'!H$16,'FG_243way_Regular Symbol'!$L$3:$Q$99,'FG_243way_RegularＸ_W()'!F$3+1,FALSE)),
'FG_243way_Regular Symbol'!Q12)</f>
        <v>TE</v>
      </c>
      <c r="H13" s="352" t="s">
        <v>186</v>
      </c>
      <c r="I13" s="3">
        <f>SUM(CO4:CO100)</f>
        <v>46</v>
      </c>
      <c r="J13" s="3">
        <f>SUM(CP4:CP100)</f>
        <v>62</v>
      </c>
      <c r="K13" s="3">
        <f>SUM(CQ4:CQ100)</f>
        <v>43</v>
      </c>
      <c r="L13" s="3">
        <f>SUM(CR4:CR100)</f>
        <v>50</v>
      </c>
      <c r="M13" s="3">
        <f>SUM(CS4:CS100)</f>
        <v>48</v>
      </c>
      <c r="O13" s="344">
        <f>IF($A13&gt;='FG_243way_Regular Symbol'!D$16,"",IF(B13=0,"",IF(OR(B13=$O$1,B13=$P$1,B14=$O$1,B14=$P$1,B15=$O$1,B15=$P$1),0,1)))</f>
        <v>0</v>
      </c>
      <c r="P13" s="3">
        <f>IF($A13&gt;='FG_243way_Regular Symbol'!E$16,"",IF(C13=0,"",IF(OR(C13=$O$1,C13=$P$1,C14=$O$1,C14=$P$1,C15=$O$1,C15=$P$1),0,1)))</f>
        <v>1</v>
      </c>
      <c r="Q13" s="3">
        <f>IF($A13&gt;='FG_243way_Regular Symbol'!F$16,"",IF(D13=0,"",IF(OR(D13=$O$1,D13=$P$1,D14=$O$1,D14=$P$1,D15=$O$1,D15=$P$1),0,1)))</f>
        <v>0</v>
      </c>
      <c r="R13" s="3">
        <f>IF($A13&gt;='FG_243way_Regular Symbol'!G$16,"",IF(E13=0,"",IF(OR(E13=$O$1,E13=$P$1,E14=$O$1,E14=$P$1,E15=$O$1,E15=$P$1),0,1)))</f>
        <v>0</v>
      </c>
      <c r="S13" s="135">
        <f>IF($A13&gt;='FG_243way_Regular Symbol'!H$16,"",IF(F13=0,"",IF(OR(F13=$O$1,F13=$P$1,F14=$O$1,F14=$P$1,F15=$O$1,F15=$P$1),0,1)))</f>
        <v>1</v>
      </c>
      <c r="U13" s="344">
        <f>IF($A13&gt;='FG_243way_Regular Symbol'!D$16,"",IF(B13=0,"",IF(OR(B13=$U$1,B13=$V$1,B14=$U$1,B14=$V$1,B15=$U$1,B15=$V$1),0,1)))</f>
        <v>1</v>
      </c>
      <c r="V13" s="3">
        <f>IF($A13&gt;='FG_243way_Regular Symbol'!E$16,"",IF(C13=0,"",IF(OR(C13=$U$1,C13=$V$1,C14=$U$1,C14=$V$1,C15=$U$1,C15=$V$1),0,1)))</f>
        <v>1</v>
      </c>
      <c r="W13" s="3">
        <f>IF($A13&gt;='FG_243way_Regular Symbol'!F$16,"",IF(D13=0,"",IF(OR(D13=$U$1,D13=$V$1,D14=$U$1,D14=$V$1,D15=$U$1,D15=$V$1),0,1)))</f>
        <v>1</v>
      </c>
      <c r="X13" s="3">
        <f>IF($A13&gt;='FG_243way_Regular Symbol'!G$16,"",IF(E13=0,"",IF(OR(E13=$U$1,E13=$V$1,E14=$U$1,E14=$V$1,E15=$U$1,E15=$V$1),0,1)))</f>
        <v>1</v>
      </c>
      <c r="Y13" s="135">
        <f>IF($A13&gt;='FG_243way_Regular Symbol'!H$16,"",IF(F13=0,"",IF(OR(F13=$U$1,F13=$V$1,F14=$U$1,F14=$V$1,F15=$U$1,F15=$V$1),0,1)))</f>
        <v>1</v>
      </c>
      <c r="AA13" s="344">
        <f>IF($A13&gt;='FG_243way_Regular Symbol'!D$16,"",IF(B13=0,"",IF(OR(B13=$AA$1,B13=$AB$1,B14=$AA$1,B14=$AB$1,B15=$AA$1,,B15=$AB$1),0,1)))</f>
        <v>1</v>
      </c>
      <c r="AB13" s="3">
        <f>IF($A13&gt;='FG_243way_Regular Symbol'!E$16,"",IF(C13=0,"",IF(OR(C13=$AA$1,C13=$AB$1,C14=$AA$1,C14=$AB$1,C15=$AA$1,,C15=$AB$1),0,1)))</f>
        <v>1</v>
      </c>
      <c r="AC13" s="3">
        <f>IF($A13&gt;='FG_243way_Regular Symbol'!F$16,"",IF(D13=0,"",IF(OR(D13=$AA$1,D13=$AB$1,D14=$AA$1,D14=$AB$1,D15=$AA$1,,D15=$AB$1),0,1)))</f>
        <v>1</v>
      </c>
      <c r="AD13" s="3">
        <f>IF($A13&gt;='FG_243way_Regular Symbol'!G$16,"",IF(E13=0,"",IF(OR(E13=$AA$1,E13=$AB$1,E14=$AA$1,E14=$AB$1,E15=$AA$1,,E15=$AB$1),0,1)))</f>
        <v>1</v>
      </c>
      <c r="AE13" s="135">
        <f>IF($A13&gt;='FG_243way_Regular Symbol'!H$16,"",IF(F13=0,"",IF(OR(F13=$AA$1,F13=$AB$1,F14=$AA$1,F14=$AB$1,F15=$AA$1,,F15=$AB$1),0,1)))</f>
        <v>1</v>
      </c>
      <c r="AG13" s="344">
        <f>IF($A13&gt;='FG_243way_Regular Symbol'!D$16,"",IF(B13=0,"",IF(OR(B13=$AG$1,B13=$AH$1,B14=$AG$1,B14=$AH$1,B15=$AG$1,B15=$AH$1),0,1)))</f>
        <v>1</v>
      </c>
      <c r="AH13" s="3">
        <f>IF($A13&gt;='FG_243way_Regular Symbol'!E$16,"",IF(C13=0,"",IF(OR(C13=$AG$1,C13=$AH$1,C14=$AG$1,C14=$AH$1,C15=$AG$1,C15=$AH$1),0,1)))</f>
        <v>1</v>
      </c>
      <c r="AI13" s="3">
        <f>IF($A13&gt;='FG_243way_Regular Symbol'!F$16,"",IF(D13=0,"",IF(OR(D13=$AG$1,D13=$AH$1,D14=$AG$1,D14=$AH$1,D15=$AG$1,D15=$AH$1),0,1)))</f>
        <v>1</v>
      </c>
      <c r="AJ13" s="3">
        <f>IF($A13&gt;='FG_243way_Regular Symbol'!G$16,"",IF(E13=0,"",IF(OR(E13=$AG$1,E13=$AH$1,E14=$AG$1,E14=$AH$1,E15=$AG$1,E15=$AH$1),0,1)))</f>
        <v>1</v>
      </c>
      <c r="AK13" s="135">
        <f>IF($A13&gt;='FG_243way_Regular Symbol'!H$16,"",IF(F13=0,"",IF(OR(F13=$AG$1,F13=$AH$1,F14=$AG$1,F14=$AH$1,F15=$AG$1,F15=$AH$1),0,1)))</f>
        <v>1</v>
      </c>
      <c r="AM13" s="344">
        <f>IF($A13&gt;='FG_243way_Regular Symbol'!D$16,"",IF(B13=0,"",IF(OR(B13=$AM$1,B13=$AN$1,B14=$AM$1,B14=$AN$1,B15=$AM$1,B15=$AN$1),0,1)))</f>
        <v>0</v>
      </c>
      <c r="AN13" s="3">
        <f>IF($A13&gt;='FG_243way_Regular Symbol'!E$16,"",IF(C13=0,"",IF(OR(C13=$AM$1,C13=$AN$1,C14=$AM$1,C14=$AN$1,C15=$AM$1,C15=$AN$1),0,1)))</f>
        <v>1</v>
      </c>
      <c r="AO13" s="3">
        <f>IF($A13&gt;='FG_243way_Regular Symbol'!F$16,"",IF(D13=0,"",IF(OR(D13=$AM$1,D13=$AN$1,D14=$AM$1,D14=$AN$1,D15=$AM$1,D15=$AN$1),0,1)))</f>
        <v>0</v>
      </c>
      <c r="AP13" s="3">
        <f>IF($A13&gt;='FG_243way_Regular Symbol'!G$16,"",IF(E13=0,"",IF(OR(E13=$AM$1,E13=$AN$1,E14=$AM$1,E14=$AN$1,E15=$AM$1,E15=$AN$1),0,1)))</f>
        <v>0</v>
      </c>
      <c r="AQ13" s="135">
        <f>IF($A13&gt;='FG_243way_Regular Symbol'!H$16,"",IF(F13=0,"",IF(OR(F13=$AM$1,F13=$AN$1,F14=$AM$1,F14=$AN$1,F15=$AM$1,F15=$AN$1),0,1)))</f>
        <v>1</v>
      </c>
      <c r="AS13" s="344">
        <f>IF($A13&gt;='FG_243way_Regular Symbol'!D$16,"",IF(B13=0,"",IF(OR(B13=$AM$1,B13=$AT$1,B14=$AM$1,B14=$AT$1,B15=$AM$1,B15=$AT$1),0,1)))</f>
        <v>1</v>
      </c>
      <c r="AT13" s="3">
        <f>IF($A13&gt;='FG_243way_Regular Symbol'!E$16,"",IF(C13=0,"",IF(OR(C13=$AM$1,C13=$AT$1,C14=$AM$1,C14=$AT$1,C15=$AM$1,C15=$AT$1),0,1)))</f>
        <v>1</v>
      </c>
      <c r="AU13" s="3">
        <f>IF($A13&gt;='FG_243way_Regular Symbol'!F$16,"",IF(D13=0,"",IF(OR(D13=$AM$1,D13=$AT$1,D14=$AM$1,D14=$AT$1,D15=$AM$1,D15=$AT$1),0,1)))</f>
        <v>1</v>
      </c>
      <c r="AV13" s="3">
        <f>IF($A13&gt;='FG_243way_Regular Symbol'!G$16,"",IF(E13=0,"",IF(OR(E13=$AM$1,E13=$AT$1,E14=$AM$1,E14=$AT$1,E15=$AM$1,E15=$AT$1),0,1)))</f>
        <v>1</v>
      </c>
      <c r="AW13" s="135">
        <f>IF($A13&gt;='FG_243way_Regular Symbol'!H$16,"",IF(F13=0,"",IF(OR(F13=$AM$1,F13=$AT$1,F14=$AM$1,F14=$AT$1,F15=$AM$1,F15=$AT$1),0,1)))</f>
        <v>1</v>
      </c>
      <c r="AY13" s="344">
        <f>IF($A13&gt;='FG_243way_Regular Symbol'!D$16,"",IF(B13=0,"",IF(OR(B13=$AM$1,B13=$AZ$1,B14=$AM$1,B14=$AZ$1,B15=$AM$1,B15=$AZ$1),0,1)))</f>
        <v>1</v>
      </c>
      <c r="AZ13" s="3">
        <f>IF($A13&gt;='FG_243way_Regular Symbol'!E$16,"",IF(C13=0,"",IF(OR(C13=$AM$1,C13=$AZ$1,C14=$AM$1,C14=$AZ$1,C15=$AM$1,C15=$AZ$1),0,1)))</f>
        <v>1</v>
      </c>
      <c r="BA13" s="3">
        <f>IF($A13&gt;='FG_243way_Regular Symbol'!F$16,"",IF(D13=0,"",IF(OR(D13=$AM$1,D13=$AZ$1,D14=$AM$1,D14=$AZ$1,D15=$AM$1,D15=$AZ$1),0,1)))</f>
        <v>1</v>
      </c>
      <c r="BB13" s="3">
        <f>IF($A13&gt;='FG_243way_Regular Symbol'!G$16,"",IF(E13=0,"",IF(OR(E13=$AM$1,E13=$AZ$1,E14=$AM$1,E14=$AZ$1,E15=$AM$1,E15=$AZ$1),0,1)))</f>
        <v>0</v>
      </c>
      <c r="BC13" s="135">
        <f>IF($A13&gt;='FG_243way_Regular Symbol'!H$16,"",IF(F13=0,"",IF(OR(F13=$AM$1,F13=$AZ$1,F14=$AM$1,F14=$AZ$1,F15=$AM$1,F15=$AZ$1),0,1)))</f>
        <v>1</v>
      </c>
      <c r="BE13" s="344">
        <f>IF($A13&gt;='FG_243way_Regular Symbol'!D$16,"",IF(B13=0,"",IF(OR(B13=$AM$1,B13=$BF$1,B14=$AM$1,B14=$BF$1,B15=$AM$1,B15=$BF$1),0,1)))</f>
        <v>1</v>
      </c>
      <c r="BF13" s="3">
        <f>IF($A13&gt;='FG_243way_Regular Symbol'!E$16,"",IF(C13=0,"",IF(OR(C13=$AM$1,C13=$BF$1,C14=$AM$1,C14=$BF$1,C15=$AM$1,C15=$BF$1),0,1)))</f>
        <v>1</v>
      </c>
      <c r="BG13" s="3">
        <f>IF($A13&gt;='FG_243way_Regular Symbol'!F$16,"",IF(D13=0,"",IF(OR(D13=$AM$1,D13=$BF$1,D14=$AM$1,D14=$BF$1,D15=$AM$1,D15=$BF$1),0,1)))</f>
        <v>1</v>
      </c>
      <c r="BH13" s="3">
        <f>IF($A13&gt;='FG_243way_Regular Symbol'!G$16,"",IF(E13=0,"",IF(OR(E13=$AM$1,E13=$BF$1,E14=$AM$1,E14=$BF$1,E15=$AM$1,E15=$BF$1),0,1)))</f>
        <v>1</v>
      </c>
      <c r="BI13" s="135">
        <f>IF($A13&gt;='FG_243way_Regular Symbol'!H$16,"",IF(F13=0,"",IF(OR(F13=$AM$1,F13=$BF$1,F14=$AM$1,F14=$BF$1,F15=$AM$1,F15=$BF$1),0,1)))</f>
        <v>1</v>
      </c>
      <c r="BK13" s="344">
        <f>IF($A13&gt;='FG_243way_Regular Symbol'!D$16,"",IF(B13=0,"",IF(OR(B13=$AM$1,B13=$BL$1,B14=$AM$1,B14=$BL$1,B15=$AM$1,B15=$BL$1),0,1)))</f>
        <v>1</v>
      </c>
      <c r="BL13" s="3">
        <f>IF($A13&gt;='FG_243way_Regular Symbol'!E$16,"",IF(C13=0,"",IF(OR(C13=$AM$1,C13=$BL$1,C14=$AM$1,C14=$BL$1,C15=$AM$1,C15=$BL$1),0,1)))</f>
        <v>1</v>
      </c>
      <c r="BM13" s="3">
        <f>IF($A13&gt;='FG_243way_Regular Symbol'!F$16,"",IF(D13=0,"",IF(OR(D13=$AM$1,D13=$BL$1,D14=$AM$1,D14=$BL$1,D15=$AM$1,D15=$BL$1),0,1)))</f>
        <v>1</v>
      </c>
      <c r="BN13" s="3">
        <f>IF($A13&gt;='FG_243way_Regular Symbol'!G$16,"",IF(E13=0,"",IF(OR(E13=$AM$1,E13=$BL$1,E14=$AM$1,E14=$BL$1,E15=$AM$1,E15=$BL$1),0,1)))</f>
        <v>1</v>
      </c>
      <c r="BO13" s="135">
        <f>IF($A13&gt;='FG_243way_Regular Symbol'!H$16,"",IF(F13=0,"",IF(OR(F13=$AM$1,F13=$BL$1,F14=$AM$1,F14=$BL$1,F15=$AM$1,F15=$BL$1),0,1)))</f>
        <v>1</v>
      </c>
      <c r="BQ13" s="3">
        <f>IF($A13&gt;='FG_243way_Regular Symbol'!D$16,"",IF(B13=0,"",IF(OR(B13=$BQ$1,B13=$BR$1,B14=$BQ$1,B14=$BR$1,B15=$BQ$1,B15=$BR$1),0,1)))</f>
        <v>1</v>
      </c>
      <c r="BR13" s="3">
        <f>IF($A13&gt;='FG_243way_Regular Symbol'!E$16,"",IF(C13=0,"",IF(OR(C13=$BQ$1,C13=$BR$1,C14=$BQ$1,C14=$BR$1,C15=$BQ$1,C15=$BR$1),0,1)))</f>
        <v>1</v>
      </c>
      <c r="BS13" s="3">
        <f>IF($A13&gt;='FG_243way_Regular Symbol'!F$16,"",IF(D13=0,"",IF(OR(D13=$BQ$1,D13=$BR$1,D14=$BQ$1,D14=$BR$1,D15=$BQ$1,D15=$BR$1),0,1)))</f>
        <v>1</v>
      </c>
      <c r="BT13" s="3">
        <f>IF($A13&gt;='FG_243way_Regular Symbol'!G$16,"",IF(E13=0,"",IF(OR(E13=$BQ$1,E13=$BR$1,E14=$BQ$1,E14=$BR$1,E15=$BQ$1,E15=$BR$1),0,1)))</f>
        <v>1</v>
      </c>
      <c r="BU13" s="3">
        <f>IF($A13&gt;='FG_243way_Regular Symbol'!H$16,"",IF(F13=0,"",IF(OR(F13=$BQ$1,F13=$BR$1,F14=$BQ$1,F14=$BR$1,F15=$BQ$1,F15=$BR$1),0,1)))</f>
        <v>1</v>
      </c>
      <c r="BW13" s="3">
        <f>IF($A13&gt;='FG_243way_Regular Symbol'!D$16,"",IF(B13=0,"",IF(OR(B13=$BW$1,B14=$BW$1,B15=$BW$1,B13=$BX$1,B14=$BX$1,B15=$BX$1),0,1)))</f>
        <v>1</v>
      </c>
      <c r="BX13" s="3">
        <f>IF($A13&gt;='FG_243way_Regular Symbol'!E$16,"",IF(C13=0,"",IF(OR(C13=$BW$1,C14=$BW$1,C15=$BW$1,C13=$BX$1,C14=$BX$1,C15=$BX$1),0,1)))</f>
        <v>0</v>
      </c>
      <c r="BY13" s="3">
        <f>IF($A13&gt;='FG_243way_Regular Symbol'!F$16,"",IF(D13=0,"",IF(OR(D13=$BW$1,D14=$BW$1,D15=$BW$1,D13=$BX$1,D14=$BX$1,D15=$BX$1),0,1)))</f>
        <v>1</v>
      </c>
      <c r="BZ13" s="3">
        <f>IF($A13&gt;='FG_243way_Regular Symbol'!G$16,"",IF(E13=0,"",IF(OR(E13=$BW$1,E14=$BW$1,E15=$BW$1,E13=$BX$1,E14=$BX$1,E15=$BX$1),0,1)))</f>
        <v>1</v>
      </c>
      <c r="CA13" s="3">
        <f>IF($A13&gt;='FG_243way_Regular Symbol'!H$16,"",IF(F13=0,"",IF(OR(F13=$BW$1,F14=$BW$1,F15=$BW$1,F13=$BX$1,F14=$BX$1,F15=$BX$1),0,1)))</f>
        <v>1</v>
      </c>
      <c r="CC13" s="3">
        <f>IF($A13&gt;='FG_243way_Regular Symbol'!D$16,"",IF(B13=0,"",IF(OR(B13=$BW$1,B14=$BW$1,B15=$BW$1,B13=$CD$1,B14=$CD$1,B15=$CD$1),0,1)))</f>
        <v>0</v>
      </c>
      <c r="CD13" s="3">
        <f>IF($A13&gt;='FG_243way_Regular Symbol'!E$16,"",IF(C13=0,"",IF(OR(C13=$BW$1,C14=$BW$1,C15=$BW$1,C13=$CD$1,C14=$CD$1,C15=$CD$1),0,1)))</f>
        <v>1</v>
      </c>
      <c r="CE13" s="3">
        <f>IF($A13&gt;='FG_243way_Regular Symbol'!F$16,"",IF(D13=0,"",IF(OR(D13=$BW$1,D14=$BW$1,D15=$BW$1,D13=$CD$1,D14=$CD$1,D15=$CD$1),0,1)))</f>
        <v>1</v>
      </c>
      <c r="CF13" s="3">
        <f>IF($A13&gt;='FG_243way_Regular Symbol'!G$16,"",IF(E13=0,"",IF(OR(E13=$BW$1,E14=$BW$1,E15=$BW$1,E13=$CD$1,E14=$CD$1,E15=$CD$1),0,1)))</f>
        <v>1</v>
      </c>
      <c r="CG13" s="3">
        <f>IF($A13&gt;='FG_243way_Regular Symbol'!H$16,"",IF(F13=0,"",IF(OR(F13=$BW$1,F14=$BW$1,F15=$BW$1,F13=$CD$1,F14=$CD$1,F15=$CD$1),0,1)))</f>
        <v>0</v>
      </c>
      <c r="CI13" s="3">
        <f>IF($A13&gt;='FG_243way_Regular Symbol'!D$16,"",IF(B13=0,"",IF(OR(B13=$BW$1,B14=$BW$1,B15=$BW$1,B13=$CJ$1,B14=$CJ$1,B15=$CJ$1),0,1)))</f>
        <v>1</v>
      </c>
      <c r="CJ13" s="3">
        <f>IF($A13&gt;='FG_243way_Regular Symbol'!E$16,"",IF(C13=0,"",IF(OR(C13=$BW$1,C14=$BW$1,C15=$BW$1,C13=$CJ$1,C14=$CJ$1,C15=$CJ$1),0,1)))</f>
        <v>0</v>
      </c>
      <c r="CK13" s="3">
        <f>IF($A13&gt;='FG_243way_Regular Symbol'!F$16,"",IF(D13=0,"",IF(OR(D13=$BW$1,D14=$BW$1,D15=$BW$1,D13=$CJ$1,D14=$CJ$1,D15=$CJ$1),0,1)))</f>
        <v>1</v>
      </c>
      <c r="CL13" s="3">
        <f>IF($A13&gt;='FG_243way_Regular Symbol'!G$16,"",IF(E13=0,"",IF(OR(E13=$BW$1,E14=$BW$1,E15=$BW$1,E13=$CJ$1,E14=$CJ$1,E15=$CJ$1),0,1)))</f>
        <v>1</v>
      </c>
      <c r="CM13" s="3">
        <f>IF($A13&gt;='FG_243way_Regular Symbol'!H$16,"",IF(F13=0,"",IF(OR(F13=$BW$1,F14=$BW$1,F15=$BW$1,F13=$CJ$1,F14=$CJ$1,F15=$CJ$1),0,1)))</f>
        <v>0</v>
      </c>
      <c r="CO13" s="3">
        <f>IF($A13&gt;='FG_243way_Regular Symbol'!D$16,"",IF(B13=0,"",IF(OR(B13=$BW$1,B14=$BW$1,B15=$BW$1,B13=$CP$1,B14=$CP$1,B15=$CP$1),0,1)))</f>
        <v>1</v>
      </c>
      <c r="CP13" s="3">
        <f>IF($A13&gt;='FG_243way_Regular Symbol'!E$16,"",IF(C13=0,"",IF(OR(C13=$BW$1,C14=$BW$1,C15=$BW$1,C13=$CP$1,C14=$CP$1,C15=$CP$1),0,1)))</f>
        <v>0</v>
      </c>
      <c r="CQ13" s="3">
        <f>IF($A13&gt;='FG_243way_Regular Symbol'!F$16,"",IF(D13=0,"",IF(OR(D13=$BW$1,D14=$BW$1,D15=$BW$1,D13=$CP$1,D14=$CP$1,D15=$CP$1),0,1)))</f>
        <v>1</v>
      </c>
      <c r="CR13" s="3">
        <f>IF($A13&gt;='FG_243way_Regular Symbol'!G$16,"",IF(E13=0,"",IF(OR(E13=$BW$1,E14=$BW$1,E15=$BW$1,E13=$CP$1,E14=$CP$1,E15=$CP$1),0,1)))</f>
        <v>1</v>
      </c>
      <c r="CS13" s="3">
        <f>IF($A13&gt;='FG_243way_Regular Symbol'!H$16,"",IF(F13=0,"",IF(OR(F13=$BW$1,F14=$BW$1,F15=$BW$1,F13=$CP$1,F14=$CP$1,F15=$CP$1),0,1)))</f>
        <v>0</v>
      </c>
      <c r="CU13" s="3">
        <f>IF($A13&gt;='FG_243way_Regular Symbol'!D$16,"",IF(B13=0,"",IF(OR(B13=$BW$1,B14=$BW$1,B15=$BW$1,B13=$CV$1,B14=$CV$1,B15=$CV$1),0,1)))</f>
        <v>1</v>
      </c>
      <c r="CV13" s="3">
        <f>IF($A13&gt;='FG_243way_Regular Symbol'!E$16,"",IF(C13=0,"",IF(OR(C13=$BW$1,C14=$BW$1,C15=$BW$1,C13=$CV$1,C14=$CV$1,C15=$CV$1),0,1)))</f>
        <v>1</v>
      </c>
      <c r="CW13" s="3">
        <f>IF($A13&gt;='FG_243way_Regular Symbol'!F$16,"",IF(D13=0,"",IF(OR(D13=$BW$1,D14=$BW$1,D15=$BW$1,D13=$CV$1,D14=$CV$1,D15=$CV$1),0,1)))</f>
        <v>1</v>
      </c>
      <c r="CX13" s="3">
        <f>IF($A13&gt;='FG_243way_Regular Symbol'!G$16,"",IF(E13=0,"",IF(OR(E13=$BW$1,E14=$BW$1,E15=$BW$1,E13=$CV$1,E14=$CV$1,E15=$CV$1),0,1)))</f>
        <v>1</v>
      </c>
      <c r="CY13" s="3">
        <f>IF($A13&gt;='FG_243way_Regular Symbol'!H$16,"",IF(F13=0,"",IF(OR(F13=$BW$1,F14=$BW$1,F15=$BW$1,F13=$CV$1,F14=$CV$1,F15=$CV$1),0,1)))</f>
        <v>1</v>
      </c>
    </row>
    <row r="14" spans="1:103" ht="16" thickBot="1">
      <c r="A14" s="337">
        <f>IF('FG_243way_Regular Symbol'!L13="","",'FG_243way_Regular Symbol'!L13)</f>
        <v>10</v>
      </c>
      <c r="B14" s="191" t="str">
        <f>IF('FG_243way_Regular Symbol'!M13="",
IF($A14-'FG_243way_Regular Symbol'!D$16&gt;='FG_243way_RegularＸ_W()'!B$2-1,"",VLOOKUP($A14-'FG_243way_Regular Symbol'!D$16,'FG_243way_Regular Symbol'!$L$3:$Q$99,'FG_243way_RegularＸ_W()'!B$3+1,FALSE)),
'FG_243way_Regular Symbol'!M13)</f>
        <v>M5</v>
      </c>
      <c r="C14" s="191" t="str">
        <f>IF('FG_243way_Regular Symbol'!N13="",
IF($A14-'FG_243way_Regular Symbol'!E$16&gt;='FG_243way_RegularＸ_W()'!C$2-1,"",VLOOKUP($A14-'FG_243way_Regular Symbol'!E$16,'FG_243way_Regular Symbol'!$L$3:$Q$99,'FG_243way_RegularＸ_W()'!C$3+1,FALSE)),
'FG_243way_Regular Symbol'!N13)</f>
        <v>K</v>
      </c>
      <c r="D14" s="191" t="str">
        <f>IF('FG_243way_Regular Symbol'!O13="",
IF($A14-'FG_243way_Regular Symbol'!F$16&gt;='FG_243way_RegularＸ_W()'!D$2-1,"",VLOOKUP($A14-'FG_243way_Regular Symbol'!F$16,'FG_243way_Regular Symbol'!$L$3:$Q$99,'FG_243way_RegularＸ_W()'!D$3+1,FALSE)),
'FG_243way_Regular Symbol'!O13)</f>
        <v>M1</v>
      </c>
      <c r="E14" s="191" t="str">
        <f>IF('FG_243way_Regular Symbol'!P13="",
IF($A14-'FG_243way_Regular Symbol'!G$16&gt;='FG_243way_RegularＸ_W()'!E$2-1,"",VLOOKUP($A14-'FG_243way_Regular Symbol'!G$16,'FG_243way_Regular Symbol'!$L$3:$Q$99,'FG_243way_RegularＸ_W()'!E$3+1,FALSE)),
'FG_243way_Regular Symbol'!P13)</f>
        <v>BN</v>
      </c>
      <c r="F14" s="338" t="str">
        <f>IF('FG_243way_Regular Symbol'!Q13="",
IF($A14-'FG_243way_Regular Symbol'!H$16&gt;='FG_243way_RegularＸ_W()'!F$2-1,"",VLOOKUP($A14-'FG_243way_Regular Symbol'!H$16,'FG_243way_Regular Symbol'!$L$3:$Q$99,'FG_243way_RegularＸ_W()'!F$3+1,FALSE)),
'FG_243way_Regular Symbol'!Q13)</f>
        <v>Q</v>
      </c>
      <c r="H14" s="353" t="s">
        <v>187</v>
      </c>
      <c r="I14" s="154">
        <f>SUM(CU4:CU100)</f>
        <v>55</v>
      </c>
      <c r="J14" s="154">
        <f>SUM(CV4:CV100)</f>
        <v>76</v>
      </c>
      <c r="K14" s="154">
        <f>SUM(CW4:CW100)</f>
        <v>60</v>
      </c>
      <c r="L14" s="154">
        <f>SUM(CX4:CX100)</f>
        <v>56</v>
      </c>
      <c r="M14" s="154">
        <f>SUM(CY4:CY100)</f>
        <v>68</v>
      </c>
      <c r="O14" s="344">
        <f>IF($A14&gt;='FG_243way_Regular Symbol'!D$16,"",IF(B14=0,"",IF(OR(B14=$O$1,B14=$P$1,B15=$O$1,B15=$P$1,B16=$O$1,B16=$P$1),0,1)))</f>
        <v>1</v>
      </c>
      <c r="P14" s="3">
        <f>IF($A14&gt;='FG_243way_Regular Symbol'!E$16,"",IF(C14=0,"",IF(OR(C14=$O$1,C14=$P$1,C15=$O$1,C15=$P$1,C16=$O$1,C16=$P$1),0,1)))</f>
        <v>0</v>
      </c>
      <c r="Q14" s="3">
        <f>IF($A14&gt;='FG_243way_Regular Symbol'!F$16,"",IF(D14=0,"",IF(OR(D14=$O$1,D14=$P$1,D15=$O$1,D15=$P$1,D16=$O$1,D16=$P$1),0,1)))</f>
        <v>0</v>
      </c>
      <c r="R14" s="3">
        <f>IF($A14&gt;='FG_243way_Regular Symbol'!G$16,"",IF(E14=0,"",IF(OR(E14=$O$1,E14=$P$1,E15=$O$1,E15=$P$1,E16=$O$1,E16=$P$1),0,1)))</f>
        <v>0</v>
      </c>
      <c r="S14" s="135">
        <f>IF($A14&gt;='FG_243way_Regular Symbol'!H$16,"",IF(F14=0,"",IF(OR(F14=$O$1,F14=$P$1,F15=$O$1,F15=$P$1,F16=$O$1,F16=$P$1),0,1)))</f>
        <v>1</v>
      </c>
      <c r="U14" s="344">
        <f>IF($A14&gt;='FG_243way_Regular Symbol'!D$16,"",IF(B14=0,"",IF(OR(B14=$U$1,B14=$V$1,B15=$U$1,B15=$V$1,B16=$U$1,B16=$V$1),0,1)))</f>
        <v>0</v>
      </c>
      <c r="V14" s="3">
        <f>IF($A14&gt;='FG_243way_Regular Symbol'!E$16,"",IF(C14=0,"",IF(OR(C14=$U$1,C14=$V$1,C15=$U$1,C15=$V$1,C16=$U$1,C16=$V$1),0,1)))</f>
        <v>1</v>
      </c>
      <c r="W14" s="3">
        <f>IF($A14&gt;='FG_243way_Regular Symbol'!F$16,"",IF(D14=0,"",IF(OR(D14=$U$1,D14=$V$1,D15=$U$1,D15=$V$1,D16=$U$1,D16=$V$1),0,1)))</f>
        <v>1</v>
      </c>
      <c r="X14" s="3">
        <f>IF($A14&gt;='FG_243way_Regular Symbol'!G$16,"",IF(E14=0,"",IF(OR(E14=$U$1,E14=$V$1,E15=$U$1,E15=$V$1,E16=$U$1,E16=$V$1),0,1)))</f>
        <v>1</v>
      </c>
      <c r="Y14" s="135">
        <f>IF($A14&gt;='FG_243way_Regular Symbol'!H$16,"",IF(F14=0,"",IF(OR(F14=$U$1,F14=$V$1,F15=$U$1,F15=$V$1,F16=$U$1,F16=$V$1),0,1)))</f>
        <v>1</v>
      </c>
      <c r="AA14" s="344">
        <f>IF($A14&gt;='FG_243way_Regular Symbol'!D$16,"",IF(B14=0,"",IF(OR(B14=$AA$1,B14=$AB$1,B15=$AA$1,B15=$AB$1,B16=$AA$1,,B16=$AB$1),0,1)))</f>
        <v>1</v>
      </c>
      <c r="AB14" s="3">
        <f>IF($A14&gt;='FG_243way_Regular Symbol'!E$16,"",IF(C14=0,"",IF(OR(C14=$AA$1,C14=$AB$1,C15=$AA$1,C15=$AB$1,C16=$AA$1,,C16=$AB$1),0,1)))</f>
        <v>1</v>
      </c>
      <c r="AC14" s="3">
        <f>IF($A14&gt;='FG_243way_Regular Symbol'!F$16,"",IF(D14=0,"",IF(OR(D14=$AA$1,D14=$AB$1,D15=$AA$1,D15=$AB$1,D16=$AA$1,,D16=$AB$1),0,1)))</f>
        <v>1</v>
      </c>
      <c r="AD14" s="3">
        <f>IF($A14&gt;='FG_243way_Regular Symbol'!G$16,"",IF(E14=0,"",IF(OR(E14=$AA$1,E14=$AB$1,E15=$AA$1,E15=$AB$1,E16=$AA$1,,E16=$AB$1),0,1)))</f>
        <v>1</v>
      </c>
      <c r="AE14" s="135">
        <f>IF($A14&gt;='FG_243way_Regular Symbol'!H$16,"",IF(F14=0,"",IF(OR(F14=$AA$1,F14=$AB$1,F15=$AA$1,F15=$AB$1,F16=$AA$1,,F16=$AB$1),0,1)))</f>
        <v>1</v>
      </c>
      <c r="AG14" s="344">
        <f>IF($A14&gt;='FG_243way_Regular Symbol'!D$16,"",IF(B14=0,"",IF(OR(B14=$AG$1,B14=$AH$1,B15=$AG$1,B15=$AH$1,B16=$AG$1,B16=$AH$1),0,1)))</f>
        <v>1</v>
      </c>
      <c r="AH14" s="3">
        <f>IF($A14&gt;='FG_243way_Regular Symbol'!E$16,"",IF(C14=0,"",IF(OR(C14=$AG$1,C14=$AH$1,C15=$AG$1,C15=$AH$1,C16=$AG$1,C16=$AH$1),0,1)))</f>
        <v>1</v>
      </c>
      <c r="AI14" s="3">
        <f>IF($A14&gt;='FG_243way_Regular Symbol'!F$16,"",IF(D14=0,"",IF(OR(D14=$AG$1,D14=$AH$1,D15=$AG$1,D15=$AH$1,D16=$AG$1,D16=$AH$1),0,1)))</f>
        <v>1</v>
      </c>
      <c r="AJ14" s="3">
        <f>IF($A14&gt;='FG_243way_Regular Symbol'!G$16,"",IF(E14=0,"",IF(OR(E14=$AG$1,E14=$AH$1,E15=$AG$1,E15=$AH$1,E16=$AG$1,E16=$AH$1),0,1)))</f>
        <v>1</v>
      </c>
      <c r="AK14" s="135">
        <f>IF($A14&gt;='FG_243way_Regular Symbol'!H$16,"",IF(F14=0,"",IF(OR(F14=$AG$1,F14=$AH$1,F15=$AG$1,F15=$AH$1,F16=$AG$1,F16=$AH$1),0,1)))</f>
        <v>1</v>
      </c>
      <c r="AM14" s="344">
        <f>IF($A14&gt;='FG_243way_Regular Symbol'!D$16,"",IF(B14=0,"",IF(OR(B14=$AM$1,B14=$AN$1,B15=$AM$1,B15=$AN$1,B16=$AM$1,B16=$AN$1),0,1)))</f>
        <v>0</v>
      </c>
      <c r="AN14" s="3">
        <f>IF($A14&gt;='FG_243way_Regular Symbol'!E$16,"",IF(C14=0,"",IF(OR(C14=$AM$1,C14=$AN$1,C15=$AM$1,C15=$AN$1,C16=$AM$1,C16=$AN$1),0,1)))</f>
        <v>1</v>
      </c>
      <c r="AO14" s="3">
        <f>IF($A14&gt;='FG_243way_Regular Symbol'!F$16,"",IF(D14=0,"",IF(OR(D14=$AM$1,D14=$AN$1,D15=$AM$1,D15=$AN$1,D16=$AM$1,D16=$AN$1),0,1)))</f>
        <v>0</v>
      </c>
      <c r="AP14" s="3">
        <f>IF($A14&gt;='FG_243way_Regular Symbol'!G$16,"",IF(E14=0,"",IF(OR(E14=$AM$1,E14=$AN$1,E15=$AM$1,E15=$AN$1,E16=$AM$1,E16=$AN$1),0,1)))</f>
        <v>1</v>
      </c>
      <c r="AQ14" s="135">
        <f>IF($A14&gt;='FG_243way_Regular Symbol'!H$16,"",IF(F14=0,"",IF(OR(F14=$AM$1,F14=$AN$1,F15=$AM$1,F15=$AN$1,F16=$AM$1,F16=$AN$1),0,1)))</f>
        <v>1</v>
      </c>
      <c r="AS14" s="344">
        <f>IF($A14&gt;='FG_243way_Regular Symbol'!D$16,"",IF(B14=0,"",IF(OR(B14=$AM$1,B14=$AT$1,B15=$AM$1,B15=$AT$1,B16=$AM$1,B16=$AT$1),0,1)))</f>
        <v>1</v>
      </c>
      <c r="AT14" s="3">
        <f>IF($A14&gt;='FG_243way_Regular Symbol'!E$16,"",IF(C14=0,"",IF(OR(C14=$AM$1,C14=$AT$1,C15=$AM$1,C15=$AT$1,C16=$AM$1,C16=$AT$1),0,1)))</f>
        <v>1</v>
      </c>
      <c r="AU14" s="3">
        <f>IF($A14&gt;='FG_243way_Regular Symbol'!F$16,"",IF(D14=0,"",IF(OR(D14=$AM$1,D14=$AT$1,D15=$AM$1,D15=$AT$1,D16=$AM$1,D16=$AT$1),0,1)))</f>
        <v>1</v>
      </c>
      <c r="AV14" s="3">
        <f>IF($A14&gt;='FG_243way_Regular Symbol'!G$16,"",IF(E14=0,"",IF(OR(E14=$AM$1,E14=$AT$1,E15=$AM$1,E15=$AT$1,E16=$AM$1,E16=$AT$1),0,1)))</f>
        <v>1</v>
      </c>
      <c r="AW14" s="135">
        <f>IF($A14&gt;='FG_243way_Regular Symbol'!H$16,"",IF(F14=0,"",IF(OR(F14=$AM$1,F14=$AT$1,F15=$AM$1,F15=$AT$1,F16=$AM$1,F16=$AT$1),0,1)))</f>
        <v>1</v>
      </c>
      <c r="AY14" s="344">
        <f>IF($A14&gt;='FG_243way_Regular Symbol'!D$16,"",IF(B14=0,"",IF(OR(B14=$AM$1,B14=$AZ$1,B15=$AM$1,B15=$AZ$1,B16=$AM$1,B16=$AZ$1),0,1)))</f>
        <v>1</v>
      </c>
      <c r="AZ14" s="3">
        <f>IF($A14&gt;='FG_243way_Regular Symbol'!E$16,"",IF(C14=0,"",IF(OR(C14=$AM$1,C14=$AZ$1,C15=$AM$1,C15=$AZ$1,C16=$AM$1,C16=$AZ$1),0,1)))</f>
        <v>1</v>
      </c>
      <c r="BA14" s="3">
        <f>IF($A14&gt;='FG_243way_Regular Symbol'!F$16,"",IF(D14=0,"",IF(OR(D14=$AM$1,D14=$AZ$1,D15=$AM$1,D15=$AZ$1,D16=$AM$1,D16=$AZ$1),0,1)))</f>
        <v>1</v>
      </c>
      <c r="BB14" s="3">
        <f>IF($A14&gt;='FG_243way_Regular Symbol'!G$16,"",IF(E14=0,"",IF(OR(E14=$AM$1,E14=$AZ$1,E15=$AM$1,E15=$AZ$1,E16=$AM$1,E16=$AZ$1),0,1)))</f>
        <v>0</v>
      </c>
      <c r="BC14" s="135">
        <f>IF($A14&gt;='FG_243way_Regular Symbol'!H$16,"",IF(F14=0,"",IF(OR(F14=$AM$1,F14=$AZ$1,F15=$AM$1,F15=$AZ$1,F16=$AM$1,F16=$AZ$1),0,1)))</f>
        <v>1</v>
      </c>
      <c r="BE14" s="344">
        <f>IF($A14&gt;='FG_243way_Regular Symbol'!D$16,"",IF(B14=0,"",IF(OR(B14=$AM$1,B14=$BF$1,B15=$AM$1,B15=$BF$1,B16=$AM$1,B16=$BF$1),0,1)))</f>
        <v>1</v>
      </c>
      <c r="BF14" s="3">
        <f>IF($A14&gt;='FG_243way_Regular Symbol'!E$16,"",IF(C14=0,"",IF(OR(C14=$AM$1,C14=$BF$1,C15=$AM$1,C15=$BF$1,C16=$AM$1,C16=$BF$1),0,1)))</f>
        <v>1</v>
      </c>
      <c r="BG14" s="3">
        <f>IF($A14&gt;='FG_243way_Regular Symbol'!F$16,"",IF(D14=0,"",IF(OR(D14=$AM$1,D14=$BF$1,D15=$AM$1,D15=$BF$1,D16=$AM$1,D16=$BF$1),0,1)))</f>
        <v>1</v>
      </c>
      <c r="BH14" s="3">
        <f>IF($A14&gt;='FG_243way_Regular Symbol'!G$16,"",IF(E14=0,"",IF(OR(E14=$AM$1,E14=$BF$1,E15=$AM$1,E15=$BF$1,E16=$AM$1,E16=$BF$1),0,1)))</f>
        <v>1</v>
      </c>
      <c r="BI14" s="135">
        <f>IF($A14&gt;='FG_243way_Regular Symbol'!H$16,"",IF(F14=0,"",IF(OR(F14=$AM$1,F14=$BF$1,F15=$AM$1,F15=$BF$1,F16=$AM$1,F16=$BF$1),0,1)))</f>
        <v>1</v>
      </c>
      <c r="BK14" s="344">
        <f>IF($A14&gt;='FG_243way_Regular Symbol'!D$16,"",IF(B14=0,"",IF(OR(B14=$AM$1,B14=$BL$1,B15=$AM$1,B15=$BL$1,B16=$AM$1,B16=$BL$1),0,1)))</f>
        <v>1</v>
      </c>
      <c r="BL14" s="3">
        <f>IF($A14&gt;='FG_243way_Regular Symbol'!E$16,"",IF(C14=0,"",IF(OR(C14=$AM$1,C14=$BL$1,C15=$AM$1,C15=$BL$1,C16=$AM$1,C16=$BL$1),0,1)))</f>
        <v>1</v>
      </c>
      <c r="BM14" s="3">
        <f>IF($A14&gt;='FG_243way_Regular Symbol'!F$16,"",IF(D14=0,"",IF(OR(D14=$AM$1,D14=$BL$1,D15=$AM$1,D15=$BL$1,D16=$AM$1,D16=$BL$1),0,1)))</f>
        <v>1</v>
      </c>
      <c r="BN14" s="3">
        <f>IF($A14&gt;='FG_243way_Regular Symbol'!G$16,"",IF(E14=0,"",IF(OR(E14=$AM$1,E14=$BL$1,E15=$AM$1,E15=$BL$1,E16=$AM$1,E16=$BL$1),0,1)))</f>
        <v>1</v>
      </c>
      <c r="BO14" s="135">
        <f>IF($A14&gt;='FG_243way_Regular Symbol'!H$16,"",IF(F14=0,"",IF(OR(F14=$AM$1,F14=$BL$1,F15=$AM$1,F15=$BL$1,F16=$AM$1,F16=$BL$1),0,1)))</f>
        <v>1</v>
      </c>
      <c r="BQ14" s="3">
        <f>IF($A14&gt;='FG_243way_Regular Symbol'!D$16,"",IF(B14=0,"",IF(OR(B14=$BQ$1,B14=$BR$1,B15=$BQ$1,B15=$BR$1,B16=$BQ$1,B16=$BR$1),0,1)))</f>
        <v>1</v>
      </c>
      <c r="BR14" s="3">
        <f>IF($A14&gt;='FG_243way_Regular Symbol'!E$16,"",IF(C14=0,"",IF(OR(C14=$BQ$1,C14=$BR$1,C15=$BQ$1,C15=$BR$1,C16=$BQ$1,C16=$BR$1),0,1)))</f>
        <v>1</v>
      </c>
      <c r="BS14" s="3">
        <f>IF($A14&gt;='FG_243way_Regular Symbol'!F$16,"",IF(D14=0,"",IF(OR(D14=$BQ$1,D14=$BR$1,D15=$BQ$1,D15=$BR$1,D16=$BQ$1,D16=$BR$1),0,1)))</f>
        <v>1</v>
      </c>
      <c r="BT14" s="3">
        <f>IF($A14&gt;='FG_243way_Regular Symbol'!G$16,"",IF(E14=0,"",IF(OR(E14=$BQ$1,E14=$BR$1,E15=$BQ$1,E15=$BR$1,E16=$BQ$1,E16=$BR$1),0,1)))</f>
        <v>1</v>
      </c>
      <c r="BU14" s="3">
        <f>IF($A14&gt;='FG_243way_Regular Symbol'!H$16,"",IF(F14=0,"",IF(OR(F14=$BQ$1,F14=$BR$1,F15=$BQ$1,F15=$BR$1,F16=$BQ$1,F16=$BR$1),0,1)))</f>
        <v>1</v>
      </c>
      <c r="BW14" s="3">
        <f>IF($A14&gt;='FG_243way_Regular Symbol'!D$16,"",IF(B14=0,"",IF(OR(B14=$BW$1,B15=$BW$1,B16=$BW$1,B14=$BX$1,B15=$BX$1,B16=$BX$1),0,1)))</f>
        <v>1</v>
      </c>
      <c r="BX14" s="3">
        <f>IF($A14&gt;='FG_243way_Regular Symbol'!E$16,"",IF(C14=0,"",IF(OR(C14=$BW$1,C15=$BW$1,C16=$BW$1,C14=$BX$1,C15=$BX$1,C16=$BX$1),0,1)))</f>
        <v>0</v>
      </c>
      <c r="BY14" s="3">
        <f>IF($A14&gt;='FG_243way_Regular Symbol'!F$16,"",IF(D14=0,"",IF(OR(D14=$BW$1,D15=$BW$1,D16=$BW$1,D14=$BX$1,D15=$BX$1,D16=$BX$1),0,1)))</f>
        <v>1</v>
      </c>
      <c r="BZ14" s="3">
        <f>IF($A14&gt;='FG_243way_Regular Symbol'!G$16,"",IF(E14=0,"",IF(OR(E14=$BW$1,E15=$BW$1,E16=$BW$1,E14=$BX$1,E15=$BX$1,E16=$BX$1),0,1)))</f>
        <v>1</v>
      </c>
      <c r="CA14" s="3">
        <f>IF($A14&gt;='FG_243way_Regular Symbol'!H$16,"",IF(F14=0,"",IF(OR(F14=$BW$1,F15=$BW$1,F16=$BW$1,F14=$BX$1,F15=$BX$1,F16=$BX$1),0,1)))</f>
        <v>1</v>
      </c>
      <c r="CC14" s="3">
        <f>IF($A14&gt;='FG_243way_Regular Symbol'!D$16,"",IF(B14=0,"",IF(OR(B14=$BW$1,B15=$BW$1,B16=$BW$1,B14=$CD$1,B15=$CD$1,B16=$CD$1),0,1)))</f>
        <v>0</v>
      </c>
      <c r="CD14" s="3">
        <f>IF($A14&gt;='FG_243way_Regular Symbol'!E$16,"",IF(C14=0,"",IF(OR(C14=$BW$1,C15=$BW$1,C16=$BW$1,C14=$CD$1,C15=$CD$1,C16=$CD$1),0,1)))</f>
        <v>1</v>
      </c>
      <c r="CE14" s="3">
        <f>IF($A14&gt;='FG_243way_Regular Symbol'!F$16,"",IF(D14=0,"",IF(OR(D14=$BW$1,D15=$BW$1,D16=$BW$1,D14=$CD$1,D15=$CD$1,D16=$CD$1),0,1)))</f>
        <v>1</v>
      </c>
      <c r="CF14" s="3">
        <f>IF($A14&gt;='FG_243way_Regular Symbol'!G$16,"",IF(E14=0,"",IF(OR(E14=$BW$1,E15=$BW$1,E16=$BW$1,E14=$CD$1,E15=$CD$1,E16=$CD$1),0,1)))</f>
        <v>1</v>
      </c>
      <c r="CG14" s="3">
        <f>IF($A14&gt;='FG_243way_Regular Symbol'!H$16,"",IF(F14=0,"",IF(OR(F14=$BW$1,F15=$BW$1,F16=$BW$1,F14=$CD$1,F15=$CD$1,F16=$CD$1),0,1)))</f>
        <v>0</v>
      </c>
      <c r="CI14" s="3">
        <f>IF($A14&gt;='FG_243way_Regular Symbol'!D$16,"",IF(B14=0,"",IF(OR(B14=$BW$1,B15=$BW$1,B16=$BW$1,B14=$CJ$1,B15=$CJ$1,B16=$CJ$1),0,1)))</f>
        <v>1</v>
      </c>
      <c r="CJ14" s="3">
        <f>IF($A14&gt;='FG_243way_Regular Symbol'!E$16,"",IF(C14=0,"",IF(OR(C14=$BW$1,C15=$BW$1,C16=$BW$1,C14=$CJ$1,C15=$CJ$1,C16=$CJ$1),0,1)))</f>
        <v>0</v>
      </c>
      <c r="CK14" s="3">
        <f>IF($A14&gt;='FG_243way_Regular Symbol'!F$16,"",IF(D14=0,"",IF(OR(D14=$BW$1,D15=$BW$1,D16=$BW$1,D14=$CJ$1,D15=$CJ$1,D16=$CJ$1),0,1)))</f>
        <v>1</v>
      </c>
      <c r="CL14" s="3">
        <f>IF($A14&gt;='FG_243way_Regular Symbol'!G$16,"",IF(E14=0,"",IF(OR(E14=$BW$1,E15=$BW$1,E16=$BW$1,E14=$CJ$1,E15=$CJ$1,E16=$CJ$1),0,1)))</f>
        <v>1</v>
      </c>
      <c r="CM14" s="3">
        <f>IF($A14&gt;='FG_243way_Regular Symbol'!H$16,"",IF(F14=0,"",IF(OR(F14=$BW$1,F15=$BW$1,F16=$BW$1,F14=$CJ$1,F15=$CJ$1,F16=$CJ$1),0,1)))</f>
        <v>0</v>
      </c>
      <c r="CO14" s="3">
        <f>IF($A14&gt;='FG_243way_Regular Symbol'!D$16,"",IF(B14=0,"",IF(OR(B14=$BW$1,B15=$BW$1,B16=$BW$1,B14=$CP$1,B15=$CP$1,B16=$CP$1),0,1)))</f>
        <v>1</v>
      </c>
      <c r="CP14" s="3">
        <f>IF($A14&gt;='FG_243way_Regular Symbol'!E$16,"",IF(C14=0,"",IF(OR(C14=$BW$1,C15=$BW$1,C16=$BW$1,C14=$CP$1,C15=$CP$1,C16=$CP$1),0,1)))</f>
        <v>1</v>
      </c>
      <c r="CQ14" s="3">
        <f>IF($A14&gt;='FG_243way_Regular Symbol'!F$16,"",IF(D14=0,"",IF(OR(D14=$BW$1,D15=$BW$1,D16=$BW$1,D14=$CP$1,D15=$CP$1,D16=$CP$1),0,1)))</f>
        <v>1</v>
      </c>
      <c r="CR14" s="3">
        <f>IF($A14&gt;='FG_243way_Regular Symbol'!G$16,"",IF(E14=0,"",IF(OR(E14=$BW$1,E15=$BW$1,E16=$BW$1,E14=$CP$1,E15=$CP$1,E16=$CP$1),0,1)))</f>
        <v>1</v>
      </c>
      <c r="CS14" s="3">
        <f>IF($A14&gt;='FG_243way_Regular Symbol'!H$16,"",IF(F14=0,"",IF(OR(F14=$BW$1,F15=$BW$1,F16=$BW$1,F14=$CP$1,F15=$CP$1,F16=$CP$1),0,1)))</f>
        <v>0</v>
      </c>
      <c r="CU14" s="3">
        <f>IF($A14&gt;='FG_243way_Regular Symbol'!D$16,"",IF(B14=0,"",IF(OR(B14=$BW$1,B15=$BW$1,B16=$BW$1,B14=$CV$1,B15=$CV$1,B16=$CV$1),0,1)))</f>
        <v>1</v>
      </c>
      <c r="CV14" s="3">
        <f>IF($A14&gt;='FG_243way_Regular Symbol'!E$16,"",IF(C14=0,"",IF(OR(C14=$BW$1,C15=$BW$1,C16=$BW$1,C14=$CV$1,C15=$CV$1,C16=$CV$1),0,1)))</f>
        <v>1</v>
      </c>
      <c r="CW14" s="3">
        <f>IF($A14&gt;='FG_243way_Regular Symbol'!F$16,"",IF(D14=0,"",IF(OR(D14=$BW$1,D15=$BW$1,D16=$BW$1,D14=$CV$1,D15=$CV$1,D16=$CV$1),0,1)))</f>
        <v>1</v>
      </c>
      <c r="CX14" s="3">
        <f>IF($A14&gt;='FG_243way_Regular Symbol'!G$16,"",IF(E14=0,"",IF(OR(E14=$BW$1,E15=$BW$1,E16=$BW$1,E14=$CV$1,E15=$CV$1,E16=$CV$1),0,1)))</f>
        <v>1</v>
      </c>
      <c r="CY14" s="3">
        <f>IF($A14&gt;='FG_243way_Regular Symbol'!H$16,"",IF(F14=0,"",IF(OR(F14=$BW$1,F15=$BW$1,F16=$BW$1,F14=$CV$1,F15=$CV$1,F16=$CV$1),0,1)))</f>
        <v>1</v>
      </c>
    </row>
    <row r="15" spans="1:103">
      <c r="A15" s="337">
        <f>IF('FG_243way_Regular Symbol'!L14="","",'FG_243way_Regular Symbol'!L14)</f>
        <v>11</v>
      </c>
      <c r="B15" s="191" t="str">
        <f>IF('FG_243way_Regular Symbol'!M14="",
IF($A15-'FG_243way_Regular Symbol'!D$16&gt;='FG_243way_RegularＸ_W()'!B$2-1,"",VLOOKUP($A15-'FG_243way_Regular Symbol'!D$16,'FG_243way_Regular Symbol'!$L$3:$Q$99,'FG_243way_RegularＸ_W()'!B$3+1,FALSE)),
'FG_243way_Regular Symbol'!M14)</f>
        <v>Q</v>
      </c>
      <c r="C15" s="191" t="str">
        <f>IF('FG_243way_Regular Symbol'!N14="",
IF($A15-'FG_243way_Regular Symbol'!E$16&gt;='FG_243way_RegularＸ_W()'!C$2-1,"",VLOOKUP($A15-'FG_243way_Regular Symbol'!E$16,'FG_243way_Regular Symbol'!$L$3:$Q$99,'FG_243way_RegularＸ_W()'!C$3+1,FALSE)),
'FG_243way_Regular Symbol'!N14)</f>
        <v>J</v>
      </c>
      <c r="D15" s="191" t="str">
        <f>IF('FG_243way_Regular Symbol'!O14="",
IF($A15-'FG_243way_Regular Symbol'!F$16&gt;='FG_243way_RegularＸ_W()'!D$2-1,"",VLOOKUP($A15-'FG_243way_Regular Symbol'!F$16,'FG_243way_Regular Symbol'!$L$3:$Q$99,'FG_243way_RegularＸ_W()'!D$3+1,FALSE)),
'FG_243way_Regular Symbol'!O14)</f>
        <v>M5</v>
      </c>
      <c r="E15" s="191" t="str">
        <f>IF('FG_243way_Regular Symbol'!P14="",
IF($A15-'FG_243way_Regular Symbol'!G$16&gt;='FG_243way_RegularＸ_W()'!E$2-1,"",VLOOKUP($A15-'FG_243way_Regular Symbol'!G$16,'FG_243way_Regular Symbol'!$L$3:$Q$99,'FG_243way_RegularＸ_W()'!E$3+1,FALSE)),
'FG_243way_Regular Symbol'!P14)</f>
        <v>M1</v>
      </c>
      <c r="F15" s="338" t="str">
        <f>IF('FG_243way_Regular Symbol'!Q14="",
IF($A15-'FG_243way_Regular Symbol'!H$16&gt;='FG_243way_RegularＸ_W()'!F$2-1,"",VLOOKUP($A15-'FG_243way_Regular Symbol'!H$16,'FG_243way_Regular Symbol'!$L$3:$Q$99,'FG_243way_RegularＸ_W()'!F$3+1,FALSE)),
'FG_243way_Regular Symbol'!Q14)</f>
        <v>J</v>
      </c>
      <c r="H15" s="354" t="s">
        <v>318</v>
      </c>
      <c r="I15" s="224">
        <f>SUM(AY4:AY100)</f>
        <v>55</v>
      </c>
      <c r="J15" s="224">
        <f>SUM(AZ4:AZ100)</f>
        <v>76</v>
      </c>
      <c r="K15" s="224">
        <f>SUM(BA4:BA100)</f>
        <v>56</v>
      </c>
      <c r="L15" s="224">
        <f>SUM(BB4:BB100)</f>
        <v>45</v>
      </c>
      <c r="M15" s="224">
        <f>SUM(BC4:BC100)</f>
        <v>56</v>
      </c>
      <c r="O15" s="344">
        <f>IF($A15&gt;='FG_243way_Regular Symbol'!D$16,"",IF(B15=0,"",IF(OR(B15=$O$1,B15=$P$1,B16=$O$1,B16=$P$1,B17=$O$1,B17=$P$1),0,1)))</f>
        <v>1</v>
      </c>
      <c r="P15" s="3">
        <f>IF($A15&gt;='FG_243way_Regular Symbol'!E$16,"",IF(C15=0,"",IF(OR(C15=$O$1,C15=$P$1,C16=$O$1,C16=$P$1,C17=$O$1,C17=$P$1),0,1)))</f>
        <v>0</v>
      </c>
      <c r="Q15" s="3">
        <f>IF($A15&gt;='FG_243way_Regular Symbol'!F$16,"",IF(D15=0,"",IF(OR(D15=$O$1,D15=$P$1,D16=$O$1,D16=$P$1,D17=$O$1,D17=$P$1),0,1)))</f>
        <v>0</v>
      </c>
      <c r="R15" s="3">
        <f>IF($A15&gt;='FG_243way_Regular Symbol'!G$16,"",IF(E15=0,"",IF(OR(E15=$O$1,E15=$P$1,E16=$O$1,E16=$P$1,E17=$O$1,E17=$P$1),0,1)))</f>
        <v>0</v>
      </c>
      <c r="S15" s="135">
        <f>IF($A15&gt;='FG_243way_Regular Symbol'!H$16,"",IF(F15=0,"",IF(OR(F15=$O$1,F15=$P$1,F16=$O$1,F16=$P$1,F17=$O$1,F17=$P$1),0,1)))</f>
        <v>1</v>
      </c>
      <c r="U15" s="344">
        <f>IF($A15&gt;='FG_243way_Regular Symbol'!D$16,"",IF(B15=0,"",IF(OR(B15=$U$1,B15=$V$1,B16=$U$1,B16=$V$1,B17=$U$1,B17=$V$1),0,1)))</f>
        <v>0</v>
      </c>
      <c r="V15" s="3">
        <f>IF($A15&gt;='FG_243way_Regular Symbol'!E$16,"",IF(C15=0,"",IF(OR(C15=$U$1,C15=$V$1,C16=$U$1,C16=$V$1,C17=$U$1,C17=$V$1),0,1)))</f>
        <v>1</v>
      </c>
      <c r="W15" s="3">
        <f>IF($A15&gt;='FG_243way_Regular Symbol'!F$16,"",IF(D15=0,"",IF(OR(D15=$U$1,D15=$V$1,D16=$U$1,D16=$V$1,D17=$U$1,D17=$V$1),0,1)))</f>
        <v>1</v>
      </c>
      <c r="X15" s="3">
        <f>IF($A15&gt;='FG_243way_Regular Symbol'!G$16,"",IF(E15=0,"",IF(OR(E15=$U$1,E15=$V$1,E16=$U$1,E16=$V$1,E17=$U$1,E17=$V$1),0,1)))</f>
        <v>1</v>
      </c>
      <c r="Y15" s="135">
        <f>IF($A15&gt;='FG_243way_Regular Symbol'!H$16,"",IF(F15=0,"",IF(OR(F15=$U$1,F15=$V$1,F16=$U$1,F16=$V$1,F17=$U$1,F17=$V$1),0,1)))</f>
        <v>1</v>
      </c>
      <c r="AA15" s="344">
        <f>IF($A15&gt;='FG_243way_Regular Symbol'!D$16,"",IF(B15=0,"",IF(OR(B15=$AA$1,B15=$AB$1,B16=$AA$1,B16=$AB$1,B17=$AA$1,,B17=$AB$1),0,1)))</f>
        <v>1</v>
      </c>
      <c r="AB15" s="3">
        <f>IF($A15&gt;='FG_243way_Regular Symbol'!E$16,"",IF(C15=0,"",IF(OR(C15=$AA$1,C15=$AB$1,C16=$AA$1,C16=$AB$1,C17=$AA$1,,C17=$AB$1),0,1)))</f>
        <v>1</v>
      </c>
      <c r="AC15" s="3">
        <f>IF($A15&gt;='FG_243way_Regular Symbol'!F$16,"",IF(D15=0,"",IF(OR(D15=$AA$1,D15=$AB$1,D16=$AA$1,D16=$AB$1,D17=$AA$1,,D17=$AB$1),0,1)))</f>
        <v>0</v>
      </c>
      <c r="AD15" s="3">
        <f>IF($A15&gt;='FG_243way_Regular Symbol'!G$16,"",IF(E15=0,"",IF(OR(E15=$AA$1,E15=$AB$1,E16=$AA$1,E16=$AB$1,E17=$AA$1,,E17=$AB$1),0,1)))</f>
        <v>1</v>
      </c>
      <c r="AE15" s="135">
        <f>IF($A15&gt;='FG_243way_Regular Symbol'!H$16,"",IF(F15=0,"",IF(OR(F15=$AA$1,F15=$AB$1,F16=$AA$1,F16=$AB$1,F17=$AA$1,,F17=$AB$1),0,1)))</f>
        <v>1</v>
      </c>
      <c r="AG15" s="344">
        <f>IF($A15&gt;='FG_243way_Regular Symbol'!D$16,"",IF(B15=0,"",IF(OR(B15=$AG$1,B15=$AH$1,B16=$AG$1,B16=$AH$1,B17=$AG$1,B17=$AH$1),0,1)))</f>
        <v>1</v>
      </c>
      <c r="AH15" s="3">
        <f>IF($A15&gt;='FG_243way_Regular Symbol'!E$16,"",IF(C15=0,"",IF(OR(C15=$AG$1,C15=$AH$1,C16=$AG$1,C16=$AH$1,C17=$AG$1,C17=$AH$1),0,1)))</f>
        <v>1</v>
      </c>
      <c r="AI15" s="3">
        <f>IF($A15&gt;='FG_243way_Regular Symbol'!F$16,"",IF(D15=0,"",IF(OR(D15=$AG$1,D15=$AH$1,D16=$AG$1,D16=$AH$1,D17=$AG$1,D17=$AH$1),0,1)))</f>
        <v>1</v>
      </c>
      <c r="AJ15" s="3">
        <f>IF($A15&gt;='FG_243way_Regular Symbol'!G$16,"",IF(E15=0,"",IF(OR(E15=$AG$1,E15=$AH$1,E16=$AG$1,E16=$AH$1,E17=$AG$1,E17=$AH$1),0,1)))</f>
        <v>1</v>
      </c>
      <c r="AK15" s="135">
        <f>IF($A15&gt;='FG_243way_Regular Symbol'!H$16,"",IF(F15=0,"",IF(OR(F15=$AG$1,F15=$AH$1,F16=$AG$1,F16=$AH$1,F17=$AG$1,F17=$AH$1),0,1)))</f>
        <v>1</v>
      </c>
      <c r="AM15" s="344">
        <f>IF($A15&gt;='FG_243way_Regular Symbol'!D$16,"",IF(B15=0,"",IF(OR(B15=$AM$1,B15=$AN$1,B16=$AM$1,B16=$AN$1,B17=$AM$1,B17=$AN$1),0,1)))</f>
        <v>1</v>
      </c>
      <c r="AN15" s="3">
        <f>IF($A15&gt;='FG_243way_Regular Symbol'!E$16,"",IF(C15=0,"",IF(OR(C15=$AM$1,C15=$AN$1,C16=$AM$1,C16=$AN$1,C17=$AM$1,C17=$AN$1),0,1)))</f>
        <v>1</v>
      </c>
      <c r="AO15" s="3">
        <f>IF($A15&gt;='FG_243way_Regular Symbol'!F$16,"",IF(D15=0,"",IF(OR(D15=$AM$1,D15=$AN$1,D16=$AM$1,D16=$AN$1,D17=$AM$1,D17=$AN$1),0,1)))</f>
        <v>0</v>
      </c>
      <c r="AP15" s="3">
        <f>IF($A15&gt;='FG_243way_Regular Symbol'!G$16,"",IF(E15=0,"",IF(OR(E15=$AM$1,E15=$AN$1,E16=$AM$1,E16=$AN$1,E17=$AM$1,E17=$AN$1),0,1)))</f>
        <v>1</v>
      </c>
      <c r="AQ15" s="135">
        <f>IF($A15&gt;='FG_243way_Regular Symbol'!H$16,"",IF(F15=0,"",IF(OR(F15=$AM$1,F15=$AN$1,F16=$AM$1,F16=$AN$1,F17=$AM$1,F17=$AN$1),0,1)))</f>
        <v>1</v>
      </c>
      <c r="AS15" s="344">
        <f>IF($A15&gt;='FG_243way_Regular Symbol'!D$16,"",IF(B15=0,"",IF(OR(B15=$AM$1,B15=$AT$1,B16=$AM$1,B16=$AT$1,B17=$AM$1,B17=$AT$1),0,1)))</f>
        <v>1</v>
      </c>
      <c r="AT15" s="3">
        <f>IF($A15&gt;='FG_243way_Regular Symbol'!E$16,"",IF(C15=0,"",IF(OR(C15=$AM$1,C15=$AT$1,C16=$AM$1,C16=$AT$1,C17=$AM$1,C17=$AT$1),0,1)))</f>
        <v>1</v>
      </c>
      <c r="AU15" s="3">
        <f>IF($A15&gt;='FG_243way_Regular Symbol'!F$16,"",IF(D15=0,"",IF(OR(D15=$AM$1,D15=$AT$1,D16=$AM$1,D16=$AT$1,D17=$AM$1,D17=$AT$1),0,1)))</f>
        <v>1</v>
      </c>
      <c r="AV15" s="3">
        <f>IF($A15&gt;='FG_243way_Regular Symbol'!G$16,"",IF(E15=0,"",IF(OR(E15=$AM$1,E15=$AT$1,E16=$AM$1,E16=$AT$1,E17=$AM$1,E17=$AT$1),0,1)))</f>
        <v>1</v>
      </c>
      <c r="AW15" s="135">
        <f>IF($A15&gt;='FG_243way_Regular Symbol'!H$16,"",IF(F15=0,"",IF(OR(F15=$AM$1,F15=$AT$1,F16=$AM$1,F16=$AT$1,F17=$AM$1,F17=$AT$1),0,1)))</f>
        <v>1</v>
      </c>
      <c r="AY15" s="344">
        <f>IF($A15&gt;='FG_243way_Regular Symbol'!D$16,"",IF(B15=0,"",IF(OR(B15=$AM$1,B15=$AZ$1,B16=$AM$1,B16=$AZ$1,B17=$AM$1,B17=$AZ$1),0,1)))</f>
        <v>1</v>
      </c>
      <c r="AZ15" s="3">
        <f>IF($A15&gt;='FG_243way_Regular Symbol'!E$16,"",IF(C15=0,"",IF(OR(C15=$AM$1,C15=$AZ$1,C16=$AM$1,C16=$AZ$1,C17=$AM$1,C17=$AZ$1),0,1)))</f>
        <v>1</v>
      </c>
      <c r="BA15" s="3">
        <f>IF($A15&gt;='FG_243way_Regular Symbol'!F$16,"",IF(D15=0,"",IF(OR(D15=$AM$1,D15=$AZ$1,D16=$AM$1,D16=$AZ$1,D17=$AM$1,D17=$AZ$1),0,1)))</f>
        <v>1</v>
      </c>
      <c r="BB15" s="3">
        <f>IF($A15&gt;='FG_243way_Regular Symbol'!G$16,"",IF(E15=0,"",IF(OR(E15=$AM$1,E15=$AZ$1,E16=$AM$1,E16=$AZ$1,E17=$AM$1,E17=$AZ$1),0,1)))</f>
        <v>1</v>
      </c>
      <c r="BC15" s="135">
        <f>IF($A15&gt;='FG_243way_Regular Symbol'!H$16,"",IF(F15=0,"",IF(OR(F15=$AM$1,F15=$AZ$1,F16=$AM$1,F16=$AZ$1,F17=$AM$1,F17=$AZ$1),0,1)))</f>
        <v>1</v>
      </c>
      <c r="BE15" s="344">
        <f>IF($A15&gt;='FG_243way_Regular Symbol'!D$16,"",IF(B15=0,"",IF(OR(B15=$AM$1,B15=$BF$1,B16=$AM$1,B16=$BF$1,B17=$AM$1,B17=$BF$1),0,1)))</f>
        <v>1</v>
      </c>
      <c r="BF15" s="3">
        <f>IF($A15&gt;='FG_243way_Regular Symbol'!E$16,"",IF(C15=0,"",IF(OR(C15=$AM$1,C15=$BF$1,C16=$AM$1,C16=$BF$1,C17=$AM$1,C17=$BF$1),0,1)))</f>
        <v>1</v>
      </c>
      <c r="BG15" s="3">
        <f>IF($A15&gt;='FG_243way_Regular Symbol'!F$16,"",IF(D15=0,"",IF(OR(D15=$AM$1,D15=$BF$1,D16=$AM$1,D16=$BF$1,D17=$AM$1,D17=$BF$1),0,1)))</f>
        <v>1</v>
      </c>
      <c r="BH15" s="3">
        <f>IF($A15&gt;='FG_243way_Regular Symbol'!G$16,"",IF(E15=0,"",IF(OR(E15=$AM$1,E15=$BF$1,E16=$AM$1,E16=$BF$1,E17=$AM$1,E17=$BF$1),0,1)))</f>
        <v>1</v>
      </c>
      <c r="BI15" s="135">
        <f>IF($A15&gt;='FG_243way_Regular Symbol'!H$16,"",IF(F15=0,"",IF(OR(F15=$AM$1,F15=$BF$1,F16=$AM$1,F16=$BF$1,F17=$AM$1,F17=$BF$1),0,1)))</f>
        <v>1</v>
      </c>
      <c r="BK15" s="344">
        <f>IF($A15&gt;='FG_243way_Regular Symbol'!D$16,"",IF(B15=0,"",IF(OR(B15=$AM$1,B15=$BL$1,B16=$AM$1,B16=$BL$1,B17=$AM$1,B17=$BL$1),0,1)))</f>
        <v>1</v>
      </c>
      <c r="BL15" s="3">
        <f>IF($A15&gt;='FG_243way_Regular Symbol'!E$16,"",IF(C15=0,"",IF(OR(C15=$AM$1,C15=$BL$1,C16=$AM$1,C16=$BL$1,C17=$AM$1,C17=$BL$1),0,1)))</f>
        <v>1</v>
      </c>
      <c r="BM15" s="3">
        <f>IF($A15&gt;='FG_243way_Regular Symbol'!F$16,"",IF(D15=0,"",IF(OR(D15=$AM$1,D15=$BL$1,D16=$AM$1,D16=$BL$1,D17=$AM$1,D17=$BL$1),0,1)))</f>
        <v>1</v>
      </c>
      <c r="BN15" s="3">
        <f>IF($A15&gt;='FG_243way_Regular Symbol'!G$16,"",IF(E15=0,"",IF(OR(E15=$AM$1,E15=$BL$1,E16=$AM$1,E16=$BL$1,E17=$AM$1,E17=$BL$1),0,1)))</f>
        <v>1</v>
      </c>
      <c r="BO15" s="135">
        <f>IF($A15&gt;='FG_243way_Regular Symbol'!H$16,"",IF(F15=0,"",IF(OR(F15=$AM$1,F15=$BL$1,F16=$AM$1,F16=$BL$1,F17=$AM$1,F17=$BL$1),0,1)))</f>
        <v>1</v>
      </c>
      <c r="BQ15" s="3">
        <f>IF($A15&gt;='FG_243way_Regular Symbol'!D$16,"",IF(B15=0,"",IF(OR(B15=$BQ$1,B15=$BR$1,B16=$BQ$1,B16=$BR$1,B17=$BQ$1,B17=$BR$1),0,1)))</f>
        <v>1</v>
      </c>
      <c r="BR15" s="3">
        <f>IF($A15&gt;='FG_243way_Regular Symbol'!E$16,"",IF(C15=0,"",IF(OR(C15=$BQ$1,C15=$BR$1,C16=$BQ$1,C16=$BR$1,C17=$BQ$1,C17=$BR$1),0,1)))</f>
        <v>1</v>
      </c>
      <c r="BS15" s="3">
        <f>IF($A15&gt;='FG_243way_Regular Symbol'!F$16,"",IF(D15=0,"",IF(OR(D15=$BQ$1,D15=$BR$1,D16=$BQ$1,D16=$BR$1,D17=$BQ$1,D17=$BR$1),0,1)))</f>
        <v>1</v>
      </c>
      <c r="BT15" s="3">
        <f>IF($A15&gt;='FG_243way_Regular Symbol'!G$16,"",IF(E15=0,"",IF(OR(E15=$BQ$1,E15=$BR$1,E16=$BQ$1,E16=$BR$1,E17=$BQ$1,E17=$BR$1),0,1)))</f>
        <v>1</v>
      </c>
      <c r="BU15" s="3">
        <f>IF($A15&gt;='FG_243way_Regular Symbol'!H$16,"",IF(F15=0,"",IF(OR(F15=$BQ$1,F15=$BR$1,F16=$BQ$1,F16=$BR$1,F17=$BQ$1,F17=$BR$1),0,1)))</f>
        <v>1</v>
      </c>
      <c r="BW15" s="3">
        <f>IF($A15&gt;='FG_243way_Regular Symbol'!D$16,"",IF(B15=0,"",IF(OR(B15=$BW$1,B16=$BW$1,B17=$BW$1,B15=$BX$1,B16=$BX$1,B17=$BX$1),0,1)))</f>
        <v>1</v>
      </c>
      <c r="BX15" s="3">
        <f>IF($A15&gt;='FG_243way_Regular Symbol'!E$16,"",IF(C15=0,"",IF(OR(C15=$BW$1,C16=$BW$1,C17=$BW$1,C15=$BX$1,C16=$BX$1,C17=$BX$1),0,1)))</f>
        <v>1</v>
      </c>
      <c r="BY15" s="3">
        <f>IF($A15&gt;='FG_243way_Regular Symbol'!F$16,"",IF(D15=0,"",IF(OR(D15=$BW$1,D16=$BW$1,D17=$BW$1,D15=$BX$1,D16=$BX$1,D17=$BX$1),0,1)))</f>
        <v>1</v>
      </c>
      <c r="BZ15" s="3">
        <f>IF($A15&gt;='FG_243way_Regular Symbol'!G$16,"",IF(E15=0,"",IF(OR(E15=$BW$1,E16=$BW$1,E17=$BW$1,E15=$BX$1,E16=$BX$1,E17=$BX$1),0,1)))</f>
        <v>1</v>
      </c>
      <c r="CA15" s="3">
        <f>IF($A15&gt;='FG_243way_Regular Symbol'!H$16,"",IF(F15=0,"",IF(OR(F15=$BW$1,F16=$BW$1,F17=$BW$1,F15=$BX$1,F16=$BX$1,F17=$BX$1),0,1)))</f>
        <v>1</v>
      </c>
      <c r="CC15" s="3">
        <f>IF($A15&gt;='FG_243way_Regular Symbol'!D$16,"",IF(B15=0,"",IF(OR(B15=$BW$1,B16=$BW$1,B17=$BW$1,B15=$CD$1,B16=$CD$1,B17=$CD$1),0,1)))</f>
        <v>0</v>
      </c>
      <c r="CD15" s="3">
        <f>IF($A15&gt;='FG_243way_Regular Symbol'!E$16,"",IF(C15=0,"",IF(OR(C15=$BW$1,C16=$BW$1,C17=$BW$1,C15=$CD$1,C16=$CD$1,C17=$CD$1),0,1)))</f>
        <v>1</v>
      </c>
      <c r="CE15" s="3">
        <f>IF($A15&gt;='FG_243way_Regular Symbol'!F$16,"",IF(D15=0,"",IF(OR(D15=$BW$1,D16=$BW$1,D17=$BW$1,D15=$CD$1,D16=$CD$1,D17=$CD$1),0,1)))</f>
        <v>1</v>
      </c>
      <c r="CF15" s="3">
        <f>IF($A15&gt;='FG_243way_Regular Symbol'!G$16,"",IF(E15=0,"",IF(OR(E15=$BW$1,E16=$BW$1,E17=$BW$1,E15=$CD$1,E16=$CD$1,E17=$CD$1),0,1)))</f>
        <v>1</v>
      </c>
      <c r="CG15" s="3">
        <f>IF($A15&gt;='FG_243way_Regular Symbol'!H$16,"",IF(F15=0,"",IF(OR(F15=$BW$1,F16=$BW$1,F17=$BW$1,F15=$CD$1,F16=$CD$1,F17=$CD$1),0,1)))</f>
        <v>1</v>
      </c>
      <c r="CI15" s="3">
        <f>IF($A15&gt;='FG_243way_Regular Symbol'!D$16,"",IF(B15=0,"",IF(OR(B15=$BW$1,B16=$BW$1,B17=$BW$1,B15=$CJ$1,B16=$CJ$1,B17=$CJ$1),0,1)))</f>
        <v>1</v>
      </c>
      <c r="CJ15" s="3">
        <f>IF($A15&gt;='FG_243way_Regular Symbol'!E$16,"",IF(C15=0,"",IF(OR(C15=$BW$1,C16=$BW$1,C17=$BW$1,C15=$CJ$1,C16=$CJ$1,C17=$CJ$1),0,1)))</f>
        <v>0</v>
      </c>
      <c r="CK15" s="3">
        <f>IF($A15&gt;='FG_243way_Regular Symbol'!F$16,"",IF(D15=0,"",IF(OR(D15=$BW$1,D16=$BW$1,D17=$BW$1,D15=$CJ$1,D16=$CJ$1,D17=$CJ$1),0,1)))</f>
        <v>1</v>
      </c>
      <c r="CL15" s="3">
        <f>IF($A15&gt;='FG_243way_Regular Symbol'!G$16,"",IF(E15=0,"",IF(OR(E15=$BW$1,E16=$BW$1,E17=$BW$1,E15=$CJ$1,E16=$CJ$1,E17=$CJ$1),0,1)))</f>
        <v>1</v>
      </c>
      <c r="CM15" s="3">
        <f>IF($A15&gt;='FG_243way_Regular Symbol'!H$16,"",IF(F15=0,"",IF(OR(F15=$BW$1,F16=$BW$1,F17=$BW$1,F15=$CJ$1,F16=$CJ$1,F17=$CJ$1),0,1)))</f>
        <v>0</v>
      </c>
      <c r="CO15" s="3">
        <f>IF($A15&gt;='FG_243way_Regular Symbol'!D$16,"",IF(B15=0,"",IF(OR(B15=$BW$1,B16=$BW$1,B17=$BW$1,B15=$CP$1,B16=$CP$1,B17=$CP$1),0,1)))</f>
        <v>1</v>
      </c>
      <c r="CP15" s="3">
        <f>IF($A15&gt;='FG_243way_Regular Symbol'!E$16,"",IF(C15=0,"",IF(OR(C15=$BW$1,C16=$BW$1,C17=$BW$1,C15=$CP$1,C16=$CP$1,C17=$CP$1),0,1)))</f>
        <v>1</v>
      </c>
      <c r="CQ15" s="3">
        <f>IF($A15&gt;='FG_243way_Regular Symbol'!F$16,"",IF(D15=0,"",IF(OR(D15=$BW$1,D16=$BW$1,D17=$BW$1,D15=$CP$1,D16=$CP$1,D17=$CP$1),0,1)))</f>
        <v>1</v>
      </c>
      <c r="CR15" s="3">
        <f>IF($A15&gt;='FG_243way_Regular Symbol'!G$16,"",IF(E15=0,"",IF(OR(E15=$BW$1,E16=$BW$1,E17=$BW$1,E15=$CP$1,E16=$CP$1,E17=$CP$1),0,1)))</f>
        <v>1</v>
      </c>
      <c r="CS15" s="3">
        <f>IF($A15&gt;='FG_243way_Regular Symbol'!H$16,"",IF(F15=0,"",IF(OR(F15=$BW$1,F16=$BW$1,F17=$BW$1,F15=$CP$1,F16=$CP$1,F17=$CP$1),0,1)))</f>
        <v>0</v>
      </c>
      <c r="CU15" s="3">
        <f>IF($A15&gt;='FG_243way_Regular Symbol'!D$16,"",IF(B15=0,"",IF(OR(B15=$BW$1,B16=$BW$1,B17=$BW$1,B15=$CV$1,B16=$CV$1,B17=$CV$1),0,1)))</f>
        <v>1</v>
      </c>
      <c r="CV15" s="3">
        <f>IF($A15&gt;='FG_243way_Regular Symbol'!E$16,"",IF(C15=0,"",IF(OR(C15=$BW$1,C16=$BW$1,C17=$BW$1,C15=$CV$1,C16=$CV$1,C17=$CV$1),0,1)))</f>
        <v>1</v>
      </c>
      <c r="CW15" s="3">
        <f>IF($A15&gt;='FG_243way_Regular Symbol'!F$16,"",IF(D15=0,"",IF(OR(D15=$BW$1,D16=$BW$1,D17=$BW$1,D15=$CV$1,D16=$CV$1,D17=$CV$1),0,1)))</f>
        <v>1</v>
      </c>
      <c r="CX15" s="3">
        <f>IF($A15&gt;='FG_243way_Regular Symbol'!G$16,"",IF(E15=0,"",IF(OR(E15=$BW$1,E16=$BW$1,E17=$BW$1,E15=$CV$1,E16=$CV$1,E17=$CV$1),0,1)))</f>
        <v>1</v>
      </c>
      <c r="CY15" s="3">
        <f>IF($A15&gt;='FG_243way_Regular Symbol'!H$16,"",IF(F15=0,"",IF(OR(F15=$BW$1,F16=$BW$1,F17=$BW$1,F15=$CV$1,F16=$CV$1,F17=$CV$1),0,1)))</f>
        <v>1</v>
      </c>
    </row>
    <row r="16" spans="1:103">
      <c r="A16" s="337">
        <f>IF('FG_243way_Regular Symbol'!L15="","",'FG_243way_Regular Symbol'!L15)</f>
        <v>12</v>
      </c>
      <c r="B16" s="191" t="str">
        <f>IF('FG_243way_Regular Symbol'!M15="",
IF($A16-'FG_243way_Regular Symbol'!D$16&gt;='FG_243way_RegularＸ_W()'!B$2-1,"",VLOOKUP($A16-'FG_243way_Regular Symbol'!D$16,'FG_243way_Regular Symbol'!$L$3:$Q$99,'FG_243way_RegularＸ_W()'!B$3+1,FALSE)),
'FG_243way_Regular Symbol'!M15)</f>
        <v>M2</v>
      </c>
      <c r="C16" s="191" t="str">
        <f>IF('FG_243way_Regular Symbol'!N15="",
IF($A16-'FG_243way_Regular Symbol'!E$16&gt;='FG_243way_RegularＸ_W()'!C$2-1,"",VLOOKUP($A16-'FG_243way_Regular Symbol'!E$16,'FG_243way_Regular Symbol'!$L$3:$Q$99,'FG_243way_RegularＸ_W()'!C$3+1,FALSE)),
'FG_243way_Regular Symbol'!N15)</f>
        <v>M1</v>
      </c>
      <c r="D16" s="191" t="str">
        <f>IF('FG_243way_Regular Symbol'!O15="",
IF($A16-'FG_243way_Regular Symbol'!F$16&gt;='FG_243way_RegularＸ_W()'!D$2-1,"",VLOOKUP($A16-'FG_243way_Regular Symbol'!F$16,'FG_243way_Regular Symbol'!$L$3:$Q$99,'FG_243way_RegularＸ_W()'!D$3+1,FALSE)),
'FG_243way_Regular Symbol'!O15)</f>
        <v>M1</v>
      </c>
      <c r="E16" s="191" t="str">
        <f>IF('FG_243way_Regular Symbol'!P15="",
IF($A16-'FG_243way_Regular Symbol'!G$16&gt;='FG_243way_RegularＸ_W()'!E$2-1,"",VLOOKUP($A16-'FG_243way_Regular Symbol'!G$16,'FG_243way_Regular Symbol'!$L$3:$Q$99,'FG_243way_RegularＸ_W()'!E$3+1,FALSE)),
'FG_243way_Regular Symbol'!P15)</f>
        <v>M1</v>
      </c>
      <c r="F16" s="338" t="str">
        <f>IF('FG_243way_Regular Symbol'!Q15="",
IF($A16-'FG_243way_Regular Symbol'!H$16&gt;='FG_243way_RegularＸ_W()'!F$2-1,"",VLOOKUP($A16-'FG_243way_Regular Symbol'!H$16,'FG_243way_Regular Symbol'!$L$3:$Q$99,'FG_243way_RegularＸ_W()'!F$3+1,FALSE)),
'FG_243way_Regular Symbol'!Q15)</f>
        <v>TE</v>
      </c>
      <c r="O16" s="344">
        <f>IF($A16&gt;='FG_243way_Regular Symbol'!D$16,"",IF(B16=0,"",IF(OR(B16=$O$1,B16=$P$1,B17=$O$1,B17=$P$1,B18=$O$1,B18=$P$1),0,1)))</f>
        <v>1</v>
      </c>
      <c r="P16" s="3">
        <f>IF($A16&gt;='FG_243way_Regular Symbol'!E$16,"",IF(C16=0,"",IF(OR(C16=$O$1,C16=$P$1,C17=$O$1,C17=$P$1,C18=$O$1,C18=$P$1),0,1)))</f>
        <v>0</v>
      </c>
      <c r="Q16" s="3">
        <f>IF($A16&gt;='FG_243way_Regular Symbol'!F$16,"",IF(D16=0,"",IF(OR(D16=$O$1,D16=$P$1,D17=$O$1,D17=$P$1,D18=$O$1,D18=$P$1),0,1)))</f>
        <v>0</v>
      </c>
      <c r="R16" s="3">
        <f>IF($A16&gt;='FG_243way_Regular Symbol'!G$16,"",IF(E16=0,"",IF(OR(E16=$O$1,E16=$P$1,E17=$O$1,E17=$P$1,E18=$O$1,E18=$P$1),0,1)))</f>
        <v>0</v>
      </c>
      <c r="S16" s="135">
        <f>IF($A16&gt;='FG_243way_Regular Symbol'!H$16,"",IF(F16=0,"",IF(OR(F16=$O$1,F16=$P$1,F17=$O$1,F17=$P$1,F18=$O$1,F18=$P$1),0,1)))</f>
        <v>1</v>
      </c>
      <c r="U16" s="344">
        <f>IF($A16&gt;='FG_243way_Regular Symbol'!D$16,"",IF(B16=0,"",IF(OR(B16=$U$1,B16=$V$1,B17=$U$1,B17=$V$1,B18=$U$1,B18=$V$1),0,1)))</f>
        <v>0</v>
      </c>
      <c r="V16" s="3">
        <f>IF($A16&gt;='FG_243way_Regular Symbol'!E$16,"",IF(C16=0,"",IF(OR(C16=$U$1,C16=$V$1,C17=$U$1,C17=$V$1,C18=$U$1,C18=$V$1),0,1)))</f>
        <v>1</v>
      </c>
      <c r="W16" s="3">
        <f>IF($A16&gt;='FG_243way_Regular Symbol'!F$16,"",IF(D16=0,"",IF(OR(D16=$U$1,D16=$V$1,D17=$U$1,D17=$V$1,D18=$U$1,D18=$V$1),0,1)))</f>
        <v>1</v>
      </c>
      <c r="X16" s="3">
        <f>IF($A16&gt;='FG_243way_Regular Symbol'!G$16,"",IF(E16=0,"",IF(OR(E16=$U$1,E16=$V$1,E17=$U$1,E17=$V$1,E18=$U$1,E18=$V$1),0,1)))</f>
        <v>0</v>
      </c>
      <c r="Y16" s="135">
        <f>IF($A16&gt;='FG_243way_Regular Symbol'!H$16,"",IF(F16=0,"",IF(OR(F16=$U$1,F16=$V$1,F17=$U$1,F17=$V$1,F18=$U$1,F18=$V$1),0,1)))</f>
        <v>1</v>
      </c>
      <c r="AA16" s="344">
        <f>IF($A16&gt;='FG_243way_Regular Symbol'!D$16,"",IF(B16=0,"",IF(OR(B16=$AA$1,B16=$AB$1,B17=$AA$1,B17=$AB$1,B18=$AA$1,,B18=$AB$1),0,1)))</f>
        <v>1</v>
      </c>
      <c r="AB16" s="3">
        <f>IF($A16&gt;='FG_243way_Regular Symbol'!E$16,"",IF(C16=0,"",IF(OR(C16=$AA$1,C16=$AB$1,C17=$AA$1,C17=$AB$1,C18=$AA$1,,C18=$AB$1),0,1)))</f>
        <v>1</v>
      </c>
      <c r="AC16" s="3">
        <f>IF($A16&gt;='FG_243way_Regular Symbol'!F$16,"",IF(D16=0,"",IF(OR(D16=$AA$1,D16=$AB$1,D17=$AA$1,D17=$AB$1,D18=$AA$1,,D18=$AB$1),0,1)))</f>
        <v>0</v>
      </c>
      <c r="AD16" s="3">
        <f>IF($A16&gt;='FG_243way_Regular Symbol'!G$16,"",IF(E16=0,"",IF(OR(E16=$AA$1,E16=$AB$1,E17=$AA$1,E17=$AB$1,E18=$AA$1,,E18=$AB$1),0,1)))</f>
        <v>1</v>
      </c>
      <c r="AE16" s="135">
        <f>IF($A16&gt;='FG_243way_Regular Symbol'!H$16,"",IF(F16=0,"",IF(OR(F16=$AA$1,F16=$AB$1,F17=$AA$1,F17=$AB$1,F18=$AA$1,,F18=$AB$1),0,1)))</f>
        <v>1</v>
      </c>
      <c r="AG16" s="344">
        <f>IF($A16&gt;='FG_243way_Regular Symbol'!D$16,"",IF(B16=0,"",IF(OR(B16=$AG$1,B16=$AH$1,B17=$AG$1,B17=$AH$1,B18=$AG$1,B18=$AH$1),0,1)))</f>
        <v>1</v>
      </c>
      <c r="AH16" s="3">
        <f>IF($A16&gt;='FG_243way_Regular Symbol'!E$16,"",IF(C16=0,"",IF(OR(C16=$AG$1,C16=$AH$1,C17=$AG$1,C17=$AH$1,C18=$AG$1,C18=$AH$1),0,1)))</f>
        <v>1</v>
      </c>
      <c r="AI16" s="3">
        <f>IF($A16&gt;='FG_243way_Regular Symbol'!F$16,"",IF(D16=0,"",IF(OR(D16=$AG$1,D16=$AH$1,D17=$AG$1,D17=$AH$1,D18=$AG$1,D18=$AH$1),0,1)))</f>
        <v>1</v>
      </c>
      <c r="AJ16" s="3">
        <f>IF($A16&gt;='FG_243way_Regular Symbol'!G$16,"",IF(E16=0,"",IF(OR(E16=$AG$1,E16=$AH$1,E17=$AG$1,E17=$AH$1,E18=$AG$1,E18=$AH$1),0,1)))</f>
        <v>1</v>
      </c>
      <c r="AK16" s="135">
        <f>IF($A16&gt;='FG_243way_Regular Symbol'!H$16,"",IF(F16=0,"",IF(OR(F16=$AG$1,F16=$AH$1,F17=$AG$1,F17=$AH$1,F18=$AG$1,F18=$AH$1),0,1)))</f>
        <v>1</v>
      </c>
      <c r="AM16" s="344">
        <f>IF($A16&gt;='FG_243way_Regular Symbol'!D$16,"",IF(B16=0,"",IF(OR(B16=$AM$1,B16=$AN$1,B17=$AM$1,B17=$AN$1,B18=$AM$1,B18=$AN$1),0,1)))</f>
        <v>1</v>
      </c>
      <c r="AN16" s="3">
        <f>IF($A16&gt;='FG_243way_Regular Symbol'!E$16,"",IF(C16=0,"",IF(OR(C16=$AM$1,C16=$AN$1,C17=$AM$1,C17=$AN$1,C18=$AM$1,C18=$AN$1),0,1)))</f>
        <v>1</v>
      </c>
      <c r="AO16" s="3">
        <f>IF($A16&gt;='FG_243way_Regular Symbol'!F$16,"",IF(D16=0,"",IF(OR(D16=$AM$1,D16=$AN$1,D17=$AM$1,D17=$AN$1,D18=$AM$1,D18=$AN$1),0,1)))</f>
        <v>1</v>
      </c>
      <c r="AP16" s="3">
        <f>IF($A16&gt;='FG_243way_Regular Symbol'!G$16,"",IF(E16=0,"",IF(OR(E16=$AM$1,E16=$AN$1,E17=$AM$1,E17=$AN$1,E18=$AM$1,E18=$AN$1),0,1)))</f>
        <v>1</v>
      </c>
      <c r="AQ16" s="135">
        <f>IF($A16&gt;='FG_243way_Regular Symbol'!H$16,"",IF(F16=0,"",IF(OR(F16=$AM$1,F16=$AN$1,F17=$AM$1,F17=$AN$1,F18=$AM$1,F18=$AN$1),0,1)))</f>
        <v>1</v>
      </c>
      <c r="AS16" s="344">
        <f>IF($A16&gt;='FG_243way_Regular Symbol'!D$16,"",IF(B16=0,"",IF(OR(B16=$AM$1,B16=$AT$1,B17=$AM$1,B17=$AT$1,B18=$AM$1,B18=$AT$1),0,1)))</f>
        <v>1</v>
      </c>
      <c r="AT16" s="3">
        <f>IF($A16&gt;='FG_243way_Regular Symbol'!E$16,"",IF(C16=0,"",IF(OR(C16=$AM$1,C16=$AT$1,C17=$AM$1,C17=$AT$1,C18=$AM$1,C18=$AT$1),0,1)))</f>
        <v>1</v>
      </c>
      <c r="AU16" s="3">
        <f>IF($A16&gt;='FG_243way_Regular Symbol'!F$16,"",IF(D16=0,"",IF(OR(D16=$AM$1,D16=$AT$1,D17=$AM$1,D17=$AT$1,D18=$AM$1,D18=$AT$1),0,1)))</f>
        <v>1</v>
      </c>
      <c r="AV16" s="3">
        <f>IF($A16&gt;='FG_243way_Regular Symbol'!G$16,"",IF(E16=0,"",IF(OR(E16=$AM$1,E16=$AT$1,E17=$AM$1,E17=$AT$1,E18=$AM$1,E18=$AT$1),0,1)))</f>
        <v>1</v>
      </c>
      <c r="AW16" s="135">
        <f>IF($A16&gt;='FG_243way_Regular Symbol'!H$16,"",IF(F16=0,"",IF(OR(F16=$AM$1,F16=$AT$1,F17=$AM$1,F17=$AT$1,F18=$AM$1,F18=$AT$1),0,1)))</f>
        <v>1</v>
      </c>
      <c r="AY16" s="344">
        <f>IF($A16&gt;='FG_243way_Regular Symbol'!D$16,"",IF(B16=0,"",IF(OR(B16=$AM$1,B16=$AZ$1,B17=$AM$1,B17=$AZ$1,B18=$AM$1,B18=$AZ$1),0,1)))</f>
        <v>1</v>
      </c>
      <c r="AZ16" s="3">
        <f>IF($A16&gt;='FG_243way_Regular Symbol'!E$16,"",IF(C16=0,"",IF(OR(C16=$AM$1,C16=$AZ$1,C17=$AM$1,C17=$AZ$1,C18=$AM$1,C18=$AZ$1),0,1)))</f>
        <v>1</v>
      </c>
      <c r="BA16" s="3">
        <f>IF($A16&gt;='FG_243way_Regular Symbol'!F$16,"",IF(D16=0,"",IF(OR(D16=$AM$1,D16=$AZ$1,D17=$AM$1,D17=$AZ$1,D18=$AM$1,D18=$AZ$1),0,1)))</f>
        <v>1</v>
      </c>
      <c r="BB16" s="3">
        <f>IF($A16&gt;='FG_243way_Regular Symbol'!G$16,"",IF(E16=0,"",IF(OR(E16=$AM$1,E16=$AZ$1,E17=$AM$1,E17=$AZ$1,E18=$AM$1,E18=$AZ$1),0,1)))</f>
        <v>1</v>
      </c>
      <c r="BC16" s="135">
        <f>IF($A16&gt;='FG_243way_Regular Symbol'!H$16,"",IF(F16=0,"",IF(OR(F16=$AM$1,F16=$AZ$1,F17=$AM$1,F17=$AZ$1,F18=$AM$1,F18=$AZ$1),0,1)))</f>
        <v>1</v>
      </c>
      <c r="BE16" s="344">
        <f>IF($A16&gt;='FG_243way_Regular Symbol'!D$16,"",IF(B16=0,"",IF(OR(B16=$AM$1,B16=$BF$1,B17=$AM$1,B17=$BF$1,B18=$AM$1,B18=$BF$1),0,1)))</f>
        <v>1</v>
      </c>
      <c r="BF16" s="3">
        <f>IF($A16&gt;='FG_243way_Regular Symbol'!E$16,"",IF(C16=0,"",IF(OR(C16=$AM$1,C16=$BF$1,C17=$AM$1,C17=$BF$1,C18=$AM$1,C18=$BF$1),0,1)))</f>
        <v>1</v>
      </c>
      <c r="BG16" s="3">
        <f>IF($A16&gt;='FG_243way_Regular Symbol'!F$16,"",IF(D16=0,"",IF(OR(D16=$AM$1,D16=$BF$1,D17=$AM$1,D17=$BF$1,D18=$AM$1,D18=$BF$1),0,1)))</f>
        <v>1</v>
      </c>
      <c r="BH16" s="3">
        <f>IF($A16&gt;='FG_243way_Regular Symbol'!G$16,"",IF(E16=0,"",IF(OR(E16=$AM$1,E16=$BF$1,E17=$AM$1,E17=$BF$1,E18=$AM$1,E18=$BF$1),0,1)))</f>
        <v>1</v>
      </c>
      <c r="BI16" s="135">
        <f>IF($A16&gt;='FG_243way_Regular Symbol'!H$16,"",IF(F16=0,"",IF(OR(F16=$AM$1,F16=$BF$1,F17=$AM$1,F17=$BF$1,F18=$AM$1,F18=$BF$1),0,1)))</f>
        <v>1</v>
      </c>
      <c r="BK16" s="344">
        <f>IF($A16&gt;='FG_243way_Regular Symbol'!D$16,"",IF(B16=0,"",IF(OR(B16=$AM$1,B16=$BL$1,B17=$AM$1,B17=$BL$1,B18=$AM$1,B18=$BL$1),0,1)))</f>
        <v>1</v>
      </c>
      <c r="BL16" s="3">
        <f>IF($A16&gt;='FG_243way_Regular Symbol'!E$16,"",IF(C16=0,"",IF(OR(C16=$AM$1,C16=$BL$1,C17=$AM$1,C17=$BL$1,C18=$AM$1,C18=$BL$1),0,1)))</f>
        <v>1</v>
      </c>
      <c r="BM16" s="3">
        <f>IF($A16&gt;='FG_243way_Regular Symbol'!F$16,"",IF(D16=0,"",IF(OR(D16=$AM$1,D16=$BL$1,D17=$AM$1,D17=$BL$1,D18=$AM$1,D18=$BL$1),0,1)))</f>
        <v>1</v>
      </c>
      <c r="BN16" s="3">
        <f>IF($A16&gt;='FG_243way_Regular Symbol'!G$16,"",IF(E16=0,"",IF(OR(E16=$AM$1,E16=$BL$1,E17=$AM$1,E17=$BL$1,E18=$AM$1,E18=$BL$1),0,1)))</f>
        <v>1</v>
      </c>
      <c r="BO16" s="135">
        <f>IF($A16&gt;='FG_243way_Regular Symbol'!H$16,"",IF(F16=0,"",IF(OR(F16=$AM$1,F16=$BL$1,F17=$AM$1,F17=$BL$1,F18=$AM$1,F18=$BL$1),0,1)))</f>
        <v>1</v>
      </c>
      <c r="BQ16" s="3">
        <f>IF($A16&gt;='FG_243way_Regular Symbol'!D$16,"",IF(B16=0,"",IF(OR(B16=$BQ$1,B16=$BR$1,B17=$BQ$1,B17=$BR$1,B18=$BQ$1,B18=$BR$1),0,1)))</f>
        <v>1</v>
      </c>
      <c r="BR16" s="3">
        <f>IF($A16&gt;='FG_243way_Regular Symbol'!E$16,"",IF(C16=0,"",IF(OR(C16=$BQ$1,C16=$BR$1,C17=$BQ$1,C17=$BR$1,C18=$BQ$1,C18=$BR$1),0,1)))</f>
        <v>1</v>
      </c>
      <c r="BS16" s="3">
        <f>IF($A16&gt;='FG_243way_Regular Symbol'!F$16,"",IF(D16=0,"",IF(OR(D16=$BQ$1,D16=$BR$1,D17=$BQ$1,D17=$BR$1,D18=$BQ$1,D18=$BR$1),0,1)))</f>
        <v>1</v>
      </c>
      <c r="BT16" s="3">
        <f>IF($A16&gt;='FG_243way_Regular Symbol'!G$16,"",IF(E16=0,"",IF(OR(E16=$BQ$1,E16=$BR$1,E17=$BQ$1,E17=$BR$1,E18=$BQ$1,E18=$BR$1),0,1)))</f>
        <v>1</v>
      </c>
      <c r="BU16" s="3">
        <f>IF($A16&gt;='FG_243way_Regular Symbol'!H$16,"",IF(F16=0,"",IF(OR(F16=$BQ$1,F16=$BR$1,F17=$BQ$1,F17=$BR$1,F18=$BQ$1,F18=$BR$1),0,1)))</f>
        <v>1</v>
      </c>
      <c r="BW16" s="3">
        <f>IF($A16&gt;='FG_243way_Regular Symbol'!D$16,"",IF(B16=0,"",IF(OR(B16=$BW$1,B17=$BW$1,B18=$BW$1,B16=$BX$1,B17=$BX$1,B18=$BX$1),0,1)))</f>
        <v>1</v>
      </c>
      <c r="BX16" s="3">
        <f>IF($A16&gt;='FG_243way_Regular Symbol'!E$16,"",IF(C16=0,"",IF(OR(C16=$BW$1,C17=$BW$1,C18=$BW$1,C16=$BX$1,C17=$BX$1,C18=$BX$1),0,1)))</f>
        <v>1</v>
      </c>
      <c r="BY16" s="3">
        <f>IF($A16&gt;='FG_243way_Regular Symbol'!F$16,"",IF(D16=0,"",IF(OR(D16=$BW$1,D17=$BW$1,D18=$BW$1,D16=$BX$1,D17=$BX$1,D18=$BX$1),0,1)))</f>
        <v>1</v>
      </c>
      <c r="BZ16" s="3">
        <f>IF($A16&gt;='FG_243way_Regular Symbol'!G$16,"",IF(E16=0,"",IF(OR(E16=$BW$1,E17=$BW$1,E18=$BW$1,E16=$BX$1,E17=$BX$1,E18=$BX$1),0,1)))</f>
        <v>1</v>
      </c>
      <c r="CA16" s="3">
        <f>IF($A16&gt;='FG_243way_Regular Symbol'!H$16,"",IF(F16=0,"",IF(OR(F16=$BW$1,F17=$BW$1,F18=$BW$1,F16=$BX$1,F17=$BX$1,F18=$BX$1),0,1)))</f>
        <v>1</v>
      </c>
      <c r="CC16" s="3">
        <f>IF($A16&gt;='FG_243way_Regular Symbol'!D$16,"",IF(B16=0,"",IF(OR(B16=$BW$1,B17=$BW$1,B18=$BW$1,B16=$CD$1,B17=$CD$1,B18=$CD$1),0,1)))</f>
        <v>0</v>
      </c>
      <c r="CD16" s="3">
        <f>IF($A16&gt;='FG_243way_Regular Symbol'!E$16,"",IF(C16=0,"",IF(OR(C16=$BW$1,C17=$BW$1,C18=$BW$1,C16=$CD$1,C17=$CD$1,C18=$CD$1),0,1)))</f>
        <v>1</v>
      </c>
      <c r="CE16" s="3">
        <f>IF($A16&gt;='FG_243way_Regular Symbol'!F$16,"",IF(D16=0,"",IF(OR(D16=$BW$1,D17=$BW$1,D18=$BW$1,D16=$CD$1,D17=$CD$1,D18=$CD$1),0,1)))</f>
        <v>0</v>
      </c>
      <c r="CF16" s="3">
        <f>IF($A16&gt;='FG_243way_Regular Symbol'!G$16,"",IF(E16=0,"",IF(OR(E16=$BW$1,E17=$BW$1,E18=$BW$1,E16=$CD$1,E17=$CD$1,E18=$CD$1),0,1)))</f>
        <v>1</v>
      </c>
      <c r="CG16" s="3">
        <f>IF($A16&gt;='FG_243way_Regular Symbol'!H$16,"",IF(F16=0,"",IF(OR(F16=$BW$1,F17=$BW$1,F18=$BW$1,F16=$CD$1,F17=$CD$1,F18=$CD$1),0,1)))</f>
        <v>0</v>
      </c>
      <c r="CI16" s="3">
        <f>IF($A16&gt;='FG_243way_Regular Symbol'!D$16,"",IF(B16=0,"",IF(OR(B16=$BW$1,B17=$BW$1,B18=$BW$1,B16=$CJ$1,B17=$CJ$1,B18=$CJ$1),0,1)))</f>
        <v>1</v>
      </c>
      <c r="CJ16" s="3">
        <f>IF($A16&gt;='FG_243way_Regular Symbol'!E$16,"",IF(C16=0,"",IF(OR(C16=$BW$1,C17=$BW$1,C18=$BW$1,C16=$CJ$1,C17=$CJ$1,C18=$CJ$1),0,1)))</f>
        <v>1</v>
      </c>
      <c r="CK16" s="3">
        <f>IF($A16&gt;='FG_243way_Regular Symbol'!F$16,"",IF(D16=0,"",IF(OR(D16=$BW$1,D17=$BW$1,D18=$BW$1,D16=$CJ$1,D17=$CJ$1,D18=$CJ$1),0,1)))</f>
        <v>1</v>
      </c>
      <c r="CL16" s="3">
        <f>IF($A16&gt;='FG_243way_Regular Symbol'!G$16,"",IF(E16=0,"",IF(OR(E16=$BW$1,E17=$BW$1,E18=$BW$1,E16=$CJ$1,E17=$CJ$1,E18=$CJ$1),0,1)))</f>
        <v>1</v>
      </c>
      <c r="CM16" s="3">
        <f>IF($A16&gt;='FG_243way_Regular Symbol'!H$16,"",IF(F16=0,"",IF(OR(F16=$BW$1,F17=$BW$1,F18=$BW$1,F16=$CJ$1,F17=$CJ$1,F18=$CJ$1),0,1)))</f>
        <v>1</v>
      </c>
      <c r="CO16" s="3">
        <f>IF($A16&gt;='FG_243way_Regular Symbol'!D$16,"",IF(B16=0,"",IF(OR(B16=$BW$1,B17=$BW$1,B18=$BW$1,B16=$CP$1,B17=$CP$1,B18=$CP$1),0,1)))</f>
        <v>0</v>
      </c>
      <c r="CP16" s="3">
        <f>IF($A16&gt;='FG_243way_Regular Symbol'!E$16,"",IF(C16=0,"",IF(OR(C16=$BW$1,C17=$BW$1,C18=$BW$1,C16=$CP$1,C17=$CP$1,C18=$CP$1),0,1)))</f>
        <v>1</v>
      </c>
      <c r="CQ16" s="3">
        <f>IF($A16&gt;='FG_243way_Regular Symbol'!F$16,"",IF(D16=0,"",IF(OR(D16=$BW$1,D17=$BW$1,D18=$BW$1,D16=$CP$1,D17=$CP$1,D18=$CP$1),0,1)))</f>
        <v>1</v>
      </c>
      <c r="CR16" s="3">
        <f>IF($A16&gt;='FG_243way_Regular Symbol'!G$16,"",IF(E16=0,"",IF(OR(E16=$BW$1,E17=$BW$1,E18=$BW$1,E16=$CP$1,E17=$CP$1,E18=$CP$1),0,1)))</f>
        <v>1</v>
      </c>
      <c r="CS16" s="3">
        <f>IF($A16&gt;='FG_243way_Regular Symbol'!H$16,"",IF(F16=0,"",IF(OR(F16=$BW$1,F17=$BW$1,F18=$BW$1,F16=$CP$1,F17=$CP$1,F18=$CP$1),0,1)))</f>
        <v>0</v>
      </c>
      <c r="CU16" s="3">
        <f>IF($A16&gt;='FG_243way_Regular Symbol'!D$16,"",IF(B16=0,"",IF(OR(B16=$BW$1,B17=$BW$1,B18=$BW$1,B16=$CV$1,B17=$CV$1,B18=$CV$1),0,1)))</f>
        <v>1</v>
      </c>
      <c r="CV16" s="3">
        <f>IF($A16&gt;='FG_243way_Regular Symbol'!E$16,"",IF(C16=0,"",IF(OR(C16=$BW$1,C17=$BW$1,C18=$BW$1,C16=$CV$1,C17=$CV$1,C18=$CV$1),0,1)))</f>
        <v>1</v>
      </c>
      <c r="CW16" s="3">
        <f>IF($A16&gt;='FG_243way_Regular Symbol'!F$16,"",IF(D16=0,"",IF(OR(D16=$BW$1,D17=$BW$1,D18=$BW$1,D16=$CV$1,D17=$CV$1,D18=$CV$1),0,1)))</f>
        <v>1</v>
      </c>
      <c r="CX16" s="3">
        <f>IF($A16&gt;='FG_243way_Regular Symbol'!G$16,"",IF(E16=0,"",IF(OR(E16=$BW$1,E17=$BW$1,E18=$BW$1,E16=$CV$1,E17=$CV$1,E18=$CV$1),0,1)))</f>
        <v>1</v>
      </c>
      <c r="CY16" s="3">
        <f>IF($A16&gt;='FG_243way_Regular Symbol'!H$16,"",IF(F16=0,"",IF(OR(F16=$BW$1,F17=$BW$1,F18=$BW$1,F16=$CV$1,F17=$CV$1,F18=$CV$1),0,1)))</f>
        <v>1</v>
      </c>
    </row>
    <row r="17" spans="1:103">
      <c r="A17" s="337">
        <f>IF('FG_243way_Regular Symbol'!L16="","",'FG_243way_Regular Symbol'!L16)</f>
        <v>13</v>
      </c>
      <c r="B17" s="191" t="str">
        <f>IF('FG_243way_Regular Symbol'!M16="",
IF($A17-'FG_243way_Regular Symbol'!D$16&gt;='FG_243way_RegularＸ_W()'!B$2-1,"",VLOOKUP($A17-'FG_243way_Regular Symbol'!D$16,'FG_243way_Regular Symbol'!$L$3:$Q$99,'FG_243way_RegularＸ_W()'!B$3+1,FALSE)),
'FG_243way_Regular Symbol'!M16)</f>
        <v>Q</v>
      </c>
      <c r="C17" s="191" t="str">
        <f>IF('FG_243way_Regular Symbol'!N16="",
IF($A17-'FG_243way_Regular Symbol'!E$16&gt;='FG_243way_RegularＸ_W()'!C$2-1,"",VLOOKUP($A17-'FG_243way_Regular Symbol'!E$16,'FG_243way_Regular Symbol'!$L$3:$Q$99,'FG_243way_RegularＸ_W()'!C$3+1,FALSE)),
'FG_243way_Regular Symbol'!N16)</f>
        <v>S1</v>
      </c>
      <c r="D17" s="191" t="str">
        <f>IF('FG_243way_Regular Symbol'!O16="",
IF($A17-'FG_243way_Regular Symbol'!F$16&gt;='FG_243way_RegularＸ_W()'!D$2-1,"",VLOOKUP($A17-'FG_243way_Regular Symbol'!F$16,'FG_243way_Regular Symbol'!$L$3:$Q$99,'FG_243way_RegularＸ_W()'!D$3+1,FALSE)),
'FG_243way_Regular Symbol'!O16)</f>
        <v>M3</v>
      </c>
      <c r="E17" s="191" t="str">
        <f>IF('FG_243way_Regular Symbol'!P16="",
IF($A17-'FG_243way_Regular Symbol'!G$16&gt;='FG_243way_RegularＸ_W()'!E$2-1,"",VLOOKUP($A17-'FG_243way_Regular Symbol'!G$16,'FG_243way_Regular Symbol'!$L$3:$Q$99,'FG_243way_RegularＸ_W()'!E$3+1,FALSE)),
'FG_243way_Regular Symbol'!P16)</f>
        <v>S1</v>
      </c>
      <c r="F17" s="338" t="str">
        <f>IF('FG_243way_Regular Symbol'!Q16="",
IF($A17-'FG_243way_Regular Symbol'!H$16&gt;='FG_243way_RegularＸ_W()'!F$2-1,"",VLOOKUP($A17-'FG_243way_Regular Symbol'!H$16,'FG_243way_Regular Symbol'!$L$3:$Q$99,'FG_243way_RegularＸ_W()'!F$3+1,FALSE)),
'FG_243way_Regular Symbol'!Q16)</f>
        <v>TE</v>
      </c>
      <c r="O17" s="344">
        <f>IF($A17&gt;='FG_243way_Regular Symbol'!D$16,"",IF(B17=0,"",IF(OR(B17=$O$1,B17=$P$1,B18=$O$1,B18=$P$1,B19=$O$1,B19=$P$1),0,1)))</f>
        <v>1</v>
      </c>
      <c r="P17" s="3">
        <f>IF($A17&gt;='FG_243way_Regular Symbol'!E$16,"",IF(C17=0,"",IF(OR(C17=$O$1,C17=$P$1,C18=$O$1,C18=$P$1,C19=$O$1,C19=$P$1),0,1)))</f>
        <v>0</v>
      </c>
      <c r="Q17" s="3">
        <f>IF($A17&gt;='FG_243way_Regular Symbol'!F$16,"",IF(D17=0,"",IF(OR(D17=$O$1,D17=$P$1,D18=$O$1,D18=$P$1,D19=$O$1,D19=$P$1),0,1)))</f>
        <v>1</v>
      </c>
      <c r="R17" s="3">
        <f>IF($A17&gt;='FG_243way_Regular Symbol'!G$16,"",IF(E17=0,"",IF(OR(E17=$O$1,E17=$P$1,E18=$O$1,E18=$P$1,E19=$O$1,E19=$P$1),0,1)))</f>
        <v>1</v>
      </c>
      <c r="S17" s="135">
        <f>IF($A17&gt;='FG_243way_Regular Symbol'!H$16,"",IF(F17=0,"",IF(OR(F17=$O$1,F17=$P$1,F18=$O$1,F18=$P$1,F19=$O$1,F19=$P$1),0,1)))</f>
        <v>1</v>
      </c>
      <c r="U17" s="344">
        <f>IF($A17&gt;='FG_243way_Regular Symbol'!D$16,"",IF(B17=0,"",IF(OR(B17=$U$1,B17=$V$1,B18=$U$1,B18=$V$1,B19=$U$1,B19=$V$1),0,1)))</f>
        <v>1</v>
      </c>
      <c r="V17" s="3">
        <f>IF($A17&gt;='FG_243way_Regular Symbol'!E$16,"",IF(C17=0,"",IF(OR(C17=$U$1,C17=$V$1,C18=$U$1,C18=$V$1,C19=$U$1,C19=$V$1),0,1)))</f>
        <v>1</v>
      </c>
      <c r="W17" s="3">
        <f>IF($A17&gt;='FG_243way_Regular Symbol'!F$16,"",IF(D17=0,"",IF(OR(D17=$U$1,D17=$V$1,D18=$U$1,D18=$V$1,D19=$U$1,D19=$V$1),0,1)))</f>
        <v>1</v>
      </c>
      <c r="X17" s="3">
        <f>IF($A17&gt;='FG_243way_Regular Symbol'!G$16,"",IF(E17=0,"",IF(OR(E17=$U$1,E17=$V$1,E18=$U$1,E18=$V$1,E19=$U$1,E19=$V$1),0,1)))</f>
        <v>0</v>
      </c>
      <c r="Y17" s="135">
        <f>IF($A17&gt;='FG_243way_Regular Symbol'!H$16,"",IF(F17=0,"",IF(OR(F17=$U$1,F17=$V$1,F18=$U$1,F18=$V$1,F19=$U$1,F19=$V$1),0,1)))</f>
        <v>1</v>
      </c>
      <c r="AA17" s="344">
        <f>IF($A17&gt;='FG_243way_Regular Symbol'!D$16,"",IF(B17=0,"",IF(OR(B17=$AA$1,B17=$AB$1,B18=$AA$1,B18=$AB$1,B19=$AA$1,,B19=$AB$1),0,1)))</f>
        <v>1</v>
      </c>
      <c r="AB17" s="3">
        <f>IF($A17&gt;='FG_243way_Regular Symbol'!E$16,"",IF(C17=0,"",IF(OR(C17=$AA$1,C17=$AB$1,C18=$AA$1,C18=$AB$1,C19=$AA$1,,C19=$AB$1),0,1)))</f>
        <v>1</v>
      </c>
      <c r="AC17" s="3">
        <f>IF($A17&gt;='FG_243way_Regular Symbol'!F$16,"",IF(D17=0,"",IF(OR(D17=$AA$1,D17=$AB$1,D18=$AA$1,D18=$AB$1,D19=$AA$1,,D19=$AB$1),0,1)))</f>
        <v>0</v>
      </c>
      <c r="AD17" s="3">
        <f>IF($A17&gt;='FG_243way_Regular Symbol'!G$16,"",IF(E17=0,"",IF(OR(E17=$AA$1,E17=$AB$1,E18=$AA$1,E18=$AB$1,E19=$AA$1,,E19=$AB$1),0,1)))</f>
        <v>1</v>
      </c>
      <c r="AE17" s="135">
        <f>IF($A17&gt;='FG_243way_Regular Symbol'!H$16,"",IF(F17=0,"",IF(OR(F17=$AA$1,F17=$AB$1,F18=$AA$1,F18=$AB$1,F19=$AA$1,,F19=$AB$1),0,1)))</f>
        <v>0</v>
      </c>
      <c r="AG17" s="344">
        <f>IF($A17&gt;='FG_243way_Regular Symbol'!D$16,"",IF(B17=0,"",IF(OR(B17=$AG$1,B17=$AH$1,B18=$AG$1,B18=$AH$1,B19=$AG$1,B19=$AH$1),0,1)))</f>
        <v>1</v>
      </c>
      <c r="AH17" s="3">
        <f>IF($A17&gt;='FG_243way_Regular Symbol'!E$16,"",IF(C17=0,"",IF(OR(C17=$AG$1,C17=$AH$1,C18=$AG$1,C18=$AH$1,C19=$AG$1,C19=$AH$1),0,1)))</f>
        <v>1</v>
      </c>
      <c r="AI17" s="3">
        <f>IF($A17&gt;='FG_243way_Regular Symbol'!F$16,"",IF(D17=0,"",IF(OR(D17=$AG$1,D17=$AH$1,D18=$AG$1,D18=$AH$1,D19=$AG$1,D19=$AH$1),0,1)))</f>
        <v>1</v>
      </c>
      <c r="AJ17" s="3">
        <f>IF($A17&gt;='FG_243way_Regular Symbol'!G$16,"",IF(E17=0,"",IF(OR(E17=$AG$1,E17=$AH$1,E18=$AG$1,E18=$AH$1,E19=$AG$1,E19=$AH$1),0,1)))</f>
        <v>1</v>
      </c>
      <c r="AK17" s="135">
        <f>IF($A17&gt;='FG_243way_Regular Symbol'!H$16,"",IF(F17=0,"",IF(OR(F17=$AG$1,F17=$AH$1,F18=$AG$1,F18=$AH$1,F19=$AG$1,F19=$AH$1),0,1)))</f>
        <v>1</v>
      </c>
      <c r="AM17" s="344">
        <f>IF($A17&gt;='FG_243way_Regular Symbol'!D$16,"",IF(B17=0,"",IF(OR(B17=$AM$1,B17=$AN$1,B18=$AM$1,B18=$AN$1,B19=$AM$1,B19=$AN$1),0,1)))</f>
        <v>1</v>
      </c>
      <c r="AN17" s="3">
        <f>IF($A17&gt;='FG_243way_Regular Symbol'!E$16,"",IF(C17=0,"",IF(OR(C17=$AM$1,C17=$AN$1,C18=$AM$1,C18=$AN$1,C19=$AM$1,C19=$AN$1),0,1)))</f>
        <v>0</v>
      </c>
      <c r="AO17" s="3">
        <f>IF($A17&gt;='FG_243way_Regular Symbol'!F$16,"",IF(D17=0,"",IF(OR(D17=$AM$1,D17=$AN$1,D18=$AM$1,D18=$AN$1,D19=$AM$1,D19=$AN$1),0,1)))</f>
        <v>1</v>
      </c>
      <c r="AP17" s="3">
        <f>IF($A17&gt;='FG_243way_Regular Symbol'!G$16,"",IF(E17=0,"",IF(OR(E17=$AM$1,E17=$AN$1,E18=$AM$1,E18=$AN$1,E19=$AM$1,E19=$AN$1),0,1)))</f>
        <v>1</v>
      </c>
      <c r="AQ17" s="135">
        <f>IF($A17&gt;='FG_243way_Regular Symbol'!H$16,"",IF(F17=0,"",IF(OR(F17=$AM$1,F17=$AN$1,F18=$AM$1,F18=$AN$1,F19=$AM$1,F19=$AN$1),0,1)))</f>
        <v>1</v>
      </c>
      <c r="AS17" s="344">
        <f>IF($A17&gt;='FG_243way_Regular Symbol'!D$16,"",IF(B17=0,"",IF(OR(B17=$AM$1,B17=$AT$1,B18=$AM$1,B18=$AT$1,B19=$AM$1,B19=$AT$1),0,1)))</f>
        <v>1</v>
      </c>
      <c r="AT17" s="3">
        <f>IF($A17&gt;='FG_243way_Regular Symbol'!E$16,"",IF(C17=0,"",IF(OR(C17=$AM$1,C17=$AT$1,C18=$AM$1,C18=$AT$1,C19=$AM$1,C19=$AT$1),0,1)))</f>
        <v>1</v>
      </c>
      <c r="AU17" s="3">
        <f>IF($A17&gt;='FG_243way_Regular Symbol'!F$16,"",IF(D17=0,"",IF(OR(D17=$AM$1,D17=$AT$1,D18=$AM$1,D18=$AT$1,D19=$AM$1,D19=$AT$1),0,1)))</f>
        <v>1</v>
      </c>
      <c r="AV17" s="3">
        <f>IF($A17&gt;='FG_243way_Regular Symbol'!G$16,"",IF(E17=0,"",IF(OR(E17=$AM$1,E17=$AT$1,E18=$AM$1,E18=$AT$1,E19=$AM$1,E19=$AT$1),0,1)))</f>
        <v>1</v>
      </c>
      <c r="AW17" s="135">
        <f>IF($A17&gt;='FG_243way_Regular Symbol'!H$16,"",IF(F17=0,"",IF(OR(F17=$AM$1,F17=$AT$1,F18=$AM$1,F18=$AT$1,F19=$AM$1,F19=$AT$1),0,1)))</f>
        <v>1</v>
      </c>
      <c r="AY17" s="344">
        <f>IF($A17&gt;='FG_243way_Regular Symbol'!D$16,"",IF(B17=0,"",IF(OR(B17=$AM$1,B17=$AZ$1,B18=$AM$1,B18=$AZ$1,B19=$AM$1,B19=$AZ$1),0,1)))</f>
        <v>1</v>
      </c>
      <c r="AZ17" s="3">
        <f>IF($A17&gt;='FG_243way_Regular Symbol'!E$16,"",IF(C17=0,"",IF(OR(C17=$AM$1,C17=$AZ$1,C18=$AM$1,C18=$AZ$1,C19=$AM$1,C19=$AZ$1),0,1)))</f>
        <v>1</v>
      </c>
      <c r="BA17" s="3">
        <f>IF($A17&gt;='FG_243way_Regular Symbol'!F$16,"",IF(D17=0,"",IF(OR(D17=$AM$1,D17=$AZ$1,D18=$AM$1,D18=$AZ$1,D19=$AM$1,D19=$AZ$1),0,1)))</f>
        <v>1</v>
      </c>
      <c r="BB17" s="3">
        <f>IF($A17&gt;='FG_243way_Regular Symbol'!G$16,"",IF(E17=0,"",IF(OR(E17=$AM$1,E17=$AZ$1,E18=$AM$1,E18=$AZ$1,E19=$AM$1,E19=$AZ$1),0,1)))</f>
        <v>1</v>
      </c>
      <c r="BC17" s="135">
        <f>IF($A17&gt;='FG_243way_Regular Symbol'!H$16,"",IF(F17=0,"",IF(OR(F17=$AM$1,F17=$AZ$1,F18=$AM$1,F18=$AZ$1,F19=$AM$1,F19=$AZ$1),0,1)))</f>
        <v>1</v>
      </c>
      <c r="BE17" s="344">
        <f>IF($A17&gt;='FG_243way_Regular Symbol'!D$16,"",IF(B17=0,"",IF(OR(B17=$AM$1,B17=$BF$1,B18=$AM$1,B18=$BF$1,B19=$AM$1,B19=$BF$1),0,1)))</f>
        <v>1</v>
      </c>
      <c r="BF17" s="3">
        <f>IF($A17&gt;='FG_243way_Regular Symbol'!E$16,"",IF(C17=0,"",IF(OR(C17=$AM$1,C17=$BF$1,C18=$AM$1,C18=$BF$1,C19=$AM$1,C19=$BF$1),0,1)))</f>
        <v>1</v>
      </c>
      <c r="BG17" s="3">
        <f>IF($A17&gt;='FG_243way_Regular Symbol'!F$16,"",IF(D17=0,"",IF(OR(D17=$AM$1,D17=$BF$1,D18=$AM$1,D18=$BF$1,D19=$AM$1,D19=$BF$1),0,1)))</f>
        <v>1</v>
      </c>
      <c r="BH17" s="3">
        <f>IF($A17&gt;='FG_243way_Regular Symbol'!G$16,"",IF(E17=0,"",IF(OR(E17=$AM$1,E17=$BF$1,E18=$AM$1,E18=$BF$1,E19=$AM$1,E19=$BF$1),0,1)))</f>
        <v>1</v>
      </c>
      <c r="BI17" s="135">
        <f>IF($A17&gt;='FG_243way_Regular Symbol'!H$16,"",IF(F17=0,"",IF(OR(F17=$AM$1,F17=$BF$1,F18=$AM$1,F18=$BF$1,F19=$AM$1,F19=$BF$1),0,1)))</f>
        <v>1</v>
      </c>
      <c r="BK17" s="344">
        <f>IF($A17&gt;='FG_243way_Regular Symbol'!D$16,"",IF(B17=0,"",IF(OR(B17=$AM$1,B17=$BL$1,B18=$AM$1,B18=$BL$1,B19=$AM$1,B19=$BL$1),0,1)))</f>
        <v>1</v>
      </c>
      <c r="BL17" s="3">
        <f>IF($A17&gt;='FG_243way_Regular Symbol'!E$16,"",IF(C17=0,"",IF(OR(C17=$AM$1,C17=$BL$1,C18=$AM$1,C18=$BL$1,C19=$AM$1,C19=$BL$1),0,1)))</f>
        <v>1</v>
      </c>
      <c r="BM17" s="3">
        <f>IF($A17&gt;='FG_243way_Regular Symbol'!F$16,"",IF(D17=0,"",IF(OR(D17=$AM$1,D17=$BL$1,D18=$AM$1,D18=$BL$1,D19=$AM$1,D19=$BL$1),0,1)))</f>
        <v>1</v>
      </c>
      <c r="BN17" s="3">
        <f>IF($A17&gt;='FG_243way_Regular Symbol'!G$16,"",IF(E17=0,"",IF(OR(E17=$AM$1,E17=$BL$1,E18=$AM$1,E18=$BL$1,E19=$AM$1,E19=$BL$1),0,1)))</f>
        <v>1</v>
      </c>
      <c r="BO17" s="135">
        <f>IF($A17&gt;='FG_243way_Regular Symbol'!H$16,"",IF(F17=0,"",IF(OR(F17=$AM$1,F17=$BL$1,F18=$AM$1,F18=$BL$1,F19=$AM$1,F19=$BL$1),0,1)))</f>
        <v>1</v>
      </c>
      <c r="BQ17" s="3">
        <f>IF($A17&gt;='FG_243way_Regular Symbol'!D$16,"",IF(B17=0,"",IF(OR(B17=$BQ$1,B17=$BR$1,B18=$BQ$1,B18=$BR$1,B19=$BQ$1,B19=$BR$1),0,1)))</f>
        <v>1</v>
      </c>
      <c r="BR17" s="3">
        <f>IF($A17&gt;='FG_243way_Regular Symbol'!E$16,"",IF(C17=0,"",IF(OR(C17=$BQ$1,C17=$BR$1,C18=$BQ$1,C18=$BR$1,C19=$BQ$1,C19=$BR$1),0,1)))</f>
        <v>1</v>
      </c>
      <c r="BS17" s="3">
        <f>IF($A17&gt;='FG_243way_Regular Symbol'!F$16,"",IF(D17=0,"",IF(OR(D17=$BQ$1,D17=$BR$1,D18=$BQ$1,D18=$BR$1,D19=$BQ$1,D19=$BR$1),0,1)))</f>
        <v>1</v>
      </c>
      <c r="BT17" s="3">
        <f>IF($A17&gt;='FG_243way_Regular Symbol'!G$16,"",IF(E17=0,"",IF(OR(E17=$BQ$1,E17=$BR$1,E18=$BQ$1,E18=$BR$1,E19=$BQ$1,E19=$BR$1),0,1)))</f>
        <v>1</v>
      </c>
      <c r="BU17" s="3">
        <f>IF($A17&gt;='FG_243way_Regular Symbol'!H$16,"",IF(F17=0,"",IF(OR(F17=$BQ$1,F17=$BR$1,F18=$BQ$1,F18=$BR$1,F19=$BQ$1,F19=$BR$1),0,1)))</f>
        <v>1</v>
      </c>
      <c r="BW17" s="3">
        <f>IF($A17&gt;='FG_243way_Regular Symbol'!D$16,"",IF(B17=0,"",IF(OR(B17=$BW$1,B18=$BW$1,B19=$BW$1,B17=$BX$1,B18=$BX$1,B19=$BX$1),0,1)))</f>
        <v>1</v>
      </c>
      <c r="BX17" s="3">
        <f>IF($A17&gt;='FG_243way_Regular Symbol'!E$16,"",IF(C17=0,"",IF(OR(C17=$BW$1,C18=$BW$1,C19=$BW$1,C17=$BX$1,C18=$BX$1,C19=$BX$1),0,1)))</f>
        <v>1</v>
      </c>
      <c r="BY17" s="3">
        <f>IF($A17&gt;='FG_243way_Regular Symbol'!F$16,"",IF(D17=0,"",IF(OR(D17=$BW$1,D18=$BW$1,D19=$BW$1,D17=$BX$1,D18=$BX$1,D19=$BX$1),0,1)))</f>
        <v>1</v>
      </c>
      <c r="BZ17" s="3">
        <f>IF($A17&gt;='FG_243way_Regular Symbol'!G$16,"",IF(E17=0,"",IF(OR(E17=$BW$1,E18=$BW$1,E19=$BW$1,E17=$BX$1,E18=$BX$1,E19=$BX$1),0,1)))</f>
        <v>1</v>
      </c>
      <c r="CA17" s="3">
        <f>IF($A17&gt;='FG_243way_Regular Symbol'!H$16,"",IF(F17=0,"",IF(OR(F17=$BW$1,F18=$BW$1,F19=$BW$1,F17=$BX$1,F18=$BX$1,F19=$BX$1),0,1)))</f>
        <v>1</v>
      </c>
      <c r="CC17" s="3">
        <f>IF($A17&gt;='FG_243way_Regular Symbol'!D$16,"",IF(B17=0,"",IF(OR(B17=$BW$1,B18=$BW$1,B19=$BW$1,B17=$CD$1,B18=$CD$1,B19=$CD$1),0,1)))</f>
        <v>0</v>
      </c>
      <c r="CD17" s="3">
        <f>IF($A17&gt;='FG_243way_Regular Symbol'!E$16,"",IF(C17=0,"",IF(OR(C17=$BW$1,C18=$BW$1,C19=$BW$1,C17=$CD$1,C18=$CD$1,C19=$CD$1),0,1)))</f>
        <v>1</v>
      </c>
      <c r="CE17" s="3">
        <f>IF($A17&gt;='FG_243way_Regular Symbol'!F$16,"",IF(D17=0,"",IF(OR(D17=$BW$1,D18=$BW$1,D19=$BW$1,D17=$CD$1,D18=$CD$1,D19=$CD$1),0,1)))</f>
        <v>0</v>
      </c>
      <c r="CF17" s="3">
        <f>IF($A17&gt;='FG_243way_Regular Symbol'!G$16,"",IF(E17=0,"",IF(OR(E17=$BW$1,E18=$BW$1,E19=$BW$1,E17=$CD$1,E18=$CD$1,E19=$CD$1),0,1)))</f>
        <v>1</v>
      </c>
      <c r="CG17" s="3">
        <f>IF($A17&gt;='FG_243way_Regular Symbol'!H$16,"",IF(F17=0,"",IF(OR(F17=$BW$1,F18=$BW$1,F19=$BW$1,F17=$CD$1,F18=$CD$1,F19=$CD$1),0,1)))</f>
        <v>0</v>
      </c>
      <c r="CI17" s="3">
        <f>IF($A17&gt;='FG_243way_Regular Symbol'!D$16,"",IF(B17=0,"",IF(OR(B17=$BW$1,B18=$BW$1,B19=$BW$1,B17=$CJ$1,B18=$CJ$1,B19=$CJ$1),0,1)))</f>
        <v>1</v>
      </c>
      <c r="CJ17" s="3">
        <f>IF($A17&gt;='FG_243way_Regular Symbol'!E$16,"",IF(C17=0,"",IF(OR(C17=$BW$1,C18=$BW$1,C19=$BW$1,C17=$CJ$1,C18=$CJ$1,C19=$CJ$1),0,1)))</f>
        <v>1</v>
      </c>
      <c r="CK17" s="3">
        <f>IF($A17&gt;='FG_243way_Regular Symbol'!F$16,"",IF(D17=0,"",IF(OR(D17=$BW$1,D18=$BW$1,D19=$BW$1,D17=$CJ$1,D18=$CJ$1,D19=$CJ$1),0,1)))</f>
        <v>1</v>
      </c>
      <c r="CL17" s="3">
        <f>IF($A17&gt;='FG_243way_Regular Symbol'!G$16,"",IF(E17=0,"",IF(OR(E17=$BW$1,E18=$BW$1,E19=$BW$1,E17=$CJ$1,E18=$CJ$1,E19=$CJ$1),0,1)))</f>
        <v>1</v>
      </c>
      <c r="CM17" s="3">
        <f>IF($A17&gt;='FG_243way_Regular Symbol'!H$16,"",IF(F17=0,"",IF(OR(F17=$BW$1,F18=$BW$1,F19=$BW$1,F17=$CJ$1,F18=$CJ$1,F19=$CJ$1),0,1)))</f>
        <v>1</v>
      </c>
      <c r="CO17" s="3">
        <f>IF($A17&gt;='FG_243way_Regular Symbol'!D$16,"",IF(B17=0,"",IF(OR(B17=$BW$1,B18=$BW$1,B19=$BW$1,B17=$CP$1,B18=$CP$1,B19=$CP$1),0,1)))</f>
        <v>0</v>
      </c>
      <c r="CP17" s="3">
        <f>IF($A17&gt;='FG_243way_Regular Symbol'!E$16,"",IF(C17=0,"",IF(OR(C17=$BW$1,C18=$BW$1,C19=$BW$1,C17=$CP$1,C18=$CP$1,C19=$CP$1),0,1)))</f>
        <v>1</v>
      </c>
      <c r="CQ17" s="3">
        <f>IF($A17&gt;='FG_243way_Regular Symbol'!F$16,"",IF(D17=0,"",IF(OR(D17=$BW$1,D18=$BW$1,D19=$BW$1,D17=$CP$1,D18=$CP$1,D19=$CP$1),0,1)))</f>
        <v>1</v>
      </c>
      <c r="CR17" s="3">
        <f>IF($A17&gt;='FG_243way_Regular Symbol'!G$16,"",IF(E17=0,"",IF(OR(E17=$BW$1,E18=$BW$1,E19=$BW$1,E17=$CP$1,E18=$CP$1,E19=$CP$1),0,1)))</f>
        <v>1</v>
      </c>
      <c r="CS17" s="3">
        <f>IF($A17&gt;='FG_243way_Regular Symbol'!H$16,"",IF(F17=0,"",IF(OR(F17=$BW$1,F18=$BW$1,F19=$BW$1,F17=$CP$1,F18=$CP$1,F19=$CP$1),0,1)))</f>
        <v>0</v>
      </c>
      <c r="CU17" s="3">
        <f>IF($A17&gt;='FG_243way_Regular Symbol'!D$16,"",IF(B17=0,"",IF(OR(B17=$BW$1,B18=$BW$1,B19=$BW$1,B17=$CV$1,B18=$CV$1,B19=$CV$1),0,1)))</f>
        <v>1</v>
      </c>
      <c r="CV17" s="3">
        <f>IF($A17&gt;='FG_243way_Regular Symbol'!E$16,"",IF(C17=0,"",IF(OR(C17=$BW$1,C18=$BW$1,C19=$BW$1,C17=$CV$1,C18=$CV$1,C19=$CV$1),0,1)))</f>
        <v>1</v>
      </c>
      <c r="CW17" s="3">
        <f>IF($A17&gt;='FG_243way_Regular Symbol'!F$16,"",IF(D17=0,"",IF(OR(D17=$BW$1,D18=$BW$1,D19=$BW$1,D17=$CV$1,D18=$CV$1,D19=$CV$1),0,1)))</f>
        <v>1</v>
      </c>
      <c r="CX17" s="3">
        <f>IF($A17&gt;='FG_243way_Regular Symbol'!G$16,"",IF(E17=0,"",IF(OR(E17=$BW$1,E18=$BW$1,E19=$BW$1,E17=$CV$1,E18=$CV$1,E19=$CV$1),0,1)))</f>
        <v>1</v>
      </c>
      <c r="CY17" s="3">
        <f>IF($A17&gt;='FG_243way_Regular Symbol'!H$16,"",IF(F17=0,"",IF(OR(F17=$BW$1,F18=$BW$1,F19=$BW$1,F17=$CV$1,F18=$CV$1,F19=$CV$1),0,1)))</f>
        <v>1</v>
      </c>
    </row>
    <row r="18" spans="1:103">
      <c r="A18" s="337">
        <f>IF('FG_243way_Regular Symbol'!L17="","",'FG_243way_Regular Symbol'!L17)</f>
        <v>14</v>
      </c>
      <c r="B18" s="191" t="str">
        <f>IF('FG_243way_Regular Symbol'!M17="",
IF($A18-'FG_243way_Regular Symbol'!D$16&gt;='FG_243way_RegularＸ_W()'!B$2-1,"",VLOOKUP($A18-'FG_243way_Regular Symbol'!D$16,'FG_243way_Regular Symbol'!$L$3:$Q$99,'FG_243way_RegularＸ_W()'!B$3+1,FALSE)),
'FG_243way_Regular Symbol'!M17)</f>
        <v>TE</v>
      </c>
      <c r="C18" s="191" t="str">
        <f>IF('FG_243way_Regular Symbol'!N17="",
IF($A18-'FG_243way_Regular Symbol'!E$16&gt;='FG_243way_RegularＸ_W()'!C$2-1,"",VLOOKUP($A18-'FG_243way_Regular Symbol'!E$16,'FG_243way_Regular Symbol'!$L$3:$Q$99,'FG_243way_RegularＸ_W()'!C$3+1,FALSE)),
'FG_243way_Regular Symbol'!N17)</f>
        <v>M1</v>
      </c>
      <c r="D18" s="191" t="str">
        <f>IF('FG_243way_Regular Symbol'!O17="",
IF($A18-'FG_243way_Regular Symbol'!F$16&gt;='FG_243way_RegularＸ_W()'!D$2-1,"",VLOOKUP($A18-'FG_243way_Regular Symbol'!F$16,'FG_243way_Regular Symbol'!$L$3:$Q$99,'FG_243way_RegularＸ_W()'!D$3+1,FALSE)),
'FG_243way_Regular Symbol'!O17)</f>
        <v>Q</v>
      </c>
      <c r="E18" s="191" t="str">
        <f>IF('FG_243way_Regular Symbol'!P17="",
IF($A18-'FG_243way_Regular Symbol'!G$16&gt;='FG_243way_RegularＸ_W()'!E$2-1,"",VLOOKUP($A18-'FG_243way_Regular Symbol'!G$16,'FG_243way_Regular Symbol'!$L$3:$Q$99,'FG_243way_RegularＸ_W()'!E$3+1,FALSE)),
'FG_243way_Regular Symbol'!P17)</f>
        <v>M2</v>
      </c>
      <c r="F18" s="338" t="str">
        <f>IF('FG_243way_Regular Symbol'!Q17="",
IF($A18-'FG_243way_Regular Symbol'!H$16&gt;='FG_243way_RegularＸ_W()'!F$2-1,"",VLOOKUP($A18-'FG_243way_Regular Symbol'!H$16,'FG_243way_Regular Symbol'!$L$3:$Q$99,'FG_243way_RegularＸ_W()'!F$3+1,FALSE)),
'FG_243way_Regular Symbol'!Q17)</f>
        <v>Q</v>
      </c>
      <c r="O18" s="344">
        <f>IF($A18&gt;='FG_243way_Regular Symbol'!D$16,"",IF(B18=0,"",IF(OR(B18=$O$1,B18=$P$1,B19=$O$1,B19=$P$1,B20=$O$1,B20=$P$1),0,1)))</f>
        <v>1</v>
      </c>
      <c r="P18" s="3">
        <f>IF($A18&gt;='FG_243way_Regular Symbol'!E$16,"",IF(C18=0,"",IF(OR(C18=$O$1,C18=$P$1,C19=$O$1,C19=$P$1,C20=$O$1,C20=$P$1),0,1)))</f>
        <v>0</v>
      </c>
      <c r="Q18" s="3">
        <f>IF($A18&gt;='FG_243way_Regular Symbol'!F$16,"",IF(D18=0,"",IF(OR(D18=$O$1,D18=$P$1,D19=$O$1,D19=$P$1,D20=$O$1,D20=$P$1),0,1)))</f>
        <v>1</v>
      </c>
      <c r="R18" s="3">
        <f>IF($A18&gt;='FG_243way_Regular Symbol'!G$16,"",IF(E18=0,"",IF(OR(E18=$O$1,E18=$P$1,E19=$O$1,E19=$P$1,E20=$O$1,E20=$P$1),0,1)))</f>
        <v>1</v>
      </c>
      <c r="S18" s="135">
        <f>IF($A18&gt;='FG_243way_Regular Symbol'!H$16,"",IF(F18=0,"",IF(OR(F18=$O$1,F18=$P$1,F19=$O$1,F19=$P$1,F20=$O$1,F20=$P$1),0,1)))</f>
        <v>1</v>
      </c>
      <c r="U18" s="344">
        <f>IF($A18&gt;='FG_243way_Regular Symbol'!D$16,"",IF(B18=0,"",IF(OR(B18=$U$1,B18=$V$1,B19=$U$1,B19=$V$1,B20=$U$1,B20=$V$1),0,1)))</f>
        <v>1</v>
      </c>
      <c r="V18" s="3">
        <f>IF($A18&gt;='FG_243way_Regular Symbol'!E$16,"",IF(C18=0,"",IF(OR(C18=$U$1,C18=$V$1,C19=$U$1,C19=$V$1,C20=$U$1,C20=$V$1),0,1)))</f>
        <v>1</v>
      </c>
      <c r="W18" s="3">
        <f>IF($A18&gt;='FG_243way_Regular Symbol'!F$16,"",IF(D18=0,"",IF(OR(D18=$U$1,D18=$V$1,D19=$U$1,D19=$V$1,D20=$U$1,D20=$V$1),0,1)))</f>
        <v>1</v>
      </c>
      <c r="X18" s="3">
        <f>IF($A18&gt;='FG_243way_Regular Symbol'!G$16,"",IF(E18=0,"",IF(OR(E18=$U$1,E18=$V$1,E19=$U$1,E19=$V$1,E20=$U$1,E20=$V$1),0,1)))</f>
        <v>0</v>
      </c>
      <c r="Y18" s="135">
        <f>IF($A18&gt;='FG_243way_Regular Symbol'!H$16,"",IF(F18=0,"",IF(OR(F18=$U$1,F18=$V$1,F19=$U$1,F19=$V$1,F20=$U$1,F20=$V$1),0,1)))</f>
        <v>1</v>
      </c>
      <c r="AA18" s="344">
        <f>IF($A18&gt;='FG_243way_Regular Symbol'!D$16,"",IF(B18=0,"",IF(OR(B18=$AA$1,B18=$AB$1,B19=$AA$1,B19=$AB$1,B20=$AA$1,,B20=$AB$1),0,1)))</f>
        <v>1</v>
      </c>
      <c r="AB18" s="3">
        <f>IF($A18&gt;='FG_243way_Regular Symbol'!E$16,"",IF(C18=0,"",IF(OR(C18=$AA$1,C18=$AB$1,C19=$AA$1,C19=$AB$1,C20=$AA$1,,C20=$AB$1),0,1)))</f>
        <v>1</v>
      </c>
      <c r="AC18" s="3">
        <f>IF($A18&gt;='FG_243way_Regular Symbol'!F$16,"",IF(D18=0,"",IF(OR(D18=$AA$1,D18=$AB$1,D19=$AA$1,D19=$AB$1,D20=$AA$1,,D20=$AB$1),0,1)))</f>
        <v>1</v>
      </c>
      <c r="AD18" s="3">
        <f>IF($A18&gt;='FG_243way_Regular Symbol'!G$16,"",IF(E18=0,"",IF(OR(E18=$AA$1,E18=$AB$1,E19=$AA$1,E19=$AB$1,E20=$AA$1,,E20=$AB$1),0,1)))</f>
        <v>1</v>
      </c>
      <c r="AE18" s="135">
        <f>IF($A18&gt;='FG_243way_Regular Symbol'!H$16,"",IF(F18=0,"",IF(OR(F18=$AA$1,F18=$AB$1,F19=$AA$1,F19=$AB$1,F20=$AA$1,,F20=$AB$1),0,1)))</f>
        <v>0</v>
      </c>
      <c r="AG18" s="344">
        <f>IF($A18&gt;='FG_243way_Regular Symbol'!D$16,"",IF(B18=0,"",IF(OR(B18=$AG$1,B18=$AH$1,B19=$AG$1,B19=$AH$1,B20=$AG$1,B20=$AH$1),0,1)))</f>
        <v>1</v>
      </c>
      <c r="AH18" s="3">
        <f>IF($A18&gt;='FG_243way_Regular Symbol'!E$16,"",IF(C18=0,"",IF(OR(C18=$AG$1,C18=$AH$1,C19=$AG$1,C19=$AH$1,C20=$AG$1,C20=$AH$1),0,1)))</f>
        <v>1</v>
      </c>
      <c r="AI18" s="3">
        <f>IF($A18&gt;='FG_243way_Regular Symbol'!F$16,"",IF(D18=0,"",IF(OR(D18=$AG$1,D18=$AH$1,D19=$AG$1,D19=$AH$1,D20=$AG$1,D20=$AH$1),0,1)))</f>
        <v>1</v>
      </c>
      <c r="AJ18" s="3">
        <f>IF($A18&gt;='FG_243way_Regular Symbol'!G$16,"",IF(E18=0,"",IF(OR(E18=$AG$1,E18=$AH$1,E19=$AG$1,E19=$AH$1,E20=$AG$1,E20=$AH$1),0,1)))</f>
        <v>0</v>
      </c>
      <c r="AK18" s="135">
        <f>IF($A18&gt;='FG_243way_Regular Symbol'!H$16,"",IF(F18=0,"",IF(OR(F18=$AG$1,F18=$AH$1,F19=$AG$1,F19=$AH$1,F20=$AG$1,F20=$AH$1),0,1)))</f>
        <v>0</v>
      </c>
      <c r="AM18" s="344">
        <f>IF($A18&gt;='FG_243way_Regular Symbol'!D$16,"",IF(B18=0,"",IF(OR(B18=$AM$1,B18=$AN$1,B19=$AM$1,B19=$AN$1,B20=$AM$1,B20=$AN$1),0,1)))</f>
        <v>1</v>
      </c>
      <c r="AN18" s="3">
        <f>IF($A18&gt;='FG_243way_Regular Symbol'!E$16,"",IF(C18=0,"",IF(OR(C18=$AM$1,C18=$AN$1,C19=$AM$1,C19=$AN$1,C20=$AM$1,C20=$AN$1),0,1)))</f>
        <v>0</v>
      </c>
      <c r="AO18" s="3">
        <f>IF($A18&gt;='FG_243way_Regular Symbol'!F$16,"",IF(D18=0,"",IF(OR(D18=$AM$1,D18=$AN$1,D19=$AM$1,D19=$AN$1,D20=$AM$1,D20=$AN$1),0,1)))</f>
        <v>0</v>
      </c>
      <c r="AP18" s="3">
        <f>IF($A18&gt;='FG_243way_Regular Symbol'!G$16,"",IF(E18=0,"",IF(OR(E18=$AM$1,E18=$AN$1,E19=$AM$1,E19=$AN$1,E20=$AM$1,E20=$AN$1),0,1)))</f>
        <v>1</v>
      </c>
      <c r="AQ18" s="135">
        <f>IF($A18&gt;='FG_243way_Regular Symbol'!H$16,"",IF(F18=0,"",IF(OR(F18=$AM$1,F18=$AN$1,F19=$AM$1,F19=$AN$1,F20=$AM$1,F20=$AN$1),0,1)))</f>
        <v>1</v>
      </c>
      <c r="AS18" s="344">
        <f>IF($A18&gt;='FG_243way_Regular Symbol'!D$16,"",IF(B18=0,"",IF(OR(B18=$AM$1,B18=$AT$1,B19=$AM$1,B19=$AT$1,B20=$AM$1,B20=$AT$1),0,1)))</f>
        <v>1</v>
      </c>
      <c r="AT18" s="3">
        <f>IF($A18&gt;='FG_243way_Regular Symbol'!E$16,"",IF(C18=0,"",IF(OR(C18=$AM$1,C18=$AT$1,C19=$AM$1,C19=$AT$1,C20=$AM$1,C20=$AT$1),0,1)))</f>
        <v>1</v>
      </c>
      <c r="AU18" s="3">
        <f>IF($A18&gt;='FG_243way_Regular Symbol'!F$16,"",IF(D18=0,"",IF(OR(D18=$AM$1,D18=$AT$1,D19=$AM$1,D19=$AT$1,D20=$AM$1,D20=$AT$1),0,1)))</f>
        <v>1</v>
      </c>
      <c r="AV18" s="3">
        <f>IF($A18&gt;='FG_243way_Regular Symbol'!G$16,"",IF(E18=0,"",IF(OR(E18=$AM$1,E18=$AT$1,E19=$AM$1,E19=$AT$1,E20=$AM$1,E20=$AT$1),0,1)))</f>
        <v>1</v>
      </c>
      <c r="AW18" s="135">
        <f>IF($A18&gt;='FG_243way_Regular Symbol'!H$16,"",IF(F18=0,"",IF(OR(F18=$AM$1,F18=$AT$1,F19=$AM$1,F19=$AT$1,F20=$AM$1,F20=$AT$1),0,1)))</f>
        <v>1</v>
      </c>
      <c r="AY18" s="344">
        <f>IF($A18&gt;='FG_243way_Regular Symbol'!D$16,"",IF(B18=0,"",IF(OR(B18=$AM$1,B18=$AZ$1,B19=$AM$1,B19=$AZ$1,B20=$AM$1,B20=$AZ$1),0,1)))</f>
        <v>1</v>
      </c>
      <c r="AZ18" s="3">
        <f>IF($A18&gt;='FG_243way_Regular Symbol'!E$16,"",IF(C18=0,"",IF(OR(C18=$AM$1,C18=$AZ$1,C19=$AM$1,C19=$AZ$1,C20=$AM$1,C20=$AZ$1),0,1)))</f>
        <v>1</v>
      </c>
      <c r="BA18" s="3">
        <f>IF($A18&gt;='FG_243way_Regular Symbol'!F$16,"",IF(D18=0,"",IF(OR(D18=$AM$1,D18=$AZ$1,D19=$AM$1,D19=$AZ$1,D20=$AM$1,D20=$AZ$1),0,1)))</f>
        <v>1</v>
      </c>
      <c r="BB18" s="3">
        <f>IF($A18&gt;='FG_243way_Regular Symbol'!G$16,"",IF(E18=0,"",IF(OR(E18=$AM$1,E18=$AZ$1,E19=$AM$1,E19=$AZ$1,E20=$AM$1,E20=$AZ$1),0,1)))</f>
        <v>1</v>
      </c>
      <c r="BC18" s="135">
        <f>IF($A18&gt;='FG_243way_Regular Symbol'!H$16,"",IF(F18=0,"",IF(OR(F18=$AM$1,F18=$AZ$1,F19=$AM$1,F19=$AZ$1,F20=$AM$1,F20=$AZ$1),0,1)))</f>
        <v>1</v>
      </c>
      <c r="BE18" s="344">
        <f>IF($A18&gt;='FG_243way_Regular Symbol'!D$16,"",IF(B18=0,"",IF(OR(B18=$AM$1,B18=$BF$1,B19=$AM$1,B19=$BF$1,B20=$AM$1,B20=$BF$1),0,1)))</f>
        <v>1</v>
      </c>
      <c r="BF18" s="3">
        <f>IF($A18&gt;='FG_243way_Regular Symbol'!E$16,"",IF(C18=0,"",IF(OR(C18=$AM$1,C18=$BF$1,C19=$AM$1,C19=$BF$1,C20=$AM$1,C20=$BF$1),0,1)))</f>
        <v>1</v>
      </c>
      <c r="BG18" s="3">
        <f>IF($A18&gt;='FG_243way_Regular Symbol'!F$16,"",IF(D18=0,"",IF(OR(D18=$AM$1,D18=$BF$1,D19=$AM$1,D19=$BF$1,D20=$AM$1,D20=$BF$1),0,1)))</f>
        <v>1</v>
      </c>
      <c r="BH18" s="3">
        <f>IF($A18&gt;='FG_243way_Regular Symbol'!G$16,"",IF(E18=0,"",IF(OR(E18=$AM$1,E18=$BF$1,E19=$AM$1,E19=$BF$1,E20=$AM$1,E20=$BF$1),0,1)))</f>
        <v>1</v>
      </c>
      <c r="BI18" s="135">
        <f>IF($A18&gt;='FG_243way_Regular Symbol'!H$16,"",IF(F18=0,"",IF(OR(F18=$AM$1,F18=$BF$1,F19=$AM$1,F19=$BF$1,F20=$AM$1,F20=$BF$1),0,1)))</f>
        <v>1</v>
      </c>
      <c r="BK18" s="344">
        <f>IF($A18&gt;='FG_243way_Regular Symbol'!D$16,"",IF(B18=0,"",IF(OR(B18=$AM$1,B18=$BL$1,B19=$AM$1,B19=$BL$1,B20=$AM$1,B20=$BL$1),0,1)))</f>
        <v>1</v>
      </c>
      <c r="BL18" s="3">
        <f>IF($A18&gt;='FG_243way_Regular Symbol'!E$16,"",IF(C18=0,"",IF(OR(C18=$AM$1,C18=$BL$1,C19=$AM$1,C19=$BL$1,C20=$AM$1,C20=$BL$1),0,1)))</f>
        <v>1</v>
      </c>
      <c r="BM18" s="3">
        <f>IF($A18&gt;='FG_243way_Regular Symbol'!F$16,"",IF(D18=0,"",IF(OR(D18=$AM$1,D18=$BL$1,D19=$AM$1,D19=$BL$1,D20=$AM$1,D20=$BL$1),0,1)))</f>
        <v>1</v>
      </c>
      <c r="BN18" s="3">
        <f>IF($A18&gt;='FG_243way_Regular Symbol'!G$16,"",IF(E18=0,"",IF(OR(E18=$AM$1,E18=$BL$1,E19=$AM$1,E19=$BL$1,E20=$AM$1,E20=$BL$1),0,1)))</f>
        <v>1</v>
      </c>
      <c r="BO18" s="135">
        <f>IF($A18&gt;='FG_243way_Regular Symbol'!H$16,"",IF(F18=0,"",IF(OR(F18=$AM$1,F18=$BL$1,F19=$AM$1,F19=$BL$1,F20=$AM$1,F20=$BL$1),0,1)))</f>
        <v>1</v>
      </c>
      <c r="BQ18" s="3">
        <f>IF($A18&gt;='FG_243way_Regular Symbol'!D$16,"",IF(B18=0,"",IF(OR(B18=$BQ$1,B18=$BR$1,B19=$BQ$1,B19=$BR$1,B20=$BQ$1,B20=$BR$1),0,1)))</f>
        <v>1</v>
      </c>
      <c r="BR18" s="3">
        <f>IF($A18&gt;='FG_243way_Regular Symbol'!E$16,"",IF(C18=0,"",IF(OR(C18=$BQ$1,C18=$BR$1,C19=$BQ$1,C19=$BR$1,C20=$BQ$1,C20=$BR$1),0,1)))</f>
        <v>1</v>
      </c>
      <c r="BS18" s="3">
        <f>IF($A18&gt;='FG_243way_Regular Symbol'!F$16,"",IF(D18=0,"",IF(OR(D18=$BQ$1,D18=$BR$1,D19=$BQ$1,D19=$BR$1,D20=$BQ$1,D20=$BR$1),0,1)))</f>
        <v>1</v>
      </c>
      <c r="BT18" s="3">
        <f>IF($A18&gt;='FG_243way_Regular Symbol'!G$16,"",IF(E18=0,"",IF(OR(E18=$BQ$1,E18=$BR$1,E19=$BQ$1,E19=$BR$1,E20=$BQ$1,E20=$BR$1),0,1)))</f>
        <v>1</v>
      </c>
      <c r="BU18" s="3">
        <f>IF($A18&gt;='FG_243way_Regular Symbol'!H$16,"",IF(F18=0,"",IF(OR(F18=$BQ$1,F18=$BR$1,F19=$BQ$1,F19=$BR$1,F20=$BQ$1,F20=$BR$1),0,1)))</f>
        <v>1</v>
      </c>
      <c r="BW18" s="3">
        <f>IF($A18&gt;='FG_243way_Regular Symbol'!D$16,"",IF(B18=0,"",IF(OR(B18=$BW$1,B19=$BW$1,B20=$BW$1,B18=$BX$1,B19=$BX$1,B20=$BX$1),0,1)))</f>
        <v>1</v>
      </c>
      <c r="BX18" s="3">
        <f>IF($A18&gt;='FG_243way_Regular Symbol'!E$16,"",IF(C18=0,"",IF(OR(C18=$BW$1,C19=$BW$1,C20=$BW$1,C18=$BX$1,C19=$BX$1,C20=$BX$1),0,1)))</f>
        <v>1</v>
      </c>
      <c r="BY18" s="3">
        <f>IF($A18&gt;='FG_243way_Regular Symbol'!F$16,"",IF(D18=0,"",IF(OR(D18=$BW$1,D19=$BW$1,D20=$BW$1,D18=$BX$1,D19=$BX$1,D20=$BX$1),0,1)))</f>
        <v>1</v>
      </c>
      <c r="BZ18" s="3">
        <f>IF($A18&gt;='FG_243way_Regular Symbol'!G$16,"",IF(E18=0,"",IF(OR(E18=$BW$1,E19=$BW$1,E20=$BW$1,E18=$BX$1,E19=$BX$1,E20=$BX$1),0,1)))</f>
        <v>1</v>
      </c>
      <c r="CA18" s="3">
        <f>IF($A18&gt;='FG_243way_Regular Symbol'!H$16,"",IF(F18=0,"",IF(OR(F18=$BW$1,F19=$BW$1,F20=$BW$1,F18=$BX$1,F19=$BX$1,F20=$BX$1),0,1)))</f>
        <v>1</v>
      </c>
      <c r="CC18" s="3">
        <f>IF($A18&gt;='FG_243way_Regular Symbol'!D$16,"",IF(B18=0,"",IF(OR(B18=$BW$1,B19=$BW$1,B20=$BW$1,B18=$CD$1,B19=$CD$1,B20=$CD$1),0,1)))</f>
        <v>1</v>
      </c>
      <c r="CD18" s="3">
        <f>IF($A18&gt;='FG_243way_Regular Symbol'!E$16,"",IF(C18=0,"",IF(OR(C18=$BW$1,C19=$BW$1,C20=$BW$1,C18=$CD$1,C19=$CD$1,C20=$CD$1),0,1)))</f>
        <v>0</v>
      </c>
      <c r="CE18" s="3">
        <f>IF($A18&gt;='FG_243way_Regular Symbol'!F$16,"",IF(D18=0,"",IF(OR(D18=$BW$1,D19=$BW$1,D20=$BW$1,D18=$CD$1,D19=$CD$1,D20=$CD$1),0,1)))</f>
        <v>0</v>
      </c>
      <c r="CF18" s="3">
        <f>IF($A18&gt;='FG_243way_Regular Symbol'!G$16,"",IF(E18=0,"",IF(OR(E18=$BW$1,E19=$BW$1,E20=$BW$1,E18=$CD$1,E19=$CD$1,E20=$CD$1),0,1)))</f>
        <v>1</v>
      </c>
      <c r="CG18" s="3">
        <f>IF($A18&gt;='FG_243way_Regular Symbol'!H$16,"",IF(F18=0,"",IF(OR(F18=$BW$1,F19=$BW$1,F20=$BW$1,F18=$CD$1,F19=$CD$1,F20=$CD$1),0,1)))</f>
        <v>0</v>
      </c>
      <c r="CI18" s="3">
        <f>IF($A18&gt;='FG_243way_Regular Symbol'!D$16,"",IF(B18=0,"",IF(OR(B18=$BW$1,B19=$BW$1,B20=$BW$1,B18=$CJ$1,B19=$CJ$1,B20=$CJ$1),0,1)))</f>
        <v>0</v>
      </c>
      <c r="CJ18" s="3">
        <f>IF($A18&gt;='FG_243way_Regular Symbol'!E$16,"",IF(C18=0,"",IF(OR(C18=$BW$1,C19=$BW$1,C20=$BW$1,C18=$CJ$1,C19=$CJ$1,C20=$CJ$1),0,1)))</f>
        <v>1</v>
      </c>
      <c r="CK18" s="3">
        <f>IF($A18&gt;='FG_243way_Regular Symbol'!F$16,"",IF(D18=0,"",IF(OR(D18=$BW$1,D19=$BW$1,D20=$BW$1,D18=$CJ$1,D19=$CJ$1,D20=$CJ$1),0,1)))</f>
        <v>1</v>
      </c>
      <c r="CL18" s="3">
        <f>IF($A18&gt;='FG_243way_Regular Symbol'!G$16,"",IF(E18=0,"",IF(OR(E18=$BW$1,E19=$BW$1,E20=$BW$1,E18=$CJ$1,E19=$CJ$1,E20=$CJ$1),0,1)))</f>
        <v>1</v>
      </c>
      <c r="CM18" s="3">
        <f>IF($A18&gt;='FG_243way_Regular Symbol'!H$16,"",IF(F18=0,"",IF(OR(F18=$BW$1,F19=$BW$1,F20=$BW$1,F18=$CJ$1,F19=$CJ$1,F20=$CJ$1),0,1)))</f>
        <v>1</v>
      </c>
      <c r="CO18" s="3">
        <f>IF($A18&gt;='FG_243way_Regular Symbol'!D$16,"",IF(B18=0,"",IF(OR(B18=$BW$1,B19=$BW$1,B20=$BW$1,B18=$CP$1,B19=$CP$1,B20=$CP$1),0,1)))</f>
        <v>0</v>
      </c>
      <c r="CP18" s="3">
        <f>IF($A18&gt;='FG_243way_Regular Symbol'!E$16,"",IF(C18=0,"",IF(OR(C18=$BW$1,C19=$BW$1,C20=$BW$1,C18=$CP$1,C19=$CP$1,C20=$CP$1),0,1)))</f>
        <v>1</v>
      </c>
      <c r="CQ18" s="3">
        <f>IF($A18&gt;='FG_243way_Regular Symbol'!F$16,"",IF(D18=0,"",IF(OR(D18=$BW$1,D19=$BW$1,D20=$BW$1,D18=$CP$1,D19=$CP$1,D20=$CP$1),0,1)))</f>
        <v>1</v>
      </c>
      <c r="CR18" s="3">
        <f>IF($A18&gt;='FG_243way_Regular Symbol'!G$16,"",IF(E18=0,"",IF(OR(E18=$BW$1,E19=$BW$1,E20=$BW$1,E18=$CP$1,E19=$CP$1,E20=$CP$1),0,1)))</f>
        <v>1</v>
      </c>
      <c r="CS18" s="3">
        <f>IF($A18&gt;='FG_243way_Regular Symbol'!H$16,"",IF(F18=0,"",IF(OR(F18=$BW$1,F19=$BW$1,F20=$BW$1,F18=$CP$1,F19=$CP$1,F20=$CP$1),0,1)))</f>
        <v>1</v>
      </c>
      <c r="CU18" s="3">
        <f>IF($A18&gt;='FG_243way_Regular Symbol'!D$16,"",IF(B18=0,"",IF(OR(B18=$BW$1,B19=$BW$1,B20=$BW$1,B18=$CV$1,B19=$CV$1,B20=$CV$1),0,1)))</f>
        <v>1</v>
      </c>
      <c r="CV18" s="3">
        <f>IF($A18&gt;='FG_243way_Regular Symbol'!E$16,"",IF(C18=0,"",IF(OR(C18=$BW$1,C19=$BW$1,C20=$BW$1,C18=$CV$1,C19=$CV$1,C20=$CV$1),0,1)))</f>
        <v>1</v>
      </c>
      <c r="CW18" s="3">
        <f>IF($A18&gt;='FG_243way_Regular Symbol'!F$16,"",IF(D18=0,"",IF(OR(D18=$BW$1,D19=$BW$1,D20=$BW$1,D18=$CV$1,D19=$CV$1,D20=$CV$1),0,1)))</f>
        <v>1</v>
      </c>
      <c r="CX18" s="3">
        <f>IF($A18&gt;='FG_243way_Regular Symbol'!G$16,"",IF(E18=0,"",IF(OR(E18=$BW$1,E19=$BW$1,E20=$BW$1,E18=$CV$1,E19=$CV$1,E20=$CV$1),0,1)))</f>
        <v>1</v>
      </c>
      <c r="CY18" s="3">
        <f>IF($A18&gt;='FG_243way_Regular Symbol'!H$16,"",IF(F18=0,"",IF(OR(F18=$BW$1,F19=$BW$1,F20=$BW$1,F18=$CV$1,F19=$CV$1,F20=$CV$1),0,1)))</f>
        <v>1</v>
      </c>
    </row>
    <row r="19" spans="1:103">
      <c r="A19" s="337">
        <f>IF('FG_243way_Regular Symbol'!L18="","",'FG_243way_Regular Symbol'!L18)</f>
        <v>15</v>
      </c>
      <c r="B19" s="191" t="str">
        <f>IF('FG_243way_Regular Symbol'!M18="",
IF($A19-'FG_243way_Regular Symbol'!D$16&gt;='FG_243way_RegularＸ_W()'!B$2-1,"",VLOOKUP($A19-'FG_243way_Regular Symbol'!D$16,'FG_243way_Regular Symbol'!$L$3:$Q$99,'FG_243way_RegularＸ_W()'!B$3+1,FALSE)),
'FG_243way_Regular Symbol'!M18)</f>
        <v>S1</v>
      </c>
      <c r="C19" s="191" t="str">
        <f>IF('FG_243way_Regular Symbol'!N18="",
IF($A19-'FG_243way_Regular Symbol'!E$16&gt;='FG_243way_RegularＸ_W()'!C$2-1,"",VLOOKUP($A19-'FG_243way_Regular Symbol'!E$16,'FG_243way_Regular Symbol'!$L$3:$Q$99,'FG_243way_RegularＸ_W()'!C$3+1,FALSE)),
'FG_243way_Regular Symbol'!N18)</f>
        <v>M5</v>
      </c>
      <c r="D19" s="191" t="str">
        <f>IF('FG_243way_Regular Symbol'!O18="",
IF($A19-'FG_243way_Regular Symbol'!F$16&gt;='FG_243way_RegularＸ_W()'!D$2-1,"",VLOOKUP($A19-'FG_243way_Regular Symbol'!F$16,'FG_243way_Regular Symbol'!$L$3:$Q$99,'FG_243way_RegularＸ_W()'!D$3+1,FALSE)),
'FG_243way_Regular Symbol'!O18)</f>
        <v>Q</v>
      </c>
      <c r="E19" s="191" t="str">
        <f>IF('FG_243way_Regular Symbol'!P18="",
IF($A19-'FG_243way_Regular Symbol'!G$16&gt;='FG_243way_RegularＸ_W()'!E$2-1,"",VLOOKUP($A19-'FG_243way_Regular Symbol'!G$16,'FG_243way_Regular Symbol'!$L$3:$Q$99,'FG_243way_RegularＸ_W()'!E$3+1,FALSE)),
'FG_243way_Regular Symbol'!P18)</f>
        <v>M2</v>
      </c>
      <c r="F19" s="338" t="str">
        <f>IF('FG_243way_Regular Symbol'!Q18="",
IF($A19-'FG_243way_Regular Symbol'!H$16&gt;='FG_243way_RegularＸ_W()'!F$2-1,"",VLOOKUP($A19-'FG_243way_Regular Symbol'!H$16,'FG_243way_Regular Symbol'!$L$3:$Q$99,'FG_243way_RegularＸ_W()'!F$3+1,FALSE)),
'FG_243way_Regular Symbol'!Q18)</f>
        <v>M3</v>
      </c>
      <c r="O19" s="344">
        <f>IF($A19&gt;='FG_243way_Regular Symbol'!D$16,"",IF(B19=0,"",IF(OR(B19=$O$1,B19=$P$1,B20=$O$1,B20=$P$1,B21=$O$1,B21=$P$1),0,1)))</f>
        <v>1</v>
      </c>
      <c r="P19" s="3">
        <f>IF($A19&gt;='FG_243way_Regular Symbol'!E$16,"",IF(C19=0,"",IF(OR(C19=$O$1,C19=$P$1,C20=$O$1,C20=$P$1,C21=$O$1,C21=$P$1),0,1)))</f>
        <v>1</v>
      </c>
      <c r="Q19" s="3">
        <f>IF($A19&gt;='FG_243way_Regular Symbol'!F$16,"",IF(D19=0,"",IF(OR(D19=$O$1,D19=$P$1,D20=$O$1,D20=$P$1,D21=$O$1,D21=$P$1),0,1)))</f>
        <v>1</v>
      </c>
      <c r="R19" s="3">
        <f>IF($A19&gt;='FG_243way_Regular Symbol'!G$16,"",IF(E19=0,"",IF(OR(E19=$O$1,E19=$P$1,E20=$O$1,E20=$P$1,E21=$O$1,E21=$P$1),0,1)))</f>
        <v>1</v>
      </c>
      <c r="S19" s="135">
        <f>IF($A19&gt;='FG_243way_Regular Symbol'!H$16,"",IF(F19=0,"",IF(OR(F19=$O$1,F19=$P$1,F20=$O$1,F20=$P$1,F21=$O$1,F21=$P$1),0,1)))</f>
        <v>1</v>
      </c>
      <c r="U19" s="344">
        <f>IF($A19&gt;='FG_243way_Regular Symbol'!D$16,"",IF(B19=0,"",IF(OR(B19=$U$1,B19=$V$1,B20=$U$1,B20=$V$1,B21=$U$1,B21=$V$1),0,1)))</f>
        <v>1</v>
      </c>
      <c r="V19" s="3">
        <f>IF($A19&gt;='FG_243way_Regular Symbol'!E$16,"",IF(C19=0,"",IF(OR(C19=$U$1,C19=$V$1,C20=$U$1,C20=$V$1,C21=$U$1,C21=$V$1),0,1)))</f>
        <v>1</v>
      </c>
      <c r="W19" s="3">
        <f>IF($A19&gt;='FG_243way_Regular Symbol'!F$16,"",IF(D19=0,"",IF(OR(D19=$U$1,D19=$V$1,D20=$U$1,D20=$V$1,D21=$U$1,D21=$V$1),0,1)))</f>
        <v>1</v>
      </c>
      <c r="X19" s="3">
        <f>IF($A19&gt;='FG_243way_Regular Symbol'!G$16,"",IF(E19=0,"",IF(OR(E19=$U$1,E19=$V$1,E20=$U$1,E20=$V$1,E21=$U$1,E21=$V$1),0,1)))</f>
        <v>0</v>
      </c>
      <c r="Y19" s="135">
        <f>IF($A19&gt;='FG_243way_Regular Symbol'!H$16,"",IF(F19=0,"",IF(OR(F19=$U$1,F19=$V$1,F20=$U$1,F20=$V$1,F21=$U$1,F21=$V$1),0,1)))</f>
        <v>1</v>
      </c>
      <c r="AA19" s="344">
        <f>IF($A19&gt;='FG_243way_Regular Symbol'!D$16,"",IF(B19=0,"",IF(OR(B19=$AA$1,B19=$AB$1,B20=$AA$1,B20=$AB$1,B21=$AA$1,,B21=$AB$1),0,1)))</f>
        <v>1</v>
      </c>
      <c r="AB19" s="3">
        <f>IF($A19&gt;='FG_243way_Regular Symbol'!E$16,"",IF(C19=0,"",IF(OR(C19=$AA$1,C19=$AB$1,C20=$AA$1,C20=$AB$1,C21=$AA$1,,C21=$AB$1),0,1)))</f>
        <v>1</v>
      </c>
      <c r="AC19" s="3">
        <f>IF($A19&gt;='FG_243way_Regular Symbol'!F$16,"",IF(D19=0,"",IF(OR(D19=$AA$1,D19=$AB$1,D20=$AA$1,D20=$AB$1,D21=$AA$1,,D21=$AB$1),0,1)))</f>
        <v>1</v>
      </c>
      <c r="AD19" s="3">
        <f>IF($A19&gt;='FG_243way_Regular Symbol'!G$16,"",IF(E19=0,"",IF(OR(E19=$AA$1,E19=$AB$1,E20=$AA$1,E20=$AB$1,E21=$AA$1,,E21=$AB$1),0,1)))</f>
        <v>1</v>
      </c>
      <c r="AE19" s="135">
        <f>IF($A19&gt;='FG_243way_Regular Symbol'!H$16,"",IF(F19=0,"",IF(OR(F19=$AA$1,F19=$AB$1,F20=$AA$1,F20=$AB$1,F21=$AA$1,,F21=$AB$1),0,1)))</f>
        <v>0</v>
      </c>
      <c r="AG19" s="344">
        <f>IF($A19&gt;='FG_243way_Regular Symbol'!D$16,"",IF(B19=0,"",IF(OR(B19=$AG$1,B19=$AH$1,B20=$AG$1,B20=$AH$1,B21=$AG$1,B21=$AH$1),0,1)))</f>
        <v>1</v>
      </c>
      <c r="AH19" s="3">
        <f>IF($A19&gt;='FG_243way_Regular Symbol'!E$16,"",IF(C19=0,"",IF(OR(C19=$AG$1,C19=$AH$1,C20=$AG$1,C20=$AH$1,C21=$AG$1,C21=$AH$1),0,1)))</f>
        <v>1</v>
      </c>
      <c r="AI19" s="3">
        <f>IF($A19&gt;='FG_243way_Regular Symbol'!F$16,"",IF(D19=0,"",IF(OR(D19=$AG$1,D19=$AH$1,D20=$AG$1,D20=$AH$1,D21=$AG$1,D21=$AH$1),0,1)))</f>
        <v>1</v>
      </c>
      <c r="AJ19" s="3">
        <f>IF($A19&gt;='FG_243way_Regular Symbol'!G$16,"",IF(E19=0,"",IF(OR(E19=$AG$1,E19=$AH$1,E20=$AG$1,E20=$AH$1,E21=$AG$1,E21=$AH$1),0,1)))</f>
        <v>0</v>
      </c>
      <c r="AK19" s="135">
        <f>IF($A19&gt;='FG_243way_Regular Symbol'!H$16,"",IF(F19=0,"",IF(OR(F19=$AG$1,F19=$AH$1,F20=$AG$1,F20=$AH$1,F21=$AG$1,F21=$AH$1),0,1)))</f>
        <v>0</v>
      </c>
      <c r="AM19" s="344">
        <f>IF($A19&gt;='FG_243way_Regular Symbol'!D$16,"",IF(B19=0,"",IF(OR(B19=$AM$1,B19=$AN$1,B20=$AM$1,B20=$AN$1,B21=$AM$1,B21=$AN$1),0,1)))</f>
        <v>1</v>
      </c>
      <c r="AN19" s="3">
        <f>IF($A19&gt;='FG_243way_Regular Symbol'!E$16,"",IF(C19=0,"",IF(OR(C19=$AM$1,C19=$AN$1,C20=$AM$1,C20=$AN$1,C21=$AM$1,C21=$AN$1),0,1)))</f>
        <v>0</v>
      </c>
      <c r="AO19" s="3">
        <f>IF($A19&gt;='FG_243way_Regular Symbol'!F$16,"",IF(D19=0,"",IF(OR(D19=$AM$1,D19=$AN$1,D20=$AM$1,D20=$AN$1,D21=$AM$1,D21=$AN$1),0,1)))</f>
        <v>0</v>
      </c>
      <c r="AP19" s="3">
        <f>IF($A19&gt;='FG_243way_Regular Symbol'!G$16,"",IF(E19=0,"",IF(OR(E19=$AM$1,E19=$AN$1,E20=$AM$1,E20=$AN$1,E21=$AM$1,E21=$AN$1),0,1)))</f>
        <v>1</v>
      </c>
      <c r="AQ19" s="135">
        <f>IF($A19&gt;='FG_243way_Regular Symbol'!H$16,"",IF(F19=0,"",IF(OR(F19=$AM$1,F19=$AN$1,F20=$AM$1,F20=$AN$1,F21=$AM$1,F21=$AN$1),0,1)))</f>
        <v>1</v>
      </c>
      <c r="AS19" s="344">
        <f>IF($A19&gt;='FG_243way_Regular Symbol'!D$16,"",IF(B19=0,"",IF(OR(B19=$AM$1,B19=$AT$1,B20=$AM$1,B20=$AT$1,B21=$AM$1,B21=$AT$1),0,1)))</f>
        <v>1</v>
      </c>
      <c r="AT19" s="3">
        <f>IF($A19&gt;='FG_243way_Regular Symbol'!E$16,"",IF(C19=0,"",IF(OR(C19=$AM$1,C19=$AT$1,C20=$AM$1,C20=$AT$1,C21=$AM$1,C21=$AT$1),0,1)))</f>
        <v>1</v>
      </c>
      <c r="AU19" s="3">
        <f>IF($A19&gt;='FG_243way_Regular Symbol'!F$16,"",IF(D19=0,"",IF(OR(D19=$AM$1,D19=$AT$1,D20=$AM$1,D20=$AT$1,D21=$AM$1,D21=$AT$1),0,1)))</f>
        <v>1</v>
      </c>
      <c r="AV19" s="3">
        <f>IF($A19&gt;='FG_243way_Regular Symbol'!G$16,"",IF(E19=0,"",IF(OR(E19=$AM$1,E19=$AT$1,E20=$AM$1,E20=$AT$1,E21=$AM$1,E21=$AT$1),0,1)))</f>
        <v>1</v>
      </c>
      <c r="AW19" s="135">
        <f>IF($A19&gt;='FG_243way_Regular Symbol'!H$16,"",IF(F19=0,"",IF(OR(F19=$AM$1,F19=$AT$1,F20=$AM$1,F20=$AT$1,F21=$AM$1,F21=$AT$1),0,1)))</f>
        <v>1</v>
      </c>
      <c r="AY19" s="344">
        <f>IF($A19&gt;='FG_243way_Regular Symbol'!D$16,"",IF(B19=0,"",IF(OR(B19=$AM$1,B19=$AZ$1,B20=$AM$1,B20=$AZ$1,B21=$AM$1,B21=$AZ$1),0,1)))</f>
        <v>1</v>
      </c>
      <c r="AZ19" s="3">
        <f>IF($A19&gt;='FG_243way_Regular Symbol'!E$16,"",IF(C19=0,"",IF(OR(C19=$AM$1,C19=$AZ$1,C20=$AM$1,C20=$AZ$1,C21=$AM$1,C21=$AZ$1),0,1)))</f>
        <v>1</v>
      </c>
      <c r="BA19" s="3">
        <f>IF($A19&gt;='FG_243way_Regular Symbol'!F$16,"",IF(D19=0,"",IF(OR(D19=$AM$1,D19=$AZ$1,D20=$AM$1,D20=$AZ$1,D21=$AM$1,D21=$AZ$1),0,1)))</f>
        <v>1</v>
      </c>
      <c r="BB19" s="3">
        <f>IF($A19&gt;='FG_243way_Regular Symbol'!G$16,"",IF(E19=0,"",IF(OR(E19=$AM$1,E19=$AZ$1,E20=$AM$1,E20=$AZ$1,E21=$AM$1,E21=$AZ$1),0,1)))</f>
        <v>1</v>
      </c>
      <c r="BC19" s="135">
        <f>IF($A19&gt;='FG_243way_Regular Symbol'!H$16,"",IF(F19=0,"",IF(OR(F19=$AM$1,F19=$AZ$1,F20=$AM$1,F20=$AZ$1,F21=$AM$1,F21=$AZ$1),0,1)))</f>
        <v>1</v>
      </c>
      <c r="BE19" s="344">
        <f>IF($A19&gt;='FG_243way_Regular Symbol'!D$16,"",IF(B19=0,"",IF(OR(B19=$AM$1,B19=$BF$1,B20=$AM$1,B20=$BF$1,B21=$AM$1,B21=$BF$1),0,1)))</f>
        <v>1</v>
      </c>
      <c r="BF19" s="3">
        <f>IF($A19&gt;='FG_243way_Regular Symbol'!E$16,"",IF(C19=0,"",IF(OR(C19=$AM$1,C19=$BF$1,C20=$AM$1,C20=$BF$1,C21=$AM$1,C21=$BF$1),0,1)))</f>
        <v>1</v>
      </c>
      <c r="BG19" s="3">
        <f>IF($A19&gt;='FG_243way_Regular Symbol'!F$16,"",IF(D19=0,"",IF(OR(D19=$AM$1,D19=$BF$1,D20=$AM$1,D20=$BF$1,D21=$AM$1,D21=$BF$1),0,1)))</f>
        <v>1</v>
      </c>
      <c r="BH19" s="3">
        <f>IF($A19&gt;='FG_243way_Regular Symbol'!G$16,"",IF(E19=0,"",IF(OR(E19=$AM$1,E19=$BF$1,E20=$AM$1,E20=$BF$1,E21=$AM$1,E21=$BF$1),0,1)))</f>
        <v>1</v>
      </c>
      <c r="BI19" s="135">
        <f>IF($A19&gt;='FG_243way_Regular Symbol'!H$16,"",IF(F19=0,"",IF(OR(F19=$AM$1,F19=$BF$1,F20=$AM$1,F20=$BF$1,F21=$AM$1,F21=$BF$1),0,1)))</f>
        <v>1</v>
      </c>
      <c r="BK19" s="344">
        <f>IF($A19&gt;='FG_243way_Regular Symbol'!D$16,"",IF(B19=0,"",IF(OR(B19=$AM$1,B19=$BL$1,B20=$AM$1,B20=$BL$1,B21=$AM$1,B21=$BL$1),0,1)))</f>
        <v>1</v>
      </c>
      <c r="BL19" s="3">
        <f>IF($A19&gt;='FG_243way_Regular Symbol'!E$16,"",IF(C19=0,"",IF(OR(C19=$AM$1,C19=$BL$1,C20=$AM$1,C20=$BL$1,C21=$AM$1,C21=$BL$1),0,1)))</f>
        <v>1</v>
      </c>
      <c r="BM19" s="3">
        <f>IF($A19&gt;='FG_243way_Regular Symbol'!F$16,"",IF(D19=0,"",IF(OR(D19=$AM$1,D19=$BL$1,D20=$AM$1,D20=$BL$1,D21=$AM$1,D21=$BL$1),0,1)))</f>
        <v>1</v>
      </c>
      <c r="BN19" s="3">
        <f>IF($A19&gt;='FG_243way_Regular Symbol'!G$16,"",IF(E19=0,"",IF(OR(E19=$AM$1,E19=$BL$1,E20=$AM$1,E20=$BL$1,E21=$AM$1,E21=$BL$1),0,1)))</f>
        <v>1</v>
      </c>
      <c r="BO19" s="135">
        <f>IF($A19&gt;='FG_243way_Regular Symbol'!H$16,"",IF(F19=0,"",IF(OR(F19=$AM$1,F19=$BL$1,F20=$AM$1,F20=$BL$1,F21=$AM$1,F21=$BL$1),0,1)))</f>
        <v>1</v>
      </c>
      <c r="BQ19" s="3">
        <f>IF($A19&gt;='FG_243way_Regular Symbol'!D$16,"",IF(B19=0,"",IF(OR(B19=$BQ$1,B19=$BR$1,B20=$BQ$1,B20=$BR$1,B21=$BQ$1,B21=$BR$1),0,1)))</f>
        <v>1</v>
      </c>
      <c r="BR19" s="3">
        <f>IF($A19&gt;='FG_243way_Regular Symbol'!E$16,"",IF(C19=0,"",IF(OR(C19=$BQ$1,C19=$BR$1,C20=$BQ$1,C20=$BR$1,C21=$BQ$1,C21=$BR$1),0,1)))</f>
        <v>1</v>
      </c>
      <c r="BS19" s="3">
        <f>IF($A19&gt;='FG_243way_Regular Symbol'!F$16,"",IF(D19=0,"",IF(OR(D19=$BQ$1,D19=$BR$1,D20=$BQ$1,D20=$BR$1,D21=$BQ$1,D21=$BR$1),0,1)))</f>
        <v>1</v>
      </c>
      <c r="BT19" s="3">
        <f>IF($A19&gt;='FG_243way_Regular Symbol'!G$16,"",IF(E19=0,"",IF(OR(E19=$BQ$1,E19=$BR$1,E20=$BQ$1,E20=$BR$1,E21=$BQ$1,E21=$BR$1),0,1)))</f>
        <v>1</v>
      </c>
      <c r="BU19" s="3">
        <f>IF($A19&gt;='FG_243way_Regular Symbol'!H$16,"",IF(F19=0,"",IF(OR(F19=$BQ$1,F19=$BR$1,F20=$BQ$1,F20=$BR$1,F21=$BQ$1,F21=$BR$1),0,1)))</f>
        <v>1</v>
      </c>
      <c r="BW19" s="3">
        <f>IF($A19&gt;='FG_243way_Regular Symbol'!D$16,"",IF(B19=0,"",IF(OR(B19=$BW$1,B20=$BW$1,B21=$BW$1,B19=$BX$1,B20=$BX$1,B21=$BX$1),0,1)))</f>
        <v>1</v>
      </c>
      <c r="BX19" s="3">
        <f>IF($A19&gt;='FG_243way_Regular Symbol'!E$16,"",IF(C19=0,"",IF(OR(C19=$BW$1,C20=$BW$1,C21=$BW$1,C19=$BX$1,C20=$BX$1,C21=$BX$1),0,1)))</f>
        <v>1</v>
      </c>
      <c r="BY19" s="3">
        <f>IF($A19&gt;='FG_243way_Regular Symbol'!F$16,"",IF(D19=0,"",IF(OR(D19=$BW$1,D20=$BW$1,D21=$BW$1,D19=$BX$1,D20=$BX$1,D21=$BX$1),0,1)))</f>
        <v>1</v>
      </c>
      <c r="BZ19" s="3">
        <f>IF($A19&gt;='FG_243way_Regular Symbol'!G$16,"",IF(E19=0,"",IF(OR(E19=$BW$1,E20=$BW$1,E21=$BW$1,E19=$BX$1,E20=$BX$1,E21=$BX$1),0,1)))</f>
        <v>0</v>
      </c>
      <c r="CA19" s="3">
        <f>IF($A19&gt;='FG_243way_Regular Symbol'!H$16,"",IF(F19=0,"",IF(OR(F19=$BW$1,F20=$BW$1,F21=$BW$1,F19=$BX$1,F20=$BX$1,F21=$BX$1),0,1)))</f>
        <v>1</v>
      </c>
      <c r="CC19" s="3">
        <f>IF($A19&gt;='FG_243way_Regular Symbol'!D$16,"",IF(B19=0,"",IF(OR(B19=$BW$1,B20=$BW$1,B21=$BW$1,B19=$CD$1,B20=$CD$1,B21=$CD$1),0,1)))</f>
        <v>1</v>
      </c>
      <c r="CD19" s="3">
        <f>IF($A19&gt;='FG_243way_Regular Symbol'!E$16,"",IF(C19=0,"",IF(OR(C19=$BW$1,C20=$BW$1,C21=$BW$1,C19=$CD$1,C20=$CD$1,C21=$CD$1),0,1)))</f>
        <v>0</v>
      </c>
      <c r="CE19" s="3">
        <f>IF($A19&gt;='FG_243way_Regular Symbol'!F$16,"",IF(D19=0,"",IF(OR(D19=$BW$1,D20=$BW$1,D21=$BW$1,D19=$CD$1,D20=$CD$1,D21=$CD$1),0,1)))</f>
        <v>0</v>
      </c>
      <c r="CF19" s="3">
        <f>IF($A19&gt;='FG_243way_Regular Symbol'!G$16,"",IF(E19=0,"",IF(OR(E19=$BW$1,E20=$BW$1,E21=$BW$1,E19=$CD$1,E20=$CD$1,E21=$CD$1),0,1)))</f>
        <v>1</v>
      </c>
      <c r="CG19" s="3">
        <f>IF($A19&gt;='FG_243way_Regular Symbol'!H$16,"",IF(F19=0,"",IF(OR(F19=$BW$1,F20=$BW$1,F21=$BW$1,F19=$CD$1,F20=$CD$1,F21=$CD$1),0,1)))</f>
        <v>1</v>
      </c>
      <c r="CI19" s="3">
        <f>IF($A19&gt;='FG_243way_Regular Symbol'!D$16,"",IF(B19=0,"",IF(OR(B19=$BW$1,B20=$BW$1,B21=$BW$1,B19=$CJ$1,B20=$CJ$1,B21=$CJ$1),0,1)))</f>
        <v>0</v>
      </c>
      <c r="CJ19" s="3">
        <f>IF($A19&gt;='FG_243way_Regular Symbol'!E$16,"",IF(C19=0,"",IF(OR(C19=$BW$1,C20=$BW$1,C21=$BW$1,C19=$CJ$1,C20=$CJ$1,C21=$CJ$1),0,1)))</f>
        <v>0</v>
      </c>
      <c r="CK19" s="3">
        <f>IF($A19&gt;='FG_243way_Regular Symbol'!F$16,"",IF(D19=0,"",IF(OR(D19=$BW$1,D20=$BW$1,D21=$BW$1,D19=$CJ$1,D20=$CJ$1,D21=$CJ$1),0,1)))</f>
        <v>1</v>
      </c>
      <c r="CL19" s="3">
        <f>IF($A19&gt;='FG_243way_Regular Symbol'!G$16,"",IF(E19=0,"",IF(OR(E19=$BW$1,E20=$BW$1,E21=$BW$1,E19=$CJ$1,E20=$CJ$1,E21=$CJ$1),0,1)))</f>
        <v>1</v>
      </c>
      <c r="CM19" s="3">
        <f>IF($A19&gt;='FG_243way_Regular Symbol'!H$16,"",IF(F19=0,"",IF(OR(F19=$BW$1,F20=$BW$1,F21=$BW$1,F19=$CJ$1,F20=$CJ$1,F21=$CJ$1),0,1)))</f>
        <v>0</v>
      </c>
      <c r="CO19" s="3">
        <f>IF($A19&gt;='FG_243way_Regular Symbol'!D$16,"",IF(B19=0,"",IF(OR(B19=$BW$1,B20=$BW$1,B21=$BW$1,B19=$CP$1,B20=$CP$1,B21=$CP$1),0,1)))</f>
        <v>1</v>
      </c>
      <c r="CP19" s="3">
        <f>IF($A19&gt;='FG_243way_Regular Symbol'!E$16,"",IF(C19=0,"",IF(OR(C19=$BW$1,C20=$BW$1,C21=$BW$1,C19=$CP$1,C20=$CP$1,C21=$CP$1),0,1)))</f>
        <v>1</v>
      </c>
      <c r="CQ19" s="3">
        <f>IF($A19&gt;='FG_243way_Regular Symbol'!F$16,"",IF(D19=0,"",IF(OR(D19=$BW$1,D20=$BW$1,D21=$BW$1,D19=$CP$1,D20=$CP$1,D21=$CP$1),0,1)))</f>
        <v>1</v>
      </c>
      <c r="CR19" s="3">
        <f>IF($A19&gt;='FG_243way_Regular Symbol'!G$16,"",IF(E19=0,"",IF(OR(E19=$BW$1,E20=$BW$1,E21=$BW$1,E19=$CP$1,E20=$CP$1,E21=$CP$1),0,1)))</f>
        <v>1</v>
      </c>
      <c r="CS19" s="3">
        <f>IF($A19&gt;='FG_243way_Regular Symbol'!H$16,"",IF(F19=0,"",IF(OR(F19=$BW$1,F20=$BW$1,F21=$BW$1,F19=$CP$1,F20=$CP$1,F21=$CP$1),0,1)))</f>
        <v>1</v>
      </c>
      <c r="CU19" s="3">
        <f>IF($A19&gt;='FG_243way_Regular Symbol'!D$16,"",IF(B19=0,"",IF(OR(B19=$BW$1,B20=$BW$1,B21=$BW$1,B19=$CV$1,B20=$CV$1,B21=$CV$1),0,1)))</f>
        <v>1</v>
      </c>
      <c r="CV19" s="3">
        <f>IF($A19&gt;='FG_243way_Regular Symbol'!E$16,"",IF(C19=0,"",IF(OR(C19=$BW$1,C20=$BW$1,C21=$BW$1,C19=$CV$1,C20=$CV$1,C21=$CV$1),0,1)))</f>
        <v>1</v>
      </c>
      <c r="CW19" s="3">
        <f>IF($A19&gt;='FG_243way_Regular Symbol'!F$16,"",IF(D19=0,"",IF(OR(D19=$BW$1,D20=$BW$1,D21=$BW$1,D19=$CV$1,D20=$CV$1,D21=$CV$1),0,1)))</f>
        <v>1</v>
      </c>
      <c r="CX19" s="3">
        <f>IF($A19&gt;='FG_243way_Regular Symbol'!G$16,"",IF(E19=0,"",IF(OR(E19=$BW$1,E20=$BW$1,E21=$BW$1,E19=$CV$1,E20=$CV$1,E21=$CV$1),0,1)))</f>
        <v>1</v>
      </c>
      <c r="CY19" s="3">
        <f>IF($A19&gt;='FG_243way_Regular Symbol'!H$16,"",IF(F19=0,"",IF(OR(F19=$BW$1,F20=$BW$1,F21=$BW$1,F19=$CV$1,F20=$CV$1,F21=$CV$1),0,1)))</f>
        <v>1</v>
      </c>
    </row>
    <row r="20" spans="1:103">
      <c r="A20" s="337">
        <f>IF('FG_243way_Regular Symbol'!L19="","",'FG_243way_Regular Symbol'!L19)</f>
        <v>16</v>
      </c>
      <c r="B20" s="191" t="str">
        <f>IF('FG_243way_Regular Symbol'!M19="",
IF($A20-'FG_243way_Regular Symbol'!D$16&gt;='FG_243way_RegularＸ_W()'!B$2-1,"",VLOOKUP($A20-'FG_243way_Regular Symbol'!D$16,'FG_243way_Regular Symbol'!$L$3:$Q$99,'FG_243way_RegularＸ_W()'!B$3+1,FALSE)),
'FG_243way_Regular Symbol'!M19)</f>
        <v>J</v>
      </c>
      <c r="C20" s="191" t="str">
        <f>IF('FG_243way_Regular Symbol'!N19="",
IF($A20-'FG_243way_Regular Symbol'!E$16&gt;='FG_243way_RegularＸ_W()'!C$2-1,"",VLOOKUP($A20-'FG_243way_Regular Symbol'!E$16,'FG_243way_Regular Symbol'!$L$3:$Q$99,'FG_243way_RegularＸ_W()'!C$3+1,FALSE)),
'FG_243way_Regular Symbol'!N19)</f>
        <v>Q</v>
      </c>
      <c r="D20" s="191" t="str">
        <f>IF('FG_243way_Regular Symbol'!O19="",
IF($A20-'FG_243way_Regular Symbol'!F$16&gt;='FG_243way_RegularＸ_W()'!D$2-1,"",VLOOKUP($A20-'FG_243way_Regular Symbol'!F$16,'FG_243way_Regular Symbol'!$L$3:$Q$99,'FG_243way_RegularＸ_W()'!D$3+1,FALSE)),
'FG_243way_Regular Symbol'!O19)</f>
        <v>M5</v>
      </c>
      <c r="E20" s="191" t="str">
        <f>IF('FG_243way_Regular Symbol'!P19="",
IF($A20-'FG_243way_Regular Symbol'!G$16&gt;='FG_243way_RegularＸ_W()'!E$2-1,"",VLOOKUP($A20-'FG_243way_Regular Symbol'!G$16,'FG_243way_Regular Symbol'!$L$3:$Q$99,'FG_243way_RegularＸ_W()'!E$3+1,FALSE)),
'FG_243way_Regular Symbol'!P19)</f>
        <v>M4</v>
      </c>
      <c r="F20" s="338" t="str">
        <f>IF('FG_243way_Regular Symbol'!Q19="",
IF($A20-'FG_243way_Regular Symbol'!H$16&gt;='FG_243way_RegularＸ_W()'!F$2-1,"",VLOOKUP($A20-'FG_243way_Regular Symbol'!H$16,'FG_243way_Regular Symbol'!$L$3:$Q$99,'FG_243way_RegularＸ_W()'!F$3+1,FALSE)),
'FG_243way_Regular Symbol'!Q19)</f>
        <v>M4</v>
      </c>
      <c r="O20" s="344">
        <f>IF($A20&gt;='FG_243way_Regular Symbol'!D$16,"",IF(B20=0,"",IF(OR(B20=$O$1,B20=$P$1,B21=$O$1,B21=$P$1,B22=$O$1,B22=$P$1),0,1)))</f>
        <v>1</v>
      </c>
      <c r="P20" s="3">
        <f>IF($A20&gt;='FG_243way_Regular Symbol'!E$16,"",IF(C20=0,"",IF(OR(C20=$O$1,C20=$P$1,C21=$O$1,C21=$P$1,C22=$O$1,C22=$P$1),0,1)))</f>
        <v>1</v>
      </c>
      <c r="Q20" s="3">
        <f>IF($A20&gt;='FG_243way_Regular Symbol'!F$16,"",IF(D20=0,"",IF(OR(D20=$O$1,D20=$P$1,D21=$O$1,D21=$P$1,D22=$O$1,D22=$P$1),0,1)))</f>
        <v>1</v>
      </c>
      <c r="R20" s="3">
        <f>IF($A20&gt;='FG_243way_Regular Symbol'!G$16,"",IF(E20=0,"",IF(OR(E20=$O$1,E20=$P$1,E21=$O$1,E21=$P$1,E22=$O$1,E22=$P$1),0,1)))</f>
        <v>1</v>
      </c>
      <c r="S20" s="135">
        <f>IF($A20&gt;='FG_243way_Regular Symbol'!H$16,"",IF(F20=0,"",IF(OR(F20=$O$1,F20=$P$1,F21=$O$1,F21=$P$1,F22=$O$1,F22=$P$1),0,1)))</f>
        <v>1</v>
      </c>
      <c r="U20" s="344">
        <f>IF($A20&gt;='FG_243way_Regular Symbol'!D$16,"",IF(B20=0,"",IF(OR(B20=$U$1,B20=$V$1,B21=$U$1,B21=$V$1,B22=$U$1,B22=$V$1),0,1)))</f>
        <v>1</v>
      </c>
      <c r="V20" s="3">
        <f>IF($A20&gt;='FG_243way_Regular Symbol'!E$16,"",IF(C20=0,"",IF(OR(C20=$U$1,C20=$V$1,C21=$U$1,C21=$V$1,C22=$U$1,C22=$V$1),0,1)))</f>
        <v>1</v>
      </c>
      <c r="W20" s="3">
        <f>IF($A20&gt;='FG_243way_Regular Symbol'!F$16,"",IF(D20=0,"",IF(OR(D20=$U$1,D20=$V$1,D21=$U$1,D21=$V$1,D22=$U$1,D22=$V$1),0,1)))</f>
        <v>1</v>
      </c>
      <c r="X20" s="3">
        <f>IF($A20&gt;='FG_243way_Regular Symbol'!G$16,"",IF(E20=0,"",IF(OR(E20=$U$1,E20=$V$1,E21=$U$1,E21=$V$1,E22=$U$1,E22=$V$1),0,1)))</f>
        <v>1</v>
      </c>
      <c r="Y20" s="135">
        <f>IF($A20&gt;='FG_243way_Regular Symbol'!H$16,"",IF(F20=0,"",IF(OR(F20=$U$1,F20=$V$1,F21=$U$1,F21=$V$1,F22=$U$1,F22=$V$1),0,1)))</f>
        <v>1</v>
      </c>
      <c r="AA20" s="344">
        <f>IF($A20&gt;='FG_243way_Regular Symbol'!D$16,"",IF(B20=0,"",IF(OR(B20=$AA$1,B20=$AB$1,B21=$AA$1,B21=$AB$1,B22=$AA$1,,B22=$AB$1),0,1)))</f>
        <v>1</v>
      </c>
      <c r="AB20" s="3">
        <f>IF($A20&gt;='FG_243way_Regular Symbol'!E$16,"",IF(C20=0,"",IF(OR(C20=$AA$1,C20=$AB$1,C21=$AA$1,C21=$AB$1,C22=$AA$1,,C22=$AB$1),0,1)))</f>
        <v>1</v>
      </c>
      <c r="AC20" s="3">
        <f>IF($A20&gt;='FG_243way_Regular Symbol'!F$16,"",IF(D20=0,"",IF(OR(D20=$AA$1,D20=$AB$1,D21=$AA$1,D21=$AB$1,D22=$AA$1,,D22=$AB$1),0,1)))</f>
        <v>1</v>
      </c>
      <c r="AD20" s="3">
        <f>IF($A20&gt;='FG_243way_Regular Symbol'!G$16,"",IF(E20=0,"",IF(OR(E20=$AA$1,E20=$AB$1,E21=$AA$1,E21=$AB$1,E22=$AA$1,,E22=$AB$1),0,1)))</f>
        <v>1</v>
      </c>
      <c r="AE20" s="135">
        <f>IF($A20&gt;='FG_243way_Regular Symbol'!H$16,"",IF(F20=0,"",IF(OR(F20=$AA$1,F20=$AB$1,F21=$AA$1,F21=$AB$1,F22=$AA$1,,F22=$AB$1),0,1)))</f>
        <v>0</v>
      </c>
      <c r="AG20" s="344">
        <f>IF($A20&gt;='FG_243way_Regular Symbol'!D$16,"",IF(B20=0,"",IF(OR(B20=$AG$1,B20=$AH$1,B21=$AG$1,B21=$AH$1,B22=$AG$1,B22=$AH$1),0,1)))</f>
        <v>1</v>
      </c>
      <c r="AH20" s="3">
        <f>IF($A20&gt;='FG_243way_Regular Symbol'!E$16,"",IF(C20=0,"",IF(OR(C20=$AG$1,C20=$AH$1,C21=$AG$1,C21=$AH$1,C22=$AG$1,C22=$AH$1),0,1)))</f>
        <v>1</v>
      </c>
      <c r="AI20" s="3">
        <f>IF($A20&gt;='FG_243way_Regular Symbol'!F$16,"",IF(D20=0,"",IF(OR(D20=$AG$1,D20=$AH$1,D21=$AG$1,D21=$AH$1,D22=$AG$1,D22=$AH$1),0,1)))</f>
        <v>1</v>
      </c>
      <c r="AJ20" s="3">
        <f>IF($A20&gt;='FG_243way_Regular Symbol'!G$16,"",IF(E20=0,"",IF(OR(E20=$AG$1,E20=$AH$1,E21=$AG$1,E21=$AH$1,E22=$AG$1,E22=$AH$1),0,1)))</f>
        <v>0</v>
      </c>
      <c r="AK20" s="135">
        <f>IF($A20&gt;='FG_243way_Regular Symbol'!H$16,"",IF(F20=0,"",IF(OR(F20=$AG$1,F20=$AH$1,F21=$AG$1,F21=$AH$1,F22=$AG$1,F22=$AH$1),0,1)))</f>
        <v>0</v>
      </c>
      <c r="AM20" s="344">
        <f>IF($A20&gt;='FG_243way_Regular Symbol'!D$16,"",IF(B20=0,"",IF(OR(B20=$AM$1,B20=$AN$1,B21=$AM$1,B21=$AN$1,B22=$AM$1,B22=$AN$1),0,1)))</f>
        <v>1</v>
      </c>
      <c r="AN20" s="3">
        <f>IF($A20&gt;='FG_243way_Regular Symbol'!E$16,"",IF(C20=0,"",IF(OR(C20=$AM$1,C20=$AN$1,C21=$AM$1,C21=$AN$1,C22=$AM$1,C22=$AN$1),0,1)))</f>
        <v>1</v>
      </c>
      <c r="AO20" s="3">
        <f>IF($A20&gt;='FG_243way_Regular Symbol'!F$16,"",IF(D20=0,"",IF(OR(D20=$AM$1,D20=$AN$1,D21=$AM$1,D21=$AN$1,D22=$AM$1,D22=$AN$1),0,1)))</f>
        <v>0</v>
      </c>
      <c r="AP20" s="3">
        <f>IF($A20&gt;='FG_243way_Regular Symbol'!G$16,"",IF(E20=0,"",IF(OR(E20=$AM$1,E20=$AN$1,E21=$AM$1,E21=$AN$1,E22=$AM$1,E22=$AN$1),0,1)))</f>
        <v>1</v>
      </c>
      <c r="AQ20" s="135">
        <f>IF($A20&gt;='FG_243way_Regular Symbol'!H$16,"",IF(F20=0,"",IF(OR(F20=$AM$1,F20=$AN$1,F21=$AM$1,F21=$AN$1,F22=$AM$1,F22=$AN$1),0,1)))</f>
        <v>1</v>
      </c>
      <c r="AS20" s="344">
        <f>IF($A20&gt;='FG_243way_Regular Symbol'!D$16,"",IF(B20=0,"",IF(OR(B20=$AM$1,B20=$AT$1,B21=$AM$1,B21=$AT$1,B22=$AM$1,B22=$AT$1),0,1)))</f>
        <v>1</v>
      </c>
      <c r="AT20" s="3">
        <f>IF($A20&gt;='FG_243way_Regular Symbol'!E$16,"",IF(C20=0,"",IF(OR(C20=$AM$1,C20=$AT$1,C21=$AM$1,C21=$AT$1,C22=$AM$1,C22=$AT$1),0,1)))</f>
        <v>1</v>
      </c>
      <c r="AU20" s="3">
        <f>IF($A20&gt;='FG_243way_Regular Symbol'!F$16,"",IF(D20=0,"",IF(OR(D20=$AM$1,D20=$AT$1,D21=$AM$1,D21=$AT$1,D22=$AM$1,D22=$AT$1),0,1)))</f>
        <v>1</v>
      </c>
      <c r="AV20" s="3">
        <f>IF($A20&gt;='FG_243way_Regular Symbol'!G$16,"",IF(E20=0,"",IF(OR(E20=$AM$1,E20=$AT$1,E21=$AM$1,E21=$AT$1,E22=$AM$1,E22=$AT$1),0,1)))</f>
        <v>1</v>
      </c>
      <c r="AW20" s="135">
        <f>IF($A20&gt;='FG_243way_Regular Symbol'!H$16,"",IF(F20=0,"",IF(OR(F20=$AM$1,F20=$AT$1,F21=$AM$1,F21=$AT$1,F22=$AM$1,F22=$AT$1),0,1)))</f>
        <v>1</v>
      </c>
      <c r="AY20" s="344">
        <f>IF($A20&gt;='FG_243way_Regular Symbol'!D$16,"",IF(B20=0,"",IF(OR(B20=$AM$1,B20=$AZ$1,B21=$AM$1,B21=$AZ$1,B22=$AM$1,B22=$AZ$1),0,1)))</f>
        <v>1</v>
      </c>
      <c r="AZ20" s="3">
        <f>IF($A20&gt;='FG_243way_Regular Symbol'!E$16,"",IF(C20=0,"",IF(OR(C20=$AM$1,C20=$AZ$1,C21=$AM$1,C21=$AZ$1,C22=$AM$1,C22=$AZ$1),0,1)))</f>
        <v>1</v>
      </c>
      <c r="BA20" s="3">
        <f>IF($A20&gt;='FG_243way_Regular Symbol'!F$16,"",IF(D20=0,"",IF(OR(D20=$AM$1,D20=$AZ$1,D21=$AM$1,D21=$AZ$1,D22=$AM$1,D22=$AZ$1),0,1)))</f>
        <v>1</v>
      </c>
      <c r="BB20" s="3">
        <f>IF($A20&gt;='FG_243way_Regular Symbol'!G$16,"",IF(E20=0,"",IF(OR(E20=$AM$1,E20=$AZ$1,E21=$AM$1,E21=$AZ$1,E22=$AM$1,E22=$AZ$1),0,1)))</f>
        <v>1</v>
      </c>
      <c r="BC20" s="135">
        <f>IF($A20&gt;='FG_243way_Regular Symbol'!H$16,"",IF(F20=0,"",IF(OR(F20=$AM$1,F20=$AZ$1,F21=$AM$1,F21=$AZ$1,F22=$AM$1,F22=$AZ$1),0,1)))</f>
        <v>1</v>
      </c>
      <c r="BE20" s="344">
        <f>IF($A20&gt;='FG_243way_Regular Symbol'!D$16,"",IF(B20=0,"",IF(OR(B20=$AM$1,B20=$BF$1,B21=$AM$1,B21=$BF$1,B22=$AM$1,B22=$BF$1),0,1)))</f>
        <v>1</v>
      </c>
      <c r="BF20" s="3">
        <f>IF($A20&gt;='FG_243way_Regular Symbol'!E$16,"",IF(C20=0,"",IF(OR(C20=$AM$1,C20=$BF$1,C21=$AM$1,C21=$BF$1,C22=$AM$1,C22=$BF$1),0,1)))</f>
        <v>1</v>
      </c>
      <c r="BG20" s="3">
        <f>IF($A20&gt;='FG_243way_Regular Symbol'!F$16,"",IF(D20=0,"",IF(OR(D20=$AM$1,D20=$BF$1,D21=$AM$1,D21=$BF$1,D22=$AM$1,D22=$BF$1),0,1)))</f>
        <v>1</v>
      </c>
      <c r="BH20" s="3">
        <f>IF($A20&gt;='FG_243way_Regular Symbol'!G$16,"",IF(E20=0,"",IF(OR(E20=$AM$1,E20=$BF$1,E21=$AM$1,E21=$BF$1,E22=$AM$1,E22=$BF$1),0,1)))</f>
        <v>1</v>
      </c>
      <c r="BI20" s="135">
        <f>IF($A20&gt;='FG_243way_Regular Symbol'!H$16,"",IF(F20=0,"",IF(OR(F20=$AM$1,F20=$BF$1,F21=$AM$1,F21=$BF$1,F22=$AM$1,F22=$BF$1),0,1)))</f>
        <v>1</v>
      </c>
      <c r="BK20" s="344">
        <f>IF($A20&gt;='FG_243way_Regular Symbol'!D$16,"",IF(B20=0,"",IF(OR(B20=$AM$1,B20=$BL$1,B21=$AM$1,B21=$BL$1,B22=$AM$1,B22=$BL$1),0,1)))</f>
        <v>1</v>
      </c>
      <c r="BL20" s="3">
        <f>IF($A20&gt;='FG_243way_Regular Symbol'!E$16,"",IF(C20=0,"",IF(OR(C20=$AM$1,C20=$BL$1,C21=$AM$1,C21=$BL$1,C22=$AM$1,C22=$BL$1),0,1)))</f>
        <v>1</v>
      </c>
      <c r="BM20" s="3">
        <f>IF($A20&gt;='FG_243way_Regular Symbol'!F$16,"",IF(D20=0,"",IF(OR(D20=$AM$1,D20=$BL$1,D21=$AM$1,D21=$BL$1,D22=$AM$1,D22=$BL$1),0,1)))</f>
        <v>1</v>
      </c>
      <c r="BN20" s="3">
        <f>IF($A20&gt;='FG_243way_Regular Symbol'!G$16,"",IF(E20=0,"",IF(OR(E20=$AM$1,E20=$BL$1,E21=$AM$1,E21=$BL$1,E22=$AM$1,E22=$BL$1),0,1)))</f>
        <v>1</v>
      </c>
      <c r="BO20" s="135">
        <f>IF($A20&gt;='FG_243way_Regular Symbol'!H$16,"",IF(F20=0,"",IF(OR(F20=$AM$1,F20=$BL$1,F21=$AM$1,F21=$BL$1,F22=$AM$1,F22=$BL$1),0,1)))</f>
        <v>1</v>
      </c>
      <c r="BQ20" s="3">
        <f>IF($A20&gt;='FG_243way_Regular Symbol'!D$16,"",IF(B20=0,"",IF(OR(B20=$BQ$1,B20=$BR$1,B21=$BQ$1,B21=$BR$1,B22=$BQ$1,B22=$BR$1),0,1)))</f>
        <v>1</v>
      </c>
      <c r="BR20" s="3">
        <f>IF($A20&gt;='FG_243way_Regular Symbol'!E$16,"",IF(C20=0,"",IF(OR(C20=$BQ$1,C20=$BR$1,C21=$BQ$1,C21=$BR$1,C22=$BQ$1,C22=$BR$1),0,1)))</f>
        <v>1</v>
      </c>
      <c r="BS20" s="3">
        <f>IF($A20&gt;='FG_243way_Regular Symbol'!F$16,"",IF(D20=0,"",IF(OR(D20=$BQ$1,D20=$BR$1,D21=$BQ$1,D21=$BR$1,D22=$BQ$1,D22=$BR$1),0,1)))</f>
        <v>1</v>
      </c>
      <c r="BT20" s="3">
        <f>IF($A20&gt;='FG_243way_Regular Symbol'!G$16,"",IF(E20=0,"",IF(OR(E20=$BQ$1,E20=$BR$1,E21=$BQ$1,E21=$BR$1,E22=$BQ$1,E22=$BR$1),0,1)))</f>
        <v>1</v>
      </c>
      <c r="BU20" s="3">
        <f>IF($A20&gt;='FG_243way_Regular Symbol'!H$16,"",IF(F20=0,"",IF(OR(F20=$BQ$1,F20=$BR$1,F21=$BQ$1,F21=$BR$1,F22=$BQ$1,F22=$BR$1),0,1)))</f>
        <v>1</v>
      </c>
      <c r="BW20" s="3">
        <f>IF($A20&gt;='FG_243way_Regular Symbol'!D$16,"",IF(B20=0,"",IF(OR(B20=$BW$1,B21=$BW$1,B22=$BW$1,B20=$BX$1,B21=$BX$1,B22=$BX$1),0,1)))</f>
        <v>1</v>
      </c>
      <c r="BX20" s="3">
        <f>IF($A20&gt;='FG_243way_Regular Symbol'!E$16,"",IF(C20=0,"",IF(OR(C20=$BW$1,C21=$BW$1,C22=$BW$1,C20=$BX$1,C21=$BX$1,C22=$BX$1),0,1)))</f>
        <v>0</v>
      </c>
      <c r="BY20" s="3">
        <f>IF($A20&gt;='FG_243way_Regular Symbol'!F$16,"",IF(D20=0,"",IF(OR(D20=$BW$1,D21=$BW$1,D22=$BW$1,D20=$BX$1,D21=$BX$1,D22=$BX$1),0,1)))</f>
        <v>1</v>
      </c>
      <c r="BZ20" s="3">
        <f>IF($A20&gt;='FG_243way_Regular Symbol'!G$16,"",IF(E20=0,"",IF(OR(E20=$BW$1,E21=$BW$1,E22=$BW$1,E20=$BX$1,E21=$BX$1,E22=$BX$1),0,1)))</f>
        <v>0</v>
      </c>
      <c r="CA20" s="3">
        <f>IF($A20&gt;='FG_243way_Regular Symbol'!H$16,"",IF(F20=0,"",IF(OR(F20=$BW$1,F21=$BW$1,F22=$BW$1,F20=$BX$1,F21=$BX$1,F22=$BX$1),0,1)))</f>
        <v>1</v>
      </c>
      <c r="CC20" s="3">
        <f>IF($A20&gt;='FG_243way_Regular Symbol'!D$16,"",IF(B20=0,"",IF(OR(B20=$BW$1,B21=$BW$1,B22=$BW$1,B20=$CD$1,B21=$CD$1,B22=$CD$1),0,1)))</f>
        <v>1</v>
      </c>
      <c r="CD20" s="3">
        <f>IF($A20&gt;='FG_243way_Regular Symbol'!E$16,"",IF(C20=0,"",IF(OR(C20=$BW$1,C21=$BW$1,C22=$BW$1,C20=$CD$1,C21=$CD$1,C22=$CD$1),0,1)))</f>
        <v>0</v>
      </c>
      <c r="CE20" s="3">
        <f>IF($A20&gt;='FG_243way_Regular Symbol'!F$16,"",IF(D20=0,"",IF(OR(D20=$BW$1,D21=$BW$1,D22=$BW$1,D20=$CD$1,D21=$CD$1,D22=$CD$1),0,1)))</f>
        <v>1</v>
      </c>
      <c r="CF20" s="3">
        <f>IF($A20&gt;='FG_243way_Regular Symbol'!G$16,"",IF(E20=0,"",IF(OR(E20=$BW$1,E21=$BW$1,E22=$BW$1,E20=$CD$1,E21=$CD$1,E22=$CD$1),0,1)))</f>
        <v>1</v>
      </c>
      <c r="CG20" s="3">
        <f>IF($A20&gt;='FG_243way_Regular Symbol'!H$16,"",IF(F20=0,"",IF(OR(F20=$BW$1,F21=$BW$1,F22=$BW$1,F20=$CD$1,F21=$CD$1,F22=$CD$1),0,1)))</f>
        <v>1</v>
      </c>
      <c r="CI20" s="3">
        <f>IF($A20&gt;='FG_243way_Regular Symbol'!D$16,"",IF(B20=0,"",IF(OR(B20=$BW$1,B21=$BW$1,B22=$BW$1,B20=$CJ$1,B21=$CJ$1,B22=$CJ$1),0,1)))</f>
        <v>0</v>
      </c>
      <c r="CJ20" s="3">
        <f>IF($A20&gt;='FG_243way_Regular Symbol'!E$16,"",IF(C20=0,"",IF(OR(C20=$BW$1,C21=$BW$1,C22=$BW$1,C20=$CJ$1,C21=$CJ$1,C22=$CJ$1),0,1)))</f>
        <v>0</v>
      </c>
      <c r="CK20" s="3">
        <f>IF($A20&gt;='FG_243way_Regular Symbol'!F$16,"",IF(D20=0,"",IF(OR(D20=$BW$1,D21=$BW$1,D22=$BW$1,D20=$CJ$1,D21=$CJ$1,D22=$CJ$1),0,1)))</f>
        <v>1</v>
      </c>
      <c r="CL20" s="3">
        <f>IF($A20&gt;='FG_243way_Regular Symbol'!G$16,"",IF(E20=0,"",IF(OR(E20=$BW$1,E21=$BW$1,E22=$BW$1,E20=$CJ$1,E21=$CJ$1,E22=$CJ$1),0,1)))</f>
        <v>1</v>
      </c>
      <c r="CM20" s="3">
        <f>IF($A20&gt;='FG_243way_Regular Symbol'!H$16,"",IF(F20=0,"",IF(OR(F20=$BW$1,F21=$BW$1,F22=$BW$1,F20=$CJ$1,F21=$CJ$1,F22=$CJ$1),0,1)))</f>
        <v>0</v>
      </c>
      <c r="CO20" s="3">
        <f>IF($A20&gt;='FG_243way_Regular Symbol'!D$16,"",IF(B20=0,"",IF(OR(B20=$BW$1,B21=$BW$1,B22=$BW$1,B20=$CP$1,B21=$CP$1,B22=$CP$1),0,1)))</f>
        <v>0</v>
      </c>
      <c r="CP20" s="3">
        <f>IF($A20&gt;='FG_243way_Regular Symbol'!E$16,"",IF(C20=0,"",IF(OR(C20=$BW$1,C21=$BW$1,C22=$BW$1,C20=$CP$1,C21=$CP$1,C22=$CP$1),0,1)))</f>
        <v>1</v>
      </c>
      <c r="CQ20" s="3">
        <f>IF($A20&gt;='FG_243way_Regular Symbol'!F$16,"",IF(D20=0,"",IF(OR(D20=$BW$1,D21=$BW$1,D22=$BW$1,D20=$CP$1,D21=$CP$1,D22=$CP$1),0,1)))</f>
        <v>0</v>
      </c>
      <c r="CR20" s="3">
        <f>IF($A20&gt;='FG_243way_Regular Symbol'!G$16,"",IF(E20=0,"",IF(OR(E20=$BW$1,E21=$BW$1,E22=$BW$1,E20=$CP$1,E21=$CP$1,E22=$CP$1),0,1)))</f>
        <v>0</v>
      </c>
      <c r="CS20" s="3">
        <f>IF($A20&gt;='FG_243way_Regular Symbol'!H$16,"",IF(F20=0,"",IF(OR(F20=$BW$1,F21=$BW$1,F22=$BW$1,F20=$CP$1,F21=$CP$1,F22=$CP$1),0,1)))</f>
        <v>1</v>
      </c>
      <c r="CU20" s="3">
        <f>IF($A20&gt;='FG_243way_Regular Symbol'!D$16,"",IF(B20=0,"",IF(OR(B20=$BW$1,B21=$BW$1,B22=$BW$1,B20=$CV$1,B21=$CV$1,B22=$CV$1),0,1)))</f>
        <v>1</v>
      </c>
      <c r="CV20" s="3">
        <f>IF($A20&gt;='FG_243way_Regular Symbol'!E$16,"",IF(C20=0,"",IF(OR(C20=$BW$1,C21=$BW$1,C22=$BW$1,C20=$CV$1,C21=$CV$1,C22=$CV$1),0,1)))</f>
        <v>1</v>
      </c>
      <c r="CW20" s="3">
        <f>IF($A20&gt;='FG_243way_Regular Symbol'!F$16,"",IF(D20=0,"",IF(OR(D20=$BW$1,D21=$BW$1,D22=$BW$1,D20=$CV$1,D21=$CV$1,D22=$CV$1),0,1)))</f>
        <v>1</v>
      </c>
      <c r="CX20" s="3">
        <f>IF($A20&gt;='FG_243way_Regular Symbol'!G$16,"",IF(E20=0,"",IF(OR(E20=$BW$1,E21=$BW$1,E22=$BW$1,E20=$CV$1,E21=$CV$1,E22=$CV$1),0,1)))</f>
        <v>1</v>
      </c>
      <c r="CY20" s="3">
        <f>IF($A20&gt;='FG_243way_Regular Symbol'!H$16,"",IF(F20=0,"",IF(OR(F20=$BW$1,F21=$BW$1,F22=$BW$1,F20=$CV$1,F21=$CV$1,F22=$CV$1),0,1)))</f>
        <v>1</v>
      </c>
    </row>
    <row r="21" spans="1:103">
      <c r="A21" s="337">
        <f>IF('FG_243way_Regular Symbol'!L20="","",'FG_243way_Regular Symbol'!L20)</f>
        <v>17</v>
      </c>
      <c r="B21" s="191" t="str">
        <f>IF('FG_243way_Regular Symbol'!M20="",
IF($A21-'FG_243way_Regular Symbol'!D$16&gt;='FG_243way_RegularＸ_W()'!B$2-1,"",VLOOKUP($A21-'FG_243way_Regular Symbol'!D$16,'FG_243way_Regular Symbol'!$L$3:$Q$99,'FG_243way_RegularＸ_W()'!B$3+1,FALSE)),
'FG_243way_Regular Symbol'!M20)</f>
        <v>J</v>
      </c>
      <c r="C21" s="191" t="str">
        <f>IF('FG_243way_Regular Symbol'!N20="",
IF($A21-'FG_243way_Regular Symbol'!E$16&gt;='FG_243way_RegularＸ_W()'!C$2-1,"",VLOOKUP($A21-'FG_243way_Regular Symbol'!E$16,'FG_243way_Regular Symbol'!$L$3:$Q$99,'FG_243way_RegularＸ_W()'!C$3+1,FALSE)),
'FG_243way_Regular Symbol'!N20)</f>
        <v>J</v>
      </c>
      <c r="D21" s="191" t="str">
        <f>IF('FG_243way_Regular Symbol'!O20="",
IF($A21-'FG_243way_Regular Symbol'!F$16&gt;='FG_243way_RegularＸ_W()'!D$2-1,"",VLOOKUP($A21-'FG_243way_Regular Symbol'!F$16,'FG_243way_Regular Symbol'!$L$3:$Q$99,'FG_243way_RegularＸ_W()'!D$3+1,FALSE)),
'FG_243way_Regular Symbol'!O20)</f>
        <v>M5</v>
      </c>
      <c r="E21" s="191" t="str">
        <f>IF('FG_243way_Regular Symbol'!P20="",
IF($A21-'FG_243way_Regular Symbol'!G$16&gt;='FG_243way_RegularＸ_W()'!E$2-1,"",VLOOKUP($A21-'FG_243way_Regular Symbol'!G$16,'FG_243way_Regular Symbol'!$L$3:$Q$99,'FG_243way_RegularＸ_W()'!E$3+1,FALSE)),
'FG_243way_Regular Symbol'!P20)</f>
        <v>K</v>
      </c>
      <c r="F21" s="338" t="str">
        <f>IF('FG_243way_Regular Symbol'!Q20="",
IF($A21-'FG_243way_Regular Symbol'!H$16&gt;='FG_243way_RegularＸ_W()'!F$2-1,"",VLOOKUP($A21-'FG_243way_Regular Symbol'!H$16,'FG_243way_Regular Symbol'!$L$3:$Q$99,'FG_243way_RegularＸ_W()'!F$3+1,FALSE)),
'FG_243way_Regular Symbol'!Q20)</f>
        <v>J</v>
      </c>
      <c r="O21" s="344">
        <f>IF($A21&gt;='FG_243way_Regular Symbol'!D$16,"",IF(B21=0,"",IF(OR(B21=$O$1,B21=$P$1,B22=$O$1,B22=$P$1,B23=$O$1,B23=$P$1),0,1)))</f>
        <v>0</v>
      </c>
      <c r="P21" s="3">
        <f>IF($A21&gt;='FG_243way_Regular Symbol'!E$16,"",IF(C21=0,"",IF(OR(C21=$O$1,C21=$P$1,C22=$O$1,C22=$P$1,C23=$O$1,C23=$P$1),0,1)))</f>
        <v>0</v>
      </c>
      <c r="Q21" s="3">
        <f>IF($A21&gt;='FG_243way_Regular Symbol'!F$16,"",IF(D21=0,"",IF(OR(D21=$O$1,D21=$P$1,D22=$O$1,D22=$P$1,D23=$O$1,D23=$P$1),0,1)))</f>
        <v>1</v>
      </c>
      <c r="R21" s="3">
        <f>IF($A21&gt;='FG_243way_Regular Symbol'!G$16,"",IF(E21=0,"",IF(OR(E21=$O$1,E21=$P$1,E22=$O$1,E22=$P$1,E23=$O$1,E23=$P$1),0,1)))</f>
        <v>1</v>
      </c>
      <c r="S21" s="135">
        <f>IF($A21&gt;='FG_243way_Regular Symbol'!H$16,"",IF(F21=0,"",IF(OR(F21=$O$1,F21=$P$1,F22=$O$1,F22=$P$1,F23=$O$1,F23=$P$1),0,1)))</f>
        <v>1</v>
      </c>
      <c r="U21" s="344">
        <f>IF($A21&gt;='FG_243way_Regular Symbol'!D$16,"",IF(B21=0,"",IF(OR(B21=$U$1,B21=$V$1,B22=$U$1,B22=$V$1,B23=$U$1,B23=$V$1),0,1)))</f>
        <v>0</v>
      </c>
      <c r="V21" s="3">
        <f>IF($A21&gt;='FG_243way_Regular Symbol'!E$16,"",IF(C21=0,"",IF(OR(C21=$U$1,C21=$V$1,C22=$U$1,C22=$V$1,C23=$U$1,C23=$V$1),0,1)))</f>
        <v>1</v>
      </c>
      <c r="W21" s="3">
        <f>IF($A21&gt;='FG_243way_Regular Symbol'!F$16,"",IF(D21=0,"",IF(OR(D21=$U$1,D21=$V$1,D22=$U$1,D22=$V$1,D23=$U$1,D23=$V$1),0,1)))</f>
        <v>0</v>
      </c>
      <c r="X21" s="3">
        <f>IF($A21&gt;='FG_243way_Regular Symbol'!G$16,"",IF(E21=0,"",IF(OR(E21=$U$1,E21=$V$1,E22=$U$1,E22=$V$1,E23=$U$1,E23=$V$1),0,1)))</f>
        <v>1</v>
      </c>
      <c r="Y21" s="135">
        <f>IF($A21&gt;='FG_243way_Regular Symbol'!H$16,"",IF(F21=0,"",IF(OR(F21=$U$1,F21=$V$1,F22=$U$1,F22=$V$1,F23=$U$1,F23=$V$1),0,1)))</f>
        <v>1</v>
      </c>
      <c r="AA21" s="344">
        <f>IF($A21&gt;='FG_243way_Regular Symbol'!D$16,"",IF(B21=0,"",IF(OR(B21=$AA$1,B21=$AB$1,B22=$AA$1,B22=$AB$1,B23=$AA$1,,B23=$AB$1),0,1)))</f>
        <v>0</v>
      </c>
      <c r="AB21" s="3">
        <f>IF($A21&gt;='FG_243way_Regular Symbol'!E$16,"",IF(C21=0,"",IF(OR(C21=$AA$1,C21=$AB$1,C22=$AA$1,C22=$AB$1,C23=$AA$1,,C23=$AB$1),0,1)))</f>
        <v>1</v>
      </c>
      <c r="AC21" s="3">
        <f>IF($A21&gt;='FG_243way_Regular Symbol'!F$16,"",IF(D21=0,"",IF(OR(D21=$AA$1,D21=$AB$1,D22=$AA$1,D22=$AB$1,D23=$AA$1,,D23=$AB$1),0,1)))</f>
        <v>1</v>
      </c>
      <c r="AD21" s="3">
        <f>IF($A21&gt;='FG_243way_Regular Symbol'!G$16,"",IF(E21=0,"",IF(OR(E21=$AA$1,E21=$AB$1,E22=$AA$1,E22=$AB$1,E23=$AA$1,,E23=$AB$1),0,1)))</f>
        <v>1</v>
      </c>
      <c r="AE21" s="135">
        <f>IF($A21&gt;='FG_243way_Regular Symbol'!H$16,"",IF(F21=0,"",IF(OR(F21=$AA$1,F21=$AB$1,F22=$AA$1,F22=$AB$1,F23=$AA$1,,F23=$AB$1),0,1)))</f>
        <v>0</v>
      </c>
      <c r="AG21" s="344">
        <f>IF($A21&gt;='FG_243way_Regular Symbol'!D$16,"",IF(B21=0,"",IF(OR(B21=$AG$1,B21=$AH$1,B22=$AG$1,B22=$AH$1,B23=$AG$1,B23=$AH$1),0,1)))</f>
        <v>0</v>
      </c>
      <c r="AH21" s="3">
        <f>IF($A21&gt;='FG_243way_Regular Symbol'!E$16,"",IF(C21=0,"",IF(OR(C21=$AG$1,C21=$AH$1,C22=$AG$1,C22=$AH$1,C23=$AG$1,C23=$AH$1),0,1)))</f>
        <v>1</v>
      </c>
      <c r="AI21" s="3">
        <f>IF($A21&gt;='FG_243way_Regular Symbol'!F$16,"",IF(D21=0,"",IF(OR(D21=$AG$1,D21=$AH$1,D22=$AG$1,D22=$AH$1,D23=$AG$1,D23=$AH$1),0,1)))</f>
        <v>1</v>
      </c>
      <c r="AJ21" s="3">
        <f>IF($A21&gt;='FG_243way_Regular Symbol'!G$16,"",IF(E21=0,"",IF(OR(E21=$AG$1,E21=$AH$1,E22=$AG$1,E22=$AH$1,E23=$AG$1,E23=$AH$1),0,1)))</f>
        <v>1</v>
      </c>
      <c r="AK21" s="135">
        <f>IF($A21&gt;='FG_243way_Regular Symbol'!H$16,"",IF(F21=0,"",IF(OR(F21=$AG$1,F21=$AH$1,F22=$AG$1,F22=$AH$1,F23=$AG$1,F23=$AH$1),0,1)))</f>
        <v>1</v>
      </c>
      <c r="AM21" s="344">
        <f>IF($A21&gt;='FG_243way_Regular Symbol'!D$16,"",IF(B21=0,"",IF(OR(B21=$AM$1,B21=$AN$1,B22=$AM$1,B22=$AN$1,B23=$AM$1,B23=$AN$1),0,1)))</f>
        <v>0</v>
      </c>
      <c r="AN21" s="3">
        <f>IF($A21&gt;='FG_243way_Regular Symbol'!E$16,"",IF(C21=0,"",IF(OR(C21=$AM$1,C21=$AN$1,C22=$AM$1,C22=$AN$1,C23=$AM$1,C23=$AN$1),0,1)))</f>
        <v>1</v>
      </c>
      <c r="AO21" s="3">
        <f>IF($A21&gt;='FG_243way_Regular Symbol'!F$16,"",IF(D21=0,"",IF(OR(D21=$AM$1,D21=$AN$1,D22=$AM$1,D22=$AN$1,D23=$AM$1,D23=$AN$1),0,1)))</f>
        <v>0</v>
      </c>
      <c r="AP21" s="3">
        <f>IF($A21&gt;='FG_243way_Regular Symbol'!G$16,"",IF(E21=0,"",IF(OR(E21=$AM$1,E21=$AN$1,E22=$AM$1,E22=$AN$1,E23=$AM$1,E23=$AN$1),0,1)))</f>
        <v>1</v>
      </c>
      <c r="AQ21" s="135">
        <f>IF($A21&gt;='FG_243way_Regular Symbol'!H$16,"",IF(F21=0,"",IF(OR(F21=$AM$1,F21=$AN$1,F22=$AM$1,F22=$AN$1,F23=$AM$1,F23=$AN$1),0,1)))</f>
        <v>1</v>
      </c>
      <c r="AS21" s="344">
        <f>IF($A21&gt;='FG_243way_Regular Symbol'!D$16,"",IF(B21=0,"",IF(OR(B21=$AM$1,B21=$AT$1,B22=$AM$1,B22=$AT$1,B23=$AM$1,B23=$AT$1),0,1)))</f>
        <v>0</v>
      </c>
      <c r="AT21" s="3">
        <f>IF($A21&gt;='FG_243way_Regular Symbol'!E$16,"",IF(C21=0,"",IF(OR(C21=$AM$1,C21=$AT$1,C22=$AM$1,C22=$AT$1,C23=$AM$1,C23=$AT$1),0,1)))</f>
        <v>1</v>
      </c>
      <c r="AU21" s="3">
        <f>IF($A21&gt;='FG_243way_Regular Symbol'!F$16,"",IF(D21=0,"",IF(OR(D21=$AM$1,D21=$AT$1,D22=$AM$1,D22=$AT$1,D23=$AM$1,D23=$AT$1),0,1)))</f>
        <v>1</v>
      </c>
      <c r="AV21" s="3">
        <f>IF($A21&gt;='FG_243way_Regular Symbol'!G$16,"",IF(E21=0,"",IF(OR(E21=$AM$1,E21=$AT$1,E22=$AM$1,E22=$AT$1,E23=$AM$1,E23=$AT$1),0,1)))</f>
        <v>1</v>
      </c>
      <c r="AW21" s="135">
        <f>IF($A21&gt;='FG_243way_Regular Symbol'!H$16,"",IF(F21=0,"",IF(OR(F21=$AM$1,F21=$AT$1,F22=$AM$1,F22=$AT$1,F23=$AM$1,F23=$AT$1),0,1)))</f>
        <v>1</v>
      </c>
      <c r="AY21" s="344">
        <f>IF($A21&gt;='FG_243way_Regular Symbol'!D$16,"",IF(B21=0,"",IF(OR(B21=$AM$1,B21=$AZ$1,B22=$AM$1,B22=$AZ$1,B23=$AM$1,B23=$AZ$1),0,1)))</f>
        <v>0</v>
      </c>
      <c r="AZ21" s="3">
        <f>IF($A21&gt;='FG_243way_Regular Symbol'!E$16,"",IF(C21=0,"",IF(OR(C21=$AM$1,C21=$AZ$1,C22=$AM$1,C22=$AZ$1,C23=$AM$1,C23=$AZ$1),0,1)))</f>
        <v>1</v>
      </c>
      <c r="BA21" s="3">
        <f>IF($A21&gt;='FG_243way_Regular Symbol'!F$16,"",IF(D21=0,"",IF(OR(D21=$AM$1,D21=$AZ$1,D22=$AM$1,D22=$AZ$1,D23=$AM$1,D23=$AZ$1),0,1)))</f>
        <v>1</v>
      </c>
      <c r="BB21" s="3">
        <f>IF($A21&gt;='FG_243way_Regular Symbol'!G$16,"",IF(E21=0,"",IF(OR(E21=$AM$1,E21=$AZ$1,E22=$AM$1,E22=$AZ$1,E23=$AM$1,E23=$AZ$1),0,1)))</f>
        <v>0</v>
      </c>
      <c r="BC21" s="135">
        <f>IF($A21&gt;='FG_243way_Regular Symbol'!H$16,"",IF(F21=0,"",IF(OR(F21=$AM$1,F21=$AZ$1,F22=$AM$1,F22=$AZ$1,F23=$AM$1,F23=$AZ$1),0,1)))</f>
        <v>1</v>
      </c>
      <c r="BE21" s="344">
        <f>IF($A21&gt;='FG_243way_Regular Symbol'!D$16,"",IF(B21=0,"",IF(OR(B21=$AM$1,B21=$BF$1,B22=$AM$1,B22=$BF$1,B23=$AM$1,B23=$BF$1),0,1)))</f>
        <v>0</v>
      </c>
      <c r="BF21" s="3">
        <f>IF($A21&gt;='FG_243way_Regular Symbol'!E$16,"",IF(C21=0,"",IF(OR(C21=$AM$1,C21=$BF$1,C22=$AM$1,C22=$BF$1,C23=$AM$1,C23=$BF$1),0,1)))</f>
        <v>1</v>
      </c>
      <c r="BG21" s="3">
        <f>IF($A21&gt;='FG_243way_Regular Symbol'!F$16,"",IF(D21=0,"",IF(OR(D21=$AM$1,D21=$BF$1,D22=$AM$1,D22=$BF$1,D23=$AM$1,D23=$BF$1),0,1)))</f>
        <v>1</v>
      </c>
      <c r="BH21" s="3">
        <f>IF($A21&gt;='FG_243way_Regular Symbol'!G$16,"",IF(E21=0,"",IF(OR(E21=$AM$1,E21=$BF$1,E22=$AM$1,E22=$BF$1,E23=$AM$1,E23=$BF$1),0,1)))</f>
        <v>1</v>
      </c>
      <c r="BI21" s="135">
        <f>IF($A21&gt;='FG_243way_Regular Symbol'!H$16,"",IF(F21=0,"",IF(OR(F21=$AM$1,F21=$BF$1,F22=$AM$1,F22=$BF$1,F23=$AM$1,F23=$BF$1),0,1)))</f>
        <v>1</v>
      </c>
      <c r="BK21" s="344">
        <f>IF($A21&gt;='FG_243way_Regular Symbol'!D$16,"",IF(B21=0,"",IF(OR(B21=$AM$1,B21=$BL$1,B22=$AM$1,B22=$BL$1,B23=$AM$1,B23=$BL$1),0,1)))</f>
        <v>0</v>
      </c>
      <c r="BL21" s="3">
        <f>IF($A21&gt;='FG_243way_Regular Symbol'!E$16,"",IF(C21=0,"",IF(OR(C21=$AM$1,C21=$BL$1,C22=$AM$1,C22=$BL$1,C23=$AM$1,C23=$BL$1),0,1)))</f>
        <v>1</v>
      </c>
      <c r="BM21" s="3">
        <f>IF($A21&gt;='FG_243way_Regular Symbol'!F$16,"",IF(D21=0,"",IF(OR(D21=$AM$1,D21=$BL$1,D22=$AM$1,D22=$BL$1,D23=$AM$1,D23=$BL$1),0,1)))</f>
        <v>1</v>
      </c>
      <c r="BN21" s="3">
        <f>IF($A21&gt;='FG_243way_Regular Symbol'!G$16,"",IF(E21=0,"",IF(OR(E21=$AM$1,E21=$BL$1,E22=$AM$1,E22=$BL$1,E23=$AM$1,E23=$BL$1),0,1)))</f>
        <v>1</v>
      </c>
      <c r="BO21" s="135">
        <f>IF($A21&gt;='FG_243way_Regular Symbol'!H$16,"",IF(F21=0,"",IF(OR(F21=$AM$1,F21=$BL$1,F22=$AM$1,F22=$BL$1,F23=$AM$1,F23=$BL$1),0,1)))</f>
        <v>1</v>
      </c>
      <c r="BQ21" s="3">
        <f>IF($A21&gt;='FG_243way_Regular Symbol'!D$16,"",IF(B21=0,"",IF(OR(B21=$BQ$1,B21=$BR$1,B22=$BQ$1,B22=$BR$1,B23=$BQ$1,B23=$BR$1),0,1)))</f>
        <v>0</v>
      </c>
      <c r="BR21" s="3">
        <f>IF($A21&gt;='FG_243way_Regular Symbol'!E$16,"",IF(C21=0,"",IF(OR(C21=$BQ$1,C21=$BR$1,C22=$BQ$1,C22=$BR$1,C23=$BQ$1,C23=$BR$1),0,1)))</f>
        <v>1</v>
      </c>
      <c r="BS21" s="3">
        <f>IF($A21&gt;='FG_243way_Regular Symbol'!F$16,"",IF(D21=0,"",IF(OR(D21=$BQ$1,D21=$BR$1,D22=$BQ$1,D22=$BR$1,D23=$BQ$1,D23=$BR$1),0,1)))</f>
        <v>1</v>
      </c>
      <c r="BT21" s="3">
        <f>IF($A21&gt;='FG_243way_Regular Symbol'!G$16,"",IF(E21=0,"",IF(OR(E21=$BQ$1,E21=$BR$1,E22=$BQ$1,E22=$BR$1,E23=$BQ$1,E23=$BR$1),0,1)))</f>
        <v>1</v>
      </c>
      <c r="BU21" s="3">
        <f>IF($A21&gt;='FG_243way_Regular Symbol'!H$16,"",IF(F21=0,"",IF(OR(F21=$BQ$1,F21=$BR$1,F22=$BQ$1,F22=$BR$1,F23=$BQ$1,F23=$BR$1),0,1)))</f>
        <v>1</v>
      </c>
      <c r="BW21" s="3">
        <f>IF($A21&gt;='FG_243way_Regular Symbol'!D$16,"",IF(B21=0,"",IF(OR(B21=$BW$1,B22=$BW$1,B23=$BW$1,B21=$BX$1,B22=$BX$1,B23=$BX$1),0,1)))</f>
        <v>0</v>
      </c>
      <c r="BX21" s="3">
        <f>IF($A21&gt;='FG_243way_Regular Symbol'!E$16,"",IF(C21=0,"",IF(OR(C21=$BW$1,C22=$BW$1,C23=$BW$1,C21=$BX$1,C22=$BX$1,C23=$BX$1),0,1)))</f>
        <v>0</v>
      </c>
      <c r="BY21" s="3">
        <f>IF($A21&gt;='FG_243way_Regular Symbol'!F$16,"",IF(D21=0,"",IF(OR(D21=$BW$1,D22=$BW$1,D23=$BW$1,D21=$BX$1,D22=$BX$1,D23=$BX$1),0,1)))</f>
        <v>1</v>
      </c>
      <c r="BZ21" s="3">
        <f>IF($A21&gt;='FG_243way_Regular Symbol'!G$16,"",IF(E21=0,"",IF(OR(E21=$BW$1,E22=$BW$1,E23=$BW$1,E21=$BX$1,E22=$BX$1,E23=$BX$1),0,1)))</f>
        <v>0</v>
      </c>
      <c r="CA21" s="3">
        <f>IF($A21&gt;='FG_243way_Regular Symbol'!H$16,"",IF(F21=0,"",IF(OR(F21=$BW$1,F22=$BW$1,F23=$BW$1,F21=$BX$1,F22=$BX$1,F23=$BX$1),0,1)))</f>
        <v>1</v>
      </c>
      <c r="CC21" s="3">
        <f>IF($A21&gt;='FG_243way_Regular Symbol'!D$16,"",IF(B21=0,"",IF(OR(B21=$BW$1,B22=$BW$1,B23=$BW$1,B21=$CD$1,B22=$CD$1,B23=$CD$1),0,1)))</f>
        <v>0</v>
      </c>
      <c r="CD21" s="3">
        <f>IF($A21&gt;='FG_243way_Regular Symbol'!E$16,"",IF(C21=0,"",IF(OR(C21=$BW$1,C22=$BW$1,C23=$BW$1,C21=$CD$1,C22=$CD$1,C23=$CD$1),0,1)))</f>
        <v>1</v>
      </c>
      <c r="CE21" s="3">
        <f>IF($A21&gt;='FG_243way_Regular Symbol'!F$16,"",IF(D21=0,"",IF(OR(D21=$BW$1,D22=$BW$1,D23=$BW$1,D21=$CD$1,D22=$CD$1,D23=$CD$1),0,1)))</f>
        <v>1</v>
      </c>
      <c r="CF21" s="3">
        <f>IF($A21&gt;='FG_243way_Regular Symbol'!G$16,"",IF(E21=0,"",IF(OR(E21=$BW$1,E22=$BW$1,E23=$BW$1,E21=$CD$1,E22=$CD$1,E23=$CD$1),0,1)))</f>
        <v>1</v>
      </c>
      <c r="CG21" s="3">
        <f>IF($A21&gt;='FG_243way_Regular Symbol'!H$16,"",IF(F21=0,"",IF(OR(F21=$BW$1,F22=$BW$1,F23=$BW$1,F21=$CD$1,F22=$CD$1,F23=$CD$1),0,1)))</f>
        <v>1</v>
      </c>
      <c r="CI21" s="3">
        <f>IF($A21&gt;='FG_243way_Regular Symbol'!D$16,"",IF(B21=0,"",IF(OR(B21=$BW$1,B22=$BW$1,B23=$BW$1,B21=$CJ$1,B22=$CJ$1,B23=$CJ$1),0,1)))</f>
        <v>0</v>
      </c>
      <c r="CJ21" s="3">
        <f>IF($A21&gt;='FG_243way_Regular Symbol'!E$16,"",IF(C21=0,"",IF(OR(C21=$BW$1,C22=$BW$1,C23=$BW$1,C21=$CJ$1,C22=$CJ$1,C23=$CJ$1),0,1)))</f>
        <v>0</v>
      </c>
      <c r="CK21" s="3">
        <f>IF($A21&gt;='FG_243way_Regular Symbol'!F$16,"",IF(D21=0,"",IF(OR(D21=$BW$1,D22=$BW$1,D23=$BW$1,D21=$CJ$1,D22=$CJ$1,D23=$CJ$1),0,1)))</f>
        <v>1</v>
      </c>
      <c r="CL21" s="3">
        <f>IF($A21&gt;='FG_243way_Regular Symbol'!G$16,"",IF(E21=0,"",IF(OR(E21=$BW$1,E22=$BW$1,E23=$BW$1,E21=$CJ$1,E22=$CJ$1,E23=$CJ$1),0,1)))</f>
        <v>1</v>
      </c>
      <c r="CM21" s="3">
        <f>IF($A21&gt;='FG_243way_Regular Symbol'!H$16,"",IF(F21=0,"",IF(OR(F21=$BW$1,F22=$BW$1,F23=$BW$1,F21=$CJ$1,F22=$CJ$1,F23=$CJ$1),0,1)))</f>
        <v>0</v>
      </c>
      <c r="CO21" s="3">
        <f>IF($A21&gt;='FG_243way_Regular Symbol'!D$16,"",IF(B21=0,"",IF(OR(B21=$BW$1,B22=$BW$1,B23=$BW$1,B21=$CP$1,B22=$CP$1,B23=$CP$1),0,1)))</f>
        <v>0</v>
      </c>
      <c r="CP21" s="3">
        <f>IF($A21&gt;='FG_243way_Regular Symbol'!E$16,"",IF(C21=0,"",IF(OR(C21=$BW$1,C22=$BW$1,C23=$BW$1,C21=$CP$1,C22=$CP$1,C23=$CP$1),0,1)))</f>
        <v>1</v>
      </c>
      <c r="CQ21" s="3">
        <f>IF($A21&gt;='FG_243way_Regular Symbol'!F$16,"",IF(D21=0,"",IF(OR(D21=$BW$1,D22=$BW$1,D23=$BW$1,D21=$CP$1,D22=$CP$1,D23=$CP$1),0,1)))</f>
        <v>0</v>
      </c>
      <c r="CR21" s="3">
        <f>IF($A21&gt;='FG_243way_Regular Symbol'!G$16,"",IF(E21=0,"",IF(OR(E21=$BW$1,E22=$BW$1,E23=$BW$1,E21=$CP$1,E22=$CP$1,E23=$CP$1),0,1)))</f>
        <v>0</v>
      </c>
      <c r="CS21" s="3">
        <f>IF($A21&gt;='FG_243way_Regular Symbol'!H$16,"",IF(F21=0,"",IF(OR(F21=$BW$1,F22=$BW$1,F23=$BW$1,F21=$CP$1,F22=$CP$1,F23=$CP$1),0,1)))</f>
        <v>0</v>
      </c>
      <c r="CU21" s="3">
        <f>IF($A21&gt;='FG_243way_Regular Symbol'!D$16,"",IF(B21=0,"",IF(OR(B21=$BW$1,B22=$BW$1,B23=$BW$1,B21=$CV$1,B22=$CV$1,B23=$CV$1),0,1)))</f>
        <v>0</v>
      </c>
      <c r="CV21" s="3">
        <f>IF($A21&gt;='FG_243way_Regular Symbol'!E$16,"",IF(C21=0,"",IF(OR(C21=$BW$1,C22=$BW$1,C23=$BW$1,C21=$CV$1,C22=$CV$1,C23=$CV$1),0,1)))</f>
        <v>1</v>
      </c>
      <c r="CW21" s="3">
        <f>IF($A21&gt;='FG_243way_Regular Symbol'!F$16,"",IF(D21=0,"",IF(OR(D21=$BW$1,D22=$BW$1,D23=$BW$1,D21=$CV$1,D22=$CV$1,D23=$CV$1),0,1)))</f>
        <v>1</v>
      </c>
      <c r="CX21" s="3">
        <f>IF($A21&gt;='FG_243way_Regular Symbol'!G$16,"",IF(E21=0,"",IF(OR(E21=$BW$1,E22=$BW$1,E23=$BW$1,E21=$CV$1,E22=$CV$1,E23=$CV$1),0,1)))</f>
        <v>1</v>
      </c>
      <c r="CY21" s="3">
        <f>IF($A21&gt;='FG_243way_Regular Symbol'!H$16,"",IF(F21=0,"",IF(OR(F21=$BW$1,F22=$BW$1,F23=$BW$1,F21=$CV$1,F22=$CV$1,F23=$CV$1),0,1)))</f>
        <v>1</v>
      </c>
    </row>
    <row r="22" spans="1:103">
      <c r="A22" s="337">
        <f>IF('FG_243way_Regular Symbol'!L21="","",'FG_243way_Regular Symbol'!L21)</f>
        <v>18</v>
      </c>
      <c r="B22" s="191" t="str">
        <f>IF('FG_243way_Regular Symbol'!M21="",
IF($A22-'FG_243way_Regular Symbol'!D$16&gt;='FG_243way_RegularＸ_W()'!B$2-1,"",VLOOKUP($A22-'FG_243way_Regular Symbol'!D$16,'FG_243way_Regular Symbol'!$L$3:$Q$99,'FG_243way_RegularＸ_W()'!B$3+1,FALSE)),
'FG_243way_Regular Symbol'!M21)</f>
        <v>TE</v>
      </c>
      <c r="C22" s="191" t="str">
        <f>IF('FG_243way_Regular Symbol'!N21="",
IF($A22-'FG_243way_Regular Symbol'!E$16&gt;='FG_243way_RegularＸ_W()'!C$2-1,"",VLOOKUP($A22-'FG_243way_Regular Symbol'!E$16,'FG_243way_Regular Symbol'!$L$3:$Q$99,'FG_243way_RegularＸ_W()'!C$3+1,FALSE)),
'FG_243way_Regular Symbol'!N21)</f>
        <v>K</v>
      </c>
      <c r="D22" s="191" t="str">
        <f>IF('FG_243way_Regular Symbol'!O21="",
IF($A22-'FG_243way_Regular Symbol'!F$16&gt;='FG_243way_RegularＸ_W()'!D$2-1,"",VLOOKUP($A22-'FG_243way_Regular Symbol'!F$16,'FG_243way_Regular Symbol'!$L$3:$Q$99,'FG_243way_RegularＸ_W()'!D$3+1,FALSE)),
'FG_243way_Regular Symbol'!O21)</f>
        <v>TE</v>
      </c>
      <c r="E22" s="191" t="str">
        <f>IF('FG_243way_Regular Symbol'!P21="",
IF($A22-'FG_243way_Regular Symbol'!G$16&gt;='FG_243way_RegularＸ_W()'!E$2-1,"",VLOOKUP($A22-'FG_243way_Regular Symbol'!G$16,'FG_243way_Regular Symbol'!$L$3:$Q$99,'FG_243way_RegularＸ_W()'!E$3+1,FALSE)),
'FG_243way_Regular Symbol'!P21)</f>
        <v>TE</v>
      </c>
      <c r="F22" s="338" t="str">
        <f>IF('FG_243way_Regular Symbol'!Q21="",
IF($A22-'FG_243way_Regular Symbol'!H$16&gt;='FG_243way_RegularＸ_W()'!F$2-1,"",VLOOKUP($A22-'FG_243way_Regular Symbol'!H$16,'FG_243way_Regular Symbol'!$L$3:$Q$99,'FG_243way_RegularＸ_W()'!F$3+1,FALSE)),
'FG_243way_Regular Symbol'!Q21)</f>
        <v>M3</v>
      </c>
      <c r="O22" s="344">
        <f>IF($A22&gt;='FG_243way_Regular Symbol'!D$16,"",IF(B22=0,"",IF(OR(B22=$O$1,B22=$P$1,B23=$O$1,B23=$P$1,B24=$O$1,B24=$P$1),0,1)))</f>
        <v>0</v>
      </c>
      <c r="P22" s="3">
        <f>IF($A22&gt;='FG_243way_Regular Symbol'!E$16,"",IF(C22=0,"",IF(OR(C22=$O$1,C22=$P$1,C23=$O$1,C23=$P$1,C24=$O$1,C24=$P$1),0,1)))</f>
        <v>0</v>
      </c>
      <c r="Q22" s="3">
        <f>IF($A22&gt;='FG_243way_Regular Symbol'!F$16,"",IF(D22=0,"",IF(OR(D22=$O$1,D22=$P$1,D23=$O$1,D23=$P$1,D24=$O$1,D24=$P$1),0,1)))</f>
        <v>1</v>
      </c>
      <c r="R22" s="3">
        <f>IF($A22&gt;='FG_243way_Regular Symbol'!G$16,"",IF(E22=0,"",IF(OR(E22=$O$1,E22=$P$1,E23=$O$1,E23=$P$1,E24=$O$1,E24=$P$1),0,1)))</f>
        <v>0</v>
      </c>
      <c r="S22" s="135">
        <f>IF($A22&gt;='FG_243way_Regular Symbol'!H$16,"",IF(F22=0,"",IF(OR(F22=$O$1,F22=$P$1,F23=$O$1,F23=$P$1,F24=$O$1,F24=$P$1),0,1)))</f>
        <v>1</v>
      </c>
      <c r="U22" s="344">
        <f>IF($A22&gt;='FG_243way_Regular Symbol'!D$16,"",IF(B22=0,"",IF(OR(B22=$U$1,B22=$V$1,B23=$U$1,B23=$V$1,B24=$U$1,B24=$V$1),0,1)))</f>
        <v>0</v>
      </c>
      <c r="V22" s="3">
        <f>IF($A22&gt;='FG_243way_Regular Symbol'!E$16,"",IF(C22=0,"",IF(OR(C22=$U$1,C22=$V$1,C23=$U$1,C23=$V$1,C24=$U$1,C24=$V$1),0,1)))</f>
        <v>1</v>
      </c>
      <c r="W22" s="3">
        <f>IF($A22&gt;='FG_243way_Regular Symbol'!F$16,"",IF(D22=0,"",IF(OR(D22=$U$1,D22=$V$1,D23=$U$1,D23=$V$1,D24=$U$1,D24=$V$1),0,1)))</f>
        <v>0</v>
      </c>
      <c r="X22" s="3">
        <f>IF($A22&gt;='FG_243way_Regular Symbol'!G$16,"",IF(E22=0,"",IF(OR(E22=$U$1,E22=$V$1,E23=$U$1,E23=$V$1,E24=$U$1,E24=$V$1),0,1)))</f>
        <v>1</v>
      </c>
      <c r="Y22" s="135">
        <f>IF($A22&gt;='FG_243way_Regular Symbol'!H$16,"",IF(F22=0,"",IF(OR(F22=$U$1,F22=$V$1,F23=$U$1,F23=$V$1,F24=$U$1,F24=$V$1),0,1)))</f>
        <v>1</v>
      </c>
      <c r="AA22" s="344">
        <f>IF($A22&gt;='FG_243way_Regular Symbol'!D$16,"",IF(B22=0,"",IF(OR(B22=$AA$1,B22=$AB$1,B23=$AA$1,B23=$AB$1,B24=$AA$1,,B24=$AB$1),0,1)))</f>
        <v>0</v>
      </c>
      <c r="AB22" s="3">
        <f>IF($A22&gt;='FG_243way_Regular Symbol'!E$16,"",IF(C22=0,"",IF(OR(C22=$AA$1,C22=$AB$1,C23=$AA$1,C23=$AB$1,C24=$AA$1,,C24=$AB$1),0,1)))</f>
        <v>1</v>
      </c>
      <c r="AC22" s="3">
        <f>IF($A22&gt;='FG_243way_Regular Symbol'!F$16,"",IF(D22=0,"",IF(OR(D22=$AA$1,D22=$AB$1,D23=$AA$1,D23=$AB$1,D24=$AA$1,,D24=$AB$1),0,1)))</f>
        <v>1</v>
      </c>
      <c r="AD22" s="3">
        <f>IF($A22&gt;='FG_243way_Regular Symbol'!G$16,"",IF(E22=0,"",IF(OR(E22=$AA$1,E22=$AB$1,E23=$AA$1,E23=$AB$1,E24=$AA$1,,E24=$AB$1),0,1)))</f>
        <v>1</v>
      </c>
      <c r="AE22" s="135">
        <f>IF($A22&gt;='FG_243way_Regular Symbol'!H$16,"",IF(F22=0,"",IF(OR(F22=$AA$1,F22=$AB$1,F23=$AA$1,F23=$AB$1,F24=$AA$1,,F24=$AB$1),0,1)))</f>
        <v>0</v>
      </c>
      <c r="AG22" s="344">
        <f>IF($A22&gt;='FG_243way_Regular Symbol'!D$16,"",IF(B22=0,"",IF(OR(B22=$AG$1,B22=$AH$1,B23=$AG$1,B23=$AH$1,B24=$AG$1,B24=$AH$1),0,1)))</f>
        <v>0</v>
      </c>
      <c r="AH22" s="3">
        <f>IF($A22&gt;='FG_243way_Regular Symbol'!E$16,"",IF(C22=0,"",IF(OR(C22=$AG$1,C22=$AH$1,C23=$AG$1,C23=$AH$1,C24=$AG$1,C24=$AH$1),0,1)))</f>
        <v>1</v>
      </c>
      <c r="AI22" s="3">
        <f>IF($A22&gt;='FG_243way_Regular Symbol'!F$16,"",IF(D22=0,"",IF(OR(D22=$AG$1,D22=$AH$1,D23=$AG$1,D23=$AH$1,D24=$AG$1,D24=$AH$1),0,1)))</f>
        <v>1</v>
      </c>
      <c r="AJ22" s="3">
        <f>IF($A22&gt;='FG_243way_Regular Symbol'!G$16,"",IF(E22=0,"",IF(OR(E22=$AG$1,E22=$AH$1,E23=$AG$1,E23=$AH$1,E24=$AG$1,E24=$AH$1),0,1)))</f>
        <v>1</v>
      </c>
      <c r="AK22" s="135">
        <f>IF($A22&gt;='FG_243way_Regular Symbol'!H$16,"",IF(F22=0,"",IF(OR(F22=$AG$1,F22=$AH$1,F23=$AG$1,F23=$AH$1,F24=$AG$1,F24=$AH$1),0,1)))</f>
        <v>1</v>
      </c>
      <c r="AM22" s="344">
        <f>IF($A22&gt;='FG_243way_Regular Symbol'!D$16,"",IF(B22=0,"",IF(OR(B22=$AM$1,B22=$AN$1,B23=$AM$1,B23=$AN$1,B24=$AM$1,B24=$AN$1),0,1)))</f>
        <v>0</v>
      </c>
      <c r="AN22" s="3">
        <f>IF($A22&gt;='FG_243way_Regular Symbol'!E$16,"",IF(C22=0,"",IF(OR(C22=$AM$1,C22=$AN$1,C23=$AM$1,C23=$AN$1,C24=$AM$1,C24=$AN$1),0,1)))</f>
        <v>1</v>
      </c>
      <c r="AO22" s="3">
        <f>IF($A22&gt;='FG_243way_Regular Symbol'!F$16,"",IF(D22=0,"",IF(OR(D22=$AM$1,D22=$AN$1,D23=$AM$1,D23=$AN$1,D24=$AM$1,D24=$AN$1),0,1)))</f>
        <v>1</v>
      </c>
      <c r="AP22" s="3">
        <f>IF($A22&gt;='FG_243way_Regular Symbol'!G$16,"",IF(E22=0,"",IF(OR(E22=$AM$1,E22=$AN$1,E23=$AM$1,E23=$AN$1,E24=$AM$1,E24=$AN$1),0,1)))</f>
        <v>1</v>
      </c>
      <c r="AQ22" s="135">
        <f>IF($A22&gt;='FG_243way_Regular Symbol'!H$16,"",IF(F22=0,"",IF(OR(F22=$AM$1,F22=$AN$1,F23=$AM$1,F23=$AN$1,F24=$AM$1,F24=$AN$1),0,1)))</f>
        <v>1</v>
      </c>
      <c r="AS22" s="344">
        <f>IF($A22&gt;='FG_243way_Regular Symbol'!D$16,"",IF(B22=0,"",IF(OR(B22=$AM$1,B22=$AT$1,B23=$AM$1,B23=$AT$1,B24=$AM$1,B24=$AT$1),0,1)))</f>
        <v>0</v>
      </c>
      <c r="AT22" s="3">
        <f>IF($A22&gt;='FG_243way_Regular Symbol'!E$16,"",IF(C22=0,"",IF(OR(C22=$AM$1,C22=$AT$1,C23=$AM$1,C23=$AT$1,C24=$AM$1,C24=$AT$1),0,1)))</f>
        <v>1</v>
      </c>
      <c r="AU22" s="3">
        <f>IF($A22&gt;='FG_243way_Regular Symbol'!F$16,"",IF(D22=0,"",IF(OR(D22=$AM$1,D22=$AT$1,D23=$AM$1,D23=$AT$1,D24=$AM$1,D24=$AT$1),0,1)))</f>
        <v>1</v>
      </c>
      <c r="AV22" s="3">
        <f>IF($A22&gt;='FG_243way_Regular Symbol'!G$16,"",IF(E22=0,"",IF(OR(E22=$AM$1,E22=$AT$1,E23=$AM$1,E23=$AT$1,E24=$AM$1,E24=$AT$1),0,1)))</f>
        <v>1</v>
      </c>
      <c r="AW22" s="135">
        <f>IF($A22&gt;='FG_243way_Regular Symbol'!H$16,"",IF(F22=0,"",IF(OR(F22=$AM$1,F22=$AT$1,F23=$AM$1,F23=$AT$1,F24=$AM$1,F24=$AT$1),0,1)))</f>
        <v>1</v>
      </c>
      <c r="AY22" s="344">
        <f>IF($A22&gt;='FG_243way_Regular Symbol'!D$16,"",IF(B22=0,"",IF(OR(B22=$AM$1,B22=$AZ$1,B23=$AM$1,B23=$AZ$1,B24=$AM$1,B24=$AZ$1),0,1)))</f>
        <v>0</v>
      </c>
      <c r="AZ22" s="3">
        <f>IF($A22&gt;='FG_243way_Regular Symbol'!E$16,"",IF(C22=0,"",IF(OR(C22=$AM$1,C22=$AZ$1,C23=$AM$1,C23=$AZ$1,C24=$AM$1,C24=$AZ$1),0,1)))</f>
        <v>1</v>
      </c>
      <c r="BA22" s="3">
        <f>IF($A22&gt;='FG_243way_Regular Symbol'!F$16,"",IF(D22=0,"",IF(OR(D22=$AM$1,D22=$AZ$1,D23=$AM$1,D23=$AZ$1,D24=$AM$1,D24=$AZ$1),0,1)))</f>
        <v>0</v>
      </c>
      <c r="BB22" s="3">
        <f>IF($A22&gt;='FG_243way_Regular Symbol'!G$16,"",IF(E22=0,"",IF(OR(E22=$AM$1,E22=$AZ$1,E23=$AM$1,E23=$AZ$1,E24=$AM$1,E24=$AZ$1),0,1)))</f>
        <v>0</v>
      </c>
      <c r="BC22" s="135">
        <f>IF($A22&gt;='FG_243way_Regular Symbol'!H$16,"",IF(F22=0,"",IF(OR(F22=$AM$1,F22=$AZ$1,F23=$AM$1,F23=$AZ$1,F24=$AM$1,F24=$AZ$1),0,1)))</f>
        <v>1</v>
      </c>
      <c r="BE22" s="344">
        <f>IF($A22&gt;='FG_243way_Regular Symbol'!D$16,"",IF(B22=0,"",IF(OR(B22=$AM$1,B22=$BF$1,B23=$AM$1,B23=$BF$1,B24=$AM$1,B24=$BF$1),0,1)))</f>
        <v>0</v>
      </c>
      <c r="BF22" s="3">
        <f>IF($A22&gt;='FG_243way_Regular Symbol'!E$16,"",IF(C22=0,"",IF(OR(C22=$AM$1,C22=$BF$1,C23=$AM$1,C23=$BF$1,C24=$AM$1,C24=$BF$1),0,1)))</f>
        <v>1</v>
      </c>
      <c r="BG22" s="3">
        <f>IF($A22&gt;='FG_243way_Regular Symbol'!F$16,"",IF(D22=0,"",IF(OR(D22=$AM$1,D22=$BF$1,D23=$AM$1,D23=$BF$1,D24=$AM$1,D24=$BF$1),0,1)))</f>
        <v>1</v>
      </c>
      <c r="BH22" s="3">
        <f>IF($A22&gt;='FG_243way_Regular Symbol'!G$16,"",IF(E22=0,"",IF(OR(E22=$AM$1,E22=$BF$1,E23=$AM$1,E23=$BF$1,E24=$AM$1,E24=$BF$1),0,1)))</f>
        <v>1</v>
      </c>
      <c r="BI22" s="135">
        <f>IF($A22&gt;='FG_243way_Regular Symbol'!H$16,"",IF(F22=0,"",IF(OR(F22=$AM$1,F22=$BF$1,F23=$AM$1,F23=$BF$1,F24=$AM$1,F24=$BF$1),0,1)))</f>
        <v>1</v>
      </c>
      <c r="BK22" s="344">
        <f>IF($A22&gt;='FG_243way_Regular Symbol'!D$16,"",IF(B22=0,"",IF(OR(B22=$AM$1,B22=$BL$1,B23=$AM$1,B23=$BL$1,B24=$AM$1,B24=$BL$1),0,1)))</f>
        <v>0</v>
      </c>
      <c r="BL22" s="3">
        <f>IF($A22&gt;='FG_243way_Regular Symbol'!E$16,"",IF(C22=0,"",IF(OR(C22=$AM$1,C22=$BL$1,C23=$AM$1,C23=$BL$1,C24=$AM$1,C24=$BL$1),0,1)))</f>
        <v>1</v>
      </c>
      <c r="BM22" s="3">
        <f>IF($A22&gt;='FG_243way_Regular Symbol'!F$16,"",IF(D22=0,"",IF(OR(D22=$AM$1,D22=$BL$1,D23=$AM$1,D23=$BL$1,D24=$AM$1,D24=$BL$1),0,1)))</f>
        <v>1</v>
      </c>
      <c r="BN22" s="3">
        <f>IF($A22&gt;='FG_243way_Regular Symbol'!G$16,"",IF(E22=0,"",IF(OR(E22=$AM$1,E22=$BL$1,E23=$AM$1,E23=$BL$1,E24=$AM$1,E24=$BL$1),0,1)))</f>
        <v>1</v>
      </c>
      <c r="BO22" s="135">
        <f>IF($A22&gt;='FG_243way_Regular Symbol'!H$16,"",IF(F22=0,"",IF(OR(F22=$AM$1,F22=$BL$1,F23=$AM$1,F23=$BL$1,F24=$AM$1,F24=$BL$1),0,1)))</f>
        <v>1</v>
      </c>
      <c r="BQ22" s="3">
        <f>IF($A22&gt;='FG_243way_Regular Symbol'!D$16,"",IF(B22=0,"",IF(OR(B22=$BQ$1,B22=$BR$1,B23=$BQ$1,B23=$BR$1,B24=$BQ$1,B24=$BR$1),0,1)))</f>
        <v>0</v>
      </c>
      <c r="BR22" s="3">
        <f>IF($A22&gt;='FG_243way_Regular Symbol'!E$16,"",IF(C22=0,"",IF(OR(C22=$BQ$1,C22=$BR$1,C23=$BQ$1,C23=$BR$1,C24=$BQ$1,C24=$BR$1),0,1)))</f>
        <v>1</v>
      </c>
      <c r="BS22" s="3">
        <f>IF($A22&gt;='FG_243way_Regular Symbol'!F$16,"",IF(D22=0,"",IF(OR(D22=$BQ$1,D22=$BR$1,D23=$BQ$1,D23=$BR$1,D24=$BQ$1,D24=$BR$1),0,1)))</f>
        <v>1</v>
      </c>
      <c r="BT22" s="3">
        <f>IF($A22&gt;='FG_243way_Regular Symbol'!G$16,"",IF(E22=0,"",IF(OR(E22=$BQ$1,E22=$BR$1,E23=$BQ$1,E23=$BR$1,E24=$BQ$1,E24=$BR$1),0,1)))</f>
        <v>1</v>
      </c>
      <c r="BU22" s="3">
        <f>IF($A22&gt;='FG_243way_Regular Symbol'!H$16,"",IF(F22=0,"",IF(OR(F22=$BQ$1,F22=$BR$1,F23=$BQ$1,F23=$BR$1,F24=$BQ$1,F24=$BR$1),0,1)))</f>
        <v>1</v>
      </c>
      <c r="BW22" s="3">
        <f>IF($A22&gt;='FG_243way_Regular Symbol'!D$16,"",IF(B22=0,"",IF(OR(B22=$BW$1,B23=$BW$1,B24=$BW$1,B22=$BX$1,B23=$BX$1,B24=$BX$1),0,1)))</f>
        <v>0</v>
      </c>
      <c r="BX22" s="3">
        <f>IF($A22&gt;='FG_243way_Regular Symbol'!E$16,"",IF(C22=0,"",IF(OR(C22=$BW$1,C23=$BW$1,C24=$BW$1,C22=$BX$1,C23=$BX$1,C24=$BX$1),0,1)))</f>
        <v>0</v>
      </c>
      <c r="BY22" s="3">
        <f>IF($A22&gt;='FG_243way_Regular Symbol'!F$16,"",IF(D22=0,"",IF(OR(D22=$BW$1,D23=$BW$1,D24=$BW$1,D22=$BX$1,D23=$BX$1,D24=$BX$1),0,1)))</f>
        <v>1</v>
      </c>
      <c r="BZ22" s="3">
        <f>IF($A22&gt;='FG_243way_Regular Symbol'!G$16,"",IF(E22=0,"",IF(OR(E22=$BW$1,E23=$BW$1,E24=$BW$1,E22=$BX$1,E23=$BX$1,E24=$BX$1),0,1)))</f>
        <v>1</v>
      </c>
      <c r="CA22" s="3">
        <f>IF($A22&gt;='FG_243way_Regular Symbol'!H$16,"",IF(F22=0,"",IF(OR(F22=$BW$1,F23=$BW$1,F24=$BW$1,F22=$BX$1,F23=$BX$1,F24=$BX$1),0,1)))</f>
        <v>1</v>
      </c>
      <c r="CC22" s="3">
        <f>IF($A22&gt;='FG_243way_Regular Symbol'!D$16,"",IF(B22=0,"",IF(OR(B22=$BW$1,B23=$BW$1,B24=$BW$1,B22=$CD$1,B23=$CD$1,B24=$CD$1),0,1)))</f>
        <v>0</v>
      </c>
      <c r="CD22" s="3">
        <f>IF($A22&gt;='FG_243way_Regular Symbol'!E$16,"",IF(C22=0,"",IF(OR(C22=$BW$1,C23=$BW$1,C24=$BW$1,C22=$CD$1,C23=$CD$1,C24=$CD$1),0,1)))</f>
        <v>0</v>
      </c>
      <c r="CE22" s="3">
        <f>IF($A22&gt;='FG_243way_Regular Symbol'!F$16,"",IF(D22=0,"",IF(OR(D22=$BW$1,D23=$BW$1,D24=$BW$1,D22=$CD$1,D23=$CD$1,D24=$CD$1),0,1)))</f>
        <v>1</v>
      </c>
      <c r="CF22" s="3">
        <f>IF($A22&gt;='FG_243way_Regular Symbol'!G$16,"",IF(E22=0,"",IF(OR(E22=$BW$1,E23=$BW$1,E24=$BW$1,E22=$CD$1,E23=$CD$1,E24=$CD$1),0,1)))</f>
        <v>1</v>
      </c>
      <c r="CG22" s="3">
        <f>IF($A22&gt;='FG_243way_Regular Symbol'!H$16,"",IF(F22=0,"",IF(OR(F22=$BW$1,F23=$BW$1,F24=$BW$1,F22=$CD$1,F23=$CD$1,F24=$CD$1),0,1)))</f>
        <v>1</v>
      </c>
      <c r="CI22" s="3">
        <f>IF($A22&gt;='FG_243way_Regular Symbol'!D$16,"",IF(B22=0,"",IF(OR(B22=$BW$1,B23=$BW$1,B24=$BW$1,B22=$CJ$1,B23=$CJ$1,B24=$CJ$1),0,1)))</f>
        <v>0</v>
      </c>
      <c r="CJ22" s="3">
        <f>IF($A22&gt;='FG_243way_Regular Symbol'!E$16,"",IF(C22=0,"",IF(OR(C22=$BW$1,C23=$BW$1,C24=$BW$1,C22=$CJ$1,C23=$CJ$1,C24=$CJ$1),0,1)))</f>
        <v>1</v>
      </c>
      <c r="CK22" s="3">
        <f>IF($A22&gt;='FG_243way_Regular Symbol'!F$16,"",IF(D22=0,"",IF(OR(D22=$BW$1,D23=$BW$1,D24=$BW$1,D22=$CJ$1,D23=$CJ$1,D24=$CJ$1),0,1)))</f>
        <v>1</v>
      </c>
      <c r="CL22" s="3">
        <f>IF($A22&gt;='FG_243way_Regular Symbol'!G$16,"",IF(E22=0,"",IF(OR(E22=$BW$1,E23=$BW$1,E24=$BW$1,E22=$CJ$1,E23=$CJ$1,E24=$CJ$1),0,1)))</f>
        <v>1</v>
      </c>
      <c r="CM22" s="3">
        <f>IF($A22&gt;='FG_243way_Regular Symbol'!H$16,"",IF(F22=0,"",IF(OR(F22=$BW$1,F23=$BW$1,F24=$BW$1,F22=$CJ$1,F23=$CJ$1,F24=$CJ$1),0,1)))</f>
        <v>0</v>
      </c>
      <c r="CO22" s="3">
        <f>IF($A22&gt;='FG_243way_Regular Symbol'!D$16,"",IF(B22=0,"",IF(OR(B22=$BW$1,B23=$BW$1,B24=$BW$1,B22=$CP$1,B23=$CP$1,B24=$CP$1),0,1)))</f>
        <v>0</v>
      </c>
      <c r="CP22" s="3">
        <f>IF($A22&gt;='FG_243way_Regular Symbol'!E$16,"",IF(C22=0,"",IF(OR(C22=$BW$1,C23=$BW$1,C24=$BW$1,C22=$CP$1,C23=$CP$1,C24=$CP$1),0,1)))</f>
        <v>1</v>
      </c>
      <c r="CQ22" s="3">
        <f>IF($A22&gt;='FG_243way_Regular Symbol'!F$16,"",IF(D22=0,"",IF(OR(D22=$BW$1,D23=$BW$1,D24=$BW$1,D22=$CP$1,D23=$CP$1,D24=$CP$1),0,1)))</f>
        <v>0</v>
      </c>
      <c r="CR22" s="3">
        <f>IF($A22&gt;='FG_243way_Regular Symbol'!G$16,"",IF(E22=0,"",IF(OR(E22=$BW$1,E23=$BW$1,E24=$BW$1,E22=$CP$1,E23=$CP$1,E24=$CP$1),0,1)))</f>
        <v>0</v>
      </c>
      <c r="CS22" s="3">
        <f>IF($A22&gt;='FG_243way_Regular Symbol'!H$16,"",IF(F22=0,"",IF(OR(F22=$BW$1,F23=$BW$1,F24=$BW$1,F22=$CP$1,F23=$CP$1,F24=$CP$1),0,1)))</f>
        <v>0</v>
      </c>
      <c r="CU22" s="3">
        <f>IF($A22&gt;='FG_243way_Regular Symbol'!D$16,"",IF(B22=0,"",IF(OR(B22=$BW$1,B23=$BW$1,B24=$BW$1,B22=$CV$1,B23=$CV$1,B24=$CV$1),0,1)))</f>
        <v>0</v>
      </c>
      <c r="CV22" s="3">
        <f>IF($A22&gt;='FG_243way_Regular Symbol'!E$16,"",IF(C22=0,"",IF(OR(C22=$BW$1,C23=$BW$1,C24=$BW$1,C22=$CV$1,C23=$CV$1,C24=$CV$1),0,1)))</f>
        <v>1</v>
      </c>
      <c r="CW22" s="3">
        <f>IF($A22&gt;='FG_243way_Regular Symbol'!F$16,"",IF(D22=0,"",IF(OR(D22=$BW$1,D23=$BW$1,D24=$BW$1,D22=$CV$1,D23=$CV$1,D24=$CV$1),0,1)))</f>
        <v>1</v>
      </c>
      <c r="CX22" s="3">
        <f>IF($A22&gt;='FG_243way_Regular Symbol'!G$16,"",IF(E22=0,"",IF(OR(E22=$BW$1,E23=$BW$1,E24=$BW$1,E22=$CV$1,E23=$CV$1,E24=$CV$1),0,1)))</f>
        <v>1</v>
      </c>
      <c r="CY22" s="3">
        <f>IF($A22&gt;='FG_243way_Regular Symbol'!H$16,"",IF(F22=0,"",IF(OR(F22=$BW$1,F23=$BW$1,F24=$BW$1,F22=$CV$1,F23=$CV$1,F24=$CV$1),0,1)))</f>
        <v>1</v>
      </c>
    </row>
    <row r="23" spans="1:103">
      <c r="A23" s="337">
        <f>IF('FG_243way_Regular Symbol'!L22="","",'FG_243way_Regular Symbol'!L22)</f>
        <v>19</v>
      </c>
      <c r="B23" s="191" t="str">
        <f>IF('FG_243way_Regular Symbol'!M22="",
IF($A23-'FG_243way_Regular Symbol'!D$16&gt;='FG_243way_RegularＸ_W()'!B$2-1,"",VLOOKUP($A23-'FG_243way_Regular Symbol'!D$16,'FG_243way_Regular Symbol'!$L$3:$Q$99,'FG_243way_RegularＸ_W()'!B$3+1,FALSE)),
'FG_243way_Regular Symbol'!M22)</f>
        <v>WW</v>
      </c>
      <c r="C23" s="191" t="str">
        <f>IF('FG_243way_Regular Symbol'!N22="",
IF($A23-'FG_243way_Regular Symbol'!E$16&gt;='FG_243way_RegularＸ_W()'!C$2-1,"",VLOOKUP($A23-'FG_243way_Regular Symbol'!E$16,'FG_243way_Regular Symbol'!$L$3:$Q$99,'FG_243way_RegularＸ_W()'!C$3+1,FALSE)),
'FG_243way_Regular Symbol'!N22)</f>
        <v>M1</v>
      </c>
      <c r="D23" s="191" t="str">
        <f>IF('FG_243way_Regular Symbol'!O22="",
IF($A23-'FG_243way_Regular Symbol'!F$16&gt;='FG_243way_RegularＸ_W()'!D$2-1,"",VLOOKUP($A23-'FG_243way_Regular Symbol'!F$16,'FG_243way_Regular Symbol'!$L$3:$Q$99,'FG_243way_RegularＸ_W()'!D$3+1,FALSE)),
'FG_243way_Regular Symbol'!O22)</f>
        <v>M2</v>
      </c>
      <c r="E23" s="191" t="str">
        <f>IF('FG_243way_Regular Symbol'!P22="",
IF($A23-'FG_243way_Regular Symbol'!G$16&gt;='FG_243way_RegularＸ_W()'!E$2-1,"",VLOOKUP($A23-'FG_243way_Regular Symbol'!G$16,'FG_243way_Regular Symbol'!$L$3:$Q$99,'FG_243way_RegularＸ_W()'!E$3+1,FALSE)),
'FG_243way_Regular Symbol'!P22)</f>
        <v>BN</v>
      </c>
      <c r="F23" s="338" t="str">
        <f>IF('FG_243way_Regular Symbol'!Q22="",
IF($A23-'FG_243way_Regular Symbol'!H$16&gt;='FG_243way_RegularＸ_W()'!F$2-1,"",VLOOKUP($A23-'FG_243way_Regular Symbol'!H$16,'FG_243way_Regular Symbol'!$L$3:$Q$99,'FG_243way_RegularＸ_W()'!F$3+1,FALSE)),
'FG_243way_Regular Symbol'!Q22)</f>
        <v>TE</v>
      </c>
      <c r="O23" s="344">
        <f>IF($A23&gt;='FG_243way_Regular Symbol'!D$16,"",IF(B23=0,"",IF(OR(B23=$O$1,B23=$P$1,B24=$O$1,B24=$P$1,B25=$O$1,B25=$P$1),0,1)))</f>
        <v>0</v>
      </c>
      <c r="P23" s="3">
        <f>IF($A23&gt;='FG_243way_Regular Symbol'!E$16,"",IF(C23=0,"",IF(OR(C23=$O$1,C23=$P$1,C24=$O$1,C24=$P$1,C25=$O$1,C25=$P$1),0,1)))</f>
        <v>0</v>
      </c>
      <c r="Q23" s="3">
        <f>IF($A23&gt;='FG_243way_Regular Symbol'!F$16,"",IF(D23=0,"",IF(OR(D23=$O$1,D23=$P$1,D24=$O$1,D24=$P$1,D25=$O$1,D25=$P$1),0,1)))</f>
        <v>1</v>
      </c>
      <c r="R23" s="3">
        <f>IF($A23&gt;='FG_243way_Regular Symbol'!G$16,"",IF(E23=0,"",IF(OR(E23=$O$1,E23=$P$1,E24=$O$1,E24=$P$1,E25=$O$1,E25=$P$1),0,1)))</f>
        <v>0</v>
      </c>
      <c r="S23" s="135">
        <f>IF($A23&gt;='FG_243way_Regular Symbol'!H$16,"",IF(F23=0,"",IF(OR(F23=$O$1,F23=$P$1,F24=$O$1,F24=$P$1,F25=$O$1,F25=$P$1),0,1)))</f>
        <v>1</v>
      </c>
      <c r="U23" s="344">
        <f>IF($A23&gt;='FG_243way_Regular Symbol'!D$16,"",IF(B23=0,"",IF(OR(B23=$U$1,B23=$V$1,B24=$U$1,B24=$V$1,B25=$U$1,B25=$V$1),0,1)))</f>
        <v>0</v>
      </c>
      <c r="V23" s="3">
        <f>IF($A23&gt;='FG_243way_Regular Symbol'!E$16,"",IF(C23=0,"",IF(OR(C23=$U$1,C23=$V$1,C24=$U$1,C24=$V$1,C25=$U$1,C25=$V$1),0,1)))</f>
        <v>1</v>
      </c>
      <c r="W23" s="3">
        <f>IF($A23&gt;='FG_243way_Regular Symbol'!F$16,"",IF(D23=0,"",IF(OR(D23=$U$1,D23=$V$1,D24=$U$1,D24=$V$1,D25=$U$1,D25=$V$1),0,1)))</f>
        <v>0</v>
      </c>
      <c r="X23" s="3">
        <f>IF($A23&gt;='FG_243way_Regular Symbol'!G$16,"",IF(E23=0,"",IF(OR(E23=$U$1,E23=$V$1,E24=$U$1,E24=$V$1,E25=$U$1,E25=$V$1),0,1)))</f>
        <v>1</v>
      </c>
      <c r="Y23" s="135">
        <f>IF($A23&gt;='FG_243way_Regular Symbol'!H$16,"",IF(F23=0,"",IF(OR(F23=$U$1,F23=$V$1,F24=$U$1,F24=$V$1,F25=$U$1,F25=$V$1),0,1)))</f>
        <v>1</v>
      </c>
      <c r="AA23" s="344">
        <f>IF($A23&gt;='FG_243way_Regular Symbol'!D$16,"",IF(B23=0,"",IF(OR(B23=$AA$1,B23=$AB$1,B24=$AA$1,B24=$AB$1,B25=$AA$1,,B25=$AB$1),0,1)))</f>
        <v>0</v>
      </c>
      <c r="AB23" s="3">
        <f>IF($A23&gt;='FG_243way_Regular Symbol'!E$16,"",IF(C23=0,"",IF(OR(C23=$AA$1,C23=$AB$1,C24=$AA$1,C24=$AB$1,C25=$AA$1,,C25=$AB$1),0,1)))</f>
        <v>1</v>
      </c>
      <c r="AC23" s="3">
        <f>IF($A23&gt;='FG_243way_Regular Symbol'!F$16,"",IF(D23=0,"",IF(OR(D23=$AA$1,D23=$AB$1,D24=$AA$1,D24=$AB$1,D25=$AA$1,,D25=$AB$1),0,1)))</f>
        <v>1</v>
      </c>
      <c r="AD23" s="3">
        <f>IF($A23&gt;='FG_243way_Regular Symbol'!G$16,"",IF(E23=0,"",IF(OR(E23=$AA$1,E23=$AB$1,E24=$AA$1,E24=$AB$1,E25=$AA$1,,E25=$AB$1),0,1)))</f>
        <v>1</v>
      </c>
      <c r="AE23" s="135">
        <f>IF($A23&gt;='FG_243way_Regular Symbol'!H$16,"",IF(F23=0,"",IF(OR(F23=$AA$1,F23=$AB$1,F24=$AA$1,F24=$AB$1,F25=$AA$1,,F25=$AB$1),0,1)))</f>
        <v>1</v>
      </c>
      <c r="AG23" s="344">
        <f>IF($A23&gt;='FG_243way_Regular Symbol'!D$16,"",IF(B23=0,"",IF(OR(B23=$AG$1,B23=$AH$1,B24=$AG$1,B24=$AH$1,B25=$AG$1,B25=$AH$1),0,1)))</f>
        <v>0</v>
      </c>
      <c r="AH23" s="3">
        <f>IF($A23&gt;='FG_243way_Regular Symbol'!E$16,"",IF(C23=0,"",IF(OR(C23=$AG$1,C23=$AH$1,C24=$AG$1,C24=$AH$1,C25=$AG$1,C25=$AH$1),0,1)))</f>
        <v>0</v>
      </c>
      <c r="AI23" s="3">
        <f>IF($A23&gt;='FG_243way_Regular Symbol'!F$16,"",IF(D23=0,"",IF(OR(D23=$AG$1,D23=$AH$1,D24=$AG$1,D24=$AH$1,D25=$AG$1,D25=$AH$1),0,1)))</f>
        <v>1</v>
      </c>
      <c r="AJ23" s="3">
        <f>IF($A23&gt;='FG_243way_Regular Symbol'!G$16,"",IF(E23=0,"",IF(OR(E23=$AG$1,E23=$AH$1,E24=$AG$1,E24=$AH$1,E25=$AG$1,E25=$AH$1),0,1)))</f>
        <v>1</v>
      </c>
      <c r="AK23" s="135">
        <f>IF($A23&gt;='FG_243way_Regular Symbol'!H$16,"",IF(F23=0,"",IF(OR(F23=$AG$1,F23=$AH$1,F24=$AG$1,F24=$AH$1,F25=$AG$1,F25=$AH$1),0,1)))</f>
        <v>1</v>
      </c>
      <c r="AM23" s="344">
        <f>IF($A23&gt;='FG_243way_Regular Symbol'!D$16,"",IF(B23=0,"",IF(OR(B23=$AM$1,B23=$AN$1,B24=$AM$1,B24=$AN$1,B25=$AM$1,B25=$AN$1),0,1)))</f>
        <v>0</v>
      </c>
      <c r="AN23" s="3">
        <f>IF($A23&gt;='FG_243way_Regular Symbol'!E$16,"",IF(C23=0,"",IF(OR(C23=$AM$1,C23=$AN$1,C24=$AM$1,C24=$AN$1,C25=$AM$1,C25=$AN$1),0,1)))</f>
        <v>1</v>
      </c>
      <c r="AO23" s="3">
        <f>IF($A23&gt;='FG_243way_Regular Symbol'!F$16,"",IF(D23=0,"",IF(OR(D23=$AM$1,D23=$AN$1,D24=$AM$1,D24=$AN$1,D25=$AM$1,D25=$AN$1),0,1)))</f>
        <v>1</v>
      </c>
      <c r="AP23" s="3">
        <f>IF($A23&gt;='FG_243way_Regular Symbol'!G$16,"",IF(E23=0,"",IF(OR(E23=$AM$1,E23=$AN$1,E24=$AM$1,E24=$AN$1,E25=$AM$1,E25=$AN$1),0,1)))</f>
        <v>1</v>
      </c>
      <c r="AQ23" s="135">
        <f>IF($A23&gt;='FG_243way_Regular Symbol'!H$16,"",IF(F23=0,"",IF(OR(F23=$AM$1,F23=$AN$1,F24=$AM$1,F24=$AN$1,F25=$AM$1,F25=$AN$1),0,1)))</f>
        <v>1</v>
      </c>
      <c r="AS23" s="344">
        <f>IF($A23&gt;='FG_243way_Regular Symbol'!D$16,"",IF(B23=0,"",IF(OR(B23=$AM$1,B23=$AT$1,B24=$AM$1,B24=$AT$1,B25=$AM$1,B25=$AT$1),0,1)))</f>
        <v>0</v>
      </c>
      <c r="AT23" s="3">
        <f>IF($A23&gt;='FG_243way_Regular Symbol'!E$16,"",IF(C23=0,"",IF(OR(C23=$AM$1,C23=$AT$1,C24=$AM$1,C24=$AT$1,C25=$AM$1,C25=$AT$1),0,1)))</f>
        <v>1</v>
      </c>
      <c r="AU23" s="3">
        <f>IF($A23&gt;='FG_243way_Regular Symbol'!F$16,"",IF(D23=0,"",IF(OR(D23=$AM$1,D23=$AT$1,D24=$AM$1,D24=$AT$1,D25=$AM$1,D25=$AT$1),0,1)))</f>
        <v>1</v>
      </c>
      <c r="AV23" s="3">
        <f>IF($A23&gt;='FG_243way_Regular Symbol'!G$16,"",IF(E23=0,"",IF(OR(E23=$AM$1,E23=$AT$1,E24=$AM$1,E24=$AT$1,E25=$AM$1,E25=$AT$1),0,1)))</f>
        <v>1</v>
      </c>
      <c r="AW23" s="135">
        <f>IF($A23&gt;='FG_243way_Regular Symbol'!H$16,"",IF(F23=0,"",IF(OR(F23=$AM$1,F23=$AT$1,F24=$AM$1,F24=$AT$1,F25=$AM$1,F25=$AT$1),0,1)))</f>
        <v>1</v>
      </c>
      <c r="AY23" s="344">
        <f>IF($A23&gt;='FG_243way_Regular Symbol'!D$16,"",IF(B23=0,"",IF(OR(B23=$AM$1,B23=$AZ$1,B24=$AM$1,B24=$AZ$1,B25=$AM$1,B25=$AZ$1),0,1)))</f>
        <v>0</v>
      </c>
      <c r="AZ23" s="3">
        <f>IF($A23&gt;='FG_243way_Regular Symbol'!E$16,"",IF(C23=0,"",IF(OR(C23=$AM$1,C23=$AZ$1,C24=$AM$1,C24=$AZ$1,C25=$AM$1,C25=$AZ$1),0,1)))</f>
        <v>1</v>
      </c>
      <c r="BA23" s="3">
        <f>IF($A23&gt;='FG_243way_Regular Symbol'!F$16,"",IF(D23=0,"",IF(OR(D23=$AM$1,D23=$AZ$1,D24=$AM$1,D24=$AZ$1,D25=$AM$1,D25=$AZ$1),0,1)))</f>
        <v>0</v>
      </c>
      <c r="BB23" s="3">
        <f>IF($A23&gt;='FG_243way_Regular Symbol'!G$16,"",IF(E23=0,"",IF(OR(E23=$AM$1,E23=$AZ$1,E24=$AM$1,E24=$AZ$1,E25=$AM$1,E25=$AZ$1),0,1)))</f>
        <v>0</v>
      </c>
      <c r="BC23" s="135">
        <f>IF($A23&gt;='FG_243way_Regular Symbol'!H$16,"",IF(F23=0,"",IF(OR(F23=$AM$1,F23=$AZ$1,F24=$AM$1,F24=$AZ$1,F25=$AM$1,F25=$AZ$1),0,1)))</f>
        <v>1</v>
      </c>
      <c r="BE23" s="344">
        <f>IF($A23&gt;='FG_243way_Regular Symbol'!D$16,"",IF(B23=0,"",IF(OR(B23=$AM$1,B23=$BF$1,B24=$AM$1,B24=$BF$1,B25=$AM$1,B25=$BF$1),0,1)))</f>
        <v>0</v>
      </c>
      <c r="BF23" s="3">
        <f>IF($A23&gt;='FG_243way_Regular Symbol'!E$16,"",IF(C23=0,"",IF(OR(C23=$AM$1,C23=$BF$1,C24=$AM$1,C24=$BF$1,C25=$AM$1,C25=$BF$1),0,1)))</f>
        <v>1</v>
      </c>
      <c r="BG23" s="3">
        <f>IF($A23&gt;='FG_243way_Regular Symbol'!F$16,"",IF(D23=0,"",IF(OR(D23=$AM$1,D23=$BF$1,D24=$AM$1,D24=$BF$1,D25=$AM$1,D25=$BF$1),0,1)))</f>
        <v>1</v>
      </c>
      <c r="BH23" s="3">
        <f>IF($A23&gt;='FG_243way_Regular Symbol'!G$16,"",IF(E23=0,"",IF(OR(E23=$AM$1,E23=$BF$1,E24=$AM$1,E24=$BF$1,E25=$AM$1,E25=$BF$1),0,1)))</f>
        <v>1</v>
      </c>
      <c r="BI23" s="135">
        <f>IF($A23&gt;='FG_243way_Regular Symbol'!H$16,"",IF(F23=0,"",IF(OR(F23=$AM$1,F23=$BF$1,F24=$AM$1,F24=$BF$1,F25=$AM$1,F25=$BF$1),0,1)))</f>
        <v>1</v>
      </c>
      <c r="BK23" s="344">
        <f>IF($A23&gt;='FG_243way_Regular Symbol'!D$16,"",IF(B23=0,"",IF(OR(B23=$AM$1,B23=$BL$1,B24=$AM$1,B24=$BL$1,B25=$AM$1,B25=$BL$1),0,1)))</f>
        <v>0</v>
      </c>
      <c r="BL23" s="3">
        <f>IF($A23&gt;='FG_243way_Regular Symbol'!E$16,"",IF(C23=0,"",IF(OR(C23=$AM$1,C23=$BL$1,C24=$AM$1,C24=$BL$1,C25=$AM$1,C25=$BL$1),0,1)))</f>
        <v>1</v>
      </c>
      <c r="BM23" s="3">
        <f>IF($A23&gt;='FG_243way_Regular Symbol'!F$16,"",IF(D23=0,"",IF(OR(D23=$AM$1,D23=$BL$1,D24=$AM$1,D24=$BL$1,D25=$AM$1,D25=$BL$1),0,1)))</f>
        <v>1</v>
      </c>
      <c r="BN23" s="3">
        <f>IF($A23&gt;='FG_243way_Regular Symbol'!G$16,"",IF(E23=0,"",IF(OR(E23=$AM$1,E23=$BL$1,E24=$AM$1,E24=$BL$1,E25=$AM$1,E25=$BL$1),0,1)))</f>
        <v>1</v>
      </c>
      <c r="BO23" s="135">
        <f>IF($A23&gt;='FG_243way_Regular Symbol'!H$16,"",IF(F23=0,"",IF(OR(F23=$AM$1,F23=$BL$1,F24=$AM$1,F24=$BL$1,F25=$AM$1,F25=$BL$1),0,1)))</f>
        <v>1</v>
      </c>
      <c r="BQ23" s="3">
        <f>IF($A23&gt;='FG_243way_Regular Symbol'!D$16,"",IF(B23=0,"",IF(OR(B23=$BQ$1,B23=$BR$1,B24=$BQ$1,B24=$BR$1,B25=$BQ$1,B25=$BR$1),0,1)))</f>
        <v>0</v>
      </c>
      <c r="BR23" s="3">
        <f>IF($A23&gt;='FG_243way_Regular Symbol'!E$16,"",IF(C23=0,"",IF(OR(C23=$BQ$1,C23=$BR$1,C24=$BQ$1,C24=$BR$1,C25=$BQ$1,C25=$BR$1),0,1)))</f>
        <v>1</v>
      </c>
      <c r="BS23" s="3">
        <f>IF($A23&gt;='FG_243way_Regular Symbol'!F$16,"",IF(D23=0,"",IF(OR(D23=$BQ$1,D23=$BR$1,D24=$BQ$1,D24=$BR$1,D25=$BQ$1,D25=$BR$1),0,1)))</f>
        <v>1</v>
      </c>
      <c r="BT23" s="3">
        <f>IF($A23&gt;='FG_243way_Regular Symbol'!G$16,"",IF(E23=0,"",IF(OR(E23=$BQ$1,E23=$BR$1,E24=$BQ$1,E24=$BR$1,E25=$BQ$1,E25=$BR$1),0,1)))</f>
        <v>1</v>
      </c>
      <c r="BU23" s="3">
        <f>IF($A23&gt;='FG_243way_Regular Symbol'!H$16,"",IF(F23=0,"",IF(OR(F23=$BQ$1,F23=$BR$1,F24=$BQ$1,F24=$BR$1,F25=$BQ$1,F25=$BR$1),0,1)))</f>
        <v>1</v>
      </c>
      <c r="BW23" s="3">
        <f>IF($A23&gt;='FG_243way_Regular Symbol'!D$16,"",IF(B23=0,"",IF(OR(B23=$BW$1,B24=$BW$1,B25=$BW$1,B23=$BX$1,B24=$BX$1,B25=$BX$1),0,1)))</f>
        <v>0</v>
      </c>
      <c r="BX23" s="3">
        <f>IF($A23&gt;='FG_243way_Regular Symbol'!E$16,"",IF(C23=0,"",IF(OR(C23=$BW$1,C24=$BW$1,C25=$BW$1,C23=$BX$1,C24=$BX$1,C25=$BX$1),0,1)))</f>
        <v>1</v>
      </c>
      <c r="BY23" s="3">
        <f>IF($A23&gt;='FG_243way_Regular Symbol'!F$16,"",IF(D23=0,"",IF(OR(D23=$BW$1,D24=$BW$1,D25=$BW$1,D23=$BX$1,D24=$BX$1,D25=$BX$1),0,1)))</f>
        <v>1</v>
      </c>
      <c r="BZ23" s="3">
        <f>IF($A23&gt;='FG_243way_Regular Symbol'!G$16,"",IF(E23=0,"",IF(OR(E23=$BW$1,E24=$BW$1,E25=$BW$1,E23=$BX$1,E24=$BX$1,E25=$BX$1),0,1)))</f>
        <v>1</v>
      </c>
      <c r="CA23" s="3">
        <f>IF($A23&gt;='FG_243way_Regular Symbol'!H$16,"",IF(F23=0,"",IF(OR(F23=$BW$1,F24=$BW$1,F25=$BW$1,F23=$BX$1,F24=$BX$1,F25=$BX$1),0,1)))</f>
        <v>1</v>
      </c>
      <c r="CC23" s="3">
        <f>IF($A23&gt;='FG_243way_Regular Symbol'!D$16,"",IF(B23=0,"",IF(OR(B23=$BW$1,B24=$BW$1,B25=$BW$1,B23=$CD$1,B24=$CD$1,B25=$CD$1),0,1)))</f>
        <v>0</v>
      </c>
      <c r="CD23" s="3">
        <f>IF($A23&gt;='FG_243way_Regular Symbol'!E$16,"",IF(C23=0,"",IF(OR(C23=$BW$1,C24=$BW$1,C25=$BW$1,C23=$CD$1,C24=$CD$1,C25=$CD$1),0,1)))</f>
        <v>0</v>
      </c>
      <c r="CE23" s="3">
        <f>IF($A23&gt;='FG_243way_Regular Symbol'!F$16,"",IF(D23=0,"",IF(OR(D23=$BW$1,D24=$BW$1,D25=$BW$1,D23=$CD$1,D24=$CD$1,D25=$CD$1),0,1)))</f>
        <v>1</v>
      </c>
      <c r="CF23" s="3">
        <f>IF($A23&gt;='FG_243way_Regular Symbol'!G$16,"",IF(E23=0,"",IF(OR(E23=$BW$1,E24=$BW$1,E25=$BW$1,E23=$CD$1,E24=$CD$1,E25=$CD$1),0,1)))</f>
        <v>1</v>
      </c>
      <c r="CG23" s="3">
        <f>IF($A23&gt;='FG_243way_Regular Symbol'!H$16,"",IF(F23=0,"",IF(OR(F23=$BW$1,F24=$BW$1,F25=$BW$1,F23=$CD$1,F24=$CD$1,F25=$CD$1),0,1)))</f>
        <v>1</v>
      </c>
      <c r="CI23" s="3">
        <f>IF($A23&gt;='FG_243way_Regular Symbol'!D$16,"",IF(B23=0,"",IF(OR(B23=$BW$1,B24=$BW$1,B25=$BW$1,B23=$CJ$1,B24=$CJ$1,B25=$CJ$1),0,1)))</f>
        <v>0</v>
      </c>
      <c r="CJ23" s="3">
        <f>IF($A23&gt;='FG_243way_Regular Symbol'!E$16,"",IF(C23=0,"",IF(OR(C23=$BW$1,C24=$BW$1,C25=$BW$1,C23=$CJ$1,C24=$CJ$1,C25=$CJ$1),0,1)))</f>
        <v>1</v>
      </c>
      <c r="CK23" s="3">
        <f>IF($A23&gt;='FG_243way_Regular Symbol'!F$16,"",IF(D23=0,"",IF(OR(D23=$BW$1,D24=$BW$1,D25=$BW$1,D23=$CJ$1,D24=$CJ$1,D25=$CJ$1),0,1)))</f>
        <v>1</v>
      </c>
      <c r="CL23" s="3">
        <f>IF($A23&gt;='FG_243way_Regular Symbol'!G$16,"",IF(E23=0,"",IF(OR(E23=$BW$1,E24=$BW$1,E25=$BW$1,E23=$CJ$1,E24=$CJ$1,E25=$CJ$1),0,1)))</f>
        <v>1</v>
      </c>
      <c r="CM23" s="3">
        <f>IF($A23&gt;='FG_243way_Regular Symbol'!H$16,"",IF(F23=0,"",IF(OR(F23=$BW$1,F24=$BW$1,F25=$BW$1,F23=$CJ$1,F24=$CJ$1,F25=$CJ$1),0,1)))</f>
        <v>0</v>
      </c>
      <c r="CO23" s="3">
        <f>IF($A23&gt;='FG_243way_Regular Symbol'!D$16,"",IF(B23=0,"",IF(OR(B23=$BW$1,B24=$BW$1,B25=$BW$1,B23=$CP$1,B24=$CP$1,B25=$CP$1),0,1)))</f>
        <v>0</v>
      </c>
      <c r="CP23" s="3">
        <f>IF($A23&gt;='FG_243way_Regular Symbol'!E$16,"",IF(C23=0,"",IF(OR(C23=$BW$1,C24=$BW$1,C25=$BW$1,C23=$CP$1,C24=$CP$1,C25=$CP$1),0,1)))</f>
        <v>1</v>
      </c>
      <c r="CQ23" s="3">
        <f>IF($A23&gt;='FG_243way_Regular Symbol'!F$16,"",IF(D23=0,"",IF(OR(D23=$BW$1,D24=$BW$1,D25=$BW$1,D23=$CP$1,D24=$CP$1,D25=$CP$1),0,1)))</f>
        <v>1</v>
      </c>
      <c r="CR23" s="3">
        <f>IF($A23&gt;='FG_243way_Regular Symbol'!G$16,"",IF(E23=0,"",IF(OR(E23=$BW$1,E24=$BW$1,E25=$BW$1,E23=$CP$1,E24=$CP$1,E25=$CP$1),0,1)))</f>
        <v>1</v>
      </c>
      <c r="CS23" s="3">
        <f>IF($A23&gt;='FG_243way_Regular Symbol'!H$16,"",IF(F23=0,"",IF(OR(F23=$BW$1,F24=$BW$1,F25=$BW$1,F23=$CP$1,F24=$CP$1,F25=$CP$1),0,1)))</f>
        <v>0</v>
      </c>
      <c r="CU23" s="3">
        <f>IF($A23&gt;='FG_243way_Regular Symbol'!D$16,"",IF(B23=0,"",IF(OR(B23=$BW$1,B24=$BW$1,B25=$BW$1,B23=$CV$1,B24=$CV$1,B25=$CV$1),0,1)))</f>
        <v>0</v>
      </c>
      <c r="CV23" s="3">
        <f>IF($A23&gt;='FG_243way_Regular Symbol'!E$16,"",IF(C23=0,"",IF(OR(C23=$BW$1,C24=$BW$1,C25=$BW$1,C23=$CV$1,C24=$CV$1,C25=$CV$1),0,1)))</f>
        <v>1</v>
      </c>
      <c r="CW23" s="3">
        <f>IF($A23&gt;='FG_243way_Regular Symbol'!F$16,"",IF(D23=0,"",IF(OR(D23=$BW$1,D24=$BW$1,D25=$BW$1,D23=$CV$1,D24=$CV$1,D25=$CV$1),0,1)))</f>
        <v>1</v>
      </c>
      <c r="CX23" s="3">
        <f>IF($A23&gt;='FG_243way_Regular Symbol'!G$16,"",IF(E23=0,"",IF(OR(E23=$BW$1,E24=$BW$1,E25=$BW$1,E23=$CV$1,E24=$CV$1,E25=$CV$1),0,1)))</f>
        <v>1</v>
      </c>
      <c r="CY23" s="3">
        <f>IF($A23&gt;='FG_243way_Regular Symbol'!H$16,"",IF(F23=0,"",IF(OR(F23=$BW$1,F24=$BW$1,F25=$BW$1,F23=$CV$1,F24=$CV$1,F25=$CV$1),0,1)))</f>
        <v>1</v>
      </c>
    </row>
    <row r="24" spans="1:103">
      <c r="A24" s="337">
        <f>IF('FG_243way_Regular Symbol'!L23="","",'FG_243way_Regular Symbol'!L23)</f>
        <v>20</v>
      </c>
      <c r="B24" s="191" t="str">
        <f>IF('FG_243way_Regular Symbol'!M23="",
IF($A24-'FG_243way_Regular Symbol'!D$16&gt;='FG_243way_RegularＸ_W()'!B$2-1,"",VLOOKUP($A24-'FG_243way_Regular Symbol'!D$16,'FG_243way_Regular Symbol'!$L$3:$Q$99,'FG_243way_RegularＸ_W()'!B$3+1,FALSE)),
'FG_243way_Regular Symbol'!M23)</f>
        <v>K</v>
      </c>
      <c r="C24" s="191" t="str">
        <f>IF('FG_243way_Regular Symbol'!N23="",
IF($A24-'FG_243way_Regular Symbol'!E$16&gt;='FG_243way_RegularＸ_W()'!C$2-1,"",VLOOKUP($A24-'FG_243way_Regular Symbol'!E$16,'FG_243way_Regular Symbol'!$L$3:$Q$99,'FG_243way_RegularＸ_W()'!C$3+1,FALSE)),
'FG_243way_Regular Symbol'!N23)</f>
        <v>Q</v>
      </c>
      <c r="D24" s="191" t="str">
        <f>IF('FG_243way_Regular Symbol'!O23="",
IF($A24-'FG_243way_Regular Symbol'!F$16&gt;='FG_243way_RegularＸ_W()'!D$2-1,"",VLOOKUP($A24-'FG_243way_Regular Symbol'!F$16,'FG_243way_Regular Symbol'!$L$3:$Q$99,'FG_243way_RegularＸ_W()'!D$3+1,FALSE)),
'FG_243way_Regular Symbol'!O23)</f>
        <v>BN</v>
      </c>
      <c r="E24" s="191" t="str">
        <f>IF('FG_243way_Regular Symbol'!P23="",
IF($A24-'FG_243way_Regular Symbol'!G$16&gt;='FG_243way_RegularＸ_W()'!E$2-1,"",VLOOKUP($A24-'FG_243way_Regular Symbol'!G$16,'FG_243way_Regular Symbol'!$L$3:$Q$99,'FG_243way_RegularＸ_W()'!E$3+1,FALSE)),
'FG_243way_Regular Symbol'!P23)</f>
        <v>M1</v>
      </c>
      <c r="F24" s="338" t="str">
        <f>IF('FG_243way_Regular Symbol'!Q23="",
IF($A24-'FG_243way_Regular Symbol'!H$16&gt;='FG_243way_RegularＸ_W()'!F$2-1,"",VLOOKUP($A24-'FG_243way_Regular Symbol'!H$16,'FG_243way_Regular Symbol'!$L$3:$Q$99,'FG_243way_RegularＸ_W()'!F$3+1,FALSE)),
'FG_243way_Regular Symbol'!Q23)</f>
        <v>J</v>
      </c>
      <c r="O24" s="344">
        <f>IF($A24&gt;='FG_243way_Regular Symbol'!D$16,"",IF(B24=0,"",IF(OR(B24=$O$1,B24=$P$1,B25=$O$1,B25=$P$1,B26=$O$1,B26=$P$1),0,1)))</f>
        <v>1</v>
      </c>
      <c r="P24" s="3">
        <f>IF($A24&gt;='FG_243way_Regular Symbol'!E$16,"",IF(C24=0,"",IF(OR(C24=$O$1,C24=$P$1,C25=$O$1,C25=$P$1,C26=$O$1,C26=$P$1),0,1)))</f>
        <v>1</v>
      </c>
      <c r="Q24" s="3">
        <f>IF($A24&gt;='FG_243way_Regular Symbol'!F$16,"",IF(D24=0,"",IF(OR(D24=$O$1,D24=$P$1,D25=$O$1,D25=$P$1,D26=$O$1,D26=$P$1),0,1)))</f>
        <v>1</v>
      </c>
      <c r="R24" s="3">
        <f>IF($A24&gt;='FG_243way_Regular Symbol'!G$16,"",IF(E24=0,"",IF(OR(E24=$O$1,E24=$P$1,E25=$O$1,E25=$P$1,E26=$O$1,E26=$P$1),0,1)))</f>
        <v>0</v>
      </c>
      <c r="S24" s="135">
        <f>IF($A24&gt;='FG_243way_Regular Symbol'!H$16,"",IF(F24=0,"",IF(OR(F24=$O$1,F24=$P$1,F25=$O$1,F25=$P$1,F26=$O$1,F26=$P$1),0,1)))</f>
        <v>1</v>
      </c>
      <c r="U24" s="344">
        <f>IF($A24&gt;='FG_243way_Regular Symbol'!D$16,"",IF(B24=0,"",IF(OR(B24=$U$1,B24=$V$1,B25=$U$1,B25=$V$1,B26=$U$1,B26=$V$1),0,1)))</f>
        <v>1</v>
      </c>
      <c r="V24" s="3">
        <f>IF($A24&gt;='FG_243way_Regular Symbol'!E$16,"",IF(C24=0,"",IF(OR(C24=$U$1,C24=$V$1,C25=$U$1,C25=$V$1,C26=$U$1,C26=$V$1),0,1)))</f>
        <v>1</v>
      </c>
      <c r="W24" s="3">
        <f>IF($A24&gt;='FG_243way_Regular Symbol'!F$16,"",IF(D24=0,"",IF(OR(D24=$U$1,D24=$V$1,D25=$U$1,D25=$V$1,D26=$U$1,D26=$V$1),0,1)))</f>
        <v>1</v>
      </c>
      <c r="X24" s="3">
        <f>IF($A24&gt;='FG_243way_Regular Symbol'!G$16,"",IF(E24=0,"",IF(OR(E24=$U$1,E24=$V$1,E25=$U$1,E25=$V$1,E26=$U$1,E26=$V$1),0,1)))</f>
        <v>1</v>
      </c>
      <c r="Y24" s="135">
        <f>IF($A24&gt;='FG_243way_Regular Symbol'!H$16,"",IF(F24=0,"",IF(OR(F24=$U$1,F24=$V$1,F25=$U$1,F25=$V$1,F26=$U$1,F26=$V$1),0,1)))</f>
        <v>1</v>
      </c>
      <c r="AA24" s="344">
        <f>IF($A24&gt;='FG_243way_Regular Symbol'!D$16,"",IF(B24=0,"",IF(OR(B24=$AA$1,B24=$AB$1,B25=$AA$1,B25=$AB$1,B26=$AA$1,,B26=$AB$1),0,1)))</f>
        <v>1</v>
      </c>
      <c r="AB24" s="3">
        <f>IF($A24&gt;='FG_243way_Regular Symbol'!E$16,"",IF(C24=0,"",IF(OR(C24=$AA$1,C24=$AB$1,C25=$AA$1,C25=$AB$1,C26=$AA$1,,C26=$AB$1),0,1)))</f>
        <v>1</v>
      </c>
      <c r="AC24" s="3">
        <f>IF($A24&gt;='FG_243way_Regular Symbol'!F$16,"",IF(D24=0,"",IF(OR(D24=$AA$1,D24=$AB$1,D25=$AA$1,D25=$AB$1,D26=$AA$1,,D26=$AB$1),0,1)))</f>
        <v>1</v>
      </c>
      <c r="AD24" s="3">
        <f>IF($A24&gt;='FG_243way_Regular Symbol'!G$16,"",IF(E24=0,"",IF(OR(E24=$AA$1,E24=$AB$1,E25=$AA$1,E25=$AB$1,E26=$AA$1,,E26=$AB$1),0,1)))</f>
        <v>1</v>
      </c>
      <c r="AE24" s="135">
        <f>IF($A24&gt;='FG_243way_Regular Symbol'!H$16,"",IF(F24=0,"",IF(OR(F24=$AA$1,F24=$AB$1,F25=$AA$1,F25=$AB$1,F26=$AA$1,,F26=$AB$1),0,1)))</f>
        <v>1</v>
      </c>
      <c r="AG24" s="344">
        <f>IF($A24&gt;='FG_243way_Regular Symbol'!D$16,"",IF(B24=0,"",IF(OR(B24=$AG$1,B24=$AH$1,B25=$AG$1,B25=$AH$1,B26=$AG$1,B26=$AH$1),0,1)))</f>
        <v>1</v>
      </c>
      <c r="AH24" s="3">
        <f>IF($A24&gt;='FG_243way_Regular Symbol'!E$16,"",IF(C24=0,"",IF(OR(C24=$AG$1,C24=$AH$1,C25=$AG$1,C25=$AH$1,C26=$AG$1,C26=$AH$1),0,1)))</f>
        <v>0</v>
      </c>
      <c r="AI24" s="3">
        <f>IF($A24&gt;='FG_243way_Regular Symbol'!F$16,"",IF(D24=0,"",IF(OR(D24=$AG$1,D24=$AH$1,D25=$AG$1,D25=$AH$1,D26=$AG$1,D26=$AH$1),0,1)))</f>
        <v>1</v>
      </c>
      <c r="AJ24" s="3">
        <f>IF($A24&gt;='FG_243way_Regular Symbol'!G$16,"",IF(E24=0,"",IF(OR(E24=$AG$1,E24=$AH$1,E25=$AG$1,E25=$AH$1,E26=$AG$1,E26=$AH$1),0,1)))</f>
        <v>1</v>
      </c>
      <c r="AK24" s="135">
        <f>IF($A24&gt;='FG_243way_Regular Symbol'!H$16,"",IF(F24=0,"",IF(OR(F24=$AG$1,F24=$AH$1,F25=$AG$1,F25=$AH$1,F26=$AG$1,F26=$AH$1),0,1)))</f>
        <v>1</v>
      </c>
      <c r="AM24" s="344">
        <f>IF($A24&gt;='FG_243way_Regular Symbol'!D$16,"",IF(B24=0,"",IF(OR(B24=$AM$1,B24=$AN$1,B25=$AM$1,B25=$AN$1,B26=$AM$1,B26=$AN$1),0,1)))</f>
        <v>0</v>
      </c>
      <c r="AN24" s="3">
        <f>IF($A24&gt;='FG_243way_Regular Symbol'!E$16,"",IF(C24=0,"",IF(OR(C24=$AM$1,C24=$AN$1,C25=$AM$1,C25=$AN$1,C26=$AM$1,C26=$AN$1),0,1)))</f>
        <v>1</v>
      </c>
      <c r="AO24" s="3">
        <f>IF($A24&gt;='FG_243way_Regular Symbol'!F$16,"",IF(D24=0,"",IF(OR(D24=$AM$1,D24=$AN$1,D25=$AM$1,D25=$AN$1,D26=$AM$1,D26=$AN$1),0,1)))</f>
        <v>0</v>
      </c>
      <c r="AP24" s="3">
        <f>IF($A24&gt;='FG_243way_Regular Symbol'!G$16,"",IF(E24=0,"",IF(OR(E24=$AM$1,E24=$AN$1,E25=$AM$1,E25=$AN$1,E26=$AM$1,E26=$AN$1),0,1)))</f>
        <v>1</v>
      </c>
      <c r="AQ24" s="135">
        <f>IF($A24&gt;='FG_243way_Regular Symbol'!H$16,"",IF(F24=0,"",IF(OR(F24=$AM$1,F24=$AN$1,F25=$AM$1,F25=$AN$1,F26=$AM$1,F26=$AN$1),0,1)))</f>
        <v>1</v>
      </c>
      <c r="AS24" s="344">
        <f>IF($A24&gt;='FG_243way_Regular Symbol'!D$16,"",IF(B24=0,"",IF(OR(B24=$AM$1,B24=$AT$1,B25=$AM$1,B25=$AT$1,B26=$AM$1,B26=$AT$1),0,1)))</f>
        <v>1</v>
      </c>
      <c r="AT24" s="3">
        <f>IF($A24&gt;='FG_243way_Regular Symbol'!E$16,"",IF(C24=0,"",IF(OR(C24=$AM$1,C24=$AT$1,C25=$AM$1,C25=$AT$1,C26=$AM$1,C26=$AT$1),0,1)))</f>
        <v>1</v>
      </c>
      <c r="AU24" s="3">
        <f>IF($A24&gt;='FG_243way_Regular Symbol'!F$16,"",IF(D24=0,"",IF(OR(D24=$AM$1,D24=$AT$1,D25=$AM$1,D25=$AT$1,D26=$AM$1,D26=$AT$1),0,1)))</f>
        <v>1</v>
      </c>
      <c r="AV24" s="3">
        <f>IF($A24&gt;='FG_243way_Regular Symbol'!G$16,"",IF(E24=0,"",IF(OR(E24=$AM$1,E24=$AT$1,E25=$AM$1,E25=$AT$1,E26=$AM$1,E26=$AT$1),0,1)))</f>
        <v>1</v>
      </c>
      <c r="AW24" s="135">
        <f>IF($A24&gt;='FG_243way_Regular Symbol'!H$16,"",IF(F24=0,"",IF(OR(F24=$AM$1,F24=$AT$1,F25=$AM$1,F25=$AT$1,F26=$AM$1,F26=$AT$1),0,1)))</f>
        <v>1</v>
      </c>
      <c r="AY24" s="344">
        <f>IF($A24&gt;='FG_243way_Regular Symbol'!D$16,"",IF(B24=0,"",IF(OR(B24=$AM$1,B24=$AZ$1,B25=$AM$1,B25=$AZ$1,B26=$AM$1,B26=$AZ$1),0,1)))</f>
        <v>1</v>
      </c>
      <c r="AZ24" s="3">
        <f>IF($A24&gt;='FG_243way_Regular Symbol'!E$16,"",IF(C24=0,"",IF(OR(C24=$AM$1,C24=$AZ$1,C25=$AM$1,C25=$AZ$1,C26=$AM$1,C26=$AZ$1),0,1)))</f>
        <v>1</v>
      </c>
      <c r="BA24" s="3">
        <f>IF($A24&gt;='FG_243way_Regular Symbol'!F$16,"",IF(D24=0,"",IF(OR(D24=$AM$1,D24=$AZ$1,D25=$AM$1,D25=$AZ$1,D26=$AM$1,D26=$AZ$1),0,1)))</f>
        <v>0</v>
      </c>
      <c r="BB24" s="3">
        <f>IF($A24&gt;='FG_243way_Regular Symbol'!G$16,"",IF(E24=0,"",IF(OR(E24=$AM$1,E24=$AZ$1,E25=$AM$1,E25=$AZ$1,E26=$AM$1,E26=$AZ$1),0,1)))</f>
        <v>1</v>
      </c>
      <c r="BC24" s="135">
        <f>IF($A24&gt;='FG_243way_Regular Symbol'!H$16,"",IF(F24=0,"",IF(OR(F24=$AM$1,F24=$AZ$1,F25=$AM$1,F25=$AZ$1,F26=$AM$1,F26=$AZ$1),0,1)))</f>
        <v>1</v>
      </c>
      <c r="BE24" s="344">
        <f>IF($A24&gt;='FG_243way_Regular Symbol'!D$16,"",IF(B24=0,"",IF(OR(B24=$AM$1,B24=$BF$1,B25=$AM$1,B25=$BF$1,B26=$AM$1,B26=$BF$1),0,1)))</f>
        <v>1</v>
      </c>
      <c r="BF24" s="3">
        <f>IF($A24&gt;='FG_243way_Regular Symbol'!E$16,"",IF(C24=0,"",IF(OR(C24=$AM$1,C24=$BF$1,C25=$AM$1,C25=$BF$1,C26=$AM$1,C26=$BF$1),0,1)))</f>
        <v>1</v>
      </c>
      <c r="BG24" s="3">
        <f>IF($A24&gt;='FG_243way_Regular Symbol'!F$16,"",IF(D24=0,"",IF(OR(D24=$AM$1,D24=$BF$1,D25=$AM$1,D25=$BF$1,D26=$AM$1,D26=$BF$1),0,1)))</f>
        <v>1</v>
      </c>
      <c r="BH24" s="3">
        <f>IF($A24&gt;='FG_243way_Regular Symbol'!G$16,"",IF(E24=0,"",IF(OR(E24=$AM$1,E24=$BF$1,E25=$AM$1,E25=$BF$1,E26=$AM$1,E26=$BF$1),0,1)))</f>
        <v>1</v>
      </c>
      <c r="BI24" s="135">
        <f>IF($A24&gt;='FG_243way_Regular Symbol'!H$16,"",IF(F24=0,"",IF(OR(F24=$AM$1,F24=$BF$1,F25=$AM$1,F25=$BF$1,F26=$AM$1,F26=$BF$1),0,1)))</f>
        <v>1</v>
      </c>
      <c r="BK24" s="344">
        <f>IF($A24&gt;='FG_243way_Regular Symbol'!D$16,"",IF(B24=0,"",IF(OR(B24=$AM$1,B24=$BL$1,B25=$AM$1,B25=$BL$1,B26=$AM$1,B26=$BL$1),0,1)))</f>
        <v>1</v>
      </c>
      <c r="BL24" s="3">
        <f>IF($A24&gt;='FG_243way_Regular Symbol'!E$16,"",IF(C24=0,"",IF(OR(C24=$AM$1,C24=$BL$1,C25=$AM$1,C25=$BL$1,C26=$AM$1,C26=$BL$1),0,1)))</f>
        <v>1</v>
      </c>
      <c r="BM24" s="3">
        <f>IF($A24&gt;='FG_243way_Regular Symbol'!F$16,"",IF(D24=0,"",IF(OR(D24=$AM$1,D24=$BL$1,D25=$AM$1,D25=$BL$1,D26=$AM$1,D26=$BL$1),0,1)))</f>
        <v>1</v>
      </c>
      <c r="BN24" s="3">
        <f>IF($A24&gt;='FG_243way_Regular Symbol'!G$16,"",IF(E24=0,"",IF(OR(E24=$AM$1,E24=$BL$1,E25=$AM$1,E25=$BL$1,E26=$AM$1,E26=$BL$1),0,1)))</f>
        <v>1</v>
      </c>
      <c r="BO24" s="135">
        <f>IF($A24&gt;='FG_243way_Regular Symbol'!H$16,"",IF(F24=0,"",IF(OR(F24=$AM$1,F24=$BL$1,F25=$AM$1,F25=$BL$1,F26=$AM$1,F26=$BL$1),0,1)))</f>
        <v>1</v>
      </c>
      <c r="BQ24" s="3">
        <f>IF($A24&gt;='FG_243way_Regular Symbol'!D$16,"",IF(B24=0,"",IF(OR(B24=$BQ$1,B24=$BR$1,B25=$BQ$1,B25=$BR$1,B26=$BQ$1,B26=$BR$1),0,1)))</f>
        <v>1</v>
      </c>
      <c r="BR24" s="3">
        <f>IF($A24&gt;='FG_243way_Regular Symbol'!E$16,"",IF(C24=0,"",IF(OR(C24=$BQ$1,C24=$BR$1,C25=$BQ$1,C25=$BR$1,C26=$BQ$1,C26=$BR$1),0,1)))</f>
        <v>1</v>
      </c>
      <c r="BS24" s="3">
        <f>IF($A24&gt;='FG_243way_Regular Symbol'!F$16,"",IF(D24=0,"",IF(OR(D24=$BQ$1,D24=$BR$1,D25=$BQ$1,D25=$BR$1,D26=$BQ$1,D26=$BR$1),0,1)))</f>
        <v>1</v>
      </c>
      <c r="BT24" s="3">
        <f>IF($A24&gt;='FG_243way_Regular Symbol'!G$16,"",IF(E24=0,"",IF(OR(E24=$BQ$1,E24=$BR$1,E25=$BQ$1,E25=$BR$1,E26=$BQ$1,E26=$BR$1),0,1)))</f>
        <v>1</v>
      </c>
      <c r="BU24" s="3">
        <f>IF($A24&gt;='FG_243way_Regular Symbol'!H$16,"",IF(F24=0,"",IF(OR(F24=$BQ$1,F24=$BR$1,F25=$BQ$1,F25=$BR$1,F26=$BQ$1,F26=$BR$1),0,1)))</f>
        <v>1</v>
      </c>
      <c r="BW24" s="3">
        <f>IF($A24&gt;='FG_243way_Regular Symbol'!D$16,"",IF(B24=0,"",IF(OR(B24=$BW$1,B25=$BW$1,B26=$BW$1,B24=$BX$1,B25=$BX$1,B26=$BX$1),0,1)))</f>
        <v>0</v>
      </c>
      <c r="BX24" s="3">
        <f>IF($A24&gt;='FG_243way_Regular Symbol'!E$16,"",IF(C24=0,"",IF(OR(C24=$BW$1,C25=$BW$1,C26=$BW$1,C24=$BX$1,C25=$BX$1,C26=$BX$1),0,1)))</f>
        <v>1</v>
      </c>
      <c r="BY24" s="3">
        <f>IF($A24&gt;='FG_243way_Regular Symbol'!F$16,"",IF(D24=0,"",IF(OR(D24=$BW$1,D25=$BW$1,D26=$BW$1,D24=$BX$1,D25=$BX$1,D26=$BX$1),0,1)))</f>
        <v>1</v>
      </c>
      <c r="BZ24" s="3">
        <f>IF($A24&gt;='FG_243way_Regular Symbol'!G$16,"",IF(E24=0,"",IF(OR(E24=$BW$1,E25=$BW$1,E26=$BW$1,E24=$BX$1,E25=$BX$1,E26=$BX$1),0,1)))</f>
        <v>0</v>
      </c>
      <c r="CA24" s="3">
        <f>IF($A24&gt;='FG_243way_Regular Symbol'!H$16,"",IF(F24=0,"",IF(OR(F24=$BW$1,F25=$BW$1,F26=$BW$1,F24=$BX$1,F25=$BX$1,F26=$BX$1),0,1)))</f>
        <v>1</v>
      </c>
      <c r="CC24" s="3">
        <f>IF($A24&gt;='FG_243way_Regular Symbol'!D$16,"",IF(B24=0,"",IF(OR(B24=$BW$1,B25=$BW$1,B26=$BW$1,B24=$CD$1,B25=$CD$1,B26=$CD$1),0,1)))</f>
        <v>0</v>
      </c>
      <c r="CD24" s="3">
        <f>IF($A24&gt;='FG_243way_Regular Symbol'!E$16,"",IF(C24=0,"",IF(OR(C24=$BW$1,C25=$BW$1,C26=$BW$1,C24=$CD$1,C25=$CD$1,C26=$CD$1),0,1)))</f>
        <v>0</v>
      </c>
      <c r="CE24" s="3">
        <f>IF($A24&gt;='FG_243way_Regular Symbol'!F$16,"",IF(D24=0,"",IF(OR(D24=$BW$1,D25=$BW$1,D26=$BW$1,D24=$CD$1,D25=$CD$1,D26=$CD$1),0,1)))</f>
        <v>1</v>
      </c>
      <c r="CF24" s="3">
        <f>IF($A24&gt;='FG_243way_Regular Symbol'!G$16,"",IF(E24=0,"",IF(OR(E24=$BW$1,E25=$BW$1,E26=$BW$1,E24=$CD$1,E25=$CD$1,E26=$CD$1),0,1)))</f>
        <v>1</v>
      </c>
      <c r="CG24" s="3">
        <f>IF($A24&gt;='FG_243way_Regular Symbol'!H$16,"",IF(F24=0,"",IF(OR(F24=$BW$1,F25=$BW$1,F26=$BW$1,F24=$CD$1,F25=$CD$1,F26=$CD$1),0,1)))</f>
        <v>1</v>
      </c>
      <c r="CI24" s="3">
        <f>IF($A24&gt;='FG_243way_Regular Symbol'!D$16,"",IF(B24=0,"",IF(OR(B24=$BW$1,B25=$BW$1,B26=$BW$1,B24=$CJ$1,B25=$CJ$1,B26=$CJ$1),0,1)))</f>
        <v>1</v>
      </c>
      <c r="CJ24" s="3">
        <f>IF($A24&gt;='FG_243way_Regular Symbol'!E$16,"",IF(C24=0,"",IF(OR(C24=$BW$1,C25=$BW$1,C26=$BW$1,C24=$CJ$1,C25=$CJ$1,C26=$CJ$1),0,1)))</f>
        <v>1</v>
      </c>
      <c r="CK24" s="3">
        <f>IF($A24&gt;='FG_243way_Regular Symbol'!F$16,"",IF(D24=0,"",IF(OR(D24=$BW$1,D25=$BW$1,D26=$BW$1,D24=$CJ$1,D25=$CJ$1,D26=$CJ$1),0,1)))</f>
        <v>1</v>
      </c>
      <c r="CL24" s="3">
        <f>IF($A24&gt;='FG_243way_Regular Symbol'!G$16,"",IF(E24=0,"",IF(OR(E24=$BW$1,E25=$BW$1,E26=$BW$1,E24=$CJ$1,E25=$CJ$1,E26=$CJ$1),0,1)))</f>
        <v>1</v>
      </c>
      <c r="CM24" s="3">
        <f>IF($A24&gt;='FG_243way_Regular Symbol'!H$16,"",IF(F24=0,"",IF(OR(F24=$BW$1,F25=$BW$1,F26=$BW$1,F24=$CJ$1,F25=$CJ$1,F26=$CJ$1),0,1)))</f>
        <v>0</v>
      </c>
      <c r="CO24" s="3">
        <f>IF($A24&gt;='FG_243way_Regular Symbol'!D$16,"",IF(B24=0,"",IF(OR(B24=$BW$1,B25=$BW$1,B26=$BW$1,B24=$CP$1,B25=$CP$1,B26=$CP$1),0,1)))</f>
        <v>1</v>
      </c>
      <c r="CP24" s="3">
        <f>IF($A24&gt;='FG_243way_Regular Symbol'!E$16,"",IF(C24=0,"",IF(OR(C24=$BW$1,C25=$BW$1,C26=$BW$1,C24=$CP$1,C25=$CP$1,C26=$CP$1),0,1)))</f>
        <v>1</v>
      </c>
      <c r="CQ24" s="3">
        <f>IF($A24&gt;='FG_243way_Regular Symbol'!F$16,"",IF(D24=0,"",IF(OR(D24=$BW$1,D25=$BW$1,D26=$BW$1,D24=$CP$1,D25=$CP$1,D26=$CP$1),0,1)))</f>
        <v>1</v>
      </c>
      <c r="CR24" s="3">
        <f>IF($A24&gt;='FG_243way_Regular Symbol'!G$16,"",IF(E24=0,"",IF(OR(E24=$BW$1,E25=$BW$1,E26=$BW$1,E24=$CP$1,E25=$CP$1,E26=$CP$1),0,1)))</f>
        <v>1</v>
      </c>
      <c r="CS24" s="3">
        <f>IF($A24&gt;='FG_243way_Regular Symbol'!H$16,"",IF(F24=0,"",IF(OR(F24=$BW$1,F25=$BW$1,F26=$BW$1,F24=$CP$1,F25=$CP$1,F26=$CP$1),0,1)))</f>
        <v>1</v>
      </c>
      <c r="CU24" s="3">
        <f>IF($A24&gt;='FG_243way_Regular Symbol'!D$16,"",IF(B24=0,"",IF(OR(B24=$BW$1,B25=$BW$1,B26=$BW$1,B24=$CV$1,B25=$CV$1,B26=$CV$1),0,1)))</f>
        <v>1</v>
      </c>
      <c r="CV24" s="3">
        <f>IF($A24&gt;='FG_243way_Regular Symbol'!E$16,"",IF(C24=0,"",IF(OR(C24=$BW$1,C25=$BW$1,C26=$BW$1,C24=$CV$1,C25=$CV$1,C26=$CV$1),0,1)))</f>
        <v>1</v>
      </c>
      <c r="CW24" s="3">
        <f>IF($A24&gt;='FG_243way_Regular Symbol'!F$16,"",IF(D24=0,"",IF(OR(D24=$BW$1,D25=$BW$1,D26=$BW$1,D24=$CV$1,D25=$CV$1,D26=$CV$1),0,1)))</f>
        <v>1</v>
      </c>
      <c r="CX24" s="3">
        <f>IF($A24&gt;='FG_243way_Regular Symbol'!G$16,"",IF(E24=0,"",IF(OR(E24=$BW$1,E25=$BW$1,E26=$BW$1,E24=$CV$1,E25=$CV$1,E26=$CV$1),0,1)))</f>
        <v>1</v>
      </c>
      <c r="CY24" s="3">
        <f>IF($A24&gt;='FG_243way_Regular Symbol'!H$16,"",IF(F24=0,"",IF(OR(F24=$BW$1,F25=$BW$1,F26=$BW$1,F24=$CV$1,F25=$CV$1,F26=$CV$1),0,1)))</f>
        <v>1</v>
      </c>
    </row>
    <row r="25" spans="1:103">
      <c r="A25" s="337">
        <f>IF('FG_243way_Regular Symbol'!L24="","",'FG_243way_Regular Symbol'!L24)</f>
        <v>21</v>
      </c>
      <c r="B25" s="191" t="str">
        <f>IF('FG_243way_Regular Symbol'!M24="",
IF($A25-'FG_243way_Regular Symbol'!D$16&gt;='FG_243way_RegularＸ_W()'!B$2-1,"",VLOOKUP($A25-'FG_243way_Regular Symbol'!D$16,'FG_243way_Regular Symbol'!$L$3:$Q$99,'FG_243way_RegularＸ_W()'!B$3+1,FALSE)),
'FG_243way_Regular Symbol'!M24)</f>
        <v>Q</v>
      </c>
      <c r="C25" s="191" t="str">
        <f>IF('FG_243way_Regular Symbol'!N24="",
IF($A25-'FG_243way_Regular Symbol'!E$16&gt;='FG_243way_RegularＸ_W()'!C$2-1,"",VLOOKUP($A25-'FG_243way_Regular Symbol'!E$16,'FG_243way_Regular Symbol'!$L$3:$Q$99,'FG_243way_RegularＸ_W()'!C$3+1,FALSE)),
'FG_243way_Regular Symbol'!N24)</f>
        <v>M4</v>
      </c>
      <c r="D25" s="191" t="str">
        <f>IF('FG_243way_Regular Symbol'!O24="",
IF($A25-'FG_243way_Regular Symbol'!F$16&gt;='FG_243way_RegularＸ_W()'!D$2-1,"",VLOOKUP($A25-'FG_243way_Regular Symbol'!F$16,'FG_243way_Regular Symbol'!$L$3:$Q$99,'FG_243way_RegularＸ_W()'!D$3+1,FALSE)),
'FG_243way_Regular Symbol'!O24)</f>
        <v>BN</v>
      </c>
      <c r="E25" s="191" t="str">
        <f>IF('FG_243way_Regular Symbol'!P24="",
IF($A25-'FG_243way_Regular Symbol'!G$16&gt;='FG_243way_RegularＸ_W()'!E$2-1,"",VLOOKUP($A25-'FG_243way_Regular Symbol'!G$16,'FG_243way_Regular Symbol'!$L$3:$Q$99,'FG_243way_RegularＸ_W()'!E$3+1,FALSE)),
'FG_243way_Regular Symbol'!P24)</f>
        <v>M1</v>
      </c>
      <c r="F25" s="338" t="str">
        <f>IF('FG_243way_Regular Symbol'!Q24="",
IF($A25-'FG_243way_Regular Symbol'!H$16&gt;='FG_243way_RegularＸ_W()'!F$2-1,"",VLOOKUP($A25-'FG_243way_Regular Symbol'!H$16,'FG_243way_Regular Symbol'!$L$3:$Q$99,'FG_243way_RegularＸ_W()'!F$3+1,FALSE)),
'FG_243way_Regular Symbol'!Q24)</f>
        <v>J</v>
      </c>
      <c r="O25" s="344">
        <f>IF($A25&gt;='FG_243way_Regular Symbol'!D$16,"",IF(B25=0,"",IF(OR(B25=$O$1,B25=$P$1,B26=$O$1,B26=$P$1,B27=$O$1,B27=$P$1),0,1)))</f>
        <v>1</v>
      </c>
      <c r="P25" s="3">
        <f>IF($A25&gt;='FG_243way_Regular Symbol'!E$16,"",IF(C25=0,"",IF(OR(C25=$O$1,C25=$P$1,C26=$O$1,C26=$P$1,C27=$O$1,C27=$P$1),0,1)))</f>
        <v>0</v>
      </c>
      <c r="Q25" s="3">
        <f>IF($A25&gt;='FG_243way_Regular Symbol'!F$16,"",IF(D25=0,"",IF(OR(D25=$O$1,D25=$P$1,D26=$O$1,D26=$P$1,D27=$O$1,D27=$P$1),0,1)))</f>
        <v>1</v>
      </c>
      <c r="R25" s="3">
        <f>IF($A25&gt;='FG_243way_Regular Symbol'!G$16,"",IF(E25=0,"",IF(OR(E25=$O$1,E25=$P$1,E26=$O$1,E26=$P$1,E27=$O$1,E27=$P$1),0,1)))</f>
        <v>0</v>
      </c>
      <c r="S25" s="135">
        <f>IF($A25&gt;='FG_243way_Regular Symbol'!H$16,"",IF(F25=0,"",IF(OR(F25=$O$1,F25=$P$1,F26=$O$1,F26=$P$1,F27=$O$1,F27=$P$1),0,1)))</f>
        <v>1</v>
      </c>
      <c r="U25" s="344">
        <f>IF($A25&gt;='FG_243way_Regular Symbol'!D$16,"",IF(B25=0,"",IF(OR(B25=$U$1,B25=$V$1,B26=$U$1,B26=$V$1,B27=$U$1,B27=$V$1),0,1)))</f>
        <v>1</v>
      </c>
      <c r="V25" s="3">
        <f>IF($A25&gt;='FG_243way_Regular Symbol'!E$16,"",IF(C25=0,"",IF(OR(C25=$U$1,C25=$V$1,C26=$U$1,C26=$V$1,C27=$U$1,C27=$V$1),0,1)))</f>
        <v>1</v>
      </c>
      <c r="W25" s="3">
        <f>IF($A25&gt;='FG_243way_Regular Symbol'!F$16,"",IF(D25=0,"",IF(OR(D25=$U$1,D25=$V$1,D26=$U$1,D26=$V$1,D27=$U$1,D27=$V$1),0,1)))</f>
        <v>1</v>
      </c>
      <c r="X25" s="3">
        <f>IF($A25&gt;='FG_243way_Regular Symbol'!G$16,"",IF(E25=0,"",IF(OR(E25=$U$1,E25=$V$1,E26=$U$1,E26=$V$1,E27=$U$1,E27=$V$1),0,1)))</f>
        <v>1</v>
      </c>
      <c r="Y25" s="135">
        <f>IF($A25&gt;='FG_243way_Regular Symbol'!H$16,"",IF(F25=0,"",IF(OR(F25=$U$1,F25=$V$1,F26=$U$1,F26=$V$1,F27=$U$1,F27=$V$1),0,1)))</f>
        <v>1</v>
      </c>
      <c r="AA25" s="344">
        <f>IF($A25&gt;='FG_243way_Regular Symbol'!D$16,"",IF(B25=0,"",IF(OR(B25=$AA$1,B25=$AB$1,B26=$AA$1,B26=$AB$1,B27=$AA$1,,B27=$AB$1),0,1)))</f>
        <v>1</v>
      </c>
      <c r="AB25" s="3">
        <f>IF($A25&gt;='FG_243way_Regular Symbol'!E$16,"",IF(C25=0,"",IF(OR(C25=$AA$1,C25=$AB$1,C26=$AA$1,C26=$AB$1,C27=$AA$1,,C27=$AB$1),0,1)))</f>
        <v>1</v>
      </c>
      <c r="AC25" s="3">
        <f>IF($A25&gt;='FG_243way_Regular Symbol'!F$16,"",IF(D25=0,"",IF(OR(D25=$AA$1,D25=$AB$1,D26=$AA$1,D26=$AB$1,D27=$AA$1,,D27=$AB$1),0,1)))</f>
        <v>1</v>
      </c>
      <c r="AD25" s="3">
        <f>IF($A25&gt;='FG_243way_Regular Symbol'!G$16,"",IF(E25=0,"",IF(OR(E25=$AA$1,E25=$AB$1,E26=$AA$1,E26=$AB$1,E27=$AA$1,,E27=$AB$1),0,1)))</f>
        <v>1</v>
      </c>
      <c r="AE25" s="135">
        <f>IF($A25&gt;='FG_243way_Regular Symbol'!H$16,"",IF(F25=0,"",IF(OR(F25=$AA$1,F25=$AB$1,F26=$AA$1,F26=$AB$1,F27=$AA$1,,F27=$AB$1),0,1)))</f>
        <v>1</v>
      </c>
      <c r="AG25" s="344">
        <f>IF($A25&gt;='FG_243way_Regular Symbol'!D$16,"",IF(B25=0,"",IF(OR(B25=$AG$1,B25=$AH$1,B26=$AG$1,B26=$AH$1,B27=$AG$1,B27=$AH$1),0,1)))</f>
        <v>1</v>
      </c>
      <c r="AH25" s="3">
        <f>IF($A25&gt;='FG_243way_Regular Symbol'!E$16,"",IF(C25=0,"",IF(OR(C25=$AG$1,C25=$AH$1,C26=$AG$1,C26=$AH$1,C27=$AG$1,C27=$AH$1),0,1)))</f>
        <v>0</v>
      </c>
      <c r="AI25" s="3">
        <f>IF($A25&gt;='FG_243way_Regular Symbol'!F$16,"",IF(D25=0,"",IF(OR(D25=$AG$1,D25=$AH$1,D26=$AG$1,D26=$AH$1,D27=$AG$1,D27=$AH$1),0,1)))</f>
        <v>1</v>
      </c>
      <c r="AJ25" s="3">
        <f>IF($A25&gt;='FG_243way_Regular Symbol'!G$16,"",IF(E25=0,"",IF(OR(E25=$AG$1,E25=$AH$1,E26=$AG$1,E26=$AH$1,E27=$AG$1,E27=$AH$1),0,1)))</f>
        <v>1</v>
      </c>
      <c r="AK25" s="135">
        <f>IF($A25&gt;='FG_243way_Regular Symbol'!H$16,"",IF(F25=0,"",IF(OR(F25=$AG$1,F25=$AH$1,F26=$AG$1,F26=$AH$1,F27=$AG$1,F27=$AH$1),0,1)))</f>
        <v>1</v>
      </c>
      <c r="AM25" s="344">
        <f>IF($A25&gt;='FG_243way_Regular Symbol'!D$16,"",IF(B25=0,"",IF(OR(B25=$AM$1,B25=$AN$1,B26=$AM$1,B26=$AN$1,B27=$AM$1,B27=$AN$1),0,1)))</f>
        <v>0</v>
      </c>
      <c r="AN25" s="3">
        <f>IF($A25&gt;='FG_243way_Regular Symbol'!E$16,"",IF(C25=0,"",IF(OR(C25=$AM$1,C25=$AN$1,C26=$AM$1,C26=$AN$1,C27=$AM$1,C27=$AN$1),0,1)))</f>
        <v>1</v>
      </c>
      <c r="AO25" s="3">
        <f>IF($A25&gt;='FG_243way_Regular Symbol'!F$16,"",IF(D25=0,"",IF(OR(D25=$AM$1,D25=$AN$1,D26=$AM$1,D26=$AN$1,D27=$AM$1,D27=$AN$1),0,1)))</f>
        <v>0</v>
      </c>
      <c r="AP25" s="3">
        <f>IF($A25&gt;='FG_243way_Regular Symbol'!G$16,"",IF(E25=0,"",IF(OR(E25=$AM$1,E25=$AN$1,E26=$AM$1,E26=$AN$1,E27=$AM$1,E27=$AN$1),0,1)))</f>
        <v>0</v>
      </c>
      <c r="AQ25" s="135">
        <f>IF($A25&gt;='FG_243way_Regular Symbol'!H$16,"",IF(F25=0,"",IF(OR(F25=$AM$1,F25=$AN$1,F26=$AM$1,F26=$AN$1,F27=$AM$1,F27=$AN$1),0,1)))</f>
        <v>1</v>
      </c>
      <c r="AS25" s="344">
        <f>IF($A25&gt;='FG_243way_Regular Symbol'!D$16,"",IF(B25=0,"",IF(OR(B25=$AM$1,B25=$AT$1,B26=$AM$1,B26=$AT$1,B27=$AM$1,B27=$AT$1),0,1)))</f>
        <v>1</v>
      </c>
      <c r="AT25" s="3">
        <f>IF($A25&gt;='FG_243way_Regular Symbol'!E$16,"",IF(C25=0,"",IF(OR(C25=$AM$1,C25=$AT$1,C26=$AM$1,C26=$AT$1,C27=$AM$1,C27=$AT$1),0,1)))</f>
        <v>1</v>
      </c>
      <c r="AU25" s="3">
        <f>IF($A25&gt;='FG_243way_Regular Symbol'!F$16,"",IF(D25=0,"",IF(OR(D25=$AM$1,D25=$AT$1,D26=$AM$1,D26=$AT$1,D27=$AM$1,D27=$AT$1),0,1)))</f>
        <v>1</v>
      </c>
      <c r="AV25" s="3">
        <f>IF($A25&gt;='FG_243way_Regular Symbol'!G$16,"",IF(E25=0,"",IF(OR(E25=$AM$1,E25=$AT$1,E26=$AM$1,E26=$AT$1,E27=$AM$1,E27=$AT$1),0,1)))</f>
        <v>1</v>
      </c>
      <c r="AW25" s="135">
        <f>IF($A25&gt;='FG_243way_Regular Symbol'!H$16,"",IF(F25=0,"",IF(OR(F25=$AM$1,F25=$AT$1,F26=$AM$1,F26=$AT$1,F27=$AM$1,F27=$AT$1),0,1)))</f>
        <v>1</v>
      </c>
      <c r="AY25" s="344">
        <f>IF($A25&gt;='FG_243way_Regular Symbol'!D$16,"",IF(B25=0,"",IF(OR(B25=$AM$1,B25=$AZ$1,B26=$AM$1,B26=$AZ$1,B27=$AM$1,B27=$AZ$1),0,1)))</f>
        <v>1</v>
      </c>
      <c r="AZ25" s="3">
        <f>IF($A25&gt;='FG_243way_Regular Symbol'!E$16,"",IF(C25=0,"",IF(OR(C25=$AM$1,C25=$AZ$1,C26=$AM$1,C26=$AZ$1,C27=$AM$1,C27=$AZ$1),0,1)))</f>
        <v>1</v>
      </c>
      <c r="BA25" s="3">
        <f>IF($A25&gt;='FG_243way_Regular Symbol'!F$16,"",IF(D25=0,"",IF(OR(D25=$AM$1,D25=$AZ$1,D26=$AM$1,D26=$AZ$1,D27=$AM$1,D27=$AZ$1),0,1)))</f>
        <v>0</v>
      </c>
      <c r="BB25" s="3">
        <f>IF($A25&gt;='FG_243way_Regular Symbol'!G$16,"",IF(E25=0,"",IF(OR(E25=$AM$1,E25=$AZ$1,E26=$AM$1,E26=$AZ$1,E27=$AM$1,E27=$AZ$1),0,1)))</f>
        <v>1</v>
      </c>
      <c r="BC25" s="135">
        <f>IF($A25&gt;='FG_243way_Regular Symbol'!H$16,"",IF(F25=0,"",IF(OR(F25=$AM$1,F25=$AZ$1,F26=$AM$1,F26=$AZ$1,F27=$AM$1,F27=$AZ$1),0,1)))</f>
        <v>1</v>
      </c>
      <c r="BE25" s="344">
        <f>IF($A25&gt;='FG_243way_Regular Symbol'!D$16,"",IF(B25=0,"",IF(OR(B25=$AM$1,B25=$BF$1,B26=$AM$1,B26=$BF$1,B27=$AM$1,B27=$BF$1),0,1)))</f>
        <v>1</v>
      </c>
      <c r="BF25" s="3">
        <f>IF($A25&gt;='FG_243way_Regular Symbol'!E$16,"",IF(C25=0,"",IF(OR(C25=$AM$1,C25=$BF$1,C26=$AM$1,C26=$BF$1,C27=$AM$1,C27=$BF$1),0,1)))</f>
        <v>1</v>
      </c>
      <c r="BG25" s="3">
        <f>IF($A25&gt;='FG_243way_Regular Symbol'!F$16,"",IF(D25=0,"",IF(OR(D25=$AM$1,D25=$BF$1,D26=$AM$1,D26=$BF$1,D27=$AM$1,D27=$BF$1),0,1)))</f>
        <v>1</v>
      </c>
      <c r="BH25" s="3">
        <f>IF($A25&gt;='FG_243way_Regular Symbol'!G$16,"",IF(E25=0,"",IF(OR(E25=$AM$1,E25=$BF$1,E26=$AM$1,E26=$BF$1,E27=$AM$1,E27=$BF$1),0,1)))</f>
        <v>1</v>
      </c>
      <c r="BI25" s="135">
        <f>IF($A25&gt;='FG_243way_Regular Symbol'!H$16,"",IF(F25=0,"",IF(OR(F25=$AM$1,F25=$BF$1,F26=$AM$1,F26=$BF$1,F27=$AM$1,F27=$BF$1),0,1)))</f>
        <v>1</v>
      </c>
      <c r="BK25" s="344">
        <f>IF($A25&gt;='FG_243way_Regular Symbol'!D$16,"",IF(B25=0,"",IF(OR(B25=$AM$1,B25=$BL$1,B26=$AM$1,B26=$BL$1,B27=$AM$1,B27=$BL$1),0,1)))</f>
        <v>1</v>
      </c>
      <c r="BL25" s="3">
        <f>IF($A25&gt;='FG_243way_Regular Symbol'!E$16,"",IF(C25=0,"",IF(OR(C25=$AM$1,C25=$BL$1,C26=$AM$1,C26=$BL$1,C27=$AM$1,C27=$BL$1),0,1)))</f>
        <v>1</v>
      </c>
      <c r="BM25" s="3">
        <f>IF($A25&gt;='FG_243way_Regular Symbol'!F$16,"",IF(D25=0,"",IF(OR(D25=$AM$1,D25=$BL$1,D26=$AM$1,D26=$BL$1,D27=$AM$1,D27=$BL$1),0,1)))</f>
        <v>1</v>
      </c>
      <c r="BN25" s="3">
        <f>IF($A25&gt;='FG_243way_Regular Symbol'!G$16,"",IF(E25=0,"",IF(OR(E25=$AM$1,E25=$BL$1,E26=$AM$1,E26=$BL$1,E27=$AM$1,E27=$BL$1),0,1)))</f>
        <v>1</v>
      </c>
      <c r="BO25" s="135">
        <f>IF($A25&gt;='FG_243way_Regular Symbol'!H$16,"",IF(F25=0,"",IF(OR(F25=$AM$1,F25=$BL$1,F26=$AM$1,F26=$BL$1,F27=$AM$1,F27=$BL$1),0,1)))</f>
        <v>1</v>
      </c>
      <c r="BQ25" s="3">
        <f>IF($A25&gt;='FG_243way_Regular Symbol'!D$16,"",IF(B25=0,"",IF(OR(B25=$BQ$1,B25=$BR$1,B26=$BQ$1,B26=$BR$1,B27=$BQ$1,B27=$BR$1),0,1)))</f>
        <v>1</v>
      </c>
      <c r="BR25" s="3">
        <f>IF($A25&gt;='FG_243way_Regular Symbol'!E$16,"",IF(C25=0,"",IF(OR(C25=$BQ$1,C25=$BR$1,C26=$BQ$1,C26=$BR$1,C27=$BQ$1,C27=$BR$1),0,1)))</f>
        <v>1</v>
      </c>
      <c r="BS25" s="3">
        <f>IF($A25&gt;='FG_243way_Regular Symbol'!F$16,"",IF(D25=0,"",IF(OR(D25=$BQ$1,D25=$BR$1,D26=$BQ$1,D26=$BR$1,D27=$BQ$1,D27=$BR$1),0,1)))</f>
        <v>1</v>
      </c>
      <c r="BT25" s="3">
        <f>IF($A25&gt;='FG_243way_Regular Symbol'!G$16,"",IF(E25=0,"",IF(OR(E25=$BQ$1,E25=$BR$1,E26=$BQ$1,E26=$BR$1,E27=$BQ$1,E27=$BR$1),0,1)))</f>
        <v>1</v>
      </c>
      <c r="BU25" s="3">
        <f>IF($A25&gt;='FG_243way_Regular Symbol'!H$16,"",IF(F25=0,"",IF(OR(F25=$BQ$1,F25=$BR$1,F26=$BQ$1,F26=$BR$1,F27=$BQ$1,F27=$BR$1),0,1)))</f>
        <v>1</v>
      </c>
      <c r="BW25" s="3">
        <f>IF($A25&gt;='FG_243way_Regular Symbol'!D$16,"",IF(B25=0,"",IF(OR(B25=$BW$1,B26=$BW$1,B27=$BW$1,B25=$BX$1,B26=$BX$1,B27=$BX$1),0,1)))</f>
        <v>1</v>
      </c>
      <c r="BX25" s="3">
        <f>IF($A25&gt;='FG_243way_Regular Symbol'!E$16,"",IF(C25=0,"",IF(OR(C25=$BW$1,C26=$BW$1,C27=$BW$1,C25=$BX$1,C26=$BX$1,C27=$BX$1),0,1)))</f>
        <v>1</v>
      </c>
      <c r="BY25" s="3">
        <f>IF($A25&gt;='FG_243way_Regular Symbol'!F$16,"",IF(D25=0,"",IF(OR(D25=$BW$1,D26=$BW$1,D27=$BW$1,D25=$BX$1,D26=$BX$1,D27=$BX$1),0,1)))</f>
        <v>1</v>
      </c>
      <c r="BZ25" s="3">
        <f>IF($A25&gt;='FG_243way_Regular Symbol'!G$16,"",IF(E25=0,"",IF(OR(E25=$BW$1,E26=$BW$1,E27=$BW$1,E25=$BX$1,E26=$BX$1,E27=$BX$1),0,1)))</f>
        <v>0</v>
      </c>
      <c r="CA25" s="3">
        <f>IF($A25&gt;='FG_243way_Regular Symbol'!H$16,"",IF(F25=0,"",IF(OR(F25=$BW$1,F26=$BW$1,F27=$BW$1,F25=$BX$1,F26=$BX$1,F27=$BX$1),0,1)))</f>
        <v>0</v>
      </c>
      <c r="CC25" s="3">
        <f>IF($A25&gt;='FG_243way_Regular Symbol'!D$16,"",IF(B25=0,"",IF(OR(B25=$BW$1,B26=$BW$1,B27=$BW$1,B25=$CD$1,B26=$CD$1,B27=$CD$1),0,1)))</f>
        <v>0</v>
      </c>
      <c r="CD25" s="3">
        <f>IF($A25&gt;='FG_243way_Regular Symbol'!E$16,"",IF(C25=0,"",IF(OR(C25=$BW$1,C26=$BW$1,C27=$BW$1,C25=$CD$1,C26=$CD$1,C27=$CD$1),0,1)))</f>
        <v>1</v>
      </c>
      <c r="CE25" s="3">
        <f>IF($A25&gt;='FG_243way_Regular Symbol'!F$16,"",IF(D25=0,"",IF(OR(D25=$BW$1,D26=$BW$1,D27=$BW$1,D25=$CD$1,D26=$CD$1,D27=$CD$1),0,1)))</f>
        <v>1</v>
      </c>
      <c r="CF25" s="3">
        <f>IF($A25&gt;='FG_243way_Regular Symbol'!G$16,"",IF(E25=0,"",IF(OR(E25=$BW$1,E26=$BW$1,E27=$BW$1,E25=$CD$1,E26=$CD$1,E27=$CD$1),0,1)))</f>
        <v>1</v>
      </c>
      <c r="CG25" s="3">
        <f>IF($A25&gt;='FG_243way_Regular Symbol'!H$16,"",IF(F25=0,"",IF(OR(F25=$BW$1,F26=$BW$1,F27=$BW$1,F25=$CD$1,F26=$CD$1,F27=$CD$1),0,1)))</f>
        <v>1</v>
      </c>
      <c r="CI25" s="3">
        <f>IF($A25&gt;='FG_243way_Regular Symbol'!D$16,"",IF(B25=0,"",IF(OR(B25=$BW$1,B26=$BW$1,B27=$BW$1,B25=$CJ$1,B26=$CJ$1,B27=$CJ$1),0,1)))</f>
        <v>1</v>
      </c>
      <c r="CJ25" s="3">
        <f>IF($A25&gt;='FG_243way_Regular Symbol'!E$16,"",IF(C25=0,"",IF(OR(C25=$BW$1,C26=$BW$1,C27=$BW$1,C25=$CJ$1,C26=$CJ$1,C27=$CJ$1),0,1)))</f>
        <v>1</v>
      </c>
      <c r="CK25" s="3">
        <f>IF($A25&gt;='FG_243way_Regular Symbol'!F$16,"",IF(D25=0,"",IF(OR(D25=$BW$1,D26=$BW$1,D27=$BW$1,D25=$CJ$1,D26=$CJ$1,D27=$CJ$1),0,1)))</f>
        <v>1</v>
      </c>
      <c r="CL25" s="3">
        <f>IF($A25&gt;='FG_243way_Regular Symbol'!G$16,"",IF(E25=0,"",IF(OR(E25=$BW$1,E26=$BW$1,E27=$BW$1,E25=$CJ$1,E26=$CJ$1,E27=$CJ$1),0,1)))</f>
        <v>1</v>
      </c>
      <c r="CM25" s="3">
        <f>IF($A25&gt;='FG_243way_Regular Symbol'!H$16,"",IF(F25=0,"",IF(OR(F25=$BW$1,F26=$BW$1,F27=$BW$1,F25=$CJ$1,F26=$CJ$1,F27=$CJ$1),0,1)))</f>
        <v>0</v>
      </c>
      <c r="CO25" s="3">
        <f>IF($A25&gt;='FG_243way_Regular Symbol'!D$16,"",IF(B25=0,"",IF(OR(B25=$BW$1,B26=$BW$1,B27=$BW$1,B25=$CP$1,B26=$CP$1,B27=$CP$1),0,1)))</f>
        <v>1</v>
      </c>
      <c r="CP25" s="3">
        <f>IF($A25&gt;='FG_243way_Regular Symbol'!E$16,"",IF(C25=0,"",IF(OR(C25=$BW$1,C26=$BW$1,C27=$BW$1,C25=$CP$1,C26=$CP$1,C27=$CP$1),0,1)))</f>
        <v>1</v>
      </c>
      <c r="CQ25" s="3">
        <f>IF($A25&gt;='FG_243way_Regular Symbol'!F$16,"",IF(D25=0,"",IF(OR(D25=$BW$1,D26=$BW$1,D27=$BW$1,D25=$CP$1,D26=$CP$1,D27=$CP$1),0,1)))</f>
        <v>1</v>
      </c>
      <c r="CR25" s="3">
        <f>IF($A25&gt;='FG_243way_Regular Symbol'!G$16,"",IF(E25=0,"",IF(OR(E25=$BW$1,E26=$BW$1,E27=$BW$1,E25=$CP$1,E26=$CP$1,E27=$CP$1),0,1)))</f>
        <v>1</v>
      </c>
      <c r="CS25" s="3">
        <f>IF($A25&gt;='FG_243way_Regular Symbol'!H$16,"",IF(F25=0,"",IF(OR(F25=$BW$1,F26=$BW$1,F27=$BW$1,F25=$CP$1,F26=$CP$1,F27=$CP$1),0,1)))</f>
        <v>1</v>
      </c>
      <c r="CU25" s="3">
        <f>IF($A25&gt;='FG_243way_Regular Symbol'!D$16,"",IF(B25=0,"",IF(OR(B25=$BW$1,B26=$BW$1,B27=$BW$1,B25=$CV$1,B26=$CV$1,B27=$CV$1),0,1)))</f>
        <v>1</v>
      </c>
      <c r="CV25" s="3">
        <f>IF($A25&gt;='FG_243way_Regular Symbol'!E$16,"",IF(C25=0,"",IF(OR(C25=$BW$1,C26=$BW$1,C27=$BW$1,C25=$CV$1,C26=$CV$1,C27=$CV$1),0,1)))</f>
        <v>1</v>
      </c>
      <c r="CW25" s="3">
        <f>IF($A25&gt;='FG_243way_Regular Symbol'!F$16,"",IF(D25=0,"",IF(OR(D25=$BW$1,D26=$BW$1,D27=$BW$1,D25=$CV$1,D26=$CV$1,D27=$CV$1),0,1)))</f>
        <v>1</v>
      </c>
      <c r="CX25" s="3">
        <f>IF($A25&gt;='FG_243way_Regular Symbol'!G$16,"",IF(E25=0,"",IF(OR(E25=$BW$1,E26=$BW$1,E27=$BW$1,E25=$CV$1,E26=$CV$1,E27=$CV$1),0,1)))</f>
        <v>1</v>
      </c>
      <c r="CY25" s="3">
        <f>IF($A25&gt;='FG_243way_Regular Symbol'!H$16,"",IF(F25=0,"",IF(OR(F25=$BW$1,F26=$BW$1,F27=$BW$1,F25=$CV$1,F26=$CV$1,F27=$CV$1),0,1)))</f>
        <v>1</v>
      </c>
    </row>
    <row r="26" spans="1:103">
      <c r="A26" s="337">
        <f>IF('FG_243way_Regular Symbol'!L25="","",'FG_243way_Regular Symbol'!L25)</f>
        <v>22</v>
      </c>
      <c r="B26" s="191" t="str">
        <f>IF('FG_243way_Regular Symbol'!M25="",
IF($A26-'FG_243way_Regular Symbol'!D$16&gt;='FG_243way_RegularＸ_W()'!B$2-1,"",VLOOKUP($A26-'FG_243way_Regular Symbol'!D$16,'FG_243way_Regular Symbol'!$L$3:$Q$99,'FG_243way_RegularＸ_W()'!B$3+1,FALSE)),
'FG_243way_Regular Symbol'!M25)</f>
        <v>M5</v>
      </c>
      <c r="C26" s="191" t="str">
        <f>IF('FG_243way_Regular Symbol'!N25="",
IF($A26-'FG_243way_Regular Symbol'!E$16&gt;='FG_243way_RegularＸ_W()'!C$2-1,"",VLOOKUP($A26-'FG_243way_Regular Symbol'!E$16,'FG_243way_Regular Symbol'!$L$3:$Q$99,'FG_243way_RegularＸ_W()'!C$3+1,FALSE)),
'FG_243way_Regular Symbol'!N25)</f>
        <v>S1</v>
      </c>
      <c r="D26" s="191" t="str">
        <f>IF('FG_243way_Regular Symbol'!O25="",
IF($A26-'FG_243way_Regular Symbol'!F$16&gt;='FG_243way_RegularＸ_W()'!D$2-1,"",VLOOKUP($A26-'FG_243way_Regular Symbol'!F$16,'FG_243way_Regular Symbol'!$L$3:$Q$99,'FG_243way_RegularＸ_W()'!D$3+1,FALSE)),
'FG_243way_Regular Symbol'!O25)</f>
        <v>M5</v>
      </c>
      <c r="E26" s="191" t="str">
        <f>IF('FG_243way_Regular Symbol'!P25="",
IF($A26-'FG_243way_Regular Symbol'!G$16&gt;='FG_243way_RegularＸ_W()'!E$2-1,"",VLOOKUP($A26-'FG_243way_Regular Symbol'!G$16,'FG_243way_Regular Symbol'!$L$3:$Q$99,'FG_243way_RegularＸ_W()'!E$3+1,FALSE)),
'FG_243way_Regular Symbol'!P25)</f>
        <v>K</v>
      </c>
      <c r="F26" s="338" t="str">
        <f>IF('FG_243way_Regular Symbol'!Q25="",
IF($A26-'FG_243way_Regular Symbol'!H$16&gt;='FG_243way_RegularＸ_W()'!F$2-1,"",VLOOKUP($A26-'FG_243way_Regular Symbol'!H$16,'FG_243way_Regular Symbol'!$L$3:$Q$99,'FG_243way_RegularＸ_W()'!F$3+1,FALSE)),
'FG_243way_Regular Symbol'!Q25)</f>
        <v>J</v>
      </c>
      <c r="O26" s="344">
        <f>IF($A26&gt;='FG_243way_Regular Symbol'!D$16,"",IF(B26=0,"",IF(OR(B26=$O$1,B26=$P$1,B27=$O$1,B27=$P$1,B28=$O$1,B28=$P$1),0,1)))</f>
        <v>0</v>
      </c>
      <c r="P26" s="3">
        <f>IF($A26&gt;='FG_243way_Regular Symbol'!E$16,"",IF(C26=0,"",IF(OR(C26=$O$1,C26=$P$1,C27=$O$1,C27=$P$1,C28=$O$1,C28=$P$1),0,1)))</f>
        <v>0</v>
      </c>
      <c r="Q26" s="3">
        <f>IF($A26&gt;='FG_243way_Regular Symbol'!F$16,"",IF(D26=0,"",IF(OR(D26=$O$1,D26=$P$1,D27=$O$1,D27=$P$1,D28=$O$1,D28=$P$1),0,1)))</f>
        <v>1</v>
      </c>
      <c r="R26" s="3">
        <f>IF($A26&gt;='FG_243way_Regular Symbol'!G$16,"",IF(E26=0,"",IF(OR(E26=$O$1,E26=$P$1,E27=$O$1,E27=$P$1,E28=$O$1,E28=$P$1),0,1)))</f>
        <v>1</v>
      </c>
      <c r="S26" s="135">
        <f>IF($A26&gt;='FG_243way_Regular Symbol'!H$16,"",IF(F26=0,"",IF(OR(F26=$O$1,F26=$P$1,F27=$O$1,F27=$P$1,F28=$O$1,F28=$P$1),0,1)))</f>
        <v>1</v>
      </c>
      <c r="U26" s="344">
        <f>IF($A26&gt;='FG_243way_Regular Symbol'!D$16,"",IF(B26=0,"",IF(OR(B26=$U$1,B26=$V$1,B27=$U$1,B27=$V$1,B28=$U$1,B28=$V$1),0,1)))</f>
        <v>1</v>
      </c>
      <c r="V26" s="3">
        <f>IF($A26&gt;='FG_243way_Regular Symbol'!E$16,"",IF(C26=0,"",IF(OR(C26=$U$1,C26=$V$1,C27=$U$1,C27=$V$1,C28=$U$1,C28=$V$1),0,1)))</f>
        <v>1</v>
      </c>
      <c r="W26" s="3">
        <f>IF($A26&gt;='FG_243way_Regular Symbol'!F$16,"",IF(D26=0,"",IF(OR(D26=$U$1,D26=$V$1,D27=$U$1,D27=$V$1,D28=$U$1,D28=$V$1),0,1)))</f>
        <v>1</v>
      </c>
      <c r="X26" s="3">
        <f>IF($A26&gt;='FG_243way_Regular Symbol'!G$16,"",IF(E26=0,"",IF(OR(E26=$U$1,E26=$V$1,E27=$U$1,E27=$V$1,E28=$U$1,E28=$V$1),0,1)))</f>
        <v>1</v>
      </c>
      <c r="Y26" s="135">
        <f>IF($A26&gt;='FG_243way_Regular Symbol'!H$16,"",IF(F26=0,"",IF(OR(F26=$U$1,F26=$V$1,F27=$U$1,F27=$V$1,F28=$U$1,F28=$V$1),0,1)))</f>
        <v>1</v>
      </c>
      <c r="AA26" s="344">
        <f>IF($A26&gt;='FG_243way_Regular Symbol'!D$16,"",IF(B26=0,"",IF(OR(B26=$AA$1,B26=$AB$1,B27=$AA$1,B27=$AB$1,B28=$AA$1,,B28=$AB$1),0,1)))</f>
        <v>1</v>
      </c>
      <c r="AB26" s="3">
        <f>IF($A26&gt;='FG_243way_Regular Symbol'!E$16,"",IF(C26=0,"",IF(OR(C26=$AA$1,C26=$AB$1,C27=$AA$1,C27=$AB$1,C28=$AA$1,,C28=$AB$1),0,1)))</f>
        <v>1</v>
      </c>
      <c r="AC26" s="3">
        <f>IF($A26&gt;='FG_243way_Regular Symbol'!F$16,"",IF(D26=0,"",IF(OR(D26=$AA$1,D26=$AB$1,D27=$AA$1,D27=$AB$1,D28=$AA$1,,D28=$AB$1),0,1)))</f>
        <v>1</v>
      </c>
      <c r="AD26" s="3">
        <f>IF($A26&gt;='FG_243way_Regular Symbol'!G$16,"",IF(E26=0,"",IF(OR(E26=$AA$1,E26=$AB$1,E27=$AA$1,E27=$AB$1,E28=$AA$1,,E28=$AB$1),0,1)))</f>
        <v>1</v>
      </c>
      <c r="AE26" s="135">
        <f>IF($A26&gt;='FG_243way_Regular Symbol'!H$16,"",IF(F26=0,"",IF(OR(F26=$AA$1,F26=$AB$1,F27=$AA$1,F27=$AB$1,F28=$AA$1,,F28=$AB$1),0,1)))</f>
        <v>1</v>
      </c>
      <c r="AG26" s="344">
        <f>IF($A26&gt;='FG_243way_Regular Symbol'!D$16,"",IF(B26=0,"",IF(OR(B26=$AG$1,B26=$AH$1,B27=$AG$1,B27=$AH$1,B28=$AG$1,B28=$AH$1),0,1)))</f>
        <v>1</v>
      </c>
      <c r="AH26" s="3">
        <f>IF($A26&gt;='FG_243way_Regular Symbol'!E$16,"",IF(C26=0,"",IF(OR(C26=$AG$1,C26=$AH$1,C27=$AG$1,C27=$AH$1,C28=$AG$1,C28=$AH$1),0,1)))</f>
        <v>1</v>
      </c>
      <c r="AI26" s="3">
        <f>IF($A26&gt;='FG_243way_Regular Symbol'!F$16,"",IF(D26=0,"",IF(OR(D26=$AG$1,D26=$AH$1,D27=$AG$1,D27=$AH$1,D28=$AG$1,D28=$AH$1),0,1)))</f>
        <v>1</v>
      </c>
      <c r="AJ26" s="3">
        <f>IF($A26&gt;='FG_243way_Regular Symbol'!G$16,"",IF(E26=0,"",IF(OR(E26=$AG$1,E26=$AH$1,E27=$AG$1,E27=$AH$1,E28=$AG$1,E28=$AH$1),0,1)))</f>
        <v>1</v>
      </c>
      <c r="AK26" s="135">
        <f>IF($A26&gt;='FG_243way_Regular Symbol'!H$16,"",IF(F26=0,"",IF(OR(F26=$AG$1,F26=$AH$1,F27=$AG$1,F27=$AH$1,F28=$AG$1,F28=$AH$1),0,1)))</f>
        <v>1</v>
      </c>
      <c r="AM26" s="344">
        <f>IF($A26&gt;='FG_243way_Regular Symbol'!D$16,"",IF(B26=0,"",IF(OR(B26=$AM$1,B26=$AN$1,B27=$AM$1,B27=$AN$1,B28=$AM$1,B28=$AN$1),0,1)))</f>
        <v>0</v>
      </c>
      <c r="AN26" s="3">
        <f>IF($A26&gt;='FG_243way_Regular Symbol'!E$16,"",IF(C26=0,"",IF(OR(C26=$AM$1,C26=$AN$1,C27=$AM$1,C27=$AN$1,C28=$AM$1,C28=$AN$1),0,1)))</f>
        <v>1</v>
      </c>
      <c r="AO26" s="3">
        <f>IF($A26&gt;='FG_243way_Regular Symbol'!F$16,"",IF(D26=0,"",IF(OR(D26=$AM$1,D26=$AN$1,D27=$AM$1,D27=$AN$1,D28=$AM$1,D28=$AN$1),0,1)))</f>
        <v>0</v>
      </c>
      <c r="AP26" s="3">
        <f>IF($A26&gt;='FG_243way_Regular Symbol'!G$16,"",IF(E26=0,"",IF(OR(E26=$AM$1,E26=$AN$1,E27=$AM$1,E27=$AN$1,E28=$AM$1,E28=$AN$1),0,1)))</f>
        <v>0</v>
      </c>
      <c r="AQ26" s="135">
        <f>IF($A26&gt;='FG_243way_Regular Symbol'!H$16,"",IF(F26=0,"",IF(OR(F26=$AM$1,F26=$AN$1,F27=$AM$1,F27=$AN$1,F28=$AM$1,F28=$AN$1),0,1)))</f>
        <v>1</v>
      </c>
      <c r="AS26" s="344">
        <f>IF($A26&gt;='FG_243way_Regular Symbol'!D$16,"",IF(B26=0,"",IF(OR(B26=$AM$1,B26=$AT$1,B27=$AM$1,B27=$AT$1,B28=$AM$1,B28=$AT$1),0,1)))</f>
        <v>1</v>
      </c>
      <c r="AT26" s="3">
        <f>IF($A26&gt;='FG_243way_Regular Symbol'!E$16,"",IF(C26=0,"",IF(OR(C26=$AM$1,C26=$AT$1,C27=$AM$1,C27=$AT$1,C28=$AM$1,C28=$AT$1),0,1)))</f>
        <v>1</v>
      </c>
      <c r="AU26" s="3">
        <f>IF($A26&gt;='FG_243way_Regular Symbol'!F$16,"",IF(D26=0,"",IF(OR(D26=$AM$1,D26=$AT$1,D27=$AM$1,D27=$AT$1,D28=$AM$1,D28=$AT$1),0,1)))</f>
        <v>1</v>
      </c>
      <c r="AV26" s="3">
        <f>IF($A26&gt;='FG_243way_Regular Symbol'!G$16,"",IF(E26=0,"",IF(OR(E26=$AM$1,E26=$AT$1,E27=$AM$1,E27=$AT$1,E28=$AM$1,E28=$AT$1),0,1)))</f>
        <v>1</v>
      </c>
      <c r="AW26" s="135">
        <f>IF($A26&gt;='FG_243way_Regular Symbol'!H$16,"",IF(F26=0,"",IF(OR(F26=$AM$1,F26=$AT$1,F27=$AM$1,F27=$AT$1,F28=$AM$1,F28=$AT$1),0,1)))</f>
        <v>1</v>
      </c>
      <c r="AY26" s="344">
        <f>IF($A26&gt;='FG_243way_Regular Symbol'!D$16,"",IF(B26=0,"",IF(OR(B26=$AM$1,B26=$AZ$1,B27=$AM$1,B27=$AZ$1,B28=$AM$1,B28=$AZ$1),0,1)))</f>
        <v>1</v>
      </c>
      <c r="AZ26" s="3">
        <f>IF($A26&gt;='FG_243way_Regular Symbol'!E$16,"",IF(C26=0,"",IF(OR(C26=$AM$1,C26=$AZ$1,C27=$AM$1,C27=$AZ$1,C28=$AM$1,C28=$AZ$1),0,1)))</f>
        <v>1</v>
      </c>
      <c r="BA26" s="3">
        <f>IF($A26&gt;='FG_243way_Regular Symbol'!F$16,"",IF(D26=0,"",IF(OR(D26=$AM$1,D26=$AZ$1,D27=$AM$1,D27=$AZ$1,D28=$AM$1,D28=$AZ$1),0,1)))</f>
        <v>1</v>
      </c>
      <c r="BB26" s="3">
        <f>IF($A26&gt;='FG_243way_Regular Symbol'!G$16,"",IF(E26=0,"",IF(OR(E26=$AM$1,E26=$AZ$1,E27=$AM$1,E27=$AZ$1,E28=$AM$1,E28=$AZ$1),0,1)))</f>
        <v>1</v>
      </c>
      <c r="BC26" s="135">
        <f>IF($A26&gt;='FG_243way_Regular Symbol'!H$16,"",IF(F26=0,"",IF(OR(F26=$AM$1,F26=$AZ$1,F27=$AM$1,F27=$AZ$1,F28=$AM$1,F28=$AZ$1),0,1)))</f>
        <v>1</v>
      </c>
      <c r="BE26" s="344">
        <f>IF($A26&gt;='FG_243way_Regular Symbol'!D$16,"",IF(B26=0,"",IF(OR(B26=$AM$1,B26=$BF$1,B27=$AM$1,B27=$BF$1,B28=$AM$1,B28=$BF$1),0,1)))</f>
        <v>1</v>
      </c>
      <c r="BF26" s="3">
        <f>IF($A26&gt;='FG_243way_Regular Symbol'!E$16,"",IF(C26=0,"",IF(OR(C26=$AM$1,C26=$BF$1,C27=$AM$1,C27=$BF$1,C28=$AM$1,C28=$BF$1),0,1)))</f>
        <v>1</v>
      </c>
      <c r="BG26" s="3">
        <f>IF($A26&gt;='FG_243way_Regular Symbol'!F$16,"",IF(D26=0,"",IF(OR(D26=$AM$1,D26=$BF$1,D27=$AM$1,D27=$BF$1,D28=$AM$1,D28=$BF$1),0,1)))</f>
        <v>1</v>
      </c>
      <c r="BH26" s="3">
        <f>IF($A26&gt;='FG_243way_Regular Symbol'!G$16,"",IF(E26=0,"",IF(OR(E26=$AM$1,E26=$BF$1,E27=$AM$1,E27=$BF$1,E28=$AM$1,E28=$BF$1),0,1)))</f>
        <v>1</v>
      </c>
      <c r="BI26" s="135">
        <f>IF($A26&gt;='FG_243way_Regular Symbol'!H$16,"",IF(F26=0,"",IF(OR(F26=$AM$1,F26=$BF$1,F27=$AM$1,F27=$BF$1,F28=$AM$1,F28=$BF$1),0,1)))</f>
        <v>1</v>
      </c>
      <c r="BK26" s="344">
        <f>IF($A26&gt;='FG_243way_Regular Symbol'!D$16,"",IF(B26=0,"",IF(OR(B26=$AM$1,B26=$BL$1,B27=$AM$1,B27=$BL$1,B28=$AM$1,B28=$BL$1),0,1)))</f>
        <v>1</v>
      </c>
      <c r="BL26" s="3">
        <f>IF($A26&gt;='FG_243way_Regular Symbol'!E$16,"",IF(C26=0,"",IF(OR(C26=$AM$1,C26=$BL$1,C27=$AM$1,C27=$BL$1,C28=$AM$1,C28=$BL$1),0,1)))</f>
        <v>1</v>
      </c>
      <c r="BM26" s="3">
        <f>IF($A26&gt;='FG_243way_Regular Symbol'!F$16,"",IF(D26=0,"",IF(OR(D26=$AM$1,D26=$BL$1,D27=$AM$1,D27=$BL$1,D28=$AM$1,D28=$BL$1),0,1)))</f>
        <v>1</v>
      </c>
      <c r="BN26" s="3">
        <f>IF($A26&gt;='FG_243way_Regular Symbol'!G$16,"",IF(E26=0,"",IF(OR(E26=$AM$1,E26=$BL$1,E27=$AM$1,E27=$BL$1,E28=$AM$1,E28=$BL$1),0,1)))</f>
        <v>1</v>
      </c>
      <c r="BO26" s="135">
        <f>IF($A26&gt;='FG_243way_Regular Symbol'!H$16,"",IF(F26=0,"",IF(OR(F26=$AM$1,F26=$BL$1,F27=$AM$1,F27=$BL$1,F28=$AM$1,F28=$BL$1),0,1)))</f>
        <v>1</v>
      </c>
      <c r="BQ26" s="3">
        <f>IF($A26&gt;='FG_243way_Regular Symbol'!D$16,"",IF(B26=0,"",IF(OR(B26=$BQ$1,B26=$BR$1,B27=$BQ$1,B27=$BR$1,B28=$BQ$1,B28=$BR$1),0,1)))</f>
        <v>1</v>
      </c>
      <c r="BR26" s="3">
        <f>IF($A26&gt;='FG_243way_Regular Symbol'!E$16,"",IF(C26=0,"",IF(OR(C26=$BQ$1,C26=$BR$1,C27=$BQ$1,C27=$BR$1,C28=$BQ$1,C28=$BR$1),0,1)))</f>
        <v>1</v>
      </c>
      <c r="BS26" s="3">
        <f>IF($A26&gt;='FG_243way_Regular Symbol'!F$16,"",IF(D26=0,"",IF(OR(D26=$BQ$1,D26=$BR$1,D27=$BQ$1,D27=$BR$1,D28=$BQ$1,D28=$BR$1),0,1)))</f>
        <v>1</v>
      </c>
      <c r="BT26" s="3">
        <f>IF($A26&gt;='FG_243way_Regular Symbol'!G$16,"",IF(E26=0,"",IF(OR(E26=$BQ$1,E26=$BR$1,E27=$BQ$1,E27=$BR$1,E28=$BQ$1,E28=$BR$1),0,1)))</f>
        <v>1</v>
      </c>
      <c r="BU26" s="3">
        <f>IF($A26&gt;='FG_243way_Regular Symbol'!H$16,"",IF(F26=0,"",IF(OR(F26=$BQ$1,F26=$BR$1,F27=$BQ$1,F27=$BR$1,F28=$BQ$1,F28=$BR$1),0,1)))</f>
        <v>1</v>
      </c>
      <c r="BW26" s="3">
        <f>IF($A26&gt;='FG_243way_Regular Symbol'!D$16,"",IF(B26=0,"",IF(OR(B26=$BW$1,B27=$BW$1,B28=$BW$1,B26=$BX$1,B27=$BX$1,B28=$BX$1),0,1)))</f>
        <v>1</v>
      </c>
      <c r="BX26" s="3">
        <f>IF($A26&gt;='FG_243way_Regular Symbol'!E$16,"",IF(C26=0,"",IF(OR(C26=$BW$1,C27=$BW$1,C28=$BW$1,C26=$BX$1,C27=$BX$1,C28=$BX$1),0,1)))</f>
        <v>1</v>
      </c>
      <c r="BY26" s="3">
        <f>IF($A26&gt;='FG_243way_Regular Symbol'!F$16,"",IF(D26=0,"",IF(OR(D26=$BW$1,D27=$BW$1,D28=$BW$1,D26=$BX$1,D27=$BX$1,D28=$BX$1),0,1)))</f>
        <v>1</v>
      </c>
      <c r="BZ26" s="3">
        <f>IF($A26&gt;='FG_243way_Regular Symbol'!G$16,"",IF(E26=0,"",IF(OR(E26=$BW$1,E27=$BW$1,E28=$BW$1,E26=$BX$1,E27=$BX$1,E28=$BX$1),0,1)))</f>
        <v>0</v>
      </c>
      <c r="CA26" s="3">
        <f>IF($A26&gt;='FG_243way_Regular Symbol'!H$16,"",IF(F26=0,"",IF(OR(F26=$BW$1,F27=$BW$1,F28=$BW$1,F26=$BX$1,F27=$BX$1,F28=$BX$1),0,1)))</f>
        <v>0</v>
      </c>
      <c r="CC26" s="3">
        <f>IF($A26&gt;='FG_243way_Regular Symbol'!D$16,"",IF(B26=0,"",IF(OR(B26=$BW$1,B27=$BW$1,B28=$BW$1,B26=$CD$1,B27=$CD$1,B28=$CD$1),0,1)))</f>
        <v>1</v>
      </c>
      <c r="CD26" s="3">
        <f>IF($A26&gt;='FG_243way_Regular Symbol'!E$16,"",IF(C26=0,"",IF(OR(C26=$BW$1,C27=$BW$1,C28=$BW$1,C26=$CD$1,C27=$CD$1,C28=$CD$1),0,1)))</f>
        <v>1</v>
      </c>
      <c r="CE26" s="3">
        <f>IF($A26&gt;='FG_243way_Regular Symbol'!F$16,"",IF(D26=0,"",IF(OR(D26=$BW$1,D27=$BW$1,D28=$BW$1,D26=$CD$1,D27=$CD$1,D28=$CD$1),0,1)))</f>
        <v>1</v>
      </c>
      <c r="CF26" s="3">
        <f>IF($A26&gt;='FG_243way_Regular Symbol'!G$16,"",IF(E26=0,"",IF(OR(E26=$BW$1,E27=$BW$1,E28=$BW$1,E26=$CD$1,E27=$CD$1,E28=$CD$1),0,1)))</f>
        <v>1</v>
      </c>
      <c r="CG26" s="3">
        <f>IF($A26&gt;='FG_243way_Regular Symbol'!H$16,"",IF(F26=0,"",IF(OR(F26=$BW$1,F27=$BW$1,F28=$BW$1,F26=$CD$1,F27=$CD$1,F28=$CD$1),0,1)))</f>
        <v>1</v>
      </c>
      <c r="CI26" s="3">
        <f>IF($A26&gt;='FG_243way_Regular Symbol'!D$16,"",IF(B26=0,"",IF(OR(B26=$BW$1,B27=$BW$1,B28=$BW$1,B26=$CJ$1,B27=$CJ$1,B28=$CJ$1),0,1)))</f>
        <v>1</v>
      </c>
      <c r="CJ26" s="3">
        <f>IF($A26&gt;='FG_243way_Regular Symbol'!E$16,"",IF(C26=0,"",IF(OR(C26=$BW$1,C27=$BW$1,C28=$BW$1,C26=$CJ$1,C27=$CJ$1,C28=$CJ$1),0,1)))</f>
        <v>0</v>
      </c>
      <c r="CK26" s="3">
        <f>IF($A26&gt;='FG_243way_Regular Symbol'!F$16,"",IF(D26=0,"",IF(OR(D26=$BW$1,D27=$BW$1,D28=$BW$1,D26=$CJ$1,D27=$CJ$1,D28=$CJ$1),0,1)))</f>
        <v>0</v>
      </c>
      <c r="CL26" s="3">
        <f>IF($A26&gt;='FG_243way_Regular Symbol'!G$16,"",IF(E26=0,"",IF(OR(E26=$BW$1,E27=$BW$1,E28=$BW$1,E26=$CJ$1,E27=$CJ$1,E28=$CJ$1),0,1)))</f>
        <v>1</v>
      </c>
      <c r="CM26" s="3">
        <f>IF($A26&gt;='FG_243way_Regular Symbol'!H$16,"",IF(F26=0,"",IF(OR(F26=$BW$1,F27=$BW$1,F28=$BW$1,F26=$CJ$1,F27=$CJ$1,F28=$CJ$1),0,1)))</f>
        <v>0</v>
      </c>
      <c r="CO26" s="3">
        <f>IF($A26&gt;='FG_243way_Regular Symbol'!D$16,"",IF(B26=0,"",IF(OR(B26=$BW$1,B27=$BW$1,B28=$BW$1,B26=$CP$1,B27=$CP$1,B28=$CP$1),0,1)))</f>
        <v>1</v>
      </c>
      <c r="CP26" s="3">
        <f>IF($A26&gt;='FG_243way_Regular Symbol'!E$16,"",IF(C26=0,"",IF(OR(C26=$BW$1,C27=$BW$1,C28=$BW$1,C26=$CP$1,C27=$CP$1,C28=$CP$1),0,1)))</f>
        <v>1</v>
      </c>
      <c r="CQ26" s="3">
        <f>IF($A26&gt;='FG_243way_Regular Symbol'!F$16,"",IF(D26=0,"",IF(OR(D26=$BW$1,D27=$BW$1,D28=$BW$1,D26=$CP$1,D27=$CP$1,D28=$CP$1),0,1)))</f>
        <v>1</v>
      </c>
      <c r="CR26" s="3">
        <f>IF($A26&gt;='FG_243way_Regular Symbol'!G$16,"",IF(E26=0,"",IF(OR(E26=$BW$1,E27=$BW$1,E28=$BW$1,E26=$CP$1,E27=$CP$1,E28=$CP$1),0,1)))</f>
        <v>1</v>
      </c>
      <c r="CS26" s="3">
        <f>IF($A26&gt;='FG_243way_Regular Symbol'!H$16,"",IF(F26=0,"",IF(OR(F26=$BW$1,F27=$BW$1,F28=$BW$1,F26=$CP$1,F27=$CP$1,F28=$CP$1),0,1)))</f>
        <v>1</v>
      </c>
      <c r="CU26" s="3">
        <f>IF($A26&gt;='FG_243way_Regular Symbol'!D$16,"",IF(B26=0,"",IF(OR(B26=$BW$1,B27=$BW$1,B28=$BW$1,B26=$CV$1,B27=$CV$1,B28=$CV$1),0,1)))</f>
        <v>1</v>
      </c>
      <c r="CV26" s="3">
        <f>IF($A26&gt;='FG_243way_Regular Symbol'!E$16,"",IF(C26=0,"",IF(OR(C26=$BW$1,C27=$BW$1,C28=$BW$1,C26=$CV$1,C27=$CV$1,C28=$CV$1),0,1)))</f>
        <v>1</v>
      </c>
      <c r="CW26" s="3">
        <f>IF($A26&gt;='FG_243way_Regular Symbol'!F$16,"",IF(D26=0,"",IF(OR(D26=$BW$1,D27=$BW$1,D28=$BW$1,D26=$CV$1,D27=$CV$1,D28=$CV$1),0,1)))</f>
        <v>1</v>
      </c>
      <c r="CX26" s="3">
        <f>IF($A26&gt;='FG_243way_Regular Symbol'!G$16,"",IF(E26=0,"",IF(OR(E26=$BW$1,E27=$BW$1,E28=$BW$1,E26=$CV$1,E27=$CV$1,E28=$CV$1),0,1)))</f>
        <v>1</v>
      </c>
      <c r="CY26" s="3">
        <f>IF($A26&gt;='FG_243way_Regular Symbol'!H$16,"",IF(F26=0,"",IF(OR(F26=$BW$1,F27=$BW$1,F28=$BW$1,F26=$CV$1,F27=$CV$1,F28=$CV$1),0,1)))</f>
        <v>1</v>
      </c>
    </row>
    <row r="27" spans="1:103">
      <c r="A27" s="337">
        <f>IF('FG_243way_Regular Symbol'!L26="","",'FG_243way_Regular Symbol'!L26)</f>
        <v>23</v>
      </c>
      <c r="B27" s="191" t="str">
        <f>IF('FG_243way_Regular Symbol'!M26="",
IF($A27-'FG_243way_Regular Symbol'!D$16&gt;='FG_243way_RegularＸ_W()'!B$2-1,"",VLOOKUP($A27-'FG_243way_Regular Symbol'!D$16,'FG_243way_Regular Symbol'!$L$3:$Q$99,'FG_243way_RegularＸ_W()'!B$3+1,FALSE)),
'FG_243way_Regular Symbol'!M26)</f>
        <v>M5</v>
      </c>
      <c r="C27" s="191" t="str">
        <f>IF('FG_243way_Regular Symbol'!N26="",
IF($A27-'FG_243way_Regular Symbol'!E$16&gt;='FG_243way_RegularＸ_W()'!C$2-1,"",VLOOKUP($A27-'FG_243way_Regular Symbol'!E$16,'FG_243way_Regular Symbol'!$L$3:$Q$99,'FG_243way_RegularＸ_W()'!C$3+1,FALSE)),
'FG_243way_Regular Symbol'!N26)</f>
        <v>M1</v>
      </c>
      <c r="D27" s="191" t="str">
        <f>IF('FG_243way_Regular Symbol'!O26="",
IF($A27-'FG_243way_Regular Symbol'!F$16&gt;='FG_243way_RegularＸ_W()'!D$2-1,"",VLOOKUP($A27-'FG_243way_Regular Symbol'!F$16,'FG_243way_Regular Symbol'!$L$3:$Q$99,'FG_243way_RegularＸ_W()'!D$3+1,FALSE)),
'FG_243way_Regular Symbol'!O26)</f>
        <v>M5</v>
      </c>
      <c r="E27" s="191" t="str">
        <f>IF('FG_243way_Regular Symbol'!P26="",
IF($A27-'FG_243way_Regular Symbol'!G$16&gt;='FG_243way_RegularＸ_W()'!E$2-1,"",VLOOKUP($A27-'FG_243way_Regular Symbol'!G$16,'FG_243way_Regular Symbol'!$L$3:$Q$99,'FG_243way_RegularＸ_W()'!E$3+1,FALSE)),
'FG_243way_Regular Symbol'!P26)</f>
        <v>M5</v>
      </c>
      <c r="F27" s="338" t="str">
        <f>IF('FG_243way_Regular Symbol'!Q26="",
IF($A27-'FG_243way_Regular Symbol'!H$16&gt;='FG_243way_RegularＸ_W()'!F$2-1,"",VLOOKUP($A27-'FG_243way_Regular Symbol'!H$16,'FG_243way_Regular Symbol'!$L$3:$Q$99,'FG_243way_RegularＸ_W()'!F$3+1,FALSE)),
'FG_243way_Regular Symbol'!Q26)</f>
        <v>K</v>
      </c>
      <c r="O27" s="344">
        <f>IF($A27&gt;='FG_243way_Regular Symbol'!D$16,"",IF(B27=0,"",IF(OR(B27=$O$1,B27=$P$1,B28=$O$1,B28=$P$1,B29=$O$1,B29=$P$1),0,1)))</f>
        <v>0</v>
      </c>
      <c r="P27" s="3">
        <f>IF($A27&gt;='FG_243way_Regular Symbol'!E$16,"",IF(C27=0,"",IF(OR(C27=$O$1,C27=$P$1,C28=$O$1,C28=$P$1,C29=$O$1,C29=$P$1),0,1)))</f>
        <v>0</v>
      </c>
      <c r="Q27" s="3">
        <f>IF($A27&gt;='FG_243way_Regular Symbol'!F$16,"",IF(D27=0,"",IF(OR(D27=$O$1,D27=$P$1,D28=$O$1,D28=$P$1,D29=$O$1,D29=$P$1),0,1)))</f>
        <v>1</v>
      </c>
      <c r="R27" s="3">
        <f>IF($A27&gt;='FG_243way_Regular Symbol'!G$16,"",IF(E27=0,"",IF(OR(E27=$O$1,E27=$P$1,E28=$O$1,E28=$P$1,E29=$O$1,E29=$P$1),0,1)))</f>
        <v>1</v>
      </c>
      <c r="S27" s="135">
        <f>IF($A27&gt;='FG_243way_Regular Symbol'!H$16,"",IF(F27=0,"",IF(OR(F27=$O$1,F27=$P$1,F28=$O$1,F28=$P$1,F29=$O$1,F29=$P$1),0,1)))</f>
        <v>1</v>
      </c>
      <c r="U27" s="344">
        <f>IF($A27&gt;='FG_243way_Regular Symbol'!D$16,"",IF(B27=0,"",IF(OR(B27=$U$1,B27=$V$1,B28=$U$1,B28=$V$1,B29=$U$1,B29=$V$1),0,1)))</f>
        <v>1</v>
      </c>
      <c r="V27" s="3">
        <f>IF($A27&gt;='FG_243way_Regular Symbol'!E$16,"",IF(C27=0,"",IF(OR(C27=$U$1,C27=$V$1,C28=$U$1,C28=$V$1,C29=$U$1,C29=$V$1),0,1)))</f>
        <v>1</v>
      </c>
      <c r="W27" s="3">
        <f>IF($A27&gt;='FG_243way_Regular Symbol'!F$16,"",IF(D27=0,"",IF(OR(D27=$U$1,D27=$V$1,D28=$U$1,D28=$V$1,D29=$U$1,D29=$V$1),0,1)))</f>
        <v>1</v>
      </c>
      <c r="X27" s="3">
        <f>IF($A27&gt;='FG_243way_Regular Symbol'!G$16,"",IF(E27=0,"",IF(OR(E27=$U$1,E27=$V$1,E28=$U$1,E28=$V$1,E29=$U$1,E29=$V$1),0,1)))</f>
        <v>1</v>
      </c>
      <c r="Y27" s="135">
        <f>IF($A27&gt;='FG_243way_Regular Symbol'!H$16,"",IF(F27=0,"",IF(OR(F27=$U$1,F27=$V$1,F28=$U$1,F28=$V$1,F29=$U$1,F29=$V$1),0,1)))</f>
        <v>1</v>
      </c>
      <c r="AA27" s="344">
        <f>IF($A27&gt;='FG_243way_Regular Symbol'!D$16,"",IF(B27=0,"",IF(OR(B27=$AA$1,B27=$AB$1,B28=$AA$1,B28=$AB$1,B29=$AA$1,,B29=$AB$1),0,1)))</f>
        <v>1</v>
      </c>
      <c r="AB27" s="3">
        <f>IF($A27&gt;='FG_243way_Regular Symbol'!E$16,"",IF(C27=0,"",IF(OR(C27=$AA$1,C27=$AB$1,C28=$AA$1,C28=$AB$1,C29=$AA$1,,C29=$AB$1),0,1)))</f>
        <v>1</v>
      </c>
      <c r="AC27" s="3">
        <f>IF($A27&gt;='FG_243way_Regular Symbol'!F$16,"",IF(D27=0,"",IF(OR(D27=$AA$1,D27=$AB$1,D28=$AA$1,D28=$AB$1,D29=$AA$1,,D29=$AB$1),0,1)))</f>
        <v>1</v>
      </c>
      <c r="AD27" s="3">
        <f>IF($A27&gt;='FG_243way_Regular Symbol'!G$16,"",IF(E27=0,"",IF(OR(E27=$AA$1,E27=$AB$1,E28=$AA$1,E28=$AB$1,E29=$AA$1,,E29=$AB$1),0,1)))</f>
        <v>1</v>
      </c>
      <c r="AE27" s="135">
        <f>IF($A27&gt;='FG_243way_Regular Symbol'!H$16,"",IF(F27=0,"",IF(OR(F27=$AA$1,F27=$AB$1,F28=$AA$1,F28=$AB$1,F29=$AA$1,,F29=$AB$1),0,1)))</f>
        <v>1</v>
      </c>
      <c r="AG27" s="344">
        <f>IF($A27&gt;='FG_243way_Regular Symbol'!D$16,"",IF(B27=0,"",IF(OR(B27=$AG$1,B27=$AH$1,B28=$AG$1,B28=$AH$1,B29=$AG$1,B29=$AH$1),0,1)))</f>
        <v>1</v>
      </c>
      <c r="AH27" s="3">
        <f>IF($A27&gt;='FG_243way_Regular Symbol'!E$16,"",IF(C27=0,"",IF(OR(C27=$AG$1,C27=$AH$1,C28=$AG$1,C28=$AH$1,C29=$AG$1,C29=$AH$1),0,1)))</f>
        <v>0</v>
      </c>
      <c r="AI27" s="3">
        <f>IF($A27&gt;='FG_243way_Regular Symbol'!F$16,"",IF(D27=0,"",IF(OR(D27=$AG$1,D27=$AH$1,D28=$AG$1,D28=$AH$1,D29=$AG$1,D29=$AH$1),0,1)))</f>
        <v>1</v>
      </c>
      <c r="AJ27" s="3">
        <f>IF($A27&gt;='FG_243way_Regular Symbol'!G$16,"",IF(E27=0,"",IF(OR(E27=$AG$1,E27=$AH$1,E28=$AG$1,E28=$AH$1,E29=$AG$1,E29=$AH$1),0,1)))</f>
        <v>1</v>
      </c>
      <c r="AK27" s="135">
        <f>IF($A27&gt;='FG_243way_Regular Symbol'!H$16,"",IF(F27=0,"",IF(OR(F27=$AG$1,F27=$AH$1,F28=$AG$1,F28=$AH$1,F29=$AG$1,F29=$AH$1),0,1)))</f>
        <v>1</v>
      </c>
      <c r="AM27" s="344">
        <f>IF($A27&gt;='FG_243way_Regular Symbol'!D$16,"",IF(B27=0,"",IF(OR(B27=$AM$1,B27=$AN$1,B28=$AM$1,B28=$AN$1,B29=$AM$1,B29=$AN$1),0,1)))</f>
        <v>0</v>
      </c>
      <c r="AN27" s="3">
        <f>IF($A27&gt;='FG_243way_Regular Symbol'!E$16,"",IF(C27=0,"",IF(OR(C27=$AM$1,C27=$AN$1,C28=$AM$1,C28=$AN$1,C29=$AM$1,C29=$AN$1),0,1)))</f>
        <v>1</v>
      </c>
      <c r="AO27" s="3">
        <f>IF($A27&gt;='FG_243way_Regular Symbol'!F$16,"",IF(D27=0,"",IF(OR(D27=$AM$1,D27=$AN$1,D28=$AM$1,D28=$AN$1,D29=$AM$1,D29=$AN$1),0,1)))</f>
        <v>0</v>
      </c>
      <c r="AP27" s="3">
        <f>IF($A27&gt;='FG_243way_Regular Symbol'!G$16,"",IF(E27=0,"",IF(OR(E27=$AM$1,E27=$AN$1,E28=$AM$1,E28=$AN$1,E29=$AM$1,E29=$AN$1),0,1)))</f>
        <v>0</v>
      </c>
      <c r="AQ27" s="135">
        <f>IF($A27&gt;='FG_243way_Regular Symbol'!H$16,"",IF(F27=0,"",IF(OR(F27=$AM$1,F27=$AN$1,F28=$AM$1,F28=$AN$1,F29=$AM$1,F29=$AN$1),0,1)))</f>
        <v>1</v>
      </c>
      <c r="AS27" s="344">
        <f>IF($A27&gt;='FG_243way_Regular Symbol'!D$16,"",IF(B27=0,"",IF(OR(B27=$AM$1,B27=$AT$1,B28=$AM$1,B28=$AT$1,B29=$AM$1,B29=$AT$1),0,1)))</f>
        <v>1</v>
      </c>
      <c r="AT27" s="3">
        <f>IF($A27&gt;='FG_243way_Regular Symbol'!E$16,"",IF(C27=0,"",IF(OR(C27=$AM$1,C27=$AT$1,C28=$AM$1,C28=$AT$1,C29=$AM$1,C29=$AT$1),0,1)))</f>
        <v>1</v>
      </c>
      <c r="AU27" s="3">
        <f>IF($A27&gt;='FG_243way_Regular Symbol'!F$16,"",IF(D27=0,"",IF(OR(D27=$AM$1,D27=$AT$1,D28=$AM$1,D28=$AT$1,D29=$AM$1,D29=$AT$1),0,1)))</f>
        <v>1</v>
      </c>
      <c r="AV27" s="3">
        <f>IF($A27&gt;='FG_243way_Regular Symbol'!G$16,"",IF(E27=0,"",IF(OR(E27=$AM$1,E27=$AT$1,E28=$AM$1,E28=$AT$1,E29=$AM$1,E29=$AT$1),0,1)))</f>
        <v>1</v>
      </c>
      <c r="AW27" s="135">
        <f>IF($A27&gt;='FG_243way_Regular Symbol'!H$16,"",IF(F27=0,"",IF(OR(F27=$AM$1,F27=$AT$1,F28=$AM$1,F28=$AT$1,F29=$AM$1,F29=$AT$1),0,1)))</f>
        <v>1</v>
      </c>
      <c r="AY27" s="344">
        <f>IF($A27&gt;='FG_243way_Regular Symbol'!D$16,"",IF(B27=0,"",IF(OR(B27=$AM$1,B27=$AZ$1,B28=$AM$1,B28=$AZ$1,B29=$AM$1,B29=$AZ$1),0,1)))</f>
        <v>1</v>
      </c>
      <c r="AZ27" s="3">
        <f>IF($A27&gt;='FG_243way_Regular Symbol'!E$16,"",IF(C27=0,"",IF(OR(C27=$AM$1,C27=$AZ$1,C28=$AM$1,C28=$AZ$1,C29=$AM$1,C29=$AZ$1),0,1)))</f>
        <v>1</v>
      </c>
      <c r="BA27" s="3">
        <f>IF($A27&gt;='FG_243way_Regular Symbol'!F$16,"",IF(D27=0,"",IF(OR(D27=$AM$1,D27=$AZ$1,D28=$AM$1,D28=$AZ$1,D29=$AM$1,D29=$AZ$1),0,1)))</f>
        <v>1</v>
      </c>
      <c r="BB27" s="3">
        <f>IF($A27&gt;='FG_243way_Regular Symbol'!G$16,"",IF(E27=0,"",IF(OR(E27=$AM$1,E27=$AZ$1,E28=$AM$1,E28=$AZ$1,E29=$AM$1,E29=$AZ$1),0,1)))</f>
        <v>1</v>
      </c>
      <c r="BC27" s="135">
        <f>IF($A27&gt;='FG_243way_Regular Symbol'!H$16,"",IF(F27=0,"",IF(OR(F27=$AM$1,F27=$AZ$1,F28=$AM$1,F28=$AZ$1,F29=$AM$1,F29=$AZ$1),0,1)))</f>
        <v>1</v>
      </c>
      <c r="BE27" s="344">
        <f>IF($A27&gt;='FG_243way_Regular Symbol'!D$16,"",IF(B27=0,"",IF(OR(B27=$AM$1,B27=$BF$1,B28=$AM$1,B28=$BF$1,B29=$AM$1,B29=$BF$1),0,1)))</f>
        <v>1</v>
      </c>
      <c r="BF27" s="3">
        <f>IF($A27&gt;='FG_243way_Regular Symbol'!E$16,"",IF(C27=0,"",IF(OR(C27=$AM$1,C27=$BF$1,C28=$AM$1,C28=$BF$1,C29=$AM$1,C29=$BF$1),0,1)))</f>
        <v>1</v>
      </c>
      <c r="BG27" s="3">
        <f>IF($A27&gt;='FG_243way_Regular Symbol'!F$16,"",IF(D27=0,"",IF(OR(D27=$AM$1,D27=$BF$1,D28=$AM$1,D28=$BF$1,D29=$AM$1,D29=$BF$1),0,1)))</f>
        <v>1</v>
      </c>
      <c r="BH27" s="3">
        <f>IF($A27&gt;='FG_243way_Regular Symbol'!G$16,"",IF(E27=0,"",IF(OR(E27=$AM$1,E27=$BF$1,E28=$AM$1,E28=$BF$1,E29=$AM$1,E29=$BF$1),0,1)))</f>
        <v>1</v>
      </c>
      <c r="BI27" s="135">
        <f>IF($A27&gt;='FG_243way_Regular Symbol'!H$16,"",IF(F27=0,"",IF(OR(F27=$AM$1,F27=$BF$1,F28=$AM$1,F28=$BF$1,F29=$AM$1,F29=$BF$1),0,1)))</f>
        <v>1</v>
      </c>
      <c r="BK27" s="344">
        <f>IF($A27&gt;='FG_243way_Regular Symbol'!D$16,"",IF(B27=0,"",IF(OR(B27=$AM$1,B27=$BL$1,B28=$AM$1,B28=$BL$1,B29=$AM$1,B29=$BL$1),0,1)))</f>
        <v>1</v>
      </c>
      <c r="BL27" s="3">
        <f>IF($A27&gt;='FG_243way_Regular Symbol'!E$16,"",IF(C27=0,"",IF(OR(C27=$AM$1,C27=$BL$1,C28=$AM$1,C28=$BL$1,C29=$AM$1,C29=$BL$1),0,1)))</f>
        <v>1</v>
      </c>
      <c r="BM27" s="3">
        <f>IF($A27&gt;='FG_243way_Regular Symbol'!F$16,"",IF(D27=0,"",IF(OR(D27=$AM$1,D27=$BL$1,D28=$AM$1,D28=$BL$1,D29=$AM$1,D29=$BL$1),0,1)))</f>
        <v>1</v>
      </c>
      <c r="BN27" s="3">
        <f>IF($A27&gt;='FG_243way_Regular Symbol'!G$16,"",IF(E27=0,"",IF(OR(E27=$AM$1,E27=$BL$1,E28=$AM$1,E28=$BL$1,E29=$AM$1,E29=$BL$1),0,1)))</f>
        <v>1</v>
      </c>
      <c r="BO27" s="135">
        <f>IF($A27&gt;='FG_243way_Regular Symbol'!H$16,"",IF(F27=0,"",IF(OR(F27=$AM$1,F27=$BL$1,F28=$AM$1,F28=$BL$1,F29=$AM$1,F29=$BL$1),0,1)))</f>
        <v>1</v>
      </c>
      <c r="BQ27" s="3">
        <f>IF($A27&gt;='FG_243way_Regular Symbol'!D$16,"",IF(B27=0,"",IF(OR(B27=$BQ$1,B27=$BR$1,B28=$BQ$1,B28=$BR$1,B29=$BQ$1,B29=$BR$1),0,1)))</f>
        <v>1</v>
      </c>
      <c r="BR27" s="3">
        <f>IF($A27&gt;='FG_243way_Regular Symbol'!E$16,"",IF(C27=0,"",IF(OR(C27=$BQ$1,C27=$BR$1,C28=$BQ$1,C28=$BR$1,C29=$BQ$1,C29=$BR$1),0,1)))</f>
        <v>1</v>
      </c>
      <c r="BS27" s="3">
        <f>IF($A27&gt;='FG_243way_Regular Symbol'!F$16,"",IF(D27=0,"",IF(OR(D27=$BQ$1,D27=$BR$1,D28=$BQ$1,D28=$BR$1,D29=$BQ$1,D29=$BR$1),0,1)))</f>
        <v>1</v>
      </c>
      <c r="BT27" s="3">
        <f>IF($A27&gt;='FG_243way_Regular Symbol'!G$16,"",IF(E27=0,"",IF(OR(E27=$BQ$1,E27=$BR$1,E28=$BQ$1,E28=$BR$1,E29=$BQ$1,E29=$BR$1),0,1)))</f>
        <v>1</v>
      </c>
      <c r="BU27" s="3">
        <f>IF($A27&gt;='FG_243way_Regular Symbol'!H$16,"",IF(F27=0,"",IF(OR(F27=$BQ$1,F27=$BR$1,F28=$BQ$1,F28=$BR$1,F29=$BQ$1,F29=$BR$1),0,1)))</f>
        <v>1</v>
      </c>
      <c r="BW27" s="3">
        <f>IF($A27&gt;='FG_243way_Regular Symbol'!D$16,"",IF(B27=0,"",IF(OR(B27=$BW$1,B28=$BW$1,B29=$BW$1,B27=$BX$1,B28=$BX$1,B29=$BX$1),0,1)))</f>
        <v>1</v>
      </c>
      <c r="BX27" s="3">
        <f>IF($A27&gt;='FG_243way_Regular Symbol'!E$16,"",IF(C27=0,"",IF(OR(C27=$BW$1,C28=$BW$1,C29=$BW$1,C27=$BX$1,C28=$BX$1,C29=$BX$1),0,1)))</f>
        <v>1</v>
      </c>
      <c r="BY27" s="3">
        <f>IF($A27&gt;='FG_243way_Regular Symbol'!F$16,"",IF(D27=0,"",IF(OR(D27=$BW$1,D28=$BW$1,D29=$BW$1,D27=$BX$1,D28=$BX$1,D29=$BX$1),0,1)))</f>
        <v>1</v>
      </c>
      <c r="BZ27" s="3">
        <f>IF($A27&gt;='FG_243way_Regular Symbol'!G$16,"",IF(E27=0,"",IF(OR(E27=$BW$1,E28=$BW$1,E29=$BW$1,E27=$BX$1,E28=$BX$1,E29=$BX$1),0,1)))</f>
        <v>1</v>
      </c>
      <c r="CA27" s="3">
        <f>IF($A27&gt;='FG_243way_Regular Symbol'!H$16,"",IF(F27=0,"",IF(OR(F27=$BW$1,F28=$BW$1,F29=$BW$1,F27=$BX$1,F28=$BX$1,F29=$BX$1),0,1)))</f>
        <v>0</v>
      </c>
      <c r="CC27" s="3">
        <f>IF($A27&gt;='FG_243way_Regular Symbol'!D$16,"",IF(B27=0,"",IF(OR(B27=$BW$1,B28=$BW$1,B29=$BW$1,B27=$CD$1,B28=$CD$1,B29=$CD$1),0,1)))</f>
        <v>1</v>
      </c>
      <c r="CD27" s="3">
        <f>IF($A27&gt;='FG_243way_Regular Symbol'!E$16,"",IF(C27=0,"",IF(OR(C27=$BW$1,C28=$BW$1,C29=$BW$1,C27=$CD$1,C28=$CD$1,C29=$CD$1),0,1)))</f>
        <v>1</v>
      </c>
      <c r="CE27" s="3">
        <f>IF($A27&gt;='FG_243way_Regular Symbol'!F$16,"",IF(D27=0,"",IF(OR(D27=$BW$1,D28=$BW$1,D29=$BW$1,D27=$CD$1,D28=$CD$1,D29=$CD$1),0,1)))</f>
        <v>1</v>
      </c>
      <c r="CF27" s="3">
        <f>IF($A27&gt;='FG_243way_Regular Symbol'!G$16,"",IF(E27=0,"",IF(OR(E27=$BW$1,E28=$BW$1,E29=$BW$1,E27=$CD$1,E28=$CD$1,E29=$CD$1),0,1)))</f>
        <v>0</v>
      </c>
      <c r="CG27" s="3">
        <f>IF($A27&gt;='FG_243way_Regular Symbol'!H$16,"",IF(F27=0,"",IF(OR(F27=$BW$1,F28=$BW$1,F29=$BW$1,F27=$CD$1,F28=$CD$1,F29=$CD$1),0,1)))</f>
        <v>1</v>
      </c>
      <c r="CI27" s="3">
        <f>IF($A27&gt;='FG_243way_Regular Symbol'!D$16,"",IF(B27=0,"",IF(OR(B27=$BW$1,B28=$BW$1,B29=$BW$1,B27=$CJ$1,B28=$CJ$1,B29=$CJ$1),0,1)))</f>
        <v>0</v>
      </c>
      <c r="CJ27" s="3">
        <f>IF($A27&gt;='FG_243way_Regular Symbol'!E$16,"",IF(C27=0,"",IF(OR(C27=$BW$1,C28=$BW$1,C29=$BW$1,C27=$CJ$1,C28=$CJ$1,C29=$CJ$1),0,1)))</f>
        <v>0</v>
      </c>
      <c r="CK27" s="3">
        <f>IF($A27&gt;='FG_243way_Regular Symbol'!F$16,"",IF(D27=0,"",IF(OR(D27=$BW$1,D28=$BW$1,D29=$BW$1,D27=$CJ$1,D28=$CJ$1,D29=$CJ$1),0,1)))</f>
        <v>0</v>
      </c>
      <c r="CL27" s="3">
        <f>IF($A27&gt;='FG_243way_Regular Symbol'!G$16,"",IF(E27=0,"",IF(OR(E27=$BW$1,E28=$BW$1,E29=$BW$1,E27=$CJ$1,E28=$CJ$1,E29=$CJ$1),0,1)))</f>
        <v>1</v>
      </c>
      <c r="CM27" s="3">
        <f>IF($A27&gt;='FG_243way_Regular Symbol'!H$16,"",IF(F27=0,"",IF(OR(F27=$BW$1,F28=$BW$1,F29=$BW$1,F27=$CJ$1,F28=$CJ$1,F29=$CJ$1),0,1)))</f>
        <v>1</v>
      </c>
      <c r="CO27" s="3">
        <f>IF($A27&gt;='FG_243way_Regular Symbol'!D$16,"",IF(B27=0,"",IF(OR(B27=$BW$1,B28=$BW$1,B29=$BW$1,B27=$CP$1,B28=$CP$1,B29=$CP$1),0,1)))</f>
        <v>1</v>
      </c>
      <c r="CP27" s="3">
        <f>IF($A27&gt;='FG_243way_Regular Symbol'!E$16,"",IF(C27=0,"",IF(OR(C27=$BW$1,C28=$BW$1,C29=$BW$1,C27=$CP$1,C28=$CP$1,C29=$CP$1),0,1)))</f>
        <v>1</v>
      </c>
      <c r="CQ27" s="3">
        <f>IF($A27&gt;='FG_243way_Regular Symbol'!F$16,"",IF(D27=0,"",IF(OR(D27=$BW$1,D28=$BW$1,D29=$BW$1,D27=$CP$1,D28=$CP$1,D29=$CP$1),0,1)))</f>
        <v>0</v>
      </c>
      <c r="CR27" s="3">
        <f>IF($A27&gt;='FG_243way_Regular Symbol'!G$16,"",IF(E27=0,"",IF(OR(E27=$BW$1,E28=$BW$1,E29=$BW$1,E27=$CP$1,E28=$CP$1,E29=$CP$1),0,1)))</f>
        <v>1</v>
      </c>
      <c r="CS27" s="3">
        <f>IF($A27&gt;='FG_243way_Regular Symbol'!H$16,"",IF(F27=0,"",IF(OR(F27=$BW$1,F28=$BW$1,F29=$BW$1,F27=$CP$1,F28=$CP$1,F29=$CP$1),0,1)))</f>
        <v>1</v>
      </c>
      <c r="CU27" s="3">
        <f>IF($A27&gt;='FG_243way_Regular Symbol'!D$16,"",IF(B27=0,"",IF(OR(B27=$BW$1,B28=$BW$1,B29=$BW$1,B27=$CV$1,B28=$CV$1,B29=$CV$1),0,1)))</f>
        <v>1</v>
      </c>
      <c r="CV27" s="3">
        <f>IF($A27&gt;='FG_243way_Regular Symbol'!E$16,"",IF(C27=0,"",IF(OR(C27=$BW$1,C28=$BW$1,C29=$BW$1,C27=$CV$1,C28=$CV$1,C29=$CV$1),0,1)))</f>
        <v>1</v>
      </c>
      <c r="CW27" s="3">
        <f>IF($A27&gt;='FG_243way_Regular Symbol'!F$16,"",IF(D27=0,"",IF(OR(D27=$BW$1,D28=$BW$1,D29=$BW$1,D27=$CV$1,D28=$CV$1,D29=$CV$1),0,1)))</f>
        <v>1</v>
      </c>
      <c r="CX27" s="3">
        <f>IF($A27&gt;='FG_243way_Regular Symbol'!G$16,"",IF(E27=0,"",IF(OR(E27=$BW$1,E28=$BW$1,E29=$BW$1,E27=$CV$1,E28=$CV$1,E29=$CV$1),0,1)))</f>
        <v>1</v>
      </c>
      <c r="CY27" s="3">
        <f>IF($A27&gt;='FG_243way_Regular Symbol'!H$16,"",IF(F27=0,"",IF(OR(F27=$BW$1,F28=$BW$1,F29=$BW$1,F27=$CV$1,F28=$CV$1,F29=$CV$1),0,1)))</f>
        <v>1</v>
      </c>
    </row>
    <row r="28" spans="1:103">
      <c r="A28" s="337">
        <f>IF('FG_243way_Regular Symbol'!L27="","",'FG_243way_Regular Symbol'!L27)</f>
        <v>24</v>
      </c>
      <c r="B28" s="191" t="str">
        <f>IF('FG_243way_Regular Symbol'!M27="",
IF($A28-'FG_243way_Regular Symbol'!D$16&gt;='FG_243way_RegularＸ_W()'!B$2-1,"",VLOOKUP($A28-'FG_243way_Regular Symbol'!D$16,'FG_243way_Regular Symbol'!$L$3:$Q$99,'FG_243way_RegularＸ_W()'!B$3+1,FALSE)),
'FG_243way_Regular Symbol'!M27)</f>
        <v>M1</v>
      </c>
      <c r="C28" s="191" t="str">
        <f>IF('FG_243way_Regular Symbol'!N27="",
IF($A28-'FG_243way_Regular Symbol'!E$16&gt;='FG_243way_RegularＸ_W()'!C$2-1,"",VLOOKUP($A28-'FG_243way_Regular Symbol'!E$16,'FG_243way_Regular Symbol'!$L$3:$Q$99,'FG_243way_RegularＸ_W()'!C$3+1,FALSE)),
'FG_243way_Regular Symbol'!N27)</f>
        <v>J</v>
      </c>
      <c r="D28" s="191" t="str">
        <f>IF('FG_243way_Regular Symbol'!O27="",
IF($A28-'FG_243way_Regular Symbol'!F$16&gt;='FG_243way_RegularＸ_W()'!D$2-1,"",VLOOKUP($A28-'FG_243way_Regular Symbol'!F$16,'FG_243way_Regular Symbol'!$L$3:$Q$99,'FG_243way_RegularＸ_W()'!D$3+1,FALSE)),
'FG_243way_Regular Symbol'!O27)</f>
        <v>J</v>
      </c>
      <c r="E28" s="191" t="str">
        <f>IF('FG_243way_Regular Symbol'!P27="",
IF($A28-'FG_243way_Regular Symbol'!G$16&gt;='FG_243way_RegularＸ_W()'!E$2-1,"",VLOOKUP($A28-'FG_243way_Regular Symbol'!G$16,'FG_243way_Regular Symbol'!$L$3:$Q$99,'FG_243way_RegularＸ_W()'!E$3+1,FALSE)),
'FG_243way_Regular Symbol'!P27)</f>
        <v>M5</v>
      </c>
      <c r="F28" s="338" t="str">
        <f>IF('FG_243way_Regular Symbol'!Q27="",
IF($A28-'FG_243way_Regular Symbol'!H$16&gt;='FG_243way_RegularＸ_W()'!F$2-1,"",VLOOKUP($A28-'FG_243way_Regular Symbol'!H$16,'FG_243way_Regular Symbol'!$L$3:$Q$99,'FG_243way_RegularＸ_W()'!F$3+1,FALSE)),
'FG_243way_Regular Symbol'!Q27)</f>
        <v>K</v>
      </c>
      <c r="O28" s="344">
        <f>IF($A28&gt;='FG_243way_Regular Symbol'!D$16,"",IF(B28=0,"",IF(OR(B28=$O$1,B28=$P$1,B29=$O$1,B29=$P$1,B30=$O$1,B30=$P$1),0,1)))</f>
        <v>0</v>
      </c>
      <c r="P28" s="3">
        <f>IF($A28&gt;='FG_243way_Regular Symbol'!E$16,"",IF(C28=0,"",IF(OR(C28=$O$1,C28=$P$1,C29=$O$1,C29=$P$1,C30=$O$1,C30=$P$1),0,1)))</f>
        <v>1</v>
      </c>
      <c r="Q28" s="3">
        <f>IF($A28&gt;='FG_243way_Regular Symbol'!F$16,"",IF(D28=0,"",IF(OR(D28=$O$1,D28=$P$1,D29=$O$1,D29=$P$1,D30=$O$1,D30=$P$1),0,1)))</f>
        <v>0</v>
      </c>
      <c r="R28" s="3">
        <f>IF($A28&gt;='FG_243way_Regular Symbol'!G$16,"",IF(E28=0,"",IF(OR(E28=$O$1,E28=$P$1,E29=$O$1,E29=$P$1,E30=$O$1,E30=$P$1),0,1)))</f>
        <v>1</v>
      </c>
      <c r="S28" s="135">
        <f>IF($A28&gt;='FG_243way_Regular Symbol'!H$16,"",IF(F28=0,"",IF(OR(F28=$O$1,F28=$P$1,F29=$O$1,F29=$P$1,F30=$O$1,F30=$P$1),0,1)))</f>
        <v>1</v>
      </c>
      <c r="U28" s="344">
        <f>IF($A28&gt;='FG_243way_Regular Symbol'!D$16,"",IF(B28=0,"",IF(OR(B28=$U$1,B28=$V$1,B29=$U$1,B29=$V$1,B30=$U$1,B30=$V$1),0,1)))</f>
        <v>1</v>
      </c>
      <c r="V28" s="3">
        <f>IF($A28&gt;='FG_243way_Regular Symbol'!E$16,"",IF(C28=0,"",IF(OR(C28=$U$1,C28=$V$1,C29=$U$1,C29=$V$1,C30=$U$1,C30=$V$1),0,1)))</f>
        <v>1</v>
      </c>
      <c r="W28" s="3">
        <f>IF($A28&gt;='FG_243way_Regular Symbol'!F$16,"",IF(D28=0,"",IF(OR(D28=$U$1,D28=$V$1,D29=$U$1,D29=$V$1,D30=$U$1,D30=$V$1),0,1)))</f>
        <v>1</v>
      </c>
      <c r="X28" s="3">
        <f>IF($A28&gt;='FG_243way_Regular Symbol'!G$16,"",IF(E28=0,"",IF(OR(E28=$U$1,E28=$V$1,E29=$U$1,E29=$V$1,E30=$U$1,E30=$V$1),0,1)))</f>
        <v>0</v>
      </c>
      <c r="Y28" s="135">
        <f>IF($A28&gt;='FG_243way_Regular Symbol'!H$16,"",IF(F28=0,"",IF(OR(F28=$U$1,F28=$V$1,F29=$U$1,F29=$V$1,F30=$U$1,F30=$V$1),0,1)))</f>
        <v>1</v>
      </c>
      <c r="AA28" s="344">
        <f>IF($A28&gt;='FG_243way_Regular Symbol'!D$16,"",IF(B28=0,"",IF(OR(B28=$AA$1,B28=$AB$1,B29=$AA$1,B29=$AB$1,B30=$AA$1,,B30=$AB$1),0,1)))</f>
        <v>1</v>
      </c>
      <c r="AB28" s="3">
        <f>IF($A28&gt;='FG_243way_Regular Symbol'!E$16,"",IF(C28=0,"",IF(OR(C28=$AA$1,C28=$AB$1,C29=$AA$1,C29=$AB$1,C30=$AA$1,,C30=$AB$1),0,1)))</f>
        <v>1</v>
      </c>
      <c r="AC28" s="3">
        <f>IF($A28&gt;='FG_243way_Regular Symbol'!F$16,"",IF(D28=0,"",IF(OR(D28=$AA$1,D28=$AB$1,D29=$AA$1,D29=$AB$1,D30=$AA$1,,D30=$AB$1),0,1)))</f>
        <v>1</v>
      </c>
      <c r="AD28" s="3">
        <f>IF($A28&gt;='FG_243way_Regular Symbol'!G$16,"",IF(E28=0,"",IF(OR(E28=$AA$1,E28=$AB$1,E29=$AA$1,E29=$AB$1,E30=$AA$1,,E30=$AB$1),0,1)))</f>
        <v>1</v>
      </c>
      <c r="AE28" s="135">
        <f>IF($A28&gt;='FG_243way_Regular Symbol'!H$16,"",IF(F28=0,"",IF(OR(F28=$AA$1,F28=$AB$1,F29=$AA$1,F29=$AB$1,F30=$AA$1,,F30=$AB$1),0,1)))</f>
        <v>1</v>
      </c>
      <c r="AG28" s="344">
        <f>IF($A28&gt;='FG_243way_Regular Symbol'!D$16,"",IF(B28=0,"",IF(OR(B28=$AG$1,B28=$AH$1,B29=$AG$1,B29=$AH$1,B30=$AG$1,B30=$AH$1),0,1)))</f>
        <v>1</v>
      </c>
      <c r="AH28" s="3">
        <f>IF($A28&gt;='FG_243way_Regular Symbol'!E$16,"",IF(C28=0,"",IF(OR(C28=$AG$1,C28=$AH$1,C29=$AG$1,C29=$AH$1,C30=$AG$1,C30=$AH$1),0,1)))</f>
        <v>0</v>
      </c>
      <c r="AI28" s="3">
        <f>IF($A28&gt;='FG_243way_Regular Symbol'!F$16,"",IF(D28=0,"",IF(OR(D28=$AG$1,D28=$AH$1,D29=$AG$1,D29=$AH$1,D30=$AG$1,D30=$AH$1),0,1)))</f>
        <v>1</v>
      </c>
      <c r="AJ28" s="3">
        <f>IF($A28&gt;='FG_243way_Regular Symbol'!G$16,"",IF(E28=0,"",IF(OR(E28=$AG$1,E28=$AH$1,E29=$AG$1,E29=$AH$1,E30=$AG$1,E30=$AH$1),0,1)))</f>
        <v>1</v>
      </c>
      <c r="AK28" s="135">
        <f>IF($A28&gt;='FG_243way_Regular Symbol'!H$16,"",IF(F28=0,"",IF(OR(F28=$AG$1,F28=$AH$1,F29=$AG$1,F29=$AH$1,F30=$AG$1,F30=$AH$1),0,1)))</f>
        <v>1</v>
      </c>
      <c r="AM28" s="344">
        <f>IF($A28&gt;='FG_243way_Regular Symbol'!D$16,"",IF(B28=0,"",IF(OR(B28=$AM$1,B28=$AN$1,B29=$AM$1,B29=$AN$1,B30=$AM$1,B30=$AN$1),0,1)))</f>
        <v>1</v>
      </c>
      <c r="AN28" s="3">
        <f>IF($A28&gt;='FG_243way_Regular Symbol'!E$16,"",IF(C28=0,"",IF(OR(C28=$AM$1,C28=$AN$1,C29=$AM$1,C29=$AN$1,C30=$AM$1,C30=$AN$1),0,1)))</f>
        <v>1</v>
      </c>
      <c r="AO28" s="3">
        <f>IF($A28&gt;='FG_243way_Regular Symbol'!F$16,"",IF(D28=0,"",IF(OR(D28=$AM$1,D28=$AN$1,D29=$AM$1,D29=$AN$1,D30=$AM$1,D30=$AN$1),0,1)))</f>
        <v>1</v>
      </c>
      <c r="AP28" s="3">
        <f>IF($A28&gt;='FG_243way_Regular Symbol'!G$16,"",IF(E28=0,"",IF(OR(E28=$AM$1,E28=$AN$1,E29=$AM$1,E29=$AN$1,E30=$AM$1,E30=$AN$1),0,1)))</f>
        <v>0</v>
      </c>
      <c r="AQ28" s="135">
        <f>IF($A28&gt;='FG_243way_Regular Symbol'!H$16,"",IF(F28=0,"",IF(OR(F28=$AM$1,F28=$AN$1,F29=$AM$1,F29=$AN$1,F30=$AM$1,F30=$AN$1),0,1)))</f>
        <v>1</v>
      </c>
      <c r="AS28" s="344">
        <f>IF($A28&gt;='FG_243way_Regular Symbol'!D$16,"",IF(B28=0,"",IF(OR(B28=$AM$1,B28=$AT$1,B29=$AM$1,B29=$AT$1,B30=$AM$1,B30=$AT$1),0,1)))</f>
        <v>1</v>
      </c>
      <c r="AT28" s="3">
        <f>IF($A28&gt;='FG_243way_Regular Symbol'!E$16,"",IF(C28=0,"",IF(OR(C28=$AM$1,C28=$AT$1,C29=$AM$1,C29=$AT$1,C30=$AM$1,C30=$AT$1),0,1)))</f>
        <v>1</v>
      </c>
      <c r="AU28" s="3">
        <f>IF($A28&gt;='FG_243way_Regular Symbol'!F$16,"",IF(D28=0,"",IF(OR(D28=$AM$1,D28=$AT$1,D29=$AM$1,D29=$AT$1,D30=$AM$1,D30=$AT$1),0,1)))</f>
        <v>1</v>
      </c>
      <c r="AV28" s="3">
        <f>IF($A28&gt;='FG_243way_Regular Symbol'!G$16,"",IF(E28=0,"",IF(OR(E28=$AM$1,E28=$AT$1,E29=$AM$1,E29=$AT$1,E30=$AM$1,E30=$AT$1),0,1)))</f>
        <v>1</v>
      </c>
      <c r="AW28" s="135">
        <f>IF($A28&gt;='FG_243way_Regular Symbol'!H$16,"",IF(F28=0,"",IF(OR(F28=$AM$1,F28=$AT$1,F29=$AM$1,F29=$AT$1,F30=$AM$1,F30=$AT$1),0,1)))</f>
        <v>1</v>
      </c>
      <c r="AY28" s="344">
        <f>IF($A28&gt;='FG_243way_Regular Symbol'!D$16,"",IF(B28=0,"",IF(OR(B28=$AM$1,B28=$AZ$1,B29=$AM$1,B29=$AZ$1,B30=$AM$1,B30=$AZ$1),0,1)))</f>
        <v>1</v>
      </c>
      <c r="AZ28" s="3">
        <f>IF($A28&gt;='FG_243way_Regular Symbol'!E$16,"",IF(C28=0,"",IF(OR(C28=$AM$1,C28=$AZ$1,C29=$AM$1,C29=$AZ$1,C30=$AM$1,C30=$AZ$1),0,1)))</f>
        <v>1</v>
      </c>
      <c r="BA28" s="3">
        <f>IF($A28&gt;='FG_243way_Regular Symbol'!F$16,"",IF(D28=0,"",IF(OR(D28=$AM$1,D28=$AZ$1,D29=$AM$1,D29=$AZ$1,D30=$AM$1,D30=$AZ$1),0,1)))</f>
        <v>1</v>
      </c>
      <c r="BB28" s="3">
        <f>IF($A28&gt;='FG_243way_Regular Symbol'!G$16,"",IF(E28=0,"",IF(OR(E28=$AM$1,E28=$AZ$1,E29=$AM$1,E29=$AZ$1,E30=$AM$1,E30=$AZ$1),0,1)))</f>
        <v>1</v>
      </c>
      <c r="BC28" s="135">
        <f>IF($A28&gt;='FG_243way_Regular Symbol'!H$16,"",IF(F28=0,"",IF(OR(F28=$AM$1,F28=$AZ$1,F29=$AM$1,F29=$AZ$1,F30=$AM$1,F30=$AZ$1),0,1)))</f>
        <v>1</v>
      </c>
      <c r="BE28" s="344">
        <f>IF($A28&gt;='FG_243way_Regular Symbol'!D$16,"",IF(B28=0,"",IF(OR(B28=$AM$1,B28=$BF$1,B29=$AM$1,B29=$BF$1,B30=$AM$1,B30=$BF$1),0,1)))</f>
        <v>1</v>
      </c>
      <c r="BF28" s="3">
        <f>IF($A28&gt;='FG_243way_Regular Symbol'!E$16,"",IF(C28=0,"",IF(OR(C28=$AM$1,C28=$BF$1,C29=$AM$1,C29=$BF$1,C30=$AM$1,C30=$BF$1),0,1)))</f>
        <v>1</v>
      </c>
      <c r="BG28" s="3">
        <f>IF($A28&gt;='FG_243way_Regular Symbol'!F$16,"",IF(D28=0,"",IF(OR(D28=$AM$1,D28=$BF$1,D29=$AM$1,D29=$BF$1,D30=$AM$1,D30=$BF$1),0,1)))</f>
        <v>1</v>
      </c>
      <c r="BH28" s="3">
        <f>IF($A28&gt;='FG_243way_Regular Symbol'!G$16,"",IF(E28=0,"",IF(OR(E28=$AM$1,E28=$BF$1,E29=$AM$1,E29=$BF$1,E30=$AM$1,E30=$BF$1),0,1)))</f>
        <v>1</v>
      </c>
      <c r="BI28" s="135">
        <f>IF($A28&gt;='FG_243way_Regular Symbol'!H$16,"",IF(F28=0,"",IF(OR(F28=$AM$1,F28=$BF$1,F29=$AM$1,F29=$BF$1,F30=$AM$1,F30=$BF$1),0,1)))</f>
        <v>1</v>
      </c>
      <c r="BK28" s="344">
        <f>IF($A28&gt;='FG_243way_Regular Symbol'!D$16,"",IF(B28=0,"",IF(OR(B28=$AM$1,B28=$BL$1,B29=$AM$1,B29=$BL$1,B30=$AM$1,B30=$BL$1),0,1)))</f>
        <v>1</v>
      </c>
      <c r="BL28" s="3">
        <f>IF($A28&gt;='FG_243way_Regular Symbol'!E$16,"",IF(C28=0,"",IF(OR(C28=$AM$1,C28=$BL$1,C29=$AM$1,C29=$BL$1,C30=$AM$1,C30=$BL$1),0,1)))</f>
        <v>1</v>
      </c>
      <c r="BM28" s="3">
        <f>IF($A28&gt;='FG_243way_Regular Symbol'!F$16,"",IF(D28=0,"",IF(OR(D28=$AM$1,D28=$BL$1,D29=$AM$1,D29=$BL$1,D30=$AM$1,D30=$BL$1),0,1)))</f>
        <v>1</v>
      </c>
      <c r="BN28" s="3">
        <f>IF($A28&gt;='FG_243way_Regular Symbol'!G$16,"",IF(E28=0,"",IF(OR(E28=$AM$1,E28=$BL$1,E29=$AM$1,E29=$BL$1,E30=$AM$1,E30=$BL$1),0,1)))</f>
        <v>1</v>
      </c>
      <c r="BO28" s="135">
        <f>IF($A28&gt;='FG_243way_Regular Symbol'!H$16,"",IF(F28=0,"",IF(OR(F28=$AM$1,F28=$BL$1,F29=$AM$1,F29=$BL$1,F30=$AM$1,F30=$BL$1),0,1)))</f>
        <v>1</v>
      </c>
      <c r="BQ28" s="3">
        <f>IF($A28&gt;='FG_243way_Regular Symbol'!D$16,"",IF(B28=0,"",IF(OR(B28=$BQ$1,B28=$BR$1,B29=$BQ$1,B29=$BR$1,B30=$BQ$1,B30=$BR$1),0,1)))</f>
        <v>1</v>
      </c>
      <c r="BR28" s="3">
        <f>IF($A28&gt;='FG_243way_Regular Symbol'!E$16,"",IF(C28=0,"",IF(OR(C28=$BQ$1,C28=$BR$1,C29=$BQ$1,C29=$BR$1,C30=$BQ$1,C30=$BR$1),0,1)))</f>
        <v>1</v>
      </c>
      <c r="BS28" s="3">
        <f>IF($A28&gt;='FG_243way_Regular Symbol'!F$16,"",IF(D28=0,"",IF(OR(D28=$BQ$1,D28=$BR$1,D29=$BQ$1,D29=$BR$1,D30=$BQ$1,D30=$BR$1),0,1)))</f>
        <v>1</v>
      </c>
      <c r="BT28" s="3">
        <f>IF($A28&gt;='FG_243way_Regular Symbol'!G$16,"",IF(E28=0,"",IF(OR(E28=$BQ$1,E28=$BR$1,E29=$BQ$1,E29=$BR$1,E30=$BQ$1,E30=$BR$1),0,1)))</f>
        <v>1</v>
      </c>
      <c r="BU28" s="3">
        <f>IF($A28&gt;='FG_243way_Regular Symbol'!H$16,"",IF(F28=0,"",IF(OR(F28=$BQ$1,F28=$BR$1,F29=$BQ$1,F29=$BR$1,F30=$BQ$1,F30=$BR$1),0,1)))</f>
        <v>1</v>
      </c>
      <c r="BW28" s="3">
        <f>IF($A28&gt;='FG_243way_Regular Symbol'!D$16,"",IF(B28=0,"",IF(OR(B28=$BW$1,B29=$BW$1,B30=$BW$1,B28=$BX$1,B29=$BX$1,B30=$BX$1),0,1)))</f>
        <v>1</v>
      </c>
      <c r="BX28" s="3">
        <f>IF($A28&gt;='FG_243way_Regular Symbol'!E$16,"",IF(C28=0,"",IF(OR(C28=$BW$1,C29=$BW$1,C30=$BW$1,C28=$BX$1,C29=$BX$1,C30=$BX$1),0,1)))</f>
        <v>1</v>
      </c>
      <c r="BY28" s="3">
        <f>IF($A28&gt;='FG_243way_Regular Symbol'!F$16,"",IF(D28=0,"",IF(OR(D28=$BW$1,D29=$BW$1,D30=$BW$1,D28=$BX$1,D29=$BX$1,D30=$BX$1),0,1)))</f>
        <v>1</v>
      </c>
      <c r="BZ28" s="3">
        <f>IF($A28&gt;='FG_243way_Regular Symbol'!G$16,"",IF(E28=0,"",IF(OR(E28=$BW$1,E29=$BW$1,E30=$BW$1,E28=$BX$1,E29=$BX$1,E30=$BX$1),0,1)))</f>
        <v>1</v>
      </c>
      <c r="CA28" s="3">
        <f>IF($A28&gt;='FG_243way_Regular Symbol'!H$16,"",IF(F28=0,"",IF(OR(F28=$BW$1,F29=$BW$1,F30=$BW$1,F28=$BX$1,F29=$BX$1,F30=$BX$1),0,1)))</f>
        <v>0</v>
      </c>
      <c r="CC28" s="3">
        <f>IF($A28&gt;='FG_243way_Regular Symbol'!D$16,"",IF(B28=0,"",IF(OR(B28=$BW$1,B29=$BW$1,B30=$BW$1,B28=$CD$1,B29=$CD$1,B30=$CD$1),0,1)))</f>
        <v>0</v>
      </c>
      <c r="CD28" s="3">
        <f>IF($A28&gt;='FG_243way_Regular Symbol'!E$16,"",IF(C28=0,"",IF(OR(C28=$BW$1,C29=$BW$1,C30=$BW$1,C28=$CD$1,C29=$CD$1,C30=$CD$1),0,1)))</f>
        <v>1</v>
      </c>
      <c r="CE28" s="3">
        <f>IF($A28&gt;='FG_243way_Regular Symbol'!F$16,"",IF(D28=0,"",IF(OR(D28=$BW$1,D29=$BW$1,D30=$BW$1,D28=$CD$1,D29=$CD$1,D30=$CD$1),0,1)))</f>
        <v>1</v>
      </c>
      <c r="CF28" s="3">
        <f>IF($A28&gt;='FG_243way_Regular Symbol'!G$16,"",IF(E28=0,"",IF(OR(E28=$BW$1,E29=$BW$1,E30=$BW$1,E28=$CD$1,E29=$CD$1,E30=$CD$1),0,1)))</f>
        <v>0</v>
      </c>
      <c r="CG28" s="3">
        <f>IF($A28&gt;='FG_243way_Regular Symbol'!H$16,"",IF(F28=0,"",IF(OR(F28=$BW$1,F29=$BW$1,F30=$BW$1,F28=$CD$1,F29=$CD$1,F30=$CD$1),0,1)))</f>
        <v>1</v>
      </c>
      <c r="CI28" s="3">
        <f>IF($A28&gt;='FG_243way_Regular Symbol'!D$16,"",IF(B28=0,"",IF(OR(B28=$BW$1,B29=$BW$1,B30=$BW$1,B28=$CJ$1,B29=$CJ$1,B30=$CJ$1),0,1)))</f>
        <v>0</v>
      </c>
      <c r="CJ28" s="3">
        <f>IF($A28&gt;='FG_243way_Regular Symbol'!E$16,"",IF(C28=0,"",IF(OR(C28=$BW$1,C29=$BW$1,C30=$BW$1,C28=$CJ$1,C29=$CJ$1,C30=$CJ$1),0,1)))</f>
        <v>0</v>
      </c>
      <c r="CK28" s="3">
        <f>IF($A28&gt;='FG_243way_Regular Symbol'!F$16,"",IF(D28=0,"",IF(OR(D28=$BW$1,D29=$BW$1,D30=$BW$1,D28=$CJ$1,D29=$CJ$1,D30=$CJ$1),0,1)))</f>
        <v>0</v>
      </c>
      <c r="CL28" s="3">
        <f>IF($A28&gt;='FG_243way_Regular Symbol'!G$16,"",IF(E28=0,"",IF(OR(E28=$BW$1,E29=$BW$1,E30=$BW$1,E28=$CJ$1,E29=$CJ$1,E30=$CJ$1),0,1)))</f>
        <v>1</v>
      </c>
      <c r="CM28" s="3">
        <f>IF($A28&gt;='FG_243way_Regular Symbol'!H$16,"",IF(F28=0,"",IF(OR(F28=$BW$1,F29=$BW$1,F30=$BW$1,F28=$CJ$1,F29=$CJ$1,F30=$CJ$1),0,1)))</f>
        <v>1</v>
      </c>
      <c r="CO28" s="3">
        <f>IF($A28&gt;='FG_243way_Regular Symbol'!D$16,"",IF(B28=0,"",IF(OR(B28=$BW$1,B29=$BW$1,B30=$BW$1,B28=$CP$1,B29=$CP$1,B30=$CP$1),0,1)))</f>
        <v>1</v>
      </c>
      <c r="CP28" s="3">
        <f>IF($A28&gt;='FG_243way_Regular Symbol'!E$16,"",IF(C28=0,"",IF(OR(C28=$BW$1,C29=$BW$1,C30=$BW$1,C28=$CP$1,C29=$CP$1,C30=$CP$1),0,1)))</f>
        <v>0</v>
      </c>
      <c r="CQ28" s="3">
        <f>IF($A28&gt;='FG_243way_Regular Symbol'!F$16,"",IF(D28=0,"",IF(OR(D28=$BW$1,D29=$BW$1,D30=$BW$1,D28=$CP$1,D29=$CP$1,D30=$CP$1),0,1)))</f>
        <v>0</v>
      </c>
      <c r="CR28" s="3">
        <f>IF($A28&gt;='FG_243way_Regular Symbol'!G$16,"",IF(E28=0,"",IF(OR(E28=$BW$1,E29=$BW$1,E30=$BW$1,E28=$CP$1,E29=$CP$1,E30=$CP$1),0,1)))</f>
        <v>1</v>
      </c>
      <c r="CS28" s="3">
        <f>IF($A28&gt;='FG_243way_Regular Symbol'!H$16,"",IF(F28=0,"",IF(OR(F28=$BW$1,F29=$BW$1,F30=$BW$1,F28=$CP$1,F29=$CP$1,F30=$CP$1),0,1)))</f>
        <v>1</v>
      </c>
      <c r="CU28" s="3">
        <f>IF($A28&gt;='FG_243way_Regular Symbol'!D$16,"",IF(B28=0,"",IF(OR(B28=$BW$1,B29=$BW$1,B30=$BW$1,B28=$CV$1,B29=$CV$1,B30=$CV$1),0,1)))</f>
        <v>1</v>
      </c>
      <c r="CV28" s="3">
        <f>IF($A28&gt;='FG_243way_Regular Symbol'!E$16,"",IF(C28=0,"",IF(OR(C28=$BW$1,C29=$BW$1,C30=$BW$1,C28=$CV$1,C29=$CV$1,C30=$CV$1),0,1)))</f>
        <v>1</v>
      </c>
      <c r="CW28" s="3">
        <f>IF($A28&gt;='FG_243way_Regular Symbol'!F$16,"",IF(D28=0,"",IF(OR(D28=$BW$1,D29=$BW$1,D30=$BW$1,D28=$CV$1,D29=$CV$1,D30=$CV$1),0,1)))</f>
        <v>1</v>
      </c>
      <c r="CX28" s="3">
        <f>IF($A28&gt;='FG_243way_Regular Symbol'!G$16,"",IF(E28=0,"",IF(OR(E28=$BW$1,E29=$BW$1,E30=$BW$1,E28=$CV$1,E29=$CV$1,E30=$CV$1),0,1)))</f>
        <v>1</v>
      </c>
      <c r="CY28" s="3">
        <f>IF($A28&gt;='FG_243way_Regular Symbol'!H$16,"",IF(F28=0,"",IF(OR(F28=$BW$1,F29=$BW$1,F30=$BW$1,F28=$CV$1,F29=$CV$1,F30=$CV$1),0,1)))</f>
        <v>1</v>
      </c>
    </row>
    <row r="29" spans="1:103">
      <c r="A29" s="337">
        <f>IF('FG_243way_Regular Symbol'!L28="","",'FG_243way_Regular Symbol'!L28)</f>
        <v>25</v>
      </c>
      <c r="B29" s="191" t="str">
        <f>IF('FG_243way_Regular Symbol'!M28="",
IF($A29-'FG_243way_Regular Symbol'!D$16&gt;='FG_243way_RegularＸ_W()'!B$2-1,"",VLOOKUP($A29-'FG_243way_Regular Symbol'!D$16,'FG_243way_Regular Symbol'!$L$3:$Q$99,'FG_243way_RegularＸ_W()'!B$3+1,FALSE)),
'FG_243way_Regular Symbol'!M28)</f>
        <v>J</v>
      </c>
      <c r="C29" s="191" t="str">
        <f>IF('FG_243way_Regular Symbol'!N28="",
IF($A29-'FG_243way_Regular Symbol'!E$16&gt;='FG_243way_RegularＸ_W()'!C$2-1,"",VLOOKUP($A29-'FG_243way_Regular Symbol'!E$16,'FG_243way_Regular Symbol'!$L$3:$Q$99,'FG_243way_RegularＸ_W()'!C$3+1,FALSE)),
'FG_243way_Regular Symbol'!N28)</f>
        <v>M4</v>
      </c>
      <c r="D29" s="191" t="str">
        <f>IF('FG_243way_Regular Symbol'!O28="",
IF($A29-'FG_243way_Regular Symbol'!F$16&gt;='FG_243way_RegularＸ_W()'!D$2-1,"",VLOOKUP($A29-'FG_243way_Regular Symbol'!F$16,'FG_243way_Regular Symbol'!$L$3:$Q$99,'FG_243way_RegularＸ_W()'!D$3+1,FALSE)),
'FG_243way_Regular Symbol'!O28)</f>
        <v>TE</v>
      </c>
      <c r="E29" s="191" t="str">
        <f>IF('FG_243way_Regular Symbol'!P28="",
IF($A29-'FG_243way_Regular Symbol'!G$16&gt;='FG_243way_RegularＸ_W()'!E$2-1,"",VLOOKUP($A29-'FG_243way_Regular Symbol'!G$16,'FG_243way_Regular Symbol'!$L$3:$Q$99,'FG_243way_RegularＸ_W()'!E$3+1,FALSE)),
'FG_243way_Regular Symbol'!P28)</f>
        <v>Q</v>
      </c>
      <c r="F29" s="338" t="str">
        <f>IF('FG_243way_Regular Symbol'!Q28="",
IF($A29-'FG_243way_Regular Symbol'!H$16&gt;='FG_243way_RegularＸ_W()'!F$2-1,"",VLOOKUP($A29-'FG_243way_Regular Symbol'!H$16,'FG_243way_Regular Symbol'!$L$3:$Q$99,'FG_243way_RegularＸ_W()'!F$3+1,FALSE)),
'FG_243way_Regular Symbol'!Q28)</f>
        <v>K</v>
      </c>
      <c r="O29" s="344">
        <f>IF($A29&gt;='FG_243way_Regular Symbol'!D$16,"",IF(B29=0,"",IF(OR(B29=$O$1,B29=$P$1,B30=$O$1,B30=$P$1,B31=$O$1,B31=$P$1),0,1)))</f>
        <v>1</v>
      </c>
      <c r="P29" s="3">
        <f>IF($A29&gt;='FG_243way_Regular Symbol'!E$16,"",IF(C29=0,"",IF(OR(C29=$O$1,C29=$P$1,C30=$O$1,C30=$P$1,C31=$O$1,C31=$P$1),0,1)))</f>
        <v>1</v>
      </c>
      <c r="Q29" s="3">
        <f>IF($A29&gt;='FG_243way_Regular Symbol'!F$16,"",IF(D29=0,"",IF(OR(D29=$O$1,D29=$P$1,D30=$O$1,D30=$P$1,D31=$O$1,D31=$P$1),0,1)))</f>
        <v>0</v>
      </c>
      <c r="R29" s="3">
        <f>IF($A29&gt;='FG_243way_Regular Symbol'!G$16,"",IF(E29=0,"",IF(OR(E29=$O$1,E29=$P$1,E30=$O$1,E30=$P$1,E31=$O$1,E31=$P$1),0,1)))</f>
        <v>1</v>
      </c>
      <c r="S29" s="135">
        <f>IF($A29&gt;='FG_243way_Regular Symbol'!H$16,"",IF(F29=0,"",IF(OR(F29=$O$1,F29=$P$1,F30=$O$1,F30=$P$1,F31=$O$1,F31=$P$1),0,1)))</f>
        <v>1</v>
      </c>
      <c r="U29" s="344">
        <f>IF($A29&gt;='FG_243way_Regular Symbol'!D$16,"",IF(B29=0,"",IF(OR(B29=$U$1,B29=$V$1,B30=$U$1,B30=$V$1,B31=$U$1,B31=$V$1),0,1)))</f>
        <v>1</v>
      </c>
      <c r="V29" s="3">
        <f>IF($A29&gt;='FG_243way_Regular Symbol'!E$16,"",IF(C29=0,"",IF(OR(C29=$U$1,C29=$V$1,C30=$U$1,C30=$V$1,C31=$U$1,C31=$V$1),0,1)))</f>
        <v>1</v>
      </c>
      <c r="W29" s="3">
        <f>IF($A29&gt;='FG_243way_Regular Symbol'!F$16,"",IF(D29=0,"",IF(OR(D29=$U$1,D29=$V$1,D30=$U$1,D30=$V$1,D31=$U$1,D31=$V$1),0,1)))</f>
        <v>1</v>
      </c>
      <c r="X29" s="3">
        <f>IF($A29&gt;='FG_243way_Regular Symbol'!G$16,"",IF(E29=0,"",IF(OR(E29=$U$1,E29=$V$1,E30=$U$1,E30=$V$1,E31=$U$1,E31=$V$1),0,1)))</f>
        <v>0</v>
      </c>
      <c r="Y29" s="135">
        <f>IF($A29&gt;='FG_243way_Regular Symbol'!H$16,"",IF(F29=0,"",IF(OR(F29=$U$1,F29=$V$1,F30=$U$1,F30=$V$1,F31=$U$1,F31=$V$1),0,1)))</f>
        <v>1</v>
      </c>
      <c r="AA29" s="344">
        <f>IF($A29&gt;='FG_243way_Regular Symbol'!D$16,"",IF(B29=0,"",IF(OR(B29=$AA$1,B29=$AB$1,B30=$AA$1,B30=$AB$1,B31=$AA$1,,B31=$AB$1),0,1)))</f>
        <v>1</v>
      </c>
      <c r="AB29" s="3">
        <f>IF($A29&gt;='FG_243way_Regular Symbol'!E$16,"",IF(C29=0,"",IF(OR(C29=$AA$1,C29=$AB$1,C30=$AA$1,C30=$AB$1,C31=$AA$1,,C31=$AB$1),0,1)))</f>
        <v>1</v>
      </c>
      <c r="AC29" s="3">
        <f>IF($A29&gt;='FG_243way_Regular Symbol'!F$16,"",IF(D29=0,"",IF(OR(D29=$AA$1,D29=$AB$1,D30=$AA$1,D30=$AB$1,D31=$AA$1,,D31=$AB$1),0,1)))</f>
        <v>1</v>
      </c>
      <c r="AD29" s="3">
        <f>IF($A29&gt;='FG_243way_Regular Symbol'!G$16,"",IF(E29=0,"",IF(OR(E29=$AA$1,E29=$AB$1,E30=$AA$1,E30=$AB$1,E31=$AA$1,,E31=$AB$1),0,1)))</f>
        <v>1</v>
      </c>
      <c r="AE29" s="135">
        <f>IF($A29&gt;='FG_243way_Regular Symbol'!H$16,"",IF(F29=0,"",IF(OR(F29=$AA$1,F29=$AB$1,F30=$AA$1,F30=$AB$1,F31=$AA$1,,F31=$AB$1),0,1)))</f>
        <v>1</v>
      </c>
      <c r="AG29" s="344">
        <f>IF($A29&gt;='FG_243way_Regular Symbol'!D$16,"",IF(B29=0,"",IF(OR(B29=$AG$1,B29=$AH$1,B30=$AG$1,B30=$AH$1,B31=$AG$1,B31=$AH$1),0,1)))</f>
        <v>1</v>
      </c>
      <c r="AH29" s="3">
        <f>IF($A29&gt;='FG_243way_Regular Symbol'!E$16,"",IF(C29=0,"",IF(OR(C29=$AG$1,C29=$AH$1,C30=$AG$1,C30=$AH$1,C31=$AG$1,C31=$AH$1),0,1)))</f>
        <v>0</v>
      </c>
      <c r="AI29" s="3">
        <f>IF($A29&gt;='FG_243way_Regular Symbol'!F$16,"",IF(D29=0,"",IF(OR(D29=$AG$1,D29=$AH$1,D30=$AG$1,D30=$AH$1,D31=$AG$1,D31=$AH$1),0,1)))</f>
        <v>1</v>
      </c>
      <c r="AJ29" s="3">
        <f>IF($A29&gt;='FG_243way_Regular Symbol'!G$16,"",IF(E29=0,"",IF(OR(E29=$AG$1,E29=$AH$1,E30=$AG$1,E30=$AH$1,E31=$AG$1,E31=$AH$1),0,1)))</f>
        <v>1</v>
      </c>
      <c r="AK29" s="135">
        <f>IF($A29&gt;='FG_243way_Regular Symbol'!H$16,"",IF(F29=0,"",IF(OR(F29=$AG$1,F29=$AH$1,F30=$AG$1,F30=$AH$1,F31=$AG$1,F31=$AH$1),0,1)))</f>
        <v>1</v>
      </c>
      <c r="AM29" s="344">
        <f>IF($A29&gt;='FG_243way_Regular Symbol'!D$16,"",IF(B29=0,"",IF(OR(B29=$AM$1,B29=$AN$1,B30=$AM$1,B30=$AN$1,B31=$AM$1,B31=$AN$1),0,1)))</f>
        <v>1</v>
      </c>
      <c r="AN29" s="3">
        <f>IF($A29&gt;='FG_243way_Regular Symbol'!E$16,"",IF(C29=0,"",IF(OR(C29=$AM$1,C29=$AN$1,C30=$AM$1,C30=$AN$1,C31=$AM$1,C31=$AN$1),0,1)))</f>
        <v>1</v>
      </c>
      <c r="AO29" s="3">
        <f>IF($A29&gt;='FG_243way_Regular Symbol'!F$16,"",IF(D29=0,"",IF(OR(D29=$AM$1,D29=$AN$1,D30=$AM$1,D30=$AN$1,D31=$AM$1,D31=$AN$1),0,1)))</f>
        <v>1</v>
      </c>
      <c r="AP29" s="3">
        <f>IF($A29&gt;='FG_243way_Regular Symbol'!G$16,"",IF(E29=0,"",IF(OR(E29=$AM$1,E29=$AN$1,E30=$AM$1,E30=$AN$1,E31=$AM$1,E31=$AN$1),0,1)))</f>
        <v>1</v>
      </c>
      <c r="AQ29" s="135">
        <f>IF($A29&gt;='FG_243way_Regular Symbol'!H$16,"",IF(F29=0,"",IF(OR(F29=$AM$1,F29=$AN$1,F30=$AM$1,F30=$AN$1,F31=$AM$1,F31=$AN$1),0,1)))</f>
        <v>1</v>
      </c>
      <c r="AS29" s="344">
        <f>IF($A29&gt;='FG_243way_Regular Symbol'!D$16,"",IF(B29=0,"",IF(OR(B29=$AM$1,B29=$AT$1,B30=$AM$1,B30=$AT$1,B31=$AM$1,B31=$AT$1),0,1)))</f>
        <v>1</v>
      </c>
      <c r="AT29" s="3">
        <f>IF($A29&gt;='FG_243way_Regular Symbol'!E$16,"",IF(C29=0,"",IF(OR(C29=$AM$1,C29=$AT$1,C30=$AM$1,C30=$AT$1,C31=$AM$1,C31=$AT$1),0,1)))</f>
        <v>1</v>
      </c>
      <c r="AU29" s="3">
        <f>IF($A29&gt;='FG_243way_Regular Symbol'!F$16,"",IF(D29=0,"",IF(OR(D29=$AM$1,D29=$AT$1,D30=$AM$1,D30=$AT$1,D31=$AM$1,D31=$AT$1),0,1)))</f>
        <v>1</v>
      </c>
      <c r="AV29" s="3">
        <f>IF($A29&gt;='FG_243way_Regular Symbol'!G$16,"",IF(E29=0,"",IF(OR(E29=$AM$1,E29=$AT$1,E30=$AM$1,E30=$AT$1,E31=$AM$1,E31=$AT$1),0,1)))</f>
        <v>1</v>
      </c>
      <c r="AW29" s="135">
        <f>IF($A29&gt;='FG_243way_Regular Symbol'!H$16,"",IF(F29=0,"",IF(OR(F29=$AM$1,F29=$AT$1,F30=$AM$1,F30=$AT$1,F31=$AM$1,F31=$AT$1),0,1)))</f>
        <v>1</v>
      </c>
      <c r="AY29" s="344">
        <f>IF($A29&gt;='FG_243way_Regular Symbol'!D$16,"",IF(B29=0,"",IF(OR(B29=$AM$1,B29=$AZ$1,B30=$AM$1,B30=$AZ$1,B31=$AM$1,B31=$AZ$1),0,1)))</f>
        <v>1</v>
      </c>
      <c r="AZ29" s="3">
        <f>IF($A29&gt;='FG_243way_Regular Symbol'!E$16,"",IF(C29=0,"",IF(OR(C29=$AM$1,C29=$AZ$1,C30=$AM$1,C30=$AZ$1,C31=$AM$1,C31=$AZ$1),0,1)))</f>
        <v>1</v>
      </c>
      <c r="BA29" s="3">
        <f>IF($A29&gt;='FG_243way_Regular Symbol'!F$16,"",IF(D29=0,"",IF(OR(D29=$AM$1,D29=$AZ$1,D30=$AM$1,D30=$AZ$1,D31=$AM$1,D31=$AZ$1),0,1)))</f>
        <v>1</v>
      </c>
      <c r="BB29" s="3">
        <f>IF($A29&gt;='FG_243way_Regular Symbol'!G$16,"",IF(E29=0,"",IF(OR(E29=$AM$1,E29=$AZ$1,E30=$AM$1,E30=$AZ$1,E31=$AM$1,E31=$AZ$1),0,1)))</f>
        <v>1</v>
      </c>
      <c r="BC29" s="135">
        <f>IF($A29&gt;='FG_243way_Regular Symbol'!H$16,"",IF(F29=0,"",IF(OR(F29=$AM$1,F29=$AZ$1,F30=$AM$1,F30=$AZ$1,F31=$AM$1,F31=$AZ$1),0,1)))</f>
        <v>0</v>
      </c>
      <c r="BE29" s="344">
        <f>IF($A29&gt;='FG_243way_Regular Symbol'!D$16,"",IF(B29=0,"",IF(OR(B29=$AM$1,B29=$BF$1,B30=$AM$1,B30=$BF$1,B31=$AM$1,B31=$BF$1),0,1)))</f>
        <v>1</v>
      </c>
      <c r="BF29" s="3">
        <f>IF($A29&gt;='FG_243way_Regular Symbol'!E$16,"",IF(C29=0,"",IF(OR(C29=$AM$1,C29=$BF$1,C30=$AM$1,C30=$BF$1,C31=$AM$1,C31=$BF$1),0,1)))</f>
        <v>1</v>
      </c>
      <c r="BG29" s="3">
        <f>IF($A29&gt;='FG_243way_Regular Symbol'!F$16,"",IF(D29=0,"",IF(OR(D29=$AM$1,D29=$BF$1,D30=$AM$1,D30=$BF$1,D31=$AM$1,D31=$BF$1),0,1)))</f>
        <v>1</v>
      </c>
      <c r="BH29" s="3">
        <f>IF($A29&gt;='FG_243way_Regular Symbol'!G$16,"",IF(E29=0,"",IF(OR(E29=$AM$1,E29=$BF$1,E30=$AM$1,E30=$BF$1,E31=$AM$1,E31=$BF$1),0,1)))</f>
        <v>1</v>
      </c>
      <c r="BI29" s="135">
        <f>IF($A29&gt;='FG_243way_Regular Symbol'!H$16,"",IF(F29=0,"",IF(OR(F29=$AM$1,F29=$BF$1,F30=$AM$1,F30=$BF$1,F31=$AM$1,F31=$BF$1),0,1)))</f>
        <v>1</v>
      </c>
      <c r="BK29" s="344">
        <f>IF($A29&gt;='FG_243way_Regular Symbol'!D$16,"",IF(B29=0,"",IF(OR(B29=$AM$1,B29=$BL$1,B30=$AM$1,B30=$BL$1,B31=$AM$1,B31=$BL$1),0,1)))</f>
        <v>1</v>
      </c>
      <c r="BL29" s="3">
        <f>IF($A29&gt;='FG_243way_Regular Symbol'!E$16,"",IF(C29=0,"",IF(OR(C29=$AM$1,C29=$BL$1,C30=$AM$1,C30=$BL$1,C31=$AM$1,C31=$BL$1),0,1)))</f>
        <v>1</v>
      </c>
      <c r="BM29" s="3">
        <f>IF($A29&gt;='FG_243way_Regular Symbol'!F$16,"",IF(D29=0,"",IF(OR(D29=$AM$1,D29=$BL$1,D30=$AM$1,D30=$BL$1,D31=$AM$1,D31=$BL$1),0,1)))</f>
        <v>1</v>
      </c>
      <c r="BN29" s="3">
        <f>IF($A29&gt;='FG_243way_Regular Symbol'!G$16,"",IF(E29=0,"",IF(OR(E29=$AM$1,E29=$BL$1,E30=$AM$1,E30=$BL$1,E31=$AM$1,E31=$BL$1),0,1)))</f>
        <v>1</v>
      </c>
      <c r="BO29" s="135">
        <f>IF($A29&gt;='FG_243way_Regular Symbol'!H$16,"",IF(F29=0,"",IF(OR(F29=$AM$1,F29=$BL$1,F30=$AM$1,F30=$BL$1,F31=$AM$1,F31=$BL$1),0,1)))</f>
        <v>1</v>
      </c>
      <c r="BQ29" s="3">
        <f>IF($A29&gt;='FG_243way_Regular Symbol'!D$16,"",IF(B29=0,"",IF(OR(B29=$BQ$1,B29=$BR$1,B30=$BQ$1,B30=$BR$1,B31=$BQ$1,B31=$BR$1),0,1)))</f>
        <v>1</v>
      </c>
      <c r="BR29" s="3">
        <f>IF($A29&gt;='FG_243way_Regular Symbol'!E$16,"",IF(C29=0,"",IF(OR(C29=$BQ$1,C29=$BR$1,C30=$BQ$1,C30=$BR$1,C31=$BQ$1,C31=$BR$1),0,1)))</f>
        <v>1</v>
      </c>
      <c r="BS29" s="3">
        <f>IF($A29&gt;='FG_243way_Regular Symbol'!F$16,"",IF(D29=0,"",IF(OR(D29=$BQ$1,D29=$BR$1,D30=$BQ$1,D30=$BR$1,D31=$BQ$1,D31=$BR$1),0,1)))</f>
        <v>1</v>
      </c>
      <c r="BT29" s="3">
        <f>IF($A29&gt;='FG_243way_Regular Symbol'!G$16,"",IF(E29=0,"",IF(OR(E29=$BQ$1,E29=$BR$1,E30=$BQ$1,E30=$BR$1,E31=$BQ$1,E31=$BR$1),0,1)))</f>
        <v>1</v>
      </c>
      <c r="BU29" s="3">
        <f>IF($A29&gt;='FG_243way_Regular Symbol'!H$16,"",IF(F29=0,"",IF(OR(F29=$BQ$1,F29=$BR$1,F30=$BQ$1,F30=$BR$1,F31=$BQ$1,F31=$BR$1),0,1)))</f>
        <v>1</v>
      </c>
      <c r="BW29" s="3">
        <f>IF($A29&gt;='FG_243way_Regular Symbol'!D$16,"",IF(B29=0,"",IF(OR(B29=$BW$1,B30=$BW$1,B31=$BW$1,B29=$BX$1,B30=$BX$1,B31=$BX$1),0,1)))</f>
        <v>1</v>
      </c>
      <c r="BX29" s="3">
        <f>IF($A29&gt;='FG_243way_Regular Symbol'!E$16,"",IF(C29=0,"",IF(OR(C29=$BW$1,C30=$BW$1,C31=$BW$1,C29=$BX$1,C30=$BX$1,C31=$BX$1),0,1)))</f>
        <v>1</v>
      </c>
      <c r="BY29" s="3">
        <f>IF($A29&gt;='FG_243way_Regular Symbol'!F$16,"",IF(D29=0,"",IF(OR(D29=$BW$1,D30=$BW$1,D31=$BW$1,D29=$BX$1,D30=$BX$1,D31=$BX$1),0,1)))</f>
        <v>1</v>
      </c>
      <c r="BZ29" s="3">
        <f>IF($A29&gt;='FG_243way_Regular Symbol'!G$16,"",IF(E29=0,"",IF(OR(E29=$BW$1,E30=$BW$1,E31=$BW$1,E29=$BX$1,E30=$BX$1,E31=$BX$1),0,1)))</f>
        <v>0</v>
      </c>
      <c r="CA29" s="3">
        <f>IF($A29&gt;='FG_243way_Regular Symbol'!H$16,"",IF(F29=0,"",IF(OR(F29=$BW$1,F30=$BW$1,F31=$BW$1,F29=$BX$1,F30=$BX$1,F31=$BX$1),0,1)))</f>
        <v>0</v>
      </c>
      <c r="CC29" s="3">
        <f>IF($A29&gt;='FG_243way_Regular Symbol'!D$16,"",IF(B29=0,"",IF(OR(B29=$BW$1,B30=$BW$1,B31=$BW$1,B29=$CD$1,B30=$CD$1,B31=$CD$1),0,1)))</f>
        <v>0</v>
      </c>
      <c r="CD29" s="3">
        <f>IF($A29&gt;='FG_243way_Regular Symbol'!E$16,"",IF(C29=0,"",IF(OR(C29=$BW$1,C30=$BW$1,C31=$BW$1,C29=$CD$1,C30=$CD$1,C31=$CD$1),0,1)))</f>
        <v>0</v>
      </c>
      <c r="CE29" s="3">
        <f>IF($A29&gt;='FG_243way_Regular Symbol'!F$16,"",IF(D29=0,"",IF(OR(D29=$BW$1,D30=$BW$1,D31=$BW$1,D29=$CD$1,D30=$CD$1,D31=$CD$1),0,1)))</f>
        <v>1</v>
      </c>
      <c r="CF29" s="3">
        <f>IF($A29&gt;='FG_243way_Regular Symbol'!G$16,"",IF(E29=0,"",IF(OR(E29=$BW$1,E30=$BW$1,E31=$BW$1,E29=$CD$1,E30=$CD$1,E31=$CD$1),0,1)))</f>
        <v>0</v>
      </c>
      <c r="CG29" s="3">
        <f>IF($A29&gt;='FG_243way_Regular Symbol'!H$16,"",IF(F29=0,"",IF(OR(F29=$BW$1,F30=$BW$1,F31=$BW$1,F29=$CD$1,F30=$CD$1,F31=$CD$1),0,1)))</f>
        <v>1</v>
      </c>
      <c r="CI29" s="3">
        <f>IF($A29&gt;='FG_243way_Regular Symbol'!D$16,"",IF(B29=0,"",IF(OR(B29=$BW$1,B30=$BW$1,B31=$BW$1,B29=$CJ$1,B30=$CJ$1,B31=$CJ$1),0,1)))</f>
        <v>0</v>
      </c>
      <c r="CJ29" s="3">
        <f>IF($A29&gt;='FG_243way_Regular Symbol'!E$16,"",IF(C29=0,"",IF(OR(C29=$BW$1,C30=$BW$1,C31=$BW$1,C29=$CJ$1,C30=$CJ$1,C31=$CJ$1),0,1)))</f>
        <v>1</v>
      </c>
      <c r="CK29" s="3">
        <f>IF($A29&gt;='FG_243way_Regular Symbol'!F$16,"",IF(D29=0,"",IF(OR(D29=$BW$1,D30=$BW$1,D31=$BW$1,D29=$CJ$1,D30=$CJ$1,D31=$CJ$1),0,1)))</f>
        <v>1</v>
      </c>
      <c r="CL29" s="3">
        <f>IF($A29&gt;='FG_243way_Regular Symbol'!G$16,"",IF(E29=0,"",IF(OR(E29=$BW$1,E30=$BW$1,E31=$BW$1,E29=$CJ$1,E30=$CJ$1,E31=$CJ$1),0,1)))</f>
        <v>1</v>
      </c>
      <c r="CM29" s="3">
        <f>IF($A29&gt;='FG_243way_Regular Symbol'!H$16,"",IF(F29=0,"",IF(OR(F29=$BW$1,F30=$BW$1,F31=$BW$1,F29=$CJ$1,F30=$CJ$1,F31=$CJ$1),0,1)))</f>
        <v>1</v>
      </c>
      <c r="CO29" s="3">
        <f>IF($A29&gt;='FG_243way_Regular Symbol'!D$16,"",IF(B29=0,"",IF(OR(B29=$BW$1,B30=$BW$1,B31=$BW$1,B29=$CP$1,B30=$CP$1,B31=$CP$1),0,1)))</f>
        <v>1</v>
      </c>
      <c r="CP29" s="3">
        <f>IF($A29&gt;='FG_243way_Regular Symbol'!E$16,"",IF(C29=0,"",IF(OR(C29=$BW$1,C30=$BW$1,C31=$BW$1,C29=$CP$1,C30=$CP$1,C31=$CP$1),0,1)))</f>
        <v>0</v>
      </c>
      <c r="CQ29" s="3">
        <f>IF($A29&gt;='FG_243way_Regular Symbol'!F$16,"",IF(D29=0,"",IF(OR(D29=$BW$1,D30=$BW$1,D31=$BW$1,D29=$CP$1,D30=$CP$1,D31=$CP$1),0,1)))</f>
        <v>0</v>
      </c>
      <c r="CR29" s="3">
        <f>IF($A29&gt;='FG_243way_Regular Symbol'!G$16,"",IF(E29=0,"",IF(OR(E29=$BW$1,E30=$BW$1,E31=$BW$1,E29=$CP$1,E30=$CP$1,E31=$CP$1),0,1)))</f>
        <v>1</v>
      </c>
      <c r="CS29" s="3">
        <f>IF($A29&gt;='FG_243way_Regular Symbol'!H$16,"",IF(F29=0,"",IF(OR(F29=$BW$1,F30=$BW$1,F31=$BW$1,F29=$CP$1,F30=$CP$1,F31=$CP$1),0,1)))</f>
        <v>1</v>
      </c>
      <c r="CU29" s="3">
        <f>IF($A29&gt;='FG_243way_Regular Symbol'!D$16,"",IF(B29=0,"",IF(OR(B29=$BW$1,B30=$BW$1,B31=$BW$1,B29=$CV$1,B30=$CV$1,B31=$CV$1),0,1)))</f>
        <v>1</v>
      </c>
      <c r="CV29" s="3">
        <f>IF($A29&gt;='FG_243way_Regular Symbol'!E$16,"",IF(C29=0,"",IF(OR(C29=$BW$1,C30=$BW$1,C31=$BW$1,C29=$CV$1,C30=$CV$1,C31=$CV$1),0,1)))</f>
        <v>1</v>
      </c>
      <c r="CW29" s="3">
        <f>IF($A29&gt;='FG_243way_Regular Symbol'!F$16,"",IF(D29=0,"",IF(OR(D29=$BW$1,D30=$BW$1,D31=$BW$1,D29=$CV$1,D30=$CV$1,D31=$CV$1),0,1)))</f>
        <v>1</v>
      </c>
      <c r="CX29" s="3">
        <f>IF($A29&gt;='FG_243way_Regular Symbol'!G$16,"",IF(E29=0,"",IF(OR(E29=$BW$1,E30=$BW$1,E31=$BW$1,E29=$CV$1,E30=$CV$1,E31=$CV$1),0,1)))</f>
        <v>1</v>
      </c>
      <c r="CY29" s="3">
        <f>IF($A29&gt;='FG_243way_Regular Symbol'!H$16,"",IF(F29=0,"",IF(OR(F29=$BW$1,F30=$BW$1,F31=$BW$1,F29=$CV$1,F30=$CV$1,F31=$CV$1),0,1)))</f>
        <v>1</v>
      </c>
    </row>
    <row r="30" spans="1:103">
      <c r="A30" s="337">
        <f>IF('FG_243way_Regular Symbol'!L29="","",'FG_243way_Regular Symbol'!L29)</f>
        <v>26</v>
      </c>
      <c r="B30" s="191" t="str">
        <f>IF('FG_243way_Regular Symbol'!M29="",
IF($A30-'FG_243way_Regular Symbol'!D$16&gt;='FG_243way_RegularＸ_W()'!B$2-1,"",VLOOKUP($A30-'FG_243way_Regular Symbol'!D$16,'FG_243way_Regular Symbol'!$L$3:$Q$99,'FG_243way_RegularＸ_W()'!B$3+1,FALSE)),
'FG_243way_Regular Symbol'!M29)</f>
        <v>Q</v>
      </c>
      <c r="C30" s="191" t="str">
        <f>IF('FG_243way_Regular Symbol'!N29="",
IF($A30-'FG_243way_Regular Symbol'!E$16&gt;='FG_243way_RegularＸ_W()'!C$2-1,"",VLOOKUP($A30-'FG_243way_Regular Symbol'!E$16,'FG_243way_Regular Symbol'!$L$3:$Q$99,'FG_243way_RegularＸ_W()'!C$3+1,FALSE)),
'FG_243way_Regular Symbol'!N29)</f>
        <v>TE</v>
      </c>
      <c r="D30" s="191" t="str">
        <f>IF('FG_243way_Regular Symbol'!O29="",
IF($A30-'FG_243way_Regular Symbol'!F$16&gt;='FG_243way_RegularＸ_W()'!D$2-1,"",VLOOKUP($A30-'FG_243way_Regular Symbol'!F$16,'FG_243way_Regular Symbol'!$L$3:$Q$99,'FG_243way_RegularＸ_W()'!D$3+1,FALSE)),
'FG_243way_Regular Symbol'!O29)</f>
        <v>M1</v>
      </c>
      <c r="E30" s="191" t="str">
        <f>IF('FG_243way_Regular Symbol'!P29="",
IF($A30-'FG_243way_Regular Symbol'!G$16&gt;='FG_243way_RegularＸ_W()'!E$2-1,"",VLOOKUP($A30-'FG_243way_Regular Symbol'!G$16,'FG_243way_Regular Symbol'!$L$3:$Q$99,'FG_243way_RegularＸ_W()'!E$3+1,FALSE)),
'FG_243way_Regular Symbol'!P29)</f>
        <v>M2</v>
      </c>
      <c r="F30" s="338" t="str">
        <f>IF('FG_243way_Regular Symbol'!Q29="",
IF($A30-'FG_243way_Regular Symbol'!H$16&gt;='FG_243way_RegularＸ_W()'!F$2-1,"",VLOOKUP($A30-'FG_243way_Regular Symbol'!H$16,'FG_243way_Regular Symbol'!$L$3:$Q$99,'FG_243way_RegularＸ_W()'!F$3+1,FALSE)),
'FG_243way_Regular Symbol'!Q29)</f>
        <v>K</v>
      </c>
      <c r="O30" s="344">
        <f>IF($A30&gt;='FG_243way_Regular Symbol'!D$16,"",IF(B30=0,"",IF(OR(B30=$O$1,B30=$P$1,B31=$O$1,B31=$P$1,B32=$O$1,B32=$P$1),0,1)))</f>
        <v>1</v>
      </c>
      <c r="P30" s="3">
        <f>IF($A30&gt;='FG_243way_Regular Symbol'!E$16,"",IF(C30=0,"",IF(OR(C30=$O$1,C30=$P$1,C31=$O$1,C31=$P$1,C32=$O$1,C32=$P$1),0,1)))</f>
        <v>1</v>
      </c>
      <c r="Q30" s="3">
        <f>IF($A30&gt;='FG_243way_Regular Symbol'!F$16,"",IF(D30=0,"",IF(OR(D30=$O$1,D30=$P$1,D31=$O$1,D31=$P$1,D32=$O$1,D32=$P$1),0,1)))</f>
        <v>0</v>
      </c>
      <c r="R30" s="3">
        <f>IF($A30&gt;='FG_243way_Regular Symbol'!G$16,"",IF(E30=0,"",IF(OR(E30=$O$1,E30=$P$1,E31=$O$1,E31=$P$1,E32=$O$1,E32=$P$1),0,1)))</f>
        <v>1</v>
      </c>
      <c r="S30" s="135">
        <f>IF($A30&gt;='FG_243way_Regular Symbol'!H$16,"",IF(F30=0,"",IF(OR(F30=$O$1,F30=$P$1,F31=$O$1,F31=$P$1,F32=$O$1,F32=$P$1),0,1)))</f>
        <v>1</v>
      </c>
      <c r="U30" s="344">
        <f>IF($A30&gt;='FG_243way_Regular Symbol'!D$16,"",IF(B30=0,"",IF(OR(B30=$U$1,B30=$V$1,B31=$U$1,B31=$V$1,B32=$U$1,B32=$V$1),0,1)))</f>
        <v>1</v>
      </c>
      <c r="V30" s="3">
        <f>IF($A30&gt;='FG_243way_Regular Symbol'!E$16,"",IF(C30=0,"",IF(OR(C30=$U$1,C30=$V$1,C31=$U$1,C31=$V$1,C32=$U$1,C32=$V$1),0,1)))</f>
        <v>1</v>
      </c>
      <c r="W30" s="3">
        <f>IF($A30&gt;='FG_243way_Regular Symbol'!F$16,"",IF(D30=0,"",IF(OR(D30=$U$1,D30=$V$1,D31=$U$1,D31=$V$1,D32=$U$1,D32=$V$1),0,1)))</f>
        <v>1</v>
      </c>
      <c r="X30" s="3">
        <f>IF($A30&gt;='FG_243way_Regular Symbol'!G$16,"",IF(E30=0,"",IF(OR(E30=$U$1,E30=$V$1,E31=$U$1,E31=$V$1,E32=$U$1,E32=$V$1),0,1)))</f>
        <v>0</v>
      </c>
      <c r="Y30" s="135">
        <f>IF($A30&gt;='FG_243way_Regular Symbol'!H$16,"",IF(F30=0,"",IF(OR(F30=$U$1,F30=$V$1,F31=$U$1,F31=$V$1,F32=$U$1,F32=$V$1),0,1)))</f>
        <v>1</v>
      </c>
      <c r="AA30" s="344">
        <f>IF($A30&gt;='FG_243way_Regular Symbol'!D$16,"",IF(B30=0,"",IF(OR(B30=$AA$1,B30=$AB$1,B31=$AA$1,B31=$AB$1,B32=$AA$1,,B32=$AB$1),0,1)))</f>
        <v>1</v>
      </c>
      <c r="AB30" s="3">
        <f>IF($A30&gt;='FG_243way_Regular Symbol'!E$16,"",IF(C30=0,"",IF(OR(C30=$AA$1,C30=$AB$1,C31=$AA$1,C31=$AB$1,C32=$AA$1,,C32=$AB$1),0,1)))</f>
        <v>1</v>
      </c>
      <c r="AC30" s="3">
        <f>IF($A30&gt;='FG_243way_Regular Symbol'!F$16,"",IF(D30=0,"",IF(OR(D30=$AA$1,D30=$AB$1,D31=$AA$1,D31=$AB$1,D32=$AA$1,,D32=$AB$1),0,1)))</f>
        <v>1</v>
      </c>
      <c r="AD30" s="3">
        <f>IF($A30&gt;='FG_243way_Regular Symbol'!G$16,"",IF(E30=0,"",IF(OR(E30=$AA$1,E30=$AB$1,E31=$AA$1,E31=$AB$1,E32=$AA$1,,E32=$AB$1),0,1)))</f>
        <v>1</v>
      </c>
      <c r="AE30" s="135">
        <f>IF($A30&gt;='FG_243way_Regular Symbol'!H$16,"",IF(F30=0,"",IF(OR(F30=$AA$1,F30=$AB$1,F31=$AA$1,F31=$AB$1,F32=$AA$1,,F32=$AB$1),0,1)))</f>
        <v>1</v>
      </c>
      <c r="AG30" s="344">
        <f>IF($A30&gt;='FG_243way_Regular Symbol'!D$16,"",IF(B30=0,"",IF(OR(B30=$AG$1,B30=$AH$1,B31=$AG$1,B31=$AH$1,B32=$AG$1,B32=$AH$1),0,1)))</f>
        <v>1</v>
      </c>
      <c r="AH30" s="3">
        <f>IF($A30&gt;='FG_243way_Regular Symbol'!E$16,"",IF(C30=0,"",IF(OR(C30=$AG$1,C30=$AH$1,C31=$AG$1,C31=$AH$1,C32=$AG$1,C32=$AH$1),0,1)))</f>
        <v>1</v>
      </c>
      <c r="AI30" s="3">
        <f>IF($A30&gt;='FG_243way_Regular Symbol'!F$16,"",IF(D30=0,"",IF(OR(D30=$AG$1,D30=$AH$1,D31=$AG$1,D31=$AH$1,D32=$AG$1,D32=$AH$1),0,1)))</f>
        <v>1</v>
      </c>
      <c r="AJ30" s="3">
        <f>IF($A30&gt;='FG_243way_Regular Symbol'!G$16,"",IF(E30=0,"",IF(OR(E30=$AG$1,E30=$AH$1,E31=$AG$1,E31=$AH$1,E32=$AG$1,E32=$AH$1),0,1)))</f>
        <v>1</v>
      </c>
      <c r="AK30" s="135">
        <f>IF($A30&gt;='FG_243way_Regular Symbol'!H$16,"",IF(F30=0,"",IF(OR(F30=$AG$1,F30=$AH$1,F31=$AG$1,F31=$AH$1,F32=$AG$1,F32=$AH$1),0,1)))</f>
        <v>1</v>
      </c>
      <c r="AM30" s="344">
        <f>IF($A30&gt;='FG_243way_Regular Symbol'!D$16,"",IF(B30=0,"",IF(OR(B30=$AM$1,B30=$AN$1,B31=$AM$1,B31=$AN$1,B32=$AM$1,B32=$AN$1),0,1)))</f>
        <v>1</v>
      </c>
      <c r="AN30" s="3">
        <f>IF($A30&gt;='FG_243way_Regular Symbol'!E$16,"",IF(C30=0,"",IF(OR(C30=$AM$1,C30=$AN$1,C31=$AM$1,C31=$AN$1,C32=$AM$1,C32=$AN$1),0,1)))</f>
        <v>0</v>
      </c>
      <c r="AO30" s="3">
        <f>IF($A30&gt;='FG_243way_Regular Symbol'!F$16,"",IF(D30=0,"",IF(OR(D30=$AM$1,D30=$AN$1,D31=$AM$1,D31=$AN$1,D32=$AM$1,D32=$AN$1),0,1)))</f>
        <v>0</v>
      </c>
      <c r="AP30" s="3">
        <f>IF($A30&gt;='FG_243way_Regular Symbol'!G$16,"",IF(E30=0,"",IF(OR(E30=$AM$1,E30=$AN$1,E31=$AM$1,E31=$AN$1,E32=$AM$1,E32=$AN$1),0,1)))</f>
        <v>1</v>
      </c>
      <c r="AQ30" s="135">
        <f>IF($A30&gt;='FG_243way_Regular Symbol'!H$16,"",IF(F30=0,"",IF(OR(F30=$AM$1,F30=$AN$1,F31=$AM$1,F31=$AN$1,F32=$AM$1,F32=$AN$1),0,1)))</f>
        <v>1</v>
      </c>
      <c r="AS30" s="344">
        <f>IF($A30&gt;='FG_243way_Regular Symbol'!D$16,"",IF(B30=0,"",IF(OR(B30=$AM$1,B30=$AT$1,B31=$AM$1,B31=$AT$1,B32=$AM$1,B32=$AT$1),0,1)))</f>
        <v>1</v>
      </c>
      <c r="AT30" s="3">
        <f>IF($A30&gt;='FG_243way_Regular Symbol'!E$16,"",IF(C30=0,"",IF(OR(C30=$AM$1,C30=$AT$1,C31=$AM$1,C31=$AT$1,C32=$AM$1,C32=$AT$1),0,1)))</f>
        <v>1</v>
      </c>
      <c r="AU30" s="3">
        <f>IF($A30&gt;='FG_243way_Regular Symbol'!F$16,"",IF(D30=0,"",IF(OR(D30=$AM$1,D30=$AT$1,D31=$AM$1,D31=$AT$1,D32=$AM$1,D32=$AT$1),0,1)))</f>
        <v>1</v>
      </c>
      <c r="AV30" s="3">
        <f>IF($A30&gt;='FG_243way_Regular Symbol'!G$16,"",IF(E30=0,"",IF(OR(E30=$AM$1,E30=$AT$1,E31=$AM$1,E31=$AT$1,E32=$AM$1,E32=$AT$1),0,1)))</f>
        <v>1</v>
      </c>
      <c r="AW30" s="135">
        <f>IF($A30&gt;='FG_243way_Regular Symbol'!H$16,"",IF(F30=0,"",IF(OR(F30=$AM$1,F30=$AT$1,F31=$AM$1,F31=$AT$1,F32=$AM$1,F32=$AT$1),0,1)))</f>
        <v>1</v>
      </c>
      <c r="AY30" s="344">
        <f>IF($A30&gt;='FG_243way_Regular Symbol'!D$16,"",IF(B30=0,"",IF(OR(B30=$AM$1,B30=$AZ$1,B31=$AM$1,B31=$AZ$1,B32=$AM$1,B32=$AZ$1),0,1)))</f>
        <v>1</v>
      </c>
      <c r="AZ30" s="3">
        <f>IF($A30&gt;='FG_243way_Regular Symbol'!E$16,"",IF(C30=0,"",IF(OR(C30=$AM$1,C30=$AZ$1,C31=$AM$1,C31=$AZ$1,C32=$AM$1,C32=$AZ$1),0,1)))</f>
        <v>1</v>
      </c>
      <c r="BA30" s="3">
        <f>IF($A30&gt;='FG_243way_Regular Symbol'!F$16,"",IF(D30=0,"",IF(OR(D30=$AM$1,D30=$AZ$1,D31=$AM$1,D31=$AZ$1,D32=$AM$1,D32=$AZ$1),0,1)))</f>
        <v>1</v>
      </c>
      <c r="BB30" s="3">
        <f>IF($A30&gt;='FG_243way_Regular Symbol'!G$16,"",IF(E30=0,"",IF(OR(E30=$AM$1,E30=$AZ$1,E31=$AM$1,E31=$AZ$1,E32=$AM$1,E32=$AZ$1),0,1)))</f>
        <v>1</v>
      </c>
      <c r="BC30" s="135">
        <f>IF($A30&gt;='FG_243way_Regular Symbol'!H$16,"",IF(F30=0,"",IF(OR(F30=$AM$1,F30=$AZ$1,F31=$AM$1,F31=$AZ$1,F32=$AM$1,F32=$AZ$1),0,1)))</f>
        <v>0</v>
      </c>
      <c r="BE30" s="344">
        <f>IF($A30&gt;='FG_243way_Regular Symbol'!D$16,"",IF(B30=0,"",IF(OR(B30=$AM$1,B30=$BF$1,B31=$AM$1,B31=$BF$1,B32=$AM$1,B32=$BF$1),0,1)))</f>
        <v>1</v>
      </c>
      <c r="BF30" s="3">
        <f>IF($A30&gt;='FG_243way_Regular Symbol'!E$16,"",IF(C30=0,"",IF(OR(C30=$AM$1,C30=$BF$1,C31=$AM$1,C31=$BF$1,C32=$AM$1,C32=$BF$1),0,1)))</f>
        <v>1</v>
      </c>
      <c r="BG30" s="3">
        <f>IF($A30&gt;='FG_243way_Regular Symbol'!F$16,"",IF(D30=0,"",IF(OR(D30=$AM$1,D30=$BF$1,D31=$AM$1,D31=$BF$1,D32=$AM$1,D32=$BF$1),0,1)))</f>
        <v>1</v>
      </c>
      <c r="BH30" s="3">
        <f>IF($A30&gt;='FG_243way_Regular Symbol'!G$16,"",IF(E30=0,"",IF(OR(E30=$AM$1,E30=$BF$1,E31=$AM$1,E31=$BF$1,E32=$AM$1,E32=$BF$1),0,1)))</f>
        <v>1</v>
      </c>
      <c r="BI30" s="135">
        <f>IF($A30&gt;='FG_243way_Regular Symbol'!H$16,"",IF(F30=0,"",IF(OR(F30=$AM$1,F30=$BF$1,F31=$AM$1,F31=$BF$1,F32=$AM$1,F32=$BF$1),0,1)))</f>
        <v>1</v>
      </c>
      <c r="BK30" s="344">
        <f>IF($A30&gt;='FG_243way_Regular Symbol'!D$16,"",IF(B30=0,"",IF(OR(B30=$AM$1,B30=$BL$1,B31=$AM$1,B31=$BL$1,B32=$AM$1,B32=$BL$1),0,1)))</f>
        <v>1</v>
      </c>
      <c r="BL30" s="3">
        <f>IF($A30&gt;='FG_243way_Regular Symbol'!E$16,"",IF(C30=0,"",IF(OR(C30=$AM$1,C30=$BL$1,C31=$AM$1,C31=$BL$1,C32=$AM$1,C32=$BL$1),0,1)))</f>
        <v>1</v>
      </c>
      <c r="BM30" s="3">
        <f>IF($A30&gt;='FG_243way_Regular Symbol'!F$16,"",IF(D30=0,"",IF(OR(D30=$AM$1,D30=$BL$1,D31=$AM$1,D31=$BL$1,D32=$AM$1,D32=$BL$1),0,1)))</f>
        <v>1</v>
      </c>
      <c r="BN30" s="3">
        <f>IF($A30&gt;='FG_243way_Regular Symbol'!G$16,"",IF(E30=0,"",IF(OR(E30=$AM$1,E30=$BL$1,E31=$AM$1,E31=$BL$1,E32=$AM$1,E32=$BL$1),0,1)))</f>
        <v>1</v>
      </c>
      <c r="BO30" s="135">
        <f>IF($A30&gt;='FG_243way_Regular Symbol'!H$16,"",IF(F30=0,"",IF(OR(F30=$AM$1,F30=$BL$1,F31=$AM$1,F31=$BL$1,F32=$AM$1,F32=$BL$1),0,1)))</f>
        <v>1</v>
      </c>
      <c r="BQ30" s="3">
        <f>IF($A30&gt;='FG_243way_Regular Symbol'!D$16,"",IF(B30=0,"",IF(OR(B30=$BQ$1,B30=$BR$1,B31=$BQ$1,B31=$BR$1,B32=$BQ$1,B32=$BR$1),0,1)))</f>
        <v>1</v>
      </c>
      <c r="BR30" s="3">
        <f>IF($A30&gt;='FG_243way_Regular Symbol'!E$16,"",IF(C30=0,"",IF(OR(C30=$BQ$1,C30=$BR$1,C31=$BQ$1,C31=$BR$1,C32=$BQ$1,C32=$BR$1),0,1)))</f>
        <v>1</v>
      </c>
      <c r="BS30" s="3">
        <f>IF($A30&gt;='FG_243way_Regular Symbol'!F$16,"",IF(D30=0,"",IF(OR(D30=$BQ$1,D30=$BR$1,D31=$BQ$1,D31=$BR$1,D32=$BQ$1,D32=$BR$1),0,1)))</f>
        <v>1</v>
      </c>
      <c r="BT30" s="3">
        <f>IF($A30&gt;='FG_243way_Regular Symbol'!G$16,"",IF(E30=0,"",IF(OR(E30=$BQ$1,E30=$BR$1,E31=$BQ$1,E31=$BR$1,E32=$BQ$1,E32=$BR$1),0,1)))</f>
        <v>1</v>
      </c>
      <c r="BU30" s="3">
        <f>IF($A30&gt;='FG_243way_Regular Symbol'!H$16,"",IF(F30=0,"",IF(OR(F30=$BQ$1,F30=$BR$1,F31=$BQ$1,F31=$BR$1,F32=$BQ$1,F32=$BR$1),0,1)))</f>
        <v>1</v>
      </c>
      <c r="BW30" s="3">
        <f>IF($A30&gt;='FG_243way_Regular Symbol'!D$16,"",IF(B30=0,"",IF(OR(B30=$BW$1,B31=$BW$1,B32=$BW$1,B30=$BX$1,B31=$BX$1,B32=$BX$1),0,1)))</f>
        <v>1</v>
      </c>
      <c r="BX30" s="3">
        <f>IF($A30&gt;='FG_243way_Regular Symbol'!E$16,"",IF(C30=0,"",IF(OR(C30=$BW$1,C31=$BW$1,C32=$BW$1,C30=$BX$1,C31=$BX$1,C32=$BX$1),0,1)))</f>
        <v>1</v>
      </c>
      <c r="BY30" s="3">
        <f>IF($A30&gt;='FG_243way_Regular Symbol'!F$16,"",IF(D30=0,"",IF(OR(D30=$BW$1,D31=$BW$1,D32=$BW$1,D30=$BX$1,D31=$BX$1,D32=$BX$1),0,1)))</f>
        <v>1</v>
      </c>
      <c r="BZ30" s="3">
        <f>IF($A30&gt;='FG_243way_Regular Symbol'!G$16,"",IF(E30=0,"",IF(OR(E30=$BW$1,E31=$BW$1,E32=$BW$1,E30=$BX$1,E31=$BX$1,E32=$BX$1),0,1)))</f>
        <v>0</v>
      </c>
      <c r="CA30" s="3">
        <f>IF($A30&gt;='FG_243way_Regular Symbol'!H$16,"",IF(F30=0,"",IF(OR(F30=$BW$1,F31=$BW$1,F32=$BW$1,F30=$BX$1,F31=$BX$1,F32=$BX$1),0,1)))</f>
        <v>0</v>
      </c>
      <c r="CC30" s="3">
        <f>IF($A30&gt;='FG_243way_Regular Symbol'!D$16,"",IF(B30=0,"",IF(OR(B30=$BW$1,B31=$BW$1,B32=$BW$1,B30=$CD$1,B31=$CD$1,B32=$CD$1),0,1)))</f>
        <v>0</v>
      </c>
      <c r="CD30" s="3">
        <f>IF($A30&gt;='FG_243way_Regular Symbol'!E$16,"",IF(C30=0,"",IF(OR(C30=$BW$1,C31=$BW$1,C32=$BW$1,C30=$CD$1,C31=$CD$1,C32=$CD$1),0,1)))</f>
        <v>0</v>
      </c>
      <c r="CE30" s="3">
        <f>IF($A30&gt;='FG_243way_Regular Symbol'!F$16,"",IF(D30=0,"",IF(OR(D30=$BW$1,D31=$BW$1,D32=$BW$1,D30=$CD$1,D31=$CD$1,D32=$CD$1),0,1)))</f>
        <v>1</v>
      </c>
      <c r="CF30" s="3">
        <f>IF($A30&gt;='FG_243way_Regular Symbol'!G$16,"",IF(E30=0,"",IF(OR(E30=$BW$1,E31=$BW$1,E32=$BW$1,E30=$CD$1,E31=$CD$1,E32=$CD$1),0,1)))</f>
        <v>1</v>
      </c>
      <c r="CG30" s="3">
        <f>IF($A30&gt;='FG_243way_Regular Symbol'!H$16,"",IF(F30=0,"",IF(OR(F30=$BW$1,F31=$BW$1,F32=$BW$1,F30=$CD$1,F31=$CD$1,F32=$CD$1),0,1)))</f>
        <v>0</v>
      </c>
      <c r="CI30" s="3">
        <f>IF($A30&gt;='FG_243way_Regular Symbol'!D$16,"",IF(B30=0,"",IF(OR(B30=$BW$1,B31=$BW$1,B32=$BW$1,B30=$CJ$1,B31=$CJ$1,B32=$CJ$1),0,1)))</f>
        <v>0</v>
      </c>
      <c r="CJ30" s="3">
        <f>IF($A30&gt;='FG_243way_Regular Symbol'!E$16,"",IF(C30=0,"",IF(OR(C30=$BW$1,C31=$BW$1,C32=$BW$1,C30=$CJ$1,C31=$CJ$1,C32=$CJ$1),0,1)))</f>
        <v>1</v>
      </c>
      <c r="CK30" s="3">
        <f>IF($A30&gt;='FG_243way_Regular Symbol'!F$16,"",IF(D30=0,"",IF(OR(D30=$BW$1,D31=$BW$1,D32=$BW$1,D30=$CJ$1,D31=$CJ$1,D32=$CJ$1),0,1)))</f>
        <v>1</v>
      </c>
      <c r="CL30" s="3">
        <f>IF($A30&gt;='FG_243way_Regular Symbol'!G$16,"",IF(E30=0,"",IF(OR(E30=$BW$1,E31=$BW$1,E32=$BW$1,E30=$CJ$1,E31=$CJ$1,E32=$CJ$1),0,1)))</f>
        <v>1</v>
      </c>
      <c r="CM30" s="3">
        <f>IF($A30&gt;='FG_243way_Regular Symbol'!H$16,"",IF(F30=0,"",IF(OR(F30=$BW$1,F31=$BW$1,F32=$BW$1,F30=$CJ$1,F31=$CJ$1,F32=$CJ$1),0,1)))</f>
        <v>1</v>
      </c>
      <c r="CO30" s="3">
        <f>IF($A30&gt;='FG_243way_Regular Symbol'!D$16,"",IF(B30=0,"",IF(OR(B30=$BW$1,B31=$BW$1,B32=$BW$1,B30=$CP$1,B31=$CP$1,B32=$CP$1),0,1)))</f>
        <v>1</v>
      </c>
      <c r="CP30" s="3">
        <f>IF($A30&gt;='FG_243way_Regular Symbol'!E$16,"",IF(C30=0,"",IF(OR(C30=$BW$1,C31=$BW$1,C32=$BW$1,C30=$CP$1,C31=$CP$1,C32=$CP$1),0,1)))</f>
        <v>0</v>
      </c>
      <c r="CQ30" s="3">
        <f>IF($A30&gt;='FG_243way_Regular Symbol'!F$16,"",IF(D30=0,"",IF(OR(D30=$BW$1,D31=$BW$1,D32=$BW$1,D30=$CP$1,D31=$CP$1,D32=$CP$1),0,1)))</f>
        <v>1</v>
      </c>
      <c r="CR30" s="3">
        <f>IF($A30&gt;='FG_243way_Regular Symbol'!G$16,"",IF(E30=0,"",IF(OR(E30=$BW$1,E31=$BW$1,E32=$BW$1,E30=$CP$1,E31=$CP$1,E32=$CP$1),0,1)))</f>
        <v>1</v>
      </c>
      <c r="CS30" s="3">
        <f>IF($A30&gt;='FG_243way_Regular Symbol'!H$16,"",IF(F30=0,"",IF(OR(F30=$BW$1,F31=$BW$1,F32=$BW$1,F30=$CP$1,F31=$CP$1,F32=$CP$1),0,1)))</f>
        <v>1</v>
      </c>
      <c r="CU30" s="3">
        <f>IF($A30&gt;='FG_243way_Regular Symbol'!D$16,"",IF(B30=0,"",IF(OR(B30=$BW$1,B31=$BW$1,B32=$BW$1,B30=$CV$1,B31=$CV$1,B32=$CV$1),0,1)))</f>
        <v>1</v>
      </c>
      <c r="CV30" s="3">
        <f>IF($A30&gt;='FG_243way_Regular Symbol'!E$16,"",IF(C30=0,"",IF(OR(C30=$BW$1,C31=$BW$1,C32=$BW$1,C30=$CV$1,C31=$CV$1,C32=$CV$1),0,1)))</f>
        <v>1</v>
      </c>
      <c r="CW30" s="3">
        <f>IF($A30&gt;='FG_243way_Regular Symbol'!F$16,"",IF(D30=0,"",IF(OR(D30=$BW$1,D31=$BW$1,D32=$BW$1,D30=$CV$1,D31=$CV$1,D32=$CV$1),0,1)))</f>
        <v>1</v>
      </c>
      <c r="CX30" s="3">
        <f>IF($A30&gt;='FG_243way_Regular Symbol'!G$16,"",IF(E30=0,"",IF(OR(E30=$BW$1,E31=$BW$1,E32=$BW$1,E30=$CV$1,E31=$CV$1,E32=$CV$1),0,1)))</f>
        <v>1</v>
      </c>
      <c r="CY30" s="3">
        <f>IF($A30&gt;='FG_243way_Regular Symbol'!H$16,"",IF(F30=0,"",IF(OR(F30=$BW$1,F31=$BW$1,F32=$BW$1,F30=$CV$1,F31=$CV$1,F32=$CV$1),0,1)))</f>
        <v>1</v>
      </c>
    </row>
    <row r="31" spans="1:103">
      <c r="A31" s="337">
        <f>IF('FG_243way_Regular Symbol'!L30="","",'FG_243way_Regular Symbol'!L30)</f>
        <v>27</v>
      </c>
      <c r="B31" s="191" t="str">
        <f>IF('FG_243way_Regular Symbol'!M30="",
IF($A31-'FG_243way_Regular Symbol'!D$16&gt;='FG_243way_RegularＸ_W()'!B$2-1,"",VLOOKUP($A31-'FG_243way_Regular Symbol'!D$16,'FG_243way_Regular Symbol'!$L$3:$Q$99,'FG_243way_RegularＸ_W()'!B$3+1,FALSE)),
'FG_243way_Regular Symbol'!M30)</f>
        <v>Q</v>
      </c>
      <c r="C31" s="191" t="str">
        <f>IF('FG_243way_Regular Symbol'!N30="",
IF($A31-'FG_243way_Regular Symbol'!E$16&gt;='FG_243way_RegularＸ_W()'!C$2-1,"",VLOOKUP($A31-'FG_243way_Regular Symbol'!E$16,'FG_243way_Regular Symbol'!$L$3:$Q$99,'FG_243way_RegularＸ_W()'!C$3+1,FALSE)),
'FG_243way_Regular Symbol'!N30)</f>
        <v>Q</v>
      </c>
      <c r="D31" s="191" t="str">
        <f>IF('FG_243way_Regular Symbol'!O30="",
IF($A31-'FG_243way_Regular Symbol'!F$16&gt;='FG_243way_RegularＸ_W()'!D$2-1,"",VLOOKUP($A31-'FG_243way_Regular Symbol'!F$16,'FG_243way_Regular Symbol'!$L$3:$Q$99,'FG_243way_RegularＸ_W()'!D$3+1,FALSE)),
'FG_243way_Regular Symbol'!O30)</f>
        <v>S1</v>
      </c>
      <c r="E31" s="191" t="str">
        <f>IF('FG_243way_Regular Symbol'!P30="",
IF($A31-'FG_243way_Regular Symbol'!G$16&gt;='FG_243way_RegularＸ_W()'!E$2-1,"",VLOOKUP($A31-'FG_243way_Regular Symbol'!G$16,'FG_243way_Regular Symbol'!$L$3:$Q$99,'FG_243way_RegularＸ_W()'!E$3+1,FALSE)),
'FG_243way_Regular Symbol'!P30)</f>
        <v>K</v>
      </c>
      <c r="F31" s="338" t="str">
        <f>IF('FG_243way_Regular Symbol'!Q30="",
IF($A31-'FG_243way_Regular Symbol'!H$16&gt;='FG_243way_RegularＸ_W()'!F$2-1,"",VLOOKUP($A31-'FG_243way_Regular Symbol'!H$16,'FG_243way_Regular Symbol'!$L$3:$Q$99,'FG_243way_RegularＸ_W()'!F$3+1,FALSE)),
'FG_243way_Regular Symbol'!Q30)</f>
        <v>BN</v>
      </c>
      <c r="O31" s="344">
        <f>IF($A31&gt;='FG_243way_Regular Symbol'!D$16,"",IF(B31=0,"",IF(OR(B31=$O$1,B31=$P$1,B32=$O$1,B32=$P$1,B33=$O$1,B33=$P$1),0,1)))</f>
        <v>1</v>
      </c>
      <c r="P31" s="3">
        <f>IF($A31&gt;='FG_243way_Regular Symbol'!E$16,"",IF(C31=0,"",IF(OR(C31=$O$1,C31=$P$1,C32=$O$1,C32=$P$1,C33=$O$1,C33=$P$1),0,1)))</f>
        <v>0</v>
      </c>
      <c r="Q31" s="3">
        <f>IF($A31&gt;='FG_243way_Regular Symbol'!F$16,"",IF(D31=0,"",IF(OR(D31=$O$1,D31=$P$1,D32=$O$1,D32=$P$1,D33=$O$1,D33=$P$1),0,1)))</f>
        <v>1</v>
      </c>
      <c r="R31" s="3">
        <f>IF($A31&gt;='FG_243way_Regular Symbol'!G$16,"",IF(E31=0,"",IF(OR(E31=$O$1,E31=$P$1,E32=$O$1,E32=$P$1,E33=$O$1,E33=$P$1),0,1)))</f>
        <v>1</v>
      </c>
      <c r="S31" s="135">
        <f>IF($A31&gt;='FG_243way_Regular Symbol'!H$16,"",IF(F31=0,"",IF(OR(F31=$O$1,F31=$P$1,F32=$O$1,F32=$P$1,F33=$O$1,F33=$P$1),0,1)))</f>
        <v>1</v>
      </c>
      <c r="U31" s="344">
        <f>IF($A31&gt;='FG_243way_Regular Symbol'!D$16,"",IF(B31=0,"",IF(OR(B31=$U$1,B31=$V$1,B32=$U$1,B32=$V$1,B33=$U$1,B33=$V$1),0,1)))</f>
        <v>1</v>
      </c>
      <c r="V31" s="3">
        <f>IF($A31&gt;='FG_243way_Regular Symbol'!E$16,"",IF(C31=0,"",IF(OR(C31=$U$1,C31=$V$1,C32=$U$1,C32=$V$1,C33=$U$1,C33=$V$1),0,1)))</f>
        <v>1</v>
      </c>
      <c r="W31" s="3">
        <f>IF($A31&gt;='FG_243way_Regular Symbol'!F$16,"",IF(D31=0,"",IF(OR(D31=$U$1,D31=$V$1,D32=$U$1,D32=$V$1,D33=$U$1,D33=$V$1),0,1)))</f>
        <v>1</v>
      </c>
      <c r="X31" s="3">
        <f>IF($A31&gt;='FG_243way_Regular Symbol'!G$16,"",IF(E31=0,"",IF(OR(E31=$U$1,E31=$V$1,E32=$U$1,E32=$V$1,E33=$U$1,E33=$V$1),0,1)))</f>
        <v>0</v>
      </c>
      <c r="Y31" s="135">
        <f>IF($A31&gt;='FG_243way_Regular Symbol'!H$16,"",IF(F31=0,"",IF(OR(F31=$U$1,F31=$V$1,F32=$U$1,F32=$V$1,F33=$U$1,F33=$V$1),0,1)))</f>
        <v>1</v>
      </c>
      <c r="AA31" s="344">
        <f>IF($A31&gt;='FG_243way_Regular Symbol'!D$16,"",IF(B31=0,"",IF(OR(B31=$AA$1,B31=$AB$1,B32=$AA$1,B32=$AB$1,B33=$AA$1,,B33=$AB$1),0,1)))</f>
        <v>0</v>
      </c>
      <c r="AB31" s="3">
        <f>IF($A31&gt;='FG_243way_Regular Symbol'!E$16,"",IF(C31=0,"",IF(OR(C31=$AA$1,C31=$AB$1,C32=$AA$1,C32=$AB$1,C33=$AA$1,,C33=$AB$1),0,1)))</f>
        <v>1</v>
      </c>
      <c r="AC31" s="3">
        <f>IF($A31&gt;='FG_243way_Regular Symbol'!F$16,"",IF(D31=0,"",IF(OR(D31=$AA$1,D31=$AB$1,D32=$AA$1,D32=$AB$1,D33=$AA$1,,D33=$AB$1),0,1)))</f>
        <v>1</v>
      </c>
      <c r="AD31" s="3">
        <f>IF($A31&gt;='FG_243way_Regular Symbol'!G$16,"",IF(E31=0,"",IF(OR(E31=$AA$1,E31=$AB$1,E32=$AA$1,E32=$AB$1,E33=$AA$1,,E33=$AB$1),0,1)))</f>
        <v>1</v>
      </c>
      <c r="AE31" s="135">
        <f>IF($A31&gt;='FG_243way_Regular Symbol'!H$16,"",IF(F31=0,"",IF(OR(F31=$AA$1,F31=$AB$1,F32=$AA$1,F32=$AB$1,F33=$AA$1,,F33=$AB$1),0,1)))</f>
        <v>1</v>
      </c>
      <c r="AG31" s="344">
        <f>IF($A31&gt;='FG_243way_Regular Symbol'!D$16,"",IF(B31=0,"",IF(OR(B31=$AG$1,B31=$AH$1,B32=$AG$1,B32=$AH$1,B33=$AG$1,B33=$AH$1),0,1)))</f>
        <v>1</v>
      </c>
      <c r="AH31" s="3">
        <f>IF($A31&gt;='FG_243way_Regular Symbol'!E$16,"",IF(C31=0,"",IF(OR(C31=$AG$1,C31=$AH$1,C32=$AG$1,C32=$AH$1,C33=$AG$1,C33=$AH$1),0,1)))</f>
        <v>1</v>
      </c>
      <c r="AI31" s="3">
        <f>IF($A31&gt;='FG_243way_Regular Symbol'!F$16,"",IF(D31=0,"",IF(OR(D31=$AG$1,D31=$AH$1,D32=$AG$1,D32=$AH$1,D33=$AG$1,D33=$AH$1),0,1)))</f>
        <v>1</v>
      </c>
      <c r="AJ31" s="3">
        <f>IF($A31&gt;='FG_243way_Regular Symbol'!G$16,"",IF(E31=0,"",IF(OR(E31=$AG$1,E31=$AH$1,E32=$AG$1,E32=$AH$1,E33=$AG$1,E33=$AH$1),0,1)))</f>
        <v>1</v>
      </c>
      <c r="AK31" s="135">
        <f>IF($A31&gt;='FG_243way_Regular Symbol'!H$16,"",IF(F31=0,"",IF(OR(F31=$AG$1,F31=$AH$1,F32=$AG$1,F32=$AH$1,F33=$AG$1,F33=$AH$1),0,1)))</f>
        <v>1</v>
      </c>
      <c r="AM31" s="344">
        <f>IF($A31&gt;='FG_243way_Regular Symbol'!D$16,"",IF(B31=0,"",IF(OR(B31=$AM$1,B31=$AN$1,B32=$AM$1,B32=$AN$1,B33=$AM$1,B33=$AN$1),0,1)))</f>
        <v>1</v>
      </c>
      <c r="AN31" s="3">
        <f>IF($A31&gt;='FG_243way_Regular Symbol'!E$16,"",IF(C31=0,"",IF(OR(C31=$AM$1,C31=$AN$1,C32=$AM$1,C32=$AN$1,C33=$AM$1,C33=$AN$1),0,1)))</f>
        <v>0</v>
      </c>
      <c r="AO31" s="3">
        <f>IF($A31&gt;='FG_243way_Regular Symbol'!F$16,"",IF(D31=0,"",IF(OR(D31=$AM$1,D31=$AN$1,D32=$AM$1,D32=$AN$1,D33=$AM$1,D33=$AN$1),0,1)))</f>
        <v>0</v>
      </c>
      <c r="AP31" s="3">
        <f>IF($A31&gt;='FG_243way_Regular Symbol'!G$16,"",IF(E31=0,"",IF(OR(E31=$AM$1,E31=$AN$1,E32=$AM$1,E32=$AN$1,E33=$AM$1,E33=$AN$1),0,1)))</f>
        <v>0</v>
      </c>
      <c r="AQ31" s="135">
        <f>IF($A31&gt;='FG_243way_Regular Symbol'!H$16,"",IF(F31=0,"",IF(OR(F31=$AM$1,F31=$AN$1,F32=$AM$1,F32=$AN$1,F33=$AM$1,F33=$AN$1),0,1)))</f>
        <v>1</v>
      </c>
      <c r="AS31" s="344">
        <f>IF($A31&gt;='FG_243way_Regular Symbol'!D$16,"",IF(B31=0,"",IF(OR(B31=$AM$1,B31=$AT$1,B32=$AM$1,B32=$AT$1,B33=$AM$1,B33=$AT$1),0,1)))</f>
        <v>1</v>
      </c>
      <c r="AT31" s="3">
        <f>IF($A31&gt;='FG_243way_Regular Symbol'!E$16,"",IF(C31=0,"",IF(OR(C31=$AM$1,C31=$AT$1,C32=$AM$1,C32=$AT$1,C33=$AM$1,C33=$AT$1),0,1)))</f>
        <v>1</v>
      </c>
      <c r="AU31" s="3">
        <f>IF($A31&gt;='FG_243way_Regular Symbol'!F$16,"",IF(D31=0,"",IF(OR(D31=$AM$1,D31=$AT$1,D32=$AM$1,D32=$AT$1,D33=$AM$1,D33=$AT$1),0,1)))</f>
        <v>1</v>
      </c>
      <c r="AV31" s="3">
        <f>IF($A31&gt;='FG_243way_Regular Symbol'!G$16,"",IF(E31=0,"",IF(OR(E31=$AM$1,E31=$AT$1,E32=$AM$1,E32=$AT$1,E33=$AM$1,E33=$AT$1),0,1)))</f>
        <v>1</v>
      </c>
      <c r="AW31" s="135">
        <f>IF($A31&gt;='FG_243way_Regular Symbol'!H$16,"",IF(F31=0,"",IF(OR(F31=$AM$1,F31=$AT$1,F32=$AM$1,F32=$AT$1,F33=$AM$1,F33=$AT$1),0,1)))</f>
        <v>1</v>
      </c>
      <c r="AY31" s="344">
        <f>IF($A31&gt;='FG_243way_Regular Symbol'!D$16,"",IF(B31=0,"",IF(OR(B31=$AM$1,B31=$AZ$1,B32=$AM$1,B32=$AZ$1,B33=$AM$1,B33=$AZ$1),0,1)))</f>
        <v>1</v>
      </c>
      <c r="AZ31" s="3">
        <f>IF($A31&gt;='FG_243way_Regular Symbol'!E$16,"",IF(C31=0,"",IF(OR(C31=$AM$1,C31=$AZ$1,C32=$AM$1,C32=$AZ$1,C33=$AM$1,C33=$AZ$1),0,1)))</f>
        <v>1</v>
      </c>
      <c r="BA31" s="3">
        <f>IF($A31&gt;='FG_243way_Regular Symbol'!F$16,"",IF(D31=0,"",IF(OR(D31=$AM$1,D31=$AZ$1,D32=$AM$1,D32=$AZ$1,D33=$AM$1,D33=$AZ$1),0,1)))</f>
        <v>1</v>
      </c>
      <c r="BB31" s="3">
        <f>IF($A31&gt;='FG_243way_Regular Symbol'!G$16,"",IF(E31=0,"",IF(OR(E31=$AM$1,E31=$AZ$1,E32=$AM$1,E32=$AZ$1,E33=$AM$1,E33=$AZ$1),0,1)))</f>
        <v>1</v>
      </c>
      <c r="BC31" s="135">
        <f>IF($A31&gt;='FG_243way_Regular Symbol'!H$16,"",IF(F31=0,"",IF(OR(F31=$AM$1,F31=$AZ$1,F32=$AM$1,F32=$AZ$1,F33=$AM$1,F33=$AZ$1),0,1)))</f>
        <v>0</v>
      </c>
      <c r="BE31" s="344">
        <f>IF($A31&gt;='FG_243way_Regular Symbol'!D$16,"",IF(B31=0,"",IF(OR(B31=$AM$1,B31=$BF$1,B32=$AM$1,B32=$BF$1,B33=$AM$1,B33=$BF$1),0,1)))</f>
        <v>1</v>
      </c>
      <c r="BF31" s="3">
        <f>IF($A31&gt;='FG_243way_Regular Symbol'!E$16,"",IF(C31=0,"",IF(OR(C31=$AM$1,C31=$BF$1,C32=$AM$1,C32=$BF$1,C33=$AM$1,C33=$BF$1),0,1)))</f>
        <v>1</v>
      </c>
      <c r="BG31" s="3">
        <f>IF($A31&gt;='FG_243way_Regular Symbol'!F$16,"",IF(D31=0,"",IF(OR(D31=$AM$1,D31=$BF$1,D32=$AM$1,D32=$BF$1,D33=$AM$1,D33=$BF$1),0,1)))</f>
        <v>1</v>
      </c>
      <c r="BH31" s="3">
        <f>IF($A31&gt;='FG_243way_Regular Symbol'!G$16,"",IF(E31=0,"",IF(OR(E31=$AM$1,E31=$BF$1,E32=$AM$1,E32=$BF$1,E33=$AM$1,E33=$BF$1),0,1)))</f>
        <v>1</v>
      </c>
      <c r="BI31" s="135">
        <f>IF($A31&gt;='FG_243way_Regular Symbol'!H$16,"",IF(F31=0,"",IF(OR(F31=$AM$1,F31=$BF$1,F32=$AM$1,F32=$BF$1,F33=$AM$1,F33=$BF$1),0,1)))</f>
        <v>1</v>
      </c>
      <c r="BK31" s="344">
        <f>IF($A31&gt;='FG_243way_Regular Symbol'!D$16,"",IF(B31=0,"",IF(OR(B31=$AM$1,B31=$BL$1,B32=$AM$1,B32=$BL$1,B33=$AM$1,B33=$BL$1),0,1)))</f>
        <v>1</v>
      </c>
      <c r="BL31" s="3">
        <f>IF($A31&gt;='FG_243way_Regular Symbol'!E$16,"",IF(C31=0,"",IF(OR(C31=$AM$1,C31=$BL$1,C32=$AM$1,C32=$BL$1,C33=$AM$1,C33=$BL$1),0,1)))</f>
        <v>1</v>
      </c>
      <c r="BM31" s="3">
        <f>IF($A31&gt;='FG_243way_Regular Symbol'!F$16,"",IF(D31=0,"",IF(OR(D31=$AM$1,D31=$BL$1,D32=$AM$1,D32=$BL$1,D33=$AM$1,D33=$BL$1),0,1)))</f>
        <v>1</v>
      </c>
      <c r="BN31" s="3">
        <f>IF($A31&gt;='FG_243way_Regular Symbol'!G$16,"",IF(E31=0,"",IF(OR(E31=$AM$1,E31=$BL$1,E32=$AM$1,E32=$BL$1,E33=$AM$1,E33=$BL$1),0,1)))</f>
        <v>1</v>
      </c>
      <c r="BO31" s="135">
        <f>IF($A31&gt;='FG_243way_Regular Symbol'!H$16,"",IF(F31=0,"",IF(OR(F31=$AM$1,F31=$BL$1,F32=$AM$1,F32=$BL$1,F33=$AM$1,F33=$BL$1),0,1)))</f>
        <v>1</v>
      </c>
      <c r="BQ31" s="3">
        <f>IF($A31&gt;='FG_243way_Regular Symbol'!D$16,"",IF(B31=0,"",IF(OR(B31=$BQ$1,B31=$BR$1,B32=$BQ$1,B32=$BR$1,B33=$BQ$1,B33=$BR$1),0,1)))</f>
        <v>1</v>
      </c>
      <c r="BR31" s="3">
        <f>IF($A31&gt;='FG_243way_Regular Symbol'!E$16,"",IF(C31=0,"",IF(OR(C31=$BQ$1,C31=$BR$1,C32=$BQ$1,C32=$BR$1,C33=$BQ$1,C33=$BR$1),0,1)))</f>
        <v>1</v>
      </c>
      <c r="BS31" s="3">
        <f>IF($A31&gt;='FG_243way_Regular Symbol'!F$16,"",IF(D31=0,"",IF(OR(D31=$BQ$1,D31=$BR$1,D32=$BQ$1,D32=$BR$1,D33=$BQ$1,D33=$BR$1),0,1)))</f>
        <v>1</v>
      </c>
      <c r="BT31" s="3">
        <f>IF($A31&gt;='FG_243way_Regular Symbol'!G$16,"",IF(E31=0,"",IF(OR(E31=$BQ$1,E31=$BR$1,E32=$BQ$1,E32=$BR$1,E33=$BQ$1,E33=$BR$1),0,1)))</f>
        <v>1</v>
      </c>
      <c r="BU31" s="3">
        <f>IF($A31&gt;='FG_243way_Regular Symbol'!H$16,"",IF(F31=0,"",IF(OR(F31=$BQ$1,F31=$BR$1,F32=$BQ$1,F32=$BR$1,F33=$BQ$1,F33=$BR$1),0,1)))</f>
        <v>1</v>
      </c>
      <c r="BW31" s="3">
        <f>IF($A31&gt;='FG_243way_Regular Symbol'!D$16,"",IF(B31=0,"",IF(OR(B31=$BW$1,B32=$BW$1,B33=$BW$1,B31=$BX$1,B32=$BX$1,B33=$BX$1),0,1)))</f>
        <v>1</v>
      </c>
      <c r="BX31" s="3">
        <f>IF($A31&gt;='FG_243way_Regular Symbol'!E$16,"",IF(C31=0,"",IF(OR(C31=$BW$1,C32=$BW$1,C33=$BW$1,C31=$BX$1,C32=$BX$1,C33=$BX$1),0,1)))</f>
        <v>1</v>
      </c>
      <c r="BY31" s="3">
        <f>IF($A31&gt;='FG_243way_Regular Symbol'!F$16,"",IF(D31=0,"",IF(OR(D31=$BW$1,D32=$BW$1,D33=$BW$1,D31=$BX$1,D32=$BX$1,D33=$BX$1),0,1)))</f>
        <v>1</v>
      </c>
      <c r="BZ31" s="3">
        <f>IF($A31&gt;='FG_243way_Regular Symbol'!G$16,"",IF(E31=0,"",IF(OR(E31=$BW$1,E32=$BW$1,E33=$BW$1,E31=$BX$1,E32=$BX$1,E33=$BX$1),0,1)))</f>
        <v>0</v>
      </c>
      <c r="CA31" s="3">
        <f>IF($A31&gt;='FG_243way_Regular Symbol'!H$16,"",IF(F31=0,"",IF(OR(F31=$BW$1,F32=$BW$1,F33=$BW$1,F31=$BX$1,F32=$BX$1,F33=$BX$1),0,1)))</f>
        <v>1</v>
      </c>
      <c r="CC31" s="3">
        <f>IF($A31&gt;='FG_243way_Regular Symbol'!D$16,"",IF(B31=0,"",IF(OR(B31=$BW$1,B32=$BW$1,B33=$BW$1,B31=$CD$1,B32=$CD$1,B33=$CD$1),0,1)))</f>
        <v>0</v>
      </c>
      <c r="CD31" s="3">
        <f>IF($A31&gt;='FG_243way_Regular Symbol'!E$16,"",IF(C31=0,"",IF(OR(C31=$BW$1,C32=$BW$1,C33=$BW$1,C31=$CD$1,C32=$CD$1,C33=$CD$1),0,1)))</f>
        <v>0</v>
      </c>
      <c r="CE31" s="3">
        <f>IF($A31&gt;='FG_243way_Regular Symbol'!F$16,"",IF(D31=0,"",IF(OR(D31=$BW$1,D32=$BW$1,D33=$BW$1,D31=$CD$1,D32=$CD$1,D33=$CD$1),0,1)))</f>
        <v>0</v>
      </c>
      <c r="CF31" s="3">
        <f>IF($A31&gt;='FG_243way_Regular Symbol'!G$16,"",IF(E31=0,"",IF(OR(E31=$BW$1,E32=$BW$1,E33=$BW$1,E31=$CD$1,E32=$CD$1,E33=$CD$1),0,1)))</f>
        <v>1</v>
      </c>
      <c r="CG31" s="3">
        <f>IF($A31&gt;='FG_243way_Regular Symbol'!H$16,"",IF(F31=0,"",IF(OR(F31=$BW$1,F32=$BW$1,F33=$BW$1,F31=$CD$1,F32=$CD$1,F33=$CD$1),0,1)))</f>
        <v>0</v>
      </c>
      <c r="CI31" s="3">
        <f>IF($A31&gt;='FG_243way_Regular Symbol'!D$16,"",IF(B31=0,"",IF(OR(B31=$BW$1,B32=$BW$1,B33=$BW$1,B31=$CJ$1,B32=$CJ$1,B33=$CJ$1),0,1)))</f>
        <v>0</v>
      </c>
      <c r="CJ31" s="3">
        <f>IF($A31&gt;='FG_243way_Regular Symbol'!E$16,"",IF(C31=0,"",IF(OR(C31=$BW$1,C32=$BW$1,C33=$BW$1,C31=$CJ$1,C32=$CJ$1,C33=$CJ$1),0,1)))</f>
        <v>1</v>
      </c>
      <c r="CK31" s="3">
        <f>IF($A31&gt;='FG_243way_Regular Symbol'!F$16,"",IF(D31=0,"",IF(OR(D31=$BW$1,D32=$BW$1,D33=$BW$1,D31=$CJ$1,D32=$CJ$1,D33=$CJ$1),0,1)))</f>
        <v>1</v>
      </c>
      <c r="CL31" s="3">
        <f>IF($A31&gt;='FG_243way_Regular Symbol'!G$16,"",IF(E31=0,"",IF(OR(E31=$BW$1,E32=$BW$1,E33=$BW$1,E31=$CJ$1,E32=$CJ$1,E33=$CJ$1),0,1)))</f>
        <v>1</v>
      </c>
      <c r="CM31" s="3">
        <f>IF($A31&gt;='FG_243way_Regular Symbol'!H$16,"",IF(F31=0,"",IF(OR(F31=$BW$1,F32=$BW$1,F33=$BW$1,F31=$CJ$1,F32=$CJ$1,F33=$CJ$1),0,1)))</f>
        <v>1</v>
      </c>
      <c r="CO31" s="3">
        <f>IF($A31&gt;='FG_243way_Regular Symbol'!D$16,"",IF(B31=0,"",IF(OR(B31=$BW$1,B32=$BW$1,B33=$BW$1,B31=$CP$1,B32=$CP$1,B33=$CP$1),0,1)))</f>
        <v>1</v>
      </c>
      <c r="CP31" s="3">
        <f>IF($A31&gt;='FG_243way_Regular Symbol'!E$16,"",IF(C31=0,"",IF(OR(C31=$BW$1,C32=$BW$1,C33=$BW$1,C31=$CP$1,C32=$CP$1,C33=$CP$1),0,1)))</f>
        <v>1</v>
      </c>
      <c r="CQ31" s="3">
        <f>IF($A31&gt;='FG_243way_Regular Symbol'!F$16,"",IF(D31=0,"",IF(OR(D31=$BW$1,D32=$BW$1,D33=$BW$1,D31=$CP$1,D32=$CP$1,D33=$CP$1),0,1)))</f>
        <v>1</v>
      </c>
      <c r="CR31" s="3">
        <f>IF($A31&gt;='FG_243way_Regular Symbol'!G$16,"",IF(E31=0,"",IF(OR(E31=$BW$1,E32=$BW$1,E33=$BW$1,E31=$CP$1,E32=$CP$1,E33=$CP$1),0,1)))</f>
        <v>1</v>
      </c>
      <c r="CS31" s="3">
        <f>IF($A31&gt;='FG_243way_Regular Symbol'!H$16,"",IF(F31=0,"",IF(OR(F31=$BW$1,F32=$BW$1,F33=$BW$1,F31=$CP$1,F32=$CP$1,F33=$CP$1),0,1)))</f>
        <v>1</v>
      </c>
      <c r="CU31" s="3">
        <f>IF($A31&gt;='FG_243way_Regular Symbol'!D$16,"",IF(B31=0,"",IF(OR(B31=$BW$1,B32=$BW$1,B33=$BW$1,B31=$CV$1,B32=$CV$1,B33=$CV$1),0,1)))</f>
        <v>1</v>
      </c>
      <c r="CV31" s="3">
        <f>IF($A31&gt;='FG_243way_Regular Symbol'!E$16,"",IF(C31=0,"",IF(OR(C31=$BW$1,C32=$BW$1,C33=$BW$1,C31=$CV$1,C32=$CV$1,C33=$CV$1),0,1)))</f>
        <v>1</v>
      </c>
      <c r="CW31" s="3">
        <f>IF($A31&gt;='FG_243way_Regular Symbol'!F$16,"",IF(D31=0,"",IF(OR(D31=$BW$1,D32=$BW$1,D33=$BW$1,D31=$CV$1,D32=$CV$1,D33=$CV$1),0,1)))</f>
        <v>1</v>
      </c>
      <c r="CX31" s="3">
        <f>IF($A31&gt;='FG_243way_Regular Symbol'!G$16,"",IF(E31=0,"",IF(OR(E31=$BW$1,E32=$BW$1,E33=$BW$1,E31=$CV$1,E32=$CV$1,E33=$CV$1),0,1)))</f>
        <v>1</v>
      </c>
      <c r="CY31" s="3">
        <f>IF($A31&gt;='FG_243way_Regular Symbol'!H$16,"",IF(F31=0,"",IF(OR(F31=$BW$1,F32=$BW$1,F33=$BW$1,F31=$CV$1,F32=$CV$1,F33=$CV$1),0,1)))</f>
        <v>1</v>
      </c>
    </row>
    <row r="32" spans="1:103">
      <c r="A32" s="337">
        <f>IF('FG_243way_Regular Symbol'!L31="","",'FG_243way_Regular Symbol'!L31)</f>
        <v>28</v>
      </c>
      <c r="B32" s="191" t="str">
        <f>IF('FG_243way_Regular Symbol'!M31="",
IF($A32-'FG_243way_Regular Symbol'!D$16&gt;='FG_243way_RegularＸ_W()'!B$2-1,"",VLOOKUP($A32-'FG_243way_Regular Symbol'!D$16,'FG_243way_Regular Symbol'!$L$3:$Q$99,'FG_243way_RegularＸ_W()'!B$3+1,FALSE)),
'FG_243way_Regular Symbol'!M31)</f>
        <v>J</v>
      </c>
      <c r="C32" s="191" t="str">
        <f>IF('FG_243way_Regular Symbol'!N31="",
IF($A32-'FG_243way_Regular Symbol'!E$16&gt;='FG_243way_RegularＸ_W()'!C$2-1,"",VLOOKUP($A32-'FG_243way_Regular Symbol'!E$16,'FG_243way_Regular Symbol'!$L$3:$Q$99,'FG_243way_RegularＸ_W()'!C$3+1,FALSE)),
'FG_243way_Regular Symbol'!N31)</f>
        <v>M5</v>
      </c>
      <c r="D32" s="191" t="str">
        <f>IF('FG_243way_Regular Symbol'!O31="",
IF($A32-'FG_243way_Regular Symbol'!F$16&gt;='FG_243way_RegularＸ_W()'!D$2-1,"",VLOOKUP($A32-'FG_243way_Regular Symbol'!F$16,'FG_243way_Regular Symbol'!$L$3:$Q$99,'FG_243way_RegularＸ_W()'!D$3+1,FALSE)),
'FG_243way_Regular Symbol'!O31)</f>
        <v>M5</v>
      </c>
      <c r="E32" s="191" t="str">
        <f>IF('FG_243way_Regular Symbol'!P31="",
IF($A32-'FG_243way_Regular Symbol'!G$16&gt;='FG_243way_RegularＸ_W()'!E$2-1,"",VLOOKUP($A32-'FG_243way_Regular Symbol'!G$16,'FG_243way_Regular Symbol'!$L$3:$Q$99,'FG_243way_RegularＸ_W()'!E$3+1,FALSE)),
'FG_243way_Regular Symbol'!P31)</f>
        <v>M2</v>
      </c>
      <c r="F32" s="338" t="str">
        <f>IF('FG_243way_Regular Symbol'!Q31="",
IF($A32-'FG_243way_Regular Symbol'!H$16&gt;='FG_243way_RegularＸ_W()'!F$2-1,"",VLOOKUP($A32-'FG_243way_Regular Symbol'!H$16,'FG_243way_Regular Symbol'!$L$3:$Q$99,'FG_243way_RegularＸ_W()'!F$3+1,FALSE)),
'FG_243way_Regular Symbol'!Q31)</f>
        <v>Q</v>
      </c>
      <c r="O32" s="344">
        <f>IF($A32&gt;='FG_243way_Regular Symbol'!D$16,"",IF(B32=0,"",IF(OR(B32=$O$1,B32=$P$1,B33=$O$1,B33=$P$1,B34=$O$1,B34=$P$1),0,1)))</f>
        <v>1</v>
      </c>
      <c r="P32" s="3">
        <f>IF($A32&gt;='FG_243way_Regular Symbol'!E$16,"",IF(C32=0,"",IF(OR(C32=$O$1,C32=$P$1,C33=$O$1,C33=$P$1,C34=$O$1,C34=$P$1),0,1)))</f>
        <v>0</v>
      </c>
      <c r="Q32" s="3">
        <f>IF($A32&gt;='FG_243way_Regular Symbol'!F$16,"",IF(D32=0,"",IF(OR(D32=$O$1,D32=$P$1,D33=$O$1,D33=$P$1,D34=$O$1,D34=$P$1),0,1)))</f>
        <v>1</v>
      </c>
      <c r="R32" s="3">
        <f>IF($A32&gt;='FG_243way_Regular Symbol'!G$16,"",IF(E32=0,"",IF(OR(E32=$O$1,E32=$P$1,E33=$O$1,E33=$P$1,E34=$O$1,E34=$P$1),0,1)))</f>
        <v>1</v>
      </c>
      <c r="S32" s="135">
        <f>IF($A32&gt;='FG_243way_Regular Symbol'!H$16,"",IF(F32=0,"",IF(OR(F32=$O$1,F32=$P$1,F33=$O$1,F33=$P$1,F34=$O$1,F34=$P$1),0,1)))</f>
        <v>1</v>
      </c>
      <c r="U32" s="344">
        <f>IF($A32&gt;='FG_243way_Regular Symbol'!D$16,"",IF(B32=0,"",IF(OR(B32=$U$1,B32=$V$1,B33=$U$1,B33=$V$1,B34=$U$1,B34=$V$1),0,1)))</f>
        <v>1</v>
      </c>
      <c r="V32" s="3">
        <f>IF($A32&gt;='FG_243way_Regular Symbol'!E$16,"",IF(C32=0,"",IF(OR(C32=$U$1,C32=$V$1,C33=$U$1,C33=$V$1,C34=$U$1,C34=$V$1),0,1)))</f>
        <v>1</v>
      </c>
      <c r="W32" s="3">
        <f>IF($A32&gt;='FG_243way_Regular Symbol'!F$16,"",IF(D32=0,"",IF(OR(D32=$U$1,D32=$V$1,D33=$U$1,D33=$V$1,D34=$U$1,D34=$V$1),0,1)))</f>
        <v>1</v>
      </c>
      <c r="X32" s="3">
        <f>IF($A32&gt;='FG_243way_Regular Symbol'!G$16,"",IF(E32=0,"",IF(OR(E32=$U$1,E32=$V$1,E33=$U$1,E33=$V$1,E34=$U$1,E34=$V$1),0,1)))</f>
        <v>0</v>
      </c>
      <c r="Y32" s="135">
        <f>IF($A32&gt;='FG_243way_Regular Symbol'!H$16,"",IF(F32=0,"",IF(OR(F32=$U$1,F32=$V$1,F33=$U$1,F33=$V$1,F34=$U$1,F34=$V$1),0,1)))</f>
        <v>1</v>
      </c>
      <c r="AA32" s="344">
        <f>IF($A32&gt;='FG_243way_Regular Symbol'!D$16,"",IF(B32=0,"",IF(OR(B32=$AA$1,B32=$AB$1,B33=$AA$1,B33=$AB$1,B34=$AA$1,,B34=$AB$1),0,1)))</f>
        <v>0</v>
      </c>
      <c r="AB32" s="3">
        <f>IF($A32&gt;='FG_243way_Regular Symbol'!E$16,"",IF(C32=0,"",IF(OR(C32=$AA$1,C32=$AB$1,C33=$AA$1,C33=$AB$1,C34=$AA$1,,C34=$AB$1),0,1)))</f>
        <v>1</v>
      </c>
      <c r="AC32" s="3">
        <f>IF($A32&gt;='FG_243way_Regular Symbol'!F$16,"",IF(D32=0,"",IF(OR(D32=$AA$1,D32=$AB$1,D33=$AA$1,D33=$AB$1,D34=$AA$1,,D34=$AB$1),0,1)))</f>
        <v>1</v>
      </c>
      <c r="AD32" s="3">
        <f>IF($A32&gt;='FG_243way_Regular Symbol'!G$16,"",IF(E32=0,"",IF(OR(E32=$AA$1,E32=$AB$1,E33=$AA$1,E33=$AB$1,E34=$AA$1,,E34=$AB$1),0,1)))</f>
        <v>1</v>
      </c>
      <c r="AE32" s="135">
        <f>IF($A32&gt;='FG_243way_Regular Symbol'!H$16,"",IF(F32=0,"",IF(OR(F32=$AA$1,F32=$AB$1,F33=$AA$1,F33=$AB$1,F34=$AA$1,,F34=$AB$1),0,1)))</f>
        <v>1</v>
      </c>
      <c r="AG32" s="344">
        <f>IF($A32&gt;='FG_243way_Regular Symbol'!D$16,"",IF(B32=0,"",IF(OR(B32=$AG$1,B32=$AH$1,B33=$AG$1,B33=$AH$1,B34=$AG$1,B34=$AH$1),0,1)))</f>
        <v>1</v>
      </c>
      <c r="AH32" s="3">
        <f>IF($A32&gt;='FG_243way_Regular Symbol'!E$16,"",IF(C32=0,"",IF(OR(C32=$AG$1,C32=$AH$1,C33=$AG$1,C33=$AH$1,C34=$AG$1,C34=$AH$1),0,1)))</f>
        <v>1</v>
      </c>
      <c r="AI32" s="3">
        <f>IF($A32&gt;='FG_243way_Regular Symbol'!F$16,"",IF(D32=0,"",IF(OR(D32=$AG$1,D32=$AH$1,D33=$AG$1,D33=$AH$1,D34=$AG$1,D34=$AH$1),0,1)))</f>
        <v>1</v>
      </c>
      <c r="AJ32" s="3">
        <f>IF($A32&gt;='FG_243way_Regular Symbol'!G$16,"",IF(E32=0,"",IF(OR(E32=$AG$1,E32=$AH$1,E33=$AG$1,E33=$AH$1,E34=$AG$1,E34=$AH$1),0,1)))</f>
        <v>1</v>
      </c>
      <c r="AK32" s="135">
        <f>IF($A32&gt;='FG_243way_Regular Symbol'!H$16,"",IF(F32=0,"",IF(OR(F32=$AG$1,F32=$AH$1,F33=$AG$1,F33=$AH$1,F34=$AG$1,F34=$AH$1),0,1)))</f>
        <v>1</v>
      </c>
      <c r="AM32" s="344">
        <f>IF($A32&gt;='FG_243way_Regular Symbol'!D$16,"",IF(B32=0,"",IF(OR(B32=$AM$1,B32=$AN$1,B33=$AM$1,B33=$AN$1,B34=$AM$1,B34=$AN$1),0,1)))</f>
        <v>1</v>
      </c>
      <c r="AN32" s="3">
        <f>IF($A32&gt;='FG_243way_Regular Symbol'!E$16,"",IF(C32=0,"",IF(OR(C32=$AM$1,C32=$AN$1,C33=$AM$1,C33=$AN$1,C34=$AM$1,C34=$AN$1),0,1)))</f>
        <v>0</v>
      </c>
      <c r="AO32" s="3">
        <f>IF($A32&gt;='FG_243way_Regular Symbol'!F$16,"",IF(D32=0,"",IF(OR(D32=$AM$1,D32=$AN$1,D33=$AM$1,D33=$AN$1,D34=$AM$1,D34=$AN$1),0,1)))</f>
        <v>0</v>
      </c>
      <c r="AP32" s="3">
        <f>IF($A32&gt;='FG_243way_Regular Symbol'!G$16,"",IF(E32=0,"",IF(OR(E32=$AM$1,E32=$AN$1,E33=$AM$1,E33=$AN$1,E34=$AM$1,E34=$AN$1),0,1)))</f>
        <v>0</v>
      </c>
      <c r="AQ32" s="135">
        <f>IF($A32&gt;='FG_243way_Regular Symbol'!H$16,"",IF(F32=0,"",IF(OR(F32=$AM$1,F32=$AN$1,F33=$AM$1,F33=$AN$1,F34=$AM$1,F34=$AN$1),0,1)))</f>
        <v>1</v>
      </c>
      <c r="AS32" s="344">
        <f>IF($A32&gt;='FG_243way_Regular Symbol'!D$16,"",IF(B32=0,"",IF(OR(B32=$AM$1,B32=$AT$1,B33=$AM$1,B33=$AT$1,B34=$AM$1,B34=$AT$1),0,1)))</f>
        <v>1</v>
      </c>
      <c r="AT32" s="3">
        <f>IF($A32&gt;='FG_243way_Regular Symbol'!E$16,"",IF(C32=0,"",IF(OR(C32=$AM$1,C32=$AT$1,C33=$AM$1,C33=$AT$1,C34=$AM$1,C34=$AT$1),0,1)))</f>
        <v>1</v>
      </c>
      <c r="AU32" s="3">
        <f>IF($A32&gt;='FG_243way_Regular Symbol'!F$16,"",IF(D32=0,"",IF(OR(D32=$AM$1,D32=$AT$1,D33=$AM$1,D33=$AT$1,D34=$AM$1,D34=$AT$1),0,1)))</f>
        <v>1</v>
      </c>
      <c r="AV32" s="3">
        <f>IF($A32&gt;='FG_243way_Regular Symbol'!G$16,"",IF(E32=0,"",IF(OR(E32=$AM$1,E32=$AT$1,E33=$AM$1,E33=$AT$1,E34=$AM$1,E34=$AT$1),0,1)))</f>
        <v>1</v>
      </c>
      <c r="AW32" s="135">
        <f>IF($A32&gt;='FG_243way_Regular Symbol'!H$16,"",IF(F32=0,"",IF(OR(F32=$AM$1,F32=$AT$1,F33=$AM$1,F33=$AT$1,F34=$AM$1,F34=$AT$1),0,1)))</f>
        <v>1</v>
      </c>
      <c r="AY32" s="344">
        <f>IF($A32&gt;='FG_243way_Regular Symbol'!D$16,"",IF(B32=0,"",IF(OR(B32=$AM$1,B32=$AZ$1,B33=$AM$1,B33=$AZ$1,B34=$AM$1,B34=$AZ$1),0,1)))</f>
        <v>1</v>
      </c>
      <c r="AZ32" s="3">
        <f>IF($A32&gt;='FG_243way_Regular Symbol'!E$16,"",IF(C32=0,"",IF(OR(C32=$AM$1,C32=$AZ$1,C33=$AM$1,C33=$AZ$1,C34=$AM$1,C34=$AZ$1),0,1)))</f>
        <v>1</v>
      </c>
      <c r="BA32" s="3">
        <f>IF($A32&gt;='FG_243way_Regular Symbol'!F$16,"",IF(D32=0,"",IF(OR(D32=$AM$1,D32=$AZ$1,D33=$AM$1,D33=$AZ$1,D34=$AM$1,D34=$AZ$1),0,1)))</f>
        <v>1</v>
      </c>
      <c r="BB32" s="3">
        <f>IF($A32&gt;='FG_243way_Regular Symbol'!G$16,"",IF(E32=0,"",IF(OR(E32=$AM$1,E32=$AZ$1,E33=$AM$1,E33=$AZ$1,E34=$AM$1,E34=$AZ$1),0,1)))</f>
        <v>1</v>
      </c>
      <c r="BC32" s="135">
        <f>IF($A32&gt;='FG_243way_Regular Symbol'!H$16,"",IF(F32=0,"",IF(OR(F32=$AM$1,F32=$AZ$1,F33=$AM$1,F33=$AZ$1,F34=$AM$1,F34=$AZ$1),0,1)))</f>
        <v>1</v>
      </c>
      <c r="BE32" s="344">
        <f>IF($A32&gt;='FG_243way_Regular Symbol'!D$16,"",IF(B32=0,"",IF(OR(B32=$AM$1,B32=$BF$1,B33=$AM$1,B33=$BF$1,B34=$AM$1,B34=$BF$1),0,1)))</f>
        <v>1</v>
      </c>
      <c r="BF32" s="3">
        <f>IF($A32&gt;='FG_243way_Regular Symbol'!E$16,"",IF(C32=0,"",IF(OR(C32=$AM$1,C32=$BF$1,C33=$AM$1,C33=$BF$1,C34=$AM$1,C34=$BF$1),0,1)))</f>
        <v>1</v>
      </c>
      <c r="BG32" s="3">
        <f>IF($A32&gt;='FG_243way_Regular Symbol'!F$16,"",IF(D32=0,"",IF(OR(D32=$AM$1,D32=$BF$1,D33=$AM$1,D33=$BF$1,D34=$AM$1,D34=$BF$1),0,1)))</f>
        <v>1</v>
      </c>
      <c r="BH32" s="3">
        <f>IF($A32&gt;='FG_243way_Regular Symbol'!G$16,"",IF(E32=0,"",IF(OR(E32=$AM$1,E32=$BF$1,E33=$AM$1,E33=$BF$1,E34=$AM$1,E34=$BF$1),0,1)))</f>
        <v>1</v>
      </c>
      <c r="BI32" s="135">
        <f>IF($A32&gt;='FG_243way_Regular Symbol'!H$16,"",IF(F32=0,"",IF(OR(F32=$AM$1,F32=$BF$1,F33=$AM$1,F33=$BF$1,F34=$AM$1,F34=$BF$1),0,1)))</f>
        <v>1</v>
      </c>
      <c r="BK32" s="344">
        <f>IF($A32&gt;='FG_243way_Regular Symbol'!D$16,"",IF(B32=0,"",IF(OR(B32=$AM$1,B32=$BL$1,B33=$AM$1,B33=$BL$1,B34=$AM$1,B34=$BL$1),0,1)))</f>
        <v>1</v>
      </c>
      <c r="BL32" s="3">
        <f>IF($A32&gt;='FG_243way_Regular Symbol'!E$16,"",IF(C32=0,"",IF(OR(C32=$AM$1,C32=$BL$1,C33=$AM$1,C33=$BL$1,C34=$AM$1,C34=$BL$1),0,1)))</f>
        <v>1</v>
      </c>
      <c r="BM32" s="3">
        <f>IF($A32&gt;='FG_243way_Regular Symbol'!F$16,"",IF(D32=0,"",IF(OR(D32=$AM$1,D32=$BL$1,D33=$AM$1,D33=$BL$1,D34=$AM$1,D34=$BL$1),0,1)))</f>
        <v>1</v>
      </c>
      <c r="BN32" s="3">
        <f>IF($A32&gt;='FG_243way_Regular Symbol'!G$16,"",IF(E32=0,"",IF(OR(E32=$AM$1,E32=$BL$1,E33=$AM$1,E33=$BL$1,E34=$AM$1,E34=$BL$1),0,1)))</f>
        <v>1</v>
      </c>
      <c r="BO32" s="135">
        <f>IF($A32&gt;='FG_243way_Regular Symbol'!H$16,"",IF(F32=0,"",IF(OR(F32=$AM$1,F32=$BL$1,F33=$AM$1,F33=$BL$1,F34=$AM$1,F34=$BL$1),0,1)))</f>
        <v>1</v>
      </c>
      <c r="BQ32" s="3">
        <f>IF($A32&gt;='FG_243way_Regular Symbol'!D$16,"",IF(B32=0,"",IF(OR(B32=$BQ$1,B32=$BR$1,B33=$BQ$1,B33=$BR$1,B34=$BQ$1,B34=$BR$1),0,1)))</f>
        <v>1</v>
      </c>
      <c r="BR32" s="3">
        <f>IF($A32&gt;='FG_243way_Regular Symbol'!E$16,"",IF(C32=0,"",IF(OR(C32=$BQ$1,C32=$BR$1,C33=$BQ$1,C33=$BR$1,C34=$BQ$1,C34=$BR$1),0,1)))</f>
        <v>1</v>
      </c>
      <c r="BS32" s="3">
        <f>IF($A32&gt;='FG_243way_Regular Symbol'!F$16,"",IF(D32=0,"",IF(OR(D32=$BQ$1,D32=$BR$1,D33=$BQ$1,D33=$BR$1,D34=$BQ$1,D34=$BR$1),0,1)))</f>
        <v>1</v>
      </c>
      <c r="BT32" s="3">
        <f>IF($A32&gt;='FG_243way_Regular Symbol'!G$16,"",IF(E32=0,"",IF(OR(E32=$BQ$1,E32=$BR$1,E33=$BQ$1,E33=$BR$1,E34=$BQ$1,E34=$BR$1),0,1)))</f>
        <v>1</v>
      </c>
      <c r="BU32" s="3">
        <f>IF($A32&gt;='FG_243way_Regular Symbol'!H$16,"",IF(F32=0,"",IF(OR(F32=$BQ$1,F32=$BR$1,F33=$BQ$1,F33=$BR$1,F34=$BQ$1,F34=$BR$1),0,1)))</f>
        <v>1</v>
      </c>
      <c r="BW32" s="3">
        <f>IF($A32&gt;='FG_243way_Regular Symbol'!D$16,"",IF(B32=0,"",IF(OR(B32=$BW$1,B33=$BW$1,B34=$BW$1,B32=$BX$1,B33=$BX$1,B34=$BX$1),0,1)))</f>
        <v>0</v>
      </c>
      <c r="BX32" s="3">
        <f>IF($A32&gt;='FG_243way_Regular Symbol'!E$16,"",IF(C32=0,"",IF(OR(C32=$BW$1,C33=$BW$1,C34=$BW$1,C32=$BX$1,C33=$BX$1,C34=$BX$1),0,1)))</f>
        <v>1</v>
      </c>
      <c r="BY32" s="3">
        <f>IF($A32&gt;='FG_243way_Regular Symbol'!F$16,"",IF(D32=0,"",IF(OR(D32=$BW$1,D33=$BW$1,D34=$BW$1,D32=$BX$1,D33=$BX$1,D34=$BX$1),0,1)))</f>
        <v>1</v>
      </c>
      <c r="BZ32" s="3">
        <f>IF($A32&gt;='FG_243way_Regular Symbol'!G$16,"",IF(E32=0,"",IF(OR(E32=$BW$1,E33=$BW$1,E34=$BW$1,E32=$BX$1,E33=$BX$1,E34=$BX$1),0,1)))</f>
        <v>1</v>
      </c>
      <c r="CA32" s="3">
        <f>IF($A32&gt;='FG_243way_Regular Symbol'!H$16,"",IF(F32=0,"",IF(OR(F32=$BW$1,F33=$BW$1,F34=$BW$1,F32=$BX$1,F33=$BX$1,F34=$BX$1),0,1)))</f>
        <v>1</v>
      </c>
      <c r="CC32" s="3">
        <f>IF($A32&gt;='FG_243way_Regular Symbol'!D$16,"",IF(B32=0,"",IF(OR(B32=$BW$1,B33=$BW$1,B34=$BW$1,B32=$CD$1,B33=$CD$1,B34=$CD$1),0,1)))</f>
        <v>1</v>
      </c>
      <c r="CD32" s="3">
        <f>IF($A32&gt;='FG_243way_Regular Symbol'!E$16,"",IF(C32=0,"",IF(OR(C32=$BW$1,C33=$BW$1,C34=$BW$1,C32=$CD$1,C33=$CD$1,C34=$CD$1),0,1)))</f>
        <v>1</v>
      </c>
      <c r="CE32" s="3">
        <f>IF($A32&gt;='FG_243way_Regular Symbol'!F$16,"",IF(D32=0,"",IF(OR(D32=$BW$1,D33=$BW$1,D34=$BW$1,D32=$CD$1,D33=$CD$1,D34=$CD$1),0,1)))</f>
        <v>0</v>
      </c>
      <c r="CF32" s="3">
        <f>IF($A32&gt;='FG_243way_Regular Symbol'!G$16,"",IF(E32=0,"",IF(OR(E32=$BW$1,E33=$BW$1,E34=$BW$1,E32=$CD$1,E33=$CD$1,E34=$CD$1),0,1)))</f>
        <v>1</v>
      </c>
      <c r="CG32" s="3">
        <f>IF($A32&gt;='FG_243way_Regular Symbol'!H$16,"",IF(F32=0,"",IF(OR(F32=$BW$1,F33=$BW$1,F34=$BW$1,F32=$CD$1,F33=$CD$1,F34=$CD$1),0,1)))</f>
        <v>0</v>
      </c>
      <c r="CI32" s="3">
        <f>IF($A32&gt;='FG_243way_Regular Symbol'!D$16,"",IF(B32=0,"",IF(OR(B32=$BW$1,B33=$BW$1,B34=$BW$1,B32=$CJ$1,B33=$CJ$1,B34=$CJ$1),0,1)))</f>
        <v>0</v>
      </c>
      <c r="CJ32" s="3">
        <f>IF($A32&gt;='FG_243way_Regular Symbol'!E$16,"",IF(C32=0,"",IF(OR(C32=$BW$1,C33=$BW$1,C34=$BW$1,C32=$CJ$1,C33=$CJ$1,C34=$CJ$1),0,1)))</f>
        <v>1</v>
      </c>
      <c r="CK32" s="3">
        <f>IF($A32&gt;='FG_243way_Regular Symbol'!F$16,"",IF(D32=0,"",IF(OR(D32=$BW$1,D33=$BW$1,D34=$BW$1,D32=$CJ$1,D33=$CJ$1,D34=$CJ$1),0,1)))</f>
        <v>1</v>
      </c>
      <c r="CL32" s="3">
        <f>IF($A32&gt;='FG_243way_Regular Symbol'!G$16,"",IF(E32=0,"",IF(OR(E32=$BW$1,E33=$BW$1,E34=$BW$1,E32=$CJ$1,E33=$CJ$1,E34=$CJ$1),0,1)))</f>
        <v>1</v>
      </c>
      <c r="CM32" s="3">
        <f>IF($A32&gt;='FG_243way_Regular Symbol'!H$16,"",IF(F32=0,"",IF(OR(F32=$BW$1,F33=$BW$1,F34=$BW$1,F32=$CJ$1,F33=$CJ$1,F34=$CJ$1),0,1)))</f>
        <v>0</v>
      </c>
      <c r="CO32" s="3">
        <f>IF($A32&gt;='FG_243way_Regular Symbol'!D$16,"",IF(B32=0,"",IF(OR(B32=$BW$1,B33=$BW$1,B34=$BW$1,B32=$CP$1,B33=$CP$1,B34=$CP$1),0,1)))</f>
        <v>1</v>
      </c>
      <c r="CP32" s="3">
        <f>IF($A32&gt;='FG_243way_Regular Symbol'!E$16,"",IF(C32=0,"",IF(OR(C32=$BW$1,C33=$BW$1,C34=$BW$1,C32=$CP$1,C33=$CP$1,C34=$CP$1),0,1)))</f>
        <v>1</v>
      </c>
      <c r="CQ32" s="3">
        <f>IF($A32&gt;='FG_243way_Regular Symbol'!F$16,"",IF(D32=0,"",IF(OR(D32=$BW$1,D33=$BW$1,D34=$BW$1,D32=$CP$1,D33=$CP$1,D34=$CP$1),0,1)))</f>
        <v>1</v>
      </c>
      <c r="CR32" s="3">
        <f>IF($A32&gt;='FG_243way_Regular Symbol'!G$16,"",IF(E32=0,"",IF(OR(E32=$BW$1,E33=$BW$1,E34=$BW$1,E32=$CP$1,E33=$CP$1,E34=$CP$1),0,1)))</f>
        <v>1</v>
      </c>
      <c r="CS32" s="3">
        <f>IF($A32&gt;='FG_243way_Regular Symbol'!H$16,"",IF(F32=0,"",IF(OR(F32=$BW$1,F33=$BW$1,F34=$BW$1,F32=$CP$1,F33=$CP$1,F34=$CP$1),0,1)))</f>
        <v>1</v>
      </c>
      <c r="CU32" s="3">
        <f>IF($A32&gt;='FG_243way_Regular Symbol'!D$16,"",IF(B32=0,"",IF(OR(B32=$BW$1,B33=$BW$1,B34=$BW$1,B32=$CV$1,B33=$CV$1,B34=$CV$1),0,1)))</f>
        <v>1</v>
      </c>
      <c r="CV32" s="3">
        <f>IF($A32&gt;='FG_243way_Regular Symbol'!E$16,"",IF(C32=0,"",IF(OR(C32=$BW$1,C33=$BW$1,C34=$BW$1,C32=$CV$1,C33=$CV$1,C34=$CV$1),0,1)))</f>
        <v>1</v>
      </c>
      <c r="CW32" s="3">
        <f>IF($A32&gt;='FG_243way_Regular Symbol'!F$16,"",IF(D32=0,"",IF(OR(D32=$BW$1,D33=$BW$1,D34=$BW$1,D32=$CV$1,D33=$CV$1,D34=$CV$1),0,1)))</f>
        <v>1</v>
      </c>
      <c r="CX32" s="3">
        <f>IF($A32&gt;='FG_243way_Regular Symbol'!G$16,"",IF(E32=0,"",IF(OR(E32=$BW$1,E33=$BW$1,E34=$BW$1,E32=$CV$1,E33=$CV$1,E34=$CV$1),0,1)))</f>
        <v>1</v>
      </c>
      <c r="CY32" s="3">
        <f>IF($A32&gt;='FG_243way_Regular Symbol'!H$16,"",IF(F32=0,"",IF(OR(F32=$BW$1,F33=$BW$1,F34=$BW$1,F32=$CV$1,F33=$CV$1,F34=$CV$1),0,1)))</f>
        <v>1</v>
      </c>
    </row>
    <row r="33" spans="1:103">
      <c r="A33" s="337">
        <f>IF('FG_243way_Regular Symbol'!L32="","",'FG_243way_Regular Symbol'!L32)</f>
        <v>29</v>
      </c>
      <c r="B33" s="191" t="str">
        <f>IF('FG_243way_Regular Symbol'!M32="",
IF($A33-'FG_243way_Regular Symbol'!D$16&gt;='FG_243way_RegularＸ_W()'!B$2-1,"",VLOOKUP($A33-'FG_243way_Regular Symbol'!D$16,'FG_243way_Regular Symbol'!$L$3:$Q$99,'FG_243way_RegularＸ_W()'!B$3+1,FALSE)),
'FG_243way_Regular Symbol'!M32)</f>
        <v>M3</v>
      </c>
      <c r="C33" s="191" t="str">
        <f>IF('FG_243way_Regular Symbol'!N32="",
IF($A33-'FG_243way_Regular Symbol'!E$16&gt;='FG_243way_RegularＸ_W()'!C$2-1,"",VLOOKUP($A33-'FG_243way_Regular Symbol'!E$16,'FG_243way_Regular Symbol'!$L$3:$Q$99,'FG_243way_RegularＸ_W()'!C$3+1,FALSE)),
'FG_243way_Regular Symbol'!N32)</f>
        <v>M1</v>
      </c>
      <c r="D33" s="191" t="str">
        <f>IF('FG_243way_Regular Symbol'!O32="",
IF($A33-'FG_243way_Regular Symbol'!F$16&gt;='FG_243way_RegularＸ_W()'!D$2-1,"",VLOOKUP($A33-'FG_243way_Regular Symbol'!F$16,'FG_243way_Regular Symbol'!$L$3:$Q$99,'FG_243way_RegularＸ_W()'!D$3+1,FALSE)),
'FG_243way_Regular Symbol'!O32)</f>
        <v>Q</v>
      </c>
      <c r="E33" s="191" t="str">
        <f>IF('FG_243way_Regular Symbol'!P32="",
IF($A33-'FG_243way_Regular Symbol'!G$16&gt;='FG_243way_RegularＸ_W()'!E$2-1,"",VLOOKUP($A33-'FG_243way_Regular Symbol'!G$16,'FG_243way_Regular Symbol'!$L$3:$Q$99,'FG_243way_RegularＸ_W()'!E$3+1,FALSE)),
'FG_243way_Regular Symbol'!P32)</f>
        <v>M5</v>
      </c>
      <c r="F33" s="338" t="str">
        <f>IF('FG_243way_Regular Symbol'!Q32="",
IF($A33-'FG_243way_Regular Symbol'!H$16&gt;='FG_243way_RegularＸ_W()'!F$2-1,"",VLOOKUP($A33-'FG_243way_Regular Symbol'!H$16,'FG_243way_Regular Symbol'!$L$3:$Q$99,'FG_243way_RegularＸ_W()'!F$3+1,FALSE)),
'FG_243way_Regular Symbol'!Q32)</f>
        <v>Q</v>
      </c>
      <c r="O33" s="344">
        <f>IF($A33&gt;='FG_243way_Regular Symbol'!D$16,"",IF(B33=0,"",IF(OR(B33=$O$1,B33=$P$1,B34=$O$1,B34=$P$1,B35=$O$1,B35=$P$1),0,1)))</f>
        <v>1</v>
      </c>
      <c r="P33" s="3">
        <f>IF($A33&gt;='FG_243way_Regular Symbol'!E$16,"",IF(C33=0,"",IF(OR(C33=$O$1,C33=$P$1,C34=$O$1,C34=$P$1,C35=$O$1,C35=$P$1),0,1)))</f>
        <v>0</v>
      </c>
      <c r="Q33" s="3">
        <f>IF($A33&gt;='FG_243way_Regular Symbol'!F$16,"",IF(D33=0,"",IF(OR(D33=$O$1,D33=$P$1,D34=$O$1,D34=$P$1,D35=$O$1,D35=$P$1),0,1)))</f>
        <v>1</v>
      </c>
      <c r="R33" s="3">
        <f>IF($A33&gt;='FG_243way_Regular Symbol'!G$16,"",IF(E33=0,"",IF(OR(E33=$O$1,E33=$P$1,E34=$O$1,E34=$P$1,E35=$O$1,E35=$P$1),0,1)))</f>
        <v>1</v>
      </c>
      <c r="S33" s="135">
        <f>IF($A33&gt;='FG_243way_Regular Symbol'!H$16,"",IF(F33=0,"",IF(OR(F33=$O$1,F33=$P$1,F34=$O$1,F34=$P$1,F35=$O$1,F35=$P$1),0,1)))</f>
        <v>1</v>
      </c>
      <c r="U33" s="344">
        <f>IF($A33&gt;='FG_243way_Regular Symbol'!D$16,"",IF(B33=0,"",IF(OR(B33=$U$1,B33=$V$1,B34=$U$1,B34=$V$1,B35=$U$1,B35=$V$1),0,1)))</f>
        <v>1</v>
      </c>
      <c r="V33" s="3">
        <f>IF($A33&gt;='FG_243way_Regular Symbol'!E$16,"",IF(C33=0,"",IF(OR(C33=$U$1,C33=$V$1,C34=$U$1,C34=$V$1,C35=$U$1,C35=$V$1),0,1)))</f>
        <v>1</v>
      </c>
      <c r="W33" s="3">
        <f>IF($A33&gt;='FG_243way_Regular Symbol'!F$16,"",IF(D33=0,"",IF(OR(D33=$U$1,D33=$V$1,D34=$U$1,D34=$V$1,D35=$U$1,D35=$V$1),0,1)))</f>
        <v>1</v>
      </c>
      <c r="X33" s="3">
        <f>IF($A33&gt;='FG_243way_Regular Symbol'!G$16,"",IF(E33=0,"",IF(OR(E33=$U$1,E33=$V$1,E34=$U$1,E34=$V$1,E35=$U$1,E35=$V$1),0,1)))</f>
        <v>1</v>
      </c>
      <c r="Y33" s="135">
        <f>IF($A33&gt;='FG_243way_Regular Symbol'!H$16,"",IF(F33=0,"",IF(OR(F33=$U$1,F33=$V$1,F34=$U$1,F34=$V$1,F35=$U$1,F35=$V$1),0,1)))</f>
        <v>1</v>
      </c>
      <c r="AA33" s="344">
        <f>IF($A33&gt;='FG_243way_Regular Symbol'!D$16,"",IF(B33=0,"",IF(OR(B33=$AA$1,B33=$AB$1,B34=$AA$1,B34=$AB$1,B35=$AA$1,,B35=$AB$1),0,1)))</f>
        <v>0</v>
      </c>
      <c r="AB33" s="3">
        <f>IF($A33&gt;='FG_243way_Regular Symbol'!E$16,"",IF(C33=0,"",IF(OR(C33=$AA$1,C33=$AB$1,C34=$AA$1,C34=$AB$1,C35=$AA$1,,C35=$AB$1),0,1)))</f>
        <v>1</v>
      </c>
      <c r="AC33" s="3">
        <f>IF($A33&gt;='FG_243way_Regular Symbol'!F$16,"",IF(D33=0,"",IF(OR(D33=$AA$1,D33=$AB$1,D34=$AA$1,D34=$AB$1,D35=$AA$1,,D35=$AB$1),0,1)))</f>
        <v>1</v>
      </c>
      <c r="AD33" s="3">
        <f>IF($A33&gt;='FG_243way_Regular Symbol'!G$16,"",IF(E33=0,"",IF(OR(E33=$AA$1,E33=$AB$1,E34=$AA$1,E34=$AB$1,E35=$AA$1,,E35=$AB$1),0,1)))</f>
        <v>1</v>
      </c>
      <c r="AE33" s="135">
        <f>IF($A33&gt;='FG_243way_Regular Symbol'!H$16,"",IF(F33=0,"",IF(OR(F33=$AA$1,F33=$AB$1,F34=$AA$1,F34=$AB$1,F35=$AA$1,,F35=$AB$1),0,1)))</f>
        <v>1</v>
      </c>
      <c r="AG33" s="344">
        <f>IF($A33&gt;='FG_243way_Regular Symbol'!D$16,"",IF(B33=0,"",IF(OR(B33=$AG$1,B33=$AH$1,B34=$AG$1,B34=$AH$1,B35=$AG$1,B35=$AH$1),0,1)))</f>
        <v>1</v>
      </c>
      <c r="AH33" s="3">
        <f>IF($A33&gt;='FG_243way_Regular Symbol'!E$16,"",IF(C33=0,"",IF(OR(C33=$AG$1,C33=$AH$1,C34=$AG$1,C34=$AH$1,C35=$AG$1,C35=$AH$1),0,1)))</f>
        <v>1</v>
      </c>
      <c r="AI33" s="3">
        <f>IF($A33&gt;='FG_243way_Regular Symbol'!F$16,"",IF(D33=0,"",IF(OR(D33=$AG$1,D33=$AH$1,D34=$AG$1,D34=$AH$1,D35=$AG$1,D35=$AH$1),0,1)))</f>
        <v>1</v>
      </c>
      <c r="AJ33" s="3">
        <f>IF($A33&gt;='FG_243way_Regular Symbol'!G$16,"",IF(E33=0,"",IF(OR(E33=$AG$1,E33=$AH$1,E34=$AG$1,E34=$AH$1,E35=$AG$1,E35=$AH$1),0,1)))</f>
        <v>1</v>
      </c>
      <c r="AK33" s="135">
        <f>IF($A33&gt;='FG_243way_Regular Symbol'!H$16,"",IF(F33=0,"",IF(OR(F33=$AG$1,F33=$AH$1,F34=$AG$1,F34=$AH$1,F35=$AG$1,F35=$AH$1),0,1)))</f>
        <v>1</v>
      </c>
      <c r="AM33" s="344">
        <f>IF($A33&gt;='FG_243way_Regular Symbol'!D$16,"",IF(B33=0,"",IF(OR(B33=$AM$1,B33=$AN$1,B34=$AM$1,B34=$AN$1,B35=$AM$1,B35=$AN$1),0,1)))</f>
        <v>1</v>
      </c>
      <c r="AN33" s="3">
        <f>IF($A33&gt;='FG_243way_Regular Symbol'!E$16,"",IF(C33=0,"",IF(OR(C33=$AM$1,C33=$AN$1,C34=$AM$1,C34=$AN$1,C35=$AM$1,C35=$AN$1),0,1)))</f>
        <v>0</v>
      </c>
      <c r="AO33" s="3">
        <f>IF($A33&gt;='FG_243way_Regular Symbol'!F$16,"",IF(D33=0,"",IF(OR(D33=$AM$1,D33=$AN$1,D34=$AM$1,D34=$AN$1,D35=$AM$1,D35=$AN$1),0,1)))</f>
        <v>1</v>
      </c>
      <c r="AP33" s="3">
        <f>IF($A33&gt;='FG_243way_Regular Symbol'!G$16,"",IF(E33=0,"",IF(OR(E33=$AM$1,E33=$AN$1,E34=$AM$1,E34=$AN$1,E35=$AM$1,E35=$AN$1),0,1)))</f>
        <v>0</v>
      </c>
      <c r="AQ33" s="135">
        <f>IF($A33&gt;='FG_243way_Regular Symbol'!H$16,"",IF(F33=0,"",IF(OR(F33=$AM$1,F33=$AN$1,F34=$AM$1,F34=$AN$1,F35=$AM$1,F35=$AN$1),0,1)))</f>
        <v>0</v>
      </c>
      <c r="AS33" s="344">
        <f>IF($A33&gt;='FG_243way_Regular Symbol'!D$16,"",IF(B33=0,"",IF(OR(B33=$AM$1,B33=$AT$1,B34=$AM$1,B34=$AT$1,B35=$AM$1,B35=$AT$1),0,1)))</f>
        <v>1</v>
      </c>
      <c r="AT33" s="3">
        <f>IF($A33&gt;='FG_243way_Regular Symbol'!E$16,"",IF(C33=0,"",IF(OR(C33=$AM$1,C33=$AT$1,C34=$AM$1,C34=$AT$1,C35=$AM$1,C35=$AT$1),0,1)))</f>
        <v>1</v>
      </c>
      <c r="AU33" s="3">
        <f>IF($A33&gt;='FG_243way_Regular Symbol'!F$16,"",IF(D33=0,"",IF(OR(D33=$AM$1,D33=$AT$1,D34=$AM$1,D34=$AT$1,D35=$AM$1,D35=$AT$1),0,1)))</f>
        <v>1</v>
      </c>
      <c r="AV33" s="3">
        <f>IF($A33&gt;='FG_243way_Regular Symbol'!G$16,"",IF(E33=0,"",IF(OR(E33=$AM$1,E33=$AT$1,E34=$AM$1,E34=$AT$1,E35=$AM$1,E35=$AT$1),0,1)))</f>
        <v>1</v>
      </c>
      <c r="AW33" s="135">
        <f>IF($A33&gt;='FG_243way_Regular Symbol'!H$16,"",IF(F33=0,"",IF(OR(F33=$AM$1,F33=$AT$1,F34=$AM$1,F34=$AT$1,F35=$AM$1,F35=$AT$1),0,1)))</f>
        <v>1</v>
      </c>
      <c r="AY33" s="344">
        <f>IF($A33&gt;='FG_243way_Regular Symbol'!D$16,"",IF(B33=0,"",IF(OR(B33=$AM$1,B33=$AZ$1,B34=$AM$1,B34=$AZ$1,B35=$AM$1,B35=$AZ$1),0,1)))</f>
        <v>1</v>
      </c>
      <c r="AZ33" s="3">
        <f>IF($A33&gt;='FG_243way_Regular Symbol'!E$16,"",IF(C33=0,"",IF(OR(C33=$AM$1,C33=$AZ$1,C34=$AM$1,C34=$AZ$1,C35=$AM$1,C35=$AZ$1),0,1)))</f>
        <v>1</v>
      </c>
      <c r="BA33" s="3">
        <f>IF($A33&gt;='FG_243way_Regular Symbol'!F$16,"",IF(D33=0,"",IF(OR(D33=$AM$1,D33=$AZ$1,D34=$AM$1,D34=$AZ$1,D35=$AM$1,D35=$AZ$1),0,1)))</f>
        <v>1</v>
      </c>
      <c r="BB33" s="3">
        <f>IF($A33&gt;='FG_243way_Regular Symbol'!G$16,"",IF(E33=0,"",IF(OR(E33=$AM$1,E33=$AZ$1,E34=$AM$1,E34=$AZ$1,E35=$AM$1,E35=$AZ$1),0,1)))</f>
        <v>1</v>
      </c>
      <c r="BC33" s="135">
        <f>IF($A33&gt;='FG_243way_Regular Symbol'!H$16,"",IF(F33=0,"",IF(OR(F33=$AM$1,F33=$AZ$1,F34=$AM$1,F34=$AZ$1,F35=$AM$1,F35=$AZ$1),0,1)))</f>
        <v>1</v>
      </c>
      <c r="BE33" s="344">
        <f>IF($A33&gt;='FG_243way_Regular Symbol'!D$16,"",IF(B33=0,"",IF(OR(B33=$AM$1,B33=$BF$1,B34=$AM$1,B34=$BF$1,B35=$AM$1,B35=$BF$1),0,1)))</f>
        <v>1</v>
      </c>
      <c r="BF33" s="3">
        <f>IF($A33&gt;='FG_243way_Regular Symbol'!E$16,"",IF(C33=0,"",IF(OR(C33=$AM$1,C33=$BF$1,C34=$AM$1,C34=$BF$1,C35=$AM$1,C35=$BF$1),0,1)))</f>
        <v>1</v>
      </c>
      <c r="BG33" s="3">
        <f>IF($A33&gt;='FG_243way_Regular Symbol'!F$16,"",IF(D33=0,"",IF(OR(D33=$AM$1,D33=$BF$1,D34=$AM$1,D34=$BF$1,D35=$AM$1,D35=$BF$1),0,1)))</f>
        <v>1</v>
      </c>
      <c r="BH33" s="3">
        <f>IF($A33&gt;='FG_243way_Regular Symbol'!G$16,"",IF(E33=0,"",IF(OR(E33=$AM$1,E33=$BF$1,E34=$AM$1,E34=$BF$1,E35=$AM$1,E35=$BF$1),0,1)))</f>
        <v>1</v>
      </c>
      <c r="BI33" s="135">
        <f>IF($A33&gt;='FG_243way_Regular Symbol'!H$16,"",IF(F33=0,"",IF(OR(F33=$AM$1,F33=$BF$1,F34=$AM$1,F34=$BF$1,F35=$AM$1,F35=$BF$1),0,1)))</f>
        <v>1</v>
      </c>
      <c r="BK33" s="344">
        <f>IF($A33&gt;='FG_243way_Regular Symbol'!D$16,"",IF(B33=0,"",IF(OR(B33=$AM$1,B33=$BL$1,B34=$AM$1,B34=$BL$1,B35=$AM$1,B35=$BL$1),0,1)))</f>
        <v>1</v>
      </c>
      <c r="BL33" s="3">
        <f>IF($A33&gt;='FG_243way_Regular Symbol'!E$16,"",IF(C33=0,"",IF(OR(C33=$AM$1,C33=$BL$1,C34=$AM$1,C34=$BL$1,C35=$AM$1,C35=$BL$1),0,1)))</f>
        <v>1</v>
      </c>
      <c r="BM33" s="3">
        <f>IF($A33&gt;='FG_243way_Regular Symbol'!F$16,"",IF(D33=0,"",IF(OR(D33=$AM$1,D33=$BL$1,D34=$AM$1,D34=$BL$1,D35=$AM$1,D35=$BL$1),0,1)))</f>
        <v>1</v>
      </c>
      <c r="BN33" s="3">
        <f>IF($A33&gt;='FG_243way_Regular Symbol'!G$16,"",IF(E33=0,"",IF(OR(E33=$AM$1,E33=$BL$1,E34=$AM$1,E34=$BL$1,E35=$AM$1,E35=$BL$1),0,1)))</f>
        <v>1</v>
      </c>
      <c r="BO33" s="135">
        <f>IF($A33&gt;='FG_243way_Regular Symbol'!H$16,"",IF(F33=0,"",IF(OR(F33=$AM$1,F33=$BL$1,F34=$AM$1,F34=$BL$1,F35=$AM$1,F35=$BL$1),0,1)))</f>
        <v>1</v>
      </c>
      <c r="BQ33" s="3">
        <f>IF($A33&gt;='FG_243way_Regular Symbol'!D$16,"",IF(B33=0,"",IF(OR(B33=$BQ$1,B33=$BR$1,B34=$BQ$1,B34=$BR$1,B35=$BQ$1,B35=$BR$1),0,1)))</f>
        <v>1</v>
      </c>
      <c r="BR33" s="3">
        <f>IF($A33&gt;='FG_243way_Regular Symbol'!E$16,"",IF(C33=0,"",IF(OR(C33=$BQ$1,C33=$BR$1,C34=$BQ$1,C34=$BR$1,C35=$BQ$1,C35=$BR$1),0,1)))</f>
        <v>1</v>
      </c>
      <c r="BS33" s="3">
        <f>IF($A33&gt;='FG_243way_Regular Symbol'!F$16,"",IF(D33=0,"",IF(OR(D33=$BQ$1,D33=$BR$1,D34=$BQ$1,D34=$BR$1,D35=$BQ$1,D35=$BR$1),0,1)))</f>
        <v>1</v>
      </c>
      <c r="BT33" s="3">
        <f>IF($A33&gt;='FG_243way_Regular Symbol'!G$16,"",IF(E33=0,"",IF(OR(E33=$BQ$1,E33=$BR$1,E34=$BQ$1,E34=$BR$1,E35=$BQ$1,E35=$BR$1),0,1)))</f>
        <v>1</v>
      </c>
      <c r="BU33" s="3">
        <f>IF($A33&gt;='FG_243way_Regular Symbol'!H$16,"",IF(F33=0,"",IF(OR(F33=$BQ$1,F33=$BR$1,F34=$BQ$1,F34=$BR$1,F35=$BQ$1,F35=$BR$1),0,1)))</f>
        <v>1</v>
      </c>
      <c r="BW33" s="3">
        <f>IF($A33&gt;='FG_243way_Regular Symbol'!D$16,"",IF(B33=0,"",IF(OR(B33=$BW$1,B34=$BW$1,B35=$BW$1,B33=$BX$1,B34=$BX$1,B35=$BX$1),0,1)))</f>
        <v>0</v>
      </c>
      <c r="BX33" s="3">
        <f>IF($A33&gt;='FG_243way_Regular Symbol'!E$16,"",IF(C33=0,"",IF(OR(C33=$BW$1,C34=$BW$1,C35=$BW$1,C33=$BX$1,C34=$BX$1,C35=$BX$1),0,1)))</f>
        <v>1</v>
      </c>
      <c r="BY33" s="3">
        <f>IF($A33&gt;='FG_243way_Regular Symbol'!F$16,"",IF(D33=0,"",IF(OR(D33=$BW$1,D34=$BW$1,D35=$BW$1,D33=$BX$1,D34=$BX$1,D35=$BX$1),0,1)))</f>
        <v>1</v>
      </c>
      <c r="BZ33" s="3">
        <f>IF($A33&gt;='FG_243way_Regular Symbol'!G$16,"",IF(E33=0,"",IF(OR(E33=$BW$1,E34=$BW$1,E35=$BW$1,E33=$BX$1,E34=$BX$1,E35=$BX$1),0,1)))</f>
        <v>1</v>
      </c>
      <c r="CA33" s="3">
        <f>IF($A33&gt;='FG_243way_Regular Symbol'!H$16,"",IF(F33=0,"",IF(OR(F33=$BW$1,F34=$BW$1,F35=$BW$1,F33=$BX$1,F34=$BX$1,F35=$BX$1),0,1)))</f>
        <v>1</v>
      </c>
      <c r="CC33" s="3">
        <f>IF($A33&gt;='FG_243way_Regular Symbol'!D$16,"",IF(B33=0,"",IF(OR(B33=$BW$1,B34=$BW$1,B35=$BW$1,B33=$CD$1,B34=$CD$1,B35=$CD$1),0,1)))</f>
        <v>1</v>
      </c>
      <c r="CD33" s="3">
        <f>IF($A33&gt;='FG_243way_Regular Symbol'!E$16,"",IF(C33=0,"",IF(OR(C33=$BW$1,C34=$BW$1,C35=$BW$1,C33=$CD$1,C34=$CD$1,C35=$CD$1),0,1)))</f>
        <v>1</v>
      </c>
      <c r="CE33" s="3">
        <f>IF($A33&gt;='FG_243way_Regular Symbol'!F$16,"",IF(D33=0,"",IF(OR(D33=$BW$1,D34=$BW$1,D35=$BW$1,D33=$CD$1,D34=$CD$1,D35=$CD$1),0,1)))</f>
        <v>0</v>
      </c>
      <c r="CF33" s="3">
        <f>IF($A33&gt;='FG_243way_Regular Symbol'!G$16,"",IF(E33=0,"",IF(OR(E33=$BW$1,E34=$BW$1,E35=$BW$1,E33=$CD$1,E34=$CD$1,E35=$CD$1),0,1)))</f>
        <v>1</v>
      </c>
      <c r="CG33" s="3">
        <f>IF($A33&gt;='FG_243way_Regular Symbol'!H$16,"",IF(F33=0,"",IF(OR(F33=$BW$1,F34=$BW$1,F35=$BW$1,F33=$CD$1,F34=$CD$1,F35=$CD$1),0,1)))</f>
        <v>0</v>
      </c>
      <c r="CI33" s="3">
        <f>IF($A33&gt;='FG_243way_Regular Symbol'!D$16,"",IF(B33=0,"",IF(OR(B33=$BW$1,B34=$BW$1,B35=$BW$1,B33=$CJ$1,B34=$CJ$1,B35=$CJ$1),0,1)))</f>
        <v>1</v>
      </c>
      <c r="CJ33" s="3">
        <f>IF($A33&gt;='FG_243way_Regular Symbol'!E$16,"",IF(C33=0,"",IF(OR(C33=$BW$1,C34=$BW$1,C35=$BW$1,C33=$CJ$1,C34=$CJ$1,C35=$CJ$1),0,1)))</f>
        <v>1</v>
      </c>
      <c r="CK33" s="3">
        <f>IF($A33&gt;='FG_243way_Regular Symbol'!F$16,"",IF(D33=0,"",IF(OR(D33=$BW$1,D34=$BW$1,D35=$BW$1,D33=$CJ$1,D34=$CJ$1,D35=$CJ$1),0,1)))</f>
        <v>1</v>
      </c>
      <c r="CL33" s="3">
        <f>IF($A33&gt;='FG_243way_Regular Symbol'!G$16,"",IF(E33=0,"",IF(OR(E33=$BW$1,E34=$BW$1,E35=$BW$1,E33=$CJ$1,E34=$CJ$1,E35=$CJ$1),0,1)))</f>
        <v>1</v>
      </c>
      <c r="CM33" s="3">
        <f>IF($A33&gt;='FG_243way_Regular Symbol'!H$16,"",IF(F33=0,"",IF(OR(F33=$BW$1,F34=$BW$1,F35=$BW$1,F33=$CJ$1,F34=$CJ$1,F35=$CJ$1),0,1)))</f>
        <v>0</v>
      </c>
      <c r="CO33" s="3">
        <f>IF($A33&gt;='FG_243way_Regular Symbol'!D$16,"",IF(B33=0,"",IF(OR(B33=$BW$1,B34=$BW$1,B35=$BW$1,B33=$CP$1,B34=$CP$1,B35=$CP$1),0,1)))</f>
        <v>1</v>
      </c>
      <c r="CP33" s="3">
        <f>IF($A33&gt;='FG_243way_Regular Symbol'!E$16,"",IF(C33=0,"",IF(OR(C33=$BW$1,C34=$BW$1,C35=$BW$1,C33=$CP$1,C34=$CP$1,C35=$CP$1),0,1)))</f>
        <v>1</v>
      </c>
      <c r="CQ33" s="3">
        <f>IF($A33&gt;='FG_243way_Regular Symbol'!F$16,"",IF(D33=0,"",IF(OR(D33=$BW$1,D34=$BW$1,D35=$BW$1,D33=$CP$1,D34=$CP$1,D35=$CP$1),0,1)))</f>
        <v>1</v>
      </c>
      <c r="CR33" s="3">
        <f>IF($A33&gt;='FG_243way_Regular Symbol'!G$16,"",IF(E33=0,"",IF(OR(E33=$BW$1,E34=$BW$1,E35=$BW$1,E33=$CP$1,E34=$CP$1,E35=$CP$1),0,1)))</f>
        <v>1</v>
      </c>
      <c r="CS33" s="3">
        <f>IF($A33&gt;='FG_243way_Regular Symbol'!H$16,"",IF(F33=0,"",IF(OR(F33=$BW$1,F34=$BW$1,F35=$BW$1,F33=$CP$1,F34=$CP$1,F35=$CP$1),0,1)))</f>
        <v>1</v>
      </c>
      <c r="CU33" s="3">
        <f>IF($A33&gt;='FG_243way_Regular Symbol'!D$16,"",IF(B33=0,"",IF(OR(B33=$BW$1,B34=$BW$1,B35=$BW$1,B33=$CV$1,B34=$CV$1,B35=$CV$1),0,1)))</f>
        <v>1</v>
      </c>
      <c r="CV33" s="3">
        <f>IF($A33&gt;='FG_243way_Regular Symbol'!E$16,"",IF(C33=0,"",IF(OR(C33=$BW$1,C34=$BW$1,C35=$BW$1,C33=$CV$1,C34=$CV$1,C35=$CV$1),0,1)))</f>
        <v>1</v>
      </c>
      <c r="CW33" s="3">
        <f>IF($A33&gt;='FG_243way_Regular Symbol'!F$16,"",IF(D33=0,"",IF(OR(D33=$BW$1,D34=$BW$1,D35=$BW$1,D33=$CV$1,D34=$CV$1,D35=$CV$1),0,1)))</f>
        <v>1</v>
      </c>
      <c r="CX33" s="3">
        <f>IF($A33&gt;='FG_243way_Regular Symbol'!G$16,"",IF(E33=0,"",IF(OR(E33=$BW$1,E34=$BW$1,E35=$BW$1,E33=$CV$1,E34=$CV$1,E35=$CV$1),0,1)))</f>
        <v>1</v>
      </c>
      <c r="CY33" s="3">
        <f>IF($A33&gt;='FG_243way_Regular Symbol'!H$16,"",IF(F33=0,"",IF(OR(F33=$BW$1,F34=$BW$1,F35=$BW$1,F33=$CV$1,F34=$CV$1,F35=$CV$1),0,1)))</f>
        <v>1</v>
      </c>
    </row>
    <row r="34" spans="1:103">
      <c r="A34" s="337">
        <f>IF('FG_243way_Regular Symbol'!L33="","",'FG_243way_Regular Symbol'!L33)</f>
        <v>30</v>
      </c>
      <c r="B34" s="191" t="str">
        <f>IF('FG_243way_Regular Symbol'!M33="",
IF($A34-'FG_243way_Regular Symbol'!D$16&gt;='FG_243way_RegularＸ_W()'!B$2-1,"",VLOOKUP($A34-'FG_243way_Regular Symbol'!D$16,'FG_243way_Regular Symbol'!$L$3:$Q$99,'FG_243way_RegularＸ_W()'!B$3+1,FALSE)),
'FG_243way_Regular Symbol'!M33)</f>
        <v>K</v>
      </c>
      <c r="C34" s="191" t="str">
        <f>IF('FG_243way_Regular Symbol'!N33="",
IF($A34-'FG_243way_Regular Symbol'!E$16&gt;='FG_243way_RegularＸ_W()'!C$2-1,"",VLOOKUP($A34-'FG_243way_Regular Symbol'!E$16,'FG_243way_Regular Symbol'!$L$3:$Q$99,'FG_243way_RegularＸ_W()'!C$3+1,FALSE)),
'FG_243way_Regular Symbol'!N33)</f>
        <v>S1</v>
      </c>
      <c r="D34" s="191" t="str">
        <f>IF('FG_243way_Regular Symbol'!O33="",
IF($A34-'FG_243way_Regular Symbol'!F$16&gt;='FG_243way_RegularＸ_W()'!D$2-1,"",VLOOKUP($A34-'FG_243way_Regular Symbol'!F$16,'FG_243way_Regular Symbol'!$L$3:$Q$99,'FG_243way_RegularＸ_W()'!D$3+1,FALSE)),
'FG_243way_Regular Symbol'!O33)</f>
        <v>Q</v>
      </c>
      <c r="E34" s="191" t="str">
        <f>IF('FG_243way_Regular Symbol'!P33="",
IF($A34-'FG_243way_Regular Symbol'!G$16&gt;='FG_243way_RegularＸ_W()'!E$2-1,"",VLOOKUP($A34-'FG_243way_Regular Symbol'!G$16,'FG_243way_Regular Symbol'!$L$3:$Q$99,'FG_243way_RegularＸ_W()'!E$3+1,FALSE)),
'FG_243way_Regular Symbol'!P33)</f>
        <v>M5</v>
      </c>
      <c r="F34" s="338" t="str">
        <f>IF('FG_243way_Regular Symbol'!Q33="",
IF($A34-'FG_243way_Regular Symbol'!H$16&gt;='FG_243way_RegularＸ_W()'!F$2-1,"",VLOOKUP($A34-'FG_243way_Regular Symbol'!H$16,'FG_243way_Regular Symbol'!$L$3:$Q$99,'FG_243way_RegularＸ_W()'!F$3+1,FALSE)),
'FG_243way_Regular Symbol'!Q33)</f>
        <v>J</v>
      </c>
      <c r="O34" s="344">
        <f>IF($A34&gt;='FG_243way_Regular Symbol'!D$16,"",IF(B34=0,"",IF(OR(B34=$O$1,B34=$P$1,B35=$O$1,B35=$P$1,B36=$O$1,B36=$P$1),0,1)))</f>
        <v>1</v>
      </c>
      <c r="P34" s="3">
        <f>IF($A34&gt;='FG_243way_Regular Symbol'!E$16,"",IF(C34=0,"",IF(OR(C34=$O$1,C34=$P$1,C35=$O$1,C35=$P$1,C36=$O$1,C36=$P$1),0,1)))</f>
        <v>0</v>
      </c>
      <c r="Q34" s="3">
        <f>IF($A34&gt;='FG_243way_Regular Symbol'!F$16,"",IF(D34=0,"",IF(OR(D34=$O$1,D34=$P$1,D35=$O$1,D35=$P$1,D36=$O$1,D36=$P$1),0,1)))</f>
        <v>1</v>
      </c>
      <c r="R34" s="3">
        <f>IF($A34&gt;='FG_243way_Regular Symbol'!G$16,"",IF(E34=0,"",IF(OR(E34=$O$1,E34=$P$1,E35=$O$1,E35=$P$1,E36=$O$1,E36=$P$1),0,1)))</f>
        <v>1</v>
      </c>
      <c r="S34" s="135">
        <f>IF($A34&gt;='FG_243way_Regular Symbol'!H$16,"",IF(F34=0,"",IF(OR(F34=$O$1,F34=$P$1,F35=$O$1,F35=$P$1,F36=$O$1,F36=$P$1),0,1)))</f>
        <v>1</v>
      </c>
      <c r="U34" s="344">
        <f>IF($A34&gt;='FG_243way_Regular Symbol'!D$16,"",IF(B34=0,"",IF(OR(B34=$U$1,B34=$V$1,B35=$U$1,B35=$V$1,B36=$U$1,B36=$V$1),0,1)))</f>
        <v>0</v>
      </c>
      <c r="V34" s="3">
        <f>IF($A34&gt;='FG_243way_Regular Symbol'!E$16,"",IF(C34=0,"",IF(OR(C34=$U$1,C34=$V$1,C35=$U$1,C35=$V$1,C36=$U$1,C36=$V$1),0,1)))</f>
        <v>1</v>
      </c>
      <c r="W34" s="3">
        <f>IF($A34&gt;='FG_243way_Regular Symbol'!F$16,"",IF(D34=0,"",IF(OR(D34=$U$1,D34=$V$1,D35=$U$1,D35=$V$1,D36=$U$1,D36=$V$1),0,1)))</f>
        <v>0</v>
      </c>
      <c r="X34" s="3">
        <f>IF($A34&gt;='FG_243way_Regular Symbol'!G$16,"",IF(E34=0,"",IF(OR(E34=$U$1,E34=$V$1,E35=$U$1,E35=$V$1,E36=$U$1,E36=$V$1),0,1)))</f>
        <v>1</v>
      </c>
      <c r="Y34" s="135">
        <f>IF($A34&gt;='FG_243way_Regular Symbol'!H$16,"",IF(F34=0,"",IF(OR(F34=$U$1,F34=$V$1,F35=$U$1,F35=$V$1,F36=$U$1,F36=$V$1),0,1)))</f>
        <v>1</v>
      </c>
      <c r="AA34" s="344">
        <f>IF($A34&gt;='FG_243way_Regular Symbol'!D$16,"",IF(B34=0,"",IF(OR(B34=$AA$1,B34=$AB$1,B35=$AA$1,B35=$AB$1,B36=$AA$1,,B36=$AB$1),0,1)))</f>
        <v>1</v>
      </c>
      <c r="AB34" s="3">
        <f>IF($A34&gt;='FG_243way_Regular Symbol'!E$16,"",IF(C34=0,"",IF(OR(C34=$AA$1,C34=$AB$1,C35=$AA$1,C35=$AB$1,C36=$AA$1,,C36=$AB$1),0,1)))</f>
        <v>1</v>
      </c>
      <c r="AC34" s="3">
        <f>IF($A34&gt;='FG_243way_Regular Symbol'!F$16,"",IF(D34=0,"",IF(OR(D34=$AA$1,D34=$AB$1,D35=$AA$1,D35=$AB$1,D36=$AA$1,,D36=$AB$1),0,1)))</f>
        <v>1</v>
      </c>
      <c r="AD34" s="3">
        <f>IF($A34&gt;='FG_243way_Regular Symbol'!G$16,"",IF(E34=0,"",IF(OR(E34=$AA$1,E34=$AB$1,E35=$AA$1,E35=$AB$1,E36=$AA$1,,E36=$AB$1),0,1)))</f>
        <v>1</v>
      </c>
      <c r="AE34" s="135">
        <f>IF($A34&gt;='FG_243way_Regular Symbol'!H$16,"",IF(F34=0,"",IF(OR(F34=$AA$1,F34=$AB$1,F35=$AA$1,F35=$AB$1,F36=$AA$1,,F36=$AB$1),0,1)))</f>
        <v>1</v>
      </c>
      <c r="AG34" s="344">
        <f>IF($A34&gt;='FG_243way_Regular Symbol'!D$16,"",IF(B34=0,"",IF(OR(B34=$AG$1,B34=$AH$1,B35=$AG$1,B35=$AH$1,B36=$AG$1,B36=$AH$1),0,1)))</f>
        <v>1</v>
      </c>
      <c r="AH34" s="3">
        <f>IF($A34&gt;='FG_243way_Regular Symbol'!E$16,"",IF(C34=0,"",IF(OR(C34=$AG$1,C34=$AH$1,C35=$AG$1,C35=$AH$1,C36=$AG$1,C36=$AH$1),0,1)))</f>
        <v>1</v>
      </c>
      <c r="AI34" s="3">
        <f>IF($A34&gt;='FG_243way_Regular Symbol'!F$16,"",IF(D34=0,"",IF(OR(D34=$AG$1,D34=$AH$1,D35=$AG$1,D35=$AH$1,D36=$AG$1,D36=$AH$1),0,1)))</f>
        <v>1</v>
      </c>
      <c r="AJ34" s="3">
        <f>IF($A34&gt;='FG_243way_Regular Symbol'!G$16,"",IF(E34=0,"",IF(OR(E34=$AG$1,E34=$AH$1,E35=$AG$1,E35=$AH$1,E36=$AG$1,E36=$AH$1),0,1)))</f>
        <v>1</v>
      </c>
      <c r="AK34" s="135">
        <f>IF($A34&gt;='FG_243way_Regular Symbol'!H$16,"",IF(F34=0,"",IF(OR(F34=$AG$1,F34=$AH$1,F35=$AG$1,F35=$AH$1,F36=$AG$1,F36=$AH$1),0,1)))</f>
        <v>1</v>
      </c>
      <c r="AM34" s="344">
        <f>IF($A34&gt;='FG_243way_Regular Symbol'!D$16,"",IF(B34=0,"",IF(OR(B34=$AM$1,B34=$AN$1,B35=$AM$1,B35=$AN$1,B36=$AM$1,B36=$AN$1),0,1)))</f>
        <v>1</v>
      </c>
      <c r="AN34" s="3">
        <f>IF($A34&gt;='FG_243way_Regular Symbol'!E$16,"",IF(C34=0,"",IF(OR(C34=$AM$1,C34=$AN$1,C35=$AM$1,C35=$AN$1,C36=$AM$1,C36=$AN$1),0,1)))</f>
        <v>0</v>
      </c>
      <c r="AO34" s="3">
        <f>IF($A34&gt;='FG_243way_Regular Symbol'!F$16,"",IF(D34=0,"",IF(OR(D34=$AM$1,D34=$AN$1,D35=$AM$1,D35=$AN$1,D36=$AM$1,D36=$AN$1),0,1)))</f>
        <v>1</v>
      </c>
      <c r="AP34" s="3">
        <f>IF($A34&gt;='FG_243way_Regular Symbol'!G$16,"",IF(E34=0,"",IF(OR(E34=$AM$1,E34=$AN$1,E35=$AM$1,E35=$AN$1,E36=$AM$1,E36=$AN$1),0,1)))</f>
        <v>0</v>
      </c>
      <c r="AQ34" s="135">
        <f>IF($A34&gt;='FG_243way_Regular Symbol'!H$16,"",IF(F34=0,"",IF(OR(F34=$AM$1,F34=$AN$1,F35=$AM$1,F35=$AN$1,F36=$AM$1,F36=$AN$1),0,1)))</f>
        <v>0</v>
      </c>
      <c r="AS34" s="344">
        <f>IF($A34&gt;='FG_243way_Regular Symbol'!D$16,"",IF(B34=0,"",IF(OR(B34=$AM$1,B34=$AT$1,B35=$AM$1,B35=$AT$1,B36=$AM$1,B36=$AT$1),0,1)))</f>
        <v>1</v>
      </c>
      <c r="AT34" s="3">
        <f>IF($A34&gt;='FG_243way_Regular Symbol'!E$16,"",IF(C34=0,"",IF(OR(C34=$AM$1,C34=$AT$1,C35=$AM$1,C35=$AT$1,C36=$AM$1,C36=$AT$1),0,1)))</f>
        <v>1</v>
      </c>
      <c r="AU34" s="3">
        <f>IF($A34&gt;='FG_243way_Regular Symbol'!F$16,"",IF(D34=0,"",IF(OR(D34=$AM$1,D34=$AT$1,D35=$AM$1,D35=$AT$1,D36=$AM$1,D36=$AT$1),0,1)))</f>
        <v>1</v>
      </c>
      <c r="AV34" s="3">
        <f>IF($A34&gt;='FG_243way_Regular Symbol'!G$16,"",IF(E34=0,"",IF(OR(E34=$AM$1,E34=$AT$1,E35=$AM$1,E35=$AT$1,E36=$AM$1,E36=$AT$1),0,1)))</f>
        <v>1</v>
      </c>
      <c r="AW34" s="135">
        <f>IF($A34&gt;='FG_243way_Regular Symbol'!H$16,"",IF(F34=0,"",IF(OR(F34=$AM$1,F34=$AT$1,F35=$AM$1,F35=$AT$1,F36=$AM$1,F36=$AT$1),0,1)))</f>
        <v>1</v>
      </c>
      <c r="AY34" s="344">
        <f>IF($A34&gt;='FG_243way_Regular Symbol'!D$16,"",IF(B34=0,"",IF(OR(B34=$AM$1,B34=$AZ$1,B35=$AM$1,B35=$AZ$1,B36=$AM$1,B36=$AZ$1),0,1)))</f>
        <v>1</v>
      </c>
      <c r="AZ34" s="3">
        <f>IF($A34&gt;='FG_243way_Regular Symbol'!E$16,"",IF(C34=0,"",IF(OR(C34=$AM$1,C34=$AZ$1,C35=$AM$1,C35=$AZ$1,C36=$AM$1,C36=$AZ$1),0,1)))</f>
        <v>1</v>
      </c>
      <c r="BA34" s="3">
        <f>IF($A34&gt;='FG_243way_Regular Symbol'!F$16,"",IF(D34=0,"",IF(OR(D34=$AM$1,D34=$AZ$1,D35=$AM$1,D35=$AZ$1,D36=$AM$1,D36=$AZ$1),0,1)))</f>
        <v>1</v>
      </c>
      <c r="BB34" s="3">
        <f>IF($A34&gt;='FG_243way_Regular Symbol'!G$16,"",IF(E34=0,"",IF(OR(E34=$AM$1,E34=$AZ$1,E35=$AM$1,E35=$AZ$1,E36=$AM$1,E36=$AZ$1),0,1)))</f>
        <v>1</v>
      </c>
      <c r="BC34" s="135">
        <f>IF($A34&gt;='FG_243way_Regular Symbol'!H$16,"",IF(F34=0,"",IF(OR(F34=$AM$1,F34=$AZ$1,F35=$AM$1,F35=$AZ$1,F36=$AM$1,F36=$AZ$1),0,1)))</f>
        <v>1</v>
      </c>
      <c r="BE34" s="344">
        <f>IF($A34&gt;='FG_243way_Regular Symbol'!D$16,"",IF(B34=0,"",IF(OR(B34=$AM$1,B34=$BF$1,B35=$AM$1,B35=$BF$1,B36=$AM$1,B36=$BF$1),0,1)))</f>
        <v>1</v>
      </c>
      <c r="BF34" s="3">
        <f>IF($A34&gt;='FG_243way_Regular Symbol'!E$16,"",IF(C34=0,"",IF(OR(C34=$AM$1,C34=$BF$1,C35=$AM$1,C35=$BF$1,C36=$AM$1,C36=$BF$1),0,1)))</f>
        <v>1</v>
      </c>
      <c r="BG34" s="3">
        <f>IF($A34&gt;='FG_243way_Regular Symbol'!F$16,"",IF(D34=0,"",IF(OR(D34=$AM$1,D34=$BF$1,D35=$AM$1,D35=$BF$1,D36=$AM$1,D36=$BF$1),0,1)))</f>
        <v>1</v>
      </c>
      <c r="BH34" s="3">
        <f>IF($A34&gt;='FG_243way_Regular Symbol'!G$16,"",IF(E34=0,"",IF(OR(E34=$AM$1,E34=$BF$1,E35=$AM$1,E35=$BF$1,E36=$AM$1,E36=$BF$1),0,1)))</f>
        <v>1</v>
      </c>
      <c r="BI34" s="135">
        <f>IF($A34&gt;='FG_243way_Regular Symbol'!H$16,"",IF(F34=0,"",IF(OR(F34=$AM$1,F34=$BF$1,F35=$AM$1,F35=$BF$1,F36=$AM$1,F36=$BF$1),0,1)))</f>
        <v>1</v>
      </c>
      <c r="BK34" s="344">
        <f>IF($A34&gt;='FG_243way_Regular Symbol'!D$16,"",IF(B34=0,"",IF(OR(B34=$AM$1,B34=$BL$1,B35=$AM$1,B35=$BL$1,B36=$AM$1,B36=$BL$1),0,1)))</f>
        <v>1</v>
      </c>
      <c r="BL34" s="3">
        <f>IF($A34&gt;='FG_243way_Regular Symbol'!E$16,"",IF(C34=0,"",IF(OR(C34=$AM$1,C34=$BL$1,C35=$AM$1,C35=$BL$1,C36=$AM$1,C36=$BL$1),0,1)))</f>
        <v>1</v>
      </c>
      <c r="BM34" s="3">
        <f>IF($A34&gt;='FG_243way_Regular Symbol'!F$16,"",IF(D34=0,"",IF(OR(D34=$AM$1,D34=$BL$1,D35=$AM$1,D35=$BL$1,D36=$AM$1,D36=$BL$1),0,1)))</f>
        <v>1</v>
      </c>
      <c r="BN34" s="3">
        <f>IF($A34&gt;='FG_243way_Regular Symbol'!G$16,"",IF(E34=0,"",IF(OR(E34=$AM$1,E34=$BL$1,E35=$AM$1,E35=$BL$1,E36=$AM$1,E36=$BL$1),0,1)))</f>
        <v>1</v>
      </c>
      <c r="BO34" s="135">
        <f>IF($A34&gt;='FG_243way_Regular Symbol'!H$16,"",IF(F34=0,"",IF(OR(F34=$AM$1,F34=$BL$1,F35=$AM$1,F35=$BL$1,F36=$AM$1,F36=$BL$1),0,1)))</f>
        <v>1</v>
      </c>
      <c r="BQ34" s="3">
        <f>IF($A34&gt;='FG_243way_Regular Symbol'!D$16,"",IF(B34=0,"",IF(OR(B34=$BQ$1,B34=$BR$1,B35=$BQ$1,B35=$BR$1,B36=$BQ$1,B36=$BR$1),0,1)))</f>
        <v>1</v>
      </c>
      <c r="BR34" s="3">
        <f>IF($A34&gt;='FG_243way_Regular Symbol'!E$16,"",IF(C34=0,"",IF(OR(C34=$BQ$1,C34=$BR$1,C35=$BQ$1,C35=$BR$1,C36=$BQ$1,C36=$BR$1),0,1)))</f>
        <v>1</v>
      </c>
      <c r="BS34" s="3">
        <f>IF($A34&gt;='FG_243way_Regular Symbol'!F$16,"",IF(D34=0,"",IF(OR(D34=$BQ$1,D34=$BR$1,D35=$BQ$1,D35=$BR$1,D36=$BQ$1,D36=$BR$1),0,1)))</f>
        <v>1</v>
      </c>
      <c r="BT34" s="3">
        <f>IF($A34&gt;='FG_243way_Regular Symbol'!G$16,"",IF(E34=0,"",IF(OR(E34=$BQ$1,E34=$BR$1,E35=$BQ$1,E35=$BR$1,E36=$BQ$1,E36=$BR$1),0,1)))</f>
        <v>1</v>
      </c>
      <c r="BU34" s="3">
        <f>IF($A34&gt;='FG_243way_Regular Symbol'!H$16,"",IF(F34=0,"",IF(OR(F34=$BQ$1,F34=$BR$1,F35=$BQ$1,F35=$BR$1,F36=$BQ$1,F36=$BR$1),0,1)))</f>
        <v>1</v>
      </c>
      <c r="BW34" s="3">
        <f>IF($A34&gt;='FG_243way_Regular Symbol'!D$16,"",IF(B34=0,"",IF(OR(B34=$BW$1,B35=$BW$1,B36=$BW$1,B34=$BX$1,B35=$BX$1,B36=$BX$1),0,1)))</f>
        <v>0</v>
      </c>
      <c r="BX34" s="3">
        <f>IF($A34&gt;='FG_243way_Regular Symbol'!E$16,"",IF(C34=0,"",IF(OR(C34=$BW$1,C35=$BW$1,C36=$BW$1,C34=$BX$1,C35=$BX$1,C36=$BX$1),0,1)))</f>
        <v>1</v>
      </c>
      <c r="BY34" s="3">
        <f>IF($A34&gt;='FG_243way_Regular Symbol'!F$16,"",IF(D34=0,"",IF(OR(D34=$BW$1,D35=$BW$1,D36=$BW$1,D34=$BX$1,D35=$BX$1,D36=$BX$1),0,1)))</f>
        <v>1</v>
      </c>
      <c r="BZ34" s="3">
        <f>IF($A34&gt;='FG_243way_Regular Symbol'!G$16,"",IF(E34=0,"",IF(OR(E34=$BW$1,E35=$BW$1,E36=$BW$1,E34=$BX$1,E35=$BX$1,E36=$BX$1),0,1)))</f>
        <v>0</v>
      </c>
      <c r="CA34" s="3">
        <f>IF($A34&gt;='FG_243way_Regular Symbol'!H$16,"",IF(F34=0,"",IF(OR(F34=$BW$1,F35=$BW$1,F36=$BW$1,F34=$BX$1,F35=$BX$1,F36=$BX$1),0,1)))</f>
        <v>1</v>
      </c>
      <c r="CC34" s="3">
        <f>IF($A34&gt;='FG_243way_Regular Symbol'!D$16,"",IF(B34=0,"",IF(OR(B34=$BW$1,B35=$BW$1,B36=$BW$1,B34=$CD$1,B35=$CD$1,B36=$CD$1),0,1)))</f>
        <v>1</v>
      </c>
      <c r="CD34" s="3">
        <f>IF($A34&gt;='FG_243way_Regular Symbol'!E$16,"",IF(C34=0,"",IF(OR(C34=$BW$1,C35=$BW$1,C36=$BW$1,C34=$CD$1,C35=$CD$1,C36=$CD$1),0,1)))</f>
        <v>1</v>
      </c>
      <c r="CE34" s="3">
        <f>IF($A34&gt;='FG_243way_Regular Symbol'!F$16,"",IF(D34=0,"",IF(OR(D34=$BW$1,D35=$BW$1,D36=$BW$1,D34=$CD$1,D35=$CD$1,D36=$CD$1),0,1)))</f>
        <v>0</v>
      </c>
      <c r="CF34" s="3">
        <f>IF($A34&gt;='FG_243way_Regular Symbol'!G$16,"",IF(E34=0,"",IF(OR(E34=$BW$1,E35=$BW$1,E36=$BW$1,E34=$CD$1,E35=$CD$1,E36=$CD$1),0,1)))</f>
        <v>1</v>
      </c>
      <c r="CG34" s="3">
        <f>IF($A34&gt;='FG_243way_Regular Symbol'!H$16,"",IF(F34=0,"",IF(OR(F34=$BW$1,F35=$BW$1,F36=$BW$1,F34=$CD$1,F35=$CD$1,F36=$CD$1),0,1)))</f>
        <v>1</v>
      </c>
      <c r="CI34" s="3">
        <f>IF($A34&gt;='FG_243way_Regular Symbol'!D$16,"",IF(B34=0,"",IF(OR(B34=$BW$1,B35=$BW$1,B36=$BW$1,B34=$CJ$1,B35=$CJ$1,B36=$CJ$1),0,1)))</f>
        <v>1</v>
      </c>
      <c r="CJ34" s="3">
        <f>IF($A34&gt;='FG_243way_Regular Symbol'!E$16,"",IF(C34=0,"",IF(OR(C34=$BW$1,C35=$BW$1,C36=$BW$1,C34=$CJ$1,C35=$CJ$1,C36=$CJ$1),0,1)))</f>
        <v>1</v>
      </c>
      <c r="CK34" s="3">
        <f>IF($A34&gt;='FG_243way_Regular Symbol'!F$16,"",IF(D34=0,"",IF(OR(D34=$BW$1,D35=$BW$1,D36=$BW$1,D34=$CJ$1,D35=$CJ$1,D36=$CJ$1),0,1)))</f>
        <v>1</v>
      </c>
      <c r="CL34" s="3">
        <f>IF($A34&gt;='FG_243way_Regular Symbol'!G$16,"",IF(E34=0,"",IF(OR(E34=$BW$1,E35=$BW$1,E36=$BW$1,E34=$CJ$1,E35=$CJ$1,E36=$CJ$1),0,1)))</f>
        <v>1</v>
      </c>
      <c r="CM34" s="3">
        <f>IF($A34&gt;='FG_243way_Regular Symbol'!H$16,"",IF(F34=0,"",IF(OR(F34=$BW$1,F35=$BW$1,F36=$BW$1,F34=$CJ$1,F35=$CJ$1,F36=$CJ$1),0,1)))</f>
        <v>0</v>
      </c>
      <c r="CO34" s="3">
        <f>IF($A34&gt;='FG_243way_Regular Symbol'!D$16,"",IF(B34=0,"",IF(OR(B34=$BW$1,B35=$BW$1,B36=$BW$1,B34=$CP$1,B35=$CP$1,B36=$CP$1),0,1)))</f>
        <v>1</v>
      </c>
      <c r="CP34" s="3">
        <f>IF($A34&gt;='FG_243way_Regular Symbol'!E$16,"",IF(C34=0,"",IF(OR(C34=$BW$1,C35=$BW$1,C36=$BW$1,C34=$CP$1,C35=$CP$1,C36=$CP$1),0,1)))</f>
        <v>1</v>
      </c>
      <c r="CQ34" s="3">
        <f>IF($A34&gt;='FG_243way_Regular Symbol'!F$16,"",IF(D34=0,"",IF(OR(D34=$BW$1,D35=$BW$1,D36=$BW$1,D34=$CP$1,D35=$CP$1,D36=$CP$1),0,1)))</f>
        <v>1</v>
      </c>
      <c r="CR34" s="3">
        <f>IF($A34&gt;='FG_243way_Regular Symbol'!G$16,"",IF(E34=0,"",IF(OR(E34=$BW$1,E35=$BW$1,E36=$BW$1,E34=$CP$1,E35=$CP$1,E36=$CP$1),0,1)))</f>
        <v>1</v>
      </c>
      <c r="CS34" s="3">
        <f>IF($A34&gt;='FG_243way_Regular Symbol'!H$16,"",IF(F34=0,"",IF(OR(F34=$BW$1,F35=$BW$1,F36=$BW$1,F34=$CP$1,F35=$CP$1,F36=$CP$1),0,1)))</f>
        <v>1</v>
      </c>
      <c r="CU34" s="3">
        <f>IF($A34&gt;='FG_243way_Regular Symbol'!D$16,"",IF(B34=0,"",IF(OR(B34=$BW$1,B35=$BW$1,B36=$BW$1,B34=$CV$1,B35=$CV$1,B36=$CV$1),0,1)))</f>
        <v>1</v>
      </c>
      <c r="CV34" s="3">
        <f>IF($A34&gt;='FG_243way_Regular Symbol'!E$16,"",IF(C34=0,"",IF(OR(C34=$BW$1,C35=$BW$1,C36=$BW$1,C34=$CV$1,C35=$CV$1,C36=$CV$1),0,1)))</f>
        <v>1</v>
      </c>
      <c r="CW34" s="3">
        <f>IF($A34&gt;='FG_243way_Regular Symbol'!F$16,"",IF(D34=0,"",IF(OR(D34=$BW$1,D35=$BW$1,D36=$BW$1,D34=$CV$1,D35=$CV$1,D36=$CV$1),0,1)))</f>
        <v>1</v>
      </c>
      <c r="CX34" s="3">
        <f>IF($A34&gt;='FG_243way_Regular Symbol'!G$16,"",IF(E34=0,"",IF(OR(E34=$BW$1,E35=$BW$1,E36=$BW$1,E34=$CV$1,E35=$CV$1,E36=$CV$1),0,1)))</f>
        <v>1</v>
      </c>
      <c r="CY34" s="3">
        <f>IF($A34&gt;='FG_243way_Regular Symbol'!H$16,"",IF(F34=0,"",IF(OR(F34=$BW$1,F35=$BW$1,F36=$BW$1,F34=$CV$1,F35=$CV$1,F36=$CV$1),0,1)))</f>
        <v>1</v>
      </c>
    </row>
    <row r="35" spans="1:103">
      <c r="A35" s="337">
        <f>IF('FG_243way_Regular Symbol'!L34="","",'FG_243way_Regular Symbol'!L34)</f>
        <v>31</v>
      </c>
      <c r="B35" s="191" t="str">
        <f>IF('FG_243way_Regular Symbol'!M34="",
IF($A35-'FG_243way_Regular Symbol'!D$16&gt;='FG_243way_RegularＸ_W()'!B$2-1,"",VLOOKUP($A35-'FG_243way_Regular Symbol'!D$16,'FG_243way_Regular Symbol'!$L$3:$Q$99,'FG_243way_RegularＸ_W()'!B$3+1,FALSE)),
'FG_243way_Regular Symbol'!M34)</f>
        <v>K</v>
      </c>
      <c r="C35" s="191" t="str">
        <f>IF('FG_243way_Regular Symbol'!N34="",
IF($A35-'FG_243way_Regular Symbol'!E$16&gt;='FG_243way_RegularＸ_W()'!C$2-1,"",VLOOKUP($A35-'FG_243way_Regular Symbol'!E$16,'FG_243way_Regular Symbol'!$L$3:$Q$99,'FG_243way_RegularＸ_W()'!C$3+1,FALSE)),
'FG_243way_Regular Symbol'!N34)</f>
        <v>M5</v>
      </c>
      <c r="D35" s="191" t="str">
        <f>IF('FG_243way_Regular Symbol'!O34="",
IF($A35-'FG_243way_Regular Symbol'!F$16&gt;='FG_243way_RegularＸ_W()'!D$2-1,"",VLOOKUP($A35-'FG_243way_Regular Symbol'!F$16,'FG_243way_Regular Symbol'!$L$3:$Q$99,'FG_243way_RegularＸ_W()'!D$3+1,FALSE)),
'FG_243way_Regular Symbol'!O34)</f>
        <v>Q</v>
      </c>
      <c r="E35" s="191" t="str">
        <f>IF('FG_243way_Regular Symbol'!P34="",
IF($A35-'FG_243way_Regular Symbol'!G$16&gt;='FG_243way_RegularＸ_W()'!E$2-1,"",VLOOKUP($A35-'FG_243way_Regular Symbol'!G$16,'FG_243way_Regular Symbol'!$L$3:$Q$99,'FG_243way_RegularＸ_W()'!E$3+1,FALSE)),
'FG_243way_Regular Symbol'!P34)</f>
        <v>M5</v>
      </c>
      <c r="F35" s="338" t="str">
        <f>IF('FG_243way_Regular Symbol'!Q34="",
IF($A35-'FG_243way_Regular Symbol'!H$16&gt;='FG_243way_RegularＸ_W()'!F$2-1,"",VLOOKUP($A35-'FG_243way_Regular Symbol'!H$16,'FG_243way_Regular Symbol'!$L$3:$Q$99,'FG_243way_RegularＸ_W()'!F$3+1,FALSE)),
'FG_243way_Regular Symbol'!Q34)</f>
        <v>M5</v>
      </c>
      <c r="O35" s="344">
        <f>IF($A35&gt;='FG_243way_Regular Symbol'!D$16,"",IF(B35=0,"",IF(OR(B35=$O$1,B35=$P$1,B36=$O$1,B36=$P$1,B37=$O$1,B37=$P$1),0,1)))</f>
        <v>1</v>
      </c>
      <c r="P35" s="3">
        <f>IF($A35&gt;='FG_243way_Regular Symbol'!E$16,"",IF(C35=0,"",IF(OR(C35=$O$1,C35=$P$1,C36=$O$1,C36=$P$1,C37=$O$1,C37=$P$1),0,1)))</f>
        <v>0</v>
      </c>
      <c r="Q35" s="3">
        <f>IF($A35&gt;='FG_243way_Regular Symbol'!F$16,"",IF(D35=0,"",IF(OR(D35=$O$1,D35=$P$1,D36=$O$1,D36=$P$1,D37=$O$1,D37=$P$1),0,1)))</f>
        <v>1</v>
      </c>
      <c r="R35" s="3">
        <f>IF($A35&gt;='FG_243way_Regular Symbol'!G$16,"",IF(E35=0,"",IF(OR(E35=$O$1,E35=$P$1,E36=$O$1,E36=$P$1,E37=$O$1,E37=$P$1),0,1)))</f>
        <v>1</v>
      </c>
      <c r="S35" s="135">
        <f>IF($A35&gt;='FG_243way_Regular Symbol'!H$16,"",IF(F35=0,"",IF(OR(F35=$O$1,F35=$P$1,F36=$O$1,F36=$P$1,F37=$O$1,F37=$P$1),0,1)))</f>
        <v>1</v>
      </c>
      <c r="U35" s="344">
        <f>IF($A35&gt;='FG_243way_Regular Symbol'!D$16,"",IF(B35=0,"",IF(OR(B35=$U$1,B35=$V$1,B36=$U$1,B36=$V$1,B37=$U$1,B37=$V$1),0,1)))</f>
        <v>0</v>
      </c>
      <c r="V35" s="3">
        <f>IF($A35&gt;='FG_243way_Regular Symbol'!E$16,"",IF(C35=0,"",IF(OR(C35=$U$1,C35=$V$1,C36=$U$1,C36=$V$1,C37=$U$1,C37=$V$1),0,1)))</f>
        <v>1</v>
      </c>
      <c r="W35" s="3">
        <f>IF($A35&gt;='FG_243way_Regular Symbol'!F$16,"",IF(D35=0,"",IF(OR(D35=$U$1,D35=$V$1,D36=$U$1,D36=$V$1,D37=$U$1,D37=$V$1),0,1)))</f>
        <v>0</v>
      </c>
      <c r="X35" s="3">
        <f>IF($A35&gt;='FG_243way_Regular Symbol'!G$16,"",IF(E35=0,"",IF(OR(E35=$U$1,E35=$V$1,E36=$U$1,E36=$V$1,E37=$U$1,E37=$V$1),0,1)))</f>
        <v>1</v>
      </c>
      <c r="Y35" s="135">
        <f>IF($A35&gt;='FG_243way_Regular Symbol'!H$16,"",IF(F35=0,"",IF(OR(F35=$U$1,F35=$V$1,F36=$U$1,F36=$V$1,F37=$U$1,F37=$V$1),0,1)))</f>
        <v>1</v>
      </c>
      <c r="AA35" s="344">
        <f>IF($A35&gt;='FG_243way_Regular Symbol'!D$16,"",IF(B35=0,"",IF(OR(B35=$AA$1,B35=$AB$1,B36=$AA$1,B36=$AB$1,B37=$AA$1,,B37=$AB$1),0,1)))</f>
        <v>1</v>
      </c>
      <c r="AB35" s="3">
        <f>IF($A35&gt;='FG_243way_Regular Symbol'!E$16,"",IF(C35=0,"",IF(OR(C35=$AA$1,C35=$AB$1,C36=$AA$1,C36=$AB$1,C37=$AA$1,,C37=$AB$1),0,1)))</f>
        <v>1</v>
      </c>
      <c r="AC35" s="3">
        <f>IF($A35&gt;='FG_243way_Regular Symbol'!F$16,"",IF(D35=0,"",IF(OR(D35=$AA$1,D35=$AB$1,D36=$AA$1,D36=$AB$1,D37=$AA$1,,D37=$AB$1),0,1)))</f>
        <v>1</v>
      </c>
      <c r="AD35" s="3">
        <f>IF($A35&gt;='FG_243way_Regular Symbol'!G$16,"",IF(E35=0,"",IF(OR(E35=$AA$1,E35=$AB$1,E36=$AA$1,E36=$AB$1,E37=$AA$1,,E37=$AB$1),0,1)))</f>
        <v>1</v>
      </c>
      <c r="AE35" s="135">
        <f>IF($A35&gt;='FG_243way_Regular Symbol'!H$16,"",IF(F35=0,"",IF(OR(F35=$AA$1,F35=$AB$1,F36=$AA$1,F36=$AB$1,F37=$AA$1,,F37=$AB$1),0,1)))</f>
        <v>1</v>
      </c>
      <c r="AG35" s="344">
        <f>IF($A35&gt;='FG_243way_Regular Symbol'!D$16,"",IF(B35=0,"",IF(OR(B35=$AG$1,B35=$AH$1,B36=$AG$1,B36=$AH$1,B37=$AG$1,B37=$AH$1),0,1)))</f>
        <v>1</v>
      </c>
      <c r="AH35" s="3">
        <f>IF($A35&gt;='FG_243way_Regular Symbol'!E$16,"",IF(C35=0,"",IF(OR(C35=$AG$1,C35=$AH$1,C36=$AG$1,C36=$AH$1,C37=$AG$1,C37=$AH$1),0,1)))</f>
        <v>1</v>
      </c>
      <c r="AI35" s="3">
        <f>IF($A35&gt;='FG_243way_Regular Symbol'!F$16,"",IF(D35=0,"",IF(OR(D35=$AG$1,D35=$AH$1,D36=$AG$1,D36=$AH$1,D37=$AG$1,D37=$AH$1),0,1)))</f>
        <v>1</v>
      </c>
      <c r="AJ35" s="3">
        <f>IF($A35&gt;='FG_243way_Regular Symbol'!G$16,"",IF(E35=0,"",IF(OR(E35=$AG$1,E35=$AH$1,E36=$AG$1,E36=$AH$1,E37=$AG$1,E37=$AH$1),0,1)))</f>
        <v>1</v>
      </c>
      <c r="AK35" s="135">
        <f>IF($A35&gt;='FG_243way_Regular Symbol'!H$16,"",IF(F35=0,"",IF(OR(F35=$AG$1,F35=$AH$1,F36=$AG$1,F36=$AH$1,F37=$AG$1,F37=$AH$1),0,1)))</f>
        <v>1</v>
      </c>
      <c r="AM35" s="344">
        <f>IF($A35&gt;='FG_243way_Regular Symbol'!D$16,"",IF(B35=0,"",IF(OR(B35=$AM$1,B35=$AN$1,B36=$AM$1,B36=$AN$1,B37=$AM$1,B37=$AN$1),0,1)))</f>
        <v>1</v>
      </c>
      <c r="AN35" s="3">
        <f>IF($A35&gt;='FG_243way_Regular Symbol'!E$16,"",IF(C35=0,"",IF(OR(C35=$AM$1,C35=$AN$1,C36=$AM$1,C36=$AN$1,C37=$AM$1,C37=$AN$1),0,1)))</f>
        <v>0</v>
      </c>
      <c r="AO35" s="3">
        <f>IF($A35&gt;='FG_243way_Regular Symbol'!F$16,"",IF(D35=0,"",IF(OR(D35=$AM$1,D35=$AN$1,D36=$AM$1,D36=$AN$1,D37=$AM$1,D37=$AN$1),0,1)))</f>
        <v>1</v>
      </c>
      <c r="AP35" s="3">
        <f>IF($A35&gt;='FG_243way_Regular Symbol'!G$16,"",IF(E35=0,"",IF(OR(E35=$AM$1,E35=$AN$1,E36=$AM$1,E36=$AN$1,E37=$AM$1,E37=$AN$1),0,1)))</f>
        <v>0</v>
      </c>
      <c r="AQ35" s="135">
        <f>IF($A35&gt;='FG_243way_Regular Symbol'!H$16,"",IF(F35=0,"",IF(OR(F35=$AM$1,F35=$AN$1,F36=$AM$1,F36=$AN$1,F37=$AM$1,F37=$AN$1),0,1)))</f>
        <v>0</v>
      </c>
      <c r="AS35" s="344">
        <f>IF($A35&gt;='FG_243way_Regular Symbol'!D$16,"",IF(B35=0,"",IF(OR(B35=$AM$1,B35=$AT$1,B36=$AM$1,B36=$AT$1,B37=$AM$1,B37=$AT$1),0,1)))</f>
        <v>1</v>
      </c>
      <c r="AT35" s="3">
        <f>IF($A35&gt;='FG_243way_Regular Symbol'!E$16,"",IF(C35=0,"",IF(OR(C35=$AM$1,C35=$AT$1,C36=$AM$1,C36=$AT$1,C37=$AM$1,C37=$AT$1),0,1)))</f>
        <v>1</v>
      </c>
      <c r="AU35" s="3">
        <f>IF($A35&gt;='FG_243way_Regular Symbol'!F$16,"",IF(D35=0,"",IF(OR(D35=$AM$1,D35=$AT$1,D36=$AM$1,D36=$AT$1,D37=$AM$1,D37=$AT$1),0,1)))</f>
        <v>1</v>
      </c>
      <c r="AV35" s="3">
        <f>IF($A35&gt;='FG_243way_Regular Symbol'!G$16,"",IF(E35=0,"",IF(OR(E35=$AM$1,E35=$AT$1,E36=$AM$1,E36=$AT$1,E37=$AM$1,E37=$AT$1),0,1)))</f>
        <v>1</v>
      </c>
      <c r="AW35" s="135">
        <f>IF($A35&gt;='FG_243way_Regular Symbol'!H$16,"",IF(F35=0,"",IF(OR(F35=$AM$1,F35=$AT$1,F36=$AM$1,F36=$AT$1,F37=$AM$1,F37=$AT$1),0,1)))</f>
        <v>1</v>
      </c>
      <c r="AY35" s="344">
        <f>IF($A35&gt;='FG_243way_Regular Symbol'!D$16,"",IF(B35=0,"",IF(OR(B35=$AM$1,B35=$AZ$1,B36=$AM$1,B36=$AZ$1,B37=$AM$1,B37=$AZ$1),0,1)))</f>
        <v>1</v>
      </c>
      <c r="AZ35" s="3">
        <f>IF($A35&gt;='FG_243way_Regular Symbol'!E$16,"",IF(C35=0,"",IF(OR(C35=$AM$1,C35=$AZ$1,C36=$AM$1,C36=$AZ$1,C37=$AM$1,C37=$AZ$1),0,1)))</f>
        <v>1</v>
      </c>
      <c r="BA35" s="3">
        <f>IF($A35&gt;='FG_243way_Regular Symbol'!F$16,"",IF(D35=0,"",IF(OR(D35=$AM$1,D35=$AZ$1,D36=$AM$1,D36=$AZ$1,D37=$AM$1,D37=$AZ$1),0,1)))</f>
        <v>1</v>
      </c>
      <c r="BB35" s="3">
        <f>IF($A35&gt;='FG_243way_Regular Symbol'!G$16,"",IF(E35=0,"",IF(OR(E35=$AM$1,E35=$AZ$1,E36=$AM$1,E36=$AZ$1,E37=$AM$1,E37=$AZ$1),0,1)))</f>
        <v>1</v>
      </c>
      <c r="BC35" s="135">
        <f>IF($A35&gt;='FG_243way_Regular Symbol'!H$16,"",IF(F35=0,"",IF(OR(F35=$AM$1,F35=$AZ$1,F36=$AM$1,F36=$AZ$1,F37=$AM$1,F37=$AZ$1),0,1)))</f>
        <v>1</v>
      </c>
      <c r="BE35" s="344">
        <f>IF($A35&gt;='FG_243way_Regular Symbol'!D$16,"",IF(B35=0,"",IF(OR(B35=$AM$1,B35=$BF$1,B36=$AM$1,B36=$BF$1,B37=$AM$1,B37=$BF$1),0,1)))</f>
        <v>1</v>
      </c>
      <c r="BF35" s="3">
        <f>IF($A35&gt;='FG_243way_Regular Symbol'!E$16,"",IF(C35=0,"",IF(OR(C35=$AM$1,C35=$BF$1,C36=$AM$1,C36=$BF$1,C37=$AM$1,C37=$BF$1),0,1)))</f>
        <v>1</v>
      </c>
      <c r="BG35" s="3">
        <f>IF($A35&gt;='FG_243way_Regular Symbol'!F$16,"",IF(D35=0,"",IF(OR(D35=$AM$1,D35=$BF$1,D36=$AM$1,D36=$BF$1,D37=$AM$1,D37=$BF$1),0,1)))</f>
        <v>1</v>
      </c>
      <c r="BH35" s="3">
        <f>IF($A35&gt;='FG_243way_Regular Symbol'!G$16,"",IF(E35=0,"",IF(OR(E35=$AM$1,E35=$BF$1,E36=$AM$1,E36=$BF$1,E37=$AM$1,E37=$BF$1),0,1)))</f>
        <v>1</v>
      </c>
      <c r="BI35" s="135">
        <f>IF($A35&gt;='FG_243way_Regular Symbol'!H$16,"",IF(F35=0,"",IF(OR(F35=$AM$1,F35=$BF$1,F36=$AM$1,F36=$BF$1,F37=$AM$1,F37=$BF$1),0,1)))</f>
        <v>1</v>
      </c>
      <c r="BK35" s="344">
        <f>IF($A35&gt;='FG_243way_Regular Symbol'!D$16,"",IF(B35=0,"",IF(OR(B35=$AM$1,B35=$BL$1,B36=$AM$1,B36=$BL$1,B37=$AM$1,B37=$BL$1),0,1)))</f>
        <v>1</v>
      </c>
      <c r="BL35" s="3">
        <f>IF($A35&gt;='FG_243way_Regular Symbol'!E$16,"",IF(C35=0,"",IF(OR(C35=$AM$1,C35=$BL$1,C36=$AM$1,C36=$BL$1,C37=$AM$1,C37=$BL$1),0,1)))</f>
        <v>1</v>
      </c>
      <c r="BM35" s="3">
        <f>IF($A35&gt;='FG_243way_Regular Symbol'!F$16,"",IF(D35=0,"",IF(OR(D35=$AM$1,D35=$BL$1,D36=$AM$1,D36=$BL$1,D37=$AM$1,D37=$BL$1),0,1)))</f>
        <v>1</v>
      </c>
      <c r="BN35" s="3">
        <f>IF($A35&gt;='FG_243way_Regular Symbol'!G$16,"",IF(E35=0,"",IF(OR(E35=$AM$1,E35=$BL$1,E36=$AM$1,E36=$BL$1,E37=$AM$1,E37=$BL$1),0,1)))</f>
        <v>1</v>
      </c>
      <c r="BO35" s="135">
        <f>IF($A35&gt;='FG_243way_Regular Symbol'!H$16,"",IF(F35=0,"",IF(OR(F35=$AM$1,F35=$BL$1,F36=$AM$1,F36=$BL$1,F37=$AM$1,F37=$BL$1),0,1)))</f>
        <v>1</v>
      </c>
      <c r="BQ35" s="3">
        <f>IF($A35&gt;='FG_243way_Regular Symbol'!D$16,"",IF(B35=0,"",IF(OR(B35=$BQ$1,B35=$BR$1,B36=$BQ$1,B36=$BR$1,B37=$BQ$1,B37=$BR$1),0,1)))</f>
        <v>1</v>
      </c>
      <c r="BR35" s="3">
        <f>IF($A35&gt;='FG_243way_Regular Symbol'!E$16,"",IF(C35=0,"",IF(OR(C35=$BQ$1,C35=$BR$1,C36=$BQ$1,C36=$BR$1,C37=$BQ$1,C37=$BR$1),0,1)))</f>
        <v>1</v>
      </c>
      <c r="BS35" s="3">
        <f>IF($A35&gt;='FG_243way_Regular Symbol'!F$16,"",IF(D35=0,"",IF(OR(D35=$BQ$1,D35=$BR$1,D36=$BQ$1,D36=$BR$1,D37=$BQ$1,D37=$BR$1),0,1)))</f>
        <v>1</v>
      </c>
      <c r="BT35" s="3">
        <f>IF($A35&gt;='FG_243way_Regular Symbol'!G$16,"",IF(E35=0,"",IF(OR(E35=$BQ$1,E35=$BR$1,E36=$BQ$1,E36=$BR$1,E37=$BQ$1,E37=$BR$1),0,1)))</f>
        <v>1</v>
      </c>
      <c r="BU35" s="3">
        <f>IF($A35&gt;='FG_243way_Regular Symbol'!H$16,"",IF(F35=0,"",IF(OR(F35=$BQ$1,F35=$BR$1,F36=$BQ$1,F36=$BR$1,F37=$BQ$1,F37=$BR$1),0,1)))</f>
        <v>1</v>
      </c>
      <c r="BW35" s="3">
        <f>IF($A35&gt;='FG_243way_Regular Symbol'!D$16,"",IF(B35=0,"",IF(OR(B35=$BW$1,B36=$BW$1,B37=$BW$1,B35=$BX$1,B36=$BX$1,B37=$BX$1),0,1)))</f>
        <v>0</v>
      </c>
      <c r="BX35" s="3">
        <f>IF($A35&gt;='FG_243way_Regular Symbol'!E$16,"",IF(C35=0,"",IF(OR(C35=$BW$1,C36=$BW$1,C37=$BW$1,C35=$BX$1,C36=$BX$1,C37=$BX$1),0,1)))</f>
        <v>1</v>
      </c>
      <c r="BY35" s="3">
        <f>IF($A35&gt;='FG_243way_Regular Symbol'!F$16,"",IF(D35=0,"",IF(OR(D35=$BW$1,D36=$BW$1,D37=$BW$1,D35=$BX$1,D36=$BX$1,D37=$BX$1),0,1)))</f>
        <v>1</v>
      </c>
      <c r="BZ35" s="3">
        <f>IF($A35&gt;='FG_243way_Regular Symbol'!G$16,"",IF(E35=0,"",IF(OR(E35=$BW$1,E36=$BW$1,E37=$BW$1,E35=$BX$1,E36=$BX$1,E37=$BX$1),0,1)))</f>
        <v>0</v>
      </c>
      <c r="CA35" s="3">
        <f>IF($A35&gt;='FG_243way_Regular Symbol'!H$16,"",IF(F35=0,"",IF(OR(F35=$BW$1,F36=$BW$1,F37=$BW$1,F35=$BX$1,F36=$BX$1,F37=$BX$1),0,1)))</f>
        <v>1</v>
      </c>
      <c r="CC35" s="3">
        <f>IF($A35&gt;='FG_243way_Regular Symbol'!D$16,"",IF(B35=0,"",IF(OR(B35=$BW$1,B36=$BW$1,B37=$BW$1,B35=$CD$1,B36=$CD$1,B37=$CD$1),0,1)))</f>
        <v>1</v>
      </c>
      <c r="CD35" s="3">
        <f>IF($A35&gt;='FG_243way_Regular Symbol'!E$16,"",IF(C35=0,"",IF(OR(C35=$BW$1,C36=$BW$1,C37=$BW$1,C35=$CD$1,C36=$CD$1,C37=$CD$1),0,1)))</f>
        <v>1</v>
      </c>
      <c r="CE35" s="3">
        <f>IF($A35&gt;='FG_243way_Regular Symbol'!F$16,"",IF(D35=0,"",IF(OR(D35=$BW$1,D36=$BW$1,D37=$BW$1,D35=$CD$1,D36=$CD$1,D37=$CD$1),0,1)))</f>
        <v>0</v>
      </c>
      <c r="CF35" s="3">
        <f>IF($A35&gt;='FG_243way_Regular Symbol'!G$16,"",IF(E35=0,"",IF(OR(E35=$BW$1,E36=$BW$1,E37=$BW$1,E35=$CD$1,E36=$CD$1,E37=$CD$1),0,1)))</f>
        <v>1</v>
      </c>
      <c r="CG35" s="3">
        <f>IF($A35&gt;='FG_243way_Regular Symbol'!H$16,"",IF(F35=0,"",IF(OR(F35=$BW$1,F36=$BW$1,F37=$BW$1,F35=$CD$1,F36=$CD$1,F37=$CD$1),0,1)))</f>
        <v>1</v>
      </c>
      <c r="CI35" s="3">
        <f>IF($A35&gt;='FG_243way_Regular Symbol'!D$16,"",IF(B35=0,"",IF(OR(B35=$BW$1,B36=$BW$1,B37=$BW$1,B35=$CJ$1,B36=$CJ$1,B37=$CJ$1),0,1)))</f>
        <v>1</v>
      </c>
      <c r="CJ35" s="3">
        <f>IF($A35&gt;='FG_243way_Regular Symbol'!E$16,"",IF(C35=0,"",IF(OR(C35=$BW$1,C36=$BW$1,C37=$BW$1,C35=$CJ$1,C36=$CJ$1,C37=$CJ$1),0,1)))</f>
        <v>1</v>
      </c>
      <c r="CK35" s="3">
        <f>IF($A35&gt;='FG_243way_Regular Symbol'!F$16,"",IF(D35=0,"",IF(OR(D35=$BW$1,D36=$BW$1,D37=$BW$1,D35=$CJ$1,D36=$CJ$1,D37=$CJ$1),0,1)))</f>
        <v>1</v>
      </c>
      <c r="CL35" s="3">
        <f>IF($A35&gt;='FG_243way_Regular Symbol'!G$16,"",IF(E35=0,"",IF(OR(E35=$BW$1,E36=$BW$1,E37=$BW$1,E35=$CJ$1,E36=$CJ$1,E37=$CJ$1),0,1)))</f>
        <v>1</v>
      </c>
      <c r="CM35" s="3">
        <f>IF($A35&gt;='FG_243way_Regular Symbol'!H$16,"",IF(F35=0,"",IF(OR(F35=$BW$1,F36=$BW$1,F37=$BW$1,F35=$CJ$1,F36=$CJ$1,F37=$CJ$1),0,1)))</f>
        <v>1</v>
      </c>
      <c r="CO35" s="3">
        <f>IF($A35&gt;='FG_243way_Regular Symbol'!D$16,"",IF(B35=0,"",IF(OR(B35=$BW$1,B36=$BW$1,B37=$BW$1,B35=$CP$1,B36=$CP$1,B37=$CP$1),0,1)))</f>
        <v>1</v>
      </c>
      <c r="CP35" s="3">
        <f>IF($A35&gt;='FG_243way_Regular Symbol'!E$16,"",IF(C35=0,"",IF(OR(C35=$BW$1,C36=$BW$1,C37=$BW$1,C35=$CP$1,C36=$CP$1,C37=$CP$1),0,1)))</f>
        <v>0</v>
      </c>
      <c r="CQ35" s="3">
        <f>IF($A35&gt;='FG_243way_Regular Symbol'!F$16,"",IF(D35=0,"",IF(OR(D35=$BW$1,D36=$BW$1,D37=$BW$1,D35=$CP$1,D36=$CP$1,D37=$CP$1),0,1)))</f>
        <v>1</v>
      </c>
      <c r="CR35" s="3">
        <f>IF($A35&gt;='FG_243way_Regular Symbol'!G$16,"",IF(E35=0,"",IF(OR(E35=$BW$1,E36=$BW$1,E37=$BW$1,E35=$CP$1,E36=$CP$1,E37=$CP$1),0,1)))</f>
        <v>1</v>
      </c>
      <c r="CS35" s="3">
        <f>IF($A35&gt;='FG_243way_Regular Symbol'!H$16,"",IF(F35=0,"",IF(OR(F35=$BW$1,F36=$BW$1,F37=$BW$1,F35=$CP$1,F36=$CP$1,F37=$CP$1),0,1)))</f>
        <v>1</v>
      </c>
      <c r="CU35" s="3">
        <f>IF($A35&gt;='FG_243way_Regular Symbol'!D$16,"",IF(B35=0,"",IF(OR(B35=$BW$1,B36=$BW$1,B37=$BW$1,B35=$CV$1,B36=$CV$1,B37=$CV$1),0,1)))</f>
        <v>1</v>
      </c>
      <c r="CV35" s="3">
        <f>IF($A35&gt;='FG_243way_Regular Symbol'!E$16,"",IF(C35=0,"",IF(OR(C35=$BW$1,C36=$BW$1,C37=$BW$1,C35=$CV$1,C36=$CV$1,C37=$CV$1),0,1)))</f>
        <v>1</v>
      </c>
      <c r="CW35" s="3">
        <f>IF($A35&gt;='FG_243way_Regular Symbol'!F$16,"",IF(D35=0,"",IF(OR(D35=$BW$1,D36=$BW$1,D37=$BW$1,D35=$CV$1,D36=$CV$1,D37=$CV$1),0,1)))</f>
        <v>1</v>
      </c>
      <c r="CX35" s="3">
        <f>IF($A35&gt;='FG_243way_Regular Symbol'!G$16,"",IF(E35=0,"",IF(OR(E35=$BW$1,E36=$BW$1,E37=$BW$1,E35=$CV$1,E36=$CV$1,E37=$CV$1),0,1)))</f>
        <v>1</v>
      </c>
      <c r="CY35" s="3">
        <f>IF($A35&gt;='FG_243way_Regular Symbol'!H$16,"",IF(F35=0,"",IF(OR(F35=$BW$1,F36=$BW$1,F37=$BW$1,F35=$CV$1,F36=$CV$1,F37=$CV$1),0,1)))</f>
        <v>1</v>
      </c>
    </row>
    <row r="36" spans="1:103">
      <c r="A36" s="337">
        <f>IF('FG_243way_Regular Symbol'!L35="","",'FG_243way_Regular Symbol'!L35)</f>
        <v>32</v>
      </c>
      <c r="B36" s="191" t="str">
        <f>IF('FG_243way_Regular Symbol'!M35="",
IF($A36-'FG_243way_Regular Symbol'!D$16&gt;='FG_243way_RegularＸ_W()'!B$2-1,"",VLOOKUP($A36-'FG_243way_Regular Symbol'!D$16,'FG_243way_Regular Symbol'!$L$3:$Q$99,'FG_243way_RegularＸ_W()'!B$3+1,FALSE)),
'FG_243way_Regular Symbol'!M35)</f>
        <v>M2</v>
      </c>
      <c r="C36" s="191" t="str">
        <f>IF('FG_243way_Regular Symbol'!N35="",
IF($A36-'FG_243way_Regular Symbol'!E$16&gt;='FG_243way_RegularＸ_W()'!C$2-1,"",VLOOKUP($A36-'FG_243way_Regular Symbol'!E$16,'FG_243way_Regular Symbol'!$L$3:$Q$99,'FG_243way_RegularＸ_W()'!C$3+1,FALSE)),
'FG_243way_Regular Symbol'!N35)</f>
        <v>M1</v>
      </c>
      <c r="D36" s="191" t="str">
        <f>IF('FG_243way_Regular Symbol'!O35="",
IF($A36-'FG_243way_Regular Symbol'!F$16&gt;='FG_243way_RegularＸ_W()'!D$2-1,"",VLOOKUP($A36-'FG_243way_Regular Symbol'!F$16,'FG_243way_Regular Symbol'!$L$3:$Q$99,'FG_243way_RegularＸ_W()'!D$3+1,FALSE)),
'FG_243way_Regular Symbol'!O35)</f>
        <v>M2</v>
      </c>
      <c r="E36" s="191" t="str">
        <f>IF('FG_243way_Regular Symbol'!P35="",
IF($A36-'FG_243way_Regular Symbol'!G$16&gt;='FG_243way_RegularＸ_W()'!E$2-1,"",VLOOKUP($A36-'FG_243way_Regular Symbol'!G$16,'FG_243way_Regular Symbol'!$L$3:$Q$99,'FG_243way_RegularＸ_W()'!E$3+1,FALSE)),
'FG_243way_Regular Symbol'!P35)</f>
        <v>K</v>
      </c>
      <c r="F36" s="338" t="str">
        <f>IF('FG_243way_Regular Symbol'!Q35="",
IF($A36-'FG_243way_Regular Symbol'!H$16&gt;='FG_243way_RegularＸ_W()'!F$2-1,"",VLOOKUP($A36-'FG_243way_Regular Symbol'!H$16,'FG_243way_Regular Symbol'!$L$3:$Q$99,'FG_243way_RegularＸ_W()'!F$3+1,FALSE)),
'FG_243way_Regular Symbol'!Q35)</f>
        <v>M5</v>
      </c>
      <c r="O36" s="344">
        <f>IF($A36&gt;='FG_243way_Regular Symbol'!D$16,"",IF(B36=0,"",IF(OR(B36=$O$1,B36=$P$1,B37=$O$1,B37=$P$1,B38=$O$1,B38=$P$1),0,1)))</f>
        <v>1</v>
      </c>
      <c r="P36" s="3">
        <f>IF($A36&gt;='FG_243way_Regular Symbol'!E$16,"",IF(C36=0,"",IF(OR(C36=$O$1,C36=$P$1,C37=$O$1,C37=$P$1,C38=$O$1,C38=$P$1),0,1)))</f>
        <v>0</v>
      </c>
      <c r="Q36" s="3">
        <f>IF($A36&gt;='FG_243way_Regular Symbol'!F$16,"",IF(D36=0,"",IF(OR(D36=$O$1,D36=$P$1,D37=$O$1,D37=$P$1,D38=$O$1,D38=$P$1),0,1)))</f>
        <v>1</v>
      </c>
      <c r="R36" s="3">
        <f>IF($A36&gt;='FG_243way_Regular Symbol'!G$16,"",IF(E36=0,"",IF(OR(E36=$O$1,E36=$P$1,E37=$O$1,E37=$P$1,E38=$O$1,E38=$P$1),0,1)))</f>
        <v>1</v>
      </c>
      <c r="S36" s="135">
        <f>IF($A36&gt;='FG_243way_Regular Symbol'!H$16,"",IF(F36=0,"",IF(OR(F36=$O$1,F36=$P$1,F37=$O$1,F37=$P$1,F38=$O$1,F38=$P$1),0,1)))</f>
        <v>1</v>
      </c>
      <c r="U36" s="344">
        <f>IF($A36&gt;='FG_243way_Regular Symbol'!D$16,"",IF(B36=0,"",IF(OR(B36=$U$1,B36=$V$1,B37=$U$1,B37=$V$1,B38=$U$1,B38=$V$1),0,1)))</f>
        <v>0</v>
      </c>
      <c r="V36" s="3">
        <f>IF($A36&gt;='FG_243way_Regular Symbol'!E$16,"",IF(C36=0,"",IF(OR(C36=$U$1,C36=$V$1,C37=$U$1,C37=$V$1,C38=$U$1,C38=$V$1),0,1)))</f>
        <v>1</v>
      </c>
      <c r="W36" s="3">
        <f>IF($A36&gt;='FG_243way_Regular Symbol'!F$16,"",IF(D36=0,"",IF(OR(D36=$U$1,D36=$V$1,D37=$U$1,D37=$V$1,D38=$U$1,D38=$V$1),0,1)))</f>
        <v>0</v>
      </c>
      <c r="X36" s="3">
        <f>IF($A36&gt;='FG_243way_Regular Symbol'!G$16,"",IF(E36=0,"",IF(OR(E36=$U$1,E36=$V$1,E37=$U$1,E37=$V$1,E38=$U$1,E38=$V$1),0,1)))</f>
        <v>1</v>
      </c>
      <c r="Y36" s="135">
        <f>IF($A36&gt;='FG_243way_Regular Symbol'!H$16,"",IF(F36=0,"",IF(OR(F36=$U$1,F36=$V$1,F37=$U$1,F37=$V$1,F38=$U$1,F38=$V$1),0,1)))</f>
        <v>1</v>
      </c>
      <c r="AA36" s="344">
        <f>IF($A36&gt;='FG_243way_Regular Symbol'!D$16,"",IF(B36=0,"",IF(OR(B36=$AA$1,B36=$AB$1,B37=$AA$1,B37=$AB$1,B38=$AA$1,,B38=$AB$1),0,1)))</f>
        <v>1</v>
      </c>
      <c r="AB36" s="3">
        <f>IF($A36&gt;='FG_243way_Regular Symbol'!E$16,"",IF(C36=0,"",IF(OR(C36=$AA$1,C36=$AB$1,C37=$AA$1,C37=$AB$1,C38=$AA$1,,C38=$AB$1),0,1)))</f>
        <v>1</v>
      </c>
      <c r="AC36" s="3">
        <f>IF($A36&gt;='FG_243way_Regular Symbol'!F$16,"",IF(D36=0,"",IF(OR(D36=$AA$1,D36=$AB$1,D37=$AA$1,D37=$AB$1,D38=$AA$1,,D38=$AB$1),0,1)))</f>
        <v>0</v>
      </c>
      <c r="AD36" s="3">
        <f>IF($A36&gt;='FG_243way_Regular Symbol'!G$16,"",IF(E36=0,"",IF(OR(E36=$AA$1,E36=$AB$1,E37=$AA$1,E37=$AB$1,E38=$AA$1,,E38=$AB$1),0,1)))</f>
        <v>1</v>
      </c>
      <c r="AE36" s="135">
        <f>IF($A36&gt;='FG_243way_Regular Symbol'!H$16,"",IF(F36=0,"",IF(OR(F36=$AA$1,F36=$AB$1,F37=$AA$1,F37=$AB$1,F38=$AA$1,,F38=$AB$1),0,1)))</f>
        <v>1</v>
      </c>
      <c r="AG36" s="344">
        <f>IF($A36&gt;='FG_243way_Regular Symbol'!D$16,"",IF(B36=0,"",IF(OR(B36=$AG$1,B36=$AH$1,B37=$AG$1,B37=$AH$1,B38=$AG$1,B38=$AH$1),0,1)))</f>
        <v>1</v>
      </c>
      <c r="AH36" s="3">
        <f>IF($A36&gt;='FG_243way_Regular Symbol'!E$16,"",IF(C36=0,"",IF(OR(C36=$AG$1,C36=$AH$1,C37=$AG$1,C37=$AH$1,C38=$AG$1,C38=$AH$1),0,1)))</f>
        <v>0</v>
      </c>
      <c r="AI36" s="3">
        <f>IF($A36&gt;='FG_243way_Regular Symbol'!F$16,"",IF(D36=0,"",IF(OR(D36=$AG$1,D36=$AH$1,D37=$AG$1,D37=$AH$1,D38=$AG$1,D38=$AH$1),0,1)))</f>
        <v>1</v>
      </c>
      <c r="AJ36" s="3">
        <f>IF($A36&gt;='FG_243way_Regular Symbol'!G$16,"",IF(E36=0,"",IF(OR(E36=$AG$1,E36=$AH$1,E37=$AG$1,E37=$AH$1,E38=$AG$1,E38=$AH$1),0,1)))</f>
        <v>1</v>
      </c>
      <c r="AK36" s="135">
        <f>IF($A36&gt;='FG_243way_Regular Symbol'!H$16,"",IF(F36=0,"",IF(OR(F36=$AG$1,F36=$AH$1,F37=$AG$1,F37=$AH$1,F38=$AG$1,F38=$AH$1),0,1)))</f>
        <v>1</v>
      </c>
      <c r="AM36" s="344">
        <f>IF($A36&gt;='FG_243way_Regular Symbol'!D$16,"",IF(B36=0,"",IF(OR(B36=$AM$1,B36=$AN$1,B37=$AM$1,B37=$AN$1,B38=$AM$1,B38=$AN$1),0,1)))</f>
        <v>1</v>
      </c>
      <c r="AN36" s="3">
        <f>IF($A36&gt;='FG_243way_Regular Symbol'!E$16,"",IF(C36=0,"",IF(OR(C36=$AM$1,C36=$AN$1,C37=$AM$1,C37=$AN$1,C38=$AM$1,C38=$AN$1),0,1)))</f>
        <v>1</v>
      </c>
      <c r="AO36" s="3">
        <f>IF($A36&gt;='FG_243way_Regular Symbol'!F$16,"",IF(D36=0,"",IF(OR(D36=$AM$1,D36=$AN$1,D37=$AM$1,D37=$AN$1,D38=$AM$1,D38=$AN$1),0,1)))</f>
        <v>1</v>
      </c>
      <c r="AP36" s="3">
        <f>IF($A36&gt;='FG_243way_Regular Symbol'!G$16,"",IF(E36=0,"",IF(OR(E36=$AM$1,E36=$AN$1,E37=$AM$1,E37=$AN$1,E38=$AM$1,E38=$AN$1),0,1)))</f>
        <v>0</v>
      </c>
      <c r="AQ36" s="135">
        <f>IF($A36&gt;='FG_243way_Regular Symbol'!H$16,"",IF(F36=0,"",IF(OR(F36=$AM$1,F36=$AN$1,F37=$AM$1,F37=$AN$1,F38=$AM$1,F38=$AN$1),0,1)))</f>
        <v>0</v>
      </c>
      <c r="AS36" s="344">
        <f>IF($A36&gt;='FG_243way_Regular Symbol'!D$16,"",IF(B36=0,"",IF(OR(B36=$AM$1,B36=$AT$1,B37=$AM$1,B37=$AT$1,B38=$AM$1,B38=$AT$1),0,1)))</f>
        <v>1</v>
      </c>
      <c r="AT36" s="3">
        <f>IF($A36&gt;='FG_243way_Regular Symbol'!E$16,"",IF(C36=0,"",IF(OR(C36=$AM$1,C36=$AT$1,C37=$AM$1,C37=$AT$1,C38=$AM$1,C38=$AT$1),0,1)))</f>
        <v>1</v>
      </c>
      <c r="AU36" s="3">
        <f>IF($A36&gt;='FG_243way_Regular Symbol'!F$16,"",IF(D36=0,"",IF(OR(D36=$AM$1,D36=$AT$1,D37=$AM$1,D37=$AT$1,D38=$AM$1,D38=$AT$1),0,1)))</f>
        <v>1</v>
      </c>
      <c r="AV36" s="3">
        <f>IF($A36&gt;='FG_243way_Regular Symbol'!G$16,"",IF(E36=0,"",IF(OR(E36=$AM$1,E36=$AT$1,E37=$AM$1,E37=$AT$1,E38=$AM$1,E38=$AT$1),0,1)))</f>
        <v>1</v>
      </c>
      <c r="AW36" s="135">
        <f>IF($A36&gt;='FG_243way_Regular Symbol'!H$16,"",IF(F36=0,"",IF(OR(F36=$AM$1,F36=$AT$1,F37=$AM$1,F37=$AT$1,F38=$AM$1,F38=$AT$1),0,1)))</f>
        <v>1</v>
      </c>
      <c r="AY36" s="344">
        <f>IF($A36&gt;='FG_243way_Regular Symbol'!D$16,"",IF(B36=0,"",IF(OR(B36=$AM$1,B36=$AZ$1,B37=$AM$1,B37=$AZ$1,B38=$AM$1,B38=$AZ$1),0,1)))</f>
        <v>1</v>
      </c>
      <c r="AZ36" s="3">
        <f>IF($A36&gt;='FG_243way_Regular Symbol'!E$16,"",IF(C36=0,"",IF(OR(C36=$AM$1,C36=$AZ$1,C37=$AM$1,C37=$AZ$1,C38=$AM$1,C38=$AZ$1),0,1)))</f>
        <v>1</v>
      </c>
      <c r="BA36" s="3">
        <f>IF($A36&gt;='FG_243way_Regular Symbol'!F$16,"",IF(D36=0,"",IF(OR(D36=$AM$1,D36=$AZ$1,D37=$AM$1,D37=$AZ$1,D38=$AM$1,D38=$AZ$1),0,1)))</f>
        <v>1</v>
      </c>
      <c r="BB36" s="3">
        <f>IF($A36&gt;='FG_243way_Regular Symbol'!G$16,"",IF(E36=0,"",IF(OR(E36=$AM$1,E36=$AZ$1,E37=$AM$1,E37=$AZ$1,E38=$AM$1,E38=$AZ$1),0,1)))</f>
        <v>1</v>
      </c>
      <c r="BC36" s="135">
        <f>IF($A36&gt;='FG_243way_Regular Symbol'!H$16,"",IF(F36=0,"",IF(OR(F36=$AM$1,F36=$AZ$1,F37=$AM$1,F37=$AZ$1,F38=$AM$1,F38=$AZ$1),0,1)))</f>
        <v>1</v>
      </c>
      <c r="BE36" s="344">
        <f>IF($A36&gt;='FG_243way_Regular Symbol'!D$16,"",IF(B36=0,"",IF(OR(B36=$AM$1,B36=$BF$1,B37=$AM$1,B37=$BF$1,B38=$AM$1,B38=$BF$1),0,1)))</f>
        <v>1</v>
      </c>
      <c r="BF36" s="3">
        <f>IF($A36&gt;='FG_243way_Regular Symbol'!E$16,"",IF(C36=0,"",IF(OR(C36=$AM$1,C36=$BF$1,C37=$AM$1,C37=$BF$1,C38=$AM$1,C38=$BF$1),0,1)))</f>
        <v>1</v>
      </c>
      <c r="BG36" s="3">
        <f>IF($A36&gt;='FG_243way_Regular Symbol'!F$16,"",IF(D36=0,"",IF(OR(D36=$AM$1,D36=$BF$1,D37=$AM$1,D37=$BF$1,D38=$AM$1,D38=$BF$1),0,1)))</f>
        <v>1</v>
      </c>
      <c r="BH36" s="3">
        <f>IF($A36&gt;='FG_243way_Regular Symbol'!G$16,"",IF(E36=0,"",IF(OR(E36=$AM$1,E36=$BF$1,E37=$AM$1,E37=$BF$1,E38=$AM$1,E38=$BF$1),0,1)))</f>
        <v>1</v>
      </c>
      <c r="BI36" s="135">
        <f>IF($A36&gt;='FG_243way_Regular Symbol'!H$16,"",IF(F36=0,"",IF(OR(F36=$AM$1,F36=$BF$1,F37=$AM$1,F37=$BF$1,F38=$AM$1,F38=$BF$1),0,1)))</f>
        <v>1</v>
      </c>
      <c r="BK36" s="344">
        <f>IF($A36&gt;='FG_243way_Regular Symbol'!D$16,"",IF(B36=0,"",IF(OR(B36=$AM$1,B36=$BL$1,B37=$AM$1,B37=$BL$1,B38=$AM$1,B38=$BL$1),0,1)))</f>
        <v>1</v>
      </c>
      <c r="BL36" s="3">
        <f>IF($A36&gt;='FG_243way_Regular Symbol'!E$16,"",IF(C36=0,"",IF(OR(C36=$AM$1,C36=$BL$1,C37=$AM$1,C37=$BL$1,C38=$AM$1,C38=$BL$1),0,1)))</f>
        <v>1</v>
      </c>
      <c r="BM36" s="3">
        <f>IF($A36&gt;='FG_243way_Regular Symbol'!F$16,"",IF(D36=0,"",IF(OR(D36=$AM$1,D36=$BL$1,D37=$AM$1,D37=$BL$1,D38=$AM$1,D38=$BL$1),0,1)))</f>
        <v>1</v>
      </c>
      <c r="BN36" s="3">
        <f>IF($A36&gt;='FG_243way_Regular Symbol'!G$16,"",IF(E36=0,"",IF(OR(E36=$AM$1,E36=$BL$1,E37=$AM$1,E37=$BL$1,E38=$AM$1,E38=$BL$1),0,1)))</f>
        <v>1</v>
      </c>
      <c r="BO36" s="135">
        <f>IF($A36&gt;='FG_243way_Regular Symbol'!H$16,"",IF(F36=0,"",IF(OR(F36=$AM$1,F36=$BL$1,F37=$AM$1,F37=$BL$1,F38=$AM$1,F38=$BL$1),0,1)))</f>
        <v>1</v>
      </c>
      <c r="BQ36" s="3">
        <f>IF($A36&gt;='FG_243way_Regular Symbol'!D$16,"",IF(B36=0,"",IF(OR(B36=$BQ$1,B36=$BR$1,B37=$BQ$1,B37=$BR$1,B38=$BQ$1,B38=$BR$1),0,1)))</f>
        <v>1</v>
      </c>
      <c r="BR36" s="3">
        <f>IF($A36&gt;='FG_243way_Regular Symbol'!E$16,"",IF(C36=0,"",IF(OR(C36=$BQ$1,C36=$BR$1,C37=$BQ$1,C37=$BR$1,C38=$BQ$1,C38=$BR$1),0,1)))</f>
        <v>1</v>
      </c>
      <c r="BS36" s="3">
        <f>IF($A36&gt;='FG_243way_Regular Symbol'!F$16,"",IF(D36=0,"",IF(OR(D36=$BQ$1,D36=$BR$1,D37=$BQ$1,D37=$BR$1,D38=$BQ$1,D38=$BR$1),0,1)))</f>
        <v>1</v>
      </c>
      <c r="BT36" s="3">
        <f>IF($A36&gt;='FG_243way_Regular Symbol'!G$16,"",IF(E36=0,"",IF(OR(E36=$BQ$1,E36=$BR$1,E37=$BQ$1,E37=$BR$1,E38=$BQ$1,E38=$BR$1),0,1)))</f>
        <v>1</v>
      </c>
      <c r="BU36" s="3">
        <f>IF($A36&gt;='FG_243way_Regular Symbol'!H$16,"",IF(F36=0,"",IF(OR(F36=$BQ$1,F36=$BR$1,F37=$BQ$1,F37=$BR$1,F38=$BQ$1,F38=$BR$1),0,1)))</f>
        <v>1</v>
      </c>
      <c r="BW36" s="3">
        <f>IF($A36&gt;='FG_243way_Regular Symbol'!D$16,"",IF(B36=0,"",IF(OR(B36=$BW$1,B37=$BW$1,B38=$BW$1,B36=$BX$1,B37=$BX$1,B38=$BX$1),0,1)))</f>
        <v>0</v>
      </c>
      <c r="BX36" s="3">
        <f>IF($A36&gt;='FG_243way_Regular Symbol'!E$16,"",IF(C36=0,"",IF(OR(C36=$BW$1,C37=$BW$1,C38=$BW$1,C36=$BX$1,C37=$BX$1,C38=$BX$1),0,1)))</f>
        <v>1</v>
      </c>
      <c r="BY36" s="3">
        <f>IF($A36&gt;='FG_243way_Regular Symbol'!F$16,"",IF(D36=0,"",IF(OR(D36=$BW$1,D37=$BW$1,D38=$BW$1,D36=$BX$1,D37=$BX$1,D38=$BX$1),0,1)))</f>
        <v>1</v>
      </c>
      <c r="BZ36" s="3">
        <f>IF($A36&gt;='FG_243way_Regular Symbol'!G$16,"",IF(E36=0,"",IF(OR(E36=$BW$1,E37=$BW$1,E38=$BW$1,E36=$BX$1,E37=$BX$1,E38=$BX$1),0,1)))</f>
        <v>0</v>
      </c>
      <c r="CA36" s="3">
        <f>IF($A36&gt;='FG_243way_Regular Symbol'!H$16,"",IF(F36=0,"",IF(OR(F36=$BW$1,F37=$BW$1,F38=$BW$1,F36=$BX$1,F37=$BX$1,F38=$BX$1),0,1)))</f>
        <v>0</v>
      </c>
      <c r="CC36" s="3">
        <f>IF($A36&gt;='FG_243way_Regular Symbol'!D$16,"",IF(B36=0,"",IF(OR(B36=$BW$1,B37=$BW$1,B38=$BW$1,B36=$CD$1,B37=$CD$1,B38=$CD$1),0,1)))</f>
        <v>1</v>
      </c>
      <c r="CD36" s="3">
        <f>IF($A36&gt;='FG_243way_Regular Symbol'!E$16,"",IF(C36=0,"",IF(OR(C36=$BW$1,C37=$BW$1,C38=$BW$1,C36=$CD$1,C37=$CD$1,C38=$CD$1),0,1)))</f>
        <v>1</v>
      </c>
      <c r="CE36" s="3">
        <f>IF($A36&gt;='FG_243way_Regular Symbol'!F$16,"",IF(D36=0,"",IF(OR(D36=$BW$1,D37=$BW$1,D38=$BW$1,D36=$CD$1,D37=$CD$1,D38=$CD$1),0,1)))</f>
        <v>1</v>
      </c>
      <c r="CF36" s="3">
        <f>IF($A36&gt;='FG_243way_Regular Symbol'!G$16,"",IF(E36=0,"",IF(OR(E36=$BW$1,E37=$BW$1,E38=$BW$1,E36=$CD$1,E37=$CD$1,E38=$CD$1),0,1)))</f>
        <v>1</v>
      </c>
      <c r="CG36" s="3">
        <f>IF($A36&gt;='FG_243way_Regular Symbol'!H$16,"",IF(F36=0,"",IF(OR(F36=$BW$1,F37=$BW$1,F38=$BW$1,F36=$CD$1,F37=$CD$1,F38=$CD$1),0,1)))</f>
        <v>1</v>
      </c>
      <c r="CI36" s="3">
        <f>IF($A36&gt;='FG_243way_Regular Symbol'!D$16,"",IF(B36=0,"",IF(OR(B36=$BW$1,B37=$BW$1,B38=$BW$1,B36=$CJ$1,B37=$CJ$1,B38=$CJ$1),0,1)))</f>
        <v>1</v>
      </c>
      <c r="CJ36" s="3">
        <f>IF($A36&gt;='FG_243way_Regular Symbol'!E$16,"",IF(C36=0,"",IF(OR(C36=$BW$1,C37=$BW$1,C38=$BW$1,C36=$CJ$1,C37=$CJ$1,C38=$CJ$1),0,1)))</f>
        <v>1</v>
      </c>
      <c r="CK36" s="3">
        <f>IF($A36&gt;='FG_243way_Regular Symbol'!F$16,"",IF(D36=0,"",IF(OR(D36=$BW$1,D37=$BW$1,D38=$BW$1,D36=$CJ$1,D37=$CJ$1,D38=$CJ$1),0,1)))</f>
        <v>1</v>
      </c>
      <c r="CL36" s="3">
        <f>IF($A36&gt;='FG_243way_Regular Symbol'!G$16,"",IF(E36=0,"",IF(OR(E36=$BW$1,E37=$BW$1,E38=$BW$1,E36=$CJ$1,E37=$CJ$1,E38=$CJ$1),0,1)))</f>
        <v>1</v>
      </c>
      <c r="CM36" s="3">
        <f>IF($A36&gt;='FG_243way_Regular Symbol'!H$16,"",IF(F36=0,"",IF(OR(F36=$BW$1,F37=$BW$1,F38=$BW$1,F36=$CJ$1,F37=$CJ$1,F38=$CJ$1),0,1)))</f>
        <v>1</v>
      </c>
      <c r="CO36" s="3">
        <f>IF($A36&gt;='FG_243way_Regular Symbol'!D$16,"",IF(B36=0,"",IF(OR(B36=$BW$1,B37=$BW$1,B38=$BW$1,B36=$CP$1,B37=$CP$1,B38=$CP$1),0,1)))</f>
        <v>1</v>
      </c>
      <c r="CP36" s="3">
        <f>IF($A36&gt;='FG_243way_Regular Symbol'!E$16,"",IF(C36=0,"",IF(OR(C36=$BW$1,C37=$BW$1,C38=$BW$1,C36=$CP$1,C37=$CP$1,C38=$CP$1),0,1)))</f>
        <v>0</v>
      </c>
      <c r="CQ36" s="3">
        <f>IF($A36&gt;='FG_243way_Regular Symbol'!F$16,"",IF(D36=0,"",IF(OR(D36=$BW$1,D37=$BW$1,D38=$BW$1,D36=$CP$1,D37=$CP$1,D38=$CP$1),0,1)))</f>
        <v>1</v>
      </c>
      <c r="CR36" s="3">
        <f>IF($A36&gt;='FG_243way_Regular Symbol'!G$16,"",IF(E36=0,"",IF(OR(E36=$BW$1,E37=$BW$1,E38=$BW$1,E36=$CP$1,E37=$CP$1,E38=$CP$1),0,1)))</f>
        <v>0</v>
      </c>
      <c r="CS36" s="3">
        <f>IF($A36&gt;='FG_243way_Regular Symbol'!H$16,"",IF(F36=0,"",IF(OR(F36=$BW$1,F37=$BW$1,F38=$BW$1,F36=$CP$1,F37=$CP$1,F38=$CP$1),0,1)))</f>
        <v>1</v>
      </c>
      <c r="CU36" s="3">
        <f>IF($A36&gt;='FG_243way_Regular Symbol'!D$16,"",IF(B36=0,"",IF(OR(B36=$BW$1,B37=$BW$1,B38=$BW$1,B36=$CV$1,B37=$CV$1,B38=$CV$1),0,1)))</f>
        <v>1</v>
      </c>
      <c r="CV36" s="3">
        <f>IF($A36&gt;='FG_243way_Regular Symbol'!E$16,"",IF(C36=0,"",IF(OR(C36=$BW$1,C37=$BW$1,C38=$BW$1,C36=$CV$1,C37=$CV$1,C38=$CV$1),0,1)))</f>
        <v>1</v>
      </c>
      <c r="CW36" s="3">
        <f>IF($A36&gt;='FG_243way_Regular Symbol'!F$16,"",IF(D36=0,"",IF(OR(D36=$BW$1,D37=$BW$1,D38=$BW$1,D36=$CV$1,D37=$CV$1,D38=$CV$1),0,1)))</f>
        <v>1</v>
      </c>
      <c r="CX36" s="3">
        <f>IF($A36&gt;='FG_243way_Regular Symbol'!G$16,"",IF(E36=0,"",IF(OR(E36=$BW$1,E37=$BW$1,E38=$BW$1,E36=$CV$1,E37=$CV$1,E38=$CV$1),0,1)))</f>
        <v>1</v>
      </c>
      <c r="CY36" s="3">
        <f>IF($A36&gt;='FG_243way_Regular Symbol'!H$16,"",IF(F36=0,"",IF(OR(F36=$BW$1,F37=$BW$1,F38=$BW$1,F36=$CV$1,F37=$CV$1,F38=$CV$1),0,1)))</f>
        <v>1</v>
      </c>
    </row>
    <row r="37" spans="1:103">
      <c r="A37" s="337">
        <f>IF('FG_243way_Regular Symbol'!L36="","",'FG_243way_Regular Symbol'!L36)</f>
        <v>33</v>
      </c>
      <c r="B37" s="191" t="str">
        <f>IF('FG_243way_Regular Symbol'!M36="",
IF($A37-'FG_243way_Regular Symbol'!D$16&gt;='FG_243way_RegularＸ_W()'!B$2-1,"",VLOOKUP($A37-'FG_243way_Regular Symbol'!D$16,'FG_243way_Regular Symbol'!$L$3:$Q$99,'FG_243way_RegularＸ_W()'!B$3+1,FALSE)),
'FG_243way_Regular Symbol'!M36)</f>
        <v>M2</v>
      </c>
      <c r="C37" s="191" t="str">
        <f>IF('FG_243way_Regular Symbol'!N36="",
IF($A37-'FG_243way_Regular Symbol'!E$16&gt;='FG_243way_RegularＸ_W()'!C$2-1,"",VLOOKUP($A37-'FG_243way_Regular Symbol'!E$16,'FG_243way_Regular Symbol'!$L$3:$Q$99,'FG_243way_RegularＸ_W()'!C$3+1,FALSE)),
'FG_243way_Regular Symbol'!N36)</f>
        <v>TE</v>
      </c>
      <c r="D37" s="191" t="str">
        <f>IF('FG_243way_Regular Symbol'!O36="",
IF($A37-'FG_243way_Regular Symbol'!F$16&gt;='FG_243way_RegularＸ_W()'!D$2-1,"",VLOOKUP($A37-'FG_243way_Regular Symbol'!F$16,'FG_243way_Regular Symbol'!$L$3:$Q$99,'FG_243way_RegularＸ_W()'!D$3+1,FALSE)),
'FG_243way_Regular Symbol'!O36)</f>
        <v>S1</v>
      </c>
      <c r="E37" s="191" t="str">
        <f>IF('FG_243way_Regular Symbol'!P36="",
IF($A37-'FG_243way_Regular Symbol'!G$16&gt;='FG_243way_RegularＸ_W()'!E$2-1,"",VLOOKUP($A37-'FG_243way_Regular Symbol'!G$16,'FG_243way_Regular Symbol'!$L$3:$Q$99,'FG_243way_RegularＸ_W()'!E$3+1,FALSE)),
'FG_243way_Regular Symbol'!P36)</f>
        <v>M5</v>
      </c>
      <c r="F37" s="338" t="str">
        <f>IF('FG_243way_Regular Symbol'!Q36="",
IF($A37-'FG_243way_Regular Symbol'!H$16&gt;='FG_243way_RegularＸ_W()'!F$2-1,"",VLOOKUP($A37-'FG_243way_Regular Symbol'!H$16,'FG_243way_Regular Symbol'!$L$3:$Q$99,'FG_243way_RegularＸ_W()'!F$3+1,FALSE)),
'FG_243way_Regular Symbol'!Q36)</f>
        <v>M5</v>
      </c>
      <c r="O37" s="344">
        <f>IF($A37&gt;='FG_243way_Regular Symbol'!D$16,"",IF(B37=0,"",IF(OR(B37=$O$1,B37=$P$1,B38=$O$1,B38=$P$1,B39=$O$1,B39=$P$1),0,1)))</f>
        <v>1</v>
      </c>
      <c r="P37" s="3">
        <f>IF($A37&gt;='FG_243way_Regular Symbol'!E$16,"",IF(C37=0,"",IF(OR(C37=$O$1,C37=$P$1,C38=$O$1,C38=$P$1,C39=$O$1,C39=$P$1),0,1)))</f>
        <v>1</v>
      </c>
      <c r="Q37" s="3">
        <f>IF($A37&gt;='FG_243way_Regular Symbol'!F$16,"",IF(D37=0,"",IF(OR(D37=$O$1,D37=$P$1,D38=$O$1,D38=$P$1,D39=$O$1,D39=$P$1),0,1)))</f>
        <v>1</v>
      </c>
      <c r="R37" s="3">
        <f>IF($A37&gt;='FG_243way_Regular Symbol'!G$16,"",IF(E37=0,"",IF(OR(E37=$O$1,E37=$P$1,E38=$O$1,E38=$P$1,E39=$O$1,E39=$P$1),0,1)))</f>
        <v>1</v>
      </c>
      <c r="S37" s="135">
        <f>IF($A37&gt;='FG_243way_Regular Symbol'!H$16,"",IF(F37=0,"",IF(OR(F37=$O$1,F37=$P$1,F38=$O$1,F38=$P$1,F39=$O$1,F39=$P$1),0,1)))</f>
        <v>1</v>
      </c>
      <c r="U37" s="344">
        <f>IF($A37&gt;='FG_243way_Regular Symbol'!D$16,"",IF(B37=0,"",IF(OR(B37=$U$1,B37=$V$1,B38=$U$1,B38=$V$1,B39=$U$1,B39=$V$1),0,1)))</f>
        <v>0</v>
      </c>
      <c r="V37" s="3">
        <f>IF($A37&gt;='FG_243way_Regular Symbol'!E$16,"",IF(C37=0,"",IF(OR(C37=$U$1,C37=$V$1,C38=$U$1,C38=$V$1,C39=$U$1,C39=$V$1),0,1)))</f>
        <v>1</v>
      </c>
      <c r="W37" s="3">
        <f>IF($A37&gt;='FG_243way_Regular Symbol'!F$16,"",IF(D37=0,"",IF(OR(D37=$U$1,D37=$V$1,D38=$U$1,D38=$V$1,D39=$U$1,D39=$V$1),0,1)))</f>
        <v>1</v>
      </c>
      <c r="X37" s="3">
        <f>IF($A37&gt;='FG_243way_Regular Symbol'!G$16,"",IF(E37=0,"",IF(OR(E37=$U$1,E37=$V$1,E38=$U$1,E38=$V$1,E39=$U$1,E39=$V$1),0,1)))</f>
        <v>1</v>
      </c>
      <c r="Y37" s="135">
        <f>IF($A37&gt;='FG_243way_Regular Symbol'!H$16,"",IF(F37=0,"",IF(OR(F37=$U$1,F37=$V$1,F38=$U$1,F38=$V$1,F39=$U$1,F39=$V$1),0,1)))</f>
        <v>1</v>
      </c>
      <c r="AA37" s="344">
        <f>IF($A37&gt;='FG_243way_Regular Symbol'!D$16,"",IF(B37=0,"",IF(OR(B37=$AA$1,B37=$AB$1,B38=$AA$1,B38=$AB$1,B39=$AA$1,,B39=$AB$1),0,1)))</f>
        <v>0</v>
      </c>
      <c r="AB37" s="3">
        <f>IF($A37&gt;='FG_243way_Regular Symbol'!E$16,"",IF(C37=0,"",IF(OR(C37=$AA$1,C37=$AB$1,C38=$AA$1,C38=$AB$1,C39=$AA$1,,C39=$AB$1),0,1)))</f>
        <v>1</v>
      </c>
      <c r="AC37" s="3">
        <f>IF($A37&gt;='FG_243way_Regular Symbol'!F$16,"",IF(D37=0,"",IF(OR(D37=$AA$1,D37=$AB$1,D38=$AA$1,D38=$AB$1,D39=$AA$1,,D39=$AB$1),0,1)))</f>
        <v>0</v>
      </c>
      <c r="AD37" s="3">
        <f>IF($A37&gt;='FG_243way_Regular Symbol'!G$16,"",IF(E37=0,"",IF(OR(E37=$AA$1,E37=$AB$1,E38=$AA$1,E38=$AB$1,E39=$AA$1,,E39=$AB$1),0,1)))</f>
        <v>1</v>
      </c>
      <c r="AE37" s="135">
        <f>IF($A37&gt;='FG_243way_Regular Symbol'!H$16,"",IF(F37=0,"",IF(OR(F37=$AA$1,F37=$AB$1,F38=$AA$1,F38=$AB$1,F39=$AA$1,,F39=$AB$1),0,1)))</f>
        <v>1</v>
      </c>
      <c r="AG37" s="344">
        <f>IF($A37&gt;='FG_243way_Regular Symbol'!D$16,"",IF(B37=0,"",IF(OR(B37=$AG$1,B37=$AH$1,B38=$AG$1,B38=$AH$1,B39=$AG$1,B39=$AH$1),0,1)))</f>
        <v>1</v>
      </c>
      <c r="AH37" s="3">
        <f>IF($A37&gt;='FG_243way_Regular Symbol'!E$16,"",IF(C37=0,"",IF(OR(C37=$AG$1,C37=$AH$1,C38=$AG$1,C38=$AH$1,C39=$AG$1,C39=$AH$1),0,1)))</f>
        <v>0</v>
      </c>
      <c r="AI37" s="3">
        <f>IF($A37&gt;='FG_243way_Regular Symbol'!F$16,"",IF(D37=0,"",IF(OR(D37=$AG$1,D37=$AH$1,D38=$AG$1,D38=$AH$1,D39=$AG$1,D39=$AH$1),0,1)))</f>
        <v>1</v>
      </c>
      <c r="AJ37" s="3">
        <f>IF($A37&gt;='FG_243way_Regular Symbol'!G$16,"",IF(E37=0,"",IF(OR(E37=$AG$1,E37=$AH$1,E38=$AG$1,E38=$AH$1,E39=$AG$1,E39=$AH$1),0,1)))</f>
        <v>1</v>
      </c>
      <c r="AK37" s="135">
        <f>IF($A37&gt;='FG_243way_Regular Symbol'!H$16,"",IF(F37=0,"",IF(OR(F37=$AG$1,F37=$AH$1,F38=$AG$1,F38=$AH$1,F39=$AG$1,F39=$AH$1),0,1)))</f>
        <v>1</v>
      </c>
      <c r="AM37" s="344">
        <f>IF($A37&gt;='FG_243way_Regular Symbol'!D$16,"",IF(B37=0,"",IF(OR(B37=$AM$1,B37=$AN$1,B38=$AM$1,B38=$AN$1,B39=$AM$1,B39=$AN$1),0,1)))</f>
        <v>1</v>
      </c>
      <c r="AN37" s="3">
        <f>IF($A37&gt;='FG_243way_Regular Symbol'!E$16,"",IF(C37=0,"",IF(OR(C37=$AM$1,C37=$AN$1,C38=$AM$1,C38=$AN$1,C39=$AM$1,C39=$AN$1),0,1)))</f>
        <v>1</v>
      </c>
      <c r="AO37" s="3">
        <f>IF($A37&gt;='FG_243way_Regular Symbol'!F$16,"",IF(D37=0,"",IF(OR(D37=$AM$1,D37=$AN$1,D38=$AM$1,D38=$AN$1,D39=$AM$1,D39=$AN$1),0,1)))</f>
        <v>0</v>
      </c>
      <c r="AP37" s="3">
        <f>IF($A37&gt;='FG_243way_Regular Symbol'!G$16,"",IF(E37=0,"",IF(OR(E37=$AM$1,E37=$AN$1,E38=$AM$1,E38=$AN$1,E39=$AM$1,E39=$AN$1),0,1)))</f>
        <v>0</v>
      </c>
      <c r="AQ37" s="135">
        <f>IF($A37&gt;='FG_243way_Regular Symbol'!H$16,"",IF(F37=0,"",IF(OR(F37=$AM$1,F37=$AN$1,F38=$AM$1,F38=$AN$1,F39=$AM$1,F39=$AN$1),0,1)))</f>
        <v>0</v>
      </c>
      <c r="AS37" s="344">
        <f>IF($A37&gt;='FG_243way_Regular Symbol'!D$16,"",IF(B37=0,"",IF(OR(B37=$AM$1,B37=$AT$1,B38=$AM$1,B38=$AT$1,B39=$AM$1,B39=$AT$1),0,1)))</f>
        <v>1</v>
      </c>
      <c r="AT37" s="3">
        <f>IF($A37&gt;='FG_243way_Regular Symbol'!E$16,"",IF(C37=0,"",IF(OR(C37=$AM$1,C37=$AT$1,C38=$AM$1,C38=$AT$1,C39=$AM$1,C39=$AT$1),0,1)))</f>
        <v>1</v>
      </c>
      <c r="AU37" s="3">
        <f>IF($A37&gt;='FG_243way_Regular Symbol'!F$16,"",IF(D37=0,"",IF(OR(D37=$AM$1,D37=$AT$1,D38=$AM$1,D38=$AT$1,D39=$AM$1,D39=$AT$1),0,1)))</f>
        <v>1</v>
      </c>
      <c r="AV37" s="3">
        <f>IF($A37&gt;='FG_243way_Regular Symbol'!G$16,"",IF(E37=0,"",IF(OR(E37=$AM$1,E37=$AT$1,E38=$AM$1,E38=$AT$1,E39=$AM$1,E39=$AT$1),0,1)))</f>
        <v>1</v>
      </c>
      <c r="AW37" s="135">
        <f>IF($A37&gt;='FG_243way_Regular Symbol'!H$16,"",IF(F37=0,"",IF(OR(F37=$AM$1,F37=$AT$1,F38=$AM$1,F38=$AT$1,F39=$AM$1,F39=$AT$1),0,1)))</f>
        <v>1</v>
      </c>
      <c r="AY37" s="344">
        <f>IF($A37&gt;='FG_243way_Regular Symbol'!D$16,"",IF(B37=0,"",IF(OR(B37=$AM$1,B37=$AZ$1,B38=$AM$1,B38=$AZ$1,B39=$AM$1,B39=$AZ$1),0,1)))</f>
        <v>1</v>
      </c>
      <c r="AZ37" s="3">
        <f>IF($A37&gt;='FG_243way_Regular Symbol'!E$16,"",IF(C37=0,"",IF(OR(C37=$AM$1,C37=$AZ$1,C38=$AM$1,C38=$AZ$1,C39=$AM$1,C39=$AZ$1),0,1)))</f>
        <v>1</v>
      </c>
      <c r="BA37" s="3">
        <f>IF($A37&gt;='FG_243way_Regular Symbol'!F$16,"",IF(D37=0,"",IF(OR(D37=$AM$1,D37=$AZ$1,D38=$AM$1,D38=$AZ$1,D39=$AM$1,D39=$AZ$1),0,1)))</f>
        <v>1</v>
      </c>
      <c r="BB37" s="3">
        <f>IF($A37&gt;='FG_243way_Regular Symbol'!G$16,"",IF(E37=0,"",IF(OR(E37=$AM$1,E37=$AZ$1,E38=$AM$1,E38=$AZ$1,E39=$AM$1,E39=$AZ$1),0,1)))</f>
        <v>1</v>
      </c>
      <c r="BC37" s="135">
        <f>IF($A37&gt;='FG_243way_Regular Symbol'!H$16,"",IF(F37=0,"",IF(OR(F37=$AM$1,F37=$AZ$1,F38=$AM$1,F38=$AZ$1,F39=$AM$1,F39=$AZ$1),0,1)))</f>
        <v>1</v>
      </c>
      <c r="BE37" s="344">
        <f>IF($A37&gt;='FG_243way_Regular Symbol'!D$16,"",IF(B37=0,"",IF(OR(B37=$AM$1,B37=$BF$1,B38=$AM$1,B38=$BF$1,B39=$AM$1,B39=$BF$1),0,1)))</f>
        <v>1</v>
      </c>
      <c r="BF37" s="3">
        <f>IF($A37&gt;='FG_243way_Regular Symbol'!E$16,"",IF(C37=0,"",IF(OR(C37=$AM$1,C37=$BF$1,C38=$AM$1,C38=$BF$1,C39=$AM$1,C39=$BF$1),0,1)))</f>
        <v>1</v>
      </c>
      <c r="BG37" s="3">
        <f>IF($A37&gt;='FG_243way_Regular Symbol'!F$16,"",IF(D37=0,"",IF(OR(D37=$AM$1,D37=$BF$1,D38=$AM$1,D38=$BF$1,D39=$AM$1,D39=$BF$1),0,1)))</f>
        <v>1</v>
      </c>
      <c r="BH37" s="3">
        <f>IF($A37&gt;='FG_243way_Regular Symbol'!G$16,"",IF(E37=0,"",IF(OR(E37=$AM$1,E37=$BF$1,E38=$AM$1,E38=$BF$1,E39=$AM$1,E39=$BF$1),0,1)))</f>
        <v>1</v>
      </c>
      <c r="BI37" s="135">
        <f>IF($A37&gt;='FG_243way_Regular Symbol'!H$16,"",IF(F37=0,"",IF(OR(F37=$AM$1,F37=$BF$1,F38=$AM$1,F38=$BF$1,F39=$AM$1,F39=$BF$1),0,1)))</f>
        <v>1</v>
      </c>
      <c r="BK37" s="344">
        <f>IF($A37&gt;='FG_243way_Regular Symbol'!D$16,"",IF(B37=0,"",IF(OR(B37=$AM$1,B37=$BL$1,B38=$AM$1,B38=$BL$1,B39=$AM$1,B39=$BL$1),0,1)))</f>
        <v>1</v>
      </c>
      <c r="BL37" s="3">
        <f>IF($A37&gt;='FG_243way_Regular Symbol'!E$16,"",IF(C37=0,"",IF(OR(C37=$AM$1,C37=$BL$1,C38=$AM$1,C38=$BL$1,C39=$AM$1,C39=$BL$1),0,1)))</f>
        <v>1</v>
      </c>
      <c r="BM37" s="3">
        <f>IF($A37&gt;='FG_243way_Regular Symbol'!F$16,"",IF(D37=0,"",IF(OR(D37=$AM$1,D37=$BL$1,D38=$AM$1,D38=$BL$1,D39=$AM$1,D39=$BL$1),0,1)))</f>
        <v>1</v>
      </c>
      <c r="BN37" s="3">
        <f>IF($A37&gt;='FG_243way_Regular Symbol'!G$16,"",IF(E37=0,"",IF(OR(E37=$AM$1,E37=$BL$1,E38=$AM$1,E38=$BL$1,E39=$AM$1,E39=$BL$1),0,1)))</f>
        <v>1</v>
      </c>
      <c r="BO37" s="135">
        <f>IF($A37&gt;='FG_243way_Regular Symbol'!H$16,"",IF(F37=0,"",IF(OR(F37=$AM$1,F37=$BL$1,F38=$AM$1,F38=$BL$1,F39=$AM$1,F39=$BL$1),0,1)))</f>
        <v>1</v>
      </c>
      <c r="BQ37" s="3">
        <f>IF($A37&gt;='FG_243way_Regular Symbol'!D$16,"",IF(B37=0,"",IF(OR(B37=$BQ$1,B37=$BR$1,B38=$BQ$1,B38=$BR$1,B39=$BQ$1,B39=$BR$1),0,1)))</f>
        <v>1</v>
      </c>
      <c r="BR37" s="3">
        <f>IF($A37&gt;='FG_243way_Regular Symbol'!E$16,"",IF(C37=0,"",IF(OR(C37=$BQ$1,C37=$BR$1,C38=$BQ$1,C38=$BR$1,C39=$BQ$1,C39=$BR$1),0,1)))</f>
        <v>1</v>
      </c>
      <c r="BS37" s="3">
        <f>IF($A37&gt;='FG_243way_Regular Symbol'!F$16,"",IF(D37=0,"",IF(OR(D37=$BQ$1,D37=$BR$1,D38=$BQ$1,D38=$BR$1,D39=$BQ$1,D39=$BR$1),0,1)))</f>
        <v>1</v>
      </c>
      <c r="BT37" s="3">
        <f>IF($A37&gt;='FG_243way_Regular Symbol'!G$16,"",IF(E37=0,"",IF(OR(E37=$BQ$1,E37=$BR$1,E38=$BQ$1,E38=$BR$1,E39=$BQ$1,E39=$BR$1),0,1)))</f>
        <v>1</v>
      </c>
      <c r="BU37" s="3">
        <f>IF($A37&gt;='FG_243way_Regular Symbol'!H$16,"",IF(F37=0,"",IF(OR(F37=$BQ$1,F37=$BR$1,F38=$BQ$1,F38=$BR$1,F39=$BQ$1,F39=$BR$1),0,1)))</f>
        <v>1</v>
      </c>
      <c r="BW37" s="3">
        <f>IF($A37&gt;='FG_243way_Regular Symbol'!D$16,"",IF(B37=0,"",IF(OR(B37=$BW$1,B38=$BW$1,B39=$BW$1,B37=$BX$1,B38=$BX$1,B39=$BX$1),0,1)))</f>
        <v>0</v>
      </c>
      <c r="BX37" s="3">
        <f>IF($A37&gt;='FG_243way_Regular Symbol'!E$16,"",IF(C37=0,"",IF(OR(C37=$BW$1,C38=$BW$1,C39=$BW$1,C37=$BX$1,C38=$BX$1,C39=$BX$1),0,1)))</f>
        <v>1</v>
      </c>
      <c r="BY37" s="3">
        <f>IF($A37&gt;='FG_243way_Regular Symbol'!F$16,"",IF(D37=0,"",IF(OR(D37=$BW$1,D38=$BW$1,D39=$BW$1,D37=$BX$1,D38=$BX$1,D39=$BX$1),0,1)))</f>
        <v>1</v>
      </c>
      <c r="BZ37" s="3">
        <f>IF($A37&gt;='FG_243way_Regular Symbol'!G$16,"",IF(E37=0,"",IF(OR(E37=$BW$1,E38=$BW$1,E39=$BW$1,E37=$BX$1,E38=$BX$1,E39=$BX$1),0,1)))</f>
        <v>1</v>
      </c>
      <c r="CA37" s="3">
        <f>IF($A37&gt;='FG_243way_Regular Symbol'!H$16,"",IF(F37=0,"",IF(OR(F37=$BW$1,F38=$BW$1,F39=$BW$1,F37=$BX$1,F38=$BX$1,F39=$BX$1),0,1)))</f>
        <v>0</v>
      </c>
      <c r="CC37" s="3">
        <f>IF($A37&gt;='FG_243way_Regular Symbol'!D$16,"",IF(B37=0,"",IF(OR(B37=$BW$1,B38=$BW$1,B39=$BW$1,B37=$CD$1,B38=$CD$1,B39=$CD$1),0,1)))</f>
        <v>1</v>
      </c>
      <c r="CD37" s="3">
        <f>IF($A37&gt;='FG_243way_Regular Symbol'!E$16,"",IF(C37=0,"",IF(OR(C37=$BW$1,C38=$BW$1,C39=$BW$1,C37=$CD$1,C38=$CD$1,C39=$CD$1),0,1)))</f>
        <v>1</v>
      </c>
      <c r="CE37" s="3">
        <f>IF($A37&gt;='FG_243way_Regular Symbol'!F$16,"",IF(D37=0,"",IF(OR(D37=$BW$1,D38=$BW$1,D39=$BW$1,D37=$CD$1,D38=$CD$1,D39=$CD$1),0,1)))</f>
        <v>1</v>
      </c>
      <c r="CF37" s="3">
        <f>IF($A37&gt;='FG_243way_Regular Symbol'!G$16,"",IF(E37=0,"",IF(OR(E37=$BW$1,E38=$BW$1,E39=$BW$1,E37=$CD$1,E38=$CD$1,E39=$CD$1),0,1)))</f>
        <v>1</v>
      </c>
      <c r="CG37" s="3">
        <f>IF($A37&gt;='FG_243way_Regular Symbol'!H$16,"",IF(F37=0,"",IF(OR(F37=$BW$1,F38=$BW$1,F39=$BW$1,F37=$CD$1,F38=$CD$1,F39=$CD$1),0,1)))</f>
        <v>1</v>
      </c>
      <c r="CI37" s="3">
        <f>IF($A37&gt;='FG_243way_Regular Symbol'!D$16,"",IF(B37=0,"",IF(OR(B37=$BW$1,B38=$BW$1,B39=$BW$1,B37=$CJ$1,B38=$CJ$1,B39=$CJ$1),0,1)))</f>
        <v>1</v>
      </c>
      <c r="CJ37" s="3">
        <f>IF($A37&gt;='FG_243way_Regular Symbol'!E$16,"",IF(C37=0,"",IF(OR(C37=$BW$1,C38=$BW$1,C39=$BW$1,C37=$CJ$1,C38=$CJ$1,C39=$CJ$1),0,1)))</f>
        <v>1</v>
      </c>
      <c r="CK37" s="3">
        <f>IF($A37&gt;='FG_243way_Regular Symbol'!F$16,"",IF(D37=0,"",IF(OR(D37=$BW$1,D38=$BW$1,D39=$BW$1,D37=$CJ$1,D38=$CJ$1,D39=$CJ$1),0,1)))</f>
        <v>1</v>
      </c>
      <c r="CL37" s="3">
        <f>IF($A37&gt;='FG_243way_Regular Symbol'!G$16,"",IF(E37=0,"",IF(OR(E37=$BW$1,E38=$BW$1,E39=$BW$1,E37=$CJ$1,E38=$CJ$1,E39=$CJ$1),0,1)))</f>
        <v>1</v>
      </c>
      <c r="CM37" s="3">
        <f>IF($A37&gt;='FG_243way_Regular Symbol'!H$16,"",IF(F37=0,"",IF(OR(F37=$BW$1,F38=$BW$1,F39=$BW$1,F37=$CJ$1,F38=$CJ$1,F39=$CJ$1),0,1)))</f>
        <v>0</v>
      </c>
      <c r="CO37" s="3">
        <f>IF($A37&gt;='FG_243way_Regular Symbol'!D$16,"",IF(B37=0,"",IF(OR(B37=$BW$1,B38=$BW$1,B39=$BW$1,B37=$CP$1,B38=$CP$1,B39=$CP$1),0,1)))</f>
        <v>1</v>
      </c>
      <c r="CP37" s="3">
        <f>IF($A37&gt;='FG_243way_Regular Symbol'!E$16,"",IF(C37=0,"",IF(OR(C37=$BW$1,C38=$BW$1,C39=$BW$1,C37=$CP$1,C38=$CP$1,C39=$CP$1),0,1)))</f>
        <v>0</v>
      </c>
      <c r="CQ37" s="3">
        <f>IF($A37&gt;='FG_243way_Regular Symbol'!F$16,"",IF(D37=0,"",IF(OR(D37=$BW$1,D38=$BW$1,D39=$BW$1,D37=$CP$1,D38=$CP$1,D39=$CP$1),0,1)))</f>
        <v>1</v>
      </c>
      <c r="CR37" s="3">
        <f>IF($A37&gt;='FG_243way_Regular Symbol'!G$16,"",IF(E37=0,"",IF(OR(E37=$BW$1,E38=$BW$1,E39=$BW$1,E37=$CP$1,E38=$CP$1,E39=$CP$1),0,1)))</f>
        <v>0</v>
      </c>
      <c r="CS37" s="3">
        <f>IF($A37&gt;='FG_243way_Regular Symbol'!H$16,"",IF(F37=0,"",IF(OR(F37=$BW$1,F38=$BW$1,F39=$BW$1,F37=$CP$1,F38=$CP$1,F39=$CP$1),0,1)))</f>
        <v>1</v>
      </c>
      <c r="CU37" s="3">
        <f>IF($A37&gt;='FG_243way_Regular Symbol'!D$16,"",IF(B37=0,"",IF(OR(B37=$BW$1,B38=$BW$1,B39=$BW$1,B37=$CV$1,B38=$CV$1,B39=$CV$1),0,1)))</f>
        <v>1</v>
      </c>
      <c r="CV37" s="3">
        <f>IF($A37&gt;='FG_243way_Regular Symbol'!E$16,"",IF(C37=0,"",IF(OR(C37=$BW$1,C38=$BW$1,C39=$BW$1,C37=$CV$1,C38=$CV$1,C39=$CV$1),0,1)))</f>
        <v>1</v>
      </c>
      <c r="CW37" s="3">
        <f>IF($A37&gt;='FG_243way_Regular Symbol'!F$16,"",IF(D37=0,"",IF(OR(D37=$BW$1,D38=$BW$1,D39=$BW$1,D37=$CV$1,D38=$CV$1,D39=$CV$1),0,1)))</f>
        <v>1</v>
      </c>
      <c r="CX37" s="3">
        <f>IF($A37&gt;='FG_243way_Regular Symbol'!G$16,"",IF(E37=0,"",IF(OR(E37=$BW$1,E38=$BW$1,E39=$BW$1,E37=$CV$1,E38=$CV$1,E39=$CV$1),0,1)))</f>
        <v>1</v>
      </c>
      <c r="CY37" s="3">
        <f>IF($A37&gt;='FG_243way_Regular Symbol'!H$16,"",IF(F37=0,"",IF(OR(F37=$BW$1,F38=$BW$1,F39=$BW$1,F37=$CV$1,F38=$CV$1,F39=$CV$1),0,1)))</f>
        <v>1</v>
      </c>
    </row>
    <row r="38" spans="1:103">
      <c r="A38" s="337">
        <f>IF('FG_243way_Regular Symbol'!L37="","",'FG_243way_Regular Symbol'!L37)</f>
        <v>34</v>
      </c>
      <c r="B38" s="191" t="str">
        <f>IF('FG_243way_Regular Symbol'!M37="",
IF($A38-'FG_243way_Regular Symbol'!D$16&gt;='FG_243way_RegularＸ_W()'!B$2-1,"",VLOOKUP($A38-'FG_243way_Regular Symbol'!D$16,'FG_243way_Regular Symbol'!$L$3:$Q$99,'FG_243way_RegularＸ_W()'!B$3+1,FALSE)),
'FG_243way_Regular Symbol'!M37)</f>
        <v>K</v>
      </c>
      <c r="C38" s="191" t="str">
        <f>IF('FG_243way_Regular Symbol'!N37="",
IF($A38-'FG_243way_Regular Symbol'!E$16&gt;='FG_243way_RegularＸ_W()'!C$2-1,"",VLOOKUP($A38-'FG_243way_Regular Symbol'!E$16,'FG_243way_Regular Symbol'!$L$3:$Q$99,'FG_243way_RegularＸ_W()'!C$3+1,FALSE)),
'FG_243way_Regular Symbol'!N37)</f>
        <v>M4</v>
      </c>
      <c r="D38" s="191" t="str">
        <f>IF('FG_243way_Regular Symbol'!O37="",
IF($A38-'FG_243way_Regular Symbol'!F$16&gt;='FG_243way_RegularＸ_W()'!D$2-1,"",VLOOKUP($A38-'FG_243way_Regular Symbol'!F$16,'FG_243way_Regular Symbol'!$L$3:$Q$99,'FG_243way_RegularＸ_W()'!D$3+1,FALSE)),
'FG_243way_Regular Symbol'!O37)</f>
        <v>M3</v>
      </c>
      <c r="E38" s="191" t="str">
        <f>IF('FG_243way_Regular Symbol'!P37="",
IF($A38-'FG_243way_Regular Symbol'!G$16&gt;='FG_243way_RegularＸ_W()'!E$2-1,"",VLOOKUP($A38-'FG_243way_Regular Symbol'!G$16,'FG_243way_Regular Symbol'!$L$3:$Q$99,'FG_243way_RegularＸ_W()'!E$3+1,FALSE)),
'FG_243way_Regular Symbol'!P37)</f>
        <v>TE</v>
      </c>
      <c r="F38" s="338" t="str">
        <f>IF('FG_243way_Regular Symbol'!Q37="",
IF($A38-'FG_243way_Regular Symbol'!H$16&gt;='FG_243way_RegularＸ_W()'!F$2-1,"",VLOOKUP($A38-'FG_243way_Regular Symbol'!H$16,'FG_243way_Regular Symbol'!$L$3:$Q$99,'FG_243way_RegularＸ_W()'!F$3+1,FALSE)),
'FG_243way_Regular Symbol'!Q37)</f>
        <v>K</v>
      </c>
      <c r="O38" s="344">
        <f>IF($A38&gt;='FG_243way_Regular Symbol'!D$16,"",IF(B38=0,"",IF(OR(B38=$O$1,B38=$P$1,B39=$O$1,B39=$P$1,B40=$O$1,B40=$P$1),0,1)))</f>
        <v>1</v>
      </c>
      <c r="P38" s="3">
        <f>IF($A38&gt;='FG_243way_Regular Symbol'!E$16,"",IF(C38=0,"",IF(OR(C38=$O$1,C38=$P$1,C39=$O$1,C39=$P$1,C40=$O$1,C40=$P$1),0,1)))</f>
        <v>1</v>
      </c>
      <c r="Q38" s="3">
        <f>IF($A38&gt;='FG_243way_Regular Symbol'!F$16,"",IF(D38=0,"",IF(OR(D38=$O$1,D38=$P$1,D39=$O$1,D39=$P$1,D40=$O$1,D40=$P$1),0,1)))</f>
        <v>1</v>
      </c>
      <c r="R38" s="3">
        <f>IF($A38&gt;='FG_243way_Regular Symbol'!G$16,"",IF(E38=0,"",IF(OR(E38=$O$1,E38=$P$1,E39=$O$1,E39=$P$1,E40=$O$1,E40=$P$1),0,1)))</f>
        <v>1</v>
      </c>
      <c r="S38" s="135">
        <f>IF($A38&gt;='FG_243way_Regular Symbol'!H$16,"",IF(F38=0,"",IF(OR(F38=$O$1,F38=$P$1,F39=$O$1,F39=$P$1,F40=$O$1,F40=$P$1),0,1)))</f>
        <v>1</v>
      </c>
      <c r="U38" s="344">
        <f>IF($A38&gt;='FG_243way_Regular Symbol'!D$16,"",IF(B38=0,"",IF(OR(B38=$U$1,B38=$V$1,B39=$U$1,B39=$V$1,B40=$U$1,B40=$V$1),0,1)))</f>
        <v>1</v>
      </c>
      <c r="V38" s="3">
        <f>IF($A38&gt;='FG_243way_Regular Symbol'!E$16,"",IF(C38=0,"",IF(OR(C38=$U$1,C38=$V$1,C39=$U$1,C39=$V$1,C40=$U$1,C40=$V$1),0,1)))</f>
        <v>1</v>
      </c>
      <c r="W38" s="3">
        <f>IF($A38&gt;='FG_243way_Regular Symbol'!F$16,"",IF(D38=0,"",IF(OR(D38=$U$1,D38=$V$1,D39=$U$1,D39=$V$1,D40=$U$1,D40=$V$1),0,1)))</f>
        <v>1</v>
      </c>
      <c r="X38" s="3">
        <f>IF($A38&gt;='FG_243way_Regular Symbol'!G$16,"",IF(E38=0,"",IF(OR(E38=$U$1,E38=$V$1,E39=$U$1,E39=$V$1,E40=$U$1,E40=$V$1),0,1)))</f>
        <v>1</v>
      </c>
      <c r="Y38" s="135">
        <f>IF($A38&gt;='FG_243way_Regular Symbol'!H$16,"",IF(F38=0,"",IF(OR(F38=$U$1,F38=$V$1,F39=$U$1,F39=$V$1,F40=$U$1,F40=$V$1),0,1)))</f>
        <v>1</v>
      </c>
      <c r="AA38" s="344">
        <f>IF($A38&gt;='FG_243way_Regular Symbol'!D$16,"",IF(B38=0,"",IF(OR(B38=$AA$1,B38=$AB$1,B39=$AA$1,B39=$AB$1,B40=$AA$1,,B40=$AB$1),0,1)))</f>
        <v>0</v>
      </c>
      <c r="AB38" s="3">
        <f>IF($A38&gt;='FG_243way_Regular Symbol'!E$16,"",IF(C38=0,"",IF(OR(C38=$AA$1,C38=$AB$1,C39=$AA$1,C39=$AB$1,C40=$AA$1,,C40=$AB$1),0,1)))</f>
        <v>0</v>
      </c>
      <c r="AC38" s="3">
        <f>IF($A38&gt;='FG_243way_Regular Symbol'!F$16,"",IF(D38=0,"",IF(OR(D38=$AA$1,D38=$AB$1,D39=$AA$1,D39=$AB$1,D40=$AA$1,,D40=$AB$1),0,1)))</f>
        <v>0</v>
      </c>
      <c r="AD38" s="3">
        <f>IF($A38&gt;='FG_243way_Regular Symbol'!G$16,"",IF(E38=0,"",IF(OR(E38=$AA$1,E38=$AB$1,E39=$AA$1,E39=$AB$1,E40=$AA$1,,E40=$AB$1),0,1)))</f>
        <v>1</v>
      </c>
      <c r="AE38" s="135">
        <f>IF($A38&gt;='FG_243way_Regular Symbol'!H$16,"",IF(F38=0,"",IF(OR(F38=$AA$1,F38=$AB$1,F39=$AA$1,F39=$AB$1,F40=$AA$1,,F40=$AB$1),0,1)))</f>
        <v>0</v>
      </c>
      <c r="AG38" s="344">
        <f>IF($A38&gt;='FG_243way_Regular Symbol'!D$16,"",IF(B38=0,"",IF(OR(B38=$AG$1,B38=$AH$1,B39=$AG$1,B39=$AH$1,B40=$AG$1,B40=$AH$1),0,1)))</f>
        <v>1</v>
      </c>
      <c r="AH38" s="3">
        <f>IF($A38&gt;='FG_243way_Regular Symbol'!E$16,"",IF(C38=0,"",IF(OR(C38=$AG$1,C38=$AH$1,C39=$AG$1,C39=$AH$1,C40=$AG$1,C40=$AH$1),0,1)))</f>
        <v>0</v>
      </c>
      <c r="AI38" s="3">
        <f>IF($A38&gt;='FG_243way_Regular Symbol'!F$16,"",IF(D38=0,"",IF(OR(D38=$AG$1,D38=$AH$1,D39=$AG$1,D39=$AH$1,D40=$AG$1,D40=$AH$1),0,1)))</f>
        <v>0</v>
      </c>
      <c r="AJ38" s="3">
        <f>IF($A38&gt;='FG_243way_Regular Symbol'!G$16,"",IF(E38=0,"",IF(OR(E38=$AG$1,E38=$AH$1,E39=$AG$1,E39=$AH$1,E40=$AG$1,E40=$AH$1),0,1)))</f>
        <v>1</v>
      </c>
      <c r="AK38" s="135">
        <f>IF($A38&gt;='FG_243way_Regular Symbol'!H$16,"",IF(F38=0,"",IF(OR(F38=$AG$1,F38=$AH$1,F39=$AG$1,F39=$AH$1,F40=$AG$1,F40=$AH$1),0,1)))</f>
        <v>1</v>
      </c>
      <c r="AM38" s="344">
        <f>IF($A38&gt;='FG_243way_Regular Symbol'!D$16,"",IF(B38=0,"",IF(OR(B38=$AM$1,B38=$AN$1,B39=$AM$1,B39=$AN$1,B40=$AM$1,B40=$AN$1),0,1)))</f>
        <v>1</v>
      </c>
      <c r="AN38" s="3">
        <f>IF($A38&gt;='FG_243way_Regular Symbol'!E$16,"",IF(C38=0,"",IF(OR(C38=$AM$1,C38=$AN$1,C39=$AM$1,C39=$AN$1,C40=$AM$1,C40=$AN$1),0,1)))</f>
        <v>1</v>
      </c>
      <c r="AO38" s="3">
        <f>IF($A38&gt;='FG_243way_Regular Symbol'!F$16,"",IF(D38=0,"",IF(OR(D38=$AM$1,D38=$AN$1,D39=$AM$1,D39=$AN$1,D40=$AM$1,D40=$AN$1),0,1)))</f>
        <v>0</v>
      </c>
      <c r="AP38" s="3">
        <f>IF($A38&gt;='FG_243way_Regular Symbol'!G$16,"",IF(E38=0,"",IF(OR(E38=$AM$1,E38=$AN$1,E39=$AM$1,E39=$AN$1,E40=$AM$1,E40=$AN$1),0,1)))</f>
        <v>0</v>
      </c>
      <c r="AQ38" s="135">
        <f>IF($A38&gt;='FG_243way_Regular Symbol'!H$16,"",IF(F38=0,"",IF(OR(F38=$AM$1,F38=$AN$1,F39=$AM$1,F39=$AN$1,F40=$AM$1,F40=$AN$1),0,1)))</f>
        <v>1</v>
      </c>
      <c r="AS38" s="344">
        <f>IF($A38&gt;='FG_243way_Regular Symbol'!D$16,"",IF(B38=0,"",IF(OR(B38=$AM$1,B38=$AT$1,B39=$AM$1,B39=$AT$1,B40=$AM$1,B40=$AT$1),0,1)))</f>
        <v>1</v>
      </c>
      <c r="AT38" s="3">
        <f>IF($A38&gt;='FG_243way_Regular Symbol'!E$16,"",IF(C38=0,"",IF(OR(C38=$AM$1,C38=$AT$1,C39=$AM$1,C39=$AT$1,C40=$AM$1,C40=$AT$1),0,1)))</f>
        <v>1</v>
      </c>
      <c r="AU38" s="3">
        <f>IF($A38&gt;='FG_243way_Regular Symbol'!F$16,"",IF(D38=0,"",IF(OR(D38=$AM$1,D38=$AT$1,D39=$AM$1,D39=$AT$1,D40=$AM$1,D40=$AT$1),0,1)))</f>
        <v>1</v>
      </c>
      <c r="AV38" s="3">
        <f>IF($A38&gt;='FG_243way_Regular Symbol'!G$16,"",IF(E38=0,"",IF(OR(E38=$AM$1,E38=$AT$1,E39=$AM$1,E39=$AT$1,E40=$AM$1,E40=$AT$1),0,1)))</f>
        <v>1</v>
      </c>
      <c r="AW38" s="135">
        <f>IF($A38&gt;='FG_243way_Regular Symbol'!H$16,"",IF(F38=0,"",IF(OR(F38=$AM$1,F38=$AT$1,F39=$AM$1,F39=$AT$1,F40=$AM$1,F40=$AT$1),0,1)))</f>
        <v>1</v>
      </c>
      <c r="AY38" s="344">
        <f>IF($A38&gt;='FG_243way_Regular Symbol'!D$16,"",IF(B38=0,"",IF(OR(B38=$AM$1,B38=$AZ$1,B39=$AM$1,B39=$AZ$1,B40=$AM$1,B40=$AZ$1),0,1)))</f>
        <v>1</v>
      </c>
      <c r="AZ38" s="3">
        <f>IF($A38&gt;='FG_243way_Regular Symbol'!E$16,"",IF(C38=0,"",IF(OR(C38=$AM$1,C38=$AZ$1,C39=$AM$1,C39=$AZ$1,C40=$AM$1,C40=$AZ$1),0,1)))</f>
        <v>1</v>
      </c>
      <c r="BA38" s="3">
        <f>IF($A38&gt;='FG_243way_Regular Symbol'!F$16,"",IF(D38=0,"",IF(OR(D38=$AM$1,D38=$AZ$1,D39=$AM$1,D39=$AZ$1,D40=$AM$1,D40=$AZ$1),0,1)))</f>
        <v>1</v>
      </c>
      <c r="BB38" s="3">
        <f>IF($A38&gt;='FG_243way_Regular Symbol'!G$16,"",IF(E38=0,"",IF(OR(E38=$AM$1,E38=$AZ$1,E39=$AM$1,E39=$AZ$1,E40=$AM$1,E40=$AZ$1),0,1)))</f>
        <v>1</v>
      </c>
      <c r="BC38" s="135">
        <f>IF($A38&gt;='FG_243way_Regular Symbol'!H$16,"",IF(F38=0,"",IF(OR(F38=$AM$1,F38=$AZ$1,F39=$AM$1,F39=$AZ$1,F40=$AM$1,F40=$AZ$1),0,1)))</f>
        <v>1</v>
      </c>
      <c r="BE38" s="344">
        <f>IF($A38&gt;='FG_243way_Regular Symbol'!D$16,"",IF(B38=0,"",IF(OR(B38=$AM$1,B38=$BF$1,B39=$AM$1,B39=$BF$1,B40=$AM$1,B40=$BF$1),0,1)))</f>
        <v>1</v>
      </c>
      <c r="BF38" s="3">
        <f>IF($A38&gt;='FG_243way_Regular Symbol'!E$16,"",IF(C38=0,"",IF(OR(C38=$AM$1,C38=$BF$1,C39=$AM$1,C39=$BF$1,C40=$AM$1,C40=$BF$1),0,1)))</f>
        <v>1</v>
      </c>
      <c r="BG38" s="3">
        <f>IF($A38&gt;='FG_243way_Regular Symbol'!F$16,"",IF(D38=0,"",IF(OR(D38=$AM$1,D38=$BF$1,D39=$AM$1,D39=$BF$1,D40=$AM$1,D40=$BF$1),0,1)))</f>
        <v>1</v>
      </c>
      <c r="BH38" s="3">
        <f>IF($A38&gt;='FG_243way_Regular Symbol'!G$16,"",IF(E38=0,"",IF(OR(E38=$AM$1,E38=$BF$1,E39=$AM$1,E39=$BF$1,E40=$AM$1,E40=$BF$1),0,1)))</f>
        <v>1</v>
      </c>
      <c r="BI38" s="135">
        <f>IF($A38&gt;='FG_243way_Regular Symbol'!H$16,"",IF(F38=0,"",IF(OR(F38=$AM$1,F38=$BF$1,F39=$AM$1,F39=$BF$1,F40=$AM$1,F40=$BF$1),0,1)))</f>
        <v>1</v>
      </c>
      <c r="BK38" s="344">
        <f>IF($A38&gt;='FG_243way_Regular Symbol'!D$16,"",IF(B38=0,"",IF(OR(B38=$AM$1,B38=$BL$1,B39=$AM$1,B39=$BL$1,B40=$AM$1,B40=$BL$1),0,1)))</f>
        <v>1</v>
      </c>
      <c r="BL38" s="3">
        <f>IF($A38&gt;='FG_243way_Regular Symbol'!E$16,"",IF(C38=0,"",IF(OR(C38=$AM$1,C38=$BL$1,C39=$AM$1,C39=$BL$1,C40=$AM$1,C40=$BL$1),0,1)))</f>
        <v>1</v>
      </c>
      <c r="BM38" s="3">
        <f>IF($A38&gt;='FG_243way_Regular Symbol'!F$16,"",IF(D38=0,"",IF(OR(D38=$AM$1,D38=$BL$1,D39=$AM$1,D39=$BL$1,D40=$AM$1,D40=$BL$1),0,1)))</f>
        <v>1</v>
      </c>
      <c r="BN38" s="3">
        <f>IF($A38&gt;='FG_243way_Regular Symbol'!G$16,"",IF(E38=0,"",IF(OR(E38=$AM$1,E38=$BL$1,E39=$AM$1,E39=$BL$1,E40=$AM$1,E40=$BL$1),0,1)))</f>
        <v>1</v>
      </c>
      <c r="BO38" s="135">
        <f>IF($A38&gt;='FG_243way_Regular Symbol'!H$16,"",IF(F38=0,"",IF(OR(F38=$AM$1,F38=$BL$1,F39=$AM$1,F39=$BL$1,F40=$AM$1,F40=$BL$1),0,1)))</f>
        <v>1</v>
      </c>
      <c r="BQ38" s="3">
        <f>IF($A38&gt;='FG_243way_Regular Symbol'!D$16,"",IF(B38=0,"",IF(OR(B38=$BQ$1,B38=$BR$1,B39=$BQ$1,B39=$BR$1,B40=$BQ$1,B40=$BR$1),0,1)))</f>
        <v>1</v>
      </c>
      <c r="BR38" s="3">
        <f>IF($A38&gt;='FG_243way_Regular Symbol'!E$16,"",IF(C38=0,"",IF(OR(C38=$BQ$1,C38=$BR$1,C39=$BQ$1,C39=$BR$1,C40=$BQ$1,C40=$BR$1),0,1)))</f>
        <v>1</v>
      </c>
      <c r="BS38" s="3">
        <f>IF($A38&gt;='FG_243way_Regular Symbol'!F$16,"",IF(D38=0,"",IF(OR(D38=$BQ$1,D38=$BR$1,D39=$BQ$1,D39=$BR$1,D40=$BQ$1,D40=$BR$1),0,1)))</f>
        <v>1</v>
      </c>
      <c r="BT38" s="3">
        <f>IF($A38&gt;='FG_243way_Regular Symbol'!G$16,"",IF(E38=0,"",IF(OR(E38=$BQ$1,E38=$BR$1,E39=$BQ$1,E39=$BR$1,E40=$BQ$1,E40=$BR$1),0,1)))</f>
        <v>1</v>
      </c>
      <c r="BU38" s="3">
        <f>IF($A38&gt;='FG_243way_Regular Symbol'!H$16,"",IF(F38=0,"",IF(OR(F38=$BQ$1,F38=$BR$1,F39=$BQ$1,F39=$BR$1,F40=$BQ$1,F40=$BR$1),0,1)))</f>
        <v>1</v>
      </c>
      <c r="BW38" s="3">
        <f>IF($A38&gt;='FG_243way_Regular Symbol'!D$16,"",IF(B38=0,"",IF(OR(B38=$BW$1,B39=$BW$1,B40=$BW$1,B38=$BX$1,B39=$BX$1,B40=$BX$1),0,1)))</f>
        <v>0</v>
      </c>
      <c r="BX38" s="3">
        <f>IF($A38&gt;='FG_243way_Regular Symbol'!E$16,"",IF(C38=0,"",IF(OR(C38=$BW$1,C39=$BW$1,C40=$BW$1,C38=$BX$1,C39=$BX$1,C40=$BX$1),0,1)))</f>
        <v>1</v>
      </c>
      <c r="BY38" s="3">
        <f>IF($A38&gt;='FG_243way_Regular Symbol'!F$16,"",IF(D38=0,"",IF(OR(D38=$BW$1,D39=$BW$1,D40=$BW$1,D38=$BX$1,D39=$BX$1,D40=$BX$1),0,1)))</f>
        <v>1</v>
      </c>
      <c r="BZ38" s="3">
        <f>IF($A38&gt;='FG_243way_Regular Symbol'!G$16,"",IF(E38=0,"",IF(OR(E38=$BW$1,E39=$BW$1,E40=$BW$1,E38=$BX$1,E39=$BX$1,E40=$BX$1),0,1)))</f>
        <v>1</v>
      </c>
      <c r="CA38" s="3">
        <f>IF($A38&gt;='FG_243way_Regular Symbol'!H$16,"",IF(F38=0,"",IF(OR(F38=$BW$1,F39=$BW$1,F40=$BW$1,F38=$BX$1,F39=$BX$1,F40=$BX$1),0,1)))</f>
        <v>0</v>
      </c>
      <c r="CC38" s="3">
        <f>IF($A38&gt;='FG_243way_Regular Symbol'!D$16,"",IF(B38=0,"",IF(OR(B38=$BW$1,B39=$BW$1,B40=$BW$1,B38=$CD$1,B39=$CD$1,B40=$CD$1),0,1)))</f>
        <v>1</v>
      </c>
      <c r="CD38" s="3">
        <f>IF($A38&gt;='FG_243way_Regular Symbol'!E$16,"",IF(C38=0,"",IF(OR(C38=$BW$1,C39=$BW$1,C40=$BW$1,C38=$CD$1,C39=$CD$1,C40=$CD$1),0,1)))</f>
        <v>1</v>
      </c>
      <c r="CE38" s="3">
        <f>IF($A38&gt;='FG_243way_Regular Symbol'!F$16,"",IF(D38=0,"",IF(OR(D38=$BW$1,D39=$BW$1,D40=$BW$1,D38=$CD$1,D39=$CD$1,D40=$CD$1),0,1)))</f>
        <v>1</v>
      </c>
      <c r="CF38" s="3">
        <f>IF($A38&gt;='FG_243way_Regular Symbol'!G$16,"",IF(E38=0,"",IF(OR(E38=$BW$1,E39=$BW$1,E40=$BW$1,E38=$CD$1,E39=$CD$1,E40=$CD$1),0,1)))</f>
        <v>1</v>
      </c>
      <c r="CG38" s="3">
        <f>IF($A38&gt;='FG_243way_Regular Symbol'!H$16,"",IF(F38=0,"",IF(OR(F38=$BW$1,F39=$BW$1,F40=$BW$1,F38=$CD$1,F39=$CD$1,F40=$CD$1),0,1)))</f>
        <v>1</v>
      </c>
      <c r="CI38" s="3">
        <f>IF($A38&gt;='FG_243way_Regular Symbol'!D$16,"",IF(B38=0,"",IF(OR(B38=$BW$1,B39=$BW$1,B40=$BW$1,B38=$CJ$1,B39=$CJ$1,B40=$CJ$1),0,1)))</f>
        <v>1</v>
      </c>
      <c r="CJ38" s="3">
        <f>IF($A38&gt;='FG_243way_Regular Symbol'!E$16,"",IF(C38=0,"",IF(OR(C38=$BW$1,C39=$BW$1,C40=$BW$1,C38=$CJ$1,C39=$CJ$1,C40=$CJ$1),0,1)))</f>
        <v>1</v>
      </c>
      <c r="CK38" s="3">
        <f>IF($A38&gt;='FG_243way_Regular Symbol'!F$16,"",IF(D38=0,"",IF(OR(D38=$BW$1,D39=$BW$1,D40=$BW$1,D38=$CJ$1,D39=$CJ$1,D40=$CJ$1),0,1)))</f>
        <v>1</v>
      </c>
      <c r="CL38" s="3">
        <f>IF($A38&gt;='FG_243way_Regular Symbol'!G$16,"",IF(E38=0,"",IF(OR(E38=$BW$1,E39=$BW$1,E40=$BW$1,E38=$CJ$1,E39=$CJ$1,E40=$CJ$1),0,1)))</f>
        <v>1</v>
      </c>
      <c r="CM38" s="3">
        <f>IF($A38&gt;='FG_243way_Regular Symbol'!H$16,"",IF(F38=0,"",IF(OR(F38=$BW$1,F39=$BW$1,F40=$BW$1,F38=$CJ$1,F39=$CJ$1,F40=$CJ$1),0,1)))</f>
        <v>0</v>
      </c>
      <c r="CO38" s="3">
        <f>IF($A38&gt;='FG_243way_Regular Symbol'!D$16,"",IF(B38=0,"",IF(OR(B38=$BW$1,B39=$BW$1,B40=$BW$1,B38=$CP$1,B39=$CP$1,B40=$CP$1),0,1)))</f>
        <v>1</v>
      </c>
      <c r="CP38" s="3">
        <f>IF($A38&gt;='FG_243way_Regular Symbol'!E$16,"",IF(C38=0,"",IF(OR(C38=$BW$1,C39=$BW$1,C40=$BW$1,C38=$CP$1,C39=$CP$1,C40=$CP$1),0,1)))</f>
        <v>1</v>
      </c>
      <c r="CQ38" s="3">
        <f>IF($A38&gt;='FG_243way_Regular Symbol'!F$16,"",IF(D38=0,"",IF(OR(D38=$BW$1,D39=$BW$1,D40=$BW$1,D38=$CP$1,D39=$CP$1,D40=$CP$1),0,1)))</f>
        <v>1</v>
      </c>
      <c r="CR38" s="3">
        <f>IF($A38&gt;='FG_243way_Regular Symbol'!G$16,"",IF(E38=0,"",IF(OR(E38=$BW$1,E39=$BW$1,E40=$BW$1,E38=$CP$1,E39=$CP$1,E40=$CP$1),0,1)))</f>
        <v>0</v>
      </c>
      <c r="CS38" s="3">
        <f>IF($A38&gt;='FG_243way_Regular Symbol'!H$16,"",IF(F38=0,"",IF(OR(F38=$BW$1,F39=$BW$1,F40=$BW$1,F38=$CP$1,F39=$CP$1,F40=$CP$1),0,1)))</f>
        <v>1</v>
      </c>
      <c r="CU38" s="3">
        <f>IF($A38&gt;='FG_243way_Regular Symbol'!D$16,"",IF(B38=0,"",IF(OR(B38=$BW$1,B39=$BW$1,B40=$BW$1,B38=$CV$1,B39=$CV$1,B40=$CV$1),0,1)))</f>
        <v>1</v>
      </c>
      <c r="CV38" s="3">
        <f>IF($A38&gt;='FG_243way_Regular Symbol'!E$16,"",IF(C38=0,"",IF(OR(C38=$BW$1,C39=$BW$1,C40=$BW$1,C38=$CV$1,C39=$CV$1,C40=$CV$1),0,1)))</f>
        <v>1</v>
      </c>
      <c r="CW38" s="3">
        <f>IF($A38&gt;='FG_243way_Regular Symbol'!F$16,"",IF(D38=0,"",IF(OR(D38=$BW$1,D39=$BW$1,D40=$BW$1,D38=$CV$1,D39=$CV$1,D40=$CV$1),0,1)))</f>
        <v>1</v>
      </c>
      <c r="CX38" s="3">
        <f>IF($A38&gt;='FG_243way_Regular Symbol'!G$16,"",IF(E38=0,"",IF(OR(E38=$BW$1,E39=$BW$1,E40=$BW$1,E38=$CV$1,E39=$CV$1,E40=$CV$1),0,1)))</f>
        <v>1</v>
      </c>
      <c r="CY38" s="3">
        <f>IF($A38&gt;='FG_243way_Regular Symbol'!H$16,"",IF(F38=0,"",IF(OR(F38=$BW$1,F39=$BW$1,F40=$BW$1,F38=$CV$1,F39=$CV$1,F40=$CV$1),0,1)))</f>
        <v>1</v>
      </c>
    </row>
    <row r="39" spans="1:103">
      <c r="A39" s="337">
        <f>IF('FG_243way_Regular Symbol'!L38="","",'FG_243way_Regular Symbol'!L38)</f>
        <v>35</v>
      </c>
      <c r="B39" s="191" t="str">
        <f>IF('FG_243way_Regular Symbol'!M38="",
IF($A39-'FG_243way_Regular Symbol'!D$16&gt;='FG_243way_RegularＸ_W()'!B$2-1,"",VLOOKUP($A39-'FG_243way_Regular Symbol'!D$16,'FG_243way_Regular Symbol'!$L$3:$Q$99,'FG_243way_RegularＸ_W()'!B$3+1,FALSE)),
'FG_243way_Regular Symbol'!M38)</f>
        <v>M3</v>
      </c>
      <c r="C39" s="191" t="str">
        <f>IF('FG_243way_Regular Symbol'!N38="",
IF($A39-'FG_243way_Regular Symbol'!E$16&gt;='FG_243way_RegularＸ_W()'!C$2-1,"",VLOOKUP($A39-'FG_243way_Regular Symbol'!E$16,'FG_243way_Regular Symbol'!$L$3:$Q$99,'FG_243way_RegularＸ_W()'!C$3+1,FALSE)),
'FG_243way_Regular Symbol'!N38)</f>
        <v>M4</v>
      </c>
      <c r="D39" s="191" t="str">
        <f>IF('FG_243way_Regular Symbol'!O38="",
IF($A39-'FG_243way_Regular Symbol'!F$16&gt;='FG_243way_RegularＸ_W()'!D$2-1,"",VLOOKUP($A39-'FG_243way_Regular Symbol'!F$16,'FG_243way_Regular Symbol'!$L$3:$Q$99,'FG_243way_RegularＸ_W()'!D$3+1,FALSE)),
'FG_243way_Regular Symbol'!O38)</f>
        <v>M5</v>
      </c>
      <c r="E39" s="191" t="str">
        <f>IF('FG_243way_Regular Symbol'!P38="",
IF($A39-'FG_243way_Regular Symbol'!G$16&gt;='FG_243way_RegularＸ_W()'!E$2-1,"",VLOOKUP($A39-'FG_243way_Regular Symbol'!G$16,'FG_243way_Regular Symbol'!$L$3:$Q$99,'FG_243way_RegularＸ_W()'!E$3+1,FALSE)),
'FG_243way_Regular Symbol'!P38)</f>
        <v>M5</v>
      </c>
      <c r="F39" s="338" t="str">
        <f>IF('FG_243way_Regular Symbol'!Q38="",
IF($A39-'FG_243way_Regular Symbol'!H$16&gt;='FG_243way_RegularＸ_W()'!F$2-1,"",VLOOKUP($A39-'FG_243way_Regular Symbol'!H$16,'FG_243way_Regular Symbol'!$L$3:$Q$99,'FG_243way_RegularＸ_W()'!F$3+1,FALSE)),
'FG_243way_Regular Symbol'!Q38)</f>
        <v>J</v>
      </c>
      <c r="O39" s="344">
        <f>IF($A39&gt;='FG_243way_Regular Symbol'!D$16,"",IF(B39=0,"",IF(OR(B39=$O$1,B39=$P$1,B40=$O$1,B40=$P$1,B41=$O$1,B41=$P$1),0,1)))</f>
        <v>1</v>
      </c>
      <c r="P39" s="3">
        <f>IF($A39&gt;='FG_243way_Regular Symbol'!E$16,"",IF(C39=0,"",IF(OR(C39=$O$1,C39=$P$1,C40=$O$1,C40=$P$1,C41=$O$1,C41=$P$1),0,1)))</f>
        <v>1</v>
      </c>
      <c r="Q39" s="3">
        <f>IF($A39&gt;='FG_243way_Regular Symbol'!F$16,"",IF(D39=0,"",IF(OR(D39=$O$1,D39=$P$1,D40=$O$1,D40=$P$1,D41=$O$1,D41=$P$1),0,1)))</f>
        <v>1</v>
      </c>
      <c r="R39" s="3">
        <f>IF($A39&gt;='FG_243way_Regular Symbol'!G$16,"",IF(E39=0,"",IF(OR(E39=$O$1,E39=$P$1,E40=$O$1,E40=$P$1,E41=$O$1,E41=$P$1),0,1)))</f>
        <v>1</v>
      </c>
      <c r="S39" s="135">
        <f>IF($A39&gt;='FG_243way_Regular Symbol'!H$16,"",IF(F39=0,"",IF(OR(F39=$O$1,F39=$P$1,F40=$O$1,F40=$P$1,F41=$O$1,F41=$P$1),0,1)))</f>
        <v>1</v>
      </c>
      <c r="U39" s="344">
        <f>IF($A39&gt;='FG_243way_Regular Symbol'!D$16,"",IF(B39=0,"",IF(OR(B39=$U$1,B39=$V$1,B40=$U$1,B40=$V$1,B41=$U$1,B41=$V$1),0,1)))</f>
        <v>0</v>
      </c>
      <c r="V39" s="3">
        <f>IF($A39&gt;='FG_243way_Regular Symbol'!E$16,"",IF(C39=0,"",IF(OR(C39=$U$1,C39=$V$1,C40=$U$1,C40=$V$1,C41=$U$1,C41=$V$1),0,1)))</f>
        <v>1</v>
      </c>
      <c r="W39" s="3">
        <f>IF($A39&gt;='FG_243way_Regular Symbol'!F$16,"",IF(D39=0,"",IF(OR(D39=$U$1,D39=$V$1,D40=$U$1,D40=$V$1,D41=$U$1,D41=$V$1),0,1)))</f>
        <v>1</v>
      </c>
      <c r="X39" s="3">
        <f>IF($A39&gt;='FG_243way_Regular Symbol'!G$16,"",IF(E39=0,"",IF(OR(E39=$U$1,E39=$V$1,E40=$U$1,E40=$V$1,E41=$U$1,E41=$V$1),0,1)))</f>
        <v>1</v>
      </c>
      <c r="Y39" s="135">
        <f>IF($A39&gt;='FG_243way_Regular Symbol'!H$16,"",IF(F39=0,"",IF(OR(F39=$U$1,F39=$V$1,F40=$U$1,F40=$V$1,F41=$U$1,F41=$V$1),0,1)))</f>
        <v>1</v>
      </c>
      <c r="AA39" s="344">
        <f>IF($A39&gt;='FG_243way_Regular Symbol'!D$16,"",IF(B39=0,"",IF(OR(B39=$AA$1,B39=$AB$1,B40=$AA$1,B40=$AB$1,B41=$AA$1,,B41=$AB$1),0,1)))</f>
        <v>0</v>
      </c>
      <c r="AB39" s="3">
        <f>IF($A39&gt;='FG_243way_Regular Symbol'!E$16,"",IF(C39=0,"",IF(OR(C39=$AA$1,C39=$AB$1,C40=$AA$1,C40=$AB$1,C41=$AA$1,,C41=$AB$1),0,1)))</f>
        <v>0</v>
      </c>
      <c r="AC39" s="3">
        <f>IF($A39&gt;='FG_243way_Regular Symbol'!F$16,"",IF(D39=0,"",IF(OR(D39=$AA$1,D39=$AB$1,D40=$AA$1,D40=$AB$1,D41=$AA$1,,D41=$AB$1),0,1)))</f>
        <v>1</v>
      </c>
      <c r="AD39" s="3">
        <f>IF($A39&gt;='FG_243way_Regular Symbol'!G$16,"",IF(E39=0,"",IF(OR(E39=$AA$1,E39=$AB$1,E40=$AA$1,E40=$AB$1,E41=$AA$1,,E41=$AB$1),0,1)))</f>
        <v>1</v>
      </c>
      <c r="AE39" s="135">
        <f>IF($A39&gt;='FG_243way_Regular Symbol'!H$16,"",IF(F39=0,"",IF(OR(F39=$AA$1,F39=$AB$1,F40=$AA$1,F40=$AB$1,F41=$AA$1,,F41=$AB$1),0,1)))</f>
        <v>0</v>
      </c>
      <c r="AG39" s="344">
        <f>IF($A39&gt;='FG_243way_Regular Symbol'!D$16,"",IF(B39=0,"",IF(OR(B39=$AG$1,B39=$AH$1,B40=$AG$1,B40=$AH$1,B41=$AG$1,B41=$AH$1),0,1)))</f>
        <v>1</v>
      </c>
      <c r="AH39" s="3">
        <f>IF($A39&gt;='FG_243way_Regular Symbol'!E$16,"",IF(C39=0,"",IF(OR(C39=$AG$1,C39=$AH$1,C40=$AG$1,C40=$AH$1,C41=$AG$1,C41=$AH$1),0,1)))</f>
        <v>0</v>
      </c>
      <c r="AI39" s="3">
        <f>IF($A39&gt;='FG_243way_Regular Symbol'!F$16,"",IF(D39=0,"",IF(OR(D39=$AG$1,D39=$AH$1,D40=$AG$1,D40=$AH$1,D41=$AG$1,D41=$AH$1),0,1)))</f>
        <v>0</v>
      </c>
      <c r="AJ39" s="3">
        <f>IF($A39&gt;='FG_243way_Regular Symbol'!G$16,"",IF(E39=0,"",IF(OR(E39=$AG$1,E39=$AH$1,E40=$AG$1,E40=$AH$1,E41=$AG$1,E41=$AH$1),0,1)))</f>
        <v>1</v>
      </c>
      <c r="AK39" s="135">
        <f>IF($A39&gt;='FG_243way_Regular Symbol'!H$16,"",IF(F39=0,"",IF(OR(F39=$AG$1,F39=$AH$1,F40=$AG$1,F40=$AH$1,F41=$AG$1,F41=$AH$1),0,1)))</f>
        <v>1</v>
      </c>
      <c r="AM39" s="344">
        <f>IF($A39&gt;='FG_243way_Regular Symbol'!D$16,"",IF(B39=0,"",IF(OR(B39=$AM$1,B39=$AN$1,B40=$AM$1,B40=$AN$1,B41=$AM$1,B41=$AN$1),0,1)))</f>
        <v>1</v>
      </c>
      <c r="AN39" s="3">
        <f>IF($A39&gt;='FG_243way_Regular Symbol'!E$16,"",IF(C39=0,"",IF(OR(C39=$AM$1,C39=$AN$1,C40=$AM$1,C40=$AN$1,C41=$AM$1,C41=$AN$1),0,1)))</f>
        <v>0</v>
      </c>
      <c r="AO39" s="3">
        <f>IF($A39&gt;='FG_243way_Regular Symbol'!F$16,"",IF(D39=0,"",IF(OR(D39=$AM$1,D39=$AN$1,D40=$AM$1,D40=$AN$1,D41=$AM$1,D41=$AN$1),0,1)))</f>
        <v>0</v>
      </c>
      <c r="AP39" s="3">
        <f>IF($A39&gt;='FG_243way_Regular Symbol'!G$16,"",IF(E39=0,"",IF(OR(E39=$AM$1,E39=$AN$1,E40=$AM$1,E40=$AN$1,E41=$AM$1,E41=$AN$1),0,1)))</f>
        <v>0</v>
      </c>
      <c r="AQ39" s="135">
        <f>IF($A39&gt;='FG_243way_Regular Symbol'!H$16,"",IF(F39=0,"",IF(OR(F39=$AM$1,F39=$AN$1,F40=$AM$1,F40=$AN$1,F41=$AM$1,F41=$AN$1),0,1)))</f>
        <v>1</v>
      </c>
      <c r="AS39" s="344">
        <f>IF($A39&gt;='FG_243way_Regular Symbol'!D$16,"",IF(B39=0,"",IF(OR(B39=$AM$1,B39=$AT$1,B40=$AM$1,B40=$AT$1,B41=$AM$1,B41=$AT$1),0,1)))</f>
        <v>1</v>
      </c>
      <c r="AT39" s="3">
        <f>IF($A39&gt;='FG_243way_Regular Symbol'!E$16,"",IF(C39=0,"",IF(OR(C39=$AM$1,C39=$AT$1,C40=$AM$1,C40=$AT$1,C41=$AM$1,C41=$AT$1),0,1)))</f>
        <v>1</v>
      </c>
      <c r="AU39" s="3">
        <f>IF($A39&gt;='FG_243way_Regular Symbol'!F$16,"",IF(D39=0,"",IF(OR(D39=$AM$1,D39=$AT$1,D40=$AM$1,D40=$AT$1,D41=$AM$1,D41=$AT$1),0,1)))</f>
        <v>1</v>
      </c>
      <c r="AV39" s="3">
        <f>IF($A39&gt;='FG_243way_Regular Symbol'!G$16,"",IF(E39=0,"",IF(OR(E39=$AM$1,E39=$AT$1,E40=$AM$1,E40=$AT$1,E41=$AM$1,E41=$AT$1),0,1)))</f>
        <v>1</v>
      </c>
      <c r="AW39" s="135">
        <f>IF($A39&gt;='FG_243way_Regular Symbol'!H$16,"",IF(F39=0,"",IF(OR(F39=$AM$1,F39=$AT$1,F40=$AM$1,F40=$AT$1,F41=$AM$1,F41=$AT$1),0,1)))</f>
        <v>1</v>
      </c>
      <c r="AY39" s="344">
        <f>IF($A39&gt;='FG_243way_Regular Symbol'!D$16,"",IF(B39=0,"",IF(OR(B39=$AM$1,B39=$AZ$1,B40=$AM$1,B40=$AZ$1,B41=$AM$1,B41=$AZ$1),0,1)))</f>
        <v>1</v>
      </c>
      <c r="AZ39" s="3">
        <f>IF($A39&gt;='FG_243way_Regular Symbol'!E$16,"",IF(C39=0,"",IF(OR(C39=$AM$1,C39=$AZ$1,C40=$AM$1,C40=$AZ$1,C41=$AM$1,C41=$AZ$1),0,1)))</f>
        <v>1</v>
      </c>
      <c r="BA39" s="3">
        <f>IF($A39&gt;='FG_243way_Regular Symbol'!F$16,"",IF(D39=0,"",IF(OR(D39=$AM$1,D39=$AZ$1,D40=$AM$1,D40=$AZ$1,D41=$AM$1,D41=$AZ$1),0,1)))</f>
        <v>1</v>
      </c>
      <c r="BB39" s="3">
        <f>IF($A39&gt;='FG_243way_Regular Symbol'!G$16,"",IF(E39=0,"",IF(OR(E39=$AM$1,E39=$AZ$1,E40=$AM$1,E40=$AZ$1,E41=$AM$1,E41=$AZ$1),0,1)))</f>
        <v>1</v>
      </c>
      <c r="BC39" s="135">
        <f>IF($A39&gt;='FG_243way_Regular Symbol'!H$16,"",IF(F39=0,"",IF(OR(F39=$AM$1,F39=$AZ$1,F40=$AM$1,F40=$AZ$1,F41=$AM$1,F41=$AZ$1),0,1)))</f>
        <v>1</v>
      </c>
      <c r="BE39" s="344">
        <f>IF($A39&gt;='FG_243way_Regular Symbol'!D$16,"",IF(B39=0,"",IF(OR(B39=$AM$1,B39=$BF$1,B40=$AM$1,B40=$BF$1,B41=$AM$1,B41=$BF$1),0,1)))</f>
        <v>1</v>
      </c>
      <c r="BF39" s="3">
        <f>IF($A39&gt;='FG_243way_Regular Symbol'!E$16,"",IF(C39=0,"",IF(OR(C39=$AM$1,C39=$BF$1,C40=$AM$1,C40=$BF$1,C41=$AM$1,C41=$BF$1),0,1)))</f>
        <v>1</v>
      </c>
      <c r="BG39" s="3">
        <f>IF($A39&gt;='FG_243way_Regular Symbol'!F$16,"",IF(D39=0,"",IF(OR(D39=$AM$1,D39=$BF$1,D40=$AM$1,D40=$BF$1,D41=$AM$1,D41=$BF$1),0,1)))</f>
        <v>1</v>
      </c>
      <c r="BH39" s="3">
        <f>IF($A39&gt;='FG_243way_Regular Symbol'!G$16,"",IF(E39=0,"",IF(OR(E39=$AM$1,E39=$BF$1,E40=$AM$1,E40=$BF$1,E41=$AM$1,E41=$BF$1),0,1)))</f>
        <v>1</v>
      </c>
      <c r="BI39" s="135">
        <f>IF($A39&gt;='FG_243way_Regular Symbol'!H$16,"",IF(F39=0,"",IF(OR(F39=$AM$1,F39=$BF$1,F40=$AM$1,F40=$BF$1,F41=$AM$1,F41=$BF$1),0,1)))</f>
        <v>1</v>
      </c>
      <c r="BK39" s="344">
        <f>IF($A39&gt;='FG_243way_Regular Symbol'!D$16,"",IF(B39=0,"",IF(OR(B39=$AM$1,B39=$BL$1,B40=$AM$1,B40=$BL$1,B41=$AM$1,B41=$BL$1),0,1)))</f>
        <v>1</v>
      </c>
      <c r="BL39" s="3">
        <f>IF($A39&gt;='FG_243way_Regular Symbol'!E$16,"",IF(C39=0,"",IF(OR(C39=$AM$1,C39=$BL$1,C40=$AM$1,C40=$BL$1,C41=$AM$1,C41=$BL$1),0,1)))</f>
        <v>1</v>
      </c>
      <c r="BM39" s="3">
        <f>IF($A39&gt;='FG_243way_Regular Symbol'!F$16,"",IF(D39=0,"",IF(OR(D39=$AM$1,D39=$BL$1,D40=$AM$1,D40=$BL$1,D41=$AM$1,D41=$BL$1),0,1)))</f>
        <v>1</v>
      </c>
      <c r="BN39" s="3">
        <f>IF($A39&gt;='FG_243way_Regular Symbol'!G$16,"",IF(E39=0,"",IF(OR(E39=$AM$1,E39=$BL$1,E40=$AM$1,E40=$BL$1,E41=$AM$1,E41=$BL$1),0,1)))</f>
        <v>1</v>
      </c>
      <c r="BO39" s="135">
        <f>IF($A39&gt;='FG_243way_Regular Symbol'!H$16,"",IF(F39=0,"",IF(OR(F39=$AM$1,F39=$BL$1,F40=$AM$1,F40=$BL$1,F41=$AM$1,F41=$BL$1),0,1)))</f>
        <v>1</v>
      </c>
      <c r="BQ39" s="3">
        <f>IF($A39&gt;='FG_243way_Regular Symbol'!D$16,"",IF(B39=0,"",IF(OR(B39=$BQ$1,B39=$BR$1,B40=$BQ$1,B40=$BR$1,B41=$BQ$1,B41=$BR$1),0,1)))</f>
        <v>1</v>
      </c>
      <c r="BR39" s="3">
        <f>IF($A39&gt;='FG_243way_Regular Symbol'!E$16,"",IF(C39=0,"",IF(OR(C39=$BQ$1,C39=$BR$1,C40=$BQ$1,C40=$BR$1,C41=$BQ$1,C41=$BR$1),0,1)))</f>
        <v>1</v>
      </c>
      <c r="BS39" s="3">
        <f>IF($A39&gt;='FG_243way_Regular Symbol'!F$16,"",IF(D39=0,"",IF(OR(D39=$BQ$1,D39=$BR$1,D40=$BQ$1,D40=$BR$1,D41=$BQ$1,D41=$BR$1),0,1)))</f>
        <v>1</v>
      </c>
      <c r="BT39" s="3">
        <f>IF($A39&gt;='FG_243way_Regular Symbol'!G$16,"",IF(E39=0,"",IF(OR(E39=$BQ$1,E39=$BR$1,E40=$BQ$1,E40=$BR$1,E41=$BQ$1,E41=$BR$1),0,1)))</f>
        <v>1</v>
      </c>
      <c r="BU39" s="3">
        <f>IF($A39&gt;='FG_243way_Regular Symbol'!H$16,"",IF(F39=0,"",IF(OR(F39=$BQ$1,F39=$BR$1,F40=$BQ$1,F40=$BR$1,F41=$BQ$1,F41=$BR$1),0,1)))</f>
        <v>1</v>
      </c>
      <c r="BW39" s="3">
        <f>IF($A39&gt;='FG_243way_Regular Symbol'!D$16,"",IF(B39=0,"",IF(OR(B39=$BW$1,B40=$BW$1,B41=$BW$1,B39=$BX$1,B40=$BX$1,B41=$BX$1),0,1)))</f>
        <v>0</v>
      </c>
      <c r="BX39" s="3">
        <f>IF($A39&gt;='FG_243way_Regular Symbol'!E$16,"",IF(C39=0,"",IF(OR(C39=$BW$1,C40=$BW$1,C41=$BW$1,C39=$BX$1,C40=$BX$1,C41=$BX$1),0,1)))</f>
        <v>1</v>
      </c>
      <c r="BY39" s="3">
        <f>IF($A39&gt;='FG_243way_Regular Symbol'!F$16,"",IF(D39=0,"",IF(OR(D39=$BW$1,D40=$BW$1,D41=$BW$1,D39=$BX$1,D40=$BX$1,D41=$BX$1),0,1)))</f>
        <v>1</v>
      </c>
      <c r="BZ39" s="3">
        <f>IF($A39&gt;='FG_243way_Regular Symbol'!G$16,"",IF(E39=0,"",IF(OR(E39=$BW$1,E40=$BW$1,E41=$BW$1,E39=$BX$1,E40=$BX$1,E41=$BX$1),0,1)))</f>
        <v>1</v>
      </c>
      <c r="CA39" s="3">
        <f>IF($A39&gt;='FG_243way_Regular Symbol'!H$16,"",IF(F39=0,"",IF(OR(F39=$BW$1,F40=$BW$1,F41=$BW$1,F39=$BX$1,F40=$BX$1,F41=$BX$1),0,1)))</f>
        <v>1</v>
      </c>
      <c r="CC39" s="3">
        <f>IF($A39&gt;='FG_243way_Regular Symbol'!D$16,"",IF(B39=0,"",IF(OR(B39=$BW$1,B40=$BW$1,B41=$BW$1,B39=$CD$1,B40=$CD$1,B41=$CD$1),0,1)))</f>
        <v>1</v>
      </c>
      <c r="CD39" s="3">
        <f>IF($A39&gt;='FG_243way_Regular Symbol'!E$16,"",IF(C39=0,"",IF(OR(C39=$BW$1,C40=$BW$1,C41=$BW$1,C39=$CD$1,C40=$CD$1,C41=$CD$1),0,1)))</f>
        <v>1</v>
      </c>
      <c r="CE39" s="3">
        <f>IF($A39&gt;='FG_243way_Regular Symbol'!F$16,"",IF(D39=0,"",IF(OR(D39=$BW$1,D40=$BW$1,D41=$BW$1,D39=$CD$1,D40=$CD$1,D41=$CD$1),0,1)))</f>
        <v>1</v>
      </c>
      <c r="CF39" s="3">
        <f>IF($A39&gt;='FG_243way_Regular Symbol'!G$16,"",IF(E39=0,"",IF(OR(E39=$BW$1,E40=$BW$1,E41=$BW$1,E39=$CD$1,E40=$CD$1,E41=$CD$1),0,1)))</f>
        <v>1</v>
      </c>
      <c r="CG39" s="3">
        <f>IF($A39&gt;='FG_243way_Regular Symbol'!H$16,"",IF(F39=0,"",IF(OR(F39=$BW$1,F40=$BW$1,F41=$BW$1,F39=$CD$1,F40=$CD$1,F41=$CD$1),0,1)))</f>
        <v>1</v>
      </c>
      <c r="CI39" s="3">
        <f>IF($A39&gt;='FG_243way_Regular Symbol'!D$16,"",IF(B39=0,"",IF(OR(B39=$BW$1,B40=$BW$1,B41=$BW$1,B39=$CJ$1,B40=$CJ$1,B41=$CJ$1),0,1)))</f>
        <v>1</v>
      </c>
      <c r="CJ39" s="3">
        <f>IF($A39&gt;='FG_243way_Regular Symbol'!E$16,"",IF(C39=0,"",IF(OR(C39=$BW$1,C40=$BW$1,C41=$BW$1,C39=$CJ$1,C40=$CJ$1,C41=$CJ$1),0,1)))</f>
        <v>1</v>
      </c>
      <c r="CK39" s="3">
        <f>IF($A39&gt;='FG_243way_Regular Symbol'!F$16,"",IF(D39=0,"",IF(OR(D39=$BW$1,D40=$BW$1,D41=$BW$1,D39=$CJ$1,D40=$CJ$1,D41=$CJ$1),0,1)))</f>
        <v>1</v>
      </c>
      <c r="CL39" s="3">
        <f>IF($A39&gt;='FG_243way_Regular Symbol'!G$16,"",IF(E39=0,"",IF(OR(E39=$BW$1,E40=$BW$1,E41=$BW$1,E39=$CJ$1,E40=$CJ$1,E41=$CJ$1),0,1)))</f>
        <v>1</v>
      </c>
      <c r="CM39" s="3">
        <f>IF($A39&gt;='FG_243way_Regular Symbol'!H$16,"",IF(F39=0,"",IF(OR(F39=$BW$1,F40=$BW$1,F41=$BW$1,F39=$CJ$1,F40=$CJ$1,F41=$CJ$1),0,1)))</f>
        <v>0</v>
      </c>
      <c r="CO39" s="3">
        <f>IF($A39&gt;='FG_243way_Regular Symbol'!D$16,"",IF(B39=0,"",IF(OR(B39=$BW$1,B40=$BW$1,B41=$BW$1,B39=$CP$1,B40=$CP$1,B41=$CP$1),0,1)))</f>
        <v>1</v>
      </c>
      <c r="CP39" s="3">
        <f>IF($A39&gt;='FG_243way_Regular Symbol'!E$16,"",IF(C39=0,"",IF(OR(C39=$BW$1,C40=$BW$1,C41=$BW$1,C39=$CP$1,C40=$CP$1,C41=$CP$1),0,1)))</f>
        <v>1</v>
      </c>
      <c r="CQ39" s="3">
        <f>IF($A39&gt;='FG_243way_Regular Symbol'!F$16,"",IF(D39=0,"",IF(OR(D39=$BW$1,D40=$BW$1,D41=$BW$1,D39=$CP$1,D40=$CP$1,D41=$CP$1),0,1)))</f>
        <v>1</v>
      </c>
      <c r="CR39" s="3">
        <f>IF($A39&gt;='FG_243way_Regular Symbol'!G$16,"",IF(E39=0,"",IF(OR(E39=$BW$1,E40=$BW$1,E41=$BW$1,E39=$CP$1,E40=$CP$1,E41=$CP$1),0,1)))</f>
        <v>1</v>
      </c>
      <c r="CS39" s="3">
        <f>IF($A39&gt;='FG_243way_Regular Symbol'!H$16,"",IF(F39=0,"",IF(OR(F39=$BW$1,F40=$BW$1,F41=$BW$1,F39=$CP$1,F40=$CP$1,F41=$CP$1),0,1)))</f>
        <v>1</v>
      </c>
      <c r="CU39" s="3">
        <f>IF($A39&gt;='FG_243way_Regular Symbol'!D$16,"",IF(B39=0,"",IF(OR(B39=$BW$1,B40=$BW$1,B41=$BW$1,B39=$CV$1,B40=$CV$1,B41=$CV$1),0,1)))</f>
        <v>1</v>
      </c>
      <c r="CV39" s="3">
        <f>IF($A39&gt;='FG_243way_Regular Symbol'!E$16,"",IF(C39=0,"",IF(OR(C39=$BW$1,C40=$BW$1,C41=$BW$1,C39=$CV$1,C40=$CV$1,C41=$CV$1),0,1)))</f>
        <v>1</v>
      </c>
      <c r="CW39" s="3">
        <f>IF($A39&gt;='FG_243way_Regular Symbol'!F$16,"",IF(D39=0,"",IF(OR(D39=$BW$1,D40=$BW$1,D41=$BW$1,D39=$CV$1,D40=$CV$1,D41=$CV$1),0,1)))</f>
        <v>1</v>
      </c>
      <c r="CX39" s="3">
        <f>IF($A39&gt;='FG_243way_Regular Symbol'!G$16,"",IF(E39=0,"",IF(OR(E39=$BW$1,E40=$BW$1,E41=$BW$1,E39=$CV$1,E40=$CV$1,E41=$CV$1),0,1)))</f>
        <v>1</v>
      </c>
      <c r="CY39" s="3">
        <f>IF($A39&gt;='FG_243way_Regular Symbol'!H$16,"",IF(F39=0,"",IF(OR(F39=$BW$1,F40=$BW$1,F41=$BW$1,F39=$CV$1,F40=$CV$1,F41=$CV$1),0,1)))</f>
        <v>1</v>
      </c>
    </row>
    <row r="40" spans="1:103">
      <c r="A40" s="337">
        <f>IF('FG_243way_Regular Symbol'!L39="","",'FG_243way_Regular Symbol'!L39)</f>
        <v>36</v>
      </c>
      <c r="B40" s="191" t="str">
        <f>IF('FG_243way_Regular Symbol'!M39="",
IF($A40-'FG_243way_Regular Symbol'!D$16&gt;='FG_243way_RegularＸ_W()'!B$2-1,"",VLOOKUP($A40-'FG_243way_Regular Symbol'!D$16,'FG_243way_Regular Symbol'!$L$3:$Q$99,'FG_243way_RegularＸ_W()'!B$3+1,FALSE)),
'FG_243way_Regular Symbol'!M39)</f>
        <v>K</v>
      </c>
      <c r="C40" s="191" t="str">
        <f>IF('FG_243way_Regular Symbol'!N39="",
IF($A40-'FG_243way_Regular Symbol'!E$16&gt;='FG_243way_RegularＸ_W()'!C$2-1,"",VLOOKUP($A40-'FG_243way_Regular Symbol'!E$16,'FG_243way_Regular Symbol'!$L$3:$Q$99,'FG_243way_RegularＸ_W()'!C$3+1,FALSE)),
'FG_243way_Regular Symbol'!N39)</f>
        <v>M3</v>
      </c>
      <c r="D40" s="191" t="str">
        <f>IF('FG_243way_Regular Symbol'!O39="",
IF($A40-'FG_243way_Regular Symbol'!F$16&gt;='FG_243way_RegularＸ_W()'!D$2-1,"",VLOOKUP($A40-'FG_243way_Regular Symbol'!F$16,'FG_243way_Regular Symbol'!$L$3:$Q$99,'FG_243way_RegularＸ_W()'!D$3+1,FALSE)),
'FG_243way_Regular Symbol'!O39)</f>
        <v>M4</v>
      </c>
      <c r="E40" s="191" t="str">
        <f>IF('FG_243way_Regular Symbol'!P39="",
IF($A40-'FG_243way_Regular Symbol'!G$16&gt;='FG_243way_RegularＸ_W()'!E$2-1,"",VLOOKUP($A40-'FG_243way_Regular Symbol'!G$16,'FG_243way_Regular Symbol'!$L$3:$Q$99,'FG_243way_RegularＸ_W()'!E$3+1,FALSE)),
'FG_243way_Regular Symbol'!P39)</f>
        <v>M5</v>
      </c>
      <c r="F40" s="338" t="str">
        <f>IF('FG_243way_Regular Symbol'!Q39="",
IF($A40-'FG_243way_Regular Symbol'!H$16&gt;='FG_243way_RegularＸ_W()'!F$2-1,"",VLOOKUP($A40-'FG_243way_Regular Symbol'!H$16,'FG_243way_Regular Symbol'!$L$3:$Q$99,'FG_243way_RegularＸ_W()'!F$3+1,FALSE)),
'FG_243way_Regular Symbol'!Q39)</f>
        <v>M3</v>
      </c>
      <c r="O40" s="344">
        <f>IF($A40&gt;='FG_243way_Regular Symbol'!D$16,"",IF(B40=0,"",IF(OR(B40=$O$1,B40=$P$1,B41=$O$1,B41=$P$1,B42=$O$1,B42=$P$1),0,1)))</f>
        <v>1</v>
      </c>
      <c r="P40" s="3">
        <f>IF($A40&gt;='FG_243way_Regular Symbol'!E$16,"",IF(C40=0,"",IF(OR(C40=$O$1,C40=$P$1,C41=$O$1,C41=$P$1,C42=$O$1,C42=$P$1),0,1)))</f>
        <v>1</v>
      </c>
      <c r="Q40" s="3">
        <f>IF($A40&gt;='FG_243way_Regular Symbol'!F$16,"",IF(D40=0,"",IF(OR(D40=$O$1,D40=$P$1,D41=$O$1,D41=$P$1,D42=$O$1,D42=$P$1),0,1)))</f>
        <v>1</v>
      </c>
      <c r="R40" s="3">
        <f>IF($A40&gt;='FG_243way_Regular Symbol'!G$16,"",IF(E40=0,"",IF(OR(E40=$O$1,E40=$P$1,E41=$O$1,E41=$P$1,E42=$O$1,E42=$P$1),0,1)))</f>
        <v>1</v>
      </c>
      <c r="S40" s="135">
        <f>IF($A40&gt;='FG_243way_Regular Symbol'!H$16,"",IF(F40=0,"",IF(OR(F40=$O$1,F40=$P$1,F41=$O$1,F41=$P$1,F42=$O$1,F42=$P$1),0,1)))</f>
        <v>1</v>
      </c>
      <c r="U40" s="344">
        <f>IF($A40&gt;='FG_243way_Regular Symbol'!D$16,"",IF(B40=0,"",IF(OR(B40=$U$1,B40=$V$1,B41=$U$1,B41=$V$1,B42=$U$1,B42=$V$1),0,1)))</f>
        <v>0</v>
      </c>
      <c r="V40" s="3">
        <f>IF($A40&gt;='FG_243way_Regular Symbol'!E$16,"",IF(C40=0,"",IF(OR(C40=$U$1,C40=$V$1,C41=$U$1,C41=$V$1,C42=$U$1,C42=$V$1),0,1)))</f>
        <v>1</v>
      </c>
      <c r="W40" s="3">
        <f>IF($A40&gt;='FG_243way_Regular Symbol'!F$16,"",IF(D40=0,"",IF(OR(D40=$U$1,D40=$V$1,D41=$U$1,D41=$V$1,D42=$U$1,D42=$V$1),0,1)))</f>
        <v>1</v>
      </c>
      <c r="X40" s="3">
        <f>IF($A40&gt;='FG_243way_Regular Symbol'!G$16,"",IF(E40=0,"",IF(OR(E40=$U$1,E40=$V$1,E41=$U$1,E41=$V$1,E42=$U$1,E42=$V$1),0,1)))</f>
        <v>1</v>
      </c>
      <c r="Y40" s="135">
        <f>IF($A40&gt;='FG_243way_Regular Symbol'!H$16,"",IF(F40=0,"",IF(OR(F40=$U$1,F40=$V$1,F41=$U$1,F41=$V$1,F42=$U$1,F42=$V$1),0,1)))</f>
        <v>1</v>
      </c>
      <c r="AA40" s="344">
        <f>IF($A40&gt;='FG_243way_Regular Symbol'!D$16,"",IF(B40=0,"",IF(OR(B40=$AA$1,B40=$AB$1,B41=$AA$1,B41=$AB$1,B42=$AA$1,,B42=$AB$1),0,1)))</f>
        <v>1</v>
      </c>
      <c r="AB40" s="3">
        <f>IF($A40&gt;='FG_243way_Regular Symbol'!E$16,"",IF(C40=0,"",IF(OR(C40=$AA$1,C40=$AB$1,C41=$AA$1,C41=$AB$1,C42=$AA$1,,C42=$AB$1),0,1)))</f>
        <v>0</v>
      </c>
      <c r="AC40" s="3">
        <f>IF($A40&gt;='FG_243way_Regular Symbol'!F$16,"",IF(D40=0,"",IF(OR(D40=$AA$1,D40=$AB$1,D41=$AA$1,D41=$AB$1,D42=$AA$1,,D42=$AB$1),0,1)))</f>
        <v>1</v>
      </c>
      <c r="AD40" s="3">
        <f>IF($A40&gt;='FG_243way_Regular Symbol'!G$16,"",IF(E40=0,"",IF(OR(E40=$AA$1,E40=$AB$1,E41=$AA$1,E41=$AB$1,E42=$AA$1,,E42=$AB$1),0,1)))</f>
        <v>1</v>
      </c>
      <c r="AE40" s="135">
        <f>IF($A40&gt;='FG_243way_Regular Symbol'!H$16,"",IF(F40=0,"",IF(OR(F40=$AA$1,F40=$AB$1,F41=$AA$1,F41=$AB$1,F42=$AA$1,,F42=$AB$1),0,1)))</f>
        <v>0</v>
      </c>
      <c r="AG40" s="344">
        <f>IF($A40&gt;='FG_243way_Regular Symbol'!D$16,"",IF(B40=0,"",IF(OR(B40=$AG$1,B40=$AH$1,B41=$AG$1,B41=$AH$1,B42=$AG$1,B42=$AH$1),0,1)))</f>
        <v>1</v>
      </c>
      <c r="AH40" s="3">
        <f>IF($A40&gt;='FG_243way_Regular Symbol'!E$16,"",IF(C40=0,"",IF(OR(C40=$AG$1,C40=$AH$1,C41=$AG$1,C41=$AH$1,C42=$AG$1,C42=$AH$1),0,1)))</f>
        <v>0</v>
      </c>
      <c r="AI40" s="3">
        <f>IF($A40&gt;='FG_243way_Regular Symbol'!F$16,"",IF(D40=0,"",IF(OR(D40=$AG$1,D40=$AH$1,D41=$AG$1,D41=$AH$1,D42=$AG$1,D42=$AH$1),0,1)))</f>
        <v>0</v>
      </c>
      <c r="AJ40" s="3">
        <f>IF($A40&gt;='FG_243way_Regular Symbol'!G$16,"",IF(E40=0,"",IF(OR(E40=$AG$1,E40=$AH$1,E41=$AG$1,E41=$AH$1,E42=$AG$1,E42=$AH$1),0,1)))</f>
        <v>1</v>
      </c>
      <c r="AK40" s="135">
        <f>IF($A40&gt;='FG_243way_Regular Symbol'!H$16,"",IF(F40=0,"",IF(OR(F40=$AG$1,F40=$AH$1,F41=$AG$1,F41=$AH$1,F42=$AG$1,F42=$AH$1),0,1)))</f>
        <v>1</v>
      </c>
      <c r="AM40" s="344">
        <f>IF($A40&gt;='FG_243way_Regular Symbol'!D$16,"",IF(B40=0,"",IF(OR(B40=$AM$1,B40=$AN$1,B41=$AM$1,B41=$AN$1,B42=$AM$1,B42=$AN$1),0,1)))</f>
        <v>1</v>
      </c>
      <c r="AN40" s="3">
        <f>IF($A40&gt;='FG_243way_Regular Symbol'!E$16,"",IF(C40=0,"",IF(OR(C40=$AM$1,C40=$AN$1,C41=$AM$1,C41=$AN$1,C42=$AM$1,C42=$AN$1),0,1)))</f>
        <v>0</v>
      </c>
      <c r="AO40" s="3">
        <f>IF($A40&gt;='FG_243way_Regular Symbol'!F$16,"",IF(D40=0,"",IF(OR(D40=$AM$1,D40=$AN$1,D41=$AM$1,D41=$AN$1,D42=$AM$1,D42=$AN$1),0,1)))</f>
        <v>0</v>
      </c>
      <c r="AP40" s="3">
        <f>IF($A40&gt;='FG_243way_Regular Symbol'!G$16,"",IF(E40=0,"",IF(OR(E40=$AM$1,E40=$AN$1,E41=$AM$1,E41=$AN$1,E42=$AM$1,E42=$AN$1),0,1)))</f>
        <v>0</v>
      </c>
      <c r="AQ40" s="135">
        <f>IF($A40&gt;='FG_243way_Regular Symbol'!H$16,"",IF(F40=0,"",IF(OR(F40=$AM$1,F40=$AN$1,F41=$AM$1,F41=$AN$1,F42=$AM$1,F42=$AN$1),0,1)))</f>
        <v>1</v>
      </c>
      <c r="AS40" s="344">
        <f>IF($A40&gt;='FG_243way_Regular Symbol'!D$16,"",IF(B40=0,"",IF(OR(B40=$AM$1,B40=$AT$1,B41=$AM$1,B41=$AT$1,B42=$AM$1,B42=$AT$1),0,1)))</f>
        <v>1</v>
      </c>
      <c r="AT40" s="3">
        <f>IF($A40&gt;='FG_243way_Regular Symbol'!E$16,"",IF(C40=0,"",IF(OR(C40=$AM$1,C40=$AT$1,C41=$AM$1,C41=$AT$1,C42=$AM$1,C42=$AT$1),0,1)))</f>
        <v>1</v>
      </c>
      <c r="AU40" s="3">
        <f>IF($A40&gt;='FG_243way_Regular Symbol'!F$16,"",IF(D40=0,"",IF(OR(D40=$AM$1,D40=$AT$1,D41=$AM$1,D41=$AT$1,D42=$AM$1,D42=$AT$1),0,1)))</f>
        <v>1</v>
      </c>
      <c r="AV40" s="3">
        <f>IF($A40&gt;='FG_243way_Regular Symbol'!G$16,"",IF(E40=0,"",IF(OR(E40=$AM$1,E40=$AT$1,E41=$AM$1,E41=$AT$1,E42=$AM$1,E42=$AT$1),0,1)))</f>
        <v>1</v>
      </c>
      <c r="AW40" s="135">
        <f>IF($A40&gt;='FG_243way_Regular Symbol'!H$16,"",IF(F40=0,"",IF(OR(F40=$AM$1,F40=$AT$1,F41=$AM$1,F41=$AT$1,F42=$AM$1,F42=$AT$1),0,1)))</f>
        <v>1</v>
      </c>
      <c r="AY40" s="344">
        <f>IF($A40&gt;='FG_243way_Regular Symbol'!D$16,"",IF(B40=0,"",IF(OR(B40=$AM$1,B40=$AZ$1,B41=$AM$1,B41=$AZ$1,B42=$AM$1,B42=$AZ$1),0,1)))</f>
        <v>1</v>
      </c>
      <c r="AZ40" s="3">
        <f>IF($A40&gt;='FG_243way_Regular Symbol'!E$16,"",IF(C40=0,"",IF(OR(C40=$AM$1,C40=$AZ$1,C41=$AM$1,C41=$AZ$1,C42=$AM$1,C42=$AZ$1),0,1)))</f>
        <v>1</v>
      </c>
      <c r="BA40" s="3">
        <f>IF($A40&gt;='FG_243way_Regular Symbol'!F$16,"",IF(D40=0,"",IF(OR(D40=$AM$1,D40=$AZ$1,D41=$AM$1,D41=$AZ$1,D42=$AM$1,D42=$AZ$1),0,1)))</f>
        <v>1</v>
      </c>
      <c r="BB40" s="3">
        <f>IF($A40&gt;='FG_243way_Regular Symbol'!G$16,"",IF(E40=0,"",IF(OR(E40=$AM$1,E40=$AZ$1,E41=$AM$1,E41=$AZ$1,E42=$AM$1,E42=$AZ$1),0,1)))</f>
        <v>1</v>
      </c>
      <c r="BC40" s="135">
        <f>IF($A40&gt;='FG_243way_Regular Symbol'!H$16,"",IF(F40=0,"",IF(OR(F40=$AM$1,F40=$AZ$1,F41=$AM$1,F41=$AZ$1,F42=$AM$1,F42=$AZ$1),0,1)))</f>
        <v>0</v>
      </c>
      <c r="BE40" s="344">
        <f>IF($A40&gt;='FG_243way_Regular Symbol'!D$16,"",IF(B40=0,"",IF(OR(B40=$AM$1,B40=$BF$1,B41=$AM$1,B41=$BF$1,B42=$AM$1,B42=$BF$1),0,1)))</f>
        <v>1</v>
      </c>
      <c r="BF40" s="3">
        <f>IF($A40&gt;='FG_243way_Regular Symbol'!E$16,"",IF(C40=0,"",IF(OR(C40=$AM$1,C40=$BF$1,C41=$AM$1,C41=$BF$1,C42=$AM$1,C42=$BF$1),0,1)))</f>
        <v>1</v>
      </c>
      <c r="BG40" s="3">
        <f>IF($A40&gt;='FG_243way_Regular Symbol'!F$16,"",IF(D40=0,"",IF(OR(D40=$AM$1,D40=$BF$1,D41=$AM$1,D41=$BF$1,D42=$AM$1,D42=$BF$1),0,1)))</f>
        <v>1</v>
      </c>
      <c r="BH40" s="3">
        <f>IF($A40&gt;='FG_243way_Regular Symbol'!G$16,"",IF(E40=0,"",IF(OR(E40=$AM$1,E40=$BF$1,E41=$AM$1,E41=$BF$1,E42=$AM$1,E42=$BF$1),0,1)))</f>
        <v>1</v>
      </c>
      <c r="BI40" s="135">
        <f>IF($A40&gt;='FG_243way_Regular Symbol'!H$16,"",IF(F40=0,"",IF(OR(F40=$AM$1,F40=$BF$1,F41=$AM$1,F41=$BF$1,F42=$AM$1,F42=$BF$1),0,1)))</f>
        <v>1</v>
      </c>
      <c r="BK40" s="344">
        <f>IF($A40&gt;='FG_243way_Regular Symbol'!D$16,"",IF(B40=0,"",IF(OR(B40=$AM$1,B40=$BL$1,B41=$AM$1,B41=$BL$1,B42=$AM$1,B42=$BL$1),0,1)))</f>
        <v>1</v>
      </c>
      <c r="BL40" s="3">
        <f>IF($A40&gt;='FG_243way_Regular Symbol'!E$16,"",IF(C40=0,"",IF(OR(C40=$AM$1,C40=$BL$1,C41=$AM$1,C41=$BL$1,C42=$AM$1,C42=$BL$1),0,1)))</f>
        <v>1</v>
      </c>
      <c r="BM40" s="3">
        <f>IF($A40&gt;='FG_243way_Regular Symbol'!F$16,"",IF(D40=0,"",IF(OR(D40=$AM$1,D40=$BL$1,D41=$AM$1,D41=$BL$1,D42=$AM$1,D42=$BL$1),0,1)))</f>
        <v>1</v>
      </c>
      <c r="BN40" s="3">
        <f>IF($A40&gt;='FG_243way_Regular Symbol'!G$16,"",IF(E40=0,"",IF(OR(E40=$AM$1,E40=$BL$1,E41=$AM$1,E41=$BL$1,E42=$AM$1,E42=$BL$1),0,1)))</f>
        <v>1</v>
      </c>
      <c r="BO40" s="135">
        <f>IF($A40&gt;='FG_243way_Regular Symbol'!H$16,"",IF(F40=0,"",IF(OR(F40=$AM$1,F40=$BL$1,F41=$AM$1,F41=$BL$1,F42=$AM$1,F42=$BL$1),0,1)))</f>
        <v>1</v>
      </c>
      <c r="BQ40" s="3">
        <f>IF($A40&gt;='FG_243way_Regular Symbol'!D$16,"",IF(B40=0,"",IF(OR(B40=$BQ$1,B40=$BR$1,B41=$BQ$1,B41=$BR$1,B42=$BQ$1,B42=$BR$1),0,1)))</f>
        <v>1</v>
      </c>
      <c r="BR40" s="3">
        <f>IF($A40&gt;='FG_243way_Regular Symbol'!E$16,"",IF(C40=0,"",IF(OR(C40=$BQ$1,C40=$BR$1,C41=$BQ$1,C41=$BR$1,C42=$BQ$1,C42=$BR$1),0,1)))</f>
        <v>1</v>
      </c>
      <c r="BS40" s="3">
        <f>IF($A40&gt;='FG_243way_Regular Symbol'!F$16,"",IF(D40=0,"",IF(OR(D40=$BQ$1,D40=$BR$1,D41=$BQ$1,D41=$BR$1,D42=$BQ$1,D42=$BR$1),0,1)))</f>
        <v>1</v>
      </c>
      <c r="BT40" s="3">
        <f>IF($A40&gt;='FG_243way_Regular Symbol'!G$16,"",IF(E40=0,"",IF(OR(E40=$BQ$1,E40=$BR$1,E41=$BQ$1,E41=$BR$1,E42=$BQ$1,E42=$BR$1),0,1)))</f>
        <v>1</v>
      </c>
      <c r="BU40" s="3">
        <f>IF($A40&gt;='FG_243way_Regular Symbol'!H$16,"",IF(F40=0,"",IF(OR(F40=$BQ$1,F40=$BR$1,F41=$BQ$1,F41=$BR$1,F42=$BQ$1,F42=$BR$1),0,1)))</f>
        <v>1</v>
      </c>
      <c r="BW40" s="3">
        <f>IF($A40&gt;='FG_243way_Regular Symbol'!D$16,"",IF(B40=0,"",IF(OR(B40=$BW$1,B41=$BW$1,B42=$BW$1,B40=$BX$1,B41=$BX$1,B42=$BX$1),0,1)))</f>
        <v>0</v>
      </c>
      <c r="BX40" s="3">
        <f>IF($A40&gt;='FG_243way_Regular Symbol'!E$16,"",IF(C40=0,"",IF(OR(C40=$BW$1,C41=$BW$1,C42=$BW$1,C40=$BX$1,C41=$BX$1,C42=$BX$1),0,1)))</f>
        <v>1</v>
      </c>
      <c r="BY40" s="3">
        <f>IF($A40&gt;='FG_243way_Regular Symbol'!F$16,"",IF(D40=0,"",IF(OR(D40=$BW$1,D41=$BW$1,D42=$BW$1,D40=$BX$1,D41=$BX$1,D42=$BX$1),0,1)))</f>
        <v>1</v>
      </c>
      <c r="BZ40" s="3">
        <f>IF($A40&gt;='FG_243way_Regular Symbol'!G$16,"",IF(E40=0,"",IF(OR(E40=$BW$1,E41=$BW$1,E42=$BW$1,E40=$BX$1,E41=$BX$1,E42=$BX$1),0,1)))</f>
        <v>1</v>
      </c>
      <c r="CA40" s="3">
        <f>IF($A40&gt;='FG_243way_Regular Symbol'!H$16,"",IF(F40=0,"",IF(OR(F40=$BW$1,F41=$BW$1,F42=$BW$1,F40=$BX$1,F41=$BX$1,F42=$BX$1),0,1)))</f>
        <v>1</v>
      </c>
      <c r="CC40" s="3">
        <f>IF($A40&gt;='FG_243way_Regular Symbol'!D$16,"",IF(B40=0,"",IF(OR(B40=$BW$1,B41=$BW$1,B42=$BW$1,B40=$CD$1,B41=$CD$1,B42=$CD$1),0,1)))</f>
        <v>0</v>
      </c>
      <c r="CD40" s="3">
        <f>IF($A40&gt;='FG_243way_Regular Symbol'!E$16,"",IF(C40=0,"",IF(OR(C40=$BW$1,C41=$BW$1,C42=$BW$1,C40=$CD$1,C41=$CD$1,C42=$CD$1),0,1)))</f>
        <v>1</v>
      </c>
      <c r="CE40" s="3">
        <f>IF($A40&gt;='FG_243way_Regular Symbol'!F$16,"",IF(D40=0,"",IF(OR(D40=$BW$1,D41=$BW$1,D42=$BW$1,D40=$CD$1,D41=$CD$1,D42=$CD$1),0,1)))</f>
        <v>1</v>
      </c>
      <c r="CF40" s="3">
        <f>IF($A40&gt;='FG_243way_Regular Symbol'!G$16,"",IF(E40=0,"",IF(OR(E40=$BW$1,E41=$BW$1,E42=$BW$1,E40=$CD$1,E41=$CD$1,E42=$CD$1),0,1)))</f>
        <v>0</v>
      </c>
      <c r="CG40" s="3">
        <f>IF($A40&gt;='FG_243way_Regular Symbol'!H$16,"",IF(F40=0,"",IF(OR(F40=$BW$1,F41=$BW$1,F42=$BW$1,F40=$CD$1,F41=$CD$1,F42=$CD$1),0,1)))</f>
        <v>1</v>
      </c>
      <c r="CI40" s="3">
        <f>IF($A40&gt;='FG_243way_Regular Symbol'!D$16,"",IF(B40=0,"",IF(OR(B40=$BW$1,B41=$BW$1,B42=$BW$1,B40=$CJ$1,B41=$CJ$1,B42=$CJ$1),0,1)))</f>
        <v>1</v>
      </c>
      <c r="CJ40" s="3">
        <f>IF($A40&gt;='FG_243way_Regular Symbol'!E$16,"",IF(C40=0,"",IF(OR(C40=$BW$1,C41=$BW$1,C42=$BW$1,C40=$CJ$1,C41=$CJ$1,C42=$CJ$1),0,1)))</f>
        <v>1</v>
      </c>
      <c r="CK40" s="3">
        <f>IF($A40&gt;='FG_243way_Regular Symbol'!F$16,"",IF(D40=0,"",IF(OR(D40=$BW$1,D41=$BW$1,D42=$BW$1,D40=$CJ$1,D41=$CJ$1,D42=$CJ$1),0,1)))</f>
        <v>1</v>
      </c>
      <c r="CL40" s="3">
        <f>IF($A40&gt;='FG_243way_Regular Symbol'!G$16,"",IF(E40=0,"",IF(OR(E40=$BW$1,E41=$BW$1,E42=$BW$1,E40=$CJ$1,E41=$CJ$1,E42=$CJ$1),0,1)))</f>
        <v>1</v>
      </c>
      <c r="CM40" s="3">
        <f>IF($A40&gt;='FG_243way_Regular Symbol'!H$16,"",IF(F40=0,"",IF(OR(F40=$BW$1,F41=$BW$1,F42=$BW$1,F40=$CJ$1,F41=$CJ$1,F42=$CJ$1),0,1)))</f>
        <v>1</v>
      </c>
      <c r="CO40" s="3">
        <f>IF($A40&gt;='FG_243way_Regular Symbol'!D$16,"",IF(B40=0,"",IF(OR(B40=$BW$1,B41=$BW$1,B42=$BW$1,B40=$CP$1,B41=$CP$1,B42=$CP$1),0,1)))</f>
        <v>1</v>
      </c>
      <c r="CP40" s="3">
        <f>IF($A40&gt;='FG_243way_Regular Symbol'!E$16,"",IF(C40=0,"",IF(OR(C40=$BW$1,C41=$BW$1,C42=$BW$1,C40=$CP$1,C41=$CP$1,C42=$CP$1),0,1)))</f>
        <v>1</v>
      </c>
      <c r="CQ40" s="3">
        <f>IF($A40&gt;='FG_243way_Regular Symbol'!F$16,"",IF(D40=0,"",IF(OR(D40=$BW$1,D41=$BW$1,D42=$BW$1,D40=$CP$1,D41=$CP$1,D42=$CP$1),0,1)))</f>
        <v>1</v>
      </c>
      <c r="CR40" s="3">
        <f>IF($A40&gt;='FG_243way_Regular Symbol'!G$16,"",IF(E40=0,"",IF(OR(E40=$BW$1,E41=$BW$1,E42=$BW$1,E40=$CP$1,E41=$CP$1,E42=$CP$1),0,1)))</f>
        <v>1</v>
      </c>
      <c r="CS40" s="3">
        <f>IF($A40&gt;='FG_243way_Regular Symbol'!H$16,"",IF(F40=0,"",IF(OR(F40=$BW$1,F41=$BW$1,F42=$BW$1,F40=$CP$1,F41=$CP$1,F42=$CP$1),0,1)))</f>
        <v>1</v>
      </c>
      <c r="CU40" s="3">
        <f>IF($A40&gt;='FG_243way_Regular Symbol'!D$16,"",IF(B40=0,"",IF(OR(B40=$BW$1,B41=$BW$1,B42=$BW$1,B40=$CV$1,B41=$CV$1,B42=$CV$1),0,1)))</f>
        <v>1</v>
      </c>
      <c r="CV40" s="3">
        <f>IF($A40&gt;='FG_243way_Regular Symbol'!E$16,"",IF(C40=0,"",IF(OR(C40=$BW$1,C41=$BW$1,C42=$BW$1,C40=$CV$1,C41=$CV$1,C42=$CV$1),0,1)))</f>
        <v>1</v>
      </c>
      <c r="CW40" s="3">
        <f>IF($A40&gt;='FG_243way_Regular Symbol'!F$16,"",IF(D40=0,"",IF(OR(D40=$BW$1,D41=$BW$1,D42=$BW$1,D40=$CV$1,D41=$CV$1,D42=$CV$1),0,1)))</f>
        <v>1</v>
      </c>
      <c r="CX40" s="3">
        <f>IF($A40&gt;='FG_243way_Regular Symbol'!G$16,"",IF(E40=0,"",IF(OR(E40=$BW$1,E41=$BW$1,E42=$BW$1,E40=$CV$1,E41=$CV$1,E42=$CV$1),0,1)))</f>
        <v>1</v>
      </c>
      <c r="CY40" s="3">
        <f>IF($A40&gt;='FG_243way_Regular Symbol'!H$16,"",IF(F40=0,"",IF(OR(F40=$BW$1,F41=$BW$1,F42=$BW$1,F40=$CV$1,F41=$CV$1,F42=$CV$1),0,1)))</f>
        <v>1</v>
      </c>
    </row>
    <row r="41" spans="1:103">
      <c r="A41" s="337">
        <f>IF('FG_243way_Regular Symbol'!L40="","",'FG_243way_Regular Symbol'!L40)</f>
        <v>37</v>
      </c>
      <c r="B41" s="191" t="str">
        <f>IF('FG_243way_Regular Symbol'!M40="",
IF($A41-'FG_243way_Regular Symbol'!D$16&gt;='FG_243way_RegularＸ_W()'!B$2-1,"",VLOOKUP($A41-'FG_243way_Regular Symbol'!D$16,'FG_243way_Regular Symbol'!$L$3:$Q$99,'FG_243way_RegularＸ_W()'!B$3+1,FALSE)),
'FG_243way_Regular Symbol'!M40)</f>
        <v>M2</v>
      </c>
      <c r="C41" s="191" t="str">
        <f>IF('FG_243way_Regular Symbol'!N40="",
IF($A41-'FG_243way_Regular Symbol'!E$16&gt;='FG_243way_RegularＸ_W()'!C$2-1,"",VLOOKUP($A41-'FG_243way_Regular Symbol'!E$16,'FG_243way_Regular Symbol'!$L$3:$Q$99,'FG_243way_RegularＸ_W()'!C$3+1,FALSE)),
'FG_243way_Regular Symbol'!N40)</f>
        <v>M5</v>
      </c>
      <c r="D41" s="191" t="str">
        <f>IF('FG_243way_Regular Symbol'!O40="",
IF($A41-'FG_243way_Regular Symbol'!F$16&gt;='FG_243way_RegularＸ_W()'!D$2-1,"",VLOOKUP($A41-'FG_243way_Regular Symbol'!F$16,'FG_243way_Regular Symbol'!$L$3:$Q$99,'FG_243way_RegularＸ_W()'!D$3+1,FALSE)),
'FG_243way_Regular Symbol'!O40)</f>
        <v>M4</v>
      </c>
      <c r="E41" s="191" t="str">
        <f>IF('FG_243way_Regular Symbol'!P40="",
IF($A41-'FG_243way_Regular Symbol'!G$16&gt;='FG_243way_RegularＸ_W()'!E$2-1,"",VLOOKUP($A41-'FG_243way_Regular Symbol'!G$16,'FG_243way_Regular Symbol'!$L$3:$Q$99,'FG_243way_RegularＸ_W()'!E$3+1,FALSE)),
'FG_243way_Regular Symbol'!P40)</f>
        <v>M5</v>
      </c>
      <c r="F41" s="338" t="str">
        <f>IF('FG_243way_Regular Symbol'!Q40="",
IF($A41-'FG_243way_Regular Symbol'!H$16&gt;='FG_243way_RegularＸ_W()'!F$2-1,"",VLOOKUP($A41-'FG_243way_Regular Symbol'!H$16,'FG_243way_Regular Symbol'!$L$3:$Q$99,'FG_243way_RegularＸ_W()'!F$3+1,FALSE)),
'FG_243way_Regular Symbol'!Q40)</f>
        <v>M3</v>
      </c>
      <c r="O41" s="344">
        <f>IF($A41&gt;='FG_243way_Regular Symbol'!D$16,"",IF(B41=0,"",IF(OR(B41=$O$1,B41=$P$1,B42=$O$1,B42=$P$1,B43=$O$1,B43=$P$1),0,1)))</f>
        <v>1</v>
      </c>
      <c r="P41" s="3">
        <f>IF($A41&gt;='FG_243way_Regular Symbol'!E$16,"",IF(C41=0,"",IF(OR(C41=$O$1,C41=$P$1,C42=$O$1,C42=$P$1,C43=$O$1,C43=$P$1),0,1)))</f>
        <v>0</v>
      </c>
      <c r="Q41" s="3">
        <f>IF($A41&gt;='FG_243way_Regular Symbol'!F$16,"",IF(D41=0,"",IF(OR(D41=$O$1,D41=$P$1,D42=$O$1,D42=$P$1,D43=$O$1,D43=$P$1),0,1)))</f>
        <v>1</v>
      </c>
      <c r="R41" s="3">
        <f>IF($A41&gt;='FG_243way_Regular Symbol'!G$16,"",IF(E41=0,"",IF(OR(E41=$O$1,E41=$P$1,E42=$O$1,E42=$P$1,E43=$O$1,E43=$P$1),0,1)))</f>
        <v>1</v>
      </c>
      <c r="S41" s="135">
        <f>IF($A41&gt;='FG_243way_Regular Symbol'!H$16,"",IF(F41=0,"",IF(OR(F41=$O$1,F41=$P$1,F42=$O$1,F42=$P$1,F43=$O$1,F43=$P$1),0,1)))</f>
        <v>1</v>
      </c>
      <c r="U41" s="344">
        <f>IF($A41&gt;='FG_243way_Regular Symbol'!D$16,"",IF(B41=0,"",IF(OR(B41=$U$1,B41=$V$1,B42=$U$1,B42=$V$1,B43=$U$1,B43=$V$1),0,1)))</f>
        <v>0</v>
      </c>
      <c r="V41" s="3">
        <f>IF($A41&gt;='FG_243way_Regular Symbol'!E$16,"",IF(C41=0,"",IF(OR(C41=$U$1,C41=$V$1,C42=$U$1,C42=$V$1,C43=$U$1,C43=$V$1),0,1)))</f>
        <v>1</v>
      </c>
      <c r="W41" s="3">
        <f>IF($A41&gt;='FG_243way_Regular Symbol'!F$16,"",IF(D41=0,"",IF(OR(D41=$U$1,D41=$V$1,D42=$U$1,D42=$V$1,D43=$U$1,D43=$V$1),0,1)))</f>
        <v>1</v>
      </c>
      <c r="X41" s="3">
        <f>IF($A41&gt;='FG_243way_Regular Symbol'!G$16,"",IF(E41=0,"",IF(OR(E41=$U$1,E41=$V$1,E42=$U$1,E42=$V$1,E43=$U$1,E43=$V$1),0,1)))</f>
        <v>1</v>
      </c>
      <c r="Y41" s="135">
        <f>IF($A41&gt;='FG_243way_Regular Symbol'!H$16,"",IF(F41=0,"",IF(OR(F41=$U$1,F41=$V$1,F42=$U$1,F42=$V$1,F43=$U$1,F43=$V$1),0,1)))</f>
        <v>1</v>
      </c>
      <c r="AA41" s="344">
        <f>IF($A41&gt;='FG_243way_Regular Symbol'!D$16,"",IF(B41=0,"",IF(OR(B41=$AA$1,B41=$AB$1,B42=$AA$1,B42=$AB$1,B43=$AA$1,,B43=$AB$1),0,1)))</f>
        <v>1</v>
      </c>
      <c r="AB41" s="3">
        <f>IF($A41&gt;='FG_243way_Regular Symbol'!E$16,"",IF(C41=0,"",IF(OR(C41=$AA$1,C41=$AB$1,C42=$AA$1,C42=$AB$1,C43=$AA$1,,C43=$AB$1),0,1)))</f>
        <v>1</v>
      </c>
      <c r="AC41" s="3">
        <f>IF($A41&gt;='FG_243way_Regular Symbol'!F$16,"",IF(D41=0,"",IF(OR(D41=$AA$1,D41=$AB$1,D42=$AA$1,D42=$AB$1,D43=$AA$1,,D43=$AB$1),0,1)))</f>
        <v>1</v>
      </c>
      <c r="AD41" s="3">
        <f>IF($A41&gt;='FG_243way_Regular Symbol'!G$16,"",IF(E41=0,"",IF(OR(E41=$AA$1,E41=$AB$1,E42=$AA$1,E42=$AB$1,E43=$AA$1,,E43=$AB$1),0,1)))</f>
        <v>1</v>
      </c>
      <c r="AE41" s="135">
        <f>IF($A41&gt;='FG_243way_Regular Symbol'!H$16,"",IF(F41=0,"",IF(OR(F41=$AA$1,F41=$AB$1,F42=$AA$1,F42=$AB$1,F43=$AA$1,,F43=$AB$1),0,1)))</f>
        <v>0</v>
      </c>
      <c r="AG41" s="344">
        <f>IF($A41&gt;='FG_243way_Regular Symbol'!D$16,"",IF(B41=0,"",IF(OR(B41=$AG$1,B41=$AH$1,B42=$AG$1,B42=$AH$1,B43=$AG$1,B43=$AH$1),0,1)))</f>
        <v>1</v>
      </c>
      <c r="AH41" s="3">
        <f>IF($A41&gt;='FG_243way_Regular Symbol'!E$16,"",IF(C41=0,"",IF(OR(C41=$AG$1,C41=$AH$1,C42=$AG$1,C42=$AH$1,C43=$AG$1,C43=$AH$1),0,1)))</f>
        <v>0</v>
      </c>
      <c r="AI41" s="3">
        <f>IF($A41&gt;='FG_243way_Regular Symbol'!F$16,"",IF(D41=0,"",IF(OR(D41=$AG$1,D41=$AH$1,D42=$AG$1,D42=$AH$1,D43=$AG$1,D43=$AH$1),0,1)))</f>
        <v>0</v>
      </c>
      <c r="AJ41" s="3">
        <f>IF($A41&gt;='FG_243way_Regular Symbol'!G$16,"",IF(E41=0,"",IF(OR(E41=$AG$1,E41=$AH$1,E42=$AG$1,E42=$AH$1,E43=$AG$1,E43=$AH$1),0,1)))</f>
        <v>0</v>
      </c>
      <c r="AK41" s="135">
        <f>IF($A41&gt;='FG_243way_Regular Symbol'!H$16,"",IF(F41=0,"",IF(OR(F41=$AG$1,F41=$AH$1,F42=$AG$1,F42=$AH$1,F43=$AG$1,F43=$AH$1),0,1)))</f>
        <v>1</v>
      </c>
      <c r="AM41" s="344">
        <f>IF($A41&gt;='FG_243way_Regular Symbol'!D$16,"",IF(B41=0,"",IF(OR(B41=$AM$1,B41=$AN$1,B42=$AM$1,B42=$AN$1,B43=$AM$1,B43=$AN$1),0,1)))</f>
        <v>1</v>
      </c>
      <c r="AN41" s="3">
        <f>IF($A41&gt;='FG_243way_Regular Symbol'!E$16,"",IF(C41=0,"",IF(OR(C41=$AM$1,C41=$AN$1,C42=$AM$1,C42=$AN$1,C43=$AM$1,C43=$AN$1),0,1)))</f>
        <v>0</v>
      </c>
      <c r="AO41" s="3">
        <f>IF($A41&gt;='FG_243way_Regular Symbol'!F$16,"",IF(D41=0,"",IF(OR(D41=$AM$1,D41=$AN$1,D42=$AM$1,D42=$AN$1,D43=$AM$1,D43=$AN$1),0,1)))</f>
        <v>0</v>
      </c>
      <c r="AP41" s="3">
        <f>IF($A41&gt;='FG_243way_Regular Symbol'!G$16,"",IF(E41=0,"",IF(OR(E41=$AM$1,E41=$AN$1,E42=$AM$1,E42=$AN$1,E43=$AM$1,E43=$AN$1),0,1)))</f>
        <v>0</v>
      </c>
      <c r="AQ41" s="135">
        <f>IF($A41&gt;='FG_243way_Regular Symbol'!H$16,"",IF(F41=0,"",IF(OR(F41=$AM$1,F41=$AN$1,F42=$AM$1,F42=$AN$1,F43=$AM$1,F43=$AN$1),0,1)))</f>
        <v>1</v>
      </c>
      <c r="AS41" s="344">
        <f>IF($A41&gt;='FG_243way_Regular Symbol'!D$16,"",IF(B41=0,"",IF(OR(B41=$AM$1,B41=$AT$1,B42=$AM$1,B42=$AT$1,B43=$AM$1,B43=$AT$1),0,1)))</f>
        <v>1</v>
      </c>
      <c r="AT41" s="3">
        <f>IF($A41&gt;='FG_243way_Regular Symbol'!E$16,"",IF(C41=0,"",IF(OR(C41=$AM$1,C41=$AT$1,C42=$AM$1,C42=$AT$1,C43=$AM$1,C43=$AT$1),0,1)))</f>
        <v>1</v>
      </c>
      <c r="AU41" s="3">
        <f>IF($A41&gt;='FG_243way_Regular Symbol'!F$16,"",IF(D41=0,"",IF(OR(D41=$AM$1,D41=$AT$1,D42=$AM$1,D42=$AT$1,D43=$AM$1,D43=$AT$1),0,1)))</f>
        <v>1</v>
      </c>
      <c r="AV41" s="3">
        <f>IF($A41&gt;='FG_243way_Regular Symbol'!G$16,"",IF(E41=0,"",IF(OR(E41=$AM$1,E41=$AT$1,E42=$AM$1,E42=$AT$1,E43=$AM$1,E43=$AT$1),0,1)))</f>
        <v>1</v>
      </c>
      <c r="AW41" s="135">
        <f>IF($A41&gt;='FG_243way_Regular Symbol'!H$16,"",IF(F41=0,"",IF(OR(F41=$AM$1,F41=$AT$1,F42=$AM$1,F42=$AT$1,F43=$AM$1,F43=$AT$1),0,1)))</f>
        <v>1</v>
      </c>
      <c r="AY41" s="344">
        <f>IF($A41&gt;='FG_243way_Regular Symbol'!D$16,"",IF(B41=0,"",IF(OR(B41=$AM$1,B41=$AZ$1,B42=$AM$1,B42=$AZ$1,B43=$AM$1,B43=$AZ$1),0,1)))</f>
        <v>1</v>
      </c>
      <c r="AZ41" s="3">
        <f>IF($A41&gt;='FG_243way_Regular Symbol'!E$16,"",IF(C41=0,"",IF(OR(C41=$AM$1,C41=$AZ$1,C42=$AM$1,C42=$AZ$1,C43=$AM$1,C43=$AZ$1),0,1)))</f>
        <v>1</v>
      </c>
      <c r="BA41" s="3">
        <f>IF($A41&gt;='FG_243way_Regular Symbol'!F$16,"",IF(D41=0,"",IF(OR(D41=$AM$1,D41=$AZ$1,D42=$AM$1,D42=$AZ$1,D43=$AM$1,D43=$AZ$1),0,1)))</f>
        <v>1</v>
      </c>
      <c r="BB41" s="3">
        <f>IF($A41&gt;='FG_243way_Regular Symbol'!G$16,"",IF(E41=0,"",IF(OR(E41=$AM$1,E41=$AZ$1,E42=$AM$1,E42=$AZ$1,E43=$AM$1,E43=$AZ$1),0,1)))</f>
        <v>1</v>
      </c>
      <c r="BC41" s="135">
        <f>IF($A41&gt;='FG_243way_Regular Symbol'!H$16,"",IF(F41=0,"",IF(OR(F41=$AM$1,F41=$AZ$1,F42=$AM$1,F42=$AZ$1,F43=$AM$1,F43=$AZ$1),0,1)))</f>
        <v>0</v>
      </c>
      <c r="BE41" s="344">
        <f>IF($A41&gt;='FG_243way_Regular Symbol'!D$16,"",IF(B41=0,"",IF(OR(B41=$AM$1,B41=$BF$1,B42=$AM$1,B42=$BF$1,B43=$AM$1,B43=$BF$1),0,1)))</f>
        <v>1</v>
      </c>
      <c r="BF41" s="3">
        <f>IF($A41&gt;='FG_243way_Regular Symbol'!E$16,"",IF(C41=0,"",IF(OR(C41=$AM$1,C41=$BF$1,C42=$AM$1,C42=$BF$1,C43=$AM$1,C43=$BF$1),0,1)))</f>
        <v>1</v>
      </c>
      <c r="BG41" s="3">
        <f>IF($A41&gt;='FG_243way_Regular Symbol'!F$16,"",IF(D41=0,"",IF(OR(D41=$AM$1,D41=$BF$1,D42=$AM$1,D42=$BF$1,D43=$AM$1,D43=$BF$1),0,1)))</f>
        <v>1</v>
      </c>
      <c r="BH41" s="3">
        <f>IF($A41&gt;='FG_243way_Regular Symbol'!G$16,"",IF(E41=0,"",IF(OR(E41=$AM$1,E41=$BF$1,E42=$AM$1,E42=$BF$1,E43=$AM$1,E43=$BF$1),0,1)))</f>
        <v>1</v>
      </c>
      <c r="BI41" s="135">
        <f>IF($A41&gt;='FG_243way_Regular Symbol'!H$16,"",IF(F41=0,"",IF(OR(F41=$AM$1,F41=$BF$1,F42=$AM$1,F42=$BF$1,F43=$AM$1,F43=$BF$1),0,1)))</f>
        <v>1</v>
      </c>
      <c r="BK41" s="344">
        <f>IF($A41&gt;='FG_243way_Regular Symbol'!D$16,"",IF(B41=0,"",IF(OR(B41=$AM$1,B41=$BL$1,B42=$AM$1,B42=$BL$1,B43=$AM$1,B43=$BL$1),0,1)))</f>
        <v>1</v>
      </c>
      <c r="BL41" s="3">
        <f>IF($A41&gt;='FG_243way_Regular Symbol'!E$16,"",IF(C41=0,"",IF(OR(C41=$AM$1,C41=$BL$1,C42=$AM$1,C42=$BL$1,C43=$AM$1,C43=$BL$1),0,1)))</f>
        <v>1</v>
      </c>
      <c r="BM41" s="3">
        <f>IF($A41&gt;='FG_243way_Regular Symbol'!F$16,"",IF(D41=0,"",IF(OR(D41=$AM$1,D41=$BL$1,D42=$AM$1,D42=$BL$1,D43=$AM$1,D43=$BL$1),0,1)))</f>
        <v>1</v>
      </c>
      <c r="BN41" s="3">
        <f>IF($A41&gt;='FG_243way_Regular Symbol'!G$16,"",IF(E41=0,"",IF(OR(E41=$AM$1,E41=$BL$1,E42=$AM$1,E42=$BL$1,E43=$AM$1,E43=$BL$1),0,1)))</f>
        <v>1</v>
      </c>
      <c r="BO41" s="135">
        <f>IF($A41&gt;='FG_243way_Regular Symbol'!H$16,"",IF(F41=0,"",IF(OR(F41=$AM$1,F41=$BL$1,F42=$AM$1,F42=$BL$1,F43=$AM$1,F43=$BL$1),0,1)))</f>
        <v>1</v>
      </c>
      <c r="BQ41" s="3">
        <f>IF($A41&gt;='FG_243way_Regular Symbol'!D$16,"",IF(B41=0,"",IF(OR(B41=$BQ$1,B41=$BR$1,B42=$BQ$1,B42=$BR$1,B43=$BQ$1,B43=$BR$1),0,1)))</f>
        <v>1</v>
      </c>
      <c r="BR41" s="3">
        <f>IF($A41&gt;='FG_243way_Regular Symbol'!E$16,"",IF(C41=0,"",IF(OR(C41=$BQ$1,C41=$BR$1,C42=$BQ$1,C42=$BR$1,C43=$BQ$1,C43=$BR$1),0,1)))</f>
        <v>1</v>
      </c>
      <c r="BS41" s="3">
        <f>IF($A41&gt;='FG_243way_Regular Symbol'!F$16,"",IF(D41=0,"",IF(OR(D41=$BQ$1,D41=$BR$1,D42=$BQ$1,D42=$BR$1,D43=$BQ$1,D43=$BR$1),0,1)))</f>
        <v>1</v>
      </c>
      <c r="BT41" s="3">
        <f>IF($A41&gt;='FG_243way_Regular Symbol'!G$16,"",IF(E41=0,"",IF(OR(E41=$BQ$1,E41=$BR$1,E42=$BQ$1,E42=$BR$1,E43=$BQ$1,E43=$BR$1),0,1)))</f>
        <v>1</v>
      </c>
      <c r="BU41" s="3">
        <f>IF($A41&gt;='FG_243way_Regular Symbol'!H$16,"",IF(F41=0,"",IF(OR(F41=$BQ$1,F41=$BR$1,F42=$BQ$1,F42=$BR$1,F43=$BQ$1,F43=$BR$1),0,1)))</f>
        <v>1</v>
      </c>
      <c r="BW41" s="3">
        <f>IF($A41&gt;='FG_243way_Regular Symbol'!D$16,"",IF(B41=0,"",IF(OR(B41=$BW$1,B42=$BW$1,B43=$BW$1,B41=$BX$1,B42=$BX$1,B43=$BX$1),0,1)))</f>
        <v>1</v>
      </c>
      <c r="BX41" s="3">
        <f>IF($A41&gt;='FG_243way_Regular Symbol'!E$16,"",IF(C41=0,"",IF(OR(C41=$BW$1,C42=$BW$1,C43=$BW$1,C41=$BX$1,C42=$BX$1,C43=$BX$1),0,1)))</f>
        <v>1</v>
      </c>
      <c r="BY41" s="3">
        <f>IF($A41&gt;='FG_243way_Regular Symbol'!F$16,"",IF(D41=0,"",IF(OR(D41=$BW$1,D42=$BW$1,D43=$BW$1,D41=$BX$1,D42=$BX$1,D43=$BX$1),0,1)))</f>
        <v>1</v>
      </c>
      <c r="BZ41" s="3">
        <f>IF($A41&gt;='FG_243way_Regular Symbol'!G$16,"",IF(E41=0,"",IF(OR(E41=$BW$1,E42=$BW$1,E43=$BW$1,E41=$BX$1,E42=$BX$1,E43=$BX$1),0,1)))</f>
        <v>1</v>
      </c>
      <c r="CA41" s="3">
        <f>IF($A41&gt;='FG_243way_Regular Symbol'!H$16,"",IF(F41=0,"",IF(OR(F41=$BW$1,F42=$BW$1,F43=$BW$1,F41=$BX$1,F42=$BX$1,F43=$BX$1),0,1)))</f>
        <v>1</v>
      </c>
      <c r="CC41" s="3">
        <f>IF($A41&gt;='FG_243way_Regular Symbol'!D$16,"",IF(B41=0,"",IF(OR(B41=$BW$1,B42=$BW$1,B43=$BW$1,B41=$CD$1,B42=$CD$1,B43=$CD$1),0,1)))</f>
        <v>0</v>
      </c>
      <c r="CD41" s="3">
        <f>IF($A41&gt;='FG_243way_Regular Symbol'!E$16,"",IF(C41=0,"",IF(OR(C41=$BW$1,C42=$BW$1,C43=$BW$1,C41=$CD$1,C42=$CD$1,C43=$CD$1),0,1)))</f>
        <v>1</v>
      </c>
      <c r="CE41" s="3">
        <f>IF($A41&gt;='FG_243way_Regular Symbol'!F$16,"",IF(D41=0,"",IF(OR(D41=$BW$1,D42=$BW$1,D43=$BW$1,D41=$CD$1,D42=$CD$1,D43=$CD$1),0,1)))</f>
        <v>1</v>
      </c>
      <c r="CF41" s="3">
        <f>IF($A41&gt;='FG_243way_Regular Symbol'!G$16,"",IF(E41=0,"",IF(OR(E41=$BW$1,E42=$BW$1,E43=$BW$1,E41=$CD$1,E42=$CD$1,E43=$CD$1),0,1)))</f>
        <v>0</v>
      </c>
      <c r="CG41" s="3">
        <f>IF($A41&gt;='FG_243way_Regular Symbol'!H$16,"",IF(F41=0,"",IF(OR(F41=$BW$1,F42=$BW$1,F43=$BW$1,F41=$CD$1,F42=$CD$1,F43=$CD$1),0,1)))</f>
        <v>1</v>
      </c>
      <c r="CI41" s="3">
        <f>IF($A41&gt;='FG_243way_Regular Symbol'!D$16,"",IF(B41=0,"",IF(OR(B41=$BW$1,B42=$BW$1,B43=$BW$1,B41=$CJ$1,B42=$CJ$1,B43=$CJ$1),0,1)))</f>
        <v>1</v>
      </c>
      <c r="CJ41" s="3">
        <f>IF($A41&gt;='FG_243way_Regular Symbol'!E$16,"",IF(C41=0,"",IF(OR(C41=$BW$1,C42=$BW$1,C43=$BW$1,C41=$CJ$1,C42=$CJ$1,C43=$CJ$1),0,1)))</f>
        <v>1</v>
      </c>
      <c r="CK41" s="3">
        <f>IF($A41&gt;='FG_243way_Regular Symbol'!F$16,"",IF(D41=0,"",IF(OR(D41=$BW$1,D42=$BW$1,D43=$BW$1,D41=$CJ$1,D42=$CJ$1,D43=$CJ$1),0,1)))</f>
        <v>0</v>
      </c>
      <c r="CL41" s="3">
        <f>IF($A41&gt;='FG_243way_Regular Symbol'!G$16,"",IF(E41=0,"",IF(OR(E41=$BW$1,E42=$BW$1,E43=$BW$1,E41=$CJ$1,E42=$CJ$1,E43=$CJ$1),0,1)))</f>
        <v>1</v>
      </c>
      <c r="CM41" s="3">
        <f>IF($A41&gt;='FG_243way_Regular Symbol'!H$16,"",IF(F41=0,"",IF(OR(F41=$BW$1,F42=$BW$1,F43=$BW$1,F41=$CJ$1,F42=$CJ$1,F43=$CJ$1),0,1)))</f>
        <v>1</v>
      </c>
      <c r="CO41" s="3">
        <f>IF($A41&gt;='FG_243way_Regular Symbol'!D$16,"",IF(B41=0,"",IF(OR(B41=$BW$1,B42=$BW$1,B43=$BW$1,B41=$CP$1,B42=$CP$1,B43=$CP$1),0,1)))</f>
        <v>1</v>
      </c>
      <c r="CP41" s="3">
        <f>IF($A41&gt;='FG_243way_Regular Symbol'!E$16,"",IF(C41=0,"",IF(OR(C41=$BW$1,C42=$BW$1,C43=$BW$1,C41=$CP$1,C42=$CP$1,C43=$CP$1),0,1)))</f>
        <v>1</v>
      </c>
      <c r="CQ41" s="3">
        <f>IF($A41&gt;='FG_243way_Regular Symbol'!F$16,"",IF(D41=0,"",IF(OR(D41=$BW$1,D42=$BW$1,D43=$BW$1,D41=$CP$1,D42=$CP$1,D43=$CP$1),0,1)))</f>
        <v>1</v>
      </c>
      <c r="CR41" s="3">
        <f>IF($A41&gt;='FG_243way_Regular Symbol'!G$16,"",IF(E41=0,"",IF(OR(E41=$BW$1,E42=$BW$1,E43=$BW$1,E41=$CP$1,E42=$CP$1,E43=$CP$1),0,1)))</f>
        <v>1</v>
      </c>
      <c r="CS41" s="3">
        <f>IF($A41&gt;='FG_243way_Regular Symbol'!H$16,"",IF(F41=0,"",IF(OR(F41=$BW$1,F42=$BW$1,F43=$BW$1,F41=$CP$1,F42=$CP$1,F43=$CP$1),0,1)))</f>
        <v>0</v>
      </c>
      <c r="CU41" s="3">
        <f>IF($A41&gt;='FG_243way_Regular Symbol'!D$16,"",IF(B41=0,"",IF(OR(B41=$BW$1,B42=$BW$1,B43=$BW$1,B41=$CV$1,B42=$CV$1,B43=$CV$1),0,1)))</f>
        <v>1</v>
      </c>
      <c r="CV41" s="3">
        <f>IF($A41&gt;='FG_243way_Regular Symbol'!E$16,"",IF(C41=0,"",IF(OR(C41=$BW$1,C42=$BW$1,C43=$BW$1,C41=$CV$1,C42=$CV$1,C43=$CV$1),0,1)))</f>
        <v>1</v>
      </c>
      <c r="CW41" s="3">
        <f>IF($A41&gt;='FG_243way_Regular Symbol'!F$16,"",IF(D41=0,"",IF(OR(D41=$BW$1,D42=$BW$1,D43=$BW$1,D41=$CV$1,D42=$CV$1,D43=$CV$1),0,1)))</f>
        <v>1</v>
      </c>
      <c r="CX41" s="3">
        <f>IF($A41&gt;='FG_243way_Regular Symbol'!G$16,"",IF(E41=0,"",IF(OR(E41=$BW$1,E42=$BW$1,E43=$BW$1,E41=$CV$1,E42=$CV$1,E43=$CV$1),0,1)))</f>
        <v>1</v>
      </c>
      <c r="CY41" s="3">
        <f>IF($A41&gt;='FG_243way_Regular Symbol'!H$16,"",IF(F41=0,"",IF(OR(F41=$BW$1,F42=$BW$1,F43=$BW$1,F41=$CV$1,F42=$CV$1,F43=$CV$1),0,1)))</f>
        <v>1</v>
      </c>
    </row>
    <row r="42" spans="1:103">
      <c r="A42" s="337">
        <f>IF('FG_243way_Regular Symbol'!L41="","",'FG_243way_Regular Symbol'!L41)</f>
        <v>38</v>
      </c>
      <c r="B42" s="191" t="str">
        <f>IF('FG_243way_Regular Symbol'!M41="",
IF($A42-'FG_243way_Regular Symbol'!D$16&gt;='FG_243way_RegularＸ_W()'!B$2-1,"",VLOOKUP($A42-'FG_243way_Regular Symbol'!D$16,'FG_243way_Regular Symbol'!$L$3:$Q$99,'FG_243way_RegularＸ_W()'!B$3+1,FALSE)),
'FG_243way_Regular Symbol'!M41)</f>
        <v>Q</v>
      </c>
      <c r="C42" s="191" t="str">
        <f>IF('FG_243way_Regular Symbol'!N41="",
IF($A42-'FG_243way_Regular Symbol'!E$16&gt;='FG_243way_RegularＸ_W()'!C$2-1,"",VLOOKUP($A42-'FG_243way_Regular Symbol'!E$16,'FG_243way_Regular Symbol'!$L$3:$Q$99,'FG_243way_RegularＸ_W()'!C$3+1,FALSE)),
'FG_243way_Regular Symbol'!N41)</f>
        <v>M4</v>
      </c>
      <c r="D42" s="191" t="str">
        <f>IF('FG_243way_Regular Symbol'!O41="",
IF($A42-'FG_243way_Regular Symbol'!F$16&gt;='FG_243way_RegularＸ_W()'!D$2-1,"",VLOOKUP($A42-'FG_243way_Regular Symbol'!F$16,'FG_243way_Regular Symbol'!$L$3:$Q$99,'FG_243way_RegularＸ_W()'!D$3+1,FALSE)),
'FG_243way_Regular Symbol'!O41)</f>
        <v>M5</v>
      </c>
      <c r="E42" s="191" t="str">
        <f>IF('FG_243way_Regular Symbol'!P41="",
IF($A42-'FG_243way_Regular Symbol'!G$16&gt;='FG_243way_RegularＸ_W()'!E$2-1,"",VLOOKUP($A42-'FG_243way_Regular Symbol'!G$16,'FG_243way_Regular Symbol'!$L$3:$Q$99,'FG_243way_RegularＸ_W()'!E$3+1,FALSE)),
'FG_243way_Regular Symbol'!P41)</f>
        <v>Q</v>
      </c>
      <c r="F42" s="338" t="str">
        <f>IF('FG_243way_Regular Symbol'!Q41="",
IF($A42-'FG_243way_Regular Symbol'!H$16&gt;='FG_243way_RegularＸ_W()'!F$2-1,"",VLOOKUP($A42-'FG_243way_Regular Symbol'!H$16,'FG_243way_Regular Symbol'!$L$3:$Q$99,'FG_243way_RegularＸ_W()'!F$3+1,FALSE)),
'FG_243way_Regular Symbol'!Q41)</f>
        <v>BN</v>
      </c>
      <c r="O42" s="344">
        <f>IF($A42&gt;='FG_243way_Regular Symbol'!D$16,"",IF(B42=0,"",IF(OR(B42=$O$1,B42=$P$1,B43=$O$1,B43=$P$1,B44=$O$1,B44=$P$1),0,1)))</f>
        <v>1</v>
      </c>
      <c r="P42" s="3">
        <f>IF($A42&gt;='FG_243way_Regular Symbol'!E$16,"",IF(C42=0,"",IF(OR(C42=$O$1,C42=$P$1,C43=$O$1,C43=$P$1,C44=$O$1,C44=$P$1),0,1)))</f>
        <v>0</v>
      </c>
      <c r="Q42" s="3">
        <f>IF($A42&gt;='FG_243way_Regular Symbol'!F$16,"",IF(D42=0,"",IF(OR(D42=$O$1,D42=$P$1,D43=$O$1,D43=$P$1,D44=$O$1,D44=$P$1),0,1)))</f>
        <v>1</v>
      </c>
      <c r="R42" s="3">
        <f>IF($A42&gt;='FG_243way_Regular Symbol'!G$16,"",IF(E42=0,"",IF(OR(E42=$O$1,E42=$P$1,E43=$O$1,E43=$P$1,E44=$O$1,E44=$P$1),0,1)))</f>
        <v>1</v>
      </c>
      <c r="S42" s="135">
        <f>IF($A42&gt;='FG_243way_Regular Symbol'!H$16,"",IF(F42=0,"",IF(OR(F42=$O$1,F42=$P$1,F43=$O$1,F43=$P$1,F44=$O$1,F44=$P$1),0,1)))</f>
        <v>1</v>
      </c>
      <c r="U42" s="344">
        <f>IF($A42&gt;='FG_243way_Regular Symbol'!D$16,"",IF(B42=0,"",IF(OR(B42=$U$1,B42=$V$1,B43=$U$1,B43=$V$1,B44=$U$1,B44=$V$1),0,1)))</f>
        <v>1</v>
      </c>
      <c r="V42" s="3">
        <f>IF($A42&gt;='FG_243way_Regular Symbol'!E$16,"",IF(C42=0,"",IF(OR(C42=$U$1,C42=$V$1,C43=$U$1,C43=$V$1,C44=$U$1,C44=$V$1),0,1)))</f>
        <v>1</v>
      </c>
      <c r="W42" s="3">
        <f>IF($A42&gt;='FG_243way_Regular Symbol'!F$16,"",IF(D42=0,"",IF(OR(D42=$U$1,D42=$V$1,D43=$U$1,D43=$V$1,D44=$U$1,D44=$V$1),0,1)))</f>
        <v>1</v>
      </c>
      <c r="X42" s="3">
        <f>IF($A42&gt;='FG_243way_Regular Symbol'!G$16,"",IF(E42=0,"",IF(OR(E42=$U$1,E42=$V$1,E43=$U$1,E43=$V$1,E44=$U$1,E44=$V$1),0,1)))</f>
        <v>1</v>
      </c>
      <c r="Y42" s="135">
        <f>IF($A42&gt;='FG_243way_Regular Symbol'!H$16,"",IF(F42=0,"",IF(OR(F42=$U$1,F42=$V$1,F43=$U$1,F43=$V$1,F44=$U$1,F44=$V$1),0,1)))</f>
        <v>0</v>
      </c>
      <c r="AA42" s="344">
        <f>IF($A42&gt;='FG_243way_Regular Symbol'!D$16,"",IF(B42=0,"",IF(OR(B42=$AA$1,B42=$AB$1,B43=$AA$1,B43=$AB$1,B44=$AA$1,,B44=$AB$1),0,1)))</f>
        <v>1</v>
      </c>
      <c r="AB42" s="3">
        <f>IF($A42&gt;='FG_243way_Regular Symbol'!E$16,"",IF(C42=0,"",IF(OR(C42=$AA$1,C42=$AB$1,C43=$AA$1,C43=$AB$1,C44=$AA$1,,C44=$AB$1),0,1)))</f>
        <v>1</v>
      </c>
      <c r="AC42" s="3">
        <f>IF($A42&gt;='FG_243way_Regular Symbol'!F$16,"",IF(D42=0,"",IF(OR(D42=$AA$1,D42=$AB$1,D43=$AA$1,D43=$AB$1,D44=$AA$1,,D44=$AB$1),0,1)))</f>
        <v>0</v>
      </c>
      <c r="AD42" s="3">
        <f>IF($A42&gt;='FG_243way_Regular Symbol'!G$16,"",IF(E42=0,"",IF(OR(E42=$AA$1,E42=$AB$1,E43=$AA$1,E43=$AB$1,E44=$AA$1,,E44=$AB$1),0,1)))</f>
        <v>1</v>
      </c>
      <c r="AE42" s="135">
        <f>IF($A42&gt;='FG_243way_Regular Symbol'!H$16,"",IF(F42=0,"",IF(OR(F42=$AA$1,F42=$AB$1,F43=$AA$1,F43=$AB$1,F44=$AA$1,,F44=$AB$1),0,1)))</f>
        <v>1</v>
      </c>
      <c r="AG42" s="344">
        <f>IF($A42&gt;='FG_243way_Regular Symbol'!D$16,"",IF(B42=0,"",IF(OR(B42=$AG$1,B42=$AH$1,B43=$AG$1,B43=$AH$1,B44=$AG$1,B44=$AH$1),0,1)))</f>
        <v>1</v>
      </c>
      <c r="AH42" s="3">
        <f>IF($A42&gt;='FG_243way_Regular Symbol'!E$16,"",IF(C42=0,"",IF(OR(C42=$AG$1,C42=$AH$1,C43=$AG$1,C43=$AH$1,C44=$AG$1,C44=$AH$1),0,1)))</f>
        <v>0</v>
      </c>
      <c r="AI42" s="3">
        <f>IF($A42&gt;='FG_243way_Regular Symbol'!F$16,"",IF(D42=0,"",IF(OR(D42=$AG$1,D42=$AH$1,D43=$AG$1,D43=$AH$1,D44=$AG$1,D44=$AH$1),0,1)))</f>
        <v>1</v>
      </c>
      <c r="AJ42" s="3">
        <f>IF($A42&gt;='FG_243way_Regular Symbol'!G$16,"",IF(E42=0,"",IF(OR(E42=$AG$1,E42=$AH$1,E43=$AG$1,E43=$AH$1,E44=$AG$1,E44=$AH$1),0,1)))</f>
        <v>0</v>
      </c>
      <c r="AK42" s="135">
        <f>IF($A42&gt;='FG_243way_Regular Symbol'!H$16,"",IF(F42=0,"",IF(OR(F42=$AG$1,F42=$AH$1,F43=$AG$1,F43=$AH$1,F44=$AG$1,F44=$AH$1),0,1)))</f>
        <v>1</v>
      </c>
      <c r="AM42" s="344">
        <f>IF($A42&gt;='FG_243way_Regular Symbol'!D$16,"",IF(B42=0,"",IF(OR(B42=$AM$1,B42=$AN$1,B43=$AM$1,B43=$AN$1,B44=$AM$1,B44=$AN$1),0,1)))</f>
        <v>1</v>
      </c>
      <c r="AN42" s="3">
        <f>IF($A42&gt;='FG_243way_Regular Symbol'!E$16,"",IF(C42=0,"",IF(OR(C42=$AM$1,C42=$AN$1,C43=$AM$1,C43=$AN$1,C44=$AM$1,C44=$AN$1),0,1)))</f>
        <v>1</v>
      </c>
      <c r="AO42" s="3">
        <f>IF($A42&gt;='FG_243way_Regular Symbol'!F$16,"",IF(D42=0,"",IF(OR(D42=$AM$1,D42=$AN$1,D43=$AM$1,D43=$AN$1,D44=$AM$1,D44=$AN$1),0,1)))</f>
        <v>0</v>
      </c>
      <c r="AP42" s="3">
        <f>IF($A42&gt;='FG_243way_Regular Symbol'!G$16,"",IF(E42=0,"",IF(OR(E42=$AM$1,E42=$AN$1,E43=$AM$1,E43=$AN$1,E44=$AM$1,E44=$AN$1),0,1)))</f>
        <v>1</v>
      </c>
      <c r="AQ42" s="135">
        <f>IF($A42&gt;='FG_243way_Regular Symbol'!H$16,"",IF(F42=0,"",IF(OR(F42=$AM$1,F42=$AN$1,F43=$AM$1,F43=$AN$1,F44=$AM$1,F44=$AN$1),0,1)))</f>
        <v>1</v>
      </c>
      <c r="AS42" s="344">
        <f>IF($A42&gt;='FG_243way_Regular Symbol'!D$16,"",IF(B42=0,"",IF(OR(B42=$AM$1,B42=$AT$1,B43=$AM$1,B43=$AT$1,B44=$AM$1,B44=$AT$1),0,1)))</f>
        <v>1</v>
      </c>
      <c r="AT42" s="3">
        <f>IF($A42&gt;='FG_243way_Regular Symbol'!E$16,"",IF(C42=0,"",IF(OR(C42=$AM$1,C42=$AT$1,C43=$AM$1,C43=$AT$1,C44=$AM$1,C44=$AT$1),0,1)))</f>
        <v>1</v>
      </c>
      <c r="AU42" s="3">
        <f>IF($A42&gt;='FG_243way_Regular Symbol'!F$16,"",IF(D42=0,"",IF(OR(D42=$AM$1,D42=$AT$1,D43=$AM$1,D43=$AT$1,D44=$AM$1,D44=$AT$1),0,1)))</f>
        <v>1</v>
      </c>
      <c r="AV42" s="3">
        <f>IF($A42&gt;='FG_243way_Regular Symbol'!G$16,"",IF(E42=0,"",IF(OR(E42=$AM$1,E42=$AT$1,E43=$AM$1,E43=$AT$1,E44=$AM$1,E44=$AT$1),0,1)))</f>
        <v>1</v>
      </c>
      <c r="AW42" s="135">
        <f>IF($A42&gt;='FG_243way_Regular Symbol'!H$16,"",IF(F42=0,"",IF(OR(F42=$AM$1,F42=$AT$1,F43=$AM$1,F43=$AT$1,F44=$AM$1,F44=$AT$1),0,1)))</f>
        <v>1</v>
      </c>
      <c r="AY42" s="344">
        <f>IF($A42&gt;='FG_243way_Regular Symbol'!D$16,"",IF(B42=0,"",IF(OR(B42=$AM$1,B42=$AZ$1,B43=$AM$1,B43=$AZ$1,B44=$AM$1,B44=$AZ$1),0,1)))</f>
        <v>1</v>
      </c>
      <c r="AZ42" s="3">
        <f>IF($A42&gt;='FG_243way_Regular Symbol'!E$16,"",IF(C42=0,"",IF(OR(C42=$AM$1,C42=$AZ$1,C43=$AM$1,C43=$AZ$1,C44=$AM$1,C44=$AZ$1),0,1)))</f>
        <v>1</v>
      </c>
      <c r="BA42" s="3">
        <f>IF($A42&gt;='FG_243way_Regular Symbol'!F$16,"",IF(D42=0,"",IF(OR(D42=$AM$1,D42=$AZ$1,D43=$AM$1,D43=$AZ$1,D44=$AM$1,D44=$AZ$1),0,1)))</f>
        <v>1</v>
      </c>
      <c r="BB42" s="3">
        <f>IF($A42&gt;='FG_243way_Regular Symbol'!G$16,"",IF(E42=0,"",IF(OR(E42=$AM$1,E42=$AZ$1,E43=$AM$1,E43=$AZ$1,E44=$AM$1,E44=$AZ$1),0,1)))</f>
        <v>1</v>
      </c>
      <c r="BC42" s="135">
        <f>IF($A42&gt;='FG_243way_Regular Symbol'!H$16,"",IF(F42=0,"",IF(OR(F42=$AM$1,F42=$AZ$1,F43=$AM$1,F43=$AZ$1,F44=$AM$1,F44=$AZ$1),0,1)))</f>
        <v>0</v>
      </c>
      <c r="BE42" s="344">
        <f>IF($A42&gt;='FG_243way_Regular Symbol'!D$16,"",IF(B42=0,"",IF(OR(B42=$AM$1,B42=$BF$1,B43=$AM$1,B43=$BF$1,B44=$AM$1,B44=$BF$1),0,1)))</f>
        <v>1</v>
      </c>
      <c r="BF42" s="3">
        <f>IF($A42&gt;='FG_243way_Regular Symbol'!E$16,"",IF(C42=0,"",IF(OR(C42=$AM$1,C42=$BF$1,C43=$AM$1,C43=$BF$1,C44=$AM$1,C44=$BF$1),0,1)))</f>
        <v>1</v>
      </c>
      <c r="BG42" s="3">
        <f>IF($A42&gt;='FG_243way_Regular Symbol'!F$16,"",IF(D42=0,"",IF(OR(D42=$AM$1,D42=$BF$1,D43=$AM$1,D43=$BF$1,D44=$AM$1,D44=$BF$1),0,1)))</f>
        <v>1</v>
      </c>
      <c r="BH42" s="3">
        <f>IF($A42&gt;='FG_243way_Regular Symbol'!G$16,"",IF(E42=0,"",IF(OR(E42=$AM$1,E42=$BF$1,E43=$AM$1,E43=$BF$1,E44=$AM$1,E44=$BF$1),0,1)))</f>
        <v>1</v>
      </c>
      <c r="BI42" s="135">
        <f>IF($A42&gt;='FG_243way_Regular Symbol'!H$16,"",IF(F42=0,"",IF(OR(F42=$AM$1,F42=$BF$1,F43=$AM$1,F43=$BF$1,F44=$AM$1,F44=$BF$1),0,1)))</f>
        <v>1</v>
      </c>
      <c r="BK42" s="344">
        <f>IF($A42&gt;='FG_243way_Regular Symbol'!D$16,"",IF(B42=0,"",IF(OR(B42=$AM$1,B42=$BL$1,B43=$AM$1,B43=$BL$1,B44=$AM$1,B44=$BL$1),0,1)))</f>
        <v>1</v>
      </c>
      <c r="BL42" s="3">
        <f>IF($A42&gt;='FG_243way_Regular Symbol'!E$16,"",IF(C42=0,"",IF(OR(C42=$AM$1,C42=$BL$1,C43=$AM$1,C43=$BL$1,C44=$AM$1,C44=$BL$1),0,1)))</f>
        <v>1</v>
      </c>
      <c r="BM42" s="3">
        <f>IF($A42&gt;='FG_243way_Regular Symbol'!F$16,"",IF(D42=0,"",IF(OR(D42=$AM$1,D42=$BL$1,D43=$AM$1,D43=$BL$1,D44=$AM$1,D44=$BL$1),0,1)))</f>
        <v>1</v>
      </c>
      <c r="BN42" s="3">
        <f>IF($A42&gt;='FG_243way_Regular Symbol'!G$16,"",IF(E42=0,"",IF(OR(E42=$AM$1,E42=$BL$1,E43=$AM$1,E43=$BL$1,E44=$AM$1,E44=$BL$1),0,1)))</f>
        <v>1</v>
      </c>
      <c r="BO42" s="135">
        <f>IF($A42&gt;='FG_243way_Regular Symbol'!H$16,"",IF(F42=0,"",IF(OR(F42=$AM$1,F42=$BL$1,F43=$AM$1,F43=$BL$1,F44=$AM$1,F44=$BL$1),0,1)))</f>
        <v>1</v>
      </c>
      <c r="BQ42" s="3">
        <f>IF($A42&gt;='FG_243way_Regular Symbol'!D$16,"",IF(B42=0,"",IF(OR(B42=$BQ$1,B42=$BR$1,B43=$BQ$1,B43=$BR$1,B44=$BQ$1,B44=$BR$1),0,1)))</f>
        <v>0</v>
      </c>
      <c r="BR42" s="3">
        <f>IF($A42&gt;='FG_243way_Regular Symbol'!E$16,"",IF(C42=0,"",IF(OR(C42=$BQ$1,C42=$BR$1,C43=$BQ$1,C43=$BR$1,C44=$BQ$1,C44=$BR$1),0,1)))</f>
        <v>1</v>
      </c>
      <c r="BS42" s="3">
        <f>IF($A42&gt;='FG_243way_Regular Symbol'!F$16,"",IF(D42=0,"",IF(OR(D42=$BQ$1,D42=$BR$1,D43=$BQ$1,D43=$BR$1,D44=$BQ$1,D44=$BR$1),0,1)))</f>
        <v>1</v>
      </c>
      <c r="BT42" s="3">
        <f>IF($A42&gt;='FG_243way_Regular Symbol'!G$16,"",IF(E42=0,"",IF(OR(E42=$BQ$1,E42=$BR$1,E43=$BQ$1,E43=$BR$1,E44=$BQ$1,E44=$BR$1),0,1)))</f>
        <v>0</v>
      </c>
      <c r="BU42" s="3">
        <f>IF($A42&gt;='FG_243way_Regular Symbol'!H$16,"",IF(F42=0,"",IF(OR(F42=$BQ$1,F42=$BR$1,F43=$BQ$1,F43=$BR$1,F44=$BQ$1,F44=$BR$1),0,1)))</f>
        <v>1</v>
      </c>
      <c r="BW42" s="3">
        <f>IF($A42&gt;='FG_243way_Regular Symbol'!D$16,"",IF(B42=0,"",IF(OR(B42=$BW$1,B43=$BW$1,B44=$BW$1,B42=$BX$1,B43=$BX$1,B44=$BX$1),0,1)))</f>
        <v>1</v>
      </c>
      <c r="BX42" s="3">
        <f>IF($A42&gt;='FG_243way_Regular Symbol'!E$16,"",IF(C42=0,"",IF(OR(C42=$BW$1,C43=$BW$1,C44=$BW$1,C42=$BX$1,C43=$BX$1,C44=$BX$1),0,1)))</f>
        <v>1</v>
      </c>
      <c r="BY42" s="3">
        <f>IF($A42&gt;='FG_243way_Regular Symbol'!F$16,"",IF(D42=0,"",IF(OR(D42=$BW$1,D43=$BW$1,D44=$BW$1,D42=$BX$1,D43=$BX$1,D44=$BX$1),0,1)))</f>
        <v>1</v>
      </c>
      <c r="BZ42" s="3">
        <f>IF($A42&gt;='FG_243way_Regular Symbol'!G$16,"",IF(E42=0,"",IF(OR(E42=$BW$1,E43=$BW$1,E44=$BW$1,E42=$BX$1,E43=$BX$1,E44=$BX$1),0,1)))</f>
        <v>1</v>
      </c>
      <c r="CA42" s="3">
        <f>IF($A42&gt;='FG_243way_Regular Symbol'!H$16,"",IF(F42=0,"",IF(OR(F42=$BW$1,F43=$BW$1,F44=$BW$1,F42=$BX$1,F43=$BX$1,F44=$BX$1),0,1)))</f>
        <v>1</v>
      </c>
      <c r="CC42" s="3">
        <f>IF($A42&gt;='FG_243way_Regular Symbol'!D$16,"",IF(B42=0,"",IF(OR(B42=$BW$1,B43=$BW$1,B44=$BW$1,B42=$CD$1,B43=$CD$1,B44=$CD$1),0,1)))</f>
        <v>0</v>
      </c>
      <c r="CD42" s="3">
        <f>IF($A42&gt;='FG_243way_Regular Symbol'!E$16,"",IF(C42=0,"",IF(OR(C42=$BW$1,C43=$BW$1,C44=$BW$1,C42=$CD$1,C43=$CD$1,C44=$CD$1),0,1)))</f>
        <v>1</v>
      </c>
      <c r="CE42" s="3">
        <f>IF($A42&gt;='FG_243way_Regular Symbol'!F$16,"",IF(D42=0,"",IF(OR(D42=$BW$1,D43=$BW$1,D44=$BW$1,D42=$CD$1,D43=$CD$1,D44=$CD$1),0,1)))</f>
        <v>1</v>
      </c>
      <c r="CF42" s="3">
        <f>IF($A42&gt;='FG_243way_Regular Symbol'!G$16,"",IF(E42=0,"",IF(OR(E42=$BW$1,E43=$BW$1,E44=$BW$1,E42=$CD$1,E43=$CD$1,E44=$CD$1),0,1)))</f>
        <v>0</v>
      </c>
      <c r="CG42" s="3">
        <f>IF($A42&gt;='FG_243way_Regular Symbol'!H$16,"",IF(F42=0,"",IF(OR(F42=$BW$1,F43=$BW$1,F44=$BW$1,F42=$CD$1,F43=$CD$1,F44=$CD$1),0,1)))</f>
        <v>1</v>
      </c>
      <c r="CI42" s="3">
        <f>IF($A42&gt;='FG_243way_Regular Symbol'!D$16,"",IF(B42=0,"",IF(OR(B42=$BW$1,B43=$BW$1,B44=$BW$1,B42=$CJ$1,B43=$CJ$1,B44=$CJ$1),0,1)))</f>
        <v>1</v>
      </c>
      <c r="CJ42" s="3">
        <f>IF($A42&gt;='FG_243way_Regular Symbol'!E$16,"",IF(C42=0,"",IF(OR(C42=$BW$1,C43=$BW$1,C44=$BW$1,C42=$CJ$1,C43=$CJ$1,C44=$CJ$1),0,1)))</f>
        <v>0</v>
      </c>
      <c r="CK42" s="3">
        <f>IF($A42&gt;='FG_243way_Regular Symbol'!F$16,"",IF(D42=0,"",IF(OR(D42=$BW$1,D43=$BW$1,D44=$BW$1,D42=$CJ$1,D43=$CJ$1,D44=$CJ$1),0,1)))</f>
        <v>0</v>
      </c>
      <c r="CL42" s="3">
        <f>IF($A42&gt;='FG_243way_Regular Symbol'!G$16,"",IF(E42=0,"",IF(OR(E42=$BW$1,E43=$BW$1,E44=$BW$1,E42=$CJ$1,E43=$CJ$1,E44=$CJ$1),0,1)))</f>
        <v>1</v>
      </c>
      <c r="CM42" s="3">
        <f>IF($A42&gt;='FG_243way_Regular Symbol'!H$16,"",IF(F42=0,"",IF(OR(F42=$BW$1,F43=$BW$1,F44=$BW$1,F42=$CJ$1,F43=$CJ$1,F44=$CJ$1),0,1)))</f>
        <v>1</v>
      </c>
      <c r="CO42" s="3">
        <f>IF($A42&gt;='FG_243way_Regular Symbol'!D$16,"",IF(B42=0,"",IF(OR(B42=$BW$1,B43=$BW$1,B44=$BW$1,B42=$CP$1,B43=$CP$1,B44=$CP$1),0,1)))</f>
        <v>1</v>
      </c>
      <c r="CP42" s="3">
        <f>IF($A42&gt;='FG_243way_Regular Symbol'!E$16,"",IF(C42=0,"",IF(OR(C42=$BW$1,C43=$BW$1,C44=$BW$1,C42=$CP$1,C43=$CP$1,C44=$CP$1),0,1)))</f>
        <v>1</v>
      </c>
      <c r="CQ42" s="3">
        <f>IF($A42&gt;='FG_243way_Regular Symbol'!F$16,"",IF(D42=0,"",IF(OR(D42=$BW$1,D43=$BW$1,D44=$BW$1,D42=$CP$1,D43=$CP$1,D44=$CP$1),0,1)))</f>
        <v>1</v>
      </c>
      <c r="CR42" s="3">
        <f>IF($A42&gt;='FG_243way_Regular Symbol'!G$16,"",IF(E42=0,"",IF(OR(E42=$BW$1,E43=$BW$1,E44=$BW$1,E42=$CP$1,E43=$CP$1,E44=$CP$1),0,1)))</f>
        <v>1</v>
      </c>
      <c r="CS42" s="3">
        <f>IF($A42&gt;='FG_243way_Regular Symbol'!H$16,"",IF(F42=0,"",IF(OR(F42=$BW$1,F43=$BW$1,F44=$BW$1,F42=$CP$1,F43=$CP$1,F44=$CP$1),0,1)))</f>
        <v>0</v>
      </c>
      <c r="CU42" s="3">
        <f>IF($A42&gt;='FG_243way_Regular Symbol'!D$16,"",IF(B42=0,"",IF(OR(B42=$BW$1,B43=$BW$1,B44=$BW$1,B42=$CV$1,B43=$CV$1,B44=$CV$1),0,1)))</f>
        <v>1</v>
      </c>
      <c r="CV42" s="3">
        <f>IF($A42&gt;='FG_243way_Regular Symbol'!E$16,"",IF(C42=0,"",IF(OR(C42=$BW$1,C43=$BW$1,C44=$BW$1,C42=$CV$1,C43=$CV$1,C44=$CV$1),0,1)))</f>
        <v>1</v>
      </c>
      <c r="CW42" s="3">
        <f>IF($A42&gt;='FG_243way_Regular Symbol'!F$16,"",IF(D42=0,"",IF(OR(D42=$BW$1,D43=$BW$1,D44=$BW$1,D42=$CV$1,D43=$CV$1,D44=$CV$1),0,1)))</f>
        <v>1</v>
      </c>
      <c r="CX42" s="3">
        <f>IF($A42&gt;='FG_243way_Regular Symbol'!G$16,"",IF(E42=0,"",IF(OR(E42=$BW$1,E43=$BW$1,E44=$BW$1,E42=$CV$1,E43=$CV$1,E44=$CV$1),0,1)))</f>
        <v>1</v>
      </c>
      <c r="CY42" s="3">
        <f>IF($A42&gt;='FG_243way_Regular Symbol'!H$16,"",IF(F42=0,"",IF(OR(F42=$BW$1,F43=$BW$1,F44=$BW$1,F42=$CV$1,F43=$CV$1,F44=$CV$1),0,1)))</f>
        <v>1</v>
      </c>
    </row>
    <row r="43" spans="1:103">
      <c r="A43" s="337">
        <f>IF('FG_243way_Regular Symbol'!L42="","",'FG_243way_Regular Symbol'!L42)</f>
        <v>39</v>
      </c>
      <c r="B43" s="191" t="str">
        <f>IF('FG_243way_Regular Symbol'!M42="",
IF($A43-'FG_243way_Regular Symbol'!D$16&gt;='FG_243way_RegularＸ_W()'!B$2-1,"",VLOOKUP($A43-'FG_243way_Regular Symbol'!D$16,'FG_243way_Regular Symbol'!$L$3:$Q$99,'FG_243way_RegularＸ_W()'!B$3+1,FALSE)),
'FG_243way_Regular Symbol'!M42)</f>
        <v>Q</v>
      </c>
      <c r="C43" s="191" t="str">
        <f>IF('FG_243way_Regular Symbol'!N42="",
IF($A43-'FG_243way_Regular Symbol'!E$16&gt;='FG_243way_RegularＸ_W()'!C$2-1,"",VLOOKUP($A43-'FG_243way_Regular Symbol'!E$16,'FG_243way_Regular Symbol'!$L$3:$Q$99,'FG_243way_RegularＸ_W()'!C$3+1,FALSE)),
'FG_243way_Regular Symbol'!N42)</f>
        <v>M1</v>
      </c>
      <c r="D43" s="191" t="str">
        <f>IF('FG_243way_Regular Symbol'!O42="",
IF($A43-'FG_243way_Regular Symbol'!F$16&gt;='FG_243way_RegularＸ_W()'!D$2-1,"",VLOOKUP($A43-'FG_243way_Regular Symbol'!F$16,'FG_243way_Regular Symbol'!$L$3:$Q$99,'FG_243way_RegularＸ_W()'!D$3+1,FALSE)),
'FG_243way_Regular Symbol'!O42)</f>
        <v>J</v>
      </c>
      <c r="E43" s="191" t="str">
        <f>IF('FG_243way_Regular Symbol'!P42="",
IF($A43-'FG_243way_Regular Symbol'!G$16&gt;='FG_243way_RegularＸ_W()'!E$2-1,"",VLOOKUP($A43-'FG_243way_Regular Symbol'!G$16,'FG_243way_Regular Symbol'!$L$3:$Q$99,'FG_243way_RegularＸ_W()'!E$3+1,FALSE)),
'FG_243way_Regular Symbol'!P42)</f>
        <v>M4</v>
      </c>
      <c r="F43" s="338" t="str">
        <f>IF('FG_243way_Regular Symbol'!Q42="",
IF($A43-'FG_243way_Regular Symbol'!H$16&gt;='FG_243way_RegularＸ_W()'!F$2-1,"",VLOOKUP($A43-'FG_243way_Regular Symbol'!H$16,'FG_243way_Regular Symbol'!$L$3:$Q$99,'FG_243way_RegularＸ_W()'!F$3+1,FALSE)),
'FG_243way_Regular Symbol'!Q42)</f>
        <v>TE</v>
      </c>
      <c r="O43" s="344">
        <f>IF($A43&gt;='FG_243way_Regular Symbol'!D$16,"",IF(B43=0,"",IF(OR(B43=$O$1,B43=$P$1,B44=$O$1,B44=$P$1,B45=$O$1,B45=$P$1),0,1)))</f>
        <v>1</v>
      </c>
      <c r="P43" s="3">
        <f>IF($A43&gt;='FG_243way_Regular Symbol'!E$16,"",IF(C43=0,"",IF(OR(C43=$O$1,C43=$P$1,C44=$O$1,C44=$P$1,C45=$O$1,C45=$P$1),0,1)))</f>
        <v>0</v>
      </c>
      <c r="Q43" s="3">
        <f>IF($A43&gt;='FG_243way_Regular Symbol'!F$16,"",IF(D43=0,"",IF(OR(D43=$O$1,D43=$P$1,D44=$O$1,D44=$P$1,D45=$O$1,D45=$P$1),0,1)))</f>
        <v>1</v>
      </c>
      <c r="R43" s="3">
        <f>IF($A43&gt;='FG_243way_Regular Symbol'!G$16,"",IF(E43=0,"",IF(OR(E43=$O$1,E43=$P$1,E44=$O$1,E44=$P$1,E45=$O$1,E45=$P$1),0,1)))</f>
        <v>1</v>
      </c>
      <c r="S43" s="135">
        <f>IF($A43&gt;='FG_243way_Regular Symbol'!H$16,"",IF(F43=0,"",IF(OR(F43=$O$1,F43=$P$1,F44=$O$1,F44=$P$1,F45=$O$1,F45=$P$1),0,1)))</f>
        <v>1</v>
      </c>
      <c r="U43" s="344">
        <f>IF($A43&gt;='FG_243way_Regular Symbol'!D$16,"",IF(B43=0,"",IF(OR(B43=$U$1,B43=$V$1,B44=$U$1,B44=$V$1,B45=$U$1,B45=$V$1),0,1)))</f>
        <v>1</v>
      </c>
      <c r="V43" s="3">
        <f>IF($A43&gt;='FG_243way_Regular Symbol'!E$16,"",IF(C43=0,"",IF(OR(C43=$U$1,C43=$V$1,C44=$U$1,C44=$V$1,C45=$U$1,C45=$V$1),0,1)))</f>
        <v>1</v>
      </c>
      <c r="W43" s="3">
        <f>IF($A43&gt;='FG_243way_Regular Symbol'!F$16,"",IF(D43=0,"",IF(OR(D43=$U$1,D43=$V$1,D44=$U$1,D44=$V$1,D45=$U$1,D45=$V$1),0,1)))</f>
        <v>1</v>
      </c>
      <c r="X43" s="3">
        <f>IF($A43&gt;='FG_243way_Regular Symbol'!G$16,"",IF(E43=0,"",IF(OR(E43=$U$1,E43=$V$1,E44=$U$1,E44=$V$1,E45=$U$1,E45=$V$1),0,1)))</f>
        <v>1</v>
      </c>
      <c r="Y43" s="135">
        <f>IF($A43&gt;='FG_243way_Regular Symbol'!H$16,"",IF(F43=0,"",IF(OR(F43=$U$1,F43=$V$1,F44=$U$1,F44=$V$1,F45=$U$1,F45=$V$1),0,1)))</f>
        <v>0</v>
      </c>
      <c r="AA43" s="344">
        <f>IF($A43&gt;='FG_243way_Regular Symbol'!D$16,"",IF(B43=0,"",IF(OR(B43=$AA$1,B43=$AB$1,B44=$AA$1,B44=$AB$1,B45=$AA$1,,B45=$AB$1),0,1)))</f>
        <v>1</v>
      </c>
      <c r="AB43" s="3">
        <f>IF($A43&gt;='FG_243way_Regular Symbol'!E$16,"",IF(C43=0,"",IF(OR(C43=$AA$1,C43=$AB$1,C44=$AA$1,C44=$AB$1,C45=$AA$1,,C45=$AB$1),0,1)))</f>
        <v>1</v>
      </c>
      <c r="AC43" s="3">
        <f>IF($A43&gt;='FG_243way_Regular Symbol'!F$16,"",IF(D43=0,"",IF(OR(D43=$AA$1,D43=$AB$1,D44=$AA$1,D44=$AB$1,D45=$AA$1,,D45=$AB$1),0,1)))</f>
        <v>0</v>
      </c>
      <c r="AD43" s="3">
        <f>IF($A43&gt;='FG_243way_Regular Symbol'!G$16,"",IF(E43=0,"",IF(OR(E43=$AA$1,E43=$AB$1,E44=$AA$1,E44=$AB$1,E45=$AA$1,,E45=$AB$1),0,1)))</f>
        <v>1</v>
      </c>
      <c r="AE43" s="135">
        <f>IF($A43&gt;='FG_243way_Regular Symbol'!H$16,"",IF(F43=0,"",IF(OR(F43=$AA$1,F43=$AB$1,F44=$AA$1,F44=$AB$1,F45=$AA$1,,F45=$AB$1),0,1)))</f>
        <v>1</v>
      </c>
      <c r="AG43" s="344">
        <f>IF($A43&gt;='FG_243way_Regular Symbol'!D$16,"",IF(B43=0,"",IF(OR(B43=$AG$1,B43=$AH$1,B44=$AG$1,B44=$AH$1,B45=$AG$1,B45=$AH$1),0,1)))</f>
        <v>0</v>
      </c>
      <c r="AH43" s="3">
        <f>IF($A43&gt;='FG_243way_Regular Symbol'!E$16,"",IF(C43=0,"",IF(OR(C43=$AG$1,C43=$AH$1,C44=$AG$1,C44=$AH$1,C45=$AG$1,C45=$AH$1),0,1)))</f>
        <v>1</v>
      </c>
      <c r="AI43" s="3">
        <f>IF($A43&gt;='FG_243way_Regular Symbol'!F$16,"",IF(D43=0,"",IF(OR(D43=$AG$1,D43=$AH$1,D44=$AG$1,D44=$AH$1,D45=$AG$1,D45=$AH$1),0,1)))</f>
        <v>1</v>
      </c>
      <c r="AJ43" s="3">
        <f>IF($A43&gt;='FG_243way_Regular Symbol'!G$16,"",IF(E43=0,"",IF(OR(E43=$AG$1,E43=$AH$1,E44=$AG$1,E44=$AH$1,E45=$AG$1,E45=$AH$1),0,1)))</f>
        <v>0</v>
      </c>
      <c r="AK43" s="135">
        <f>IF($A43&gt;='FG_243way_Regular Symbol'!H$16,"",IF(F43=0,"",IF(OR(F43=$AG$1,F43=$AH$1,F44=$AG$1,F44=$AH$1,F45=$AG$1,F45=$AH$1),0,1)))</f>
        <v>1</v>
      </c>
      <c r="AM43" s="344">
        <f>IF($A43&gt;='FG_243way_Regular Symbol'!D$16,"",IF(B43=0,"",IF(OR(B43=$AM$1,B43=$AN$1,B44=$AM$1,B44=$AN$1,B45=$AM$1,B45=$AN$1),0,1)))</f>
        <v>1</v>
      </c>
      <c r="AN43" s="3">
        <f>IF($A43&gt;='FG_243way_Regular Symbol'!E$16,"",IF(C43=0,"",IF(OR(C43=$AM$1,C43=$AN$1,C44=$AM$1,C44=$AN$1,C45=$AM$1,C45=$AN$1),0,1)))</f>
        <v>1</v>
      </c>
      <c r="AO43" s="3">
        <f>IF($A43&gt;='FG_243way_Regular Symbol'!F$16,"",IF(D43=0,"",IF(OR(D43=$AM$1,D43=$AN$1,D44=$AM$1,D44=$AN$1,D45=$AM$1,D45=$AN$1),0,1)))</f>
        <v>1</v>
      </c>
      <c r="AP43" s="3">
        <f>IF($A43&gt;='FG_243way_Regular Symbol'!G$16,"",IF(E43=0,"",IF(OR(E43=$AM$1,E43=$AN$1,E44=$AM$1,E44=$AN$1,E45=$AM$1,E45=$AN$1),0,1)))</f>
        <v>1</v>
      </c>
      <c r="AQ43" s="135">
        <f>IF($A43&gt;='FG_243way_Regular Symbol'!H$16,"",IF(F43=0,"",IF(OR(F43=$AM$1,F43=$AN$1,F44=$AM$1,F44=$AN$1,F45=$AM$1,F45=$AN$1),0,1)))</f>
        <v>1</v>
      </c>
      <c r="AS43" s="344">
        <f>IF($A43&gt;='FG_243way_Regular Symbol'!D$16,"",IF(B43=0,"",IF(OR(B43=$AM$1,B43=$AT$1,B44=$AM$1,B44=$AT$1,B45=$AM$1,B45=$AT$1),0,1)))</f>
        <v>1</v>
      </c>
      <c r="AT43" s="3">
        <f>IF($A43&gt;='FG_243way_Regular Symbol'!E$16,"",IF(C43=0,"",IF(OR(C43=$AM$1,C43=$AT$1,C44=$AM$1,C44=$AT$1,C45=$AM$1,C45=$AT$1),0,1)))</f>
        <v>1</v>
      </c>
      <c r="AU43" s="3">
        <f>IF($A43&gt;='FG_243way_Regular Symbol'!F$16,"",IF(D43=0,"",IF(OR(D43=$AM$1,D43=$AT$1,D44=$AM$1,D44=$AT$1,D45=$AM$1,D45=$AT$1),0,1)))</f>
        <v>1</v>
      </c>
      <c r="AV43" s="3">
        <f>IF($A43&gt;='FG_243way_Regular Symbol'!G$16,"",IF(E43=0,"",IF(OR(E43=$AM$1,E43=$AT$1,E44=$AM$1,E44=$AT$1,E45=$AM$1,E45=$AT$1),0,1)))</f>
        <v>1</v>
      </c>
      <c r="AW43" s="135">
        <f>IF($A43&gt;='FG_243way_Regular Symbol'!H$16,"",IF(F43=0,"",IF(OR(F43=$AM$1,F43=$AT$1,F44=$AM$1,F44=$AT$1,F45=$AM$1,F45=$AT$1),0,1)))</f>
        <v>1</v>
      </c>
      <c r="AY43" s="344">
        <f>IF($A43&gt;='FG_243way_Regular Symbol'!D$16,"",IF(B43=0,"",IF(OR(B43=$AM$1,B43=$AZ$1,B44=$AM$1,B44=$AZ$1,B45=$AM$1,B45=$AZ$1),0,1)))</f>
        <v>1</v>
      </c>
      <c r="AZ43" s="3">
        <f>IF($A43&gt;='FG_243way_Regular Symbol'!E$16,"",IF(C43=0,"",IF(OR(C43=$AM$1,C43=$AZ$1,C44=$AM$1,C44=$AZ$1,C45=$AM$1,C45=$AZ$1),0,1)))</f>
        <v>1</v>
      </c>
      <c r="BA43" s="3">
        <f>IF($A43&gt;='FG_243way_Regular Symbol'!F$16,"",IF(D43=0,"",IF(OR(D43=$AM$1,D43=$AZ$1,D44=$AM$1,D44=$AZ$1,D45=$AM$1,D45=$AZ$1),0,1)))</f>
        <v>1</v>
      </c>
      <c r="BB43" s="3">
        <f>IF($A43&gt;='FG_243way_Regular Symbol'!G$16,"",IF(E43=0,"",IF(OR(E43=$AM$1,E43=$AZ$1,E44=$AM$1,E44=$AZ$1,E45=$AM$1,E45=$AZ$1),0,1)))</f>
        <v>1</v>
      </c>
      <c r="BC43" s="135">
        <f>IF($A43&gt;='FG_243way_Regular Symbol'!H$16,"",IF(F43=0,"",IF(OR(F43=$AM$1,F43=$AZ$1,F44=$AM$1,F44=$AZ$1,F45=$AM$1,F45=$AZ$1),0,1)))</f>
        <v>1</v>
      </c>
      <c r="BE43" s="344">
        <f>IF($A43&gt;='FG_243way_Regular Symbol'!D$16,"",IF(B43=0,"",IF(OR(B43=$AM$1,B43=$BF$1,B44=$AM$1,B44=$BF$1,B45=$AM$1,B45=$BF$1),0,1)))</f>
        <v>1</v>
      </c>
      <c r="BF43" s="3">
        <f>IF($A43&gt;='FG_243way_Regular Symbol'!E$16,"",IF(C43=0,"",IF(OR(C43=$AM$1,C43=$BF$1,C44=$AM$1,C44=$BF$1,C45=$AM$1,C45=$BF$1),0,1)))</f>
        <v>1</v>
      </c>
      <c r="BG43" s="3">
        <f>IF($A43&gt;='FG_243way_Regular Symbol'!F$16,"",IF(D43=0,"",IF(OR(D43=$AM$1,D43=$BF$1,D44=$AM$1,D44=$BF$1,D45=$AM$1,D45=$BF$1),0,1)))</f>
        <v>1</v>
      </c>
      <c r="BH43" s="3">
        <f>IF($A43&gt;='FG_243way_Regular Symbol'!G$16,"",IF(E43=0,"",IF(OR(E43=$AM$1,E43=$BF$1,E44=$AM$1,E44=$BF$1,E45=$AM$1,E45=$BF$1),0,1)))</f>
        <v>1</v>
      </c>
      <c r="BI43" s="135">
        <f>IF($A43&gt;='FG_243way_Regular Symbol'!H$16,"",IF(F43=0,"",IF(OR(F43=$AM$1,F43=$BF$1,F44=$AM$1,F44=$BF$1,F45=$AM$1,F45=$BF$1),0,1)))</f>
        <v>1</v>
      </c>
      <c r="BK43" s="344">
        <f>IF($A43&gt;='FG_243way_Regular Symbol'!D$16,"",IF(B43=0,"",IF(OR(B43=$AM$1,B43=$BL$1,B44=$AM$1,B44=$BL$1,B45=$AM$1,B45=$BL$1),0,1)))</f>
        <v>1</v>
      </c>
      <c r="BL43" s="3">
        <f>IF($A43&gt;='FG_243way_Regular Symbol'!E$16,"",IF(C43=0,"",IF(OR(C43=$AM$1,C43=$BL$1,C44=$AM$1,C44=$BL$1,C45=$AM$1,C45=$BL$1),0,1)))</f>
        <v>1</v>
      </c>
      <c r="BM43" s="3">
        <f>IF($A43&gt;='FG_243way_Regular Symbol'!F$16,"",IF(D43=0,"",IF(OR(D43=$AM$1,D43=$BL$1,D44=$AM$1,D44=$BL$1,D45=$AM$1,D45=$BL$1),0,1)))</f>
        <v>1</v>
      </c>
      <c r="BN43" s="3">
        <f>IF($A43&gt;='FG_243way_Regular Symbol'!G$16,"",IF(E43=0,"",IF(OR(E43=$AM$1,E43=$BL$1,E44=$AM$1,E44=$BL$1,E45=$AM$1,E45=$BL$1),0,1)))</f>
        <v>1</v>
      </c>
      <c r="BO43" s="135">
        <f>IF($A43&gt;='FG_243way_Regular Symbol'!H$16,"",IF(F43=0,"",IF(OR(F43=$AM$1,F43=$BL$1,F44=$AM$1,F44=$BL$1,F45=$AM$1,F45=$BL$1),0,1)))</f>
        <v>1</v>
      </c>
      <c r="BQ43" s="3">
        <f>IF($A43&gt;='FG_243way_Regular Symbol'!D$16,"",IF(B43=0,"",IF(OR(B43=$BQ$1,B43=$BR$1,B44=$BQ$1,B44=$BR$1,B45=$BQ$1,B45=$BR$1),0,1)))</f>
        <v>0</v>
      </c>
      <c r="BR43" s="3">
        <f>IF($A43&gt;='FG_243way_Regular Symbol'!E$16,"",IF(C43=0,"",IF(OR(C43=$BQ$1,C43=$BR$1,C44=$BQ$1,C44=$BR$1,C45=$BQ$1,C45=$BR$1),0,1)))</f>
        <v>1</v>
      </c>
      <c r="BS43" s="3">
        <f>IF($A43&gt;='FG_243way_Regular Symbol'!F$16,"",IF(D43=0,"",IF(OR(D43=$BQ$1,D43=$BR$1,D44=$BQ$1,D44=$BR$1,D45=$BQ$1,D45=$BR$1),0,1)))</f>
        <v>0</v>
      </c>
      <c r="BT43" s="3">
        <f>IF($A43&gt;='FG_243way_Regular Symbol'!G$16,"",IF(E43=0,"",IF(OR(E43=$BQ$1,E43=$BR$1,E44=$BQ$1,E44=$BR$1,E45=$BQ$1,E45=$BR$1),0,1)))</f>
        <v>0</v>
      </c>
      <c r="BU43" s="3">
        <f>IF($A43&gt;='FG_243way_Regular Symbol'!H$16,"",IF(F43=0,"",IF(OR(F43=$BQ$1,F43=$BR$1,F44=$BQ$1,F44=$BR$1,F45=$BQ$1,F45=$BR$1),0,1)))</f>
        <v>0</v>
      </c>
      <c r="BW43" s="3">
        <f>IF($A43&gt;='FG_243way_Regular Symbol'!D$16,"",IF(B43=0,"",IF(OR(B43=$BW$1,B44=$BW$1,B45=$BW$1,B43=$BX$1,B44=$BX$1,B45=$BX$1),0,1)))</f>
        <v>1</v>
      </c>
      <c r="BX43" s="3">
        <f>IF($A43&gt;='FG_243way_Regular Symbol'!E$16,"",IF(C43=0,"",IF(OR(C43=$BW$1,C44=$BW$1,C45=$BW$1,C43=$BX$1,C44=$BX$1,C45=$BX$1),0,1)))</f>
        <v>0</v>
      </c>
      <c r="BY43" s="3">
        <f>IF($A43&gt;='FG_243way_Regular Symbol'!F$16,"",IF(D43=0,"",IF(OR(D43=$BW$1,D44=$BW$1,D45=$BW$1,D43=$BX$1,D44=$BX$1,D45=$BX$1),0,1)))</f>
        <v>1</v>
      </c>
      <c r="BZ43" s="3">
        <f>IF($A43&gt;='FG_243way_Regular Symbol'!G$16,"",IF(E43=0,"",IF(OR(E43=$BW$1,E44=$BW$1,E45=$BW$1,E43=$BX$1,E44=$BX$1,E45=$BX$1),0,1)))</f>
        <v>0</v>
      </c>
      <c r="CA43" s="3">
        <f>IF($A43&gt;='FG_243way_Regular Symbol'!H$16,"",IF(F43=0,"",IF(OR(F43=$BW$1,F44=$BW$1,F45=$BW$1,F43=$BX$1,F44=$BX$1,F45=$BX$1),0,1)))</f>
        <v>1</v>
      </c>
      <c r="CC43" s="3">
        <f>IF($A43&gt;='FG_243way_Regular Symbol'!D$16,"",IF(B43=0,"",IF(OR(B43=$BW$1,B44=$BW$1,B45=$BW$1,B43=$CD$1,B44=$CD$1,B45=$CD$1),0,1)))</f>
        <v>0</v>
      </c>
      <c r="CD43" s="3">
        <f>IF($A43&gt;='FG_243way_Regular Symbol'!E$16,"",IF(C43=0,"",IF(OR(C43=$BW$1,C44=$BW$1,C45=$BW$1,C43=$CD$1,C44=$CD$1,C45=$CD$1),0,1)))</f>
        <v>1</v>
      </c>
      <c r="CE43" s="3">
        <f>IF($A43&gt;='FG_243way_Regular Symbol'!F$16,"",IF(D43=0,"",IF(OR(D43=$BW$1,D44=$BW$1,D45=$BW$1,D43=$CD$1,D44=$CD$1,D45=$CD$1),0,1)))</f>
        <v>1</v>
      </c>
      <c r="CF43" s="3">
        <f>IF($A43&gt;='FG_243way_Regular Symbol'!G$16,"",IF(E43=0,"",IF(OR(E43=$BW$1,E44=$BW$1,E45=$BW$1,E43=$CD$1,E44=$CD$1,E45=$CD$1),0,1)))</f>
        <v>1</v>
      </c>
      <c r="CG43" s="3">
        <f>IF($A43&gt;='FG_243way_Regular Symbol'!H$16,"",IF(F43=0,"",IF(OR(F43=$BW$1,F44=$BW$1,F45=$BW$1,F43=$CD$1,F44=$CD$1,F45=$CD$1),0,1)))</f>
        <v>1</v>
      </c>
      <c r="CI43" s="3">
        <f>IF($A43&gt;='FG_243way_Regular Symbol'!D$16,"",IF(B43=0,"",IF(OR(B43=$BW$1,B44=$BW$1,B45=$BW$1,B43=$CJ$1,B44=$CJ$1,B45=$CJ$1),0,1)))</f>
        <v>1</v>
      </c>
      <c r="CJ43" s="3">
        <f>IF($A43&gt;='FG_243way_Regular Symbol'!E$16,"",IF(C43=0,"",IF(OR(C43=$BW$1,C44=$BW$1,C45=$BW$1,C43=$CJ$1,C44=$CJ$1,C45=$CJ$1),0,1)))</f>
        <v>0</v>
      </c>
      <c r="CK43" s="3">
        <f>IF($A43&gt;='FG_243way_Regular Symbol'!F$16,"",IF(D43=0,"",IF(OR(D43=$BW$1,D44=$BW$1,D45=$BW$1,D43=$CJ$1,D44=$CJ$1,D45=$CJ$1),0,1)))</f>
        <v>0</v>
      </c>
      <c r="CL43" s="3">
        <f>IF($A43&gt;='FG_243way_Regular Symbol'!G$16,"",IF(E43=0,"",IF(OR(E43=$BW$1,E44=$BW$1,E45=$BW$1,E43=$CJ$1,E44=$CJ$1,E45=$CJ$1),0,1)))</f>
        <v>1</v>
      </c>
      <c r="CM43" s="3">
        <f>IF($A43&gt;='FG_243way_Regular Symbol'!H$16,"",IF(F43=0,"",IF(OR(F43=$BW$1,F44=$BW$1,F45=$BW$1,F43=$CJ$1,F44=$CJ$1,F45=$CJ$1),0,1)))</f>
        <v>1</v>
      </c>
      <c r="CO43" s="3">
        <f>IF($A43&gt;='FG_243way_Regular Symbol'!D$16,"",IF(B43=0,"",IF(OR(B43=$BW$1,B44=$BW$1,B45=$BW$1,B43=$CP$1,B44=$CP$1,B45=$CP$1),0,1)))</f>
        <v>1</v>
      </c>
      <c r="CP43" s="3">
        <f>IF($A43&gt;='FG_243way_Regular Symbol'!E$16,"",IF(C43=0,"",IF(OR(C43=$BW$1,C44=$BW$1,C45=$BW$1,C43=$CP$1,C44=$CP$1,C45=$CP$1),0,1)))</f>
        <v>1</v>
      </c>
      <c r="CQ43" s="3">
        <f>IF($A43&gt;='FG_243way_Regular Symbol'!F$16,"",IF(D43=0,"",IF(OR(D43=$BW$1,D44=$BW$1,D45=$BW$1,D43=$CP$1,D44=$CP$1,D45=$CP$1),0,1)))</f>
        <v>1</v>
      </c>
      <c r="CR43" s="3">
        <f>IF($A43&gt;='FG_243way_Regular Symbol'!G$16,"",IF(E43=0,"",IF(OR(E43=$BW$1,E44=$BW$1,E45=$BW$1,E43=$CP$1,E44=$CP$1,E45=$CP$1),0,1)))</f>
        <v>1</v>
      </c>
      <c r="CS43" s="3">
        <f>IF($A43&gt;='FG_243way_Regular Symbol'!H$16,"",IF(F43=0,"",IF(OR(F43=$BW$1,F44=$BW$1,F45=$BW$1,F43=$CP$1,F44=$CP$1,F45=$CP$1),0,1)))</f>
        <v>0</v>
      </c>
      <c r="CU43" s="3">
        <f>IF($A43&gt;='FG_243way_Regular Symbol'!D$16,"",IF(B43=0,"",IF(OR(B43=$BW$1,B44=$BW$1,B45=$BW$1,B43=$CV$1,B44=$CV$1,B45=$CV$1),0,1)))</f>
        <v>1</v>
      </c>
      <c r="CV43" s="3">
        <f>IF($A43&gt;='FG_243way_Regular Symbol'!E$16,"",IF(C43=0,"",IF(OR(C43=$BW$1,C44=$BW$1,C45=$BW$1,C43=$CV$1,C44=$CV$1,C45=$CV$1),0,1)))</f>
        <v>1</v>
      </c>
      <c r="CW43" s="3">
        <f>IF($A43&gt;='FG_243way_Regular Symbol'!F$16,"",IF(D43=0,"",IF(OR(D43=$BW$1,D44=$BW$1,D45=$BW$1,D43=$CV$1,D44=$CV$1,D45=$CV$1),0,1)))</f>
        <v>1</v>
      </c>
      <c r="CX43" s="3">
        <f>IF($A43&gt;='FG_243way_Regular Symbol'!G$16,"",IF(E43=0,"",IF(OR(E43=$BW$1,E44=$BW$1,E45=$BW$1,E43=$CV$1,E44=$CV$1,E45=$CV$1),0,1)))</f>
        <v>1</v>
      </c>
      <c r="CY43" s="3">
        <f>IF($A43&gt;='FG_243way_Regular Symbol'!H$16,"",IF(F43=0,"",IF(OR(F43=$BW$1,F44=$BW$1,F45=$BW$1,F43=$CV$1,F44=$CV$1,F45=$CV$1),0,1)))</f>
        <v>1</v>
      </c>
    </row>
    <row r="44" spans="1:103">
      <c r="A44" s="337">
        <f>IF('FG_243way_Regular Symbol'!L43="","",'FG_243way_Regular Symbol'!L43)</f>
        <v>40</v>
      </c>
      <c r="B44" s="191" t="str">
        <f>IF('FG_243way_Regular Symbol'!M43="",
IF($A44-'FG_243way_Regular Symbol'!D$16&gt;='FG_243way_RegularＸ_W()'!B$2-1,"",VLOOKUP($A44-'FG_243way_Regular Symbol'!D$16,'FG_243way_Regular Symbol'!$L$3:$Q$99,'FG_243way_RegularＸ_W()'!B$3+1,FALSE)),
'FG_243way_Regular Symbol'!M43)</f>
        <v>A</v>
      </c>
      <c r="C44" s="191" t="str">
        <f>IF('FG_243way_Regular Symbol'!N43="",
IF($A44-'FG_243way_Regular Symbol'!E$16&gt;='FG_243way_RegularＸ_W()'!C$2-1,"",VLOOKUP($A44-'FG_243way_Regular Symbol'!E$16,'FG_243way_Regular Symbol'!$L$3:$Q$99,'FG_243way_RegularＸ_W()'!C$3+1,FALSE)),
'FG_243way_Regular Symbol'!N43)</f>
        <v>J</v>
      </c>
      <c r="D44" s="191" t="str">
        <f>IF('FG_243way_Regular Symbol'!O43="",
IF($A44-'FG_243way_Regular Symbol'!F$16&gt;='FG_243way_RegularＸ_W()'!D$2-1,"",VLOOKUP($A44-'FG_243way_Regular Symbol'!F$16,'FG_243way_Regular Symbol'!$L$3:$Q$99,'FG_243way_RegularＸ_W()'!D$3+1,FALSE)),
'FG_243way_Regular Symbol'!O43)</f>
        <v>M3</v>
      </c>
      <c r="E44" s="191" t="str">
        <f>IF('FG_243way_Regular Symbol'!P43="",
IF($A44-'FG_243way_Regular Symbol'!G$16&gt;='FG_243way_RegularＸ_W()'!E$2-1,"",VLOOKUP($A44-'FG_243way_Regular Symbol'!G$16,'FG_243way_Regular Symbol'!$L$3:$Q$99,'FG_243way_RegularＸ_W()'!E$3+1,FALSE)),
'FG_243way_Regular Symbol'!P43)</f>
        <v>A</v>
      </c>
      <c r="F44" s="338" t="str">
        <f>IF('FG_243way_Regular Symbol'!Q43="",
IF($A44-'FG_243way_Regular Symbol'!H$16&gt;='FG_243way_RegularＸ_W()'!F$2-1,"",VLOOKUP($A44-'FG_243way_Regular Symbol'!H$16,'FG_243way_Regular Symbol'!$L$3:$Q$99,'FG_243way_RegularＸ_W()'!F$3+1,FALSE)),
'FG_243way_Regular Symbol'!Q43)</f>
        <v>M2</v>
      </c>
      <c r="O44" s="344">
        <f>IF($A44&gt;='FG_243way_Regular Symbol'!D$16,"",IF(B44=0,"",IF(OR(B44=$O$1,B44=$P$1,B45=$O$1,B45=$P$1,B46=$O$1,B46=$P$1),0,1)))</f>
        <v>1</v>
      </c>
      <c r="P44" s="3">
        <f>IF($A44&gt;='FG_243way_Regular Symbol'!E$16,"",IF(C44=0,"",IF(OR(C44=$O$1,C44=$P$1,C45=$O$1,C45=$P$1,C46=$O$1,C46=$P$1),0,1)))</f>
        <v>1</v>
      </c>
      <c r="Q44" s="3">
        <f>IF($A44&gt;='FG_243way_Regular Symbol'!F$16,"",IF(D44=0,"",IF(OR(D44=$O$1,D44=$P$1,D45=$O$1,D45=$P$1,D46=$O$1,D46=$P$1),0,1)))</f>
        <v>0</v>
      </c>
      <c r="R44" s="3">
        <f>IF($A44&gt;='FG_243way_Regular Symbol'!G$16,"",IF(E44=0,"",IF(OR(E44=$O$1,E44=$P$1,E45=$O$1,E45=$P$1,E46=$O$1,E46=$P$1),0,1)))</f>
        <v>1</v>
      </c>
      <c r="S44" s="135">
        <f>IF($A44&gt;='FG_243way_Regular Symbol'!H$16,"",IF(F44=0,"",IF(OR(F44=$O$1,F44=$P$1,F45=$O$1,F45=$P$1,F46=$O$1,F46=$P$1),0,1)))</f>
        <v>1</v>
      </c>
      <c r="U44" s="344">
        <f>IF($A44&gt;='FG_243way_Regular Symbol'!D$16,"",IF(B44=0,"",IF(OR(B44=$U$1,B44=$V$1,B45=$U$1,B45=$V$1,B46=$U$1,B46=$V$1),0,1)))</f>
        <v>1</v>
      </c>
      <c r="V44" s="3">
        <f>IF($A44&gt;='FG_243way_Regular Symbol'!E$16,"",IF(C44=0,"",IF(OR(C44=$U$1,C44=$V$1,C45=$U$1,C45=$V$1,C46=$U$1,C46=$V$1),0,1)))</f>
        <v>1</v>
      </c>
      <c r="W44" s="3">
        <f>IF($A44&gt;='FG_243way_Regular Symbol'!F$16,"",IF(D44=0,"",IF(OR(D44=$U$1,D44=$V$1,D45=$U$1,D45=$V$1,D46=$U$1,D46=$V$1),0,1)))</f>
        <v>1</v>
      </c>
      <c r="X44" s="3">
        <f>IF($A44&gt;='FG_243way_Regular Symbol'!G$16,"",IF(E44=0,"",IF(OR(E44=$U$1,E44=$V$1,E45=$U$1,E45=$V$1,E46=$U$1,E46=$V$1),0,1)))</f>
        <v>1</v>
      </c>
      <c r="Y44" s="135">
        <f>IF($A44&gt;='FG_243way_Regular Symbol'!H$16,"",IF(F44=0,"",IF(OR(F44=$U$1,F44=$V$1,F45=$U$1,F45=$V$1,F46=$U$1,F46=$V$1),0,1)))</f>
        <v>0</v>
      </c>
      <c r="AA44" s="344">
        <f>IF($A44&gt;='FG_243way_Regular Symbol'!D$16,"",IF(B44=0,"",IF(OR(B44=$AA$1,B44=$AB$1,B45=$AA$1,B45=$AB$1,B46=$AA$1,,B46=$AB$1),0,1)))</f>
        <v>1</v>
      </c>
      <c r="AB44" s="3">
        <f>IF($A44&gt;='FG_243way_Regular Symbol'!E$16,"",IF(C44=0,"",IF(OR(C44=$AA$1,C44=$AB$1,C45=$AA$1,C45=$AB$1,C46=$AA$1,,C46=$AB$1),0,1)))</f>
        <v>1</v>
      </c>
      <c r="AC44" s="3">
        <f>IF($A44&gt;='FG_243way_Regular Symbol'!F$16,"",IF(D44=0,"",IF(OR(D44=$AA$1,D44=$AB$1,D45=$AA$1,D45=$AB$1,D46=$AA$1,,D46=$AB$1),0,1)))</f>
        <v>0</v>
      </c>
      <c r="AD44" s="3">
        <f>IF($A44&gt;='FG_243way_Regular Symbol'!G$16,"",IF(E44=0,"",IF(OR(E44=$AA$1,E44=$AB$1,E45=$AA$1,E45=$AB$1,E46=$AA$1,,E46=$AB$1),0,1)))</f>
        <v>1</v>
      </c>
      <c r="AE44" s="135">
        <f>IF($A44&gt;='FG_243way_Regular Symbol'!H$16,"",IF(F44=0,"",IF(OR(F44=$AA$1,F44=$AB$1,F45=$AA$1,F45=$AB$1,F46=$AA$1,,F46=$AB$1),0,1)))</f>
        <v>1</v>
      </c>
      <c r="AG44" s="344">
        <f>IF($A44&gt;='FG_243way_Regular Symbol'!D$16,"",IF(B44=0,"",IF(OR(B44=$AG$1,B44=$AH$1,B45=$AG$1,B45=$AH$1,B46=$AG$1,B46=$AH$1),0,1)))</f>
        <v>0</v>
      </c>
      <c r="AH44" s="3">
        <f>IF($A44&gt;='FG_243way_Regular Symbol'!E$16,"",IF(C44=0,"",IF(OR(C44=$AG$1,C44=$AH$1,C45=$AG$1,C45=$AH$1,C46=$AG$1,C46=$AH$1),0,1)))</f>
        <v>0</v>
      </c>
      <c r="AI44" s="3">
        <f>IF($A44&gt;='FG_243way_Regular Symbol'!F$16,"",IF(D44=0,"",IF(OR(D44=$AG$1,D44=$AH$1,D45=$AG$1,D45=$AH$1,D46=$AG$1,D46=$AH$1),0,1)))</f>
        <v>1</v>
      </c>
      <c r="AJ44" s="3">
        <f>IF($A44&gt;='FG_243way_Regular Symbol'!G$16,"",IF(E44=0,"",IF(OR(E44=$AG$1,E44=$AH$1,E45=$AG$1,E45=$AH$1,E46=$AG$1,E46=$AH$1),0,1)))</f>
        <v>1</v>
      </c>
      <c r="AK44" s="135">
        <f>IF($A44&gt;='FG_243way_Regular Symbol'!H$16,"",IF(F44=0,"",IF(OR(F44=$AG$1,F44=$AH$1,F45=$AG$1,F45=$AH$1,F46=$AG$1,F46=$AH$1),0,1)))</f>
        <v>1</v>
      </c>
      <c r="AM44" s="344">
        <f>IF($A44&gt;='FG_243way_Regular Symbol'!D$16,"",IF(B44=0,"",IF(OR(B44=$AM$1,B44=$AN$1,B45=$AM$1,B45=$AN$1,B46=$AM$1,B46=$AN$1),0,1)))</f>
        <v>1</v>
      </c>
      <c r="AN44" s="3">
        <f>IF($A44&gt;='FG_243way_Regular Symbol'!E$16,"",IF(C44=0,"",IF(OR(C44=$AM$1,C44=$AN$1,C45=$AM$1,C45=$AN$1,C46=$AM$1,C46=$AN$1),0,1)))</f>
        <v>1</v>
      </c>
      <c r="AO44" s="3">
        <f>IF($A44&gt;='FG_243way_Regular Symbol'!F$16,"",IF(D44=0,"",IF(OR(D44=$AM$1,D44=$AN$1,D45=$AM$1,D45=$AN$1,D46=$AM$1,D46=$AN$1),0,1)))</f>
        <v>1</v>
      </c>
      <c r="AP44" s="3">
        <f>IF($A44&gt;='FG_243way_Regular Symbol'!G$16,"",IF(E44=0,"",IF(OR(E44=$AM$1,E44=$AN$1,E45=$AM$1,E45=$AN$1,E46=$AM$1,E46=$AN$1),0,1)))</f>
        <v>1</v>
      </c>
      <c r="AQ44" s="135">
        <f>IF($A44&gt;='FG_243way_Regular Symbol'!H$16,"",IF(F44=0,"",IF(OR(F44=$AM$1,F44=$AN$1,F45=$AM$1,F45=$AN$1,F46=$AM$1,F46=$AN$1),0,1)))</f>
        <v>1</v>
      </c>
      <c r="AS44" s="344">
        <f>IF($A44&gt;='FG_243way_Regular Symbol'!D$16,"",IF(B44=0,"",IF(OR(B44=$AM$1,B44=$AT$1,B45=$AM$1,B45=$AT$1,B46=$AM$1,B46=$AT$1),0,1)))</f>
        <v>1</v>
      </c>
      <c r="AT44" s="3">
        <f>IF($A44&gt;='FG_243way_Regular Symbol'!E$16,"",IF(C44=0,"",IF(OR(C44=$AM$1,C44=$AT$1,C45=$AM$1,C45=$AT$1,C46=$AM$1,C46=$AT$1),0,1)))</f>
        <v>1</v>
      </c>
      <c r="AU44" s="3">
        <f>IF($A44&gt;='FG_243way_Regular Symbol'!F$16,"",IF(D44=0,"",IF(OR(D44=$AM$1,D44=$AT$1,D45=$AM$1,D45=$AT$1,D46=$AM$1,D46=$AT$1),0,1)))</f>
        <v>1</v>
      </c>
      <c r="AV44" s="3">
        <f>IF($A44&gt;='FG_243way_Regular Symbol'!G$16,"",IF(E44=0,"",IF(OR(E44=$AM$1,E44=$AT$1,E45=$AM$1,E45=$AT$1,E46=$AM$1,E46=$AT$1),0,1)))</f>
        <v>1</v>
      </c>
      <c r="AW44" s="135">
        <f>IF($A44&gt;='FG_243way_Regular Symbol'!H$16,"",IF(F44=0,"",IF(OR(F44=$AM$1,F44=$AT$1,F45=$AM$1,F45=$AT$1,F46=$AM$1,F46=$AT$1),0,1)))</f>
        <v>1</v>
      </c>
      <c r="AY44" s="344">
        <f>IF($A44&gt;='FG_243way_Regular Symbol'!D$16,"",IF(B44=0,"",IF(OR(B44=$AM$1,B44=$AZ$1,B45=$AM$1,B45=$AZ$1,B46=$AM$1,B46=$AZ$1),0,1)))</f>
        <v>1</v>
      </c>
      <c r="AZ44" s="3">
        <f>IF($A44&gt;='FG_243way_Regular Symbol'!E$16,"",IF(C44=0,"",IF(OR(C44=$AM$1,C44=$AZ$1,C45=$AM$1,C45=$AZ$1,C46=$AM$1,C46=$AZ$1),0,1)))</f>
        <v>1</v>
      </c>
      <c r="BA44" s="3">
        <f>IF($A44&gt;='FG_243way_Regular Symbol'!F$16,"",IF(D44=0,"",IF(OR(D44=$AM$1,D44=$AZ$1,D45=$AM$1,D45=$AZ$1,D46=$AM$1,D46=$AZ$1),0,1)))</f>
        <v>1</v>
      </c>
      <c r="BB44" s="3">
        <f>IF($A44&gt;='FG_243way_Regular Symbol'!G$16,"",IF(E44=0,"",IF(OR(E44=$AM$1,E44=$AZ$1,E45=$AM$1,E45=$AZ$1,E46=$AM$1,E46=$AZ$1),0,1)))</f>
        <v>1</v>
      </c>
      <c r="BC44" s="135">
        <f>IF($A44&gt;='FG_243way_Regular Symbol'!H$16,"",IF(F44=0,"",IF(OR(F44=$AM$1,F44=$AZ$1,F45=$AM$1,F45=$AZ$1,F46=$AM$1,F46=$AZ$1),0,1)))</f>
        <v>1</v>
      </c>
      <c r="BE44" s="344">
        <f>IF($A44&gt;='FG_243way_Regular Symbol'!D$16,"",IF(B44=0,"",IF(OR(B44=$AM$1,B44=$BF$1,B45=$AM$1,B45=$BF$1,B46=$AM$1,B46=$BF$1),0,1)))</f>
        <v>1</v>
      </c>
      <c r="BF44" s="3">
        <f>IF($A44&gt;='FG_243way_Regular Symbol'!E$16,"",IF(C44=0,"",IF(OR(C44=$AM$1,C44=$BF$1,C45=$AM$1,C45=$BF$1,C46=$AM$1,C46=$BF$1),0,1)))</f>
        <v>1</v>
      </c>
      <c r="BG44" s="3">
        <f>IF($A44&gt;='FG_243way_Regular Symbol'!F$16,"",IF(D44=0,"",IF(OR(D44=$AM$1,D44=$BF$1,D45=$AM$1,D45=$BF$1,D46=$AM$1,D46=$BF$1),0,1)))</f>
        <v>1</v>
      </c>
      <c r="BH44" s="3">
        <f>IF($A44&gt;='FG_243way_Regular Symbol'!G$16,"",IF(E44=0,"",IF(OR(E44=$AM$1,E44=$BF$1,E45=$AM$1,E45=$BF$1,E46=$AM$1,E46=$BF$1),0,1)))</f>
        <v>1</v>
      </c>
      <c r="BI44" s="135">
        <f>IF($A44&gt;='FG_243way_Regular Symbol'!H$16,"",IF(F44=0,"",IF(OR(F44=$AM$1,F44=$BF$1,F45=$AM$1,F45=$BF$1,F46=$AM$1,F46=$BF$1),0,1)))</f>
        <v>1</v>
      </c>
      <c r="BK44" s="344">
        <f>IF($A44&gt;='FG_243way_Regular Symbol'!D$16,"",IF(B44=0,"",IF(OR(B44=$AM$1,B44=$BL$1,B45=$AM$1,B45=$BL$1,B46=$AM$1,B46=$BL$1),0,1)))</f>
        <v>1</v>
      </c>
      <c r="BL44" s="3">
        <f>IF($A44&gt;='FG_243way_Regular Symbol'!E$16,"",IF(C44=0,"",IF(OR(C44=$AM$1,C44=$BL$1,C45=$AM$1,C45=$BL$1,C46=$AM$1,C46=$BL$1),0,1)))</f>
        <v>1</v>
      </c>
      <c r="BM44" s="3">
        <f>IF($A44&gt;='FG_243way_Regular Symbol'!F$16,"",IF(D44=0,"",IF(OR(D44=$AM$1,D44=$BL$1,D45=$AM$1,D45=$BL$1,D46=$AM$1,D46=$BL$1),0,1)))</f>
        <v>1</v>
      </c>
      <c r="BN44" s="3">
        <f>IF($A44&gt;='FG_243way_Regular Symbol'!G$16,"",IF(E44=0,"",IF(OR(E44=$AM$1,E44=$BL$1,E45=$AM$1,E45=$BL$1,E46=$AM$1,E46=$BL$1),0,1)))</f>
        <v>1</v>
      </c>
      <c r="BO44" s="135">
        <f>IF($A44&gt;='FG_243way_Regular Symbol'!H$16,"",IF(F44=0,"",IF(OR(F44=$AM$1,F44=$BL$1,F45=$AM$1,F45=$BL$1,F46=$AM$1,F46=$BL$1),0,1)))</f>
        <v>1</v>
      </c>
      <c r="BQ44" s="3">
        <f>IF($A44&gt;='FG_243way_Regular Symbol'!D$16,"",IF(B44=0,"",IF(OR(B44=$BQ$1,B44=$BR$1,B45=$BQ$1,B45=$BR$1,B46=$BQ$1,B46=$BR$1),0,1)))</f>
        <v>0</v>
      </c>
      <c r="BR44" s="3">
        <f>IF($A44&gt;='FG_243way_Regular Symbol'!E$16,"",IF(C44=0,"",IF(OR(C44=$BQ$1,C44=$BR$1,C45=$BQ$1,C45=$BR$1,C46=$BQ$1,C46=$BR$1),0,1)))</f>
        <v>1</v>
      </c>
      <c r="BS44" s="3">
        <f>IF($A44&gt;='FG_243way_Regular Symbol'!F$16,"",IF(D44=0,"",IF(OR(D44=$BQ$1,D44=$BR$1,D45=$BQ$1,D45=$BR$1,D46=$BQ$1,D46=$BR$1),0,1)))</f>
        <v>0</v>
      </c>
      <c r="BT44" s="3">
        <f>IF($A44&gt;='FG_243way_Regular Symbol'!G$16,"",IF(E44=0,"",IF(OR(E44=$BQ$1,E44=$BR$1,E45=$BQ$1,E45=$BR$1,E46=$BQ$1,E46=$BR$1),0,1)))</f>
        <v>0</v>
      </c>
      <c r="BU44" s="3">
        <f>IF($A44&gt;='FG_243way_Regular Symbol'!H$16,"",IF(F44=0,"",IF(OR(F44=$BQ$1,F44=$BR$1,F45=$BQ$1,F45=$BR$1,F46=$BQ$1,F46=$BR$1),0,1)))</f>
        <v>0</v>
      </c>
      <c r="BW44" s="3">
        <f>IF($A44&gt;='FG_243way_Regular Symbol'!D$16,"",IF(B44=0,"",IF(OR(B44=$BW$1,B45=$BW$1,B46=$BW$1,B44=$BX$1,B45=$BX$1,B46=$BX$1),0,1)))</f>
        <v>1</v>
      </c>
      <c r="BX44" s="3">
        <f>IF($A44&gt;='FG_243way_Regular Symbol'!E$16,"",IF(C44=0,"",IF(OR(C44=$BW$1,C45=$BW$1,C46=$BW$1,C44=$BX$1,C45=$BX$1,C46=$BX$1),0,1)))</f>
        <v>0</v>
      </c>
      <c r="BY44" s="3">
        <f>IF($A44&gt;='FG_243way_Regular Symbol'!F$16,"",IF(D44=0,"",IF(OR(D44=$BW$1,D45=$BW$1,D46=$BW$1,D44=$BX$1,D45=$BX$1,D46=$BX$1),0,1)))</f>
        <v>1</v>
      </c>
      <c r="BZ44" s="3">
        <f>IF($A44&gt;='FG_243way_Regular Symbol'!G$16,"",IF(E44=0,"",IF(OR(E44=$BW$1,E45=$BW$1,E46=$BW$1,E44=$BX$1,E45=$BX$1,E46=$BX$1),0,1)))</f>
        <v>0</v>
      </c>
      <c r="CA44" s="3">
        <f>IF($A44&gt;='FG_243way_Regular Symbol'!H$16,"",IF(F44=0,"",IF(OR(F44=$BW$1,F45=$BW$1,F46=$BW$1,F44=$BX$1,F45=$BX$1,F46=$BX$1),0,1)))</f>
        <v>1</v>
      </c>
      <c r="CC44" s="3">
        <f>IF($A44&gt;='FG_243way_Regular Symbol'!D$16,"",IF(B44=0,"",IF(OR(B44=$BW$1,B45=$BW$1,B46=$BW$1,B44=$CD$1,B45=$CD$1,B46=$CD$1),0,1)))</f>
        <v>1</v>
      </c>
      <c r="CD44" s="3">
        <f>IF($A44&gt;='FG_243way_Regular Symbol'!E$16,"",IF(C44=0,"",IF(OR(C44=$BW$1,C45=$BW$1,C46=$BW$1,C44=$CD$1,C45=$CD$1,C46=$CD$1),0,1)))</f>
        <v>1</v>
      </c>
      <c r="CE44" s="3">
        <f>IF($A44&gt;='FG_243way_Regular Symbol'!F$16,"",IF(D44=0,"",IF(OR(D44=$BW$1,D45=$BW$1,D46=$BW$1,D44=$CD$1,D45=$CD$1,D46=$CD$1),0,1)))</f>
        <v>1</v>
      </c>
      <c r="CF44" s="3">
        <f>IF($A44&gt;='FG_243way_Regular Symbol'!G$16,"",IF(E44=0,"",IF(OR(E44=$BW$1,E45=$BW$1,E46=$BW$1,E44=$CD$1,E45=$CD$1,E46=$CD$1),0,1)))</f>
        <v>1</v>
      </c>
      <c r="CG44" s="3">
        <f>IF($A44&gt;='FG_243way_Regular Symbol'!H$16,"",IF(F44=0,"",IF(OR(F44=$BW$1,F45=$BW$1,F46=$BW$1,F44=$CD$1,F45=$CD$1,F46=$CD$1),0,1)))</f>
        <v>1</v>
      </c>
      <c r="CI44" s="3">
        <f>IF($A44&gt;='FG_243way_Regular Symbol'!D$16,"",IF(B44=0,"",IF(OR(B44=$BW$1,B45=$BW$1,B46=$BW$1,B44=$CJ$1,B45=$CJ$1,B46=$CJ$1),0,1)))</f>
        <v>1</v>
      </c>
      <c r="CJ44" s="3">
        <f>IF($A44&gt;='FG_243way_Regular Symbol'!E$16,"",IF(C44=0,"",IF(OR(C44=$BW$1,C45=$BW$1,C46=$BW$1,C44=$CJ$1,C45=$CJ$1,C46=$CJ$1),0,1)))</f>
        <v>0</v>
      </c>
      <c r="CK44" s="3">
        <f>IF($A44&gt;='FG_243way_Regular Symbol'!F$16,"",IF(D44=0,"",IF(OR(D44=$BW$1,D45=$BW$1,D46=$BW$1,D44=$CJ$1,D45=$CJ$1,D46=$CJ$1),0,1)))</f>
        <v>1</v>
      </c>
      <c r="CL44" s="3">
        <f>IF($A44&gt;='FG_243way_Regular Symbol'!G$16,"",IF(E44=0,"",IF(OR(E44=$BW$1,E45=$BW$1,E46=$BW$1,E44=$CJ$1,E45=$CJ$1,E46=$CJ$1),0,1)))</f>
        <v>1</v>
      </c>
      <c r="CM44" s="3">
        <f>IF($A44&gt;='FG_243way_Regular Symbol'!H$16,"",IF(F44=0,"",IF(OR(F44=$BW$1,F45=$BW$1,F46=$BW$1,F44=$CJ$1,F45=$CJ$1,F46=$CJ$1),0,1)))</f>
        <v>0</v>
      </c>
      <c r="CO44" s="3">
        <f>IF($A44&gt;='FG_243way_Regular Symbol'!D$16,"",IF(B44=0,"",IF(OR(B44=$BW$1,B45=$BW$1,B46=$BW$1,B44=$CP$1,B45=$CP$1,B46=$CP$1),0,1)))</f>
        <v>1</v>
      </c>
      <c r="CP44" s="3">
        <f>IF($A44&gt;='FG_243way_Regular Symbol'!E$16,"",IF(C44=0,"",IF(OR(C44=$BW$1,C45=$BW$1,C46=$BW$1,C44=$CP$1,C45=$CP$1,C46=$CP$1),0,1)))</f>
        <v>1</v>
      </c>
      <c r="CQ44" s="3">
        <f>IF($A44&gt;='FG_243way_Regular Symbol'!F$16,"",IF(D44=0,"",IF(OR(D44=$BW$1,D45=$BW$1,D46=$BW$1,D44=$CP$1,D45=$CP$1,D46=$CP$1),0,1)))</f>
        <v>1</v>
      </c>
      <c r="CR44" s="3">
        <f>IF($A44&gt;='FG_243way_Regular Symbol'!G$16,"",IF(E44=0,"",IF(OR(E44=$BW$1,E45=$BW$1,E46=$BW$1,E44=$CP$1,E45=$CP$1,E46=$CP$1),0,1)))</f>
        <v>1</v>
      </c>
      <c r="CS44" s="3">
        <f>IF($A44&gt;='FG_243way_Regular Symbol'!H$16,"",IF(F44=0,"",IF(OR(F44=$BW$1,F45=$BW$1,F46=$BW$1,F44=$CP$1,F45=$CP$1,F46=$CP$1),0,1)))</f>
        <v>1</v>
      </c>
      <c r="CU44" s="3">
        <f>IF($A44&gt;='FG_243way_Regular Symbol'!D$16,"",IF(B44=0,"",IF(OR(B44=$BW$1,B45=$BW$1,B46=$BW$1,B44=$CV$1,B45=$CV$1,B46=$CV$1),0,1)))</f>
        <v>1</v>
      </c>
      <c r="CV44" s="3">
        <f>IF($A44&gt;='FG_243way_Regular Symbol'!E$16,"",IF(C44=0,"",IF(OR(C44=$BW$1,C45=$BW$1,C46=$BW$1,C44=$CV$1,C45=$CV$1,C46=$CV$1),0,1)))</f>
        <v>1</v>
      </c>
      <c r="CW44" s="3">
        <f>IF($A44&gt;='FG_243way_Regular Symbol'!F$16,"",IF(D44=0,"",IF(OR(D44=$BW$1,D45=$BW$1,D46=$BW$1,D44=$CV$1,D45=$CV$1,D46=$CV$1),0,1)))</f>
        <v>1</v>
      </c>
      <c r="CX44" s="3">
        <f>IF($A44&gt;='FG_243way_Regular Symbol'!G$16,"",IF(E44=0,"",IF(OR(E44=$BW$1,E45=$BW$1,E46=$BW$1,E44=$CV$1,E45=$CV$1,E46=$CV$1),0,1)))</f>
        <v>1</v>
      </c>
      <c r="CY44" s="3">
        <f>IF($A44&gt;='FG_243way_Regular Symbol'!H$16,"",IF(F44=0,"",IF(OR(F44=$BW$1,F45=$BW$1,F46=$BW$1,F44=$CV$1,F45=$CV$1,F46=$CV$1),0,1)))</f>
        <v>1</v>
      </c>
    </row>
    <row r="45" spans="1:103">
      <c r="A45" s="337">
        <f>IF('FG_243way_Regular Symbol'!L44="","",'FG_243way_Regular Symbol'!L44)</f>
        <v>41</v>
      </c>
      <c r="B45" s="191" t="str">
        <f>IF('FG_243way_Regular Symbol'!M44="",
IF($A45-'FG_243way_Regular Symbol'!D$16&gt;='FG_243way_RegularＸ_W()'!B$2-1,"",VLOOKUP($A45-'FG_243way_Regular Symbol'!D$16,'FG_243way_Regular Symbol'!$L$3:$Q$99,'FG_243way_RegularＸ_W()'!B$3+1,FALSE)),
'FG_243way_Regular Symbol'!M44)</f>
        <v>M4</v>
      </c>
      <c r="C45" s="191" t="str">
        <f>IF('FG_243way_Regular Symbol'!N44="",
IF($A45-'FG_243way_Regular Symbol'!E$16&gt;='FG_243way_RegularＸ_W()'!C$2-1,"",VLOOKUP($A45-'FG_243way_Regular Symbol'!E$16,'FG_243way_Regular Symbol'!$L$3:$Q$99,'FG_243way_RegularＸ_W()'!C$3+1,FALSE)),
'FG_243way_Regular Symbol'!N44)</f>
        <v>K</v>
      </c>
      <c r="D45" s="191" t="str">
        <f>IF('FG_243way_Regular Symbol'!O44="",
IF($A45-'FG_243way_Regular Symbol'!F$16&gt;='FG_243way_RegularＸ_W()'!D$2-1,"",VLOOKUP($A45-'FG_243way_Regular Symbol'!F$16,'FG_243way_Regular Symbol'!$L$3:$Q$99,'FG_243way_RegularＸ_W()'!D$3+1,FALSE)),
'FG_243way_Regular Symbol'!O44)</f>
        <v>A</v>
      </c>
      <c r="E45" s="191" t="str">
        <f>IF('FG_243way_Regular Symbol'!P44="",
IF($A45-'FG_243way_Regular Symbol'!G$16&gt;='FG_243way_RegularＸ_W()'!E$2-1,"",VLOOKUP($A45-'FG_243way_Regular Symbol'!G$16,'FG_243way_Regular Symbol'!$L$3:$Q$99,'FG_243way_RegularＸ_W()'!E$3+1,FALSE)),
'FG_243way_Regular Symbol'!P44)</f>
        <v>K</v>
      </c>
      <c r="F45" s="338" t="str">
        <f>IF('FG_243way_Regular Symbol'!Q44="",
IF($A45-'FG_243way_Regular Symbol'!H$16&gt;='FG_243way_RegularＸ_W()'!F$2-1,"",VLOOKUP($A45-'FG_243way_Regular Symbol'!H$16,'FG_243way_Regular Symbol'!$L$3:$Q$99,'FG_243way_RegularＸ_W()'!F$3+1,FALSE)),
'FG_243way_Regular Symbol'!Q44)</f>
        <v>A</v>
      </c>
      <c r="O45" s="344">
        <f>IF($A45&gt;='FG_243way_Regular Symbol'!D$16,"",IF(B45=0,"",IF(OR(B45=$O$1,B45=$P$1,B46=$O$1,B46=$P$1,B47=$O$1,B47=$P$1),0,1)))</f>
        <v>1</v>
      </c>
      <c r="P45" s="3">
        <f>IF($A45&gt;='FG_243way_Regular Symbol'!E$16,"",IF(C45=0,"",IF(OR(C45=$O$1,C45=$P$1,C46=$O$1,C46=$P$1,C47=$O$1,C47=$P$1),0,1)))</f>
        <v>1</v>
      </c>
      <c r="Q45" s="3">
        <f>IF($A45&gt;='FG_243way_Regular Symbol'!F$16,"",IF(D45=0,"",IF(OR(D45=$O$1,D45=$P$1,D46=$O$1,D46=$P$1,D47=$O$1,D47=$P$1),0,1)))</f>
        <v>0</v>
      </c>
      <c r="R45" s="3">
        <f>IF($A45&gt;='FG_243way_Regular Symbol'!G$16,"",IF(E45=0,"",IF(OR(E45=$O$1,E45=$P$1,E46=$O$1,E46=$P$1,E47=$O$1,E47=$P$1),0,1)))</f>
        <v>1</v>
      </c>
      <c r="S45" s="135">
        <f>IF($A45&gt;='FG_243way_Regular Symbol'!H$16,"",IF(F45=0,"",IF(OR(F45=$O$1,F45=$P$1,F46=$O$1,F46=$P$1,F47=$O$1,F47=$P$1),0,1)))</f>
        <v>1</v>
      </c>
      <c r="U45" s="344">
        <f>IF($A45&gt;='FG_243way_Regular Symbol'!D$16,"",IF(B45=0,"",IF(OR(B45=$U$1,B45=$V$1,B46=$U$1,B46=$V$1,B47=$U$1,B47=$V$1),0,1)))</f>
        <v>1</v>
      </c>
      <c r="V45" s="3">
        <f>IF($A45&gt;='FG_243way_Regular Symbol'!E$16,"",IF(C45=0,"",IF(OR(C45=$U$1,C45=$V$1,C46=$U$1,C46=$V$1,C47=$U$1,C47=$V$1),0,1)))</f>
        <v>0</v>
      </c>
      <c r="W45" s="3">
        <f>IF($A45&gt;='FG_243way_Regular Symbol'!F$16,"",IF(D45=0,"",IF(OR(D45=$U$1,D45=$V$1,D46=$U$1,D46=$V$1,D47=$U$1,D47=$V$1),0,1)))</f>
        <v>1</v>
      </c>
      <c r="X45" s="3">
        <f>IF($A45&gt;='FG_243way_Regular Symbol'!G$16,"",IF(E45=0,"",IF(OR(E45=$U$1,E45=$V$1,E46=$U$1,E46=$V$1,E47=$U$1,E47=$V$1),0,1)))</f>
        <v>1</v>
      </c>
      <c r="Y45" s="135">
        <f>IF($A45&gt;='FG_243way_Regular Symbol'!H$16,"",IF(F45=0,"",IF(OR(F45=$U$1,F45=$V$1,F46=$U$1,F46=$V$1,F47=$U$1,F47=$V$1),0,1)))</f>
        <v>1</v>
      </c>
      <c r="AA45" s="344">
        <f>IF($A45&gt;='FG_243way_Regular Symbol'!D$16,"",IF(B45=0,"",IF(OR(B45=$AA$1,B45=$AB$1,B46=$AA$1,B46=$AB$1,B47=$AA$1,,B47=$AB$1),0,1)))</f>
        <v>0</v>
      </c>
      <c r="AB45" s="3">
        <f>IF($A45&gt;='FG_243way_Regular Symbol'!E$16,"",IF(C45=0,"",IF(OR(C45=$AA$1,C45=$AB$1,C46=$AA$1,C46=$AB$1,C47=$AA$1,,C47=$AB$1),0,1)))</f>
        <v>1</v>
      </c>
      <c r="AC45" s="3">
        <f>IF($A45&gt;='FG_243way_Regular Symbol'!F$16,"",IF(D45=0,"",IF(OR(D45=$AA$1,D45=$AB$1,D46=$AA$1,D46=$AB$1,D47=$AA$1,,D47=$AB$1),0,1)))</f>
        <v>1</v>
      </c>
      <c r="AD45" s="3">
        <f>IF($A45&gt;='FG_243way_Regular Symbol'!G$16,"",IF(E45=0,"",IF(OR(E45=$AA$1,E45=$AB$1,E46=$AA$1,E46=$AB$1,E47=$AA$1,,E47=$AB$1),0,1)))</f>
        <v>1</v>
      </c>
      <c r="AE45" s="135">
        <f>IF($A45&gt;='FG_243way_Regular Symbol'!H$16,"",IF(F45=0,"",IF(OR(F45=$AA$1,F45=$AB$1,F46=$AA$1,F46=$AB$1,F47=$AA$1,,F47=$AB$1),0,1)))</f>
        <v>1</v>
      </c>
      <c r="AG45" s="344">
        <f>IF($A45&gt;='FG_243way_Regular Symbol'!D$16,"",IF(B45=0,"",IF(OR(B45=$AG$1,B45=$AH$1,B46=$AG$1,B46=$AH$1,B47=$AG$1,B47=$AH$1),0,1)))</f>
        <v>0</v>
      </c>
      <c r="AH45" s="3">
        <f>IF($A45&gt;='FG_243way_Regular Symbol'!E$16,"",IF(C45=0,"",IF(OR(C45=$AG$1,C45=$AH$1,C46=$AG$1,C46=$AH$1,C47=$AG$1,C47=$AH$1),0,1)))</f>
        <v>0</v>
      </c>
      <c r="AI45" s="3">
        <f>IF($A45&gt;='FG_243way_Regular Symbol'!F$16,"",IF(D45=0,"",IF(OR(D45=$AG$1,D45=$AH$1,D46=$AG$1,D46=$AH$1,D47=$AG$1,D47=$AH$1),0,1)))</f>
        <v>1</v>
      </c>
      <c r="AJ45" s="3">
        <f>IF($A45&gt;='FG_243way_Regular Symbol'!G$16,"",IF(E45=0,"",IF(OR(E45=$AG$1,E45=$AH$1,E46=$AG$1,E46=$AH$1,E47=$AG$1,E47=$AH$1),0,1)))</f>
        <v>1</v>
      </c>
      <c r="AK45" s="135">
        <f>IF($A45&gt;='FG_243way_Regular Symbol'!H$16,"",IF(F45=0,"",IF(OR(F45=$AG$1,F45=$AH$1,F46=$AG$1,F46=$AH$1,F47=$AG$1,F47=$AH$1),0,1)))</f>
        <v>1</v>
      </c>
      <c r="AM45" s="344">
        <f>IF($A45&gt;='FG_243way_Regular Symbol'!D$16,"",IF(B45=0,"",IF(OR(B45=$AM$1,B45=$AN$1,B46=$AM$1,B46=$AN$1,B47=$AM$1,B47=$AN$1),0,1)))</f>
        <v>1</v>
      </c>
      <c r="AN45" s="3">
        <f>IF($A45&gt;='FG_243way_Regular Symbol'!E$16,"",IF(C45=0,"",IF(OR(C45=$AM$1,C45=$AN$1,C46=$AM$1,C46=$AN$1,C47=$AM$1,C47=$AN$1),0,1)))</f>
        <v>1</v>
      </c>
      <c r="AO45" s="3">
        <f>IF($A45&gt;='FG_243way_Regular Symbol'!F$16,"",IF(D45=0,"",IF(OR(D45=$AM$1,D45=$AN$1,D46=$AM$1,D46=$AN$1,D47=$AM$1,D47=$AN$1),0,1)))</f>
        <v>0</v>
      </c>
      <c r="AP45" s="3">
        <f>IF($A45&gt;='FG_243way_Regular Symbol'!G$16,"",IF(E45=0,"",IF(OR(E45=$AM$1,E45=$AN$1,E46=$AM$1,E46=$AN$1,E47=$AM$1,E47=$AN$1),0,1)))</f>
        <v>1</v>
      </c>
      <c r="AQ45" s="135">
        <f>IF($A45&gt;='FG_243way_Regular Symbol'!H$16,"",IF(F45=0,"",IF(OR(F45=$AM$1,F45=$AN$1,F46=$AM$1,F46=$AN$1,F47=$AM$1,F47=$AN$1),0,1)))</f>
        <v>1</v>
      </c>
      <c r="AS45" s="344">
        <f>IF($A45&gt;='FG_243way_Regular Symbol'!D$16,"",IF(B45=0,"",IF(OR(B45=$AM$1,B45=$AT$1,B46=$AM$1,B46=$AT$1,B47=$AM$1,B47=$AT$1),0,1)))</f>
        <v>1</v>
      </c>
      <c r="AT45" s="3">
        <f>IF($A45&gt;='FG_243way_Regular Symbol'!E$16,"",IF(C45=0,"",IF(OR(C45=$AM$1,C45=$AT$1,C46=$AM$1,C46=$AT$1,C47=$AM$1,C47=$AT$1),0,1)))</f>
        <v>1</v>
      </c>
      <c r="AU45" s="3">
        <f>IF($A45&gt;='FG_243way_Regular Symbol'!F$16,"",IF(D45=0,"",IF(OR(D45=$AM$1,D45=$AT$1,D46=$AM$1,D46=$AT$1,D47=$AM$1,D47=$AT$1),0,1)))</f>
        <v>1</v>
      </c>
      <c r="AV45" s="3">
        <f>IF($A45&gt;='FG_243way_Regular Symbol'!G$16,"",IF(E45=0,"",IF(OR(E45=$AM$1,E45=$AT$1,E46=$AM$1,E46=$AT$1,E47=$AM$1,E47=$AT$1),0,1)))</f>
        <v>1</v>
      </c>
      <c r="AW45" s="135">
        <f>IF($A45&gt;='FG_243way_Regular Symbol'!H$16,"",IF(F45=0,"",IF(OR(F45=$AM$1,F45=$AT$1,F46=$AM$1,F46=$AT$1,F47=$AM$1,F47=$AT$1),0,1)))</f>
        <v>1</v>
      </c>
      <c r="AY45" s="344">
        <f>IF($A45&gt;='FG_243way_Regular Symbol'!D$16,"",IF(B45=0,"",IF(OR(B45=$AM$1,B45=$AZ$1,B46=$AM$1,B46=$AZ$1,B47=$AM$1,B47=$AZ$1),0,1)))</f>
        <v>1</v>
      </c>
      <c r="AZ45" s="3">
        <f>IF($A45&gt;='FG_243way_Regular Symbol'!E$16,"",IF(C45=0,"",IF(OR(C45=$AM$1,C45=$AZ$1,C46=$AM$1,C46=$AZ$1,C47=$AM$1,C47=$AZ$1),0,1)))</f>
        <v>1</v>
      </c>
      <c r="BA45" s="3">
        <f>IF($A45&gt;='FG_243way_Regular Symbol'!F$16,"",IF(D45=0,"",IF(OR(D45=$AM$1,D45=$AZ$1,D46=$AM$1,D46=$AZ$1,D47=$AM$1,D47=$AZ$1),0,1)))</f>
        <v>1</v>
      </c>
      <c r="BB45" s="3">
        <f>IF($A45&gt;='FG_243way_Regular Symbol'!G$16,"",IF(E45=0,"",IF(OR(E45=$AM$1,E45=$AZ$1,E46=$AM$1,E46=$AZ$1,E47=$AM$1,E47=$AZ$1),0,1)))</f>
        <v>1</v>
      </c>
      <c r="BC45" s="135">
        <f>IF($A45&gt;='FG_243way_Regular Symbol'!H$16,"",IF(F45=0,"",IF(OR(F45=$AM$1,F45=$AZ$1,F46=$AM$1,F46=$AZ$1,F47=$AM$1,F47=$AZ$1),0,1)))</f>
        <v>1</v>
      </c>
      <c r="BE45" s="344">
        <f>IF($A45&gt;='FG_243way_Regular Symbol'!D$16,"",IF(B45=0,"",IF(OR(B45=$AM$1,B45=$BF$1,B46=$AM$1,B46=$BF$1,B47=$AM$1,B47=$BF$1),0,1)))</f>
        <v>1</v>
      </c>
      <c r="BF45" s="3">
        <f>IF($A45&gt;='FG_243way_Regular Symbol'!E$16,"",IF(C45=0,"",IF(OR(C45=$AM$1,C45=$BF$1,C46=$AM$1,C46=$BF$1,C47=$AM$1,C47=$BF$1),0,1)))</f>
        <v>1</v>
      </c>
      <c r="BG45" s="3">
        <f>IF($A45&gt;='FG_243way_Regular Symbol'!F$16,"",IF(D45=0,"",IF(OR(D45=$AM$1,D45=$BF$1,D46=$AM$1,D46=$BF$1,D47=$AM$1,D47=$BF$1),0,1)))</f>
        <v>1</v>
      </c>
      <c r="BH45" s="3">
        <f>IF($A45&gt;='FG_243way_Regular Symbol'!G$16,"",IF(E45=0,"",IF(OR(E45=$AM$1,E45=$BF$1,E46=$AM$1,E46=$BF$1,E47=$AM$1,E47=$BF$1),0,1)))</f>
        <v>1</v>
      </c>
      <c r="BI45" s="135">
        <f>IF($A45&gt;='FG_243way_Regular Symbol'!H$16,"",IF(F45=0,"",IF(OR(F45=$AM$1,F45=$BF$1,F46=$AM$1,F46=$BF$1,F47=$AM$1,F47=$BF$1),0,1)))</f>
        <v>1</v>
      </c>
      <c r="BK45" s="344">
        <f>IF($A45&gt;='FG_243way_Regular Symbol'!D$16,"",IF(B45=0,"",IF(OR(B45=$AM$1,B45=$BL$1,B46=$AM$1,B46=$BL$1,B47=$AM$1,B47=$BL$1),0,1)))</f>
        <v>1</v>
      </c>
      <c r="BL45" s="3">
        <f>IF($A45&gt;='FG_243way_Regular Symbol'!E$16,"",IF(C45=0,"",IF(OR(C45=$AM$1,C45=$BL$1,C46=$AM$1,C46=$BL$1,C47=$AM$1,C47=$BL$1),0,1)))</f>
        <v>1</v>
      </c>
      <c r="BM45" s="3">
        <f>IF($A45&gt;='FG_243way_Regular Symbol'!F$16,"",IF(D45=0,"",IF(OR(D45=$AM$1,D45=$BL$1,D46=$AM$1,D46=$BL$1,D47=$AM$1,D47=$BL$1),0,1)))</f>
        <v>1</v>
      </c>
      <c r="BN45" s="3">
        <f>IF($A45&gt;='FG_243way_Regular Symbol'!G$16,"",IF(E45=0,"",IF(OR(E45=$AM$1,E45=$BL$1,E46=$AM$1,E46=$BL$1,E47=$AM$1,E47=$BL$1),0,1)))</f>
        <v>1</v>
      </c>
      <c r="BO45" s="135">
        <f>IF($A45&gt;='FG_243way_Regular Symbol'!H$16,"",IF(F45=0,"",IF(OR(F45=$AM$1,F45=$BL$1,F46=$AM$1,F46=$BL$1,F47=$AM$1,F47=$BL$1),0,1)))</f>
        <v>1</v>
      </c>
      <c r="BQ45" s="3">
        <f>IF($A45&gt;='FG_243way_Regular Symbol'!D$16,"",IF(B45=0,"",IF(OR(B45=$BQ$1,B45=$BR$1,B46=$BQ$1,B46=$BR$1,B47=$BQ$1,B47=$BR$1),0,1)))</f>
        <v>1</v>
      </c>
      <c r="BR45" s="3">
        <f>IF($A45&gt;='FG_243way_Regular Symbol'!E$16,"",IF(C45=0,"",IF(OR(C45=$BQ$1,C45=$BR$1,C46=$BQ$1,C46=$BR$1,C47=$BQ$1,C47=$BR$1),0,1)))</f>
        <v>1</v>
      </c>
      <c r="BS45" s="3">
        <f>IF($A45&gt;='FG_243way_Regular Symbol'!F$16,"",IF(D45=0,"",IF(OR(D45=$BQ$1,D45=$BR$1,D46=$BQ$1,D46=$BR$1,D47=$BQ$1,D47=$BR$1),0,1)))</f>
        <v>0</v>
      </c>
      <c r="BT45" s="3">
        <f>IF($A45&gt;='FG_243way_Regular Symbol'!G$16,"",IF(E45=0,"",IF(OR(E45=$BQ$1,E45=$BR$1,E46=$BQ$1,E46=$BR$1,E47=$BQ$1,E47=$BR$1),0,1)))</f>
        <v>1</v>
      </c>
      <c r="BU45" s="3">
        <f>IF($A45&gt;='FG_243way_Regular Symbol'!H$16,"",IF(F45=0,"",IF(OR(F45=$BQ$1,F45=$BR$1,F46=$BQ$1,F46=$BR$1,F47=$BQ$1,F47=$BR$1),0,1)))</f>
        <v>0</v>
      </c>
      <c r="BW45" s="3">
        <f>IF($A45&gt;='FG_243way_Regular Symbol'!D$16,"",IF(B45=0,"",IF(OR(B45=$BW$1,B46=$BW$1,B47=$BW$1,B45=$BX$1,B46=$BX$1,B47=$BX$1),0,1)))</f>
        <v>1</v>
      </c>
      <c r="BX45" s="3">
        <f>IF($A45&gt;='FG_243way_Regular Symbol'!E$16,"",IF(C45=0,"",IF(OR(C45=$BW$1,C46=$BW$1,C47=$BW$1,C45=$BX$1,C46=$BX$1,C47=$BX$1),0,1)))</f>
        <v>0</v>
      </c>
      <c r="BY45" s="3">
        <f>IF($A45&gt;='FG_243way_Regular Symbol'!F$16,"",IF(D45=0,"",IF(OR(D45=$BW$1,D46=$BW$1,D47=$BW$1,D45=$BX$1,D46=$BX$1,D47=$BX$1),0,1)))</f>
        <v>1</v>
      </c>
      <c r="BZ45" s="3">
        <f>IF($A45&gt;='FG_243way_Regular Symbol'!G$16,"",IF(E45=0,"",IF(OR(E45=$BW$1,E46=$BW$1,E47=$BW$1,E45=$BX$1,E46=$BX$1,E47=$BX$1),0,1)))</f>
        <v>0</v>
      </c>
      <c r="CA45" s="3">
        <f>IF($A45&gt;='FG_243way_Regular Symbol'!H$16,"",IF(F45=0,"",IF(OR(F45=$BW$1,F46=$BW$1,F47=$BW$1,F45=$BX$1,F46=$BX$1,F47=$BX$1),0,1)))</f>
        <v>1</v>
      </c>
      <c r="CC45" s="3">
        <f>IF($A45&gt;='FG_243way_Regular Symbol'!D$16,"",IF(B45=0,"",IF(OR(B45=$BW$1,B46=$BW$1,B47=$BW$1,B45=$CD$1,B46=$CD$1,B47=$CD$1),0,1)))</f>
        <v>1</v>
      </c>
      <c r="CD45" s="3">
        <f>IF($A45&gt;='FG_243way_Regular Symbol'!E$16,"",IF(C45=0,"",IF(OR(C45=$BW$1,C46=$BW$1,C47=$BW$1,C45=$CD$1,C46=$CD$1,C47=$CD$1),0,1)))</f>
        <v>1</v>
      </c>
      <c r="CE45" s="3">
        <f>IF($A45&gt;='FG_243way_Regular Symbol'!F$16,"",IF(D45=0,"",IF(OR(D45=$BW$1,D46=$BW$1,D47=$BW$1,D45=$CD$1,D46=$CD$1,D47=$CD$1),0,1)))</f>
        <v>1</v>
      </c>
      <c r="CF45" s="3">
        <f>IF($A45&gt;='FG_243way_Regular Symbol'!G$16,"",IF(E45=0,"",IF(OR(E45=$BW$1,E46=$BW$1,E47=$BW$1,E45=$CD$1,E46=$CD$1,E47=$CD$1),0,1)))</f>
        <v>1</v>
      </c>
      <c r="CG45" s="3">
        <f>IF($A45&gt;='FG_243way_Regular Symbol'!H$16,"",IF(F45=0,"",IF(OR(F45=$BW$1,F46=$BW$1,F47=$BW$1,F45=$CD$1,F46=$CD$1,F47=$CD$1),0,1)))</f>
        <v>1</v>
      </c>
      <c r="CI45" s="3">
        <f>IF($A45&gt;='FG_243way_Regular Symbol'!D$16,"",IF(B45=0,"",IF(OR(B45=$BW$1,B46=$BW$1,B47=$BW$1,B45=$CJ$1,B46=$CJ$1,B47=$CJ$1),0,1)))</f>
        <v>1</v>
      </c>
      <c r="CJ45" s="3">
        <f>IF($A45&gt;='FG_243way_Regular Symbol'!E$16,"",IF(C45=0,"",IF(OR(C45=$BW$1,C46=$BW$1,C47=$BW$1,C45=$CJ$1,C46=$CJ$1,C47=$CJ$1),0,1)))</f>
        <v>1</v>
      </c>
      <c r="CK45" s="3">
        <f>IF($A45&gt;='FG_243way_Regular Symbol'!F$16,"",IF(D45=0,"",IF(OR(D45=$BW$1,D46=$BW$1,D47=$BW$1,D45=$CJ$1,D46=$CJ$1,D47=$CJ$1),0,1)))</f>
        <v>1</v>
      </c>
      <c r="CL45" s="3">
        <f>IF($A45&gt;='FG_243way_Regular Symbol'!G$16,"",IF(E45=0,"",IF(OR(E45=$BW$1,E46=$BW$1,E47=$BW$1,E45=$CJ$1,E46=$CJ$1,E47=$CJ$1),0,1)))</f>
        <v>1</v>
      </c>
      <c r="CM45" s="3">
        <f>IF($A45&gt;='FG_243way_Regular Symbol'!H$16,"",IF(F45=0,"",IF(OR(F45=$BW$1,F46=$BW$1,F47=$BW$1,F45=$CJ$1,F46=$CJ$1,F47=$CJ$1),0,1)))</f>
        <v>0</v>
      </c>
      <c r="CO45" s="3">
        <f>IF($A45&gt;='FG_243way_Regular Symbol'!D$16,"",IF(B45=0,"",IF(OR(B45=$BW$1,B46=$BW$1,B47=$BW$1,B45=$CP$1,B46=$CP$1,B47=$CP$1),0,1)))</f>
        <v>1</v>
      </c>
      <c r="CP45" s="3">
        <f>IF($A45&gt;='FG_243way_Regular Symbol'!E$16,"",IF(C45=0,"",IF(OR(C45=$BW$1,C46=$BW$1,C47=$BW$1,C45=$CP$1,C46=$CP$1,C47=$CP$1),0,1)))</f>
        <v>1</v>
      </c>
      <c r="CQ45" s="3">
        <f>IF($A45&gt;='FG_243way_Regular Symbol'!F$16,"",IF(D45=0,"",IF(OR(D45=$BW$1,D46=$BW$1,D47=$BW$1,D45=$CP$1,D46=$CP$1,D47=$CP$1),0,1)))</f>
        <v>1</v>
      </c>
      <c r="CR45" s="3">
        <f>IF($A45&gt;='FG_243way_Regular Symbol'!G$16,"",IF(E45=0,"",IF(OR(E45=$BW$1,E46=$BW$1,E47=$BW$1,E45=$CP$1,E46=$CP$1,E47=$CP$1),0,1)))</f>
        <v>1</v>
      </c>
      <c r="CS45" s="3">
        <f>IF($A45&gt;='FG_243way_Regular Symbol'!H$16,"",IF(F45=0,"",IF(OR(F45=$BW$1,F46=$BW$1,F47=$BW$1,F45=$CP$1,F46=$CP$1,F47=$CP$1),0,1)))</f>
        <v>0</v>
      </c>
      <c r="CU45" s="3">
        <f>IF($A45&gt;='FG_243way_Regular Symbol'!D$16,"",IF(B45=0,"",IF(OR(B45=$BW$1,B46=$BW$1,B47=$BW$1,B45=$CV$1,B46=$CV$1,B47=$CV$1),0,1)))</f>
        <v>1</v>
      </c>
      <c r="CV45" s="3">
        <f>IF($A45&gt;='FG_243way_Regular Symbol'!E$16,"",IF(C45=0,"",IF(OR(C45=$BW$1,C46=$BW$1,C47=$BW$1,C45=$CV$1,C46=$CV$1,C47=$CV$1),0,1)))</f>
        <v>1</v>
      </c>
      <c r="CW45" s="3">
        <f>IF($A45&gt;='FG_243way_Regular Symbol'!F$16,"",IF(D45=0,"",IF(OR(D45=$BW$1,D46=$BW$1,D47=$BW$1,D45=$CV$1,D46=$CV$1,D47=$CV$1),0,1)))</f>
        <v>1</v>
      </c>
      <c r="CX45" s="3">
        <f>IF($A45&gt;='FG_243way_Regular Symbol'!G$16,"",IF(E45=0,"",IF(OR(E45=$BW$1,E46=$BW$1,E47=$BW$1,E45=$CV$1,E46=$CV$1,E47=$CV$1),0,1)))</f>
        <v>1</v>
      </c>
      <c r="CY45" s="3">
        <f>IF($A45&gt;='FG_243way_Regular Symbol'!H$16,"",IF(F45=0,"",IF(OR(F45=$BW$1,F46=$BW$1,F47=$BW$1,F45=$CV$1,F46=$CV$1,F47=$CV$1),0,1)))</f>
        <v>1</v>
      </c>
    </row>
    <row r="46" spans="1:103">
      <c r="A46" s="337">
        <f>IF('FG_243way_Regular Symbol'!L45="","",'FG_243way_Regular Symbol'!L45)</f>
        <v>42</v>
      </c>
      <c r="B46" s="191" t="str">
        <f>IF('FG_243way_Regular Symbol'!M45="",
IF($A46-'FG_243way_Regular Symbol'!D$16&gt;='FG_243way_RegularＸ_W()'!B$2-1,"",VLOOKUP($A46-'FG_243way_Regular Symbol'!D$16,'FG_243way_Regular Symbol'!$L$3:$Q$99,'FG_243way_RegularＸ_W()'!B$3+1,FALSE)),
'FG_243way_Regular Symbol'!M45)</f>
        <v>M4</v>
      </c>
      <c r="C46" s="191" t="str">
        <f>IF('FG_243way_Regular Symbol'!N45="",
IF($A46-'FG_243way_Regular Symbol'!E$16&gt;='FG_243way_RegularＸ_W()'!C$2-1,"",VLOOKUP($A46-'FG_243way_Regular Symbol'!E$16,'FG_243way_Regular Symbol'!$L$3:$Q$99,'FG_243way_RegularＸ_W()'!C$3+1,FALSE)),
'FG_243way_Regular Symbol'!N45)</f>
        <v>M4</v>
      </c>
      <c r="D46" s="191" t="str">
        <f>IF('FG_243way_Regular Symbol'!O45="",
IF($A46-'FG_243way_Regular Symbol'!F$16&gt;='FG_243way_RegularＸ_W()'!D$2-1,"",VLOOKUP($A46-'FG_243way_Regular Symbol'!F$16,'FG_243way_Regular Symbol'!$L$3:$Q$99,'FG_243way_RegularＸ_W()'!D$3+1,FALSE)),
'FG_243way_Regular Symbol'!O45)</f>
        <v>M1</v>
      </c>
      <c r="E46" s="191" t="str">
        <f>IF('FG_243way_Regular Symbol'!P45="",
IF($A46-'FG_243way_Regular Symbol'!G$16&gt;='FG_243way_RegularＸ_W()'!E$2-1,"",VLOOKUP($A46-'FG_243way_Regular Symbol'!G$16,'FG_243way_Regular Symbol'!$L$3:$Q$99,'FG_243way_RegularＸ_W()'!E$3+1,FALSE)),
'FG_243way_Regular Symbol'!P45)</f>
        <v>K</v>
      </c>
      <c r="F46" s="338" t="str">
        <f>IF('FG_243way_Regular Symbol'!Q45="",
IF($A46-'FG_243way_Regular Symbol'!H$16&gt;='FG_243way_RegularＸ_W()'!F$2-1,"",VLOOKUP($A46-'FG_243way_Regular Symbol'!H$16,'FG_243way_Regular Symbol'!$L$3:$Q$99,'FG_243way_RegularＸ_W()'!F$3+1,FALSE)),
'FG_243way_Regular Symbol'!Q45)</f>
        <v>J</v>
      </c>
      <c r="O46" s="344">
        <f>IF($A46&gt;='FG_243way_Regular Symbol'!D$16,"",IF(B46=0,"",IF(OR(B46=$O$1,B46=$P$1,B47=$O$1,B47=$P$1,B48=$O$1,B48=$P$1),0,1)))</f>
        <v>1</v>
      </c>
      <c r="P46" s="3">
        <f>IF($A46&gt;='FG_243way_Regular Symbol'!E$16,"",IF(C46=0,"",IF(OR(C46=$O$1,C46=$P$1,C47=$O$1,C47=$P$1,C48=$O$1,C48=$P$1),0,1)))</f>
        <v>1</v>
      </c>
      <c r="Q46" s="3">
        <f>IF($A46&gt;='FG_243way_Regular Symbol'!F$16,"",IF(D46=0,"",IF(OR(D46=$O$1,D46=$P$1,D47=$O$1,D47=$P$1,D48=$O$1,D48=$P$1),0,1)))</f>
        <v>0</v>
      </c>
      <c r="R46" s="3">
        <f>IF($A46&gt;='FG_243way_Regular Symbol'!G$16,"",IF(E46=0,"",IF(OR(E46=$O$1,E46=$P$1,E47=$O$1,E47=$P$1,E48=$O$1,E48=$P$1),0,1)))</f>
        <v>1</v>
      </c>
      <c r="S46" s="135">
        <f>IF($A46&gt;='FG_243way_Regular Symbol'!H$16,"",IF(F46=0,"",IF(OR(F46=$O$1,F46=$P$1,F47=$O$1,F47=$P$1,F48=$O$1,F48=$P$1),0,1)))</f>
        <v>1</v>
      </c>
      <c r="U46" s="344">
        <f>IF($A46&gt;='FG_243way_Regular Symbol'!D$16,"",IF(B46=0,"",IF(OR(B46=$U$1,B46=$V$1,B47=$U$1,B47=$V$1,B48=$U$1,B48=$V$1),0,1)))</f>
        <v>1</v>
      </c>
      <c r="V46" s="3">
        <f>IF($A46&gt;='FG_243way_Regular Symbol'!E$16,"",IF(C46=0,"",IF(OR(C46=$U$1,C46=$V$1,C47=$U$1,C47=$V$1,C48=$U$1,C48=$V$1),0,1)))</f>
        <v>0</v>
      </c>
      <c r="W46" s="3">
        <f>IF($A46&gt;='FG_243way_Regular Symbol'!F$16,"",IF(D46=0,"",IF(OR(D46=$U$1,D46=$V$1,D47=$U$1,D47=$V$1,D48=$U$1,D48=$V$1),0,1)))</f>
        <v>1</v>
      </c>
      <c r="X46" s="3">
        <f>IF($A46&gt;='FG_243way_Regular Symbol'!G$16,"",IF(E46=0,"",IF(OR(E46=$U$1,E46=$V$1,E47=$U$1,E47=$V$1,E48=$U$1,E48=$V$1),0,1)))</f>
        <v>1</v>
      </c>
      <c r="Y46" s="135">
        <f>IF($A46&gt;='FG_243way_Regular Symbol'!H$16,"",IF(F46=0,"",IF(OR(F46=$U$1,F46=$V$1,F47=$U$1,F47=$V$1,F48=$U$1,F48=$V$1),0,1)))</f>
        <v>1</v>
      </c>
      <c r="AA46" s="344">
        <f>IF($A46&gt;='FG_243way_Regular Symbol'!D$16,"",IF(B46=0,"",IF(OR(B46=$AA$1,B46=$AB$1,B47=$AA$1,B47=$AB$1,B48=$AA$1,,B48=$AB$1),0,1)))</f>
        <v>0</v>
      </c>
      <c r="AB46" s="3">
        <f>IF($A46&gt;='FG_243way_Regular Symbol'!E$16,"",IF(C46=0,"",IF(OR(C46=$AA$1,C46=$AB$1,C47=$AA$1,C47=$AB$1,C48=$AA$1,,C48=$AB$1),0,1)))</f>
        <v>1</v>
      </c>
      <c r="AC46" s="3">
        <f>IF($A46&gt;='FG_243way_Regular Symbol'!F$16,"",IF(D46=0,"",IF(OR(D46=$AA$1,D46=$AB$1,D47=$AA$1,D47=$AB$1,D48=$AA$1,,D48=$AB$1),0,1)))</f>
        <v>1</v>
      </c>
      <c r="AD46" s="3">
        <f>IF($A46&gt;='FG_243way_Regular Symbol'!G$16,"",IF(E46=0,"",IF(OR(E46=$AA$1,E46=$AB$1,E47=$AA$1,E47=$AB$1,E48=$AA$1,,E48=$AB$1),0,1)))</f>
        <v>1</v>
      </c>
      <c r="AE46" s="135">
        <f>IF($A46&gt;='FG_243way_Regular Symbol'!H$16,"",IF(F46=0,"",IF(OR(F46=$AA$1,F46=$AB$1,F47=$AA$1,F47=$AB$1,F48=$AA$1,,F48=$AB$1),0,1)))</f>
        <v>1</v>
      </c>
      <c r="AG46" s="344">
        <f>IF($A46&gt;='FG_243way_Regular Symbol'!D$16,"",IF(B46=0,"",IF(OR(B46=$AG$1,B46=$AH$1,B47=$AG$1,B47=$AH$1,B48=$AG$1,B48=$AH$1),0,1)))</f>
        <v>0</v>
      </c>
      <c r="AH46" s="3">
        <f>IF($A46&gt;='FG_243way_Regular Symbol'!E$16,"",IF(C46=0,"",IF(OR(C46=$AG$1,C46=$AH$1,C47=$AG$1,C47=$AH$1,C48=$AG$1,C48=$AH$1),0,1)))</f>
        <v>0</v>
      </c>
      <c r="AI46" s="3">
        <f>IF($A46&gt;='FG_243way_Regular Symbol'!F$16,"",IF(D46=0,"",IF(OR(D46=$AG$1,D46=$AH$1,D47=$AG$1,D47=$AH$1,D48=$AG$1,D48=$AH$1),0,1)))</f>
        <v>1</v>
      </c>
      <c r="AJ46" s="3">
        <f>IF($A46&gt;='FG_243way_Regular Symbol'!G$16,"",IF(E46=0,"",IF(OR(E46=$AG$1,E46=$AH$1,E47=$AG$1,E47=$AH$1,E48=$AG$1,E48=$AH$1),0,1)))</f>
        <v>1</v>
      </c>
      <c r="AK46" s="135">
        <f>IF($A46&gt;='FG_243way_Regular Symbol'!H$16,"",IF(F46=0,"",IF(OR(F46=$AG$1,F46=$AH$1,F47=$AG$1,F47=$AH$1,F48=$AG$1,F48=$AH$1),0,1)))</f>
        <v>1</v>
      </c>
      <c r="AM46" s="344">
        <f>IF($A46&gt;='FG_243way_Regular Symbol'!D$16,"",IF(B46=0,"",IF(OR(B46=$AM$1,B46=$AN$1,B47=$AM$1,B47=$AN$1,B48=$AM$1,B48=$AN$1),0,1)))</f>
        <v>1</v>
      </c>
      <c r="AN46" s="3">
        <f>IF($A46&gt;='FG_243way_Regular Symbol'!E$16,"",IF(C46=0,"",IF(OR(C46=$AM$1,C46=$AN$1,C47=$AM$1,C47=$AN$1,C48=$AM$1,C48=$AN$1),0,1)))</f>
        <v>1</v>
      </c>
      <c r="AO46" s="3">
        <f>IF($A46&gt;='FG_243way_Regular Symbol'!F$16,"",IF(D46=0,"",IF(OR(D46=$AM$1,D46=$AN$1,D47=$AM$1,D47=$AN$1,D48=$AM$1,D48=$AN$1),0,1)))</f>
        <v>0</v>
      </c>
      <c r="AP46" s="3">
        <f>IF($A46&gt;='FG_243way_Regular Symbol'!G$16,"",IF(E46=0,"",IF(OR(E46=$AM$1,E46=$AN$1,E47=$AM$1,E47=$AN$1,E48=$AM$1,E48=$AN$1),0,1)))</f>
        <v>0</v>
      </c>
      <c r="AQ46" s="135">
        <f>IF($A46&gt;='FG_243way_Regular Symbol'!H$16,"",IF(F46=0,"",IF(OR(F46=$AM$1,F46=$AN$1,F47=$AM$1,F47=$AN$1,F48=$AM$1,F48=$AN$1),0,1)))</f>
        <v>1</v>
      </c>
      <c r="AS46" s="344">
        <f>IF($A46&gt;='FG_243way_Regular Symbol'!D$16,"",IF(B46=0,"",IF(OR(B46=$AM$1,B46=$AT$1,B47=$AM$1,B47=$AT$1,B48=$AM$1,B48=$AT$1),0,1)))</f>
        <v>1</v>
      </c>
      <c r="AT46" s="3">
        <f>IF($A46&gt;='FG_243way_Regular Symbol'!E$16,"",IF(C46=0,"",IF(OR(C46=$AM$1,C46=$AT$1,C47=$AM$1,C47=$AT$1,C48=$AM$1,C48=$AT$1),0,1)))</f>
        <v>1</v>
      </c>
      <c r="AU46" s="3">
        <f>IF($A46&gt;='FG_243way_Regular Symbol'!F$16,"",IF(D46=0,"",IF(OR(D46=$AM$1,D46=$AT$1,D47=$AM$1,D47=$AT$1,D48=$AM$1,D48=$AT$1),0,1)))</f>
        <v>1</v>
      </c>
      <c r="AV46" s="3">
        <f>IF($A46&gt;='FG_243way_Regular Symbol'!G$16,"",IF(E46=0,"",IF(OR(E46=$AM$1,E46=$AT$1,E47=$AM$1,E47=$AT$1,E48=$AM$1,E48=$AT$1),0,1)))</f>
        <v>1</v>
      </c>
      <c r="AW46" s="135">
        <f>IF($A46&gt;='FG_243way_Regular Symbol'!H$16,"",IF(F46=0,"",IF(OR(F46=$AM$1,F46=$AT$1,F47=$AM$1,F47=$AT$1,F48=$AM$1,F48=$AT$1),0,1)))</f>
        <v>1</v>
      </c>
      <c r="AY46" s="344">
        <f>IF($A46&gt;='FG_243way_Regular Symbol'!D$16,"",IF(B46=0,"",IF(OR(B46=$AM$1,B46=$AZ$1,B47=$AM$1,B47=$AZ$1,B48=$AM$1,B48=$AZ$1),0,1)))</f>
        <v>1</v>
      </c>
      <c r="AZ46" s="3">
        <f>IF($A46&gt;='FG_243way_Regular Symbol'!E$16,"",IF(C46=0,"",IF(OR(C46=$AM$1,C46=$AZ$1,C47=$AM$1,C47=$AZ$1,C48=$AM$1,C48=$AZ$1),0,1)))</f>
        <v>1</v>
      </c>
      <c r="BA46" s="3">
        <f>IF($A46&gt;='FG_243way_Regular Symbol'!F$16,"",IF(D46=0,"",IF(OR(D46=$AM$1,D46=$AZ$1,D47=$AM$1,D47=$AZ$1,D48=$AM$1,D48=$AZ$1),0,1)))</f>
        <v>1</v>
      </c>
      <c r="BB46" s="3">
        <f>IF($A46&gt;='FG_243way_Regular Symbol'!G$16,"",IF(E46=0,"",IF(OR(E46=$AM$1,E46=$AZ$1,E47=$AM$1,E47=$AZ$1,E48=$AM$1,E48=$AZ$1),0,1)))</f>
        <v>1</v>
      </c>
      <c r="BC46" s="135">
        <f>IF($A46&gt;='FG_243way_Regular Symbol'!H$16,"",IF(F46=0,"",IF(OR(F46=$AM$1,F46=$AZ$1,F47=$AM$1,F47=$AZ$1,F48=$AM$1,F48=$AZ$1),0,1)))</f>
        <v>0</v>
      </c>
      <c r="BE46" s="344">
        <f>IF($A46&gt;='FG_243way_Regular Symbol'!D$16,"",IF(B46=0,"",IF(OR(B46=$AM$1,B46=$BF$1,B47=$AM$1,B47=$BF$1,B48=$AM$1,B48=$BF$1),0,1)))</f>
        <v>1</v>
      </c>
      <c r="BF46" s="3">
        <f>IF($A46&gt;='FG_243way_Regular Symbol'!E$16,"",IF(C46=0,"",IF(OR(C46=$AM$1,C46=$BF$1,C47=$AM$1,C47=$BF$1,C48=$AM$1,C48=$BF$1),0,1)))</f>
        <v>1</v>
      </c>
      <c r="BG46" s="3">
        <f>IF($A46&gt;='FG_243way_Regular Symbol'!F$16,"",IF(D46=0,"",IF(OR(D46=$AM$1,D46=$BF$1,D47=$AM$1,D47=$BF$1,D48=$AM$1,D48=$BF$1),0,1)))</f>
        <v>1</v>
      </c>
      <c r="BH46" s="3">
        <f>IF($A46&gt;='FG_243way_Regular Symbol'!G$16,"",IF(E46=0,"",IF(OR(E46=$AM$1,E46=$BF$1,E47=$AM$1,E47=$BF$1,E48=$AM$1,E48=$BF$1),0,1)))</f>
        <v>1</v>
      </c>
      <c r="BI46" s="135">
        <f>IF($A46&gt;='FG_243way_Regular Symbol'!H$16,"",IF(F46=0,"",IF(OR(F46=$AM$1,F46=$BF$1,F47=$AM$1,F47=$BF$1,F48=$AM$1,F48=$BF$1),0,1)))</f>
        <v>1</v>
      </c>
      <c r="BK46" s="344">
        <f>IF($A46&gt;='FG_243way_Regular Symbol'!D$16,"",IF(B46=0,"",IF(OR(B46=$AM$1,B46=$BL$1,B47=$AM$1,B47=$BL$1,B48=$AM$1,B48=$BL$1),0,1)))</f>
        <v>1</v>
      </c>
      <c r="BL46" s="3">
        <f>IF($A46&gt;='FG_243way_Regular Symbol'!E$16,"",IF(C46=0,"",IF(OR(C46=$AM$1,C46=$BL$1,C47=$AM$1,C47=$BL$1,C48=$AM$1,C48=$BL$1),0,1)))</f>
        <v>1</v>
      </c>
      <c r="BM46" s="3">
        <f>IF($A46&gt;='FG_243way_Regular Symbol'!F$16,"",IF(D46=0,"",IF(OR(D46=$AM$1,D46=$BL$1,D47=$AM$1,D47=$BL$1,D48=$AM$1,D48=$BL$1),0,1)))</f>
        <v>1</v>
      </c>
      <c r="BN46" s="3">
        <f>IF($A46&gt;='FG_243way_Regular Symbol'!G$16,"",IF(E46=0,"",IF(OR(E46=$AM$1,E46=$BL$1,E47=$AM$1,E47=$BL$1,E48=$AM$1,E48=$BL$1),0,1)))</f>
        <v>1</v>
      </c>
      <c r="BO46" s="135">
        <f>IF($A46&gt;='FG_243way_Regular Symbol'!H$16,"",IF(F46=0,"",IF(OR(F46=$AM$1,F46=$BL$1,F47=$AM$1,F47=$BL$1,F48=$AM$1,F48=$BL$1),0,1)))</f>
        <v>1</v>
      </c>
      <c r="BQ46" s="3">
        <f>IF($A46&gt;='FG_243way_Regular Symbol'!D$16,"",IF(B46=0,"",IF(OR(B46=$BQ$1,B46=$BR$1,B47=$BQ$1,B47=$BR$1,B48=$BQ$1,B48=$BR$1),0,1)))</f>
        <v>0</v>
      </c>
      <c r="BR46" s="3">
        <f>IF($A46&gt;='FG_243way_Regular Symbol'!E$16,"",IF(C46=0,"",IF(OR(C46=$BQ$1,C46=$BR$1,C47=$BQ$1,C47=$BR$1,C48=$BQ$1,C48=$BR$1),0,1)))</f>
        <v>1</v>
      </c>
      <c r="BS46" s="3">
        <f>IF($A46&gt;='FG_243way_Regular Symbol'!F$16,"",IF(D46=0,"",IF(OR(D46=$BQ$1,D46=$BR$1,D47=$BQ$1,D47=$BR$1,D48=$BQ$1,D48=$BR$1),0,1)))</f>
        <v>1</v>
      </c>
      <c r="BT46" s="3">
        <f>IF($A46&gt;='FG_243way_Regular Symbol'!G$16,"",IF(E46=0,"",IF(OR(E46=$BQ$1,E46=$BR$1,E47=$BQ$1,E47=$BR$1,E48=$BQ$1,E48=$BR$1),0,1)))</f>
        <v>1</v>
      </c>
      <c r="BU46" s="3">
        <f>IF($A46&gt;='FG_243way_Regular Symbol'!H$16,"",IF(F46=0,"",IF(OR(F46=$BQ$1,F46=$BR$1,F47=$BQ$1,F47=$BR$1,F48=$BQ$1,F48=$BR$1),0,1)))</f>
        <v>1</v>
      </c>
      <c r="BW46" s="3">
        <f>IF($A46&gt;='FG_243way_Regular Symbol'!D$16,"",IF(B46=0,"",IF(OR(B46=$BW$1,B47=$BW$1,B48=$BW$1,B46=$BX$1,B47=$BX$1,B48=$BX$1),0,1)))</f>
        <v>1</v>
      </c>
      <c r="BX46" s="3">
        <f>IF($A46&gt;='FG_243way_Regular Symbol'!E$16,"",IF(C46=0,"",IF(OR(C46=$BW$1,C47=$BW$1,C48=$BW$1,C46=$BX$1,C47=$BX$1,C48=$BX$1),0,1)))</f>
        <v>1</v>
      </c>
      <c r="BY46" s="3">
        <f>IF($A46&gt;='FG_243way_Regular Symbol'!F$16,"",IF(D46=0,"",IF(OR(D46=$BW$1,D47=$BW$1,D48=$BW$1,D46=$BX$1,D47=$BX$1,D48=$BX$1),0,1)))</f>
        <v>1</v>
      </c>
      <c r="BZ46" s="3">
        <f>IF($A46&gt;='FG_243way_Regular Symbol'!G$16,"",IF(E46=0,"",IF(OR(E46=$BW$1,E47=$BW$1,E48=$BW$1,E46=$BX$1,E47=$BX$1,E48=$BX$1),0,1)))</f>
        <v>0</v>
      </c>
      <c r="CA46" s="3">
        <f>IF($A46&gt;='FG_243way_Regular Symbol'!H$16,"",IF(F46=0,"",IF(OR(F46=$BW$1,F47=$BW$1,F48=$BW$1,F46=$BX$1,F47=$BX$1,F48=$BX$1),0,1)))</f>
        <v>1</v>
      </c>
      <c r="CC46" s="3">
        <f>IF($A46&gt;='FG_243way_Regular Symbol'!D$16,"",IF(B46=0,"",IF(OR(B46=$BW$1,B47=$BW$1,B48=$BW$1,B46=$CD$1,B47=$CD$1,B48=$CD$1),0,1)))</f>
        <v>1</v>
      </c>
      <c r="CD46" s="3">
        <f>IF($A46&gt;='FG_243way_Regular Symbol'!E$16,"",IF(C46=0,"",IF(OR(C46=$BW$1,C47=$BW$1,C48=$BW$1,C46=$CD$1,C47=$CD$1,C48=$CD$1),0,1)))</f>
        <v>1</v>
      </c>
      <c r="CE46" s="3">
        <f>IF($A46&gt;='FG_243way_Regular Symbol'!F$16,"",IF(D46=0,"",IF(OR(D46=$BW$1,D47=$BW$1,D48=$BW$1,D46=$CD$1,D47=$CD$1,D48=$CD$1),0,1)))</f>
        <v>1</v>
      </c>
      <c r="CF46" s="3">
        <f>IF($A46&gt;='FG_243way_Regular Symbol'!G$16,"",IF(E46=0,"",IF(OR(E46=$BW$1,E47=$BW$1,E48=$BW$1,E46=$CD$1,E47=$CD$1,E48=$CD$1),0,1)))</f>
        <v>1</v>
      </c>
      <c r="CG46" s="3">
        <f>IF($A46&gt;='FG_243way_Regular Symbol'!H$16,"",IF(F46=0,"",IF(OR(F46=$BW$1,F47=$BW$1,F48=$BW$1,F46=$CD$1,F47=$CD$1,F48=$CD$1),0,1)))</f>
        <v>1</v>
      </c>
      <c r="CI46" s="3">
        <f>IF($A46&gt;='FG_243way_Regular Symbol'!D$16,"",IF(B46=0,"",IF(OR(B46=$BW$1,B47=$BW$1,B48=$BW$1,B46=$CJ$1,B47=$CJ$1,B48=$CJ$1),0,1)))</f>
        <v>1</v>
      </c>
      <c r="CJ46" s="3">
        <f>IF($A46&gt;='FG_243way_Regular Symbol'!E$16,"",IF(C46=0,"",IF(OR(C46=$BW$1,C47=$BW$1,C48=$BW$1,C46=$CJ$1,C47=$CJ$1,C48=$CJ$1),0,1)))</f>
        <v>1</v>
      </c>
      <c r="CK46" s="3">
        <f>IF($A46&gt;='FG_243way_Regular Symbol'!F$16,"",IF(D46=0,"",IF(OR(D46=$BW$1,D47=$BW$1,D48=$BW$1,D46=$CJ$1,D47=$CJ$1,D48=$CJ$1),0,1)))</f>
        <v>1</v>
      </c>
      <c r="CL46" s="3">
        <f>IF($A46&gt;='FG_243way_Regular Symbol'!G$16,"",IF(E46=0,"",IF(OR(E46=$BW$1,E47=$BW$1,E48=$BW$1,E46=$CJ$1,E47=$CJ$1,E48=$CJ$1),0,1)))</f>
        <v>1</v>
      </c>
      <c r="CM46" s="3">
        <f>IF($A46&gt;='FG_243way_Regular Symbol'!H$16,"",IF(F46=0,"",IF(OR(F46=$BW$1,F47=$BW$1,F48=$BW$1,F46=$CJ$1,F47=$CJ$1,F48=$CJ$1),0,1)))</f>
        <v>0</v>
      </c>
      <c r="CO46" s="3">
        <f>IF($A46&gt;='FG_243way_Regular Symbol'!D$16,"",IF(B46=0,"",IF(OR(B46=$BW$1,B47=$BW$1,B48=$BW$1,B46=$CP$1,B47=$CP$1,B48=$CP$1),0,1)))</f>
        <v>1</v>
      </c>
      <c r="CP46" s="3">
        <f>IF($A46&gt;='FG_243way_Regular Symbol'!E$16,"",IF(C46=0,"",IF(OR(C46=$BW$1,C47=$BW$1,C48=$BW$1,C46=$CP$1,C47=$CP$1,C48=$CP$1),0,1)))</f>
        <v>1</v>
      </c>
      <c r="CQ46" s="3">
        <f>IF($A46&gt;='FG_243way_Regular Symbol'!F$16,"",IF(D46=0,"",IF(OR(D46=$BW$1,D47=$BW$1,D48=$BW$1,D46=$CP$1,D47=$CP$1,D48=$CP$1),0,1)))</f>
        <v>1</v>
      </c>
      <c r="CR46" s="3">
        <f>IF($A46&gt;='FG_243way_Regular Symbol'!G$16,"",IF(E46=0,"",IF(OR(E46=$BW$1,E47=$BW$1,E48=$BW$1,E46=$CP$1,E47=$CP$1,E48=$CP$1),0,1)))</f>
        <v>1</v>
      </c>
      <c r="CS46" s="3">
        <f>IF($A46&gt;='FG_243way_Regular Symbol'!H$16,"",IF(F46=0,"",IF(OR(F46=$BW$1,F47=$BW$1,F48=$BW$1,F46=$CP$1,F47=$CP$1,F48=$CP$1),0,1)))</f>
        <v>0</v>
      </c>
      <c r="CU46" s="3">
        <f>IF($A46&gt;='FG_243way_Regular Symbol'!D$16,"",IF(B46=0,"",IF(OR(B46=$BW$1,B47=$BW$1,B48=$BW$1,B46=$CV$1,B47=$CV$1,B48=$CV$1),0,1)))</f>
        <v>1</v>
      </c>
      <c r="CV46" s="3">
        <f>IF($A46&gt;='FG_243way_Regular Symbol'!E$16,"",IF(C46=0,"",IF(OR(C46=$BW$1,C47=$BW$1,C48=$BW$1,C46=$CV$1,C47=$CV$1,C48=$CV$1),0,1)))</f>
        <v>1</v>
      </c>
      <c r="CW46" s="3">
        <f>IF($A46&gt;='FG_243way_Regular Symbol'!F$16,"",IF(D46=0,"",IF(OR(D46=$BW$1,D47=$BW$1,D48=$BW$1,D46=$CV$1,D47=$CV$1,D48=$CV$1),0,1)))</f>
        <v>1</v>
      </c>
      <c r="CX46" s="3">
        <f>IF($A46&gt;='FG_243way_Regular Symbol'!G$16,"",IF(E46=0,"",IF(OR(E46=$BW$1,E47=$BW$1,E48=$BW$1,E46=$CV$1,E47=$CV$1,E48=$CV$1),0,1)))</f>
        <v>1</v>
      </c>
      <c r="CY46" s="3">
        <f>IF($A46&gt;='FG_243way_Regular Symbol'!H$16,"",IF(F46=0,"",IF(OR(F46=$BW$1,F47=$BW$1,F48=$BW$1,F46=$CV$1,F47=$CV$1,F48=$CV$1),0,1)))</f>
        <v>1</v>
      </c>
    </row>
    <row r="47" spans="1:103">
      <c r="A47" s="337">
        <f>IF('FG_243way_Regular Symbol'!L46="","",'FG_243way_Regular Symbol'!L46)</f>
        <v>43</v>
      </c>
      <c r="B47" s="191" t="str">
        <f>IF('FG_243way_Regular Symbol'!M46="",
IF($A47-'FG_243way_Regular Symbol'!D$16&gt;='FG_243way_RegularＸ_W()'!B$2-1,"",VLOOKUP($A47-'FG_243way_Regular Symbol'!D$16,'FG_243way_Regular Symbol'!$L$3:$Q$99,'FG_243way_RegularＸ_W()'!B$3+1,FALSE)),
'FG_243way_Regular Symbol'!M46)</f>
        <v>M3</v>
      </c>
      <c r="C47" s="191" t="str">
        <f>IF('FG_243way_Regular Symbol'!N46="",
IF($A47-'FG_243way_Regular Symbol'!E$16&gt;='FG_243way_RegularＸ_W()'!C$2-1,"",VLOOKUP($A47-'FG_243way_Regular Symbol'!E$16,'FG_243way_Regular Symbol'!$L$3:$Q$99,'FG_243way_RegularＸ_W()'!C$3+1,FALSE)),
'FG_243way_Regular Symbol'!N46)</f>
        <v>M2</v>
      </c>
      <c r="D47" s="191" t="str">
        <f>IF('FG_243way_Regular Symbol'!O46="",
IF($A47-'FG_243way_Regular Symbol'!F$16&gt;='FG_243way_RegularＸ_W()'!D$2-1,"",VLOOKUP($A47-'FG_243way_Regular Symbol'!F$16,'FG_243way_Regular Symbol'!$L$3:$Q$99,'FG_243way_RegularＸ_W()'!D$3+1,FALSE)),
'FG_243way_Regular Symbol'!O46)</f>
        <v>M5</v>
      </c>
      <c r="E47" s="191" t="str">
        <f>IF('FG_243way_Regular Symbol'!P46="",
IF($A47-'FG_243way_Regular Symbol'!G$16&gt;='FG_243way_RegularＸ_W()'!E$2-1,"",VLOOKUP($A47-'FG_243way_Regular Symbol'!G$16,'FG_243way_Regular Symbol'!$L$3:$Q$99,'FG_243way_RegularＸ_W()'!E$3+1,FALSE)),
'FG_243way_Regular Symbol'!P46)</f>
        <v>S1</v>
      </c>
      <c r="F47" s="338" t="str">
        <f>IF('FG_243way_Regular Symbol'!Q46="",
IF($A47-'FG_243way_Regular Symbol'!H$16&gt;='FG_243way_RegularＸ_W()'!F$2-1,"",VLOOKUP($A47-'FG_243way_Regular Symbol'!H$16,'FG_243way_Regular Symbol'!$L$3:$Q$99,'FG_243way_RegularＸ_W()'!F$3+1,FALSE)),
'FG_243way_Regular Symbol'!Q46)</f>
        <v>TE</v>
      </c>
      <c r="O47" s="344">
        <f>IF($A47&gt;='FG_243way_Regular Symbol'!D$16,"",IF(B47=0,"",IF(OR(B47=$O$1,B47=$P$1,B48=$O$1,B48=$P$1,B49=$O$1,B49=$P$1),0,1)))</f>
        <v>1</v>
      </c>
      <c r="P47" s="3">
        <f>IF($A47&gt;='FG_243way_Regular Symbol'!E$16,"",IF(C47=0,"",IF(OR(C47=$O$1,C47=$P$1,C48=$O$1,C48=$P$1,C49=$O$1,C49=$P$1),0,1)))</f>
        <v>1</v>
      </c>
      <c r="Q47" s="3">
        <f>IF($A47&gt;='FG_243way_Regular Symbol'!F$16,"",IF(D47=0,"",IF(OR(D47=$O$1,D47=$P$1,D48=$O$1,D48=$P$1,D49=$O$1,D49=$P$1),0,1)))</f>
        <v>1</v>
      </c>
      <c r="R47" s="3">
        <f>IF($A47&gt;='FG_243way_Regular Symbol'!G$16,"",IF(E47=0,"",IF(OR(E47=$O$1,E47=$P$1,E48=$O$1,E48=$P$1,E49=$O$1,E49=$P$1),0,1)))</f>
        <v>1</v>
      </c>
      <c r="S47" s="135">
        <f>IF($A47&gt;='FG_243way_Regular Symbol'!H$16,"",IF(F47=0,"",IF(OR(F47=$O$1,F47=$P$1,F48=$O$1,F48=$P$1,F49=$O$1,F49=$P$1),0,1)))</f>
        <v>1</v>
      </c>
      <c r="U47" s="344">
        <f>IF($A47&gt;='FG_243way_Regular Symbol'!D$16,"",IF(B47=0,"",IF(OR(B47=$U$1,B47=$V$1,B48=$U$1,B48=$V$1,B49=$U$1,B49=$V$1),0,1)))</f>
        <v>1</v>
      </c>
      <c r="V47" s="3">
        <f>IF($A47&gt;='FG_243way_Regular Symbol'!E$16,"",IF(C47=0,"",IF(OR(C47=$U$1,C47=$V$1,C48=$U$1,C48=$V$1,C49=$U$1,C49=$V$1),0,1)))</f>
        <v>0</v>
      </c>
      <c r="W47" s="3">
        <f>IF($A47&gt;='FG_243way_Regular Symbol'!F$16,"",IF(D47=0,"",IF(OR(D47=$U$1,D47=$V$1,D48=$U$1,D48=$V$1,D49=$U$1,D49=$V$1),0,1)))</f>
        <v>1</v>
      </c>
      <c r="X47" s="3">
        <f>IF($A47&gt;='FG_243way_Regular Symbol'!G$16,"",IF(E47=0,"",IF(OR(E47=$U$1,E47=$V$1,E48=$U$1,E48=$V$1,E49=$U$1,E49=$V$1),0,1)))</f>
        <v>1</v>
      </c>
      <c r="Y47" s="135">
        <f>IF($A47&gt;='FG_243way_Regular Symbol'!H$16,"",IF(F47=0,"",IF(OR(F47=$U$1,F47=$V$1,F48=$U$1,F48=$V$1,F49=$U$1,F49=$V$1),0,1)))</f>
        <v>1</v>
      </c>
      <c r="AA47" s="344">
        <f>IF($A47&gt;='FG_243way_Regular Symbol'!D$16,"",IF(B47=0,"",IF(OR(B47=$AA$1,B47=$AB$1,B48=$AA$1,B48=$AB$1,B49=$AA$1,,B49=$AB$1),0,1)))</f>
        <v>0</v>
      </c>
      <c r="AB47" s="3">
        <f>IF($A47&gt;='FG_243way_Regular Symbol'!E$16,"",IF(C47=0,"",IF(OR(C47=$AA$1,C47=$AB$1,C48=$AA$1,C48=$AB$1,C49=$AA$1,,C49=$AB$1),0,1)))</f>
        <v>1</v>
      </c>
      <c r="AC47" s="3">
        <f>IF($A47&gt;='FG_243way_Regular Symbol'!F$16,"",IF(D47=0,"",IF(OR(D47=$AA$1,D47=$AB$1,D48=$AA$1,D48=$AB$1,D49=$AA$1,,D49=$AB$1),0,1)))</f>
        <v>1</v>
      </c>
      <c r="AD47" s="3">
        <f>IF($A47&gt;='FG_243way_Regular Symbol'!G$16,"",IF(E47=0,"",IF(OR(E47=$AA$1,E47=$AB$1,E48=$AA$1,E48=$AB$1,E49=$AA$1,,E49=$AB$1),0,1)))</f>
        <v>1</v>
      </c>
      <c r="AE47" s="135">
        <f>IF($A47&gt;='FG_243way_Regular Symbol'!H$16,"",IF(F47=0,"",IF(OR(F47=$AA$1,F47=$AB$1,F48=$AA$1,F48=$AB$1,F49=$AA$1,,F49=$AB$1),0,1)))</f>
        <v>1</v>
      </c>
      <c r="AG47" s="344">
        <f>IF($A47&gt;='FG_243way_Regular Symbol'!D$16,"",IF(B47=0,"",IF(OR(B47=$AG$1,B47=$AH$1,B48=$AG$1,B48=$AH$1,B49=$AG$1,B49=$AH$1),0,1)))</f>
        <v>1</v>
      </c>
      <c r="AH47" s="3">
        <f>IF($A47&gt;='FG_243way_Regular Symbol'!E$16,"",IF(C47=0,"",IF(OR(C47=$AG$1,C47=$AH$1,C48=$AG$1,C48=$AH$1,C49=$AG$1,C49=$AH$1),0,1)))</f>
        <v>1</v>
      </c>
      <c r="AI47" s="3">
        <f>IF($A47&gt;='FG_243way_Regular Symbol'!F$16,"",IF(D47=0,"",IF(OR(D47=$AG$1,D47=$AH$1,D48=$AG$1,D48=$AH$1,D49=$AG$1,D49=$AH$1),0,1)))</f>
        <v>1</v>
      </c>
      <c r="AJ47" s="3">
        <f>IF($A47&gt;='FG_243way_Regular Symbol'!G$16,"",IF(E47=0,"",IF(OR(E47=$AG$1,E47=$AH$1,E48=$AG$1,E48=$AH$1,E49=$AG$1,E49=$AH$1),0,1)))</f>
        <v>1</v>
      </c>
      <c r="AK47" s="135">
        <f>IF($A47&gt;='FG_243way_Regular Symbol'!H$16,"",IF(F47=0,"",IF(OR(F47=$AG$1,F47=$AH$1,F48=$AG$1,F48=$AH$1,F49=$AG$1,F49=$AH$1),0,1)))</f>
        <v>1</v>
      </c>
      <c r="AM47" s="344">
        <f>IF($A47&gt;='FG_243way_Regular Symbol'!D$16,"",IF(B47=0,"",IF(OR(B47=$AM$1,B47=$AN$1,B48=$AM$1,B48=$AN$1,B49=$AM$1,B49=$AN$1),0,1)))</f>
        <v>1</v>
      </c>
      <c r="AN47" s="3">
        <f>IF($A47&gt;='FG_243way_Regular Symbol'!E$16,"",IF(C47=0,"",IF(OR(C47=$AM$1,C47=$AN$1,C48=$AM$1,C48=$AN$1,C49=$AM$1,C49=$AN$1),0,1)))</f>
        <v>1</v>
      </c>
      <c r="AO47" s="3">
        <f>IF($A47&gt;='FG_243way_Regular Symbol'!F$16,"",IF(D47=0,"",IF(OR(D47=$AM$1,D47=$AN$1,D48=$AM$1,D48=$AN$1,D49=$AM$1,D49=$AN$1),0,1)))</f>
        <v>0</v>
      </c>
      <c r="AP47" s="3">
        <f>IF($A47&gt;='FG_243way_Regular Symbol'!G$16,"",IF(E47=0,"",IF(OR(E47=$AM$1,E47=$AN$1,E48=$AM$1,E48=$AN$1,E49=$AM$1,E49=$AN$1),0,1)))</f>
        <v>0</v>
      </c>
      <c r="AQ47" s="135">
        <f>IF($A47&gt;='FG_243way_Regular Symbol'!H$16,"",IF(F47=0,"",IF(OR(F47=$AM$1,F47=$AN$1,F48=$AM$1,F48=$AN$1,F49=$AM$1,F49=$AN$1),0,1)))</f>
        <v>1</v>
      </c>
      <c r="AS47" s="344">
        <f>IF($A47&gt;='FG_243way_Regular Symbol'!D$16,"",IF(B47=0,"",IF(OR(B47=$AM$1,B47=$AT$1,B48=$AM$1,B48=$AT$1,B49=$AM$1,B49=$AT$1),0,1)))</f>
        <v>1</v>
      </c>
      <c r="AT47" s="3">
        <f>IF($A47&gt;='FG_243way_Regular Symbol'!E$16,"",IF(C47=0,"",IF(OR(C47=$AM$1,C47=$AT$1,C48=$AM$1,C48=$AT$1,C49=$AM$1,C49=$AT$1),0,1)))</f>
        <v>1</v>
      </c>
      <c r="AU47" s="3">
        <f>IF($A47&gt;='FG_243way_Regular Symbol'!F$16,"",IF(D47=0,"",IF(OR(D47=$AM$1,D47=$AT$1,D48=$AM$1,D48=$AT$1,D49=$AM$1,D49=$AT$1),0,1)))</f>
        <v>1</v>
      </c>
      <c r="AV47" s="3">
        <f>IF($A47&gt;='FG_243way_Regular Symbol'!G$16,"",IF(E47=0,"",IF(OR(E47=$AM$1,E47=$AT$1,E48=$AM$1,E48=$AT$1,E49=$AM$1,E49=$AT$1),0,1)))</f>
        <v>1</v>
      </c>
      <c r="AW47" s="135">
        <f>IF($A47&gt;='FG_243way_Regular Symbol'!H$16,"",IF(F47=0,"",IF(OR(F47=$AM$1,F47=$AT$1,F48=$AM$1,F48=$AT$1,F49=$AM$1,F49=$AT$1),0,1)))</f>
        <v>1</v>
      </c>
      <c r="AY47" s="344">
        <f>IF($A47&gt;='FG_243way_Regular Symbol'!D$16,"",IF(B47=0,"",IF(OR(B47=$AM$1,B47=$AZ$1,B48=$AM$1,B48=$AZ$1,B49=$AM$1,B49=$AZ$1),0,1)))</f>
        <v>1</v>
      </c>
      <c r="AZ47" s="3">
        <f>IF($A47&gt;='FG_243way_Regular Symbol'!E$16,"",IF(C47=0,"",IF(OR(C47=$AM$1,C47=$AZ$1,C48=$AM$1,C48=$AZ$1,C49=$AM$1,C49=$AZ$1),0,1)))</f>
        <v>1</v>
      </c>
      <c r="BA47" s="3">
        <f>IF($A47&gt;='FG_243way_Regular Symbol'!F$16,"",IF(D47=0,"",IF(OR(D47=$AM$1,D47=$AZ$1,D48=$AM$1,D48=$AZ$1,D49=$AM$1,D49=$AZ$1),0,1)))</f>
        <v>1</v>
      </c>
      <c r="BB47" s="3">
        <f>IF($A47&gt;='FG_243way_Regular Symbol'!G$16,"",IF(E47=0,"",IF(OR(E47=$AM$1,E47=$AZ$1,E48=$AM$1,E48=$AZ$1,E49=$AM$1,E49=$AZ$1),0,1)))</f>
        <v>1</v>
      </c>
      <c r="BC47" s="135">
        <f>IF($A47&gt;='FG_243way_Regular Symbol'!H$16,"",IF(F47=0,"",IF(OR(F47=$AM$1,F47=$AZ$1,F48=$AM$1,F48=$AZ$1,F49=$AM$1,F49=$AZ$1),0,1)))</f>
        <v>0</v>
      </c>
      <c r="BE47" s="344">
        <f>IF($A47&gt;='FG_243way_Regular Symbol'!D$16,"",IF(B47=0,"",IF(OR(B47=$AM$1,B47=$BF$1,B48=$AM$1,B48=$BF$1,B49=$AM$1,B49=$BF$1),0,1)))</f>
        <v>1</v>
      </c>
      <c r="BF47" s="3">
        <f>IF($A47&gt;='FG_243way_Regular Symbol'!E$16,"",IF(C47=0,"",IF(OR(C47=$AM$1,C47=$BF$1,C48=$AM$1,C48=$BF$1,C49=$AM$1,C49=$BF$1),0,1)))</f>
        <v>1</v>
      </c>
      <c r="BG47" s="3">
        <f>IF($A47&gt;='FG_243way_Regular Symbol'!F$16,"",IF(D47=0,"",IF(OR(D47=$AM$1,D47=$BF$1,D48=$AM$1,D48=$BF$1,D49=$AM$1,D49=$BF$1),0,1)))</f>
        <v>1</v>
      </c>
      <c r="BH47" s="3">
        <f>IF($A47&gt;='FG_243way_Regular Symbol'!G$16,"",IF(E47=0,"",IF(OR(E47=$AM$1,E47=$BF$1,E48=$AM$1,E48=$BF$1,E49=$AM$1,E49=$BF$1),0,1)))</f>
        <v>1</v>
      </c>
      <c r="BI47" s="135">
        <f>IF($A47&gt;='FG_243way_Regular Symbol'!H$16,"",IF(F47=0,"",IF(OR(F47=$AM$1,F47=$BF$1,F48=$AM$1,F48=$BF$1,F49=$AM$1,F49=$BF$1),0,1)))</f>
        <v>1</v>
      </c>
      <c r="BK47" s="344">
        <f>IF($A47&gt;='FG_243way_Regular Symbol'!D$16,"",IF(B47=0,"",IF(OR(B47=$AM$1,B47=$BL$1,B48=$AM$1,B48=$BL$1,B49=$AM$1,B49=$BL$1),0,1)))</f>
        <v>1</v>
      </c>
      <c r="BL47" s="3">
        <f>IF($A47&gt;='FG_243way_Regular Symbol'!E$16,"",IF(C47=0,"",IF(OR(C47=$AM$1,C47=$BL$1,C48=$AM$1,C48=$BL$1,C49=$AM$1,C49=$BL$1),0,1)))</f>
        <v>1</v>
      </c>
      <c r="BM47" s="3">
        <f>IF($A47&gt;='FG_243way_Regular Symbol'!F$16,"",IF(D47=0,"",IF(OR(D47=$AM$1,D47=$BL$1,D48=$AM$1,D48=$BL$1,D49=$AM$1,D49=$BL$1),0,1)))</f>
        <v>1</v>
      </c>
      <c r="BN47" s="3">
        <f>IF($A47&gt;='FG_243way_Regular Symbol'!G$16,"",IF(E47=0,"",IF(OR(E47=$AM$1,E47=$BL$1,E48=$AM$1,E48=$BL$1,E49=$AM$1,E49=$BL$1),0,1)))</f>
        <v>1</v>
      </c>
      <c r="BO47" s="135">
        <f>IF($A47&gt;='FG_243way_Regular Symbol'!H$16,"",IF(F47=0,"",IF(OR(F47=$AM$1,F47=$BL$1,F48=$AM$1,F48=$BL$1,F49=$AM$1,F49=$BL$1),0,1)))</f>
        <v>1</v>
      </c>
      <c r="BQ47" s="3">
        <f>IF($A47&gt;='FG_243way_Regular Symbol'!D$16,"",IF(B47=0,"",IF(OR(B47=$BQ$1,B47=$BR$1,B48=$BQ$1,B48=$BR$1,B49=$BQ$1,B49=$BR$1),0,1)))</f>
        <v>0</v>
      </c>
      <c r="BR47" s="3">
        <f>IF($A47&gt;='FG_243way_Regular Symbol'!E$16,"",IF(C47=0,"",IF(OR(C47=$BQ$1,C47=$BR$1,C48=$BQ$1,C48=$BR$1,C49=$BQ$1,C49=$BR$1),0,1)))</f>
        <v>1</v>
      </c>
      <c r="BS47" s="3">
        <f>IF($A47&gt;='FG_243way_Regular Symbol'!F$16,"",IF(D47=0,"",IF(OR(D47=$BQ$1,D47=$BR$1,D48=$BQ$1,D48=$BR$1,D49=$BQ$1,D49=$BR$1),0,1)))</f>
        <v>1</v>
      </c>
      <c r="BT47" s="3">
        <f>IF($A47&gt;='FG_243way_Regular Symbol'!G$16,"",IF(E47=0,"",IF(OR(E47=$BQ$1,E47=$BR$1,E48=$BQ$1,E48=$BR$1,E49=$BQ$1,E49=$BR$1),0,1)))</f>
        <v>1</v>
      </c>
      <c r="BU47" s="3">
        <f>IF($A47&gt;='FG_243way_Regular Symbol'!H$16,"",IF(F47=0,"",IF(OR(F47=$BQ$1,F47=$BR$1,F48=$BQ$1,F48=$BR$1,F49=$BQ$1,F49=$BR$1),0,1)))</f>
        <v>1</v>
      </c>
      <c r="BW47" s="3">
        <f>IF($A47&gt;='FG_243way_Regular Symbol'!D$16,"",IF(B47=0,"",IF(OR(B47=$BW$1,B48=$BW$1,B49=$BW$1,B47=$BX$1,B48=$BX$1,B49=$BX$1),0,1)))</f>
        <v>1</v>
      </c>
      <c r="BX47" s="3">
        <f>IF($A47&gt;='FG_243way_Regular Symbol'!E$16,"",IF(C47=0,"",IF(OR(C47=$BW$1,C48=$BW$1,C49=$BW$1,C47=$BX$1,C48=$BX$1,C49=$BX$1),0,1)))</f>
        <v>1</v>
      </c>
      <c r="BY47" s="3">
        <f>IF($A47&gt;='FG_243way_Regular Symbol'!F$16,"",IF(D47=0,"",IF(OR(D47=$BW$1,D48=$BW$1,D49=$BW$1,D47=$BX$1,D48=$BX$1,D49=$BX$1),0,1)))</f>
        <v>0</v>
      </c>
      <c r="BZ47" s="3">
        <f>IF($A47&gt;='FG_243way_Regular Symbol'!G$16,"",IF(E47=0,"",IF(OR(E47=$BW$1,E48=$BW$1,E49=$BW$1,E47=$BX$1,E48=$BX$1,E49=$BX$1),0,1)))</f>
        <v>1</v>
      </c>
      <c r="CA47" s="3">
        <f>IF($A47&gt;='FG_243way_Regular Symbol'!H$16,"",IF(F47=0,"",IF(OR(F47=$BW$1,F48=$BW$1,F49=$BW$1,F47=$BX$1,F48=$BX$1,F49=$BX$1),0,1)))</f>
        <v>1</v>
      </c>
      <c r="CC47" s="3">
        <f>IF($A47&gt;='FG_243way_Regular Symbol'!D$16,"",IF(B47=0,"",IF(OR(B47=$BW$1,B48=$BW$1,B49=$BW$1,B47=$CD$1,B48=$CD$1,B49=$CD$1),0,1)))</f>
        <v>1</v>
      </c>
      <c r="CD47" s="3">
        <f>IF($A47&gt;='FG_243way_Regular Symbol'!E$16,"",IF(C47=0,"",IF(OR(C47=$BW$1,C48=$BW$1,C49=$BW$1,C47=$CD$1,C48=$CD$1,C49=$CD$1),0,1)))</f>
        <v>1</v>
      </c>
      <c r="CE47" s="3">
        <f>IF($A47&gt;='FG_243way_Regular Symbol'!F$16,"",IF(D47=0,"",IF(OR(D47=$BW$1,D48=$BW$1,D49=$BW$1,D47=$CD$1,D48=$CD$1,D49=$CD$1),0,1)))</f>
        <v>1</v>
      </c>
      <c r="CF47" s="3">
        <f>IF($A47&gt;='FG_243way_Regular Symbol'!G$16,"",IF(E47=0,"",IF(OR(E47=$BW$1,E48=$BW$1,E49=$BW$1,E47=$CD$1,E48=$CD$1,E49=$CD$1),0,1)))</f>
        <v>0</v>
      </c>
      <c r="CG47" s="3">
        <f>IF($A47&gt;='FG_243way_Regular Symbol'!H$16,"",IF(F47=0,"",IF(OR(F47=$BW$1,F48=$BW$1,F49=$BW$1,F47=$CD$1,F48=$CD$1,F49=$CD$1),0,1)))</f>
        <v>1</v>
      </c>
      <c r="CI47" s="3">
        <f>IF($A47&gt;='FG_243way_Regular Symbol'!D$16,"",IF(B47=0,"",IF(OR(B47=$BW$1,B48=$BW$1,B49=$BW$1,B47=$CJ$1,B48=$CJ$1,B49=$CJ$1),0,1)))</f>
        <v>1</v>
      </c>
      <c r="CJ47" s="3">
        <f>IF($A47&gt;='FG_243way_Regular Symbol'!E$16,"",IF(C47=0,"",IF(OR(C47=$BW$1,C48=$BW$1,C49=$BW$1,C47=$CJ$1,C48=$CJ$1,C49=$CJ$1),0,1)))</f>
        <v>0</v>
      </c>
      <c r="CK47" s="3">
        <f>IF($A47&gt;='FG_243way_Regular Symbol'!F$16,"",IF(D47=0,"",IF(OR(D47=$BW$1,D48=$BW$1,D49=$BW$1,D47=$CJ$1,D48=$CJ$1,D49=$CJ$1),0,1)))</f>
        <v>1</v>
      </c>
      <c r="CL47" s="3">
        <f>IF($A47&gt;='FG_243way_Regular Symbol'!G$16,"",IF(E47=0,"",IF(OR(E47=$BW$1,E48=$BW$1,E49=$BW$1,E47=$CJ$1,E48=$CJ$1,E49=$CJ$1),0,1)))</f>
        <v>1</v>
      </c>
      <c r="CM47" s="3">
        <f>IF($A47&gt;='FG_243way_Regular Symbol'!H$16,"",IF(F47=0,"",IF(OR(F47=$BW$1,F48=$BW$1,F49=$BW$1,F47=$CJ$1,F48=$CJ$1,F49=$CJ$1),0,1)))</f>
        <v>0</v>
      </c>
      <c r="CO47" s="3">
        <f>IF($A47&gt;='FG_243way_Regular Symbol'!D$16,"",IF(B47=0,"",IF(OR(B47=$BW$1,B48=$BW$1,B49=$BW$1,B47=$CP$1,B48=$CP$1,B49=$CP$1),0,1)))</f>
        <v>0</v>
      </c>
      <c r="CP47" s="3">
        <f>IF($A47&gt;='FG_243way_Regular Symbol'!E$16,"",IF(C47=0,"",IF(OR(C47=$BW$1,C48=$BW$1,C49=$BW$1,C47=$CP$1,C48=$CP$1,C49=$CP$1),0,1)))</f>
        <v>1</v>
      </c>
      <c r="CQ47" s="3">
        <f>IF($A47&gt;='FG_243way_Regular Symbol'!F$16,"",IF(D47=0,"",IF(OR(D47=$BW$1,D48=$BW$1,D49=$BW$1,D47=$CP$1,D48=$CP$1,D49=$CP$1),0,1)))</f>
        <v>1</v>
      </c>
      <c r="CR47" s="3">
        <f>IF($A47&gt;='FG_243way_Regular Symbol'!G$16,"",IF(E47=0,"",IF(OR(E47=$BW$1,E48=$BW$1,E49=$BW$1,E47=$CP$1,E48=$CP$1,E49=$CP$1),0,1)))</f>
        <v>1</v>
      </c>
      <c r="CS47" s="3">
        <f>IF($A47&gt;='FG_243way_Regular Symbol'!H$16,"",IF(F47=0,"",IF(OR(F47=$BW$1,F48=$BW$1,F49=$BW$1,F47=$CP$1,F48=$CP$1,F49=$CP$1),0,1)))</f>
        <v>0</v>
      </c>
      <c r="CU47" s="3">
        <f>IF($A47&gt;='FG_243way_Regular Symbol'!D$16,"",IF(B47=0,"",IF(OR(B47=$BW$1,B48=$BW$1,B49=$BW$1,B47=$CV$1,B48=$CV$1,B49=$CV$1),0,1)))</f>
        <v>1</v>
      </c>
      <c r="CV47" s="3">
        <f>IF($A47&gt;='FG_243way_Regular Symbol'!E$16,"",IF(C47=0,"",IF(OR(C47=$BW$1,C48=$BW$1,C49=$BW$1,C47=$CV$1,C48=$CV$1,C49=$CV$1),0,1)))</f>
        <v>1</v>
      </c>
      <c r="CW47" s="3">
        <f>IF($A47&gt;='FG_243way_Regular Symbol'!F$16,"",IF(D47=0,"",IF(OR(D47=$BW$1,D48=$BW$1,D49=$BW$1,D47=$CV$1,D48=$CV$1,D49=$CV$1),0,1)))</f>
        <v>1</v>
      </c>
      <c r="CX47" s="3">
        <f>IF($A47&gt;='FG_243way_Regular Symbol'!G$16,"",IF(E47=0,"",IF(OR(E47=$BW$1,E48=$BW$1,E49=$BW$1,E47=$CV$1,E48=$CV$1,E49=$CV$1),0,1)))</f>
        <v>1</v>
      </c>
      <c r="CY47" s="3">
        <f>IF($A47&gt;='FG_243way_Regular Symbol'!H$16,"",IF(F47=0,"",IF(OR(F47=$BW$1,F48=$BW$1,F49=$BW$1,F47=$CV$1,F48=$CV$1,F49=$CV$1),0,1)))</f>
        <v>1</v>
      </c>
    </row>
    <row r="48" spans="1:103">
      <c r="A48" s="337">
        <f>IF('FG_243way_Regular Symbol'!L47="","",'FG_243way_Regular Symbol'!L47)</f>
        <v>44</v>
      </c>
      <c r="B48" s="191" t="str">
        <f>IF('FG_243way_Regular Symbol'!M47="",
IF($A48-'FG_243way_Regular Symbol'!D$16&gt;='FG_243way_RegularＸ_W()'!B$2-1,"",VLOOKUP($A48-'FG_243way_Regular Symbol'!D$16,'FG_243way_Regular Symbol'!$L$3:$Q$99,'FG_243way_RegularＸ_W()'!B$3+1,FALSE)),
'FG_243way_Regular Symbol'!M47)</f>
        <v>A</v>
      </c>
      <c r="C48" s="191" t="str">
        <f>IF('FG_243way_Regular Symbol'!N47="",
IF($A48-'FG_243way_Regular Symbol'!E$16&gt;='FG_243way_RegularＸ_W()'!C$2-1,"",VLOOKUP($A48-'FG_243way_Regular Symbol'!E$16,'FG_243way_Regular Symbol'!$L$3:$Q$99,'FG_243way_RegularＸ_W()'!C$3+1,FALSE)),
'FG_243way_Regular Symbol'!N47)</f>
        <v>M2</v>
      </c>
      <c r="D48" s="191" t="str">
        <f>IF('FG_243way_Regular Symbol'!O47="",
IF($A48-'FG_243way_Regular Symbol'!F$16&gt;='FG_243way_RegularＸ_W()'!D$2-1,"",VLOOKUP($A48-'FG_243way_Regular Symbol'!F$16,'FG_243way_Regular Symbol'!$L$3:$Q$99,'FG_243way_RegularＸ_W()'!D$3+1,FALSE)),
'FG_243way_Regular Symbol'!O47)</f>
        <v>M5</v>
      </c>
      <c r="E48" s="191" t="str">
        <f>IF('FG_243way_Regular Symbol'!P47="",
IF($A48-'FG_243way_Regular Symbol'!G$16&gt;='FG_243way_RegularＸ_W()'!E$2-1,"",VLOOKUP($A48-'FG_243way_Regular Symbol'!G$16,'FG_243way_Regular Symbol'!$L$3:$Q$99,'FG_243way_RegularＸ_W()'!E$3+1,FALSE)),
'FG_243way_Regular Symbol'!P47)</f>
        <v>M5</v>
      </c>
      <c r="F48" s="338" t="str">
        <f>IF('FG_243way_Regular Symbol'!Q47="",
IF($A48-'FG_243way_Regular Symbol'!H$16&gt;='FG_243way_RegularＸ_W()'!F$2-1,"",VLOOKUP($A48-'FG_243way_Regular Symbol'!H$16,'FG_243way_Regular Symbol'!$L$3:$Q$99,'FG_243way_RegularＸ_W()'!F$3+1,FALSE)),
'FG_243way_Regular Symbol'!Q47)</f>
        <v>BN</v>
      </c>
      <c r="O48" s="344">
        <f>IF($A48&gt;='FG_243way_Regular Symbol'!D$16,"",IF(B48=0,"",IF(OR(B48=$O$1,B48=$P$1,B49=$O$1,B49=$P$1,B50=$O$1,B50=$P$1),0,1)))</f>
        <v>1</v>
      </c>
      <c r="P48" s="3">
        <f>IF($A48&gt;='FG_243way_Regular Symbol'!E$16,"",IF(C48=0,"",IF(OR(C48=$O$1,C48=$P$1,C49=$O$1,C49=$P$1,C50=$O$1,C50=$P$1),0,1)))</f>
        <v>1</v>
      </c>
      <c r="Q48" s="3">
        <f>IF($A48&gt;='FG_243way_Regular Symbol'!F$16,"",IF(D48=0,"",IF(OR(D48=$O$1,D48=$P$1,D49=$O$1,D49=$P$1,D50=$O$1,D50=$P$1),0,1)))</f>
        <v>1</v>
      </c>
      <c r="R48" s="3">
        <f>IF($A48&gt;='FG_243way_Regular Symbol'!G$16,"",IF(E48=0,"",IF(OR(E48=$O$1,E48=$P$1,E49=$O$1,E49=$P$1,E50=$O$1,E50=$P$1),0,1)))</f>
        <v>1</v>
      </c>
      <c r="S48" s="135">
        <f>IF($A48&gt;='FG_243way_Regular Symbol'!H$16,"",IF(F48=0,"",IF(OR(F48=$O$1,F48=$P$1,F49=$O$1,F49=$P$1,F50=$O$1,F50=$P$1),0,1)))</f>
        <v>0</v>
      </c>
      <c r="U48" s="344">
        <f>IF($A48&gt;='FG_243way_Regular Symbol'!D$16,"",IF(B48=0,"",IF(OR(B48=$U$1,B48=$V$1,B49=$U$1,B49=$V$1,B50=$U$1,B50=$V$1),0,1)))</f>
        <v>1</v>
      </c>
      <c r="V48" s="3">
        <f>IF($A48&gt;='FG_243way_Regular Symbol'!E$16,"",IF(C48=0,"",IF(OR(C48=$U$1,C48=$V$1,C49=$U$1,C49=$V$1,C50=$U$1,C50=$V$1),0,1)))</f>
        <v>0</v>
      </c>
      <c r="W48" s="3">
        <f>IF($A48&gt;='FG_243way_Regular Symbol'!F$16,"",IF(D48=0,"",IF(OR(D48=$U$1,D48=$V$1,D49=$U$1,D49=$V$1,D50=$U$1,D50=$V$1),0,1)))</f>
        <v>1</v>
      </c>
      <c r="X48" s="3">
        <f>IF($A48&gt;='FG_243way_Regular Symbol'!G$16,"",IF(E48=0,"",IF(OR(E48=$U$1,E48=$V$1,E49=$U$1,E49=$V$1,E50=$U$1,E50=$V$1),0,1)))</f>
        <v>1</v>
      </c>
      <c r="Y48" s="135">
        <f>IF($A48&gt;='FG_243way_Regular Symbol'!H$16,"",IF(F48=0,"",IF(OR(F48=$U$1,F48=$V$1,F49=$U$1,F49=$V$1,F50=$U$1,F50=$V$1),0,1)))</f>
        <v>1</v>
      </c>
      <c r="AA48" s="344">
        <f>IF($A48&gt;='FG_243way_Regular Symbol'!D$16,"",IF(B48=0,"",IF(OR(B48=$AA$1,B48=$AB$1,B49=$AA$1,B49=$AB$1,B50=$AA$1,,B50=$AB$1),0,1)))</f>
        <v>1</v>
      </c>
      <c r="AB48" s="3">
        <f>IF($A48&gt;='FG_243way_Regular Symbol'!E$16,"",IF(C48=0,"",IF(OR(C48=$AA$1,C48=$AB$1,C49=$AA$1,C49=$AB$1,C50=$AA$1,,C50=$AB$1),0,1)))</f>
        <v>0</v>
      </c>
      <c r="AC48" s="3">
        <f>IF($A48&gt;='FG_243way_Regular Symbol'!F$16,"",IF(D48=0,"",IF(OR(D48=$AA$1,D48=$AB$1,D49=$AA$1,D49=$AB$1,D50=$AA$1,,D50=$AB$1),0,1)))</f>
        <v>1</v>
      </c>
      <c r="AD48" s="3">
        <f>IF($A48&gt;='FG_243way_Regular Symbol'!G$16,"",IF(E48=0,"",IF(OR(E48=$AA$1,E48=$AB$1,E49=$AA$1,E49=$AB$1,E50=$AA$1,,E50=$AB$1),0,1)))</f>
        <v>1</v>
      </c>
      <c r="AE48" s="135">
        <f>IF($A48&gt;='FG_243way_Regular Symbol'!H$16,"",IF(F48=0,"",IF(OR(F48=$AA$1,F48=$AB$1,F49=$AA$1,F49=$AB$1,F50=$AA$1,,F50=$AB$1),0,1)))</f>
        <v>1</v>
      </c>
      <c r="AG48" s="344">
        <f>IF($A48&gt;='FG_243way_Regular Symbol'!D$16,"",IF(B48=0,"",IF(OR(B48=$AG$1,B48=$AH$1,B49=$AG$1,B49=$AH$1,B50=$AG$1,B50=$AH$1),0,1)))</f>
        <v>1</v>
      </c>
      <c r="AH48" s="3">
        <f>IF($A48&gt;='FG_243way_Regular Symbol'!E$16,"",IF(C48=0,"",IF(OR(C48=$AG$1,C48=$AH$1,C49=$AG$1,C49=$AH$1,C50=$AG$1,C50=$AH$1),0,1)))</f>
        <v>1</v>
      </c>
      <c r="AI48" s="3">
        <f>IF($A48&gt;='FG_243way_Regular Symbol'!F$16,"",IF(D48=0,"",IF(OR(D48=$AG$1,D48=$AH$1,D49=$AG$1,D49=$AH$1,D50=$AG$1,D50=$AH$1),0,1)))</f>
        <v>1</v>
      </c>
      <c r="AJ48" s="3">
        <f>IF($A48&gt;='FG_243way_Regular Symbol'!G$16,"",IF(E48=0,"",IF(OR(E48=$AG$1,E48=$AH$1,E49=$AG$1,E49=$AH$1,E50=$AG$1,E50=$AH$1),0,1)))</f>
        <v>1</v>
      </c>
      <c r="AK48" s="135">
        <f>IF($A48&gt;='FG_243way_Regular Symbol'!H$16,"",IF(F48=0,"",IF(OR(F48=$AG$1,F48=$AH$1,F49=$AG$1,F49=$AH$1,F50=$AG$1,F50=$AH$1),0,1)))</f>
        <v>1</v>
      </c>
      <c r="AM48" s="344">
        <f>IF($A48&gt;='FG_243way_Regular Symbol'!D$16,"",IF(B48=0,"",IF(OR(B48=$AM$1,B48=$AN$1,B49=$AM$1,B49=$AN$1,B50=$AM$1,B50=$AN$1),0,1)))</f>
        <v>1</v>
      </c>
      <c r="AN48" s="3">
        <f>IF($A48&gt;='FG_243way_Regular Symbol'!E$16,"",IF(C48=0,"",IF(OR(C48=$AM$1,C48=$AN$1,C49=$AM$1,C49=$AN$1,C50=$AM$1,C50=$AN$1),0,1)))</f>
        <v>1</v>
      </c>
      <c r="AO48" s="3">
        <f>IF($A48&gt;='FG_243way_Regular Symbol'!F$16,"",IF(D48=0,"",IF(OR(D48=$AM$1,D48=$AN$1,D49=$AM$1,D49=$AN$1,D50=$AM$1,D50=$AN$1),0,1)))</f>
        <v>0</v>
      </c>
      <c r="AP48" s="3">
        <f>IF($A48&gt;='FG_243way_Regular Symbol'!G$16,"",IF(E48=0,"",IF(OR(E48=$AM$1,E48=$AN$1,E49=$AM$1,E49=$AN$1,E50=$AM$1,E50=$AN$1),0,1)))</f>
        <v>0</v>
      </c>
      <c r="AQ48" s="135">
        <f>IF($A48&gt;='FG_243way_Regular Symbol'!H$16,"",IF(F48=0,"",IF(OR(F48=$AM$1,F48=$AN$1,F49=$AM$1,F49=$AN$1,F50=$AM$1,F50=$AN$1),0,1)))</f>
        <v>1</v>
      </c>
      <c r="AS48" s="344">
        <f>IF($A48&gt;='FG_243way_Regular Symbol'!D$16,"",IF(B48=0,"",IF(OR(B48=$AM$1,B48=$AT$1,B49=$AM$1,B49=$AT$1,B50=$AM$1,B50=$AT$1),0,1)))</f>
        <v>1</v>
      </c>
      <c r="AT48" s="3">
        <f>IF($A48&gt;='FG_243way_Regular Symbol'!E$16,"",IF(C48=0,"",IF(OR(C48=$AM$1,C48=$AT$1,C49=$AM$1,C49=$AT$1,C50=$AM$1,C50=$AT$1),0,1)))</f>
        <v>1</v>
      </c>
      <c r="AU48" s="3">
        <f>IF($A48&gt;='FG_243way_Regular Symbol'!F$16,"",IF(D48=0,"",IF(OR(D48=$AM$1,D48=$AT$1,D49=$AM$1,D49=$AT$1,D50=$AM$1,D50=$AT$1),0,1)))</f>
        <v>1</v>
      </c>
      <c r="AV48" s="3">
        <f>IF($A48&gt;='FG_243way_Regular Symbol'!G$16,"",IF(E48=0,"",IF(OR(E48=$AM$1,E48=$AT$1,E49=$AM$1,E49=$AT$1,E50=$AM$1,E50=$AT$1),0,1)))</f>
        <v>1</v>
      </c>
      <c r="AW48" s="135">
        <f>IF($A48&gt;='FG_243way_Regular Symbol'!H$16,"",IF(F48=0,"",IF(OR(F48=$AM$1,F48=$AT$1,F49=$AM$1,F49=$AT$1,F50=$AM$1,F50=$AT$1),0,1)))</f>
        <v>1</v>
      </c>
      <c r="AY48" s="344">
        <f>IF($A48&gt;='FG_243way_Regular Symbol'!D$16,"",IF(B48=0,"",IF(OR(B48=$AM$1,B48=$AZ$1,B49=$AM$1,B49=$AZ$1,B50=$AM$1,B50=$AZ$1),0,1)))</f>
        <v>1</v>
      </c>
      <c r="AZ48" s="3">
        <f>IF($A48&gt;='FG_243way_Regular Symbol'!E$16,"",IF(C48=0,"",IF(OR(C48=$AM$1,C48=$AZ$1,C49=$AM$1,C49=$AZ$1,C50=$AM$1,C50=$AZ$1),0,1)))</f>
        <v>1</v>
      </c>
      <c r="BA48" s="3">
        <f>IF($A48&gt;='FG_243way_Regular Symbol'!F$16,"",IF(D48=0,"",IF(OR(D48=$AM$1,D48=$AZ$1,D49=$AM$1,D49=$AZ$1,D50=$AM$1,D50=$AZ$1),0,1)))</f>
        <v>1</v>
      </c>
      <c r="BB48" s="3">
        <f>IF($A48&gt;='FG_243way_Regular Symbol'!G$16,"",IF(E48=0,"",IF(OR(E48=$AM$1,E48=$AZ$1,E49=$AM$1,E49=$AZ$1,E50=$AM$1,E50=$AZ$1),0,1)))</f>
        <v>1</v>
      </c>
      <c r="BC48" s="135">
        <f>IF($A48&gt;='FG_243way_Regular Symbol'!H$16,"",IF(F48=0,"",IF(OR(F48=$AM$1,F48=$AZ$1,F49=$AM$1,F49=$AZ$1,F50=$AM$1,F50=$AZ$1),0,1)))</f>
        <v>0</v>
      </c>
      <c r="BE48" s="344">
        <f>IF($A48&gt;='FG_243way_Regular Symbol'!D$16,"",IF(B48=0,"",IF(OR(B48=$AM$1,B48=$BF$1,B49=$AM$1,B49=$BF$1,B50=$AM$1,B50=$BF$1),0,1)))</f>
        <v>1</v>
      </c>
      <c r="BF48" s="3">
        <f>IF($A48&gt;='FG_243way_Regular Symbol'!E$16,"",IF(C48=0,"",IF(OR(C48=$AM$1,C48=$BF$1,C49=$AM$1,C49=$BF$1,C50=$AM$1,C50=$BF$1),0,1)))</f>
        <v>1</v>
      </c>
      <c r="BG48" s="3">
        <f>IF($A48&gt;='FG_243way_Regular Symbol'!F$16,"",IF(D48=0,"",IF(OR(D48=$AM$1,D48=$BF$1,D49=$AM$1,D49=$BF$1,D50=$AM$1,D50=$BF$1),0,1)))</f>
        <v>1</v>
      </c>
      <c r="BH48" s="3">
        <f>IF($A48&gt;='FG_243way_Regular Symbol'!G$16,"",IF(E48=0,"",IF(OR(E48=$AM$1,E48=$BF$1,E49=$AM$1,E49=$BF$1,E50=$AM$1,E50=$BF$1),0,1)))</f>
        <v>1</v>
      </c>
      <c r="BI48" s="135">
        <f>IF($A48&gt;='FG_243way_Regular Symbol'!H$16,"",IF(F48=0,"",IF(OR(F48=$AM$1,F48=$BF$1,F49=$AM$1,F49=$BF$1,F50=$AM$1,F50=$BF$1),0,1)))</f>
        <v>1</v>
      </c>
      <c r="BK48" s="344">
        <f>IF($A48&gt;='FG_243way_Regular Symbol'!D$16,"",IF(B48=0,"",IF(OR(B48=$AM$1,B48=$BL$1,B49=$AM$1,B49=$BL$1,B50=$AM$1,B50=$BL$1),0,1)))</f>
        <v>1</v>
      </c>
      <c r="BL48" s="3">
        <f>IF($A48&gt;='FG_243way_Regular Symbol'!E$16,"",IF(C48=0,"",IF(OR(C48=$AM$1,C48=$BL$1,C49=$AM$1,C49=$BL$1,C50=$AM$1,C50=$BL$1),0,1)))</f>
        <v>1</v>
      </c>
      <c r="BM48" s="3">
        <f>IF($A48&gt;='FG_243way_Regular Symbol'!F$16,"",IF(D48=0,"",IF(OR(D48=$AM$1,D48=$BL$1,D49=$AM$1,D49=$BL$1,D50=$AM$1,D50=$BL$1),0,1)))</f>
        <v>1</v>
      </c>
      <c r="BN48" s="3">
        <f>IF($A48&gt;='FG_243way_Regular Symbol'!G$16,"",IF(E48=0,"",IF(OR(E48=$AM$1,E48=$BL$1,E49=$AM$1,E49=$BL$1,E50=$AM$1,E50=$BL$1),0,1)))</f>
        <v>1</v>
      </c>
      <c r="BO48" s="135">
        <f>IF($A48&gt;='FG_243way_Regular Symbol'!H$16,"",IF(F48=0,"",IF(OR(F48=$AM$1,F48=$BL$1,F49=$AM$1,F49=$BL$1,F50=$AM$1,F50=$BL$1),0,1)))</f>
        <v>1</v>
      </c>
      <c r="BQ48" s="3">
        <f>IF($A48&gt;='FG_243way_Regular Symbol'!D$16,"",IF(B48=0,"",IF(OR(B48=$BQ$1,B48=$BR$1,B49=$BQ$1,B49=$BR$1,B50=$BQ$1,B50=$BR$1),0,1)))</f>
        <v>0</v>
      </c>
      <c r="BR48" s="3">
        <f>IF($A48&gt;='FG_243way_Regular Symbol'!E$16,"",IF(C48=0,"",IF(OR(C48=$BQ$1,C48=$BR$1,C49=$BQ$1,C49=$BR$1,C50=$BQ$1,C50=$BR$1),0,1)))</f>
        <v>1</v>
      </c>
      <c r="BS48" s="3">
        <f>IF($A48&gt;='FG_243way_Regular Symbol'!F$16,"",IF(D48=0,"",IF(OR(D48=$BQ$1,D48=$BR$1,D49=$BQ$1,D49=$BR$1,D50=$BQ$1,D50=$BR$1),0,1)))</f>
        <v>1</v>
      </c>
      <c r="BT48" s="3">
        <f>IF($A48&gt;='FG_243way_Regular Symbol'!G$16,"",IF(E48=0,"",IF(OR(E48=$BQ$1,E48=$BR$1,E49=$BQ$1,E49=$BR$1,E50=$BQ$1,E50=$BR$1),0,1)))</f>
        <v>0</v>
      </c>
      <c r="BU48" s="3">
        <f>IF($A48&gt;='FG_243way_Regular Symbol'!H$16,"",IF(F48=0,"",IF(OR(F48=$BQ$1,F48=$BR$1,F49=$BQ$1,F49=$BR$1,F50=$BQ$1,F50=$BR$1),0,1)))</f>
        <v>1</v>
      </c>
      <c r="BW48" s="3">
        <f>IF($A48&gt;='FG_243way_Regular Symbol'!D$16,"",IF(B48=0,"",IF(OR(B48=$BW$1,B49=$BW$1,B50=$BW$1,B48=$BX$1,B49=$BX$1,B50=$BX$1),0,1)))</f>
        <v>1</v>
      </c>
      <c r="BX48" s="3">
        <f>IF($A48&gt;='FG_243way_Regular Symbol'!E$16,"",IF(C48=0,"",IF(OR(C48=$BW$1,C49=$BW$1,C50=$BW$1,C48=$BX$1,C49=$BX$1,C50=$BX$1),0,1)))</f>
        <v>1</v>
      </c>
      <c r="BY48" s="3">
        <f>IF($A48&gt;='FG_243way_Regular Symbol'!F$16,"",IF(D48=0,"",IF(OR(D48=$BW$1,D49=$BW$1,D50=$BW$1,D48=$BX$1,D49=$BX$1,D50=$BX$1),0,1)))</f>
        <v>0</v>
      </c>
      <c r="BZ48" s="3">
        <f>IF($A48&gt;='FG_243way_Regular Symbol'!G$16,"",IF(E48=0,"",IF(OR(E48=$BW$1,E49=$BW$1,E50=$BW$1,E48=$BX$1,E49=$BX$1,E50=$BX$1),0,1)))</f>
        <v>1</v>
      </c>
      <c r="CA48" s="3">
        <f>IF($A48&gt;='FG_243way_Regular Symbol'!H$16,"",IF(F48=0,"",IF(OR(F48=$BW$1,F49=$BW$1,F50=$BW$1,F48=$BX$1,F49=$BX$1,F50=$BX$1),0,1)))</f>
        <v>1</v>
      </c>
      <c r="CC48" s="3">
        <f>IF($A48&gt;='FG_243way_Regular Symbol'!D$16,"",IF(B48=0,"",IF(OR(B48=$BW$1,B49=$BW$1,B50=$BW$1,B48=$CD$1,B49=$CD$1,B50=$CD$1),0,1)))</f>
        <v>1</v>
      </c>
      <c r="CD48" s="3">
        <f>IF($A48&gt;='FG_243way_Regular Symbol'!E$16,"",IF(C48=0,"",IF(OR(C48=$BW$1,C49=$BW$1,C50=$BW$1,C48=$CD$1,C49=$CD$1,C50=$CD$1),0,1)))</f>
        <v>1</v>
      </c>
      <c r="CE48" s="3">
        <f>IF($A48&gt;='FG_243way_Regular Symbol'!F$16,"",IF(D48=0,"",IF(OR(D48=$BW$1,D49=$BW$1,D50=$BW$1,D48=$CD$1,D49=$CD$1,D50=$CD$1),0,1)))</f>
        <v>1</v>
      </c>
      <c r="CF48" s="3">
        <f>IF($A48&gt;='FG_243way_Regular Symbol'!G$16,"",IF(E48=0,"",IF(OR(E48=$BW$1,E49=$BW$1,E50=$BW$1,E48=$CD$1,E49=$CD$1,E50=$CD$1),0,1)))</f>
        <v>0</v>
      </c>
      <c r="CG48" s="3">
        <f>IF($A48&gt;='FG_243way_Regular Symbol'!H$16,"",IF(F48=0,"",IF(OR(F48=$BW$1,F49=$BW$1,F50=$BW$1,F48=$CD$1,F49=$CD$1,F50=$CD$1),0,1)))</f>
        <v>1</v>
      </c>
      <c r="CI48" s="3">
        <f>IF($A48&gt;='FG_243way_Regular Symbol'!D$16,"",IF(B48=0,"",IF(OR(B48=$BW$1,B49=$BW$1,B50=$BW$1,B48=$CJ$1,B49=$CJ$1,B50=$CJ$1),0,1)))</f>
        <v>0</v>
      </c>
      <c r="CJ48" s="3">
        <f>IF($A48&gt;='FG_243way_Regular Symbol'!E$16,"",IF(C48=0,"",IF(OR(C48=$BW$1,C49=$BW$1,C50=$BW$1,C48=$CJ$1,C49=$CJ$1,C50=$CJ$1),0,1)))</f>
        <v>0</v>
      </c>
      <c r="CK48" s="3">
        <f>IF($A48&gt;='FG_243way_Regular Symbol'!F$16,"",IF(D48=0,"",IF(OR(D48=$BW$1,D49=$BW$1,D50=$BW$1,D48=$CJ$1,D49=$CJ$1,D50=$CJ$1),0,1)))</f>
        <v>1</v>
      </c>
      <c r="CL48" s="3">
        <f>IF($A48&gt;='FG_243way_Regular Symbol'!G$16,"",IF(E48=0,"",IF(OR(E48=$BW$1,E49=$BW$1,E50=$BW$1,E48=$CJ$1,E49=$CJ$1,E50=$CJ$1),0,1)))</f>
        <v>1</v>
      </c>
      <c r="CM48" s="3">
        <f>IF($A48&gt;='FG_243way_Regular Symbol'!H$16,"",IF(F48=0,"",IF(OR(F48=$BW$1,F49=$BW$1,F50=$BW$1,F48=$CJ$1,F49=$CJ$1,F50=$CJ$1),0,1)))</f>
        <v>0</v>
      </c>
      <c r="CO48" s="3">
        <f>IF($A48&gt;='FG_243way_Regular Symbol'!D$16,"",IF(B48=0,"",IF(OR(B48=$BW$1,B49=$BW$1,B50=$BW$1,B48=$CP$1,B49=$CP$1,B50=$CP$1),0,1)))</f>
        <v>0</v>
      </c>
      <c r="CP48" s="3">
        <f>IF($A48&gt;='FG_243way_Regular Symbol'!E$16,"",IF(C48=0,"",IF(OR(C48=$BW$1,C49=$BW$1,C50=$BW$1,C48=$CP$1,C49=$CP$1,C50=$CP$1),0,1)))</f>
        <v>1</v>
      </c>
      <c r="CQ48" s="3">
        <f>IF($A48&gt;='FG_243way_Regular Symbol'!F$16,"",IF(D48=0,"",IF(OR(D48=$BW$1,D49=$BW$1,D50=$BW$1,D48=$CP$1,D49=$CP$1,D50=$CP$1),0,1)))</f>
        <v>1</v>
      </c>
      <c r="CR48" s="3">
        <f>IF($A48&gt;='FG_243way_Regular Symbol'!G$16,"",IF(E48=0,"",IF(OR(E48=$BW$1,E49=$BW$1,E50=$BW$1,E48=$CP$1,E49=$CP$1,E50=$CP$1),0,1)))</f>
        <v>1</v>
      </c>
      <c r="CS48" s="3">
        <f>IF($A48&gt;='FG_243way_Regular Symbol'!H$16,"",IF(F48=0,"",IF(OR(F48=$BW$1,F49=$BW$1,F50=$BW$1,F48=$CP$1,F49=$CP$1,F50=$CP$1),0,1)))</f>
        <v>1</v>
      </c>
      <c r="CU48" s="3">
        <f>IF($A48&gt;='FG_243way_Regular Symbol'!D$16,"",IF(B48=0,"",IF(OR(B48=$BW$1,B49=$BW$1,B50=$BW$1,B48=$CV$1,B49=$CV$1,B50=$CV$1),0,1)))</f>
        <v>1</v>
      </c>
      <c r="CV48" s="3">
        <f>IF($A48&gt;='FG_243way_Regular Symbol'!E$16,"",IF(C48=0,"",IF(OR(C48=$BW$1,C49=$BW$1,C50=$BW$1,C48=$CV$1,C49=$CV$1,C50=$CV$1),0,1)))</f>
        <v>1</v>
      </c>
      <c r="CW48" s="3">
        <f>IF($A48&gt;='FG_243way_Regular Symbol'!F$16,"",IF(D48=0,"",IF(OR(D48=$BW$1,D49=$BW$1,D50=$BW$1,D48=$CV$1,D49=$CV$1,D50=$CV$1),0,1)))</f>
        <v>1</v>
      </c>
      <c r="CX48" s="3">
        <f>IF($A48&gt;='FG_243way_Regular Symbol'!G$16,"",IF(E48=0,"",IF(OR(E48=$BW$1,E49=$BW$1,E50=$BW$1,E48=$CV$1,E49=$CV$1,E50=$CV$1),0,1)))</f>
        <v>1</v>
      </c>
      <c r="CY48" s="3">
        <f>IF($A48&gt;='FG_243way_Regular Symbol'!H$16,"",IF(F48=0,"",IF(OR(F48=$BW$1,F49=$BW$1,F50=$BW$1,F48=$CV$1,F49=$CV$1,F50=$CV$1),0,1)))</f>
        <v>1</v>
      </c>
    </row>
    <row r="49" spans="1:103">
      <c r="A49" s="337">
        <f>IF('FG_243way_Regular Symbol'!L48="","",'FG_243way_Regular Symbol'!L48)</f>
        <v>45</v>
      </c>
      <c r="B49" s="191" t="str">
        <f>IF('FG_243way_Regular Symbol'!M48="",
IF($A49-'FG_243way_Regular Symbol'!D$16&gt;='FG_243way_RegularＸ_W()'!B$2-1,"",VLOOKUP($A49-'FG_243way_Regular Symbol'!D$16,'FG_243way_Regular Symbol'!$L$3:$Q$99,'FG_243way_RegularＸ_W()'!B$3+1,FALSE)),
'FG_243way_Regular Symbol'!M48)</f>
        <v>TE</v>
      </c>
      <c r="C49" s="191" t="str">
        <f>IF('FG_243way_Regular Symbol'!N48="",
IF($A49-'FG_243way_Regular Symbol'!E$16&gt;='FG_243way_RegularＸ_W()'!C$2-1,"",VLOOKUP($A49-'FG_243way_Regular Symbol'!E$16,'FG_243way_Regular Symbol'!$L$3:$Q$99,'FG_243way_RegularＸ_W()'!C$3+1,FALSE)),
'FG_243way_Regular Symbol'!N48)</f>
        <v>J</v>
      </c>
      <c r="D49" s="191" t="str">
        <f>IF('FG_243way_Regular Symbol'!O48="",
IF($A49-'FG_243way_Regular Symbol'!F$16&gt;='FG_243way_RegularＸ_W()'!D$2-1,"",VLOOKUP($A49-'FG_243way_Regular Symbol'!F$16,'FG_243way_Regular Symbol'!$L$3:$Q$99,'FG_243way_RegularＸ_W()'!D$3+1,FALSE)),
'FG_243way_Regular Symbol'!O48)</f>
        <v>K</v>
      </c>
      <c r="E49" s="191" t="str">
        <f>IF('FG_243way_Regular Symbol'!P48="",
IF($A49-'FG_243way_Regular Symbol'!G$16&gt;='FG_243way_RegularＸ_W()'!E$2-1,"",VLOOKUP($A49-'FG_243way_Regular Symbol'!G$16,'FG_243way_Regular Symbol'!$L$3:$Q$99,'FG_243way_RegularＸ_W()'!E$3+1,FALSE)),
'FG_243way_Regular Symbol'!P48)</f>
        <v>Q</v>
      </c>
      <c r="F49" s="338" t="str">
        <f>IF('FG_243way_Regular Symbol'!Q48="",
IF($A49-'FG_243way_Regular Symbol'!H$16&gt;='FG_243way_RegularＸ_W()'!F$2-1,"",VLOOKUP($A49-'FG_243way_Regular Symbol'!H$16,'FG_243way_Regular Symbol'!$L$3:$Q$99,'FG_243way_RegularＸ_W()'!F$3+1,FALSE)),
'FG_243way_Regular Symbol'!Q48)</f>
        <v>J</v>
      </c>
      <c r="O49" s="344">
        <f>IF($A49&gt;='FG_243way_Regular Symbol'!D$16,"",IF(B49=0,"",IF(OR(B49=$O$1,B49=$P$1,B50=$O$1,B50=$P$1,B51=$O$1,B51=$P$1),0,1)))</f>
        <v>1</v>
      </c>
      <c r="P49" s="3">
        <f>IF($A49&gt;='FG_243way_Regular Symbol'!E$16,"",IF(C49=0,"",IF(OR(C49=$O$1,C49=$P$1,C50=$O$1,C50=$P$1,C51=$O$1,C51=$P$1),0,1)))</f>
        <v>1</v>
      </c>
      <c r="Q49" s="3">
        <f>IF($A49&gt;='FG_243way_Regular Symbol'!F$16,"",IF(D49=0,"",IF(OR(D49=$O$1,D49=$P$1,D50=$O$1,D50=$P$1,D51=$O$1,D51=$P$1),0,1)))</f>
        <v>1</v>
      </c>
      <c r="R49" s="3">
        <f>IF($A49&gt;='FG_243way_Regular Symbol'!G$16,"",IF(E49=0,"",IF(OR(E49=$O$1,E49=$P$1,E50=$O$1,E50=$P$1,E51=$O$1,E51=$P$1),0,1)))</f>
        <v>1</v>
      </c>
      <c r="S49" s="135">
        <f>IF($A49&gt;='FG_243way_Regular Symbol'!H$16,"",IF(F49=0,"",IF(OR(F49=$O$1,F49=$P$1,F50=$O$1,F50=$P$1,F51=$O$1,F51=$P$1),0,1)))</f>
        <v>0</v>
      </c>
      <c r="U49" s="344">
        <f>IF($A49&gt;='FG_243way_Regular Symbol'!D$16,"",IF(B49=0,"",IF(OR(B49=$U$1,B49=$V$1,B50=$U$1,B50=$V$1,B51=$U$1,B51=$V$1),0,1)))</f>
        <v>1</v>
      </c>
      <c r="V49" s="3">
        <f>IF($A49&gt;='FG_243way_Regular Symbol'!E$16,"",IF(C49=0,"",IF(OR(C49=$U$1,C49=$V$1,C50=$U$1,C50=$V$1,C51=$U$1,C51=$V$1),0,1)))</f>
        <v>1</v>
      </c>
      <c r="W49" s="3">
        <f>IF($A49&gt;='FG_243way_Regular Symbol'!F$16,"",IF(D49=0,"",IF(OR(D49=$U$1,D49=$V$1,D50=$U$1,D50=$V$1,D51=$U$1,D51=$V$1),0,1)))</f>
        <v>1</v>
      </c>
      <c r="X49" s="3">
        <f>IF($A49&gt;='FG_243way_Regular Symbol'!G$16,"",IF(E49=0,"",IF(OR(E49=$U$1,E49=$V$1,E50=$U$1,E50=$V$1,E51=$U$1,E51=$V$1),0,1)))</f>
        <v>1</v>
      </c>
      <c r="Y49" s="135">
        <f>IF($A49&gt;='FG_243way_Regular Symbol'!H$16,"",IF(F49=0,"",IF(OR(F49=$U$1,F49=$V$1,F50=$U$1,F50=$V$1,F51=$U$1,F51=$V$1),0,1)))</f>
        <v>1</v>
      </c>
      <c r="AA49" s="344">
        <f>IF($A49&gt;='FG_243way_Regular Symbol'!D$16,"",IF(B49=0,"",IF(OR(B49=$AA$1,B49=$AB$1,B50=$AA$1,B50=$AB$1,B51=$AA$1,,B51=$AB$1),0,1)))</f>
        <v>1</v>
      </c>
      <c r="AB49" s="3">
        <f>IF($A49&gt;='FG_243way_Regular Symbol'!E$16,"",IF(C49=0,"",IF(OR(C49=$AA$1,C49=$AB$1,C50=$AA$1,C50=$AB$1,C51=$AA$1,,C51=$AB$1),0,1)))</f>
        <v>0</v>
      </c>
      <c r="AC49" s="3">
        <f>IF($A49&gt;='FG_243way_Regular Symbol'!F$16,"",IF(D49=0,"",IF(OR(D49=$AA$1,D49=$AB$1,D50=$AA$1,D50=$AB$1,D51=$AA$1,,D51=$AB$1),0,1)))</f>
        <v>1</v>
      </c>
      <c r="AD49" s="3">
        <f>IF($A49&gt;='FG_243way_Regular Symbol'!G$16,"",IF(E49=0,"",IF(OR(E49=$AA$1,E49=$AB$1,E50=$AA$1,E50=$AB$1,E51=$AA$1,,E51=$AB$1),0,1)))</f>
        <v>1</v>
      </c>
      <c r="AE49" s="135">
        <f>IF($A49&gt;='FG_243way_Regular Symbol'!H$16,"",IF(F49=0,"",IF(OR(F49=$AA$1,F49=$AB$1,F50=$AA$1,F50=$AB$1,F51=$AA$1,,F51=$AB$1),0,1)))</f>
        <v>1</v>
      </c>
      <c r="AG49" s="344">
        <f>IF($A49&gt;='FG_243way_Regular Symbol'!D$16,"",IF(B49=0,"",IF(OR(B49=$AG$1,B49=$AH$1,B50=$AG$1,B50=$AH$1,B51=$AG$1,B51=$AH$1),0,1)))</f>
        <v>1</v>
      </c>
      <c r="AH49" s="3">
        <f>IF($A49&gt;='FG_243way_Regular Symbol'!E$16,"",IF(C49=0,"",IF(OR(C49=$AG$1,C49=$AH$1,C50=$AG$1,C50=$AH$1,C51=$AG$1,C51=$AH$1),0,1)))</f>
        <v>1</v>
      </c>
      <c r="AI49" s="3">
        <f>IF($A49&gt;='FG_243way_Regular Symbol'!F$16,"",IF(D49=0,"",IF(OR(D49=$AG$1,D49=$AH$1,D50=$AG$1,D50=$AH$1,D51=$AG$1,D51=$AH$1),0,1)))</f>
        <v>1</v>
      </c>
      <c r="AJ49" s="3">
        <f>IF($A49&gt;='FG_243way_Regular Symbol'!G$16,"",IF(E49=0,"",IF(OR(E49=$AG$1,E49=$AH$1,E50=$AG$1,E50=$AH$1,E51=$AG$1,E51=$AH$1),0,1)))</f>
        <v>1</v>
      </c>
      <c r="AK49" s="135">
        <f>IF($A49&gt;='FG_243way_Regular Symbol'!H$16,"",IF(F49=0,"",IF(OR(F49=$AG$1,F49=$AH$1,F50=$AG$1,F50=$AH$1,F51=$AG$1,F51=$AH$1),0,1)))</f>
        <v>1</v>
      </c>
      <c r="AM49" s="344">
        <f>IF($A49&gt;='FG_243way_Regular Symbol'!D$16,"",IF(B49=0,"",IF(OR(B49=$AM$1,B49=$AN$1,B50=$AM$1,B50=$AN$1,B51=$AM$1,B51=$AN$1),0,1)))</f>
        <v>1</v>
      </c>
      <c r="AN49" s="3">
        <f>IF($A49&gt;='FG_243way_Regular Symbol'!E$16,"",IF(C49=0,"",IF(OR(C49=$AM$1,C49=$AN$1,C50=$AM$1,C50=$AN$1,C51=$AM$1,C51=$AN$1),0,1)))</f>
        <v>1</v>
      </c>
      <c r="AO49" s="3">
        <f>IF($A49&gt;='FG_243way_Regular Symbol'!F$16,"",IF(D49=0,"",IF(OR(D49=$AM$1,D49=$AN$1,D50=$AM$1,D50=$AN$1,D51=$AM$1,D51=$AN$1),0,1)))</f>
        <v>1</v>
      </c>
      <c r="AP49" s="3">
        <f>IF($A49&gt;='FG_243way_Regular Symbol'!G$16,"",IF(E49=0,"",IF(OR(E49=$AM$1,E49=$AN$1,E50=$AM$1,E50=$AN$1,E51=$AM$1,E51=$AN$1),0,1)))</f>
        <v>1</v>
      </c>
      <c r="AQ49" s="135">
        <f>IF($A49&gt;='FG_243way_Regular Symbol'!H$16,"",IF(F49=0,"",IF(OR(F49=$AM$1,F49=$AN$1,F50=$AM$1,F50=$AN$1,F51=$AM$1,F51=$AN$1),0,1)))</f>
        <v>1</v>
      </c>
      <c r="AS49" s="344">
        <f>IF($A49&gt;='FG_243way_Regular Symbol'!D$16,"",IF(B49=0,"",IF(OR(B49=$AM$1,B49=$AT$1,B50=$AM$1,B50=$AT$1,B51=$AM$1,B51=$AT$1),0,1)))</f>
        <v>1</v>
      </c>
      <c r="AT49" s="3">
        <f>IF($A49&gt;='FG_243way_Regular Symbol'!E$16,"",IF(C49=0,"",IF(OR(C49=$AM$1,C49=$AT$1,C50=$AM$1,C50=$AT$1,C51=$AM$1,C51=$AT$1),0,1)))</f>
        <v>1</v>
      </c>
      <c r="AU49" s="3">
        <f>IF($A49&gt;='FG_243way_Regular Symbol'!F$16,"",IF(D49=0,"",IF(OR(D49=$AM$1,D49=$AT$1,D50=$AM$1,D50=$AT$1,D51=$AM$1,D51=$AT$1),0,1)))</f>
        <v>1</v>
      </c>
      <c r="AV49" s="3">
        <f>IF($A49&gt;='FG_243way_Regular Symbol'!G$16,"",IF(E49=0,"",IF(OR(E49=$AM$1,E49=$AT$1,E50=$AM$1,E50=$AT$1,E51=$AM$1,E51=$AT$1),0,1)))</f>
        <v>1</v>
      </c>
      <c r="AW49" s="135">
        <f>IF($A49&gt;='FG_243way_Regular Symbol'!H$16,"",IF(F49=0,"",IF(OR(F49=$AM$1,F49=$AT$1,F50=$AM$1,F50=$AT$1,F51=$AM$1,F51=$AT$1),0,1)))</f>
        <v>1</v>
      </c>
      <c r="AY49" s="344">
        <f>IF($A49&gt;='FG_243way_Regular Symbol'!D$16,"",IF(B49=0,"",IF(OR(B49=$AM$1,B49=$AZ$1,B50=$AM$1,B50=$AZ$1,B51=$AM$1,B51=$AZ$1),0,1)))</f>
        <v>1</v>
      </c>
      <c r="AZ49" s="3">
        <f>IF($A49&gt;='FG_243way_Regular Symbol'!E$16,"",IF(C49=0,"",IF(OR(C49=$AM$1,C49=$AZ$1,C50=$AM$1,C50=$AZ$1,C51=$AM$1,C51=$AZ$1),0,1)))</f>
        <v>1</v>
      </c>
      <c r="BA49" s="3">
        <f>IF($A49&gt;='FG_243way_Regular Symbol'!F$16,"",IF(D49=0,"",IF(OR(D49=$AM$1,D49=$AZ$1,D50=$AM$1,D50=$AZ$1,D51=$AM$1,D51=$AZ$1),0,1)))</f>
        <v>1</v>
      </c>
      <c r="BB49" s="3">
        <f>IF($A49&gt;='FG_243way_Regular Symbol'!G$16,"",IF(E49=0,"",IF(OR(E49=$AM$1,E49=$AZ$1,E50=$AM$1,E50=$AZ$1,E51=$AM$1,E51=$AZ$1),0,1)))</f>
        <v>1</v>
      </c>
      <c r="BC49" s="135">
        <f>IF($A49&gt;='FG_243way_Regular Symbol'!H$16,"",IF(F49=0,"",IF(OR(F49=$AM$1,F49=$AZ$1,F50=$AM$1,F50=$AZ$1,F51=$AM$1,F51=$AZ$1),0,1)))</f>
        <v>1</v>
      </c>
      <c r="BE49" s="344">
        <f>IF($A49&gt;='FG_243way_Regular Symbol'!D$16,"",IF(B49=0,"",IF(OR(B49=$AM$1,B49=$BF$1,B50=$AM$1,B50=$BF$1,B51=$AM$1,B51=$BF$1),0,1)))</f>
        <v>1</v>
      </c>
      <c r="BF49" s="3">
        <f>IF($A49&gt;='FG_243way_Regular Symbol'!E$16,"",IF(C49=0,"",IF(OR(C49=$AM$1,C49=$BF$1,C50=$AM$1,C50=$BF$1,C51=$AM$1,C51=$BF$1),0,1)))</f>
        <v>1</v>
      </c>
      <c r="BG49" s="3">
        <f>IF($A49&gt;='FG_243way_Regular Symbol'!F$16,"",IF(D49=0,"",IF(OR(D49=$AM$1,D49=$BF$1,D50=$AM$1,D50=$BF$1,D51=$AM$1,D51=$BF$1),0,1)))</f>
        <v>1</v>
      </c>
      <c r="BH49" s="3">
        <f>IF($A49&gt;='FG_243way_Regular Symbol'!G$16,"",IF(E49=0,"",IF(OR(E49=$AM$1,E49=$BF$1,E50=$AM$1,E50=$BF$1,E51=$AM$1,E51=$BF$1),0,1)))</f>
        <v>1</v>
      </c>
      <c r="BI49" s="135">
        <f>IF($A49&gt;='FG_243way_Regular Symbol'!H$16,"",IF(F49=0,"",IF(OR(F49=$AM$1,F49=$BF$1,F50=$AM$1,F50=$BF$1,F51=$AM$1,F51=$BF$1),0,1)))</f>
        <v>1</v>
      </c>
      <c r="BK49" s="344">
        <f>IF($A49&gt;='FG_243way_Regular Symbol'!D$16,"",IF(B49=0,"",IF(OR(B49=$AM$1,B49=$BL$1,B50=$AM$1,B50=$BL$1,B51=$AM$1,B51=$BL$1),0,1)))</f>
        <v>1</v>
      </c>
      <c r="BL49" s="3">
        <f>IF($A49&gt;='FG_243way_Regular Symbol'!E$16,"",IF(C49=0,"",IF(OR(C49=$AM$1,C49=$BL$1,C50=$AM$1,C50=$BL$1,C51=$AM$1,C51=$BL$1),0,1)))</f>
        <v>1</v>
      </c>
      <c r="BM49" s="3">
        <f>IF($A49&gt;='FG_243way_Regular Symbol'!F$16,"",IF(D49=0,"",IF(OR(D49=$AM$1,D49=$BL$1,D50=$AM$1,D50=$BL$1,D51=$AM$1,D51=$BL$1),0,1)))</f>
        <v>1</v>
      </c>
      <c r="BN49" s="3">
        <f>IF($A49&gt;='FG_243way_Regular Symbol'!G$16,"",IF(E49=0,"",IF(OR(E49=$AM$1,E49=$BL$1,E50=$AM$1,E50=$BL$1,E51=$AM$1,E51=$BL$1),0,1)))</f>
        <v>1</v>
      </c>
      <c r="BO49" s="135">
        <f>IF($A49&gt;='FG_243way_Regular Symbol'!H$16,"",IF(F49=0,"",IF(OR(F49=$AM$1,F49=$BL$1,F50=$AM$1,F50=$BL$1,F51=$AM$1,F51=$BL$1),0,1)))</f>
        <v>1</v>
      </c>
      <c r="BQ49" s="3">
        <f>IF($A49&gt;='FG_243way_Regular Symbol'!D$16,"",IF(B49=0,"",IF(OR(B49=$BQ$1,B49=$BR$1,B50=$BQ$1,B50=$BR$1,B51=$BQ$1,B51=$BR$1),0,1)))</f>
        <v>1</v>
      </c>
      <c r="BR49" s="3">
        <f>IF($A49&gt;='FG_243way_Regular Symbol'!E$16,"",IF(C49=0,"",IF(OR(C49=$BQ$1,C49=$BR$1,C50=$BQ$1,C50=$BR$1,C51=$BQ$1,C51=$BR$1),0,1)))</f>
        <v>1</v>
      </c>
      <c r="BS49" s="3">
        <f>IF($A49&gt;='FG_243way_Regular Symbol'!F$16,"",IF(D49=0,"",IF(OR(D49=$BQ$1,D49=$BR$1,D50=$BQ$1,D50=$BR$1,D51=$BQ$1,D51=$BR$1),0,1)))</f>
        <v>1</v>
      </c>
      <c r="BT49" s="3">
        <f>IF($A49&gt;='FG_243way_Regular Symbol'!G$16,"",IF(E49=0,"",IF(OR(E49=$BQ$1,E49=$BR$1,E50=$BQ$1,E50=$BR$1,E51=$BQ$1,E51=$BR$1),0,1)))</f>
        <v>0</v>
      </c>
      <c r="BU49" s="3">
        <f>IF($A49&gt;='FG_243way_Regular Symbol'!H$16,"",IF(F49=0,"",IF(OR(F49=$BQ$1,F49=$BR$1,F50=$BQ$1,F50=$BR$1,F51=$BQ$1,F51=$BR$1),0,1)))</f>
        <v>1</v>
      </c>
      <c r="BW49" s="3">
        <f>IF($A49&gt;='FG_243way_Regular Symbol'!D$16,"",IF(B49=0,"",IF(OR(B49=$BW$1,B50=$BW$1,B51=$BW$1,B49=$BX$1,B50=$BX$1,B51=$BX$1),0,1)))</f>
        <v>0</v>
      </c>
      <c r="BX49" s="3">
        <f>IF($A49&gt;='FG_243way_Regular Symbol'!E$16,"",IF(C49=0,"",IF(OR(C49=$BW$1,C50=$BW$1,C51=$BW$1,C49=$BX$1,C50=$BX$1,C51=$BX$1),0,1)))</f>
        <v>0</v>
      </c>
      <c r="BY49" s="3">
        <f>IF($A49&gt;='FG_243way_Regular Symbol'!F$16,"",IF(D49=0,"",IF(OR(D49=$BW$1,D50=$BW$1,D51=$BW$1,D49=$BX$1,D50=$BX$1,D51=$BX$1),0,1)))</f>
        <v>0</v>
      </c>
      <c r="BZ49" s="3">
        <f>IF($A49&gt;='FG_243way_Regular Symbol'!G$16,"",IF(E49=0,"",IF(OR(E49=$BW$1,E50=$BW$1,E51=$BW$1,E49=$BX$1,E50=$BX$1,E51=$BX$1),0,1)))</f>
        <v>0</v>
      </c>
      <c r="CA49" s="3">
        <f>IF($A49&gt;='FG_243way_Regular Symbol'!H$16,"",IF(F49=0,"",IF(OR(F49=$BW$1,F50=$BW$1,F51=$BW$1,F49=$BX$1,F50=$BX$1,F51=$BX$1),0,1)))</f>
        <v>0</v>
      </c>
      <c r="CC49" s="3">
        <f>IF($A49&gt;='FG_243way_Regular Symbol'!D$16,"",IF(B49=0,"",IF(OR(B49=$BW$1,B50=$BW$1,B51=$BW$1,B49=$CD$1,B50=$CD$1,B51=$CD$1),0,1)))</f>
        <v>1</v>
      </c>
      <c r="CD49" s="3">
        <f>IF($A49&gt;='FG_243way_Regular Symbol'!E$16,"",IF(C49=0,"",IF(OR(C49=$BW$1,C50=$BW$1,C51=$BW$1,C49=$CD$1,C50=$CD$1,C51=$CD$1),0,1)))</f>
        <v>1</v>
      </c>
      <c r="CE49" s="3">
        <f>IF($A49&gt;='FG_243way_Regular Symbol'!F$16,"",IF(D49=0,"",IF(OR(D49=$BW$1,D50=$BW$1,D51=$BW$1,D49=$CD$1,D50=$CD$1,D51=$CD$1),0,1)))</f>
        <v>1</v>
      </c>
      <c r="CF49" s="3">
        <f>IF($A49&gt;='FG_243way_Regular Symbol'!G$16,"",IF(E49=0,"",IF(OR(E49=$BW$1,E50=$BW$1,E51=$BW$1,E49=$CD$1,E50=$CD$1,E51=$CD$1),0,1)))</f>
        <v>0</v>
      </c>
      <c r="CG49" s="3">
        <f>IF($A49&gt;='FG_243way_Regular Symbol'!H$16,"",IF(F49=0,"",IF(OR(F49=$BW$1,F50=$BW$1,F51=$BW$1,F49=$CD$1,F50=$CD$1,F51=$CD$1),0,1)))</f>
        <v>1</v>
      </c>
      <c r="CI49" s="3">
        <f>IF($A49&gt;='FG_243way_Regular Symbol'!D$16,"",IF(B49=0,"",IF(OR(B49=$BW$1,B50=$BW$1,B51=$BW$1,B49=$CJ$1,B50=$CJ$1,B51=$CJ$1),0,1)))</f>
        <v>0</v>
      </c>
      <c r="CJ49" s="3">
        <f>IF($A49&gt;='FG_243way_Regular Symbol'!E$16,"",IF(C49=0,"",IF(OR(C49=$BW$1,C50=$BW$1,C51=$BW$1,C49=$CJ$1,C50=$CJ$1,C51=$CJ$1),0,1)))</f>
        <v>0</v>
      </c>
      <c r="CK49" s="3">
        <f>IF($A49&gt;='FG_243way_Regular Symbol'!F$16,"",IF(D49=0,"",IF(OR(D49=$BW$1,D50=$BW$1,D51=$BW$1,D49=$CJ$1,D50=$CJ$1,D51=$CJ$1),0,1)))</f>
        <v>1</v>
      </c>
      <c r="CL49" s="3">
        <f>IF($A49&gt;='FG_243way_Regular Symbol'!G$16,"",IF(E49=0,"",IF(OR(E49=$BW$1,E50=$BW$1,E51=$BW$1,E49=$CJ$1,E50=$CJ$1,E51=$CJ$1),0,1)))</f>
        <v>1</v>
      </c>
      <c r="CM49" s="3">
        <f>IF($A49&gt;='FG_243way_Regular Symbol'!H$16,"",IF(F49=0,"",IF(OR(F49=$BW$1,F50=$BW$1,F51=$BW$1,F49=$CJ$1,F50=$CJ$1,F51=$CJ$1),0,1)))</f>
        <v>0</v>
      </c>
      <c r="CO49" s="3">
        <f>IF($A49&gt;='FG_243way_Regular Symbol'!D$16,"",IF(B49=0,"",IF(OR(B49=$BW$1,B50=$BW$1,B51=$BW$1,B49=$CP$1,B50=$CP$1,B51=$CP$1),0,1)))</f>
        <v>0</v>
      </c>
      <c r="CP49" s="3">
        <f>IF($A49&gt;='FG_243way_Regular Symbol'!E$16,"",IF(C49=0,"",IF(OR(C49=$BW$1,C50=$BW$1,C51=$BW$1,C49=$CP$1,C50=$CP$1,C51=$CP$1),0,1)))</f>
        <v>1</v>
      </c>
      <c r="CQ49" s="3">
        <f>IF($A49&gt;='FG_243way_Regular Symbol'!F$16,"",IF(D49=0,"",IF(OR(D49=$BW$1,D50=$BW$1,D51=$BW$1,D49=$CP$1,D50=$CP$1,D51=$CP$1),0,1)))</f>
        <v>0</v>
      </c>
      <c r="CR49" s="3">
        <f>IF($A49&gt;='FG_243way_Regular Symbol'!G$16,"",IF(E49=0,"",IF(OR(E49=$BW$1,E50=$BW$1,E51=$BW$1,E49=$CP$1,E50=$CP$1,E51=$CP$1),0,1)))</f>
        <v>1</v>
      </c>
      <c r="CS49" s="3">
        <f>IF($A49&gt;='FG_243way_Regular Symbol'!H$16,"",IF(F49=0,"",IF(OR(F49=$BW$1,F50=$BW$1,F51=$BW$1,F49=$CP$1,F50=$CP$1,F51=$CP$1),0,1)))</f>
        <v>1</v>
      </c>
      <c r="CU49" s="3">
        <f>IF($A49&gt;='FG_243way_Regular Symbol'!D$16,"",IF(B49=0,"",IF(OR(B49=$BW$1,B50=$BW$1,B51=$BW$1,B49=$CV$1,B50=$CV$1,B51=$CV$1),0,1)))</f>
        <v>1</v>
      </c>
      <c r="CV49" s="3">
        <f>IF($A49&gt;='FG_243way_Regular Symbol'!E$16,"",IF(C49=0,"",IF(OR(C49=$BW$1,C50=$BW$1,C51=$BW$1,C49=$CV$1,C50=$CV$1,C51=$CV$1),0,1)))</f>
        <v>1</v>
      </c>
      <c r="CW49" s="3">
        <f>IF($A49&gt;='FG_243way_Regular Symbol'!F$16,"",IF(D49=0,"",IF(OR(D49=$BW$1,D50=$BW$1,D51=$BW$1,D49=$CV$1,D50=$CV$1,D51=$CV$1),0,1)))</f>
        <v>1</v>
      </c>
      <c r="CX49" s="3">
        <f>IF($A49&gt;='FG_243way_Regular Symbol'!G$16,"",IF(E49=0,"",IF(OR(E49=$BW$1,E50=$BW$1,E51=$BW$1,E49=$CV$1,E50=$CV$1,E51=$CV$1),0,1)))</f>
        <v>1</v>
      </c>
      <c r="CY49" s="3">
        <f>IF($A49&gt;='FG_243way_Regular Symbol'!H$16,"",IF(F49=0,"",IF(OR(F49=$BW$1,F50=$BW$1,F51=$BW$1,F49=$CV$1,F50=$CV$1,F51=$CV$1),0,1)))</f>
        <v>1</v>
      </c>
    </row>
    <row r="50" spans="1:103">
      <c r="A50" s="337">
        <f>IF('FG_243way_Regular Symbol'!L49="","",'FG_243way_Regular Symbol'!L49)</f>
        <v>46</v>
      </c>
      <c r="B50" s="191" t="str">
        <f>IF('FG_243way_Regular Symbol'!M49="",
IF($A50-'FG_243way_Regular Symbol'!D$16&gt;='FG_243way_RegularＸ_W()'!B$2-1,"",VLOOKUP($A50-'FG_243way_Regular Symbol'!D$16,'FG_243way_Regular Symbol'!$L$3:$Q$99,'FG_243way_RegularＸ_W()'!B$3+1,FALSE)),
'FG_243way_Regular Symbol'!M49)</f>
        <v>J</v>
      </c>
      <c r="C50" s="191" t="str">
        <f>IF('FG_243way_Regular Symbol'!N49="",
IF($A50-'FG_243way_Regular Symbol'!E$16&gt;='FG_243way_RegularＸ_W()'!C$2-1,"",VLOOKUP($A50-'FG_243way_Regular Symbol'!E$16,'FG_243way_Regular Symbol'!$L$3:$Q$99,'FG_243way_RegularＸ_W()'!C$3+1,FALSE)),
'FG_243way_Regular Symbol'!N49)</f>
        <v>M3</v>
      </c>
      <c r="D50" s="191" t="str">
        <f>IF('FG_243way_Regular Symbol'!O49="",
IF($A50-'FG_243way_Regular Symbol'!F$16&gt;='FG_243way_RegularＸ_W()'!D$2-1,"",VLOOKUP($A50-'FG_243way_Regular Symbol'!F$16,'FG_243way_Regular Symbol'!$L$3:$Q$99,'FG_243way_RegularＸ_W()'!D$3+1,FALSE)),
'FG_243way_Regular Symbol'!O49)</f>
        <v>K</v>
      </c>
      <c r="E50" s="191" t="str">
        <f>IF('FG_243way_Regular Symbol'!P49="",
IF($A50-'FG_243way_Regular Symbol'!G$16&gt;='FG_243way_RegularＸ_W()'!E$2-1,"",VLOOKUP($A50-'FG_243way_Regular Symbol'!G$16,'FG_243way_Regular Symbol'!$L$3:$Q$99,'FG_243way_RegularＸ_W()'!E$3+1,FALSE)),
'FG_243way_Regular Symbol'!P49)</f>
        <v>A</v>
      </c>
      <c r="F50" s="338" t="str">
        <f>IF('FG_243way_Regular Symbol'!Q49="",
IF($A50-'FG_243way_Regular Symbol'!H$16&gt;='FG_243way_RegularＸ_W()'!F$2-1,"",VLOOKUP($A50-'FG_243way_Regular Symbol'!H$16,'FG_243way_Regular Symbol'!$L$3:$Q$99,'FG_243way_RegularＸ_W()'!F$3+1,FALSE)),
'FG_243way_Regular Symbol'!Q49)</f>
        <v>M1</v>
      </c>
      <c r="O50" s="344">
        <f>IF($A50&gt;='FG_243way_Regular Symbol'!D$16,"",IF(B50=0,"",IF(OR(B50=$O$1,B50=$P$1,B51=$O$1,B51=$P$1,B52=$O$1,B52=$P$1),0,1)))</f>
        <v>1</v>
      </c>
      <c r="P50" s="3">
        <f>IF($A50&gt;='FG_243way_Regular Symbol'!E$16,"",IF(C50=0,"",IF(OR(C50=$O$1,C50=$P$1,C51=$O$1,C51=$P$1,C52=$O$1,C52=$P$1),0,1)))</f>
        <v>1</v>
      </c>
      <c r="Q50" s="3">
        <f>IF($A50&gt;='FG_243way_Regular Symbol'!F$16,"",IF(D50=0,"",IF(OR(D50=$O$1,D50=$P$1,D51=$O$1,D51=$P$1,D52=$O$1,D52=$P$1),0,1)))</f>
        <v>1</v>
      </c>
      <c r="R50" s="3">
        <f>IF($A50&gt;='FG_243way_Regular Symbol'!G$16,"",IF(E50=0,"",IF(OR(E50=$O$1,E50=$P$1,E51=$O$1,E51=$P$1,E52=$O$1,E52=$P$1),0,1)))</f>
        <v>1</v>
      </c>
      <c r="S50" s="135">
        <f>IF($A50&gt;='FG_243way_Regular Symbol'!H$16,"",IF(F50=0,"",IF(OR(F50=$O$1,F50=$P$1,F51=$O$1,F51=$P$1,F52=$O$1,F52=$P$1),0,1)))</f>
        <v>0</v>
      </c>
      <c r="U50" s="344">
        <f>IF($A50&gt;='FG_243way_Regular Symbol'!D$16,"",IF(B50=0,"",IF(OR(B50=$U$1,B50=$V$1,B51=$U$1,B51=$V$1,B52=$U$1,B52=$V$1),0,1)))</f>
        <v>1</v>
      </c>
      <c r="V50" s="3">
        <f>IF($A50&gt;='FG_243way_Regular Symbol'!E$16,"",IF(C50=0,"",IF(OR(C50=$U$1,C50=$V$1,C51=$U$1,C51=$V$1,C52=$U$1,C52=$V$1),0,1)))</f>
        <v>0</v>
      </c>
      <c r="W50" s="3">
        <f>IF($A50&gt;='FG_243way_Regular Symbol'!F$16,"",IF(D50=0,"",IF(OR(D50=$U$1,D50=$V$1,D51=$U$1,D51=$V$1,D52=$U$1,D52=$V$1),0,1)))</f>
        <v>1</v>
      </c>
      <c r="X50" s="3">
        <f>IF($A50&gt;='FG_243way_Regular Symbol'!G$16,"",IF(E50=0,"",IF(OR(E50=$U$1,E50=$V$1,E51=$U$1,E51=$V$1,E52=$U$1,E52=$V$1),0,1)))</f>
        <v>1</v>
      </c>
      <c r="Y50" s="135">
        <f>IF($A50&gt;='FG_243way_Regular Symbol'!H$16,"",IF(F50=0,"",IF(OR(F50=$U$1,F50=$V$1,F51=$U$1,F51=$V$1,F52=$U$1,F52=$V$1),0,1)))</f>
        <v>1</v>
      </c>
      <c r="AA50" s="344">
        <f>IF($A50&gt;='FG_243way_Regular Symbol'!D$16,"",IF(B50=0,"",IF(OR(B50=$AA$1,B50=$AB$1,B51=$AA$1,B51=$AB$1,B52=$AA$1,,B52=$AB$1),0,1)))</f>
        <v>1</v>
      </c>
      <c r="AB50" s="3">
        <f>IF($A50&gt;='FG_243way_Regular Symbol'!E$16,"",IF(C50=0,"",IF(OR(C50=$AA$1,C50=$AB$1,C51=$AA$1,C51=$AB$1,C52=$AA$1,,C52=$AB$1),0,1)))</f>
        <v>0</v>
      </c>
      <c r="AC50" s="3">
        <f>IF($A50&gt;='FG_243way_Regular Symbol'!F$16,"",IF(D50=0,"",IF(OR(D50=$AA$1,D50=$AB$1,D51=$AA$1,D51=$AB$1,D52=$AA$1,,D52=$AB$1),0,1)))</f>
        <v>1</v>
      </c>
      <c r="AD50" s="3">
        <f>IF($A50&gt;='FG_243way_Regular Symbol'!G$16,"",IF(E50=0,"",IF(OR(E50=$AA$1,E50=$AB$1,E51=$AA$1,E51=$AB$1,E52=$AA$1,,E52=$AB$1),0,1)))</f>
        <v>0</v>
      </c>
      <c r="AE50" s="135">
        <f>IF($A50&gt;='FG_243way_Regular Symbol'!H$16,"",IF(F50=0,"",IF(OR(F50=$AA$1,F50=$AB$1,F51=$AA$1,F51=$AB$1,F52=$AA$1,,F52=$AB$1),0,1)))</f>
        <v>1</v>
      </c>
      <c r="AG50" s="344">
        <f>IF($A50&gt;='FG_243way_Regular Symbol'!D$16,"",IF(B50=0,"",IF(OR(B50=$AG$1,B50=$AH$1,B51=$AG$1,B51=$AH$1,B52=$AG$1,B52=$AH$1),0,1)))</f>
        <v>1</v>
      </c>
      <c r="AH50" s="3">
        <f>IF($A50&gt;='FG_243way_Regular Symbol'!E$16,"",IF(C50=0,"",IF(OR(C50=$AG$1,C50=$AH$1,C51=$AG$1,C51=$AH$1,C52=$AG$1,C52=$AH$1),0,1)))</f>
        <v>1</v>
      </c>
      <c r="AI50" s="3">
        <f>IF($A50&gt;='FG_243way_Regular Symbol'!F$16,"",IF(D50=0,"",IF(OR(D50=$AG$1,D50=$AH$1,D51=$AG$1,D51=$AH$1,D52=$AG$1,D52=$AH$1),0,1)))</f>
        <v>1</v>
      </c>
      <c r="AJ50" s="3">
        <f>IF($A50&gt;='FG_243way_Regular Symbol'!G$16,"",IF(E50=0,"",IF(OR(E50=$AG$1,E50=$AH$1,E51=$AG$1,E51=$AH$1,E52=$AG$1,E52=$AH$1),0,1)))</f>
        <v>1</v>
      </c>
      <c r="AK50" s="135">
        <f>IF($A50&gt;='FG_243way_Regular Symbol'!H$16,"",IF(F50=0,"",IF(OR(F50=$AG$1,F50=$AH$1,F51=$AG$1,F51=$AH$1,F52=$AG$1,F52=$AH$1),0,1)))</f>
        <v>1</v>
      </c>
      <c r="AM50" s="344">
        <f>IF($A50&gt;='FG_243way_Regular Symbol'!D$16,"",IF(B50=0,"",IF(OR(B50=$AM$1,B50=$AN$1,B51=$AM$1,B51=$AN$1,B52=$AM$1,B52=$AN$1),0,1)))</f>
        <v>1</v>
      </c>
      <c r="AN50" s="3">
        <f>IF($A50&gt;='FG_243way_Regular Symbol'!E$16,"",IF(C50=0,"",IF(OR(C50=$AM$1,C50=$AN$1,C51=$AM$1,C51=$AN$1,C52=$AM$1,C52=$AN$1),0,1)))</f>
        <v>1</v>
      </c>
      <c r="AO50" s="3">
        <f>IF($A50&gt;='FG_243way_Regular Symbol'!F$16,"",IF(D50=0,"",IF(OR(D50=$AM$1,D50=$AN$1,D51=$AM$1,D51=$AN$1,D52=$AM$1,D52=$AN$1),0,1)))</f>
        <v>1</v>
      </c>
      <c r="AP50" s="3">
        <f>IF($A50&gt;='FG_243way_Regular Symbol'!G$16,"",IF(E50=0,"",IF(OR(E50=$AM$1,E50=$AN$1,E51=$AM$1,E51=$AN$1,E52=$AM$1,E52=$AN$1),0,1)))</f>
        <v>1</v>
      </c>
      <c r="AQ50" s="135">
        <f>IF($A50&gt;='FG_243way_Regular Symbol'!H$16,"",IF(F50=0,"",IF(OR(F50=$AM$1,F50=$AN$1,F51=$AM$1,F51=$AN$1,F52=$AM$1,F52=$AN$1),0,1)))</f>
        <v>1</v>
      </c>
      <c r="AS50" s="344">
        <f>IF($A50&gt;='FG_243way_Regular Symbol'!D$16,"",IF(B50=0,"",IF(OR(B50=$AM$1,B50=$AT$1,B51=$AM$1,B51=$AT$1,B52=$AM$1,B52=$AT$1),0,1)))</f>
        <v>1</v>
      </c>
      <c r="AT50" s="3">
        <f>IF($A50&gt;='FG_243way_Regular Symbol'!E$16,"",IF(C50=0,"",IF(OR(C50=$AM$1,C50=$AT$1,C51=$AM$1,C51=$AT$1,C52=$AM$1,C52=$AT$1),0,1)))</f>
        <v>1</v>
      </c>
      <c r="AU50" s="3">
        <f>IF($A50&gt;='FG_243way_Regular Symbol'!F$16,"",IF(D50=0,"",IF(OR(D50=$AM$1,D50=$AT$1,D51=$AM$1,D51=$AT$1,D52=$AM$1,D52=$AT$1),0,1)))</f>
        <v>1</v>
      </c>
      <c r="AV50" s="3">
        <f>IF($A50&gt;='FG_243way_Regular Symbol'!G$16,"",IF(E50=0,"",IF(OR(E50=$AM$1,E50=$AT$1,E51=$AM$1,E51=$AT$1,E52=$AM$1,E52=$AT$1),0,1)))</f>
        <v>1</v>
      </c>
      <c r="AW50" s="135">
        <f>IF($A50&gt;='FG_243way_Regular Symbol'!H$16,"",IF(F50=0,"",IF(OR(F50=$AM$1,F50=$AT$1,F51=$AM$1,F51=$AT$1,F52=$AM$1,F52=$AT$1),0,1)))</f>
        <v>1</v>
      </c>
      <c r="AY50" s="344">
        <f>IF($A50&gt;='FG_243way_Regular Symbol'!D$16,"",IF(B50=0,"",IF(OR(B50=$AM$1,B50=$AZ$1,B51=$AM$1,B51=$AZ$1,B52=$AM$1,B52=$AZ$1),0,1)))</f>
        <v>1</v>
      </c>
      <c r="AZ50" s="3">
        <f>IF($A50&gt;='FG_243way_Regular Symbol'!E$16,"",IF(C50=0,"",IF(OR(C50=$AM$1,C50=$AZ$1,C51=$AM$1,C51=$AZ$1,C52=$AM$1,C52=$AZ$1),0,1)))</f>
        <v>1</v>
      </c>
      <c r="BA50" s="3">
        <f>IF($A50&gt;='FG_243way_Regular Symbol'!F$16,"",IF(D50=0,"",IF(OR(D50=$AM$1,D50=$AZ$1,D51=$AM$1,D51=$AZ$1,D52=$AM$1,D52=$AZ$1),0,1)))</f>
        <v>1</v>
      </c>
      <c r="BB50" s="3">
        <f>IF($A50&gt;='FG_243way_Regular Symbol'!G$16,"",IF(E50=0,"",IF(OR(E50=$AM$1,E50=$AZ$1,E51=$AM$1,E51=$AZ$1,E52=$AM$1,E52=$AZ$1),0,1)))</f>
        <v>1</v>
      </c>
      <c r="BC50" s="135">
        <f>IF($A50&gt;='FG_243way_Regular Symbol'!H$16,"",IF(F50=0,"",IF(OR(F50=$AM$1,F50=$AZ$1,F51=$AM$1,F51=$AZ$1,F52=$AM$1,F52=$AZ$1),0,1)))</f>
        <v>1</v>
      </c>
      <c r="BE50" s="344">
        <f>IF($A50&gt;='FG_243way_Regular Symbol'!D$16,"",IF(B50=0,"",IF(OR(B50=$AM$1,B50=$BF$1,B51=$AM$1,B51=$BF$1,B52=$AM$1,B52=$BF$1),0,1)))</f>
        <v>1</v>
      </c>
      <c r="BF50" s="3">
        <f>IF($A50&gt;='FG_243way_Regular Symbol'!E$16,"",IF(C50=0,"",IF(OR(C50=$AM$1,C50=$BF$1,C51=$AM$1,C51=$BF$1,C52=$AM$1,C52=$BF$1),0,1)))</f>
        <v>1</v>
      </c>
      <c r="BG50" s="3">
        <f>IF($A50&gt;='FG_243way_Regular Symbol'!F$16,"",IF(D50=0,"",IF(OR(D50=$AM$1,D50=$BF$1,D51=$AM$1,D51=$BF$1,D52=$AM$1,D52=$BF$1),0,1)))</f>
        <v>1</v>
      </c>
      <c r="BH50" s="3">
        <f>IF($A50&gt;='FG_243way_Regular Symbol'!G$16,"",IF(E50=0,"",IF(OR(E50=$AM$1,E50=$BF$1,E51=$AM$1,E51=$BF$1,E52=$AM$1,E52=$BF$1),0,1)))</f>
        <v>1</v>
      </c>
      <c r="BI50" s="135">
        <f>IF($A50&gt;='FG_243way_Regular Symbol'!H$16,"",IF(F50=0,"",IF(OR(F50=$AM$1,F50=$BF$1,F51=$AM$1,F51=$BF$1,F52=$AM$1,F52=$BF$1),0,1)))</f>
        <v>1</v>
      </c>
      <c r="BK50" s="344">
        <f>IF($A50&gt;='FG_243way_Regular Symbol'!D$16,"",IF(B50=0,"",IF(OR(B50=$AM$1,B50=$BL$1,B51=$AM$1,B51=$BL$1,B52=$AM$1,B52=$BL$1),0,1)))</f>
        <v>1</v>
      </c>
      <c r="BL50" s="3">
        <f>IF($A50&gt;='FG_243way_Regular Symbol'!E$16,"",IF(C50=0,"",IF(OR(C50=$AM$1,C50=$BL$1,C51=$AM$1,C51=$BL$1,C52=$AM$1,C52=$BL$1),0,1)))</f>
        <v>1</v>
      </c>
      <c r="BM50" s="3">
        <f>IF($A50&gt;='FG_243way_Regular Symbol'!F$16,"",IF(D50=0,"",IF(OR(D50=$AM$1,D50=$BL$1,D51=$AM$1,D51=$BL$1,D52=$AM$1,D52=$BL$1),0,1)))</f>
        <v>1</v>
      </c>
      <c r="BN50" s="3">
        <f>IF($A50&gt;='FG_243way_Regular Symbol'!G$16,"",IF(E50=0,"",IF(OR(E50=$AM$1,E50=$BL$1,E51=$AM$1,E51=$BL$1,E52=$AM$1,E52=$BL$1),0,1)))</f>
        <v>1</v>
      </c>
      <c r="BO50" s="135">
        <f>IF($A50&gt;='FG_243way_Regular Symbol'!H$16,"",IF(F50=0,"",IF(OR(F50=$AM$1,F50=$BL$1,F51=$AM$1,F51=$BL$1,F52=$AM$1,F52=$BL$1),0,1)))</f>
        <v>1</v>
      </c>
      <c r="BQ50" s="3">
        <f>IF($A50&gt;='FG_243way_Regular Symbol'!D$16,"",IF(B50=0,"",IF(OR(B50=$BQ$1,B50=$BR$1,B51=$BQ$1,B51=$BR$1,B52=$BQ$1,B52=$BR$1),0,1)))</f>
        <v>1</v>
      </c>
      <c r="BR50" s="3">
        <f>IF($A50&gt;='FG_243way_Regular Symbol'!E$16,"",IF(C50=0,"",IF(OR(C50=$BQ$1,C50=$BR$1,C51=$BQ$1,C51=$BR$1,C52=$BQ$1,C52=$BR$1),0,1)))</f>
        <v>1</v>
      </c>
      <c r="BS50" s="3">
        <f>IF($A50&gt;='FG_243way_Regular Symbol'!F$16,"",IF(D50=0,"",IF(OR(D50=$BQ$1,D50=$BR$1,D51=$BQ$1,D51=$BR$1,D52=$BQ$1,D52=$BR$1),0,1)))</f>
        <v>1</v>
      </c>
      <c r="BT50" s="3">
        <f>IF($A50&gt;='FG_243way_Regular Symbol'!G$16,"",IF(E50=0,"",IF(OR(E50=$BQ$1,E50=$BR$1,E51=$BQ$1,E51=$BR$1,E52=$BQ$1,E52=$BR$1),0,1)))</f>
        <v>0</v>
      </c>
      <c r="BU50" s="3">
        <f>IF($A50&gt;='FG_243way_Regular Symbol'!H$16,"",IF(F50=0,"",IF(OR(F50=$BQ$1,F50=$BR$1,F51=$BQ$1,F51=$BR$1,F52=$BQ$1,F52=$BR$1),0,1)))</f>
        <v>1</v>
      </c>
      <c r="BW50" s="3">
        <f>IF($A50&gt;='FG_243way_Regular Symbol'!D$16,"",IF(B50=0,"",IF(OR(B50=$BW$1,B51=$BW$1,B52=$BW$1,B50=$BX$1,B51=$BX$1,B52=$BX$1),0,1)))</f>
        <v>0</v>
      </c>
      <c r="BX50" s="3">
        <f>IF($A50&gt;='FG_243way_Regular Symbol'!E$16,"",IF(C50=0,"",IF(OR(C50=$BW$1,C51=$BW$1,C52=$BW$1,C50=$BX$1,C51=$BX$1,C52=$BX$1),0,1)))</f>
        <v>0</v>
      </c>
      <c r="BY50" s="3">
        <f>IF($A50&gt;='FG_243way_Regular Symbol'!F$16,"",IF(D50=0,"",IF(OR(D50=$BW$1,D51=$BW$1,D52=$BW$1,D50=$BX$1,D51=$BX$1,D52=$BX$1),0,1)))</f>
        <v>0</v>
      </c>
      <c r="BZ50" s="3">
        <f>IF($A50&gt;='FG_243way_Regular Symbol'!G$16,"",IF(E50=0,"",IF(OR(E50=$BW$1,E51=$BW$1,E52=$BW$1,E50=$BX$1,E51=$BX$1,E52=$BX$1),0,1)))</f>
        <v>0</v>
      </c>
      <c r="CA50" s="3">
        <f>IF($A50&gt;='FG_243way_Regular Symbol'!H$16,"",IF(F50=0,"",IF(OR(F50=$BW$1,F51=$BW$1,F52=$BW$1,F50=$BX$1,F51=$BX$1,F52=$BX$1),0,1)))</f>
        <v>0</v>
      </c>
      <c r="CC50" s="3">
        <f>IF($A50&gt;='FG_243way_Regular Symbol'!D$16,"",IF(B50=0,"",IF(OR(B50=$BW$1,B51=$BW$1,B52=$BW$1,B50=$CD$1,B51=$CD$1,B52=$CD$1),0,1)))</f>
        <v>1</v>
      </c>
      <c r="CD50" s="3">
        <f>IF($A50&gt;='FG_243way_Regular Symbol'!E$16,"",IF(C50=0,"",IF(OR(C50=$BW$1,C51=$BW$1,C52=$BW$1,C50=$CD$1,C51=$CD$1,C52=$CD$1),0,1)))</f>
        <v>1</v>
      </c>
      <c r="CE50" s="3">
        <f>IF($A50&gt;='FG_243way_Regular Symbol'!F$16,"",IF(D50=0,"",IF(OR(D50=$BW$1,D51=$BW$1,D52=$BW$1,D50=$CD$1,D51=$CD$1,D52=$CD$1),0,1)))</f>
        <v>1</v>
      </c>
      <c r="CF50" s="3">
        <f>IF($A50&gt;='FG_243way_Regular Symbol'!G$16,"",IF(E50=0,"",IF(OR(E50=$BW$1,E51=$BW$1,E52=$BW$1,E50=$CD$1,E51=$CD$1,E52=$CD$1),0,1)))</f>
        <v>1</v>
      </c>
      <c r="CG50" s="3">
        <f>IF($A50&gt;='FG_243way_Regular Symbol'!H$16,"",IF(F50=0,"",IF(OR(F50=$BW$1,F51=$BW$1,F52=$BW$1,F50=$CD$1,F51=$CD$1,F52=$CD$1),0,1)))</f>
        <v>1</v>
      </c>
      <c r="CI50" s="3">
        <f>IF($A50&gt;='FG_243way_Regular Symbol'!D$16,"",IF(B50=0,"",IF(OR(B50=$BW$1,B51=$BW$1,B52=$BW$1,B50=$CJ$1,B51=$CJ$1,B52=$CJ$1),0,1)))</f>
        <v>0</v>
      </c>
      <c r="CJ50" s="3">
        <f>IF($A50&gt;='FG_243way_Regular Symbol'!E$16,"",IF(C50=0,"",IF(OR(C50=$BW$1,C51=$BW$1,C52=$BW$1,C50=$CJ$1,C51=$CJ$1,C52=$CJ$1),0,1)))</f>
        <v>1</v>
      </c>
      <c r="CK50" s="3">
        <f>IF($A50&gt;='FG_243way_Regular Symbol'!F$16,"",IF(D50=0,"",IF(OR(D50=$BW$1,D51=$BW$1,D52=$BW$1,D50=$CJ$1,D51=$CJ$1,D52=$CJ$1),0,1)))</f>
        <v>1</v>
      </c>
      <c r="CL50" s="3">
        <f>IF($A50&gt;='FG_243way_Regular Symbol'!G$16,"",IF(E50=0,"",IF(OR(E50=$BW$1,E51=$BW$1,E52=$BW$1,E50=$CJ$1,E51=$CJ$1,E52=$CJ$1),0,1)))</f>
        <v>1</v>
      </c>
      <c r="CM50" s="3">
        <f>IF($A50&gt;='FG_243way_Regular Symbol'!H$16,"",IF(F50=0,"",IF(OR(F50=$BW$1,F51=$BW$1,F52=$BW$1,F50=$CJ$1,F51=$CJ$1,F52=$CJ$1),0,1)))</f>
        <v>1</v>
      </c>
      <c r="CO50" s="3">
        <f>IF($A50&gt;='FG_243way_Regular Symbol'!D$16,"",IF(B50=0,"",IF(OR(B50=$BW$1,B51=$BW$1,B52=$BW$1,B50=$CP$1,B51=$CP$1,B52=$CP$1),0,1)))</f>
        <v>1</v>
      </c>
      <c r="CP50" s="3">
        <f>IF($A50&gt;='FG_243way_Regular Symbol'!E$16,"",IF(C50=0,"",IF(OR(C50=$BW$1,C51=$BW$1,C52=$BW$1,C50=$CP$1,C51=$CP$1,C52=$CP$1),0,1)))</f>
        <v>1</v>
      </c>
      <c r="CQ50" s="3">
        <f>IF($A50&gt;='FG_243way_Regular Symbol'!F$16,"",IF(D50=0,"",IF(OR(D50=$BW$1,D51=$BW$1,D52=$BW$1,D50=$CP$1,D51=$CP$1,D52=$CP$1),0,1)))</f>
        <v>0</v>
      </c>
      <c r="CR50" s="3">
        <f>IF($A50&gt;='FG_243way_Regular Symbol'!G$16,"",IF(E50=0,"",IF(OR(E50=$BW$1,E51=$BW$1,E52=$BW$1,E50=$CP$1,E51=$CP$1,E52=$CP$1),0,1)))</f>
        <v>1</v>
      </c>
      <c r="CS50" s="3">
        <f>IF($A50&gt;='FG_243way_Regular Symbol'!H$16,"",IF(F50=0,"",IF(OR(F50=$BW$1,F51=$BW$1,F52=$BW$1,F50=$CP$1,F51=$CP$1,F52=$CP$1),0,1)))</f>
        <v>1</v>
      </c>
      <c r="CU50" s="3">
        <f>IF($A50&gt;='FG_243way_Regular Symbol'!D$16,"",IF(B50=0,"",IF(OR(B50=$BW$1,B51=$BW$1,B52=$BW$1,B50=$CV$1,B51=$CV$1,B52=$CV$1),0,1)))</f>
        <v>1</v>
      </c>
      <c r="CV50" s="3">
        <f>IF($A50&gt;='FG_243way_Regular Symbol'!E$16,"",IF(C50=0,"",IF(OR(C50=$BW$1,C51=$BW$1,C52=$BW$1,C50=$CV$1,C51=$CV$1,C52=$CV$1),0,1)))</f>
        <v>1</v>
      </c>
      <c r="CW50" s="3">
        <f>IF($A50&gt;='FG_243way_Regular Symbol'!F$16,"",IF(D50=0,"",IF(OR(D50=$BW$1,D51=$BW$1,D52=$BW$1,D50=$CV$1,D51=$CV$1,D52=$CV$1),0,1)))</f>
        <v>1</v>
      </c>
      <c r="CX50" s="3">
        <f>IF($A50&gt;='FG_243way_Regular Symbol'!G$16,"",IF(E50=0,"",IF(OR(E50=$BW$1,E51=$BW$1,E52=$BW$1,E50=$CV$1,E51=$CV$1,E52=$CV$1),0,1)))</f>
        <v>1</v>
      </c>
      <c r="CY50" s="3">
        <f>IF($A50&gt;='FG_243way_Regular Symbol'!H$16,"",IF(F50=0,"",IF(OR(F50=$BW$1,F51=$BW$1,F52=$BW$1,F50=$CV$1,F51=$CV$1,F52=$CV$1),0,1)))</f>
        <v>1</v>
      </c>
    </row>
    <row r="51" spans="1:103">
      <c r="A51" s="337">
        <f>IF('FG_243way_Regular Symbol'!L50="","",'FG_243way_Regular Symbol'!L50)</f>
        <v>47</v>
      </c>
      <c r="B51" s="191" t="str">
        <f>IF('FG_243way_Regular Symbol'!M50="",
IF($A51-'FG_243way_Regular Symbol'!D$16&gt;='FG_243way_RegularＸ_W()'!B$2-1,"",VLOOKUP($A51-'FG_243way_Regular Symbol'!D$16,'FG_243way_Regular Symbol'!$L$3:$Q$99,'FG_243way_RegularＸ_W()'!B$3+1,FALSE)),
'FG_243way_Regular Symbol'!M50)</f>
        <v>K</v>
      </c>
      <c r="C51" s="191" t="str">
        <f>IF('FG_243way_Regular Symbol'!N50="",
IF($A51-'FG_243way_Regular Symbol'!E$16&gt;='FG_243way_RegularＸ_W()'!C$2-1,"",VLOOKUP($A51-'FG_243way_Regular Symbol'!E$16,'FG_243way_Regular Symbol'!$L$3:$Q$99,'FG_243way_RegularＸ_W()'!C$3+1,FALSE)),
'FG_243way_Regular Symbol'!N50)</f>
        <v>K</v>
      </c>
      <c r="D51" s="191" t="str">
        <f>IF('FG_243way_Regular Symbol'!O50="",
IF($A51-'FG_243way_Regular Symbol'!F$16&gt;='FG_243way_RegularＸ_W()'!D$2-1,"",VLOOKUP($A51-'FG_243way_Regular Symbol'!F$16,'FG_243way_Regular Symbol'!$L$3:$Q$99,'FG_243way_RegularＸ_W()'!D$3+1,FALSE)),
'FG_243way_Regular Symbol'!O50)</f>
        <v>TE</v>
      </c>
      <c r="E51" s="191" t="str">
        <f>IF('FG_243way_Regular Symbol'!P50="",
IF($A51-'FG_243way_Regular Symbol'!G$16&gt;='FG_243way_RegularＸ_W()'!E$2-1,"",VLOOKUP($A51-'FG_243way_Regular Symbol'!G$16,'FG_243way_Regular Symbol'!$L$3:$Q$99,'FG_243way_RegularＸ_W()'!E$3+1,FALSE)),
'FG_243way_Regular Symbol'!P50)</f>
        <v>K</v>
      </c>
      <c r="F51" s="338" t="str">
        <f>IF('FG_243way_Regular Symbol'!Q50="",
IF($A51-'FG_243way_Regular Symbol'!H$16&gt;='FG_243way_RegularＸ_W()'!F$2-1,"",VLOOKUP($A51-'FG_243way_Regular Symbol'!H$16,'FG_243way_Regular Symbol'!$L$3:$Q$99,'FG_243way_RegularＸ_W()'!F$3+1,FALSE)),
'FG_243way_Regular Symbol'!Q50)</f>
        <v>K</v>
      </c>
      <c r="O51" s="344">
        <f>IF($A51&gt;='FG_243way_Regular Symbol'!D$16,"",IF(B51=0,"",IF(OR(B51=$O$1,B51=$P$1,B52=$O$1,B52=$P$1,B53=$O$1,B53=$P$1),0,1)))</f>
        <v>1</v>
      </c>
      <c r="P51" s="3">
        <f>IF($A51&gt;='FG_243way_Regular Symbol'!E$16,"",IF(C51=0,"",IF(OR(C51=$O$1,C51=$P$1,C52=$O$1,C52=$P$1,C53=$O$1,C53=$P$1),0,1)))</f>
        <v>1</v>
      </c>
      <c r="Q51" s="3">
        <f>IF($A51&gt;='FG_243way_Regular Symbol'!F$16,"",IF(D51=0,"",IF(OR(D51=$O$1,D51=$P$1,D52=$O$1,D52=$P$1,D53=$O$1,D53=$P$1),0,1)))</f>
        <v>1</v>
      </c>
      <c r="R51" s="3">
        <f>IF($A51&gt;='FG_243way_Regular Symbol'!G$16,"",IF(E51=0,"",IF(OR(E51=$O$1,E51=$P$1,E52=$O$1,E52=$P$1,E53=$O$1,E53=$P$1),0,1)))</f>
        <v>1</v>
      </c>
      <c r="S51" s="135">
        <f>IF($A51&gt;='FG_243way_Regular Symbol'!H$16,"",IF(F51=0,"",IF(OR(F51=$O$1,F51=$P$1,F52=$O$1,F52=$P$1,F53=$O$1,F53=$P$1),0,1)))</f>
        <v>1</v>
      </c>
      <c r="U51" s="344">
        <f>IF($A51&gt;='FG_243way_Regular Symbol'!D$16,"",IF(B51=0,"",IF(OR(B51=$U$1,B51=$V$1,B52=$U$1,B52=$V$1,B53=$U$1,B53=$V$1),0,1)))</f>
        <v>1</v>
      </c>
      <c r="V51" s="3">
        <f>IF($A51&gt;='FG_243way_Regular Symbol'!E$16,"",IF(C51=0,"",IF(OR(C51=$U$1,C51=$V$1,C52=$U$1,C52=$V$1,C53=$U$1,C53=$V$1),0,1)))</f>
        <v>0</v>
      </c>
      <c r="W51" s="3">
        <f>IF($A51&gt;='FG_243way_Regular Symbol'!F$16,"",IF(D51=0,"",IF(OR(D51=$U$1,D51=$V$1,D52=$U$1,D52=$V$1,D53=$U$1,D53=$V$1),0,1)))</f>
        <v>1</v>
      </c>
      <c r="X51" s="3">
        <f>IF($A51&gt;='FG_243way_Regular Symbol'!G$16,"",IF(E51=0,"",IF(OR(E51=$U$1,E51=$V$1,E52=$U$1,E52=$V$1,E53=$U$1,E53=$V$1),0,1)))</f>
        <v>1</v>
      </c>
      <c r="Y51" s="135">
        <f>IF($A51&gt;='FG_243way_Regular Symbol'!H$16,"",IF(F51=0,"",IF(OR(F51=$U$1,F51=$V$1,F52=$U$1,F52=$V$1,F53=$U$1,F53=$V$1),0,1)))</f>
        <v>1</v>
      </c>
      <c r="AA51" s="344">
        <f>IF($A51&gt;='FG_243way_Regular Symbol'!D$16,"",IF(B51=0,"",IF(OR(B51=$AA$1,B51=$AB$1,B52=$AA$1,B52=$AB$1,B53=$AA$1,,B53=$AB$1),0,1)))</f>
        <v>1</v>
      </c>
      <c r="AB51" s="3">
        <f>IF($A51&gt;='FG_243way_Regular Symbol'!E$16,"",IF(C51=0,"",IF(OR(C51=$AA$1,C51=$AB$1,C52=$AA$1,C52=$AB$1,C53=$AA$1,,C53=$AB$1),0,1)))</f>
        <v>1</v>
      </c>
      <c r="AC51" s="3">
        <f>IF($A51&gt;='FG_243way_Regular Symbol'!F$16,"",IF(D51=0,"",IF(OR(D51=$AA$1,D51=$AB$1,D52=$AA$1,D52=$AB$1,D53=$AA$1,,D53=$AB$1),0,1)))</f>
        <v>1</v>
      </c>
      <c r="AD51" s="3">
        <f>IF($A51&gt;='FG_243way_Regular Symbol'!G$16,"",IF(E51=0,"",IF(OR(E51=$AA$1,E51=$AB$1,E52=$AA$1,E52=$AB$1,E53=$AA$1,,E53=$AB$1),0,1)))</f>
        <v>0</v>
      </c>
      <c r="AE51" s="135">
        <f>IF($A51&gt;='FG_243way_Regular Symbol'!H$16,"",IF(F51=0,"",IF(OR(F51=$AA$1,F51=$AB$1,F52=$AA$1,F52=$AB$1,F53=$AA$1,,F53=$AB$1),0,1)))</f>
        <v>0</v>
      </c>
      <c r="AG51" s="344">
        <f>IF($A51&gt;='FG_243way_Regular Symbol'!D$16,"",IF(B51=0,"",IF(OR(B51=$AG$1,B51=$AH$1,B52=$AG$1,B52=$AH$1,B53=$AG$1,B53=$AH$1),0,1)))</f>
        <v>1</v>
      </c>
      <c r="AH51" s="3">
        <f>IF($A51&gt;='FG_243way_Regular Symbol'!E$16,"",IF(C51=0,"",IF(OR(C51=$AG$1,C51=$AH$1,C52=$AG$1,C52=$AH$1,C53=$AG$1,C53=$AH$1),0,1)))</f>
        <v>1</v>
      </c>
      <c r="AI51" s="3">
        <f>IF($A51&gt;='FG_243way_Regular Symbol'!F$16,"",IF(D51=0,"",IF(OR(D51=$AG$1,D51=$AH$1,D52=$AG$1,D52=$AH$1,D53=$AG$1,D53=$AH$1),0,1)))</f>
        <v>1</v>
      </c>
      <c r="AJ51" s="3">
        <f>IF($A51&gt;='FG_243way_Regular Symbol'!G$16,"",IF(E51=0,"",IF(OR(E51=$AG$1,E51=$AH$1,E52=$AG$1,E52=$AH$1,E53=$AG$1,E53=$AH$1),0,1)))</f>
        <v>1</v>
      </c>
      <c r="AK51" s="135">
        <f>IF($A51&gt;='FG_243way_Regular Symbol'!H$16,"",IF(F51=0,"",IF(OR(F51=$AG$1,F51=$AH$1,F52=$AG$1,F52=$AH$1,F53=$AG$1,F53=$AH$1),0,1)))</f>
        <v>1</v>
      </c>
      <c r="AM51" s="344">
        <f>IF($A51&gt;='FG_243way_Regular Symbol'!D$16,"",IF(B51=0,"",IF(OR(B51=$AM$1,B51=$AN$1,B52=$AM$1,B52=$AN$1,B53=$AM$1,B53=$AN$1),0,1)))</f>
        <v>1</v>
      </c>
      <c r="AN51" s="3">
        <f>IF($A51&gt;='FG_243way_Regular Symbol'!E$16,"",IF(C51=0,"",IF(OR(C51=$AM$1,C51=$AN$1,C52=$AM$1,C52=$AN$1,C53=$AM$1,C53=$AN$1),0,1)))</f>
        <v>1</v>
      </c>
      <c r="AO51" s="3">
        <f>IF($A51&gt;='FG_243way_Regular Symbol'!F$16,"",IF(D51=0,"",IF(OR(D51=$AM$1,D51=$AN$1,D52=$AM$1,D52=$AN$1,D53=$AM$1,D53=$AN$1),0,1)))</f>
        <v>1</v>
      </c>
      <c r="AP51" s="3">
        <f>IF($A51&gt;='FG_243way_Regular Symbol'!G$16,"",IF(E51=0,"",IF(OR(E51=$AM$1,E51=$AN$1,E52=$AM$1,E52=$AN$1,E53=$AM$1,E53=$AN$1),0,1)))</f>
        <v>1</v>
      </c>
      <c r="AQ51" s="135">
        <f>IF($A51&gt;='FG_243way_Regular Symbol'!H$16,"",IF(F51=0,"",IF(OR(F51=$AM$1,F51=$AN$1,F52=$AM$1,F52=$AN$1,F53=$AM$1,F53=$AN$1),0,1)))</f>
        <v>1</v>
      </c>
      <c r="AS51" s="344">
        <f>IF($A51&gt;='FG_243way_Regular Symbol'!D$16,"",IF(B51=0,"",IF(OR(B51=$AM$1,B51=$AT$1,B52=$AM$1,B52=$AT$1,B53=$AM$1,B53=$AT$1),0,1)))</f>
        <v>1</v>
      </c>
      <c r="AT51" s="3">
        <f>IF($A51&gt;='FG_243way_Regular Symbol'!E$16,"",IF(C51=0,"",IF(OR(C51=$AM$1,C51=$AT$1,C52=$AM$1,C52=$AT$1,C53=$AM$1,C53=$AT$1),0,1)))</f>
        <v>1</v>
      </c>
      <c r="AU51" s="3">
        <f>IF($A51&gt;='FG_243way_Regular Symbol'!F$16,"",IF(D51=0,"",IF(OR(D51=$AM$1,D51=$AT$1,D52=$AM$1,D52=$AT$1,D53=$AM$1,D53=$AT$1),0,1)))</f>
        <v>1</v>
      </c>
      <c r="AV51" s="3">
        <f>IF($A51&gt;='FG_243way_Regular Symbol'!G$16,"",IF(E51=0,"",IF(OR(E51=$AM$1,E51=$AT$1,E52=$AM$1,E52=$AT$1,E53=$AM$1,E53=$AT$1),0,1)))</f>
        <v>1</v>
      </c>
      <c r="AW51" s="135">
        <f>IF($A51&gt;='FG_243way_Regular Symbol'!H$16,"",IF(F51=0,"",IF(OR(F51=$AM$1,F51=$AT$1,F52=$AM$1,F52=$AT$1,F53=$AM$1,F53=$AT$1),0,1)))</f>
        <v>1</v>
      </c>
      <c r="AY51" s="344">
        <f>IF($A51&gt;='FG_243way_Regular Symbol'!D$16,"",IF(B51=0,"",IF(OR(B51=$AM$1,B51=$AZ$1,B52=$AM$1,B52=$AZ$1,B53=$AM$1,B53=$AZ$1),0,1)))</f>
        <v>1</v>
      </c>
      <c r="AZ51" s="3">
        <f>IF($A51&gt;='FG_243way_Regular Symbol'!E$16,"",IF(C51=0,"",IF(OR(C51=$AM$1,C51=$AZ$1,C52=$AM$1,C52=$AZ$1,C53=$AM$1,C53=$AZ$1),0,1)))</f>
        <v>1</v>
      </c>
      <c r="BA51" s="3">
        <f>IF($A51&gt;='FG_243way_Regular Symbol'!F$16,"",IF(D51=0,"",IF(OR(D51=$AM$1,D51=$AZ$1,D52=$AM$1,D52=$AZ$1,D53=$AM$1,D53=$AZ$1),0,1)))</f>
        <v>1</v>
      </c>
      <c r="BB51" s="3">
        <f>IF($A51&gt;='FG_243way_Regular Symbol'!G$16,"",IF(E51=0,"",IF(OR(E51=$AM$1,E51=$AZ$1,E52=$AM$1,E52=$AZ$1,E53=$AM$1,E53=$AZ$1),0,1)))</f>
        <v>1</v>
      </c>
      <c r="BC51" s="135">
        <f>IF($A51&gt;='FG_243way_Regular Symbol'!H$16,"",IF(F51=0,"",IF(OR(F51=$AM$1,F51=$AZ$1,F52=$AM$1,F52=$AZ$1,F53=$AM$1,F53=$AZ$1),0,1)))</f>
        <v>1</v>
      </c>
      <c r="BE51" s="344">
        <f>IF($A51&gt;='FG_243way_Regular Symbol'!D$16,"",IF(B51=0,"",IF(OR(B51=$AM$1,B51=$BF$1,B52=$AM$1,B52=$BF$1,B53=$AM$1,B53=$BF$1),0,1)))</f>
        <v>1</v>
      </c>
      <c r="BF51" s="3">
        <f>IF($A51&gt;='FG_243way_Regular Symbol'!E$16,"",IF(C51=0,"",IF(OR(C51=$AM$1,C51=$BF$1,C52=$AM$1,C52=$BF$1,C53=$AM$1,C53=$BF$1),0,1)))</f>
        <v>1</v>
      </c>
      <c r="BG51" s="3">
        <f>IF($A51&gt;='FG_243way_Regular Symbol'!F$16,"",IF(D51=0,"",IF(OR(D51=$AM$1,D51=$BF$1,D52=$AM$1,D52=$BF$1,D53=$AM$1,D53=$BF$1),0,1)))</f>
        <v>1</v>
      </c>
      <c r="BH51" s="3">
        <f>IF($A51&gt;='FG_243way_Regular Symbol'!G$16,"",IF(E51=0,"",IF(OR(E51=$AM$1,E51=$BF$1,E52=$AM$1,E52=$BF$1,E53=$AM$1,E53=$BF$1),0,1)))</f>
        <v>1</v>
      </c>
      <c r="BI51" s="135">
        <f>IF($A51&gt;='FG_243way_Regular Symbol'!H$16,"",IF(F51=0,"",IF(OR(F51=$AM$1,F51=$BF$1,F52=$AM$1,F52=$BF$1,F53=$AM$1,F53=$BF$1),0,1)))</f>
        <v>1</v>
      </c>
      <c r="BK51" s="344">
        <f>IF($A51&gt;='FG_243way_Regular Symbol'!D$16,"",IF(B51=0,"",IF(OR(B51=$AM$1,B51=$BL$1,B52=$AM$1,B52=$BL$1,B53=$AM$1,B53=$BL$1),0,1)))</f>
        <v>1</v>
      </c>
      <c r="BL51" s="3">
        <f>IF($A51&gt;='FG_243way_Regular Symbol'!E$16,"",IF(C51=0,"",IF(OR(C51=$AM$1,C51=$BL$1,C52=$AM$1,C52=$BL$1,C53=$AM$1,C53=$BL$1),0,1)))</f>
        <v>1</v>
      </c>
      <c r="BM51" s="3">
        <f>IF($A51&gt;='FG_243way_Regular Symbol'!F$16,"",IF(D51=0,"",IF(OR(D51=$AM$1,D51=$BL$1,D52=$AM$1,D52=$BL$1,D53=$AM$1,D53=$BL$1),0,1)))</f>
        <v>1</v>
      </c>
      <c r="BN51" s="3">
        <f>IF($A51&gt;='FG_243way_Regular Symbol'!G$16,"",IF(E51=0,"",IF(OR(E51=$AM$1,E51=$BL$1,E52=$AM$1,E52=$BL$1,E53=$AM$1,E53=$BL$1),0,1)))</f>
        <v>1</v>
      </c>
      <c r="BO51" s="135">
        <f>IF($A51&gt;='FG_243way_Regular Symbol'!H$16,"",IF(F51=0,"",IF(OR(F51=$AM$1,F51=$BL$1,F52=$AM$1,F52=$BL$1,F53=$AM$1,F53=$BL$1),0,1)))</f>
        <v>1</v>
      </c>
      <c r="BQ51" s="3">
        <f>IF($A51&gt;='FG_243way_Regular Symbol'!D$16,"",IF(B51=0,"",IF(OR(B51=$BQ$1,B51=$BR$1,B52=$BQ$1,B52=$BR$1,B53=$BQ$1,B53=$BR$1),0,1)))</f>
        <v>1</v>
      </c>
      <c r="BR51" s="3">
        <f>IF($A51&gt;='FG_243way_Regular Symbol'!E$16,"",IF(C51=0,"",IF(OR(C51=$BQ$1,C51=$BR$1,C52=$BQ$1,C52=$BR$1,C53=$BQ$1,C53=$BR$1),0,1)))</f>
        <v>1</v>
      </c>
      <c r="BS51" s="3">
        <f>IF($A51&gt;='FG_243way_Regular Symbol'!F$16,"",IF(D51=0,"",IF(OR(D51=$BQ$1,D51=$BR$1,D52=$BQ$1,D52=$BR$1,D53=$BQ$1,D53=$BR$1),0,1)))</f>
        <v>1</v>
      </c>
      <c r="BT51" s="3">
        <f>IF($A51&gt;='FG_243way_Regular Symbol'!G$16,"",IF(E51=0,"",IF(OR(E51=$BQ$1,E51=$BR$1,E52=$BQ$1,E52=$BR$1,E53=$BQ$1,E53=$BR$1),0,1)))</f>
        <v>0</v>
      </c>
      <c r="BU51" s="3">
        <f>IF($A51&gt;='FG_243way_Regular Symbol'!H$16,"",IF(F51=0,"",IF(OR(F51=$BQ$1,F51=$BR$1,F52=$BQ$1,F52=$BR$1,F53=$BQ$1,F53=$BR$1),0,1)))</f>
        <v>1</v>
      </c>
      <c r="BW51" s="3">
        <f>IF($A51&gt;='FG_243way_Regular Symbol'!D$16,"",IF(B51=0,"",IF(OR(B51=$BW$1,B52=$BW$1,B53=$BW$1,B51=$BX$1,B52=$BX$1,B53=$BX$1),0,1)))</f>
        <v>0</v>
      </c>
      <c r="BX51" s="3">
        <f>IF($A51&gt;='FG_243way_Regular Symbol'!E$16,"",IF(C51=0,"",IF(OR(C51=$BW$1,C52=$BW$1,C53=$BW$1,C51=$BX$1,C52=$BX$1,C53=$BX$1),0,1)))</f>
        <v>0</v>
      </c>
      <c r="BY51" s="3">
        <f>IF($A51&gt;='FG_243way_Regular Symbol'!F$16,"",IF(D51=0,"",IF(OR(D51=$BW$1,D52=$BW$1,D53=$BW$1,D51=$BX$1,D52=$BX$1,D53=$BX$1),0,1)))</f>
        <v>0</v>
      </c>
      <c r="BZ51" s="3">
        <f>IF($A51&gt;='FG_243way_Regular Symbol'!G$16,"",IF(E51=0,"",IF(OR(E51=$BW$1,E52=$BW$1,E53=$BW$1,E51=$BX$1,E52=$BX$1,E53=$BX$1),0,1)))</f>
        <v>0</v>
      </c>
      <c r="CA51" s="3">
        <f>IF($A51&gt;='FG_243way_Regular Symbol'!H$16,"",IF(F51=0,"",IF(OR(F51=$BW$1,F52=$BW$1,F53=$BW$1,F51=$BX$1,F52=$BX$1,F53=$BX$1),0,1)))</f>
        <v>0</v>
      </c>
      <c r="CC51" s="3">
        <f>IF($A51&gt;='FG_243way_Regular Symbol'!D$16,"",IF(B51=0,"",IF(OR(B51=$BW$1,B52=$BW$1,B53=$BW$1,B51=$CD$1,B52=$CD$1,B53=$CD$1),0,1)))</f>
        <v>0</v>
      </c>
      <c r="CD51" s="3">
        <f>IF($A51&gt;='FG_243way_Regular Symbol'!E$16,"",IF(C51=0,"",IF(OR(C51=$BW$1,C52=$BW$1,C53=$BW$1,C51=$CD$1,C52=$CD$1,C53=$CD$1),0,1)))</f>
        <v>0</v>
      </c>
      <c r="CE51" s="3">
        <f>IF($A51&gt;='FG_243way_Regular Symbol'!F$16,"",IF(D51=0,"",IF(OR(D51=$BW$1,D52=$BW$1,D53=$BW$1,D51=$CD$1,D52=$CD$1,D53=$CD$1),0,1)))</f>
        <v>1</v>
      </c>
      <c r="CF51" s="3">
        <f>IF($A51&gt;='FG_243way_Regular Symbol'!G$16,"",IF(E51=0,"",IF(OR(E51=$BW$1,E52=$BW$1,E53=$BW$1,E51=$CD$1,E52=$CD$1,E53=$CD$1),0,1)))</f>
        <v>1</v>
      </c>
      <c r="CG51" s="3">
        <f>IF($A51&gt;='FG_243way_Regular Symbol'!H$16,"",IF(F51=0,"",IF(OR(F51=$BW$1,F52=$BW$1,F53=$BW$1,F51=$CD$1,F52=$CD$1,F53=$CD$1),0,1)))</f>
        <v>1</v>
      </c>
      <c r="CI51" s="3">
        <f>IF($A51&gt;='FG_243way_Regular Symbol'!D$16,"",IF(B51=0,"",IF(OR(B51=$BW$1,B52=$BW$1,B53=$BW$1,B51=$CJ$1,B52=$CJ$1,B53=$CJ$1),0,1)))</f>
        <v>1</v>
      </c>
      <c r="CJ51" s="3">
        <f>IF($A51&gt;='FG_243way_Regular Symbol'!E$16,"",IF(C51=0,"",IF(OR(C51=$BW$1,C52=$BW$1,C53=$BW$1,C51=$CJ$1,C52=$CJ$1,C53=$CJ$1),0,1)))</f>
        <v>1</v>
      </c>
      <c r="CK51" s="3">
        <f>IF($A51&gt;='FG_243way_Regular Symbol'!F$16,"",IF(D51=0,"",IF(OR(D51=$BW$1,D52=$BW$1,D53=$BW$1,D51=$CJ$1,D52=$CJ$1,D53=$CJ$1),0,1)))</f>
        <v>1</v>
      </c>
      <c r="CL51" s="3">
        <f>IF($A51&gt;='FG_243way_Regular Symbol'!G$16,"",IF(E51=0,"",IF(OR(E51=$BW$1,E52=$BW$1,E53=$BW$1,E51=$CJ$1,E52=$CJ$1,E53=$CJ$1),0,1)))</f>
        <v>1</v>
      </c>
      <c r="CM51" s="3">
        <f>IF($A51&gt;='FG_243way_Regular Symbol'!H$16,"",IF(F51=0,"",IF(OR(F51=$BW$1,F52=$BW$1,F53=$BW$1,F51=$CJ$1,F52=$CJ$1,F53=$CJ$1),0,1)))</f>
        <v>1</v>
      </c>
      <c r="CO51" s="3">
        <f>IF($A51&gt;='FG_243way_Regular Symbol'!D$16,"",IF(B51=0,"",IF(OR(B51=$BW$1,B52=$BW$1,B53=$BW$1,B51=$CP$1,B52=$CP$1,B53=$CP$1),0,1)))</f>
        <v>1</v>
      </c>
      <c r="CP51" s="3">
        <f>IF($A51&gt;='FG_243way_Regular Symbol'!E$16,"",IF(C51=0,"",IF(OR(C51=$BW$1,C52=$BW$1,C53=$BW$1,C51=$CP$1,C52=$CP$1,C53=$CP$1),0,1)))</f>
        <v>1</v>
      </c>
      <c r="CQ51" s="3">
        <f>IF($A51&gt;='FG_243way_Regular Symbol'!F$16,"",IF(D51=0,"",IF(OR(D51=$BW$1,D52=$BW$1,D53=$BW$1,D51=$CP$1,D52=$CP$1,D53=$CP$1),0,1)))</f>
        <v>0</v>
      </c>
      <c r="CR51" s="3">
        <f>IF($A51&gt;='FG_243way_Regular Symbol'!G$16,"",IF(E51=0,"",IF(OR(E51=$BW$1,E52=$BW$1,E53=$BW$1,E51=$CP$1,E52=$CP$1,E53=$CP$1),0,1)))</f>
        <v>1</v>
      </c>
      <c r="CS51" s="3">
        <f>IF($A51&gt;='FG_243way_Regular Symbol'!H$16,"",IF(F51=0,"",IF(OR(F51=$BW$1,F52=$BW$1,F53=$BW$1,F51=$CP$1,F52=$CP$1,F53=$CP$1),0,1)))</f>
        <v>1</v>
      </c>
      <c r="CU51" s="3">
        <f>IF($A51&gt;='FG_243way_Regular Symbol'!D$16,"",IF(B51=0,"",IF(OR(B51=$BW$1,B52=$BW$1,B53=$BW$1,B51=$CV$1,B52=$CV$1,B53=$CV$1),0,1)))</f>
        <v>1</v>
      </c>
      <c r="CV51" s="3">
        <f>IF($A51&gt;='FG_243way_Regular Symbol'!E$16,"",IF(C51=0,"",IF(OR(C51=$BW$1,C52=$BW$1,C53=$BW$1,C51=$CV$1,C52=$CV$1,C53=$CV$1),0,1)))</f>
        <v>1</v>
      </c>
      <c r="CW51" s="3">
        <f>IF($A51&gt;='FG_243way_Regular Symbol'!F$16,"",IF(D51=0,"",IF(OR(D51=$BW$1,D52=$BW$1,D53=$BW$1,D51=$CV$1,D52=$CV$1,D53=$CV$1),0,1)))</f>
        <v>1</v>
      </c>
      <c r="CX51" s="3">
        <f>IF($A51&gt;='FG_243way_Regular Symbol'!G$16,"",IF(E51=0,"",IF(OR(E51=$BW$1,E52=$BW$1,E53=$BW$1,E51=$CV$1,E52=$CV$1,E53=$CV$1),0,1)))</f>
        <v>1</v>
      </c>
      <c r="CY51" s="3">
        <f>IF($A51&gt;='FG_243way_Regular Symbol'!H$16,"",IF(F51=0,"",IF(OR(F51=$BW$1,F52=$BW$1,F53=$BW$1,F51=$CV$1,F52=$CV$1,F53=$CV$1),0,1)))</f>
        <v>1</v>
      </c>
    </row>
    <row r="52" spans="1:103">
      <c r="A52" s="337">
        <f>IF('FG_243way_Regular Symbol'!L51="","",'FG_243way_Regular Symbol'!L51)</f>
        <v>48</v>
      </c>
      <c r="B52" s="191" t="str">
        <f>IF('FG_243way_Regular Symbol'!M51="",
IF($A52-'FG_243way_Regular Symbol'!D$16&gt;='FG_243way_RegularＸ_W()'!B$2-1,"",VLOOKUP($A52-'FG_243way_Regular Symbol'!D$16,'FG_243way_Regular Symbol'!$L$3:$Q$99,'FG_243way_RegularＸ_W()'!B$3+1,FALSE)),
'FG_243way_Regular Symbol'!M51)</f>
        <v>K</v>
      </c>
      <c r="C52" s="191" t="str">
        <f>IF('FG_243way_Regular Symbol'!N51="",
IF($A52-'FG_243way_Regular Symbol'!E$16&gt;='FG_243way_RegularＸ_W()'!C$2-1,"",VLOOKUP($A52-'FG_243way_Regular Symbol'!E$16,'FG_243way_Regular Symbol'!$L$3:$Q$99,'FG_243way_RegularＸ_W()'!C$3+1,FALSE)),
'FG_243way_Regular Symbol'!N51)</f>
        <v>M2</v>
      </c>
      <c r="D52" s="191" t="str">
        <f>IF('FG_243way_Regular Symbol'!O51="",
IF($A52-'FG_243way_Regular Symbol'!F$16&gt;='FG_243way_RegularＸ_W()'!D$2-1,"",VLOOKUP($A52-'FG_243way_Regular Symbol'!F$16,'FG_243way_Regular Symbol'!$L$3:$Q$99,'FG_243way_RegularＸ_W()'!D$3+1,FALSE)),
'FG_243way_Regular Symbol'!O51)</f>
        <v>TE</v>
      </c>
      <c r="E52" s="191" t="str">
        <f>IF('FG_243way_Regular Symbol'!P51="",
IF($A52-'FG_243way_Regular Symbol'!G$16&gt;='FG_243way_RegularＸ_W()'!E$2-1,"",VLOOKUP($A52-'FG_243way_Regular Symbol'!G$16,'FG_243way_Regular Symbol'!$L$3:$Q$99,'FG_243way_RegularＸ_W()'!E$3+1,FALSE)),
'FG_243way_Regular Symbol'!P51)</f>
        <v>M3</v>
      </c>
      <c r="F52" s="338" t="str">
        <f>IF('FG_243way_Regular Symbol'!Q51="",
IF($A52-'FG_243way_Regular Symbol'!H$16&gt;='FG_243way_RegularＸ_W()'!F$2-1,"",VLOOKUP($A52-'FG_243way_Regular Symbol'!H$16,'FG_243way_Regular Symbol'!$L$3:$Q$99,'FG_243way_RegularＸ_W()'!F$3+1,FALSE)),
'FG_243way_Regular Symbol'!Q51)</f>
        <v>K</v>
      </c>
      <c r="O52" s="344">
        <f>IF($A52&gt;='FG_243way_Regular Symbol'!D$16,"",IF(B52=0,"",IF(OR(B52=$O$1,B52=$P$1,B53=$O$1,B53=$P$1,B54=$O$1,B54=$P$1),0,1)))</f>
        <v>1</v>
      </c>
      <c r="P52" s="3">
        <f>IF($A52&gt;='FG_243way_Regular Symbol'!E$16,"",IF(C52=0,"",IF(OR(C52=$O$1,C52=$P$1,C53=$O$1,C53=$P$1,C54=$O$1,C54=$P$1),0,1)))</f>
        <v>1</v>
      </c>
      <c r="Q52" s="3">
        <f>IF($A52&gt;='FG_243way_Regular Symbol'!F$16,"",IF(D52=0,"",IF(OR(D52=$O$1,D52=$P$1,D53=$O$1,D53=$P$1,D54=$O$1,D54=$P$1),0,1)))</f>
        <v>1</v>
      </c>
      <c r="R52" s="3">
        <f>IF($A52&gt;='FG_243way_Regular Symbol'!G$16,"",IF(E52=0,"",IF(OR(E52=$O$1,E52=$P$1,E53=$O$1,E53=$P$1,E54=$O$1,E54=$P$1),0,1)))</f>
        <v>1</v>
      </c>
      <c r="S52" s="135">
        <f>IF($A52&gt;='FG_243way_Regular Symbol'!H$16,"",IF(F52=0,"",IF(OR(F52=$O$1,F52=$P$1,F53=$O$1,F53=$P$1,F54=$O$1,F54=$P$1),0,1)))</f>
        <v>1</v>
      </c>
      <c r="U52" s="344">
        <f>IF($A52&gt;='FG_243way_Regular Symbol'!D$16,"",IF(B52=0,"",IF(OR(B52=$U$1,B52=$V$1,B53=$U$1,B53=$V$1,B54=$U$1,B54=$V$1),0,1)))</f>
        <v>1</v>
      </c>
      <c r="V52" s="3">
        <f>IF($A52&gt;='FG_243way_Regular Symbol'!E$16,"",IF(C52=0,"",IF(OR(C52=$U$1,C52=$V$1,C53=$U$1,C53=$V$1,C54=$U$1,C54=$V$1),0,1)))</f>
        <v>0</v>
      </c>
      <c r="W52" s="3">
        <f>IF($A52&gt;='FG_243way_Regular Symbol'!F$16,"",IF(D52=0,"",IF(OR(D52=$U$1,D52=$V$1,D53=$U$1,D53=$V$1,D54=$U$1,D54=$V$1),0,1)))</f>
        <v>1</v>
      </c>
      <c r="X52" s="3">
        <f>IF($A52&gt;='FG_243way_Regular Symbol'!G$16,"",IF(E52=0,"",IF(OR(E52=$U$1,E52=$V$1,E53=$U$1,E53=$V$1,E54=$U$1,E54=$V$1),0,1)))</f>
        <v>0</v>
      </c>
      <c r="Y52" s="135">
        <f>IF($A52&gt;='FG_243way_Regular Symbol'!H$16,"",IF(F52=0,"",IF(OR(F52=$U$1,F52=$V$1,F53=$U$1,F53=$V$1,F54=$U$1,F54=$V$1),0,1)))</f>
        <v>1</v>
      </c>
      <c r="AA52" s="344">
        <f>IF($A52&gt;='FG_243way_Regular Symbol'!D$16,"",IF(B52=0,"",IF(OR(B52=$AA$1,B52=$AB$1,B53=$AA$1,B53=$AB$1,B54=$AA$1,,B54=$AB$1),0,1)))</f>
        <v>1</v>
      </c>
      <c r="AB52" s="3">
        <f>IF($A52&gt;='FG_243way_Regular Symbol'!E$16,"",IF(C52=0,"",IF(OR(C52=$AA$1,C52=$AB$1,C53=$AA$1,C53=$AB$1,C54=$AA$1,,C54=$AB$1),0,1)))</f>
        <v>1</v>
      </c>
      <c r="AC52" s="3">
        <f>IF($A52&gt;='FG_243way_Regular Symbol'!F$16,"",IF(D52=0,"",IF(OR(D52=$AA$1,D52=$AB$1,D53=$AA$1,D53=$AB$1,D54=$AA$1,,D54=$AB$1),0,1)))</f>
        <v>1</v>
      </c>
      <c r="AD52" s="3">
        <f>IF($A52&gt;='FG_243way_Regular Symbol'!G$16,"",IF(E52=0,"",IF(OR(E52=$AA$1,E52=$AB$1,E53=$AA$1,E53=$AB$1,E54=$AA$1,,E54=$AB$1),0,1)))</f>
        <v>0</v>
      </c>
      <c r="AE52" s="135">
        <f>IF($A52&gt;='FG_243way_Regular Symbol'!H$16,"",IF(F52=0,"",IF(OR(F52=$AA$1,F52=$AB$1,F53=$AA$1,F53=$AB$1,F54=$AA$1,,F54=$AB$1),0,1)))</f>
        <v>0</v>
      </c>
      <c r="AG52" s="344">
        <f>IF($A52&gt;='FG_243way_Regular Symbol'!D$16,"",IF(B52=0,"",IF(OR(B52=$AG$1,B52=$AH$1,B53=$AG$1,B53=$AH$1,B54=$AG$1,B54=$AH$1),0,1)))</f>
        <v>1</v>
      </c>
      <c r="AH52" s="3">
        <f>IF($A52&gt;='FG_243way_Regular Symbol'!E$16,"",IF(C52=0,"",IF(OR(C52=$AG$1,C52=$AH$1,C53=$AG$1,C53=$AH$1,C54=$AG$1,C54=$AH$1),0,1)))</f>
        <v>1</v>
      </c>
      <c r="AI52" s="3">
        <f>IF($A52&gt;='FG_243way_Regular Symbol'!F$16,"",IF(D52=0,"",IF(OR(D52=$AG$1,D52=$AH$1,D53=$AG$1,D53=$AH$1,D54=$AG$1,D54=$AH$1),0,1)))</f>
        <v>1</v>
      </c>
      <c r="AJ52" s="3">
        <f>IF($A52&gt;='FG_243way_Regular Symbol'!G$16,"",IF(E52=0,"",IF(OR(E52=$AG$1,E52=$AH$1,E53=$AG$1,E53=$AH$1,E54=$AG$1,E54=$AH$1),0,1)))</f>
        <v>1</v>
      </c>
      <c r="AK52" s="135">
        <f>IF($A52&gt;='FG_243way_Regular Symbol'!H$16,"",IF(F52=0,"",IF(OR(F52=$AG$1,F52=$AH$1,F53=$AG$1,F53=$AH$1,F54=$AG$1,F54=$AH$1),0,1)))</f>
        <v>1</v>
      </c>
      <c r="AM52" s="344">
        <f>IF($A52&gt;='FG_243way_Regular Symbol'!D$16,"",IF(B52=0,"",IF(OR(B52=$AM$1,B52=$AN$1,B53=$AM$1,B53=$AN$1,B54=$AM$1,B54=$AN$1),0,1)))</f>
        <v>1</v>
      </c>
      <c r="AN52" s="3">
        <f>IF($A52&gt;='FG_243way_Regular Symbol'!E$16,"",IF(C52=0,"",IF(OR(C52=$AM$1,C52=$AN$1,C53=$AM$1,C53=$AN$1,C54=$AM$1,C54=$AN$1),0,1)))</f>
        <v>1</v>
      </c>
      <c r="AO52" s="3">
        <f>IF($A52&gt;='FG_243way_Regular Symbol'!F$16,"",IF(D52=0,"",IF(OR(D52=$AM$1,D52=$AN$1,D53=$AM$1,D53=$AN$1,D54=$AM$1,D54=$AN$1),0,1)))</f>
        <v>0</v>
      </c>
      <c r="AP52" s="3">
        <f>IF($A52&gt;='FG_243way_Regular Symbol'!G$16,"",IF(E52=0,"",IF(OR(E52=$AM$1,E52=$AN$1,E53=$AM$1,E53=$AN$1,E54=$AM$1,E54=$AN$1),0,1)))</f>
        <v>1</v>
      </c>
      <c r="AQ52" s="135">
        <f>IF($A52&gt;='FG_243way_Regular Symbol'!H$16,"",IF(F52=0,"",IF(OR(F52=$AM$1,F52=$AN$1,F53=$AM$1,F53=$AN$1,F54=$AM$1,F54=$AN$1),0,1)))</f>
        <v>1</v>
      </c>
      <c r="AS52" s="344">
        <f>IF($A52&gt;='FG_243way_Regular Symbol'!D$16,"",IF(B52=0,"",IF(OR(B52=$AM$1,B52=$AT$1,B53=$AM$1,B53=$AT$1,B54=$AM$1,B54=$AT$1),0,1)))</f>
        <v>1</v>
      </c>
      <c r="AT52" s="3">
        <f>IF($A52&gt;='FG_243way_Regular Symbol'!E$16,"",IF(C52=0,"",IF(OR(C52=$AM$1,C52=$AT$1,C53=$AM$1,C53=$AT$1,C54=$AM$1,C54=$AT$1),0,1)))</f>
        <v>1</v>
      </c>
      <c r="AU52" s="3">
        <f>IF($A52&gt;='FG_243way_Regular Symbol'!F$16,"",IF(D52=0,"",IF(OR(D52=$AM$1,D52=$AT$1,D53=$AM$1,D53=$AT$1,D54=$AM$1,D54=$AT$1),0,1)))</f>
        <v>1</v>
      </c>
      <c r="AV52" s="3">
        <f>IF($A52&gt;='FG_243way_Regular Symbol'!G$16,"",IF(E52=0,"",IF(OR(E52=$AM$1,E52=$AT$1,E53=$AM$1,E53=$AT$1,E54=$AM$1,E54=$AT$1),0,1)))</f>
        <v>1</v>
      </c>
      <c r="AW52" s="135">
        <f>IF($A52&gt;='FG_243way_Regular Symbol'!H$16,"",IF(F52=0,"",IF(OR(F52=$AM$1,F52=$AT$1,F53=$AM$1,F53=$AT$1,F54=$AM$1,F54=$AT$1),0,1)))</f>
        <v>1</v>
      </c>
      <c r="AY52" s="344">
        <f>IF($A52&gt;='FG_243way_Regular Symbol'!D$16,"",IF(B52=0,"",IF(OR(B52=$AM$1,B52=$AZ$1,B53=$AM$1,B53=$AZ$1,B54=$AM$1,B54=$AZ$1),0,1)))</f>
        <v>1</v>
      </c>
      <c r="AZ52" s="3">
        <f>IF($A52&gt;='FG_243way_Regular Symbol'!E$16,"",IF(C52=0,"",IF(OR(C52=$AM$1,C52=$AZ$1,C53=$AM$1,C53=$AZ$1,C54=$AM$1,C54=$AZ$1),0,1)))</f>
        <v>1</v>
      </c>
      <c r="BA52" s="3">
        <f>IF($A52&gt;='FG_243way_Regular Symbol'!F$16,"",IF(D52=0,"",IF(OR(D52=$AM$1,D52=$AZ$1,D53=$AM$1,D53=$AZ$1,D54=$AM$1,D54=$AZ$1),0,1)))</f>
        <v>1</v>
      </c>
      <c r="BB52" s="3">
        <f>IF($A52&gt;='FG_243way_Regular Symbol'!G$16,"",IF(E52=0,"",IF(OR(E52=$AM$1,E52=$AZ$1,E53=$AM$1,E53=$AZ$1,E54=$AM$1,E54=$AZ$1),0,1)))</f>
        <v>1</v>
      </c>
      <c r="BC52" s="135">
        <f>IF($A52&gt;='FG_243way_Regular Symbol'!H$16,"",IF(F52=0,"",IF(OR(F52=$AM$1,F52=$AZ$1,F53=$AM$1,F53=$AZ$1,F54=$AM$1,F54=$AZ$1),0,1)))</f>
        <v>1</v>
      </c>
      <c r="BE52" s="344">
        <f>IF($A52&gt;='FG_243way_Regular Symbol'!D$16,"",IF(B52=0,"",IF(OR(B52=$AM$1,B52=$BF$1,B53=$AM$1,B53=$BF$1,B54=$AM$1,B54=$BF$1),0,1)))</f>
        <v>1</v>
      </c>
      <c r="BF52" s="3">
        <f>IF($A52&gt;='FG_243way_Regular Symbol'!E$16,"",IF(C52=0,"",IF(OR(C52=$AM$1,C52=$BF$1,C53=$AM$1,C53=$BF$1,C54=$AM$1,C54=$BF$1),0,1)))</f>
        <v>1</v>
      </c>
      <c r="BG52" s="3">
        <f>IF($A52&gt;='FG_243way_Regular Symbol'!F$16,"",IF(D52=0,"",IF(OR(D52=$AM$1,D52=$BF$1,D53=$AM$1,D53=$BF$1,D54=$AM$1,D54=$BF$1),0,1)))</f>
        <v>1</v>
      </c>
      <c r="BH52" s="3">
        <f>IF($A52&gt;='FG_243way_Regular Symbol'!G$16,"",IF(E52=0,"",IF(OR(E52=$AM$1,E52=$BF$1,E53=$AM$1,E53=$BF$1,E54=$AM$1,E54=$BF$1),0,1)))</f>
        <v>1</v>
      </c>
      <c r="BI52" s="135">
        <f>IF($A52&gt;='FG_243way_Regular Symbol'!H$16,"",IF(F52=0,"",IF(OR(F52=$AM$1,F52=$BF$1,F53=$AM$1,F53=$BF$1,F54=$AM$1,F54=$BF$1),0,1)))</f>
        <v>1</v>
      </c>
      <c r="BK52" s="344">
        <f>IF($A52&gt;='FG_243way_Regular Symbol'!D$16,"",IF(B52=0,"",IF(OR(B52=$AM$1,B52=$BL$1,B53=$AM$1,B53=$BL$1,B54=$AM$1,B54=$BL$1),0,1)))</f>
        <v>1</v>
      </c>
      <c r="BL52" s="3">
        <f>IF($A52&gt;='FG_243way_Regular Symbol'!E$16,"",IF(C52=0,"",IF(OR(C52=$AM$1,C52=$BL$1,C53=$AM$1,C53=$BL$1,C54=$AM$1,C54=$BL$1),0,1)))</f>
        <v>1</v>
      </c>
      <c r="BM52" s="3">
        <f>IF($A52&gt;='FG_243way_Regular Symbol'!F$16,"",IF(D52=0,"",IF(OR(D52=$AM$1,D52=$BL$1,D53=$AM$1,D53=$BL$1,D54=$AM$1,D54=$BL$1),0,1)))</f>
        <v>1</v>
      </c>
      <c r="BN52" s="3">
        <f>IF($A52&gt;='FG_243way_Regular Symbol'!G$16,"",IF(E52=0,"",IF(OR(E52=$AM$1,E52=$BL$1,E53=$AM$1,E53=$BL$1,E54=$AM$1,E54=$BL$1),0,1)))</f>
        <v>1</v>
      </c>
      <c r="BO52" s="135">
        <f>IF($A52&gt;='FG_243way_Regular Symbol'!H$16,"",IF(F52=0,"",IF(OR(F52=$AM$1,F52=$BL$1,F53=$AM$1,F53=$BL$1,F54=$AM$1,F54=$BL$1),0,1)))</f>
        <v>1</v>
      </c>
      <c r="BQ52" s="3">
        <f>IF($A52&gt;='FG_243way_Regular Symbol'!D$16,"",IF(B52=0,"",IF(OR(B52=$BQ$1,B52=$BR$1,B53=$BQ$1,B53=$BR$1,B54=$BQ$1,B54=$BR$1),0,1)))</f>
        <v>1</v>
      </c>
      <c r="BR52" s="3">
        <f>IF($A52&gt;='FG_243way_Regular Symbol'!E$16,"",IF(C52=0,"",IF(OR(C52=$BQ$1,C52=$BR$1,C53=$BQ$1,C53=$BR$1,C54=$BQ$1,C54=$BR$1),0,1)))</f>
        <v>1</v>
      </c>
      <c r="BS52" s="3">
        <f>IF($A52&gt;='FG_243way_Regular Symbol'!F$16,"",IF(D52=0,"",IF(OR(D52=$BQ$1,D52=$BR$1,D53=$BQ$1,D53=$BR$1,D54=$BQ$1,D54=$BR$1),0,1)))</f>
        <v>1</v>
      </c>
      <c r="BT52" s="3">
        <f>IF($A52&gt;='FG_243way_Regular Symbol'!G$16,"",IF(E52=0,"",IF(OR(E52=$BQ$1,E52=$BR$1,E53=$BQ$1,E53=$BR$1,E54=$BQ$1,E54=$BR$1),0,1)))</f>
        <v>0</v>
      </c>
      <c r="BU52" s="3">
        <f>IF($A52&gt;='FG_243way_Regular Symbol'!H$16,"",IF(F52=0,"",IF(OR(F52=$BQ$1,F52=$BR$1,F53=$BQ$1,F53=$BR$1,F54=$BQ$1,F54=$BR$1),0,1)))</f>
        <v>1</v>
      </c>
      <c r="BW52" s="3">
        <f>IF($A52&gt;='FG_243way_Regular Symbol'!D$16,"",IF(B52=0,"",IF(OR(B52=$BW$1,B53=$BW$1,B54=$BW$1,B52=$BX$1,B53=$BX$1,B54=$BX$1),0,1)))</f>
        <v>0</v>
      </c>
      <c r="BX52" s="3">
        <f>IF($A52&gt;='FG_243way_Regular Symbol'!E$16,"",IF(C52=0,"",IF(OR(C52=$BW$1,C53=$BW$1,C54=$BW$1,C52=$BX$1,C53=$BX$1,C54=$BX$1),0,1)))</f>
        <v>0</v>
      </c>
      <c r="BY52" s="3">
        <f>IF($A52&gt;='FG_243way_Regular Symbol'!F$16,"",IF(D52=0,"",IF(OR(D52=$BW$1,D53=$BW$1,D54=$BW$1,D52=$BX$1,D53=$BX$1,D54=$BX$1),0,1)))</f>
        <v>0</v>
      </c>
      <c r="BZ52" s="3">
        <f>IF($A52&gt;='FG_243way_Regular Symbol'!G$16,"",IF(E52=0,"",IF(OR(E52=$BW$1,E53=$BW$1,E54=$BW$1,E52=$BX$1,E53=$BX$1,E54=$BX$1),0,1)))</f>
        <v>1</v>
      </c>
      <c r="CA52" s="3">
        <f>IF($A52&gt;='FG_243way_Regular Symbol'!H$16,"",IF(F52=0,"",IF(OR(F52=$BW$1,F53=$BW$1,F54=$BW$1,F52=$BX$1,F53=$BX$1,F54=$BX$1),0,1)))</f>
        <v>0</v>
      </c>
      <c r="CC52" s="3">
        <f>IF($A52&gt;='FG_243way_Regular Symbol'!D$16,"",IF(B52=0,"",IF(OR(B52=$BW$1,B53=$BW$1,B54=$BW$1,B52=$CD$1,B53=$CD$1,B54=$CD$1),0,1)))</f>
        <v>0</v>
      </c>
      <c r="CD52" s="3">
        <f>IF($A52&gt;='FG_243way_Regular Symbol'!E$16,"",IF(C52=0,"",IF(OR(C52=$BW$1,C53=$BW$1,C54=$BW$1,C52=$CD$1,C53=$CD$1,C54=$CD$1),0,1)))</f>
        <v>0</v>
      </c>
      <c r="CE52" s="3">
        <f>IF($A52&gt;='FG_243way_Regular Symbol'!F$16,"",IF(D52=0,"",IF(OR(D52=$BW$1,D53=$BW$1,D54=$BW$1,D52=$CD$1,D53=$CD$1,D54=$CD$1),0,1)))</f>
        <v>1</v>
      </c>
      <c r="CF52" s="3">
        <f>IF($A52&gt;='FG_243way_Regular Symbol'!G$16,"",IF(E52=0,"",IF(OR(E52=$BW$1,E53=$BW$1,E54=$BW$1,E52=$CD$1,E53=$CD$1,E54=$CD$1),0,1)))</f>
        <v>1</v>
      </c>
      <c r="CG52" s="3">
        <f>IF($A52&gt;='FG_243way_Regular Symbol'!H$16,"",IF(F52=0,"",IF(OR(F52=$BW$1,F53=$BW$1,F54=$BW$1,F52=$CD$1,F53=$CD$1,F54=$CD$1),0,1)))</f>
        <v>1</v>
      </c>
      <c r="CI52" s="3">
        <f>IF($A52&gt;='FG_243way_Regular Symbol'!D$16,"",IF(B52=0,"",IF(OR(B52=$BW$1,B53=$BW$1,B54=$BW$1,B52=$CJ$1,B53=$CJ$1,B54=$CJ$1),0,1)))</f>
        <v>1</v>
      </c>
      <c r="CJ52" s="3">
        <f>IF($A52&gt;='FG_243way_Regular Symbol'!E$16,"",IF(C52=0,"",IF(OR(C52=$BW$1,C53=$BW$1,C54=$BW$1,C52=$CJ$1,C53=$CJ$1,C54=$CJ$1),0,1)))</f>
        <v>1</v>
      </c>
      <c r="CK52" s="3">
        <f>IF($A52&gt;='FG_243way_Regular Symbol'!F$16,"",IF(D52=0,"",IF(OR(D52=$BW$1,D53=$BW$1,D54=$BW$1,D52=$CJ$1,D53=$CJ$1,D54=$CJ$1),0,1)))</f>
        <v>1</v>
      </c>
      <c r="CL52" s="3">
        <f>IF($A52&gt;='FG_243way_Regular Symbol'!G$16,"",IF(E52=0,"",IF(OR(E52=$BW$1,E53=$BW$1,E54=$BW$1,E52=$CJ$1,E53=$CJ$1,E54=$CJ$1),0,1)))</f>
        <v>1</v>
      </c>
      <c r="CM52" s="3">
        <f>IF($A52&gt;='FG_243way_Regular Symbol'!H$16,"",IF(F52=0,"",IF(OR(F52=$BW$1,F53=$BW$1,F54=$BW$1,F52=$CJ$1,F53=$CJ$1,F54=$CJ$1),0,1)))</f>
        <v>0</v>
      </c>
      <c r="CO52" s="3">
        <f>IF($A52&gt;='FG_243way_Regular Symbol'!D$16,"",IF(B52=0,"",IF(OR(B52=$BW$1,B53=$BW$1,B54=$BW$1,B52=$CP$1,B53=$CP$1,B54=$CP$1),0,1)))</f>
        <v>1</v>
      </c>
      <c r="CP52" s="3">
        <f>IF($A52&gt;='FG_243way_Regular Symbol'!E$16,"",IF(C52=0,"",IF(OR(C52=$BW$1,C53=$BW$1,C54=$BW$1,C52=$CP$1,C53=$CP$1,C54=$CP$1),0,1)))</f>
        <v>1</v>
      </c>
      <c r="CQ52" s="3">
        <f>IF($A52&gt;='FG_243way_Regular Symbol'!F$16,"",IF(D52=0,"",IF(OR(D52=$BW$1,D53=$BW$1,D54=$BW$1,D52=$CP$1,D53=$CP$1,D54=$CP$1),0,1)))</f>
        <v>0</v>
      </c>
      <c r="CR52" s="3">
        <f>IF($A52&gt;='FG_243way_Regular Symbol'!G$16,"",IF(E52=0,"",IF(OR(E52=$BW$1,E53=$BW$1,E54=$BW$1,E52=$CP$1,E53=$CP$1,E54=$CP$1),0,1)))</f>
        <v>1</v>
      </c>
      <c r="CS52" s="3">
        <f>IF($A52&gt;='FG_243way_Regular Symbol'!H$16,"",IF(F52=0,"",IF(OR(F52=$BW$1,F53=$BW$1,F54=$BW$1,F52=$CP$1,F53=$CP$1,F54=$CP$1),0,1)))</f>
        <v>1</v>
      </c>
      <c r="CU52" s="3">
        <f>IF($A52&gt;='FG_243way_Regular Symbol'!D$16,"",IF(B52=0,"",IF(OR(B52=$BW$1,B53=$BW$1,B54=$BW$1,B52=$CV$1,B53=$CV$1,B54=$CV$1),0,1)))</f>
        <v>1</v>
      </c>
      <c r="CV52" s="3">
        <f>IF($A52&gt;='FG_243way_Regular Symbol'!E$16,"",IF(C52=0,"",IF(OR(C52=$BW$1,C53=$BW$1,C54=$BW$1,C52=$CV$1,C53=$CV$1,C54=$CV$1),0,1)))</f>
        <v>1</v>
      </c>
      <c r="CW52" s="3">
        <f>IF($A52&gt;='FG_243way_Regular Symbol'!F$16,"",IF(D52=0,"",IF(OR(D52=$BW$1,D53=$BW$1,D54=$BW$1,D52=$CV$1,D53=$CV$1,D54=$CV$1),0,1)))</f>
        <v>1</v>
      </c>
      <c r="CX52" s="3">
        <f>IF($A52&gt;='FG_243way_Regular Symbol'!G$16,"",IF(E52=0,"",IF(OR(E52=$BW$1,E53=$BW$1,E54=$BW$1,E52=$CV$1,E53=$CV$1,E54=$CV$1),0,1)))</f>
        <v>1</v>
      </c>
      <c r="CY52" s="3">
        <f>IF($A52&gt;='FG_243way_Regular Symbol'!H$16,"",IF(F52=0,"",IF(OR(F52=$BW$1,F53=$BW$1,F54=$BW$1,F52=$CV$1,F53=$CV$1,F54=$CV$1),0,1)))</f>
        <v>1</v>
      </c>
    </row>
    <row r="53" spans="1:103">
      <c r="A53" s="337">
        <f>IF('FG_243way_Regular Symbol'!L52="","",'FG_243way_Regular Symbol'!L52)</f>
        <v>49</v>
      </c>
      <c r="B53" s="191" t="str">
        <f>IF('FG_243way_Regular Symbol'!M52="",
IF($A53-'FG_243way_Regular Symbol'!D$16&gt;='FG_243way_RegularＸ_W()'!B$2-1,"",VLOOKUP($A53-'FG_243way_Regular Symbol'!D$16,'FG_243way_Regular Symbol'!$L$3:$Q$99,'FG_243way_RegularＸ_W()'!B$3+1,FALSE)),
'FG_243way_Regular Symbol'!M52)</f>
        <v>Q</v>
      </c>
      <c r="C53" s="191" t="str">
        <f>IF('FG_243way_Regular Symbol'!N52="",
IF($A53-'FG_243way_Regular Symbol'!E$16&gt;='FG_243way_RegularＸ_W()'!C$2-1,"",VLOOKUP($A53-'FG_243way_Regular Symbol'!E$16,'FG_243way_Regular Symbol'!$L$3:$Q$99,'FG_243way_RegularＸ_W()'!C$3+1,FALSE)),
'FG_243way_Regular Symbol'!N52)</f>
        <v>Q</v>
      </c>
      <c r="D53" s="191" t="str">
        <f>IF('FG_243way_Regular Symbol'!O52="",
IF($A53-'FG_243way_Regular Symbol'!F$16&gt;='FG_243way_RegularＸ_W()'!D$2-1,"",VLOOKUP($A53-'FG_243way_Regular Symbol'!F$16,'FG_243way_Regular Symbol'!$L$3:$Q$99,'FG_243way_RegularＸ_W()'!D$3+1,FALSE)),
'FG_243way_Regular Symbol'!O52)</f>
        <v>K</v>
      </c>
      <c r="E53" s="191" t="str">
        <f>IF('FG_243way_Regular Symbol'!P52="",
IF($A53-'FG_243way_Regular Symbol'!G$16&gt;='FG_243way_RegularＸ_W()'!E$2-1,"",VLOOKUP($A53-'FG_243way_Regular Symbol'!G$16,'FG_243way_Regular Symbol'!$L$3:$Q$99,'FG_243way_RegularＸ_W()'!E$3+1,FALSE)),
'FG_243way_Regular Symbol'!P52)</f>
        <v>A</v>
      </c>
      <c r="F53" s="338" t="str">
        <f>IF('FG_243way_Regular Symbol'!Q52="",
IF($A53-'FG_243way_Regular Symbol'!H$16&gt;='FG_243way_RegularＸ_W()'!F$2-1,"",VLOOKUP($A53-'FG_243way_Regular Symbol'!H$16,'FG_243way_Regular Symbol'!$L$3:$Q$99,'FG_243way_RegularＸ_W()'!F$3+1,FALSE)),
'FG_243way_Regular Symbol'!Q52)</f>
        <v>M3</v>
      </c>
      <c r="O53" s="344">
        <f>IF($A53&gt;='FG_243way_Regular Symbol'!D$16,"",IF(B53=0,"",IF(OR(B53=$O$1,B53=$P$1,B54=$O$1,B54=$P$1,B55=$O$1,B55=$P$1),0,1)))</f>
        <v>1</v>
      </c>
      <c r="P53" s="3">
        <f>IF($A53&gt;='FG_243way_Regular Symbol'!E$16,"",IF(C53=0,"",IF(OR(C53=$O$1,C53=$P$1,C54=$O$1,C54=$P$1,C55=$O$1,C55=$P$1),0,1)))</f>
        <v>1</v>
      </c>
      <c r="Q53" s="3">
        <f>IF($A53&gt;='FG_243way_Regular Symbol'!F$16,"",IF(D53=0,"",IF(OR(D53=$O$1,D53=$P$1,D54=$O$1,D54=$P$1,D55=$O$1,D55=$P$1),0,1)))</f>
        <v>1</v>
      </c>
      <c r="R53" s="3">
        <f>IF($A53&gt;='FG_243way_Regular Symbol'!G$16,"",IF(E53=0,"",IF(OR(E53=$O$1,E53=$P$1,E54=$O$1,E54=$P$1,E55=$O$1,E55=$P$1),0,1)))</f>
        <v>1</v>
      </c>
      <c r="S53" s="135">
        <f>IF($A53&gt;='FG_243way_Regular Symbol'!H$16,"",IF(F53=0,"",IF(OR(F53=$O$1,F53=$P$1,F54=$O$1,F54=$P$1,F55=$O$1,F55=$P$1),0,1)))</f>
        <v>1</v>
      </c>
      <c r="U53" s="344">
        <f>IF($A53&gt;='FG_243way_Regular Symbol'!D$16,"",IF(B53=0,"",IF(OR(B53=$U$1,B53=$V$1,B54=$U$1,B54=$V$1,B55=$U$1,B55=$V$1),0,1)))</f>
        <v>1</v>
      </c>
      <c r="V53" s="3">
        <f>IF($A53&gt;='FG_243way_Regular Symbol'!E$16,"",IF(C53=0,"",IF(OR(C53=$U$1,C53=$V$1,C54=$U$1,C54=$V$1,C55=$U$1,C55=$V$1),0,1)))</f>
        <v>1</v>
      </c>
      <c r="W53" s="3">
        <f>IF($A53&gt;='FG_243way_Regular Symbol'!F$16,"",IF(D53=0,"",IF(OR(D53=$U$1,D53=$V$1,D54=$U$1,D54=$V$1,D55=$U$1,D55=$V$1),0,1)))</f>
        <v>1</v>
      </c>
      <c r="X53" s="3">
        <f>IF($A53&gt;='FG_243way_Regular Symbol'!G$16,"",IF(E53=0,"",IF(OR(E53=$U$1,E53=$V$1,E54=$U$1,E54=$V$1,E55=$U$1,E55=$V$1),0,1)))</f>
        <v>0</v>
      </c>
      <c r="Y53" s="135">
        <f>IF($A53&gt;='FG_243way_Regular Symbol'!H$16,"",IF(F53=0,"",IF(OR(F53=$U$1,F53=$V$1,F54=$U$1,F54=$V$1,F55=$U$1,F55=$V$1),0,1)))</f>
        <v>1</v>
      </c>
      <c r="AA53" s="344">
        <f>IF($A53&gt;='FG_243way_Regular Symbol'!D$16,"",IF(B53=0,"",IF(OR(B53=$AA$1,B53=$AB$1,B54=$AA$1,B54=$AB$1,B55=$AA$1,,B55=$AB$1),0,1)))</f>
        <v>1</v>
      </c>
      <c r="AB53" s="3">
        <f>IF($A53&gt;='FG_243way_Regular Symbol'!E$16,"",IF(C53=0,"",IF(OR(C53=$AA$1,C53=$AB$1,C54=$AA$1,C54=$AB$1,C55=$AA$1,,C55=$AB$1),0,1)))</f>
        <v>0</v>
      </c>
      <c r="AC53" s="3">
        <f>IF($A53&gt;='FG_243way_Regular Symbol'!F$16,"",IF(D53=0,"",IF(OR(D53=$AA$1,D53=$AB$1,D54=$AA$1,D54=$AB$1,D55=$AA$1,,D55=$AB$1),0,1)))</f>
        <v>1</v>
      </c>
      <c r="AD53" s="3">
        <f>IF($A53&gt;='FG_243way_Regular Symbol'!G$16,"",IF(E53=0,"",IF(OR(E53=$AA$1,E53=$AB$1,E54=$AA$1,E54=$AB$1,E55=$AA$1,,E55=$AB$1),0,1)))</f>
        <v>1</v>
      </c>
      <c r="AE53" s="135">
        <f>IF($A53&gt;='FG_243way_Regular Symbol'!H$16,"",IF(F53=0,"",IF(OR(F53=$AA$1,F53=$AB$1,F54=$AA$1,F54=$AB$1,F55=$AA$1,,F55=$AB$1),0,1)))</f>
        <v>0</v>
      </c>
      <c r="AG53" s="344">
        <f>IF($A53&gt;='FG_243way_Regular Symbol'!D$16,"",IF(B53=0,"",IF(OR(B53=$AG$1,B53=$AH$1,B54=$AG$1,B54=$AH$1,B55=$AG$1,B55=$AH$1),0,1)))</f>
        <v>0</v>
      </c>
      <c r="AH53" s="3">
        <f>IF($A53&gt;='FG_243way_Regular Symbol'!E$16,"",IF(C53=0,"",IF(OR(C53=$AG$1,C53=$AH$1,C54=$AG$1,C54=$AH$1,C55=$AG$1,C55=$AH$1),0,1)))</f>
        <v>1</v>
      </c>
      <c r="AI53" s="3">
        <f>IF($A53&gt;='FG_243way_Regular Symbol'!F$16,"",IF(D53=0,"",IF(OR(D53=$AG$1,D53=$AH$1,D54=$AG$1,D54=$AH$1,D55=$AG$1,D55=$AH$1),0,1)))</f>
        <v>1</v>
      </c>
      <c r="AJ53" s="3">
        <f>IF($A53&gt;='FG_243way_Regular Symbol'!G$16,"",IF(E53=0,"",IF(OR(E53=$AG$1,E53=$AH$1,E54=$AG$1,E54=$AH$1,E55=$AG$1,E55=$AH$1),0,1)))</f>
        <v>1</v>
      </c>
      <c r="AK53" s="135">
        <f>IF($A53&gt;='FG_243way_Regular Symbol'!H$16,"",IF(F53=0,"",IF(OR(F53=$AG$1,F53=$AH$1,F54=$AG$1,F54=$AH$1,F55=$AG$1,F55=$AH$1),0,1)))</f>
        <v>1</v>
      </c>
      <c r="AM53" s="344">
        <f>IF($A53&gt;='FG_243way_Regular Symbol'!D$16,"",IF(B53=0,"",IF(OR(B53=$AM$1,B53=$AN$1,B54=$AM$1,B54=$AN$1,B55=$AM$1,B55=$AN$1),0,1)))</f>
        <v>1</v>
      </c>
      <c r="AN53" s="3">
        <f>IF($A53&gt;='FG_243way_Regular Symbol'!E$16,"",IF(C53=0,"",IF(OR(C53=$AM$1,C53=$AN$1,C54=$AM$1,C54=$AN$1,C55=$AM$1,C55=$AN$1),0,1)))</f>
        <v>1</v>
      </c>
      <c r="AO53" s="3">
        <f>IF($A53&gt;='FG_243way_Regular Symbol'!F$16,"",IF(D53=0,"",IF(OR(D53=$AM$1,D53=$AN$1,D54=$AM$1,D54=$AN$1,D55=$AM$1,D55=$AN$1),0,1)))</f>
        <v>0</v>
      </c>
      <c r="AP53" s="3">
        <f>IF($A53&gt;='FG_243way_Regular Symbol'!G$16,"",IF(E53=0,"",IF(OR(E53=$AM$1,E53=$AN$1,E54=$AM$1,E54=$AN$1,E55=$AM$1,E55=$AN$1),0,1)))</f>
        <v>1</v>
      </c>
      <c r="AQ53" s="135">
        <f>IF($A53&gt;='FG_243way_Regular Symbol'!H$16,"",IF(F53=0,"",IF(OR(F53=$AM$1,F53=$AN$1,F54=$AM$1,F54=$AN$1,F55=$AM$1,F55=$AN$1),0,1)))</f>
        <v>1</v>
      </c>
      <c r="AS53" s="344">
        <f>IF($A53&gt;='FG_243way_Regular Symbol'!D$16,"",IF(B53=0,"",IF(OR(B53=$AM$1,B53=$AT$1,B54=$AM$1,B54=$AT$1,B55=$AM$1,B55=$AT$1),0,1)))</f>
        <v>1</v>
      </c>
      <c r="AT53" s="3">
        <f>IF($A53&gt;='FG_243way_Regular Symbol'!E$16,"",IF(C53=0,"",IF(OR(C53=$AM$1,C53=$AT$1,C54=$AM$1,C54=$AT$1,C55=$AM$1,C55=$AT$1),0,1)))</f>
        <v>1</v>
      </c>
      <c r="AU53" s="3">
        <f>IF($A53&gt;='FG_243way_Regular Symbol'!F$16,"",IF(D53=0,"",IF(OR(D53=$AM$1,D53=$AT$1,D54=$AM$1,D54=$AT$1,D55=$AM$1,D55=$AT$1),0,1)))</f>
        <v>1</v>
      </c>
      <c r="AV53" s="3">
        <f>IF($A53&gt;='FG_243way_Regular Symbol'!G$16,"",IF(E53=0,"",IF(OR(E53=$AM$1,E53=$AT$1,E54=$AM$1,E54=$AT$1,E55=$AM$1,E55=$AT$1),0,1)))</f>
        <v>1</v>
      </c>
      <c r="AW53" s="135">
        <f>IF($A53&gt;='FG_243way_Regular Symbol'!H$16,"",IF(F53=0,"",IF(OR(F53=$AM$1,F53=$AT$1,F54=$AM$1,F54=$AT$1,F55=$AM$1,F55=$AT$1),0,1)))</f>
        <v>1</v>
      </c>
      <c r="AY53" s="344">
        <f>IF($A53&gt;='FG_243way_Regular Symbol'!D$16,"",IF(B53=0,"",IF(OR(B53=$AM$1,B53=$AZ$1,B54=$AM$1,B54=$AZ$1,B55=$AM$1,B55=$AZ$1),0,1)))</f>
        <v>1</v>
      </c>
      <c r="AZ53" s="3">
        <f>IF($A53&gt;='FG_243way_Regular Symbol'!E$16,"",IF(C53=0,"",IF(OR(C53=$AM$1,C53=$AZ$1,C54=$AM$1,C54=$AZ$1,C55=$AM$1,C55=$AZ$1),0,1)))</f>
        <v>1</v>
      </c>
      <c r="BA53" s="3">
        <f>IF($A53&gt;='FG_243way_Regular Symbol'!F$16,"",IF(D53=0,"",IF(OR(D53=$AM$1,D53=$AZ$1,D54=$AM$1,D54=$AZ$1,D55=$AM$1,D55=$AZ$1),0,1)))</f>
        <v>1</v>
      </c>
      <c r="BB53" s="3">
        <f>IF($A53&gt;='FG_243way_Regular Symbol'!G$16,"",IF(E53=0,"",IF(OR(E53=$AM$1,E53=$AZ$1,E54=$AM$1,E54=$AZ$1,E55=$AM$1,E55=$AZ$1),0,1)))</f>
        <v>0</v>
      </c>
      <c r="BC53" s="135">
        <f>IF($A53&gt;='FG_243way_Regular Symbol'!H$16,"",IF(F53=0,"",IF(OR(F53=$AM$1,F53=$AZ$1,F54=$AM$1,F54=$AZ$1,F55=$AM$1,F55=$AZ$1),0,1)))</f>
        <v>1</v>
      </c>
      <c r="BE53" s="344">
        <f>IF($A53&gt;='FG_243way_Regular Symbol'!D$16,"",IF(B53=0,"",IF(OR(B53=$AM$1,B53=$BF$1,B54=$AM$1,B54=$BF$1,B55=$AM$1,B55=$BF$1),0,1)))</f>
        <v>1</v>
      </c>
      <c r="BF53" s="3">
        <f>IF($A53&gt;='FG_243way_Regular Symbol'!E$16,"",IF(C53=0,"",IF(OR(C53=$AM$1,C53=$BF$1,C54=$AM$1,C54=$BF$1,C55=$AM$1,C55=$BF$1),0,1)))</f>
        <v>1</v>
      </c>
      <c r="BG53" s="3">
        <f>IF($A53&gt;='FG_243way_Regular Symbol'!F$16,"",IF(D53=0,"",IF(OR(D53=$AM$1,D53=$BF$1,D54=$AM$1,D54=$BF$1,D55=$AM$1,D55=$BF$1),0,1)))</f>
        <v>1</v>
      </c>
      <c r="BH53" s="3">
        <f>IF($A53&gt;='FG_243way_Regular Symbol'!G$16,"",IF(E53=0,"",IF(OR(E53=$AM$1,E53=$BF$1,E54=$AM$1,E54=$BF$1,E55=$AM$1,E55=$BF$1),0,1)))</f>
        <v>1</v>
      </c>
      <c r="BI53" s="135">
        <f>IF($A53&gt;='FG_243way_Regular Symbol'!H$16,"",IF(F53=0,"",IF(OR(F53=$AM$1,F53=$BF$1,F54=$AM$1,F54=$BF$1,F55=$AM$1,F55=$BF$1),0,1)))</f>
        <v>1</v>
      </c>
      <c r="BK53" s="344">
        <f>IF($A53&gt;='FG_243way_Regular Symbol'!D$16,"",IF(B53=0,"",IF(OR(B53=$AM$1,B53=$BL$1,B54=$AM$1,B54=$BL$1,B55=$AM$1,B55=$BL$1),0,1)))</f>
        <v>1</v>
      </c>
      <c r="BL53" s="3">
        <f>IF($A53&gt;='FG_243way_Regular Symbol'!E$16,"",IF(C53=0,"",IF(OR(C53=$AM$1,C53=$BL$1,C54=$AM$1,C54=$BL$1,C55=$AM$1,C55=$BL$1),0,1)))</f>
        <v>1</v>
      </c>
      <c r="BM53" s="3">
        <f>IF($A53&gt;='FG_243way_Regular Symbol'!F$16,"",IF(D53=0,"",IF(OR(D53=$AM$1,D53=$BL$1,D54=$AM$1,D54=$BL$1,D55=$AM$1,D55=$BL$1),0,1)))</f>
        <v>1</v>
      </c>
      <c r="BN53" s="3">
        <f>IF($A53&gt;='FG_243way_Regular Symbol'!G$16,"",IF(E53=0,"",IF(OR(E53=$AM$1,E53=$BL$1,E54=$AM$1,E54=$BL$1,E55=$AM$1,E55=$BL$1),0,1)))</f>
        <v>1</v>
      </c>
      <c r="BO53" s="135">
        <f>IF($A53&gt;='FG_243way_Regular Symbol'!H$16,"",IF(F53=0,"",IF(OR(F53=$AM$1,F53=$BL$1,F54=$AM$1,F54=$BL$1,F55=$AM$1,F55=$BL$1),0,1)))</f>
        <v>1</v>
      </c>
      <c r="BQ53" s="3">
        <f>IF($A53&gt;='FG_243way_Regular Symbol'!D$16,"",IF(B53=0,"",IF(OR(B53=$BQ$1,B53=$BR$1,B54=$BQ$1,B54=$BR$1,B55=$BQ$1,B55=$BR$1),0,1)))</f>
        <v>1</v>
      </c>
      <c r="BR53" s="3">
        <f>IF($A53&gt;='FG_243way_Regular Symbol'!E$16,"",IF(C53=0,"",IF(OR(C53=$BQ$1,C53=$BR$1,C54=$BQ$1,C54=$BR$1,C55=$BQ$1,C55=$BR$1),0,1)))</f>
        <v>1</v>
      </c>
      <c r="BS53" s="3">
        <f>IF($A53&gt;='FG_243way_Regular Symbol'!F$16,"",IF(D53=0,"",IF(OR(D53=$BQ$1,D53=$BR$1,D54=$BQ$1,D54=$BR$1,D55=$BQ$1,D55=$BR$1),0,1)))</f>
        <v>1</v>
      </c>
      <c r="BT53" s="3">
        <f>IF($A53&gt;='FG_243way_Regular Symbol'!G$16,"",IF(E53=0,"",IF(OR(E53=$BQ$1,E53=$BR$1,E54=$BQ$1,E54=$BR$1,E55=$BQ$1,E55=$BR$1),0,1)))</f>
        <v>0</v>
      </c>
      <c r="BU53" s="3">
        <f>IF($A53&gt;='FG_243way_Regular Symbol'!H$16,"",IF(F53=0,"",IF(OR(F53=$BQ$1,F53=$BR$1,F54=$BQ$1,F54=$BR$1,F55=$BQ$1,F55=$BR$1),0,1)))</f>
        <v>0</v>
      </c>
      <c r="BW53" s="3">
        <f>IF($A53&gt;='FG_243way_Regular Symbol'!D$16,"",IF(B53=0,"",IF(OR(B53=$BW$1,B54=$BW$1,B55=$BW$1,B53=$BX$1,B54=$BX$1,B55=$BX$1),0,1)))</f>
        <v>0</v>
      </c>
      <c r="BX53" s="3">
        <f>IF($A53&gt;='FG_243way_Regular Symbol'!E$16,"",IF(C53=0,"",IF(OR(C53=$BW$1,C54=$BW$1,C55=$BW$1,C53=$BX$1,C54=$BX$1,C55=$BX$1),0,1)))</f>
        <v>0</v>
      </c>
      <c r="BY53" s="3">
        <f>IF($A53&gt;='FG_243way_Regular Symbol'!F$16,"",IF(D53=0,"",IF(OR(D53=$BW$1,D54=$BW$1,D55=$BW$1,D53=$BX$1,D54=$BX$1,D55=$BX$1),0,1)))</f>
        <v>0</v>
      </c>
      <c r="BZ53" s="3">
        <f>IF($A53&gt;='FG_243way_Regular Symbol'!G$16,"",IF(E53=0,"",IF(OR(E53=$BW$1,E54=$BW$1,E55=$BW$1,E53=$BX$1,E54=$BX$1,E55=$BX$1),0,1)))</f>
        <v>1</v>
      </c>
      <c r="CA53" s="3">
        <f>IF($A53&gt;='FG_243way_Regular Symbol'!H$16,"",IF(F53=0,"",IF(OR(F53=$BW$1,F54=$BW$1,F55=$BW$1,F53=$BX$1,F54=$BX$1,F55=$BX$1),0,1)))</f>
        <v>1</v>
      </c>
      <c r="CC53" s="3">
        <f>IF($A53&gt;='FG_243way_Regular Symbol'!D$16,"",IF(B53=0,"",IF(OR(B53=$BW$1,B54=$BW$1,B55=$BW$1,B53=$CD$1,B54=$CD$1,B55=$CD$1),0,1)))</f>
        <v>0</v>
      </c>
      <c r="CD53" s="3">
        <f>IF($A53&gt;='FG_243way_Regular Symbol'!E$16,"",IF(C53=0,"",IF(OR(C53=$BW$1,C54=$BW$1,C55=$BW$1,C53=$CD$1,C54=$CD$1,C55=$CD$1),0,1)))</f>
        <v>0</v>
      </c>
      <c r="CE53" s="3">
        <f>IF($A53&gt;='FG_243way_Regular Symbol'!F$16,"",IF(D53=0,"",IF(OR(D53=$BW$1,D54=$BW$1,D55=$BW$1,D53=$CD$1,D54=$CD$1,D55=$CD$1),0,1)))</f>
        <v>1</v>
      </c>
      <c r="CF53" s="3">
        <f>IF($A53&gt;='FG_243way_Regular Symbol'!G$16,"",IF(E53=0,"",IF(OR(E53=$BW$1,E54=$BW$1,E55=$BW$1,E53=$CD$1,E54=$CD$1,E55=$CD$1),0,1)))</f>
        <v>1</v>
      </c>
      <c r="CG53" s="3">
        <f>IF($A53&gt;='FG_243way_Regular Symbol'!H$16,"",IF(F53=0,"",IF(OR(F53=$BW$1,F54=$BW$1,F55=$BW$1,F53=$CD$1,F54=$CD$1,F55=$CD$1),0,1)))</f>
        <v>1</v>
      </c>
      <c r="CI53" s="3">
        <f>IF($A53&gt;='FG_243way_Regular Symbol'!D$16,"",IF(B53=0,"",IF(OR(B53=$BW$1,B54=$BW$1,B55=$BW$1,B53=$CJ$1,B54=$CJ$1,B55=$CJ$1),0,1)))</f>
        <v>1</v>
      </c>
      <c r="CJ53" s="3">
        <f>IF($A53&gt;='FG_243way_Regular Symbol'!E$16,"",IF(C53=0,"",IF(OR(C53=$BW$1,C54=$BW$1,C55=$BW$1,C53=$CJ$1,C54=$CJ$1,C55=$CJ$1),0,1)))</f>
        <v>1</v>
      </c>
      <c r="CK53" s="3">
        <f>IF($A53&gt;='FG_243way_Regular Symbol'!F$16,"",IF(D53=0,"",IF(OR(D53=$BW$1,D54=$BW$1,D55=$BW$1,D53=$CJ$1,D54=$CJ$1,D55=$CJ$1),0,1)))</f>
        <v>0</v>
      </c>
      <c r="CL53" s="3">
        <f>IF($A53&gt;='FG_243way_Regular Symbol'!G$16,"",IF(E53=0,"",IF(OR(E53=$BW$1,E54=$BW$1,E55=$BW$1,E53=$CJ$1,E54=$CJ$1,E55=$CJ$1),0,1)))</f>
        <v>1</v>
      </c>
      <c r="CM53" s="3">
        <f>IF($A53&gt;='FG_243way_Regular Symbol'!H$16,"",IF(F53=0,"",IF(OR(F53=$BW$1,F54=$BW$1,F55=$BW$1,F53=$CJ$1,F54=$CJ$1,F55=$CJ$1),0,1)))</f>
        <v>0</v>
      </c>
      <c r="CO53" s="3">
        <f>IF($A53&gt;='FG_243way_Regular Symbol'!D$16,"",IF(B53=0,"",IF(OR(B53=$BW$1,B54=$BW$1,B55=$BW$1,B53=$CP$1,B54=$CP$1,B55=$CP$1),0,1)))</f>
        <v>1</v>
      </c>
      <c r="CP53" s="3">
        <f>IF($A53&gt;='FG_243way_Regular Symbol'!E$16,"",IF(C53=0,"",IF(OR(C53=$BW$1,C54=$BW$1,C55=$BW$1,C53=$CP$1,C54=$CP$1,C55=$CP$1),0,1)))</f>
        <v>1</v>
      </c>
      <c r="CQ53" s="3">
        <f>IF($A53&gt;='FG_243way_Regular Symbol'!F$16,"",IF(D53=0,"",IF(OR(D53=$BW$1,D54=$BW$1,D55=$BW$1,D53=$CP$1,D54=$CP$1,D55=$CP$1),0,1)))</f>
        <v>1</v>
      </c>
      <c r="CR53" s="3">
        <f>IF($A53&gt;='FG_243way_Regular Symbol'!G$16,"",IF(E53=0,"",IF(OR(E53=$BW$1,E54=$BW$1,E55=$BW$1,E53=$CP$1,E54=$CP$1,E55=$CP$1),0,1)))</f>
        <v>1</v>
      </c>
      <c r="CS53" s="3">
        <f>IF($A53&gt;='FG_243way_Regular Symbol'!H$16,"",IF(F53=0,"",IF(OR(F53=$BW$1,F54=$BW$1,F55=$BW$1,F53=$CP$1,F54=$CP$1,F55=$CP$1),0,1)))</f>
        <v>1</v>
      </c>
      <c r="CU53" s="3">
        <f>IF($A53&gt;='FG_243way_Regular Symbol'!D$16,"",IF(B53=0,"",IF(OR(B53=$BW$1,B54=$BW$1,B55=$BW$1,B53=$CV$1,B54=$CV$1,B55=$CV$1),0,1)))</f>
        <v>1</v>
      </c>
      <c r="CV53" s="3">
        <f>IF($A53&gt;='FG_243way_Regular Symbol'!E$16,"",IF(C53=0,"",IF(OR(C53=$BW$1,C54=$BW$1,C55=$BW$1,C53=$CV$1,C54=$CV$1,C55=$CV$1),0,1)))</f>
        <v>1</v>
      </c>
      <c r="CW53" s="3">
        <f>IF($A53&gt;='FG_243way_Regular Symbol'!F$16,"",IF(D53=0,"",IF(OR(D53=$BW$1,D54=$BW$1,D55=$BW$1,D53=$CV$1,D54=$CV$1,D55=$CV$1),0,1)))</f>
        <v>1</v>
      </c>
      <c r="CX53" s="3">
        <f>IF($A53&gt;='FG_243way_Regular Symbol'!G$16,"",IF(E53=0,"",IF(OR(E53=$BW$1,E54=$BW$1,E55=$BW$1,E53=$CV$1,E54=$CV$1,E55=$CV$1),0,1)))</f>
        <v>1</v>
      </c>
      <c r="CY53" s="3">
        <f>IF($A53&gt;='FG_243way_Regular Symbol'!H$16,"",IF(F53=0,"",IF(OR(F53=$BW$1,F54=$BW$1,F55=$BW$1,F53=$CV$1,F54=$CV$1,F55=$CV$1),0,1)))</f>
        <v>1</v>
      </c>
    </row>
    <row r="54" spans="1:103">
      <c r="A54" s="337">
        <f>IF('FG_243way_Regular Symbol'!L53="","",'FG_243way_Regular Symbol'!L53)</f>
        <v>50</v>
      </c>
      <c r="B54" s="191" t="str">
        <f>IF('FG_243way_Regular Symbol'!M53="",
IF($A54-'FG_243way_Regular Symbol'!D$16&gt;='FG_243way_RegularＸ_W()'!B$2-1,"",VLOOKUP($A54-'FG_243way_Regular Symbol'!D$16,'FG_243way_Regular Symbol'!$L$3:$Q$99,'FG_243way_RegularＸ_W()'!B$3+1,FALSE)),
'FG_243way_Regular Symbol'!M53)</f>
        <v>K</v>
      </c>
      <c r="C54" s="191" t="str">
        <f>IF('FG_243way_Regular Symbol'!N53="",
IF($A54-'FG_243way_Regular Symbol'!E$16&gt;='FG_243way_RegularＸ_W()'!C$2-1,"",VLOOKUP($A54-'FG_243way_Regular Symbol'!E$16,'FG_243way_Regular Symbol'!$L$3:$Q$99,'FG_243way_RegularＸ_W()'!C$3+1,FALSE)),
'FG_243way_Regular Symbol'!N53)</f>
        <v>K</v>
      </c>
      <c r="D54" s="191" t="str">
        <f>IF('FG_243way_Regular Symbol'!O53="",
IF($A54-'FG_243way_Regular Symbol'!F$16&gt;='FG_243way_RegularＸ_W()'!D$2-1,"",VLOOKUP($A54-'FG_243way_Regular Symbol'!F$16,'FG_243way_Regular Symbol'!$L$3:$Q$99,'FG_243way_RegularＸ_W()'!D$3+1,FALSE)),
'FG_243way_Regular Symbol'!O53)</f>
        <v>M5</v>
      </c>
      <c r="E54" s="191" t="str">
        <f>IF('FG_243way_Regular Symbol'!P53="",
IF($A54-'FG_243way_Regular Symbol'!G$16&gt;='FG_243way_RegularＸ_W()'!E$2-1,"",VLOOKUP($A54-'FG_243way_Regular Symbol'!G$16,'FG_243way_Regular Symbol'!$L$3:$Q$99,'FG_243way_RegularＸ_W()'!E$3+1,FALSE)),
'FG_243way_Regular Symbol'!P53)</f>
        <v>M2</v>
      </c>
      <c r="F54" s="338" t="str">
        <f>IF('FG_243way_Regular Symbol'!Q53="",
IF($A54-'FG_243way_Regular Symbol'!H$16&gt;='FG_243way_RegularＸ_W()'!F$2-1,"",VLOOKUP($A54-'FG_243way_Regular Symbol'!H$16,'FG_243way_Regular Symbol'!$L$3:$Q$99,'FG_243way_RegularＸ_W()'!F$3+1,FALSE)),
'FG_243way_Regular Symbol'!Q53)</f>
        <v>J</v>
      </c>
      <c r="O54" s="344">
        <f>IF($A54&gt;='FG_243way_Regular Symbol'!D$16,"",IF(B54=0,"",IF(OR(B54=$O$1,B54=$P$1,B55=$O$1,B55=$P$1,B56=$O$1,B56=$P$1),0,1)))</f>
        <v>1</v>
      </c>
      <c r="P54" s="3">
        <f>IF($A54&gt;='FG_243way_Regular Symbol'!E$16,"",IF(C54=0,"",IF(OR(C54=$O$1,C54=$P$1,C55=$O$1,C55=$P$1,C56=$O$1,C56=$P$1),0,1)))</f>
        <v>1</v>
      </c>
      <c r="Q54" s="3">
        <f>IF($A54&gt;='FG_243way_Regular Symbol'!F$16,"",IF(D54=0,"",IF(OR(D54=$O$1,D54=$P$1,D55=$O$1,D55=$P$1,D56=$O$1,D56=$P$1),0,1)))</f>
        <v>1</v>
      </c>
      <c r="R54" s="3">
        <f>IF($A54&gt;='FG_243way_Regular Symbol'!G$16,"",IF(E54=0,"",IF(OR(E54=$O$1,E54=$P$1,E55=$O$1,E55=$P$1,E56=$O$1,E56=$P$1),0,1)))</f>
        <v>1</v>
      </c>
      <c r="S54" s="135">
        <f>IF($A54&gt;='FG_243way_Regular Symbol'!H$16,"",IF(F54=0,"",IF(OR(F54=$O$1,F54=$P$1,F55=$O$1,F55=$P$1,F56=$O$1,F56=$P$1),0,1)))</f>
        <v>1</v>
      </c>
      <c r="U54" s="344">
        <f>IF($A54&gt;='FG_243way_Regular Symbol'!D$16,"",IF(B54=0,"",IF(OR(B54=$U$1,B54=$V$1,B55=$U$1,B55=$V$1,B56=$U$1,B56=$V$1),0,1)))</f>
        <v>1</v>
      </c>
      <c r="V54" s="3">
        <f>IF($A54&gt;='FG_243way_Regular Symbol'!E$16,"",IF(C54=0,"",IF(OR(C54=$U$1,C54=$V$1,C55=$U$1,C55=$V$1,C56=$U$1,C56=$V$1),0,1)))</f>
        <v>1</v>
      </c>
      <c r="W54" s="3">
        <f>IF($A54&gt;='FG_243way_Regular Symbol'!F$16,"",IF(D54=0,"",IF(OR(D54=$U$1,D54=$V$1,D55=$U$1,D55=$V$1,D56=$U$1,D56=$V$1),0,1)))</f>
        <v>1</v>
      </c>
      <c r="X54" s="3">
        <f>IF($A54&gt;='FG_243way_Regular Symbol'!G$16,"",IF(E54=0,"",IF(OR(E54=$U$1,E54=$V$1,E55=$U$1,E55=$V$1,E56=$U$1,E56=$V$1),0,1)))</f>
        <v>0</v>
      </c>
      <c r="Y54" s="135">
        <f>IF($A54&gt;='FG_243way_Regular Symbol'!H$16,"",IF(F54=0,"",IF(OR(F54=$U$1,F54=$V$1,F55=$U$1,F55=$V$1,F56=$U$1,F56=$V$1),0,1)))</f>
        <v>1</v>
      </c>
      <c r="AA54" s="344">
        <f>IF($A54&gt;='FG_243way_Regular Symbol'!D$16,"",IF(B54=0,"",IF(OR(B54=$AA$1,B54=$AB$1,B55=$AA$1,B55=$AB$1,B56=$AA$1,,B56=$AB$1),0,1)))</f>
        <v>1</v>
      </c>
      <c r="AB54" s="3">
        <f>IF($A54&gt;='FG_243way_Regular Symbol'!E$16,"",IF(C54=0,"",IF(OR(C54=$AA$1,C54=$AB$1,C55=$AA$1,C55=$AB$1,C56=$AA$1,,C56=$AB$1),0,1)))</f>
        <v>0</v>
      </c>
      <c r="AC54" s="3">
        <f>IF($A54&gt;='FG_243way_Regular Symbol'!F$16,"",IF(D54=0,"",IF(OR(D54=$AA$1,D54=$AB$1,D55=$AA$1,D55=$AB$1,D56=$AA$1,,D56=$AB$1),0,1)))</f>
        <v>1</v>
      </c>
      <c r="AD54" s="3">
        <f>IF($A54&gt;='FG_243way_Regular Symbol'!G$16,"",IF(E54=0,"",IF(OR(E54=$AA$1,E54=$AB$1,E55=$AA$1,E55=$AB$1,E56=$AA$1,,E56=$AB$1),0,1)))</f>
        <v>1</v>
      </c>
      <c r="AE54" s="135">
        <f>IF($A54&gt;='FG_243way_Regular Symbol'!H$16,"",IF(F54=0,"",IF(OR(F54=$AA$1,F54=$AB$1,F55=$AA$1,F55=$AB$1,F56=$AA$1,,F56=$AB$1),0,1)))</f>
        <v>1</v>
      </c>
      <c r="AG54" s="344">
        <f>IF($A54&gt;='FG_243way_Regular Symbol'!D$16,"",IF(B54=0,"",IF(OR(B54=$AG$1,B54=$AH$1,B55=$AG$1,B55=$AH$1,B56=$AG$1,B56=$AH$1),0,1)))</f>
        <v>0</v>
      </c>
      <c r="AH54" s="3">
        <f>IF($A54&gt;='FG_243way_Regular Symbol'!E$16,"",IF(C54=0,"",IF(OR(C54=$AG$1,C54=$AH$1,C55=$AG$1,C55=$AH$1,C56=$AG$1,C56=$AH$1),0,1)))</f>
        <v>1</v>
      </c>
      <c r="AI54" s="3">
        <f>IF($A54&gt;='FG_243way_Regular Symbol'!F$16,"",IF(D54=0,"",IF(OR(D54=$AG$1,D54=$AH$1,D55=$AG$1,D55=$AH$1,D56=$AG$1,D56=$AH$1),0,1)))</f>
        <v>1</v>
      </c>
      <c r="AJ54" s="3">
        <f>IF($A54&gt;='FG_243way_Regular Symbol'!G$16,"",IF(E54=0,"",IF(OR(E54=$AG$1,E54=$AH$1,E55=$AG$1,E55=$AH$1,E56=$AG$1,E56=$AH$1),0,1)))</f>
        <v>1</v>
      </c>
      <c r="AK54" s="135">
        <f>IF($A54&gt;='FG_243way_Regular Symbol'!H$16,"",IF(F54=0,"",IF(OR(F54=$AG$1,F54=$AH$1,F55=$AG$1,F55=$AH$1,F56=$AG$1,F56=$AH$1),0,1)))</f>
        <v>0</v>
      </c>
      <c r="AM54" s="344">
        <f>IF($A54&gt;='FG_243way_Regular Symbol'!D$16,"",IF(B54=0,"",IF(OR(B54=$AM$1,B54=$AN$1,B55=$AM$1,B55=$AN$1,B56=$AM$1,B56=$AN$1),0,1)))</f>
        <v>1</v>
      </c>
      <c r="AN54" s="3">
        <f>IF($A54&gt;='FG_243way_Regular Symbol'!E$16,"",IF(C54=0,"",IF(OR(C54=$AM$1,C54=$AN$1,C55=$AM$1,C55=$AN$1,C56=$AM$1,C56=$AN$1),0,1)))</f>
        <v>1</v>
      </c>
      <c r="AO54" s="3">
        <f>IF($A54&gt;='FG_243way_Regular Symbol'!F$16,"",IF(D54=0,"",IF(OR(D54=$AM$1,D54=$AN$1,D55=$AM$1,D55=$AN$1,D56=$AM$1,D56=$AN$1),0,1)))</f>
        <v>0</v>
      </c>
      <c r="AP54" s="3">
        <f>IF($A54&gt;='FG_243way_Regular Symbol'!G$16,"",IF(E54=0,"",IF(OR(E54=$AM$1,E54=$AN$1,E55=$AM$1,E55=$AN$1,E56=$AM$1,E56=$AN$1),0,1)))</f>
        <v>1</v>
      </c>
      <c r="AQ54" s="135">
        <f>IF($A54&gt;='FG_243way_Regular Symbol'!H$16,"",IF(F54=0,"",IF(OR(F54=$AM$1,F54=$AN$1,F55=$AM$1,F55=$AN$1,F56=$AM$1,F56=$AN$1),0,1)))</f>
        <v>1</v>
      </c>
      <c r="AS54" s="344">
        <f>IF($A54&gt;='FG_243way_Regular Symbol'!D$16,"",IF(B54=0,"",IF(OR(B54=$AM$1,B54=$AT$1,B55=$AM$1,B55=$AT$1,B56=$AM$1,B56=$AT$1),0,1)))</f>
        <v>1</v>
      </c>
      <c r="AT54" s="3">
        <f>IF($A54&gt;='FG_243way_Regular Symbol'!E$16,"",IF(C54=0,"",IF(OR(C54=$AM$1,C54=$AT$1,C55=$AM$1,C55=$AT$1,C56=$AM$1,C56=$AT$1),0,1)))</f>
        <v>1</v>
      </c>
      <c r="AU54" s="3">
        <f>IF($A54&gt;='FG_243way_Regular Symbol'!F$16,"",IF(D54=0,"",IF(OR(D54=$AM$1,D54=$AT$1,D55=$AM$1,D55=$AT$1,D56=$AM$1,D56=$AT$1),0,1)))</f>
        <v>1</v>
      </c>
      <c r="AV54" s="3">
        <f>IF($A54&gt;='FG_243way_Regular Symbol'!G$16,"",IF(E54=0,"",IF(OR(E54=$AM$1,E54=$AT$1,E55=$AM$1,E55=$AT$1,E56=$AM$1,E56=$AT$1),0,1)))</f>
        <v>1</v>
      </c>
      <c r="AW54" s="135">
        <f>IF($A54&gt;='FG_243way_Regular Symbol'!H$16,"",IF(F54=0,"",IF(OR(F54=$AM$1,F54=$AT$1,F55=$AM$1,F55=$AT$1,F56=$AM$1,F56=$AT$1),0,1)))</f>
        <v>1</v>
      </c>
      <c r="AY54" s="344">
        <f>IF($A54&gt;='FG_243way_Regular Symbol'!D$16,"",IF(B54=0,"",IF(OR(B54=$AM$1,B54=$AZ$1,B55=$AM$1,B55=$AZ$1,B56=$AM$1,B56=$AZ$1),0,1)))</f>
        <v>1</v>
      </c>
      <c r="AZ54" s="3">
        <f>IF($A54&gt;='FG_243way_Regular Symbol'!E$16,"",IF(C54=0,"",IF(OR(C54=$AM$1,C54=$AZ$1,C55=$AM$1,C55=$AZ$1,C56=$AM$1,C56=$AZ$1),0,1)))</f>
        <v>1</v>
      </c>
      <c r="BA54" s="3">
        <f>IF($A54&gt;='FG_243way_Regular Symbol'!F$16,"",IF(D54=0,"",IF(OR(D54=$AM$1,D54=$AZ$1,D55=$AM$1,D55=$AZ$1,D56=$AM$1,D56=$AZ$1),0,1)))</f>
        <v>1</v>
      </c>
      <c r="BB54" s="3">
        <f>IF($A54&gt;='FG_243way_Regular Symbol'!G$16,"",IF(E54=0,"",IF(OR(E54=$AM$1,E54=$AZ$1,E55=$AM$1,E55=$AZ$1,E56=$AM$1,E56=$AZ$1),0,1)))</f>
        <v>0</v>
      </c>
      <c r="BC54" s="135">
        <f>IF($A54&gt;='FG_243way_Regular Symbol'!H$16,"",IF(F54=0,"",IF(OR(F54=$AM$1,F54=$AZ$1,F55=$AM$1,F55=$AZ$1,F56=$AM$1,F56=$AZ$1),0,1)))</f>
        <v>1</v>
      </c>
      <c r="BE54" s="344">
        <f>IF($A54&gt;='FG_243way_Regular Symbol'!D$16,"",IF(B54=0,"",IF(OR(B54=$AM$1,B54=$BF$1,B55=$AM$1,B55=$BF$1,B56=$AM$1,B56=$BF$1),0,1)))</f>
        <v>1</v>
      </c>
      <c r="BF54" s="3">
        <f>IF($A54&gt;='FG_243way_Regular Symbol'!E$16,"",IF(C54=0,"",IF(OR(C54=$AM$1,C54=$BF$1,C55=$AM$1,C55=$BF$1,C56=$AM$1,C56=$BF$1),0,1)))</f>
        <v>1</v>
      </c>
      <c r="BG54" s="3">
        <f>IF($A54&gt;='FG_243way_Regular Symbol'!F$16,"",IF(D54=0,"",IF(OR(D54=$AM$1,D54=$BF$1,D55=$AM$1,D55=$BF$1,D56=$AM$1,D56=$BF$1),0,1)))</f>
        <v>1</v>
      </c>
      <c r="BH54" s="3">
        <f>IF($A54&gt;='FG_243way_Regular Symbol'!G$16,"",IF(E54=0,"",IF(OR(E54=$AM$1,E54=$BF$1,E55=$AM$1,E55=$BF$1,E56=$AM$1,E56=$BF$1),0,1)))</f>
        <v>1</v>
      </c>
      <c r="BI54" s="135">
        <f>IF($A54&gt;='FG_243way_Regular Symbol'!H$16,"",IF(F54=0,"",IF(OR(F54=$AM$1,F54=$BF$1,F55=$AM$1,F55=$BF$1,F56=$AM$1,F56=$BF$1),0,1)))</f>
        <v>1</v>
      </c>
      <c r="BK54" s="344">
        <f>IF($A54&gt;='FG_243way_Regular Symbol'!D$16,"",IF(B54=0,"",IF(OR(B54=$AM$1,B54=$BL$1,B55=$AM$1,B55=$BL$1,B56=$AM$1,B56=$BL$1),0,1)))</f>
        <v>1</v>
      </c>
      <c r="BL54" s="3">
        <f>IF($A54&gt;='FG_243way_Regular Symbol'!E$16,"",IF(C54=0,"",IF(OR(C54=$AM$1,C54=$BL$1,C55=$AM$1,C55=$BL$1,C56=$AM$1,C56=$BL$1),0,1)))</f>
        <v>1</v>
      </c>
      <c r="BM54" s="3">
        <f>IF($A54&gt;='FG_243way_Regular Symbol'!F$16,"",IF(D54=0,"",IF(OR(D54=$AM$1,D54=$BL$1,D55=$AM$1,D55=$BL$1,D56=$AM$1,D56=$BL$1),0,1)))</f>
        <v>1</v>
      </c>
      <c r="BN54" s="3">
        <f>IF($A54&gt;='FG_243way_Regular Symbol'!G$16,"",IF(E54=0,"",IF(OR(E54=$AM$1,E54=$BL$1,E55=$AM$1,E55=$BL$1,E56=$AM$1,E56=$BL$1),0,1)))</f>
        <v>1</v>
      </c>
      <c r="BO54" s="135">
        <f>IF($A54&gt;='FG_243way_Regular Symbol'!H$16,"",IF(F54=0,"",IF(OR(F54=$AM$1,F54=$BL$1,F55=$AM$1,F55=$BL$1,F56=$AM$1,F56=$BL$1),0,1)))</f>
        <v>1</v>
      </c>
      <c r="BQ54" s="3">
        <f>IF($A54&gt;='FG_243way_Regular Symbol'!D$16,"",IF(B54=0,"",IF(OR(B54=$BQ$1,B54=$BR$1,B55=$BQ$1,B55=$BR$1,B56=$BQ$1,B56=$BR$1),0,1)))</f>
        <v>1</v>
      </c>
      <c r="BR54" s="3">
        <f>IF($A54&gt;='FG_243way_Regular Symbol'!E$16,"",IF(C54=0,"",IF(OR(C54=$BQ$1,C54=$BR$1,C55=$BQ$1,C55=$BR$1,C56=$BQ$1,C56=$BR$1),0,1)))</f>
        <v>1</v>
      </c>
      <c r="BS54" s="3">
        <f>IF($A54&gt;='FG_243way_Regular Symbol'!F$16,"",IF(D54=0,"",IF(OR(D54=$BQ$1,D54=$BR$1,D55=$BQ$1,D55=$BR$1,D56=$BQ$1,D56=$BR$1),0,1)))</f>
        <v>1</v>
      </c>
      <c r="BT54" s="3">
        <f>IF($A54&gt;='FG_243way_Regular Symbol'!G$16,"",IF(E54=0,"",IF(OR(E54=$BQ$1,E54=$BR$1,E55=$BQ$1,E55=$BR$1,E56=$BQ$1,E56=$BR$1),0,1)))</f>
        <v>1</v>
      </c>
      <c r="BU54" s="3">
        <f>IF($A54&gt;='FG_243way_Regular Symbol'!H$16,"",IF(F54=0,"",IF(OR(F54=$BQ$1,F54=$BR$1,F55=$BQ$1,F55=$BR$1,F56=$BQ$1,F56=$BR$1),0,1)))</f>
        <v>0</v>
      </c>
      <c r="BW54" s="3">
        <f>IF($A54&gt;='FG_243way_Regular Symbol'!D$16,"",IF(B54=0,"",IF(OR(B54=$BW$1,B55=$BW$1,B56=$BW$1,B54=$BX$1,B55=$BX$1,B56=$BX$1),0,1)))</f>
        <v>0</v>
      </c>
      <c r="BX54" s="3">
        <f>IF($A54&gt;='FG_243way_Regular Symbol'!E$16,"",IF(C54=0,"",IF(OR(C54=$BW$1,C55=$BW$1,C56=$BW$1,C54=$BX$1,C55=$BX$1,C56=$BX$1),0,1)))</f>
        <v>0</v>
      </c>
      <c r="BY54" s="3">
        <f>IF($A54&gt;='FG_243way_Regular Symbol'!F$16,"",IF(D54=0,"",IF(OR(D54=$BW$1,D55=$BW$1,D56=$BW$1,D54=$BX$1,D55=$BX$1,D56=$BX$1),0,1)))</f>
        <v>0</v>
      </c>
      <c r="BZ54" s="3">
        <f>IF($A54&gt;='FG_243way_Regular Symbol'!G$16,"",IF(E54=0,"",IF(OR(E54=$BW$1,E55=$BW$1,E56=$BW$1,E54=$BX$1,E55=$BX$1,E56=$BX$1),0,1)))</f>
        <v>1</v>
      </c>
      <c r="CA54" s="3">
        <f>IF($A54&gt;='FG_243way_Regular Symbol'!H$16,"",IF(F54=0,"",IF(OR(F54=$BW$1,F55=$BW$1,F56=$BW$1,F54=$BX$1,F55=$BX$1,F56=$BX$1),0,1)))</f>
        <v>1</v>
      </c>
      <c r="CC54" s="3">
        <f>IF($A54&gt;='FG_243way_Regular Symbol'!D$16,"",IF(B54=0,"",IF(OR(B54=$BW$1,B55=$BW$1,B56=$BW$1,B54=$CD$1,B55=$CD$1,B56=$CD$1),0,1)))</f>
        <v>1</v>
      </c>
      <c r="CD54" s="3">
        <f>IF($A54&gt;='FG_243way_Regular Symbol'!E$16,"",IF(C54=0,"",IF(OR(C54=$BW$1,C55=$BW$1,C56=$BW$1,C54=$CD$1,C55=$CD$1,C56=$CD$1),0,1)))</f>
        <v>1</v>
      </c>
      <c r="CE54" s="3">
        <f>IF($A54&gt;='FG_243way_Regular Symbol'!F$16,"",IF(D54=0,"",IF(OR(D54=$BW$1,D55=$BW$1,D56=$BW$1,D54=$CD$1,D55=$CD$1,D56=$CD$1),0,1)))</f>
        <v>1</v>
      </c>
      <c r="CF54" s="3">
        <f>IF($A54&gt;='FG_243way_Regular Symbol'!G$16,"",IF(E54=0,"",IF(OR(E54=$BW$1,E55=$BW$1,E56=$BW$1,E54=$CD$1,E55=$CD$1,E56=$CD$1),0,1)))</f>
        <v>1</v>
      </c>
      <c r="CG54" s="3">
        <f>IF($A54&gt;='FG_243way_Regular Symbol'!H$16,"",IF(F54=0,"",IF(OR(F54=$BW$1,F55=$BW$1,F56=$BW$1,F54=$CD$1,F55=$CD$1,F56=$CD$1),0,1)))</f>
        <v>1</v>
      </c>
      <c r="CI54" s="3">
        <f>IF($A54&gt;='FG_243way_Regular Symbol'!D$16,"",IF(B54=0,"",IF(OR(B54=$BW$1,B55=$BW$1,B56=$BW$1,B54=$CJ$1,B55=$CJ$1,B56=$CJ$1),0,1)))</f>
        <v>1</v>
      </c>
      <c r="CJ54" s="3">
        <f>IF($A54&gt;='FG_243way_Regular Symbol'!E$16,"",IF(C54=0,"",IF(OR(C54=$BW$1,C55=$BW$1,C56=$BW$1,C54=$CJ$1,C55=$CJ$1,C56=$CJ$1),0,1)))</f>
        <v>0</v>
      </c>
      <c r="CK54" s="3">
        <f>IF($A54&gt;='FG_243way_Regular Symbol'!F$16,"",IF(D54=0,"",IF(OR(D54=$BW$1,D55=$BW$1,D56=$BW$1,D54=$CJ$1,D55=$CJ$1,D56=$CJ$1),0,1)))</f>
        <v>0</v>
      </c>
      <c r="CL54" s="3">
        <f>IF($A54&gt;='FG_243way_Regular Symbol'!G$16,"",IF(E54=0,"",IF(OR(E54=$BW$1,E55=$BW$1,E56=$BW$1,E54=$CJ$1,E55=$CJ$1,E56=$CJ$1),0,1)))</f>
        <v>0</v>
      </c>
      <c r="CM54" s="3">
        <f>IF($A54&gt;='FG_243way_Regular Symbol'!H$16,"",IF(F54=0,"",IF(OR(F54=$BW$1,F55=$BW$1,F56=$BW$1,F54=$CJ$1,F55=$CJ$1,F56=$CJ$1),0,1)))</f>
        <v>0</v>
      </c>
      <c r="CO54" s="3">
        <f>IF($A54&gt;='FG_243way_Regular Symbol'!D$16,"",IF(B54=0,"",IF(OR(B54=$BW$1,B55=$BW$1,B56=$BW$1,B54=$CP$1,B55=$CP$1,B56=$CP$1),0,1)))</f>
        <v>1</v>
      </c>
      <c r="CP54" s="3">
        <f>IF($A54&gt;='FG_243way_Regular Symbol'!E$16,"",IF(C54=0,"",IF(OR(C54=$BW$1,C55=$BW$1,C56=$BW$1,C54=$CP$1,C55=$CP$1,C56=$CP$1),0,1)))</f>
        <v>1</v>
      </c>
      <c r="CQ54" s="3">
        <f>IF($A54&gt;='FG_243way_Regular Symbol'!F$16,"",IF(D54=0,"",IF(OR(D54=$BW$1,D55=$BW$1,D56=$BW$1,D54=$CP$1,D55=$CP$1,D56=$CP$1),0,1)))</f>
        <v>1</v>
      </c>
      <c r="CR54" s="3">
        <f>IF($A54&gt;='FG_243way_Regular Symbol'!G$16,"",IF(E54=0,"",IF(OR(E54=$BW$1,E55=$BW$1,E56=$BW$1,E54=$CP$1,E55=$CP$1,E56=$CP$1),0,1)))</f>
        <v>1</v>
      </c>
      <c r="CS54" s="3">
        <f>IF($A54&gt;='FG_243way_Regular Symbol'!H$16,"",IF(F54=0,"",IF(OR(F54=$BW$1,F55=$BW$1,F56=$BW$1,F54=$CP$1,F55=$CP$1,F56=$CP$1),0,1)))</f>
        <v>1</v>
      </c>
      <c r="CU54" s="3">
        <f>IF($A54&gt;='FG_243way_Regular Symbol'!D$16,"",IF(B54=0,"",IF(OR(B54=$BW$1,B55=$BW$1,B56=$BW$1,B54=$CV$1,B55=$CV$1,B56=$CV$1),0,1)))</f>
        <v>1</v>
      </c>
      <c r="CV54" s="3">
        <f>IF($A54&gt;='FG_243way_Regular Symbol'!E$16,"",IF(C54=0,"",IF(OR(C54=$BW$1,C55=$BW$1,C56=$BW$1,C54=$CV$1,C55=$CV$1,C56=$CV$1),0,1)))</f>
        <v>1</v>
      </c>
      <c r="CW54" s="3">
        <f>IF($A54&gt;='FG_243way_Regular Symbol'!F$16,"",IF(D54=0,"",IF(OR(D54=$BW$1,D55=$BW$1,D56=$BW$1,D54=$CV$1,D55=$CV$1,D56=$CV$1),0,1)))</f>
        <v>1</v>
      </c>
      <c r="CX54" s="3">
        <f>IF($A54&gt;='FG_243way_Regular Symbol'!G$16,"",IF(E54=0,"",IF(OR(E54=$BW$1,E55=$BW$1,E56=$BW$1,E54=$CV$1,E55=$CV$1,E56=$CV$1),0,1)))</f>
        <v>1</v>
      </c>
      <c r="CY54" s="3">
        <f>IF($A54&gt;='FG_243way_Regular Symbol'!H$16,"",IF(F54=0,"",IF(OR(F54=$BW$1,F55=$BW$1,F56=$BW$1,F54=$CV$1,F55=$CV$1,F56=$CV$1),0,1)))</f>
        <v>1</v>
      </c>
    </row>
    <row r="55" spans="1:103">
      <c r="A55" s="337">
        <f>IF('FG_243way_Regular Symbol'!L54="","",'FG_243way_Regular Symbol'!L54)</f>
        <v>51</v>
      </c>
      <c r="B55" s="191" t="str">
        <f>IF('FG_243way_Regular Symbol'!M54="",
IF($A55-'FG_243way_Regular Symbol'!D$16&gt;='FG_243way_RegularＸ_W()'!B$2-1,"",VLOOKUP($A55-'FG_243way_Regular Symbol'!D$16,'FG_243way_Regular Symbol'!$L$3:$Q$99,'FG_243way_RegularＸ_W()'!B$3+1,FALSE)),
'FG_243way_Regular Symbol'!M54)</f>
        <v>M4</v>
      </c>
      <c r="C55" s="191" t="str">
        <f>IF('FG_243way_Regular Symbol'!N54="",
IF($A55-'FG_243way_Regular Symbol'!E$16&gt;='FG_243way_RegularＸ_W()'!C$2-1,"",VLOOKUP($A55-'FG_243way_Regular Symbol'!E$16,'FG_243way_Regular Symbol'!$L$3:$Q$99,'FG_243way_RegularＸ_W()'!C$3+1,FALSE)),
'FG_243way_Regular Symbol'!N54)</f>
        <v>M3</v>
      </c>
      <c r="D55" s="191" t="str">
        <f>IF('FG_243way_Regular Symbol'!O54="",
IF($A55-'FG_243way_Regular Symbol'!F$16&gt;='FG_243way_RegularＸ_W()'!D$2-1,"",VLOOKUP($A55-'FG_243way_Regular Symbol'!F$16,'FG_243way_Regular Symbol'!$L$3:$Q$99,'FG_243way_RegularＸ_W()'!D$3+1,FALSE)),
'FG_243way_Regular Symbol'!O54)</f>
        <v>J</v>
      </c>
      <c r="E55" s="191" t="str">
        <f>IF('FG_243way_Regular Symbol'!P54="",
IF($A55-'FG_243way_Regular Symbol'!G$16&gt;='FG_243way_RegularＸ_W()'!E$2-1,"",VLOOKUP($A55-'FG_243way_Regular Symbol'!G$16,'FG_243way_Regular Symbol'!$L$3:$Q$99,'FG_243way_RegularＸ_W()'!E$3+1,FALSE)),
'FG_243way_Regular Symbol'!P54)</f>
        <v>BN</v>
      </c>
      <c r="F55" s="338" t="str">
        <f>IF('FG_243way_Regular Symbol'!Q54="",
IF($A55-'FG_243way_Regular Symbol'!H$16&gt;='FG_243way_RegularＸ_W()'!F$2-1,"",VLOOKUP($A55-'FG_243way_Regular Symbol'!H$16,'FG_243way_Regular Symbol'!$L$3:$Q$99,'FG_243way_RegularＸ_W()'!F$3+1,FALSE)),
'FG_243way_Regular Symbol'!Q54)</f>
        <v>A</v>
      </c>
      <c r="O55" s="344">
        <f>IF($A55&gt;='FG_243way_Regular Symbol'!D$16,"",IF(B55=0,"",IF(OR(B55=$O$1,B55=$P$1,B56=$O$1,B56=$P$1,B57=$O$1,B57=$P$1),0,1)))</f>
        <v>1</v>
      </c>
      <c r="P55" s="3">
        <f>IF($A55&gt;='FG_243way_Regular Symbol'!E$16,"",IF(C55=0,"",IF(OR(C55=$O$1,C55=$P$1,C56=$O$1,C56=$P$1,C57=$O$1,C57=$P$1),0,1)))</f>
        <v>1</v>
      </c>
      <c r="Q55" s="3">
        <f>IF($A55&gt;='FG_243way_Regular Symbol'!F$16,"",IF(D55=0,"",IF(OR(D55=$O$1,D55=$P$1,D56=$O$1,D56=$P$1,D57=$O$1,D57=$P$1),0,1)))</f>
        <v>1</v>
      </c>
      <c r="R55" s="3">
        <f>IF($A55&gt;='FG_243way_Regular Symbol'!G$16,"",IF(E55=0,"",IF(OR(E55=$O$1,E55=$P$1,E56=$O$1,E56=$P$1,E57=$O$1,E57=$P$1),0,1)))</f>
        <v>1</v>
      </c>
      <c r="S55" s="135">
        <f>IF($A55&gt;='FG_243way_Regular Symbol'!H$16,"",IF(F55=0,"",IF(OR(F55=$O$1,F55=$P$1,F56=$O$1,F56=$P$1,F57=$O$1,F57=$P$1),0,1)))</f>
        <v>1</v>
      </c>
      <c r="U55" s="344">
        <f>IF($A55&gt;='FG_243way_Regular Symbol'!D$16,"",IF(B55=0,"",IF(OR(B55=$U$1,B55=$V$1,B56=$U$1,B56=$V$1,B57=$U$1,B57=$V$1),0,1)))</f>
        <v>1</v>
      </c>
      <c r="V55" s="3">
        <f>IF($A55&gt;='FG_243way_Regular Symbol'!E$16,"",IF(C55=0,"",IF(OR(C55=$U$1,C55=$V$1,C56=$U$1,C56=$V$1,C57=$U$1,C57=$V$1),0,1)))</f>
        <v>1</v>
      </c>
      <c r="W55" s="3">
        <f>IF($A55&gt;='FG_243way_Regular Symbol'!F$16,"",IF(D55=0,"",IF(OR(D55=$U$1,D55=$V$1,D56=$U$1,D56=$V$1,D57=$U$1,D57=$V$1),0,1)))</f>
        <v>0</v>
      </c>
      <c r="X55" s="3">
        <f>IF($A55&gt;='FG_243way_Regular Symbol'!G$16,"",IF(E55=0,"",IF(OR(E55=$U$1,E55=$V$1,E56=$U$1,E56=$V$1,E57=$U$1,E57=$V$1),0,1)))</f>
        <v>1</v>
      </c>
      <c r="Y55" s="135">
        <f>IF($A55&gt;='FG_243way_Regular Symbol'!H$16,"",IF(F55=0,"",IF(OR(F55=$U$1,F55=$V$1,F56=$U$1,F56=$V$1,F57=$U$1,F57=$V$1),0,1)))</f>
        <v>1</v>
      </c>
      <c r="AA55" s="344">
        <f>IF($A55&gt;='FG_243way_Regular Symbol'!D$16,"",IF(B55=0,"",IF(OR(B55=$AA$1,B55=$AB$1,B56=$AA$1,B56=$AB$1,B57=$AA$1,,B57=$AB$1),0,1)))</f>
        <v>1</v>
      </c>
      <c r="AB55" s="3">
        <f>IF($A55&gt;='FG_243way_Regular Symbol'!E$16,"",IF(C55=0,"",IF(OR(C55=$AA$1,C55=$AB$1,C56=$AA$1,C56=$AB$1,C57=$AA$1,,C57=$AB$1),0,1)))</f>
        <v>0</v>
      </c>
      <c r="AC55" s="3">
        <f>IF($A55&gt;='FG_243way_Regular Symbol'!F$16,"",IF(D55=0,"",IF(OR(D55=$AA$1,D55=$AB$1,D56=$AA$1,D56=$AB$1,D57=$AA$1,,D57=$AB$1),0,1)))</f>
        <v>1</v>
      </c>
      <c r="AD55" s="3">
        <f>IF($A55&gt;='FG_243way_Regular Symbol'!G$16,"",IF(E55=0,"",IF(OR(E55=$AA$1,E55=$AB$1,E56=$AA$1,E56=$AB$1,E57=$AA$1,,E57=$AB$1),0,1)))</f>
        <v>1</v>
      </c>
      <c r="AE55" s="135">
        <f>IF($A55&gt;='FG_243way_Regular Symbol'!H$16,"",IF(F55=0,"",IF(OR(F55=$AA$1,F55=$AB$1,F56=$AA$1,F56=$AB$1,F57=$AA$1,,F57=$AB$1),0,1)))</f>
        <v>1</v>
      </c>
      <c r="AG55" s="344">
        <f>IF($A55&gt;='FG_243way_Regular Symbol'!D$16,"",IF(B55=0,"",IF(OR(B55=$AG$1,B55=$AH$1,B56=$AG$1,B56=$AH$1,B57=$AG$1,B57=$AH$1),0,1)))</f>
        <v>0</v>
      </c>
      <c r="AH55" s="3">
        <f>IF($A55&gt;='FG_243way_Regular Symbol'!E$16,"",IF(C55=0,"",IF(OR(C55=$AG$1,C55=$AH$1,C56=$AG$1,C56=$AH$1,C57=$AG$1,C57=$AH$1),0,1)))</f>
        <v>0</v>
      </c>
      <c r="AI55" s="3">
        <f>IF($A55&gt;='FG_243way_Regular Symbol'!F$16,"",IF(D55=0,"",IF(OR(D55=$AG$1,D55=$AH$1,D56=$AG$1,D56=$AH$1,D57=$AG$1,D57=$AH$1),0,1)))</f>
        <v>1</v>
      </c>
      <c r="AJ55" s="3">
        <f>IF($A55&gt;='FG_243way_Regular Symbol'!G$16,"",IF(E55=0,"",IF(OR(E55=$AG$1,E55=$AH$1,E56=$AG$1,E56=$AH$1,E57=$AG$1,E57=$AH$1),0,1)))</f>
        <v>1</v>
      </c>
      <c r="AK55" s="135">
        <f>IF($A55&gt;='FG_243way_Regular Symbol'!H$16,"",IF(F55=0,"",IF(OR(F55=$AG$1,F55=$AH$1,F56=$AG$1,F56=$AH$1,F57=$AG$1,F57=$AH$1),0,1)))</f>
        <v>0</v>
      </c>
      <c r="AM55" s="344">
        <f>IF($A55&gt;='FG_243way_Regular Symbol'!D$16,"",IF(B55=0,"",IF(OR(B55=$AM$1,B55=$AN$1,B56=$AM$1,B56=$AN$1,B57=$AM$1,B57=$AN$1),0,1)))</f>
        <v>0</v>
      </c>
      <c r="AN55" s="3">
        <f>IF($A55&gt;='FG_243way_Regular Symbol'!E$16,"",IF(C55=0,"",IF(OR(C55=$AM$1,C55=$AN$1,C56=$AM$1,C56=$AN$1,C57=$AM$1,C57=$AN$1),0,1)))</f>
        <v>1</v>
      </c>
      <c r="AO55" s="3">
        <f>IF($A55&gt;='FG_243way_Regular Symbol'!F$16,"",IF(D55=0,"",IF(OR(D55=$AM$1,D55=$AN$1,D56=$AM$1,D56=$AN$1,D57=$AM$1,D57=$AN$1),0,1)))</f>
        <v>1</v>
      </c>
      <c r="AP55" s="3">
        <f>IF($A55&gt;='FG_243way_Regular Symbol'!G$16,"",IF(E55=0,"",IF(OR(E55=$AM$1,E55=$AN$1,E56=$AM$1,E56=$AN$1,E57=$AM$1,E57=$AN$1),0,1)))</f>
        <v>1</v>
      </c>
      <c r="AQ55" s="135">
        <f>IF($A55&gt;='FG_243way_Regular Symbol'!H$16,"",IF(F55=0,"",IF(OR(F55=$AM$1,F55=$AN$1,F56=$AM$1,F56=$AN$1,F57=$AM$1,F57=$AN$1),0,1)))</f>
        <v>1</v>
      </c>
      <c r="AS55" s="344">
        <f>IF($A55&gt;='FG_243way_Regular Symbol'!D$16,"",IF(B55=0,"",IF(OR(B55=$AM$1,B55=$AT$1,B56=$AM$1,B56=$AT$1,B57=$AM$1,B57=$AT$1),0,1)))</f>
        <v>1</v>
      </c>
      <c r="AT55" s="3">
        <f>IF($A55&gt;='FG_243way_Regular Symbol'!E$16,"",IF(C55=0,"",IF(OR(C55=$AM$1,C55=$AT$1,C56=$AM$1,C56=$AT$1,C57=$AM$1,C57=$AT$1),0,1)))</f>
        <v>1</v>
      </c>
      <c r="AU55" s="3">
        <f>IF($A55&gt;='FG_243way_Regular Symbol'!F$16,"",IF(D55=0,"",IF(OR(D55=$AM$1,D55=$AT$1,D56=$AM$1,D56=$AT$1,D57=$AM$1,D57=$AT$1),0,1)))</f>
        <v>1</v>
      </c>
      <c r="AV55" s="3">
        <f>IF($A55&gt;='FG_243way_Regular Symbol'!G$16,"",IF(E55=0,"",IF(OR(E55=$AM$1,E55=$AT$1,E56=$AM$1,E56=$AT$1,E57=$AM$1,E57=$AT$1),0,1)))</f>
        <v>1</v>
      </c>
      <c r="AW55" s="135">
        <f>IF($A55&gt;='FG_243way_Regular Symbol'!H$16,"",IF(F55=0,"",IF(OR(F55=$AM$1,F55=$AT$1,F56=$AM$1,F56=$AT$1,F57=$AM$1,F57=$AT$1),0,1)))</f>
        <v>1</v>
      </c>
      <c r="AY55" s="344">
        <f>IF($A55&gt;='FG_243way_Regular Symbol'!D$16,"",IF(B55=0,"",IF(OR(B55=$AM$1,B55=$AZ$1,B56=$AM$1,B56=$AZ$1,B57=$AM$1,B57=$AZ$1),0,1)))</f>
        <v>1</v>
      </c>
      <c r="AZ55" s="3">
        <f>IF($A55&gt;='FG_243way_Regular Symbol'!E$16,"",IF(C55=0,"",IF(OR(C55=$AM$1,C55=$AZ$1,C56=$AM$1,C56=$AZ$1,C57=$AM$1,C57=$AZ$1),0,1)))</f>
        <v>1</v>
      </c>
      <c r="BA55" s="3">
        <f>IF($A55&gt;='FG_243way_Regular Symbol'!F$16,"",IF(D55=0,"",IF(OR(D55=$AM$1,D55=$AZ$1,D56=$AM$1,D56=$AZ$1,D57=$AM$1,D57=$AZ$1),0,1)))</f>
        <v>1</v>
      </c>
      <c r="BB55" s="3">
        <f>IF($A55&gt;='FG_243way_Regular Symbol'!G$16,"",IF(E55=0,"",IF(OR(E55=$AM$1,E55=$AZ$1,E56=$AM$1,E56=$AZ$1,E57=$AM$1,E57=$AZ$1),0,1)))</f>
        <v>0</v>
      </c>
      <c r="BC55" s="135">
        <f>IF($A55&gt;='FG_243way_Regular Symbol'!H$16,"",IF(F55=0,"",IF(OR(F55=$AM$1,F55=$AZ$1,F56=$AM$1,F56=$AZ$1,F57=$AM$1,F57=$AZ$1),0,1)))</f>
        <v>1</v>
      </c>
      <c r="BE55" s="344">
        <f>IF($A55&gt;='FG_243way_Regular Symbol'!D$16,"",IF(B55=0,"",IF(OR(B55=$AM$1,B55=$BF$1,B56=$AM$1,B56=$BF$1,B57=$AM$1,B57=$BF$1),0,1)))</f>
        <v>1</v>
      </c>
      <c r="BF55" s="3">
        <f>IF($A55&gt;='FG_243way_Regular Symbol'!E$16,"",IF(C55=0,"",IF(OR(C55=$AM$1,C55=$BF$1,C56=$AM$1,C56=$BF$1,C57=$AM$1,C57=$BF$1),0,1)))</f>
        <v>1</v>
      </c>
      <c r="BG55" s="3">
        <f>IF($A55&gt;='FG_243way_Regular Symbol'!F$16,"",IF(D55=0,"",IF(OR(D55=$AM$1,D55=$BF$1,D56=$AM$1,D56=$BF$1,D57=$AM$1,D57=$BF$1),0,1)))</f>
        <v>1</v>
      </c>
      <c r="BH55" s="3">
        <f>IF($A55&gt;='FG_243way_Regular Symbol'!G$16,"",IF(E55=0,"",IF(OR(E55=$AM$1,E55=$BF$1,E56=$AM$1,E56=$BF$1,E57=$AM$1,E57=$BF$1),0,1)))</f>
        <v>1</v>
      </c>
      <c r="BI55" s="135">
        <f>IF($A55&gt;='FG_243way_Regular Symbol'!H$16,"",IF(F55=0,"",IF(OR(F55=$AM$1,F55=$BF$1,F56=$AM$1,F56=$BF$1,F57=$AM$1,F57=$BF$1),0,1)))</f>
        <v>1</v>
      </c>
      <c r="BK55" s="344">
        <f>IF($A55&gt;='FG_243way_Regular Symbol'!D$16,"",IF(B55=0,"",IF(OR(B55=$AM$1,B55=$BL$1,B56=$AM$1,B56=$BL$1,B57=$AM$1,B57=$BL$1),0,1)))</f>
        <v>1</v>
      </c>
      <c r="BL55" s="3">
        <f>IF($A55&gt;='FG_243way_Regular Symbol'!E$16,"",IF(C55=0,"",IF(OR(C55=$AM$1,C55=$BL$1,C56=$AM$1,C56=$BL$1,C57=$AM$1,C57=$BL$1),0,1)))</f>
        <v>1</v>
      </c>
      <c r="BM55" s="3">
        <f>IF($A55&gt;='FG_243way_Regular Symbol'!F$16,"",IF(D55=0,"",IF(OR(D55=$AM$1,D55=$BL$1,D56=$AM$1,D56=$BL$1,D57=$AM$1,D57=$BL$1),0,1)))</f>
        <v>1</v>
      </c>
      <c r="BN55" s="3">
        <f>IF($A55&gt;='FG_243way_Regular Symbol'!G$16,"",IF(E55=0,"",IF(OR(E55=$AM$1,E55=$BL$1,E56=$AM$1,E56=$BL$1,E57=$AM$1,E57=$BL$1),0,1)))</f>
        <v>1</v>
      </c>
      <c r="BO55" s="135">
        <f>IF($A55&gt;='FG_243way_Regular Symbol'!H$16,"",IF(F55=0,"",IF(OR(F55=$AM$1,F55=$BL$1,F56=$AM$1,F56=$BL$1,F57=$AM$1,F57=$BL$1),0,1)))</f>
        <v>1</v>
      </c>
      <c r="BQ55" s="3">
        <f>IF($A55&gt;='FG_243way_Regular Symbol'!D$16,"",IF(B55=0,"",IF(OR(B55=$BQ$1,B55=$BR$1,B56=$BQ$1,B56=$BR$1,B57=$BQ$1,B57=$BR$1),0,1)))</f>
        <v>1</v>
      </c>
      <c r="BR55" s="3">
        <f>IF($A55&gt;='FG_243way_Regular Symbol'!E$16,"",IF(C55=0,"",IF(OR(C55=$BQ$1,C55=$BR$1,C56=$BQ$1,C56=$BR$1,C57=$BQ$1,C57=$BR$1),0,1)))</f>
        <v>1</v>
      </c>
      <c r="BS55" s="3">
        <f>IF($A55&gt;='FG_243way_Regular Symbol'!F$16,"",IF(D55=0,"",IF(OR(D55=$BQ$1,D55=$BR$1,D56=$BQ$1,D56=$BR$1,D57=$BQ$1,D57=$BR$1),0,1)))</f>
        <v>1</v>
      </c>
      <c r="BT55" s="3">
        <f>IF($A55&gt;='FG_243way_Regular Symbol'!G$16,"",IF(E55=0,"",IF(OR(E55=$BQ$1,E55=$BR$1,E56=$BQ$1,E56=$BR$1,E57=$BQ$1,E57=$BR$1),0,1)))</f>
        <v>1</v>
      </c>
      <c r="BU55" s="3">
        <f>IF($A55&gt;='FG_243way_Regular Symbol'!H$16,"",IF(F55=0,"",IF(OR(F55=$BQ$1,F55=$BR$1,F56=$BQ$1,F56=$BR$1,F57=$BQ$1,F57=$BR$1),0,1)))</f>
        <v>0</v>
      </c>
      <c r="BW55" s="3">
        <f>IF($A55&gt;='FG_243way_Regular Symbol'!D$16,"",IF(B55=0,"",IF(OR(B55=$BW$1,B56=$BW$1,B57=$BW$1,B55=$BX$1,B56=$BX$1,B57=$BX$1),0,1)))</f>
        <v>1</v>
      </c>
      <c r="BX55" s="3">
        <f>IF($A55&gt;='FG_243way_Regular Symbol'!E$16,"",IF(C55=0,"",IF(OR(C55=$BW$1,C56=$BW$1,C57=$BW$1,C55=$BX$1,C56=$BX$1,C57=$BX$1),0,1)))</f>
        <v>1</v>
      </c>
      <c r="BY55" s="3">
        <f>IF($A55&gt;='FG_243way_Regular Symbol'!F$16,"",IF(D55=0,"",IF(OR(D55=$BW$1,D56=$BW$1,D57=$BW$1,D55=$BX$1,D56=$BX$1,D57=$BX$1),0,1)))</f>
        <v>0</v>
      </c>
      <c r="BZ55" s="3">
        <f>IF($A55&gt;='FG_243way_Regular Symbol'!G$16,"",IF(E55=0,"",IF(OR(E55=$BW$1,E56=$BW$1,E57=$BW$1,E55=$BX$1,E56=$BX$1,E57=$BX$1),0,1)))</f>
        <v>1</v>
      </c>
      <c r="CA55" s="3">
        <f>IF($A55&gt;='FG_243way_Regular Symbol'!H$16,"",IF(F55=0,"",IF(OR(F55=$BW$1,F56=$BW$1,F57=$BW$1,F55=$BX$1,F56=$BX$1,F57=$BX$1),0,1)))</f>
        <v>1</v>
      </c>
      <c r="CC55" s="3">
        <f>IF($A55&gt;='FG_243way_Regular Symbol'!D$16,"",IF(B55=0,"",IF(OR(B55=$BW$1,B56=$BW$1,B57=$BW$1,B55=$CD$1,B56=$CD$1,B57=$CD$1),0,1)))</f>
        <v>1</v>
      </c>
      <c r="CD55" s="3">
        <f>IF($A55&gt;='FG_243way_Regular Symbol'!E$16,"",IF(C55=0,"",IF(OR(C55=$BW$1,C56=$BW$1,C57=$BW$1,C55=$CD$1,C56=$CD$1,C57=$CD$1),0,1)))</f>
        <v>1</v>
      </c>
      <c r="CE55" s="3">
        <f>IF($A55&gt;='FG_243way_Regular Symbol'!F$16,"",IF(D55=0,"",IF(OR(D55=$BW$1,D56=$BW$1,D57=$BW$1,D55=$CD$1,D56=$CD$1,D57=$CD$1),0,1)))</f>
        <v>1</v>
      </c>
      <c r="CF55" s="3">
        <f>IF($A55&gt;='FG_243way_Regular Symbol'!G$16,"",IF(E55=0,"",IF(OR(E55=$BW$1,E56=$BW$1,E57=$BW$1,E55=$CD$1,E56=$CD$1,E57=$CD$1),0,1)))</f>
        <v>1</v>
      </c>
      <c r="CG55" s="3">
        <f>IF($A55&gt;='FG_243way_Regular Symbol'!H$16,"",IF(F55=0,"",IF(OR(F55=$BW$1,F56=$BW$1,F57=$BW$1,F55=$CD$1,F56=$CD$1,F57=$CD$1),0,1)))</f>
        <v>1</v>
      </c>
      <c r="CI55" s="3">
        <f>IF($A55&gt;='FG_243way_Regular Symbol'!D$16,"",IF(B55=0,"",IF(OR(B55=$BW$1,B56=$BW$1,B57=$BW$1,B55=$CJ$1,B56=$CJ$1,B57=$CJ$1),0,1)))</f>
        <v>1</v>
      </c>
      <c r="CJ55" s="3">
        <f>IF($A55&gt;='FG_243way_Regular Symbol'!E$16,"",IF(C55=0,"",IF(OR(C55=$BW$1,C56=$BW$1,C57=$BW$1,C55=$CJ$1,C56=$CJ$1,C57=$CJ$1),0,1)))</f>
        <v>0</v>
      </c>
      <c r="CK55" s="3">
        <f>IF($A55&gt;='FG_243way_Regular Symbol'!F$16,"",IF(D55=0,"",IF(OR(D55=$BW$1,D56=$BW$1,D57=$BW$1,D55=$CJ$1,D56=$CJ$1,D57=$CJ$1),0,1)))</f>
        <v>0</v>
      </c>
      <c r="CL55" s="3">
        <f>IF($A55&gt;='FG_243way_Regular Symbol'!G$16,"",IF(E55=0,"",IF(OR(E55=$BW$1,E56=$BW$1,E57=$BW$1,E55=$CJ$1,E56=$CJ$1,E57=$CJ$1),0,1)))</f>
        <v>0</v>
      </c>
      <c r="CM55" s="3">
        <f>IF($A55&gt;='FG_243way_Regular Symbol'!H$16,"",IF(F55=0,"",IF(OR(F55=$BW$1,F56=$BW$1,F57=$BW$1,F55=$CJ$1,F56=$CJ$1,F57=$CJ$1),0,1)))</f>
        <v>0</v>
      </c>
      <c r="CO55" s="3">
        <f>IF($A55&gt;='FG_243way_Regular Symbol'!D$16,"",IF(B55=0,"",IF(OR(B55=$BW$1,B56=$BW$1,B57=$BW$1,B55=$CP$1,B56=$CP$1,B57=$CP$1),0,1)))</f>
        <v>1</v>
      </c>
      <c r="CP55" s="3">
        <f>IF($A55&gt;='FG_243way_Regular Symbol'!E$16,"",IF(C55=0,"",IF(OR(C55=$BW$1,C56=$BW$1,C57=$BW$1,C55=$CP$1,C56=$CP$1,C57=$CP$1),0,1)))</f>
        <v>1</v>
      </c>
      <c r="CQ55" s="3">
        <f>IF($A55&gt;='FG_243way_Regular Symbol'!F$16,"",IF(D55=0,"",IF(OR(D55=$BW$1,D56=$BW$1,D57=$BW$1,D55=$CP$1,D56=$CP$1,D57=$CP$1),0,1)))</f>
        <v>1</v>
      </c>
      <c r="CR55" s="3">
        <f>IF($A55&gt;='FG_243way_Regular Symbol'!G$16,"",IF(E55=0,"",IF(OR(E55=$BW$1,E56=$BW$1,E57=$BW$1,E55=$CP$1,E56=$CP$1,E57=$CP$1),0,1)))</f>
        <v>1</v>
      </c>
      <c r="CS55" s="3">
        <f>IF($A55&gt;='FG_243way_Regular Symbol'!H$16,"",IF(F55=0,"",IF(OR(F55=$BW$1,F56=$BW$1,F57=$BW$1,F55=$CP$1,F56=$CP$1,F57=$CP$1),0,1)))</f>
        <v>1</v>
      </c>
      <c r="CU55" s="3">
        <f>IF($A55&gt;='FG_243way_Regular Symbol'!D$16,"",IF(B55=0,"",IF(OR(B55=$BW$1,B56=$BW$1,B57=$BW$1,B55=$CV$1,B56=$CV$1,B57=$CV$1),0,1)))</f>
        <v>1</v>
      </c>
      <c r="CV55" s="3">
        <f>IF($A55&gt;='FG_243way_Regular Symbol'!E$16,"",IF(C55=0,"",IF(OR(C55=$BW$1,C56=$BW$1,C57=$BW$1,C55=$CV$1,C56=$CV$1,C57=$CV$1),0,1)))</f>
        <v>1</v>
      </c>
      <c r="CW55" s="3">
        <f>IF($A55&gt;='FG_243way_Regular Symbol'!F$16,"",IF(D55=0,"",IF(OR(D55=$BW$1,D56=$BW$1,D57=$BW$1,D55=$CV$1,D56=$CV$1,D57=$CV$1),0,1)))</f>
        <v>1</v>
      </c>
      <c r="CX55" s="3">
        <f>IF($A55&gt;='FG_243way_Regular Symbol'!G$16,"",IF(E55=0,"",IF(OR(E55=$BW$1,E56=$BW$1,E57=$BW$1,E55=$CV$1,E56=$CV$1,E57=$CV$1),0,1)))</f>
        <v>1</v>
      </c>
      <c r="CY55" s="3">
        <f>IF($A55&gt;='FG_243way_Regular Symbol'!H$16,"",IF(F55=0,"",IF(OR(F55=$BW$1,F56=$BW$1,F57=$BW$1,F55=$CV$1,F56=$CV$1,F57=$CV$1),0,1)))</f>
        <v>1</v>
      </c>
    </row>
    <row r="56" spans="1:103">
      <c r="A56" s="337">
        <f>IF('FG_243way_Regular Symbol'!L55="","",'FG_243way_Regular Symbol'!L55)</f>
        <v>52</v>
      </c>
      <c r="B56" s="191" t="str">
        <f>IF('FG_243way_Regular Symbol'!M55="",
IF($A56-'FG_243way_Regular Symbol'!D$16&gt;='FG_243way_RegularＸ_W()'!B$2-1,"",VLOOKUP($A56-'FG_243way_Regular Symbol'!D$16,'FG_243way_Regular Symbol'!$L$3:$Q$99,'FG_243way_RegularＸ_W()'!B$3+1,FALSE)),
'FG_243way_Regular Symbol'!M55)</f>
        <v>M4</v>
      </c>
      <c r="C56" s="191" t="str">
        <f>IF('FG_243way_Regular Symbol'!N55="",
IF($A56-'FG_243way_Regular Symbol'!E$16&gt;='FG_243way_RegularＸ_W()'!C$2-1,"",VLOOKUP($A56-'FG_243way_Regular Symbol'!E$16,'FG_243way_Regular Symbol'!$L$3:$Q$99,'FG_243way_RegularＸ_W()'!C$3+1,FALSE)),
'FG_243way_Regular Symbol'!N55)</f>
        <v>J</v>
      </c>
      <c r="D56" s="191" t="str">
        <f>IF('FG_243way_Regular Symbol'!O55="",
IF($A56-'FG_243way_Regular Symbol'!F$16&gt;='FG_243way_RegularＸ_W()'!D$2-1,"",VLOOKUP($A56-'FG_243way_Regular Symbol'!F$16,'FG_243way_Regular Symbol'!$L$3:$Q$99,'FG_243way_RegularＸ_W()'!D$3+1,FALSE)),
'FG_243way_Regular Symbol'!O55)</f>
        <v>K</v>
      </c>
      <c r="E56" s="191" t="str">
        <f>IF('FG_243way_Regular Symbol'!P55="",
IF($A56-'FG_243way_Regular Symbol'!G$16&gt;='FG_243way_RegularＸ_W()'!E$2-1,"",VLOOKUP($A56-'FG_243way_Regular Symbol'!G$16,'FG_243way_Regular Symbol'!$L$3:$Q$99,'FG_243way_RegularＸ_W()'!E$3+1,FALSE)),
'FG_243way_Regular Symbol'!P55)</f>
        <v>J</v>
      </c>
      <c r="F56" s="338" t="str">
        <f>IF('FG_243way_Regular Symbol'!Q55="",
IF($A56-'FG_243way_Regular Symbol'!H$16&gt;='FG_243way_RegularＸ_W()'!F$2-1,"",VLOOKUP($A56-'FG_243way_Regular Symbol'!H$16,'FG_243way_Regular Symbol'!$L$3:$Q$99,'FG_243way_RegularＸ_W()'!F$3+1,FALSE)),
'FG_243way_Regular Symbol'!Q55)</f>
        <v>M4</v>
      </c>
      <c r="O56" s="344">
        <f>IF($A56&gt;='FG_243way_Regular Symbol'!D$16,"",IF(B56=0,"",IF(OR(B56=$O$1,B56=$P$1,B57=$O$1,B57=$P$1,B58=$O$1,B58=$P$1),0,1)))</f>
        <v>0</v>
      </c>
      <c r="P56" s="3">
        <f>IF($A56&gt;='FG_243way_Regular Symbol'!E$16,"",IF(C56=0,"",IF(OR(C56=$O$1,C56=$P$1,C57=$O$1,C57=$P$1,C58=$O$1,C58=$P$1),0,1)))</f>
        <v>1</v>
      </c>
      <c r="Q56" s="3">
        <f>IF($A56&gt;='FG_243way_Regular Symbol'!F$16,"",IF(D56=0,"",IF(OR(D56=$O$1,D56=$P$1,D57=$O$1,D57=$P$1,D58=$O$1,D58=$P$1),0,1)))</f>
        <v>1</v>
      </c>
      <c r="R56" s="3">
        <f>IF($A56&gt;='FG_243way_Regular Symbol'!G$16,"",IF(E56=0,"",IF(OR(E56=$O$1,E56=$P$1,E57=$O$1,E57=$P$1,E58=$O$1,E58=$P$1),0,1)))</f>
        <v>1</v>
      </c>
      <c r="S56" s="135">
        <f>IF($A56&gt;='FG_243way_Regular Symbol'!H$16,"",IF(F56=0,"",IF(OR(F56=$O$1,F56=$P$1,F57=$O$1,F57=$P$1,F58=$O$1,F58=$P$1),0,1)))</f>
        <v>1</v>
      </c>
      <c r="U56" s="344">
        <f>IF($A56&gt;='FG_243way_Regular Symbol'!D$16,"",IF(B56=0,"",IF(OR(B56=$U$1,B56=$V$1,B57=$U$1,B57=$V$1,B58=$U$1,B58=$V$1),0,1)))</f>
        <v>1</v>
      </c>
      <c r="V56" s="3">
        <f>IF($A56&gt;='FG_243way_Regular Symbol'!E$16,"",IF(C56=0,"",IF(OR(C56=$U$1,C56=$V$1,C57=$U$1,C57=$V$1,C58=$U$1,C58=$V$1),0,1)))</f>
        <v>1</v>
      </c>
      <c r="W56" s="3">
        <f>IF($A56&gt;='FG_243way_Regular Symbol'!F$16,"",IF(D56=0,"",IF(OR(D56=$U$1,D56=$V$1,D57=$U$1,D57=$V$1,D58=$U$1,D58=$V$1),0,1)))</f>
        <v>0</v>
      </c>
      <c r="X56" s="3">
        <f>IF($A56&gt;='FG_243way_Regular Symbol'!G$16,"",IF(E56=0,"",IF(OR(E56=$U$1,E56=$V$1,E57=$U$1,E57=$V$1,E58=$U$1,E58=$V$1),0,1)))</f>
        <v>1</v>
      </c>
      <c r="Y56" s="135">
        <f>IF($A56&gt;='FG_243way_Regular Symbol'!H$16,"",IF(F56=0,"",IF(OR(F56=$U$1,F56=$V$1,F57=$U$1,F57=$V$1,F58=$U$1,F58=$V$1),0,1)))</f>
        <v>1</v>
      </c>
      <c r="AA56" s="344">
        <f>IF($A56&gt;='FG_243way_Regular Symbol'!D$16,"",IF(B56=0,"",IF(OR(B56=$AA$1,B56=$AB$1,B57=$AA$1,B57=$AB$1,B58=$AA$1,,B58=$AB$1),0,1)))</f>
        <v>1</v>
      </c>
      <c r="AB56" s="3">
        <f>IF($A56&gt;='FG_243way_Regular Symbol'!E$16,"",IF(C56=0,"",IF(OR(C56=$AA$1,C56=$AB$1,C57=$AA$1,C57=$AB$1,C58=$AA$1,,C58=$AB$1),0,1)))</f>
        <v>1</v>
      </c>
      <c r="AC56" s="3">
        <f>IF($A56&gt;='FG_243way_Regular Symbol'!F$16,"",IF(D56=0,"",IF(OR(D56=$AA$1,D56=$AB$1,D57=$AA$1,D57=$AB$1,D58=$AA$1,,D58=$AB$1),0,1)))</f>
        <v>1</v>
      </c>
      <c r="AD56" s="3">
        <f>IF($A56&gt;='FG_243way_Regular Symbol'!G$16,"",IF(E56=0,"",IF(OR(E56=$AA$1,E56=$AB$1,E57=$AA$1,E57=$AB$1,E58=$AA$1,,E58=$AB$1),0,1)))</f>
        <v>1</v>
      </c>
      <c r="AE56" s="135">
        <f>IF($A56&gt;='FG_243way_Regular Symbol'!H$16,"",IF(F56=0,"",IF(OR(F56=$AA$1,F56=$AB$1,F57=$AA$1,F57=$AB$1,F58=$AA$1,,F58=$AB$1),0,1)))</f>
        <v>1</v>
      </c>
      <c r="AG56" s="344">
        <f>IF($A56&gt;='FG_243way_Regular Symbol'!D$16,"",IF(B56=0,"",IF(OR(B56=$AG$1,B56=$AH$1,B57=$AG$1,B57=$AH$1,B58=$AG$1,B58=$AH$1),0,1)))</f>
        <v>0</v>
      </c>
      <c r="AH56" s="3">
        <f>IF($A56&gt;='FG_243way_Regular Symbol'!E$16,"",IF(C56=0,"",IF(OR(C56=$AG$1,C56=$AH$1,C57=$AG$1,C57=$AH$1,C58=$AG$1,C58=$AH$1),0,1)))</f>
        <v>0</v>
      </c>
      <c r="AI56" s="3">
        <f>IF($A56&gt;='FG_243way_Regular Symbol'!F$16,"",IF(D56=0,"",IF(OR(D56=$AG$1,D56=$AH$1,D57=$AG$1,D57=$AH$1,D58=$AG$1,D58=$AH$1),0,1)))</f>
        <v>1</v>
      </c>
      <c r="AJ56" s="3">
        <f>IF($A56&gt;='FG_243way_Regular Symbol'!G$16,"",IF(E56=0,"",IF(OR(E56=$AG$1,E56=$AH$1,E57=$AG$1,E57=$AH$1,E58=$AG$1,E58=$AH$1),0,1)))</f>
        <v>1</v>
      </c>
      <c r="AK56" s="135">
        <f>IF($A56&gt;='FG_243way_Regular Symbol'!H$16,"",IF(F56=0,"",IF(OR(F56=$AG$1,F56=$AH$1,F57=$AG$1,F57=$AH$1,F58=$AG$1,F58=$AH$1),0,1)))</f>
        <v>0</v>
      </c>
      <c r="AM56" s="344">
        <f>IF($A56&gt;='FG_243way_Regular Symbol'!D$16,"",IF(B56=0,"",IF(OR(B56=$AM$1,B56=$AN$1,B57=$AM$1,B57=$AN$1,B58=$AM$1,B58=$AN$1),0,1)))</f>
        <v>0</v>
      </c>
      <c r="AN56" s="3">
        <f>IF($A56&gt;='FG_243way_Regular Symbol'!E$16,"",IF(C56=0,"",IF(OR(C56=$AM$1,C56=$AN$1,C57=$AM$1,C57=$AN$1,C58=$AM$1,C58=$AN$1),0,1)))</f>
        <v>0</v>
      </c>
      <c r="AO56" s="3">
        <f>IF($A56&gt;='FG_243way_Regular Symbol'!F$16,"",IF(D56=0,"",IF(OR(D56=$AM$1,D56=$AN$1,D57=$AM$1,D57=$AN$1,D58=$AM$1,D58=$AN$1),0,1)))</f>
        <v>1</v>
      </c>
      <c r="AP56" s="3">
        <f>IF($A56&gt;='FG_243way_Regular Symbol'!G$16,"",IF(E56=0,"",IF(OR(E56=$AM$1,E56=$AN$1,E57=$AM$1,E57=$AN$1,E58=$AM$1,E58=$AN$1),0,1)))</f>
        <v>1</v>
      </c>
      <c r="AQ56" s="135">
        <f>IF($A56&gt;='FG_243way_Regular Symbol'!H$16,"",IF(F56=0,"",IF(OR(F56=$AM$1,F56=$AN$1,F57=$AM$1,F57=$AN$1,F58=$AM$1,F58=$AN$1),0,1)))</f>
        <v>1</v>
      </c>
      <c r="AS56" s="344">
        <f>IF($A56&gt;='FG_243way_Regular Symbol'!D$16,"",IF(B56=0,"",IF(OR(B56=$AM$1,B56=$AT$1,B57=$AM$1,B57=$AT$1,B58=$AM$1,B58=$AT$1),0,1)))</f>
        <v>1</v>
      </c>
      <c r="AT56" s="3">
        <f>IF($A56&gt;='FG_243way_Regular Symbol'!E$16,"",IF(C56=0,"",IF(OR(C56=$AM$1,C56=$AT$1,C57=$AM$1,C57=$AT$1,C58=$AM$1,C58=$AT$1),0,1)))</f>
        <v>1</v>
      </c>
      <c r="AU56" s="3">
        <f>IF($A56&gt;='FG_243way_Regular Symbol'!F$16,"",IF(D56=0,"",IF(OR(D56=$AM$1,D56=$AT$1,D57=$AM$1,D57=$AT$1,D58=$AM$1,D58=$AT$1),0,1)))</f>
        <v>1</v>
      </c>
      <c r="AV56" s="3">
        <f>IF($A56&gt;='FG_243way_Regular Symbol'!G$16,"",IF(E56=0,"",IF(OR(E56=$AM$1,E56=$AT$1,E57=$AM$1,E57=$AT$1,E58=$AM$1,E58=$AT$1),0,1)))</f>
        <v>1</v>
      </c>
      <c r="AW56" s="135">
        <f>IF($A56&gt;='FG_243way_Regular Symbol'!H$16,"",IF(F56=0,"",IF(OR(F56=$AM$1,F56=$AT$1,F57=$AM$1,F57=$AT$1,F58=$AM$1,F58=$AT$1),0,1)))</f>
        <v>1</v>
      </c>
      <c r="AY56" s="344">
        <f>IF($A56&gt;='FG_243way_Regular Symbol'!D$16,"",IF(B56=0,"",IF(OR(B56=$AM$1,B56=$AZ$1,B57=$AM$1,B57=$AZ$1,B58=$AM$1,B58=$AZ$1),0,1)))</f>
        <v>1</v>
      </c>
      <c r="AZ56" s="3">
        <f>IF($A56&gt;='FG_243way_Regular Symbol'!E$16,"",IF(C56=0,"",IF(OR(C56=$AM$1,C56=$AZ$1,C57=$AM$1,C57=$AZ$1,C58=$AM$1,C58=$AZ$1),0,1)))</f>
        <v>1</v>
      </c>
      <c r="BA56" s="3">
        <f>IF($A56&gt;='FG_243way_Regular Symbol'!F$16,"",IF(D56=0,"",IF(OR(D56=$AM$1,D56=$AZ$1,D57=$AM$1,D57=$AZ$1,D58=$AM$1,D58=$AZ$1),0,1)))</f>
        <v>1</v>
      </c>
      <c r="BB56" s="3">
        <f>IF($A56&gt;='FG_243way_Regular Symbol'!G$16,"",IF(E56=0,"",IF(OR(E56=$AM$1,E56=$AZ$1,E57=$AM$1,E57=$AZ$1,E58=$AM$1,E58=$AZ$1),0,1)))</f>
        <v>1</v>
      </c>
      <c r="BC56" s="135">
        <f>IF($A56&gt;='FG_243way_Regular Symbol'!H$16,"",IF(F56=0,"",IF(OR(F56=$AM$1,F56=$AZ$1,F57=$AM$1,F57=$AZ$1,F58=$AM$1,F58=$AZ$1),0,1)))</f>
        <v>0</v>
      </c>
      <c r="BE56" s="344">
        <f>IF($A56&gt;='FG_243way_Regular Symbol'!D$16,"",IF(B56=0,"",IF(OR(B56=$AM$1,B56=$BF$1,B57=$AM$1,B57=$BF$1,B58=$AM$1,B58=$BF$1),0,1)))</f>
        <v>1</v>
      </c>
      <c r="BF56" s="3">
        <f>IF($A56&gt;='FG_243way_Regular Symbol'!E$16,"",IF(C56=0,"",IF(OR(C56=$AM$1,C56=$BF$1,C57=$AM$1,C57=$BF$1,C58=$AM$1,C58=$BF$1),0,1)))</f>
        <v>1</v>
      </c>
      <c r="BG56" s="3">
        <f>IF($A56&gt;='FG_243way_Regular Symbol'!F$16,"",IF(D56=0,"",IF(OR(D56=$AM$1,D56=$BF$1,D57=$AM$1,D57=$BF$1,D58=$AM$1,D58=$BF$1),0,1)))</f>
        <v>1</v>
      </c>
      <c r="BH56" s="3">
        <f>IF($A56&gt;='FG_243way_Regular Symbol'!G$16,"",IF(E56=0,"",IF(OR(E56=$AM$1,E56=$BF$1,E57=$AM$1,E57=$BF$1,E58=$AM$1,E58=$BF$1),0,1)))</f>
        <v>1</v>
      </c>
      <c r="BI56" s="135">
        <f>IF($A56&gt;='FG_243way_Regular Symbol'!H$16,"",IF(F56=0,"",IF(OR(F56=$AM$1,F56=$BF$1,F57=$AM$1,F57=$BF$1,F58=$AM$1,F58=$BF$1),0,1)))</f>
        <v>1</v>
      </c>
      <c r="BK56" s="344">
        <f>IF($A56&gt;='FG_243way_Regular Symbol'!D$16,"",IF(B56=0,"",IF(OR(B56=$AM$1,B56=$BL$1,B57=$AM$1,B57=$BL$1,B58=$AM$1,B58=$BL$1),0,1)))</f>
        <v>1</v>
      </c>
      <c r="BL56" s="3">
        <f>IF($A56&gt;='FG_243way_Regular Symbol'!E$16,"",IF(C56=0,"",IF(OR(C56=$AM$1,C56=$BL$1,C57=$AM$1,C57=$BL$1,C58=$AM$1,C58=$BL$1),0,1)))</f>
        <v>1</v>
      </c>
      <c r="BM56" s="3">
        <f>IF($A56&gt;='FG_243way_Regular Symbol'!F$16,"",IF(D56=0,"",IF(OR(D56=$AM$1,D56=$BL$1,D57=$AM$1,D57=$BL$1,D58=$AM$1,D58=$BL$1),0,1)))</f>
        <v>1</v>
      </c>
      <c r="BN56" s="3">
        <f>IF($A56&gt;='FG_243way_Regular Symbol'!G$16,"",IF(E56=0,"",IF(OR(E56=$AM$1,E56=$BL$1,E57=$AM$1,E57=$BL$1,E58=$AM$1,E58=$BL$1),0,1)))</f>
        <v>1</v>
      </c>
      <c r="BO56" s="135">
        <f>IF($A56&gt;='FG_243way_Regular Symbol'!H$16,"",IF(F56=0,"",IF(OR(F56=$AM$1,F56=$BL$1,F57=$AM$1,F57=$BL$1,F58=$AM$1,F58=$BL$1),0,1)))</f>
        <v>1</v>
      </c>
      <c r="BQ56" s="3">
        <f>IF($A56&gt;='FG_243way_Regular Symbol'!D$16,"",IF(B56=0,"",IF(OR(B56=$BQ$1,B56=$BR$1,B57=$BQ$1,B57=$BR$1,B58=$BQ$1,B58=$BR$1),0,1)))</f>
        <v>1</v>
      </c>
      <c r="BR56" s="3">
        <f>IF($A56&gt;='FG_243way_Regular Symbol'!E$16,"",IF(C56=0,"",IF(OR(C56=$BQ$1,C56=$BR$1,C57=$BQ$1,C57=$BR$1,C58=$BQ$1,C58=$BR$1),0,1)))</f>
        <v>1</v>
      </c>
      <c r="BS56" s="3">
        <f>IF($A56&gt;='FG_243way_Regular Symbol'!F$16,"",IF(D56=0,"",IF(OR(D56=$BQ$1,D56=$BR$1,D57=$BQ$1,D57=$BR$1,D58=$BQ$1,D58=$BR$1),0,1)))</f>
        <v>1</v>
      </c>
      <c r="BT56" s="3">
        <f>IF($A56&gt;='FG_243way_Regular Symbol'!G$16,"",IF(E56=0,"",IF(OR(E56=$BQ$1,E56=$BR$1,E57=$BQ$1,E57=$BR$1,E58=$BQ$1,E58=$BR$1),0,1)))</f>
        <v>0</v>
      </c>
      <c r="BU56" s="3">
        <f>IF($A56&gt;='FG_243way_Regular Symbol'!H$16,"",IF(F56=0,"",IF(OR(F56=$BQ$1,F56=$BR$1,F57=$BQ$1,F57=$BR$1,F58=$BQ$1,F58=$BR$1),0,1)))</f>
        <v>1</v>
      </c>
      <c r="BW56" s="3">
        <f>IF($A56&gt;='FG_243way_Regular Symbol'!D$16,"",IF(B56=0,"",IF(OR(B56=$BW$1,B57=$BW$1,B58=$BW$1,B56=$BX$1,B57=$BX$1,B58=$BX$1),0,1)))</f>
        <v>1</v>
      </c>
      <c r="BX56" s="3">
        <f>IF($A56&gt;='FG_243way_Regular Symbol'!E$16,"",IF(C56=0,"",IF(OR(C56=$BW$1,C57=$BW$1,C58=$BW$1,C56=$BX$1,C57=$BX$1,C58=$BX$1),0,1)))</f>
        <v>1</v>
      </c>
      <c r="BY56" s="3">
        <f>IF($A56&gt;='FG_243way_Regular Symbol'!F$16,"",IF(D56=0,"",IF(OR(D56=$BW$1,D57=$BW$1,D58=$BW$1,D56=$BX$1,D57=$BX$1,D58=$BX$1),0,1)))</f>
        <v>0</v>
      </c>
      <c r="BZ56" s="3">
        <f>IF($A56&gt;='FG_243way_Regular Symbol'!G$16,"",IF(E56=0,"",IF(OR(E56=$BW$1,E57=$BW$1,E58=$BW$1,E56=$BX$1,E57=$BX$1,E58=$BX$1),0,1)))</f>
        <v>1</v>
      </c>
      <c r="CA56" s="3">
        <f>IF($A56&gt;='FG_243way_Regular Symbol'!H$16,"",IF(F56=0,"",IF(OR(F56=$BW$1,F57=$BW$1,F58=$BW$1,F56=$BX$1,F57=$BX$1,F58=$BX$1),0,1)))</f>
        <v>1</v>
      </c>
      <c r="CC56" s="3">
        <f>IF($A56&gt;='FG_243way_Regular Symbol'!D$16,"",IF(B56=0,"",IF(OR(B56=$BW$1,B57=$BW$1,B58=$BW$1,B56=$CD$1,B57=$CD$1,B58=$CD$1),0,1)))</f>
        <v>1</v>
      </c>
      <c r="CD56" s="3">
        <f>IF($A56&gt;='FG_243way_Regular Symbol'!E$16,"",IF(C56=0,"",IF(OR(C56=$BW$1,C57=$BW$1,C58=$BW$1,C56=$CD$1,C57=$CD$1,C58=$CD$1),0,1)))</f>
        <v>1</v>
      </c>
      <c r="CE56" s="3">
        <f>IF($A56&gt;='FG_243way_Regular Symbol'!F$16,"",IF(D56=0,"",IF(OR(D56=$BW$1,D57=$BW$1,D58=$BW$1,D56=$CD$1,D57=$CD$1,D58=$CD$1),0,1)))</f>
        <v>1</v>
      </c>
      <c r="CF56" s="3">
        <f>IF($A56&gt;='FG_243way_Regular Symbol'!G$16,"",IF(E56=0,"",IF(OR(E56=$BW$1,E57=$BW$1,E58=$BW$1,E56=$CD$1,E57=$CD$1,E58=$CD$1),0,1)))</f>
        <v>1</v>
      </c>
      <c r="CG56" s="3">
        <f>IF($A56&gt;='FG_243way_Regular Symbol'!H$16,"",IF(F56=0,"",IF(OR(F56=$BW$1,F57=$BW$1,F58=$BW$1,F56=$CD$1,F57=$CD$1,F58=$CD$1),0,1)))</f>
        <v>1</v>
      </c>
      <c r="CI56" s="3">
        <f>IF($A56&gt;='FG_243way_Regular Symbol'!D$16,"",IF(B56=0,"",IF(OR(B56=$BW$1,B57=$BW$1,B58=$BW$1,B56=$CJ$1,B57=$CJ$1,B58=$CJ$1),0,1)))</f>
        <v>1</v>
      </c>
      <c r="CJ56" s="3">
        <f>IF($A56&gt;='FG_243way_Regular Symbol'!E$16,"",IF(C56=0,"",IF(OR(C56=$BW$1,C57=$BW$1,C58=$BW$1,C56=$CJ$1,C57=$CJ$1,C58=$CJ$1),0,1)))</f>
        <v>0</v>
      </c>
      <c r="CK56" s="3">
        <f>IF($A56&gt;='FG_243way_Regular Symbol'!F$16,"",IF(D56=0,"",IF(OR(D56=$BW$1,D57=$BW$1,D58=$BW$1,D56=$CJ$1,D57=$CJ$1,D58=$CJ$1),0,1)))</f>
        <v>1</v>
      </c>
      <c r="CL56" s="3">
        <f>IF($A56&gt;='FG_243way_Regular Symbol'!G$16,"",IF(E56=0,"",IF(OR(E56=$BW$1,E57=$BW$1,E58=$BW$1,E56=$CJ$1,E57=$CJ$1,E58=$CJ$1),0,1)))</f>
        <v>0</v>
      </c>
      <c r="CM56" s="3">
        <f>IF($A56&gt;='FG_243way_Regular Symbol'!H$16,"",IF(F56=0,"",IF(OR(F56=$BW$1,F57=$BW$1,F58=$BW$1,F56=$CJ$1,F57=$CJ$1,F58=$CJ$1),0,1)))</f>
        <v>0</v>
      </c>
      <c r="CO56" s="3">
        <f>IF($A56&gt;='FG_243way_Regular Symbol'!D$16,"",IF(B56=0,"",IF(OR(B56=$BW$1,B57=$BW$1,B58=$BW$1,B56=$CP$1,B57=$CP$1,B58=$CP$1),0,1)))</f>
        <v>1</v>
      </c>
      <c r="CP56" s="3">
        <f>IF($A56&gt;='FG_243way_Regular Symbol'!E$16,"",IF(C56=0,"",IF(OR(C56=$BW$1,C57=$BW$1,C58=$BW$1,C56=$CP$1,C57=$CP$1,C58=$CP$1),0,1)))</f>
        <v>1</v>
      </c>
      <c r="CQ56" s="3">
        <f>IF($A56&gt;='FG_243way_Regular Symbol'!F$16,"",IF(D56=0,"",IF(OR(D56=$BW$1,D57=$BW$1,D58=$BW$1,D56=$CP$1,D57=$CP$1,D58=$CP$1),0,1)))</f>
        <v>1</v>
      </c>
      <c r="CR56" s="3">
        <f>IF($A56&gt;='FG_243way_Regular Symbol'!G$16,"",IF(E56=0,"",IF(OR(E56=$BW$1,E57=$BW$1,E58=$BW$1,E56=$CP$1,E57=$CP$1,E58=$CP$1),0,1)))</f>
        <v>1</v>
      </c>
      <c r="CS56" s="3">
        <f>IF($A56&gt;='FG_243way_Regular Symbol'!H$16,"",IF(F56=0,"",IF(OR(F56=$BW$1,F57=$BW$1,F58=$BW$1,F56=$CP$1,F57=$CP$1,F58=$CP$1),0,1)))</f>
        <v>1</v>
      </c>
      <c r="CU56" s="3">
        <f>IF($A56&gt;='FG_243way_Regular Symbol'!D$16,"",IF(B56=0,"",IF(OR(B56=$BW$1,B57=$BW$1,B58=$BW$1,B56=$CV$1,B57=$CV$1,B58=$CV$1),0,1)))</f>
        <v>1</v>
      </c>
      <c r="CV56" s="3">
        <f>IF($A56&gt;='FG_243way_Regular Symbol'!E$16,"",IF(C56=0,"",IF(OR(C56=$BW$1,C57=$BW$1,C58=$BW$1,C56=$CV$1,C57=$CV$1,C58=$CV$1),0,1)))</f>
        <v>1</v>
      </c>
      <c r="CW56" s="3">
        <f>IF($A56&gt;='FG_243way_Regular Symbol'!F$16,"",IF(D56=0,"",IF(OR(D56=$BW$1,D57=$BW$1,D58=$BW$1,D56=$CV$1,D57=$CV$1,D58=$CV$1),0,1)))</f>
        <v>1</v>
      </c>
      <c r="CX56" s="3">
        <f>IF($A56&gt;='FG_243way_Regular Symbol'!G$16,"",IF(E56=0,"",IF(OR(E56=$BW$1,E57=$BW$1,E58=$BW$1,E56=$CV$1,E57=$CV$1,E58=$CV$1),0,1)))</f>
        <v>1</v>
      </c>
      <c r="CY56" s="3">
        <f>IF($A56&gt;='FG_243way_Regular Symbol'!H$16,"",IF(F56=0,"",IF(OR(F56=$BW$1,F57=$BW$1,F58=$BW$1,F56=$CV$1,F57=$CV$1,F58=$CV$1),0,1)))</f>
        <v>1</v>
      </c>
    </row>
    <row r="57" spans="1:103">
      <c r="A57" s="337">
        <f>IF('FG_243way_Regular Symbol'!L56="","",'FG_243way_Regular Symbol'!L56)</f>
        <v>53</v>
      </c>
      <c r="B57" s="191" t="str">
        <f>IF('FG_243way_Regular Symbol'!M56="",
IF($A57-'FG_243way_Regular Symbol'!D$16&gt;='FG_243way_RegularＸ_W()'!B$2-1,"",VLOOKUP($A57-'FG_243way_Regular Symbol'!D$16,'FG_243way_Regular Symbol'!$L$3:$Q$99,'FG_243way_RegularＸ_W()'!B$3+1,FALSE)),
'FG_243way_Regular Symbol'!M56)</f>
        <v>M5</v>
      </c>
      <c r="C57" s="191" t="str">
        <f>IF('FG_243way_Regular Symbol'!N56="",
IF($A57-'FG_243way_Regular Symbol'!E$16&gt;='FG_243way_RegularＸ_W()'!C$2-1,"",VLOOKUP($A57-'FG_243way_Regular Symbol'!E$16,'FG_243way_Regular Symbol'!$L$3:$Q$99,'FG_243way_RegularＸ_W()'!C$3+1,FALSE)),
'FG_243way_Regular Symbol'!N56)</f>
        <v>M4</v>
      </c>
      <c r="D57" s="191" t="str">
        <f>IF('FG_243way_Regular Symbol'!O56="",
IF($A57-'FG_243way_Regular Symbol'!F$16&gt;='FG_243way_RegularＸ_W()'!D$2-1,"",VLOOKUP($A57-'FG_243way_Regular Symbol'!F$16,'FG_243way_Regular Symbol'!$L$3:$Q$99,'FG_243way_RegularＸ_W()'!D$3+1,FALSE)),
'FG_243way_Regular Symbol'!O56)</f>
        <v>M2</v>
      </c>
      <c r="E57" s="191" t="str">
        <f>IF('FG_243way_Regular Symbol'!P56="",
IF($A57-'FG_243way_Regular Symbol'!G$16&gt;='FG_243way_RegularＸ_W()'!E$2-1,"",VLOOKUP($A57-'FG_243way_Regular Symbol'!G$16,'FG_243way_Regular Symbol'!$L$3:$Q$99,'FG_243way_RegularＸ_W()'!E$3+1,FALSE)),
'FG_243way_Regular Symbol'!P56)</f>
        <v>J</v>
      </c>
      <c r="F57" s="338" t="str">
        <f>IF('FG_243way_Regular Symbol'!Q56="",
IF($A57-'FG_243way_Regular Symbol'!H$16&gt;='FG_243way_RegularＸ_W()'!F$2-1,"",VLOOKUP($A57-'FG_243way_Regular Symbol'!H$16,'FG_243way_Regular Symbol'!$L$3:$Q$99,'FG_243way_RegularＸ_W()'!F$3+1,FALSE)),
'FG_243way_Regular Symbol'!Q56)</f>
        <v>J</v>
      </c>
      <c r="O57" s="344">
        <f>IF($A57&gt;='FG_243way_Regular Symbol'!D$16,"",IF(B57=0,"",IF(OR(B57=$O$1,B57=$P$1,B58=$O$1,B58=$P$1,B59=$O$1,B59=$P$1),0,1)))</f>
        <v>0</v>
      </c>
      <c r="P57" s="3">
        <f>IF($A57&gt;='FG_243way_Regular Symbol'!E$16,"",IF(C57=0,"",IF(OR(C57=$O$1,C57=$P$1,C58=$O$1,C58=$P$1,C59=$O$1,C59=$P$1),0,1)))</f>
        <v>1</v>
      </c>
      <c r="Q57" s="3">
        <f>IF($A57&gt;='FG_243way_Regular Symbol'!F$16,"",IF(D57=0,"",IF(OR(D57=$O$1,D57=$P$1,D58=$O$1,D58=$P$1,D59=$O$1,D59=$P$1),0,1)))</f>
        <v>1</v>
      </c>
      <c r="R57" s="3">
        <f>IF($A57&gt;='FG_243way_Regular Symbol'!G$16,"",IF(E57=0,"",IF(OR(E57=$O$1,E57=$P$1,E58=$O$1,E58=$P$1,E59=$O$1,E59=$P$1),0,1)))</f>
        <v>1</v>
      </c>
      <c r="S57" s="135">
        <f>IF($A57&gt;='FG_243way_Regular Symbol'!H$16,"",IF(F57=0,"",IF(OR(F57=$O$1,F57=$P$1,F58=$O$1,F58=$P$1,F59=$O$1,F59=$P$1),0,1)))</f>
        <v>1</v>
      </c>
      <c r="U57" s="344">
        <f>IF($A57&gt;='FG_243way_Regular Symbol'!D$16,"",IF(B57=0,"",IF(OR(B57=$U$1,B57=$V$1,B58=$U$1,B58=$V$1,B59=$U$1,B59=$V$1),0,1)))</f>
        <v>1</v>
      </c>
      <c r="V57" s="3">
        <f>IF($A57&gt;='FG_243way_Regular Symbol'!E$16,"",IF(C57=0,"",IF(OR(C57=$U$1,C57=$V$1,C58=$U$1,C58=$V$1,C59=$U$1,C59=$V$1),0,1)))</f>
        <v>1</v>
      </c>
      <c r="W57" s="3">
        <f>IF($A57&gt;='FG_243way_Regular Symbol'!F$16,"",IF(D57=0,"",IF(OR(D57=$U$1,D57=$V$1,D58=$U$1,D58=$V$1,D59=$U$1,D59=$V$1),0,1)))</f>
        <v>0</v>
      </c>
      <c r="X57" s="3">
        <f>IF($A57&gt;='FG_243way_Regular Symbol'!G$16,"",IF(E57=0,"",IF(OR(E57=$U$1,E57=$V$1,E58=$U$1,E58=$V$1,E59=$U$1,E59=$V$1),0,1)))</f>
        <v>1</v>
      </c>
      <c r="Y57" s="135">
        <f>IF($A57&gt;='FG_243way_Regular Symbol'!H$16,"",IF(F57=0,"",IF(OR(F57=$U$1,F57=$V$1,F58=$U$1,F58=$V$1,F59=$U$1,F59=$V$1),0,1)))</f>
        <v>1</v>
      </c>
      <c r="AA57" s="344">
        <f>IF($A57&gt;='FG_243way_Regular Symbol'!D$16,"",IF(B57=0,"",IF(OR(B57=$AA$1,B57=$AB$1,B58=$AA$1,B58=$AB$1,B59=$AA$1,,B59=$AB$1),0,1)))</f>
        <v>1</v>
      </c>
      <c r="AB57" s="3">
        <f>IF($A57&gt;='FG_243way_Regular Symbol'!E$16,"",IF(C57=0,"",IF(OR(C57=$AA$1,C57=$AB$1,C58=$AA$1,C58=$AB$1,C59=$AA$1,,C59=$AB$1),0,1)))</f>
        <v>1</v>
      </c>
      <c r="AC57" s="3">
        <f>IF($A57&gt;='FG_243way_Regular Symbol'!F$16,"",IF(D57=0,"",IF(OR(D57=$AA$1,D57=$AB$1,D58=$AA$1,D58=$AB$1,D59=$AA$1,,D59=$AB$1),0,1)))</f>
        <v>1</v>
      </c>
      <c r="AD57" s="3">
        <f>IF($A57&gt;='FG_243way_Regular Symbol'!G$16,"",IF(E57=0,"",IF(OR(E57=$AA$1,E57=$AB$1,E58=$AA$1,E58=$AB$1,E59=$AA$1,,E59=$AB$1),0,1)))</f>
        <v>1</v>
      </c>
      <c r="AE57" s="135">
        <f>IF($A57&gt;='FG_243way_Regular Symbol'!H$16,"",IF(F57=0,"",IF(OR(F57=$AA$1,F57=$AB$1,F58=$AA$1,F58=$AB$1,F59=$AA$1,,F59=$AB$1),0,1)))</f>
        <v>0</v>
      </c>
      <c r="AG57" s="344">
        <f>IF($A57&gt;='FG_243way_Regular Symbol'!D$16,"",IF(B57=0,"",IF(OR(B57=$AG$1,B57=$AH$1,B58=$AG$1,B58=$AH$1,B59=$AG$1,B59=$AH$1),0,1)))</f>
        <v>1</v>
      </c>
      <c r="AH57" s="3">
        <f>IF($A57&gt;='FG_243way_Regular Symbol'!E$16,"",IF(C57=0,"",IF(OR(C57=$AG$1,C57=$AH$1,C58=$AG$1,C58=$AH$1,C59=$AG$1,C59=$AH$1),0,1)))</f>
        <v>0</v>
      </c>
      <c r="AI57" s="3">
        <f>IF($A57&gt;='FG_243way_Regular Symbol'!F$16,"",IF(D57=0,"",IF(OR(D57=$AG$1,D57=$AH$1,D58=$AG$1,D58=$AH$1,D59=$AG$1,D59=$AH$1),0,1)))</f>
        <v>1</v>
      </c>
      <c r="AJ57" s="3">
        <f>IF($A57&gt;='FG_243way_Regular Symbol'!G$16,"",IF(E57=0,"",IF(OR(E57=$AG$1,E57=$AH$1,E58=$AG$1,E58=$AH$1,E59=$AG$1,E59=$AH$1),0,1)))</f>
        <v>1</v>
      </c>
      <c r="AK57" s="135">
        <f>IF($A57&gt;='FG_243way_Regular Symbol'!H$16,"",IF(F57=0,"",IF(OR(F57=$AG$1,F57=$AH$1,F58=$AG$1,F58=$AH$1,F59=$AG$1,F59=$AH$1),0,1)))</f>
        <v>1</v>
      </c>
      <c r="AM57" s="344">
        <f>IF($A57&gt;='FG_243way_Regular Symbol'!D$16,"",IF(B57=0,"",IF(OR(B57=$AM$1,B57=$AN$1,B58=$AM$1,B58=$AN$1,B59=$AM$1,B59=$AN$1),0,1)))</f>
        <v>0</v>
      </c>
      <c r="AN57" s="3">
        <f>IF($A57&gt;='FG_243way_Regular Symbol'!E$16,"",IF(C57=0,"",IF(OR(C57=$AM$1,C57=$AN$1,C58=$AM$1,C58=$AN$1,C59=$AM$1,C59=$AN$1),0,1)))</f>
        <v>0</v>
      </c>
      <c r="AO57" s="3">
        <f>IF($A57&gt;='FG_243way_Regular Symbol'!F$16,"",IF(D57=0,"",IF(OR(D57=$AM$1,D57=$AN$1,D58=$AM$1,D58=$AN$1,D59=$AM$1,D59=$AN$1),0,1)))</f>
        <v>0</v>
      </c>
      <c r="AP57" s="3">
        <f>IF($A57&gt;='FG_243way_Regular Symbol'!G$16,"",IF(E57=0,"",IF(OR(E57=$AM$1,E57=$AN$1,E58=$AM$1,E58=$AN$1,E59=$AM$1,E59=$AN$1),0,1)))</f>
        <v>1</v>
      </c>
      <c r="AQ57" s="135">
        <f>IF($A57&gt;='FG_243way_Regular Symbol'!H$16,"",IF(F57=0,"",IF(OR(F57=$AM$1,F57=$AN$1,F58=$AM$1,F58=$AN$1,F59=$AM$1,F59=$AN$1),0,1)))</f>
        <v>1</v>
      </c>
      <c r="AS57" s="344">
        <f>IF($A57&gt;='FG_243way_Regular Symbol'!D$16,"",IF(B57=0,"",IF(OR(B57=$AM$1,B57=$AT$1,B58=$AM$1,B58=$AT$1,B59=$AM$1,B59=$AT$1),0,1)))</f>
        <v>1</v>
      </c>
      <c r="AT57" s="3">
        <f>IF($A57&gt;='FG_243way_Regular Symbol'!E$16,"",IF(C57=0,"",IF(OR(C57=$AM$1,C57=$AT$1,C58=$AM$1,C58=$AT$1,C59=$AM$1,C59=$AT$1),0,1)))</f>
        <v>1</v>
      </c>
      <c r="AU57" s="3">
        <f>IF($A57&gt;='FG_243way_Regular Symbol'!F$16,"",IF(D57=0,"",IF(OR(D57=$AM$1,D57=$AT$1,D58=$AM$1,D58=$AT$1,D59=$AM$1,D59=$AT$1),0,1)))</f>
        <v>1</v>
      </c>
      <c r="AV57" s="3">
        <f>IF($A57&gt;='FG_243way_Regular Symbol'!G$16,"",IF(E57=0,"",IF(OR(E57=$AM$1,E57=$AT$1,E58=$AM$1,E58=$AT$1,E59=$AM$1,E59=$AT$1),0,1)))</f>
        <v>1</v>
      </c>
      <c r="AW57" s="135">
        <f>IF($A57&gt;='FG_243way_Regular Symbol'!H$16,"",IF(F57=0,"",IF(OR(F57=$AM$1,F57=$AT$1,F58=$AM$1,F58=$AT$1,F59=$AM$1,F59=$AT$1),0,1)))</f>
        <v>1</v>
      </c>
      <c r="AY57" s="344">
        <f>IF($A57&gt;='FG_243way_Regular Symbol'!D$16,"",IF(B57=0,"",IF(OR(B57=$AM$1,B57=$AZ$1,B58=$AM$1,B58=$AZ$1,B59=$AM$1,B59=$AZ$1),0,1)))</f>
        <v>1</v>
      </c>
      <c r="AZ57" s="3">
        <f>IF($A57&gt;='FG_243way_Regular Symbol'!E$16,"",IF(C57=0,"",IF(OR(C57=$AM$1,C57=$AZ$1,C58=$AM$1,C58=$AZ$1,C59=$AM$1,C59=$AZ$1),0,1)))</f>
        <v>1</v>
      </c>
      <c r="BA57" s="3">
        <f>IF($A57&gt;='FG_243way_Regular Symbol'!F$16,"",IF(D57=0,"",IF(OR(D57=$AM$1,D57=$AZ$1,D58=$AM$1,D58=$AZ$1,D59=$AM$1,D59=$AZ$1),0,1)))</f>
        <v>1</v>
      </c>
      <c r="BB57" s="3">
        <f>IF($A57&gt;='FG_243way_Regular Symbol'!G$16,"",IF(E57=0,"",IF(OR(E57=$AM$1,E57=$AZ$1,E58=$AM$1,E58=$AZ$1,E59=$AM$1,E59=$AZ$1),0,1)))</f>
        <v>1</v>
      </c>
      <c r="BC57" s="135">
        <f>IF($A57&gt;='FG_243way_Regular Symbol'!H$16,"",IF(F57=0,"",IF(OR(F57=$AM$1,F57=$AZ$1,F58=$AM$1,F58=$AZ$1,F59=$AM$1,F59=$AZ$1),0,1)))</f>
        <v>0</v>
      </c>
      <c r="BE57" s="344">
        <f>IF($A57&gt;='FG_243way_Regular Symbol'!D$16,"",IF(B57=0,"",IF(OR(B57=$AM$1,B57=$BF$1,B58=$AM$1,B58=$BF$1,B59=$AM$1,B59=$BF$1),0,1)))</f>
        <v>1</v>
      </c>
      <c r="BF57" s="3">
        <f>IF($A57&gt;='FG_243way_Regular Symbol'!E$16,"",IF(C57=0,"",IF(OR(C57=$AM$1,C57=$BF$1,C58=$AM$1,C58=$BF$1,C59=$AM$1,C59=$BF$1),0,1)))</f>
        <v>1</v>
      </c>
      <c r="BG57" s="3">
        <f>IF($A57&gt;='FG_243way_Regular Symbol'!F$16,"",IF(D57=0,"",IF(OR(D57=$AM$1,D57=$BF$1,D58=$AM$1,D58=$BF$1,D59=$AM$1,D59=$BF$1),0,1)))</f>
        <v>1</v>
      </c>
      <c r="BH57" s="3">
        <f>IF($A57&gt;='FG_243way_Regular Symbol'!G$16,"",IF(E57=0,"",IF(OR(E57=$AM$1,E57=$BF$1,E58=$AM$1,E58=$BF$1,E59=$AM$1,E59=$BF$1),0,1)))</f>
        <v>1</v>
      </c>
      <c r="BI57" s="135">
        <f>IF($A57&gt;='FG_243way_Regular Symbol'!H$16,"",IF(F57=0,"",IF(OR(F57=$AM$1,F57=$BF$1,F58=$AM$1,F58=$BF$1,F59=$AM$1,F59=$BF$1),0,1)))</f>
        <v>1</v>
      </c>
      <c r="BK57" s="344">
        <f>IF($A57&gt;='FG_243way_Regular Symbol'!D$16,"",IF(B57=0,"",IF(OR(B57=$AM$1,B57=$BL$1,B58=$AM$1,B58=$BL$1,B59=$AM$1,B59=$BL$1),0,1)))</f>
        <v>1</v>
      </c>
      <c r="BL57" s="3">
        <f>IF($A57&gt;='FG_243way_Regular Symbol'!E$16,"",IF(C57=0,"",IF(OR(C57=$AM$1,C57=$BL$1,C58=$AM$1,C58=$BL$1,C59=$AM$1,C59=$BL$1),0,1)))</f>
        <v>1</v>
      </c>
      <c r="BM57" s="3">
        <f>IF($A57&gt;='FG_243way_Regular Symbol'!F$16,"",IF(D57=0,"",IF(OR(D57=$AM$1,D57=$BL$1,D58=$AM$1,D58=$BL$1,D59=$AM$1,D59=$BL$1),0,1)))</f>
        <v>1</v>
      </c>
      <c r="BN57" s="3">
        <f>IF($A57&gt;='FG_243way_Regular Symbol'!G$16,"",IF(E57=0,"",IF(OR(E57=$AM$1,E57=$BL$1,E58=$AM$1,E58=$BL$1,E59=$AM$1,E59=$BL$1),0,1)))</f>
        <v>1</v>
      </c>
      <c r="BO57" s="135">
        <f>IF($A57&gt;='FG_243way_Regular Symbol'!H$16,"",IF(F57=0,"",IF(OR(F57=$AM$1,F57=$BL$1,F58=$AM$1,F58=$BL$1,F59=$AM$1,F59=$BL$1),0,1)))</f>
        <v>1</v>
      </c>
      <c r="BQ57" s="3">
        <f>IF($A57&gt;='FG_243way_Regular Symbol'!D$16,"",IF(B57=0,"",IF(OR(B57=$BQ$1,B57=$BR$1,B58=$BQ$1,B58=$BR$1,B59=$BQ$1,B59=$BR$1),0,1)))</f>
        <v>1</v>
      </c>
      <c r="BR57" s="3">
        <f>IF($A57&gt;='FG_243way_Regular Symbol'!E$16,"",IF(C57=0,"",IF(OR(C57=$BQ$1,C57=$BR$1,C58=$BQ$1,C58=$BR$1,C59=$BQ$1,C59=$BR$1),0,1)))</f>
        <v>1</v>
      </c>
      <c r="BS57" s="3">
        <f>IF($A57&gt;='FG_243way_Regular Symbol'!F$16,"",IF(D57=0,"",IF(OR(D57=$BQ$1,D57=$BR$1,D58=$BQ$1,D58=$BR$1,D59=$BQ$1,D59=$BR$1),0,1)))</f>
        <v>1</v>
      </c>
      <c r="BT57" s="3">
        <f>IF($A57&gt;='FG_243way_Regular Symbol'!G$16,"",IF(E57=0,"",IF(OR(E57=$BQ$1,E57=$BR$1,E58=$BQ$1,E58=$BR$1,E59=$BQ$1,E59=$BR$1),0,1)))</f>
        <v>0</v>
      </c>
      <c r="BU57" s="3">
        <f>IF($A57&gt;='FG_243way_Regular Symbol'!H$16,"",IF(F57=0,"",IF(OR(F57=$BQ$1,F57=$BR$1,F58=$BQ$1,F58=$BR$1,F59=$BQ$1,F59=$BR$1),0,1)))</f>
        <v>1</v>
      </c>
      <c r="BW57" s="3">
        <f>IF($A57&gt;='FG_243way_Regular Symbol'!D$16,"",IF(B57=0,"",IF(OR(B57=$BW$1,B58=$BW$1,B59=$BW$1,B57=$BX$1,B58=$BX$1,B59=$BX$1),0,1)))</f>
        <v>1</v>
      </c>
      <c r="BX57" s="3">
        <f>IF($A57&gt;='FG_243way_Regular Symbol'!E$16,"",IF(C57=0,"",IF(OR(C57=$BW$1,C58=$BW$1,C59=$BW$1,C57=$BX$1,C58=$BX$1,C59=$BX$1),0,1)))</f>
        <v>1</v>
      </c>
      <c r="BY57" s="3">
        <f>IF($A57&gt;='FG_243way_Regular Symbol'!F$16,"",IF(D57=0,"",IF(OR(D57=$BW$1,D58=$BW$1,D59=$BW$1,D57=$BX$1,D58=$BX$1,D59=$BX$1),0,1)))</f>
        <v>1</v>
      </c>
      <c r="BZ57" s="3">
        <f>IF($A57&gt;='FG_243way_Regular Symbol'!G$16,"",IF(E57=0,"",IF(OR(E57=$BW$1,E58=$BW$1,E59=$BW$1,E57=$BX$1,E58=$BX$1,E59=$BX$1),0,1)))</f>
        <v>1</v>
      </c>
      <c r="CA57" s="3">
        <f>IF($A57&gt;='FG_243way_Regular Symbol'!H$16,"",IF(F57=0,"",IF(OR(F57=$BW$1,F58=$BW$1,F59=$BW$1,F57=$BX$1,F58=$BX$1,F59=$BX$1),0,1)))</f>
        <v>1</v>
      </c>
      <c r="CC57" s="3">
        <f>IF($A57&gt;='FG_243way_Regular Symbol'!D$16,"",IF(B57=0,"",IF(OR(B57=$BW$1,B58=$BW$1,B59=$BW$1,B57=$CD$1,B58=$CD$1,B59=$CD$1),0,1)))</f>
        <v>1</v>
      </c>
      <c r="CD57" s="3">
        <f>IF($A57&gt;='FG_243way_Regular Symbol'!E$16,"",IF(C57=0,"",IF(OR(C57=$BW$1,C58=$BW$1,C59=$BW$1,C57=$CD$1,C58=$CD$1,C59=$CD$1),0,1)))</f>
        <v>1</v>
      </c>
      <c r="CE57" s="3">
        <f>IF($A57&gt;='FG_243way_Regular Symbol'!F$16,"",IF(D57=0,"",IF(OR(D57=$BW$1,D58=$BW$1,D59=$BW$1,D57=$CD$1,D58=$CD$1,D59=$CD$1),0,1)))</f>
        <v>1</v>
      </c>
      <c r="CF57" s="3">
        <f>IF($A57&gt;='FG_243way_Regular Symbol'!G$16,"",IF(E57=0,"",IF(OR(E57=$BW$1,E58=$BW$1,E59=$BW$1,E57=$CD$1,E58=$CD$1,E59=$CD$1),0,1)))</f>
        <v>0</v>
      </c>
      <c r="CG57" s="3">
        <f>IF($A57&gt;='FG_243way_Regular Symbol'!H$16,"",IF(F57=0,"",IF(OR(F57=$BW$1,F58=$BW$1,F59=$BW$1,F57=$CD$1,F58=$CD$1,F59=$CD$1),0,1)))</f>
        <v>1</v>
      </c>
      <c r="CI57" s="3">
        <f>IF($A57&gt;='FG_243way_Regular Symbol'!D$16,"",IF(B57=0,"",IF(OR(B57=$BW$1,B58=$BW$1,B59=$BW$1,B57=$CJ$1,B58=$CJ$1,B59=$CJ$1),0,1)))</f>
        <v>1</v>
      </c>
      <c r="CJ57" s="3">
        <f>IF($A57&gt;='FG_243way_Regular Symbol'!E$16,"",IF(C57=0,"",IF(OR(C57=$BW$1,C58=$BW$1,C59=$BW$1,C57=$CJ$1,C58=$CJ$1,C59=$CJ$1),0,1)))</f>
        <v>1</v>
      </c>
      <c r="CK57" s="3">
        <f>IF($A57&gt;='FG_243way_Regular Symbol'!F$16,"",IF(D57=0,"",IF(OR(D57=$BW$1,D58=$BW$1,D59=$BW$1,D57=$CJ$1,D58=$CJ$1,D59=$CJ$1),0,1)))</f>
        <v>1</v>
      </c>
      <c r="CL57" s="3">
        <f>IF($A57&gt;='FG_243way_Regular Symbol'!G$16,"",IF(E57=0,"",IF(OR(E57=$BW$1,E58=$BW$1,E59=$BW$1,E57=$CJ$1,E58=$CJ$1,E59=$CJ$1),0,1)))</f>
        <v>0</v>
      </c>
      <c r="CM57" s="3">
        <f>IF($A57&gt;='FG_243way_Regular Symbol'!H$16,"",IF(F57=0,"",IF(OR(F57=$BW$1,F58=$BW$1,F59=$BW$1,F57=$CJ$1,F58=$CJ$1,F59=$CJ$1),0,1)))</f>
        <v>0</v>
      </c>
      <c r="CO57" s="3">
        <f>IF($A57&gt;='FG_243way_Regular Symbol'!D$16,"",IF(B57=0,"",IF(OR(B57=$BW$1,B58=$BW$1,B59=$BW$1,B57=$CP$1,B58=$CP$1,B59=$CP$1),0,1)))</f>
        <v>1</v>
      </c>
      <c r="CP57" s="3">
        <f>IF($A57&gt;='FG_243way_Regular Symbol'!E$16,"",IF(C57=0,"",IF(OR(C57=$BW$1,C58=$BW$1,C59=$BW$1,C57=$CP$1,C58=$CP$1,C59=$CP$1),0,1)))</f>
        <v>0</v>
      </c>
      <c r="CQ57" s="3">
        <f>IF($A57&gt;='FG_243way_Regular Symbol'!F$16,"",IF(D57=0,"",IF(OR(D57=$BW$1,D58=$BW$1,D59=$BW$1,D57=$CP$1,D58=$CP$1,D59=$CP$1),0,1)))</f>
        <v>1</v>
      </c>
      <c r="CR57" s="3">
        <f>IF($A57&gt;='FG_243way_Regular Symbol'!G$16,"",IF(E57=0,"",IF(OR(E57=$BW$1,E58=$BW$1,E59=$BW$1,E57=$CP$1,E58=$CP$1,E59=$CP$1),0,1)))</f>
        <v>1</v>
      </c>
      <c r="CS57" s="3">
        <f>IF($A57&gt;='FG_243way_Regular Symbol'!H$16,"",IF(F57=0,"",IF(OR(F57=$BW$1,F58=$BW$1,F59=$BW$1,F57=$CP$1,F58=$CP$1,F59=$CP$1),0,1)))</f>
        <v>1</v>
      </c>
      <c r="CU57" s="3">
        <f>IF($A57&gt;='FG_243way_Regular Symbol'!D$16,"",IF(B57=0,"",IF(OR(B57=$BW$1,B58=$BW$1,B59=$BW$1,B57=$CV$1,B58=$CV$1,B59=$CV$1),0,1)))</f>
        <v>1</v>
      </c>
      <c r="CV57" s="3">
        <f>IF($A57&gt;='FG_243way_Regular Symbol'!E$16,"",IF(C57=0,"",IF(OR(C57=$BW$1,C58=$BW$1,C59=$BW$1,C57=$CV$1,C58=$CV$1,C59=$CV$1),0,1)))</f>
        <v>1</v>
      </c>
      <c r="CW57" s="3">
        <f>IF($A57&gt;='FG_243way_Regular Symbol'!F$16,"",IF(D57=0,"",IF(OR(D57=$BW$1,D58=$BW$1,D59=$BW$1,D57=$CV$1,D58=$CV$1,D59=$CV$1),0,1)))</f>
        <v>1</v>
      </c>
      <c r="CX57" s="3">
        <f>IF($A57&gt;='FG_243way_Regular Symbol'!G$16,"",IF(E57=0,"",IF(OR(E57=$BW$1,E58=$BW$1,E59=$BW$1,E57=$CV$1,E58=$CV$1,E59=$CV$1),0,1)))</f>
        <v>1</v>
      </c>
      <c r="CY57" s="3">
        <f>IF($A57&gt;='FG_243way_Regular Symbol'!H$16,"",IF(F57=0,"",IF(OR(F57=$BW$1,F58=$BW$1,F59=$BW$1,F57=$CV$1,F58=$CV$1,F59=$CV$1),0,1)))</f>
        <v>1</v>
      </c>
    </row>
    <row r="58" spans="1:103">
      <c r="A58" s="337">
        <f>IF('FG_243way_Regular Symbol'!L57="","",'FG_243way_Regular Symbol'!L57)</f>
        <v>54</v>
      </c>
      <c r="B58" s="191" t="str">
        <f>IF('FG_243way_Regular Symbol'!M57="",
IF($A58-'FG_243way_Regular Symbol'!D$16&gt;='FG_243way_RegularＸ_W()'!B$2-1,"",VLOOKUP($A58-'FG_243way_Regular Symbol'!D$16,'FG_243way_Regular Symbol'!$L$3:$Q$99,'FG_243way_RegularＸ_W()'!B$3+1,FALSE)),
'FG_243way_Regular Symbol'!M57)</f>
        <v>M1</v>
      </c>
      <c r="C58" s="191" t="str">
        <f>IF('FG_243way_Regular Symbol'!N57="",
IF($A58-'FG_243way_Regular Symbol'!E$16&gt;='FG_243way_RegularＸ_W()'!C$2-1,"",VLOOKUP($A58-'FG_243way_Regular Symbol'!E$16,'FG_243way_Regular Symbol'!$L$3:$Q$99,'FG_243way_RegularＸ_W()'!C$3+1,FALSE)),
'FG_243way_Regular Symbol'!N57)</f>
        <v>M5</v>
      </c>
      <c r="D58" s="191" t="str">
        <f>IF('FG_243way_Regular Symbol'!O57="",
IF($A58-'FG_243way_Regular Symbol'!F$16&gt;='FG_243way_RegularＸ_W()'!D$2-1,"",VLOOKUP($A58-'FG_243way_Regular Symbol'!F$16,'FG_243way_Regular Symbol'!$L$3:$Q$99,'FG_243way_RegularＸ_W()'!D$3+1,FALSE)),
'FG_243way_Regular Symbol'!O57)</f>
        <v>S1</v>
      </c>
      <c r="E58" s="191" t="str">
        <f>IF('FG_243way_Regular Symbol'!P57="",
IF($A58-'FG_243way_Regular Symbol'!G$16&gt;='FG_243way_RegularＸ_W()'!E$2-1,"",VLOOKUP($A58-'FG_243way_Regular Symbol'!G$16,'FG_243way_Regular Symbol'!$L$3:$Q$99,'FG_243way_RegularＸ_W()'!E$3+1,FALSE)),
'FG_243way_Regular Symbol'!P57)</f>
        <v>A</v>
      </c>
      <c r="F58" s="338" t="str">
        <f>IF('FG_243way_Regular Symbol'!Q57="",
IF($A58-'FG_243way_Regular Symbol'!H$16&gt;='FG_243way_RegularＸ_W()'!F$2-1,"",VLOOKUP($A58-'FG_243way_Regular Symbol'!H$16,'FG_243way_Regular Symbol'!$L$3:$Q$99,'FG_243way_RegularＸ_W()'!F$3+1,FALSE)),
'FG_243way_Regular Symbol'!Q57)</f>
        <v>BN</v>
      </c>
      <c r="O58" s="344">
        <f>IF($A58&gt;='FG_243way_Regular Symbol'!D$16,"",IF(B58=0,"",IF(OR(B58=$O$1,B58=$P$1,B59=$O$1,B59=$P$1,B60=$O$1,B60=$P$1),0,1)))</f>
        <v>0</v>
      </c>
      <c r="P58" s="3">
        <f>IF($A58&gt;='FG_243way_Regular Symbol'!E$16,"",IF(C58=0,"",IF(OR(C58=$O$1,C58=$P$1,C59=$O$1,C59=$P$1,C60=$O$1,C60=$P$1),0,1)))</f>
        <v>1</v>
      </c>
      <c r="Q58" s="3">
        <f>IF($A58&gt;='FG_243way_Regular Symbol'!F$16,"",IF(D58=0,"",IF(OR(D58=$O$1,D58=$P$1,D59=$O$1,D59=$P$1,D60=$O$1,D60=$P$1),0,1)))</f>
        <v>0</v>
      </c>
      <c r="R58" s="3">
        <f>IF($A58&gt;='FG_243way_Regular Symbol'!G$16,"",IF(E58=0,"",IF(OR(E58=$O$1,E58=$P$1,E59=$O$1,E59=$P$1,E60=$O$1,E60=$P$1),0,1)))</f>
        <v>0</v>
      </c>
      <c r="S58" s="135">
        <f>IF($A58&gt;='FG_243way_Regular Symbol'!H$16,"",IF(F58=0,"",IF(OR(F58=$O$1,F58=$P$1,F59=$O$1,F59=$P$1,F60=$O$1,F60=$P$1),0,1)))</f>
        <v>1</v>
      </c>
      <c r="U58" s="344">
        <f>IF($A58&gt;='FG_243way_Regular Symbol'!D$16,"",IF(B58=0,"",IF(OR(B58=$U$1,B58=$V$1,B59=$U$1,B59=$V$1,B60=$U$1,B60=$V$1),0,1)))</f>
        <v>1</v>
      </c>
      <c r="V58" s="3">
        <f>IF($A58&gt;='FG_243way_Regular Symbol'!E$16,"",IF(C58=0,"",IF(OR(C58=$U$1,C58=$V$1,C59=$U$1,C59=$V$1,C60=$U$1,C60=$V$1),0,1)))</f>
        <v>0</v>
      </c>
      <c r="W58" s="3">
        <f>IF($A58&gt;='FG_243way_Regular Symbol'!F$16,"",IF(D58=0,"",IF(OR(D58=$U$1,D58=$V$1,D59=$U$1,D59=$V$1,D60=$U$1,D60=$V$1),0,1)))</f>
        <v>1</v>
      </c>
      <c r="X58" s="3">
        <f>IF($A58&gt;='FG_243way_Regular Symbol'!G$16,"",IF(E58=0,"",IF(OR(E58=$U$1,E58=$V$1,E59=$U$1,E59=$V$1,E60=$U$1,E60=$V$1),0,1)))</f>
        <v>1</v>
      </c>
      <c r="Y58" s="135">
        <f>IF($A58&gt;='FG_243way_Regular Symbol'!H$16,"",IF(F58=0,"",IF(OR(F58=$U$1,F58=$V$1,F59=$U$1,F59=$V$1,F60=$U$1,F60=$V$1),0,1)))</f>
        <v>1</v>
      </c>
      <c r="AA58" s="344">
        <f>IF($A58&gt;='FG_243way_Regular Symbol'!D$16,"",IF(B58=0,"",IF(OR(B58=$AA$1,B58=$AB$1,B59=$AA$1,B59=$AB$1,B60=$AA$1,,B60=$AB$1),0,1)))</f>
        <v>1</v>
      </c>
      <c r="AB58" s="3">
        <f>IF($A58&gt;='FG_243way_Regular Symbol'!E$16,"",IF(C58=0,"",IF(OR(C58=$AA$1,C58=$AB$1,C59=$AA$1,C59=$AB$1,C60=$AA$1,,C60=$AB$1),0,1)))</f>
        <v>1</v>
      </c>
      <c r="AC58" s="3">
        <f>IF($A58&gt;='FG_243way_Regular Symbol'!F$16,"",IF(D58=0,"",IF(OR(D58=$AA$1,D58=$AB$1,D59=$AA$1,D59=$AB$1,D60=$AA$1,,D60=$AB$1),0,1)))</f>
        <v>1</v>
      </c>
      <c r="AD58" s="3">
        <f>IF($A58&gt;='FG_243way_Regular Symbol'!G$16,"",IF(E58=0,"",IF(OR(E58=$AA$1,E58=$AB$1,E59=$AA$1,E59=$AB$1,E60=$AA$1,,E60=$AB$1),0,1)))</f>
        <v>1</v>
      </c>
      <c r="AE58" s="135">
        <f>IF($A58&gt;='FG_243way_Regular Symbol'!H$16,"",IF(F58=0,"",IF(OR(F58=$AA$1,F58=$AB$1,F59=$AA$1,F59=$AB$1,F60=$AA$1,,F60=$AB$1),0,1)))</f>
        <v>0</v>
      </c>
      <c r="AG58" s="344">
        <f>IF($A58&gt;='FG_243way_Regular Symbol'!D$16,"",IF(B58=0,"",IF(OR(B58=$AG$1,B58=$AH$1,B59=$AG$1,B59=$AH$1,B60=$AG$1,B60=$AH$1),0,1)))</f>
        <v>1</v>
      </c>
      <c r="AH58" s="3">
        <f>IF($A58&gt;='FG_243way_Regular Symbol'!E$16,"",IF(C58=0,"",IF(OR(C58=$AG$1,C58=$AH$1,C59=$AG$1,C59=$AH$1,C60=$AG$1,C60=$AH$1),0,1)))</f>
        <v>1</v>
      </c>
      <c r="AI58" s="3">
        <f>IF($A58&gt;='FG_243way_Regular Symbol'!F$16,"",IF(D58=0,"",IF(OR(D58=$AG$1,D58=$AH$1,D59=$AG$1,D59=$AH$1,D60=$AG$1,D60=$AH$1),0,1)))</f>
        <v>1</v>
      </c>
      <c r="AJ58" s="3">
        <f>IF($A58&gt;='FG_243way_Regular Symbol'!G$16,"",IF(E58=0,"",IF(OR(E58=$AG$1,E58=$AH$1,E59=$AG$1,E59=$AH$1,E60=$AG$1,E60=$AH$1),0,1)))</f>
        <v>1</v>
      </c>
      <c r="AK58" s="135">
        <f>IF($A58&gt;='FG_243way_Regular Symbol'!H$16,"",IF(F58=0,"",IF(OR(F58=$AG$1,F58=$AH$1,F59=$AG$1,F59=$AH$1,F60=$AG$1,F60=$AH$1),0,1)))</f>
        <v>1</v>
      </c>
      <c r="AM58" s="344">
        <f>IF($A58&gt;='FG_243way_Regular Symbol'!D$16,"",IF(B58=0,"",IF(OR(B58=$AM$1,B58=$AN$1,B59=$AM$1,B59=$AN$1,B60=$AM$1,B60=$AN$1),0,1)))</f>
        <v>1</v>
      </c>
      <c r="AN58" s="3">
        <f>IF($A58&gt;='FG_243way_Regular Symbol'!E$16,"",IF(C58=0,"",IF(OR(C58=$AM$1,C58=$AN$1,C59=$AM$1,C59=$AN$1,C60=$AM$1,C60=$AN$1),0,1)))</f>
        <v>0</v>
      </c>
      <c r="AO58" s="3">
        <f>IF($A58&gt;='FG_243way_Regular Symbol'!F$16,"",IF(D58=0,"",IF(OR(D58=$AM$1,D58=$AN$1,D59=$AM$1,D59=$AN$1,D60=$AM$1,D60=$AN$1),0,1)))</f>
        <v>0</v>
      </c>
      <c r="AP58" s="3">
        <f>IF($A58&gt;='FG_243way_Regular Symbol'!G$16,"",IF(E58=0,"",IF(OR(E58=$AM$1,E58=$AN$1,E59=$AM$1,E59=$AN$1,E60=$AM$1,E60=$AN$1),0,1)))</f>
        <v>1</v>
      </c>
      <c r="AQ58" s="135">
        <f>IF($A58&gt;='FG_243way_Regular Symbol'!H$16,"",IF(F58=0,"",IF(OR(F58=$AM$1,F58=$AN$1,F59=$AM$1,F59=$AN$1,F60=$AM$1,F60=$AN$1),0,1)))</f>
        <v>1</v>
      </c>
      <c r="AS58" s="344">
        <f>IF($A58&gt;='FG_243way_Regular Symbol'!D$16,"",IF(B58=0,"",IF(OR(B58=$AM$1,B58=$AT$1,B59=$AM$1,B59=$AT$1,B60=$AM$1,B60=$AT$1),0,1)))</f>
        <v>1</v>
      </c>
      <c r="AT58" s="3">
        <f>IF($A58&gt;='FG_243way_Regular Symbol'!E$16,"",IF(C58=0,"",IF(OR(C58=$AM$1,C58=$AT$1,C59=$AM$1,C59=$AT$1,C60=$AM$1,C60=$AT$1),0,1)))</f>
        <v>1</v>
      </c>
      <c r="AU58" s="3">
        <f>IF($A58&gt;='FG_243way_Regular Symbol'!F$16,"",IF(D58=0,"",IF(OR(D58=$AM$1,D58=$AT$1,D59=$AM$1,D59=$AT$1,D60=$AM$1,D60=$AT$1),0,1)))</f>
        <v>1</v>
      </c>
      <c r="AV58" s="3">
        <f>IF($A58&gt;='FG_243way_Regular Symbol'!G$16,"",IF(E58=0,"",IF(OR(E58=$AM$1,E58=$AT$1,E59=$AM$1,E59=$AT$1,E60=$AM$1,E60=$AT$1),0,1)))</f>
        <v>1</v>
      </c>
      <c r="AW58" s="135">
        <f>IF($A58&gt;='FG_243way_Regular Symbol'!H$16,"",IF(F58=0,"",IF(OR(F58=$AM$1,F58=$AT$1,F59=$AM$1,F59=$AT$1,F60=$AM$1,F60=$AT$1),0,1)))</f>
        <v>1</v>
      </c>
      <c r="AY58" s="344">
        <f>IF($A58&gt;='FG_243way_Regular Symbol'!D$16,"",IF(B58=0,"",IF(OR(B58=$AM$1,B58=$AZ$1,B59=$AM$1,B59=$AZ$1,B60=$AM$1,B60=$AZ$1),0,1)))</f>
        <v>1</v>
      </c>
      <c r="AZ58" s="3">
        <f>IF($A58&gt;='FG_243way_Regular Symbol'!E$16,"",IF(C58=0,"",IF(OR(C58=$AM$1,C58=$AZ$1,C59=$AM$1,C59=$AZ$1,C60=$AM$1,C60=$AZ$1),0,1)))</f>
        <v>1</v>
      </c>
      <c r="BA58" s="3">
        <f>IF($A58&gt;='FG_243way_Regular Symbol'!F$16,"",IF(D58=0,"",IF(OR(D58=$AM$1,D58=$AZ$1,D59=$AM$1,D59=$AZ$1,D60=$AM$1,D60=$AZ$1),0,1)))</f>
        <v>1</v>
      </c>
      <c r="BB58" s="3">
        <f>IF($A58&gt;='FG_243way_Regular Symbol'!G$16,"",IF(E58=0,"",IF(OR(E58=$AM$1,E58=$AZ$1,E59=$AM$1,E59=$AZ$1,E60=$AM$1,E60=$AZ$1),0,1)))</f>
        <v>1</v>
      </c>
      <c r="BC58" s="135">
        <f>IF($A58&gt;='FG_243way_Regular Symbol'!H$16,"",IF(F58=0,"",IF(OR(F58=$AM$1,F58=$AZ$1,F59=$AM$1,F59=$AZ$1,F60=$AM$1,F60=$AZ$1),0,1)))</f>
        <v>0</v>
      </c>
      <c r="BE58" s="344">
        <f>IF($A58&gt;='FG_243way_Regular Symbol'!D$16,"",IF(B58=0,"",IF(OR(B58=$AM$1,B58=$BF$1,B59=$AM$1,B59=$BF$1,B60=$AM$1,B60=$BF$1),0,1)))</f>
        <v>1</v>
      </c>
      <c r="BF58" s="3">
        <f>IF($A58&gt;='FG_243way_Regular Symbol'!E$16,"",IF(C58=0,"",IF(OR(C58=$AM$1,C58=$BF$1,C59=$AM$1,C59=$BF$1,C60=$AM$1,C60=$BF$1),0,1)))</f>
        <v>1</v>
      </c>
      <c r="BG58" s="3">
        <f>IF($A58&gt;='FG_243way_Regular Symbol'!F$16,"",IF(D58=0,"",IF(OR(D58=$AM$1,D58=$BF$1,D59=$AM$1,D59=$BF$1,D60=$AM$1,D60=$BF$1),0,1)))</f>
        <v>1</v>
      </c>
      <c r="BH58" s="3">
        <f>IF($A58&gt;='FG_243way_Regular Symbol'!G$16,"",IF(E58=0,"",IF(OR(E58=$AM$1,E58=$BF$1,E59=$AM$1,E59=$BF$1,E60=$AM$1,E60=$BF$1),0,1)))</f>
        <v>1</v>
      </c>
      <c r="BI58" s="135">
        <f>IF($A58&gt;='FG_243way_Regular Symbol'!H$16,"",IF(F58=0,"",IF(OR(F58=$AM$1,F58=$BF$1,F59=$AM$1,F59=$BF$1,F60=$AM$1,F60=$BF$1),0,1)))</f>
        <v>1</v>
      </c>
      <c r="BK58" s="344">
        <f>IF($A58&gt;='FG_243way_Regular Symbol'!D$16,"",IF(B58=0,"",IF(OR(B58=$AM$1,B58=$BL$1,B59=$AM$1,B59=$BL$1,B60=$AM$1,B60=$BL$1),0,1)))</f>
        <v>1</v>
      </c>
      <c r="BL58" s="3">
        <f>IF($A58&gt;='FG_243way_Regular Symbol'!E$16,"",IF(C58=0,"",IF(OR(C58=$AM$1,C58=$BL$1,C59=$AM$1,C59=$BL$1,C60=$AM$1,C60=$BL$1),0,1)))</f>
        <v>1</v>
      </c>
      <c r="BM58" s="3">
        <f>IF($A58&gt;='FG_243way_Regular Symbol'!F$16,"",IF(D58=0,"",IF(OR(D58=$AM$1,D58=$BL$1,D59=$AM$1,D59=$BL$1,D60=$AM$1,D60=$BL$1),0,1)))</f>
        <v>1</v>
      </c>
      <c r="BN58" s="3">
        <f>IF($A58&gt;='FG_243way_Regular Symbol'!G$16,"",IF(E58=0,"",IF(OR(E58=$AM$1,E58=$BL$1,E59=$AM$1,E59=$BL$1,E60=$AM$1,E60=$BL$1),0,1)))</f>
        <v>1</v>
      </c>
      <c r="BO58" s="135">
        <f>IF($A58&gt;='FG_243way_Regular Symbol'!H$16,"",IF(F58=0,"",IF(OR(F58=$AM$1,F58=$BL$1,F59=$AM$1,F59=$BL$1,F60=$AM$1,F60=$BL$1),0,1)))</f>
        <v>1</v>
      </c>
      <c r="BQ58" s="3">
        <f>IF($A58&gt;='FG_243way_Regular Symbol'!D$16,"",IF(B58=0,"",IF(OR(B58=$BQ$1,B58=$BR$1,B59=$BQ$1,B59=$BR$1,B60=$BQ$1,B60=$BR$1),0,1)))</f>
        <v>1</v>
      </c>
      <c r="BR58" s="3">
        <f>IF($A58&gt;='FG_243way_Regular Symbol'!E$16,"",IF(C58=0,"",IF(OR(C58=$BQ$1,C58=$BR$1,C59=$BQ$1,C59=$BR$1,C60=$BQ$1,C60=$BR$1),0,1)))</f>
        <v>1</v>
      </c>
      <c r="BS58" s="3">
        <f>IF($A58&gt;='FG_243way_Regular Symbol'!F$16,"",IF(D58=0,"",IF(OR(D58=$BQ$1,D58=$BR$1,D59=$BQ$1,D59=$BR$1,D60=$BQ$1,D60=$BR$1),0,1)))</f>
        <v>1</v>
      </c>
      <c r="BT58" s="3">
        <f>IF($A58&gt;='FG_243way_Regular Symbol'!G$16,"",IF(E58=0,"",IF(OR(E58=$BQ$1,E58=$BR$1,E59=$BQ$1,E59=$BR$1,E60=$BQ$1,E60=$BR$1),0,1)))</f>
        <v>0</v>
      </c>
      <c r="BU58" s="3">
        <f>IF($A58&gt;='FG_243way_Regular Symbol'!H$16,"",IF(F58=0,"",IF(OR(F58=$BQ$1,F58=$BR$1,F59=$BQ$1,F59=$BR$1,F60=$BQ$1,F60=$BR$1),0,1)))</f>
        <v>1</v>
      </c>
      <c r="BW58" s="3">
        <f>IF($A58&gt;='FG_243way_Regular Symbol'!D$16,"",IF(B58=0,"",IF(OR(B58=$BW$1,B59=$BW$1,B60=$BW$1,B58=$BX$1,B59=$BX$1,B60=$BX$1),0,1)))</f>
        <v>1</v>
      </c>
      <c r="BX58" s="3">
        <f>IF($A58&gt;='FG_243way_Regular Symbol'!E$16,"",IF(C58=0,"",IF(OR(C58=$BW$1,C59=$BW$1,C60=$BW$1,C58=$BX$1,C59=$BX$1,C60=$BX$1),0,1)))</f>
        <v>1</v>
      </c>
      <c r="BY58" s="3">
        <f>IF($A58&gt;='FG_243way_Regular Symbol'!F$16,"",IF(D58=0,"",IF(OR(D58=$BW$1,D59=$BW$1,D60=$BW$1,D58=$BX$1,D59=$BX$1,D60=$BX$1),0,1)))</f>
        <v>1</v>
      </c>
      <c r="BZ58" s="3">
        <f>IF($A58&gt;='FG_243way_Regular Symbol'!G$16,"",IF(E58=0,"",IF(OR(E58=$BW$1,E59=$BW$1,E60=$BW$1,E58=$BX$1,E59=$BX$1,E60=$BX$1),0,1)))</f>
        <v>1</v>
      </c>
      <c r="CA58" s="3">
        <f>IF($A58&gt;='FG_243way_Regular Symbol'!H$16,"",IF(F58=0,"",IF(OR(F58=$BW$1,F59=$BW$1,F60=$BW$1,F58=$BX$1,F59=$BX$1,F60=$BX$1),0,1)))</f>
        <v>1</v>
      </c>
      <c r="CC58" s="3">
        <f>IF($A58&gt;='FG_243way_Regular Symbol'!D$16,"",IF(B58=0,"",IF(OR(B58=$BW$1,B59=$BW$1,B60=$BW$1,B58=$CD$1,B59=$CD$1,B60=$CD$1),0,1)))</f>
        <v>0</v>
      </c>
      <c r="CD58" s="3">
        <f>IF($A58&gt;='FG_243way_Regular Symbol'!E$16,"",IF(C58=0,"",IF(OR(C58=$BW$1,C59=$BW$1,C60=$BW$1,C58=$CD$1,C59=$CD$1,C60=$CD$1),0,1)))</f>
        <v>1</v>
      </c>
      <c r="CE58" s="3">
        <f>IF($A58&gt;='FG_243way_Regular Symbol'!F$16,"",IF(D58=0,"",IF(OR(D58=$BW$1,D59=$BW$1,D60=$BW$1,D58=$CD$1,D59=$CD$1,D60=$CD$1),0,1)))</f>
        <v>1</v>
      </c>
      <c r="CF58" s="3">
        <f>IF($A58&gt;='FG_243way_Regular Symbol'!G$16,"",IF(E58=0,"",IF(OR(E58=$BW$1,E59=$BW$1,E60=$BW$1,E58=$CD$1,E59=$CD$1,E60=$CD$1),0,1)))</f>
        <v>0</v>
      </c>
      <c r="CG58" s="3">
        <f>IF($A58&gt;='FG_243way_Regular Symbol'!H$16,"",IF(F58=0,"",IF(OR(F58=$BW$1,F59=$BW$1,F60=$BW$1,F58=$CD$1,F59=$CD$1,F60=$CD$1),0,1)))</f>
        <v>1</v>
      </c>
      <c r="CI58" s="3">
        <f>IF($A58&gt;='FG_243way_Regular Symbol'!D$16,"",IF(B58=0,"",IF(OR(B58=$BW$1,B59=$BW$1,B60=$BW$1,B58=$CJ$1,B59=$CJ$1,B60=$CJ$1),0,1)))</f>
        <v>1</v>
      </c>
      <c r="CJ58" s="3">
        <f>IF($A58&gt;='FG_243way_Regular Symbol'!E$16,"",IF(C58=0,"",IF(OR(C58=$BW$1,C59=$BW$1,C60=$BW$1,C58=$CJ$1,C59=$CJ$1,C60=$CJ$1),0,1)))</f>
        <v>1</v>
      </c>
      <c r="CK58" s="3">
        <f>IF($A58&gt;='FG_243way_Regular Symbol'!F$16,"",IF(D58=0,"",IF(OR(D58=$BW$1,D59=$BW$1,D60=$BW$1,D58=$CJ$1,D59=$CJ$1,D60=$CJ$1),0,1)))</f>
        <v>1</v>
      </c>
      <c r="CL58" s="3">
        <f>IF($A58&gt;='FG_243way_Regular Symbol'!G$16,"",IF(E58=0,"",IF(OR(E58=$BW$1,E59=$BW$1,E60=$BW$1,E58=$CJ$1,E59=$CJ$1,E60=$CJ$1),0,1)))</f>
        <v>1</v>
      </c>
      <c r="CM58" s="3">
        <f>IF($A58&gt;='FG_243way_Regular Symbol'!H$16,"",IF(F58=0,"",IF(OR(F58=$BW$1,F59=$BW$1,F60=$BW$1,F58=$CJ$1,F59=$CJ$1,F60=$CJ$1),0,1)))</f>
        <v>0</v>
      </c>
      <c r="CO58" s="3">
        <f>IF($A58&gt;='FG_243way_Regular Symbol'!D$16,"",IF(B58=0,"",IF(OR(B58=$BW$1,B59=$BW$1,B60=$BW$1,B58=$CP$1,B59=$CP$1,B60=$CP$1),0,1)))</f>
        <v>1</v>
      </c>
      <c r="CP58" s="3">
        <f>IF($A58&gt;='FG_243way_Regular Symbol'!E$16,"",IF(C58=0,"",IF(OR(C58=$BW$1,C59=$BW$1,C60=$BW$1,C58=$CP$1,C59=$CP$1,C60=$CP$1),0,1)))</f>
        <v>0</v>
      </c>
      <c r="CQ58" s="3">
        <f>IF($A58&gt;='FG_243way_Regular Symbol'!F$16,"",IF(D58=0,"",IF(OR(D58=$BW$1,D59=$BW$1,D60=$BW$1,D58=$CP$1,D59=$CP$1,D60=$CP$1),0,1)))</f>
        <v>1</v>
      </c>
      <c r="CR58" s="3">
        <f>IF($A58&gt;='FG_243way_Regular Symbol'!G$16,"",IF(E58=0,"",IF(OR(E58=$BW$1,E59=$BW$1,E60=$BW$1,E58=$CP$1,E59=$CP$1,E60=$CP$1),0,1)))</f>
        <v>1</v>
      </c>
      <c r="CS58" s="3">
        <f>IF($A58&gt;='FG_243way_Regular Symbol'!H$16,"",IF(F58=0,"",IF(OR(F58=$BW$1,F59=$BW$1,F60=$BW$1,F58=$CP$1,F59=$CP$1,F60=$CP$1),0,1)))</f>
        <v>1</v>
      </c>
      <c r="CU58" s="3">
        <f>IF($A58&gt;='FG_243way_Regular Symbol'!D$16,"",IF(B58=0,"",IF(OR(B58=$BW$1,B59=$BW$1,B60=$BW$1,B58=$CV$1,B59=$CV$1,B60=$CV$1),0,1)))</f>
        <v>1</v>
      </c>
      <c r="CV58" s="3">
        <f>IF($A58&gt;='FG_243way_Regular Symbol'!E$16,"",IF(C58=0,"",IF(OR(C58=$BW$1,C59=$BW$1,C60=$BW$1,C58=$CV$1,C59=$CV$1,C60=$CV$1),0,1)))</f>
        <v>1</v>
      </c>
      <c r="CW58" s="3">
        <f>IF($A58&gt;='FG_243way_Regular Symbol'!F$16,"",IF(D58=0,"",IF(OR(D58=$BW$1,D59=$BW$1,D60=$BW$1,D58=$CV$1,D59=$CV$1,D60=$CV$1),0,1)))</f>
        <v>1</v>
      </c>
      <c r="CX58" s="3">
        <f>IF($A58&gt;='FG_243way_Regular Symbol'!G$16,"",IF(E58=0,"",IF(OR(E58=$BW$1,E59=$BW$1,E60=$BW$1,E58=$CV$1,E59=$CV$1,E60=$CV$1),0,1)))</f>
        <v>1</v>
      </c>
      <c r="CY58" s="3">
        <f>IF($A58&gt;='FG_243way_Regular Symbol'!H$16,"",IF(F58=0,"",IF(OR(F58=$BW$1,F59=$BW$1,F60=$BW$1,F58=$CV$1,F59=$CV$1,F60=$CV$1),0,1)))</f>
        <v>1</v>
      </c>
    </row>
    <row r="59" spans="1:103">
      <c r="A59" s="337">
        <f>IF('FG_243way_Regular Symbol'!L58="","",'FG_243way_Regular Symbol'!L58)</f>
        <v>55</v>
      </c>
      <c r="B59" s="191" t="str">
        <f>IF('FG_243way_Regular Symbol'!M58="",
IF($A59-'FG_243way_Regular Symbol'!D$16&gt;='FG_243way_RegularＸ_W()'!B$2-1,"",VLOOKUP($A59-'FG_243way_Regular Symbol'!D$16,'FG_243way_Regular Symbol'!$L$3:$Q$99,'FG_243way_RegularＸ_W()'!B$3+1,FALSE)),
'FG_243way_Regular Symbol'!M58)</f>
        <v>M1</v>
      </c>
      <c r="C59" s="191" t="str">
        <f>IF('FG_243way_Regular Symbol'!N58="",
IF($A59-'FG_243way_Regular Symbol'!E$16&gt;='FG_243way_RegularＸ_W()'!C$2-1,"",VLOOKUP($A59-'FG_243way_Regular Symbol'!E$16,'FG_243way_Regular Symbol'!$L$3:$Q$99,'FG_243way_RegularＸ_W()'!C$3+1,FALSE)),
'FG_243way_Regular Symbol'!N58)</f>
        <v>TE</v>
      </c>
      <c r="D59" s="191" t="str">
        <f>IF('FG_243way_Regular Symbol'!O58="",
IF($A59-'FG_243way_Regular Symbol'!F$16&gt;='FG_243way_RegularＸ_W()'!D$2-1,"",VLOOKUP($A59-'FG_243way_Regular Symbol'!F$16,'FG_243way_Regular Symbol'!$L$3:$Q$99,'FG_243way_RegularＸ_W()'!D$3+1,FALSE)),
'FG_243way_Regular Symbol'!O58)</f>
        <v>M5</v>
      </c>
      <c r="E59" s="191" t="str">
        <f>IF('FG_243way_Regular Symbol'!P58="",
IF($A59-'FG_243way_Regular Symbol'!G$16&gt;='FG_243way_RegularＸ_W()'!E$2-1,"",VLOOKUP($A59-'FG_243way_Regular Symbol'!G$16,'FG_243way_Regular Symbol'!$L$3:$Q$99,'FG_243way_RegularＸ_W()'!E$3+1,FALSE)),
'FG_243way_Regular Symbol'!P58)</f>
        <v>Q</v>
      </c>
      <c r="F59" s="338" t="str">
        <f>IF('FG_243way_Regular Symbol'!Q58="",
IF($A59-'FG_243way_Regular Symbol'!H$16&gt;='FG_243way_RegularＸ_W()'!F$2-1,"",VLOOKUP($A59-'FG_243way_Regular Symbol'!H$16,'FG_243way_Regular Symbol'!$L$3:$Q$99,'FG_243way_RegularＸ_W()'!F$3+1,FALSE)),
'FG_243way_Regular Symbol'!Q58)</f>
        <v>M3</v>
      </c>
      <c r="O59" s="344">
        <f>IF($A59&gt;='FG_243way_Regular Symbol'!D$16,"",IF(B59=0,"",IF(OR(B59=$O$1,B59=$P$1,B60=$O$1,B60=$P$1,B61=$O$1,B61=$P$1),0,1)))</f>
        <v>0</v>
      </c>
      <c r="P59" s="3">
        <f>IF($A59&gt;='FG_243way_Regular Symbol'!E$16,"",IF(C59=0,"",IF(OR(C59=$O$1,C59=$P$1,C60=$O$1,C60=$P$1,C61=$O$1,C61=$P$1),0,1)))</f>
        <v>1</v>
      </c>
      <c r="Q59" s="3">
        <f>IF($A59&gt;='FG_243way_Regular Symbol'!F$16,"",IF(D59=0,"",IF(OR(D59=$O$1,D59=$P$1,D60=$O$1,D60=$P$1,D61=$O$1,D61=$P$1),0,1)))</f>
        <v>0</v>
      </c>
      <c r="R59" s="3">
        <f>IF($A59&gt;='FG_243way_Regular Symbol'!G$16,"",IF(E59=0,"",IF(OR(E59=$O$1,E59=$P$1,E60=$O$1,E60=$P$1,E61=$O$1,E61=$P$1),0,1)))</f>
        <v>0</v>
      </c>
      <c r="S59" s="135">
        <f>IF($A59&gt;='FG_243way_Regular Symbol'!H$16,"",IF(F59=0,"",IF(OR(F59=$O$1,F59=$P$1,F60=$O$1,F60=$P$1,F61=$O$1,F61=$P$1),0,1)))</f>
        <v>1</v>
      </c>
      <c r="U59" s="344">
        <f>IF($A59&gt;='FG_243way_Regular Symbol'!D$16,"",IF(B59=0,"",IF(OR(B59=$U$1,B59=$V$1,B60=$U$1,B60=$V$1,B61=$U$1,B61=$V$1),0,1)))</f>
        <v>1</v>
      </c>
      <c r="V59" s="3">
        <f>IF($A59&gt;='FG_243way_Regular Symbol'!E$16,"",IF(C59=0,"",IF(OR(C59=$U$1,C59=$V$1,C60=$U$1,C60=$V$1,C61=$U$1,C61=$V$1),0,1)))</f>
        <v>0</v>
      </c>
      <c r="W59" s="3">
        <f>IF($A59&gt;='FG_243way_Regular Symbol'!F$16,"",IF(D59=0,"",IF(OR(D59=$U$1,D59=$V$1,D60=$U$1,D60=$V$1,D61=$U$1,D61=$V$1),0,1)))</f>
        <v>1</v>
      </c>
      <c r="X59" s="3">
        <f>IF($A59&gt;='FG_243way_Regular Symbol'!G$16,"",IF(E59=0,"",IF(OR(E59=$U$1,E59=$V$1,E60=$U$1,E60=$V$1,E61=$U$1,E61=$V$1),0,1)))</f>
        <v>0</v>
      </c>
      <c r="Y59" s="135">
        <f>IF($A59&gt;='FG_243way_Regular Symbol'!H$16,"",IF(F59=0,"",IF(OR(F59=$U$1,F59=$V$1,F60=$U$1,F60=$V$1,F61=$U$1,F61=$V$1),0,1)))</f>
        <v>1</v>
      </c>
      <c r="AA59" s="344">
        <f>IF($A59&gt;='FG_243way_Regular Symbol'!D$16,"",IF(B59=0,"",IF(OR(B59=$AA$1,B59=$AB$1,B60=$AA$1,B60=$AB$1,B61=$AA$1,,B61=$AB$1),0,1)))</f>
        <v>1</v>
      </c>
      <c r="AB59" s="3">
        <f>IF($A59&gt;='FG_243way_Regular Symbol'!E$16,"",IF(C59=0,"",IF(OR(C59=$AA$1,C59=$AB$1,C60=$AA$1,C60=$AB$1,C61=$AA$1,,C61=$AB$1),0,1)))</f>
        <v>1</v>
      </c>
      <c r="AC59" s="3">
        <f>IF($A59&gt;='FG_243way_Regular Symbol'!F$16,"",IF(D59=0,"",IF(OR(D59=$AA$1,D59=$AB$1,D60=$AA$1,D60=$AB$1,D61=$AA$1,,D61=$AB$1),0,1)))</f>
        <v>1</v>
      </c>
      <c r="AD59" s="3">
        <f>IF($A59&gt;='FG_243way_Regular Symbol'!G$16,"",IF(E59=0,"",IF(OR(E59=$AA$1,E59=$AB$1,E60=$AA$1,E60=$AB$1,E61=$AA$1,,E61=$AB$1),0,1)))</f>
        <v>1</v>
      </c>
      <c r="AE59" s="135">
        <f>IF($A59&gt;='FG_243way_Regular Symbol'!H$16,"",IF(F59=0,"",IF(OR(F59=$AA$1,F59=$AB$1,F60=$AA$1,F60=$AB$1,F61=$AA$1,,F61=$AB$1),0,1)))</f>
        <v>0</v>
      </c>
      <c r="AG59" s="344">
        <f>IF($A59&gt;='FG_243way_Regular Symbol'!D$16,"",IF(B59=0,"",IF(OR(B59=$AG$1,B59=$AH$1,B60=$AG$1,B60=$AH$1,B61=$AG$1,B61=$AH$1),0,1)))</f>
        <v>1</v>
      </c>
      <c r="AH59" s="3">
        <f>IF($A59&gt;='FG_243way_Regular Symbol'!E$16,"",IF(C59=0,"",IF(OR(C59=$AG$1,C59=$AH$1,C60=$AG$1,C60=$AH$1,C61=$AG$1,C61=$AH$1),0,1)))</f>
        <v>1</v>
      </c>
      <c r="AI59" s="3">
        <f>IF($A59&gt;='FG_243way_Regular Symbol'!F$16,"",IF(D59=0,"",IF(OR(D59=$AG$1,D59=$AH$1,D60=$AG$1,D60=$AH$1,D61=$AG$1,D61=$AH$1),0,1)))</f>
        <v>0</v>
      </c>
      <c r="AJ59" s="3">
        <f>IF($A59&gt;='FG_243way_Regular Symbol'!G$16,"",IF(E59=0,"",IF(OR(E59=$AG$1,E59=$AH$1,E60=$AG$1,E60=$AH$1,E61=$AG$1,E61=$AH$1),0,1)))</f>
        <v>1</v>
      </c>
      <c r="AK59" s="135">
        <f>IF($A59&gt;='FG_243way_Regular Symbol'!H$16,"",IF(F59=0,"",IF(OR(F59=$AG$1,F59=$AH$1,F60=$AG$1,F60=$AH$1,F61=$AG$1,F61=$AH$1),0,1)))</f>
        <v>1</v>
      </c>
      <c r="AM59" s="344">
        <f>IF($A59&gt;='FG_243way_Regular Symbol'!D$16,"",IF(B59=0,"",IF(OR(B59=$AM$1,B59=$AN$1,B60=$AM$1,B60=$AN$1,B61=$AM$1,B61=$AN$1),0,1)))</f>
        <v>1</v>
      </c>
      <c r="AN59" s="3">
        <f>IF($A59&gt;='FG_243way_Regular Symbol'!E$16,"",IF(C59=0,"",IF(OR(C59=$AM$1,C59=$AN$1,C60=$AM$1,C60=$AN$1,C61=$AM$1,C61=$AN$1),0,1)))</f>
        <v>1</v>
      </c>
      <c r="AO59" s="3">
        <f>IF($A59&gt;='FG_243way_Regular Symbol'!F$16,"",IF(D59=0,"",IF(OR(D59=$AM$1,D59=$AN$1,D60=$AM$1,D60=$AN$1,D61=$AM$1,D61=$AN$1),0,1)))</f>
        <v>0</v>
      </c>
      <c r="AP59" s="3">
        <f>IF($A59&gt;='FG_243way_Regular Symbol'!G$16,"",IF(E59=0,"",IF(OR(E59=$AM$1,E59=$AN$1,E60=$AM$1,E60=$AN$1,E61=$AM$1,E61=$AN$1),0,1)))</f>
        <v>1</v>
      </c>
      <c r="AQ59" s="135">
        <f>IF($A59&gt;='FG_243way_Regular Symbol'!H$16,"",IF(F59=0,"",IF(OR(F59=$AM$1,F59=$AN$1,F60=$AM$1,F60=$AN$1,F61=$AM$1,F61=$AN$1),0,1)))</f>
        <v>1</v>
      </c>
      <c r="AS59" s="344">
        <f>IF($A59&gt;='FG_243way_Regular Symbol'!D$16,"",IF(B59=0,"",IF(OR(B59=$AM$1,B59=$AT$1,B60=$AM$1,B60=$AT$1,B61=$AM$1,B61=$AT$1),0,1)))</f>
        <v>1</v>
      </c>
      <c r="AT59" s="3">
        <f>IF($A59&gt;='FG_243way_Regular Symbol'!E$16,"",IF(C59=0,"",IF(OR(C59=$AM$1,C59=$AT$1,C60=$AM$1,C60=$AT$1,C61=$AM$1,C61=$AT$1),0,1)))</f>
        <v>1</v>
      </c>
      <c r="AU59" s="3">
        <f>IF($A59&gt;='FG_243way_Regular Symbol'!F$16,"",IF(D59=0,"",IF(OR(D59=$AM$1,D59=$AT$1,D60=$AM$1,D60=$AT$1,D61=$AM$1,D61=$AT$1),0,1)))</f>
        <v>1</v>
      </c>
      <c r="AV59" s="3">
        <f>IF($A59&gt;='FG_243way_Regular Symbol'!G$16,"",IF(E59=0,"",IF(OR(E59=$AM$1,E59=$AT$1,E60=$AM$1,E60=$AT$1,E61=$AM$1,E61=$AT$1),0,1)))</f>
        <v>1</v>
      </c>
      <c r="AW59" s="135">
        <f>IF($A59&gt;='FG_243way_Regular Symbol'!H$16,"",IF(F59=0,"",IF(OR(F59=$AM$1,F59=$AT$1,F60=$AM$1,F60=$AT$1,F61=$AM$1,F61=$AT$1),0,1)))</f>
        <v>1</v>
      </c>
      <c r="AY59" s="344">
        <f>IF($A59&gt;='FG_243way_Regular Symbol'!D$16,"",IF(B59=0,"",IF(OR(B59=$AM$1,B59=$AZ$1,B60=$AM$1,B60=$AZ$1,B61=$AM$1,B61=$AZ$1),0,1)))</f>
        <v>1</v>
      </c>
      <c r="AZ59" s="3">
        <f>IF($A59&gt;='FG_243way_Regular Symbol'!E$16,"",IF(C59=0,"",IF(OR(C59=$AM$1,C59=$AZ$1,C60=$AM$1,C60=$AZ$1,C61=$AM$1,C61=$AZ$1),0,1)))</f>
        <v>1</v>
      </c>
      <c r="BA59" s="3">
        <f>IF($A59&gt;='FG_243way_Regular Symbol'!F$16,"",IF(D59=0,"",IF(OR(D59=$AM$1,D59=$AZ$1,D60=$AM$1,D60=$AZ$1,D61=$AM$1,D61=$AZ$1),0,1)))</f>
        <v>1</v>
      </c>
      <c r="BB59" s="3">
        <f>IF($A59&gt;='FG_243way_Regular Symbol'!G$16,"",IF(E59=0,"",IF(OR(E59=$AM$1,E59=$AZ$1,E60=$AM$1,E60=$AZ$1,E61=$AM$1,E61=$AZ$1),0,1)))</f>
        <v>1</v>
      </c>
      <c r="BC59" s="135">
        <f>IF($A59&gt;='FG_243way_Regular Symbol'!H$16,"",IF(F59=0,"",IF(OR(F59=$AM$1,F59=$AZ$1,F60=$AM$1,F60=$AZ$1,F61=$AM$1,F61=$AZ$1),0,1)))</f>
        <v>1</v>
      </c>
      <c r="BE59" s="344">
        <f>IF($A59&gt;='FG_243way_Regular Symbol'!D$16,"",IF(B59=0,"",IF(OR(B59=$AM$1,B59=$BF$1,B60=$AM$1,B60=$BF$1,B61=$AM$1,B61=$BF$1),0,1)))</f>
        <v>1</v>
      </c>
      <c r="BF59" s="3">
        <f>IF($A59&gt;='FG_243way_Regular Symbol'!E$16,"",IF(C59=0,"",IF(OR(C59=$AM$1,C59=$BF$1,C60=$AM$1,C60=$BF$1,C61=$AM$1,C61=$BF$1),0,1)))</f>
        <v>1</v>
      </c>
      <c r="BG59" s="3">
        <f>IF($A59&gt;='FG_243way_Regular Symbol'!F$16,"",IF(D59=0,"",IF(OR(D59=$AM$1,D59=$BF$1,D60=$AM$1,D60=$BF$1,D61=$AM$1,D61=$BF$1),0,1)))</f>
        <v>1</v>
      </c>
      <c r="BH59" s="3">
        <f>IF($A59&gt;='FG_243way_Regular Symbol'!G$16,"",IF(E59=0,"",IF(OR(E59=$AM$1,E59=$BF$1,E60=$AM$1,E60=$BF$1,E61=$AM$1,E61=$BF$1),0,1)))</f>
        <v>1</v>
      </c>
      <c r="BI59" s="135">
        <f>IF($A59&gt;='FG_243way_Regular Symbol'!H$16,"",IF(F59=0,"",IF(OR(F59=$AM$1,F59=$BF$1,F60=$AM$1,F60=$BF$1,F61=$AM$1,F61=$BF$1),0,1)))</f>
        <v>1</v>
      </c>
      <c r="BK59" s="344">
        <f>IF($A59&gt;='FG_243way_Regular Symbol'!D$16,"",IF(B59=0,"",IF(OR(B59=$AM$1,B59=$BL$1,B60=$AM$1,B60=$BL$1,B61=$AM$1,B61=$BL$1),0,1)))</f>
        <v>1</v>
      </c>
      <c r="BL59" s="3">
        <f>IF($A59&gt;='FG_243way_Regular Symbol'!E$16,"",IF(C59=0,"",IF(OR(C59=$AM$1,C59=$BL$1,C60=$AM$1,C60=$BL$1,C61=$AM$1,C61=$BL$1),0,1)))</f>
        <v>1</v>
      </c>
      <c r="BM59" s="3">
        <f>IF($A59&gt;='FG_243way_Regular Symbol'!F$16,"",IF(D59=0,"",IF(OR(D59=$AM$1,D59=$BL$1,D60=$AM$1,D60=$BL$1,D61=$AM$1,D61=$BL$1),0,1)))</f>
        <v>1</v>
      </c>
      <c r="BN59" s="3">
        <f>IF($A59&gt;='FG_243way_Regular Symbol'!G$16,"",IF(E59=0,"",IF(OR(E59=$AM$1,E59=$BL$1,E60=$AM$1,E60=$BL$1,E61=$AM$1,E61=$BL$1),0,1)))</f>
        <v>1</v>
      </c>
      <c r="BO59" s="135">
        <f>IF($A59&gt;='FG_243way_Regular Symbol'!H$16,"",IF(F59=0,"",IF(OR(F59=$AM$1,F59=$BL$1,F60=$AM$1,F60=$BL$1,F61=$AM$1,F61=$BL$1),0,1)))</f>
        <v>1</v>
      </c>
      <c r="BQ59" s="3">
        <f>IF($A59&gt;='FG_243way_Regular Symbol'!D$16,"",IF(B59=0,"",IF(OR(B59=$BQ$1,B59=$BR$1,B60=$BQ$1,B60=$BR$1,B61=$BQ$1,B61=$BR$1),0,1)))</f>
        <v>1</v>
      </c>
      <c r="BR59" s="3">
        <f>IF($A59&gt;='FG_243way_Regular Symbol'!E$16,"",IF(C59=0,"",IF(OR(C59=$BQ$1,C59=$BR$1,C60=$BQ$1,C60=$BR$1,C61=$BQ$1,C61=$BR$1),0,1)))</f>
        <v>0</v>
      </c>
      <c r="BS59" s="3">
        <f>IF($A59&gt;='FG_243way_Regular Symbol'!F$16,"",IF(D59=0,"",IF(OR(D59=$BQ$1,D59=$BR$1,D60=$BQ$1,D60=$BR$1,D61=$BQ$1,D61=$BR$1),0,1)))</f>
        <v>1</v>
      </c>
      <c r="BT59" s="3">
        <f>IF($A59&gt;='FG_243way_Regular Symbol'!G$16,"",IF(E59=0,"",IF(OR(E59=$BQ$1,E59=$BR$1,E60=$BQ$1,E60=$BR$1,E61=$BQ$1,E61=$BR$1),0,1)))</f>
        <v>1</v>
      </c>
      <c r="BU59" s="3">
        <f>IF($A59&gt;='FG_243way_Regular Symbol'!H$16,"",IF(F59=0,"",IF(OR(F59=$BQ$1,F59=$BR$1,F60=$BQ$1,F60=$BR$1,F61=$BQ$1,F61=$BR$1),0,1)))</f>
        <v>1</v>
      </c>
      <c r="BW59" s="3">
        <f>IF($A59&gt;='FG_243way_Regular Symbol'!D$16,"",IF(B59=0,"",IF(OR(B59=$BW$1,B60=$BW$1,B61=$BW$1,B59=$BX$1,B60=$BX$1,B61=$BX$1),0,1)))</f>
        <v>1</v>
      </c>
      <c r="BX59" s="3">
        <f>IF($A59&gt;='FG_243way_Regular Symbol'!E$16,"",IF(C59=0,"",IF(OR(C59=$BW$1,C60=$BW$1,C61=$BW$1,C59=$BX$1,C60=$BX$1,C61=$BX$1),0,1)))</f>
        <v>1</v>
      </c>
      <c r="BY59" s="3">
        <f>IF($A59&gt;='FG_243way_Regular Symbol'!F$16,"",IF(D59=0,"",IF(OR(D59=$BW$1,D60=$BW$1,D61=$BW$1,D59=$BX$1,D60=$BX$1,D61=$BX$1),0,1)))</f>
        <v>1</v>
      </c>
      <c r="BZ59" s="3">
        <f>IF($A59&gt;='FG_243way_Regular Symbol'!G$16,"",IF(E59=0,"",IF(OR(E59=$BW$1,E60=$BW$1,E61=$BW$1,E59=$BX$1,E60=$BX$1,E61=$BX$1),0,1)))</f>
        <v>1</v>
      </c>
      <c r="CA59" s="3">
        <f>IF($A59&gt;='FG_243way_Regular Symbol'!H$16,"",IF(F59=0,"",IF(OR(F59=$BW$1,F60=$BW$1,F61=$BW$1,F59=$BX$1,F60=$BX$1,F61=$BX$1),0,1)))</f>
        <v>0</v>
      </c>
      <c r="CC59" s="3">
        <f>IF($A59&gt;='FG_243way_Regular Symbol'!D$16,"",IF(B59=0,"",IF(OR(B59=$BW$1,B60=$BW$1,B61=$BW$1,B59=$CD$1,B60=$CD$1,B61=$CD$1),0,1)))</f>
        <v>0</v>
      </c>
      <c r="CD59" s="3">
        <f>IF($A59&gt;='FG_243way_Regular Symbol'!E$16,"",IF(C59=0,"",IF(OR(C59=$BW$1,C60=$BW$1,C61=$BW$1,C59=$CD$1,C60=$CD$1,C61=$CD$1),0,1)))</f>
        <v>1</v>
      </c>
      <c r="CE59" s="3">
        <f>IF($A59&gt;='FG_243way_Regular Symbol'!F$16,"",IF(D59=0,"",IF(OR(D59=$BW$1,D60=$BW$1,D61=$BW$1,D59=$CD$1,D60=$CD$1,D61=$CD$1),0,1)))</f>
        <v>1</v>
      </c>
      <c r="CF59" s="3">
        <f>IF($A59&gt;='FG_243way_Regular Symbol'!G$16,"",IF(E59=0,"",IF(OR(E59=$BW$1,E60=$BW$1,E61=$BW$1,E59=$CD$1,E60=$CD$1,E61=$CD$1),0,1)))</f>
        <v>0</v>
      </c>
      <c r="CG59" s="3">
        <f>IF($A59&gt;='FG_243way_Regular Symbol'!H$16,"",IF(F59=0,"",IF(OR(F59=$BW$1,F60=$BW$1,F61=$BW$1,F59=$CD$1,F60=$CD$1,F61=$CD$1),0,1)))</f>
        <v>1</v>
      </c>
      <c r="CI59" s="3">
        <f>IF($A59&gt;='FG_243way_Regular Symbol'!D$16,"",IF(B59=0,"",IF(OR(B59=$BW$1,B60=$BW$1,B61=$BW$1,B59=$CJ$1,B60=$CJ$1,B61=$CJ$1),0,1)))</f>
        <v>0</v>
      </c>
      <c r="CJ59" s="3">
        <f>IF($A59&gt;='FG_243way_Regular Symbol'!E$16,"",IF(C59=0,"",IF(OR(C59=$BW$1,C60=$BW$1,C61=$BW$1,C59=$CJ$1,C60=$CJ$1,C61=$CJ$1),0,1)))</f>
        <v>1</v>
      </c>
      <c r="CK59" s="3">
        <f>IF($A59&gt;='FG_243way_Regular Symbol'!F$16,"",IF(D59=0,"",IF(OR(D59=$BW$1,D60=$BW$1,D61=$BW$1,D59=$CJ$1,D60=$CJ$1,D61=$CJ$1),0,1)))</f>
        <v>1</v>
      </c>
      <c r="CL59" s="3">
        <f>IF($A59&gt;='FG_243way_Regular Symbol'!G$16,"",IF(E59=0,"",IF(OR(E59=$BW$1,E60=$BW$1,E61=$BW$1,E59=$CJ$1,E60=$CJ$1,E61=$CJ$1),0,1)))</f>
        <v>1</v>
      </c>
      <c r="CM59" s="3">
        <f>IF($A59&gt;='FG_243way_Regular Symbol'!H$16,"",IF(F59=0,"",IF(OR(F59=$BW$1,F60=$BW$1,F61=$BW$1,F59=$CJ$1,F60=$CJ$1,F61=$CJ$1),0,1)))</f>
        <v>0</v>
      </c>
      <c r="CO59" s="3">
        <f>IF($A59&gt;='FG_243way_Regular Symbol'!D$16,"",IF(B59=0,"",IF(OR(B59=$BW$1,B60=$BW$1,B61=$BW$1,B59=$CP$1,B60=$CP$1,B61=$CP$1),0,1)))</f>
        <v>1</v>
      </c>
      <c r="CP59" s="3">
        <f>IF($A59&gt;='FG_243way_Regular Symbol'!E$16,"",IF(C59=0,"",IF(OR(C59=$BW$1,C60=$BW$1,C61=$BW$1,C59=$CP$1,C60=$CP$1,C61=$CP$1),0,1)))</f>
        <v>0</v>
      </c>
      <c r="CQ59" s="3">
        <f>IF($A59&gt;='FG_243way_Regular Symbol'!F$16,"",IF(D59=0,"",IF(OR(D59=$BW$1,D60=$BW$1,D61=$BW$1,D59=$CP$1,D60=$CP$1,D61=$CP$1),0,1)))</f>
        <v>1</v>
      </c>
      <c r="CR59" s="3">
        <f>IF($A59&gt;='FG_243way_Regular Symbol'!G$16,"",IF(E59=0,"",IF(OR(E59=$BW$1,E60=$BW$1,E61=$BW$1,E59=$CP$1,E60=$CP$1,E61=$CP$1),0,1)))</f>
        <v>1</v>
      </c>
      <c r="CS59" s="3">
        <f>IF($A59&gt;='FG_243way_Regular Symbol'!H$16,"",IF(F59=0,"",IF(OR(F59=$BW$1,F60=$BW$1,F61=$BW$1,F59=$CP$1,F60=$CP$1,F61=$CP$1),0,1)))</f>
        <v>1</v>
      </c>
      <c r="CU59" s="3">
        <f>IF($A59&gt;='FG_243way_Regular Symbol'!D$16,"",IF(B59=0,"",IF(OR(B59=$BW$1,B60=$BW$1,B61=$BW$1,B59=$CV$1,B60=$CV$1,B61=$CV$1),0,1)))</f>
        <v>1</v>
      </c>
      <c r="CV59" s="3">
        <f>IF($A59&gt;='FG_243way_Regular Symbol'!E$16,"",IF(C59=0,"",IF(OR(C59=$BW$1,C60=$BW$1,C61=$BW$1,C59=$CV$1,C60=$CV$1,C61=$CV$1),0,1)))</f>
        <v>1</v>
      </c>
      <c r="CW59" s="3">
        <f>IF($A59&gt;='FG_243way_Regular Symbol'!F$16,"",IF(D59=0,"",IF(OR(D59=$BW$1,D60=$BW$1,D61=$BW$1,D59=$CV$1,D60=$CV$1,D61=$CV$1),0,1)))</f>
        <v>1</v>
      </c>
      <c r="CX59" s="3">
        <f>IF($A59&gt;='FG_243way_Regular Symbol'!G$16,"",IF(E59=0,"",IF(OR(E59=$BW$1,E60=$BW$1,E61=$BW$1,E59=$CV$1,E60=$CV$1,E61=$CV$1),0,1)))</f>
        <v>1</v>
      </c>
      <c r="CY59" s="3">
        <f>IF($A59&gt;='FG_243way_Regular Symbol'!H$16,"",IF(F59=0,"",IF(OR(F59=$BW$1,F60=$BW$1,F61=$BW$1,F59=$CV$1,F60=$CV$1,F61=$CV$1),0,1)))</f>
        <v>1</v>
      </c>
    </row>
    <row r="60" spans="1:103">
      <c r="A60" s="337">
        <f>IF('FG_243way_Regular Symbol'!L59="","",'FG_243way_Regular Symbol'!L59)</f>
        <v>56</v>
      </c>
      <c r="B60" s="191" t="str">
        <f>IF('FG_243way_Regular Symbol'!M59="",
IF($A60-'FG_243way_Regular Symbol'!D$16&gt;='FG_243way_RegularＸ_W()'!B$2-1,"",VLOOKUP($A60-'FG_243way_Regular Symbol'!D$16,'FG_243way_Regular Symbol'!$L$3:$Q$99,'FG_243way_RegularＸ_W()'!B$3+1,FALSE)),
'FG_243way_Regular Symbol'!M59)</f>
        <v>Q</v>
      </c>
      <c r="C60" s="191" t="str">
        <f>IF('FG_243way_Regular Symbol'!N59="",
IF($A60-'FG_243way_Regular Symbol'!E$16&gt;='FG_243way_RegularＸ_W()'!C$2-1,"",VLOOKUP($A60-'FG_243way_Regular Symbol'!E$16,'FG_243way_Regular Symbol'!$L$3:$Q$99,'FG_243way_RegularＸ_W()'!C$3+1,FALSE)),
'FG_243way_Regular Symbol'!N59)</f>
        <v>M2</v>
      </c>
      <c r="D60" s="191" t="str">
        <f>IF('FG_243way_Regular Symbol'!O59="",
IF($A60-'FG_243way_Regular Symbol'!F$16&gt;='FG_243way_RegularＸ_W()'!D$2-1,"",VLOOKUP($A60-'FG_243way_Regular Symbol'!F$16,'FG_243way_Regular Symbol'!$L$3:$Q$99,'FG_243way_RegularＸ_W()'!D$3+1,FALSE)),
'FG_243way_Regular Symbol'!O59)</f>
        <v>M1</v>
      </c>
      <c r="E60" s="191" t="str">
        <f>IF('FG_243way_Regular Symbol'!P59="",
IF($A60-'FG_243way_Regular Symbol'!G$16&gt;='FG_243way_RegularＸ_W()'!E$2-1,"",VLOOKUP($A60-'FG_243way_Regular Symbol'!G$16,'FG_243way_Regular Symbol'!$L$3:$Q$99,'FG_243way_RegularＸ_W()'!E$3+1,FALSE)),
'FG_243way_Regular Symbol'!P59)</f>
        <v>M1</v>
      </c>
      <c r="F60" s="338" t="str">
        <f>IF('FG_243way_Regular Symbol'!Q59="",
IF($A60-'FG_243way_Regular Symbol'!H$16&gt;='FG_243way_RegularＸ_W()'!F$2-1,"",VLOOKUP($A60-'FG_243way_Regular Symbol'!H$16,'FG_243way_Regular Symbol'!$L$3:$Q$99,'FG_243way_RegularＸ_W()'!F$3+1,FALSE)),
'FG_243way_Regular Symbol'!Q59)</f>
        <v>J</v>
      </c>
      <c r="O60" s="344">
        <f>IF($A60&gt;='FG_243way_Regular Symbol'!D$16,"",IF(B60=0,"",IF(OR(B60=$O$1,B60=$P$1,B61=$O$1,B61=$P$1,B62=$O$1,B62=$P$1),0,1)))</f>
        <v>1</v>
      </c>
      <c r="P60" s="3">
        <f>IF($A60&gt;='FG_243way_Regular Symbol'!E$16,"",IF(C60=0,"",IF(OR(C60=$O$1,C60=$P$1,C61=$O$1,C61=$P$1,C62=$O$1,C62=$P$1),0,1)))</f>
        <v>0</v>
      </c>
      <c r="Q60" s="3">
        <f>IF($A60&gt;='FG_243way_Regular Symbol'!F$16,"",IF(D60=0,"",IF(OR(D60=$O$1,D60=$P$1,D61=$O$1,D61=$P$1,D62=$O$1,D62=$P$1),0,1)))</f>
        <v>0</v>
      </c>
      <c r="R60" s="3" t="str">
        <f>IF($A60&gt;='FG_243way_Regular Symbol'!G$16,"",IF(E60=0,"",IF(OR(E60=$O$1,E60=$P$1,E61=$O$1,E61=$P$1,E62=$O$1,E62=$P$1),0,1)))</f>
        <v/>
      </c>
      <c r="S60" s="135">
        <f>IF($A60&gt;='FG_243way_Regular Symbol'!H$16,"",IF(F60=0,"",IF(OR(F60=$O$1,F60=$P$1,F61=$O$1,F61=$P$1,F62=$O$1,F62=$P$1),0,1)))</f>
        <v>1</v>
      </c>
      <c r="U60" s="344">
        <f>IF($A60&gt;='FG_243way_Regular Symbol'!D$16,"",IF(B60=0,"",IF(OR(B60=$U$1,B60=$V$1,B61=$U$1,B61=$V$1,B62=$U$1,B62=$V$1),0,1)))</f>
        <v>1</v>
      </c>
      <c r="V60" s="3">
        <f>IF($A60&gt;='FG_243way_Regular Symbol'!E$16,"",IF(C60=0,"",IF(OR(C60=$U$1,C60=$V$1,C61=$U$1,C61=$V$1,C62=$U$1,C62=$V$1),0,1)))</f>
        <v>0</v>
      </c>
      <c r="W60" s="3">
        <f>IF($A60&gt;='FG_243way_Regular Symbol'!F$16,"",IF(D60=0,"",IF(OR(D60=$U$1,D60=$V$1,D61=$U$1,D61=$V$1,D62=$U$1,D62=$V$1),0,1)))</f>
        <v>1</v>
      </c>
      <c r="X60" s="3" t="str">
        <f>IF($A60&gt;='FG_243way_Regular Symbol'!G$16,"",IF(E60=0,"",IF(OR(E60=$U$1,E60=$V$1,E61=$U$1,E61=$V$1,E62=$U$1,E62=$V$1),0,1)))</f>
        <v/>
      </c>
      <c r="Y60" s="135">
        <f>IF($A60&gt;='FG_243way_Regular Symbol'!H$16,"",IF(F60=0,"",IF(OR(F60=$U$1,F60=$V$1,F61=$U$1,F61=$V$1,F62=$U$1,F62=$V$1),0,1)))</f>
        <v>0</v>
      </c>
      <c r="AA60" s="344">
        <f>IF($A60&gt;='FG_243way_Regular Symbol'!D$16,"",IF(B60=0,"",IF(OR(B60=$AA$1,B60=$AB$1,B61=$AA$1,B61=$AB$1,B62=$AA$1,,B62=$AB$1),0,1)))</f>
        <v>1</v>
      </c>
      <c r="AB60" s="3">
        <f>IF($A60&gt;='FG_243way_Regular Symbol'!E$16,"",IF(C60=0,"",IF(OR(C60=$AA$1,C60=$AB$1,C61=$AA$1,C61=$AB$1,C62=$AA$1,,C62=$AB$1),0,1)))</f>
        <v>0</v>
      </c>
      <c r="AC60" s="3">
        <f>IF($A60&gt;='FG_243way_Regular Symbol'!F$16,"",IF(D60=0,"",IF(OR(D60=$AA$1,D60=$AB$1,D61=$AA$1,D61=$AB$1,D62=$AA$1,,D62=$AB$1),0,1)))</f>
        <v>1</v>
      </c>
      <c r="AD60" s="3" t="str">
        <f>IF($A60&gt;='FG_243way_Regular Symbol'!G$16,"",IF(E60=0,"",IF(OR(E60=$AA$1,E60=$AB$1,E61=$AA$1,E61=$AB$1,E62=$AA$1,,E62=$AB$1),0,1)))</f>
        <v/>
      </c>
      <c r="AE60" s="135">
        <f>IF($A60&gt;='FG_243way_Regular Symbol'!H$16,"",IF(F60=0,"",IF(OR(F60=$AA$1,F60=$AB$1,F61=$AA$1,F61=$AB$1,F62=$AA$1,,F62=$AB$1),0,1)))</f>
        <v>1</v>
      </c>
      <c r="AG60" s="344">
        <f>IF($A60&gt;='FG_243way_Regular Symbol'!D$16,"",IF(B60=0,"",IF(OR(B60=$AG$1,B60=$AH$1,B61=$AG$1,B61=$AH$1,B62=$AG$1,B62=$AH$1),0,1)))</f>
        <v>1</v>
      </c>
      <c r="AH60" s="3">
        <f>IF($A60&gt;='FG_243way_Regular Symbol'!E$16,"",IF(C60=0,"",IF(OR(C60=$AG$1,C60=$AH$1,C61=$AG$1,C61=$AH$1,C62=$AG$1,C62=$AH$1),0,1)))</f>
        <v>0</v>
      </c>
      <c r="AI60" s="3">
        <f>IF($A60&gt;='FG_243way_Regular Symbol'!F$16,"",IF(D60=0,"",IF(OR(D60=$AG$1,D60=$AH$1,D61=$AG$1,D61=$AH$1,D62=$AG$1,D62=$AH$1),0,1)))</f>
        <v>0</v>
      </c>
      <c r="AJ60" s="3" t="str">
        <f>IF($A60&gt;='FG_243way_Regular Symbol'!G$16,"",IF(E60=0,"",IF(OR(E60=$AG$1,E60=$AH$1,E61=$AG$1,E61=$AH$1,E62=$AG$1,E62=$AH$1),0,1)))</f>
        <v/>
      </c>
      <c r="AK60" s="135">
        <f>IF($A60&gt;='FG_243way_Regular Symbol'!H$16,"",IF(F60=0,"",IF(OR(F60=$AG$1,F60=$AH$1,F61=$AG$1,F61=$AH$1,F62=$AG$1,F62=$AH$1),0,1)))</f>
        <v>1</v>
      </c>
      <c r="AM60" s="344">
        <f>IF($A60&gt;='FG_243way_Regular Symbol'!D$16,"",IF(B60=0,"",IF(OR(B60=$AM$1,B60=$AN$1,B61=$AM$1,B61=$AN$1,B62=$AM$1,B62=$AN$1),0,1)))</f>
        <v>1</v>
      </c>
      <c r="AN60" s="3">
        <f>IF($A60&gt;='FG_243way_Regular Symbol'!E$16,"",IF(C60=0,"",IF(OR(C60=$AM$1,C60=$AN$1,C61=$AM$1,C61=$AN$1,C62=$AM$1,C62=$AN$1),0,1)))</f>
        <v>0</v>
      </c>
      <c r="AO60" s="3">
        <f>IF($A60&gt;='FG_243way_Regular Symbol'!F$16,"",IF(D60=0,"",IF(OR(D60=$AM$1,D60=$AN$1,D61=$AM$1,D61=$AN$1,D62=$AM$1,D62=$AN$1),0,1)))</f>
        <v>1</v>
      </c>
      <c r="AP60" s="3" t="str">
        <f>IF($A60&gt;='FG_243way_Regular Symbol'!G$16,"",IF(E60=0,"",IF(OR(E60=$AM$1,E60=$AN$1,E61=$AM$1,E61=$AN$1,E62=$AM$1,E62=$AN$1),0,1)))</f>
        <v/>
      </c>
      <c r="AQ60" s="135">
        <f>IF($A60&gt;='FG_243way_Regular Symbol'!H$16,"",IF(F60=0,"",IF(OR(F60=$AM$1,F60=$AN$1,F61=$AM$1,F61=$AN$1,F62=$AM$1,F62=$AN$1),0,1)))</f>
        <v>1</v>
      </c>
      <c r="AS60" s="344">
        <f>IF($A60&gt;='FG_243way_Regular Symbol'!D$16,"",IF(B60=0,"",IF(OR(B60=$AM$1,B60=$AT$1,B61=$AM$1,B61=$AT$1,B62=$AM$1,B62=$AT$1),0,1)))</f>
        <v>1</v>
      </c>
      <c r="AT60" s="3">
        <f>IF($A60&gt;='FG_243way_Regular Symbol'!E$16,"",IF(C60=0,"",IF(OR(C60=$AM$1,C60=$AT$1,C61=$AM$1,C61=$AT$1,C62=$AM$1,C62=$AT$1),0,1)))</f>
        <v>0</v>
      </c>
      <c r="AU60" s="3">
        <f>IF($A60&gt;='FG_243way_Regular Symbol'!F$16,"",IF(D60=0,"",IF(OR(D60=$AM$1,D60=$AT$1,D61=$AM$1,D61=$AT$1,D62=$AM$1,D62=$AT$1),0,1)))</f>
        <v>1</v>
      </c>
      <c r="AV60" s="3" t="str">
        <f>IF($A60&gt;='FG_243way_Regular Symbol'!G$16,"",IF(E60=0,"",IF(OR(E60=$AM$1,E60=$AT$1,E61=$AM$1,E61=$AT$1,E62=$AM$1,E62=$AT$1),0,1)))</f>
        <v/>
      </c>
      <c r="AW60" s="135">
        <f>IF($A60&gt;='FG_243way_Regular Symbol'!H$16,"",IF(F60=0,"",IF(OR(F60=$AM$1,F60=$AT$1,F61=$AM$1,F61=$AT$1,F62=$AM$1,F62=$AT$1),0,1)))</f>
        <v>1</v>
      </c>
      <c r="AY60" s="344">
        <f>IF($A60&gt;='FG_243way_Regular Symbol'!D$16,"",IF(B60=0,"",IF(OR(B60=$AM$1,B60=$AZ$1,B61=$AM$1,B61=$AZ$1,B62=$AM$1,B62=$AZ$1),0,1)))</f>
        <v>1</v>
      </c>
      <c r="AZ60" s="3">
        <f>IF($A60&gt;='FG_243way_Regular Symbol'!E$16,"",IF(C60=0,"",IF(OR(C60=$AM$1,C60=$AZ$1,C61=$AM$1,C61=$AZ$1,C62=$AM$1,C62=$AZ$1),0,1)))</f>
        <v>0</v>
      </c>
      <c r="BA60" s="3">
        <f>IF($A60&gt;='FG_243way_Regular Symbol'!F$16,"",IF(D60=0,"",IF(OR(D60=$AM$1,D60=$AZ$1,D61=$AM$1,D61=$AZ$1,D62=$AM$1,D62=$AZ$1),0,1)))</f>
        <v>1</v>
      </c>
      <c r="BB60" s="3" t="str">
        <f>IF($A60&gt;='FG_243way_Regular Symbol'!G$16,"",IF(E60=0,"",IF(OR(E60=$AM$1,E60=$AZ$1,E61=$AM$1,E61=$AZ$1,E62=$AM$1,E62=$AZ$1),0,1)))</f>
        <v/>
      </c>
      <c r="BC60" s="135">
        <f>IF($A60&gt;='FG_243way_Regular Symbol'!H$16,"",IF(F60=0,"",IF(OR(F60=$AM$1,F60=$AZ$1,F61=$AM$1,F61=$AZ$1,F62=$AM$1,F62=$AZ$1),0,1)))</f>
        <v>1</v>
      </c>
      <c r="BE60" s="344">
        <f>IF($A60&gt;='FG_243way_Regular Symbol'!D$16,"",IF(B60=0,"",IF(OR(B60=$AM$1,B60=$BF$1,B61=$AM$1,B61=$BF$1,B62=$AM$1,B62=$BF$1),0,1)))</f>
        <v>1</v>
      </c>
      <c r="BF60" s="3">
        <f>IF($A60&gt;='FG_243way_Regular Symbol'!E$16,"",IF(C60=0,"",IF(OR(C60=$AM$1,C60=$BF$1,C61=$AM$1,C61=$BF$1,C62=$AM$1,C62=$BF$1),0,1)))</f>
        <v>0</v>
      </c>
      <c r="BG60" s="3">
        <f>IF($A60&gt;='FG_243way_Regular Symbol'!F$16,"",IF(D60=0,"",IF(OR(D60=$AM$1,D60=$BF$1,D61=$AM$1,D61=$BF$1,D62=$AM$1,D62=$BF$1),0,1)))</f>
        <v>1</v>
      </c>
      <c r="BH60" s="3" t="str">
        <f>IF($A60&gt;='FG_243way_Regular Symbol'!G$16,"",IF(E60=0,"",IF(OR(E60=$AM$1,E60=$BF$1,E61=$AM$1,E61=$BF$1,E62=$AM$1,E62=$BF$1),0,1)))</f>
        <v/>
      </c>
      <c r="BI60" s="135">
        <f>IF($A60&gt;='FG_243way_Regular Symbol'!H$16,"",IF(F60=0,"",IF(OR(F60=$AM$1,F60=$BF$1,F61=$AM$1,F61=$BF$1,F62=$AM$1,F62=$BF$1),0,1)))</f>
        <v>1</v>
      </c>
      <c r="BK60" s="344">
        <f>IF($A60&gt;='FG_243way_Regular Symbol'!D$16,"",IF(B60=0,"",IF(OR(B60=$AM$1,B60=$BL$1,B61=$AM$1,B61=$BL$1,B62=$AM$1,B62=$BL$1),0,1)))</f>
        <v>1</v>
      </c>
      <c r="BL60" s="3">
        <f>IF($A60&gt;='FG_243way_Regular Symbol'!E$16,"",IF(C60=0,"",IF(OR(C60=$AM$1,C60=$BL$1,C61=$AM$1,C61=$BL$1,C62=$AM$1,C62=$BL$1),0,1)))</f>
        <v>0</v>
      </c>
      <c r="BM60" s="3">
        <f>IF($A60&gt;='FG_243way_Regular Symbol'!F$16,"",IF(D60=0,"",IF(OR(D60=$AM$1,D60=$BL$1,D61=$AM$1,D61=$BL$1,D62=$AM$1,D62=$BL$1),0,1)))</f>
        <v>1</v>
      </c>
      <c r="BN60" s="3" t="str">
        <f>IF($A60&gt;='FG_243way_Regular Symbol'!G$16,"",IF(E60=0,"",IF(OR(E60=$AM$1,E60=$BL$1,E61=$AM$1,E61=$BL$1,E62=$AM$1,E62=$BL$1),0,1)))</f>
        <v/>
      </c>
      <c r="BO60" s="135">
        <f>IF($A60&gt;='FG_243way_Regular Symbol'!H$16,"",IF(F60=0,"",IF(OR(F60=$AM$1,F60=$BL$1,F61=$AM$1,F61=$BL$1,F62=$AM$1,F62=$BL$1),0,1)))</f>
        <v>1</v>
      </c>
      <c r="BQ60" s="3">
        <f>IF($A60&gt;='FG_243way_Regular Symbol'!D$16,"",IF(B60=0,"",IF(OR(B60=$BQ$1,B60=$BR$1,B61=$BQ$1,B61=$BR$1,B62=$BQ$1,B62=$BR$1),0,1)))</f>
        <v>0</v>
      </c>
      <c r="BR60" s="3">
        <f>IF($A60&gt;='FG_243way_Regular Symbol'!E$16,"",IF(C60=0,"",IF(OR(C60=$BQ$1,C60=$BR$1,C61=$BQ$1,C61=$BR$1,C62=$BQ$1,C62=$BR$1),0,1)))</f>
        <v>0</v>
      </c>
      <c r="BS60" s="3">
        <f>IF($A60&gt;='FG_243way_Regular Symbol'!F$16,"",IF(D60=0,"",IF(OR(D60=$BQ$1,D60=$BR$1,D61=$BQ$1,D61=$BR$1,D62=$BQ$1,D62=$BR$1),0,1)))</f>
        <v>1</v>
      </c>
      <c r="BT60" s="3" t="str">
        <f>IF($A60&gt;='FG_243way_Regular Symbol'!G$16,"",IF(E60=0,"",IF(OR(E60=$BQ$1,E60=$BR$1,E61=$BQ$1,E61=$BR$1,E62=$BQ$1,E62=$BR$1),0,1)))</f>
        <v/>
      </c>
      <c r="BU60" s="3">
        <f>IF($A60&gt;='FG_243way_Regular Symbol'!H$16,"",IF(F60=0,"",IF(OR(F60=$BQ$1,F60=$BR$1,F61=$BQ$1,F61=$BR$1,F62=$BQ$1,F62=$BR$1),0,1)))</f>
        <v>1</v>
      </c>
      <c r="BW60" s="3">
        <f>IF($A60&gt;='FG_243way_Regular Symbol'!D$16,"",IF(B60=0,"",IF(OR(B60=$BW$1,B61=$BW$1,B62=$BW$1,B60=$BX$1,B61=$BX$1,B62=$BX$1),0,1)))</f>
        <v>1</v>
      </c>
      <c r="BX60" s="3">
        <f>IF($A60&gt;='FG_243way_Regular Symbol'!E$16,"",IF(C60=0,"",IF(OR(C60=$BW$1,C61=$BW$1,C62=$BW$1,C60=$BX$1,C61=$BX$1,C62=$BX$1),0,1)))</f>
        <v>0</v>
      </c>
      <c r="BY60" s="3">
        <f>IF($A60&gt;='FG_243way_Regular Symbol'!F$16,"",IF(D60=0,"",IF(OR(D60=$BW$1,D61=$BW$1,D62=$BW$1,D60=$BX$1,D61=$BX$1,D62=$BX$1),0,1)))</f>
        <v>1</v>
      </c>
      <c r="BZ60" s="3" t="str">
        <f>IF($A60&gt;='FG_243way_Regular Symbol'!G$16,"",IF(E60=0,"",IF(OR(E60=$BW$1,E61=$BW$1,E62=$BW$1,E60=$BX$1,E61=$BX$1,E62=$BX$1),0,1)))</f>
        <v/>
      </c>
      <c r="CA60" s="3">
        <f>IF($A60&gt;='FG_243way_Regular Symbol'!H$16,"",IF(F60=0,"",IF(OR(F60=$BW$1,F61=$BW$1,F62=$BW$1,F60=$BX$1,F61=$BX$1,F62=$BX$1),0,1)))</f>
        <v>0</v>
      </c>
      <c r="CC60" s="3">
        <f>IF($A60&gt;='FG_243way_Regular Symbol'!D$16,"",IF(B60=0,"",IF(OR(B60=$BW$1,B61=$BW$1,B62=$BW$1,B60=$CD$1,B61=$CD$1,B62=$CD$1),0,1)))</f>
        <v>0</v>
      </c>
      <c r="CD60" s="3">
        <f>IF($A60&gt;='FG_243way_Regular Symbol'!E$16,"",IF(C60=0,"",IF(OR(C60=$BW$1,C61=$BW$1,C62=$BW$1,C60=$CD$1,C61=$CD$1,C62=$CD$1),0,1)))</f>
        <v>0</v>
      </c>
      <c r="CE60" s="3">
        <f>IF($A60&gt;='FG_243way_Regular Symbol'!F$16,"",IF(D60=0,"",IF(OR(D60=$BW$1,D61=$BW$1,D62=$BW$1,D60=$CD$1,D61=$CD$1,D62=$CD$1),0,1)))</f>
        <v>1</v>
      </c>
      <c r="CF60" s="3" t="str">
        <f>IF($A60&gt;='FG_243way_Regular Symbol'!G$16,"",IF(E60=0,"",IF(OR(E60=$BW$1,E61=$BW$1,E62=$BW$1,E60=$CD$1,E61=$CD$1,E62=$CD$1),0,1)))</f>
        <v/>
      </c>
      <c r="CG60" s="3">
        <f>IF($A60&gt;='FG_243way_Regular Symbol'!H$16,"",IF(F60=0,"",IF(OR(F60=$BW$1,F61=$BW$1,F62=$BW$1,F60=$CD$1,F61=$CD$1,F62=$CD$1),0,1)))</f>
        <v>1</v>
      </c>
      <c r="CI60" s="3">
        <f>IF($A60&gt;='FG_243way_Regular Symbol'!D$16,"",IF(B60=0,"",IF(OR(B60=$BW$1,B61=$BW$1,B62=$BW$1,B60=$CJ$1,B61=$CJ$1,B62=$CJ$1),0,1)))</f>
        <v>0</v>
      </c>
      <c r="CJ60" s="3">
        <f>IF($A60&gt;='FG_243way_Regular Symbol'!E$16,"",IF(C60=0,"",IF(OR(C60=$BW$1,C61=$BW$1,C62=$BW$1,C60=$CJ$1,C61=$CJ$1,C62=$CJ$1),0,1)))</f>
        <v>0</v>
      </c>
      <c r="CK60" s="3">
        <f>IF($A60&gt;='FG_243way_Regular Symbol'!F$16,"",IF(D60=0,"",IF(OR(D60=$BW$1,D61=$BW$1,D62=$BW$1,D60=$CJ$1,D61=$CJ$1,D62=$CJ$1),0,1)))</f>
        <v>0</v>
      </c>
      <c r="CL60" s="3" t="str">
        <f>IF($A60&gt;='FG_243way_Regular Symbol'!G$16,"",IF(E60=0,"",IF(OR(E60=$BW$1,E61=$BW$1,E62=$BW$1,E60=$CJ$1,E61=$CJ$1,E62=$CJ$1),0,1)))</f>
        <v/>
      </c>
      <c r="CM60" s="3">
        <f>IF($A60&gt;='FG_243way_Regular Symbol'!H$16,"",IF(F60=0,"",IF(OR(F60=$BW$1,F61=$BW$1,F62=$BW$1,F60=$CJ$1,F61=$CJ$1,F62=$CJ$1),0,1)))</f>
        <v>0</v>
      </c>
      <c r="CO60" s="3">
        <f>IF($A60&gt;='FG_243way_Regular Symbol'!D$16,"",IF(B60=0,"",IF(OR(B60=$BW$1,B61=$BW$1,B62=$BW$1,B60=$CP$1,B61=$CP$1,B62=$CP$1),0,1)))</f>
        <v>1</v>
      </c>
      <c r="CP60" s="3">
        <f>IF($A60&gt;='FG_243way_Regular Symbol'!E$16,"",IF(C60=0,"",IF(OR(C60=$BW$1,C61=$BW$1,C62=$BW$1,C60=$CP$1,C61=$CP$1,C62=$CP$1),0,1)))</f>
        <v>0</v>
      </c>
      <c r="CQ60" s="3">
        <f>IF($A60&gt;='FG_243way_Regular Symbol'!F$16,"",IF(D60=0,"",IF(OR(D60=$BW$1,D61=$BW$1,D62=$BW$1,D60=$CP$1,D61=$CP$1,D62=$CP$1),0,1)))</f>
        <v>1</v>
      </c>
      <c r="CR60" s="3" t="str">
        <f>IF($A60&gt;='FG_243way_Regular Symbol'!G$16,"",IF(E60=0,"",IF(OR(E60=$BW$1,E61=$BW$1,E62=$BW$1,E60=$CP$1,E61=$CP$1,E62=$CP$1),0,1)))</f>
        <v/>
      </c>
      <c r="CS60" s="3">
        <f>IF($A60&gt;='FG_243way_Regular Symbol'!H$16,"",IF(F60=0,"",IF(OR(F60=$BW$1,F61=$BW$1,F62=$BW$1,F60=$CP$1,F61=$CP$1,F62=$CP$1),0,1)))</f>
        <v>1</v>
      </c>
      <c r="CU60" s="3">
        <f>IF($A60&gt;='FG_243way_Regular Symbol'!D$16,"",IF(B60=0,"",IF(OR(B60=$BW$1,B61=$BW$1,B62=$BW$1,B60=$CV$1,B61=$CV$1,B62=$CV$1),0,1)))</f>
        <v>1</v>
      </c>
      <c r="CV60" s="3">
        <f>IF($A60&gt;='FG_243way_Regular Symbol'!E$16,"",IF(C60=0,"",IF(OR(C60=$BW$1,C61=$BW$1,C62=$BW$1,C60=$CV$1,C61=$CV$1,C62=$CV$1),0,1)))</f>
        <v>0</v>
      </c>
      <c r="CW60" s="3">
        <f>IF($A60&gt;='FG_243way_Regular Symbol'!F$16,"",IF(D60=0,"",IF(OR(D60=$BW$1,D61=$BW$1,D62=$BW$1,D60=$CV$1,D61=$CV$1,D62=$CV$1),0,1)))</f>
        <v>1</v>
      </c>
      <c r="CX60" s="3" t="str">
        <f>IF($A60&gt;='FG_243way_Regular Symbol'!G$16,"",IF(E60=0,"",IF(OR(E60=$BW$1,E61=$BW$1,E62=$BW$1,E60=$CV$1,E61=$CV$1,E62=$CV$1),0,1)))</f>
        <v/>
      </c>
      <c r="CY60" s="3">
        <f>IF($A60&gt;='FG_243way_Regular Symbol'!H$16,"",IF(F60=0,"",IF(OR(F60=$BW$1,F61=$BW$1,F62=$BW$1,F60=$CV$1,F61=$CV$1,F62=$CV$1),0,1)))</f>
        <v>1</v>
      </c>
    </row>
    <row r="61" spans="1:103">
      <c r="A61" s="337">
        <f>IF('FG_243way_Regular Symbol'!L60="","",'FG_243way_Regular Symbol'!L60)</f>
        <v>57</v>
      </c>
      <c r="B61" s="191" t="str">
        <f>IF('FG_243way_Regular Symbol'!M60="",
IF($A61-'FG_243way_Regular Symbol'!D$16&gt;='FG_243way_RegularＸ_W()'!B$2-1,"",VLOOKUP($A61-'FG_243way_Regular Symbol'!D$16,'FG_243way_Regular Symbol'!$L$3:$Q$99,'FG_243way_RegularＸ_W()'!B$3+1,FALSE)),
'FG_243way_Regular Symbol'!M60)</f>
        <v>J</v>
      </c>
      <c r="C61" s="191" t="str">
        <f>IF('FG_243way_Regular Symbol'!N60="",
IF($A61-'FG_243way_Regular Symbol'!E$16&gt;='FG_243way_RegularＸ_W()'!C$2-1,"",VLOOKUP($A61-'FG_243way_Regular Symbol'!E$16,'FG_243way_Regular Symbol'!$L$3:$Q$99,'FG_243way_RegularＸ_W()'!C$3+1,FALSE)),
'FG_243way_Regular Symbol'!N60)</f>
        <v>A</v>
      </c>
      <c r="D61" s="191" t="str">
        <f>IF('FG_243way_Regular Symbol'!O60="",
IF($A61-'FG_243way_Regular Symbol'!F$16&gt;='FG_243way_RegularＸ_W()'!D$2-1,"",VLOOKUP($A61-'FG_243way_Regular Symbol'!F$16,'FG_243way_Regular Symbol'!$L$3:$Q$99,'FG_243way_RegularＸ_W()'!D$3+1,FALSE)),
'FG_243way_Regular Symbol'!O60)</f>
        <v>M4</v>
      </c>
      <c r="E61" s="191" t="str">
        <f>IF('FG_243way_Regular Symbol'!P60="",
IF($A61-'FG_243way_Regular Symbol'!G$16&gt;='FG_243way_RegularＸ_W()'!E$2-1,"",VLOOKUP($A61-'FG_243way_Regular Symbol'!G$16,'FG_243way_Regular Symbol'!$L$3:$Q$99,'FG_243way_RegularＸ_W()'!E$3+1,FALSE)),
'FG_243way_Regular Symbol'!P60)</f>
        <v>M2</v>
      </c>
      <c r="F61" s="338" t="str">
        <f>IF('FG_243way_Regular Symbol'!Q60="",
IF($A61-'FG_243way_Regular Symbol'!H$16&gt;='FG_243way_RegularＸ_W()'!F$2-1,"",VLOOKUP($A61-'FG_243way_Regular Symbol'!H$16,'FG_243way_Regular Symbol'!$L$3:$Q$99,'FG_243way_RegularＸ_W()'!F$3+1,FALSE)),
'FG_243way_Regular Symbol'!Q60)</f>
        <v>K</v>
      </c>
      <c r="O61" s="344">
        <f>IF($A61&gt;='FG_243way_Regular Symbol'!D$16,"",IF(B61=0,"",IF(OR(B61=$O$1,B61=$P$1,B62=$O$1,B62=$P$1,B63=$O$1,B63=$P$1),0,1)))</f>
        <v>1</v>
      </c>
      <c r="P61" s="3">
        <f>IF($A61&gt;='FG_243way_Regular Symbol'!E$16,"",IF(C61=0,"",IF(OR(C61=$O$1,C61=$P$1,C62=$O$1,C62=$P$1,C63=$O$1,C63=$P$1),0,1)))</f>
        <v>0</v>
      </c>
      <c r="Q61" s="3">
        <f>IF($A61&gt;='FG_243way_Regular Symbol'!F$16,"",IF(D61=0,"",IF(OR(D61=$O$1,D61=$P$1,D62=$O$1,D62=$P$1,D63=$O$1,D63=$P$1),0,1)))</f>
        <v>1</v>
      </c>
      <c r="R61" s="3" t="str">
        <f>IF($A61&gt;='FG_243way_Regular Symbol'!G$16,"",IF(E61=0,"",IF(OR(E61=$O$1,E61=$P$1,E62=$O$1,E62=$P$1,E63=$O$1,E63=$P$1),0,1)))</f>
        <v/>
      </c>
      <c r="S61" s="135">
        <f>IF($A61&gt;='FG_243way_Regular Symbol'!H$16,"",IF(F61=0,"",IF(OR(F61=$O$1,F61=$P$1,F62=$O$1,F62=$P$1,F63=$O$1,F63=$P$1),0,1)))</f>
        <v>1</v>
      </c>
      <c r="U61" s="344">
        <f>IF($A61&gt;='FG_243way_Regular Symbol'!D$16,"",IF(B61=0,"",IF(OR(B61=$U$1,B61=$V$1,B62=$U$1,B62=$V$1,B63=$U$1,B63=$V$1),0,1)))</f>
        <v>1</v>
      </c>
      <c r="V61" s="3">
        <f>IF($A61&gt;='FG_243way_Regular Symbol'!E$16,"",IF(C61=0,"",IF(OR(C61=$U$1,C61=$V$1,C62=$U$1,C62=$V$1,C63=$U$1,C63=$V$1),0,1)))</f>
        <v>0</v>
      </c>
      <c r="W61" s="3">
        <f>IF($A61&gt;='FG_243way_Regular Symbol'!F$16,"",IF(D61=0,"",IF(OR(D61=$U$1,D61=$V$1,D62=$U$1,D62=$V$1,D63=$U$1,D63=$V$1),0,1)))</f>
        <v>1</v>
      </c>
      <c r="X61" s="3" t="str">
        <f>IF($A61&gt;='FG_243way_Regular Symbol'!G$16,"",IF(E61=0,"",IF(OR(E61=$U$1,E61=$V$1,E62=$U$1,E62=$V$1,E63=$U$1,E63=$V$1),0,1)))</f>
        <v/>
      </c>
      <c r="Y61" s="135">
        <f>IF($A61&gt;='FG_243way_Regular Symbol'!H$16,"",IF(F61=0,"",IF(OR(F61=$U$1,F61=$V$1,F62=$U$1,F62=$V$1,F63=$U$1,F63=$V$1),0,1)))</f>
        <v>0</v>
      </c>
      <c r="AA61" s="344">
        <f>IF($A61&gt;='FG_243way_Regular Symbol'!D$16,"",IF(B61=0,"",IF(OR(B61=$AA$1,B61=$AB$1,B62=$AA$1,B62=$AB$1,B63=$AA$1,,B63=$AB$1),0,1)))</f>
        <v>1</v>
      </c>
      <c r="AB61" s="3">
        <f>IF($A61&gt;='FG_243way_Regular Symbol'!E$16,"",IF(C61=0,"",IF(OR(C61=$AA$1,C61=$AB$1,C62=$AA$1,C62=$AB$1,C63=$AA$1,,C63=$AB$1),0,1)))</f>
        <v>0</v>
      </c>
      <c r="AC61" s="3">
        <f>IF($A61&gt;='FG_243way_Regular Symbol'!F$16,"",IF(D61=0,"",IF(OR(D61=$AA$1,D61=$AB$1,D62=$AA$1,D62=$AB$1,D63=$AA$1,,D63=$AB$1),0,1)))</f>
        <v>1</v>
      </c>
      <c r="AD61" s="3" t="str">
        <f>IF($A61&gt;='FG_243way_Regular Symbol'!G$16,"",IF(E61=0,"",IF(OR(E61=$AA$1,E61=$AB$1,E62=$AA$1,E62=$AB$1,E63=$AA$1,,E63=$AB$1),0,1)))</f>
        <v/>
      </c>
      <c r="AE61" s="135">
        <f>IF($A61&gt;='FG_243way_Regular Symbol'!H$16,"",IF(F61=0,"",IF(OR(F61=$AA$1,F61=$AB$1,F62=$AA$1,F62=$AB$1,F63=$AA$1,,F63=$AB$1),0,1)))</f>
        <v>1</v>
      </c>
      <c r="AG61" s="344">
        <f>IF($A61&gt;='FG_243way_Regular Symbol'!D$16,"",IF(B61=0,"",IF(OR(B61=$AG$1,B61=$AH$1,B62=$AG$1,B62=$AH$1,B63=$AG$1,B63=$AH$1),0,1)))</f>
        <v>1</v>
      </c>
      <c r="AH61" s="3">
        <f>IF($A61&gt;='FG_243way_Regular Symbol'!E$16,"",IF(C61=0,"",IF(OR(C61=$AG$1,C61=$AH$1,C62=$AG$1,C62=$AH$1,C63=$AG$1,C63=$AH$1),0,1)))</f>
        <v>0</v>
      </c>
      <c r="AI61" s="3">
        <f>IF($A61&gt;='FG_243way_Regular Symbol'!F$16,"",IF(D61=0,"",IF(OR(D61=$AG$1,D61=$AH$1,D62=$AG$1,D62=$AH$1,D63=$AG$1,D63=$AH$1),0,1)))</f>
        <v>0</v>
      </c>
      <c r="AJ61" s="3" t="str">
        <f>IF($A61&gt;='FG_243way_Regular Symbol'!G$16,"",IF(E61=0,"",IF(OR(E61=$AG$1,E61=$AH$1,E62=$AG$1,E62=$AH$1,E63=$AG$1,E63=$AH$1),0,1)))</f>
        <v/>
      </c>
      <c r="AK61" s="135">
        <f>IF($A61&gt;='FG_243way_Regular Symbol'!H$16,"",IF(F61=0,"",IF(OR(F61=$AG$1,F61=$AH$1,F62=$AG$1,F62=$AH$1,F63=$AG$1,F63=$AH$1),0,1)))</f>
        <v>1</v>
      </c>
      <c r="AM61" s="344">
        <f>IF($A61&gt;='FG_243way_Regular Symbol'!D$16,"",IF(B61=0,"",IF(OR(B61=$AM$1,B61=$AN$1,B62=$AM$1,B62=$AN$1,B63=$AM$1,B63=$AN$1),0,1)))</f>
        <v>1</v>
      </c>
      <c r="AN61" s="3">
        <f>IF($A61&gt;='FG_243way_Regular Symbol'!E$16,"",IF(C61=0,"",IF(OR(C61=$AM$1,C61=$AN$1,C62=$AM$1,C62=$AN$1,C63=$AM$1,C63=$AN$1),0,1)))</f>
        <v>0</v>
      </c>
      <c r="AO61" s="3">
        <f>IF($A61&gt;='FG_243way_Regular Symbol'!F$16,"",IF(D61=0,"",IF(OR(D61=$AM$1,D61=$AN$1,D62=$AM$1,D62=$AN$1,D63=$AM$1,D63=$AN$1),0,1)))</f>
        <v>1</v>
      </c>
      <c r="AP61" s="3" t="str">
        <f>IF($A61&gt;='FG_243way_Regular Symbol'!G$16,"",IF(E61=0,"",IF(OR(E61=$AM$1,E61=$AN$1,E62=$AM$1,E62=$AN$1,E63=$AM$1,E63=$AN$1),0,1)))</f>
        <v/>
      </c>
      <c r="AQ61" s="135">
        <f>IF($A61&gt;='FG_243way_Regular Symbol'!H$16,"",IF(F61=0,"",IF(OR(F61=$AM$1,F61=$AN$1,F62=$AM$1,F62=$AN$1,F63=$AM$1,F63=$AN$1),0,1)))</f>
        <v>1</v>
      </c>
      <c r="AS61" s="344">
        <f>IF($A61&gt;='FG_243way_Regular Symbol'!D$16,"",IF(B61=0,"",IF(OR(B61=$AM$1,B61=$AT$1,B62=$AM$1,B62=$AT$1,B63=$AM$1,B63=$AT$1),0,1)))</f>
        <v>1</v>
      </c>
      <c r="AT61" s="3">
        <f>IF($A61&gt;='FG_243way_Regular Symbol'!E$16,"",IF(C61=0,"",IF(OR(C61=$AM$1,C61=$AT$1,C62=$AM$1,C62=$AT$1,C63=$AM$1,C63=$AT$1),0,1)))</f>
        <v>0</v>
      </c>
      <c r="AU61" s="3">
        <f>IF($A61&gt;='FG_243way_Regular Symbol'!F$16,"",IF(D61=0,"",IF(OR(D61=$AM$1,D61=$AT$1,D62=$AM$1,D62=$AT$1,D63=$AM$1,D63=$AT$1),0,1)))</f>
        <v>1</v>
      </c>
      <c r="AV61" s="3" t="str">
        <f>IF($A61&gt;='FG_243way_Regular Symbol'!G$16,"",IF(E61=0,"",IF(OR(E61=$AM$1,E61=$AT$1,E62=$AM$1,E62=$AT$1,E63=$AM$1,E63=$AT$1),0,1)))</f>
        <v/>
      </c>
      <c r="AW61" s="135">
        <f>IF($A61&gt;='FG_243way_Regular Symbol'!H$16,"",IF(F61=0,"",IF(OR(F61=$AM$1,F61=$AT$1,F62=$AM$1,F62=$AT$1,F63=$AM$1,F63=$AT$1),0,1)))</f>
        <v>1</v>
      </c>
      <c r="AY61" s="344">
        <f>IF($A61&gt;='FG_243way_Regular Symbol'!D$16,"",IF(B61=0,"",IF(OR(B61=$AM$1,B61=$AZ$1,B62=$AM$1,B62=$AZ$1,B63=$AM$1,B63=$AZ$1),0,1)))</f>
        <v>1</v>
      </c>
      <c r="AZ61" s="3">
        <f>IF($A61&gt;='FG_243way_Regular Symbol'!E$16,"",IF(C61=0,"",IF(OR(C61=$AM$1,C61=$AZ$1,C62=$AM$1,C62=$AZ$1,C63=$AM$1,C63=$AZ$1),0,1)))</f>
        <v>0</v>
      </c>
      <c r="BA61" s="3">
        <f>IF($A61&gt;='FG_243way_Regular Symbol'!F$16,"",IF(D61=0,"",IF(OR(D61=$AM$1,D61=$AZ$1,D62=$AM$1,D62=$AZ$1,D63=$AM$1,D63=$AZ$1),0,1)))</f>
        <v>1</v>
      </c>
      <c r="BB61" s="3" t="str">
        <f>IF($A61&gt;='FG_243way_Regular Symbol'!G$16,"",IF(E61=0,"",IF(OR(E61=$AM$1,E61=$AZ$1,E62=$AM$1,E62=$AZ$1,E63=$AM$1,E63=$AZ$1),0,1)))</f>
        <v/>
      </c>
      <c r="BC61" s="135">
        <f>IF($A61&gt;='FG_243way_Regular Symbol'!H$16,"",IF(F61=0,"",IF(OR(F61=$AM$1,F61=$AZ$1,F62=$AM$1,F62=$AZ$1,F63=$AM$1,F63=$AZ$1),0,1)))</f>
        <v>1</v>
      </c>
      <c r="BE61" s="344">
        <f>IF($A61&gt;='FG_243way_Regular Symbol'!D$16,"",IF(B61=0,"",IF(OR(B61=$AM$1,B61=$BF$1,B62=$AM$1,B62=$BF$1,B63=$AM$1,B63=$BF$1),0,1)))</f>
        <v>1</v>
      </c>
      <c r="BF61" s="3">
        <f>IF($A61&gt;='FG_243way_Regular Symbol'!E$16,"",IF(C61=0,"",IF(OR(C61=$AM$1,C61=$BF$1,C62=$AM$1,C62=$BF$1,C63=$AM$1,C63=$BF$1),0,1)))</f>
        <v>0</v>
      </c>
      <c r="BG61" s="3">
        <f>IF($A61&gt;='FG_243way_Regular Symbol'!F$16,"",IF(D61=0,"",IF(OR(D61=$AM$1,D61=$BF$1,D62=$AM$1,D62=$BF$1,D63=$AM$1,D63=$BF$1),0,1)))</f>
        <v>1</v>
      </c>
      <c r="BH61" s="3" t="str">
        <f>IF($A61&gt;='FG_243way_Regular Symbol'!G$16,"",IF(E61=0,"",IF(OR(E61=$AM$1,E61=$BF$1,E62=$AM$1,E62=$BF$1,E63=$AM$1,E63=$BF$1),0,1)))</f>
        <v/>
      </c>
      <c r="BI61" s="135">
        <f>IF($A61&gt;='FG_243way_Regular Symbol'!H$16,"",IF(F61=0,"",IF(OR(F61=$AM$1,F61=$BF$1,F62=$AM$1,F62=$BF$1,F63=$AM$1,F63=$BF$1),0,1)))</f>
        <v>1</v>
      </c>
      <c r="BK61" s="344">
        <f>IF($A61&gt;='FG_243way_Regular Symbol'!D$16,"",IF(B61=0,"",IF(OR(B61=$AM$1,B61=$BL$1,B62=$AM$1,B62=$BL$1,B63=$AM$1,B63=$BL$1),0,1)))</f>
        <v>1</v>
      </c>
      <c r="BL61" s="3">
        <f>IF($A61&gt;='FG_243way_Regular Symbol'!E$16,"",IF(C61=0,"",IF(OR(C61=$AM$1,C61=$BL$1,C62=$AM$1,C62=$BL$1,C63=$AM$1,C63=$BL$1),0,1)))</f>
        <v>0</v>
      </c>
      <c r="BM61" s="3">
        <f>IF($A61&gt;='FG_243way_Regular Symbol'!F$16,"",IF(D61=0,"",IF(OR(D61=$AM$1,D61=$BL$1,D62=$AM$1,D62=$BL$1,D63=$AM$1,D63=$BL$1),0,1)))</f>
        <v>1</v>
      </c>
      <c r="BN61" s="3" t="str">
        <f>IF($A61&gt;='FG_243way_Regular Symbol'!G$16,"",IF(E61=0,"",IF(OR(E61=$AM$1,E61=$BL$1,E62=$AM$1,E62=$BL$1,E63=$AM$1,E63=$BL$1),0,1)))</f>
        <v/>
      </c>
      <c r="BO61" s="135">
        <f>IF($A61&gt;='FG_243way_Regular Symbol'!H$16,"",IF(F61=0,"",IF(OR(F61=$AM$1,F61=$BL$1,F62=$AM$1,F62=$BL$1,F63=$AM$1,F63=$BL$1),0,1)))</f>
        <v>1</v>
      </c>
      <c r="BQ61" s="3">
        <f>IF($A61&gt;='FG_243way_Regular Symbol'!D$16,"",IF(B61=0,"",IF(OR(B61=$BQ$1,B61=$BR$1,B62=$BQ$1,B62=$BR$1,B63=$BQ$1,B63=$BR$1),0,1)))</f>
        <v>0</v>
      </c>
      <c r="BR61" s="3">
        <f>IF($A61&gt;='FG_243way_Regular Symbol'!E$16,"",IF(C61=0,"",IF(OR(C61=$BQ$1,C61=$BR$1,C62=$BQ$1,C62=$BR$1,C63=$BQ$1,C63=$BR$1),0,1)))</f>
        <v>0</v>
      </c>
      <c r="BS61" s="3">
        <f>IF($A61&gt;='FG_243way_Regular Symbol'!F$16,"",IF(D61=0,"",IF(OR(D61=$BQ$1,D61=$BR$1,D62=$BQ$1,D62=$BR$1,D63=$BQ$1,D63=$BR$1),0,1)))</f>
        <v>0</v>
      </c>
      <c r="BT61" s="3" t="str">
        <f>IF($A61&gt;='FG_243way_Regular Symbol'!G$16,"",IF(E61=0,"",IF(OR(E61=$BQ$1,E61=$BR$1,E62=$BQ$1,E62=$BR$1,E63=$BQ$1,E63=$BR$1),0,1)))</f>
        <v/>
      </c>
      <c r="BU61" s="3">
        <f>IF($A61&gt;='FG_243way_Regular Symbol'!H$16,"",IF(F61=0,"",IF(OR(F61=$BQ$1,F61=$BR$1,F62=$BQ$1,F62=$BR$1,F63=$BQ$1,F63=$BR$1),0,1)))</f>
        <v>1</v>
      </c>
      <c r="BW61" s="3">
        <f>IF($A61&gt;='FG_243way_Regular Symbol'!D$16,"",IF(B61=0,"",IF(OR(B61=$BW$1,B62=$BW$1,B63=$BW$1,B61=$BX$1,B62=$BX$1,B63=$BX$1),0,1)))</f>
        <v>0</v>
      </c>
      <c r="BX61" s="3">
        <f>IF($A61&gt;='FG_243way_Regular Symbol'!E$16,"",IF(C61=0,"",IF(OR(C61=$BW$1,C62=$BW$1,C63=$BW$1,C61=$BX$1,C62=$BX$1,C63=$BX$1),0,1)))</f>
        <v>0</v>
      </c>
      <c r="BY61" s="3">
        <f>IF($A61&gt;='FG_243way_Regular Symbol'!F$16,"",IF(D61=0,"",IF(OR(D61=$BW$1,D62=$BW$1,D63=$BW$1,D61=$BX$1,D62=$BX$1,D63=$BX$1),0,1)))</f>
        <v>1</v>
      </c>
      <c r="BZ61" s="3" t="str">
        <f>IF($A61&gt;='FG_243way_Regular Symbol'!G$16,"",IF(E61=0,"",IF(OR(E61=$BW$1,E62=$BW$1,E63=$BW$1,E61=$BX$1,E62=$BX$1,E63=$BX$1),0,1)))</f>
        <v/>
      </c>
      <c r="CA61" s="3">
        <f>IF($A61&gt;='FG_243way_Regular Symbol'!H$16,"",IF(F61=0,"",IF(OR(F61=$BW$1,F62=$BW$1,F63=$BW$1,F61=$BX$1,F62=$BX$1,F63=$BX$1),0,1)))</f>
        <v>0</v>
      </c>
      <c r="CC61" s="3">
        <f>IF($A61&gt;='FG_243way_Regular Symbol'!D$16,"",IF(B61=0,"",IF(OR(B61=$BW$1,B62=$BW$1,B63=$BW$1,B61=$CD$1,B62=$CD$1,B63=$CD$1),0,1)))</f>
        <v>1</v>
      </c>
      <c r="CD61" s="3">
        <f>IF($A61&gt;='FG_243way_Regular Symbol'!E$16,"",IF(C61=0,"",IF(OR(C61=$BW$1,C62=$BW$1,C63=$BW$1,C61=$CD$1,C62=$CD$1,C63=$CD$1),0,1)))</f>
        <v>0</v>
      </c>
      <c r="CE61" s="3">
        <f>IF($A61&gt;='FG_243way_Regular Symbol'!F$16,"",IF(D61=0,"",IF(OR(D61=$BW$1,D62=$BW$1,D63=$BW$1,D61=$CD$1,D62=$CD$1,D63=$CD$1),0,1)))</f>
        <v>1</v>
      </c>
      <c r="CF61" s="3" t="str">
        <f>IF($A61&gt;='FG_243way_Regular Symbol'!G$16,"",IF(E61=0,"",IF(OR(E61=$BW$1,E62=$BW$1,E63=$BW$1,E61=$CD$1,E62=$CD$1,E63=$CD$1),0,1)))</f>
        <v/>
      </c>
      <c r="CG61" s="3">
        <f>IF($A61&gt;='FG_243way_Regular Symbol'!H$16,"",IF(F61=0,"",IF(OR(F61=$BW$1,F62=$BW$1,F63=$BW$1,F61=$CD$1,F62=$CD$1,F63=$CD$1),0,1)))</f>
        <v>1</v>
      </c>
      <c r="CI61" s="3">
        <f>IF($A61&gt;='FG_243way_Regular Symbol'!D$16,"",IF(B61=0,"",IF(OR(B61=$BW$1,B62=$BW$1,B63=$BW$1,B61=$CJ$1,B62=$CJ$1,B63=$CJ$1),0,1)))</f>
        <v>0</v>
      </c>
      <c r="CJ61" s="3">
        <f>IF($A61&gt;='FG_243way_Regular Symbol'!E$16,"",IF(C61=0,"",IF(OR(C61=$BW$1,C62=$BW$1,C63=$BW$1,C61=$CJ$1,C62=$CJ$1,C63=$CJ$1),0,1)))</f>
        <v>0</v>
      </c>
      <c r="CK61" s="3">
        <f>IF($A61&gt;='FG_243way_Regular Symbol'!F$16,"",IF(D61=0,"",IF(OR(D61=$BW$1,D62=$BW$1,D63=$BW$1,D61=$CJ$1,D62=$CJ$1,D63=$CJ$1),0,1)))</f>
        <v>0</v>
      </c>
      <c r="CL61" s="3" t="str">
        <f>IF($A61&gt;='FG_243way_Regular Symbol'!G$16,"",IF(E61=0,"",IF(OR(E61=$BW$1,E62=$BW$1,E63=$BW$1,E61=$CJ$1,E62=$CJ$1,E63=$CJ$1),0,1)))</f>
        <v/>
      </c>
      <c r="CM61" s="3">
        <f>IF($A61&gt;='FG_243way_Regular Symbol'!H$16,"",IF(F61=0,"",IF(OR(F61=$BW$1,F62=$BW$1,F63=$BW$1,F61=$CJ$1,F62=$CJ$1,F63=$CJ$1),0,1)))</f>
        <v>1</v>
      </c>
      <c r="CO61" s="3">
        <f>IF($A61&gt;='FG_243way_Regular Symbol'!D$16,"",IF(B61=0,"",IF(OR(B61=$BW$1,B62=$BW$1,B63=$BW$1,B61=$CP$1,B62=$CP$1,B63=$CP$1),0,1)))</f>
        <v>1</v>
      </c>
      <c r="CP61" s="3">
        <f>IF($A61&gt;='FG_243way_Regular Symbol'!E$16,"",IF(C61=0,"",IF(OR(C61=$BW$1,C62=$BW$1,C63=$BW$1,C61=$CP$1,C62=$CP$1,C63=$CP$1),0,1)))</f>
        <v>0</v>
      </c>
      <c r="CQ61" s="3">
        <f>IF($A61&gt;='FG_243way_Regular Symbol'!F$16,"",IF(D61=0,"",IF(OR(D61=$BW$1,D62=$BW$1,D63=$BW$1,D61=$CP$1,D62=$CP$1,D63=$CP$1),0,1)))</f>
        <v>1</v>
      </c>
      <c r="CR61" s="3" t="str">
        <f>IF($A61&gt;='FG_243way_Regular Symbol'!G$16,"",IF(E61=0,"",IF(OR(E61=$BW$1,E62=$BW$1,E63=$BW$1,E61=$CP$1,E62=$CP$1,E63=$CP$1),0,1)))</f>
        <v/>
      </c>
      <c r="CS61" s="3">
        <f>IF($A61&gt;='FG_243way_Regular Symbol'!H$16,"",IF(F61=0,"",IF(OR(F61=$BW$1,F62=$BW$1,F63=$BW$1,F61=$CP$1,F62=$CP$1,F63=$CP$1),0,1)))</f>
        <v>1</v>
      </c>
      <c r="CU61" s="3">
        <f>IF($A61&gt;='FG_243way_Regular Symbol'!D$16,"",IF(B61=0,"",IF(OR(B61=$BW$1,B62=$BW$1,B63=$BW$1,B61=$CV$1,B62=$CV$1,B63=$CV$1),0,1)))</f>
        <v>1</v>
      </c>
      <c r="CV61" s="3">
        <f>IF($A61&gt;='FG_243way_Regular Symbol'!E$16,"",IF(C61=0,"",IF(OR(C61=$BW$1,C62=$BW$1,C63=$BW$1,C61=$CV$1,C62=$CV$1,C63=$CV$1),0,1)))</f>
        <v>0</v>
      </c>
      <c r="CW61" s="3">
        <f>IF($A61&gt;='FG_243way_Regular Symbol'!F$16,"",IF(D61=0,"",IF(OR(D61=$BW$1,D62=$BW$1,D63=$BW$1,D61=$CV$1,D62=$CV$1,D63=$CV$1),0,1)))</f>
        <v>1</v>
      </c>
      <c r="CX61" s="3" t="str">
        <f>IF($A61&gt;='FG_243way_Regular Symbol'!G$16,"",IF(E61=0,"",IF(OR(E61=$BW$1,E62=$BW$1,E63=$BW$1,E61=$CV$1,E62=$CV$1,E63=$CV$1),0,1)))</f>
        <v/>
      </c>
      <c r="CY61" s="3">
        <f>IF($A61&gt;='FG_243way_Regular Symbol'!H$16,"",IF(F61=0,"",IF(OR(F61=$BW$1,F62=$BW$1,F63=$BW$1,F61=$CV$1,F62=$CV$1,F63=$CV$1),0,1)))</f>
        <v>1</v>
      </c>
    </row>
    <row r="62" spans="1:103">
      <c r="A62" s="337">
        <f>IF('FG_243way_Regular Symbol'!L61="","",'FG_243way_Regular Symbol'!L61)</f>
        <v>58</v>
      </c>
      <c r="B62" s="191" t="str">
        <f>IF('FG_243way_Regular Symbol'!M61="",
IF($A62-'FG_243way_Regular Symbol'!D$16&gt;='FG_243way_RegularＸ_W()'!B$2-1,"",VLOOKUP($A62-'FG_243way_Regular Symbol'!D$16,'FG_243way_Regular Symbol'!$L$3:$Q$99,'FG_243way_RegularＸ_W()'!B$3+1,FALSE)),
'FG_243way_Regular Symbol'!M61)</f>
        <v>A</v>
      </c>
      <c r="C62" s="191" t="str">
        <f>IF('FG_243way_Regular Symbol'!N61="",
IF($A62-'FG_243way_Regular Symbol'!E$16&gt;='FG_243way_RegularＸ_W()'!C$2-1,"",VLOOKUP($A62-'FG_243way_Regular Symbol'!E$16,'FG_243way_Regular Symbol'!$L$3:$Q$99,'FG_243way_RegularＸ_W()'!C$3+1,FALSE)),
'FG_243way_Regular Symbol'!N61)</f>
        <v>WW</v>
      </c>
      <c r="D62" s="191" t="str">
        <f>IF('FG_243way_Regular Symbol'!O61="",
IF($A62-'FG_243way_Regular Symbol'!F$16&gt;='FG_243way_RegularＸ_W()'!D$2-1,"",VLOOKUP($A62-'FG_243way_Regular Symbol'!F$16,'FG_243way_Regular Symbol'!$L$3:$Q$99,'FG_243way_RegularＸ_W()'!D$3+1,FALSE)),
'FG_243way_Regular Symbol'!O61)</f>
        <v>J</v>
      </c>
      <c r="E62" s="191" t="str">
        <f>IF('FG_243way_Regular Symbol'!P61="",
IF($A62-'FG_243way_Regular Symbol'!G$16&gt;='FG_243way_RegularＸ_W()'!E$2-1,"",VLOOKUP($A62-'FG_243way_Regular Symbol'!G$16,'FG_243way_Regular Symbol'!$L$3:$Q$99,'FG_243way_RegularＸ_W()'!E$3+1,FALSE)),
'FG_243way_Regular Symbol'!P61)</f>
        <v/>
      </c>
      <c r="F62" s="338" t="str">
        <f>IF('FG_243way_Regular Symbol'!Q61="",
IF($A62-'FG_243way_Regular Symbol'!H$16&gt;='FG_243way_RegularＸ_W()'!F$2-1,"",VLOOKUP($A62-'FG_243way_Regular Symbol'!H$16,'FG_243way_Regular Symbol'!$L$3:$Q$99,'FG_243way_RegularＸ_W()'!F$3+1,FALSE)),
'FG_243way_Regular Symbol'!Q61)</f>
        <v>M2</v>
      </c>
      <c r="O62" s="344">
        <f>IF($A62&gt;='FG_243way_Regular Symbol'!D$16,"",IF(B62=0,"",IF(OR(B62=$O$1,B62=$P$1,B63=$O$1,B63=$P$1,B64=$O$1,B64=$P$1),0,1)))</f>
        <v>0</v>
      </c>
      <c r="P62" s="3">
        <f>IF($A62&gt;='FG_243way_Regular Symbol'!E$16,"",IF(C62=0,"",IF(OR(C62=$O$1,C62=$P$1,C63=$O$1,C63=$P$1,C64=$O$1,C64=$P$1),0,1)))</f>
        <v>0</v>
      </c>
      <c r="Q62" s="3">
        <f>IF($A62&gt;='FG_243way_Regular Symbol'!F$16,"",IF(D62=0,"",IF(OR(D62=$O$1,D62=$P$1,D63=$O$1,D63=$P$1,D64=$O$1,D64=$P$1),0,1)))</f>
        <v>1</v>
      </c>
      <c r="R62" s="3" t="str">
        <f>IF($A62&gt;='FG_243way_Regular Symbol'!G$16,"",IF(E62=0,"",IF(OR(E62=$O$1,E62=$P$1,E63=$O$1,E63=$P$1,E64=$O$1,E64=$P$1),0,1)))</f>
        <v/>
      </c>
      <c r="S62" s="135">
        <f>IF($A62&gt;='FG_243way_Regular Symbol'!H$16,"",IF(F62=0,"",IF(OR(F62=$O$1,F62=$P$1,F63=$O$1,F63=$P$1,F64=$O$1,F64=$P$1),0,1)))</f>
        <v>1</v>
      </c>
      <c r="U62" s="344">
        <f>IF($A62&gt;='FG_243way_Regular Symbol'!D$16,"",IF(B62=0,"",IF(OR(B62=$U$1,B62=$V$1,B63=$U$1,B63=$V$1,B64=$U$1,B64=$V$1),0,1)))</f>
        <v>1</v>
      </c>
      <c r="V62" s="3">
        <f>IF($A62&gt;='FG_243way_Regular Symbol'!E$16,"",IF(C62=0,"",IF(OR(C62=$U$1,C62=$V$1,C63=$U$1,C63=$V$1,C64=$U$1,C64=$V$1),0,1)))</f>
        <v>0</v>
      </c>
      <c r="W62" s="3">
        <f>IF($A62&gt;='FG_243way_Regular Symbol'!F$16,"",IF(D62=0,"",IF(OR(D62=$U$1,D62=$V$1,D63=$U$1,D63=$V$1,D64=$U$1,D64=$V$1),0,1)))</f>
        <v>1</v>
      </c>
      <c r="X62" s="3" t="str">
        <f>IF($A62&gt;='FG_243way_Regular Symbol'!G$16,"",IF(E62=0,"",IF(OR(E62=$U$1,E62=$V$1,E63=$U$1,E63=$V$1,E64=$U$1,E64=$V$1),0,1)))</f>
        <v/>
      </c>
      <c r="Y62" s="135">
        <f>IF($A62&gt;='FG_243way_Regular Symbol'!H$16,"",IF(F62=0,"",IF(OR(F62=$U$1,F62=$V$1,F63=$U$1,F63=$V$1,F64=$U$1,F64=$V$1),0,1)))</f>
        <v>0</v>
      </c>
      <c r="AA62" s="344">
        <f>IF($A62&gt;='FG_243way_Regular Symbol'!D$16,"",IF(B62=0,"",IF(OR(B62=$AA$1,B62=$AB$1,B63=$AA$1,B63=$AB$1,B64=$AA$1,,B64=$AB$1),0,1)))</f>
        <v>1</v>
      </c>
      <c r="AB62" s="3">
        <f>IF($A62&gt;='FG_243way_Regular Symbol'!E$16,"",IF(C62=0,"",IF(OR(C62=$AA$1,C62=$AB$1,C63=$AA$1,C63=$AB$1,C64=$AA$1,,C64=$AB$1),0,1)))</f>
        <v>0</v>
      </c>
      <c r="AC62" s="3">
        <f>IF($A62&gt;='FG_243way_Regular Symbol'!F$16,"",IF(D62=0,"",IF(OR(D62=$AA$1,D62=$AB$1,D63=$AA$1,D63=$AB$1,D64=$AA$1,,D64=$AB$1),0,1)))</f>
        <v>1</v>
      </c>
      <c r="AD62" s="3" t="str">
        <f>IF($A62&gt;='FG_243way_Regular Symbol'!G$16,"",IF(E62=0,"",IF(OR(E62=$AA$1,E62=$AB$1,E63=$AA$1,E63=$AB$1,E64=$AA$1,,E64=$AB$1),0,1)))</f>
        <v/>
      </c>
      <c r="AE62" s="135">
        <f>IF($A62&gt;='FG_243way_Regular Symbol'!H$16,"",IF(F62=0,"",IF(OR(F62=$AA$1,F62=$AB$1,F63=$AA$1,F63=$AB$1,F64=$AA$1,,F64=$AB$1),0,1)))</f>
        <v>1</v>
      </c>
      <c r="AG62" s="344">
        <f>IF($A62&gt;='FG_243way_Regular Symbol'!D$16,"",IF(B62=0,"",IF(OR(B62=$AG$1,B62=$AH$1,B63=$AG$1,B63=$AH$1,B64=$AG$1,B64=$AH$1),0,1)))</f>
        <v>1</v>
      </c>
      <c r="AH62" s="3">
        <f>IF($A62&gt;='FG_243way_Regular Symbol'!E$16,"",IF(C62=0,"",IF(OR(C62=$AG$1,C62=$AH$1,C63=$AG$1,C63=$AH$1,C64=$AG$1,C64=$AH$1),0,1)))</f>
        <v>0</v>
      </c>
      <c r="AI62" s="3">
        <f>IF($A62&gt;='FG_243way_Regular Symbol'!F$16,"",IF(D62=0,"",IF(OR(D62=$AG$1,D62=$AH$1,D63=$AG$1,D63=$AH$1,D64=$AG$1,D64=$AH$1),0,1)))</f>
        <v>0</v>
      </c>
      <c r="AJ62" s="3" t="str">
        <f>IF($A62&gt;='FG_243way_Regular Symbol'!G$16,"",IF(E62=0,"",IF(OR(E62=$AG$1,E62=$AH$1,E63=$AG$1,E63=$AH$1,E64=$AG$1,E64=$AH$1),0,1)))</f>
        <v/>
      </c>
      <c r="AK62" s="135">
        <f>IF($A62&gt;='FG_243way_Regular Symbol'!H$16,"",IF(F62=0,"",IF(OR(F62=$AG$1,F62=$AH$1,F63=$AG$1,F63=$AH$1,F64=$AG$1,F64=$AH$1),0,1)))</f>
        <v>1</v>
      </c>
      <c r="AM62" s="344">
        <f>IF($A62&gt;='FG_243way_Regular Symbol'!D$16,"",IF(B62=0,"",IF(OR(B62=$AM$1,B62=$AN$1,B63=$AM$1,B63=$AN$1,B64=$AM$1,B64=$AN$1),0,1)))</f>
        <v>1</v>
      </c>
      <c r="AN62" s="3">
        <f>IF($A62&gt;='FG_243way_Regular Symbol'!E$16,"",IF(C62=0,"",IF(OR(C62=$AM$1,C62=$AN$1,C63=$AM$1,C63=$AN$1,C64=$AM$1,C64=$AN$1),0,1)))</f>
        <v>0</v>
      </c>
      <c r="AO62" s="3">
        <f>IF($A62&gt;='FG_243way_Regular Symbol'!F$16,"",IF(D62=0,"",IF(OR(D62=$AM$1,D62=$AN$1,D63=$AM$1,D63=$AN$1,D64=$AM$1,D64=$AN$1),0,1)))</f>
        <v>1</v>
      </c>
      <c r="AP62" s="3" t="str">
        <f>IF($A62&gt;='FG_243way_Regular Symbol'!G$16,"",IF(E62=0,"",IF(OR(E62=$AM$1,E62=$AN$1,E63=$AM$1,E63=$AN$1,E64=$AM$1,E64=$AN$1),0,1)))</f>
        <v/>
      </c>
      <c r="AQ62" s="135">
        <f>IF($A62&gt;='FG_243way_Regular Symbol'!H$16,"",IF(F62=0,"",IF(OR(F62=$AM$1,F62=$AN$1,F63=$AM$1,F63=$AN$1,F64=$AM$1,F64=$AN$1),0,1)))</f>
        <v>1</v>
      </c>
      <c r="AS62" s="344">
        <f>IF($A62&gt;='FG_243way_Regular Symbol'!D$16,"",IF(B62=0,"",IF(OR(B62=$AM$1,B62=$AT$1,B63=$AM$1,B63=$AT$1,B64=$AM$1,B64=$AT$1),0,1)))</f>
        <v>1</v>
      </c>
      <c r="AT62" s="3">
        <f>IF($A62&gt;='FG_243way_Regular Symbol'!E$16,"",IF(C62=0,"",IF(OR(C62=$AM$1,C62=$AT$1,C63=$AM$1,C63=$AT$1,C64=$AM$1,C64=$AT$1),0,1)))</f>
        <v>0</v>
      </c>
      <c r="AU62" s="3">
        <f>IF($A62&gt;='FG_243way_Regular Symbol'!F$16,"",IF(D62=0,"",IF(OR(D62=$AM$1,D62=$AT$1,D63=$AM$1,D63=$AT$1,D64=$AM$1,D64=$AT$1),0,1)))</f>
        <v>1</v>
      </c>
      <c r="AV62" s="3" t="str">
        <f>IF($A62&gt;='FG_243way_Regular Symbol'!G$16,"",IF(E62=0,"",IF(OR(E62=$AM$1,E62=$AT$1,E63=$AM$1,E63=$AT$1,E64=$AM$1,E64=$AT$1),0,1)))</f>
        <v/>
      </c>
      <c r="AW62" s="135">
        <f>IF($A62&gt;='FG_243way_Regular Symbol'!H$16,"",IF(F62=0,"",IF(OR(F62=$AM$1,F62=$AT$1,F63=$AM$1,F63=$AT$1,F64=$AM$1,F64=$AT$1),0,1)))</f>
        <v>1</v>
      </c>
      <c r="AY62" s="344">
        <f>IF($A62&gt;='FG_243way_Regular Symbol'!D$16,"",IF(B62=0,"",IF(OR(B62=$AM$1,B62=$AZ$1,B63=$AM$1,B63=$AZ$1,B64=$AM$1,B64=$AZ$1),0,1)))</f>
        <v>1</v>
      </c>
      <c r="AZ62" s="3">
        <f>IF($A62&gt;='FG_243way_Regular Symbol'!E$16,"",IF(C62=0,"",IF(OR(C62=$AM$1,C62=$AZ$1,C63=$AM$1,C63=$AZ$1,C64=$AM$1,C64=$AZ$1),0,1)))</f>
        <v>0</v>
      </c>
      <c r="BA62" s="3">
        <f>IF($A62&gt;='FG_243way_Regular Symbol'!F$16,"",IF(D62=0,"",IF(OR(D62=$AM$1,D62=$AZ$1,D63=$AM$1,D63=$AZ$1,D64=$AM$1,D64=$AZ$1),0,1)))</f>
        <v>1</v>
      </c>
      <c r="BB62" s="3" t="str">
        <f>IF($A62&gt;='FG_243way_Regular Symbol'!G$16,"",IF(E62=0,"",IF(OR(E62=$AM$1,E62=$AZ$1,E63=$AM$1,E63=$AZ$1,E64=$AM$1,E64=$AZ$1),0,1)))</f>
        <v/>
      </c>
      <c r="BC62" s="135">
        <f>IF($A62&gt;='FG_243way_Regular Symbol'!H$16,"",IF(F62=0,"",IF(OR(F62=$AM$1,F62=$AZ$1,F63=$AM$1,F63=$AZ$1,F64=$AM$1,F64=$AZ$1),0,1)))</f>
        <v>1</v>
      </c>
      <c r="BE62" s="344">
        <f>IF($A62&gt;='FG_243way_Regular Symbol'!D$16,"",IF(B62=0,"",IF(OR(B62=$AM$1,B62=$BF$1,B63=$AM$1,B63=$BF$1,B64=$AM$1,B64=$BF$1),0,1)))</f>
        <v>1</v>
      </c>
      <c r="BF62" s="3">
        <f>IF($A62&gt;='FG_243way_Regular Symbol'!E$16,"",IF(C62=0,"",IF(OR(C62=$AM$1,C62=$BF$1,C63=$AM$1,C63=$BF$1,C64=$AM$1,C64=$BF$1),0,1)))</f>
        <v>0</v>
      </c>
      <c r="BG62" s="3">
        <f>IF($A62&gt;='FG_243way_Regular Symbol'!F$16,"",IF(D62=0,"",IF(OR(D62=$AM$1,D62=$BF$1,D63=$AM$1,D63=$BF$1,D64=$AM$1,D64=$BF$1),0,1)))</f>
        <v>1</v>
      </c>
      <c r="BH62" s="3" t="str">
        <f>IF($A62&gt;='FG_243way_Regular Symbol'!G$16,"",IF(E62=0,"",IF(OR(E62=$AM$1,E62=$BF$1,E63=$AM$1,E63=$BF$1,E64=$AM$1,E64=$BF$1),0,1)))</f>
        <v/>
      </c>
      <c r="BI62" s="135">
        <f>IF($A62&gt;='FG_243way_Regular Symbol'!H$16,"",IF(F62=0,"",IF(OR(F62=$AM$1,F62=$BF$1,F63=$AM$1,F63=$BF$1,F64=$AM$1,F64=$BF$1),0,1)))</f>
        <v>1</v>
      </c>
      <c r="BK62" s="344">
        <f>IF($A62&gt;='FG_243way_Regular Symbol'!D$16,"",IF(B62=0,"",IF(OR(B62=$AM$1,B62=$BL$1,B63=$AM$1,B63=$BL$1,B64=$AM$1,B64=$BL$1),0,1)))</f>
        <v>1</v>
      </c>
      <c r="BL62" s="3">
        <f>IF($A62&gt;='FG_243way_Regular Symbol'!E$16,"",IF(C62=0,"",IF(OR(C62=$AM$1,C62=$BL$1,C63=$AM$1,C63=$BL$1,C64=$AM$1,C64=$BL$1),0,1)))</f>
        <v>0</v>
      </c>
      <c r="BM62" s="3">
        <f>IF($A62&gt;='FG_243way_Regular Symbol'!F$16,"",IF(D62=0,"",IF(OR(D62=$AM$1,D62=$BL$1,D63=$AM$1,D63=$BL$1,D64=$AM$1,D64=$BL$1),0,1)))</f>
        <v>1</v>
      </c>
      <c r="BN62" s="3" t="str">
        <f>IF($A62&gt;='FG_243way_Regular Symbol'!G$16,"",IF(E62=0,"",IF(OR(E62=$AM$1,E62=$BL$1,E63=$AM$1,E63=$BL$1,E64=$AM$1,E64=$BL$1),0,1)))</f>
        <v/>
      </c>
      <c r="BO62" s="135">
        <f>IF($A62&gt;='FG_243way_Regular Symbol'!H$16,"",IF(F62=0,"",IF(OR(F62=$AM$1,F62=$BL$1,F63=$AM$1,F63=$BL$1,F64=$AM$1,F64=$BL$1),0,1)))</f>
        <v>1</v>
      </c>
      <c r="BQ62" s="3">
        <f>IF($A62&gt;='FG_243way_Regular Symbol'!D$16,"",IF(B62=0,"",IF(OR(B62=$BQ$1,B62=$BR$1,B63=$BQ$1,B63=$BR$1,B64=$BQ$1,B64=$BR$1),0,1)))</f>
        <v>0</v>
      </c>
      <c r="BR62" s="3">
        <f>IF($A62&gt;='FG_243way_Regular Symbol'!E$16,"",IF(C62=0,"",IF(OR(C62=$BQ$1,C62=$BR$1,C63=$BQ$1,C63=$BR$1,C64=$BQ$1,C64=$BR$1),0,1)))</f>
        <v>0</v>
      </c>
      <c r="BS62" s="3">
        <f>IF($A62&gt;='FG_243way_Regular Symbol'!F$16,"",IF(D62=0,"",IF(OR(D62=$BQ$1,D62=$BR$1,D63=$BQ$1,D63=$BR$1,D64=$BQ$1,D64=$BR$1),0,1)))</f>
        <v>0</v>
      </c>
      <c r="BT62" s="3" t="str">
        <f>IF($A62&gt;='FG_243way_Regular Symbol'!G$16,"",IF(E62=0,"",IF(OR(E62=$BQ$1,E62=$BR$1,E63=$BQ$1,E63=$BR$1,E64=$BQ$1,E64=$BR$1),0,1)))</f>
        <v/>
      </c>
      <c r="BU62" s="3">
        <f>IF($A62&gt;='FG_243way_Regular Symbol'!H$16,"",IF(F62=0,"",IF(OR(F62=$BQ$1,F62=$BR$1,F63=$BQ$1,F63=$BR$1,F64=$BQ$1,F64=$BR$1),0,1)))</f>
        <v>1</v>
      </c>
      <c r="BW62" s="3">
        <f>IF($A62&gt;='FG_243way_Regular Symbol'!D$16,"",IF(B62=0,"",IF(OR(B62=$BW$1,B63=$BW$1,B64=$BW$1,B62=$BX$1,B63=$BX$1,B64=$BX$1),0,1)))</f>
        <v>0</v>
      </c>
      <c r="BX62" s="3">
        <f>IF($A62&gt;='FG_243way_Regular Symbol'!E$16,"",IF(C62=0,"",IF(OR(C62=$BW$1,C63=$BW$1,C64=$BW$1,C62=$BX$1,C63=$BX$1,C64=$BX$1),0,1)))</f>
        <v>0</v>
      </c>
      <c r="BY62" s="3">
        <f>IF($A62&gt;='FG_243way_Regular Symbol'!F$16,"",IF(D62=0,"",IF(OR(D62=$BW$1,D63=$BW$1,D64=$BW$1,D62=$BX$1,D63=$BX$1,D64=$BX$1),0,1)))</f>
        <v>1</v>
      </c>
      <c r="BZ62" s="3" t="str">
        <f>IF($A62&gt;='FG_243way_Regular Symbol'!G$16,"",IF(E62=0,"",IF(OR(E62=$BW$1,E63=$BW$1,E64=$BW$1,E62=$BX$1,E63=$BX$1,E64=$BX$1),0,1)))</f>
        <v/>
      </c>
      <c r="CA62" s="3">
        <f>IF($A62&gt;='FG_243way_Regular Symbol'!H$16,"",IF(F62=0,"",IF(OR(F62=$BW$1,F63=$BW$1,F64=$BW$1,F62=$BX$1,F63=$BX$1,F64=$BX$1),0,1)))</f>
        <v>0</v>
      </c>
      <c r="CC62" s="3">
        <f>IF($A62&gt;='FG_243way_Regular Symbol'!D$16,"",IF(B62=0,"",IF(OR(B62=$BW$1,B63=$BW$1,B64=$BW$1,B62=$CD$1,B63=$CD$1,B64=$CD$1),0,1)))</f>
        <v>1</v>
      </c>
      <c r="CD62" s="3">
        <f>IF($A62&gt;='FG_243way_Regular Symbol'!E$16,"",IF(C62=0,"",IF(OR(C62=$BW$1,C63=$BW$1,C64=$BW$1,C62=$CD$1,C63=$CD$1,C64=$CD$1),0,1)))</f>
        <v>0</v>
      </c>
      <c r="CE62" s="3">
        <f>IF($A62&gt;='FG_243way_Regular Symbol'!F$16,"",IF(D62=0,"",IF(OR(D62=$BW$1,D63=$BW$1,D64=$BW$1,D62=$CD$1,D63=$CD$1,D64=$CD$1),0,1)))</f>
        <v>1</v>
      </c>
      <c r="CF62" s="3" t="str">
        <f>IF($A62&gt;='FG_243way_Regular Symbol'!G$16,"",IF(E62=0,"",IF(OR(E62=$BW$1,E63=$BW$1,E64=$BW$1,E62=$CD$1,E63=$CD$1,E64=$CD$1),0,1)))</f>
        <v/>
      </c>
      <c r="CG62" s="3">
        <f>IF($A62&gt;='FG_243way_Regular Symbol'!H$16,"",IF(F62=0,"",IF(OR(F62=$BW$1,F63=$BW$1,F64=$BW$1,F62=$CD$1,F63=$CD$1,F64=$CD$1),0,1)))</f>
        <v>1</v>
      </c>
      <c r="CI62" s="3">
        <f>IF($A62&gt;='FG_243way_Regular Symbol'!D$16,"",IF(B62=0,"",IF(OR(B62=$BW$1,B63=$BW$1,B64=$BW$1,B62=$CJ$1,B63=$CJ$1,B64=$CJ$1),0,1)))</f>
        <v>1</v>
      </c>
      <c r="CJ62" s="3">
        <f>IF($A62&gt;='FG_243way_Regular Symbol'!E$16,"",IF(C62=0,"",IF(OR(C62=$BW$1,C63=$BW$1,C64=$BW$1,C62=$CJ$1,C63=$CJ$1,C64=$CJ$1),0,1)))</f>
        <v>0</v>
      </c>
      <c r="CK62" s="3">
        <f>IF($A62&gt;='FG_243way_Regular Symbol'!F$16,"",IF(D62=0,"",IF(OR(D62=$BW$1,D63=$BW$1,D64=$BW$1,D62=$CJ$1,D63=$CJ$1,D64=$CJ$1),0,1)))</f>
        <v>0</v>
      </c>
      <c r="CL62" s="3" t="str">
        <f>IF($A62&gt;='FG_243way_Regular Symbol'!G$16,"",IF(E62=0,"",IF(OR(E62=$BW$1,E63=$BW$1,E64=$BW$1,E62=$CJ$1,E63=$CJ$1,E64=$CJ$1),0,1)))</f>
        <v/>
      </c>
      <c r="CM62" s="3">
        <f>IF($A62&gt;='FG_243way_Regular Symbol'!H$16,"",IF(F62=0,"",IF(OR(F62=$BW$1,F63=$BW$1,F64=$BW$1,F62=$CJ$1,F63=$CJ$1,F64=$CJ$1),0,1)))</f>
        <v>1</v>
      </c>
      <c r="CO62" s="3">
        <f>IF($A62&gt;='FG_243way_Regular Symbol'!D$16,"",IF(B62=0,"",IF(OR(B62=$BW$1,B63=$BW$1,B64=$BW$1,B62=$CP$1,B63=$CP$1,B64=$CP$1),0,1)))</f>
        <v>1</v>
      </c>
      <c r="CP62" s="3">
        <f>IF($A62&gt;='FG_243way_Regular Symbol'!E$16,"",IF(C62=0,"",IF(OR(C62=$BW$1,C63=$BW$1,C64=$BW$1,C62=$CP$1,C63=$CP$1,C64=$CP$1),0,1)))</f>
        <v>0</v>
      </c>
      <c r="CQ62" s="3">
        <f>IF($A62&gt;='FG_243way_Regular Symbol'!F$16,"",IF(D62=0,"",IF(OR(D62=$BW$1,D63=$BW$1,D64=$BW$1,D62=$CP$1,D63=$CP$1,D64=$CP$1),0,1)))</f>
        <v>1</v>
      </c>
      <c r="CR62" s="3" t="str">
        <f>IF($A62&gt;='FG_243way_Regular Symbol'!G$16,"",IF(E62=0,"",IF(OR(E62=$BW$1,E63=$BW$1,E64=$BW$1,E62=$CP$1,E63=$CP$1,E64=$CP$1),0,1)))</f>
        <v/>
      </c>
      <c r="CS62" s="3">
        <f>IF($A62&gt;='FG_243way_Regular Symbol'!H$16,"",IF(F62=0,"",IF(OR(F62=$BW$1,F63=$BW$1,F64=$BW$1,F62=$CP$1,F63=$CP$1,F64=$CP$1),0,1)))</f>
        <v>1</v>
      </c>
      <c r="CU62" s="3">
        <f>IF($A62&gt;='FG_243way_Regular Symbol'!D$16,"",IF(B62=0,"",IF(OR(B62=$BW$1,B63=$BW$1,B64=$BW$1,B62=$CV$1,B63=$CV$1,B64=$CV$1),0,1)))</f>
        <v>1</v>
      </c>
      <c r="CV62" s="3">
        <f>IF($A62&gt;='FG_243way_Regular Symbol'!E$16,"",IF(C62=0,"",IF(OR(C62=$BW$1,C63=$BW$1,C64=$BW$1,C62=$CV$1,C63=$CV$1,C64=$CV$1),0,1)))</f>
        <v>0</v>
      </c>
      <c r="CW62" s="3">
        <f>IF($A62&gt;='FG_243way_Regular Symbol'!F$16,"",IF(D62=0,"",IF(OR(D62=$BW$1,D63=$BW$1,D64=$BW$1,D62=$CV$1,D63=$CV$1,D64=$CV$1),0,1)))</f>
        <v>1</v>
      </c>
      <c r="CX62" s="3" t="str">
        <f>IF($A62&gt;='FG_243way_Regular Symbol'!G$16,"",IF(E62=0,"",IF(OR(E62=$BW$1,E63=$BW$1,E64=$BW$1,E62=$CV$1,E63=$CV$1,E64=$CV$1),0,1)))</f>
        <v/>
      </c>
      <c r="CY62" s="3">
        <f>IF($A62&gt;='FG_243way_Regular Symbol'!H$16,"",IF(F62=0,"",IF(OR(F62=$BW$1,F63=$BW$1,F64=$BW$1,F62=$CV$1,F63=$CV$1,F64=$CV$1),0,1)))</f>
        <v>1</v>
      </c>
    </row>
    <row r="63" spans="1:103">
      <c r="A63" s="337">
        <f>IF('FG_243way_Regular Symbol'!L62="","",'FG_243way_Regular Symbol'!L62)</f>
        <v>59</v>
      </c>
      <c r="B63" s="191" t="str">
        <f>IF('FG_243way_Regular Symbol'!M62="",
IF($A63-'FG_243way_Regular Symbol'!D$16&gt;='FG_243way_RegularＸ_W()'!B$2-1,"",VLOOKUP($A63-'FG_243way_Regular Symbol'!D$16,'FG_243way_Regular Symbol'!$L$3:$Q$99,'FG_243way_RegularＸ_W()'!B$3+1,FALSE)),
'FG_243way_Regular Symbol'!M62)</f>
        <v>K</v>
      </c>
      <c r="C63" s="191" t="str">
        <f>IF('FG_243way_Regular Symbol'!N62="",
IF($A63-'FG_243way_Regular Symbol'!E$16&gt;='FG_243way_RegularＸ_W()'!C$2-1,"",VLOOKUP($A63-'FG_243way_Regular Symbol'!E$16,'FG_243way_Regular Symbol'!$L$3:$Q$99,'FG_243way_RegularＸ_W()'!C$3+1,FALSE)),
'FG_243way_Regular Symbol'!N62)</f>
        <v>J</v>
      </c>
      <c r="D63" s="191" t="str">
        <f>IF('FG_243way_Regular Symbol'!O62="",
IF($A63-'FG_243way_Regular Symbol'!F$16&gt;='FG_243way_RegularＸ_W()'!D$2-1,"",VLOOKUP($A63-'FG_243way_Regular Symbol'!F$16,'FG_243way_Regular Symbol'!$L$3:$Q$99,'FG_243way_RegularＸ_W()'!D$3+1,FALSE)),
'FG_243way_Regular Symbol'!O62)</f>
        <v>A</v>
      </c>
      <c r="E63" s="191" t="str">
        <f>IF('FG_243way_Regular Symbol'!P62="",
IF($A63-'FG_243way_Regular Symbol'!G$16&gt;='FG_243way_RegularＸ_W()'!E$2-1,"",VLOOKUP($A63-'FG_243way_Regular Symbol'!G$16,'FG_243way_Regular Symbol'!$L$3:$Q$99,'FG_243way_RegularＸ_W()'!E$3+1,FALSE)),
'FG_243way_Regular Symbol'!P62)</f>
        <v/>
      </c>
      <c r="F63" s="338" t="str">
        <f>IF('FG_243way_Regular Symbol'!Q62="",
IF($A63-'FG_243way_Regular Symbol'!H$16&gt;='FG_243way_RegularＸ_W()'!F$2-1,"",VLOOKUP($A63-'FG_243way_Regular Symbol'!H$16,'FG_243way_Regular Symbol'!$L$3:$Q$99,'FG_243way_RegularＸ_W()'!F$3+1,FALSE)),
'FG_243way_Regular Symbol'!Q62)</f>
        <v>K</v>
      </c>
      <c r="O63" s="344">
        <f>IF($A63&gt;='FG_243way_Regular Symbol'!D$16,"",IF(B63=0,"",IF(OR(B63=$O$1,B63=$P$1,B64=$O$1,B64=$P$1,B65=$O$1,B65=$P$1),0,1)))</f>
        <v>0</v>
      </c>
      <c r="P63" s="3">
        <f>IF($A63&gt;='FG_243way_Regular Symbol'!E$16,"",IF(C63=0,"",IF(OR(C63=$O$1,C63=$P$1,C64=$O$1,C64=$P$1,C65=$O$1,C65=$P$1),0,1)))</f>
        <v>1</v>
      </c>
      <c r="Q63" s="3">
        <f>IF($A63&gt;='FG_243way_Regular Symbol'!F$16,"",IF(D63=0,"",IF(OR(D63=$O$1,D63=$P$1,D64=$O$1,D64=$P$1,D65=$O$1,D65=$P$1),0,1)))</f>
        <v>1</v>
      </c>
      <c r="R63" s="3" t="str">
        <f>IF($A63&gt;='FG_243way_Regular Symbol'!G$16,"",IF(E63=0,"",IF(OR(E63=$O$1,E63=$P$1,E64=$O$1,E64=$P$1,E65=$O$1,E65=$P$1),0,1)))</f>
        <v/>
      </c>
      <c r="S63" s="135">
        <f>IF($A63&gt;='FG_243way_Regular Symbol'!H$16,"",IF(F63=0,"",IF(OR(F63=$O$1,F63=$P$1,F64=$O$1,F64=$P$1,F65=$O$1,F65=$P$1),0,1)))</f>
        <v>1</v>
      </c>
      <c r="U63" s="344">
        <f>IF($A63&gt;='FG_243way_Regular Symbol'!D$16,"",IF(B63=0,"",IF(OR(B63=$U$1,B63=$V$1,B64=$U$1,B64=$V$1,B65=$U$1,B65=$V$1),0,1)))</f>
        <v>0</v>
      </c>
      <c r="V63" s="3">
        <f>IF($A63&gt;='FG_243way_Regular Symbol'!E$16,"",IF(C63=0,"",IF(OR(C63=$U$1,C63=$V$1,C64=$U$1,C64=$V$1,C65=$U$1,C65=$V$1),0,1)))</f>
        <v>1</v>
      </c>
      <c r="W63" s="3">
        <f>IF($A63&gt;='FG_243way_Regular Symbol'!F$16,"",IF(D63=0,"",IF(OR(D63=$U$1,D63=$V$1,D64=$U$1,D64=$V$1,D65=$U$1,D65=$V$1),0,1)))</f>
        <v>0</v>
      </c>
      <c r="X63" s="3" t="str">
        <f>IF($A63&gt;='FG_243way_Regular Symbol'!G$16,"",IF(E63=0,"",IF(OR(E63=$U$1,E63=$V$1,E64=$U$1,E64=$V$1,E65=$U$1,E65=$V$1),0,1)))</f>
        <v/>
      </c>
      <c r="Y63" s="135">
        <f>IF($A63&gt;='FG_243way_Regular Symbol'!H$16,"",IF(F63=0,"",IF(OR(F63=$U$1,F63=$V$1,F64=$U$1,F64=$V$1,F65=$U$1,F65=$V$1),0,1)))</f>
        <v>1</v>
      </c>
      <c r="AA63" s="344">
        <f>IF($A63&gt;='FG_243way_Regular Symbol'!D$16,"",IF(B63=0,"",IF(OR(B63=$AA$1,B63=$AB$1,B64=$AA$1,B64=$AB$1,B65=$AA$1,,B65=$AB$1),0,1)))</f>
        <v>1</v>
      </c>
      <c r="AB63" s="3">
        <f>IF($A63&gt;='FG_243way_Regular Symbol'!E$16,"",IF(C63=0,"",IF(OR(C63=$AA$1,C63=$AB$1,C64=$AA$1,C64=$AB$1,C65=$AA$1,,C65=$AB$1),0,1)))</f>
        <v>1</v>
      </c>
      <c r="AC63" s="3">
        <f>IF($A63&gt;='FG_243way_Regular Symbol'!F$16,"",IF(D63=0,"",IF(OR(D63=$AA$1,D63=$AB$1,D64=$AA$1,D64=$AB$1,D65=$AA$1,,D65=$AB$1),0,1)))</f>
        <v>1</v>
      </c>
      <c r="AD63" s="3" t="str">
        <f>IF($A63&gt;='FG_243way_Regular Symbol'!G$16,"",IF(E63=0,"",IF(OR(E63=$AA$1,E63=$AB$1,E64=$AA$1,E64=$AB$1,E65=$AA$1,,E65=$AB$1),0,1)))</f>
        <v/>
      </c>
      <c r="AE63" s="135">
        <f>IF($A63&gt;='FG_243way_Regular Symbol'!H$16,"",IF(F63=0,"",IF(OR(F63=$AA$1,F63=$AB$1,F64=$AA$1,F64=$AB$1,F65=$AA$1,,F65=$AB$1),0,1)))</f>
        <v>1</v>
      </c>
      <c r="AG63" s="344">
        <f>IF($A63&gt;='FG_243way_Regular Symbol'!D$16,"",IF(B63=0,"",IF(OR(B63=$AG$1,B63=$AH$1,B64=$AG$1,B64=$AH$1,B65=$AG$1,B65=$AH$1),0,1)))</f>
        <v>1</v>
      </c>
      <c r="AH63" s="3">
        <f>IF($A63&gt;='FG_243way_Regular Symbol'!E$16,"",IF(C63=0,"",IF(OR(C63=$AG$1,C63=$AH$1,C64=$AG$1,C64=$AH$1,C65=$AG$1,C65=$AH$1),0,1)))</f>
        <v>1</v>
      </c>
      <c r="AI63" s="3">
        <f>IF($A63&gt;='FG_243way_Regular Symbol'!F$16,"",IF(D63=0,"",IF(OR(D63=$AG$1,D63=$AH$1,D64=$AG$1,D64=$AH$1,D65=$AG$1,D65=$AH$1),0,1)))</f>
        <v>0</v>
      </c>
      <c r="AJ63" s="3" t="str">
        <f>IF($A63&gt;='FG_243way_Regular Symbol'!G$16,"",IF(E63=0,"",IF(OR(E63=$AG$1,E63=$AH$1,E64=$AG$1,E64=$AH$1,E65=$AG$1,E65=$AH$1),0,1)))</f>
        <v/>
      </c>
      <c r="AK63" s="135">
        <f>IF($A63&gt;='FG_243way_Regular Symbol'!H$16,"",IF(F63=0,"",IF(OR(F63=$AG$1,F63=$AH$1,F64=$AG$1,F64=$AH$1,F65=$AG$1,F65=$AH$1),0,1)))</f>
        <v>1</v>
      </c>
      <c r="AM63" s="344">
        <f>IF($A63&gt;='FG_243way_Regular Symbol'!D$16,"",IF(B63=0,"",IF(OR(B63=$AM$1,B63=$AN$1,B64=$AM$1,B64=$AN$1,B65=$AM$1,B65=$AN$1),0,1)))</f>
        <v>1</v>
      </c>
      <c r="AN63" s="3">
        <f>IF($A63&gt;='FG_243way_Regular Symbol'!E$16,"",IF(C63=0,"",IF(OR(C63=$AM$1,C63=$AN$1,C64=$AM$1,C64=$AN$1,C65=$AM$1,C65=$AN$1),0,1)))</f>
        <v>1</v>
      </c>
      <c r="AO63" s="3">
        <f>IF($A63&gt;='FG_243way_Regular Symbol'!F$16,"",IF(D63=0,"",IF(OR(D63=$AM$1,D63=$AN$1,D64=$AM$1,D64=$AN$1,D65=$AM$1,D65=$AN$1),0,1)))</f>
        <v>1</v>
      </c>
      <c r="AP63" s="3" t="str">
        <f>IF($A63&gt;='FG_243way_Regular Symbol'!G$16,"",IF(E63=0,"",IF(OR(E63=$AM$1,E63=$AN$1,E64=$AM$1,E64=$AN$1,E65=$AM$1,E65=$AN$1),0,1)))</f>
        <v/>
      </c>
      <c r="AQ63" s="135">
        <f>IF($A63&gt;='FG_243way_Regular Symbol'!H$16,"",IF(F63=0,"",IF(OR(F63=$AM$1,F63=$AN$1,F64=$AM$1,F64=$AN$1,F65=$AM$1,F65=$AN$1),0,1)))</f>
        <v>1</v>
      </c>
      <c r="AS63" s="344">
        <f>IF($A63&gt;='FG_243way_Regular Symbol'!D$16,"",IF(B63=0,"",IF(OR(B63=$AM$1,B63=$AT$1,B64=$AM$1,B64=$AT$1,B65=$AM$1,B65=$AT$1),0,1)))</f>
        <v>1</v>
      </c>
      <c r="AT63" s="3">
        <f>IF($A63&gt;='FG_243way_Regular Symbol'!E$16,"",IF(C63=0,"",IF(OR(C63=$AM$1,C63=$AT$1,C64=$AM$1,C64=$AT$1,C65=$AM$1,C65=$AT$1),0,1)))</f>
        <v>1</v>
      </c>
      <c r="AU63" s="3">
        <f>IF($A63&gt;='FG_243way_Regular Symbol'!F$16,"",IF(D63=0,"",IF(OR(D63=$AM$1,D63=$AT$1,D64=$AM$1,D64=$AT$1,D65=$AM$1,D65=$AT$1),0,1)))</f>
        <v>1</v>
      </c>
      <c r="AV63" s="3" t="str">
        <f>IF($A63&gt;='FG_243way_Regular Symbol'!G$16,"",IF(E63=0,"",IF(OR(E63=$AM$1,E63=$AT$1,E64=$AM$1,E64=$AT$1,E65=$AM$1,E65=$AT$1),0,1)))</f>
        <v/>
      </c>
      <c r="AW63" s="135">
        <f>IF($A63&gt;='FG_243way_Regular Symbol'!H$16,"",IF(F63=0,"",IF(OR(F63=$AM$1,F63=$AT$1,F64=$AM$1,F64=$AT$1,F65=$AM$1,F65=$AT$1),0,1)))</f>
        <v>1</v>
      </c>
      <c r="AY63" s="344">
        <f>IF($A63&gt;='FG_243way_Regular Symbol'!D$16,"",IF(B63=0,"",IF(OR(B63=$AM$1,B63=$AZ$1,B64=$AM$1,B64=$AZ$1,B65=$AM$1,B65=$AZ$1),0,1)))</f>
        <v>1</v>
      </c>
      <c r="AZ63" s="3">
        <f>IF($A63&gt;='FG_243way_Regular Symbol'!E$16,"",IF(C63=0,"",IF(OR(C63=$AM$1,C63=$AZ$1,C64=$AM$1,C64=$AZ$1,C65=$AM$1,C65=$AZ$1),0,1)))</f>
        <v>1</v>
      </c>
      <c r="BA63" s="3">
        <f>IF($A63&gt;='FG_243way_Regular Symbol'!F$16,"",IF(D63=0,"",IF(OR(D63=$AM$1,D63=$AZ$1,D64=$AM$1,D64=$AZ$1,D65=$AM$1,D65=$AZ$1),0,1)))</f>
        <v>1</v>
      </c>
      <c r="BB63" s="3" t="str">
        <f>IF($A63&gt;='FG_243way_Regular Symbol'!G$16,"",IF(E63=0,"",IF(OR(E63=$AM$1,E63=$AZ$1,E64=$AM$1,E64=$AZ$1,E65=$AM$1,E65=$AZ$1),0,1)))</f>
        <v/>
      </c>
      <c r="BC63" s="135">
        <f>IF($A63&gt;='FG_243way_Regular Symbol'!H$16,"",IF(F63=0,"",IF(OR(F63=$AM$1,F63=$AZ$1,F64=$AM$1,F64=$AZ$1,F65=$AM$1,F65=$AZ$1),0,1)))</f>
        <v>1</v>
      </c>
      <c r="BE63" s="344">
        <f>IF($A63&gt;='FG_243way_Regular Symbol'!D$16,"",IF(B63=0,"",IF(OR(B63=$AM$1,B63=$BF$1,B64=$AM$1,B64=$BF$1,B65=$AM$1,B65=$BF$1),0,1)))</f>
        <v>1</v>
      </c>
      <c r="BF63" s="3">
        <f>IF($A63&gt;='FG_243way_Regular Symbol'!E$16,"",IF(C63=0,"",IF(OR(C63=$AM$1,C63=$BF$1,C64=$AM$1,C64=$BF$1,C65=$AM$1,C65=$BF$1),0,1)))</f>
        <v>1</v>
      </c>
      <c r="BG63" s="3">
        <f>IF($A63&gt;='FG_243way_Regular Symbol'!F$16,"",IF(D63=0,"",IF(OR(D63=$AM$1,D63=$BF$1,D64=$AM$1,D64=$BF$1,D65=$AM$1,D65=$BF$1),0,1)))</f>
        <v>1</v>
      </c>
      <c r="BH63" s="3" t="str">
        <f>IF($A63&gt;='FG_243way_Regular Symbol'!G$16,"",IF(E63=0,"",IF(OR(E63=$AM$1,E63=$BF$1,E64=$AM$1,E64=$BF$1,E65=$AM$1,E65=$BF$1),0,1)))</f>
        <v/>
      </c>
      <c r="BI63" s="135">
        <f>IF($A63&gt;='FG_243way_Regular Symbol'!H$16,"",IF(F63=0,"",IF(OR(F63=$AM$1,F63=$BF$1,F64=$AM$1,F64=$BF$1,F65=$AM$1,F65=$BF$1),0,1)))</f>
        <v>1</v>
      </c>
      <c r="BK63" s="344">
        <f>IF($A63&gt;='FG_243way_Regular Symbol'!D$16,"",IF(B63=0,"",IF(OR(B63=$AM$1,B63=$BL$1,B64=$AM$1,B64=$BL$1,B65=$AM$1,B65=$BL$1),0,1)))</f>
        <v>1</v>
      </c>
      <c r="BL63" s="3">
        <f>IF($A63&gt;='FG_243way_Regular Symbol'!E$16,"",IF(C63=0,"",IF(OR(C63=$AM$1,C63=$BL$1,C64=$AM$1,C64=$BL$1,C65=$AM$1,C65=$BL$1),0,1)))</f>
        <v>1</v>
      </c>
      <c r="BM63" s="3">
        <f>IF($A63&gt;='FG_243way_Regular Symbol'!F$16,"",IF(D63=0,"",IF(OR(D63=$AM$1,D63=$BL$1,D64=$AM$1,D64=$BL$1,D65=$AM$1,D65=$BL$1),0,1)))</f>
        <v>1</v>
      </c>
      <c r="BN63" s="3" t="str">
        <f>IF($A63&gt;='FG_243way_Regular Symbol'!G$16,"",IF(E63=0,"",IF(OR(E63=$AM$1,E63=$BL$1,E64=$AM$1,E64=$BL$1,E65=$AM$1,E65=$BL$1),0,1)))</f>
        <v/>
      </c>
      <c r="BO63" s="135">
        <f>IF($A63&gt;='FG_243way_Regular Symbol'!H$16,"",IF(F63=0,"",IF(OR(F63=$AM$1,F63=$BL$1,F64=$AM$1,F64=$BL$1,F65=$AM$1,F65=$BL$1),0,1)))</f>
        <v>1</v>
      </c>
      <c r="BQ63" s="3">
        <f>IF($A63&gt;='FG_243way_Regular Symbol'!D$16,"",IF(B63=0,"",IF(OR(B63=$BQ$1,B63=$BR$1,B64=$BQ$1,B64=$BR$1,B65=$BQ$1,B65=$BR$1),0,1)))</f>
        <v>1</v>
      </c>
      <c r="BR63" s="3">
        <f>IF($A63&gt;='FG_243way_Regular Symbol'!E$16,"",IF(C63=0,"",IF(OR(C63=$BQ$1,C63=$BR$1,C64=$BQ$1,C64=$BR$1,C65=$BQ$1,C65=$BR$1),0,1)))</f>
        <v>1</v>
      </c>
      <c r="BS63" s="3">
        <f>IF($A63&gt;='FG_243way_Regular Symbol'!F$16,"",IF(D63=0,"",IF(OR(D63=$BQ$1,D63=$BR$1,D64=$BQ$1,D64=$BR$1,D65=$BQ$1,D65=$BR$1),0,1)))</f>
        <v>0</v>
      </c>
      <c r="BT63" s="3" t="str">
        <f>IF($A63&gt;='FG_243way_Regular Symbol'!G$16,"",IF(E63=0,"",IF(OR(E63=$BQ$1,E63=$BR$1,E64=$BQ$1,E64=$BR$1,E65=$BQ$1,E65=$BR$1),0,1)))</f>
        <v/>
      </c>
      <c r="BU63" s="3">
        <f>IF($A63&gt;='FG_243way_Regular Symbol'!H$16,"",IF(F63=0,"",IF(OR(F63=$BQ$1,F63=$BR$1,F64=$BQ$1,F64=$BR$1,F65=$BQ$1,F65=$BR$1),0,1)))</f>
        <v>1</v>
      </c>
      <c r="BW63" s="3">
        <f>IF($A63&gt;='FG_243way_Regular Symbol'!D$16,"",IF(B63=0,"",IF(OR(B63=$BW$1,B64=$BW$1,B65=$BW$1,B63=$BX$1,B64=$BX$1,B65=$BX$1),0,1)))</f>
        <v>0</v>
      </c>
      <c r="BX63" s="3">
        <f>IF($A63&gt;='FG_243way_Regular Symbol'!E$16,"",IF(C63=0,"",IF(OR(C63=$BW$1,C64=$BW$1,C65=$BW$1,C63=$BX$1,C64=$BX$1,C65=$BX$1),0,1)))</f>
        <v>0</v>
      </c>
      <c r="BY63" s="3">
        <f>IF($A63&gt;='FG_243way_Regular Symbol'!F$16,"",IF(D63=0,"",IF(OR(D63=$BW$1,D64=$BW$1,D65=$BW$1,D63=$BX$1,D64=$BX$1,D65=$BX$1),0,1)))</f>
        <v>1</v>
      </c>
      <c r="BZ63" s="3" t="str">
        <f>IF($A63&gt;='FG_243way_Regular Symbol'!G$16,"",IF(E63=0,"",IF(OR(E63=$BW$1,E64=$BW$1,E65=$BW$1,E63=$BX$1,E64=$BX$1,E65=$BX$1),0,1)))</f>
        <v/>
      </c>
      <c r="CA63" s="3">
        <f>IF($A63&gt;='FG_243way_Regular Symbol'!H$16,"",IF(F63=0,"",IF(OR(F63=$BW$1,F64=$BW$1,F65=$BW$1,F63=$BX$1,F64=$BX$1,F65=$BX$1),0,1)))</f>
        <v>0</v>
      </c>
      <c r="CC63" s="3">
        <f>IF($A63&gt;='FG_243way_Regular Symbol'!D$16,"",IF(B63=0,"",IF(OR(B63=$BW$1,B64=$BW$1,B65=$BW$1,B63=$CD$1,B64=$CD$1,B65=$CD$1),0,1)))</f>
        <v>1</v>
      </c>
      <c r="CD63" s="3">
        <f>IF($A63&gt;='FG_243way_Regular Symbol'!E$16,"",IF(C63=0,"",IF(OR(C63=$BW$1,C64=$BW$1,C65=$BW$1,C63=$CD$1,C64=$CD$1,C65=$CD$1),0,1)))</f>
        <v>1</v>
      </c>
      <c r="CE63" s="3">
        <f>IF($A63&gt;='FG_243way_Regular Symbol'!F$16,"",IF(D63=0,"",IF(OR(D63=$BW$1,D64=$BW$1,D65=$BW$1,D63=$CD$1,D64=$CD$1,D65=$CD$1),0,1)))</f>
        <v>1</v>
      </c>
      <c r="CF63" s="3" t="str">
        <f>IF($A63&gt;='FG_243way_Regular Symbol'!G$16,"",IF(E63=0,"",IF(OR(E63=$BW$1,E64=$BW$1,E65=$BW$1,E63=$CD$1,E64=$CD$1,E65=$CD$1),0,1)))</f>
        <v/>
      </c>
      <c r="CG63" s="3">
        <f>IF($A63&gt;='FG_243way_Regular Symbol'!H$16,"",IF(F63=0,"",IF(OR(F63=$BW$1,F64=$BW$1,F65=$BW$1,F63=$CD$1,F64=$CD$1,F65=$CD$1),0,1)))</f>
        <v>0</v>
      </c>
      <c r="CI63" s="3">
        <f>IF($A63&gt;='FG_243way_Regular Symbol'!D$16,"",IF(B63=0,"",IF(OR(B63=$BW$1,B64=$BW$1,B65=$BW$1,B63=$CJ$1,B64=$CJ$1,B65=$CJ$1),0,1)))</f>
        <v>1</v>
      </c>
      <c r="CJ63" s="3">
        <f>IF($A63&gt;='FG_243way_Regular Symbol'!E$16,"",IF(C63=0,"",IF(OR(C63=$BW$1,C64=$BW$1,C65=$BW$1,C63=$CJ$1,C64=$CJ$1,C65=$CJ$1),0,1)))</f>
        <v>0</v>
      </c>
      <c r="CK63" s="3">
        <f>IF($A63&gt;='FG_243way_Regular Symbol'!F$16,"",IF(D63=0,"",IF(OR(D63=$BW$1,D64=$BW$1,D65=$BW$1,D63=$CJ$1,D64=$CJ$1,D65=$CJ$1),0,1)))</f>
        <v>1</v>
      </c>
      <c r="CL63" s="3" t="str">
        <f>IF($A63&gt;='FG_243way_Regular Symbol'!G$16,"",IF(E63=0,"",IF(OR(E63=$BW$1,E64=$BW$1,E65=$BW$1,E63=$CJ$1,E64=$CJ$1,E65=$CJ$1),0,1)))</f>
        <v/>
      </c>
      <c r="CM63" s="3">
        <f>IF($A63&gt;='FG_243way_Regular Symbol'!H$16,"",IF(F63=0,"",IF(OR(F63=$BW$1,F64=$BW$1,F65=$BW$1,F63=$CJ$1,F64=$CJ$1,F65=$CJ$1),0,1)))</f>
        <v>1</v>
      </c>
      <c r="CO63" s="3">
        <f>IF($A63&gt;='FG_243way_Regular Symbol'!D$16,"",IF(B63=0,"",IF(OR(B63=$BW$1,B64=$BW$1,B65=$BW$1,B63=$CP$1,B64=$CP$1,B65=$CP$1),0,1)))</f>
        <v>1</v>
      </c>
      <c r="CP63" s="3">
        <f>IF($A63&gt;='FG_243way_Regular Symbol'!E$16,"",IF(C63=0,"",IF(OR(C63=$BW$1,C64=$BW$1,C65=$BW$1,C63=$CP$1,C64=$CP$1,C65=$CP$1),0,1)))</f>
        <v>1</v>
      </c>
      <c r="CQ63" s="3">
        <f>IF($A63&gt;='FG_243way_Regular Symbol'!F$16,"",IF(D63=0,"",IF(OR(D63=$BW$1,D64=$BW$1,D65=$BW$1,D63=$CP$1,D64=$CP$1,D65=$CP$1),0,1)))</f>
        <v>1</v>
      </c>
      <c r="CR63" s="3" t="str">
        <f>IF($A63&gt;='FG_243way_Regular Symbol'!G$16,"",IF(E63=0,"",IF(OR(E63=$BW$1,E64=$BW$1,E65=$BW$1,E63=$CP$1,E64=$CP$1,E65=$CP$1),0,1)))</f>
        <v/>
      </c>
      <c r="CS63" s="3">
        <f>IF($A63&gt;='FG_243way_Regular Symbol'!H$16,"",IF(F63=0,"",IF(OR(F63=$BW$1,F64=$BW$1,F65=$BW$1,F63=$CP$1,F64=$CP$1,F65=$CP$1),0,1)))</f>
        <v>1</v>
      </c>
      <c r="CU63" s="3">
        <f>IF($A63&gt;='FG_243way_Regular Symbol'!D$16,"",IF(B63=0,"",IF(OR(B63=$BW$1,B64=$BW$1,B65=$BW$1,B63=$CV$1,B64=$CV$1,B65=$CV$1),0,1)))</f>
        <v>1</v>
      </c>
      <c r="CV63" s="3">
        <f>IF($A63&gt;='FG_243way_Regular Symbol'!E$16,"",IF(C63=0,"",IF(OR(C63=$BW$1,C64=$BW$1,C65=$BW$1,C63=$CV$1,C64=$CV$1,C65=$CV$1),0,1)))</f>
        <v>1</v>
      </c>
      <c r="CW63" s="3">
        <f>IF($A63&gt;='FG_243way_Regular Symbol'!F$16,"",IF(D63=0,"",IF(OR(D63=$BW$1,D64=$BW$1,D65=$BW$1,D63=$CV$1,D64=$CV$1,D65=$CV$1),0,1)))</f>
        <v>1</v>
      </c>
      <c r="CX63" s="3" t="str">
        <f>IF($A63&gt;='FG_243way_Regular Symbol'!G$16,"",IF(E63=0,"",IF(OR(E63=$BW$1,E64=$BW$1,E65=$BW$1,E63=$CV$1,E64=$CV$1,E65=$CV$1),0,1)))</f>
        <v/>
      </c>
      <c r="CY63" s="3">
        <f>IF($A63&gt;='FG_243way_Regular Symbol'!H$16,"",IF(F63=0,"",IF(OR(F63=$BW$1,F64=$BW$1,F65=$BW$1,F63=$CV$1,F64=$CV$1,F65=$CV$1),0,1)))</f>
        <v>1</v>
      </c>
    </row>
    <row r="64" spans="1:103">
      <c r="A64" s="337">
        <f>IF('FG_243way_Regular Symbol'!L63="","",'FG_243way_Regular Symbol'!L63)</f>
        <v>60</v>
      </c>
      <c r="B64" s="191" t="str">
        <f>IF('FG_243way_Regular Symbol'!M63="",
IF($A64-'FG_243way_Regular Symbol'!D$16&gt;='FG_243way_RegularＸ_W()'!B$2-1,"",VLOOKUP($A64-'FG_243way_Regular Symbol'!D$16,'FG_243way_Regular Symbol'!$L$3:$Q$99,'FG_243way_RegularＸ_W()'!B$3+1,FALSE)),
'FG_243way_Regular Symbol'!M63)</f>
        <v>M1</v>
      </c>
      <c r="C64" s="191" t="str">
        <f>IF('FG_243way_Regular Symbol'!N63="",
IF($A64-'FG_243way_Regular Symbol'!E$16&gt;='FG_243way_RegularＸ_W()'!C$2-1,"",VLOOKUP($A64-'FG_243way_Regular Symbol'!E$16,'FG_243way_Regular Symbol'!$L$3:$Q$99,'FG_243way_RegularＸ_W()'!C$3+1,FALSE)),
'FG_243way_Regular Symbol'!N63)</f>
        <v>K</v>
      </c>
      <c r="D64" s="191" t="str">
        <f>IF('FG_243way_Regular Symbol'!O63="",
IF($A64-'FG_243way_Regular Symbol'!F$16&gt;='FG_243way_RegularＸ_W()'!D$2-1,"",VLOOKUP($A64-'FG_243way_Regular Symbol'!F$16,'FG_243way_Regular Symbol'!$L$3:$Q$99,'FG_243way_RegularＸ_W()'!D$3+1,FALSE)),
'FG_243way_Regular Symbol'!O63)</f>
        <v>M4</v>
      </c>
      <c r="E64" s="191" t="str">
        <f>IF('FG_243way_Regular Symbol'!P63="",
IF($A64-'FG_243way_Regular Symbol'!G$16&gt;='FG_243way_RegularＸ_W()'!E$2-1,"",VLOOKUP($A64-'FG_243way_Regular Symbol'!G$16,'FG_243way_Regular Symbol'!$L$3:$Q$99,'FG_243way_RegularＸ_W()'!E$3+1,FALSE)),
'FG_243way_Regular Symbol'!P63)</f>
        <v/>
      </c>
      <c r="F64" s="338" t="str">
        <f>IF('FG_243way_Regular Symbol'!Q63="",
IF($A64-'FG_243way_Regular Symbol'!H$16&gt;='FG_243way_RegularＸ_W()'!F$2-1,"",VLOOKUP($A64-'FG_243way_Regular Symbol'!H$16,'FG_243way_Regular Symbol'!$L$3:$Q$99,'FG_243way_RegularＸ_W()'!F$3+1,FALSE)),
'FG_243way_Regular Symbol'!Q63)</f>
        <v>K</v>
      </c>
      <c r="O64" s="344">
        <f>IF($A64&gt;='FG_243way_Regular Symbol'!D$16,"",IF(B64=0,"",IF(OR(B64=$O$1,B64=$P$1,B65=$O$1,B65=$P$1,B66=$O$1,B66=$P$1),0,1)))</f>
        <v>0</v>
      </c>
      <c r="P64" s="3">
        <f>IF($A64&gt;='FG_243way_Regular Symbol'!E$16,"",IF(C64=0,"",IF(OR(C64=$O$1,C64=$P$1,C65=$O$1,C65=$P$1,C66=$O$1,C66=$P$1),0,1)))</f>
        <v>1</v>
      </c>
      <c r="Q64" s="3" t="str">
        <f>IF($A64&gt;='FG_243way_Regular Symbol'!F$16,"",IF(D64=0,"",IF(OR(D64=$O$1,D64=$P$1,D65=$O$1,D65=$P$1,D66=$O$1,D66=$P$1),0,1)))</f>
        <v/>
      </c>
      <c r="R64" s="3" t="str">
        <f>IF($A64&gt;='FG_243way_Regular Symbol'!G$16,"",IF(E64=0,"",IF(OR(E64=$O$1,E64=$P$1,E65=$O$1,E65=$P$1,E66=$O$1,E66=$P$1),0,1)))</f>
        <v/>
      </c>
      <c r="S64" s="135">
        <f>IF($A64&gt;='FG_243way_Regular Symbol'!H$16,"",IF(F64=0,"",IF(OR(F64=$O$1,F64=$P$1,F65=$O$1,F65=$P$1,F66=$O$1,F66=$P$1),0,1)))</f>
        <v>1</v>
      </c>
      <c r="U64" s="344">
        <f>IF($A64&gt;='FG_243way_Regular Symbol'!D$16,"",IF(B64=0,"",IF(OR(B64=$U$1,B64=$V$1,B65=$U$1,B65=$V$1,B66=$U$1,B66=$V$1),0,1)))</f>
        <v>0</v>
      </c>
      <c r="V64" s="3">
        <f>IF($A64&gt;='FG_243way_Regular Symbol'!E$16,"",IF(C64=0,"",IF(OR(C64=$U$1,C64=$V$1,C65=$U$1,C65=$V$1,C66=$U$1,C66=$V$1),0,1)))</f>
        <v>1</v>
      </c>
      <c r="W64" s="3" t="str">
        <f>IF($A64&gt;='FG_243way_Regular Symbol'!F$16,"",IF(D64=0,"",IF(OR(D64=$U$1,D64=$V$1,D65=$U$1,D65=$V$1,D66=$U$1,D66=$V$1),0,1)))</f>
        <v/>
      </c>
      <c r="X64" s="3" t="str">
        <f>IF($A64&gt;='FG_243way_Regular Symbol'!G$16,"",IF(E64=0,"",IF(OR(E64=$U$1,E64=$V$1,E65=$U$1,E65=$V$1,E66=$U$1,E66=$V$1),0,1)))</f>
        <v/>
      </c>
      <c r="Y64" s="135">
        <f>IF($A64&gt;='FG_243way_Regular Symbol'!H$16,"",IF(F64=0,"",IF(OR(F64=$U$1,F64=$V$1,F65=$U$1,F65=$V$1,F66=$U$1,F66=$V$1),0,1)))</f>
        <v>1</v>
      </c>
      <c r="AA64" s="344">
        <f>IF($A64&gt;='FG_243way_Regular Symbol'!D$16,"",IF(B64=0,"",IF(OR(B64=$AA$1,B64=$AB$1,B65=$AA$1,B65=$AB$1,B66=$AA$1,,B66=$AB$1),0,1)))</f>
        <v>1</v>
      </c>
      <c r="AB64" s="3">
        <f>IF($A64&gt;='FG_243way_Regular Symbol'!E$16,"",IF(C64=0,"",IF(OR(C64=$AA$1,C64=$AB$1,C65=$AA$1,C65=$AB$1,C66=$AA$1,,C66=$AB$1),0,1)))</f>
        <v>1</v>
      </c>
      <c r="AC64" s="3" t="str">
        <f>IF($A64&gt;='FG_243way_Regular Symbol'!F$16,"",IF(D64=0,"",IF(OR(D64=$AA$1,D64=$AB$1,D65=$AA$1,D65=$AB$1,D66=$AA$1,,D66=$AB$1),0,1)))</f>
        <v/>
      </c>
      <c r="AD64" s="3" t="str">
        <f>IF($A64&gt;='FG_243way_Regular Symbol'!G$16,"",IF(E64=0,"",IF(OR(E64=$AA$1,E64=$AB$1,E65=$AA$1,E65=$AB$1,E66=$AA$1,,E66=$AB$1),0,1)))</f>
        <v/>
      </c>
      <c r="AE64" s="135">
        <f>IF($A64&gt;='FG_243way_Regular Symbol'!H$16,"",IF(F64=0,"",IF(OR(F64=$AA$1,F64=$AB$1,F65=$AA$1,F65=$AB$1,F66=$AA$1,,F66=$AB$1),0,1)))</f>
        <v>1</v>
      </c>
      <c r="AG64" s="344">
        <f>IF($A64&gt;='FG_243way_Regular Symbol'!D$16,"",IF(B64=0,"",IF(OR(B64=$AG$1,B64=$AH$1,B65=$AG$1,B65=$AH$1,B66=$AG$1,B66=$AH$1),0,1)))</f>
        <v>1</v>
      </c>
      <c r="AH64" s="3">
        <f>IF($A64&gt;='FG_243way_Regular Symbol'!E$16,"",IF(C64=0,"",IF(OR(C64=$AG$1,C64=$AH$1,C65=$AG$1,C65=$AH$1,C66=$AG$1,C66=$AH$1),0,1)))</f>
        <v>1</v>
      </c>
      <c r="AI64" s="3" t="str">
        <f>IF($A64&gt;='FG_243way_Regular Symbol'!F$16,"",IF(D64=0,"",IF(OR(D64=$AG$1,D64=$AH$1,D65=$AG$1,D65=$AH$1,D66=$AG$1,D66=$AH$1),0,1)))</f>
        <v/>
      </c>
      <c r="AJ64" s="3" t="str">
        <f>IF($A64&gt;='FG_243way_Regular Symbol'!G$16,"",IF(E64=0,"",IF(OR(E64=$AG$1,E64=$AH$1,E65=$AG$1,E65=$AH$1,E66=$AG$1,E66=$AH$1),0,1)))</f>
        <v/>
      </c>
      <c r="AK64" s="135">
        <f>IF($A64&gt;='FG_243way_Regular Symbol'!H$16,"",IF(F64=0,"",IF(OR(F64=$AG$1,F64=$AH$1,F65=$AG$1,F65=$AH$1,F66=$AG$1,F66=$AH$1),0,1)))</f>
        <v>1</v>
      </c>
      <c r="AM64" s="344">
        <f>IF($A64&gt;='FG_243way_Regular Symbol'!D$16,"",IF(B64=0,"",IF(OR(B64=$AM$1,B64=$AN$1,B65=$AM$1,B65=$AN$1,B66=$AM$1,B66=$AN$1),0,1)))</f>
        <v>0</v>
      </c>
      <c r="AN64" s="3">
        <f>IF($A64&gt;='FG_243way_Regular Symbol'!E$16,"",IF(C64=0,"",IF(OR(C64=$AM$1,C64=$AN$1,C65=$AM$1,C65=$AN$1,C66=$AM$1,C66=$AN$1),0,1)))</f>
        <v>1</v>
      </c>
      <c r="AO64" s="3" t="str">
        <f>IF($A64&gt;='FG_243way_Regular Symbol'!F$16,"",IF(D64=0,"",IF(OR(D64=$AM$1,D64=$AN$1,D65=$AM$1,D65=$AN$1,D66=$AM$1,D66=$AN$1),0,1)))</f>
        <v/>
      </c>
      <c r="AP64" s="3" t="str">
        <f>IF($A64&gt;='FG_243way_Regular Symbol'!G$16,"",IF(E64=0,"",IF(OR(E64=$AM$1,E64=$AN$1,E65=$AM$1,E65=$AN$1,E66=$AM$1,E66=$AN$1),0,1)))</f>
        <v/>
      </c>
      <c r="AQ64" s="135">
        <f>IF($A64&gt;='FG_243way_Regular Symbol'!H$16,"",IF(F64=0,"",IF(OR(F64=$AM$1,F64=$AN$1,F65=$AM$1,F65=$AN$1,F66=$AM$1,F66=$AN$1),0,1)))</f>
        <v>1</v>
      </c>
      <c r="AS64" s="344">
        <f>IF($A64&gt;='FG_243way_Regular Symbol'!D$16,"",IF(B64=0,"",IF(OR(B64=$AM$1,B64=$AT$1,B65=$AM$1,B65=$AT$1,B66=$AM$1,B66=$AT$1),0,1)))</f>
        <v>1</v>
      </c>
      <c r="AT64" s="3">
        <f>IF($A64&gt;='FG_243way_Regular Symbol'!E$16,"",IF(C64=0,"",IF(OR(C64=$AM$1,C64=$AT$1,C65=$AM$1,C65=$AT$1,C66=$AM$1,C66=$AT$1),0,1)))</f>
        <v>1</v>
      </c>
      <c r="AU64" s="3" t="str">
        <f>IF($A64&gt;='FG_243way_Regular Symbol'!F$16,"",IF(D64=0,"",IF(OR(D64=$AM$1,D64=$AT$1,D65=$AM$1,D65=$AT$1,D66=$AM$1,D66=$AT$1),0,1)))</f>
        <v/>
      </c>
      <c r="AV64" s="3" t="str">
        <f>IF($A64&gt;='FG_243way_Regular Symbol'!G$16,"",IF(E64=0,"",IF(OR(E64=$AM$1,E64=$AT$1,E65=$AM$1,E65=$AT$1,E66=$AM$1,E66=$AT$1),0,1)))</f>
        <v/>
      </c>
      <c r="AW64" s="135">
        <f>IF($A64&gt;='FG_243way_Regular Symbol'!H$16,"",IF(F64=0,"",IF(OR(F64=$AM$1,F64=$AT$1,F65=$AM$1,F65=$AT$1,F66=$AM$1,F66=$AT$1),0,1)))</f>
        <v>1</v>
      </c>
      <c r="AY64" s="344">
        <f>IF($A64&gt;='FG_243way_Regular Symbol'!D$16,"",IF(B64=0,"",IF(OR(B64=$AM$1,B64=$AZ$1,B65=$AM$1,B65=$AZ$1,B66=$AM$1,B66=$AZ$1),0,1)))</f>
        <v>1</v>
      </c>
      <c r="AZ64" s="3">
        <f>IF($A64&gt;='FG_243way_Regular Symbol'!E$16,"",IF(C64=0,"",IF(OR(C64=$AM$1,C64=$AZ$1,C65=$AM$1,C65=$AZ$1,C66=$AM$1,C66=$AZ$1),0,1)))</f>
        <v>1</v>
      </c>
      <c r="BA64" s="3" t="str">
        <f>IF($A64&gt;='FG_243way_Regular Symbol'!F$16,"",IF(D64=0,"",IF(OR(D64=$AM$1,D64=$AZ$1,D65=$AM$1,D65=$AZ$1,D66=$AM$1,D66=$AZ$1),0,1)))</f>
        <v/>
      </c>
      <c r="BB64" s="3" t="str">
        <f>IF($A64&gt;='FG_243way_Regular Symbol'!G$16,"",IF(E64=0,"",IF(OR(E64=$AM$1,E64=$AZ$1,E65=$AM$1,E65=$AZ$1,E66=$AM$1,E66=$AZ$1),0,1)))</f>
        <v/>
      </c>
      <c r="BC64" s="135">
        <f>IF($A64&gt;='FG_243way_Regular Symbol'!H$16,"",IF(F64=0,"",IF(OR(F64=$AM$1,F64=$AZ$1,F65=$AM$1,F65=$AZ$1,F66=$AM$1,F66=$AZ$1),0,1)))</f>
        <v>1</v>
      </c>
      <c r="BE64" s="344">
        <f>IF($A64&gt;='FG_243way_Regular Symbol'!D$16,"",IF(B64=0,"",IF(OR(B64=$AM$1,B64=$BF$1,B65=$AM$1,B65=$BF$1,B66=$AM$1,B66=$BF$1),0,1)))</f>
        <v>1</v>
      </c>
      <c r="BF64" s="3">
        <f>IF($A64&gt;='FG_243way_Regular Symbol'!E$16,"",IF(C64=0,"",IF(OR(C64=$AM$1,C64=$BF$1,C65=$AM$1,C65=$BF$1,C66=$AM$1,C66=$BF$1),0,1)))</f>
        <v>1</v>
      </c>
      <c r="BG64" s="3" t="str">
        <f>IF($A64&gt;='FG_243way_Regular Symbol'!F$16,"",IF(D64=0,"",IF(OR(D64=$AM$1,D64=$BF$1,D65=$AM$1,D65=$BF$1,D66=$AM$1,D66=$BF$1),0,1)))</f>
        <v/>
      </c>
      <c r="BH64" s="3" t="str">
        <f>IF($A64&gt;='FG_243way_Regular Symbol'!G$16,"",IF(E64=0,"",IF(OR(E64=$AM$1,E64=$BF$1,E65=$AM$1,E65=$BF$1,E66=$AM$1,E66=$BF$1),0,1)))</f>
        <v/>
      </c>
      <c r="BI64" s="135">
        <f>IF($A64&gt;='FG_243way_Regular Symbol'!H$16,"",IF(F64=0,"",IF(OR(F64=$AM$1,F64=$BF$1,F65=$AM$1,F65=$BF$1,F66=$AM$1,F66=$BF$1),0,1)))</f>
        <v>1</v>
      </c>
      <c r="BK64" s="344">
        <f>IF($A64&gt;='FG_243way_Regular Symbol'!D$16,"",IF(B64=0,"",IF(OR(B64=$AM$1,B64=$BL$1,B65=$AM$1,B65=$BL$1,B66=$AM$1,B66=$BL$1),0,1)))</f>
        <v>1</v>
      </c>
      <c r="BL64" s="3">
        <f>IF($A64&gt;='FG_243way_Regular Symbol'!E$16,"",IF(C64=0,"",IF(OR(C64=$AM$1,C64=$BL$1,C65=$AM$1,C65=$BL$1,C66=$AM$1,C66=$BL$1),0,1)))</f>
        <v>1</v>
      </c>
      <c r="BM64" s="3" t="str">
        <f>IF($A64&gt;='FG_243way_Regular Symbol'!F$16,"",IF(D64=0,"",IF(OR(D64=$AM$1,D64=$BL$1,D65=$AM$1,D65=$BL$1,D66=$AM$1,D66=$BL$1),0,1)))</f>
        <v/>
      </c>
      <c r="BN64" s="3" t="str">
        <f>IF($A64&gt;='FG_243way_Regular Symbol'!G$16,"",IF(E64=0,"",IF(OR(E64=$AM$1,E64=$BL$1,E65=$AM$1,E65=$BL$1,E66=$AM$1,E66=$BL$1),0,1)))</f>
        <v/>
      </c>
      <c r="BO64" s="135">
        <f>IF($A64&gt;='FG_243way_Regular Symbol'!H$16,"",IF(F64=0,"",IF(OR(F64=$AM$1,F64=$BL$1,F65=$AM$1,F65=$BL$1,F66=$AM$1,F66=$BL$1),0,1)))</f>
        <v>1</v>
      </c>
      <c r="BQ64" s="3">
        <f>IF($A64&gt;='FG_243way_Regular Symbol'!D$16,"",IF(B64=0,"",IF(OR(B64=$BQ$1,B64=$BR$1,B65=$BQ$1,B65=$BR$1,B66=$BQ$1,B66=$BR$1),0,1)))</f>
        <v>1</v>
      </c>
      <c r="BR64" s="3">
        <f>IF($A64&gt;='FG_243way_Regular Symbol'!E$16,"",IF(C64=0,"",IF(OR(C64=$BQ$1,C64=$BR$1,C65=$BQ$1,C65=$BR$1,C66=$BQ$1,C66=$BR$1),0,1)))</f>
        <v>1</v>
      </c>
      <c r="BS64" s="3" t="str">
        <f>IF($A64&gt;='FG_243way_Regular Symbol'!F$16,"",IF(D64=0,"",IF(OR(D64=$BQ$1,D64=$BR$1,D65=$BQ$1,D65=$BR$1,D66=$BQ$1,D66=$BR$1),0,1)))</f>
        <v/>
      </c>
      <c r="BT64" s="3" t="str">
        <f>IF($A64&gt;='FG_243way_Regular Symbol'!G$16,"",IF(E64=0,"",IF(OR(E64=$BQ$1,E64=$BR$1,E65=$BQ$1,E65=$BR$1,E66=$BQ$1,E66=$BR$1),0,1)))</f>
        <v/>
      </c>
      <c r="BU64" s="3">
        <f>IF($A64&gt;='FG_243way_Regular Symbol'!H$16,"",IF(F64=0,"",IF(OR(F64=$BQ$1,F64=$BR$1,F65=$BQ$1,F65=$BR$1,F66=$BQ$1,F66=$BR$1),0,1)))</f>
        <v>1</v>
      </c>
      <c r="BW64" s="3">
        <f>IF($A64&gt;='FG_243way_Regular Symbol'!D$16,"",IF(B64=0,"",IF(OR(B64=$BW$1,B65=$BW$1,B66=$BW$1,B64=$BX$1,B65=$BX$1,B66=$BX$1),0,1)))</f>
        <v>1</v>
      </c>
      <c r="BX64" s="3">
        <f>IF($A64&gt;='FG_243way_Regular Symbol'!E$16,"",IF(C64=0,"",IF(OR(C64=$BW$1,C65=$BW$1,C66=$BW$1,C64=$BX$1,C65=$BX$1,C66=$BX$1),0,1)))</f>
        <v>0</v>
      </c>
      <c r="BY64" s="3" t="str">
        <f>IF($A64&gt;='FG_243way_Regular Symbol'!F$16,"",IF(D64=0,"",IF(OR(D64=$BW$1,D65=$BW$1,D66=$BW$1,D64=$BX$1,D65=$BX$1,D66=$BX$1),0,1)))</f>
        <v/>
      </c>
      <c r="BZ64" s="3" t="str">
        <f>IF($A64&gt;='FG_243way_Regular Symbol'!G$16,"",IF(E64=0,"",IF(OR(E64=$BW$1,E65=$BW$1,E66=$BW$1,E64=$BX$1,E65=$BX$1,E66=$BX$1),0,1)))</f>
        <v/>
      </c>
      <c r="CA64" s="3">
        <f>IF($A64&gt;='FG_243way_Regular Symbol'!H$16,"",IF(F64=0,"",IF(OR(F64=$BW$1,F65=$BW$1,F66=$BW$1,F64=$BX$1,F65=$BX$1,F66=$BX$1),0,1)))</f>
        <v>0</v>
      </c>
      <c r="CC64" s="3">
        <f>IF($A64&gt;='FG_243way_Regular Symbol'!D$16,"",IF(B64=0,"",IF(OR(B64=$BW$1,B65=$BW$1,B66=$BW$1,B64=$CD$1,B65=$CD$1,B66=$CD$1),0,1)))</f>
        <v>1</v>
      </c>
      <c r="CD64" s="3">
        <f>IF($A64&gt;='FG_243way_Regular Symbol'!E$16,"",IF(C64=0,"",IF(OR(C64=$BW$1,C65=$BW$1,C66=$BW$1,C64=$CD$1,C65=$CD$1,C66=$CD$1),0,1)))</f>
        <v>1</v>
      </c>
      <c r="CE64" s="3" t="str">
        <f>IF($A64&gt;='FG_243way_Regular Symbol'!F$16,"",IF(D64=0,"",IF(OR(D64=$BW$1,D65=$BW$1,D66=$BW$1,D64=$CD$1,D65=$CD$1,D66=$CD$1),0,1)))</f>
        <v/>
      </c>
      <c r="CF64" s="3" t="str">
        <f>IF($A64&gt;='FG_243way_Regular Symbol'!G$16,"",IF(E64=0,"",IF(OR(E64=$BW$1,E65=$BW$1,E66=$BW$1,E64=$CD$1,E65=$CD$1,E66=$CD$1),0,1)))</f>
        <v/>
      </c>
      <c r="CG64" s="3">
        <f>IF($A64&gt;='FG_243way_Regular Symbol'!H$16,"",IF(F64=0,"",IF(OR(F64=$BW$1,F65=$BW$1,F66=$BW$1,F64=$CD$1,F65=$CD$1,F66=$CD$1),0,1)))</f>
        <v>0</v>
      </c>
      <c r="CI64" s="3">
        <f>IF($A64&gt;='FG_243way_Regular Symbol'!D$16,"",IF(B64=0,"",IF(OR(B64=$BW$1,B65=$BW$1,B66=$BW$1,B64=$CJ$1,B65=$CJ$1,B66=$CJ$1),0,1)))</f>
        <v>1</v>
      </c>
      <c r="CJ64" s="3">
        <f>IF($A64&gt;='FG_243way_Regular Symbol'!E$16,"",IF(C64=0,"",IF(OR(C64=$BW$1,C65=$BW$1,C66=$BW$1,C64=$CJ$1,C65=$CJ$1,C66=$CJ$1),0,1)))</f>
        <v>1</v>
      </c>
      <c r="CK64" s="3" t="str">
        <f>IF($A64&gt;='FG_243way_Regular Symbol'!F$16,"",IF(D64=0,"",IF(OR(D64=$BW$1,D65=$BW$1,D66=$BW$1,D64=$CJ$1,D65=$CJ$1,D66=$CJ$1),0,1)))</f>
        <v/>
      </c>
      <c r="CL64" s="3" t="str">
        <f>IF($A64&gt;='FG_243way_Regular Symbol'!G$16,"",IF(E64=0,"",IF(OR(E64=$BW$1,E65=$BW$1,E66=$BW$1,E64=$CJ$1,E65=$CJ$1,E66=$CJ$1),0,1)))</f>
        <v/>
      </c>
      <c r="CM64" s="3">
        <f>IF($A64&gt;='FG_243way_Regular Symbol'!H$16,"",IF(F64=0,"",IF(OR(F64=$BW$1,F65=$BW$1,F66=$BW$1,F64=$CJ$1,F65=$CJ$1,F66=$CJ$1),0,1)))</f>
        <v>1</v>
      </c>
      <c r="CO64" s="3">
        <f>IF($A64&gt;='FG_243way_Regular Symbol'!D$16,"",IF(B64=0,"",IF(OR(B64=$BW$1,B65=$BW$1,B66=$BW$1,B64=$CP$1,B65=$CP$1,B66=$CP$1),0,1)))</f>
        <v>1</v>
      </c>
      <c r="CP64" s="3">
        <f>IF($A64&gt;='FG_243way_Regular Symbol'!E$16,"",IF(C64=0,"",IF(OR(C64=$BW$1,C65=$BW$1,C66=$BW$1,C64=$CP$1,C65=$CP$1,C66=$CP$1),0,1)))</f>
        <v>1</v>
      </c>
      <c r="CQ64" s="3" t="str">
        <f>IF($A64&gt;='FG_243way_Regular Symbol'!F$16,"",IF(D64=0,"",IF(OR(D64=$BW$1,D65=$BW$1,D66=$BW$1,D64=$CP$1,D65=$CP$1,D66=$CP$1),0,1)))</f>
        <v/>
      </c>
      <c r="CR64" s="3" t="str">
        <f>IF($A64&gt;='FG_243way_Regular Symbol'!G$16,"",IF(E64=0,"",IF(OR(E64=$BW$1,E65=$BW$1,E66=$BW$1,E64=$CP$1,E65=$CP$1,E66=$CP$1),0,1)))</f>
        <v/>
      </c>
      <c r="CS64" s="3">
        <f>IF($A64&gt;='FG_243way_Regular Symbol'!H$16,"",IF(F64=0,"",IF(OR(F64=$BW$1,F65=$BW$1,F66=$BW$1,F64=$CP$1,F65=$CP$1,F66=$CP$1),0,1)))</f>
        <v>1</v>
      </c>
      <c r="CU64" s="3">
        <f>IF($A64&gt;='FG_243way_Regular Symbol'!D$16,"",IF(B64=0,"",IF(OR(B64=$BW$1,B65=$BW$1,B66=$BW$1,B64=$CV$1,B65=$CV$1,B66=$CV$1),0,1)))</f>
        <v>1</v>
      </c>
      <c r="CV64" s="3">
        <f>IF($A64&gt;='FG_243way_Regular Symbol'!E$16,"",IF(C64=0,"",IF(OR(C64=$BW$1,C65=$BW$1,C66=$BW$1,C64=$CV$1,C65=$CV$1,C66=$CV$1),0,1)))</f>
        <v>1</v>
      </c>
      <c r="CW64" s="3" t="str">
        <f>IF($A64&gt;='FG_243way_Regular Symbol'!F$16,"",IF(D64=0,"",IF(OR(D64=$BW$1,D65=$BW$1,D66=$BW$1,D64=$CV$1,D65=$CV$1,D66=$CV$1),0,1)))</f>
        <v/>
      </c>
      <c r="CX64" s="3" t="str">
        <f>IF($A64&gt;='FG_243way_Regular Symbol'!G$16,"",IF(E64=0,"",IF(OR(E64=$BW$1,E65=$BW$1,E66=$BW$1,E64=$CV$1,E65=$CV$1,E66=$CV$1),0,1)))</f>
        <v/>
      </c>
      <c r="CY64" s="3">
        <f>IF($A64&gt;='FG_243way_Regular Symbol'!H$16,"",IF(F64=0,"",IF(OR(F64=$BW$1,F65=$BW$1,F66=$BW$1,F64=$CV$1,F65=$CV$1,F66=$CV$1),0,1)))</f>
        <v>1</v>
      </c>
    </row>
    <row r="65" spans="1:103">
      <c r="A65" s="337">
        <f>IF('FG_243way_Regular Symbol'!L64="","",'FG_243way_Regular Symbol'!L64)</f>
        <v>61</v>
      </c>
      <c r="B65" s="191" t="str">
        <f>IF('FG_243way_Regular Symbol'!M64="",
IF($A65-'FG_243way_Regular Symbol'!D$16&gt;='FG_243way_RegularＸ_W()'!B$2-1,"",VLOOKUP($A65-'FG_243way_Regular Symbol'!D$16,'FG_243way_Regular Symbol'!$L$3:$Q$99,'FG_243way_RegularＸ_W()'!B$3+1,FALSE)),
'FG_243way_Regular Symbol'!M64)</f>
        <v>M2</v>
      </c>
      <c r="C65" s="191" t="str">
        <f>IF('FG_243way_Regular Symbol'!N64="",
IF($A65-'FG_243way_Regular Symbol'!E$16&gt;='FG_243way_RegularＸ_W()'!C$2-1,"",VLOOKUP($A65-'FG_243way_Regular Symbol'!E$16,'FG_243way_Regular Symbol'!$L$3:$Q$99,'FG_243way_RegularＸ_W()'!C$3+1,FALSE)),
'FG_243way_Regular Symbol'!N64)</f>
        <v>K</v>
      </c>
      <c r="D65" s="191" t="str">
        <f>IF('FG_243way_Regular Symbol'!O64="",
IF($A65-'FG_243way_Regular Symbol'!F$16&gt;='FG_243way_RegularＸ_W()'!D$2-1,"",VLOOKUP($A65-'FG_243way_Regular Symbol'!F$16,'FG_243way_Regular Symbol'!$L$3:$Q$99,'FG_243way_RegularＸ_W()'!D$3+1,FALSE)),
'FG_243way_Regular Symbol'!O64)</f>
        <v>M2</v>
      </c>
      <c r="E65" s="191" t="str">
        <f>IF('FG_243way_Regular Symbol'!P64="",
IF($A65-'FG_243way_Regular Symbol'!G$16&gt;='FG_243way_RegularＸ_W()'!E$2-1,"",VLOOKUP($A65-'FG_243way_Regular Symbol'!G$16,'FG_243way_Regular Symbol'!$L$3:$Q$99,'FG_243way_RegularＸ_W()'!E$3+1,FALSE)),
'FG_243way_Regular Symbol'!P64)</f>
        <v/>
      </c>
      <c r="F65" s="338" t="str">
        <f>IF('FG_243way_Regular Symbol'!Q64="",
IF($A65-'FG_243way_Regular Symbol'!H$16&gt;='FG_243way_RegularＸ_W()'!F$2-1,"",VLOOKUP($A65-'FG_243way_Regular Symbol'!H$16,'FG_243way_Regular Symbol'!$L$3:$Q$99,'FG_243way_RegularＸ_W()'!F$3+1,FALSE)),
'FG_243way_Regular Symbol'!Q64)</f>
        <v>Q</v>
      </c>
      <c r="O65" s="344" t="str">
        <f>IF($A65&gt;='FG_243way_Regular Symbol'!D$16,"",IF(B65=0,"",IF(OR(B65=$O$1,B65=$P$1,B66=$O$1,B66=$P$1,B67=$O$1,B67=$P$1),0,1)))</f>
        <v/>
      </c>
      <c r="P65" s="3">
        <f>IF($A65&gt;='FG_243way_Regular Symbol'!E$16,"",IF(C65=0,"",IF(OR(C65=$O$1,C65=$P$1,C66=$O$1,C66=$P$1,C67=$O$1,C67=$P$1),0,1)))</f>
        <v>1</v>
      </c>
      <c r="Q65" s="3" t="str">
        <f>IF($A65&gt;='FG_243way_Regular Symbol'!F$16,"",IF(D65=0,"",IF(OR(D65=$O$1,D65=$P$1,D66=$O$1,D66=$P$1,D67=$O$1,D67=$P$1),0,1)))</f>
        <v/>
      </c>
      <c r="R65" s="3" t="str">
        <f>IF($A65&gt;='FG_243way_Regular Symbol'!G$16,"",IF(E65=0,"",IF(OR(E65=$O$1,E65=$P$1,E66=$O$1,E66=$P$1,E67=$O$1,E67=$P$1),0,1)))</f>
        <v/>
      </c>
      <c r="S65" s="135">
        <f>IF($A65&gt;='FG_243way_Regular Symbol'!H$16,"",IF(F65=0,"",IF(OR(F65=$O$1,F65=$P$1,F66=$O$1,F66=$P$1,F67=$O$1,F67=$P$1),0,1)))</f>
        <v>1</v>
      </c>
      <c r="U65" s="344" t="str">
        <f>IF($A65&gt;='FG_243way_Regular Symbol'!D$16,"",IF(B65=0,"",IF(OR(B65=$U$1,B65=$V$1,B66=$U$1,B66=$V$1,B67=$U$1,B67=$V$1),0,1)))</f>
        <v/>
      </c>
      <c r="V65" s="3">
        <f>IF($A65&gt;='FG_243way_Regular Symbol'!E$16,"",IF(C65=0,"",IF(OR(C65=$U$1,C65=$V$1,C66=$U$1,C66=$V$1,C67=$U$1,C67=$V$1),0,1)))</f>
        <v>1</v>
      </c>
      <c r="W65" s="3" t="str">
        <f>IF($A65&gt;='FG_243way_Regular Symbol'!F$16,"",IF(D65=0,"",IF(OR(D65=$U$1,D65=$V$1,D66=$U$1,D66=$V$1,D67=$U$1,D67=$V$1),0,1)))</f>
        <v/>
      </c>
      <c r="X65" s="3" t="str">
        <f>IF($A65&gt;='FG_243way_Regular Symbol'!G$16,"",IF(E65=0,"",IF(OR(E65=$U$1,E65=$V$1,E66=$U$1,E66=$V$1,E67=$U$1,E67=$V$1),0,1)))</f>
        <v/>
      </c>
      <c r="Y65" s="135">
        <f>IF($A65&gt;='FG_243way_Regular Symbol'!H$16,"",IF(F65=0,"",IF(OR(F65=$U$1,F65=$V$1,F66=$U$1,F66=$V$1,F67=$U$1,F67=$V$1),0,1)))</f>
        <v>1</v>
      </c>
      <c r="AA65" s="344" t="str">
        <f>IF($A65&gt;='FG_243way_Regular Symbol'!D$16,"",IF(B65=0,"",IF(OR(B65=$AA$1,B65=$AB$1,B66=$AA$1,B66=$AB$1,B67=$AA$1,,B67=$AB$1),0,1)))</f>
        <v/>
      </c>
      <c r="AB65" s="3">
        <f>IF($A65&gt;='FG_243way_Regular Symbol'!E$16,"",IF(C65=0,"",IF(OR(C65=$AA$1,C65=$AB$1,C66=$AA$1,C66=$AB$1,C67=$AA$1,,C67=$AB$1),0,1)))</f>
        <v>1</v>
      </c>
      <c r="AC65" s="3" t="str">
        <f>IF($A65&gt;='FG_243way_Regular Symbol'!F$16,"",IF(D65=0,"",IF(OR(D65=$AA$1,D65=$AB$1,D66=$AA$1,D66=$AB$1,D67=$AA$1,,D67=$AB$1),0,1)))</f>
        <v/>
      </c>
      <c r="AD65" s="3" t="str">
        <f>IF($A65&gt;='FG_243way_Regular Symbol'!G$16,"",IF(E65=0,"",IF(OR(E65=$AA$1,E65=$AB$1,E66=$AA$1,E66=$AB$1,E67=$AA$1,,E67=$AB$1),0,1)))</f>
        <v/>
      </c>
      <c r="AE65" s="135">
        <f>IF($A65&gt;='FG_243way_Regular Symbol'!H$16,"",IF(F65=0,"",IF(OR(F65=$AA$1,F65=$AB$1,F66=$AA$1,F66=$AB$1,F67=$AA$1,,F67=$AB$1),0,1)))</f>
        <v>1</v>
      </c>
      <c r="AG65" s="344" t="str">
        <f>IF($A65&gt;='FG_243way_Regular Symbol'!D$16,"",IF(B65=0,"",IF(OR(B65=$AG$1,B65=$AH$1,B66=$AG$1,B66=$AH$1,B67=$AG$1,B67=$AH$1),0,1)))</f>
        <v/>
      </c>
      <c r="AH65" s="3">
        <f>IF($A65&gt;='FG_243way_Regular Symbol'!E$16,"",IF(C65=0,"",IF(OR(C65=$AG$1,C65=$AH$1,C66=$AG$1,C66=$AH$1,C67=$AG$1,C67=$AH$1),0,1)))</f>
        <v>1</v>
      </c>
      <c r="AI65" s="3" t="str">
        <f>IF($A65&gt;='FG_243way_Regular Symbol'!F$16,"",IF(D65=0,"",IF(OR(D65=$AG$1,D65=$AH$1,D66=$AG$1,D66=$AH$1,D67=$AG$1,D67=$AH$1),0,1)))</f>
        <v/>
      </c>
      <c r="AJ65" s="3" t="str">
        <f>IF($A65&gt;='FG_243way_Regular Symbol'!G$16,"",IF(E65=0,"",IF(OR(E65=$AG$1,E65=$AH$1,E66=$AG$1,E66=$AH$1,E67=$AG$1,E67=$AH$1),0,1)))</f>
        <v/>
      </c>
      <c r="AK65" s="135">
        <f>IF($A65&gt;='FG_243way_Regular Symbol'!H$16,"",IF(F65=0,"",IF(OR(F65=$AG$1,F65=$AH$1,F66=$AG$1,F66=$AH$1,F67=$AG$1,F67=$AH$1),0,1)))</f>
        <v>1</v>
      </c>
      <c r="AM65" s="344" t="str">
        <f>IF($A65&gt;='FG_243way_Regular Symbol'!D$16,"",IF(B65=0,"",IF(OR(B65=$AM$1,B65=$AN$1,B66=$AM$1,B66=$AN$1,B67=$AM$1,B67=$AN$1),0,1)))</f>
        <v/>
      </c>
      <c r="AN65" s="3">
        <f>IF($A65&gt;='FG_243way_Regular Symbol'!E$16,"",IF(C65=0,"",IF(OR(C65=$AM$1,C65=$AN$1,C66=$AM$1,C66=$AN$1,C67=$AM$1,C67=$AN$1),0,1)))</f>
        <v>1</v>
      </c>
      <c r="AO65" s="3" t="str">
        <f>IF($A65&gt;='FG_243way_Regular Symbol'!F$16,"",IF(D65=0,"",IF(OR(D65=$AM$1,D65=$AN$1,D66=$AM$1,D66=$AN$1,D67=$AM$1,D67=$AN$1),0,1)))</f>
        <v/>
      </c>
      <c r="AP65" s="3" t="str">
        <f>IF($A65&gt;='FG_243way_Regular Symbol'!G$16,"",IF(E65=0,"",IF(OR(E65=$AM$1,E65=$AN$1,E66=$AM$1,E66=$AN$1,E67=$AM$1,E67=$AN$1),0,1)))</f>
        <v/>
      </c>
      <c r="AQ65" s="135">
        <f>IF($A65&gt;='FG_243way_Regular Symbol'!H$16,"",IF(F65=0,"",IF(OR(F65=$AM$1,F65=$AN$1,F66=$AM$1,F66=$AN$1,F67=$AM$1,F67=$AN$1),0,1)))</f>
        <v>1</v>
      </c>
      <c r="AS65" s="344" t="str">
        <f>IF($A65&gt;='FG_243way_Regular Symbol'!D$16,"",IF(B65=0,"",IF(OR(B65=$AM$1,B65=$AT$1,B66=$AM$1,B66=$AT$1,B67=$AM$1,B67=$AT$1),0,1)))</f>
        <v/>
      </c>
      <c r="AT65" s="3">
        <f>IF($A65&gt;='FG_243way_Regular Symbol'!E$16,"",IF(C65=0,"",IF(OR(C65=$AM$1,C65=$AT$1,C66=$AM$1,C66=$AT$1,C67=$AM$1,C67=$AT$1),0,1)))</f>
        <v>1</v>
      </c>
      <c r="AU65" s="3" t="str">
        <f>IF($A65&gt;='FG_243way_Regular Symbol'!F$16,"",IF(D65=0,"",IF(OR(D65=$AM$1,D65=$AT$1,D66=$AM$1,D66=$AT$1,D67=$AM$1,D67=$AT$1),0,1)))</f>
        <v/>
      </c>
      <c r="AV65" s="3" t="str">
        <f>IF($A65&gt;='FG_243way_Regular Symbol'!G$16,"",IF(E65=0,"",IF(OR(E65=$AM$1,E65=$AT$1,E66=$AM$1,E66=$AT$1,E67=$AM$1,E67=$AT$1),0,1)))</f>
        <v/>
      </c>
      <c r="AW65" s="135">
        <f>IF($A65&gt;='FG_243way_Regular Symbol'!H$16,"",IF(F65=0,"",IF(OR(F65=$AM$1,F65=$AT$1,F66=$AM$1,F66=$AT$1,F67=$AM$1,F67=$AT$1),0,1)))</f>
        <v>1</v>
      </c>
      <c r="AY65" s="344" t="str">
        <f>IF($A65&gt;='FG_243way_Regular Symbol'!D$16,"",IF(B65=0,"",IF(OR(B65=$AM$1,B65=$AZ$1,B66=$AM$1,B66=$AZ$1,B67=$AM$1,B67=$AZ$1),0,1)))</f>
        <v/>
      </c>
      <c r="AZ65" s="3">
        <f>IF($A65&gt;='FG_243way_Regular Symbol'!E$16,"",IF(C65=0,"",IF(OR(C65=$AM$1,C65=$AZ$1,C66=$AM$1,C66=$AZ$1,C67=$AM$1,C67=$AZ$1),0,1)))</f>
        <v>1</v>
      </c>
      <c r="BA65" s="3" t="str">
        <f>IF($A65&gt;='FG_243way_Regular Symbol'!F$16,"",IF(D65=0,"",IF(OR(D65=$AM$1,D65=$AZ$1,D66=$AM$1,D66=$AZ$1,D67=$AM$1,D67=$AZ$1),0,1)))</f>
        <v/>
      </c>
      <c r="BB65" s="3" t="str">
        <f>IF($A65&gt;='FG_243way_Regular Symbol'!G$16,"",IF(E65=0,"",IF(OR(E65=$AM$1,E65=$AZ$1,E66=$AM$1,E66=$AZ$1,E67=$AM$1,E67=$AZ$1),0,1)))</f>
        <v/>
      </c>
      <c r="BC65" s="135">
        <f>IF($A65&gt;='FG_243way_Regular Symbol'!H$16,"",IF(F65=0,"",IF(OR(F65=$AM$1,F65=$AZ$1,F66=$AM$1,F66=$AZ$1,F67=$AM$1,F67=$AZ$1),0,1)))</f>
        <v>1</v>
      </c>
      <c r="BE65" s="344" t="str">
        <f>IF($A65&gt;='FG_243way_Regular Symbol'!D$16,"",IF(B65=0,"",IF(OR(B65=$AM$1,B65=$BF$1,B66=$AM$1,B66=$BF$1,B67=$AM$1,B67=$BF$1),0,1)))</f>
        <v/>
      </c>
      <c r="BF65" s="3">
        <f>IF($A65&gt;='FG_243way_Regular Symbol'!E$16,"",IF(C65=0,"",IF(OR(C65=$AM$1,C65=$BF$1,C66=$AM$1,C66=$BF$1,C67=$AM$1,C67=$BF$1),0,1)))</f>
        <v>1</v>
      </c>
      <c r="BG65" s="3" t="str">
        <f>IF($A65&gt;='FG_243way_Regular Symbol'!F$16,"",IF(D65=0,"",IF(OR(D65=$AM$1,D65=$BF$1,D66=$AM$1,D66=$BF$1,D67=$AM$1,D67=$BF$1),0,1)))</f>
        <v/>
      </c>
      <c r="BH65" s="3" t="str">
        <f>IF($A65&gt;='FG_243way_Regular Symbol'!G$16,"",IF(E65=0,"",IF(OR(E65=$AM$1,E65=$BF$1,E66=$AM$1,E66=$BF$1,E67=$AM$1,E67=$BF$1),0,1)))</f>
        <v/>
      </c>
      <c r="BI65" s="135">
        <f>IF($A65&gt;='FG_243way_Regular Symbol'!H$16,"",IF(F65=0,"",IF(OR(F65=$AM$1,F65=$BF$1,F66=$AM$1,F66=$BF$1,F67=$AM$1,F67=$BF$1),0,1)))</f>
        <v>1</v>
      </c>
      <c r="BK65" s="344" t="str">
        <f>IF($A65&gt;='FG_243way_Regular Symbol'!D$16,"",IF(B65=0,"",IF(OR(B65=$AM$1,B65=$BL$1,B66=$AM$1,B66=$BL$1,B67=$AM$1,B67=$BL$1),0,1)))</f>
        <v/>
      </c>
      <c r="BL65" s="3">
        <f>IF($A65&gt;='FG_243way_Regular Symbol'!E$16,"",IF(C65=0,"",IF(OR(C65=$AM$1,C65=$BL$1,C66=$AM$1,C66=$BL$1,C67=$AM$1,C67=$BL$1),0,1)))</f>
        <v>1</v>
      </c>
      <c r="BM65" s="3" t="str">
        <f>IF($A65&gt;='FG_243way_Regular Symbol'!F$16,"",IF(D65=0,"",IF(OR(D65=$AM$1,D65=$BL$1,D66=$AM$1,D66=$BL$1,D67=$AM$1,D67=$BL$1),0,1)))</f>
        <v/>
      </c>
      <c r="BN65" s="3" t="str">
        <f>IF($A65&gt;='FG_243way_Regular Symbol'!G$16,"",IF(E65=0,"",IF(OR(E65=$AM$1,E65=$BL$1,E66=$AM$1,E66=$BL$1,E67=$AM$1,E67=$BL$1),0,1)))</f>
        <v/>
      </c>
      <c r="BO65" s="135">
        <f>IF($A65&gt;='FG_243way_Regular Symbol'!H$16,"",IF(F65=0,"",IF(OR(F65=$AM$1,F65=$BL$1,F66=$AM$1,F66=$BL$1,F67=$AM$1,F67=$BL$1),0,1)))</f>
        <v>1</v>
      </c>
      <c r="BQ65" s="3" t="str">
        <f>IF($A65&gt;='FG_243way_Regular Symbol'!D$16,"",IF(B65=0,"",IF(OR(B65=$BQ$1,B65=$BR$1,B66=$BQ$1,B66=$BR$1,B67=$BQ$1,B67=$BR$1),0,1)))</f>
        <v/>
      </c>
      <c r="BR65" s="3">
        <f>IF($A65&gt;='FG_243way_Regular Symbol'!E$16,"",IF(C65=0,"",IF(OR(C65=$BQ$1,C65=$BR$1,C66=$BQ$1,C66=$BR$1,C67=$BQ$1,C67=$BR$1),0,1)))</f>
        <v>1</v>
      </c>
      <c r="BS65" s="3" t="str">
        <f>IF($A65&gt;='FG_243way_Regular Symbol'!F$16,"",IF(D65=0,"",IF(OR(D65=$BQ$1,D65=$BR$1,D66=$BQ$1,D66=$BR$1,D67=$BQ$1,D67=$BR$1),0,1)))</f>
        <v/>
      </c>
      <c r="BT65" s="3" t="str">
        <f>IF($A65&gt;='FG_243way_Regular Symbol'!G$16,"",IF(E65=0,"",IF(OR(E65=$BQ$1,E65=$BR$1,E66=$BQ$1,E66=$BR$1,E67=$BQ$1,E67=$BR$1),0,1)))</f>
        <v/>
      </c>
      <c r="BU65" s="3">
        <f>IF($A65&gt;='FG_243way_Regular Symbol'!H$16,"",IF(F65=0,"",IF(OR(F65=$BQ$1,F65=$BR$1,F66=$BQ$1,F66=$BR$1,F67=$BQ$1,F67=$BR$1),0,1)))</f>
        <v>1</v>
      </c>
      <c r="BW65" s="3" t="str">
        <f>IF($A65&gt;='FG_243way_Regular Symbol'!D$16,"",IF(B65=0,"",IF(OR(B65=$BW$1,B66=$BW$1,B67=$BW$1,B65=$BX$1,B66=$BX$1,B67=$BX$1),0,1)))</f>
        <v/>
      </c>
      <c r="BX65" s="3">
        <f>IF($A65&gt;='FG_243way_Regular Symbol'!E$16,"",IF(C65=0,"",IF(OR(C65=$BW$1,C66=$BW$1,C67=$BW$1,C65=$BX$1,C66=$BX$1,C67=$BX$1),0,1)))</f>
        <v>0</v>
      </c>
      <c r="BY65" s="3" t="str">
        <f>IF($A65&gt;='FG_243way_Regular Symbol'!F$16,"",IF(D65=0,"",IF(OR(D65=$BW$1,D66=$BW$1,D67=$BW$1,D65=$BX$1,D66=$BX$1,D67=$BX$1),0,1)))</f>
        <v/>
      </c>
      <c r="BZ65" s="3" t="str">
        <f>IF($A65&gt;='FG_243way_Regular Symbol'!G$16,"",IF(E65=0,"",IF(OR(E65=$BW$1,E66=$BW$1,E67=$BW$1,E65=$BX$1,E66=$BX$1,E67=$BX$1),0,1)))</f>
        <v/>
      </c>
      <c r="CA65" s="3">
        <f>IF($A65&gt;='FG_243way_Regular Symbol'!H$16,"",IF(F65=0,"",IF(OR(F65=$BW$1,F66=$BW$1,F67=$BW$1,F65=$BX$1,F66=$BX$1,F67=$BX$1),0,1)))</f>
        <v>0</v>
      </c>
      <c r="CC65" s="3" t="str">
        <f>IF($A65&gt;='FG_243way_Regular Symbol'!D$16,"",IF(B65=0,"",IF(OR(B65=$BW$1,B66=$BW$1,B67=$BW$1,B65=$CD$1,B66=$CD$1,B67=$CD$1),0,1)))</f>
        <v/>
      </c>
      <c r="CD65" s="3">
        <f>IF($A65&gt;='FG_243way_Regular Symbol'!E$16,"",IF(C65=0,"",IF(OR(C65=$BW$1,C66=$BW$1,C67=$BW$1,C65=$CD$1,C66=$CD$1,C67=$CD$1),0,1)))</f>
        <v>1</v>
      </c>
      <c r="CE65" s="3" t="str">
        <f>IF($A65&gt;='FG_243way_Regular Symbol'!F$16,"",IF(D65=0,"",IF(OR(D65=$BW$1,D66=$BW$1,D67=$BW$1,D65=$CD$1,D66=$CD$1,D67=$CD$1),0,1)))</f>
        <v/>
      </c>
      <c r="CF65" s="3" t="str">
        <f>IF($A65&gt;='FG_243way_Regular Symbol'!G$16,"",IF(E65=0,"",IF(OR(E65=$BW$1,E66=$BW$1,E67=$BW$1,E65=$CD$1,E66=$CD$1,E67=$CD$1),0,1)))</f>
        <v/>
      </c>
      <c r="CG65" s="3">
        <f>IF($A65&gt;='FG_243way_Regular Symbol'!H$16,"",IF(F65=0,"",IF(OR(F65=$BW$1,F66=$BW$1,F67=$BW$1,F65=$CD$1,F66=$CD$1,F67=$CD$1),0,1)))</f>
        <v>0</v>
      </c>
      <c r="CI65" s="3" t="str">
        <f>IF($A65&gt;='FG_243way_Regular Symbol'!D$16,"",IF(B65=0,"",IF(OR(B65=$BW$1,B66=$BW$1,B67=$BW$1,B65=$CJ$1,B66=$CJ$1,B67=$CJ$1),0,1)))</f>
        <v/>
      </c>
      <c r="CJ65" s="3">
        <f>IF($A65&gt;='FG_243way_Regular Symbol'!E$16,"",IF(C65=0,"",IF(OR(C65=$BW$1,C66=$BW$1,C67=$BW$1,C65=$CJ$1,C66=$CJ$1,C67=$CJ$1),0,1)))</f>
        <v>0</v>
      </c>
      <c r="CK65" s="3" t="str">
        <f>IF($A65&gt;='FG_243way_Regular Symbol'!F$16,"",IF(D65=0,"",IF(OR(D65=$BW$1,D66=$BW$1,D67=$BW$1,D65=$CJ$1,D66=$CJ$1,D67=$CJ$1),0,1)))</f>
        <v/>
      </c>
      <c r="CL65" s="3" t="str">
        <f>IF($A65&gt;='FG_243way_Regular Symbol'!G$16,"",IF(E65=0,"",IF(OR(E65=$BW$1,E66=$BW$1,E67=$BW$1,E65=$CJ$1,E66=$CJ$1,E67=$CJ$1),0,1)))</f>
        <v/>
      </c>
      <c r="CM65" s="3">
        <f>IF($A65&gt;='FG_243way_Regular Symbol'!H$16,"",IF(F65=0,"",IF(OR(F65=$BW$1,F66=$BW$1,F67=$BW$1,F65=$CJ$1,F66=$CJ$1,F67=$CJ$1),0,1)))</f>
        <v>1</v>
      </c>
      <c r="CO65" s="3" t="str">
        <f>IF($A65&gt;='FG_243way_Regular Symbol'!D$16,"",IF(B65=0,"",IF(OR(B65=$BW$1,B66=$BW$1,B67=$BW$1,B65=$CP$1,B66=$CP$1,B67=$CP$1),0,1)))</f>
        <v/>
      </c>
      <c r="CP65" s="3">
        <f>IF($A65&gt;='FG_243way_Regular Symbol'!E$16,"",IF(C65=0,"",IF(OR(C65=$BW$1,C66=$BW$1,C67=$BW$1,C65=$CP$1,C66=$CP$1,C67=$CP$1),0,1)))</f>
        <v>1</v>
      </c>
      <c r="CQ65" s="3" t="str">
        <f>IF($A65&gt;='FG_243way_Regular Symbol'!F$16,"",IF(D65=0,"",IF(OR(D65=$BW$1,D66=$BW$1,D67=$BW$1,D65=$CP$1,D66=$CP$1,D67=$CP$1),0,1)))</f>
        <v/>
      </c>
      <c r="CR65" s="3" t="str">
        <f>IF($A65&gt;='FG_243way_Regular Symbol'!G$16,"",IF(E65=0,"",IF(OR(E65=$BW$1,E66=$BW$1,E67=$BW$1,E65=$CP$1,E66=$CP$1,E67=$CP$1),0,1)))</f>
        <v/>
      </c>
      <c r="CS65" s="3">
        <f>IF($A65&gt;='FG_243way_Regular Symbol'!H$16,"",IF(F65=0,"",IF(OR(F65=$BW$1,F66=$BW$1,F67=$BW$1,F65=$CP$1,F66=$CP$1,F67=$CP$1),0,1)))</f>
        <v>1</v>
      </c>
      <c r="CU65" s="3" t="str">
        <f>IF($A65&gt;='FG_243way_Regular Symbol'!D$16,"",IF(B65=0,"",IF(OR(B65=$BW$1,B66=$BW$1,B67=$BW$1,B65=$CV$1,B66=$CV$1,B67=$CV$1),0,1)))</f>
        <v/>
      </c>
      <c r="CV65" s="3">
        <f>IF($A65&gt;='FG_243way_Regular Symbol'!E$16,"",IF(C65=0,"",IF(OR(C65=$BW$1,C66=$BW$1,C67=$BW$1,C65=$CV$1,C66=$CV$1,C67=$CV$1),0,1)))</f>
        <v>1</v>
      </c>
      <c r="CW65" s="3" t="str">
        <f>IF($A65&gt;='FG_243way_Regular Symbol'!F$16,"",IF(D65=0,"",IF(OR(D65=$BW$1,D66=$BW$1,D67=$BW$1,D65=$CV$1,D66=$CV$1,D67=$CV$1),0,1)))</f>
        <v/>
      </c>
      <c r="CX65" s="3" t="str">
        <f>IF($A65&gt;='FG_243way_Regular Symbol'!G$16,"",IF(E65=0,"",IF(OR(E65=$BW$1,E66=$BW$1,E67=$BW$1,E65=$CV$1,E66=$CV$1,E67=$CV$1),0,1)))</f>
        <v/>
      </c>
      <c r="CY65" s="3">
        <f>IF($A65&gt;='FG_243way_Regular Symbol'!H$16,"",IF(F65=0,"",IF(OR(F65=$BW$1,F66=$BW$1,F67=$BW$1,F65=$CV$1,F66=$CV$1,F67=$CV$1),0,1)))</f>
        <v>1</v>
      </c>
    </row>
    <row r="66" spans="1:103">
      <c r="A66" s="337">
        <f>IF('FG_243way_Regular Symbol'!L65="","",'FG_243way_Regular Symbol'!L65)</f>
        <v>62</v>
      </c>
      <c r="B66" s="191" t="str">
        <f>IF('FG_243way_Regular Symbol'!M65="",
IF($A66-'FG_243way_Regular Symbol'!D$16&gt;='FG_243way_RegularＸ_W()'!B$2-1,"",VLOOKUP($A66-'FG_243way_Regular Symbol'!D$16,'FG_243way_Regular Symbol'!$L$3:$Q$99,'FG_243way_RegularＸ_W()'!B$3+1,FALSE)),
'FG_243way_Regular Symbol'!M65)</f>
        <v>M5</v>
      </c>
      <c r="C66" s="191" t="str">
        <f>IF('FG_243way_Regular Symbol'!N65="",
IF($A66-'FG_243way_Regular Symbol'!E$16&gt;='FG_243way_RegularＸ_W()'!C$2-1,"",VLOOKUP($A66-'FG_243way_Regular Symbol'!E$16,'FG_243way_Regular Symbol'!$L$3:$Q$99,'FG_243way_RegularＸ_W()'!C$3+1,FALSE)),
'FG_243way_Regular Symbol'!N65)</f>
        <v>K</v>
      </c>
      <c r="D66" s="191" t="str">
        <f>IF('FG_243way_Regular Symbol'!O65="",
IF($A66-'FG_243way_Regular Symbol'!F$16&gt;='FG_243way_RegularＸ_W()'!D$2-1,"",VLOOKUP($A66-'FG_243way_Regular Symbol'!F$16,'FG_243way_Regular Symbol'!$L$3:$Q$99,'FG_243way_RegularＸ_W()'!D$3+1,FALSE)),
'FG_243way_Regular Symbol'!O65)</f>
        <v/>
      </c>
      <c r="E66" s="191" t="str">
        <f>IF('FG_243way_Regular Symbol'!P65="",
IF($A66-'FG_243way_Regular Symbol'!G$16&gt;='FG_243way_RegularＸ_W()'!E$2-1,"",VLOOKUP($A66-'FG_243way_Regular Symbol'!G$16,'FG_243way_Regular Symbol'!$L$3:$Q$99,'FG_243way_RegularＸ_W()'!E$3+1,FALSE)),
'FG_243way_Regular Symbol'!P65)</f>
        <v/>
      </c>
      <c r="F66" s="338" t="str">
        <f>IF('FG_243way_Regular Symbol'!Q65="",
IF($A66-'FG_243way_Regular Symbol'!H$16&gt;='FG_243way_RegularＸ_W()'!F$2-1,"",VLOOKUP($A66-'FG_243way_Regular Symbol'!H$16,'FG_243way_Regular Symbol'!$L$3:$Q$99,'FG_243way_RegularＸ_W()'!F$3+1,FALSE)),
'FG_243way_Regular Symbol'!Q65)</f>
        <v>K</v>
      </c>
      <c r="O66" s="344" t="str">
        <f>IF($A66&gt;='FG_243way_Regular Symbol'!D$16,"",IF(B66=0,"",IF(OR(B66=$O$1,B66=$P$1,B67=$O$1,B67=$P$1,B68=$O$1,B68=$P$1),0,1)))</f>
        <v/>
      </c>
      <c r="P66" s="3">
        <f>IF($A66&gt;='FG_243way_Regular Symbol'!E$16,"",IF(C66=0,"",IF(OR(C66=$O$1,C66=$P$1,C67=$O$1,C67=$P$1,C68=$O$1,C68=$P$1),0,1)))</f>
        <v>1</v>
      </c>
      <c r="Q66" s="3" t="str">
        <f>IF($A66&gt;='FG_243way_Regular Symbol'!F$16,"",IF(D66=0,"",IF(OR(D66=$O$1,D66=$P$1,D67=$O$1,D67=$P$1,D68=$O$1,D68=$P$1),0,1)))</f>
        <v/>
      </c>
      <c r="R66" s="3" t="str">
        <f>IF($A66&gt;='FG_243way_Regular Symbol'!G$16,"",IF(E66=0,"",IF(OR(E66=$O$1,E66=$P$1,E67=$O$1,E67=$P$1,E68=$O$1,E68=$P$1),0,1)))</f>
        <v/>
      </c>
      <c r="S66" s="135">
        <f>IF($A66&gt;='FG_243way_Regular Symbol'!H$16,"",IF(F66=0,"",IF(OR(F66=$O$1,F66=$P$1,F67=$O$1,F67=$P$1,F68=$O$1,F68=$P$1),0,1)))</f>
        <v>1</v>
      </c>
      <c r="U66" s="344" t="str">
        <f>IF($A66&gt;='FG_243way_Regular Symbol'!D$16,"",IF(B66=0,"",IF(OR(B66=$U$1,B66=$V$1,B67=$U$1,B67=$V$1,B68=$U$1,B68=$V$1),0,1)))</f>
        <v/>
      </c>
      <c r="V66" s="3">
        <f>IF($A66&gt;='FG_243way_Regular Symbol'!E$16,"",IF(C66=0,"",IF(OR(C66=$U$1,C66=$V$1,C67=$U$1,C67=$V$1,C68=$U$1,C68=$V$1),0,1)))</f>
        <v>1</v>
      </c>
      <c r="W66" s="3" t="str">
        <f>IF($A66&gt;='FG_243way_Regular Symbol'!F$16,"",IF(D66=0,"",IF(OR(D66=$U$1,D66=$V$1,D67=$U$1,D67=$V$1,D68=$U$1,D68=$V$1),0,1)))</f>
        <v/>
      </c>
      <c r="X66" s="3" t="str">
        <f>IF($A66&gt;='FG_243way_Regular Symbol'!G$16,"",IF(E66=0,"",IF(OR(E66=$U$1,E66=$V$1,E67=$U$1,E67=$V$1,E68=$U$1,E68=$V$1),0,1)))</f>
        <v/>
      </c>
      <c r="Y66" s="135">
        <f>IF($A66&gt;='FG_243way_Regular Symbol'!H$16,"",IF(F66=0,"",IF(OR(F66=$U$1,F66=$V$1,F67=$U$1,F67=$V$1,F68=$U$1,F68=$V$1),0,1)))</f>
        <v>1</v>
      </c>
      <c r="AA66" s="344" t="str">
        <f>IF($A66&gt;='FG_243way_Regular Symbol'!D$16,"",IF(B66=0,"",IF(OR(B66=$AA$1,B66=$AB$1,B67=$AA$1,B67=$AB$1,B68=$AA$1,,B68=$AB$1),0,1)))</f>
        <v/>
      </c>
      <c r="AB66" s="3">
        <f>IF($A66&gt;='FG_243way_Regular Symbol'!E$16,"",IF(C66=0,"",IF(OR(C66=$AA$1,C66=$AB$1,C67=$AA$1,C67=$AB$1,C68=$AA$1,,C68=$AB$1),0,1)))</f>
        <v>1</v>
      </c>
      <c r="AC66" s="3" t="str">
        <f>IF($A66&gt;='FG_243way_Regular Symbol'!F$16,"",IF(D66=0,"",IF(OR(D66=$AA$1,D66=$AB$1,D67=$AA$1,D67=$AB$1,D68=$AA$1,,D68=$AB$1),0,1)))</f>
        <v/>
      </c>
      <c r="AD66" s="3" t="str">
        <f>IF($A66&gt;='FG_243way_Regular Symbol'!G$16,"",IF(E66=0,"",IF(OR(E66=$AA$1,E66=$AB$1,E67=$AA$1,E67=$AB$1,E68=$AA$1,,E68=$AB$1),0,1)))</f>
        <v/>
      </c>
      <c r="AE66" s="135">
        <f>IF($A66&gt;='FG_243way_Regular Symbol'!H$16,"",IF(F66=0,"",IF(OR(F66=$AA$1,F66=$AB$1,F67=$AA$1,F67=$AB$1,F68=$AA$1,,F68=$AB$1),0,1)))</f>
        <v>1</v>
      </c>
      <c r="AG66" s="344" t="str">
        <f>IF($A66&gt;='FG_243way_Regular Symbol'!D$16,"",IF(B66=0,"",IF(OR(B66=$AG$1,B66=$AH$1,B67=$AG$1,B67=$AH$1,B68=$AG$1,B68=$AH$1),0,1)))</f>
        <v/>
      </c>
      <c r="AH66" s="3">
        <f>IF($A66&gt;='FG_243way_Regular Symbol'!E$16,"",IF(C66=0,"",IF(OR(C66=$AG$1,C66=$AH$1,C67=$AG$1,C67=$AH$1,C68=$AG$1,C68=$AH$1),0,1)))</f>
        <v>1</v>
      </c>
      <c r="AI66" s="3" t="str">
        <f>IF($A66&gt;='FG_243way_Regular Symbol'!F$16,"",IF(D66=0,"",IF(OR(D66=$AG$1,D66=$AH$1,D67=$AG$1,D67=$AH$1,D68=$AG$1,D68=$AH$1),0,1)))</f>
        <v/>
      </c>
      <c r="AJ66" s="3" t="str">
        <f>IF($A66&gt;='FG_243way_Regular Symbol'!G$16,"",IF(E66=0,"",IF(OR(E66=$AG$1,E66=$AH$1,E67=$AG$1,E67=$AH$1,E68=$AG$1,E68=$AH$1),0,1)))</f>
        <v/>
      </c>
      <c r="AK66" s="135">
        <f>IF($A66&gt;='FG_243way_Regular Symbol'!H$16,"",IF(F66=0,"",IF(OR(F66=$AG$1,F66=$AH$1,F67=$AG$1,F67=$AH$1,F68=$AG$1,F68=$AH$1),0,1)))</f>
        <v>1</v>
      </c>
      <c r="AM66" s="344" t="str">
        <f>IF($A66&gt;='FG_243way_Regular Symbol'!D$16,"",IF(B66=0,"",IF(OR(B66=$AM$1,B66=$AN$1,B67=$AM$1,B67=$AN$1,B68=$AM$1,B68=$AN$1),0,1)))</f>
        <v/>
      </c>
      <c r="AN66" s="3">
        <f>IF($A66&gt;='FG_243way_Regular Symbol'!E$16,"",IF(C66=0,"",IF(OR(C66=$AM$1,C66=$AN$1,C67=$AM$1,C67=$AN$1,C68=$AM$1,C68=$AN$1),0,1)))</f>
        <v>1</v>
      </c>
      <c r="AO66" s="3" t="str">
        <f>IF($A66&gt;='FG_243way_Regular Symbol'!F$16,"",IF(D66=0,"",IF(OR(D66=$AM$1,D66=$AN$1,D67=$AM$1,D67=$AN$1,D68=$AM$1,D68=$AN$1),0,1)))</f>
        <v/>
      </c>
      <c r="AP66" s="3" t="str">
        <f>IF($A66&gt;='FG_243way_Regular Symbol'!G$16,"",IF(E66=0,"",IF(OR(E66=$AM$1,E66=$AN$1,E67=$AM$1,E67=$AN$1,E68=$AM$1,E68=$AN$1),0,1)))</f>
        <v/>
      </c>
      <c r="AQ66" s="135">
        <f>IF($A66&gt;='FG_243way_Regular Symbol'!H$16,"",IF(F66=0,"",IF(OR(F66=$AM$1,F66=$AN$1,F67=$AM$1,F67=$AN$1,F68=$AM$1,F68=$AN$1),0,1)))</f>
        <v>0</v>
      </c>
      <c r="AS66" s="344" t="str">
        <f>IF($A66&gt;='FG_243way_Regular Symbol'!D$16,"",IF(B66=0,"",IF(OR(B66=$AM$1,B66=$AT$1,B67=$AM$1,B67=$AT$1,B68=$AM$1,B68=$AT$1),0,1)))</f>
        <v/>
      </c>
      <c r="AT66" s="3">
        <f>IF($A66&gt;='FG_243way_Regular Symbol'!E$16,"",IF(C66=0,"",IF(OR(C66=$AM$1,C66=$AT$1,C67=$AM$1,C67=$AT$1,C68=$AM$1,C68=$AT$1),0,1)))</f>
        <v>1</v>
      </c>
      <c r="AU66" s="3" t="str">
        <f>IF($A66&gt;='FG_243way_Regular Symbol'!F$16,"",IF(D66=0,"",IF(OR(D66=$AM$1,D66=$AT$1,D67=$AM$1,D67=$AT$1,D68=$AM$1,D68=$AT$1),0,1)))</f>
        <v/>
      </c>
      <c r="AV66" s="3" t="str">
        <f>IF($A66&gt;='FG_243way_Regular Symbol'!G$16,"",IF(E66=0,"",IF(OR(E66=$AM$1,E66=$AT$1,E67=$AM$1,E67=$AT$1,E68=$AM$1,E68=$AT$1),0,1)))</f>
        <v/>
      </c>
      <c r="AW66" s="135">
        <f>IF($A66&gt;='FG_243way_Regular Symbol'!H$16,"",IF(F66=0,"",IF(OR(F66=$AM$1,F66=$AT$1,F67=$AM$1,F67=$AT$1,F68=$AM$1,F68=$AT$1),0,1)))</f>
        <v>1</v>
      </c>
      <c r="AY66" s="344" t="str">
        <f>IF($A66&gt;='FG_243way_Regular Symbol'!D$16,"",IF(B66=0,"",IF(OR(B66=$AM$1,B66=$AZ$1,B67=$AM$1,B67=$AZ$1,B68=$AM$1,B68=$AZ$1),0,1)))</f>
        <v/>
      </c>
      <c r="AZ66" s="3">
        <f>IF($A66&gt;='FG_243way_Regular Symbol'!E$16,"",IF(C66=0,"",IF(OR(C66=$AM$1,C66=$AZ$1,C67=$AM$1,C67=$AZ$1,C68=$AM$1,C68=$AZ$1),0,1)))</f>
        <v>1</v>
      </c>
      <c r="BA66" s="3" t="str">
        <f>IF($A66&gt;='FG_243way_Regular Symbol'!F$16,"",IF(D66=0,"",IF(OR(D66=$AM$1,D66=$AZ$1,D67=$AM$1,D67=$AZ$1,D68=$AM$1,D68=$AZ$1),0,1)))</f>
        <v/>
      </c>
      <c r="BB66" s="3" t="str">
        <f>IF($A66&gt;='FG_243way_Regular Symbol'!G$16,"",IF(E66=0,"",IF(OR(E66=$AM$1,E66=$AZ$1,E67=$AM$1,E67=$AZ$1,E68=$AM$1,E68=$AZ$1),0,1)))</f>
        <v/>
      </c>
      <c r="BC66" s="135">
        <f>IF($A66&gt;='FG_243way_Regular Symbol'!H$16,"",IF(F66=0,"",IF(OR(F66=$AM$1,F66=$AZ$1,F67=$AM$1,F67=$AZ$1,F68=$AM$1,F68=$AZ$1),0,1)))</f>
        <v>1</v>
      </c>
      <c r="BE66" s="344" t="str">
        <f>IF($A66&gt;='FG_243way_Regular Symbol'!D$16,"",IF(B66=0,"",IF(OR(B66=$AM$1,B66=$BF$1,B67=$AM$1,B67=$BF$1,B68=$AM$1,B68=$BF$1),0,1)))</f>
        <v/>
      </c>
      <c r="BF66" s="3">
        <f>IF($A66&gt;='FG_243way_Regular Symbol'!E$16,"",IF(C66=0,"",IF(OR(C66=$AM$1,C66=$BF$1,C67=$AM$1,C67=$BF$1,C68=$AM$1,C68=$BF$1),0,1)))</f>
        <v>1</v>
      </c>
      <c r="BG66" s="3" t="str">
        <f>IF($A66&gt;='FG_243way_Regular Symbol'!F$16,"",IF(D66=0,"",IF(OR(D66=$AM$1,D66=$BF$1,D67=$AM$1,D67=$BF$1,D68=$AM$1,D68=$BF$1),0,1)))</f>
        <v/>
      </c>
      <c r="BH66" s="3" t="str">
        <f>IF($A66&gt;='FG_243way_Regular Symbol'!G$16,"",IF(E66=0,"",IF(OR(E66=$AM$1,E66=$BF$1,E67=$AM$1,E67=$BF$1,E68=$AM$1,E68=$BF$1),0,1)))</f>
        <v/>
      </c>
      <c r="BI66" s="135">
        <f>IF($A66&gt;='FG_243way_Regular Symbol'!H$16,"",IF(F66=0,"",IF(OR(F66=$AM$1,F66=$BF$1,F67=$AM$1,F67=$BF$1,F68=$AM$1,F68=$BF$1),0,1)))</f>
        <v>1</v>
      </c>
      <c r="BK66" s="344" t="str">
        <f>IF($A66&gt;='FG_243way_Regular Symbol'!D$16,"",IF(B66=0,"",IF(OR(B66=$AM$1,B66=$BL$1,B67=$AM$1,B67=$BL$1,B68=$AM$1,B68=$BL$1),0,1)))</f>
        <v/>
      </c>
      <c r="BL66" s="3">
        <f>IF($A66&gt;='FG_243way_Regular Symbol'!E$16,"",IF(C66=0,"",IF(OR(C66=$AM$1,C66=$BL$1,C67=$AM$1,C67=$BL$1,C68=$AM$1,C68=$BL$1),0,1)))</f>
        <v>1</v>
      </c>
      <c r="BM66" s="3" t="str">
        <f>IF($A66&gt;='FG_243way_Regular Symbol'!F$16,"",IF(D66=0,"",IF(OR(D66=$AM$1,D66=$BL$1,D67=$AM$1,D67=$BL$1,D68=$AM$1,D68=$BL$1),0,1)))</f>
        <v/>
      </c>
      <c r="BN66" s="3" t="str">
        <f>IF($A66&gt;='FG_243way_Regular Symbol'!G$16,"",IF(E66=0,"",IF(OR(E66=$AM$1,E66=$BL$1,E67=$AM$1,E67=$BL$1,E68=$AM$1,E68=$BL$1),0,1)))</f>
        <v/>
      </c>
      <c r="BO66" s="135">
        <f>IF($A66&gt;='FG_243way_Regular Symbol'!H$16,"",IF(F66=0,"",IF(OR(F66=$AM$1,F66=$BL$1,F67=$AM$1,F67=$BL$1,F68=$AM$1,F68=$BL$1),0,1)))</f>
        <v>1</v>
      </c>
      <c r="BQ66" s="3" t="str">
        <f>IF($A66&gt;='FG_243way_Regular Symbol'!D$16,"",IF(B66=0,"",IF(OR(B66=$BQ$1,B66=$BR$1,B67=$BQ$1,B67=$BR$1,B68=$BQ$1,B68=$BR$1),0,1)))</f>
        <v/>
      </c>
      <c r="BR66" s="3">
        <f>IF($A66&gt;='FG_243way_Regular Symbol'!E$16,"",IF(C66=0,"",IF(OR(C66=$BQ$1,C66=$BR$1,C67=$BQ$1,C67=$BR$1,C68=$BQ$1,C68=$BR$1),0,1)))</f>
        <v>1</v>
      </c>
      <c r="BS66" s="3" t="str">
        <f>IF($A66&gt;='FG_243way_Regular Symbol'!F$16,"",IF(D66=0,"",IF(OR(D66=$BQ$1,D66=$BR$1,D67=$BQ$1,D67=$BR$1,D68=$BQ$1,D68=$BR$1),0,1)))</f>
        <v/>
      </c>
      <c r="BT66" s="3" t="str">
        <f>IF($A66&gt;='FG_243way_Regular Symbol'!G$16,"",IF(E66=0,"",IF(OR(E66=$BQ$1,E66=$BR$1,E67=$BQ$1,E67=$BR$1,E68=$BQ$1,E68=$BR$1),0,1)))</f>
        <v/>
      </c>
      <c r="BU66" s="3">
        <f>IF($A66&gt;='FG_243way_Regular Symbol'!H$16,"",IF(F66=0,"",IF(OR(F66=$BQ$1,F66=$BR$1,F67=$BQ$1,F67=$BR$1,F68=$BQ$1,F68=$BR$1),0,1)))</f>
        <v>1</v>
      </c>
      <c r="BW66" s="3" t="str">
        <f>IF($A66&gt;='FG_243way_Regular Symbol'!D$16,"",IF(B66=0,"",IF(OR(B66=$BW$1,B67=$BW$1,B68=$BW$1,B66=$BX$1,B67=$BX$1,B68=$BX$1),0,1)))</f>
        <v/>
      </c>
      <c r="BX66" s="3">
        <f>IF($A66&gt;='FG_243way_Regular Symbol'!E$16,"",IF(C66=0,"",IF(OR(C66=$BW$1,C67=$BW$1,C68=$BW$1,C66=$BX$1,C67=$BX$1,C68=$BX$1),0,1)))</f>
        <v>0</v>
      </c>
      <c r="BY66" s="3" t="str">
        <f>IF($A66&gt;='FG_243way_Regular Symbol'!F$16,"",IF(D66=0,"",IF(OR(D66=$BW$1,D67=$BW$1,D68=$BW$1,D66=$BX$1,D67=$BX$1,D68=$BX$1),0,1)))</f>
        <v/>
      </c>
      <c r="BZ66" s="3" t="str">
        <f>IF($A66&gt;='FG_243way_Regular Symbol'!G$16,"",IF(E66=0,"",IF(OR(E66=$BW$1,E67=$BW$1,E68=$BW$1,E66=$BX$1,E67=$BX$1,E68=$BX$1),0,1)))</f>
        <v/>
      </c>
      <c r="CA66" s="3">
        <f>IF($A66&gt;='FG_243way_Regular Symbol'!H$16,"",IF(F66=0,"",IF(OR(F66=$BW$1,F67=$BW$1,F68=$BW$1,F66=$BX$1,F67=$BX$1,F68=$BX$1),0,1)))</f>
        <v>0</v>
      </c>
      <c r="CC66" s="3" t="str">
        <f>IF($A66&gt;='FG_243way_Regular Symbol'!D$16,"",IF(B66=0,"",IF(OR(B66=$BW$1,B67=$BW$1,B68=$BW$1,B66=$CD$1,B67=$CD$1,B68=$CD$1),0,1)))</f>
        <v/>
      </c>
      <c r="CD66" s="3">
        <f>IF($A66&gt;='FG_243way_Regular Symbol'!E$16,"",IF(C66=0,"",IF(OR(C66=$BW$1,C67=$BW$1,C68=$BW$1,C66=$CD$1,C67=$CD$1,C68=$CD$1),0,1)))</f>
        <v>1</v>
      </c>
      <c r="CE66" s="3" t="str">
        <f>IF($A66&gt;='FG_243way_Regular Symbol'!F$16,"",IF(D66=0,"",IF(OR(D66=$BW$1,D67=$BW$1,D68=$BW$1,D66=$CD$1,D67=$CD$1,D68=$CD$1),0,1)))</f>
        <v/>
      </c>
      <c r="CF66" s="3" t="str">
        <f>IF($A66&gt;='FG_243way_Regular Symbol'!G$16,"",IF(E66=0,"",IF(OR(E66=$BW$1,E67=$BW$1,E68=$BW$1,E66=$CD$1,E67=$CD$1,E68=$CD$1),0,1)))</f>
        <v/>
      </c>
      <c r="CG66" s="3">
        <f>IF($A66&gt;='FG_243way_Regular Symbol'!H$16,"",IF(F66=0,"",IF(OR(F66=$BW$1,F67=$BW$1,F68=$BW$1,F66=$CD$1,F67=$CD$1,F68=$CD$1),0,1)))</f>
        <v>1</v>
      </c>
      <c r="CI66" s="3" t="str">
        <f>IF($A66&gt;='FG_243way_Regular Symbol'!D$16,"",IF(B66=0,"",IF(OR(B66=$BW$1,B67=$BW$1,B68=$BW$1,B66=$CJ$1,B67=$CJ$1,B68=$CJ$1),0,1)))</f>
        <v/>
      </c>
      <c r="CJ66" s="3">
        <f>IF($A66&gt;='FG_243way_Regular Symbol'!E$16,"",IF(C66=0,"",IF(OR(C66=$BW$1,C67=$BW$1,C68=$BW$1,C66=$CJ$1,C67=$CJ$1,C68=$CJ$1),0,1)))</f>
        <v>0</v>
      </c>
      <c r="CK66" s="3" t="str">
        <f>IF($A66&gt;='FG_243way_Regular Symbol'!F$16,"",IF(D66=0,"",IF(OR(D66=$BW$1,D67=$BW$1,D68=$BW$1,D66=$CJ$1,D67=$CJ$1,D68=$CJ$1),0,1)))</f>
        <v/>
      </c>
      <c r="CL66" s="3" t="str">
        <f>IF($A66&gt;='FG_243way_Regular Symbol'!G$16,"",IF(E66=0,"",IF(OR(E66=$BW$1,E67=$BW$1,E68=$BW$1,E66=$CJ$1,E67=$CJ$1,E68=$CJ$1),0,1)))</f>
        <v/>
      </c>
      <c r="CM66" s="3">
        <f>IF($A66&gt;='FG_243way_Regular Symbol'!H$16,"",IF(F66=0,"",IF(OR(F66=$BW$1,F67=$BW$1,F68=$BW$1,F66=$CJ$1,F67=$CJ$1,F68=$CJ$1),0,1)))</f>
        <v>1</v>
      </c>
      <c r="CO66" s="3" t="str">
        <f>IF($A66&gt;='FG_243way_Regular Symbol'!D$16,"",IF(B66=0,"",IF(OR(B66=$BW$1,B67=$BW$1,B68=$BW$1,B66=$CP$1,B67=$CP$1,B68=$CP$1),0,1)))</f>
        <v/>
      </c>
      <c r="CP66" s="3">
        <f>IF($A66&gt;='FG_243way_Regular Symbol'!E$16,"",IF(C66=0,"",IF(OR(C66=$BW$1,C67=$BW$1,C68=$BW$1,C66=$CP$1,C67=$CP$1,C68=$CP$1),0,1)))</f>
        <v>1</v>
      </c>
      <c r="CQ66" s="3" t="str">
        <f>IF($A66&gt;='FG_243way_Regular Symbol'!F$16,"",IF(D66=0,"",IF(OR(D66=$BW$1,D67=$BW$1,D68=$BW$1,D66=$CP$1,D67=$CP$1,D68=$CP$1),0,1)))</f>
        <v/>
      </c>
      <c r="CR66" s="3" t="str">
        <f>IF($A66&gt;='FG_243way_Regular Symbol'!G$16,"",IF(E66=0,"",IF(OR(E66=$BW$1,E67=$BW$1,E68=$BW$1,E66=$CP$1,E67=$CP$1,E68=$CP$1),0,1)))</f>
        <v/>
      </c>
      <c r="CS66" s="3">
        <f>IF($A66&gt;='FG_243way_Regular Symbol'!H$16,"",IF(F66=0,"",IF(OR(F66=$BW$1,F67=$BW$1,F68=$BW$1,F66=$CP$1,F67=$CP$1,F68=$CP$1),0,1)))</f>
        <v>1</v>
      </c>
      <c r="CU66" s="3" t="str">
        <f>IF($A66&gt;='FG_243way_Regular Symbol'!D$16,"",IF(B66=0,"",IF(OR(B66=$BW$1,B67=$BW$1,B68=$BW$1,B66=$CV$1,B67=$CV$1,B68=$CV$1),0,1)))</f>
        <v/>
      </c>
      <c r="CV66" s="3">
        <f>IF($A66&gt;='FG_243way_Regular Symbol'!E$16,"",IF(C66=0,"",IF(OR(C66=$BW$1,C67=$BW$1,C68=$BW$1,C66=$CV$1,C67=$CV$1,C68=$CV$1),0,1)))</f>
        <v>1</v>
      </c>
      <c r="CW66" s="3" t="str">
        <f>IF($A66&gt;='FG_243way_Regular Symbol'!F$16,"",IF(D66=0,"",IF(OR(D66=$BW$1,D67=$BW$1,D68=$BW$1,D66=$CV$1,D67=$CV$1,D68=$CV$1),0,1)))</f>
        <v/>
      </c>
      <c r="CX66" s="3" t="str">
        <f>IF($A66&gt;='FG_243way_Regular Symbol'!G$16,"",IF(E66=0,"",IF(OR(E66=$BW$1,E67=$BW$1,E68=$BW$1,E66=$CV$1,E67=$CV$1,E68=$CV$1),0,1)))</f>
        <v/>
      </c>
      <c r="CY66" s="3">
        <f>IF($A66&gt;='FG_243way_Regular Symbol'!H$16,"",IF(F66=0,"",IF(OR(F66=$BW$1,F67=$BW$1,F68=$BW$1,F66=$CV$1,F67=$CV$1,F68=$CV$1),0,1)))</f>
        <v>1</v>
      </c>
    </row>
    <row r="67" spans="1:103">
      <c r="A67" s="337">
        <f>IF('FG_243way_Regular Symbol'!L66="","",'FG_243way_Regular Symbol'!L66)</f>
        <v>63</v>
      </c>
      <c r="B67" s="191" t="str">
        <f>IF('FG_243way_Regular Symbol'!M66="",
IF($A67-'FG_243way_Regular Symbol'!D$16&gt;='FG_243way_RegularＸ_W()'!B$2-1,"",VLOOKUP($A67-'FG_243way_Regular Symbol'!D$16,'FG_243way_Regular Symbol'!$L$3:$Q$99,'FG_243way_RegularＸ_W()'!B$3+1,FALSE)),
'FG_243way_Regular Symbol'!M66)</f>
        <v/>
      </c>
      <c r="C67" s="191" t="str">
        <f>IF('FG_243way_Regular Symbol'!N66="",
IF($A67-'FG_243way_Regular Symbol'!E$16&gt;='FG_243way_RegularＸ_W()'!C$2-1,"",VLOOKUP($A67-'FG_243way_Regular Symbol'!E$16,'FG_243way_Regular Symbol'!$L$3:$Q$99,'FG_243way_RegularＸ_W()'!C$3+1,FALSE)),
'FG_243way_Regular Symbol'!N66)</f>
        <v>J</v>
      </c>
      <c r="D67" s="191" t="str">
        <f>IF('FG_243way_Regular Symbol'!O66="",
IF($A67-'FG_243way_Regular Symbol'!F$16&gt;='FG_243way_RegularＸ_W()'!D$2-1,"",VLOOKUP($A67-'FG_243way_Regular Symbol'!F$16,'FG_243way_Regular Symbol'!$L$3:$Q$99,'FG_243way_RegularＸ_W()'!D$3+1,FALSE)),
'FG_243way_Regular Symbol'!O66)</f>
        <v/>
      </c>
      <c r="E67" s="191" t="str">
        <f>IF('FG_243way_Regular Symbol'!P66="",
IF($A67-'FG_243way_Regular Symbol'!G$16&gt;='FG_243way_RegularＸ_W()'!E$2-1,"",VLOOKUP($A67-'FG_243way_Regular Symbol'!G$16,'FG_243way_Regular Symbol'!$L$3:$Q$99,'FG_243way_RegularＸ_W()'!E$3+1,FALSE)),
'FG_243way_Regular Symbol'!P66)</f>
        <v/>
      </c>
      <c r="F67" s="338" t="str">
        <f>IF('FG_243way_Regular Symbol'!Q66="",
IF($A67-'FG_243way_Regular Symbol'!H$16&gt;='FG_243way_RegularＸ_W()'!F$2-1,"",VLOOKUP($A67-'FG_243way_Regular Symbol'!H$16,'FG_243way_Regular Symbol'!$L$3:$Q$99,'FG_243way_RegularＸ_W()'!F$3+1,FALSE)),
'FG_243way_Regular Symbol'!Q66)</f>
        <v>K</v>
      </c>
      <c r="O67" s="344" t="str">
        <f>IF($A67&gt;='FG_243way_Regular Symbol'!D$16,"",IF(B67=0,"",IF(OR(B67=$O$1,B67=$P$1,B68=$O$1,B68=$P$1,B69=$O$1,B69=$P$1),0,1)))</f>
        <v/>
      </c>
      <c r="P67" s="3">
        <f>IF($A67&gt;='FG_243way_Regular Symbol'!E$16,"",IF(C67=0,"",IF(OR(C67=$O$1,C67=$P$1,C68=$O$1,C68=$P$1,C69=$O$1,C69=$P$1),0,1)))</f>
        <v>1</v>
      </c>
      <c r="Q67" s="3" t="str">
        <f>IF($A67&gt;='FG_243way_Regular Symbol'!F$16,"",IF(D67=0,"",IF(OR(D67=$O$1,D67=$P$1,D68=$O$1,D68=$P$1,D69=$O$1,D69=$P$1),0,1)))</f>
        <v/>
      </c>
      <c r="R67" s="3" t="str">
        <f>IF($A67&gt;='FG_243way_Regular Symbol'!G$16,"",IF(E67=0,"",IF(OR(E67=$O$1,E67=$P$1,E68=$O$1,E68=$P$1,E69=$O$1,E69=$P$1),0,1)))</f>
        <v/>
      </c>
      <c r="S67" s="135">
        <f>IF($A67&gt;='FG_243way_Regular Symbol'!H$16,"",IF(F67=0,"",IF(OR(F67=$O$1,F67=$P$1,F68=$O$1,F68=$P$1,F69=$O$1,F69=$P$1),0,1)))</f>
        <v>1</v>
      </c>
      <c r="U67" s="344" t="str">
        <f>IF($A67&gt;='FG_243way_Regular Symbol'!D$16,"",IF(B67=0,"",IF(OR(B67=$U$1,B67=$V$1,B68=$U$1,B68=$V$1,B69=$U$1,B69=$V$1),0,1)))</f>
        <v/>
      </c>
      <c r="V67" s="3">
        <f>IF($A67&gt;='FG_243way_Regular Symbol'!E$16,"",IF(C67=0,"",IF(OR(C67=$U$1,C67=$V$1,C68=$U$1,C68=$V$1,C69=$U$1,C69=$V$1),0,1)))</f>
        <v>1</v>
      </c>
      <c r="W67" s="3" t="str">
        <f>IF($A67&gt;='FG_243way_Regular Symbol'!F$16,"",IF(D67=0,"",IF(OR(D67=$U$1,D67=$V$1,D68=$U$1,D68=$V$1,D69=$U$1,D69=$V$1),0,1)))</f>
        <v/>
      </c>
      <c r="X67" s="3" t="str">
        <f>IF($A67&gt;='FG_243way_Regular Symbol'!G$16,"",IF(E67=0,"",IF(OR(E67=$U$1,E67=$V$1,E68=$U$1,E68=$V$1,E69=$U$1,E69=$V$1),0,1)))</f>
        <v/>
      </c>
      <c r="Y67" s="135">
        <f>IF($A67&gt;='FG_243way_Regular Symbol'!H$16,"",IF(F67=0,"",IF(OR(F67=$U$1,F67=$V$1,F68=$U$1,F68=$V$1,F69=$U$1,F69=$V$1),0,1)))</f>
        <v>1</v>
      </c>
      <c r="AA67" s="344" t="str">
        <f>IF($A67&gt;='FG_243way_Regular Symbol'!D$16,"",IF(B67=0,"",IF(OR(B67=$AA$1,B67=$AB$1,B68=$AA$1,B68=$AB$1,B69=$AA$1,,B69=$AB$1),0,1)))</f>
        <v/>
      </c>
      <c r="AB67" s="3">
        <f>IF($A67&gt;='FG_243way_Regular Symbol'!E$16,"",IF(C67=0,"",IF(OR(C67=$AA$1,C67=$AB$1,C68=$AA$1,C68=$AB$1,C69=$AA$1,,C69=$AB$1),0,1)))</f>
        <v>1</v>
      </c>
      <c r="AC67" s="3" t="str">
        <f>IF($A67&gt;='FG_243way_Regular Symbol'!F$16,"",IF(D67=0,"",IF(OR(D67=$AA$1,D67=$AB$1,D68=$AA$1,D68=$AB$1,D69=$AA$1,,D69=$AB$1),0,1)))</f>
        <v/>
      </c>
      <c r="AD67" s="3" t="str">
        <f>IF($A67&gt;='FG_243way_Regular Symbol'!G$16,"",IF(E67=0,"",IF(OR(E67=$AA$1,E67=$AB$1,E68=$AA$1,E68=$AB$1,E69=$AA$1,,E69=$AB$1),0,1)))</f>
        <v/>
      </c>
      <c r="AE67" s="135">
        <f>IF($A67&gt;='FG_243way_Regular Symbol'!H$16,"",IF(F67=0,"",IF(OR(F67=$AA$1,F67=$AB$1,F68=$AA$1,F68=$AB$1,F69=$AA$1,,F69=$AB$1),0,1)))</f>
        <v>1</v>
      </c>
      <c r="AG67" s="344" t="str">
        <f>IF($A67&gt;='FG_243way_Regular Symbol'!D$16,"",IF(B67=0,"",IF(OR(B67=$AG$1,B67=$AH$1,B68=$AG$1,B68=$AH$1,B69=$AG$1,B69=$AH$1),0,1)))</f>
        <v/>
      </c>
      <c r="AH67" s="3">
        <f>IF($A67&gt;='FG_243way_Regular Symbol'!E$16,"",IF(C67=0,"",IF(OR(C67=$AG$1,C67=$AH$1,C68=$AG$1,C68=$AH$1,C69=$AG$1,C69=$AH$1),0,1)))</f>
        <v>0</v>
      </c>
      <c r="AI67" s="3" t="str">
        <f>IF($A67&gt;='FG_243way_Regular Symbol'!F$16,"",IF(D67=0,"",IF(OR(D67=$AG$1,D67=$AH$1,D68=$AG$1,D68=$AH$1,D69=$AG$1,D69=$AH$1),0,1)))</f>
        <v/>
      </c>
      <c r="AJ67" s="3" t="str">
        <f>IF($A67&gt;='FG_243way_Regular Symbol'!G$16,"",IF(E67=0,"",IF(OR(E67=$AG$1,E67=$AH$1,E68=$AG$1,E68=$AH$1,E69=$AG$1,E69=$AH$1),0,1)))</f>
        <v/>
      </c>
      <c r="AK67" s="135">
        <f>IF($A67&gt;='FG_243way_Regular Symbol'!H$16,"",IF(F67=0,"",IF(OR(F67=$AG$1,F67=$AH$1,F68=$AG$1,F68=$AH$1,F69=$AG$1,F69=$AH$1),0,1)))</f>
        <v>1</v>
      </c>
      <c r="AM67" s="344" t="str">
        <f>IF($A67&gt;='FG_243way_Regular Symbol'!D$16,"",IF(B67=0,"",IF(OR(B67=$AM$1,B67=$AN$1,B68=$AM$1,B68=$AN$1,B69=$AM$1,B69=$AN$1),0,1)))</f>
        <v/>
      </c>
      <c r="AN67" s="3">
        <f>IF($A67&gt;='FG_243way_Regular Symbol'!E$16,"",IF(C67=0,"",IF(OR(C67=$AM$1,C67=$AN$1,C68=$AM$1,C68=$AN$1,C69=$AM$1,C69=$AN$1),0,1)))</f>
        <v>1</v>
      </c>
      <c r="AO67" s="3" t="str">
        <f>IF($A67&gt;='FG_243way_Regular Symbol'!F$16,"",IF(D67=0,"",IF(OR(D67=$AM$1,D67=$AN$1,D68=$AM$1,D68=$AN$1,D69=$AM$1,D69=$AN$1),0,1)))</f>
        <v/>
      </c>
      <c r="AP67" s="3" t="str">
        <f>IF($A67&gt;='FG_243way_Regular Symbol'!G$16,"",IF(E67=0,"",IF(OR(E67=$AM$1,E67=$AN$1,E68=$AM$1,E68=$AN$1,E69=$AM$1,E69=$AN$1),0,1)))</f>
        <v/>
      </c>
      <c r="AQ67" s="135">
        <f>IF($A67&gt;='FG_243way_Regular Symbol'!H$16,"",IF(F67=0,"",IF(OR(F67=$AM$1,F67=$AN$1,F68=$AM$1,F68=$AN$1,F69=$AM$1,F69=$AN$1),0,1)))</f>
        <v>0</v>
      </c>
      <c r="AS67" s="344" t="str">
        <f>IF($A67&gt;='FG_243way_Regular Symbol'!D$16,"",IF(B67=0,"",IF(OR(B67=$AM$1,B67=$AT$1,B68=$AM$1,B68=$AT$1,B69=$AM$1,B69=$AT$1),0,1)))</f>
        <v/>
      </c>
      <c r="AT67" s="3">
        <f>IF($A67&gt;='FG_243way_Regular Symbol'!E$16,"",IF(C67=0,"",IF(OR(C67=$AM$1,C67=$AT$1,C68=$AM$1,C68=$AT$1,C69=$AM$1,C69=$AT$1),0,1)))</f>
        <v>1</v>
      </c>
      <c r="AU67" s="3" t="str">
        <f>IF($A67&gt;='FG_243way_Regular Symbol'!F$16,"",IF(D67=0,"",IF(OR(D67=$AM$1,D67=$AT$1,D68=$AM$1,D68=$AT$1,D69=$AM$1,D69=$AT$1),0,1)))</f>
        <v/>
      </c>
      <c r="AV67" s="3" t="str">
        <f>IF($A67&gt;='FG_243way_Regular Symbol'!G$16,"",IF(E67=0,"",IF(OR(E67=$AM$1,E67=$AT$1,E68=$AM$1,E68=$AT$1,E69=$AM$1,E69=$AT$1),0,1)))</f>
        <v/>
      </c>
      <c r="AW67" s="135">
        <f>IF($A67&gt;='FG_243way_Regular Symbol'!H$16,"",IF(F67=0,"",IF(OR(F67=$AM$1,F67=$AT$1,F68=$AM$1,F68=$AT$1,F69=$AM$1,F69=$AT$1),0,1)))</f>
        <v>1</v>
      </c>
      <c r="AY67" s="344" t="str">
        <f>IF($A67&gt;='FG_243way_Regular Symbol'!D$16,"",IF(B67=0,"",IF(OR(B67=$AM$1,B67=$AZ$1,B68=$AM$1,B68=$AZ$1,B69=$AM$1,B69=$AZ$1),0,1)))</f>
        <v/>
      </c>
      <c r="AZ67" s="3">
        <f>IF($A67&gt;='FG_243way_Regular Symbol'!E$16,"",IF(C67=0,"",IF(OR(C67=$AM$1,C67=$AZ$1,C68=$AM$1,C68=$AZ$1,C69=$AM$1,C69=$AZ$1),0,1)))</f>
        <v>1</v>
      </c>
      <c r="BA67" s="3" t="str">
        <f>IF($A67&gt;='FG_243way_Regular Symbol'!F$16,"",IF(D67=0,"",IF(OR(D67=$AM$1,D67=$AZ$1,D68=$AM$1,D68=$AZ$1,D69=$AM$1,D69=$AZ$1),0,1)))</f>
        <v/>
      </c>
      <c r="BB67" s="3" t="str">
        <f>IF($A67&gt;='FG_243way_Regular Symbol'!G$16,"",IF(E67=0,"",IF(OR(E67=$AM$1,E67=$AZ$1,E68=$AM$1,E68=$AZ$1,E69=$AM$1,E69=$AZ$1),0,1)))</f>
        <v/>
      </c>
      <c r="BC67" s="135">
        <f>IF($A67&gt;='FG_243way_Regular Symbol'!H$16,"",IF(F67=0,"",IF(OR(F67=$AM$1,F67=$AZ$1,F68=$AM$1,F68=$AZ$1,F69=$AM$1,F69=$AZ$1),0,1)))</f>
        <v>1</v>
      </c>
      <c r="BE67" s="344" t="str">
        <f>IF($A67&gt;='FG_243way_Regular Symbol'!D$16,"",IF(B67=0,"",IF(OR(B67=$AM$1,B67=$BF$1,B68=$AM$1,B68=$BF$1,B69=$AM$1,B69=$BF$1),0,1)))</f>
        <v/>
      </c>
      <c r="BF67" s="3">
        <f>IF($A67&gt;='FG_243way_Regular Symbol'!E$16,"",IF(C67=0,"",IF(OR(C67=$AM$1,C67=$BF$1,C68=$AM$1,C68=$BF$1,C69=$AM$1,C69=$BF$1),0,1)))</f>
        <v>1</v>
      </c>
      <c r="BG67" s="3" t="str">
        <f>IF($A67&gt;='FG_243way_Regular Symbol'!F$16,"",IF(D67=0,"",IF(OR(D67=$AM$1,D67=$BF$1,D68=$AM$1,D68=$BF$1,D69=$AM$1,D69=$BF$1),0,1)))</f>
        <v/>
      </c>
      <c r="BH67" s="3" t="str">
        <f>IF($A67&gt;='FG_243way_Regular Symbol'!G$16,"",IF(E67=0,"",IF(OR(E67=$AM$1,E67=$BF$1,E68=$AM$1,E68=$BF$1,E69=$AM$1,E69=$BF$1),0,1)))</f>
        <v/>
      </c>
      <c r="BI67" s="135">
        <f>IF($A67&gt;='FG_243way_Regular Symbol'!H$16,"",IF(F67=0,"",IF(OR(F67=$AM$1,F67=$BF$1,F68=$AM$1,F68=$BF$1,F69=$AM$1,F69=$BF$1),0,1)))</f>
        <v>1</v>
      </c>
      <c r="BK67" s="344" t="str">
        <f>IF($A67&gt;='FG_243way_Regular Symbol'!D$16,"",IF(B67=0,"",IF(OR(B67=$AM$1,B67=$BL$1,B68=$AM$1,B68=$BL$1,B69=$AM$1,B69=$BL$1),0,1)))</f>
        <v/>
      </c>
      <c r="BL67" s="3">
        <f>IF($A67&gt;='FG_243way_Regular Symbol'!E$16,"",IF(C67=0,"",IF(OR(C67=$AM$1,C67=$BL$1,C68=$AM$1,C68=$BL$1,C69=$AM$1,C69=$BL$1),0,1)))</f>
        <v>1</v>
      </c>
      <c r="BM67" s="3" t="str">
        <f>IF($A67&gt;='FG_243way_Regular Symbol'!F$16,"",IF(D67=0,"",IF(OR(D67=$AM$1,D67=$BL$1,D68=$AM$1,D68=$BL$1,D69=$AM$1,D69=$BL$1),0,1)))</f>
        <v/>
      </c>
      <c r="BN67" s="3" t="str">
        <f>IF($A67&gt;='FG_243way_Regular Symbol'!G$16,"",IF(E67=0,"",IF(OR(E67=$AM$1,E67=$BL$1,E68=$AM$1,E68=$BL$1,E69=$AM$1,E69=$BL$1),0,1)))</f>
        <v/>
      </c>
      <c r="BO67" s="135">
        <f>IF($A67&gt;='FG_243way_Regular Symbol'!H$16,"",IF(F67=0,"",IF(OR(F67=$AM$1,F67=$BL$1,F68=$AM$1,F68=$BL$1,F69=$AM$1,F69=$BL$1),0,1)))</f>
        <v>1</v>
      </c>
      <c r="BQ67" s="3" t="str">
        <f>IF($A67&gt;='FG_243way_Regular Symbol'!D$16,"",IF(B67=0,"",IF(OR(B67=$BQ$1,B67=$BR$1,B68=$BQ$1,B68=$BR$1,B69=$BQ$1,B69=$BR$1),0,1)))</f>
        <v/>
      </c>
      <c r="BR67" s="3">
        <f>IF($A67&gt;='FG_243way_Regular Symbol'!E$16,"",IF(C67=0,"",IF(OR(C67=$BQ$1,C67=$BR$1,C68=$BQ$1,C68=$BR$1,C69=$BQ$1,C69=$BR$1),0,1)))</f>
        <v>1</v>
      </c>
      <c r="BS67" s="3" t="str">
        <f>IF($A67&gt;='FG_243way_Regular Symbol'!F$16,"",IF(D67=0,"",IF(OR(D67=$BQ$1,D67=$BR$1,D68=$BQ$1,D68=$BR$1,D69=$BQ$1,D69=$BR$1),0,1)))</f>
        <v/>
      </c>
      <c r="BT67" s="3" t="str">
        <f>IF($A67&gt;='FG_243way_Regular Symbol'!G$16,"",IF(E67=0,"",IF(OR(E67=$BQ$1,E67=$BR$1,E68=$BQ$1,E68=$BR$1,E69=$BQ$1,E69=$BR$1),0,1)))</f>
        <v/>
      </c>
      <c r="BU67" s="3">
        <f>IF($A67&gt;='FG_243way_Regular Symbol'!H$16,"",IF(F67=0,"",IF(OR(F67=$BQ$1,F67=$BR$1,F68=$BQ$1,F68=$BR$1,F69=$BQ$1,F69=$BR$1),0,1)))</f>
        <v>1</v>
      </c>
      <c r="BW67" s="3" t="str">
        <f>IF($A67&gt;='FG_243way_Regular Symbol'!D$16,"",IF(B67=0,"",IF(OR(B67=$BW$1,B68=$BW$1,B69=$BW$1,B67=$BX$1,B68=$BX$1,B69=$BX$1),0,1)))</f>
        <v/>
      </c>
      <c r="BX67" s="3">
        <f>IF($A67&gt;='FG_243way_Regular Symbol'!E$16,"",IF(C67=0,"",IF(OR(C67=$BW$1,C68=$BW$1,C69=$BW$1,C67=$BX$1,C68=$BX$1,C69=$BX$1),0,1)))</f>
        <v>0</v>
      </c>
      <c r="BY67" s="3" t="str">
        <f>IF($A67&gt;='FG_243way_Regular Symbol'!F$16,"",IF(D67=0,"",IF(OR(D67=$BW$1,D68=$BW$1,D69=$BW$1,D67=$BX$1,D68=$BX$1,D69=$BX$1),0,1)))</f>
        <v/>
      </c>
      <c r="BZ67" s="3" t="str">
        <f>IF($A67&gt;='FG_243way_Regular Symbol'!G$16,"",IF(E67=0,"",IF(OR(E67=$BW$1,E68=$BW$1,E69=$BW$1,E67=$BX$1,E68=$BX$1,E69=$BX$1),0,1)))</f>
        <v/>
      </c>
      <c r="CA67" s="3">
        <f>IF($A67&gt;='FG_243way_Regular Symbol'!H$16,"",IF(F67=0,"",IF(OR(F67=$BW$1,F68=$BW$1,F69=$BW$1,F67=$BX$1,F68=$BX$1,F69=$BX$1),0,1)))</f>
        <v>0</v>
      </c>
      <c r="CC67" s="3" t="str">
        <f>IF($A67&gt;='FG_243way_Regular Symbol'!D$16,"",IF(B67=0,"",IF(OR(B67=$BW$1,B68=$BW$1,B69=$BW$1,B67=$CD$1,B68=$CD$1,B69=$CD$1),0,1)))</f>
        <v/>
      </c>
      <c r="CD67" s="3">
        <f>IF($A67&gt;='FG_243way_Regular Symbol'!E$16,"",IF(C67=0,"",IF(OR(C67=$BW$1,C68=$BW$1,C69=$BW$1,C67=$CD$1,C68=$CD$1,C69=$CD$1),0,1)))</f>
        <v>1</v>
      </c>
      <c r="CE67" s="3" t="str">
        <f>IF($A67&gt;='FG_243way_Regular Symbol'!F$16,"",IF(D67=0,"",IF(OR(D67=$BW$1,D68=$BW$1,D69=$BW$1,D67=$CD$1,D68=$CD$1,D69=$CD$1),0,1)))</f>
        <v/>
      </c>
      <c r="CF67" s="3" t="str">
        <f>IF($A67&gt;='FG_243way_Regular Symbol'!G$16,"",IF(E67=0,"",IF(OR(E67=$BW$1,E68=$BW$1,E69=$BW$1,E67=$CD$1,E68=$CD$1,E69=$CD$1),0,1)))</f>
        <v/>
      </c>
      <c r="CG67" s="3">
        <f>IF($A67&gt;='FG_243way_Regular Symbol'!H$16,"",IF(F67=0,"",IF(OR(F67=$BW$1,F68=$BW$1,F69=$BW$1,F67=$CD$1,F68=$CD$1,F69=$CD$1),0,1)))</f>
        <v>0</v>
      </c>
      <c r="CI67" s="3" t="str">
        <f>IF($A67&gt;='FG_243way_Regular Symbol'!D$16,"",IF(B67=0,"",IF(OR(B67=$BW$1,B68=$BW$1,B69=$BW$1,B67=$CJ$1,B68=$CJ$1,B69=$CJ$1),0,1)))</f>
        <v/>
      </c>
      <c r="CJ67" s="3">
        <f>IF($A67&gt;='FG_243way_Regular Symbol'!E$16,"",IF(C67=0,"",IF(OR(C67=$BW$1,C68=$BW$1,C69=$BW$1,C67=$CJ$1,C68=$CJ$1,C69=$CJ$1),0,1)))</f>
        <v>0</v>
      </c>
      <c r="CK67" s="3" t="str">
        <f>IF($A67&gt;='FG_243way_Regular Symbol'!F$16,"",IF(D67=0,"",IF(OR(D67=$BW$1,D68=$BW$1,D69=$BW$1,D67=$CJ$1,D68=$CJ$1,D69=$CJ$1),0,1)))</f>
        <v/>
      </c>
      <c r="CL67" s="3" t="str">
        <f>IF($A67&gt;='FG_243way_Regular Symbol'!G$16,"",IF(E67=0,"",IF(OR(E67=$BW$1,E68=$BW$1,E69=$BW$1,E67=$CJ$1,E68=$CJ$1,E69=$CJ$1),0,1)))</f>
        <v/>
      </c>
      <c r="CM67" s="3">
        <f>IF($A67&gt;='FG_243way_Regular Symbol'!H$16,"",IF(F67=0,"",IF(OR(F67=$BW$1,F68=$BW$1,F69=$BW$1,F67=$CJ$1,F68=$CJ$1,F69=$CJ$1),0,1)))</f>
        <v>1</v>
      </c>
      <c r="CO67" s="3" t="str">
        <f>IF($A67&gt;='FG_243way_Regular Symbol'!D$16,"",IF(B67=0,"",IF(OR(B67=$BW$1,B68=$BW$1,B69=$BW$1,B67=$CP$1,B68=$CP$1,B69=$CP$1),0,1)))</f>
        <v/>
      </c>
      <c r="CP67" s="3">
        <f>IF($A67&gt;='FG_243way_Regular Symbol'!E$16,"",IF(C67=0,"",IF(OR(C67=$BW$1,C68=$BW$1,C69=$BW$1,C67=$CP$1,C68=$CP$1,C69=$CP$1),0,1)))</f>
        <v>1</v>
      </c>
      <c r="CQ67" s="3" t="str">
        <f>IF($A67&gt;='FG_243way_Regular Symbol'!F$16,"",IF(D67=0,"",IF(OR(D67=$BW$1,D68=$BW$1,D69=$BW$1,D67=$CP$1,D68=$CP$1,D69=$CP$1),0,1)))</f>
        <v/>
      </c>
      <c r="CR67" s="3" t="str">
        <f>IF($A67&gt;='FG_243way_Regular Symbol'!G$16,"",IF(E67=0,"",IF(OR(E67=$BW$1,E68=$BW$1,E69=$BW$1,E67=$CP$1,E68=$CP$1,E69=$CP$1),0,1)))</f>
        <v/>
      </c>
      <c r="CS67" s="3">
        <f>IF($A67&gt;='FG_243way_Regular Symbol'!H$16,"",IF(F67=0,"",IF(OR(F67=$BW$1,F68=$BW$1,F69=$BW$1,F67=$CP$1,F68=$CP$1,F69=$CP$1),0,1)))</f>
        <v>1</v>
      </c>
      <c r="CU67" s="3" t="str">
        <f>IF($A67&gt;='FG_243way_Regular Symbol'!D$16,"",IF(B67=0,"",IF(OR(B67=$BW$1,B68=$BW$1,B69=$BW$1,B67=$CV$1,B68=$CV$1,B69=$CV$1),0,1)))</f>
        <v/>
      </c>
      <c r="CV67" s="3">
        <f>IF($A67&gt;='FG_243way_Regular Symbol'!E$16,"",IF(C67=0,"",IF(OR(C67=$BW$1,C68=$BW$1,C69=$BW$1,C67=$CV$1,C68=$CV$1,C69=$CV$1),0,1)))</f>
        <v>1</v>
      </c>
      <c r="CW67" s="3" t="str">
        <f>IF($A67&gt;='FG_243way_Regular Symbol'!F$16,"",IF(D67=0,"",IF(OR(D67=$BW$1,D68=$BW$1,D69=$BW$1,D67=$CV$1,D68=$CV$1,D69=$CV$1),0,1)))</f>
        <v/>
      </c>
      <c r="CX67" s="3" t="str">
        <f>IF($A67&gt;='FG_243way_Regular Symbol'!G$16,"",IF(E67=0,"",IF(OR(E67=$BW$1,E68=$BW$1,E69=$BW$1,E67=$CV$1,E68=$CV$1,E69=$CV$1),0,1)))</f>
        <v/>
      </c>
      <c r="CY67" s="3">
        <f>IF($A67&gt;='FG_243way_Regular Symbol'!H$16,"",IF(F67=0,"",IF(OR(F67=$BW$1,F68=$BW$1,F69=$BW$1,F67=$CV$1,F68=$CV$1,F69=$CV$1),0,1)))</f>
        <v>1</v>
      </c>
    </row>
    <row r="68" spans="1:103">
      <c r="A68" s="337">
        <f>IF('FG_243way_Regular Symbol'!L67="","",'FG_243way_Regular Symbol'!L67)</f>
        <v>64</v>
      </c>
      <c r="B68" s="191" t="str">
        <f>IF('FG_243way_Regular Symbol'!M67="",
IF($A68-'FG_243way_Regular Symbol'!D$16&gt;='FG_243way_RegularＸ_W()'!B$2-1,"",VLOOKUP($A68-'FG_243way_Regular Symbol'!D$16,'FG_243way_Regular Symbol'!$L$3:$Q$99,'FG_243way_RegularＸ_W()'!B$3+1,FALSE)),
'FG_243way_Regular Symbol'!M67)</f>
        <v/>
      </c>
      <c r="C68" s="191" t="str">
        <f>IF('FG_243way_Regular Symbol'!N67="",
IF($A68-'FG_243way_Regular Symbol'!E$16&gt;='FG_243way_RegularＸ_W()'!C$2-1,"",VLOOKUP($A68-'FG_243way_Regular Symbol'!E$16,'FG_243way_Regular Symbol'!$L$3:$Q$99,'FG_243way_RegularＸ_W()'!C$3+1,FALSE)),
'FG_243way_Regular Symbol'!N67)</f>
        <v>K</v>
      </c>
      <c r="D68" s="191" t="str">
        <f>IF('FG_243way_Regular Symbol'!O67="",
IF($A68-'FG_243way_Regular Symbol'!F$16&gt;='FG_243way_RegularＸ_W()'!D$2-1,"",VLOOKUP($A68-'FG_243way_Regular Symbol'!F$16,'FG_243way_Regular Symbol'!$L$3:$Q$99,'FG_243way_RegularＸ_W()'!D$3+1,FALSE)),
'FG_243way_Regular Symbol'!O67)</f>
        <v/>
      </c>
      <c r="E68" s="191" t="str">
        <f>IF('FG_243way_Regular Symbol'!P67="",
IF($A68-'FG_243way_Regular Symbol'!G$16&gt;='FG_243way_RegularＸ_W()'!E$2-1,"",VLOOKUP($A68-'FG_243way_Regular Symbol'!G$16,'FG_243way_Regular Symbol'!$L$3:$Q$99,'FG_243way_RegularＸ_W()'!E$3+1,FALSE)),
'FG_243way_Regular Symbol'!P67)</f>
        <v/>
      </c>
      <c r="F68" s="338" t="str">
        <f>IF('FG_243way_Regular Symbol'!Q67="",
IF($A68-'FG_243way_Regular Symbol'!H$16&gt;='FG_243way_RegularＸ_W()'!F$2-1,"",VLOOKUP($A68-'FG_243way_Regular Symbol'!H$16,'FG_243way_Regular Symbol'!$L$3:$Q$99,'FG_243way_RegularＸ_W()'!F$3+1,FALSE)),
'FG_243way_Regular Symbol'!Q67)</f>
        <v>M5</v>
      </c>
      <c r="O68" s="344" t="str">
        <f>IF($A68&gt;='FG_243way_Regular Symbol'!D$16,"",IF(B68=0,"",IF(OR(B68=$O$1,B68=$P$1,B69=$O$1,B69=$P$1,B70=$O$1,B70=$P$1),0,1)))</f>
        <v/>
      </c>
      <c r="P68" s="3">
        <f>IF($A68&gt;='FG_243way_Regular Symbol'!E$16,"",IF(C68=0,"",IF(OR(C68=$O$1,C68=$P$1,C69=$O$1,C69=$P$1,C70=$O$1,C70=$P$1),0,1)))</f>
        <v>1</v>
      </c>
      <c r="Q68" s="3" t="str">
        <f>IF($A68&gt;='FG_243way_Regular Symbol'!F$16,"",IF(D68=0,"",IF(OR(D68=$O$1,D68=$P$1,D69=$O$1,D69=$P$1,D70=$O$1,D70=$P$1),0,1)))</f>
        <v/>
      </c>
      <c r="R68" s="3" t="str">
        <f>IF($A68&gt;='FG_243way_Regular Symbol'!G$16,"",IF(E68=0,"",IF(OR(E68=$O$1,E68=$P$1,E69=$O$1,E69=$P$1,E70=$O$1,E70=$P$1),0,1)))</f>
        <v/>
      </c>
      <c r="S68" s="135">
        <f>IF($A68&gt;='FG_243way_Regular Symbol'!H$16,"",IF(F68=0,"",IF(OR(F68=$O$1,F68=$P$1,F69=$O$1,F69=$P$1,F70=$O$1,F70=$P$1),0,1)))</f>
        <v>1</v>
      </c>
      <c r="U68" s="344" t="str">
        <f>IF($A68&gt;='FG_243way_Regular Symbol'!D$16,"",IF(B68=0,"",IF(OR(B68=$U$1,B68=$V$1,B69=$U$1,B69=$V$1,B70=$U$1,B70=$V$1),0,1)))</f>
        <v/>
      </c>
      <c r="V68" s="3">
        <f>IF($A68&gt;='FG_243way_Regular Symbol'!E$16,"",IF(C68=0,"",IF(OR(C68=$U$1,C68=$V$1,C69=$U$1,C69=$V$1,C70=$U$1,C70=$V$1),0,1)))</f>
        <v>1</v>
      </c>
      <c r="W68" s="3" t="str">
        <f>IF($A68&gt;='FG_243way_Regular Symbol'!F$16,"",IF(D68=0,"",IF(OR(D68=$U$1,D68=$V$1,D69=$U$1,D69=$V$1,D70=$U$1,D70=$V$1),0,1)))</f>
        <v/>
      </c>
      <c r="X68" s="3" t="str">
        <f>IF($A68&gt;='FG_243way_Regular Symbol'!G$16,"",IF(E68=0,"",IF(OR(E68=$U$1,E68=$V$1,E69=$U$1,E69=$V$1,E70=$U$1,E70=$V$1),0,1)))</f>
        <v/>
      </c>
      <c r="Y68" s="135">
        <f>IF($A68&gt;='FG_243way_Regular Symbol'!H$16,"",IF(F68=0,"",IF(OR(F68=$U$1,F68=$V$1,F69=$U$1,F69=$V$1,F70=$U$1,F70=$V$1),0,1)))</f>
        <v>1</v>
      </c>
      <c r="AA68" s="344" t="str">
        <f>IF($A68&gt;='FG_243way_Regular Symbol'!D$16,"",IF(B68=0,"",IF(OR(B68=$AA$1,B68=$AB$1,B69=$AA$1,B69=$AB$1,B70=$AA$1,,B70=$AB$1),0,1)))</f>
        <v/>
      </c>
      <c r="AB68" s="3">
        <f>IF($A68&gt;='FG_243way_Regular Symbol'!E$16,"",IF(C68=0,"",IF(OR(C68=$AA$1,C68=$AB$1,C69=$AA$1,C69=$AB$1,C70=$AA$1,,C70=$AB$1),0,1)))</f>
        <v>1</v>
      </c>
      <c r="AC68" s="3" t="str">
        <f>IF($A68&gt;='FG_243way_Regular Symbol'!F$16,"",IF(D68=0,"",IF(OR(D68=$AA$1,D68=$AB$1,D69=$AA$1,D69=$AB$1,D70=$AA$1,,D70=$AB$1),0,1)))</f>
        <v/>
      </c>
      <c r="AD68" s="3" t="str">
        <f>IF($A68&gt;='FG_243way_Regular Symbol'!G$16,"",IF(E68=0,"",IF(OR(E68=$AA$1,E68=$AB$1,E69=$AA$1,E69=$AB$1,E70=$AA$1,,E70=$AB$1),0,1)))</f>
        <v/>
      </c>
      <c r="AE68" s="135">
        <f>IF($A68&gt;='FG_243way_Regular Symbol'!H$16,"",IF(F68=0,"",IF(OR(F68=$AA$1,F68=$AB$1,F69=$AA$1,F69=$AB$1,F70=$AA$1,,F70=$AB$1),0,1)))</f>
        <v>1</v>
      </c>
      <c r="AG68" s="344" t="str">
        <f>IF($A68&gt;='FG_243way_Regular Symbol'!D$16,"",IF(B68=0,"",IF(OR(B68=$AG$1,B68=$AH$1,B69=$AG$1,B69=$AH$1,B70=$AG$1,B70=$AH$1),0,1)))</f>
        <v/>
      </c>
      <c r="AH68" s="3">
        <f>IF($A68&gt;='FG_243way_Regular Symbol'!E$16,"",IF(C68=0,"",IF(OR(C68=$AG$1,C68=$AH$1,C69=$AG$1,C69=$AH$1,C70=$AG$1,C70=$AH$1),0,1)))</f>
        <v>0</v>
      </c>
      <c r="AI68" s="3" t="str">
        <f>IF($A68&gt;='FG_243way_Regular Symbol'!F$16,"",IF(D68=0,"",IF(OR(D68=$AG$1,D68=$AH$1,D69=$AG$1,D69=$AH$1,D70=$AG$1,D70=$AH$1),0,1)))</f>
        <v/>
      </c>
      <c r="AJ68" s="3" t="str">
        <f>IF($A68&gt;='FG_243way_Regular Symbol'!G$16,"",IF(E68=0,"",IF(OR(E68=$AG$1,E68=$AH$1,E69=$AG$1,E69=$AH$1,E70=$AG$1,E70=$AH$1),0,1)))</f>
        <v/>
      </c>
      <c r="AK68" s="135">
        <f>IF($A68&gt;='FG_243way_Regular Symbol'!H$16,"",IF(F68=0,"",IF(OR(F68=$AG$1,F68=$AH$1,F69=$AG$1,F69=$AH$1,F70=$AG$1,F70=$AH$1),0,1)))</f>
        <v>1</v>
      </c>
      <c r="AM68" s="344" t="str">
        <f>IF($A68&gt;='FG_243way_Regular Symbol'!D$16,"",IF(B68=0,"",IF(OR(B68=$AM$1,B68=$AN$1,B69=$AM$1,B69=$AN$1,B70=$AM$1,B70=$AN$1),0,1)))</f>
        <v/>
      </c>
      <c r="AN68" s="3">
        <f>IF($A68&gt;='FG_243way_Regular Symbol'!E$16,"",IF(C68=0,"",IF(OR(C68=$AM$1,C68=$AN$1,C69=$AM$1,C69=$AN$1,C70=$AM$1,C70=$AN$1),0,1)))</f>
        <v>1</v>
      </c>
      <c r="AO68" s="3" t="str">
        <f>IF($A68&gt;='FG_243way_Regular Symbol'!F$16,"",IF(D68=0,"",IF(OR(D68=$AM$1,D68=$AN$1,D69=$AM$1,D69=$AN$1,D70=$AM$1,D70=$AN$1),0,1)))</f>
        <v/>
      </c>
      <c r="AP68" s="3" t="str">
        <f>IF($A68&gt;='FG_243way_Regular Symbol'!G$16,"",IF(E68=0,"",IF(OR(E68=$AM$1,E68=$AN$1,E69=$AM$1,E69=$AN$1,E70=$AM$1,E70=$AN$1),0,1)))</f>
        <v/>
      </c>
      <c r="AQ68" s="135">
        <f>IF($A68&gt;='FG_243way_Regular Symbol'!H$16,"",IF(F68=0,"",IF(OR(F68=$AM$1,F68=$AN$1,F69=$AM$1,F69=$AN$1,F70=$AM$1,F70=$AN$1),0,1)))</f>
        <v>0</v>
      </c>
      <c r="AS68" s="344" t="str">
        <f>IF($A68&gt;='FG_243way_Regular Symbol'!D$16,"",IF(B68=0,"",IF(OR(B68=$AM$1,B68=$AT$1,B69=$AM$1,B69=$AT$1,B70=$AM$1,B70=$AT$1),0,1)))</f>
        <v/>
      </c>
      <c r="AT68" s="3">
        <f>IF($A68&gt;='FG_243way_Regular Symbol'!E$16,"",IF(C68=0,"",IF(OR(C68=$AM$1,C68=$AT$1,C69=$AM$1,C69=$AT$1,C70=$AM$1,C70=$AT$1),0,1)))</f>
        <v>1</v>
      </c>
      <c r="AU68" s="3" t="str">
        <f>IF($A68&gt;='FG_243way_Regular Symbol'!F$16,"",IF(D68=0,"",IF(OR(D68=$AM$1,D68=$AT$1,D69=$AM$1,D69=$AT$1,D70=$AM$1,D70=$AT$1),0,1)))</f>
        <v/>
      </c>
      <c r="AV68" s="3" t="str">
        <f>IF($A68&gt;='FG_243way_Regular Symbol'!G$16,"",IF(E68=0,"",IF(OR(E68=$AM$1,E68=$AT$1,E69=$AM$1,E69=$AT$1,E70=$AM$1,E70=$AT$1),0,1)))</f>
        <v/>
      </c>
      <c r="AW68" s="135">
        <f>IF($A68&gt;='FG_243way_Regular Symbol'!H$16,"",IF(F68=0,"",IF(OR(F68=$AM$1,F68=$AT$1,F69=$AM$1,F69=$AT$1,F70=$AM$1,F70=$AT$1),0,1)))</f>
        <v>1</v>
      </c>
      <c r="AY68" s="344" t="str">
        <f>IF($A68&gt;='FG_243way_Regular Symbol'!D$16,"",IF(B68=0,"",IF(OR(B68=$AM$1,B68=$AZ$1,B69=$AM$1,B69=$AZ$1,B70=$AM$1,B70=$AZ$1),0,1)))</f>
        <v/>
      </c>
      <c r="AZ68" s="3">
        <f>IF($A68&gt;='FG_243way_Regular Symbol'!E$16,"",IF(C68=0,"",IF(OR(C68=$AM$1,C68=$AZ$1,C69=$AM$1,C69=$AZ$1,C70=$AM$1,C70=$AZ$1),0,1)))</f>
        <v>1</v>
      </c>
      <c r="BA68" s="3" t="str">
        <f>IF($A68&gt;='FG_243way_Regular Symbol'!F$16,"",IF(D68=0,"",IF(OR(D68=$AM$1,D68=$AZ$1,D69=$AM$1,D69=$AZ$1,D70=$AM$1,D70=$AZ$1),0,1)))</f>
        <v/>
      </c>
      <c r="BB68" s="3" t="str">
        <f>IF($A68&gt;='FG_243way_Regular Symbol'!G$16,"",IF(E68=0,"",IF(OR(E68=$AM$1,E68=$AZ$1,E69=$AM$1,E69=$AZ$1,E70=$AM$1,E70=$AZ$1),0,1)))</f>
        <v/>
      </c>
      <c r="BC68" s="135">
        <f>IF($A68&gt;='FG_243way_Regular Symbol'!H$16,"",IF(F68=0,"",IF(OR(F68=$AM$1,F68=$AZ$1,F69=$AM$1,F69=$AZ$1,F70=$AM$1,F70=$AZ$1),0,1)))</f>
        <v>1</v>
      </c>
      <c r="BE68" s="344" t="str">
        <f>IF($A68&gt;='FG_243way_Regular Symbol'!D$16,"",IF(B68=0,"",IF(OR(B68=$AM$1,B68=$BF$1,B69=$AM$1,B69=$BF$1,B70=$AM$1,B70=$BF$1),0,1)))</f>
        <v/>
      </c>
      <c r="BF68" s="3">
        <f>IF($A68&gt;='FG_243way_Regular Symbol'!E$16,"",IF(C68=0,"",IF(OR(C68=$AM$1,C68=$BF$1,C69=$AM$1,C69=$BF$1,C70=$AM$1,C70=$BF$1),0,1)))</f>
        <v>1</v>
      </c>
      <c r="BG68" s="3" t="str">
        <f>IF($A68&gt;='FG_243way_Regular Symbol'!F$16,"",IF(D68=0,"",IF(OR(D68=$AM$1,D68=$BF$1,D69=$AM$1,D69=$BF$1,D70=$AM$1,D70=$BF$1),0,1)))</f>
        <v/>
      </c>
      <c r="BH68" s="3" t="str">
        <f>IF($A68&gt;='FG_243way_Regular Symbol'!G$16,"",IF(E68=0,"",IF(OR(E68=$AM$1,E68=$BF$1,E69=$AM$1,E69=$BF$1,E70=$AM$1,E70=$BF$1),0,1)))</f>
        <v/>
      </c>
      <c r="BI68" s="135">
        <f>IF($A68&gt;='FG_243way_Regular Symbol'!H$16,"",IF(F68=0,"",IF(OR(F68=$AM$1,F68=$BF$1,F69=$AM$1,F69=$BF$1,F70=$AM$1,F70=$BF$1),0,1)))</f>
        <v>1</v>
      </c>
      <c r="BK68" s="344" t="str">
        <f>IF($A68&gt;='FG_243way_Regular Symbol'!D$16,"",IF(B68=0,"",IF(OR(B68=$AM$1,B68=$BL$1,B69=$AM$1,B69=$BL$1,B70=$AM$1,B70=$BL$1),0,1)))</f>
        <v/>
      </c>
      <c r="BL68" s="3">
        <f>IF($A68&gt;='FG_243way_Regular Symbol'!E$16,"",IF(C68=0,"",IF(OR(C68=$AM$1,C68=$BL$1,C69=$AM$1,C69=$BL$1,C70=$AM$1,C70=$BL$1),0,1)))</f>
        <v>1</v>
      </c>
      <c r="BM68" s="3" t="str">
        <f>IF($A68&gt;='FG_243way_Regular Symbol'!F$16,"",IF(D68=0,"",IF(OR(D68=$AM$1,D68=$BL$1,D69=$AM$1,D69=$BL$1,D70=$AM$1,D70=$BL$1),0,1)))</f>
        <v/>
      </c>
      <c r="BN68" s="3" t="str">
        <f>IF($A68&gt;='FG_243way_Regular Symbol'!G$16,"",IF(E68=0,"",IF(OR(E68=$AM$1,E68=$BL$1,E69=$AM$1,E69=$BL$1,E70=$AM$1,E70=$BL$1),0,1)))</f>
        <v/>
      </c>
      <c r="BO68" s="135">
        <f>IF($A68&gt;='FG_243way_Regular Symbol'!H$16,"",IF(F68=0,"",IF(OR(F68=$AM$1,F68=$BL$1,F69=$AM$1,F69=$BL$1,F70=$AM$1,F70=$BL$1),0,1)))</f>
        <v>1</v>
      </c>
      <c r="BQ68" s="3" t="str">
        <f>IF($A68&gt;='FG_243way_Regular Symbol'!D$16,"",IF(B68=0,"",IF(OR(B68=$BQ$1,B68=$BR$1,B69=$BQ$1,B69=$BR$1,B70=$BQ$1,B70=$BR$1),0,1)))</f>
        <v/>
      </c>
      <c r="BR68" s="3">
        <f>IF($A68&gt;='FG_243way_Regular Symbol'!E$16,"",IF(C68=0,"",IF(OR(C68=$BQ$1,C68=$BR$1,C69=$BQ$1,C69=$BR$1,C70=$BQ$1,C70=$BR$1),0,1)))</f>
        <v>1</v>
      </c>
      <c r="BS68" s="3" t="str">
        <f>IF($A68&gt;='FG_243way_Regular Symbol'!F$16,"",IF(D68=0,"",IF(OR(D68=$BQ$1,D68=$BR$1,D69=$BQ$1,D69=$BR$1,D70=$BQ$1,D70=$BR$1),0,1)))</f>
        <v/>
      </c>
      <c r="BT68" s="3" t="str">
        <f>IF($A68&gt;='FG_243way_Regular Symbol'!G$16,"",IF(E68=0,"",IF(OR(E68=$BQ$1,E68=$BR$1,E69=$BQ$1,E69=$BR$1,E70=$BQ$1,E70=$BR$1),0,1)))</f>
        <v/>
      </c>
      <c r="BU68" s="3">
        <f>IF($A68&gt;='FG_243way_Regular Symbol'!H$16,"",IF(F68=0,"",IF(OR(F68=$BQ$1,F68=$BR$1,F69=$BQ$1,F69=$BR$1,F70=$BQ$1,F70=$BR$1),0,1)))</f>
        <v>1</v>
      </c>
      <c r="BW68" s="3" t="str">
        <f>IF($A68&gt;='FG_243way_Regular Symbol'!D$16,"",IF(B68=0,"",IF(OR(B68=$BW$1,B69=$BW$1,B70=$BW$1,B68=$BX$1,B69=$BX$1,B70=$BX$1),0,1)))</f>
        <v/>
      </c>
      <c r="BX68" s="3">
        <f>IF($A68&gt;='FG_243way_Regular Symbol'!E$16,"",IF(C68=0,"",IF(OR(C68=$BW$1,C69=$BW$1,C70=$BW$1,C68=$BX$1,C69=$BX$1,C70=$BX$1),0,1)))</f>
        <v>0</v>
      </c>
      <c r="BY68" s="3" t="str">
        <f>IF($A68&gt;='FG_243way_Regular Symbol'!F$16,"",IF(D68=0,"",IF(OR(D68=$BW$1,D69=$BW$1,D70=$BW$1,D68=$BX$1,D69=$BX$1,D70=$BX$1),0,1)))</f>
        <v/>
      </c>
      <c r="BZ68" s="3" t="str">
        <f>IF($A68&gt;='FG_243way_Regular Symbol'!G$16,"",IF(E68=0,"",IF(OR(E68=$BW$1,E69=$BW$1,E70=$BW$1,E68=$BX$1,E69=$BX$1,E70=$BX$1),0,1)))</f>
        <v/>
      </c>
      <c r="CA68" s="3">
        <f>IF($A68&gt;='FG_243way_Regular Symbol'!H$16,"",IF(F68=0,"",IF(OR(F68=$BW$1,F69=$BW$1,F70=$BW$1,F68=$BX$1,F69=$BX$1,F70=$BX$1),0,1)))</f>
        <v>0</v>
      </c>
      <c r="CC68" s="3" t="str">
        <f>IF($A68&gt;='FG_243way_Regular Symbol'!D$16,"",IF(B68=0,"",IF(OR(B68=$BW$1,B69=$BW$1,B70=$BW$1,B68=$CD$1,B69=$CD$1,B70=$CD$1),0,1)))</f>
        <v/>
      </c>
      <c r="CD68" s="3">
        <f>IF($A68&gt;='FG_243way_Regular Symbol'!E$16,"",IF(C68=0,"",IF(OR(C68=$BW$1,C69=$BW$1,C70=$BW$1,C68=$CD$1,C69=$CD$1,C70=$CD$1),0,1)))</f>
        <v>0</v>
      </c>
      <c r="CE68" s="3" t="str">
        <f>IF($A68&gt;='FG_243way_Regular Symbol'!F$16,"",IF(D68=0,"",IF(OR(D68=$BW$1,D69=$BW$1,D70=$BW$1,D68=$CD$1,D69=$CD$1,D70=$CD$1),0,1)))</f>
        <v/>
      </c>
      <c r="CF68" s="3" t="str">
        <f>IF($A68&gt;='FG_243way_Regular Symbol'!G$16,"",IF(E68=0,"",IF(OR(E68=$BW$1,E69=$BW$1,E70=$BW$1,E68=$CD$1,E69=$CD$1,E70=$CD$1),0,1)))</f>
        <v/>
      </c>
      <c r="CG68" s="3">
        <f>IF($A68&gt;='FG_243way_Regular Symbol'!H$16,"",IF(F68=0,"",IF(OR(F68=$BW$1,F69=$BW$1,F70=$BW$1,F68=$CD$1,F69=$CD$1,F70=$CD$1),0,1)))</f>
        <v>0</v>
      </c>
      <c r="CI68" s="3" t="str">
        <f>IF($A68&gt;='FG_243way_Regular Symbol'!D$16,"",IF(B68=0,"",IF(OR(B68=$BW$1,B69=$BW$1,B70=$BW$1,B68=$CJ$1,B69=$CJ$1,B70=$CJ$1),0,1)))</f>
        <v/>
      </c>
      <c r="CJ68" s="3">
        <f>IF($A68&gt;='FG_243way_Regular Symbol'!E$16,"",IF(C68=0,"",IF(OR(C68=$BW$1,C69=$BW$1,C70=$BW$1,C68=$CJ$1,C69=$CJ$1,C70=$CJ$1),0,1)))</f>
        <v>1</v>
      </c>
      <c r="CK68" s="3" t="str">
        <f>IF($A68&gt;='FG_243way_Regular Symbol'!F$16,"",IF(D68=0,"",IF(OR(D68=$BW$1,D69=$BW$1,D70=$BW$1,D68=$CJ$1,D69=$CJ$1,D70=$CJ$1),0,1)))</f>
        <v/>
      </c>
      <c r="CL68" s="3" t="str">
        <f>IF($A68&gt;='FG_243way_Regular Symbol'!G$16,"",IF(E68=0,"",IF(OR(E68=$BW$1,E69=$BW$1,E70=$BW$1,E68=$CJ$1,E69=$CJ$1,E70=$CJ$1),0,1)))</f>
        <v/>
      </c>
      <c r="CM68" s="3">
        <f>IF($A68&gt;='FG_243way_Regular Symbol'!H$16,"",IF(F68=0,"",IF(OR(F68=$BW$1,F69=$BW$1,F70=$BW$1,F68=$CJ$1,F69=$CJ$1,F70=$CJ$1),0,1)))</f>
        <v>1</v>
      </c>
      <c r="CO68" s="3" t="str">
        <f>IF($A68&gt;='FG_243way_Regular Symbol'!D$16,"",IF(B68=0,"",IF(OR(B68=$BW$1,B69=$BW$1,B70=$BW$1,B68=$CP$1,B69=$CP$1,B70=$CP$1),0,1)))</f>
        <v/>
      </c>
      <c r="CP68" s="3">
        <f>IF($A68&gt;='FG_243way_Regular Symbol'!E$16,"",IF(C68=0,"",IF(OR(C68=$BW$1,C69=$BW$1,C70=$BW$1,C68=$CP$1,C69=$CP$1,C70=$CP$1),0,1)))</f>
        <v>1</v>
      </c>
      <c r="CQ68" s="3" t="str">
        <f>IF($A68&gt;='FG_243way_Regular Symbol'!F$16,"",IF(D68=0,"",IF(OR(D68=$BW$1,D69=$BW$1,D70=$BW$1,D68=$CP$1,D69=$CP$1,D70=$CP$1),0,1)))</f>
        <v/>
      </c>
      <c r="CR68" s="3" t="str">
        <f>IF($A68&gt;='FG_243way_Regular Symbol'!G$16,"",IF(E68=0,"",IF(OR(E68=$BW$1,E69=$BW$1,E70=$BW$1,E68=$CP$1,E69=$CP$1,E70=$CP$1),0,1)))</f>
        <v/>
      </c>
      <c r="CS68" s="3">
        <f>IF($A68&gt;='FG_243way_Regular Symbol'!H$16,"",IF(F68=0,"",IF(OR(F68=$BW$1,F69=$BW$1,F70=$BW$1,F68=$CP$1,F69=$CP$1,F70=$CP$1),0,1)))</f>
        <v>1</v>
      </c>
      <c r="CU68" s="3" t="str">
        <f>IF($A68&gt;='FG_243way_Regular Symbol'!D$16,"",IF(B68=0,"",IF(OR(B68=$BW$1,B69=$BW$1,B70=$BW$1,B68=$CV$1,B69=$CV$1,B70=$CV$1),0,1)))</f>
        <v/>
      </c>
      <c r="CV68" s="3">
        <f>IF($A68&gt;='FG_243way_Regular Symbol'!E$16,"",IF(C68=0,"",IF(OR(C68=$BW$1,C69=$BW$1,C70=$BW$1,C68=$CV$1,C69=$CV$1,C70=$CV$1),0,1)))</f>
        <v>1</v>
      </c>
      <c r="CW68" s="3" t="str">
        <f>IF($A68&gt;='FG_243way_Regular Symbol'!F$16,"",IF(D68=0,"",IF(OR(D68=$BW$1,D69=$BW$1,D70=$BW$1,D68=$CV$1,D69=$CV$1,D70=$CV$1),0,1)))</f>
        <v/>
      </c>
      <c r="CX68" s="3" t="str">
        <f>IF($A68&gt;='FG_243way_Regular Symbol'!G$16,"",IF(E68=0,"",IF(OR(E68=$BW$1,E69=$BW$1,E70=$BW$1,E68=$CV$1,E69=$CV$1,E70=$CV$1),0,1)))</f>
        <v/>
      </c>
      <c r="CY68" s="3">
        <f>IF($A68&gt;='FG_243way_Regular Symbol'!H$16,"",IF(F68=0,"",IF(OR(F68=$BW$1,F69=$BW$1,F70=$BW$1,F68=$CV$1,F69=$CV$1,F70=$CV$1),0,1)))</f>
        <v>1</v>
      </c>
    </row>
    <row r="69" spans="1:103">
      <c r="A69" s="337">
        <f>IF('FG_243way_Regular Symbol'!L68="","",'FG_243way_Regular Symbol'!L68)</f>
        <v>65</v>
      </c>
      <c r="B69" s="191" t="str">
        <f>IF('FG_243way_Regular Symbol'!M68="",
IF($A69-'FG_243way_Regular Symbol'!D$16&gt;='FG_243way_RegularＸ_W()'!B$2-1,"",VLOOKUP($A69-'FG_243way_Regular Symbol'!D$16,'FG_243way_Regular Symbol'!$L$3:$Q$99,'FG_243way_RegularＸ_W()'!B$3+1,FALSE)),
'FG_243way_Regular Symbol'!M68)</f>
        <v/>
      </c>
      <c r="C69" s="191" t="str">
        <f>IF('FG_243way_Regular Symbol'!N68="",
IF($A69-'FG_243way_Regular Symbol'!E$16&gt;='FG_243way_RegularＸ_W()'!C$2-1,"",VLOOKUP($A69-'FG_243way_Regular Symbol'!E$16,'FG_243way_Regular Symbol'!$L$3:$Q$99,'FG_243way_RegularＸ_W()'!C$3+1,FALSE)),
'FG_243way_Regular Symbol'!N68)</f>
        <v>M4</v>
      </c>
      <c r="D69" s="191" t="str">
        <f>IF('FG_243way_Regular Symbol'!O68="",
IF($A69-'FG_243way_Regular Symbol'!F$16&gt;='FG_243way_RegularＸ_W()'!D$2-1,"",VLOOKUP($A69-'FG_243way_Regular Symbol'!F$16,'FG_243way_Regular Symbol'!$L$3:$Q$99,'FG_243way_RegularＸ_W()'!D$3+1,FALSE)),
'FG_243way_Regular Symbol'!O68)</f>
        <v/>
      </c>
      <c r="E69" s="191" t="str">
        <f>IF('FG_243way_Regular Symbol'!P68="",
IF($A69-'FG_243way_Regular Symbol'!G$16&gt;='FG_243way_RegularＸ_W()'!E$2-1,"",VLOOKUP($A69-'FG_243way_Regular Symbol'!G$16,'FG_243way_Regular Symbol'!$L$3:$Q$99,'FG_243way_RegularＸ_W()'!E$3+1,FALSE)),
'FG_243way_Regular Symbol'!P68)</f>
        <v/>
      </c>
      <c r="F69" s="338" t="str">
        <f>IF('FG_243way_Regular Symbol'!Q68="",
IF($A69-'FG_243way_Regular Symbol'!H$16&gt;='FG_243way_RegularＸ_W()'!F$2-1,"",VLOOKUP($A69-'FG_243way_Regular Symbol'!H$16,'FG_243way_Regular Symbol'!$L$3:$Q$99,'FG_243way_RegularＸ_W()'!F$3+1,FALSE)),
'FG_243way_Regular Symbol'!Q68)</f>
        <v>Q</v>
      </c>
      <c r="O69" s="344" t="str">
        <f>IF($A69&gt;='FG_243way_Regular Symbol'!D$16,"",IF(B69=0,"",IF(OR(B69=$O$1,B69=$P$1,B70=$O$1,B70=$P$1,B71=$O$1,B71=$P$1),0,1)))</f>
        <v/>
      </c>
      <c r="P69" s="3">
        <f>IF($A69&gt;='FG_243way_Regular Symbol'!E$16,"",IF(C69=0,"",IF(OR(C69=$O$1,C69=$P$1,C70=$O$1,C70=$P$1,C71=$O$1,C71=$P$1),0,1)))</f>
        <v>1</v>
      </c>
      <c r="Q69" s="3" t="str">
        <f>IF($A69&gt;='FG_243way_Regular Symbol'!F$16,"",IF(D69=0,"",IF(OR(D69=$O$1,D69=$P$1,D70=$O$1,D70=$P$1,D71=$O$1,D71=$P$1),0,1)))</f>
        <v/>
      </c>
      <c r="R69" s="3" t="str">
        <f>IF($A69&gt;='FG_243way_Regular Symbol'!G$16,"",IF(E69=0,"",IF(OR(E69=$O$1,E69=$P$1,E70=$O$1,E70=$P$1,E71=$O$1,E71=$P$1),0,1)))</f>
        <v/>
      </c>
      <c r="S69" s="135">
        <f>IF($A69&gt;='FG_243way_Regular Symbol'!H$16,"",IF(F69=0,"",IF(OR(F69=$O$1,F69=$P$1,F70=$O$1,F70=$P$1,F71=$O$1,F71=$P$1),0,1)))</f>
        <v>1</v>
      </c>
      <c r="U69" s="344" t="str">
        <f>IF($A69&gt;='FG_243way_Regular Symbol'!D$16,"",IF(B69=0,"",IF(OR(B69=$U$1,B69=$V$1,B70=$U$1,B70=$V$1,B71=$U$1,B71=$V$1),0,1)))</f>
        <v/>
      </c>
      <c r="V69" s="3">
        <f>IF($A69&gt;='FG_243way_Regular Symbol'!E$16,"",IF(C69=0,"",IF(OR(C69=$U$1,C69=$V$1,C70=$U$1,C70=$V$1,C71=$U$1,C71=$V$1),0,1)))</f>
        <v>1</v>
      </c>
      <c r="W69" s="3" t="str">
        <f>IF($A69&gt;='FG_243way_Regular Symbol'!F$16,"",IF(D69=0,"",IF(OR(D69=$U$1,D69=$V$1,D70=$U$1,D70=$V$1,D71=$U$1,D71=$V$1),0,1)))</f>
        <v/>
      </c>
      <c r="X69" s="3" t="str">
        <f>IF($A69&gt;='FG_243way_Regular Symbol'!G$16,"",IF(E69=0,"",IF(OR(E69=$U$1,E69=$V$1,E70=$U$1,E70=$V$1,E71=$U$1,E71=$V$1),0,1)))</f>
        <v/>
      </c>
      <c r="Y69" s="135">
        <f>IF($A69&gt;='FG_243way_Regular Symbol'!H$16,"",IF(F69=0,"",IF(OR(F69=$U$1,F69=$V$1,F70=$U$1,F70=$V$1,F71=$U$1,F71=$V$1),0,1)))</f>
        <v>1</v>
      </c>
      <c r="AA69" s="344" t="str">
        <f>IF($A69&gt;='FG_243way_Regular Symbol'!D$16,"",IF(B69=0,"",IF(OR(B69=$AA$1,B69=$AB$1,B70=$AA$1,B70=$AB$1,B71=$AA$1,,B71=$AB$1),0,1)))</f>
        <v/>
      </c>
      <c r="AB69" s="3">
        <f>IF($A69&gt;='FG_243way_Regular Symbol'!E$16,"",IF(C69=0,"",IF(OR(C69=$AA$1,C69=$AB$1,C70=$AA$1,C70=$AB$1,C71=$AA$1,,C71=$AB$1),0,1)))</f>
        <v>1</v>
      </c>
      <c r="AC69" s="3" t="str">
        <f>IF($A69&gt;='FG_243way_Regular Symbol'!F$16,"",IF(D69=0,"",IF(OR(D69=$AA$1,D69=$AB$1,D70=$AA$1,D70=$AB$1,D71=$AA$1,,D71=$AB$1),0,1)))</f>
        <v/>
      </c>
      <c r="AD69" s="3" t="str">
        <f>IF($A69&gt;='FG_243way_Regular Symbol'!G$16,"",IF(E69=0,"",IF(OR(E69=$AA$1,E69=$AB$1,E70=$AA$1,E70=$AB$1,E71=$AA$1,,E71=$AB$1),0,1)))</f>
        <v/>
      </c>
      <c r="AE69" s="135">
        <f>IF($A69&gt;='FG_243way_Regular Symbol'!H$16,"",IF(F69=0,"",IF(OR(F69=$AA$1,F69=$AB$1,F70=$AA$1,F70=$AB$1,F71=$AA$1,,F71=$AB$1),0,1)))</f>
        <v>0</v>
      </c>
      <c r="AG69" s="344" t="str">
        <f>IF($A69&gt;='FG_243way_Regular Symbol'!D$16,"",IF(B69=0,"",IF(OR(B69=$AG$1,B69=$AH$1,B70=$AG$1,B70=$AH$1,B71=$AG$1,B71=$AH$1),0,1)))</f>
        <v/>
      </c>
      <c r="AH69" s="3">
        <f>IF($A69&gt;='FG_243way_Regular Symbol'!E$16,"",IF(C69=0,"",IF(OR(C69=$AG$1,C69=$AH$1,C70=$AG$1,C70=$AH$1,C71=$AG$1,C71=$AH$1),0,1)))</f>
        <v>0</v>
      </c>
      <c r="AI69" s="3" t="str">
        <f>IF($A69&gt;='FG_243way_Regular Symbol'!F$16,"",IF(D69=0,"",IF(OR(D69=$AG$1,D69=$AH$1,D70=$AG$1,D70=$AH$1,D71=$AG$1,D71=$AH$1),0,1)))</f>
        <v/>
      </c>
      <c r="AJ69" s="3" t="str">
        <f>IF($A69&gt;='FG_243way_Regular Symbol'!G$16,"",IF(E69=0,"",IF(OR(E69=$AG$1,E69=$AH$1,E70=$AG$1,E70=$AH$1,E71=$AG$1,E71=$AH$1),0,1)))</f>
        <v/>
      </c>
      <c r="AK69" s="135">
        <f>IF($A69&gt;='FG_243way_Regular Symbol'!H$16,"",IF(F69=0,"",IF(OR(F69=$AG$1,F69=$AH$1,F70=$AG$1,F70=$AH$1,F71=$AG$1,F71=$AH$1),0,1)))</f>
        <v>1</v>
      </c>
      <c r="AM69" s="344" t="str">
        <f>IF($A69&gt;='FG_243way_Regular Symbol'!D$16,"",IF(B69=0,"",IF(OR(B69=$AM$1,B69=$AN$1,B70=$AM$1,B70=$AN$1,B71=$AM$1,B71=$AN$1),0,1)))</f>
        <v/>
      </c>
      <c r="AN69" s="3">
        <f>IF($A69&gt;='FG_243way_Regular Symbol'!E$16,"",IF(C69=0,"",IF(OR(C69=$AM$1,C69=$AN$1,C70=$AM$1,C70=$AN$1,C71=$AM$1,C71=$AN$1),0,1)))</f>
        <v>1</v>
      </c>
      <c r="AO69" s="3" t="str">
        <f>IF($A69&gt;='FG_243way_Regular Symbol'!F$16,"",IF(D69=0,"",IF(OR(D69=$AM$1,D69=$AN$1,D70=$AM$1,D70=$AN$1,D71=$AM$1,D71=$AN$1),0,1)))</f>
        <v/>
      </c>
      <c r="AP69" s="3" t="str">
        <f>IF($A69&gt;='FG_243way_Regular Symbol'!G$16,"",IF(E69=0,"",IF(OR(E69=$AM$1,E69=$AN$1,E70=$AM$1,E70=$AN$1,E71=$AM$1,E71=$AN$1),0,1)))</f>
        <v/>
      </c>
      <c r="AQ69" s="135">
        <f>IF($A69&gt;='FG_243way_Regular Symbol'!H$16,"",IF(F69=0,"",IF(OR(F69=$AM$1,F69=$AN$1,F70=$AM$1,F70=$AN$1,F71=$AM$1,F71=$AN$1),0,1)))</f>
        <v>1</v>
      </c>
      <c r="AS69" s="344" t="str">
        <f>IF($A69&gt;='FG_243way_Regular Symbol'!D$16,"",IF(B69=0,"",IF(OR(B69=$AM$1,B69=$AT$1,B70=$AM$1,B70=$AT$1,B71=$AM$1,B71=$AT$1),0,1)))</f>
        <v/>
      </c>
      <c r="AT69" s="3">
        <f>IF($A69&gt;='FG_243way_Regular Symbol'!E$16,"",IF(C69=0,"",IF(OR(C69=$AM$1,C69=$AT$1,C70=$AM$1,C70=$AT$1,C71=$AM$1,C71=$AT$1),0,1)))</f>
        <v>1</v>
      </c>
      <c r="AU69" s="3" t="str">
        <f>IF($A69&gt;='FG_243way_Regular Symbol'!F$16,"",IF(D69=0,"",IF(OR(D69=$AM$1,D69=$AT$1,D70=$AM$1,D70=$AT$1,D71=$AM$1,D71=$AT$1),0,1)))</f>
        <v/>
      </c>
      <c r="AV69" s="3" t="str">
        <f>IF($A69&gt;='FG_243way_Regular Symbol'!G$16,"",IF(E69=0,"",IF(OR(E69=$AM$1,E69=$AT$1,E70=$AM$1,E70=$AT$1,E71=$AM$1,E71=$AT$1),0,1)))</f>
        <v/>
      </c>
      <c r="AW69" s="135">
        <f>IF($A69&gt;='FG_243way_Regular Symbol'!H$16,"",IF(F69=0,"",IF(OR(F69=$AM$1,F69=$AT$1,F70=$AM$1,F70=$AT$1,F71=$AM$1,F71=$AT$1),0,1)))</f>
        <v>1</v>
      </c>
      <c r="AY69" s="344" t="str">
        <f>IF($A69&gt;='FG_243way_Regular Symbol'!D$16,"",IF(B69=0,"",IF(OR(B69=$AM$1,B69=$AZ$1,B70=$AM$1,B70=$AZ$1,B71=$AM$1,B71=$AZ$1),0,1)))</f>
        <v/>
      </c>
      <c r="AZ69" s="3">
        <f>IF($A69&gt;='FG_243way_Regular Symbol'!E$16,"",IF(C69=0,"",IF(OR(C69=$AM$1,C69=$AZ$1,C70=$AM$1,C70=$AZ$1,C71=$AM$1,C71=$AZ$1),0,1)))</f>
        <v>1</v>
      </c>
      <c r="BA69" s="3" t="str">
        <f>IF($A69&gt;='FG_243way_Regular Symbol'!F$16,"",IF(D69=0,"",IF(OR(D69=$AM$1,D69=$AZ$1,D70=$AM$1,D70=$AZ$1,D71=$AM$1,D71=$AZ$1),0,1)))</f>
        <v/>
      </c>
      <c r="BB69" s="3" t="str">
        <f>IF($A69&gt;='FG_243way_Regular Symbol'!G$16,"",IF(E69=0,"",IF(OR(E69=$AM$1,E69=$AZ$1,E70=$AM$1,E70=$AZ$1,E71=$AM$1,E71=$AZ$1),0,1)))</f>
        <v/>
      </c>
      <c r="BC69" s="135">
        <f>IF($A69&gt;='FG_243way_Regular Symbol'!H$16,"",IF(F69=0,"",IF(OR(F69=$AM$1,F69=$AZ$1,F70=$AM$1,F70=$AZ$1,F71=$AM$1,F71=$AZ$1),0,1)))</f>
        <v>1</v>
      </c>
      <c r="BE69" s="344" t="str">
        <f>IF($A69&gt;='FG_243way_Regular Symbol'!D$16,"",IF(B69=0,"",IF(OR(B69=$AM$1,B69=$BF$1,B70=$AM$1,B70=$BF$1,B71=$AM$1,B71=$BF$1),0,1)))</f>
        <v/>
      </c>
      <c r="BF69" s="3">
        <f>IF($A69&gt;='FG_243way_Regular Symbol'!E$16,"",IF(C69=0,"",IF(OR(C69=$AM$1,C69=$BF$1,C70=$AM$1,C70=$BF$1,C71=$AM$1,C71=$BF$1),0,1)))</f>
        <v>1</v>
      </c>
      <c r="BG69" s="3" t="str">
        <f>IF($A69&gt;='FG_243way_Regular Symbol'!F$16,"",IF(D69=0,"",IF(OR(D69=$AM$1,D69=$BF$1,D70=$AM$1,D70=$BF$1,D71=$AM$1,D71=$BF$1),0,1)))</f>
        <v/>
      </c>
      <c r="BH69" s="3" t="str">
        <f>IF($A69&gt;='FG_243way_Regular Symbol'!G$16,"",IF(E69=0,"",IF(OR(E69=$AM$1,E69=$BF$1,E70=$AM$1,E70=$BF$1,E71=$AM$1,E71=$BF$1),0,1)))</f>
        <v/>
      </c>
      <c r="BI69" s="135">
        <f>IF($A69&gt;='FG_243way_Regular Symbol'!H$16,"",IF(F69=0,"",IF(OR(F69=$AM$1,F69=$BF$1,F70=$AM$1,F70=$BF$1,F71=$AM$1,F71=$BF$1),0,1)))</f>
        <v>1</v>
      </c>
      <c r="BK69" s="344" t="str">
        <f>IF($A69&gt;='FG_243way_Regular Symbol'!D$16,"",IF(B69=0,"",IF(OR(B69=$AM$1,B69=$BL$1,B70=$AM$1,B70=$BL$1,B71=$AM$1,B71=$BL$1),0,1)))</f>
        <v/>
      </c>
      <c r="BL69" s="3">
        <f>IF($A69&gt;='FG_243way_Regular Symbol'!E$16,"",IF(C69=0,"",IF(OR(C69=$AM$1,C69=$BL$1,C70=$AM$1,C70=$BL$1,C71=$AM$1,C71=$BL$1),0,1)))</f>
        <v>1</v>
      </c>
      <c r="BM69" s="3" t="str">
        <f>IF($A69&gt;='FG_243way_Regular Symbol'!F$16,"",IF(D69=0,"",IF(OR(D69=$AM$1,D69=$BL$1,D70=$AM$1,D70=$BL$1,D71=$AM$1,D71=$BL$1),0,1)))</f>
        <v/>
      </c>
      <c r="BN69" s="3" t="str">
        <f>IF($A69&gt;='FG_243way_Regular Symbol'!G$16,"",IF(E69=0,"",IF(OR(E69=$AM$1,E69=$BL$1,E70=$AM$1,E70=$BL$1,E71=$AM$1,E71=$BL$1),0,1)))</f>
        <v/>
      </c>
      <c r="BO69" s="135">
        <f>IF($A69&gt;='FG_243way_Regular Symbol'!H$16,"",IF(F69=0,"",IF(OR(F69=$AM$1,F69=$BL$1,F70=$AM$1,F70=$BL$1,F71=$AM$1,F71=$BL$1),0,1)))</f>
        <v>1</v>
      </c>
      <c r="BQ69" s="3" t="str">
        <f>IF($A69&gt;='FG_243way_Regular Symbol'!D$16,"",IF(B69=0,"",IF(OR(B69=$BQ$1,B69=$BR$1,B70=$BQ$1,B70=$BR$1,B71=$BQ$1,B71=$BR$1),0,1)))</f>
        <v/>
      </c>
      <c r="BR69" s="3">
        <f>IF($A69&gt;='FG_243way_Regular Symbol'!E$16,"",IF(C69=0,"",IF(OR(C69=$BQ$1,C69=$BR$1,C70=$BQ$1,C70=$BR$1,C71=$BQ$1,C71=$BR$1),0,1)))</f>
        <v>0</v>
      </c>
      <c r="BS69" s="3" t="str">
        <f>IF($A69&gt;='FG_243way_Regular Symbol'!F$16,"",IF(D69=0,"",IF(OR(D69=$BQ$1,D69=$BR$1,D70=$BQ$1,D70=$BR$1,D71=$BQ$1,D71=$BR$1),0,1)))</f>
        <v/>
      </c>
      <c r="BT69" s="3" t="str">
        <f>IF($A69&gt;='FG_243way_Regular Symbol'!G$16,"",IF(E69=0,"",IF(OR(E69=$BQ$1,E69=$BR$1,E70=$BQ$1,E70=$BR$1,E71=$BQ$1,E71=$BR$1),0,1)))</f>
        <v/>
      </c>
      <c r="BU69" s="3">
        <f>IF($A69&gt;='FG_243way_Regular Symbol'!H$16,"",IF(F69=0,"",IF(OR(F69=$BQ$1,F69=$BR$1,F70=$BQ$1,F70=$BR$1,F71=$BQ$1,F71=$BR$1),0,1)))</f>
        <v>1</v>
      </c>
      <c r="BW69" s="3" t="str">
        <f>IF($A69&gt;='FG_243way_Regular Symbol'!D$16,"",IF(B69=0,"",IF(OR(B69=$BW$1,B70=$BW$1,B71=$BW$1,B69=$BX$1,B70=$BX$1,B71=$BX$1),0,1)))</f>
        <v/>
      </c>
      <c r="BX69" s="3">
        <f>IF($A69&gt;='FG_243way_Regular Symbol'!E$16,"",IF(C69=0,"",IF(OR(C69=$BW$1,C70=$BW$1,C71=$BW$1,C69=$BX$1,C70=$BX$1,C71=$BX$1),0,1)))</f>
        <v>1</v>
      </c>
      <c r="BY69" s="3" t="str">
        <f>IF($A69&gt;='FG_243way_Regular Symbol'!F$16,"",IF(D69=0,"",IF(OR(D69=$BW$1,D70=$BW$1,D71=$BW$1,D69=$BX$1,D70=$BX$1,D71=$BX$1),0,1)))</f>
        <v/>
      </c>
      <c r="BZ69" s="3" t="str">
        <f>IF($A69&gt;='FG_243way_Regular Symbol'!G$16,"",IF(E69=0,"",IF(OR(E69=$BW$1,E70=$BW$1,E71=$BW$1,E69=$BX$1,E70=$BX$1,E71=$BX$1),0,1)))</f>
        <v/>
      </c>
      <c r="CA69" s="3">
        <f>IF($A69&gt;='FG_243way_Regular Symbol'!H$16,"",IF(F69=0,"",IF(OR(F69=$BW$1,F70=$BW$1,F71=$BW$1,F69=$BX$1,F70=$BX$1,F71=$BX$1),0,1)))</f>
        <v>0</v>
      </c>
      <c r="CC69" s="3" t="str">
        <f>IF($A69&gt;='FG_243way_Regular Symbol'!D$16,"",IF(B69=0,"",IF(OR(B69=$BW$1,B70=$BW$1,B71=$BW$1,B69=$CD$1,B70=$CD$1,B71=$CD$1),0,1)))</f>
        <v/>
      </c>
      <c r="CD69" s="3">
        <f>IF($A69&gt;='FG_243way_Regular Symbol'!E$16,"",IF(C69=0,"",IF(OR(C69=$BW$1,C70=$BW$1,C71=$BW$1,C69=$CD$1,C70=$CD$1,C71=$CD$1),0,1)))</f>
        <v>0</v>
      </c>
      <c r="CE69" s="3" t="str">
        <f>IF($A69&gt;='FG_243way_Regular Symbol'!F$16,"",IF(D69=0,"",IF(OR(D69=$BW$1,D70=$BW$1,D71=$BW$1,D69=$CD$1,D70=$CD$1,D71=$CD$1),0,1)))</f>
        <v/>
      </c>
      <c r="CF69" s="3" t="str">
        <f>IF($A69&gt;='FG_243way_Regular Symbol'!G$16,"",IF(E69=0,"",IF(OR(E69=$BW$1,E70=$BW$1,E71=$BW$1,E69=$CD$1,E70=$CD$1,E71=$CD$1),0,1)))</f>
        <v/>
      </c>
      <c r="CG69" s="3">
        <f>IF($A69&gt;='FG_243way_Regular Symbol'!H$16,"",IF(F69=0,"",IF(OR(F69=$BW$1,F70=$BW$1,F71=$BW$1,F69=$CD$1,F70=$CD$1,F71=$CD$1),0,1)))</f>
        <v>0</v>
      </c>
      <c r="CI69" s="3" t="str">
        <f>IF($A69&gt;='FG_243way_Regular Symbol'!D$16,"",IF(B69=0,"",IF(OR(B69=$BW$1,B70=$BW$1,B71=$BW$1,B69=$CJ$1,B70=$CJ$1,B71=$CJ$1),0,1)))</f>
        <v/>
      </c>
      <c r="CJ69" s="3">
        <f>IF($A69&gt;='FG_243way_Regular Symbol'!E$16,"",IF(C69=0,"",IF(OR(C69=$BW$1,C70=$BW$1,C71=$BW$1,C69=$CJ$1,C70=$CJ$1,C71=$CJ$1),0,1)))</f>
        <v>1</v>
      </c>
      <c r="CK69" s="3" t="str">
        <f>IF($A69&gt;='FG_243way_Regular Symbol'!F$16,"",IF(D69=0,"",IF(OR(D69=$BW$1,D70=$BW$1,D71=$BW$1,D69=$CJ$1,D70=$CJ$1,D71=$CJ$1),0,1)))</f>
        <v/>
      </c>
      <c r="CL69" s="3" t="str">
        <f>IF($A69&gt;='FG_243way_Regular Symbol'!G$16,"",IF(E69=0,"",IF(OR(E69=$BW$1,E70=$BW$1,E71=$BW$1,E69=$CJ$1,E70=$CJ$1,E71=$CJ$1),0,1)))</f>
        <v/>
      </c>
      <c r="CM69" s="3">
        <f>IF($A69&gt;='FG_243way_Regular Symbol'!H$16,"",IF(F69=0,"",IF(OR(F69=$BW$1,F70=$BW$1,F71=$BW$1,F69=$CJ$1,F70=$CJ$1,F71=$CJ$1),0,1)))</f>
        <v>1</v>
      </c>
      <c r="CO69" s="3" t="str">
        <f>IF($A69&gt;='FG_243way_Regular Symbol'!D$16,"",IF(B69=0,"",IF(OR(B69=$BW$1,B70=$BW$1,B71=$BW$1,B69=$CP$1,B70=$CP$1,B71=$CP$1),0,1)))</f>
        <v/>
      </c>
      <c r="CP69" s="3">
        <f>IF($A69&gt;='FG_243way_Regular Symbol'!E$16,"",IF(C69=0,"",IF(OR(C69=$BW$1,C70=$BW$1,C71=$BW$1,C69=$CP$1,C70=$CP$1,C71=$CP$1),0,1)))</f>
        <v>1</v>
      </c>
      <c r="CQ69" s="3" t="str">
        <f>IF($A69&gt;='FG_243way_Regular Symbol'!F$16,"",IF(D69=0,"",IF(OR(D69=$BW$1,D70=$BW$1,D71=$BW$1,D69=$CP$1,D70=$CP$1,D71=$CP$1),0,1)))</f>
        <v/>
      </c>
      <c r="CR69" s="3" t="str">
        <f>IF($A69&gt;='FG_243way_Regular Symbol'!G$16,"",IF(E69=0,"",IF(OR(E69=$BW$1,E70=$BW$1,E71=$BW$1,E69=$CP$1,E70=$CP$1,E71=$CP$1),0,1)))</f>
        <v/>
      </c>
      <c r="CS69" s="3">
        <f>IF($A69&gt;='FG_243way_Regular Symbol'!H$16,"",IF(F69=0,"",IF(OR(F69=$BW$1,F70=$BW$1,F71=$BW$1,F69=$CP$1,F70=$CP$1,F71=$CP$1),0,1)))</f>
        <v>1</v>
      </c>
      <c r="CU69" s="3" t="str">
        <f>IF($A69&gt;='FG_243way_Regular Symbol'!D$16,"",IF(B69=0,"",IF(OR(B69=$BW$1,B70=$BW$1,B71=$BW$1,B69=$CV$1,B70=$CV$1,B71=$CV$1),0,1)))</f>
        <v/>
      </c>
      <c r="CV69" s="3">
        <f>IF($A69&gt;='FG_243way_Regular Symbol'!E$16,"",IF(C69=0,"",IF(OR(C69=$BW$1,C70=$BW$1,C71=$BW$1,C69=$CV$1,C70=$CV$1,C71=$CV$1),0,1)))</f>
        <v>1</v>
      </c>
      <c r="CW69" s="3" t="str">
        <f>IF($A69&gt;='FG_243way_Regular Symbol'!F$16,"",IF(D69=0,"",IF(OR(D69=$BW$1,D70=$BW$1,D71=$BW$1,D69=$CV$1,D70=$CV$1,D71=$CV$1),0,1)))</f>
        <v/>
      </c>
      <c r="CX69" s="3" t="str">
        <f>IF($A69&gt;='FG_243way_Regular Symbol'!G$16,"",IF(E69=0,"",IF(OR(E69=$BW$1,E70=$BW$1,E71=$BW$1,E69=$CV$1,E70=$CV$1,E71=$CV$1),0,1)))</f>
        <v/>
      </c>
      <c r="CY69" s="3">
        <f>IF($A69&gt;='FG_243way_Regular Symbol'!H$16,"",IF(F69=0,"",IF(OR(F69=$BW$1,F70=$BW$1,F71=$BW$1,F69=$CV$1,F70=$CV$1,F71=$CV$1),0,1)))</f>
        <v>1</v>
      </c>
    </row>
    <row r="70" spans="1:103">
      <c r="A70" s="337">
        <f>IF('FG_243way_Regular Symbol'!L69="","",'FG_243way_Regular Symbol'!L69)</f>
        <v>66</v>
      </c>
      <c r="B70" s="191" t="str">
        <f>IF('FG_243way_Regular Symbol'!M69="",
IF($A70-'FG_243way_Regular Symbol'!D$16&gt;='FG_243way_RegularＸ_W()'!B$2-1,"",VLOOKUP($A70-'FG_243way_Regular Symbol'!D$16,'FG_243way_Regular Symbol'!$L$3:$Q$99,'FG_243way_RegularＸ_W()'!B$3+1,FALSE)),
'FG_243way_Regular Symbol'!M69)</f>
        <v/>
      </c>
      <c r="C70" s="191" t="str">
        <f>IF('FG_243way_Regular Symbol'!N69="",
IF($A70-'FG_243way_Regular Symbol'!E$16&gt;='FG_243way_RegularＸ_W()'!C$2-1,"",VLOOKUP($A70-'FG_243way_Regular Symbol'!E$16,'FG_243way_Regular Symbol'!$L$3:$Q$99,'FG_243way_RegularＸ_W()'!C$3+1,FALSE)),
'FG_243way_Regular Symbol'!N69)</f>
        <v>Q</v>
      </c>
      <c r="D70" s="191" t="str">
        <f>IF('FG_243way_Regular Symbol'!O69="",
IF($A70-'FG_243way_Regular Symbol'!F$16&gt;='FG_243way_RegularＸ_W()'!D$2-1,"",VLOOKUP($A70-'FG_243way_Regular Symbol'!F$16,'FG_243way_Regular Symbol'!$L$3:$Q$99,'FG_243way_RegularＸ_W()'!D$3+1,FALSE)),
'FG_243way_Regular Symbol'!O69)</f>
        <v/>
      </c>
      <c r="E70" s="191" t="str">
        <f>IF('FG_243way_Regular Symbol'!P69="",
IF($A70-'FG_243way_Regular Symbol'!G$16&gt;='FG_243way_RegularＸ_W()'!E$2-1,"",VLOOKUP($A70-'FG_243way_Regular Symbol'!G$16,'FG_243way_Regular Symbol'!$L$3:$Q$99,'FG_243way_RegularＸ_W()'!E$3+1,FALSE)),
'FG_243way_Regular Symbol'!P69)</f>
        <v/>
      </c>
      <c r="F70" s="338" t="str">
        <f>IF('FG_243way_Regular Symbol'!Q69="",
IF($A70-'FG_243way_Regular Symbol'!H$16&gt;='FG_243way_RegularＸ_W()'!F$2-1,"",VLOOKUP($A70-'FG_243way_Regular Symbol'!H$16,'FG_243way_Regular Symbol'!$L$3:$Q$99,'FG_243way_RegularＸ_W()'!F$3+1,FALSE)),
'FG_243way_Regular Symbol'!Q69)</f>
        <v>K</v>
      </c>
      <c r="O70" s="344" t="str">
        <f>IF($A70&gt;='FG_243way_Regular Symbol'!D$16,"",IF(B70=0,"",IF(OR(B70=$O$1,B70=$P$1,B71=$O$1,B71=$P$1,B72=$O$1,B72=$P$1),0,1)))</f>
        <v/>
      </c>
      <c r="P70" s="3">
        <f>IF($A70&gt;='FG_243way_Regular Symbol'!E$16,"",IF(C70=0,"",IF(OR(C70=$O$1,C70=$P$1,C71=$O$1,C71=$P$1,C72=$O$1,C72=$P$1),0,1)))</f>
        <v>1</v>
      </c>
      <c r="Q70" s="3" t="str">
        <f>IF($A70&gt;='FG_243way_Regular Symbol'!F$16,"",IF(D70=0,"",IF(OR(D70=$O$1,D70=$P$1,D71=$O$1,D71=$P$1,D72=$O$1,D72=$P$1),0,1)))</f>
        <v/>
      </c>
      <c r="R70" s="3" t="str">
        <f>IF($A70&gt;='FG_243way_Regular Symbol'!G$16,"",IF(E70=0,"",IF(OR(E70=$O$1,E70=$P$1,E71=$O$1,E71=$P$1,E72=$O$1,E72=$P$1),0,1)))</f>
        <v/>
      </c>
      <c r="S70" s="135">
        <f>IF($A70&gt;='FG_243way_Regular Symbol'!H$16,"",IF(F70=0,"",IF(OR(F70=$O$1,F70=$P$1,F71=$O$1,F71=$P$1,F72=$O$1,F72=$P$1),0,1)))</f>
        <v>1</v>
      </c>
      <c r="U70" s="344" t="str">
        <f>IF($A70&gt;='FG_243way_Regular Symbol'!D$16,"",IF(B70=0,"",IF(OR(B70=$U$1,B70=$V$1,B71=$U$1,B71=$V$1,B72=$U$1,B72=$V$1),0,1)))</f>
        <v/>
      </c>
      <c r="V70" s="3">
        <f>IF($A70&gt;='FG_243way_Regular Symbol'!E$16,"",IF(C70=0,"",IF(OR(C70=$U$1,C70=$V$1,C71=$U$1,C71=$V$1,C72=$U$1,C72=$V$1),0,1)))</f>
        <v>1</v>
      </c>
      <c r="W70" s="3" t="str">
        <f>IF($A70&gt;='FG_243way_Regular Symbol'!F$16,"",IF(D70=0,"",IF(OR(D70=$U$1,D70=$V$1,D71=$U$1,D71=$V$1,D72=$U$1,D72=$V$1),0,1)))</f>
        <v/>
      </c>
      <c r="X70" s="3" t="str">
        <f>IF($A70&gt;='FG_243way_Regular Symbol'!G$16,"",IF(E70=0,"",IF(OR(E70=$U$1,E70=$V$1,E71=$U$1,E71=$V$1,E72=$U$1,E72=$V$1),0,1)))</f>
        <v/>
      </c>
      <c r="Y70" s="135">
        <f>IF($A70&gt;='FG_243way_Regular Symbol'!H$16,"",IF(F70=0,"",IF(OR(F70=$U$1,F70=$V$1,F71=$U$1,F71=$V$1,F72=$U$1,F72=$V$1),0,1)))</f>
        <v>1</v>
      </c>
      <c r="AA70" s="344" t="str">
        <f>IF($A70&gt;='FG_243way_Regular Symbol'!D$16,"",IF(B70=0,"",IF(OR(B70=$AA$1,B70=$AB$1,B71=$AA$1,B71=$AB$1,B72=$AA$1,,B72=$AB$1),0,1)))</f>
        <v/>
      </c>
      <c r="AB70" s="3">
        <f>IF($A70&gt;='FG_243way_Regular Symbol'!E$16,"",IF(C70=0,"",IF(OR(C70=$AA$1,C70=$AB$1,C71=$AA$1,C71=$AB$1,C72=$AA$1,,C72=$AB$1),0,1)))</f>
        <v>1</v>
      </c>
      <c r="AC70" s="3" t="str">
        <f>IF($A70&gt;='FG_243way_Regular Symbol'!F$16,"",IF(D70=0,"",IF(OR(D70=$AA$1,D70=$AB$1,D71=$AA$1,D71=$AB$1,D72=$AA$1,,D72=$AB$1),0,1)))</f>
        <v/>
      </c>
      <c r="AD70" s="3" t="str">
        <f>IF($A70&gt;='FG_243way_Regular Symbol'!G$16,"",IF(E70=0,"",IF(OR(E70=$AA$1,E70=$AB$1,E71=$AA$1,E71=$AB$1,E72=$AA$1,,E72=$AB$1),0,1)))</f>
        <v/>
      </c>
      <c r="AE70" s="135">
        <f>IF($A70&gt;='FG_243way_Regular Symbol'!H$16,"",IF(F70=0,"",IF(OR(F70=$AA$1,F70=$AB$1,F71=$AA$1,F71=$AB$1,F72=$AA$1,,F72=$AB$1),0,1)))</f>
        <v>0</v>
      </c>
      <c r="AG70" s="344" t="str">
        <f>IF($A70&gt;='FG_243way_Regular Symbol'!D$16,"",IF(B70=0,"",IF(OR(B70=$AG$1,B70=$AH$1,B71=$AG$1,B71=$AH$1,B72=$AG$1,B72=$AH$1),0,1)))</f>
        <v/>
      </c>
      <c r="AH70" s="3">
        <f>IF($A70&gt;='FG_243way_Regular Symbol'!E$16,"",IF(C70=0,"",IF(OR(C70=$AG$1,C70=$AH$1,C71=$AG$1,C71=$AH$1,C72=$AG$1,C72=$AH$1),0,1)))</f>
        <v>1</v>
      </c>
      <c r="AI70" s="3" t="str">
        <f>IF($A70&gt;='FG_243way_Regular Symbol'!F$16,"",IF(D70=0,"",IF(OR(D70=$AG$1,D70=$AH$1,D71=$AG$1,D71=$AH$1,D72=$AG$1,D72=$AH$1),0,1)))</f>
        <v/>
      </c>
      <c r="AJ70" s="3" t="str">
        <f>IF($A70&gt;='FG_243way_Regular Symbol'!G$16,"",IF(E70=0,"",IF(OR(E70=$AG$1,E70=$AH$1,E71=$AG$1,E71=$AH$1,E72=$AG$1,E72=$AH$1),0,1)))</f>
        <v/>
      </c>
      <c r="AK70" s="135">
        <f>IF($A70&gt;='FG_243way_Regular Symbol'!H$16,"",IF(F70=0,"",IF(OR(F70=$AG$1,F70=$AH$1,F71=$AG$1,F71=$AH$1,F72=$AG$1,F72=$AH$1),0,1)))</f>
        <v>1</v>
      </c>
      <c r="AM70" s="344" t="str">
        <f>IF($A70&gt;='FG_243way_Regular Symbol'!D$16,"",IF(B70=0,"",IF(OR(B70=$AM$1,B70=$AN$1,B71=$AM$1,B71=$AN$1,B72=$AM$1,B72=$AN$1),0,1)))</f>
        <v/>
      </c>
      <c r="AN70" s="3">
        <f>IF($A70&gt;='FG_243way_Regular Symbol'!E$16,"",IF(C70=0,"",IF(OR(C70=$AM$1,C70=$AN$1,C71=$AM$1,C71=$AN$1,C72=$AM$1,C72=$AN$1),0,1)))</f>
        <v>0</v>
      </c>
      <c r="AO70" s="3" t="str">
        <f>IF($A70&gt;='FG_243way_Regular Symbol'!F$16,"",IF(D70=0,"",IF(OR(D70=$AM$1,D70=$AN$1,D71=$AM$1,D71=$AN$1,D72=$AM$1,D72=$AN$1),0,1)))</f>
        <v/>
      </c>
      <c r="AP70" s="3" t="str">
        <f>IF($A70&gt;='FG_243way_Regular Symbol'!G$16,"",IF(E70=0,"",IF(OR(E70=$AM$1,E70=$AN$1,E71=$AM$1,E71=$AN$1,E72=$AM$1,E72=$AN$1),0,1)))</f>
        <v/>
      </c>
      <c r="AQ70" s="135">
        <f>IF($A70&gt;='FG_243way_Regular Symbol'!H$16,"",IF(F70=0,"",IF(OR(F70=$AM$1,F70=$AN$1,F71=$AM$1,F71=$AN$1,F72=$AM$1,F72=$AN$1),0,1)))</f>
        <v>1</v>
      </c>
      <c r="AS70" s="344" t="str">
        <f>IF($A70&gt;='FG_243way_Regular Symbol'!D$16,"",IF(B70=0,"",IF(OR(B70=$AM$1,B70=$AT$1,B71=$AM$1,B71=$AT$1,B72=$AM$1,B72=$AT$1),0,1)))</f>
        <v/>
      </c>
      <c r="AT70" s="3">
        <f>IF($A70&gt;='FG_243way_Regular Symbol'!E$16,"",IF(C70=0,"",IF(OR(C70=$AM$1,C70=$AT$1,C71=$AM$1,C71=$AT$1,C72=$AM$1,C72=$AT$1),0,1)))</f>
        <v>1</v>
      </c>
      <c r="AU70" s="3" t="str">
        <f>IF($A70&gt;='FG_243way_Regular Symbol'!F$16,"",IF(D70=0,"",IF(OR(D70=$AM$1,D70=$AT$1,D71=$AM$1,D71=$AT$1,D72=$AM$1,D72=$AT$1),0,1)))</f>
        <v/>
      </c>
      <c r="AV70" s="3" t="str">
        <f>IF($A70&gt;='FG_243way_Regular Symbol'!G$16,"",IF(E70=0,"",IF(OR(E70=$AM$1,E70=$AT$1,E71=$AM$1,E71=$AT$1,E72=$AM$1,E72=$AT$1),0,1)))</f>
        <v/>
      </c>
      <c r="AW70" s="135">
        <f>IF($A70&gt;='FG_243way_Regular Symbol'!H$16,"",IF(F70=0,"",IF(OR(F70=$AM$1,F70=$AT$1,F71=$AM$1,F71=$AT$1,F72=$AM$1,F72=$AT$1),0,1)))</f>
        <v>1</v>
      </c>
      <c r="AY70" s="344" t="str">
        <f>IF($A70&gt;='FG_243way_Regular Symbol'!D$16,"",IF(B70=0,"",IF(OR(B70=$AM$1,B70=$AZ$1,B71=$AM$1,B71=$AZ$1,B72=$AM$1,B72=$AZ$1),0,1)))</f>
        <v/>
      </c>
      <c r="AZ70" s="3">
        <f>IF($A70&gt;='FG_243way_Regular Symbol'!E$16,"",IF(C70=0,"",IF(OR(C70=$AM$1,C70=$AZ$1,C71=$AM$1,C71=$AZ$1,C72=$AM$1,C72=$AZ$1),0,1)))</f>
        <v>1</v>
      </c>
      <c r="BA70" s="3" t="str">
        <f>IF($A70&gt;='FG_243way_Regular Symbol'!F$16,"",IF(D70=0,"",IF(OR(D70=$AM$1,D70=$AZ$1,D71=$AM$1,D71=$AZ$1,D72=$AM$1,D72=$AZ$1),0,1)))</f>
        <v/>
      </c>
      <c r="BB70" s="3" t="str">
        <f>IF($A70&gt;='FG_243way_Regular Symbol'!G$16,"",IF(E70=0,"",IF(OR(E70=$AM$1,E70=$AZ$1,E71=$AM$1,E71=$AZ$1,E72=$AM$1,E72=$AZ$1),0,1)))</f>
        <v/>
      </c>
      <c r="BC70" s="135">
        <f>IF($A70&gt;='FG_243way_Regular Symbol'!H$16,"",IF(F70=0,"",IF(OR(F70=$AM$1,F70=$AZ$1,F71=$AM$1,F71=$AZ$1,F72=$AM$1,F72=$AZ$1),0,1)))</f>
        <v>1</v>
      </c>
      <c r="BE70" s="344" t="str">
        <f>IF($A70&gt;='FG_243way_Regular Symbol'!D$16,"",IF(B70=0,"",IF(OR(B70=$AM$1,B70=$BF$1,B71=$AM$1,B71=$BF$1,B72=$AM$1,B72=$BF$1),0,1)))</f>
        <v/>
      </c>
      <c r="BF70" s="3">
        <f>IF($A70&gt;='FG_243way_Regular Symbol'!E$16,"",IF(C70=0,"",IF(OR(C70=$AM$1,C70=$BF$1,C71=$AM$1,C71=$BF$1,C72=$AM$1,C72=$BF$1),0,1)))</f>
        <v>1</v>
      </c>
      <c r="BG70" s="3" t="str">
        <f>IF($A70&gt;='FG_243way_Regular Symbol'!F$16,"",IF(D70=0,"",IF(OR(D70=$AM$1,D70=$BF$1,D71=$AM$1,D71=$BF$1,D72=$AM$1,D72=$BF$1),0,1)))</f>
        <v/>
      </c>
      <c r="BH70" s="3" t="str">
        <f>IF($A70&gt;='FG_243way_Regular Symbol'!G$16,"",IF(E70=0,"",IF(OR(E70=$AM$1,E70=$BF$1,E71=$AM$1,E71=$BF$1,E72=$AM$1,E72=$BF$1),0,1)))</f>
        <v/>
      </c>
      <c r="BI70" s="135">
        <f>IF($A70&gt;='FG_243way_Regular Symbol'!H$16,"",IF(F70=0,"",IF(OR(F70=$AM$1,F70=$BF$1,F71=$AM$1,F71=$BF$1,F72=$AM$1,F72=$BF$1),0,1)))</f>
        <v>1</v>
      </c>
      <c r="BK70" s="344" t="str">
        <f>IF($A70&gt;='FG_243way_Regular Symbol'!D$16,"",IF(B70=0,"",IF(OR(B70=$AM$1,B70=$BL$1,B71=$AM$1,B71=$BL$1,B72=$AM$1,B72=$BL$1),0,1)))</f>
        <v/>
      </c>
      <c r="BL70" s="3">
        <f>IF($A70&gt;='FG_243way_Regular Symbol'!E$16,"",IF(C70=0,"",IF(OR(C70=$AM$1,C70=$BL$1,C71=$AM$1,C71=$BL$1,C72=$AM$1,C72=$BL$1),0,1)))</f>
        <v>1</v>
      </c>
      <c r="BM70" s="3" t="str">
        <f>IF($A70&gt;='FG_243way_Regular Symbol'!F$16,"",IF(D70=0,"",IF(OR(D70=$AM$1,D70=$BL$1,D71=$AM$1,D71=$BL$1,D72=$AM$1,D72=$BL$1),0,1)))</f>
        <v/>
      </c>
      <c r="BN70" s="3" t="str">
        <f>IF($A70&gt;='FG_243way_Regular Symbol'!G$16,"",IF(E70=0,"",IF(OR(E70=$AM$1,E70=$BL$1,E71=$AM$1,E71=$BL$1,E72=$AM$1,E72=$BL$1),0,1)))</f>
        <v/>
      </c>
      <c r="BO70" s="135">
        <f>IF($A70&gt;='FG_243way_Regular Symbol'!H$16,"",IF(F70=0,"",IF(OR(F70=$AM$1,F70=$BL$1,F71=$AM$1,F71=$BL$1,F72=$AM$1,F72=$BL$1),0,1)))</f>
        <v>1</v>
      </c>
      <c r="BQ70" s="3" t="str">
        <f>IF($A70&gt;='FG_243way_Regular Symbol'!D$16,"",IF(B70=0,"",IF(OR(B70=$BQ$1,B70=$BR$1,B71=$BQ$1,B71=$BR$1,B72=$BQ$1,B72=$BR$1),0,1)))</f>
        <v/>
      </c>
      <c r="BR70" s="3">
        <f>IF($A70&gt;='FG_243way_Regular Symbol'!E$16,"",IF(C70=0,"",IF(OR(C70=$BQ$1,C70=$BR$1,C71=$BQ$1,C71=$BR$1,C72=$BQ$1,C72=$BR$1),0,1)))</f>
        <v>0</v>
      </c>
      <c r="BS70" s="3" t="str">
        <f>IF($A70&gt;='FG_243way_Regular Symbol'!F$16,"",IF(D70=0,"",IF(OR(D70=$BQ$1,D70=$BR$1,D71=$BQ$1,D71=$BR$1,D72=$BQ$1,D72=$BR$1),0,1)))</f>
        <v/>
      </c>
      <c r="BT70" s="3" t="str">
        <f>IF($A70&gt;='FG_243way_Regular Symbol'!G$16,"",IF(E70=0,"",IF(OR(E70=$BQ$1,E70=$BR$1,E71=$BQ$1,E71=$BR$1,E72=$BQ$1,E72=$BR$1),0,1)))</f>
        <v/>
      </c>
      <c r="BU70" s="3">
        <f>IF($A70&gt;='FG_243way_Regular Symbol'!H$16,"",IF(F70=0,"",IF(OR(F70=$BQ$1,F70=$BR$1,F71=$BQ$1,F71=$BR$1,F72=$BQ$1,F72=$BR$1),0,1)))</f>
        <v>1</v>
      </c>
      <c r="BW70" s="3" t="str">
        <f>IF($A70&gt;='FG_243way_Regular Symbol'!D$16,"",IF(B70=0,"",IF(OR(B70=$BW$1,B71=$BW$1,B72=$BW$1,B70=$BX$1,B71=$BX$1,B72=$BX$1),0,1)))</f>
        <v/>
      </c>
      <c r="BX70" s="3">
        <f>IF($A70&gt;='FG_243way_Regular Symbol'!E$16,"",IF(C70=0,"",IF(OR(C70=$BW$1,C71=$BW$1,C72=$BW$1,C70=$BX$1,C71=$BX$1,C72=$BX$1),0,1)))</f>
        <v>1</v>
      </c>
      <c r="BY70" s="3" t="str">
        <f>IF($A70&gt;='FG_243way_Regular Symbol'!F$16,"",IF(D70=0,"",IF(OR(D70=$BW$1,D71=$BW$1,D72=$BW$1,D70=$BX$1,D71=$BX$1,D72=$BX$1),0,1)))</f>
        <v/>
      </c>
      <c r="BZ70" s="3" t="str">
        <f>IF($A70&gt;='FG_243way_Regular Symbol'!G$16,"",IF(E70=0,"",IF(OR(E70=$BW$1,E71=$BW$1,E72=$BW$1,E70=$BX$1,E71=$BX$1,E72=$BX$1),0,1)))</f>
        <v/>
      </c>
      <c r="CA70" s="3">
        <f>IF($A70&gt;='FG_243way_Regular Symbol'!H$16,"",IF(F70=0,"",IF(OR(F70=$BW$1,F71=$BW$1,F72=$BW$1,F70=$BX$1,F71=$BX$1,F72=$BX$1),0,1)))</f>
        <v>0</v>
      </c>
      <c r="CC70" s="3" t="str">
        <f>IF($A70&gt;='FG_243way_Regular Symbol'!D$16,"",IF(B70=0,"",IF(OR(B70=$BW$1,B71=$BW$1,B72=$BW$1,B70=$CD$1,B71=$CD$1,B72=$CD$1),0,1)))</f>
        <v/>
      </c>
      <c r="CD70" s="3">
        <f>IF($A70&gt;='FG_243way_Regular Symbol'!E$16,"",IF(C70=0,"",IF(OR(C70=$BW$1,C71=$BW$1,C72=$BW$1,C70=$CD$1,C71=$CD$1,C72=$CD$1),0,1)))</f>
        <v>0</v>
      </c>
      <c r="CE70" s="3" t="str">
        <f>IF($A70&gt;='FG_243way_Regular Symbol'!F$16,"",IF(D70=0,"",IF(OR(D70=$BW$1,D71=$BW$1,D72=$BW$1,D70=$CD$1,D71=$CD$1,D72=$CD$1),0,1)))</f>
        <v/>
      </c>
      <c r="CF70" s="3" t="str">
        <f>IF($A70&gt;='FG_243way_Regular Symbol'!G$16,"",IF(E70=0,"",IF(OR(E70=$BW$1,E71=$BW$1,E72=$BW$1,E70=$CD$1,E71=$CD$1,E72=$CD$1),0,1)))</f>
        <v/>
      </c>
      <c r="CG70" s="3">
        <f>IF($A70&gt;='FG_243way_Regular Symbol'!H$16,"",IF(F70=0,"",IF(OR(F70=$BW$1,F71=$BW$1,F72=$BW$1,F70=$CD$1,F71=$CD$1,F72=$CD$1),0,1)))</f>
        <v>0</v>
      </c>
      <c r="CI70" s="3" t="str">
        <f>IF($A70&gt;='FG_243way_Regular Symbol'!D$16,"",IF(B70=0,"",IF(OR(B70=$BW$1,B71=$BW$1,B72=$BW$1,B70=$CJ$1,B71=$CJ$1,B72=$CJ$1),0,1)))</f>
        <v/>
      </c>
      <c r="CJ70" s="3">
        <f>IF($A70&gt;='FG_243way_Regular Symbol'!E$16,"",IF(C70=0,"",IF(OR(C70=$BW$1,C71=$BW$1,C72=$BW$1,C70=$CJ$1,C71=$CJ$1,C72=$CJ$1),0,1)))</f>
        <v>1</v>
      </c>
      <c r="CK70" s="3" t="str">
        <f>IF($A70&gt;='FG_243way_Regular Symbol'!F$16,"",IF(D70=0,"",IF(OR(D70=$BW$1,D71=$BW$1,D72=$BW$1,D70=$CJ$1,D71=$CJ$1,D72=$CJ$1),0,1)))</f>
        <v/>
      </c>
      <c r="CL70" s="3" t="str">
        <f>IF($A70&gt;='FG_243way_Regular Symbol'!G$16,"",IF(E70=0,"",IF(OR(E70=$BW$1,E71=$BW$1,E72=$BW$1,E70=$CJ$1,E71=$CJ$1,E72=$CJ$1),0,1)))</f>
        <v/>
      </c>
      <c r="CM70" s="3">
        <f>IF($A70&gt;='FG_243way_Regular Symbol'!H$16,"",IF(F70=0,"",IF(OR(F70=$BW$1,F71=$BW$1,F72=$BW$1,F70=$CJ$1,F71=$CJ$1,F72=$CJ$1),0,1)))</f>
        <v>1</v>
      </c>
      <c r="CO70" s="3" t="str">
        <f>IF($A70&gt;='FG_243way_Regular Symbol'!D$16,"",IF(B70=0,"",IF(OR(B70=$BW$1,B71=$BW$1,B72=$BW$1,B70=$CP$1,B71=$CP$1,B72=$CP$1),0,1)))</f>
        <v/>
      </c>
      <c r="CP70" s="3">
        <f>IF($A70&gt;='FG_243way_Regular Symbol'!E$16,"",IF(C70=0,"",IF(OR(C70=$BW$1,C71=$BW$1,C72=$BW$1,C70=$CP$1,C71=$CP$1,C72=$CP$1),0,1)))</f>
        <v>1</v>
      </c>
      <c r="CQ70" s="3" t="str">
        <f>IF($A70&gt;='FG_243way_Regular Symbol'!F$16,"",IF(D70=0,"",IF(OR(D70=$BW$1,D71=$BW$1,D72=$BW$1,D70=$CP$1,D71=$CP$1,D72=$CP$1),0,1)))</f>
        <v/>
      </c>
      <c r="CR70" s="3" t="str">
        <f>IF($A70&gt;='FG_243way_Regular Symbol'!G$16,"",IF(E70=0,"",IF(OR(E70=$BW$1,E71=$BW$1,E72=$BW$1,E70=$CP$1,E71=$CP$1,E72=$CP$1),0,1)))</f>
        <v/>
      </c>
      <c r="CS70" s="3">
        <f>IF($A70&gt;='FG_243way_Regular Symbol'!H$16,"",IF(F70=0,"",IF(OR(F70=$BW$1,F71=$BW$1,F72=$BW$1,F70=$CP$1,F71=$CP$1,F72=$CP$1),0,1)))</f>
        <v>1</v>
      </c>
      <c r="CU70" s="3" t="str">
        <f>IF($A70&gt;='FG_243way_Regular Symbol'!D$16,"",IF(B70=0,"",IF(OR(B70=$BW$1,B71=$BW$1,B72=$BW$1,B70=$CV$1,B71=$CV$1,B72=$CV$1),0,1)))</f>
        <v/>
      </c>
      <c r="CV70" s="3">
        <f>IF($A70&gt;='FG_243way_Regular Symbol'!E$16,"",IF(C70=0,"",IF(OR(C70=$BW$1,C71=$BW$1,C72=$BW$1,C70=$CV$1,C71=$CV$1,C72=$CV$1),0,1)))</f>
        <v>1</v>
      </c>
      <c r="CW70" s="3" t="str">
        <f>IF($A70&gt;='FG_243way_Regular Symbol'!F$16,"",IF(D70=0,"",IF(OR(D70=$BW$1,D71=$BW$1,D72=$BW$1,D70=$CV$1,D71=$CV$1,D72=$CV$1),0,1)))</f>
        <v/>
      </c>
      <c r="CX70" s="3" t="str">
        <f>IF($A70&gt;='FG_243way_Regular Symbol'!G$16,"",IF(E70=0,"",IF(OR(E70=$BW$1,E71=$BW$1,E72=$BW$1,E70=$CV$1,E71=$CV$1,E72=$CV$1),0,1)))</f>
        <v/>
      </c>
      <c r="CY70" s="3">
        <f>IF($A70&gt;='FG_243way_Regular Symbol'!H$16,"",IF(F70=0,"",IF(OR(F70=$BW$1,F71=$BW$1,F72=$BW$1,F70=$CV$1,F71=$CV$1,F72=$CV$1),0,1)))</f>
        <v>1</v>
      </c>
    </row>
    <row r="71" spans="1:103">
      <c r="A71" s="337">
        <f>IF('FG_243way_Regular Symbol'!L70="","",'FG_243way_Regular Symbol'!L70)</f>
        <v>67</v>
      </c>
      <c r="B71" s="191" t="str">
        <f>IF('FG_243way_Regular Symbol'!M70="",
IF($A71-'FG_243way_Regular Symbol'!D$16&gt;='FG_243way_RegularＸ_W()'!B$2-1,"",VLOOKUP($A71-'FG_243way_Regular Symbol'!D$16,'FG_243way_Regular Symbol'!$L$3:$Q$99,'FG_243way_RegularＸ_W()'!B$3+1,FALSE)),
'FG_243way_Regular Symbol'!M70)</f>
        <v/>
      </c>
      <c r="C71" s="191" t="str">
        <f>IF('FG_243way_Regular Symbol'!N70="",
IF($A71-'FG_243way_Regular Symbol'!E$16&gt;='FG_243way_RegularＸ_W()'!C$2-1,"",VLOOKUP($A71-'FG_243way_Regular Symbol'!E$16,'FG_243way_Regular Symbol'!$L$3:$Q$99,'FG_243way_RegularＸ_W()'!C$3+1,FALSE)),
'FG_243way_Regular Symbol'!N70)</f>
        <v>A</v>
      </c>
      <c r="D71" s="191" t="str">
        <f>IF('FG_243way_Regular Symbol'!O70="",
IF($A71-'FG_243way_Regular Symbol'!F$16&gt;='FG_243way_RegularＸ_W()'!D$2-1,"",VLOOKUP($A71-'FG_243way_Regular Symbol'!F$16,'FG_243way_Regular Symbol'!$L$3:$Q$99,'FG_243way_RegularＸ_W()'!D$3+1,FALSE)),
'FG_243way_Regular Symbol'!O70)</f>
        <v/>
      </c>
      <c r="E71" s="191" t="str">
        <f>IF('FG_243way_Regular Symbol'!P70="",
IF($A71-'FG_243way_Regular Symbol'!G$16&gt;='FG_243way_RegularＸ_W()'!E$2-1,"",VLOOKUP($A71-'FG_243way_Regular Symbol'!G$16,'FG_243way_Regular Symbol'!$L$3:$Q$99,'FG_243way_RegularＸ_W()'!E$3+1,FALSE)),
'FG_243way_Regular Symbol'!P70)</f>
        <v/>
      </c>
      <c r="F71" s="338" t="str">
        <f>IF('FG_243way_Regular Symbol'!Q70="",
IF($A71-'FG_243way_Regular Symbol'!H$16&gt;='FG_243way_RegularＸ_W()'!F$2-1,"",VLOOKUP($A71-'FG_243way_Regular Symbol'!H$16,'FG_243way_Regular Symbol'!$L$3:$Q$99,'FG_243way_RegularＸ_W()'!F$3+1,FALSE)),
'FG_243way_Regular Symbol'!Q70)</f>
        <v>M3</v>
      </c>
      <c r="O71" s="344" t="str">
        <f>IF($A71&gt;='FG_243way_Regular Symbol'!D$16,"",IF(B71=0,"",IF(OR(B71=$O$1,B71=$P$1,B72=$O$1,B72=$P$1,B73=$O$1,B73=$P$1),0,1)))</f>
        <v/>
      </c>
      <c r="P71" s="3">
        <f>IF($A71&gt;='FG_243way_Regular Symbol'!E$16,"",IF(C71=0,"",IF(OR(C71=$O$1,C71=$P$1,C72=$O$1,C72=$P$1,C73=$O$1,C73=$P$1),0,1)))</f>
        <v>0</v>
      </c>
      <c r="Q71" s="3" t="str">
        <f>IF($A71&gt;='FG_243way_Regular Symbol'!F$16,"",IF(D71=0,"",IF(OR(D71=$O$1,D71=$P$1,D72=$O$1,D72=$P$1,D73=$O$1,D73=$P$1),0,1)))</f>
        <v/>
      </c>
      <c r="R71" s="3" t="str">
        <f>IF($A71&gt;='FG_243way_Regular Symbol'!G$16,"",IF(E71=0,"",IF(OR(E71=$O$1,E71=$P$1,E72=$O$1,E72=$P$1,E73=$O$1,E73=$P$1),0,1)))</f>
        <v/>
      </c>
      <c r="S71" s="135">
        <f>IF($A71&gt;='FG_243way_Regular Symbol'!H$16,"",IF(F71=0,"",IF(OR(F71=$O$1,F71=$P$1,F72=$O$1,F72=$P$1,F73=$O$1,F73=$P$1),0,1)))</f>
        <v>1</v>
      </c>
      <c r="U71" s="344" t="str">
        <f>IF($A71&gt;='FG_243way_Regular Symbol'!D$16,"",IF(B71=0,"",IF(OR(B71=$U$1,B71=$V$1,B72=$U$1,B72=$V$1,B73=$U$1,B73=$V$1),0,1)))</f>
        <v/>
      </c>
      <c r="V71" s="3">
        <f>IF($A71&gt;='FG_243way_Regular Symbol'!E$16,"",IF(C71=0,"",IF(OR(C71=$U$1,C71=$V$1,C72=$U$1,C72=$V$1,C73=$U$1,C73=$V$1),0,1)))</f>
        <v>1</v>
      </c>
      <c r="W71" s="3" t="str">
        <f>IF($A71&gt;='FG_243way_Regular Symbol'!F$16,"",IF(D71=0,"",IF(OR(D71=$U$1,D71=$V$1,D72=$U$1,D72=$V$1,D73=$U$1,D73=$V$1),0,1)))</f>
        <v/>
      </c>
      <c r="X71" s="3" t="str">
        <f>IF($A71&gt;='FG_243way_Regular Symbol'!G$16,"",IF(E71=0,"",IF(OR(E71=$U$1,E71=$V$1,E72=$U$1,E72=$V$1,E73=$U$1,E73=$V$1),0,1)))</f>
        <v/>
      </c>
      <c r="Y71" s="135">
        <f>IF($A71&gt;='FG_243way_Regular Symbol'!H$16,"",IF(F71=0,"",IF(OR(F71=$U$1,F71=$V$1,F72=$U$1,F72=$V$1,F73=$U$1,F73=$V$1),0,1)))</f>
        <v>1</v>
      </c>
      <c r="AA71" s="344" t="str">
        <f>IF($A71&gt;='FG_243way_Regular Symbol'!D$16,"",IF(B71=0,"",IF(OR(B71=$AA$1,B71=$AB$1,B72=$AA$1,B72=$AB$1,B73=$AA$1,,B73=$AB$1),0,1)))</f>
        <v/>
      </c>
      <c r="AB71" s="3">
        <f>IF($A71&gt;='FG_243way_Regular Symbol'!E$16,"",IF(C71=0,"",IF(OR(C71=$AA$1,C71=$AB$1,C72=$AA$1,C72=$AB$1,C73=$AA$1,,C73=$AB$1),0,1)))</f>
        <v>1</v>
      </c>
      <c r="AC71" s="3" t="str">
        <f>IF($A71&gt;='FG_243way_Regular Symbol'!F$16,"",IF(D71=0,"",IF(OR(D71=$AA$1,D71=$AB$1,D72=$AA$1,D72=$AB$1,D73=$AA$1,,D73=$AB$1),0,1)))</f>
        <v/>
      </c>
      <c r="AD71" s="3" t="str">
        <f>IF($A71&gt;='FG_243way_Regular Symbol'!G$16,"",IF(E71=0,"",IF(OR(E71=$AA$1,E71=$AB$1,E72=$AA$1,E72=$AB$1,E73=$AA$1,,E73=$AB$1),0,1)))</f>
        <v/>
      </c>
      <c r="AE71" s="135">
        <f>IF($A71&gt;='FG_243way_Regular Symbol'!H$16,"",IF(F71=0,"",IF(OR(F71=$AA$1,F71=$AB$1,F72=$AA$1,F72=$AB$1,F73=$AA$1,,F73=$AB$1),0,1)))</f>
        <v>0</v>
      </c>
      <c r="AG71" s="344" t="str">
        <f>IF($A71&gt;='FG_243way_Regular Symbol'!D$16,"",IF(B71=0,"",IF(OR(B71=$AG$1,B71=$AH$1,B72=$AG$1,B72=$AH$1,B73=$AG$1,B73=$AH$1),0,1)))</f>
        <v/>
      </c>
      <c r="AH71" s="3">
        <f>IF($A71&gt;='FG_243way_Regular Symbol'!E$16,"",IF(C71=0,"",IF(OR(C71=$AG$1,C71=$AH$1,C72=$AG$1,C72=$AH$1,C73=$AG$1,C73=$AH$1),0,1)))</f>
        <v>1</v>
      </c>
      <c r="AI71" s="3" t="str">
        <f>IF($A71&gt;='FG_243way_Regular Symbol'!F$16,"",IF(D71=0,"",IF(OR(D71=$AG$1,D71=$AH$1,D72=$AG$1,D72=$AH$1,D73=$AG$1,D73=$AH$1),0,1)))</f>
        <v/>
      </c>
      <c r="AJ71" s="3" t="str">
        <f>IF($A71&gt;='FG_243way_Regular Symbol'!G$16,"",IF(E71=0,"",IF(OR(E71=$AG$1,E71=$AH$1,E72=$AG$1,E72=$AH$1,E73=$AG$1,E73=$AH$1),0,1)))</f>
        <v/>
      </c>
      <c r="AK71" s="135">
        <f>IF($A71&gt;='FG_243way_Regular Symbol'!H$16,"",IF(F71=0,"",IF(OR(F71=$AG$1,F71=$AH$1,F72=$AG$1,F72=$AH$1,F73=$AG$1,F73=$AH$1),0,1)))</f>
        <v>1</v>
      </c>
      <c r="AM71" s="344" t="str">
        <f>IF($A71&gt;='FG_243way_Regular Symbol'!D$16,"",IF(B71=0,"",IF(OR(B71=$AM$1,B71=$AN$1,B72=$AM$1,B72=$AN$1,B73=$AM$1,B73=$AN$1),0,1)))</f>
        <v/>
      </c>
      <c r="AN71" s="3">
        <f>IF($A71&gt;='FG_243way_Regular Symbol'!E$16,"",IF(C71=0,"",IF(OR(C71=$AM$1,C71=$AN$1,C72=$AM$1,C72=$AN$1,C73=$AM$1,C73=$AN$1),0,1)))</f>
        <v>0</v>
      </c>
      <c r="AO71" s="3" t="str">
        <f>IF($A71&gt;='FG_243way_Regular Symbol'!F$16,"",IF(D71=0,"",IF(OR(D71=$AM$1,D71=$AN$1,D72=$AM$1,D72=$AN$1,D73=$AM$1,D73=$AN$1),0,1)))</f>
        <v/>
      </c>
      <c r="AP71" s="3" t="str">
        <f>IF($A71&gt;='FG_243way_Regular Symbol'!G$16,"",IF(E71=0,"",IF(OR(E71=$AM$1,E71=$AN$1,E72=$AM$1,E72=$AN$1,E73=$AM$1,E73=$AN$1),0,1)))</f>
        <v/>
      </c>
      <c r="AQ71" s="135">
        <f>IF($A71&gt;='FG_243way_Regular Symbol'!H$16,"",IF(F71=0,"",IF(OR(F71=$AM$1,F71=$AN$1,F72=$AM$1,F72=$AN$1,F73=$AM$1,F73=$AN$1),0,1)))</f>
        <v>1</v>
      </c>
      <c r="AS71" s="344" t="str">
        <f>IF($A71&gt;='FG_243way_Regular Symbol'!D$16,"",IF(B71=0,"",IF(OR(B71=$AM$1,B71=$AT$1,B72=$AM$1,B72=$AT$1,B73=$AM$1,B73=$AT$1),0,1)))</f>
        <v/>
      </c>
      <c r="AT71" s="3">
        <f>IF($A71&gt;='FG_243way_Regular Symbol'!E$16,"",IF(C71=0,"",IF(OR(C71=$AM$1,C71=$AT$1,C72=$AM$1,C72=$AT$1,C73=$AM$1,C73=$AT$1),0,1)))</f>
        <v>1</v>
      </c>
      <c r="AU71" s="3" t="str">
        <f>IF($A71&gt;='FG_243way_Regular Symbol'!F$16,"",IF(D71=0,"",IF(OR(D71=$AM$1,D71=$AT$1,D72=$AM$1,D72=$AT$1,D73=$AM$1,D73=$AT$1),0,1)))</f>
        <v/>
      </c>
      <c r="AV71" s="3" t="str">
        <f>IF($A71&gt;='FG_243way_Regular Symbol'!G$16,"",IF(E71=0,"",IF(OR(E71=$AM$1,E71=$AT$1,E72=$AM$1,E72=$AT$1,E73=$AM$1,E73=$AT$1),0,1)))</f>
        <v/>
      </c>
      <c r="AW71" s="135">
        <f>IF($A71&gt;='FG_243way_Regular Symbol'!H$16,"",IF(F71=0,"",IF(OR(F71=$AM$1,F71=$AT$1,F72=$AM$1,F72=$AT$1,F73=$AM$1,F73=$AT$1),0,1)))</f>
        <v>1</v>
      </c>
      <c r="AY71" s="344" t="str">
        <f>IF($A71&gt;='FG_243way_Regular Symbol'!D$16,"",IF(B71=0,"",IF(OR(B71=$AM$1,B71=$AZ$1,B72=$AM$1,B72=$AZ$1,B73=$AM$1,B73=$AZ$1),0,1)))</f>
        <v/>
      </c>
      <c r="AZ71" s="3">
        <f>IF($A71&gt;='FG_243way_Regular Symbol'!E$16,"",IF(C71=0,"",IF(OR(C71=$AM$1,C71=$AZ$1,C72=$AM$1,C72=$AZ$1,C73=$AM$1,C73=$AZ$1),0,1)))</f>
        <v>1</v>
      </c>
      <c r="BA71" s="3" t="str">
        <f>IF($A71&gt;='FG_243way_Regular Symbol'!F$16,"",IF(D71=0,"",IF(OR(D71=$AM$1,D71=$AZ$1,D72=$AM$1,D72=$AZ$1,D73=$AM$1,D73=$AZ$1),0,1)))</f>
        <v/>
      </c>
      <c r="BB71" s="3" t="str">
        <f>IF($A71&gt;='FG_243way_Regular Symbol'!G$16,"",IF(E71=0,"",IF(OR(E71=$AM$1,E71=$AZ$1,E72=$AM$1,E72=$AZ$1,E73=$AM$1,E73=$AZ$1),0,1)))</f>
        <v/>
      </c>
      <c r="BC71" s="135">
        <f>IF($A71&gt;='FG_243way_Regular Symbol'!H$16,"",IF(F71=0,"",IF(OR(F71=$AM$1,F71=$AZ$1,F72=$AM$1,F72=$AZ$1,F73=$AM$1,F73=$AZ$1),0,1)))</f>
        <v>1</v>
      </c>
      <c r="BE71" s="344" t="str">
        <f>IF($A71&gt;='FG_243way_Regular Symbol'!D$16,"",IF(B71=0,"",IF(OR(B71=$AM$1,B71=$BF$1,B72=$AM$1,B72=$BF$1,B73=$AM$1,B73=$BF$1),0,1)))</f>
        <v/>
      </c>
      <c r="BF71" s="3">
        <f>IF($A71&gt;='FG_243way_Regular Symbol'!E$16,"",IF(C71=0,"",IF(OR(C71=$AM$1,C71=$BF$1,C72=$AM$1,C72=$BF$1,C73=$AM$1,C73=$BF$1),0,1)))</f>
        <v>1</v>
      </c>
      <c r="BG71" s="3" t="str">
        <f>IF($A71&gt;='FG_243way_Regular Symbol'!F$16,"",IF(D71=0,"",IF(OR(D71=$AM$1,D71=$BF$1,D72=$AM$1,D72=$BF$1,D73=$AM$1,D73=$BF$1),0,1)))</f>
        <v/>
      </c>
      <c r="BH71" s="3" t="str">
        <f>IF($A71&gt;='FG_243way_Regular Symbol'!G$16,"",IF(E71=0,"",IF(OR(E71=$AM$1,E71=$BF$1,E72=$AM$1,E72=$BF$1,E73=$AM$1,E73=$BF$1),0,1)))</f>
        <v/>
      </c>
      <c r="BI71" s="135">
        <f>IF($A71&gt;='FG_243way_Regular Symbol'!H$16,"",IF(F71=0,"",IF(OR(F71=$AM$1,F71=$BF$1,F72=$AM$1,F72=$BF$1,F73=$AM$1,F73=$BF$1),0,1)))</f>
        <v>1</v>
      </c>
      <c r="BK71" s="344" t="str">
        <f>IF($A71&gt;='FG_243way_Regular Symbol'!D$16,"",IF(B71=0,"",IF(OR(B71=$AM$1,B71=$BL$1,B72=$AM$1,B72=$BL$1,B73=$AM$1,B73=$BL$1),0,1)))</f>
        <v/>
      </c>
      <c r="BL71" s="3">
        <f>IF($A71&gt;='FG_243way_Regular Symbol'!E$16,"",IF(C71=0,"",IF(OR(C71=$AM$1,C71=$BL$1,C72=$AM$1,C72=$BL$1,C73=$AM$1,C73=$BL$1),0,1)))</f>
        <v>1</v>
      </c>
      <c r="BM71" s="3" t="str">
        <f>IF($A71&gt;='FG_243way_Regular Symbol'!F$16,"",IF(D71=0,"",IF(OR(D71=$AM$1,D71=$BL$1,D72=$AM$1,D72=$BL$1,D73=$AM$1,D73=$BL$1),0,1)))</f>
        <v/>
      </c>
      <c r="BN71" s="3" t="str">
        <f>IF($A71&gt;='FG_243way_Regular Symbol'!G$16,"",IF(E71=0,"",IF(OR(E71=$AM$1,E71=$BL$1,E72=$AM$1,E72=$BL$1,E73=$AM$1,E73=$BL$1),0,1)))</f>
        <v/>
      </c>
      <c r="BO71" s="135">
        <f>IF($A71&gt;='FG_243way_Regular Symbol'!H$16,"",IF(F71=0,"",IF(OR(F71=$AM$1,F71=$BL$1,F72=$AM$1,F72=$BL$1,F73=$AM$1,F73=$BL$1),0,1)))</f>
        <v>1</v>
      </c>
      <c r="BQ71" s="3" t="str">
        <f>IF($A71&gt;='FG_243way_Regular Symbol'!D$16,"",IF(B71=0,"",IF(OR(B71=$BQ$1,B71=$BR$1,B72=$BQ$1,B72=$BR$1,B73=$BQ$1,B73=$BR$1),0,1)))</f>
        <v/>
      </c>
      <c r="BR71" s="3">
        <f>IF($A71&gt;='FG_243way_Regular Symbol'!E$16,"",IF(C71=0,"",IF(OR(C71=$BQ$1,C71=$BR$1,C72=$BQ$1,C72=$BR$1,C73=$BQ$1,C73=$BR$1),0,1)))</f>
        <v>0</v>
      </c>
      <c r="BS71" s="3" t="str">
        <f>IF($A71&gt;='FG_243way_Regular Symbol'!F$16,"",IF(D71=0,"",IF(OR(D71=$BQ$1,D71=$BR$1,D72=$BQ$1,D72=$BR$1,D73=$BQ$1,D73=$BR$1),0,1)))</f>
        <v/>
      </c>
      <c r="BT71" s="3" t="str">
        <f>IF($A71&gt;='FG_243way_Regular Symbol'!G$16,"",IF(E71=0,"",IF(OR(E71=$BQ$1,E71=$BR$1,E72=$BQ$1,E72=$BR$1,E73=$BQ$1,E73=$BR$1),0,1)))</f>
        <v/>
      </c>
      <c r="BU71" s="3">
        <f>IF($A71&gt;='FG_243way_Regular Symbol'!H$16,"",IF(F71=0,"",IF(OR(F71=$BQ$1,F71=$BR$1,F72=$BQ$1,F72=$BR$1,F73=$BQ$1,F73=$BR$1),0,1)))</f>
        <v>1</v>
      </c>
      <c r="BW71" s="3" t="str">
        <f>IF($A71&gt;='FG_243way_Regular Symbol'!D$16,"",IF(B71=0,"",IF(OR(B71=$BW$1,B72=$BW$1,B73=$BW$1,B71=$BX$1,B72=$BX$1,B73=$BX$1),0,1)))</f>
        <v/>
      </c>
      <c r="BX71" s="3">
        <f>IF($A71&gt;='FG_243way_Regular Symbol'!E$16,"",IF(C71=0,"",IF(OR(C71=$BW$1,C72=$BW$1,C73=$BW$1,C71=$BX$1,C72=$BX$1,C73=$BX$1),0,1)))</f>
        <v>1</v>
      </c>
      <c r="BY71" s="3" t="str">
        <f>IF($A71&gt;='FG_243way_Regular Symbol'!F$16,"",IF(D71=0,"",IF(OR(D71=$BW$1,D72=$BW$1,D73=$BW$1,D71=$BX$1,D72=$BX$1,D73=$BX$1),0,1)))</f>
        <v/>
      </c>
      <c r="BZ71" s="3" t="str">
        <f>IF($A71&gt;='FG_243way_Regular Symbol'!G$16,"",IF(E71=0,"",IF(OR(E71=$BW$1,E72=$BW$1,E73=$BW$1,E71=$BX$1,E72=$BX$1,E73=$BX$1),0,1)))</f>
        <v/>
      </c>
      <c r="CA71" s="3">
        <f>IF($A71&gt;='FG_243way_Regular Symbol'!H$16,"",IF(F71=0,"",IF(OR(F71=$BW$1,F72=$BW$1,F73=$BW$1,F71=$BX$1,F72=$BX$1,F73=$BX$1),0,1)))</f>
        <v>1</v>
      </c>
      <c r="CC71" s="3" t="str">
        <f>IF($A71&gt;='FG_243way_Regular Symbol'!D$16,"",IF(B71=0,"",IF(OR(B71=$BW$1,B72=$BW$1,B73=$BW$1,B71=$CD$1,B72=$CD$1,B73=$CD$1),0,1)))</f>
        <v/>
      </c>
      <c r="CD71" s="3">
        <f>IF($A71&gt;='FG_243way_Regular Symbol'!E$16,"",IF(C71=0,"",IF(OR(C71=$BW$1,C72=$BW$1,C73=$BW$1,C71=$CD$1,C72=$CD$1,C73=$CD$1),0,1)))</f>
        <v>1</v>
      </c>
      <c r="CE71" s="3" t="str">
        <f>IF($A71&gt;='FG_243way_Regular Symbol'!F$16,"",IF(D71=0,"",IF(OR(D71=$BW$1,D72=$BW$1,D73=$BW$1,D71=$CD$1,D72=$CD$1,D73=$CD$1),0,1)))</f>
        <v/>
      </c>
      <c r="CF71" s="3" t="str">
        <f>IF($A71&gt;='FG_243way_Regular Symbol'!G$16,"",IF(E71=0,"",IF(OR(E71=$BW$1,E72=$BW$1,E73=$BW$1,E71=$CD$1,E72=$CD$1,E73=$CD$1),0,1)))</f>
        <v/>
      </c>
      <c r="CG71" s="3">
        <f>IF($A71&gt;='FG_243way_Regular Symbol'!H$16,"",IF(F71=0,"",IF(OR(F71=$BW$1,F72=$BW$1,F73=$BW$1,F71=$CD$1,F72=$CD$1,F73=$CD$1),0,1)))</f>
        <v>0</v>
      </c>
      <c r="CI71" s="3" t="str">
        <f>IF($A71&gt;='FG_243way_Regular Symbol'!D$16,"",IF(B71=0,"",IF(OR(B71=$BW$1,B72=$BW$1,B73=$BW$1,B71=$CJ$1,B72=$CJ$1,B73=$CJ$1),0,1)))</f>
        <v/>
      </c>
      <c r="CJ71" s="3">
        <f>IF($A71&gt;='FG_243way_Regular Symbol'!E$16,"",IF(C71=0,"",IF(OR(C71=$BW$1,C72=$BW$1,C73=$BW$1,C71=$CJ$1,C72=$CJ$1,C73=$CJ$1),0,1)))</f>
        <v>1</v>
      </c>
      <c r="CK71" s="3" t="str">
        <f>IF($A71&gt;='FG_243way_Regular Symbol'!F$16,"",IF(D71=0,"",IF(OR(D71=$BW$1,D72=$BW$1,D73=$BW$1,D71=$CJ$1,D72=$CJ$1,D73=$CJ$1),0,1)))</f>
        <v/>
      </c>
      <c r="CL71" s="3" t="str">
        <f>IF($A71&gt;='FG_243way_Regular Symbol'!G$16,"",IF(E71=0,"",IF(OR(E71=$BW$1,E72=$BW$1,E73=$BW$1,E71=$CJ$1,E72=$CJ$1,E73=$CJ$1),0,1)))</f>
        <v/>
      </c>
      <c r="CM71" s="3">
        <f>IF($A71&gt;='FG_243way_Regular Symbol'!H$16,"",IF(F71=0,"",IF(OR(F71=$BW$1,F72=$BW$1,F73=$BW$1,F71=$CJ$1,F72=$CJ$1,F73=$CJ$1),0,1)))</f>
        <v>1</v>
      </c>
      <c r="CO71" s="3" t="str">
        <f>IF($A71&gt;='FG_243way_Regular Symbol'!D$16,"",IF(B71=0,"",IF(OR(B71=$BW$1,B72=$BW$1,B73=$BW$1,B71=$CP$1,B72=$CP$1,B73=$CP$1),0,1)))</f>
        <v/>
      </c>
      <c r="CP71" s="3">
        <f>IF($A71&gt;='FG_243way_Regular Symbol'!E$16,"",IF(C71=0,"",IF(OR(C71=$BW$1,C72=$BW$1,C73=$BW$1,C71=$CP$1,C72=$CP$1,C73=$CP$1),0,1)))</f>
        <v>1</v>
      </c>
      <c r="CQ71" s="3" t="str">
        <f>IF($A71&gt;='FG_243way_Regular Symbol'!F$16,"",IF(D71=0,"",IF(OR(D71=$BW$1,D72=$BW$1,D73=$BW$1,D71=$CP$1,D72=$CP$1,D73=$CP$1),0,1)))</f>
        <v/>
      </c>
      <c r="CR71" s="3" t="str">
        <f>IF($A71&gt;='FG_243way_Regular Symbol'!G$16,"",IF(E71=0,"",IF(OR(E71=$BW$1,E72=$BW$1,E73=$BW$1,E71=$CP$1,E72=$CP$1,E73=$CP$1),0,1)))</f>
        <v/>
      </c>
      <c r="CS71" s="3">
        <f>IF($A71&gt;='FG_243way_Regular Symbol'!H$16,"",IF(F71=0,"",IF(OR(F71=$BW$1,F72=$BW$1,F73=$BW$1,F71=$CP$1,F72=$CP$1,F73=$CP$1),0,1)))</f>
        <v>0</v>
      </c>
      <c r="CU71" s="3" t="str">
        <f>IF($A71&gt;='FG_243way_Regular Symbol'!D$16,"",IF(B71=0,"",IF(OR(B71=$BW$1,B72=$BW$1,B73=$BW$1,B71=$CV$1,B72=$CV$1,B73=$CV$1),0,1)))</f>
        <v/>
      </c>
      <c r="CV71" s="3">
        <f>IF($A71&gt;='FG_243way_Regular Symbol'!E$16,"",IF(C71=0,"",IF(OR(C71=$BW$1,C72=$BW$1,C73=$BW$1,C71=$CV$1,C72=$CV$1,C73=$CV$1),0,1)))</f>
        <v>1</v>
      </c>
      <c r="CW71" s="3" t="str">
        <f>IF($A71&gt;='FG_243way_Regular Symbol'!F$16,"",IF(D71=0,"",IF(OR(D71=$BW$1,D72=$BW$1,D73=$BW$1,D71=$CV$1,D72=$CV$1,D73=$CV$1),0,1)))</f>
        <v/>
      </c>
      <c r="CX71" s="3" t="str">
        <f>IF($A71&gt;='FG_243way_Regular Symbol'!G$16,"",IF(E71=0,"",IF(OR(E71=$BW$1,E72=$BW$1,E73=$BW$1,E71=$CV$1,E72=$CV$1,E73=$CV$1),0,1)))</f>
        <v/>
      </c>
      <c r="CY71" s="3">
        <f>IF($A71&gt;='FG_243way_Regular Symbol'!H$16,"",IF(F71=0,"",IF(OR(F71=$BW$1,F72=$BW$1,F73=$BW$1,F71=$CV$1,F72=$CV$1,F73=$CV$1),0,1)))</f>
        <v>1</v>
      </c>
    </row>
    <row r="72" spans="1:103">
      <c r="A72" s="337">
        <f>IF('FG_243way_Regular Symbol'!L71="","",'FG_243way_Regular Symbol'!L71)</f>
        <v>68</v>
      </c>
      <c r="B72" s="191" t="str">
        <f>IF('FG_243way_Regular Symbol'!M71="",
IF($A72-'FG_243way_Regular Symbol'!D$16&gt;='FG_243way_RegularＸ_W()'!B$2-1,"",VLOOKUP($A72-'FG_243way_Regular Symbol'!D$16,'FG_243way_Regular Symbol'!$L$3:$Q$99,'FG_243way_RegularＸ_W()'!B$3+1,FALSE)),
'FG_243way_Regular Symbol'!M71)</f>
        <v/>
      </c>
      <c r="C72" s="191" t="str">
        <f>IF('FG_243way_Regular Symbol'!N71="",
IF($A72-'FG_243way_Regular Symbol'!E$16&gt;='FG_243way_RegularＸ_W()'!C$2-1,"",VLOOKUP($A72-'FG_243way_Regular Symbol'!E$16,'FG_243way_Regular Symbol'!$L$3:$Q$99,'FG_243way_RegularＸ_W()'!C$3+1,FALSE)),
'FG_243way_Regular Symbol'!N71)</f>
        <v>M5</v>
      </c>
      <c r="D72" s="191" t="str">
        <f>IF('FG_243way_Regular Symbol'!O71="",
IF($A72-'FG_243way_Regular Symbol'!F$16&gt;='FG_243way_RegularＸ_W()'!D$2-1,"",VLOOKUP($A72-'FG_243way_Regular Symbol'!F$16,'FG_243way_Regular Symbol'!$L$3:$Q$99,'FG_243way_RegularＸ_W()'!D$3+1,FALSE)),
'FG_243way_Regular Symbol'!O71)</f>
        <v/>
      </c>
      <c r="E72" s="191" t="str">
        <f>IF('FG_243way_Regular Symbol'!P71="",
IF($A72-'FG_243way_Regular Symbol'!G$16&gt;='FG_243way_RegularＸ_W()'!E$2-1,"",VLOOKUP($A72-'FG_243way_Regular Symbol'!G$16,'FG_243way_Regular Symbol'!$L$3:$Q$99,'FG_243way_RegularＸ_W()'!E$3+1,FALSE)),
'FG_243way_Regular Symbol'!P71)</f>
        <v/>
      </c>
      <c r="F72" s="338" t="str">
        <f>IF('FG_243way_Regular Symbol'!Q71="",
IF($A72-'FG_243way_Regular Symbol'!H$16&gt;='FG_243way_RegularＸ_W()'!F$2-1,"",VLOOKUP($A72-'FG_243way_Regular Symbol'!H$16,'FG_243way_Regular Symbol'!$L$3:$Q$99,'FG_243way_RegularＸ_W()'!F$3+1,FALSE)),
'FG_243way_Regular Symbol'!Q71)</f>
        <v>Q</v>
      </c>
      <c r="O72" s="344" t="str">
        <f>IF($A72&gt;='FG_243way_Regular Symbol'!D$16,"",IF(B72=0,"",IF(OR(B72=$O$1,B72=$P$1,B73=$O$1,B73=$P$1,B74=$O$1,B74=$P$1),0,1)))</f>
        <v/>
      </c>
      <c r="P72" s="3">
        <f>IF($A72&gt;='FG_243way_Regular Symbol'!E$16,"",IF(C72=0,"",IF(OR(C72=$O$1,C72=$P$1,C73=$O$1,C73=$P$1,C74=$O$1,C74=$P$1),0,1)))</f>
        <v>0</v>
      </c>
      <c r="Q72" s="3" t="str">
        <f>IF($A72&gt;='FG_243way_Regular Symbol'!F$16,"",IF(D72=0,"",IF(OR(D72=$O$1,D72=$P$1,D73=$O$1,D73=$P$1,D74=$O$1,D74=$P$1),0,1)))</f>
        <v/>
      </c>
      <c r="R72" s="3" t="str">
        <f>IF($A72&gt;='FG_243way_Regular Symbol'!G$16,"",IF(E72=0,"",IF(OR(E72=$O$1,E72=$P$1,E73=$O$1,E73=$P$1,E74=$O$1,E74=$P$1),0,1)))</f>
        <v/>
      </c>
      <c r="S72" s="135" t="str">
        <f>IF($A72&gt;='FG_243way_Regular Symbol'!H$16,"",IF(F72=0,"",IF(OR(F72=$O$1,F72=$P$1,F73=$O$1,F73=$P$1,F74=$O$1,F74=$P$1),0,1)))</f>
        <v/>
      </c>
      <c r="U72" s="344" t="str">
        <f>IF($A72&gt;='FG_243way_Regular Symbol'!D$16,"",IF(B72=0,"",IF(OR(B72=$U$1,B72=$V$1,B73=$U$1,B73=$V$1,B74=$U$1,B74=$V$1),0,1)))</f>
        <v/>
      </c>
      <c r="V72" s="3">
        <f>IF($A72&gt;='FG_243way_Regular Symbol'!E$16,"",IF(C72=0,"",IF(OR(C72=$U$1,C72=$V$1,C73=$U$1,C73=$V$1,C74=$U$1,C74=$V$1),0,1)))</f>
        <v>1</v>
      </c>
      <c r="W72" s="3" t="str">
        <f>IF($A72&gt;='FG_243way_Regular Symbol'!F$16,"",IF(D72=0,"",IF(OR(D72=$U$1,D72=$V$1,D73=$U$1,D73=$V$1,D74=$U$1,D74=$V$1),0,1)))</f>
        <v/>
      </c>
      <c r="X72" s="3" t="str">
        <f>IF($A72&gt;='FG_243way_Regular Symbol'!G$16,"",IF(E72=0,"",IF(OR(E72=$U$1,E72=$V$1,E73=$U$1,E73=$V$1,E74=$U$1,E74=$V$1),0,1)))</f>
        <v/>
      </c>
      <c r="Y72" s="135" t="str">
        <f>IF($A72&gt;='FG_243way_Regular Symbol'!H$16,"",IF(F72=0,"",IF(OR(F72=$U$1,F72=$V$1,F73=$U$1,F73=$V$1,F74=$U$1,F74=$V$1),0,1)))</f>
        <v/>
      </c>
      <c r="AA72" s="344" t="str">
        <f>IF($A72&gt;='FG_243way_Regular Symbol'!D$16,"",IF(B72=0,"",IF(OR(B72=$AA$1,B72=$AB$1,B73=$AA$1,B73=$AB$1,B74=$AA$1,,B74=$AB$1),0,1)))</f>
        <v/>
      </c>
      <c r="AB72" s="3">
        <f>IF($A72&gt;='FG_243way_Regular Symbol'!E$16,"",IF(C72=0,"",IF(OR(C72=$AA$1,C72=$AB$1,C73=$AA$1,C73=$AB$1,C74=$AA$1,,C74=$AB$1),0,1)))</f>
        <v>1</v>
      </c>
      <c r="AC72" s="3" t="str">
        <f>IF($A72&gt;='FG_243way_Regular Symbol'!F$16,"",IF(D72=0,"",IF(OR(D72=$AA$1,D72=$AB$1,D73=$AA$1,D73=$AB$1,D74=$AA$1,,D74=$AB$1),0,1)))</f>
        <v/>
      </c>
      <c r="AD72" s="3" t="str">
        <f>IF($A72&gt;='FG_243way_Regular Symbol'!G$16,"",IF(E72=0,"",IF(OR(E72=$AA$1,E72=$AB$1,E73=$AA$1,E73=$AB$1,E74=$AA$1,,E74=$AB$1),0,1)))</f>
        <v/>
      </c>
      <c r="AE72" s="135" t="str">
        <f>IF($A72&gt;='FG_243way_Regular Symbol'!H$16,"",IF(F72=0,"",IF(OR(F72=$AA$1,F72=$AB$1,F73=$AA$1,F73=$AB$1,F74=$AA$1,,F74=$AB$1),0,1)))</f>
        <v/>
      </c>
      <c r="AG72" s="344" t="str">
        <f>IF($A72&gt;='FG_243way_Regular Symbol'!D$16,"",IF(B72=0,"",IF(OR(B72=$AG$1,B72=$AH$1,B73=$AG$1,B73=$AH$1,B74=$AG$1,B74=$AH$1),0,1)))</f>
        <v/>
      </c>
      <c r="AH72" s="3">
        <f>IF($A72&gt;='FG_243way_Regular Symbol'!E$16,"",IF(C72=0,"",IF(OR(C72=$AG$1,C72=$AH$1,C73=$AG$1,C73=$AH$1,C74=$AG$1,C74=$AH$1),0,1)))</f>
        <v>1</v>
      </c>
      <c r="AI72" s="3" t="str">
        <f>IF($A72&gt;='FG_243way_Regular Symbol'!F$16,"",IF(D72=0,"",IF(OR(D72=$AG$1,D72=$AH$1,D73=$AG$1,D73=$AH$1,D74=$AG$1,D74=$AH$1),0,1)))</f>
        <v/>
      </c>
      <c r="AJ72" s="3" t="str">
        <f>IF($A72&gt;='FG_243way_Regular Symbol'!G$16,"",IF(E72=0,"",IF(OR(E72=$AG$1,E72=$AH$1,E73=$AG$1,E73=$AH$1,E74=$AG$1,E74=$AH$1),0,1)))</f>
        <v/>
      </c>
      <c r="AK72" s="135" t="str">
        <f>IF($A72&gt;='FG_243way_Regular Symbol'!H$16,"",IF(F72=0,"",IF(OR(F72=$AG$1,F72=$AH$1,F73=$AG$1,F73=$AH$1,F74=$AG$1,F74=$AH$1),0,1)))</f>
        <v/>
      </c>
      <c r="AM72" s="344" t="str">
        <f>IF($A72&gt;='FG_243way_Regular Symbol'!D$16,"",IF(B72=0,"",IF(OR(B72=$AM$1,B72=$AN$1,B73=$AM$1,B73=$AN$1,B74=$AM$1,B74=$AN$1),0,1)))</f>
        <v/>
      </c>
      <c r="AN72" s="3">
        <f>IF($A72&gt;='FG_243way_Regular Symbol'!E$16,"",IF(C72=0,"",IF(OR(C72=$AM$1,C72=$AN$1,C73=$AM$1,C73=$AN$1,C74=$AM$1,C74=$AN$1),0,1)))</f>
        <v>0</v>
      </c>
      <c r="AO72" s="3" t="str">
        <f>IF($A72&gt;='FG_243way_Regular Symbol'!F$16,"",IF(D72=0,"",IF(OR(D72=$AM$1,D72=$AN$1,D73=$AM$1,D73=$AN$1,D74=$AM$1,D74=$AN$1),0,1)))</f>
        <v/>
      </c>
      <c r="AP72" s="3" t="str">
        <f>IF($A72&gt;='FG_243way_Regular Symbol'!G$16,"",IF(E72=0,"",IF(OR(E72=$AM$1,E72=$AN$1,E73=$AM$1,E73=$AN$1,E74=$AM$1,E74=$AN$1),0,1)))</f>
        <v/>
      </c>
      <c r="AQ72" s="135" t="str">
        <f>IF($A72&gt;='FG_243way_Regular Symbol'!H$16,"",IF(F72=0,"",IF(OR(F72=$AM$1,F72=$AN$1,F73=$AM$1,F73=$AN$1,F74=$AM$1,F74=$AN$1),0,1)))</f>
        <v/>
      </c>
      <c r="AS72" s="344" t="str">
        <f>IF($A72&gt;='FG_243way_Regular Symbol'!D$16,"",IF(B72=0,"",IF(OR(B72=$AM$1,B72=$AT$1,B73=$AM$1,B73=$AT$1,B74=$AM$1,B74=$AT$1),0,1)))</f>
        <v/>
      </c>
      <c r="AT72" s="3">
        <f>IF($A72&gt;='FG_243way_Regular Symbol'!E$16,"",IF(C72=0,"",IF(OR(C72=$AM$1,C72=$AT$1,C73=$AM$1,C73=$AT$1,C74=$AM$1,C74=$AT$1),0,1)))</f>
        <v>1</v>
      </c>
      <c r="AU72" s="3" t="str">
        <f>IF($A72&gt;='FG_243way_Regular Symbol'!F$16,"",IF(D72=0,"",IF(OR(D72=$AM$1,D72=$AT$1,D73=$AM$1,D73=$AT$1,D74=$AM$1,D74=$AT$1),0,1)))</f>
        <v/>
      </c>
      <c r="AV72" s="3" t="str">
        <f>IF($A72&gt;='FG_243way_Regular Symbol'!G$16,"",IF(E72=0,"",IF(OR(E72=$AM$1,E72=$AT$1,E73=$AM$1,E73=$AT$1,E74=$AM$1,E74=$AT$1),0,1)))</f>
        <v/>
      </c>
      <c r="AW72" s="135" t="str">
        <f>IF($A72&gt;='FG_243way_Regular Symbol'!H$16,"",IF(F72=0,"",IF(OR(F72=$AM$1,F72=$AT$1,F73=$AM$1,F73=$AT$1,F74=$AM$1,F74=$AT$1),0,1)))</f>
        <v/>
      </c>
      <c r="AY72" s="344" t="str">
        <f>IF($A72&gt;='FG_243way_Regular Symbol'!D$16,"",IF(B72=0,"",IF(OR(B72=$AM$1,B72=$AZ$1,B73=$AM$1,B73=$AZ$1,B74=$AM$1,B74=$AZ$1),0,1)))</f>
        <v/>
      </c>
      <c r="AZ72" s="3">
        <f>IF($A72&gt;='FG_243way_Regular Symbol'!E$16,"",IF(C72=0,"",IF(OR(C72=$AM$1,C72=$AZ$1,C73=$AM$1,C73=$AZ$1,C74=$AM$1,C74=$AZ$1),0,1)))</f>
        <v>1</v>
      </c>
      <c r="BA72" s="3" t="str">
        <f>IF($A72&gt;='FG_243way_Regular Symbol'!F$16,"",IF(D72=0,"",IF(OR(D72=$AM$1,D72=$AZ$1,D73=$AM$1,D73=$AZ$1,D74=$AM$1,D74=$AZ$1),0,1)))</f>
        <v/>
      </c>
      <c r="BB72" s="3" t="str">
        <f>IF($A72&gt;='FG_243way_Regular Symbol'!G$16,"",IF(E72=0,"",IF(OR(E72=$AM$1,E72=$AZ$1,E73=$AM$1,E73=$AZ$1,E74=$AM$1,E74=$AZ$1),0,1)))</f>
        <v/>
      </c>
      <c r="BC72" s="135" t="str">
        <f>IF($A72&gt;='FG_243way_Regular Symbol'!H$16,"",IF(F72=0,"",IF(OR(F72=$AM$1,F72=$AZ$1,F73=$AM$1,F73=$AZ$1,F74=$AM$1,F74=$AZ$1),0,1)))</f>
        <v/>
      </c>
      <c r="BE72" s="344" t="str">
        <f>IF($A72&gt;='FG_243way_Regular Symbol'!D$16,"",IF(B72=0,"",IF(OR(B72=$AM$1,B72=$BF$1,B73=$AM$1,B73=$BF$1,B74=$AM$1,B74=$BF$1),0,1)))</f>
        <v/>
      </c>
      <c r="BF72" s="3">
        <f>IF($A72&gt;='FG_243way_Regular Symbol'!E$16,"",IF(C72=0,"",IF(OR(C72=$AM$1,C72=$BF$1,C73=$AM$1,C73=$BF$1,C74=$AM$1,C74=$BF$1),0,1)))</f>
        <v>1</v>
      </c>
      <c r="BG72" s="3" t="str">
        <f>IF($A72&gt;='FG_243way_Regular Symbol'!F$16,"",IF(D72=0,"",IF(OR(D72=$AM$1,D72=$BF$1,D73=$AM$1,D73=$BF$1,D74=$AM$1,D74=$BF$1),0,1)))</f>
        <v/>
      </c>
      <c r="BH72" s="3" t="str">
        <f>IF($A72&gt;='FG_243way_Regular Symbol'!G$16,"",IF(E72=0,"",IF(OR(E72=$AM$1,E72=$BF$1,E73=$AM$1,E73=$BF$1,E74=$AM$1,E74=$BF$1),0,1)))</f>
        <v/>
      </c>
      <c r="BI72" s="135" t="str">
        <f>IF($A72&gt;='FG_243way_Regular Symbol'!H$16,"",IF(F72=0,"",IF(OR(F72=$AM$1,F72=$BF$1,F73=$AM$1,F73=$BF$1,F74=$AM$1,F74=$BF$1),0,1)))</f>
        <v/>
      </c>
      <c r="BK72" s="344" t="str">
        <f>IF($A72&gt;='FG_243way_Regular Symbol'!D$16,"",IF(B72=0,"",IF(OR(B72=$AM$1,B72=$BL$1,B73=$AM$1,B73=$BL$1,B74=$AM$1,B74=$BL$1),0,1)))</f>
        <v/>
      </c>
      <c r="BL72" s="3">
        <f>IF($A72&gt;='FG_243way_Regular Symbol'!E$16,"",IF(C72=0,"",IF(OR(C72=$AM$1,C72=$BL$1,C73=$AM$1,C73=$BL$1,C74=$AM$1,C74=$BL$1),0,1)))</f>
        <v>1</v>
      </c>
      <c r="BM72" s="3" t="str">
        <f>IF($A72&gt;='FG_243way_Regular Symbol'!F$16,"",IF(D72=0,"",IF(OR(D72=$AM$1,D72=$BL$1,D73=$AM$1,D73=$BL$1,D74=$AM$1,D74=$BL$1),0,1)))</f>
        <v/>
      </c>
      <c r="BN72" s="3" t="str">
        <f>IF($A72&gt;='FG_243way_Regular Symbol'!G$16,"",IF(E72=0,"",IF(OR(E72=$AM$1,E72=$BL$1,E73=$AM$1,E73=$BL$1,E74=$AM$1,E74=$BL$1),0,1)))</f>
        <v/>
      </c>
      <c r="BO72" s="135" t="str">
        <f>IF($A72&gt;='FG_243way_Regular Symbol'!H$16,"",IF(F72=0,"",IF(OR(F72=$AM$1,F72=$BL$1,F73=$AM$1,F73=$BL$1,F74=$AM$1,F74=$BL$1),0,1)))</f>
        <v/>
      </c>
      <c r="BQ72" s="3" t="str">
        <f>IF($A72&gt;='FG_243way_Regular Symbol'!D$16,"",IF(B72=0,"",IF(OR(B72=$BQ$1,B72=$BR$1,B73=$BQ$1,B73=$BR$1,B74=$BQ$1,B74=$BR$1),0,1)))</f>
        <v/>
      </c>
      <c r="BR72" s="3">
        <f>IF($A72&gt;='FG_243way_Regular Symbol'!E$16,"",IF(C72=0,"",IF(OR(C72=$BQ$1,C72=$BR$1,C73=$BQ$1,C73=$BR$1,C74=$BQ$1,C74=$BR$1),0,1)))</f>
        <v>1</v>
      </c>
      <c r="BS72" s="3" t="str">
        <f>IF($A72&gt;='FG_243way_Regular Symbol'!F$16,"",IF(D72=0,"",IF(OR(D72=$BQ$1,D72=$BR$1,D73=$BQ$1,D73=$BR$1,D74=$BQ$1,D74=$BR$1),0,1)))</f>
        <v/>
      </c>
      <c r="BT72" s="3" t="str">
        <f>IF($A72&gt;='FG_243way_Regular Symbol'!G$16,"",IF(E72=0,"",IF(OR(E72=$BQ$1,E72=$BR$1,E73=$BQ$1,E73=$BR$1,E74=$BQ$1,E74=$BR$1),0,1)))</f>
        <v/>
      </c>
      <c r="BU72" s="3" t="str">
        <f>IF($A72&gt;='FG_243way_Regular Symbol'!H$16,"",IF(F72=0,"",IF(OR(F72=$BQ$1,F72=$BR$1,F73=$BQ$1,F73=$BR$1,F74=$BQ$1,F74=$BR$1),0,1)))</f>
        <v/>
      </c>
      <c r="BW72" s="3" t="str">
        <f>IF($A72&gt;='FG_243way_Regular Symbol'!D$16,"",IF(B72=0,"",IF(OR(B72=$BW$1,B73=$BW$1,B74=$BW$1,B72=$BX$1,B73=$BX$1,B74=$BX$1),0,1)))</f>
        <v/>
      </c>
      <c r="BX72" s="3">
        <f>IF($A72&gt;='FG_243way_Regular Symbol'!E$16,"",IF(C72=0,"",IF(OR(C72=$BW$1,C73=$BW$1,C74=$BW$1,C72=$BX$1,C73=$BX$1,C74=$BX$1),0,1)))</f>
        <v>1</v>
      </c>
      <c r="BY72" s="3" t="str">
        <f>IF($A72&gt;='FG_243way_Regular Symbol'!F$16,"",IF(D72=0,"",IF(OR(D72=$BW$1,D73=$BW$1,D74=$BW$1,D72=$BX$1,D73=$BX$1,D74=$BX$1),0,1)))</f>
        <v/>
      </c>
      <c r="BZ72" s="3" t="str">
        <f>IF($A72&gt;='FG_243way_Regular Symbol'!G$16,"",IF(E72=0,"",IF(OR(E72=$BW$1,E73=$BW$1,E74=$BW$1,E72=$BX$1,E73=$BX$1,E74=$BX$1),0,1)))</f>
        <v/>
      </c>
      <c r="CA72" s="3" t="str">
        <f>IF($A72&gt;='FG_243way_Regular Symbol'!H$16,"",IF(F72=0,"",IF(OR(F72=$BW$1,F73=$BW$1,F74=$BW$1,F72=$BX$1,F73=$BX$1,F74=$BX$1),0,1)))</f>
        <v/>
      </c>
      <c r="CC72" s="3" t="str">
        <f>IF($A72&gt;='FG_243way_Regular Symbol'!D$16,"",IF(B72=0,"",IF(OR(B72=$BW$1,B73=$BW$1,B74=$BW$1,B72=$CD$1,B73=$CD$1,B74=$CD$1),0,1)))</f>
        <v/>
      </c>
      <c r="CD72" s="3">
        <f>IF($A72&gt;='FG_243way_Regular Symbol'!E$16,"",IF(C72=0,"",IF(OR(C72=$BW$1,C73=$BW$1,C74=$BW$1,C72=$CD$1,C73=$CD$1,C74=$CD$1),0,1)))</f>
        <v>1</v>
      </c>
      <c r="CE72" s="3" t="str">
        <f>IF($A72&gt;='FG_243way_Regular Symbol'!F$16,"",IF(D72=0,"",IF(OR(D72=$BW$1,D73=$BW$1,D74=$BW$1,D72=$CD$1,D73=$CD$1,D74=$CD$1),0,1)))</f>
        <v/>
      </c>
      <c r="CF72" s="3" t="str">
        <f>IF($A72&gt;='FG_243way_Regular Symbol'!G$16,"",IF(E72=0,"",IF(OR(E72=$BW$1,E73=$BW$1,E74=$BW$1,E72=$CD$1,E73=$CD$1,E74=$CD$1),0,1)))</f>
        <v/>
      </c>
      <c r="CG72" s="3" t="str">
        <f>IF($A72&gt;='FG_243way_Regular Symbol'!H$16,"",IF(F72=0,"",IF(OR(F72=$BW$1,F73=$BW$1,F74=$BW$1,F72=$CD$1,F73=$CD$1,F74=$CD$1),0,1)))</f>
        <v/>
      </c>
      <c r="CI72" s="3" t="str">
        <f>IF($A72&gt;='FG_243way_Regular Symbol'!D$16,"",IF(B72=0,"",IF(OR(B72=$BW$1,B73=$BW$1,B74=$BW$1,B72=$CJ$1,B73=$CJ$1,B74=$CJ$1),0,1)))</f>
        <v/>
      </c>
      <c r="CJ72" s="3">
        <f>IF($A72&gt;='FG_243way_Regular Symbol'!E$16,"",IF(C72=0,"",IF(OR(C72=$BW$1,C73=$BW$1,C74=$BW$1,C72=$CJ$1,C73=$CJ$1,C74=$CJ$1),0,1)))</f>
        <v>1</v>
      </c>
      <c r="CK72" s="3" t="str">
        <f>IF($A72&gt;='FG_243way_Regular Symbol'!F$16,"",IF(D72=0,"",IF(OR(D72=$BW$1,D73=$BW$1,D74=$BW$1,D72=$CJ$1,D73=$CJ$1,D74=$CJ$1),0,1)))</f>
        <v/>
      </c>
      <c r="CL72" s="3" t="str">
        <f>IF($A72&gt;='FG_243way_Regular Symbol'!G$16,"",IF(E72=0,"",IF(OR(E72=$BW$1,E73=$BW$1,E74=$BW$1,E72=$CJ$1,E73=$CJ$1,E74=$CJ$1),0,1)))</f>
        <v/>
      </c>
      <c r="CM72" s="3" t="str">
        <f>IF($A72&gt;='FG_243way_Regular Symbol'!H$16,"",IF(F72=0,"",IF(OR(F72=$BW$1,F73=$BW$1,F74=$BW$1,F72=$CJ$1,F73=$CJ$1,F74=$CJ$1),0,1)))</f>
        <v/>
      </c>
      <c r="CO72" s="3" t="str">
        <f>IF($A72&gt;='FG_243way_Regular Symbol'!D$16,"",IF(B72=0,"",IF(OR(B72=$BW$1,B73=$BW$1,B74=$BW$1,B72=$CP$1,B73=$CP$1,B74=$CP$1),0,1)))</f>
        <v/>
      </c>
      <c r="CP72" s="3">
        <f>IF($A72&gt;='FG_243way_Regular Symbol'!E$16,"",IF(C72=0,"",IF(OR(C72=$BW$1,C73=$BW$1,C74=$BW$1,C72=$CP$1,C73=$CP$1,C74=$CP$1),0,1)))</f>
        <v>1</v>
      </c>
      <c r="CQ72" s="3" t="str">
        <f>IF($A72&gt;='FG_243way_Regular Symbol'!F$16,"",IF(D72=0,"",IF(OR(D72=$BW$1,D73=$BW$1,D74=$BW$1,D72=$CP$1,D73=$CP$1,D74=$CP$1),0,1)))</f>
        <v/>
      </c>
      <c r="CR72" s="3" t="str">
        <f>IF($A72&gt;='FG_243way_Regular Symbol'!G$16,"",IF(E72=0,"",IF(OR(E72=$BW$1,E73=$BW$1,E74=$BW$1,E72=$CP$1,E73=$CP$1,E74=$CP$1),0,1)))</f>
        <v/>
      </c>
      <c r="CS72" s="3" t="str">
        <f>IF($A72&gt;='FG_243way_Regular Symbol'!H$16,"",IF(F72=0,"",IF(OR(F72=$BW$1,F73=$BW$1,F74=$BW$1,F72=$CP$1,F73=$CP$1,F74=$CP$1),0,1)))</f>
        <v/>
      </c>
      <c r="CU72" s="3" t="str">
        <f>IF($A72&gt;='FG_243way_Regular Symbol'!D$16,"",IF(B72=0,"",IF(OR(B72=$BW$1,B73=$BW$1,B74=$BW$1,B72=$CV$1,B73=$CV$1,B74=$CV$1),0,1)))</f>
        <v/>
      </c>
      <c r="CV72" s="3">
        <f>IF($A72&gt;='FG_243way_Regular Symbol'!E$16,"",IF(C72=0,"",IF(OR(C72=$BW$1,C73=$BW$1,C74=$BW$1,C72=$CV$1,C73=$CV$1,C74=$CV$1),0,1)))</f>
        <v>1</v>
      </c>
      <c r="CW72" s="3" t="str">
        <f>IF($A72&gt;='FG_243way_Regular Symbol'!F$16,"",IF(D72=0,"",IF(OR(D72=$BW$1,D73=$BW$1,D74=$BW$1,D72=$CV$1,D73=$CV$1,D74=$CV$1),0,1)))</f>
        <v/>
      </c>
      <c r="CX72" s="3" t="str">
        <f>IF($A72&gt;='FG_243way_Regular Symbol'!G$16,"",IF(E72=0,"",IF(OR(E72=$BW$1,E73=$BW$1,E74=$BW$1,E72=$CV$1,E73=$CV$1,E74=$CV$1),0,1)))</f>
        <v/>
      </c>
      <c r="CY72" s="3" t="str">
        <f>IF($A72&gt;='FG_243way_Regular Symbol'!H$16,"",IF(F72=0,"",IF(OR(F72=$BW$1,F73=$BW$1,F74=$BW$1,F72=$CV$1,F73=$CV$1,F74=$CV$1),0,1)))</f>
        <v/>
      </c>
    </row>
    <row r="73" spans="1:103">
      <c r="A73" s="337">
        <f>IF('FG_243way_Regular Symbol'!L72="","",'FG_243way_Regular Symbol'!L72)</f>
        <v>69</v>
      </c>
      <c r="B73" s="191" t="str">
        <f>IF('FG_243way_Regular Symbol'!M72="",
IF($A73-'FG_243way_Regular Symbol'!D$16&gt;='FG_243way_RegularＸ_W()'!B$2-1,"",VLOOKUP($A73-'FG_243way_Regular Symbol'!D$16,'FG_243way_Regular Symbol'!$L$3:$Q$99,'FG_243way_RegularＸ_W()'!B$3+1,FALSE)),
'FG_243way_Regular Symbol'!M72)</f>
        <v/>
      </c>
      <c r="C73" s="191" t="str">
        <f>IF('FG_243way_Regular Symbol'!N72="",
IF($A73-'FG_243way_Regular Symbol'!E$16&gt;='FG_243way_RegularＸ_W()'!C$2-1,"",VLOOKUP($A73-'FG_243way_Regular Symbol'!E$16,'FG_243way_Regular Symbol'!$L$3:$Q$99,'FG_243way_RegularＸ_W()'!C$3+1,FALSE)),
'FG_243way_Regular Symbol'!N72)</f>
        <v>M1</v>
      </c>
      <c r="D73" s="191" t="str">
        <f>IF('FG_243way_Regular Symbol'!O72="",
IF($A73-'FG_243way_Regular Symbol'!F$16&gt;='FG_243way_RegularＸ_W()'!D$2-1,"",VLOOKUP($A73-'FG_243way_Regular Symbol'!F$16,'FG_243way_Regular Symbol'!$L$3:$Q$99,'FG_243way_RegularＸ_W()'!D$3+1,FALSE)),
'FG_243way_Regular Symbol'!O72)</f>
        <v/>
      </c>
      <c r="E73" s="191" t="str">
        <f>IF('FG_243way_Regular Symbol'!P72="",
IF($A73-'FG_243way_Regular Symbol'!G$16&gt;='FG_243way_RegularＸ_W()'!E$2-1,"",VLOOKUP($A73-'FG_243way_Regular Symbol'!G$16,'FG_243way_Regular Symbol'!$L$3:$Q$99,'FG_243way_RegularＸ_W()'!E$3+1,FALSE)),
'FG_243way_Regular Symbol'!P72)</f>
        <v/>
      </c>
      <c r="F73" s="338" t="str">
        <f>IF('FG_243way_Regular Symbol'!Q72="",
IF($A73-'FG_243way_Regular Symbol'!H$16&gt;='FG_243way_RegularＸ_W()'!F$2-1,"",VLOOKUP($A73-'FG_243way_Regular Symbol'!H$16,'FG_243way_Regular Symbol'!$L$3:$Q$99,'FG_243way_RegularＸ_W()'!F$3+1,FALSE)),
'FG_243way_Regular Symbol'!Q72)</f>
        <v>TE</v>
      </c>
      <c r="O73" s="344" t="str">
        <f>IF($A73&gt;='FG_243way_Regular Symbol'!D$16,"",IF(B73=0,"",IF(OR(B73=$O$1,B73=$P$1,B74=$O$1,B74=$P$1,B75=$O$1,B75=$P$1),0,1)))</f>
        <v/>
      </c>
      <c r="P73" s="3">
        <f>IF($A73&gt;='FG_243way_Regular Symbol'!E$16,"",IF(C73=0,"",IF(OR(C73=$O$1,C73=$P$1,C74=$O$1,C74=$P$1,C75=$O$1,C75=$P$1),0,1)))</f>
        <v>0</v>
      </c>
      <c r="Q73" s="3" t="str">
        <f>IF($A73&gt;='FG_243way_Regular Symbol'!F$16,"",IF(D73=0,"",IF(OR(D73=$O$1,D73=$P$1,D74=$O$1,D74=$P$1,D75=$O$1,D75=$P$1),0,1)))</f>
        <v/>
      </c>
      <c r="R73" s="3" t="str">
        <f>IF($A73&gt;='FG_243way_Regular Symbol'!G$16,"",IF(E73=0,"",IF(OR(E73=$O$1,E73=$P$1,E74=$O$1,E74=$P$1,E75=$O$1,E75=$P$1),0,1)))</f>
        <v/>
      </c>
      <c r="S73" s="135" t="str">
        <f>IF($A73&gt;='FG_243way_Regular Symbol'!H$16,"",IF(F73=0,"",IF(OR(F73=$O$1,F73=$P$1,F74=$O$1,F74=$P$1,F75=$O$1,F75=$P$1),0,1)))</f>
        <v/>
      </c>
      <c r="U73" s="344" t="str">
        <f>IF($A73&gt;='FG_243way_Regular Symbol'!D$16,"",IF(B73=0,"",IF(OR(B73=$U$1,B73=$V$1,B74=$U$1,B74=$V$1,B75=$U$1,B75=$V$1),0,1)))</f>
        <v/>
      </c>
      <c r="V73" s="3">
        <f>IF($A73&gt;='FG_243way_Regular Symbol'!E$16,"",IF(C73=0,"",IF(OR(C73=$U$1,C73=$V$1,C74=$U$1,C74=$V$1,C75=$U$1,C75=$V$1),0,1)))</f>
        <v>1</v>
      </c>
      <c r="W73" s="3" t="str">
        <f>IF($A73&gt;='FG_243way_Regular Symbol'!F$16,"",IF(D73=0,"",IF(OR(D73=$U$1,D73=$V$1,D74=$U$1,D74=$V$1,D75=$U$1,D75=$V$1),0,1)))</f>
        <v/>
      </c>
      <c r="X73" s="3" t="str">
        <f>IF($A73&gt;='FG_243way_Regular Symbol'!G$16,"",IF(E73=0,"",IF(OR(E73=$U$1,E73=$V$1,E74=$U$1,E74=$V$1,E75=$U$1,E75=$V$1),0,1)))</f>
        <v/>
      </c>
      <c r="Y73" s="135" t="str">
        <f>IF($A73&gt;='FG_243way_Regular Symbol'!H$16,"",IF(F73=0,"",IF(OR(F73=$U$1,F73=$V$1,F74=$U$1,F74=$V$1,F75=$U$1,F75=$V$1),0,1)))</f>
        <v/>
      </c>
      <c r="AA73" s="344" t="str">
        <f>IF($A73&gt;='FG_243way_Regular Symbol'!D$16,"",IF(B73=0,"",IF(OR(B73=$AA$1,B73=$AB$1,B74=$AA$1,B74=$AB$1,B75=$AA$1,,B75=$AB$1),0,1)))</f>
        <v/>
      </c>
      <c r="AB73" s="3">
        <f>IF($A73&gt;='FG_243way_Regular Symbol'!E$16,"",IF(C73=0,"",IF(OR(C73=$AA$1,C73=$AB$1,C74=$AA$1,C74=$AB$1,C75=$AA$1,,C75=$AB$1),0,1)))</f>
        <v>1</v>
      </c>
      <c r="AC73" s="3" t="str">
        <f>IF($A73&gt;='FG_243way_Regular Symbol'!F$16,"",IF(D73=0,"",IF(OR(D73=$AA$1,D73=$AB$1,D74=$AA$1,D74=$AB$1,D75=$AA$1,,D75=$AB$1),0,1)))</f>
        <v/>
      </c>
      <c r="AD73" s="3" t="str">
        <f>IF($A73&gt;='FG_243way_Regular Symbol'!G$16,"",IF(E73=0,"",IF(OR(E73=$AA$1,E73=$AB$1,E74=$AA$1,E74=$AB$1,E75=$AA$1,,E75=$AB$1),0,1)))</f>
        <v/>
      </c>
      <c r="AE73" s="135" t="str">
        <f>IF($A73&gt;='FG_243way_Regular Symbol'!H$16,"",IF(F73=0,"",IF(OR(F73=$AA$1,F73=$AB$1,F74=$AA$1,F74=$AB$1,F75=$AA$1,,F75=$AB$1),0,1)))</f>
        <v/>
      </c>
      <c r="AG73" s="344" t="str">
        <f>IF($A73&gt;='FG_243way_Regular Symbol'!D$16,"",IF(B73=0,"",IF(OR(B73=$AG$1,B73=$AH$1,B74=$AG$1,B74=$AH$1,B75=$AG$1,B75=$AH$1),0,1)))</f>
        <v/>
      </c>
      <c r="AH73" s="3">
        <f>IF($A73&gt;='FG_243way_Regular Symbol'!E$16,"",IF(C73=0,"",IF(OR(C73=$AG$1,C73=$AH$1,C74=$AG$1,C74=$AH$1,C75=$AG$1,C75=$AH$1),0,1)))</f>
        <v>1</v>
      </c>
      <c r="AI73" s="3" t="str">
        <f>IF($A73&gt;='FG_243way_Regular Symbol'!F$16,"",IF(D73=0,"",IF(OR(D73=$AG$1,D73=$AH$1,D74=$AG$1,D74=$AH$1,D75=$AG$1,D75=$AH$1),0,1)))</f>
        <v/>
      </c>
      <c r="AJ73" s="3" t="str">
        <f>IF($A73&gt;='FG_243way_Regular Symbol'!G$16,"",IF(E73=0,"",IF(OR(E73=$AG$1,E73=$AH$1,E74=$AG$1,E74=$AH$1,E75=$AG$1,E75=$AH$1),0,1)))</f>
        <v/>
      </c>
      <c r="AK73" s="135" t="str">
        <f>IF($A73&gt;='FG_243way_Regular Symbol'!H$16,"",IF(F73=0,"",IF(OR(F73=$AG$1,F73=$AH$1,F74=$AG$1,F74=$AH$1,F75=$AG$1,F75=$AH$1),0,1)))</f>
        <v/>
      </c>
      <c r="AM73" s="344" t="str">
        <f>IF($A73&gt;='FG_243way_Regular Symbol'!D$16,"",IF(B73=0,"",IF(OR(B73=$AM$1,B73=$AN$1,B74=$AM$1,B74=$AN$1,B75=$AM$1,B75=$AN$1),0,1)))</f>
        <v/>
      </c>
      <c r="AN73" s="3">
        <f>IF($A73&gt;='FG_243way_Regular Symbol'!E$16,"",IF(C73=0,"",IF(OR(C73=$AM$1,C73=$AN$1,C74=$AM$1,C74=$AN$1,C75=$AM$1,C75=$AN$1),0,1)))</f>
        <v>1</v>
      </c>
      <c r="AO73" s="3" t="str">
        <f>IF($A73&gt;='FG_243way_Regular Symbol'!F$16,"",IF(D73=0,"",IF(OR(D73=$AM$1,D73=$AN$1,D74=$AM$1,D74=$AN$1,D75=$AM$1,D75=$AN$1),0,1)))</f>
        <v/>
      </c>
      <c r="AP73" s="3" t="str">
        <f>IF($A73&gt;='FG_243way_Regular Symbol'!G$16,"",IF(E73=0,"",IF(OR(E73=$AM$1,E73=$AN$1,E74=$AM$1,E74=$AN$1,E75=$AM$1,E75=$AN$1),0,1)))</f>
        <v/>
      </c>
      <c r="AQ73" s="135" t="str">
        <f>IF($A73&gt;='FG_243way_Regular Symbol'!H$16,"",IF(F73=0,"",IF(OR(F73=$AM$1,F73=$AN$1,F74=$AM$1,F74=$AN$1,F75=$AM$1,F75=$AN$1),0,1)))</f>
        <v/>
      </c>
      <c r="AS73" s="344" t="str">
        <f>IF($A73&gt;='FG_243way_Regular Symbol'!D$16,"",IF(B73=0,"",IF(OR(B73=$AM$1,B73=$AT$1,B74=$AM$1,B74=$AT$1,B75=$AM$1,B75=$AT$1),0,1)))</f>
        <v/>
      </c>
      <c r="AT73" s="3">
        <f>IF($A73&gt;='FG_243way_Regular Symbol'!E$16,"",IF(C73=0,"",IF(OR(C73=$AM$1,C73=$AT$1,C74=$AM$1,C74=$AT$1,C75=$AM$1,C75=$AT$1),0,1)))</f>
        <v>1</v>
      </c>
      <c r="AU73" s="3" t="str">
        <f>IF($A73&gt;='FG_243way_Regular Symbol'!F$16,"",IF(D73=0,"",IF(OR(D73=$AM$1,D73=$AT$1,D74=$AM$1,D74=$AT$1,D75=$AM$1,D75=$AT$1),0,1)))</f>
        <v/>
      </c>
      <c r="AV73" s="3" t="str">
        <f>IF($A73&gt;='FG_243way_Regular Symbol'!G$16,"",IF(E73=0,"",IF(OR(E73=$AM$1,E73=$AT$1,E74=$AM$1,E74=$AT$1,E75=$AM$1,E75=$AT$1),0,1)))</f>
        <v/>
      </c>
      <c r="AW73" s="135" t="str">
        <f>IF($A73&gt;='FG_243way_Regular Symbol'!H$16,"",IF(F73=0,"",IF(OR(F73=$AM$1,F73=$AT$1,F74=$AM$1,F74=$AT$1,F75=$AM$1,F75=$AT$1),0,1)))</f>
        <v/>
      </c>
      <c r="AY73" s="344" t="str">
        <f>IF($A73&gt;='FG_243way_Regular Symbol'!D$16,"",IF(B73=0,"",IF(OR(B73=$AM$1,B73=$AZ$1,B74=$AM$1,B74=$AZ$1,B75=$AM$1,B75=$AZ$1),0,1)))</f>
        <v/>
      </c>
      <c r="AZ73" s="3">
        <f>IF($A73&gt;='FG_243way_Regular Symbol'!E$16,"",IF(C73=0,"",IF(OR(C73=$AM$1,C73=$AZ$1,C74=$AM$1,C74=$AZ$1,C75=$AM$1,C75=$AZ$1),0,1)))</f>
        <v>1</v>
      </c>
      <c r="BA73" s="3" t="str">
        <f>IF($A73&gt;='FG_243way_Regular Symbol'!F$16,"",IF(D73=0,"",IF(OR(D73=$AM$1,D73=$AZ$1,D74=$AM$1,D74=$AZ$1,D75=$AM$1,D75=$AZ$1),0,1)))</f>
        <v/>
      </c>
      <c r="BB73" s="3" t="str">
        <f>IF($A73&gt;='FG_243way_Regular Symbol'!G$16,"",IF(E73=0,"",IF(OR(E73=$AM$1,E73=$AZ$1,E74=$AM$1,E74=$AZ$1,E75=$AM$1,E75=$AZ$1),0,1)))</f>
        <v/>
      </c>
      <c r="BC73" s="135" t="str">
        <f>IF($A73&gt;='FG_243way_Regular Symbol'!H$16,"",IF(F73=0,"",IF(OR(F73=$AM$1,F73=$AZ$1,F74=$AM$1,F74=$AZ$1,F75=$AM$1,F75=$AZ$1),0,1)))</f>
        <v/>
      </c>
      <c r="BE73" s="344" t="str">
        <f>IF($A73&gt;='FG_243way_Regular Symbol'!D$16,"",IF(B73=0,"",IF(OR(B73=$AM$1,B73=$BF$1,B74=$AM$1,B74=$BF$1,B75=$AM$1,B75=$BF$1),0,1)))</f>
        <v/>
      </c>
      <c r="BF73" s="3">
        <f>IF($A73&gt;='FG_243way_Regular Symbol'!E$16,"",IF(C73=0,"",IF(OR(C73=$AM$1,C73=$BF$1,C74=$AM$1,C74=$BF$1,C75=$AM$1,C75=$BF$1),0,1)))</f>
        <v>1</v>
      </c>
      <c r="BG73" s="3" t="str">
        <f>IF($A73&gt;='FG_243way_Regular Symbol'!F$16,"",IF(D73=0,"",IF(OR(D73=$AM$1,D73=$BF$1,D74=$AM$1,D74=$BF$1,D75=$AM$1,D75=$BF$1),0,1)))</f>
        <v/>
      </c>
      <c r="BH73" s="3" t="str">
        <f>IF($A73&gt;='FG_243way_Regular Symbol'!G$16,"",IF(E73=0,"",IF(OR(E73=$AM$1,E73=$BF$1,E74=$AM$1,E74=$BF$1,E75=$AM$1,E75=$BF$1),0,1)))</f>
        <v/>
      </c>
      <c r="BI73" s="135" t="str">
        <f>IF($A73&gt;='FG_243way_Regular Symbol'!H$16,"",IF(F73=0,"",IF(OR(F73=$AM$1,F73=$BF$1,F74=$AM$1,F74=$BF$1,F75=$AM$1,F75=$BF$1),0,1)))</f>
        <v/>
      </c>
      <c r="BK73" s="344" t="str">
        <f>IF($A73&gt;='FG_243way_Regular Symbol'!D$16,"",IF(B73=0,"",IF(OR(B73=$AM$1,B73=$BL$1,B74=$AM$1,B74=$BL$1,B75=$AM$1,B75=$BL$1),0,1)))</f>
        <v/>
      </c>
      <c r="BL73" s="3">
        <f>IF($A73&gt;='FG_243way_Regular Symbol'!E$16,"",IF(C73=0,"",IF(OR(C73=$AM$1,C73=$BL$1,C74=$AM$1,C74=$BL$1,C75=$AM$1,C75=$BL$1),0,1)))</f>
        <v>1</v>
      </c>
      <c r="BM73" s="3" t="str">
        <f>IF($A73&gt;='FG_243way_Regular Symbol'!F$16,"",IF(D73=0,"",IF(OR(D73=$AM$1,D73=$BL$1,D74=$AM$1,D74=$BL$1,D75=$AM$1,D75=$BL$1),0,1)))</f>
        <v/>
      </c>
      <c r="BN73" s="3" t="str">
        <f>IF($A73&gt;='FG_243way_Regular Symbol'!G$16,"",IF(E73=0,"",IF(OR(E73=$AM$1,E73=$BL$1,E74=$AM$1,E74=$BL$1,E75=$AM$1,E75=$BL$1),0,1)))</f>
        <v/>
      </c>
      <c r="BO73" s="135" t="str">
        <f>IF($A73&gt;='FG_243way_Regular Symbol'!H$16,"",IF(F73=0,"",IF(OR(F73=$AM$1,F73=$BL$1,F74=$AM$1,F74=$BL$1,F75=$AM$1,F75=$BL$1),0,1)))</f>
        <v/>
      </c>
      <c r="BQ73" s="3" t="str">
        <f>IF($A73&gt;='FG_243way_Regular Symbol'!D$16,"",IF(B73=0,"",IF(OR(B73=$BQ$1,B73=$BR$1,B74=$BQ$1,B74=$BR$1,B75=$BQ$1,B75=$BR$1),0,1)))</f>
        <v/>
      </c>
      <c r="BR73" s="3">
        <f>IF($A73&gt;='FG_243way_Regular Symbol'!E$16,"",IF(C73=0,"",IF(OR(C73=$BQ$1,C73=$BR$1,C74=$BQ$1,C74=$BR$1,C75=$BQ$1,C75=$BR$1),0,1)))</f>
        <v>1</v>
      </c>
      <c r="BS73" s="3" t="str">
        <f>IF($A73&gt;='FG_243way_Regular Symbol'!F$16,"",IF(D73=0,"",IF(OR(D73=$BQ$1,D73=$BR$1,D74=$BQ$1,D74=$BR$1,D75=$BQ$1,D75=$BR$1),0,1)))</f>
        <v/>
      </c>
      <c r="BT73" s="3" t="str">
        <f>IF($A73&gt;='FG_243way_Regular Symbol'!G$16,"",IF(E73=0,"",IF(OR(E73=$BQ$1,E73=$BR$1,E74=$BQ$1,E74=$BR$1,E75=$BQ$1,E75=$BR$1),0,1)))</f>
        <v/>
      </c>
      <c r="BU73" s="3" t="str">
        <f>IF($A73&gt;='FG_243way_Regular Symbol'!H$16,"",IF(F73=0,"",IF(OR(F73=$BQ$1,F73=$BR$1,F74=$BQ$1,F74=$BR$1,F75=$BQ$1,F75=$BR$1),0,1)))</f>
        <v/>
      </c>
      <c r="BW73" s="3" t="str">
        <f>IF($A73&gt;='FG_243way_Regular Symbol'!D$16,"",IF(B73=0,"",IF(OR(B73=$BW$1,B74=$BW$1,B75=$BW$1,B73=$BX$1,B74=$BX$1,B75=$BX$1),0,1)))</f>
        <v/>
      </c>
      <c r="BX73" s="3">
        <f>IF($A73&gt;='FG_243way_Regular Symbol'!E$16,"",IF(C73=0,"",IF(OR(C73=$BW$1,C74=$BW$1,C75=$BW$1,C73=$BX$1,C74=$BX$1,C75=$BX$1),0,1)))</f>
        <v>1</v>
      </c>
      <c r="BY73" s="3" t="str">
        <f>IF($A73&gt;='FG_243way_Regular Symbol'!F$16,"",IF(D73=0,"",IF(OR(D73=$BW$1,D74=$BW$1,D75=$BW$1,D73=$BX$1,D74=$BX$1,D75=$BX$1),0,1)))</f>
        <v/>
      </c>
      <c r="BZ73" s="3" t="str">
        <f>IF($A73&gt;='FG_243way_Regular Symbol'!G$16,"",IF(E73=0,"",IF(OR(E73=$BW$1,E74=$BW$1,E75=$BW$1,E73=$BX$1,E74=$BX$1,E75=$BX$1),0,1)))</f>
        <v/>
      </c>
      <c r="CA73" s="3" t="str">
        <f>IF($A73&gt;='FG_243way_Regular Symbol'!H$16,"",IF(F73=0,"",IF(OR(F73=$BW$1,F74=$BW$1,F75=$BW$1,F73=$BX$1,F74=$BX$1,F75=$BX$1),0,1)))</f>
        <v/>
      </c>
      <c r="CC73" s="3" t="str">
        <f>IF($A73&gt;='FG_243way_Regular Symbol'!D$16,"",IF(B73=0,"",IF(OR(B73=$BW$1,B74=$BW$1,B75=$BW$1,B73=$CD$1,B74=$CD$1,B75=$CD$1),0,1)))</f>
        <v/>
      </c>
      <c r="CD73" s="3">
        <f>IF($A73&gt;='FG_243way_Regular Symbol'!E$16,"",IF(C73=0,"",IF(OR(C73=$BW$1,C74=$BW$1,C75=$BW$1,C73=$CD$1,C74=$CD$1,C75=$CD$1),0,1)))</f>
        <v>1</v>
      </c>
      <c r="CE73" s="3" t="str">
        <f>IF($A73&gt;='FG_243way_Regular Symbol'!F$16,"",IF(D73=0,"",IF(OR(D73=$BW$1,D74=$BW$1,D75=$BW$1,D73=$CD$1,D74=$CD$1,D75=$CD$1),0,1)))</f>
        <v/>
      </c>
      <c r="CF73" s="3" t="str">
        <f>IF($A73&gt;='FG_243way_Regular Symbol'!G$16,"",IF(E73=0,"",IF(OR(E73=$BW$1,E74=$BW$1,E75=$BW$1,E73=$CD$1,E74=$CD$1,E75=$CD$1),0,1)))</f>
        <v/>
      </c>
      <c r="CG73" s="3" t="str">
        <f>IF($A73&gt;='FG_243way_Regular Symbol'!H$16,"",IF(F73=0,"",IF(OR(F73=$BW$1,F74=$BW$1,F75=$BW$1,F73=$CD$1,F74=$CD$1,F75=$CD$1),0,1)))</f>
        <v/>
      </c>
      <c r="CI73" s="3" t="str">
        <f>IF($A73&gt;='FG_243way_Regular Symbol'!D$16,"",IF(B73=0,"",IF(OR(B73=$BW$1,B74=$BW$1,B75=$BW$1,B73=$CJ$1,B74=$CJ$1,B75=$CJ$1),0,1)))</f>
        <v/>
      </c>
      <c r="CJ73" s="3">
        <f>IF($A73&gt;='FG_243way_Regular Symbol'!E$16,"",IF(C73=0,"",IF(OR(C73=$BW$1,C74=$BW$1,C75=$BW$1,C73=$CJ$1,C74=$CJ$1,C75=$CJ$1),0,1)))</f>
        <v>0</v>
      </c>
      <c r="CK73" s="3" t="str">
        <f>IF($A73&gt;='FG_243way_Regular Symbol'!F$16,"",IF(D73=0,"",IF(OR(D73=$BW$1,D74=$BW$1,D75=$BW$1,D73=$CJ$1,D74=$CJ$1,D75=$CJ$1),0,1)))</f>
        <v/>
      </c>
      <c r="CL73" s="3" t="str">
        <f>IF($A73&gt;='FG_243way_Regular Symbol'!G$16,"",IF(E73=0,"",IF(OR(E73=$BW$1,E74=$BW$1,E75=$BW$1,E73=$CJ$1,E74=$CJ$1,E75=$CJ$1),0,1)))</f>
        <v/>
      </c>
      <c r="CM73" s="3" t="str">
        <f>IF($A73&gt;='FG_243way_Regular Symbol'!H$16,"",IF(F73=0,"",IF(OR(F73=$BW$1,F74=$BW$1,F75=$BW$1,F73=$CJ$1,F74=$CJ$1,F75=$CJ$1),0,1)))</f>
        <v/>
      </c>
      <c r="CO73" s="3" t="str">
        <f>IF($A73&gt;='FG_243way_Regular Symbol'!D$16,"",IF(B73=0,"",IF(OR(B73=$BW$1,B74=$BW$1,B75=$BW$1,B73=$CP$1,B74=$CP$1,B75=$CP$1),0,1)))</f>
        <v/>
      </c>
      <c r="CP73" s="3">
        <f>IF($A73&gt;='FG_243way_Regular Symbol'!E$16,"",IF(C73=0,"",IF(OR(C73=$BW$1,C74=$BW$1,C75=$BW$1,C73=$CP$1,C74=$CP$1,C75=$CP$1),0,1)))</f>
        <v>1</v>
      </c>
      <c r="CQ73" s="3" t="str">
        <f>IF($A73&gt;='FG_243way_Regular Symbol'!F$16,"",IF(D73=0,"",IF(OR(D73=$BW$1,D74=$BW$1,D75=$BW$1,D73=$CP$1,D74=$CP$1,D75=$CP$1),0,1)))</f>
        <v/>
      </c>
      <c r="CR73" s="3" t="str">
        <f>IF($A73&gt;='FG_243way_Regular Symbol'!G$16,"",IF(E73=0,"",IF(OR(E73=$BW$1,E74=$BW$1,E75=$BW$1,E73=$CP$1,E74=$CP$1,E75=$CP$1),0,1)))</f>
        <v/>
      </c>
      <c r="CS73" s="3" t="str">
        <f>IF($A73&gt;='FG_243way_Regular Symbol'!H$16,"",IF(F73=0,"",IF(OR(F73=$BW$1,F74=$BW$1,F75=$BW$1,F73=$CP$1,F74=$CP$1,F75=$CP$1),0,1)))</f>
        <v/>
      </c>
      <c r="CU73" s="3" t="str">
        <f>IF($A73&gt;='FG_243way_Regular Symbol'!D$16,"",IF(B73=0,"",IF(OR(B73=$BW$1,B74=$BW$1,B75=$BW$1,B73=$CV$1,B74=$CV$1,B75=$CV$1),0,1)))</f>
        <v/>
      </c>
      <c r="CV73" s="3">
        <f>IF($A73&gt;='FG_243way_Regular Symbol'!E$16,"",IF(C73=0,"",IF(OR(C73=$BW$1,C74=$BW$1,C75=$BW$1,C73=$CV$1,C74=$CV$1,C75=$CV$1),0,1)))</f>
        <v>1</v>
      </c>
      <c r="CW73" s="3" t="str">
        <f>IF($A73&gt;='FG_243way_Regular Symbol'!F$16,"",IF(D73=0,"",IF(OR(D73=$BW$1,D74=$BW$1,D75=$BW$1,D73=$CV$1,D74=$CV$1,D75=$CV$1),0,1)))</f>
        <v/>
      </c>
      <c r="CX73" s="3" t="str">
        <f>IF($A73&gt;='FG_243way_Regular Symbol'!G$16,"",IF(E73=0,"",IF(OR(E73=$BW$1,E74=$BW$1,E75=$BW$1,E73=$CV$1,E74=$CV$1,E75=$CV$1),0,1)))</f>
        <v/>
      </c>
      <c r="CY73" s="3" t="str">
        <f>IF($A73&gt;='FG_243way_Regular Symbol'!H$16,"",IF(F73=0,"",IF(OR(F73=$BW$1,F74=$BW$1,F75=$BW$1,F73=$CV$1,F74=$CV$1,F75=$CV$1),0,1)))</f>
        <v/>
      </c>
    </row>
    <row r="74" spans="1:103">
      <c r="A74" s="337">
        <f>IF('FG_243way_Regular Symbol'!L73="","",'FG_243way_Regular Symbol'!L73)</f>
        <v>70</v>
      </c>
      <c r="B74" s="191" t="str">
        <f>IF('FG_243way_Regular Symbol'!M73="",
IF($A74-'FG_243way_Regular Symbol'!D$16&gt;='FG_243way_RegularＸ_W()'!B$2-1,"",VLOOKUP($A74-'FG_243way_Regular Symbol'!D$16,'FG_243way_Regular Symbol'!$L$3:$Q$99,'FG_243way_RegularＸ_W()'!B$3+1,FALSE)),
'FG_243way_Regular Symbol'!M73)</f>
        <v/>
      </c>
      <c r="C74" s="191" t="str">
        <f>IF('FG_243way_Regular Symbol'!N73="",
IF($A74-'FG_243way_Regular Symbol'!E$16&gt;='FG_243way_RegularＸ_W()'!C$2-1,"",VLOOKUP($A74-'FG_243way_Regular Symbol'!E$16,'FG_243way_Regular Symbol'!$L$3:$Q$99,'FG_243way_RegularＸ_W()'!C$3+1,FALSE)),
'FG_243way_Regular Symbol'!N73)</f>
        <v>M1</v>
      </c>
      <c r="D74" s="191" t="str">
        <f>IF('FG_243way_Regular Symbol'!O73="",
IF($A74-'FG_243way_Regular Symbol'!F$16&gt;='FG_243way_RegularＸ_W()'!D$2-1,"",VLOOKUP($A74-'FG_243way_Regular Symbol'!F$16,'FG_243way_Regular Symbol'!$L$3:$Q$99,'FG_243way_RegularＸ_W()'!D$3+1,FALSE)),
'FG_243way_Regular Symbol'!O73)</f>
        <v/>
      </c>
      <c r="E74" s="191" t="str">
        <f>IF('FG_243way_Regular Symbol'!P73="",
IF($A74-'FG_243way_Regular Symbol'!G$16&gt;='FG_243way_RegularＸ_W()'!E$2-1,"",VLOOKUP($A74-'FG_243way_Regular Symbol'!G$16,'FG_243way_Regular Symbol'!$L$3:$Q$99,'FG_243way_RegularＸ_W()'!E$3+1,FALSE)),
'FG_243way_Regular Symbol'!P73)</f>
        <v/>
      </c>
      <c r="F74" s="338" t="str">
        <f>IF('FG_243way_Regular Symbol'!Q73="",
IF($A74-'FG_243way_Regular Symbol'!H$16&gt;='FG_243way_RegularＸ_W()'!F$2-1,"",VLOOKUP($A74-'FG_243way_Regular Symbol'!H$16,'FG_243way_Regular Symbol'!$L$3:$Q$99,'FG_243way_RegularＸ_W()'!F$3+1,FALSE)),
'FG_243way_Regular Symbol'!Q73)</f>
        <v/>
      </c>
      <c r="O74" s="344" t="str">
        <f>IF($A74&gt;='FG_243way_Regular Symbol'!D$16,"",IF(B74=0,"",IF(OR(B74=$O$1,B74=$P$1,B75=$O$1,B75=$P$1,B76=$O$1,B76=$P$1),0,1)))</f>
        <v/>
      </c>
      <c r="P74" s="3">
        <f>IF($A74&gt;='FG_243way_Regular Symbol'!E$16,"",IF(C74=0,"",IF(OR(C74=$O$1,C74=$P$1,C75=$O$1,C75=$P$1,C76=$O$1,C76=$P$1),0,1)))</f>
        <v>0</v>
      </c>
      <c r="Q74" s="3" t="str">
        <f>IF($A74&gt;='FG_243way_Regular Symbol'!F$16,"",IF(D74=0,"",IF(OR(D74=$O$1,D74=$P$1,D75=$O$1,D75=$P$1,D76=$O$1,D76=$P$1),0,1)))</f>
        <v/>
      </c>
      <c r="R74" s="3" t="str">
        <f>IF($A74&gt;='FG_243way_Regular Symbol'!G$16,"",IF(E74=0,"",IF(OR(E74=$O$1,E74=$P$1,E75=$O$1,E75=$P$1,E76=$O$1,E76=$P$1),0,1)))</f>
        <v/>
      </c>
      <c r="S74" s="135" t="str">
        <f>IF($A74&gt;='FG_243way_Regular Symbol'!H$16,"",IF(F74=0,"",IF(OR(F74=$O$1,F74=$P$1,F75=$O$1,F75=$P$1,F76=$O$1,F76=$P$1),0,1)))</f>
        <v/>
      </c>
      <c r="U74" s="344" t="str">
        <f>IF($A74&gt;='FG_243way_Regular Symbol'!D$16,"",IF(B74=0,"",IF(OR(B74=$U$1,B74=$V$1,B75=$U$1,B75=$V$1,B76=$U$1,B76=$V$1),0,1)))</f>
        <v/>
      </c>
      <c r="V74" s="3">
        <f>IF($A74&gt;='FG_243way_Regular Symbol'!E$16,"",IF(C74=0,"",IF(OR(C74=$U$1,C74=$V$1,C75=$U$1,C75=$V$1,C76=$U$1,C76=$V$1),0,1)))</f>
        <v>1</v>
      </c>
      <c r="W74" s="3" t="str">
        <f>IF($A74&gt;='FG_243way_Regular Symbol'!F$16,"",IF(D74=0,"",IF(OR(D74=$U$1,D74=$V$1,D75=$U$1,D75=$V$1,D76=$U$1,D76=$V$1),0,1)))</f>
        <v/>
      </c>
      <c r="X74" s="3" t="str">
        <f>IF($A74&gt;='FG_243way_Regular Symbol'!G$16,"",IF(E74=0,"",IF(OR(E74=$U$1,E74=$V$1,E75=$U$1,E75=$V$1,E76=$U$1,E76=$V$1),0,1)))</f>
        <v/>
      </c>
      <c r="Y74" s="135" t="str">
        <f>IF($A74&gt;='FG_243way_Regular Symbol'!H$16,"",IF(F74=0,"",IF(OR(F74=$U$1,F74=$V$1,F75=$U$1,F75=$V$1,F76=$U$1,F76=$V$1),0,1)))</f>
        <v/>
      </c>
      <c r="AA74" s="344" t="str">
        <f>IF($A74&gt;='FG_243way_Regular Symbol'!D$16,"",IF(B74=0,"",IF(OR(B74=$AA$1,B74=$AB$1,B75=$AA$1,B75=$AB$1,B76=$AA$1,,B76=$AB$1),0,1)))</f>
        <v/>
      </c>
      <c r="AB74" s="3">
        <f>IF($A74&gt;='FG_243way_Regular Symbol'!E$16,"",IF(C74=0,"",IF(OR(C74=$AA$1,C74=$AB$1,C75=$AA$1,C75=$AB$1,C76=$AA$1,,C76=$AB$1),0,1)))</f>
        <v>1</v>
      </c>
      <c r="AC74" s="3" t="str">
        <f>IF($A74&gt;='FG_243way_Regular Symbol'!F$16,"",IF(D74=0,"",IF(OR(D74=$AA$1,D74=$AB$1,D75=$AA$1,D75=$AB$1,D76=$AA$1,,D76=$AB$1),0,1)))</f>
        <v/>
      </c>
      <c r="AD74" s="3" t="str">
        <f>IF($A74&gt;='FG_243way_Regular Symbol'!G$16,"",IF(E74=0,"",IF(OR(E74=$AA$1,E74=$AB$1,E75=$AA$1,E75=$AB$1,E76=$AA$1,,E76=$AB$1),0,1)))</f>
        <v/>
      </c>
      <c r="AE74" s="135" t="str">
        <f>IF($A74&gt;='FG_243way_Regular Symbol'!H$16,"",IF(F74=0,"",IF(OR(F74=$AA$1,F74=$AB$1,F75=$AA$1,F75=$AB$1,F76=$AA$1,,F76=$AB$1),0,1)))</f>
        <v/>
      </c>
      <c r="AG74" s="344" t="str">
        <f>IF($A74&gt;='FG_243way_Regular Symbol'!D$16,"",IF(B74=0,"",IF(OR(B74=$AG$1,B74=$AH$1,B75=$AG$1,B75=$AH$1,B76=$AG$1,B76=$AH$1),0,1)))</f>
        <v/>
      </c>
      <c r="AH74" s="3">
        <f>IF($A74&gt;='FG_243way_Regular Symbol'!E$16,"",IF(C74=0,"",IF(OR(C74=$AG$1,C74=$AH$1,C75=$AG$1,C75=$AH$1,C76=$AG$1,C76=$AH$1),0,1)))</f>
        <v>1</v>
      </c>
      <c r="AI74" s="3" t="str">
        <f>IF($A74&gt;='FG_243way_Regular Symbol'!F$16,"",IF(D74=0,"",IF(OR(D74=$AG$1,D74=$AH$1,D75=$AG$1,D75=$AH$1,D76=$AG$1,D76=$AH$1),0,1)))</f>
        <v/>
      </c>
      <c r="AJ74" s="3" t="str">
        <f>IF($A74&gt;='FG_243way_Regular Symbol'!G$16,"",IF(E74=0,"",IF(OR(E74=$AG$1,E74=$AH$1,E75=$AG$1,E75=$AH$1,E76=$AG$1,E76=$AH$1),0,1)))</f>
        <v/>
      </c>
      <c r="AK74" s="135" t="str">
        <f>IF($A74&gt;='FG_243way_Regular Symbol'!H$16,"",IF(F74=0,"",IF(OR(F74=$AG$1,F74=$AH$1,F75=$AG$1,F75=$AH$1,F76=$AG$1,F76=$AH$1),0,1)))</f>
        <v/>
      </c>
      <c r="AM74" s="344" t="str">
        <f>IF($A74&gt;='FG_243way_Regular Symbol'!D$16,"",IF(B74=0,"",IF(OR(B74=$AM$1,B74=$AN$1,B75=$AM$1,B75=$AN$1,B76=$AM$1,B76=$AN$1),0,1)))</f>
        <v/>
      </c>
      <c r="AN74" s="3">
        <f>IF($A74&gt;='FG_243way_Regular Symbol'!E$16,"",IF(C74=0,"",IF(OR(C74=$AM$1,C74=$AN$1,C75=$AM$1,C75=$AN$1,C76=$AM$1,C76=$AN$1),0,1)))</f>
        <v>1</v>
      </c>
      <c r="AO74" s="3" t="str">
        <f>IF($A74&gt;='FG_243way_Regular Symbol'!F$16,"",IF(D74=0,"",IF(OR(D74=$AM$1,D74=$AN$1,D75=$AM$1,D75=$AN$1,D76=$AM$1,D76=$AN$1),0,1)))</f>
        <v/>
      </c>
      <c r="AP74" s="3" t="str">
        <f>IF($A74&gt;='FG_243way_Regular Symbol'!G$16,"",IF(E74=0,"",IF(OR(E74=$AM$1,E74=$AN$1,E75=$AM$1,E75=$AN$1,E76=$AM$1,E76=$AN$1),0,1)))</f>
        <v/>
      </c>
      <c r="AQ74" s="135" t="str">
        <f>IF($A74&gt;='FG_243way_Regular Symbol'!H$16,"",IF(F74=0,"",IF(OR(F74=$AM$1,F74=$AN$1,F75=$AM$1,F75=$AN$1,F76=$AM$1,F76=$AN$1),0,1)))</f>
        <v/>
      </c>
      <c r="AS74" s="344" t="str">
        <f>IF($A74&gt;='FG_243way_Regular Symbol'!D$16,"",IF(B74=0,"",IF(OR(B74=$AM$1,B74=$AT$1,B75=$AM$1,B75=$AT$1,B76=$AM$1,B76=$AT$1),0,1)))</f>
        <v/>
      </c>
      <c r="AT74" s="3">
        <f>IF($A74&gt;='FG_243way_Regular Symbol'!E$16,"",IF(C74=0,"",IF(OR(C74=$AM$1,C74=$AT$1,C75=$AM$1,C75=$AT$1,C76=$AM$1,C76=$AT$1),0,1)))</f>
        <v>1</v>
      </c>
      <c r="AU74" s="3" t="str">
        <f>IF($A74&gt;='FG_243way_Regular Symbol'!F$16,"",IF(D74=0,"",IF(OR(D74=$AM$1,D74=$AT$1,D75=$AM$1,D75=$AT$1,D76=$AM$1,D76=$AT$1),0,1)))</f>
        <v/>
      </c>
      <c r="AV74" s="3" t="str">
        <f>IF($A74&gt;='FG_243way_Regular Symbol'!G$16,"",IF(E74=0,"",IF(OR(E74=$AM$1,E74=$AT$1,E75=$AM$1,E75=$AT$1,E76=$AM$1,E76=$AT$1),0,1)))</f>
        <v/>
      </c>
      <c r="AW74" s="135" t="str">
        <f>IF($A74&gt;='FG_243way_Regular Symbol'!H$16,"",IF(F74=0,"",IF(OR(F74=$AM$1,F74=$AT$1,F75=$AM$1,F75=$AT$1,F76=$AM$1,F76=$AT$1),0,1)))</f>
        <v/>
      </c>
      <c r="AY74" s="344" t="str">
        <f>IF($A74&gt;='FG_243way_Regular Symbol'!D$16,"",IF(B74=0,"",IF(OR(B74=$AM$1,B74=$AZ$1,B75=$AM$1,B75=$AZ$1,B76=$AM$1,B76=$AZ$1),0,1)))</f>
        <v/>
      </c>
      <c r="AZ74" s="3">
        <f>IF($A74&gt;='FG_243way_Regular Symbol'!E$16,"",IF(C74=0,"",IF(OR(C74=$AM$1,C74=$AZ$1,C75=$AM$1,C75=$AZ$1,C76=$AM$1,C76=$AZ$1),0,1)))</f>
        <v>1</v>
      </c>
      <c r="BA74" s="3" t="str">
        <f>IF($A74&gt;='FG_243way_Regular Symbol'!F$16,"",IF(D74=0,"",IF(OR(D74=$AM$1,D74=$AZ$1,D75=$AM$1,D75=$AZ$1,D76=$AM$1,D76=$AZ$1),0,1)))</f>
        <v/>
      </c>
      <c r="BB74" s="3" t="str">
        <f>IF($A74&gt;='FG_243way_Regular Symbol'!G$16,"",IF(E74=0,"",IF(OR(E74=$AM$1,E74=$AZ$1,E75=$AM$1,E75=$AZ$1,E76=$AM$1,E76=$AZ$1),0,1)))</f>
        <v/>
      </c>
      <c r="BC74" s="135" t="str">
        <f>IF($A74&gt;='FG_243way_Regular Symbol'!H$16,"",IF(F74=0,"",IF(OR(F74=$AM$1,F74=$AZ$1,F75=$AM$1,F75=$AZ$1,F76=$AM$1,F76=$AZ$1),0,1)))</f>
        <v/>
      </c>
      <c r="BE74" s="344" t="str">
        <f>IF($A74&gt;='FG_243way_Regular Symbol'!D$16,"",IF(B74=0,"",IF(OR(B74=$AM$1,B74=$BF$1,B75=$AM$1,B75=$BF$1,B76=$AM$1,B76=$BF$1),0,1)))</f>
        <v/>
      </c>
      <c r="BF74" s="3">
        <f>IF($A74&gt;='FG_243way_Regular Symbol'!E$16,"",IF(C74=0,"",IF(OR(C74=$AM$1,C74=$BF$1,C75=$AM$1,C75=$BF$1,C76=$AM$1,C76=$BF$1),0,1)))</f>
        <v>1</v>
      </c>
      <c r="BG74" s="3" t="str">
        <f>IF($A74&gt;='FG_243way_Regular Symbol'!F$16,"",IF(D74=0,"",IF(OR(D74=$AM$1,D74=$BF$1,D75=$AM$1,D75=$BF$1,D76=$AM$1,D76=$BF$1),0,1)))</f>
        <v/>
      </c>
      <c r="BH74" s="3" t="str">
        <f>IF($A74&gt;='FG_243way_Regular Symbol'!G$16,"",IF(E74=0,"",IF(OR(E74=$AM$1,E74=$BF$1,E75=$AM$1,E75=$BF$1,E76=$AM$1,E76=$BF$1),0,1)))</f>
        <v/>
      </c>
      <c r="BI74" s="135" t="str">
        <f>IF($A74&gt;='FG_243way_Regular Symbol'!H$16,"",IF(F74=0,"",IF(OR(F74=$AM$1,F74=$BF$1,F75=$AM$1,F75=$BF$1,F76=$AM$1,F76=$BF$1),0,1)))</f>
        <v/>
      </c>
      <c r="BK74" s="344" t="str">
        <f>IF($A74&gt;='FG_243way_Regular Symbol'!D$16,"",IF(B74=0,"",IF(OR(B74=$AM$1,B74=$BL$1,B75=$AM$1,B75=$BL$1,B76=$AM$1,B76=$BL$1),0,1)))</f>
        <v/>
      </c>
      <c r="BL74" s="3">
        <f>IF($A74&gt;='FG_243way_Regular Symbol'!E$16,"",IF(C74=0,"",IF(OR(C74=$AM$1,C74=$BL$1,C75=$AM$1,C75=$BL$1,C76=$AM$1,C76=$BL$1),0,1)))</f>
        <v>1</v>
      </c>
      <c r="BM74" s="3" t="str">
        <f>IF($A74&gt;='FG_243way_Regular Symbol'!F$16,"",IF(D74=0,"",IF(OR(D74=$AM$1,D74=$BL$1,D75=$AM$1,D75=$BL$1,D76=$AM$1,D76=$BL$1),0,1)))</f>
        <v/>
      </c>
      <c r="BN74" s="3" t="str">
        <f>IF($A74&gt;='FG_243way_Regular Symbol'!G$16,"",IF(E74=0,"",IF(OR(E74=$AM$1,E74=$BL$1,E75=$AM$1,E75=$BL$1,E76=$AM$1,E76=$BL$1),0,1)))</f>
        <v/>
      </c>
      <c r="BO74" s="135" t="str">
        <f>IF($A74&gt;='FG_243way_Regular Symbol'!H$16,"",IF(F74=0,"",IF(OR(F74=$AM$1,F74=$BL$1,F75=$AM$1,F75=$BL$1,F76=$AM$1,F76=$BL$1),0,1)))</f>
        <v/>
      </c>
      <c r="BQ74" s="3" t="str">
        <f>IF($A74&gt;='FG_243way_Regular Symbol'!D$16,"",IF(B74=0,"",IF(OR(B74=$BQ$1,B74=$BR$1,B75=$BQ$1,B75=$BR$1,B76=$BQ$1,B76=$BR$1),0,1)))</f>
        <v/>
      </c>
      <c r="BR74" s="3">
        <f>IF($A74&gt;='FG_243way_Regular Symbol'!E$16,"",IF(C74=0,"",IF(OR(C74=$BQ$1,C74=$BR$1,C75=$BQ$1,C75=$BR$1,C76=$BQ$1,C76=$BR$1),0,1)))</f>
        <v>1</v>
      </c>
      <c r="BS74" s="3" t="str">
        <f>IF($A74&gt;='FG_243way_Regular Symbol'!F$16,"",IF(D74=0,"",IF(OR(D74=$BQ$1,D74=$BR$1,D75=$BQ$1,D75=$BR$1,D76=$BQ$1,D76=$BR$1),0,1)))</f>
        <v/>
      </c>
      <c r="BT74" s="3" t="str">
        <f>IF($A74&gt;='FG_243way_Regular Symbol'!G$16,"",IF(E74=0,"",IF(OR(E74=$BQ$1,E74=$BR$1,E75=$BQ$1,E75=$BR$1,E76=$BQ$1,E76=$BR$1),0,1)))</f>
        <v/>
      </c>
      <c r="BU74" s="3" t="str">
        <f>IF($A74&gt;='FG_243way_Regular Symbol'!H$16,"",IF(F74=0,"",IF(OR(F74=$BQ$1,F74=$BR$1,F75=$BQ$1,F75=$BR$1,F76=$BQ$1,F76=$BR$1),0,1)))</f>
        <v/>
      </c>
      <c r="BW74" s="3" t="str">
        <f>IF($A74&gt;='FG_243way_Regular Symbol'!D$16,"",IF(B74=0,"",IF(OR(B74=$BW$1,B75=$BW$1,B76=$BW$1,B74=$BX$1,B75=$BX$1,B76=$BX$1),0,1)))</f>
        <v/>
      </c>
      <c r="BX74" s="3">
        <f>IF($A74&gt;='FG_243way_Regular Symbol'!E$16,"",IF(C74=0,"",IF(OR(C74=$BW$1,C75=$BW$1,C76=$BW$1,C74=$BX$1,C75=$BX$1,C76=$BX$1),0,1)))</f>
        <v>1</v>
      </c>
      <c r="BY74" s="3" t="str">
        <f>IF($A74&gt;='FG_243way_Regular Symbol'!F$16,"",IF(D74=0,"",IF(OR(D74=$BW$1,D75=$BW$1,D76=$BW$1,D74=$BX$1,D75=$BX$1,D76=$BX$1),0,1)))</f>
        <v/>
      </c>
      <c r="BZ74" s="3" t="str">
        <f>IF($A74&gt;='FG_243way_Regular Symbol'!G$16,"",IF(E74=0,"",IF(OR(E74=$BW$1,E75=$BW$1,E76=$BW$1,E74=$BX$1,E75=$BX$1,E76=$BX$1),0,1)))</f>
        <v/>
      </c>
      <c r="CA74" s="3" t="str">
        <f>IF($A74&gt;='FG_243way_Regular Symbol'!H$16,"",IF(F74=0,"",IF(OR(F74=$BW$1,F75=$BW$1,F76=$BW$1,F74=$BX$1,F75=$BX$1,F76=$BX$1),0,1)))</f>
        <v/>
      </c>
      <c r="CC74" s="3" t="str">
        <f>IF($A74&gt;='FG_243way_Regular Symbol'!D$16,"",IF(B74=0,"",IF(OR(B74=$BW$1,B75=$BW$1,B76=$BW$1,B74=$CD$1,B75=$CD$1,B76=$CD$1),0,1)))</f>
        <v/>
      </c>
      <c r="CD74" s="3">
        <f>IF($A74&gt;='FG_243way_Regular Symbol'!E$16,"",IF(C74=0,"",IF(OR(C74=$BW$1,C75=$BW$1,C76=$BW$1,C74=$CD$1,C75=$CD$1,C76=$CD$1),0,1)))</f>
        <v>0</v>
      </c>
      <c r="CE74" s="3" t="str">
        <f>IF($A74&gt;='FG_243way_Regular Symbol'!F$16,"",IF(D74=0,"",IF(OR(D74=$BW$1,D75=$BW$1,D76=$BW$1,D74=$CD$1,D75=$CD$1,D76=$CD$1),0,1)))</f>
        <v/>
      </c>
      <c r="CF74" s="3" t="str">
        <f>IF($A74&gt;='FG_243way_Regular Symbol'!G$16,"",IF(E74=0,"",IF(OR(E74=$BW$1,E75=$BW$1,E76=$BW$1,E74=$CD$1,E75=$CD$1,E76=$CD$1),0,1)))</f>
        <v/>
      </c>
      <c r="CG74" s="3" t="str">
        <f>IF($A74&gt;='FG_243way_Regular Symbol'!H$16,"",IF(F74=0,"",IF(OR(F74=$BW$1,F75=$BW$1,F76=$BW$1,F74=$CD$1,F75=$CD$1,F76=$CD$1),0,1)))</f>
        <v/>
      </c>
      <c r="CI74" s="3" t="str">
        <f>IF($A74&gt;='FG_243way_Regular Symbol'!D$16,"",IF(B74=0,"",IF(OR(B74=$BW$1,B75=$BW$1,B76=$BW$1,B74=$CJ$1,B75=$CJ$1,B76=$CJ$1),0,1)))</f>
        <v/>
      </c>
      <c r="CJ74" s="3">
        <f>IF($A74&gt;='FG_243way_Regular Symbol'!E$16,"",IF(C74=0,"",IF(OR(C74=$BW$1,C75=$BW$1,C76=$BW$1,C74=$CJ$1,C75=$CJ$1,C76=$CJ$1),0,1)))</f>
        <v>0</v>
      </c>
      <c r="CK74" s="3" t="str">
        <f>IF($A74&gt;='FG_243way_Regular Symbol'!F$16,"",IF(D74=0,"",IF(OR(D74=$BW$1,D75=$BW$1,D76=$BW$1,D74=$CJ$1,D75=$CJ$1,D76=$CJ$1),0,1)))</f>
        <v/>
      </c>
      <c r="CL74" s="3" t="str">
        <f>IF($A74&gt;='FG_243way_Regular Symbol'!G$16,"",IF(E74=0,"",IF(OR(E74=$BW$1,E75=$BW$1,E76=$BW$1,E74=$CJ$1,E75=$CJ$1,E76=$CJ$1),0,1)))</f>
        <v/>
      </c>
      <c r="CM74" s="3" t="str">
        <f>IF($A74&gt;='FG_243way_Regular Symbol'!H$16,"",IF(F74=0,"",IF(OR(F74=$BW$1,F75=$BW$1,F76=$BW$1,F74=$CJ$1,F75=$CJ$1,F76=$CJ$1),0,1)))</f>
        <v/>
      </c>
      <c r="CO74" s="3" t="str">
        <f>IF($A74&gt;='FG_243way_Regular Symbol'!D$16,"",IF(B74=0,"",IF(OR(B74=$BW$1,B75=$BW$1,B76=$BW$1,B74=$CP$1,B75=$CP$1,B76=$CP$1),0,1)))</f>
        <v/>
      </c>
      <c r="CP74" s="3">
        <f>IF($A74&gt;='FG_243way_Regular Symbol'!E$16,"",IF(C74=0,"",IF(OR(C74=$BW$1,C75=$BW$1,C76=$BW$1,C74=$CP$1,C75=$CP$1,C76=$CP$1),0,1)))</f>
        <v>1</v>
      </c>
      <c r="CQ74" s="3" t="str">
        <f>IF($A74&gt;='FG_243way_Regular Symbol'!F$16,"",IF(D74=0,"",IF(OR(D74=$BW$1,D75=$BW$1,D76=$BW$1,D74=$CP$1,D75=$CP$1,D76=$CP$1),0,1)))</f>
        <v/>
      </c>
      <c r="CR74" s="3" t="str">
        <f>IF($A74&gt;='FG_243way_Regular Symbol'!G$16,"",IF(E74=0,"",IF(OR(E74=$BW$1,E75=$BW$1,E76=$BW$1,E74=$CP$1,E75=$CP$1,E76=$CP$1),0,1)))</f>
        <v/>
      </c>
      <c r="CS74" s="3" t="str">
        <f>IF($A74&gt;='FG_243way_Regular Symbol'!H$16,"",IF(F74=0,"",IF(OR(F74=$BW$1,F75=$BW$1,F76=$BW$1,F74=$CP$1,F75=$CP$1,F76=$CP$1),0,1)))</f>
        <v/>
      </c>
      <c r="CU74" s="3" t="str">
        <f>IF($A74&gt;='FG_243way_Regular Symbol'!D$16,"",IF(B74=0,"",IF(OR(B74=$BW$1,B75=$BW$1,B76=$BW$1,B74=$CV$1,B75=$CV$1,B76=$CV$1),0,1)))</f>
        <v/>
      </c>
      <c r="CV74" s="3">
        <f>IF($A74&gt;='FG_243way_Regular Symbol'!E$16,"",IF(C74=0,"",IF(OR(C74=$BW$1,C75=$BW$1,C76=$BW$1,C74=$CV$1,C75=$CV$1,C76=$CV$1),0,1)))</f>
        <v>1</v>
      </c>
      <c r="CW74" s="3" t="str">
        <f>IF($A74&gt;='FG_243way_Regular Symbol'!F$16,"",IF(D74=0,"",IF(OR(D74=$BW$1,D75=$BW$1,D76=$BW$1,D74=$CV$1,D75=$CV$1,D76=$CV$1),0,1)))</f>
        <v/>
      </c>
      <c r="CX74" s="3" t="str">
        <f>IF($A74&gt;='FG_243way_Regular Symbol'!G$16,"",IF(E74=0,"",IF(OR(E74=$BW$1,E75=$BW$1,E76=$BW$1,E74=$CV$1,E75=$CV$1,E76=$CV$1),0,1)))</f>
        <v/>
      </c>
      <c r="CY74" s="3" t="str">
        <f>IF($A74&gt;='FG_243way_Regular Symbol'!H$16,"",IF(F74=0,"",IF(OR(F74=$BW$1,F75=$BW$1,F76=$BW$1,F74=$CV$1,F75=$CV$1,F76=$CV$1),0,1)))</f>
        <v/>
      </c>
    </row>
    <row r="75" spans="1:103">
      <c r="A75" s="337">
        <f>IF('FG_243way_Regular Symbol'!L74="","",'FG_243way_Regular Symbol'!L74)</f>
        <v>71</v>
      </c>
      <c r="B75" s="191" t="str">
        <f>IF('FG_243way_Regular Symbol'!M74="",
IF($A75-'FG_243way_Regular Symbol'!D$16&gt;='FG_243way_RegularＸ_W()'!B$2-1,"",VLOOKUP($A75-'FG_243way_Regular Symbol'!D$16,'FG_243way_Regular Symbol'!$L$3:$Q$99,'FG_243way_RegularＸ_W()'!B$3+1,FALSE)),
'FG_243way_Regular Symbol'!M74)</f>
        <v/>
      </c>
      <c r="C75" s="191" t="str">
        <f>IF('FG_243way_Regular Symbol'!N74="",
IF($A75-'FG_243way_Regular Symbol'!E$16&gt;='FG_243way_RegularＸ_W()'!C$2-1,"",VLOOKUP($A75-'FG_243way_Regular Symbol'!E$16,'FG_243way_Regular Symbol'!$L$3:$Q$99,'FG_243way_RegularＸ_W()'!C$3+1,FALSE)),
'FG_243way_Regular Symbol'!N74)</f>
        <v>J</v>
      </c>
      <c r="D75" s="191" t="str">
        <f>IF('FG_243way_Regular Symbol'!O74="",
IF($A75-'FG_243way_Regular Symbol'!F$16&gt;='FG_243way_RegularＸ_W()'!D$2-1,"",VLOOKUP($A75-'FG_243way_Regular Symbol'!F$16,'FG_243way_Regular Symbol'!$L$3:$Q$99,'FG_243way_RegularＸ_W()'!D$3+1,FALSE)),
'FG_243way_Regular Symbol'!O74)</f>
        <v/>
      </c>
      <c r="E75" s="191" t="str">
        <f>IF('FG_243way_Regular Symbol'!P74="",
IF($A75-'FG_243way_Regular Symbol'!G$16&gt;='FG_243way_RegularＸ_W()'!E$2-1,"",VLOOKUP($A75-'FG_243way_Regular Symbol'!G$16,'FG_243way_Regular Symbol'!$L$3:$Q$99,'FG_243way_RegularＸ_W()'!E$3+1,FALSE)),
'FG_243way_Regular Symbol'!P74)</f>
        <v/>
      </c>
      <c r="F75" s="338" t="str">
        <f>IF('FG_243way_Regular Symbol'!Q74="",
IF($A75-'FG_243way_Regular Symbol'!H$16&gt;='FG_243way_RegularＸ_W()'!F$2-1,"",VLOOKUP($A75-'FG_243way_Regular Symbol'!H$16,'FG_243way_Regular Symbol'!$L$3:$Q$99,'FG_243way_RegularＸ_W()'!F$3+1,FALSE)),
'FG_243way_Regular Symbol'!Q74)</f>
        <v/>
      </c>
      <c r="O75" s="344" t="str">
        <f>IF($A75&gt;='FG_243way_Regular Symbol'!D$16,"",IF(B75=0,"",IF(OR(B75=$O$1,B75=$P$1,B76=$O$1,B76=$P$1,B77=$O$1,B77=$P$1),0,1)))</f>
        <v/>
      </c>
      <c r="P75" s="3">
        <f>IF($A75&gt;='FG_243way_Regular Symbol'!E$16,"",IF(C75=0,"",IF(OR(C75=$O$1,C75=$P$1,C76=$O$1,C76=$P$1,C77=$O$1,C77=$P$1),0,1)))</f>
        <v>1</v>
      </c>
      <c r="Q75" s="3" t="str">
        <f>IF($A75&gt;='FG_243way_Regular Symbol'!F$16,"",IF(D75=0,"",IF(OR(D75=$O$1,D75=$P$1,D76=$O$1,D76=$P$1,D77=$O$1,D77=$P$1),0,1)))</f>
        <v/>
      </c>
      <c r="R75" s="3" t="str">
        <f>IF($A75&gt;='FG_243way_Regular Symbol'!G$16,"",IF(E75=0,"",IF(OR(E75=$O$1,E75=$P$1,E76=$O$1,E76=$P$1,E77=$O$1,E77=$P$1),0,1)))</f>
        <v/>
      </c>
      <c r="S75" s="135" t="str">
        <f>IF($A75&gt;='FG_243way_Regular Symbol'!H$16,"",IF(F75=0,"",IF(OR(F75=$O$1,F75=$P$1,F76=$O$1,F76=$P$1,F77=$O$1,F77=$P$1),0,1)))</f>
        <v/>
      </c>
      <c r="U75" s="344" t="str">
        <f>IF($A75&gt;='FG_243way_Regular Symbol'!D$16,"",IF(B75=0,"",IF(OR(B75=$U$1,B75=$V$1,B76=$U$1,B76=$V$1,B77=$U$1,B77=$V$1),0,1)))</f>
        <v/>
      </c>
      <c r="V75" s="3">
        <f>IF($A75&gt;='FG_243way_Regular Symbol'!E$16,"",IF(C75=0,"",IF(OR(C75=$U$1,C75=$V$1,C76=$U$1,C76=$V$1,C77=$U$1,C77=$V$1),0,1)))</f>
        <v>1</v>
      </c>
      <c r="W75" s="3" t="str">
        <f>IF($A75&gt;='FG_243way_Regular Symbol'!F$16,"",IF(D75=0,"",IF(OR(D75=$U$1,D75=$V$1,D76=$U$1,D76=$V$1,D77=$U$1,D77=$V$1),0,1)))</f>
        <v/>
      </c>
      <c r="X75" s="3" t="str">
        <f>IF($A75&gt;='FG_243way_Regular Symbol'!G$16,"",IF(E75=0,"",IF(OR(E75=$U$1,E75=$V$1,E76=$U$1,E76=$V$1,E77=$U$1,E77=$V$1),0,1)))</f>
        <v/>
      </c>
      <c r="Y75" s="135" t="str">
        <f>IF($A75&gt;='FG_243way_Regular Symbol'!H$16,"",IF(F75=0,"",IF(OR(F75=$U$1,F75=$V$1,F76=$U$1,F76=$V$1,F77=$U$1,F77=$V$1),0,1)))</f>
        <v/>
      </c>
      <c r="AA75" s="344" t="str">
        <f>IF($A75&gt;='FG_243way_Regular Symbol'!D$16,"",IF(B75=0,"",IF(OR(B75=$AA$1,B75=$AB$1,B76=$AA$1,B76=$AB$1,B77=$AA$1,,B77=$AB$1),0,1)))</f>
        <v/>
      </c>
      <c r="AB75" s="3">
        <f>IF($A75&gt;='FG_243way_Regular Symbol'!E$16,"",IF(C75=0,"",IF(OR(C75=$AA$1,C75=$AB$1,C76=$AA$1,C76=$AB$1,C77=$AA$1,,C77=$AB$1),0,1)))</f>
        <v>1</v>
      </c>
      <c r="AC75" s="3" t="str">
        <f>IF($A75&gt;='FG_243way_Regular Symbol'!F$16,"",IF(D75=0,"",IF(OR(D75=$AA$1,D75=$AB$1,D76=$AA$1,D76=$AB$1,D77=$AA$1,,D77=$AB$1),0,1)))</f>
        <v/>
      </c>
      <c r="AD75" s="3" t="str">
        <f>IF($A75&gt;='FG_243way_Regular Symbol'!G$16,"",IF(E75=0,"",IF(OR(E75=$AA$1,E75=$AB$1,E76=$AA$1,E76=$AB$1,E77=$AA$1,,E77=$AB$1),0,1)))</f>
        <v/>
      </c>
      <c r="AE75" s="135" t="str">
        <f>IF($A75&gt;='FG_243way_Regular Symbol'!H$16,"",IF(F75=0,"",IF(OR(F75=$AA$1,F75=$AB$1,F76=$AA$1,F76=$AB$1,F77=$AA$1,,F77=$AB$1),0,1)))</f>
        <v/>
      </c>
      <c r="AG75" s="344" t="str">
        <f>IF($A75&gt;='FG_243way_Regular Symbol'!D$16,"",IF(B75=0,"",IF(OR(B75=$AG$1,B75=$AH$1,B76=$AG$1,B76=$AH$1,B77=$AG$1,B77=$AH$1),0,1)))</f>
        <v/>
      </c>
      <c r="AH75" s="3">
        <f>IF($A75&gt;='FG_243way_Regular Symbol'!E$16,"",IF(C75=0,"",IF(OR(C75=$AG$1,C75=$AH$1,C76=$AG$1,C76=$AH$1,C77=$AG$1,C77=$AH$1),0,1)))</f>
        <v>1</v>
      </c>
      <c r="AI75" s="3" t="str">
        <f>IF($A75&gt;='FG_243way_Regular Symbol'!F$16,"",IF(D75=0,"",IF(OR(D75=$AG$1,D75=$AH$1,D76=$AG$1,D76=$AH$1,D77=$AG$1,D77=$AH$1),0,1)))</f>
        <v/>
      </c>
      <c r="AJ75" s="3" t="str">
        <f>IF($A75&gt;='FG_243way_Regular Symbol'!G$16,"",IF(E75=0,"",IF(OR(E75=$AG$1,E75=$AH$1,E76=$AG$1,E76=$AH$1,E77=$AG$1,E77=$AH$1),0,1)))</f>
        <v/>
      </c>
      <c r="AK75" s="135" t="str">
        <f>IF($A75&gt;='FG_243way_Regular Symbol'!H$16,"",IF(F75=0,"",IF(OR(F75=$AG$1,F75=$AH$1,F76=$AG$1,F76=$AH$1,F77=$AG$1,F77=$AH$1),0,1)))</f>
        <v/>
      </c>
      <c r="AM75" s="344" t="str">
        <f>IF($A75&gt;='FG_243way_Regular Symbol'!D$16,"",IF(B75=0,"",IF(OR(B75=$AM$1,B75=$AN$1,B76=$AM$1,B76=$AN$1,B77=$AM$1,B77=$AN$1),0,1)))</f>
        <v/>
      </c>
      <c r="AN75" s="3">
        <f>IF($A75&gt;='FG_243way_Regular Symbol'!E$16,"",IF(C75=0,"",IF(OR(C75=$AM$1,C75=$AN$1,C76=$AM$1,C76=$AN$1,C77=$AM$1,C77=$AN$1),0,1)))</f>
        <v>1</v>
      </c>
      <c r="AO75" s="3" t="str">
        <f>IF($A75&gt;='FG_243way_Regular Symbol'!F$16,"",IF(D75=0,"",IF(OR(D75=$AM$1,D75=$AN$1,D76=$AM$1,D76=$AN$1,D77=$AM$1,D77=$AN$1),0,1)))</f>
        <v/>
      </c>
      <c r="AP75" s="3" t="str">
        <f>IF($A75&gt;='FG_243way_Regular Symbol'!G$16,"",IF(E75=0,"",IF(OR(E75=$AM$1,E75=$AN$1,E76=$AM$1,E76=$AN$1,E77=$AM$1,E77=$AN$1),0,1)))</f>
        <v/>
      </c>
      <c r="AQ75" s="135" t="str">
        <f>IF($A75&gt;='FG_243way_Regular Symbol'!H$16,"",IF(F75=0,"",IF(OR(F75=$AM$1,F75=$AN$1,F76=$AM$1,F76=$AN$1,F77=$AM$1,F77=$AN$1),0,1)))</f>
        <v/>
      </c>
      <c r="AS75" s="344" t="str">
        <f>IF($A75&gt;='FG_243way_Regular Symbol'!D$16,"",IF(B75=0,"",IF(OR(B75=$AM$1,B75=$AT$1,B76=$AM$1,B76=$AT$1,B77=$AM$1,B77=$AT$1),0,1)))</f>
        <v/>
      </c>
      <c r="AT75" s="3">
        <f>IF($A75&gt;='FG_243way_Regular Symbol'!E$16,"",IF(C75=0,"",IF(OR(C75=$AM$1,C75=$AT$1,C76=$AM$1,C76=$AT$1,C77=$AM$1,C77=$AT$1),0,1)))</f>
        <v>1</v>
      </c>
      <c r="AU75" s="3" t="str">
        <f>IF($A75&gt;='FG_243way_Regular Symbol'!F$16,"",IF(D75=0,"",IF(OR(D75=$AM$1,D75=$AT$1,D76=$AM$1,D76=$AT$1,D77=$AM$1,D77=$AT$1),0,1)))</f>
        <v/>
      </c>
      <c r="AV75" s="3" t="str">
        <f>IF($A75&gt;='FG_243way_Regular Symbol'!G$16,"",IF(E75=0,"",IF(OR(E75=$AM$1,E75=$AT$1,E76=$AM$1,E76=$AT$1,E77=$AM$1,E77=$AT$1),0,1)))</f>
        <v/>
      </c>
      <c r="AW75" s="135" t="str">
        <f>IF($A75&gt;='FG_243way_Regular Symbol'!H$16,"",IF(F75=0,"",IF(OR(F75=$AM$1,F75=$AT$1,F76=$AM$1,F76=$AT$1,F77=$AM$1,F77=$AT$1),0,1)))</f>
        <v/>
      </c>
      <c r="AY75" s="344" t="str">
        <f>IF($A75&gt;='FG_243way_Regular Symbol'!D$16,"",IF(B75=0,"",IF(OR(B75=$AM$1,B75=$AZ$1,B76=$AM$1,B76=$AZ$1,B77=$AM$1,B77=$AZ$1),0,1)))</f>
        <v/>
      </c>
      <c r="AZ75" s="3">
        <f>IF($A75&gt;='FG_243way_Regular Symbol'!E$16,"",IF(C75=0,"",IF(OR(C75=$AM$1,C75=$AZ$1,C76=$AM$1,C76=$AZ$1,C77=$AM$1,C77=$AZ$1),0,1)))</f>
        <v>1</v>
      </c>
      <c r="BA75" s="3" t="str">
        <f>IF($A75&gt;='FG_243way_Regular Symbol'!F$16,"",IF(D75=0,"",IF(OR(D75=$AM$1,D75=$AZ$1,D76=$AM$1,D76=$AZ$1,D77=$AM$1,D77=$AZ$1),0,1)))</f>
        <v/>
      </c>
      <c r="BB75" s="3" t="str">
        <f>IF($A75&gt;='FG_243way_Regular Symbol'!G$16,"",IF(E75=0,"",IF(OR(E75=$AM$1,E75=$AZ$1,E76=$AM$1,E76=$AZ$1,E77=$AM$1,E77=$AZ$1),0,1)))</f>
        <v/>
      </c>
      <c r="BC75" s="135" t="str">
        <f>IF($A75&gt;='FG_243way_Regular Symbol'!H$16,"",IF(F75=0,"",IF(OR(F75=$AM$1,F75=$AZ$1,F76=$AM$1,F76=$AZ$1,F77=$AM$1,F77=$AZ$1),0,1)))</f>
        <v/>
      </c>
      <c r="BE75" s="344" t="str">
        <f>IF($A75&gt;='FG_243way_Regular Symbol'!D$16,"",IF(B75=0,"",IF(OR(B75=$AM$1,B75=$BF$1,B76=$AM$1,B76=$BF$1,B77=$AM$1,B77=$BF$1),0,1)))</f>
        <v/>
      </c>
      <c r="BF75" s="3">
        <f>IF($A75&gt;='FG_243way_Regular Symbol'!E$16,"",IF(C75=0,"",IF(OR(C75=$AM$1,C75=$BF$1,C76=$AM$1,C76=$BF$1,C77=$AM$1,C77=$BF$1),0,1)))</f>
        <v>1</v>
      </c>
      <c r="BG75" s="3" t="str">
        <f>IF($A75&gt;='FG_243way_Regular Symbol'!F$16,"",IF(D75=0,"",IF(OR(D75=$AM$1,D75=$BF$1,D76=$AM$1,D76=$BF$1,D77=$AM$1,D77=$BF$1),0,1)))</f>
        <v/>
      </c>
      <c r="BH75" s="3" t="str">
        <f>IF($A75&gt;='FG_243way_Regular Symbol'!G$16,"",IF(E75=0,"",IF(OR(E75=$AM$1,E75=$BF$1,E76=$AM$1,E76=$BF$1,E77=$AM$1,E77=$BF$1),0,1)))</f>
        <v/>
      </c>
      <c r="BI75" s="135" t="str">
        <f>IF($A75&gt;='FG_243way_Regular Symbol'!H$16,"",IF(F75=0,"",IF(OR(F75=$AM$1,F75=$BF$1,F76=$AM$1,F76=$BF$1,F77=$AM$1,F77=$BF$1),0,1)))</f>
        <v/>
      </c>
      <c r="BK75" s="344" t="str">
        <f>IF($A75&gt;='FG_243way_Regular Symbol'!D$16,"",IF(B75=0,"",IF(OR(B75=$AM$1,B75=$BL$1,B76=$AM$1,B76=$BL$1,B77=$AM$1,B77=$BL$1),0,1)))</f>
        <v/>
      </c>
      <c r="BL75" s="3">
        <f>IF($A75&gt;='FG_243way_Regular Symbol'!E$16,"",IF(C75=0,"",IF(OR(C75=$AM$1,C75=$BL$1,C76=$AM$1,C76=$BL$1,C77=$AM$1,C77=$BL$1),0,1)))</f>
        <v>1</v>
      </c>
      <c r="BM75" s="3" t="str">
        <f>IF($A75&gt;='FG_243way_Regular Symbol'!F$16,"",IF(D75=0,"",IF(OR(D75=$AM$1,D75=$BL$1,D76=$AM$1,D76=$BL$1,D77=$AM$1,D77=$BL$1),0,1)))</f>
        <v/>
      </c>
      <c r="BN75" s="3" t="str">
        <f>IF($A75&gt;='FG_243way_Regular Symbol'!G$16,"",IF(E75=0,"",IF(OR(E75=$AM$1,E75=$BL$1,E76=$AM$1,E76=$BL$1,E77=$AM$1,E77=$BL$1),0,1)))</f>
        <v/>
      </c>
      <c r="BO75" s="135" t="str">
        <f>IF($A75&gt;='FG_243way_Regular Symbol'!H$16,"",IF(F75=0,"",IF(OR(F75=$AM$1,F75=$BL$1,F76=$AM$1,F76=$BL$1,F77=$AM$1,F77=$BL$1),0,1)))</f>
        <v/>
      </c>
      <c r="BQ75" s="3" t="str">
        <f>IF($A75&gt;='FG_243way_Regular Symbol'!D$16,"",IF(B75=0,"",IF(OR(B75=$BQ$1,B75=$BR$1,B76=$BQ$1,B76=$BR$1,B77=$BQ$1,B77=$BR$1),0,1)))</f>
        <v/>
      </c>
      <c r="BR75" s="3">
        <f>IF($A75&gt;='FG_243way_Regular Symbol'!E$16,"",IF(C75=0,"",IF(OR(C75=$BQ$1,C75=$BR$1,C76=$BQ$1,C76=$BR$1,C77=$BQ$1,C77=$BR$1),0,1)))</f>
        <v>1</v>
      </c>
      <c r="BS75" s="3" t="str">
        <f>IF($A75&gt;='FG_243way_Regular Symbol'!F$16,"",IF(D75=0,"",IF(OR(D75=$BQ$1,D75=$BR$1,D76=$BQ$1,D76=$BR$1,D77=$BQ$1,D77=$BR$1),0,1)))</f>
        <v/>
      </c>
      <c r="BT75" s="3" t="str">
        <f>IF($A75&gt;='FG_243way_Regular Symbol'!G$16,"",IF(E75=0,"",IF(OR(E75=$BQ$1,E75=$BR$1,E76=$BQ$1,E76=$BR$1,E77=$BQ$1,E77=$BR$1),0,1)))</f>
        <v/>
      </c>
      <c r="BU75" s="3" t="str">
        <f>IF($A75&gt;='FG_243way_Regular Symbol'!H$16,"",IF(F75=0,"",IF(OR(F75=$BQ$1,F75=$BR$1,F76=$BQ$1,F76=$BR$1,F77=$BQ$1,F77=$BR$1),0,1)))</f>
        <v/>
      </c>
      <c r="BW75" s="3" t="str">
        <f>IF($A75&gt;='FG_243way_Regular Symbol'!D$16,"",IF(B75=0,"",IF(OR(B75=$BW$1,B76=$BW$1,B77=$BW$1,B75=$BX$1,B76=$BX$1,B77=$BX$1),0,1)))</f>
        <v/>
      </c>
      <c r="BX75" s="3">
        <f>IF($A75&gt;='FG_243way_Regular Symbol'!E$16,"",IF(C75=0,"",IF(OR(C75=$BW$1,C76=$BW$1,C77=$BW$1,C75=$BX$1,C76=$BX$1,C77=$BX$1),0,1)))</f>
        <v>1</v>
      </c>
      <c r="BY75" s="3" t="str">
        <f>IF($A75&gt;='FG_243way_Regular Symbol'!F$16,"",IF(D75=0,"",IF(OR(D75=$BW$1,D76=$BW$1,D77=$BW$1,D75=$BX$1,D76=$BX$1,D77=$BX$1),0,1)))</f>
        <v/>
      </c>
      <c r="BZ75" s="3" t="str">
        <f>IF($A75&gt;='FG_243way_Regular Symbol'!G$16,"",IF(E75=0,"",IF(OR(E75=$BW$1,E76=$BW$1,E77=$BW$1,E75=$BX$1,E76=$BX$1,E77=$BX$1),0,1)))</f>
        <v/>
      </c>
      <c r="CA75" s="3" t="str">
        <f>IF($A75&gt;='FG_243way_Regular Symbol'!H$16,"",IF(F75=0,"",IF(OR(F75=$BW$1,F76=$BW$1,F77=$BW$1,F75=$BX$1,F76=$BX$1,F77=$BX$1),0,1)))</f>
        <v/>
      </c>
      <c r="CC75" s="3" t="str">
        <f>IF($A75&gt;='FG_243way_Regular Symbol'!D$16,"",IF(B75=0,"",IF(OR(B75=$BW$1,B76=$BW$1,B77=$BW$1,B75=$CD$1,B76=$CD$1,B77=$CD$1),0,1)))</f>
        <v/>
      </c>
      <c r="CD75" s="3">
        <f>IF($A75&gt;='FG_243way_Regular Symbol'!E$16,"",IF(C75=0,"",IF(OR(C75=$BW$1,C76=$BW$1,C77=$BW$1,C75=$CD$1,C76=$CD$1,C77=$CD$1),0,1)))</f>
        <v>0</v>
      </c>
      <c r="CE75" s="3" t="str">
        <f>IF($A75&gt;='FG_243way_Regular Symbol'!F$16,"",IF(D75=0,"",IF(OR(D75=$BW$1,D76=$BW$1,D77=$BW$1,D75=$CD$1,D76=$CD$1,D77=$CD$1),0,1)))</f>
        <v/>
      </c>
      <c r="CF75" s="3" t="str">
        <f>IF($A75&gt;='FG_243way_Regular Symbol'!G$16,"",IF(E75=0,"",IF(OR(E75=$BW$1,E76=$BW$1,E77=$BW$1,E75=$CD$1,E76=$CD$1,E77=$CD$1),0,1)))</f>
        <v/>
      </c>
      <c r="CG75" s="3" t="str">
        <f>IF($A75&gt;='FG_243way_Regular Symbol'!H$16,"",IF(F75=0,"",IF(OR(F75=$BW$1,F76=$BW$1,F77=$BW$1,F75=$CD$1,F76=$CD$1,F77=$CD$1),0,1)))</f>
        <v/>
      </c>
      <c r="CI75" s="3" t="str">
        <f>IF($A75&gt;='FG_243way_Regular Symbol'!D$16,"",IF(B75=0,"",IF(OR(B75=$BW$1,B76=$BW$1,B77=$BW$1,B75=$CJ$1,B76=$CJ$1,B77=$CJ$1),0,1)))</f>
        <v/>
      </c>
      <c r="CJ75" s="3">
        <f>IF($A75&gt;='FG_243way_Regular Symbol'!E$16,"",IF(C75=0,"",IF(OR(C75=$BW$1,C76=$BW$1,C77=$BW$1,C75=$CJ$1,C76=$CJ$1,C77=$CJ$1),0,1)))</f>
        <v>0</v>
      </c>
      <c r="CK75" s="3" t="str">
        <f>IF($A75&gt;='FG_243way_Regular Symbol'!F$16,"",IF(D75=0,"",IF(OR(D75=$BW$1,D76=$BW$1,D77=$BW$1,D75=$CJ$1,D76=$CJ$1,D77=$CJ$1),0,1)))</f>
        <v/>
      </c>
      <c r="CL75" s="3" t="str">
        <f>IF($A75&gt;='FG_243way_Regular Symbol'!G$16,"",IF(E75=0,"",IF(OR(E75=$BW$1,E76=$BW$1,E77=$BW$1,E75=$CJ$1,E76=$CJ$1,E77=$CJ$1),0,1)))</f>
        <v/>
      </c>
      <c r="CM75" s="3" t="str">
        <f>IF($A75&gt;='FG_243way_Regular Symbol'!H$16,"",IF(F75=0,"",IF(OR(F75=$BW$1,F76=$BW$1,F77=$BW$1,F75=$CJ$1,F76=$CJ$1,F77=$CJ$1),0,1)))</f>
        <v/>
      </c>
      <c r="CO75" s="3" t="str">
        <f>IF($A75&gt;='FG_243way_Regular Symbol'!D$16,"",IF(B75=0,"",IF(OR(B75=$BW$1,B76=$BW$1,B77=$BW$1,B75=$CP$1,B76=$CP$1,B77=$CP$1),0,1)))</f>
        <v/>
      </c>
      <c r="CP75" s="3">
        <f>IF($A75&gt;='FG_243way_Regular Symbol'!E$16,"",IF(C75=0,"",IF(OR(C75=$BW$1,C76=$BW$1,C77=$BW$1,C75=$CP$1,C76=$CP$1,C77=$CP$1),0,1)))</f>
        <v>1</v>
      </c>
      <c r="CQ75" s="3" t="str">
        <f>IF($A75&gt;='FG_243way_Regular Symbol'!F$16,"",IF(D75=0,"",IF(OR(D75=$BW$1,D76=$BW$1,D77=$BW$1,D75=$CP$1,D76=$CP$1,D77=$CP$1),0,1)))</f>
        <v/>
      </c>
      <c r="CR75" s="3" t="str">
        <f>IF($A75&gt;='FG_243way_Regular Symbol'!G$16,"",IF(E75=0,"",IF(OR(E75=$BW$1,E76=$BW$1,E77=$BW$1,E75=$CP$1,E76=$CP$1,E77=$CP$1),0,1)))</f>
        <v/>
      </c>
      <c r="CS75" s="3" t="str">
        <f>IF($A75&gt;='FG_243way_Regular Symbol'!H$16,"",IF(F75=0,"",IF(OR(F75=$BW$1,F76=$BW$1,F77=$BW$1,F75=$CP$1,F76=$CP$1,F77=$CP$1),0,1)))</f>
        <v/>
      </c>
      <c r="CU75" s="3" t="str">
        <f>IF($A75&gt;='FG_243way_Regular Symbol'!D$16,"",IF(B75=0,"",IF(OR(B75=$BW$1,B76=$BW$1,B77=$BW$1,B75=$CV$1,B76=$CV$1,B77=$CV$1),0,1)))</f>
        <v/>
      </c>
      <c r="CV75" s="3">
        <f>IF($A75&gt;='FG_243way_Regular Symbol'!E$16,"",IF(C75=0,"",IF(OR(C75=$BW$1,C76=$BW$1,C77=$BW$1,C75=$CV$1,C76=$CV$1,C77=$CV$1),0,1)))</f>
        <v>1</v>
      </c>
      <c r="CW75" s="3" t="str">
        <f>IF($A75&gt;='FG_243way_Regular Symbol'!F$16,"",IF(D75=0,"",IF(OR(D75=$BW$1,D76=$BW$1,D77=$BW$1,D75=$CV$1,D76=$CV$1,D77=$CV$1),0,1)))</f>
        <v/>
      </c>
      <c r="CX75" s="3" t="str">
        <f>IF($A75&gt;='FG_243way_Regular Symbol'!G$16,"",IF(E75=0,"",IF(OR(E75=$BW$1,E76=$BW$1,E77=$BW$1,E75=$CV$1,E76=$CV$1,E77=$CV$1),0,1)))</f>
        <v/>
      </c>
      <c r="CY75" s="3" t="str">
        <f>IF($A75&gt;='FG_243way_Regular Symbol'!H$16,"",IF(F75=0,"",IF(OR(F75=$BW$1,F76=$BW$1,F77=$BW$1,F75=$CV$1,F76=$CV$1,F77=$CV$1),0,1)))</f>
        <v/>
      </c>
    </row>
    <row r="76" spans="1:103">
      <c r="A76" s="337">
        <f>IF('FG_243way_Regular Symbol'!L75="","",'FG_243way_Regular Symbol'!L75)</f>
        <v>72</v>
      </c>
      <c r="B76" s="191" t="str">
        <f>IF('FG_243way_Regular Symbol'!M75="",
IF($A76-'FG_243way_Regular Symbol'!D$16&gt;='FG_243way_RegularＸ_W()'!B$2-1,"",VLOOKUP($A76-'FG_243way_Regular Symbol'!D$16,'FG_243way_Regular Symbol'!$L$3:$Q$99,'FG_243way_RegularＸ_W()'!B$3+1,FALSE)),
'FG_243way_Regular Symbol'!M75)</f>
        <v/>
      </c>
      <c r="C76" s="191" t="str">
        <f>IF('FG_243way_Regular Symbol'!N75="",
IF($A76-'FG_243way_Regular Symbol'!E$16&gt;='FG_243way_RegularＸ_W()'!C$2-1,"",VLOOKUP($A76-'FG_243way_Regular Symbol'!E$16,'FG_243way_Regular Symbol'!$L$3:$Q$99,'FG_243way_RegularＸ_W()'!C$3+1,FALSE)),
'FG_243way_Regular Symbol'!N75)</f>
        <v>Q</v>
      </c>
      <c r="D76" s="191" t="str">
        <f>IF('FG_243way_Regular Symbol'!O75="",
IF($A76-'FG_243way_Regular Symbol'!F$16&gt;='FG_243way_RegularＸ_W()'!D$2-1,"",VLOOKUP($A76-'FG_243way_Regular Symbol'!F$16,'FG_243way_Regular Symbol'!$L$3:$Q$99,'FG_243way_RegularＸ_W()'!D$3+1,FALSE)),
'FG_243way_Regular Symbol'!O75)</f>
        <v/>
      </c>
      <c r="E76" s="191" t="str">
        <f>IF('FG_243way_Regular Symbol'!P75="",
IF($A76-'FG_243way_Regular Symbol'!G$16&gt;='FG_243way_RegularＸ_W()'!E$2-1,"",VLOOKUP($A76-'FG_243way_Regular Symbol'!G$16,'FG_243way_Regular Symbol'!$L$3:$Q$99,'FG_243way_RegularＸ_W()'!E$3+1,FALSE)),
'FG_243way_Regular Symbol'!P75)</f>
        <v/>
      </c>
      <c r="F76" s="338" t="str">
        <f>IF('FG_243way_Regular Symbol'!Q75="",
IF($A76-'FG_243way_Regular Symbol'!H$16&gt;='FG_243way_RegularＸ_W()'!F$2-1,"",VLOOKUP($A76-'FG_243way_Regular Symbol'!H$16,'FG_243way_Regular Symbol'!$L$3:$Q$99,'FG_243way_RegularＸ_W()'!F$3+1,FALSE)),
'FG_243way_Regular Symbol'!Q75)</f>
        <v/>
      </c>
      <c r="O76" s="344" t="str">
        <f>IF($A76&gt;='FG_243way_Regular Symbol'!D$16,"",IF(B76=0,"",IF(OR(B76=$O$1,B76=$P$1,B77=$O$1,B77=$P$1,B78=$O$1,B78=$P$1),0,1)))</f>
        <v/>
      </c>
      <c r="P76" s="3">
        <f>IF($A76&gt;='FG_243way_Regular Symbol'!E$16,"",IF(C76=0,"",IF(OR(C76=$O$1,C76=$P$1,C77=$O$1,C77=$P$1,C78=$O$1,C78=$P$1),0,1)))</f>
        <v>1</v>
      </c>
      <c r="Q76" s="3" t="str">
        <f>IF($A76&gt;='FG_243way_Regular Symbol'!F$16,"",IF(D76=0,"",IF(OR(D76=$O$1,D76=$P$1,D77=$O$1,D77=$P$1,D78=$O$1,D78=$P$1),0,1)))</f>
        <v/>
      </c>
      <c r="R76" s="3" t="str">
        <f>IF($A76&gt;='FG_243way_Regular Symbol'!G$16,"",IF(E76=0,"",IF(OR(E76=$O$1,E76=$P$1,E77=$O$1,E77=$P$1,E78=$O$1,E78=$P$1),0,1)))</f>
        <v/>
      </c>
      <c r="S76" s="135" t="str">
        <f>IF($A76&gt;='FG_243way_Regular Symbol'!H$16,"",IF(F76=0,"",IF(OR(F76=$O$1,F76=$P$1,F77=$O$1,F77=$P$1,F78=$O$1,F78=$P$1),0,1)))</f>
        <v/>
      </c>
      <c r="U76" s="344" t="str">
        <f>IF($A76&gt;='FG_243way_Regular Symbol'!D$16,"",IF(B76=0,"",IF(OR(B76=$U$1,B76=$V$1,B77=$U$1,B77=$V$1,B78=$U$1,B78=$V$1),0,1)))</f>
        <v/>
      </c>
      <c r="V76" s="3">
        <f>IF($A76&gt;='FG_243way_Regular Symbol'!E$16,"",IF(C76=0,"",IF(OR(C76=$U$1,C76=$V$1,C77=$U$1,C77=$V$1,C78=$U$1,C78=$V$1),0,1)))</f>
        <v>1</v>
      </c>
      <c r="W76" s="3" t="str">
        <f>IF($A76&gt;='FG_243way_Regular Symbol'!F$16,"",IF(D76=0,"",IF(OR(D76=$U$1,D76=$V$1,D77=$U$1,D77=$V$1,D78=$U$1,D78=$V$1),0,1)))</f>
        <v/>
      </c>
      <c r="X76" s="3" t="str">
        <f>IF($A76&gt;='FG_243way_Regular Symbol'!G$16,"",IF(E76=0,"",IF(OR(E76=$U$1,E76=$V$1,E77=$U$1,E77=$V$1,E78=$U$1,E78=$V$1),0,1)))</f>
        <v/>
      </c>
      <c r="Y76" s="135" t="str">
        <f>IF($A76&gt;='FG_243way_Regular Symbol'!H$16,"",IF(F76=0,"",IF(OR(F76=$U$1,F76=$V$1,F77=$U$1,F77=$V$1,F78=$U$1,F78=$V$1),0,1)))</f>
        <v/>
      </c>
      <c r="AA76" s="344" t="str">
        <f>IF($A76&gt;='FG_243way_Regular Symbol'!D$16,"",IF(B76=0,"",IF(OR(B76=$AA$1,B76=$AB$1,B77=$AA$1,B77=$AB$1,B78=$AA$1,,B78=$AB$1),0,1)))</f>
        <v/>
      </c>
      <c r="AB76" s="3">
        <f>IF($A76&gt;='FG_243way_Regular Symbol'!E$16,"",IF(C76=0,"",IF(OR(C76=$AA$1,C76=$AB$1,C77=$AA$1,C77=$AB$1,C78=$AA$1,,C78=$AB$1),0,1)))</f>
        <v>1</v>
      </c>
      <c r="AC76" s="3" t="str">
        <f>IF($A76&gt;='FG_243way_Regular Symbol'!F$16,"",IF(D76=0,"",IF(OR(D76=$AA$1,D76=$AB$1,D77=$AA$1,D77=$AB$1,D78=$AA$1,,D78=$AB$1),0,1)))</f>
        <v/>
      </c>
      <c r="AD76" s="3" t="str">
        <f>IF($A76&gt;='FG_243way_Regular Symbol'!G$16,"",IF(E76=0,"",IF(OR(E76=$AA$1,E76=$AB$1,E77=$AA$1,E77=$AB$1,E78=$AA$1,,E78=$AB$1),0,1)))</f>
        <v/>
      </c>
      <c r="AE76" s="135" t="str">
        <f>IF($A76&gt;='FG_243way_Regular Symbol'!H$16,"",IF(F76=0,"",IF(OR(F76=$AA$1,F76=$AB$1,F77=$AA$1,F77=$AB$1,F78=$AA$1,,F78=$AB$1),0,1)))</f>
        <v/>
      </c>
      <c r="AG76" s="344" t="str">
        <f>IF($A76&gt;='FG_243way_Regular Symbol'!D$16,"",IF(B76=0,"",IF(OR(B76=$AG$1,B76=$AH$1,B77=$AG$1,B77=$AH$1,B78=$AG$1,B78=$AH$1),0,1)))</f>
        <v/>
      </c>
      <c r="AH76" s="3">
        <f>IF($A76&gt;='FG_243way_Regular Symbol'!E$16,"",IF(C76=0,"",IF(OR(C76=$AG$1,C76=$AH$1,C77=$AG$1,C77=$AH$1,C78=$AG$1,C78=$AH$1),0,1)))</f>
        <v>1</v>
      </c>
      <c r="AI76" s="3" t="str">
        <f>IF($A76&gt;='FG_243way_Regular Symbol'!F$16,"",IF(D76=0,"",IF(OR(D76=$AG$1,D76=$AH$1,D77=$AG$1,D77=$AH$1,D78=$AG$1,D78=$AH$1),0,1)))</f>
        <v/>
      </c>
      <c r="AJ76" s="3" t="str">
        <f>IF($A76&gt;='FG_243way_Regular Symbol'!G$16,"",IF(E76=0,"",IF(OR(E76=$AG$1,E76=$AH$1,E77=$AG$1,E77=$AH$1,E78=$AG$1,E78=$AH$1),0,1)))</f>
        <v/>
      </c>
      <c r="AK76" s="135" t="str">
        <f>IF($A76&gt;='FG_243way_Regular Symbol'!H$16,"",IF(F76=0,"",IF(OR(F76=$AG$1,F76=$AH$1,F77=$AG$1,F77=$AH$1,F78=$AG$1,F78=$AH$1),0,1)))</f>
        <v/>
      </c>
      <c r="AM76" s="344" t="str">
        <f>IF($A76&gt;='FG_243way_Regular Symbol'!D$16,"",IF(B76=0,"",IF(OR(B76=$AM$1,B76=$AN$1,B77=$AM$1,B77=$AN$1,B78=$AM$1,B78=$AN$1),0,1)))</f>
        <v/>
      </c>
      <c r="AN76" s="3">
        <f>IF($A76&gt;='FG_243way_Regular Symbol'!E$16,"",IF(C76=0,"",IF(OR(C76=$AM$1,C76=$AN$1,C77=$AM$1,C77=$AN$1,C78=$AM$1,C78=$AN$1),0,1)))</f>
        <v>1</v>
      </c>
      <c r="AO76" s="3" t="str">
        <f>IF($A76&gt;='FG_243way_Regular Symbol'!F$16,"",IF(D76=0,"",IF(OR(D76=$AM$1,D76=$AN$1,D77=$AM$1,D77=$AN$1,D78=$AM$1,D78=$AN$1),0,1)))</f>
        <v/>
      </c>
      <c r="AP76" s="3" t="str">
        <f>IF($A76&gt;='FG_243way_Regular Symbol'!G$16,"",IF(E76=0,"",IF(OR(E76=$AM$1,E76=$AN$1,E77=$AM$1,E77=$AN$1,E78=$AM$1,E78=$AN$1),0,1)))</f>
        <v/>
      </c>
      <c r="AQ76" s="135" t="str">
        <f>IF($A76&gt;='FG_243way_Regular Symbol'!H$16,"",IF(F76=0,"",IF(OR(F76=$AM$1,F76=$AN$1,F77=$AM$1,F77=$AN$1,F78=$AM$1,F78=$AN$1),0,1)))</f>
        <v/>
      </c>
      <c r="AS76" s="344" t="str">
        <f>IF($A76&gt;='FG_243way_Regular Symbol'!D$16,"",IF(B76=0,"",IF(OR(B76=$AM$1,B76=$AT$1,B77=$AM$1,B77=$AT$1,B78=$AM$1,B78=$AT$1),0,1)))</f>
        <v/>
      </c>
      <c r="AT76" s="3">
        <f>IF($A76&gt;='FG_243way_Regular Symbol'!E$16,"",IF(C76=0,"",IF(OR(C76=$AM$1,C76=$AT$1,C77=$AM$1,C77=$AT$1,C78=$AM$1,C78=$AT$1),0,1)))</f>
        <v>1</v>
      </c>
      <c r="AU76" s="3" t="str">
        <f>IF($A76&gt;='FG_243way_Regular Symbol'!F$16,"",IF(D76=0,"",IF(OR(D76=$AM$1,D76=$AT$1,D77=$AM$1,D77=$AT$1,D78=$AM$1,D78=$AT$1),0,1)))</f>
        <v/>
      </c>
      <c r="AV76" s="3" t="str">
        <f>IF($A76&gt;='FG_243way_Regular Symbol'!G$16,"",IF(E76=0,"",IF(OR(E76=$AM$1,E76=$AT$1,E77=$AM$1,E77=$AT$1,E78=$AM$1,E78=$AT$1),0,1)))</f>
        <v/>
      </c>
      <c r="AW76" s="135" t="str">
        <f>IF($A76&gt;='FG_243way_Regular Symbol'!H$16,"",IF(F76=0,"",IF(OR(F76=$AM$1,F76=$AT$1,F77=$AM$1,F77=$AT$1,F78=$AM$1,F78=$AT$1),0,1)))</f>
        <v/>
      </c>
      <c r="AY76" s="344" t="str">
        <f>IF($A76&gt;='FG_243way_Regular Symbol'!D$16,"",IF(B76=0,"",IF(OR(B76=$AM$1,B76=$AZ$1,B77=$AM$1,B77=$AZ$1,B78=$AM$1,B78=$AZ$1),0,1)))</f>
        <v/>
      </c>
      <c r="AZ76" s="3">
        <f>IF($A76&gt;='FG_243way_Regular Symbol'!E$16,"",IF(C76=0,"",IF(OR(C76=$AM$1,C76=$AZ$1,C77=$AM$1,C77=$AZ$1,C78=$AM$1,C78=$AZ$1),0,1)))</f>
        <v>1</v>
      </c>
      <c r="BA76" s="3" t="str">
        <f>IF($A76&gt;='FG_243way_Regular Symbol'!F$16,"",IF(D76=0,"",IF(OR(D76=$AM$1,D76=$AZ$1,D77=$AM$1,D77=$AZ$1,D78=$AM$1,D78=$AZ$1),0,1)))</f>
        <v/>
      </c>
      <c r="BB76" s="3" t="str">
        <f>IF($A76&gt;='FG_243way_Regular Symbol'!G$16,"",IF(E76=0,"",IF(OR(E76=$AM$1,E76=$AZ$1,E77=$AM$1,E77=$AZ$1,E78=$AM$1,E78=$AZ$1),0,1)))</f>
        <v/>
      </c>
      <c r="BC76" s="135" t="str">
        <f>IF($A76&gt;='FG_243way_Regular Symbol'!H$16,"",IF(F76=0,"",IF(OR(F76=$AM$1,F76=$AZ$1,F77=$AM$1,F77=$AZ$1,F78=$AM$1,F78=$AZ$1),0,1)))</f>
        <v/>
      </c>
      <c r="BE76" s="344" t="str">
        <f>IF($A76&gt;='FG_243way_Regular Symbol'!D$16,"",IF(B76=0,"",IF(OR(B76=$AM$1,B76=$BF$1,B77=$AM$1,B77=$BF$1,B78=$AM$1,B78=$BF$1),0,1)))</f>
        <v/>
      </c>
      <c r="BF76" s="3">
        <f>IF($A76&gt;='FG_243way_Regular Symbol'!E$16,"",IF(C76=0,"",IF(OR(C76=$AM$1,C76=$BF$1,C77=$AM$1,C77=$BF$1,C78=$AM$1,C78=$BF$1),0,1)))</f>
        <v>1</v>
      </c>
      <c r="BG76" s="3" t="str">
        <f>IF($A76&gt;='FG_243way_Regular Symbol'!F$16,"",IF(D76=0,"",IF(OR(D76=$AM$1,D76=$BF$1,D77=$AM$1,D77=$BF$1,D78=$AM$1,D78=$BF$1),0,1)))</f>
        <v/>
      </c>
      <c r="BH76" s="3" t="str">
        <f>IF($A76&gt;='FG_243way_Regular Symbol'!G$16,"",IF(E76=0,"",IF(OR(E76=$AM$1,E76=$BF$1,E77=$AM$1,E77=$BF$1,E78=$AM$1,E78=$BF$1),0,1)))</f>
        <v/>
      </c>
      <c r="BI76" s="135" t="str">
        <f>IF($A76&gt;='FG_243way_Regular Symbol'!H$16,"",IF(F76=0,"",IF(OR(F76=$AM$1,F76=$BF$1,F77=$AM$1,F77=$BF$1,F78=$AM$1,F78=$BF$1),0,1)))</f>
        <v/>
      </c>
      <c r="BK76" s="344" t="str">
        <f>IF($A76&gt;='FG_243way_Regular Symbol'!D$16,"",IF(B76=0,"",IF(OR(B76=$AM$1,B76=$BL$1,B77=$AM$1,B77=$BL$1,B78=$AM$1,B78=$BL$1),0,1)))</f>
        <v/>
      </c>
      <c r="BL76" s="3">
        <f>IF($A76&gt;='FG_243way_Regular Symbol'!E$16,"",IF(C76=0,"",IF(OR(C76=$AM$1,C76=$BL$1,C77=$AM$1,C77=$BL$1,C78=$AM$1,C78=$BL$1),0,1)))</f>
        <v>1</v>
      </c>
      <c r="BM76" s="3" t="str">
        <f>IF($A76&gt;='FG_243way_Regular Symbol'!F$16,"",IF(D76=0,"",IF(OR(D76=$AM$1,D76=$BL$1,D77=$AM$1,D77=$BL$1,D78=$AM$1,D78=$BL$1),0,1)))</f>
        <v/>
      </c>
      <c r="BN76" s="3" t="str">
        <f>IF($A76&gt;='FG_243way_Regular Symbol'!G$16,"",IF(E76=0,"",IF(OR(E76=$AM$1,E76=$BL$1,E77=$AM$1,E77=$BL$1,E78=$AM$1,E78=$BL$1),0,1)))</f>
        <v/>
      </c>
      <c r="BO76" s="135" t="str">
        <f>IF($A76&gt;='FG_243way_Regular Symbol'!H$16,"",IF(F76=0,"",IF(OR(F76=$AM$1,F76=$BL$1,F77=$AM$1,F77=$BL$1,F78=$AM$1,F78=$BL$1),0,1)))</f>
        <v/>
      </c>
      <c r="BQ76" s="3" t="str">
        <f>IF($A76&gt;='FG_243way_Regular Symbol'!D$16,"",IF(B76=0,"",IF(OR(B76=$BQ$1,B76=$BR$1,B77=$BQ$1,B77=$BR$1,B78=$BQ$1,B78=$BR$1),0,1)))</f>
        <v/>
      </c>
      <c r="BR76" s="3">
        <f>IF($A76&gt;='FG_243way_Regular Symbol'!E$16,"",IF(C76=0,"",IF(OR(C76=$BQ$1,C76=$BR$1,C77=$BQ$1,C77=$BR$1,C78=$BQ$1,C78=$BR$1),0,1)))</f>
        <v>1</v>
      </c>
      <c r="BS76" s="3" t="str">
        <f>IF($A76&gt;='FG_243way_Regular Symbol'!F$16,"",IF(D76=0,"",IF(OR(D76=$BQ$1,D76=$BR$1,D77=$BQ$1,D77=$BR$1,D78=$BQ$1,D78=$BR$1),0,1)))</f>
        <v/>
      </c>
      <c r="BT76" s="3" t="str">
        <f>IF($A76&gt;='FG_243way_Regular Symbol'!G$16,"",IF(E76=0,"",IF(OR(E76=$BQ$1,E76=$BR$1,E77=$BQ$1,E77=$BR$1,E78=$BQ$1,E78=$BR$1),0,1)))</f>
        <v/>
      </c>
      <c r="BU76" s="3" t="str">
        <f>IF($A76&gt;='FG_243way_Regular Symbol'!H$16,"",IF(F76=0,"",IF(OR(F76=$BQ$1,F76=$BR$1,F77=$BQ$1,F77=$BR$1,F78=$BQ$1,F78=$BR$1),0,1)))</f>
        <v/>
      </c>
      <c r="BW76" s="3" t="str">
        <f>IF($A76&gt;='FG_243way_Regular Symbol'!D$16,"",IF(B76=0,"",IF(OR(B76=$BW$1,B77=$BW$1,B78=$BW$1,B76=$BX$1,B77=$BX$1,B78=$BX$1),0,1)))</f>
        <v/>
      </c>
      <c r="BX76" s="3">
        <f>IF($A76&gt;='FG_243way_Regular Symbol'!E$16,"",IF(C76=0,"",IF(OR(C76=$BW$1,C77=$BW$1,C78=$BW$1,C76=$BX$1,C77=$BX$1,C78=$BX$1),0,1)))</f>
        <v>1</v>
      </c>
      <c r="BY76" s="3" t="str">
        <f>IF($A76&gt;='FG_243way_Regular Symbol'!F$16,"",IF(D76=0,"",IF(OR(D76=$BW$1,D77=$BW$1,D78=$BW$1,D76=$BX$1,D77=$BX$1,D78=$BX$1),0,1)))</f>
        <v/>
      </c>
      <c r="BZ76" s="3" t="str">
        <f>IF($A76&gt;='FG_243way_Regular Symbol'!G$16,"",IF(E76=0,"",IF(OR(E76=$BW$1,E77=$BW$1,E78=$BW$1,E76=$BX$1,E77=$BX$1,E78=$BX$1),0,1)))</f>
        <v/>
      </c>
      <c r="CA76" s="3" t="str">
        <f>IF($A76&gt;='FG_243way_Regular Symbol'!H$16,"",IF(F76=0,"",IF(OR(F76=$BW$1,F77=$BW$1,F78=$BW$1,F76=$BX$1,F77=$BX$1,F78=$BX$1),0,1)))</f>
        <v/>
      </c>
      <c r="CC76" s="3" t="str">
        <f>IF($A76&gt;='FG_243way_Regular Symbol'!D$16,"",IF(B76=0,"",IF(OR(B76=$BW$1,B77=$BW$1,B78=$BW$1,B76=$CD$1,B77=$CD$1,B78=$CD$1),0,1)))</f>
        <v/>
      </c>
      <c r="CD76" s="3">
        <f>IF($A76&gt;='FG_243way_Regular Symbol'!E$16,"",IF(C76=0,"",IF(OR(C76=$BW$1,C77=$BW$1,C78=$BW$1,C76=$CD$1,C77=$CD$1,C78=$CD$1),0,1)))</f>
        <v>0</v>
      </c>
      <c r="CE76" s="3" t="str">
        <f>IF($A76&gt;='FG_243way_Regular Symbol'!F$16,"",IF(D76=0,"",IF(OR(D76=$BW$1,D77=$BW$1,D78=$BW$1,D76=$CD$1,D77=$CD$1,D78=$CD$1),0,1)))</f>
        <v/>
      </c>
      <c r="CF76" s="3" t="str">
        <f>IF($A76&gt;='FG_243way_Regular Symbol'!G$16,"",IF(E76=0,"",IF(OR(E76=$BW$1,E77=$BW$1,E78=$BW$1,E76=$CD$1,E77=$CD$1,E78=$CD$1),0,1)))</f>
        <v/>
      </c>
      <c r="CG76" s="3" t="str">
        <f>IF($A76&gt;='FG_243way_Regular Symbol'!H$16,"",IF(F76=0,"",IF(OR(F76=$BW$1,F77=$BW$1,F78=$BW$1,F76=$CD$1,F77=$CD$1,F78=$CD$1),0,1)))</f>
        <v/>
      </c>
      <c r="CI76" s="3" t="str">
        <f>IF($A76&gt;='FG_243way_Regular Symbol'!D$16,"",IF(B76=0,"",IF(OR(B76=$BW$1,B77=$BW$1,B78=$BW$1,B76=$CJ$1,B77=$CJ$1,B78=$CJ$1),0,1)))</f>
        <v/>
      </c>
      <c r="CJ76" s="3">
        <f>IF($A76&gt;='FG_243way_Regular Symbol'!E$16,"",IF(C76=0,"",IF(OR(C76=$BW$1,C77=$BW$1,C78=$BW$1,C76=$CJ$1,C77=$CJ$1,C78=$CJ$1),0,1)))</f>
        <v>1</v>
      </c>
      <c r="CK76" s="3" t="str">
        <f>IF($A76&gt;='FG_243way_Regular Symbol'!F$16,"",IF(D76=0,"",IF(OR(D76=$BW$1,D77=$BW$1,D78=$BW$1,D76=$CJ$1,D77=$CJ$1,D78=$CJ$1),0,1)))</f>
        <v/>
      </c>
      <c r="CL76" s="3" t="str">
        <f>IF($A76&gt;='FG_243way_Regular Symbol'!G$16,"",IF(E76=0,"",IF(OR(E76=$BW$1,E77=$BW$1,E78=$BW$1,E76=$CJ$1,E77=$CJ$1,E78=$CJ$1),0,1)))</f>
        <v/>
      </c>
      <c r="CM76" s="3" t="str">
        <f>IF($A76&gt;='FG_243way_Regular Symbol'!H$16,"",IF(F76=0,"",IF(OR(F76=$BW$1,F77=$BW$1,F78=$BW$1,F76=$CJ$1,F77=$CJ$1,F78=$CJ$1),0,1)))</f>
        <v/>
      </c>
      <c r="CO76" s="3" t="str">
        <f>IF($A76&gt;='FG_243way_Regular Symbol'!D$16,"",IF(B76=0,"",IF(OR(B76=$BW$1,B77=$BW$1,B78=$BW$1,B76=$CP$1,B77=$CP$1,B78=$CP$1),0,1)))</f>
        <v/>
      </c>
      <c r="CP76" s="3">
        <f>IF($A76&gt;='FG_243way_Regular Symbol'!E$16,"",IF(C76=0,"",IF(OR(C76=$BW$1,C77=$BW$1,C78=$BW$1,C76=$CP$1,C77=$CP$1,C78=$CP$1),0,1)))</f>
        <v>1</v>
      </c>
      <c r="CQ76" s="3" t="str">
        <f>IF($A76&gt;='FG_243way_Regular Symbol'!F$16,"",IF(D76=0,"",IF(OR(D76=$BW$1,D77=$BW$1,D78=$BW$1,D76=$CP$1,D77=$CP$1,D78=$CP$1),0,1)))</f>
        <v/>
      </c>
      <c r="CR76" s="3" t="str">
        <f>IF($A76&gt;='FG_243way_Regular Symbol'!G$16,"",IF(E76=0,"",IF(OR(E76=$BW$1,E77=$BW$1,E78=$BW$1,E76=$CP$1,E77=$CP$1,E78=$CP$1),0,1)))</f>
        <v/>
      </c>
      <c r="CS76" s="3" t="str">
        <f>IF($A76&gt;='FG_243way_Regular Symbol'!H$16,"",IF(F76=0,"",IF(OR(F76=$BW$1,F77=$BW$1,F78=$BW$1,F76=$CP$1,F77=$CP$1,F78=$CP$1),0,1)))</f>
        <v/>
      </c>
      <c r="CU76" s="3" t="str">
        <f>IF($A76&gt;='FG_243way_Regular Symbol'!D$16,"",IF(B76=0,"",IF(OR(B76=$BW$1,B77=$BW$1,B78=$BW$1,B76=$CV$1,B77=$CV$1,B78=$CV$1),0,1)))</f>
        <v/>
      </c>
      <c r="CV76" s="3">
        <f>IF($A76&gt;='FG_243way_Regular Symbol'!E$16,"",IF(C76=0,"",IF(OR(C76=$BW$1,C77=$BW$1,C78=$BW$1,C76=$CV$1,C77=$CV$1,C78=$CV$1),0,1)))</f>
        <v>1</v>
      </c>
      <c r="CW76" s="3" t="str">
        <f>IF($A76&gt;='FG_243way_Regular Symbol'!F$16,"",IF(D76=0,"",IF(OR(D76=$BW$1,D77=$BW$1,D78=$BW$1,D76=$CV$1,D77=$CV$1,D78=$CV$1),0,1)))</f>
        <v/>
      </c>
      <c r="CX76" s="3" t="str">
        <f>IF($A76&gt;='FG_243way_Regular Symbol'!G$16,"",IF(E76=0,"",IF(OR(E76=$BW$1,E77=$BW$1,E78=$BW$1,E76=$CV$1,E77=$CV$1,E78=$CV$1),0,1)))</f>
        <v/>
      </c>
      <c r="CY76" s="3" t="str">
        <f>IF($A76&gt;='FG_243way_Regular Symbol'!H$16,"",IF(F76=0,"",IF(OR(F76=$BW$1,F77=$BW$1,F78=$BW$1,F76=$CV$1,F77=$CV$1,F78=$CV$1),0,1)))</f>
        <v/>
      </c>
    </row>
    <row r="77" spans="1:103">
      <c r="A77" s="337">
        <f>IF('FG_243way_Regular Symbol'!L76="","",'FG_243way_Regular Symbol'!L76)</f>
        <v>73</v>
      </c>
      <c r="B77" s="191" t="str">
        <f>IF('FG_243way_Regular Symbol'!M76="",
IF($A77-'FG_243way_Regular Symbol'!D$16&gt;='FG_243way_RegularＸ_W()'!B$2-1,"",VLOOKUP($A77-'FG_243way_Regular Symbol'!D$16,'FG_243way_Regular Symbol'!$L$3:$Q$99,'FG_243way_RegularＸ_W()'!B$3+1,FALSE)),
'FG_243way_Regular Symbol'!M76)</f>
        <v/>
      </c>
      <c r="C77" s="191" t="str">
        <f>IF('FG_243way_Regular Symbol'!N76="",
IF($A77-'FG_243way_Regular Symbol'!E$16&gt;='FG_243way_RegularＸ_W()'!C$2-1,"",VLOOKUP($A77-'FG_243way_Regular Symbol'!E$16,'FG_243way_Regular Symbol'!$L$3:$Q$99,'FG_243way_RegularＸ_W()'!C$3+1,FALSE)),
'FG_243way_Regular Symbol'!N76)</f>
        <v>Q</v>
      </c>
      <c r="D77" s="191" t="str">
        <f>IF('FG_243way_Regular Symbol'!O76="",
IF($A77-'FG_243way_Regular Symbol'!F$16&gt;='FG_243way_RegularＸ_W()'!D$2-1,"",VLOOKUP($A77-'FG_243way_Regular Symbol'!F$16,'FG_243way_Regular Symbol'!$L$3:$Q$99,'FG_243way_RegularＸ_W()'!D$3+1,FALSE)),
'FG_243way_Regular Symbol'!O76)</f>
        <v/>
      </c>
      <c r="E77" s="191" t="str">
        <f>IF('FG_243way_Regular Symbol'!P76="",
IF($A77-'FG_243way_Regular Symbol'!G$16&gt;='FG_243way_RegularＸ_W()'!E$2-1,"",VLOOKUP($A77-'FG_243way_Regular Symbol'!G$16,'FG_243way_Regular Symbol'!$L$3:$Q$99,'FG_243way_RegularＸ_W()'!E$3+1,FALSE)),
'FG_243way_Regular Symbol'!P76)</f>
        <v/>
      </c>
      <c r="F77" s="338" t="str">
        <f>IF('FG_243way_Regular Symbol'!Q76="",
IF($A77-'FG_243way_Regular Symbol'!H$16&gt;='FG_243way_RegularＸ_W()'!F$2-1,"",VLOOKUP($A77-'FG_243way_Regular Symbol'!H$16,'FG_243way_Regular Symbol'!$L$3:$Q$99,'FG_243way_RegularＸ_W()'!F$3+1,FALSE)),
'FG_243way_Regular Symbol'!Q76)</f>
        <v/>
      </c>
      <c r="O77" s="344" t="str">
        <f>IF($A77&gt;='FG_243way_Regular Symbol'!D$16,"",IF(B77=0,"",IF(OR(B77=$O$1,B77=$P$1,B78=$O$1,B78=$P$1,B79=$O$1,B79=$P$1),0,1)))</f>
        <v/>
      </c>
      <c r="P77" s="3">
        <f>IF($A77&gt;='FG_243way_Regular Symbol'!E$16,"",IF(C77=0,"",IF(OR(C77=$O$1,C77=$P$1,C78=$O$1,C78=$P$1,C79=$O$1,C79=$P$1),0,1)))</f>
        <v>1</v>
      </c>
      <c r="Q77" s="3" t="str">
        <f>IF($A77&gt;='FG_243way_Regular Symbol'!F$16,"",IF(D77=0,"",IF(OR(D77=$O$1,D77=$P$1,D78=$O$1,D78=$P$1,D79=$O$1,D79=$P$1),0,1)))</f>
        <v/>
      </c>
      <c r="R77" s="3" t="str">
        <f>IF($A77&gt;='FG_243way_Regular Symbol'!G$16,"",IF(E77=0,"",IF(OR(E77=$O$1,E77=$P$1,E78=$O$1,E78=$P$1,E79=$O$1,E79=$P$1),0,1)))</f>
        <v/>
      </c>
      <c r="S77" s="135" t="str">
        <f>IF($A77&gt;='FG_243way_Regular Symbol'!H$16,"",IF(F77=0,"",IF(OR(F77=$O$1,F77=$P$1,F78=$O$1,F78=$P$1,F79=$O$1,F79=$P$1),0,1)))</f>
        <v/>
      </c>
      <c r="U77" s="344" t="str">
        <f>IF($A77&gt;='FG_243way_Regular Symbol'!D$16,"",IF(B77=0,"",IF(OR(B77=$U$1,B77=$V$1,B78=$U$1,B78=$V$1,B79=$U$1,B79=$V$1),0,1)))</f>
        <v/>
      </c>
      <c r="V77" s="3">
        <f>IF($A77&gt;='FG_243way_Regular Symbol'!E$16,"",IF(C77=0,"",IF(OR(C77=$U$1,C77=$V$1,C78=$U$1,C78=$V$1,C79=$U$1,C79=$V$1),0,1)))</f>
        <v>1</v>
      </c>
      <c r="W77" s="3" t="str">
        <f>IF($A77&gt;='FG_243way_Regular Symbol'!F$16,"",IF(D77=0,"",IF(OR(D77=$U$1,D77=$V$1,D78=$U$1,D78=$V$1,D79=$U$1,D79=$V$1),0,1)))</f>
        <v/>
      </c>
      <c r="X77" s="3" t="str">
        <f>IF($A77&gt;='FG_243way_Regular Symbol'!G$16,"",IF(E77=0,"",IF(OR(E77=$U$1,E77=$V$1,E78=$U$1,E78=$V$1,E79=$U$1,E79=$V$1),0,1)))</f>
        <v/>
      </c>
      <c r="Y77" s="135" t="str">
        <f>IF($A77&gt;='FG_243way_Regular Symbol'!H$16,"",IF(F77=0,"",IF(OR(F77=$U$1,F77=$V$1,F78=$U$1,F78=$V$1,F79=$U$1,F79=$V$1),0,1)))</f>
        <v/>
      </c>
      <c r="AA77" s="344" t="str">
        <f>IF($A77&gt;='FG_243way_Regular Symbol'!D$16,"",IF(B77=0,"",IF(OR(B77=$AA$1,B77=$AB$1,B78=$AA$1,B78=$AB$1,B79=$AA$1,,B79=$AB$1),0,1)))</f>
        <v/>
      </c>
      <c r="AB77" s="3">
        <f>IF($A77&gt;='FG_243way_Regular Symbol'!E$16,"",IF(C77=0,"",IF(OR(C77=$AA$1,C77=$AB$1,C78=$AA$1,C78=$AB$1,C79=$AA$1,,C79=$AB$1),0,1)))</f>
        <v>1</v>
      </c>
      <c r="AC77" s="3" t="str">
        <f>IF($A77&gt;='FG_243way_Regular Symbol'!F$16,"",IF(D77=0,"",IF(OR(D77=$AA$1,D77=$AB$1,D78=$AA$1,D78=$AB$1,D79=$AA$1,,D79=$AB$1),0,1)))</f>
        <v/>
      </c>
      <c r="AD77" s="3" t="str">
        <f>IF($A77&gt;='FG_243way_Regular Symbol'!G$16,"",IF(E77=0,"",IF(OR(E77=$AA$1,E77=$AB$1,E78=$AA$1,E78=$AB$1,E79=$AA$1,,E79=$AB$1),0,1)))</f>
        <v/>
      </c>
      <c r="AE77" s="135" t="str">
        <f>IF($A77&gt;='FG_243way_Regular Symbol'!H$16,"",IF(F77=0,"",IF(OR(F77=$AA$1,F77=$AB$1,F78=$AA$1,F78=$AB$1,F79=$AA$1,,F79=$AB$1),0,1)))</f>
        <v/>
      </c>
      <c r="AG77" s="344" t="str">
        <f>IF($A77&gt;='FG_243way_Regular Symbol'!D$16,"",IF(B77=0,"",IF(OR(B77=$AG$1,B77=$AH$1,B78=$AG$1,B78=$AH$1,B79=$AG$1,B79=$AH$1),0,1)))</f>
        <v/>
      </c>
      <c r="AH77" s="3">
        <f>IF($A77&gt;='FG_243way_Regular Symbol'!E$16,"",IF(C77=0,"",IF(OR(C77=$AG$1,C77=$AH$1,C78=$AG$1,C78=$AH$1,C79=$AG$1,C79=$AH$1),0,1)))</f>
        <v>1</v>
      </c>
      <c r="AI77" s="3" t="str">
        <f>IF($A77&gt;='FG_243way_Regular Symbol'!F$16,"",IF(D77=0,"",IF(OR(D77=$AG$1,D77=$AH$1,D78=$AG$1,D78=$AH$1,D79=$AG$1,D79=$AH$1),0,1)))</f>
        <v/>
      </c>
      <c r="AJ77" s="3" t="str">
        <f>IF($A77&gt;='FG_243way_Regular Symbol'!G$16,"",IF(E77=0,"",IF(OR(E77=$AG$1,E77=$AH$1,E78=$AG$1,E78=$AH$1,E79=$AG$1,E79=$AH$1),0,1)))</f>
        <v/>
      </c>
      <c r="AK77" s="135" t="str">
        <f>IF($A77&gt;='FG_243way_Regular Symbol'!H$16,"",IF(F77=0,"",IF(OR(F77=$AG$1,F77=$AH$1,F78=$AG$1,F78=$AH$1,F79=$AG$1,F79=$AH$1),0,1)))</f>
        <v/>
      </c>
      <c r="AM77" s="344" t="str">
        <f>IF($A77&gt;='FG_243way_Regular Symbol'!D$16,"",IF(B77=0,"",IF(OR(B77=$AM$1,B77=$AN$1,B78=$AM$1,B78=$AN$1,B79=$AM$1,B79=$AN$1),0,1)))</f>
        <v/>
      </c>
      <c r="AN77" s="3">
        <f>IF($A77&gt;='FG_243way_Regular Symbol'!E$16,"",IF(C77=0,"",IF(OR(C77=$AM$1,C77=$AN$1,C78=$AM$1,C78=$AN$1,C79=$AM$1,C79=$AN$1),0,1)))</f>
        <v>0</v>
      </c>
      <c r="AO77" s="3" t="str">
        <f>IF($A77&gt;='FG_243way_Regular Symbol'!F$16,"",IF(D77=0,"",IF(OR(D77=$AM$1,D77=$AN$1,D78=$AM$1,D78=$AN$1,D79=$AM$1,D79=$AN$1),0,1)))</f>
        <v/>
      </c>
      <c r="AP77" s="3" t="str">
        <f>IF($A77&gt;='FG_243way_Regular Symbol'!G$16,"",IF(E77=0,"",IF(OR(E77=$AM$1,E77=$AN$1,E78=$AM$1,E78=$AN$1,E79=$AM$1,E79=$AN$1),0,1)))</f>
        <v/>
      </c>
      <c r="AQ77" s="135" t="str">
        <f>IF($A77&gt;='FG_243way_Regular Symbol'!H$16,"",IF(F77=0,"",IF(OR(F77=$AM$1,F77=$AN$1,F78=$AM$1,F78=$AN$1,F79=$AM$1,F79=$AN$1),0,1)))</f>
        <v/>
      </c>
      <c r="AS77" s="344" t="str">
        <f>IF($A77&gt;='FG_243way_Regular Symbol'!D$16,"",IF(B77=0,"",IF(OR(B77=$AM$1,B77=$AT$1,B78=$AM$1,B78=$AT$1,B79=$AM$1,B79=$AT$1),0,1)))</f>
        <v/>
      </c>
      <c r="AT77" s="3">
        <f>IF($A77&gt;='FG_243way_Regular Symbol'!E$16,"",IF(C77=0,"",IF(OR(C77=$AM$1,C77=$AT$1,C78=$AM$1,C78=$AT$1,C79=$AM$1,C79=$AT$1),0,1)))</f>
        <v>1</v>
      </c>
      <c r="AU77" s="3" t="str">
        <f>IF($A77&gt;='FG_243way_Regular Symbol'!F$16,"",IF(D77=0,"",IF(OR(D77=$AM$1,D77=$AT$1,D78=$AM$1,D78=$AT$1,D79=$AM$1,D79=$AT$1),0,1)))</f>
        <v/>
      </c>
      <c r="AV77" s="3" t="str">
        <f>IF($A77&gt;='FG_243way_Regular Symbol'!G$16,"",IF(E77=0,"",IF(OR(E77=$AM$1,E77=$AT$1,E78=$AM$1,E78=$AT$1,E79=$AM$1,E79=$AT$1),0,1)))</f>
        <v/>
      </c>
      <c r="AW77" s="135" t="str">
        <f>IF($A77&gt;='FG_243way_Regular Symbol'!H$16,"",IF(F77=0,"",IF(OR(F77=$AM$1,F77=$AT$1,F78=$AM$1,F78=$AT$1,F79=$AM$1,F79=$AT$1),0,1)))</f>
        <v/>
      </c>
      <c r="AY77" s="344" t="str">
        <f>IF($A77&gt;='FG_243way_Regular Symbol'!D$16,"",IF(B77=0,"",IF(OR(B77=$AM$1,B77=$AZ$1,B78=$AM$1,B78=$AZ$1,B79=$AM$1,B79=$AZ$1),0,1)))</f>
        <v/>
      </c>
      <c r="AZ77" s="3">
        <f>IF($A77&gt;='FG_243way_Regular Symbol'!E$16,"",IF(C77=0,"",IF(OR(C77=$AM$1,C77=$AZ$1,C78=$AM$1,C78=$AZ$1,C79=$AM$1,C79=$AZ$1),0,1)))</f>
        <v>1</v>
      </c>
      <c r="BA77" s="3" t="str">
        <f>IF($A77&gt;='FG_243way_Regular Symbol'!F$16,"",IF(D77=0,"",IF(OR(D77=$AM$1,D77=$AZ$1,D78=$AM$1,D78=$AZ$1,D79=$AM$1,D79=$AZ$1),0,1)))</f>
        <v/>
      </c>
      <c r="BB77" s="3" t="str">
        <f>IF($A77&gt;='FG_243way_Regular Symbol'!G$16,"",IF(E77=0,"",IF(OR(E77=$AM$1,E77=$AZ$1,E78=$AM$1,E78=$AZ$1,E79=$AM$1,E79=$AZ$1),0,1)))</f>
        <v/>
      </c>
      <c r="BC77" s="135" t="str">
        <f>IF($A77&gt;='FG_243way_Regular Symbol'!H$16,"",IF(F77=0,"",IF(OR(F77=$AM$1,F77=$AZ$1,F78=$AM$1,F78=$AZ$1,F79=$AM$1,F79=$AZ$1),0,1)))</f>
        <v/>
      </c>
      <c r="BE77" s="344" t="str">
        <f>IF($A77&gt;='FG_243way_Regular Symbol'!D$16,"",IF(B77=0,"",IF(OR(B77=$AM$1,B77=$BF$1,B78=$AM$1,B78=$BF$1,B79=$AM$1,B79=$BF$1),0,1)))</f>
        <v/>
      </c>
      <c r="BF77" s="3">
        <f>IF($A77&gt;='FG_243way_Regular Symbol'!E$16,"",IF(C77=0,"",IF(OR(C77=$AM$1,C77=$BF$1,C78=$AM$1,C78=$BF$1,C79=$AM$1,C79=$BF$1),0,1)))</f>
        <v>1</v>
      </c>
      <c r="BG77" s="3" t="str">
        <f>IF($A77&gt;='FG_243way_Regular Symbol'!F$16,"",IF(D77=0,"",IF(OR(D77=$AM$1,D77=$BF$1,D78=$AM$1,D78=$BF$1,D79=$AM$1,D79=$BF$1),0,1)))</f>
        <v/>
      </c>
      <c r="BH77" s="3" t="str">
        <f>IF($A77&gt;='FG_243way_Regular Symbol'!G$16,"",IF(E77=0,"",IF(OR(E77=$AM$1,E77=$BF$1,E78=$AM$1,E78=$BF$1,E79=$AM$1,E79=$BF$1),0,1)))</f>
        <v/>
      </c>
      <c r="BI77" s="135" t="str">
        <f>IF($A77&gt;='FG_243way_Regular Symbol'!H$16,"",IF(F77=0,"",IF(OR(F77=$AM$1,F77=$BF$1,F78=$AM$1,F78=$BF$1,F79=$AM$1,F79=$BF$1),0,1)))</f>
        <v/>
      </c>
      <c r="BK77" s="344" t="str">
        <f>IF($A77&gt;='FG_243way_Regular Symbol'!D$16,"",IF(B77=0,"",IF(OR(B77=$AM$1,B77=$BL$1,B78=$AM$1,B78=$BL$1,B79=$AM$1,B79=$BL$1),0,1)))</f>
        <v/>
      </c>
      <c r="BL77" s="3">
        <f>IF($A77&gt;='FG_243way_Regular Symbol'!E$16,"",IF(C77=0,"",IF(OR(C77=$AM$1,C77=$BL$1,C78=$AM$1,C78=$BL$1,C79=$AM$1,C79=$BL$1),0,1)))</f>
        <v>1</v>
      </c>
      <c r="BM77" s="3" t="str">
        <f>IF($A77&gt;='FG_243way_Regular Symbol'!F$16,"",IF(D77=0,"",IF(OR(D77=$AM$1,D77=$BL$1,D78=$AM$1,D78=$BL$1,D79=$AM$1,D79=$BL$1),0,1)))</f>
        <v/>
      </c>
      <c r="BN77" s="3" t="str">
        <f>IF($A77&gt;='FG_243way_Regular Symbol'!G$16,"",IF(E77=0,"",IF(OR(E77=$AM$1,E77=$BL$1,E78=$AM$1,E78=$BL$1,E79=$AM$1,E79=$BL$1),0,1)))</f>
        <v/>
      </c>
      <c r="BO77" s="135" t="str">
        <f>IF($A77&gt;='FG_243way_Regular Symbol'!H$16,"",IF(F77=0,"",IF(OR(F77=$AM$1,F77=$BL$1,F78=$AM$1,F78=$BL$1,F79=$AM$1,F79=$BL$1),0,1)))</f>
        <v/>
      </c>
      <c r="BQ77" s="3" t="str">
        <f>IF($A77&gt;='FG_243way_Regular Symbol'!D$16,"",IF(B77=0,"",IF(OR(B77=$BQ$1,B77=$BR$1,B78=$BQ$1,B78=$BR$1,B79=$BQ$1,B79=$BR$1),0,1)))</f>
        <v/>
      </c>
      <c r="BR77" s="3">
        <f>IF($A77&gt;='FG_243way_Regular Symbol'!E$16,"",IF(C77=0,"",IF(OR(C77=$BQ$1,C77=$BR$1,C78=$BQ$1,C78=$BR$1,C79=$BQ$1,C79=$BR$1),0,1)))</f>
        <v>1</v>
      </c>
      <c r="BS77" s="3" t="str">
        <f>IF($A77&gt;='FG_243way_Regular Symbol'!F$16,"",IF(D77=0,"",IF(OR(D77=$BQ$1,D77=$BR$1,D78=$BQ$1,D78=$BR$1,D79=$BQ$1,D79=$BR$1),0,1)))</f>
        <v/>
      </c>
      <c r="BT77" s="3" t="str">
        <f>IF($A77&gt;='FG_243way_Regular Symbol'!G$16,"",IF(E77=0,"",IF(OR(E77=$BQ$1,E77=$BR$1,E78=$BQ$1,E78=$BR$1,E79=$BQ$1,E79=$BR$1),0,1)))</f>
        <v/>
      </c>
      <c r="BU77" s="3" t="str">
        <f>IF($A77&gt;='FG_243way_Regular Symbol'!H$16,"",IF(F77=0,"",IF(OR(F77=$BQ$1,F77=$BR$1,F78=$BQ$1,F78=$BR$1,F79=$BQ$1,F79=$BR$1),0,1)))</f>
        <v/>
      </c>
      <c r="BW77" s="3" t="str">
        <f>IF($A77&gt;='FG_243way_Regular Symbol'!D$16,"",IF(B77=0,"",IF(OR(B77=$BW$1,B78=$BW$1,B79=$BW$1,B77=$BX$1,B78=$BX$1,B79=$BX$1),0,1)))</f>
        <v/>
      </c>
      <c r="BX77" s="3">
        <f>IF($A77&gt;='FG_243way_Regular Symbol'!E$16,"",IF(C77=0,"",IF(OR(C77=$BW$1,C78=$BW$1,C79=$BW$1,C77=$BX$1,C78=$BX$1,C79=$BX$1),0,1)))</f>
        <v>1</v>
      </c>
      <c r="BY77" s="3" t="str">
        <f>IF($A77&gt;='FG_243way_Regular Symbol'!F$16,"",IF(D77=0,"",IF(OR(D77=$BW$1,D78=$BW$1,D79=$BW$1,D77=$BX$1,D78=$BX$1,D79=$BX$1),0,1)))</f>
        <v/>
      </c>
      <c r="BZ77" s="3" t="str">
        <f>IF($A77&gt;='FG_243way_Regular Symbol'!G$16,"",IF(E77=0,"",IF(OR(E77=$BW$1,E78=$BW$1,E79=$BW$1,E77=$BX$1,E78=$BX$1,E79=$BX$1),0,1)))</f>
        <v/>
      </c>
      <c r="CA77" s="3" t="str">
        <f>IF($A77&gt;='FG_243way_Regular Symbol'!H$16,"",IF(F77=0,"",IF(OR(F77=$BW$1,F78=$BW$1,F79=$BW$1,F77=$BX$1,F78=$BX$1,F79=$BX$1),0,1)))</f>
        <v/>
      </c>
      <c r="CC77" s="3" t="str">
        <f>IF($A77&gt;='FG_243way_Regular Symbol'!D$16,"",IF(B77=0,"",IF(OR(B77=$BW$1,B78=$BW$1,B79=$BW$1,B77=$CD$1,B78=$CD$1,B79=$CD$1),0,1)))</f>
        <v/>
      </c>
      <c r="CD77" s="3">
        <f>IF($A77&gt;='FG_243way_Regular Symbol'!E$16,"",IF(C77=0,"",IF(OR(C77=$BW$1,C78=$BW$1,C79=$BW$1,C77=$CD$1,C78=$CD$1,C79=$CD$1),0,1)))</f>
        <v>0</v>
      </c>
      <c r="CE77" s="3" t="str">
        <f>IF($A77&gt;='FG_243way_Regular Symbol'!F$16,"",IF(D77=0,"",IF(OR(D77=$BW$1,D78=$BW$1,D79=$BW$1,D77=$CD$1,D78=$CD$1,D79=$CD$1),0,1)))</f>
        <v/>
      </c>
      <c r="CF77" s="3" t="str">
        <f>IF($A77&gt;='FG_243way_Regular Symbol'!G$16,"",IF(E77=0,"",IF(OR(E77=$BW$1,E78=$BW$1,E79=$BW$1,E77=$CD$1,E78=$CD$1,E79=$CD$1),0,1)))</f>
        <v/>
      </c>
      <c r="CG77" s="3" t="str">
        <f>IF($A77&gt;='FG_243way_Regular Symbol'!H$16,"",IF(F77=0,"",IF(OR(F77=$BW$1,F78=$BW$1,F79=$BW$1,F77=$CD$1,F78=$CD$1,F79=$CD$1),0,1)))</f>
        <v/>
      </c>
      <c r="CI77" s="3" t="str">
        <f>IF($A77&gt;='FG_243way_Regular Symbol'!D$16,"",IF(B77=0,"",IF(OR(B77=$BW$1,B78=$BW$1,B79=$BW$1,B77=$CJ$1,B78=$CJ$1,B79=$CJ$1),0,1)))</f>
        <v/>
      </c>
      <c r="CJ77" s="3">
        <f>IF($A77&gt;='FG_243way_Regular Symbol'!E$16,"",IF(C77=0,"",IF(OR(C77=$BW$1,C78=$BW$1,C79=$BW$1,C77=$CJ$1,C78=$CJ$1,C79=$CJ$1),0,1)))</f>
        <v>1</v>
      </c>
      <c r="CK77" s="3" t="str">
        <f>IF($A77&gt;='FG_243way_Regular Symbol'!F$16,"",IF(D77=0,"",IF(OR(D77=$BW$1,D78=$BW$1,D79=$BW$1,D77=$CJ$1,D78=$CJ$1,D79=$CJ$1),0,1)))</f>
        <v/>
      </c>
      <c r="CL77" s="3" t="str">
        <f>IF($A77&gt;='FG_243way_Regular Symbol'!G$16,"",IF(E77=0,"",IF(OR(E77=$BW$1,E78=$BW$1,E79=$BW$1,E77=$CJ$1,E78=$CJ$1,E79=$CJ$1),0,1)))</f>
        <v/>
      </c>
      <c r="CM77" s="3" t="str">
        <f>IF($A77&gt;='FG_243way_Regular Symbol'!H$16,"",IF(F77=0,"",IF(OR(F77=$BW$1,F78=$BW$1,F79=$BW$1,F77=$CJ$1,F78=$CJ$1,F79=$CJ$1),0,1)))</f>
        <v/>
      </c>
      <c r="CO77" s="3" t="str">
        <f>IF($A77&gt;='FG_243way_Regular Symbol'!D$16,"",IF(B77=0,"",IF(OR(B77=$BW$1,B78=$BW$1,B79=$BW$1,B77=$CP$1,B78=$CP$1,B79=$CP$1),0,1)))</f>
        <v/>
      </c>
      <c r="CP77" s="3">
        <f>IF($A77&gt;='FG_243way_Regular Symbol'!E$16,"",IF(C77=0,"",IF(OR(C77=$BW$1,C78=$BW$1,C79=$BW$1,C77=$CP$1,C78=$CP$1,C79=$CP$1),0,1)))</f>
        <v>1</v>
      </c>
      <c r="CQ77" s="3" t="str">
        <f>IF($A77&gt;='FG_243way_Regular Symbol'!F$16,"",IF(D77=0,"",IF(OR(D77=$BW$1,D78=$BW$1,D79=$BW$1,D77=$CP$1,D78=$CP$1,D79=$CP$1),0,1)))</f>
        <v/>
      </c>
      <c r="CR77" s="3" t="str">
        <f>IF($A77&gt;='FG_243way_Regular Symbol'!G$16,"",IF(E77=0,"",IF(OR(E77=$BW$1,E78=$BW$1,E79=$BW$1,E77=$CP$1,E78=$CP$1,E79=$CP$1),0,1)))</f>
        <v/>
      </c>
      <c r="CS77" s="3" t="str">
        <f>IF($A77&gt;='FG_243way_Regular Symbol'!H$16,"",IF(F77=0,"",IF(OR(F77=$BW$1,F78=$BW$1,F79=$BW$1,F77=$CP$1,F78=$CP$1,F79=$CP$1),0,1)))</f>
        <v/>
      </c>
      <c r="CU77" s="3" t="str">
        <f>IF($A77&gt;='FG_243way_Regular Symbol'!D$16,"",IF(B77=0,"",IF(OR(B77=$BW$1,B78=$BW$1,B79=$BW$1,B77=$CV$1,B78=$CV$1,B79=$CV$1),0,1)))</f>
        <v/>
      </c>
      <c r="CV77" s="3">
        <f>IF($A77&gt;='FG_243way_Regular Symbol'!E$16,"",IF(C77=0,"",IF(OR(C77=$BW$1,C78=$BW$1,C79=$BW$1,C77=$CV$1,C78=$CV$1,C79=$CV$1),0,1)))</f>
        <v>1</v>
      </c>
      <c r="CW77" s="3" t="str">
        <f>IF($A77&gt;='FG_243way_Regular Symbol'!F$16,"",IF(D77=0,"",IF(OR(D77=$BW$1,D78=$BW$1,D79=$BW$1,D77=$CV$1,D78=$CV$1,D79=$CV$1),0,1)))</f>
        <v/>
      </c>
      <c r="CX77" s="3" t="str">
        <f>IF($A77&gt;='FG_243way_Regular Symbol'!G$16,"",IF(E77=0,"",IF(OR(E77=$BW$1,E78=$BW$1,E79=$BW$1,E77=$CV$1,E78=$CV$1,E79=$CV$1),0,1)))</f>
        <v/>
      </c>
      <c r="CY77" s="3" t="str">
        <f>IF($A77&gt;='FG_243way_Regular Symbol'!H$16,"",IF(F77=0,"",IF(OR(F77=$BW$1,F78=$BW$1,F79=$BW$1,F77=$CV$1,F78=$CV$1,F79=$CV$1),0,1)))</f>
        <v/>
      </c>
    </row>
    <row r="78" spans="1:103">
      <c r="A78" s="337">
        <f>IF('FG_243way_Regular Symbol'!L77="","",'FG_243way_Regular Symbol'!L77)</f>
        <v>74</v>
      </c>
      <c r="B78" s="191" t="str">
        <f>IF('FG_243way_Regular Symbol'!M77="",
IF($A78-'FG_243way_Regular Symbol'!D$16&gt;='FG_243way_RegularＸ_W()'!B$2-1,"",VLOOKUP($A78-'FG_243way_Regular Symbol'!D$16,'FG_243way_Regular Symbol'!$L$3:$Q$99,'FG_243way_RegularＸ_W()'!B$3+1,FALSE)),
'FG_243way_Regular Symbol'!M77)</f>
        <v/>
      </c>
      <c r="C78" s="191" t="str">
        <f>IF('FG_243way_Regular Symbol'!N77="",
IF($A78-'FG_243way_Regular Symbol'!E$16&gt;='FG_243way_RegularＸ_W()'!C$2-1,"",VLOOKUP($A78-'FG_243way_Regular Symbol'!E$16,'FG_243way_Regular Symbol'!$L$3:$Q$99,'FG_243way_RegularＸ_W()'!C$3+1,FALSE)),
'FG_243way_Regular Symbol'!N77)</f>
        <v>S1</v>
      </c>
      <c r="D78" s="191" t="str">
        <f>IF('FG_243way_Regular Symbol'!O77="",
IF($A78-'FG_243way_Regular Symbol'!F$16&gt;='FG_243way_RegularＸ_W()'!D$2-1,"",VLOOKUP($A78-'FG_243way_Regular Symbol'!F$16,'FG_243way_Regular Symbol'!$L$3:$Q$99,'FG_243way_RegularＸ_W()'!D$3+1,FALSE)),
'FG_243way_Regular Symbol'!O77)</f>
        <v/>
      </c>
      <c r="E78" s="191" t="str">
        <f>IF('FG_243way_Regular Symbol'!P77="",
IF($A78-'FG_243way_Regular Symbol'!G$16&gt;='FG_243way_RegularＸ_W()'!E$2-1,"",VLOOKUP($A78-'FG_243way_Regular Symbol'!G$16,'FG_243way_Regular Symbol'!$L$3:$Q$99,'FG_243way_RegularＸ_W()'!E$3+1,FALSE)),
'FG_243way_Regular Symbol'!P77)</f>
        <v/>
      </c>
      <c r="F78" s="338" t="str">
        <f>IF('FG_243way_Regular Symbol'!Q77="",
IF($A78-'FG_243way_Regular Symbol'!H$16&gt;='FG_243way_RegularＸ_W()'!F$2-1,"",VLOOKUP($A78-'FG_243way_Regular Symbol'!H$16,'FG_243way_Regular Symbol'!$L$3:$Q$99,'FG_243way_RegularＸ_W()'!F$3+1,FALSE)),
'FG_243way_Regular Symbol'!Q77)</f>
        <v/>
      </c>
      <c r="O78" s="344" t="str">
        <f>IF($A78&gt;='FG_243way_Regular Symbol'!D$16,"",IF(B78=0,"",IF(OR(B78=$O$1,B78=$P$1,B79=$O$1,B79=$P$1,B80=$O$1,B80=$P$1),0,1)))</f>
        <v/>
      </c>
      <c r="P78" s="3">
        <f>IF($A78&gt;='FG_243way_Regular Symbol'!E$16,"",IF(C78=0,"",IF(OR(C78=$O$1,C78=$P$1,C79=$O$1,C79=$P$1,C80=$O$1,C80=$P$1),0,1)))</f>
        <v>1</v>
      </c>
      <c r="Q78" s="3" t="str">
        <f>IF($A78&gt;='FG_243way_Regular Symbol'!F$16,"",IF(D78=0,"",IF(OR(D78=$O$1,D78=$P$1,D79=$O$1,D79=$P$1,D80=$O$1,D80=$P$1),0,1)))</f>
        <v/>
      </c>
      <c r="R78" s="3" t="str">
        <f>IF($A78&gt;='FG_243way_Regular Symbol'!G$16,"",IF(E78=0,"",IF(OR(E78=$O$1,E78=$P$1,E79=$O$1,E79=$P$1,E80=$O$1,E80=$P$1),0,1)))</f>
        <v/>
      </c>
      <c r="S78" s="135" t="str">
        <f>IF($A78&gt;='FG_243way_Regular Symbol'!H$16,"",IF(F78=0,"",IF(OR(F78=$O$1,F78=$P$1,F79=$O$1,F79=$P$1,F80=$O$1,F80=$P$1),0,1)))</f>
        <v/>
      </c>
      <c r="U78" s="344" t="str">
        <f>IF($A78&gt;='FG_243way_Regular Symbol'!D$16,"",IF(B78=0,"",IF(OR(B78=$U$1,B78=$V$1,B79=$U$1,B79=$V$1,B80=$U$1,B80=$V$1),0,1)))</f>
        <v/>
      </c>
      <c r="V78" s="3">
        <f>IF($A78&gt;='FG_243way_Regular Symbol'!E$16,"",IF(C78=0,"",IF(OR(C78=$U$1,C78=$V$1,C79=$U$1,C79=$V$1,C80=$U$1,C80=$V$1),0,1)))</f>
        <v>1</v>
      </c>
      <c r="W78" s="3" t="str">
        <f>IF($A78&gt;='FG_243way_Regular Symbol'!F$16,"",IF(D78=0,"",IF(OR(D78=$U$1,D78=$V$1,D79=$U$1,D79=$V$1,D80=$U$1,D80=$V$1),0,1)))</f>
        <v/>
      </c>
      <c r="X78" s="3" t="str">
        <f>IF($A78&gt;='FG_243way_Regular Symbol'!G$16,"",IF(E78=0,"",IF(OR(E78=$U$1,E78=$V$1,E79=$U$1,E79=$V$1,E80=$U$1,E80=$V$1),0,1)))</f>
        <v/>
      </c>
      <c r="Y78" s="135" t="str">
        <f>IF($A78&gt;='FG_243way_Regular Symbol'!H$16,"",IF(F78=0,"",IF(OR(F78=$U$1,F78=$V$1,F79=$U$1,F79=$V$1,F80=$U$1,F80=$V$1),0,1)))</f>
        <v/>
      </c>
      <c r="AA78" s="344" t="str">
        <f>IF($A78&gt;='FG_243way_Regular Symbol'!D$16,"",IF(B78=0,"",IF(OR(B78=$AA$1,B78=$AB$1,B79=$AA$1,B79=$AB$1,B80=$AA$1,,B80=$AB$1),0,1)))</f>
        <v/>
      </c>
      <c r="AB78" s="3">
        <f>IF($A78&gt;='FG_243way_Regular Symbol'!E$16,"",IF(C78=0,"",IF(OR(C78=$AA$1,C78=$AB$1,C79=$AA$1,C79=$AB$1,C80=$AA$1,,C80=$AB$1),0,1)))</f>
        <v>1</v>
      </c>
      <c r="AC78" s="3" t="str">
        <f>IF($A78&gt;='FG_243way_Regular Symbol'!F$16,"",IF(D78=0,"",IF(OR(D78=$AA$1,D78=$AB$1,D79=$AA$1,D79=$AB$1,D80=$AA$1,,D80=$AB$1),0,1)))</f>
        <v/>
      </c>
      <c r="AD78" s="3" t="str">
        <f>IF($A78&gt;='FG_243way_Regular Symbol'!G$16,"",IF(E78=0,"",IF(OR(E78=$AA$1,E78=$AB$1,E79=$AA$1,E79=$AB$1,E80=$AA$1,,E80=$AB$1),0,1)))</f>
        <v/>
      </c>
      <c r="AE78" s="135" t="str">
        <f>IF($A78&gt;='FG_243way_Regular Symbol'!H$16,"",IF(F78=0,"",IF(OR(F78=$AA$1,F78=$AB$1,F79=$AA$1,F79=$AB$1,F80=$AA$1,,F80=$AB$1),0,1)))</f>
        <v/>
      </c>
      <c r="AG78" s="344" t="str">
        <f>IF($A78&gt;='FG_243way_Regular Symbol'!D$16,"",IF(B78=0,"",IF(OR(B78=$AG$1,B78=$AH$1,B79=$AG$1,B79=$AH$1,B80=$AG$1,B80=$AH$1),0,1)))</f>
        <v/>
      </c>
      <c r="AH78" s="3">
        <f>IF($A78&gt;='FG_243way_Regular Symbol'!E$16,"",IF(C78=0,"",IF(OR(C78=$AG$1,C78=$AH$1,C79=$AG$1,C79=$AH$1,C80=$AG$1,C80=$AH$1),0,1)))</f>
        <v>1</v>
      </c>
      <c r="AI78" s="3" t="str">
        <f>IF($A78&gt;='FG_243way_Regular Symbol'!F$16,"",IF(D78=0,"",IF(OR(D78=$AG$1,D78=$AH$1,D79=$AG$1,D79=$AH$1,D80=$AG$1,D80=$AH$1),0,1)))</f>
        <v/>
      </c>
      <c r="AJ78" s="3" t="str">
        <f>IF($A78&gt;='FG_243way_Regular Symbol'!G$16,"",IF(E78=0,"",IF(OR(E78=$AG$1,E78=$AH$1,E79=$AG$1,E79=$AH$1,E80=$AG$1,E80=$AH$1),0,1)))</f>
        <v/>
      </c>
      <c r="AK78" s="135" t="str">
        <f>IF($A78&gt;='FG_243way_Regular Symbol'!H$16,"",IF(F78=0,"",IF(OR(F78=$AG$1,F78=$AH$1,F79=$AG$1,F79=$AH$1,F80=$AG$1,F80=$AH$1),0,1)))</f>
        <v/>
      </c>
      <c r="AM78" s="344" t="str">
        <f>IF($A78&gt;='FG_243way_Regular Symbol'!D$16,"",IF(B78=0,"",IF(OR(B78=$AM$1,B78=$AN$1,B79=$AM$1,B79=$AN$1,B80=$AM$1,B80=$AN$1),0,1)))</f>
        <v/>
      </c>
      <c r="AN78" s="3">
        <f>IF($A78&gt;='FG_243way_Regular Symbol'!E$16,"",IF(C78=0,"",IF(OR(C78=$AM$1,C78=$AN$1,C79=$AM$1,C79=$AN$1,C80=$AM$1,C80=$AN$1),0,1)))</f>
        <v>0</v>
      </c>
      <c r="AO78" s="3" t="str">
        <f>IF($A78&gt;='FG_243way_Regular Symbol'!F$16,"",IF(D78=0,"",IF(OR(D78=$AM$1,D78=$AN$1,D79=$AM$1,D79=$AN$1,D80=$AM$1,D80=$AN$1),0,1)))</f>
        <v/>
      </c>
      <c r="AP78" s="3" t="str">
        <f>IF($A78&gt;='FG_243way_Regular Symbol'!G$16,"",IF(E78=0,"",IF(OR(E78=$AM$1,E78=$AN$1,E79=$AM$1,E79=$AN$1,E80=$AM$1,E80=$AN$1),0,1)))</f>
        <v/>
      </c>
      <c r="AQ78" s="135" t="str">
        <f>IF($A78&gt;='FG_243way_Regular Symbol'!H$16,"",IF(F78=0,"",IF(OR(F78=$AM$1,F78=$AN$1,F79=$AM$1,F79=$AN$1,F80=$AM$1,F80=$AN$1),0,1)))</f>
        <v/>
      </c>
      <c r="AS78" s="344" t="str">
        <f>IF($A78&gt;='FG_243way_Regular Symbol'!D$16,"",IF(B78=0,"",IF(OR(B78=$AM$1,B78=$AT$1,B79=$AM$1,B79=$AT$1,B80=$AM$1,B80=$AT$1),0,1)))</f>
        <v/>
      </c>
      <c r="AT78" s="3">
        <f>IF($A78&gt;='FG_243way_Regular Symbol'!E$16,"",IF(C78=0,"",IF(OR(C78=$AM$1,C78=$AT$1,C79=$AM$1,C79=$AT$1,C80=$AM$1,C80=$AT$1),0,1)))</f>
        <v>1</v>
      </c>
      <c r="AU78" s="3" t="str">
        <f>IF($A78&gt;='FG_243way_Regular Symbol'!F$16,"",IF(D78=0,"",IF(OR(D78=$AM$1,D78=$AT$1,D79=$AM$1,D79=$AT$1,D80=$AM$1,D80=$AT$1),0,1)))</f>
        <v/>
      </c>
      <c r="AV78" s="3" t="str">
        <f>IF($A78&gt;='FG_243way_Regular Symbol'!G$16,"",IF(E78=0,"",IF(OR(E78=$AM$1,E78=$AT$1,E79=$AM$1,E79=$AT$1,E80=$AM$1,E80=$AT$1),0,1)))</f>
        <v/>
      </c>
      <c r="AW78" s="135" t="str">
        <f>IF($A78&gt;='FG_243way_Regular Symbol'!H$16,"",IF(F78=0,"",IF(OR(F78=$AM$1,F78=$AT$1,F79=$AM$1,F79=$AT$1,F80=$AM$1,F80=$AT$1),0,1)))</f>
        <v/>
      </c>
      <c r="AY78" s="344" t="str">
        <f>IF($A78&gt;='FG_243way_Regular Symbol'!D$16,"",IF(B78=0,"",IF(OR(B78=$AM$1,B78=$AZ$1,B79=$AM$1,B79=$AZ$1,B80=$AM$1,B80=$AZ$1),0,1)))</f>
        <v/>
      </c>
      <c r="AZ78" s="3">
        <f>IF($A78&gt;='FG_243way_Regular Symbol'!E$16,"",IF(C78=0,"",IF(OR(C78=$AM$1,C78=$AZ$1,C79=$AM$1,C79=$AZ$1,C80=$AM$1,C80=$AZ$1),0,1)))</f>
        <v>1</v>
      </c>
      <c r="BA78" s="3" t="str">
        <f>IF($A78&gt;='FG_243way_Regular Symbol'!F$16,"",IF(D78=0,"",IF(OR(D78=$AM$1,D78=$AZ$1,D79=$AM$1,D79=$AZ$1,D80=$AM$1,D80=$AZ$1),0,1)))</f>
        <v/>
      </c>
      <c r="BB78" s="3" t="str">
        <f>IF($A78&gt;='FG_243way_Regular Symbol'!G$16,"",IF(E78=0,"",IF(OR(E78=$AM$1,E78=$AZ$1,E79=$AM$1,E79=$AZ$1,E80=$AM$1,E80=$AZ$1),0,1)))</f>
        <v/>
      </c>
      <c r="BC78" s="135" t="str">
        <f>IF($A78&gt;='FG_243way_Regular Symbol'!H$16,"",IF(F78=0,"",IF(OR(F78=$AM$1,F78=$AZ$1,F79=$AM$1,F79=$AZ$1,F80=$AM$1,F80=$AZ$1),0,1)))</f>
        <v/>
      </c>
      <c r="BE78" s="344" t="str">
        <f>IF($A78&gt;='FG_243way_Regular Symbol'!D$16,"",IF(B78=0,"",IF(OR(B78=$AM$1,B78=$BF$1,B79=$AM$1,B79=$BF$1,B80=$AM$1,B80=$BF$1),0,1)))</f>
        <v/>
      </c>
      <c r="BF78" s="3">
        <f>IF($A78&gt;='FG_243way_Regular Symbol'!E$16,"",IF(C78=0,"",IF(OR(C78=$AM$1,C78=$BF$1,C79=$AM$1,C79=$BF$1,C80=$AM$1,C80=$BF$1),0,1)))</f>
        <v>1</v>
      </c>
      <c r="BG78" s="3" t="str">
        <f>IF($A78&gt;='FG_243way_Regular Symbol'!F$16,"",IF(D78=0,"",IF(OR(D78=$AM$1,D78=$BF$1,D79=$AM$1,D79=$BF$1,D80=$AM$1,D80=$BF$1),0,1)))</f>
        <v/>
      </c>
      <c r="BH78" s="3" t="str">
        <f>IF($A78&gt;='FG_243way_Regular Symbol'!G$16,"",IF(E78=0,"",IF(OR(E78=$AM$1,E78=$BF$1,E79=$AM$1,E79=$BF$1,E80=$AM$1,E80=$BF$1),0,1)))</f>
        <v/>
      </c>
      <c r="BI78" s="135" t="str">
        <f>IF($A78&gt;='FG_243way_Regular Symbol'!H$16,"",IF(F78=0,"",IF(OR(F78=$AM$1,F78=$BF$1,F79=$AM$1,F79=$BF$1,F80=$AM$1,F80=$BF$1),0,1)))</f>
        <v/>
      </c>
      <c r="BK78" s="344" t="str">
        <f>IF($A78&gt;='FG_243way_Regular Symbol'!D$16,"",IF(B78=0,"",IF(OR(B78=$AM$1,B78=$BL$1,B79=$AM$1,B79=$BL$1,B80=$AM$1,B80=$BL$1),0,1)))</f>
        <v/>
      </c>
      <c r="BL78" s="3">
        <f>IF($A78&gt;='FG_243way_Regular Symbol'!E$16,"",IF(C78=0,"",IF(OR(C78=$AM$1,C78=$BL$1,C79=$AM$1,C79=$BL$1,C80=$AM$1,C80=$BL$1),0,1)))</f>
        <v>1</v>
      </c>
      <c r="BM78" s="3" t="str">
        <f>IF($A78&gt;='FG_243way_Regular Symbol'!F$16,"",IF(D78=0,"",IF(OR(D78=$AM$1,D78=$BL$1,D79=$AM$1,D79=$BL$1,D80=$AM$1,D80=$BL$1),0,1)))</f>
        <v/>
      </c>
      <c r="BN78" s="3" t="str">
        <f>IF($A78&gt;='FG_243way_Regular Symbol'!G$16,"",IF(E78=0,"",IF(OR(E78=$AM$1,E78=$BL$1,E79=$AM$1,E79=$BL$1,E80=$AM$1,E80=$BL$1),0,1)))</f>
        <v/>
      </c>
      <c r="BO78" s="135" t="str">
        <f>IF($A78&gt;='FG_243way_Regular Symbol'!H$16,"",IF(F78=0,"",IF(OR(F78=$AM$1,F78=$BL$1,F79=$AM$1,F79=$BL$1,F80=$AM$1,F80=$BL$1),0,1)))</f>
        <v/>
      </c>
      <c r="BQ78" s="3" t="str">
        <f>IF($A78&gt;='FG_243way_Regular Symbol'!D$16,"",IF(B78=0,"",IF(OR(B78=$BQ$1,B78=$BR$1,B79=$BQ$1,B79=$BR$1,B80=$BQ$1,B80=$BR$1),0,1)))</f>
        <v/>
      </c>
      <c r="BR78" s="3">
        <f>IF($A78&gt;='FG_243way_Regular Symbol'!E$16,"",IF(C78=0,"",IF(OR(C78=$BQ$1,C78=$BR$1,C79=$BQ$1,C79=$BR$1,C80=$BQ$1,C80=$BR$1),0,1)))</f>
        <v>1</v>
      </c>
      <c r="BS78" s="3" t="str">
        <f>IF($A78&gt;='FG_243way_Regular Symbol'!F$16,"",IF(D78=0,"",IF(OR(D78=$BQ$1,D78=$BR$1,D79=$BQ$1,D79=$BR$1,D80=$BQ$1,D80=$BR$1),0,1)))</f>
        <v/>
      </c>
      <c r="BT78" s="3" t="str">
        <f>IF($A78&gt;='FG_243way_Regular Symbol'!G$16,"",IF(E78=0,"",IF(OR(E78=$BQ$1,E78=$BR$1,E79=$BQ$1,E79=$BR$1,E80=$BQ$1,E80=$BR$1),0,1)))</f>
        <v/>
      </c>
      <c r="BU78" s="3" t="str">
        <f>IF($A78&gt;='FG_243way_Regular Symbol'!H$16,"",IF(F78=0,"",IF(OR(F78=$BQ$1,F78=$BR$1,F79=$BQ$1,F79=$BR$1,F80=$BQ$1,F80=$BR$1),0,1)))</f>
        <v/>
      </c>
      <c r="BW78" s="3" t="str">
        <f>IF($A78&gt;='FG_243way_Regular Symbol'!D$16,"",IF(B78=0,"",IF(OR(B78=$BW$1,B79=$BW$1,B80=$BW$1,B78=$BX$1,B79=$BX$1,B80=$BX$1),0,1)))</f>
        <v/>
      </c>
      <c r="BX78" s="3">
        <f>IF($A78&gt;='FG_243way_Regular Symbol'!E$16,"",IF(C78=0,"",IF(OR(C78=$BW$1,C79=$BW$1,C80=$BW$1,C78=$BX$1,C79=$BX$1,C80=$BX$1),0,1)))</f>
        <v>1</v>
      </c>
      <c r="BY78" s="3" t="str">
        <f>IF($A78&gt;='FG_243way_Regular Symbol'!F$16,"",IF(D78=0,"",IF(OR(D78=$BW$1,D79=$BW$1,D80=$BW$1,D78=$BX$1,D79=$BX$1,D80=$BX$1),0,1)))</f>
        <v/>
      </c>
      <c r="BZ78" s="3" t="str">
        <f>IF($A78&gt;='FG_243way_Regular Symbol'!G$16,"",IF(E78=0,"",IF(OR(E78=$BW$1,E79=$BW$1,E80=$BW$1,E78=$BX$1,E79=$BX$1,E80=$BX$1),0,1)))</f>
        <v/>
      </c>
      <c r="CA78" s="3" t="str">
        <f>IF($A78&gt;='FG_243way_Regular Symbol'!H$16,"",IF(F78=0,"",IF(OR(F78=$BW$1,F79=$BW$1,F80=$BW$1,F78=$BX$1,F79=$BX$1,F80=$BX$1),0,1)))</f>
        <v/>
      </c>
      <c r="CC78" s="3" t="str">
        <f>IF($A78&gt;='FG_243way_Regular Symbol'!D$16,"",IF(B78=0,"",IF(OR(B78=$BW$1,B79=$BW$1,B80=$BW$1,B78=$CD$1,B79=$CD$1,B80=$CD$1),0,1)))</f>
        <v/>
      </c>
      <c r="CD78" s="3">
        <f>IF($A78&gt;='FG_243way_Regular Symbol'!E$16,"",IF(C78=0,"",IF(OR(C78=$BW$1,C79=$BW$1,C80=$BW$1,C78=$CD$1,C79=$CD$1,C80=$CD$1),0,1)))</f>
        <v>1</v>
      </c>
      <c r="CE78" s="3" t="str">
        <f>IF($A78&gt;='FG_243way_Regular Symbol'!F$16,"",IF(D78=0,"",IF(OR(D78=$BW$1,D79=$BW$1,D80=$BW$1,D78=$CD$1,D79=$CD$1,D80=$CD$1),0,1)))</f>
        <v/>
      </c>
      <c r="CF78" s="3" t="str">
        <f>IF($A78&gt;='FG_243way_Regular Symbol'!G$16,"",IF(E78=0,"",IF(OR(E78=$BW$1,E79=$BW$1,E80=$BW$1,E78=$CD$1,E79=$CD$1,E80=$CD$1),0,1)))</f>
        <v/>
      </c>
      <c r="CG78" s="3" t="str">
        <f>IF($A78&gt;='FG_243way_Regular Symbol'!H$16,"",IF(F78=0,"",IF(OR(F78=$BW$1,F79=$BW$1,F80=$BW$1,F78=$CD$1,F79=$CD$1,F80=$CD$1),0,1)))</f>
        <v/>
      </c>
      <c r="CI78" s="3" t="str">
        <f>IF($A78&gt;='FG_243way_Regular Symbol'!D$16,"",IF(B78=0,"",IF(OR(B78=$BW$1,B79=$BW$1,B80=$BW$1,B78=$CJ$1,B79=$CJ$1,B80=$CJ$1),0,1)))</f>
        <v/>
      </c>
      <c r="CJ78" s="3">
        <f>IF($A78&gt;='FG_243way_Regular Symbol'!E$16,"",IF(C78=0,"",IF(OR(C78=$BW$1,C79=$BW$1,C80=$BW$1,C78=$CJ$1,C79=$CJ$1,C80=$CJ$1),0,1)))</f>
        <v>1</v>
      </c>
      <c r="CK78" s="3" t="str">
        <f>IF($A78&gt;='FG_243way_Regular Symbol'!F$16,"",IF(D78=0,"",IF(OR(D78=$BW$1,D79=$BW$1,D80=$BW$1,D78=$CJ$1,D79=$CJ$1,D80=$CJ$1),0,1)))</f>
        <v/>
      </c>
      <c r="CL78" s="3" t="str">
        <f>IF($A78&gt;='FG_243way_Regular Symbol'!G$16,"",IF(E78=0,"",IF(OR(E78=$BW$1,E79=$BW$1,E80=$BW$1,E78=$CJ$1,E79=$CJ$1,E80=$CJ$1),0,1)))</f>
        <v/>
      </c>
      <c r="CM78" s="3" t="str">
        <f>IF($A78&gt;='FG_243way_Regular Symbol'!H$16,"",IF(F78=0,"",IF(OR(F78=$BW$1,F79=$BW$1,F80=$BW$1,F78=$CJ$1,F79=$CJ$1,F80=$CJ$1),0,1)))</f>
        <v/>
      </c>
      <c r="CO78" s="3" t="str">
        <f>IF($A78&gt;='FG_243way_Regular Symbol'!D$16,"",IF(B78=0,"",IF(OR(B78=$BW$1,B79=$BW$1,B80=$BW$1,B78=$CP$1,B79=$CP$1,B80=$CP$1),0,1)))</f>
        <v/>
      </c>
      <c r="CP78" s="3">
        <f>IF($A78&gt;='FG_243way_Regular Symbol'!E$16,"",IF(C78=0,"",IF(OR(C78=$BW$1,C79=$BW$1,C80=$BW$1,C78=$CP$1,C79=$CP$1,C80=$CP$1),0,1)))</f>
        <v>1</v>
      </c>
      <c r="CQ78" s="3" t="str">
        <f>IF($A78&gt;='FG_243way_Regular Symbol'!F$16,"",IF(D78=0,"",IF(OR(D78=$BW$1,D79=$BW$1,D80=$BW$1,D78=$CP$1,D79=$CP$1,D80=$CP$1),0,1)))</f>
        <v/>
      </c>
      <c r="CR78" s="3" t="str">
        <f>IF($A78&gt;='FG_243way_Regular Symbol'!G$16,"",IF(E78=0,"",IF(OR(E78=$BW$1,E79=$BW$1,E80=$BW$1,E78=$CP$1,E79=$CP$1,E80=$CP$1),0,1)))</f>
        <v/>
      </c>
      <c r="CS78" s="3" t="str">
        <f>IF($A78&gt;='FG_243way_Regular Symbol'!H$16,"",IF(F78=0,"",IF(OR(F78=$BW$1,F79=$BW$1,F80=$BW$1,F78=$CP$1,F79=$CP$1,F80=$CP$1),0,1)))</f>
        <v/>
      </c>
      <c r="CU78" s="3" t="str">
        <f>IF($A78&gt;='FG_243way_Regular Symbol'!D$16,"",IF(B78=0,"",IF(OR(B78=$BW$1,B79=$BW$1,B80=$BW$1,B78=$CV$1,B79=$CV$1,B80=$CV$1),0,1)))</f>
        <v/>
      </c>
      <c r="CV78" s="3">
        <f>IF($A78&gt;='FG_243way_Regular Symbol'!E$16,"",IF(C78=0,"",IF(OR(C78=$BW$1,C79=$BW$1,C80=$BW$1,C78=$CV$1,C79=$CV$1,C80=$CV$1),0,1)))</f>
        <v>1</v>
      </c>
      <c r="CW78" s="3" t="str">
        <f>IF($A78&gt;='FG_243way_Regular Symbol'!F$16,"",IF(D78=0,"",IF(OR(D78=$BW$1,D79=$BW$1,D80=$BW$1,D78=$CV$1,D79=$CV$1,D80=$CV$1),0,1)))</f>
        <v/>
      </c>
      <c r="CX78" s="3" t="str">
        <f>IF($A78&gt;='FG_243way_Regular Symbol'!G$16,"",IF(E78=0,"",IF(OR(E78=$BW$1,E79=$BW$1,E80=$BW$1,E78=$CV$1,E79=$CV$1,E80=$CV$1),0,1)))</f>
        <v/>
      </c>
      <c r="CY78" s="3" t="str">
        <f>IF($A78&gt;='FG_243way_Regular Symbol'!H$16,"",IF(F78=0,"",IF(OR(F78=$BW$1,F79=$BW$1,F80=$BW$1,F78=$CV$1,F79=$CV$1,F80=$CV$1),0,1)))</f>
        <v/>
      </c>
    </row>
    <row r="79" spans="1:103">
      <c r="A79" s="337">
        <f>IF('FG_243way_Regular Symbol'!L78="","",'FG_243way_Regular Symbol'!L78)</f>
        <v>75</v>
      </c>
      <c r="B79" s="191" t="str">
        <f>IF('FG_243way_Regular Symbol'!M78="",
IF($A79-'FG_243way_Regular Symbol'!D$16&gt;='FG_243way_RegularＸ_W()'!B$2-1,"",VLOOKUP($A79-'FG_243way_Regular Symbol'!D$16,'FG_243way_Regular Symbol'!$L$3:$Q$99,'FG_243way_RegularＸ_W()'!B$3+1,FALSE)),
'FG_243way_Regular Symbol'!M78)</f>
        <v/>
      </c>
      <c r="C79" s="191" t="str">
        <f>IF('FG_243way_Regular Symbol'!N78="",
IF($A79-'FG_243way_Regular Symbol'!E$16&gt;='FG_243way_RegularＸ_W()'!C$2-1,"",VLOOKUP($A79-'FG_243way_Regular Symbol'!E$16,'FG_243way_Regular Symbol'!$L$3:$Q$99,'FG_243way_RegularＸ_W()'!C$3+1,FALSE)),
'FG_243way_Regular Symbol'!N78)</f>
        <v>M5</v>
      </c>
      <c r="D79" s="191" t="str">
        <f>IF('FG_243way_Regular Symbol'!O78="",
IF($A79-'FG_243way_Regular Symbol'!F$16&gt;='FG_243way_RegularＸ_W()'!D$2-1,"",VLOOKUP($A79-'FG_243way_Regular Symbol'!F$16,'FG_243way_Regular Symbol'!$L$3:$Q$99,'FG_243way_RegularＸ_W()'!D$3+1,FALSE)),
'FG_243way_Regular Symbol'!O78)</f>
        <v/>
      </c>
      <c r="E79" s="191" t="str">
        <f>IF('FG_243way_Regular Symbol'!P78="",
IF($A79-'FG_243way_Regular Symbol'!G$16&gt;='FG_243way_RegularＸ_W()'!E$2-1,"",VLOOKUP($A79-'FG_243way_Regular Symbol'!G$16,'FG_243way_Regular Symbol'!$L$3:$Q$99,'FG_243way_RegularＸ_W()'!E$3+1,FALSE)),
'FG_243way_Regular Symbol'!P78)</f>
        <v/>
      </c>
      <c r="F79" s="338" t="str">
        <f>IF('FG_243way_Regular Symbol'!Q78="",
IF($A79-'FG_243way_Regular Symbol'!H$16&gt;='FG_243way_RegularＸ_W()'!F$2-1,"",VLOOKUP($A79-'FG_243way_Regular Symbol'!H$16,'FG_243way_Regular Symbol'!$L$3:$Q$99,'FG_243way_RegularＸ_W()'!F$3+1,FALSE)),
'FG_243way_Regular Symbol'!Q78)</f>
        <v/>
      </c>
      <c r="O79" s="344" t="str">
        <f>IF($A79&gt;='FG_243way_Regular Symbol'!D$16,"",IF(B79=0,"",IF(OR(B79=$O$1,B79=$P$1,B80=$O$1,B80=$P$1,B81=$O$1,B81=$P$1),0,1)))</f>
        <v/>
      </c>
      <c r="P79" s="3">
        <f>IF($A79&gt;='FG_243way_Regular Symbol'!E$16,"",IF(C79=0,"",IF(OR(C79=$O$1,C79=$P$1,C80=$O$1,C80=$P$1,C81=$O$1,C81=$P$1),0,1)))</f>
        <v>1</v>
      </c>
      <c r="Q79" s="3" t="str">
        <f>IF($A79&gt;='FG_243way_Regular Symbol'!F$16,"",IF(D79=0,"",IF(OR(D79=$O$1,D79=$P$1,D80=$O$1,D80=$P$1,D81=$O$1,D81=$P$1),0,1)))</f>
        <v/>
      </c>
      <c r="R79" s="3" t="str">
        <f>IF($A79&gt;='FG_243way_Regular Symbol'!G$16,"",IF(E79=0,"",IF(OR(E79=$O$1,E79=$P$1,E80=$O$1,E80=$P$1,E81=$O$1,E81=$P$1),0,1)))</f>
        <v/>
      </c>
      <c r="S79" s="135" t="str">
        <f>IF($A79&gt;='FG_243way_Regular Symbol'!H$16,"",IF(F79=0,"",IF(OR(F79=$O$1,F79=$P$1,F80=$O$1,F80=$P$1,F81=$O$1,F81=$P$1),0,1)))</f>
        <v/>
      </c>
      <c r="U79" s="344" t="str">
        <f>IF($A79&gt;='FG_243way_Regular Symbol'!D$16,"",IF(B79=0,"",IF(OR(B79=$U$1,B79=$V$1,B80=$U$1,B80=$V$1,B81=$U$1,B81=$V$1),0,1)))</f>
        <v/>
      </c>
      <c r="V79" s="3">
        <f>IF($A79&gt;='FG_243way_Regular Symbol'!E$16,"",IF(C79=0,"",IF(OR(C79=$U$1,C79=$V$1,C80=$U$1,C80=$V$1,C81=$U$1,C81=$V$1),0,1)))</f>
        <v>1</v>
      </c>
      <c r="W79" s="3" t="str">
        <f>IF($A79&gt;='FG_243way_Regular Symbol'!F$16,"",IF(D79=0,"",IF(OR(D79=$U$1,D79=$V$1,D80=$U$1,D80=$V$1,D81=$U$1,D81=$V$1),0,1)))</f>
        <v/>
      </c>
      <c r="X79" s="3" t="str">
        <f>IF($A79&gt;='FG_243way_Regular Symbol'!G$16,"",IF(E79=0,"",IF(OR(E79=$U$1,E79=$V$1,E80=$U$1,E80=$V$1,E81=$U$1,E81=$V$1),0,1)))</f>
        <v/>
      </c>
      <c r="Y79" s="135" t="str">
        <f>IF($A79&gt;='FG_243way_Regular Symbol'!H$16,"",IF(F79=0,"",IF(OR(F79=$U$1,F79=$V$1,F80=$U$1,F80=$V$1,F81=$U$1,F81=$V$1),0,1)))</f>
        <v/>
      </c>
      <c r="AA79" s="344" t="str">
        <f>IF($A79&gt;='FG_243way_Regular Symbol'!D$16,"",IF(B79=0,"",IF(OR(B79=$AA$1,B79=$AB$1,B80=$AA$1,B80=$AB$1,B81=$AA$1,,B81=$AB$1),0,1)))</f>
        <v/>
      </c>
      <c r="AB79" s="3">
        <f>IF($A79&gt;='FG_243way_Regular Symbol'!E$16,"",IF(C79=0,"",IF(OR(C79=$AA$1,C79=$AB$1,C80=$AA$1,C80=$AB$1,C81=$AA$1,,C81=$AB$1),0,1)))</f>
        <v>1</v>
      </c>
      <c r="AC79" s="3" t="str">
        <f>IF($A79&gt;='FG_243way_Regular Symbol'!F$16,"",IF(D79=0,"",IF(OR(D79=$AA$1,D79=$AB$1,D80=$AA$1,D80=$AB$1,D81=$AA$1,,D81=$AB$1),0,1)))</f>
        <v/>
      </c>
      <c r="AD79" s="3" t="str">
        <f>IF($A79&gt;='FG_243way_Regular Symbol'!G$16,"",IF(E79=0,"",IF(OR(E79=$AA$1,E79=$AB$1,E80=$AA$1,E80=$AB$1,E81=$AA$1,,E81=$AB$1),0,1)))</f>
        <v/>
      </c>
      <c r="AE79" s="135" t="str">
        <f>IF($A79&gt;='FG_243way_Regular Symbol'!H$16,"",IF(F79=0,"",IF(OR(F79=$AA$1,F79=$AB$1,F80=$AA$1,F80=$AB$1,F81=$AA$1,,F81=$AB$1),0,1)))</f>
        <v/>
      </c>
      <c r="AG79" s="344" t="str">
        <f>IF($A79&gt;='FG_243way_Regular Symbol'!D$16,"",IF(B79=0,"",IF(OR(B79=$AG$1,B79=$AH$1,B80=$AG$1,B80=$AH$1,B81=$AG$1,B81=$AH$1),0,1)))</f>
        <v/>
      </c>
      <c r="AH79" s="3">
        <f>IF($A79&gt;='FG_243way_Regular Symbol'!E$16,"",IF(C79=0,"",IF(OR(C79=$AG$1,C79=$AH$1,C80=$AG$1,C80=$AH$1,C81=$AG$1,C81=$AH$1),0,1)))</f>
        <v>1</v>
      </c>
      <c r="AI79" s="3" t="str">
        <f>IF($A79&gt;='FG_243way_Regular Symbol'!F$16,"",IF(D79=0,"",IF(OR(D79=$AG$1,D79=$AH$1,D80=$AG$1,D80=$AH$1,D81=$AG$1,D81=$AH$1),0,1)))</f>
        <v/>
      </c>
      <c r="AJ79" s="3" t="str">
        <f>IF($A79&gt;='FG_243way_Regular Symbol'!G$16,"",IF(E79=0,"",IF(OR(E79=$AG$1,E79=$AH$1,E80=$AG$1,E80=$AH$1,E81=$AG$1,E81=$AH$1),0,1)))</f>
        <v/>
      </c>
      <c r="AK79" s="135" t="str">
        <f>IF($A79&gt;='FG_243way_Regular Symbol'!H$16,"",IF(F79=0,"",IF(OR(F79=$AG$1,F79=$AH$1,F80=$AG$1,F80=$AH$1,F81=$AG$1,F81=$AH$1),0,1)))</f>
        <v/>
      </c>
      <c r="AM79" s="344" t="str">
        <f>IF($A79&gt;='FG_243way_Regular Symbol'!D$16,"",IF(B79=0,"",IF(OR(B79=$AM$1,B79=$AN$1,B80=$AM$1,B80=$AN$1,B81=$AM$1,B81=$AN$1),0,1)))</f>
        <v/>
      </c>
      <c r="AN79" s="3">
        <f>IF($A79&gt;='FG_243way_Regular Symbol'!E$16,"",IF(C79=0,"",IF(OR(C79=$AM$1,C79=$AN$1,C80=$AM$1,C80=$AN$1,C81=$AM$1,C81=$AN$1),0,1)))</f>
        <v>0</v>
      </c>
      <c r="AO79" s="3" t="str">
        <f>IF($A79&gt;='FG_243way_Regular Symbol'!F$16,"",IF(D79=0,"",IF(OR(D79=$AM$1,D79=$AN$1,D80=$AM$1,D80=$AN$1,D81=$AM$1,D81=$AN$1),0,1)))</f>
        <v/>
      </c>
      <c r="AP79" s="3" t="str">
        <f>IF($A79&gt;='FG_243way_Regular Symbol'!G$16,"",IF(E79=0,"",IF(OR(E79=$AM$1,E79=$AN$1,E80=$AM$1,E80=$AN$1,E81=$AM$1,E81=$AN$1),0,1)))</f>
        <v/>
      </c>
      <c r="AQ79" s="135" t="str">
        <f>IF($A79&gt;='FG_243way_Regular Symbol'!H$16,"",IF(F79=0,"",IF(OR(F79=$AM$1,F79=$AN$1,F80=$AM$1,F80=$AN$1,F81=$AM$1,F81=$AN$1),0,1)))</f>
        <v/>
      </c>
      <c r="AS79" s="344" t="str">
        <f>IF($A79&gt;='FG_243way_Regular Symbol'!D$16,"",IF(B79=0,"",IF(OR(B79=$AM$1,B79=$AT$1,B80=$AM$1,B80=$AT$1,B81=$AM$1,B81=$AT$1),0,1)))</f>
        <v/>
      </c>
      <c r="AT79" s="3">
        <f>IF($A79&gt;='FG_243way_Regular Symbol'!E$16,"",IF(C79=0,"",IF(OR(C79=$AM$1,C79=$AT$1,C80=$AM$1,C80=$AT$1,C81=$AM$1,C81=$AT$1),0,1)))</f>
        <v>1</v>
      </c>
      <c r="AU79" s="3" t="str">
        <f>IF($A79&gt;='FG_243way_Regular Symbol'!F$16,"",IF(D79=0,"",IF(OR(D79=$AM$1,D79=$AT$1,D80=$AM$1,D80=$AT$1,D81=$AM$1,D81=$AT$1),0,1)))</f>
        <v/>
      </c>
      <c r="AV79" s="3" t="str">
        <f>IF($A79&gt;='FG_243way_Regular Symbol'!G$16,"",IF(E79=0,"",IF(OR(E79=$AM$1,E79=$AT$1,E80=$AM$1,E80=$AT$1,E81=$AM$1,E81=$AT$1),0,1)))</f>
        <v/>
      </c>
      <c r="AW79" s="135" t="str">
        <f>IF($A79&gt;='FG_243way_Regular Symbol'!H$16,"",IF(F79=0,"",IF(OR(F79=$AM$1,F79=$AT$1,F80=$AM$1,F80=$AT$1,F81=$AM$1,F81=$AT$1),0,1)))</f>
        <v/>
      </c>
      <c r="AY79" s="344" t="str">
        <f>IF($A79&gt;='FG_243way_Regular Symbol'!D$16,"",IF(B79=0,"",IF(OR(B79=$AM$1,B79=$AZ$1,B80=$AM$1,B80=$AZ$1,B81=$AM$1,B81=$AZ$1),0,1)))</f>
        <v/>
      </c>
      <c r="AZ79" s="3">
        <f>IF($A79&gt;='FG_243way_Regular Symbol'!E$16,"",IF(C79=0,"",IF(OR(C79=$AM$1,C79=$AZ$1,C80=$AM$1,C80=$AZ$1,C81=$AM$1,C81=$AZ$1),0,1)))</f>
        <v>1</v>
      </c>
      <c r="BA79" s="3" t="str">
        <f>IF($A79&gt;='FG_243way_Regular Symbol'!F$16,"",IF(D79=0,"",IF(OR(D79=$AM$1,D79=$AZ$1,D80=$AM$1,D80=$AZ$1,D81=$AM$1,D81=$AZ$1),0,1)))</f>
        <v/>
      </c>
      <c r="BB79" s="3" t="str">
        <f>IF($A79&gt;='FG_243way_Regular Symbol'!G$16,"",IF(E79=0,"",IF(OR(E79=$AM$1,E79=$AZ$1,E80=$AM$1,E80=$AZ$1,E81=$AM$1,E81=$AZ$1),0,1)))</f>
        <v/>
      </c>
      <c r="BC79" s="135" t="str">
        <f>IF($A79&gt;='FG_243way_Regular Symbol'!H$16,"",IF(F79=0,"",IF(OR(F79=$AM$1,F79=$AZ$1,F80=$AM$1,F80=$AZ$1,F81=$AM$1,F81=$AZ$1),0,1)))</f>
        <v/>
      </c>
      <c r="BE79" s="344" t="str">
        <f>IF($A79&gt;='FG_243way_Regular Symbol'!D$16,"",IF(B79=0,"",IF(OR(B79=$AM$1,B79=$BF$1,B80=$AM$1,B80=$BF$1,B81=$AM$1,B81=$BF$1),0,1)))</f>
        <v/>
      </c>
      <c r="BF79" s="3">
        <f>IF($A79&gt;='FG_243way_Regular Symbol'!E$16,"",IF(C79=0,"",IF(OR(C79=$AM$1,C79=$BF$1,C80=$AM$1,C80=$BF$1,C81=$AM$1,C81=$BF$1),0,1)))</f>
        <v>1</v>
      </c>
      <c r="BG79" s="3" t="str">
        <f>IF($A79&gt;='FG_243way_Regular Symbol'!F$16,"",IF(D79=0,"",IF(OR(D79=$AM$1,D79=$BF$1,D80=$AM$1,D80=$BF$1,D81=$AM$1,D81=$BF$1),0,1)))</f>
        <v/>
      </c>
      <c r="BH79" s="3" t="str">
        <f>IF($A79&gt;='FG_243way_Regular Symbol'!G$16,"",IF(E79=0,"",IF(OR(E79=$AM$1,E79=$BF$1,E80=$AM$1,E80=$BF$1,E81=$AM$1,E81=$BF$1),0,1)))</f>
        <v/>
      </c>
      <c r="BI79" s="135" t="str">
        <f>IF($A79&gt;='FG_243way_Regular Symbol'!H$16,"",IF(F79=0,"",IF(OR(F79=$AM$1,F79=$BF$1,F80=$AM$1,F80=$BF$1,F81=$AM$1,F81=$BF$1),0,1)))</f>
        <v/>
      </c>
      <c r="BK79" s="344" t="str">
        <f>IF($A79&gt;='FG_243way_Regular Symbol'!D$16,"",IF(B79=0,"",IF(OR(B79=$AM$1,B79=$BL$1,B80=$AM$1,B80=$BL$1,B81=$AM$1,B81=$BL$1),0,1)))</f>
        <v/>
      </c>
      <c r="BL79" s="3">
        <f>IF($A79&gt;='FG_243way_Regular Symbol'!E$16,"",IF(C79=0,"",IF(OR(C79=$AM$1,C79=$BL$1,C80=$AM$1,C80=$BL$1,C81=$AM$1,C81=$BL$1),0,1)))</f>
        <v>1</v>
      </c>
      <c r="BM79" s="3" t="str">
        <f>IF($A79&gt;='FG_243way_Regular Symbol'!F$16,"",IF(D79=0,"",IF(OR(D79=$AM$1,D79=$BL$1,D80=$AM$1,D80=$BL$1,D81=$AM$1,D81=$BL$1),0,1)))</f>
        <v/>
      </c>
      <c r="BN79" s="3" t="str">
        <f>IF($A79&gt;='FG_243way_Regular Symbol'!G$16,"",IF(E79=0,"",IF(OR(E79=$AM$1,E79=$BL$1,E80=$AM$1,E80=$BL$1,E81=$AM$1,E81=$BL$1),0,1)))</f>
        <v/>
      </c>
      <c r="BO79" s="135" t="str">
        <f>IF($A79&gt;='FG_243way_Regular Symbol'!H$16,"",IF(F79=0,"",IF(OR(F79=$AM$1,F79=$BL$1,F80=$AM$1,F80=$BL$1,F81=$AM$1,F81=$BL$1),0,1)))</f>
        <v/>
      </c>
      <c r="BQ79" s="3" t="str">
        <f>IF($A79&gt;='FG_243way_Regular Symbol'!D$16,"",IF(B79=0,"",IF(OR(B79=$BQ$1,B79=$BR$1,B80=$BQ$1,B80=$BR$1,B81=$BQ$1,B81=$BR$1),0,1)))</f>
        <v/>
      </c>
      <c r="BR79" s="3">
        <f>IF($A79&gt;='FG_243way_Regular Symbol'!E$16,"",IF(C79=0,"",IF(OR(C79=$BQ$1,C79=$BR$1,C80=$BQ$1,C80=$BR$1,C81=$BQ$1,C81=$BR$1),0,1)))</f>
        <v>1</v>
      </c>
      <c r="BS79" s="3" t="str">
        <f>IF($A79&gt;='FG_243way_Regular Symbol'!F$16,"",IF(D79=0,"",IF(OR(D79=$BQ$1,D79=$BR$1,D80=$BQ$1,D80=$BR$1,D81=$BQ$1,D81=$BR$1),0,1)))</f>
        <v/>
      </c>
      <c r="BT79" s="3" t="str">
        <f>IF($A79&gt;='FG_243way_Regular Symbol'!G$16,"",IF(E79=0,"",IF(OR(E79=$BQ$1,E79=$BR$1,E80=$BQ$1,E80=$BR$1,E81=$BQ$1,E81=$BR$1),0,1)))</f>
        <v/>
      </c>
      <c r="BU79" s="3" t="str">
        <f>IF($A79&gt;='FG_243way_Regular Symbol'!H$16,"",IF(F79=0,"",IF(OR(F79=$BQ$1,F79=$BR$1,F80=$BQ$1,F80=$BR$1,F81=$BQ$1,F81=$BR$1),0,1)))</f>
        <v/>
      </c>
      <c r="BW79" s="3" t="str">
        <f>IF($A79&gt;='FG_243way_Regular Symbol'!D$16,"",IF(B79=0,"",IF(OR(B79=$BW$1,B80=$BW$1,B81=$BW$1,B79=$BX$1,B80=$BX$1,B81=$BX$1),0,1)))</f>
        <v/>
      </c>
      <c r="BX79" s="3">
        <f>IF($A79&gt;='FG_243way_Regular Symbol'!E$16,"",IF(C79=0,"",IF(OR(C79=$BW$1,C80=$BW$1,C81=$BW$1,C79=$BX$1,C80=$BX$1,C81=$BX$1),0,1)))</f>
        <v>1</v>
      </c>
      <c r="BY79" s="3" t="str">
        <f>IF($A79&gt;='FG_243way_Regular Symbol'!F$16,"",IF(D79=0,"",IF(OR(D79=$BW$1,D80=$BW$1,D81=$BW$1,D79=$BX$1,D80=$BX$1,D81=$BX$1),0,1)))</f>
        <v/>
      </c>
      <c r="BZ79" s="3" t="str">
        <f>IF($A79&gt;='FG_243way_Regular Symbol'!G$16,"",IF(E79=0,"",IF(OR(E79=$BW$1,E80=$BW$1,E81=$BW$1,E79=$BX$1,E80=$BX$1,E81=$BX$1),0,1)))</f>
        <v/>
      </c>
      <c r="CA79" s="3" t="str">
        <f>IF($A79&gt;='FG_243way_Regular Symbol'!H$16,"",IF(F79=0,"",IF(OR(F79=$BW$1,F80=$BW$1,F81=$BW$1,F79=$BX$1,F80=$BX$1,F81=$BX$1),0,1)))</f>
        <v/>
      </c>
      <c r="CC79" s="3" t="str">
        <f>IF($A79&gt;='FG_243way_Regular Symbol'!D$16,"",IF(B79=0,"",IF(OR(B79=$BW$1,B80=$BW$1,B81=$BW$1,B79=$CD$1,B80=$CD$1,B81=$CD$1),0,1)))</f>
        <v/>
      </c>
      <c r="CD79" s="3">
        <f>IF($A79&gt;='FG_243way_Regular Symbol'!E$16,"",IF(C79=0,"",IF(OR(C79=$BW$1,C80=$BW$1,C81=$BW$1,C79=$CD$1,C80=$CD$1,C81=$CD$1),0,1)))</f>
        <v>1</v>
      </c>
      <c r="CE79" s="3" t="str">
        <f>IF($A79&gt;='FG_243way_Regular Symbol'!F$16,"",IF(D79=0,"",IF(OR(D79=$BW$1,D80=$BW$1,D81=$BW$1,D79=$CD$1,D80=$CD$1,D81=$CD$1),0,1)))</f>
        <v/>
      </c>
      <c r="CF79" s="3" t="str">
        <f>IF($A79&gt;='FG_243way_Regular Symbol'!G$16,"",IF(E79=0,"",IF(OR(E79=$BW$1,E80=$BW$1,E81=$BW$1,E79=$CD$1,E80=$CD$1,E81=$CD$1),0,1)))</f>
        <v/>
      </c>
      <c r="CG79" s="3" t="str">
        <f>IF($A79&gt;='FG_243way_Regular Symbol'!H$16,"",IF(F79=0,"",IF(OR(F79=$BW$1,F80=$BW$1,F81=$BW$1,F79=$CD$1,F80=$CD$1,F81=$CD$1),0,1)))</f>
        <v/>
      </c>
      <c r="CI79" s="3" t="str">
        <f>IF($A79&gt;='FG_243way_Regular Symbol'!D$16,"",IF(B79=0,"",IF(OR(B79=$BW$1,B80=$BW$1,B81=$BW$1,B79=$CJ$1,B80=$CJ$1,B81=$CJ$1),0,1)))</f>
        <v/>
      </c>
      <c r="CJ79" s="3">
        <f>IF($A79&gt;='FG_243way_Regular Symbol'!E$16,"",IF(C79=0,"",IF(OR(C79=$BW$1,C80=$BW$1,C81=$BW$1,C79=$CJ$1,C80=$CJ$1,C81=$CJ$1),0,1)))</f>
        <v>1</v>
      </c>
      <c r="CK79" s="3" t="str">
        <f>IF($A79&gt;='FG_243way_Regular Symbol'!F$16,"",IF(D79=0,"",IF(OR(D79=$BW$1,D80=$BW$1,D81=$BW$1,D79=$CJ$1,D80=$CJ$1,D81=$CJ$1),0,1)))</f>
        <v/>
      </c>
      <c r="CL79" s="3" t="str">
        <f>IF($A79&gt;='FG_243way_Regular Symbol'!G$16,"",IF(E79=0,"",IF(OR(E79=$BW$1,E80=$BW$1,E81=$BW$1,E79=$CJ$1,E80=$CJ$1,E81=$CJ$1),0,1)))</f>
        <v/>
      </c>
      <c r="CM79" s="3" t="str">
        <f>IF($A79&gt;='FG_243way_Regular Symbol'!H$16,"",IF(F79=0,"",IF(OR(F79=$BW$1,F80=$BW$1,F81=$BW$1,F79=$CJ$1,F80=$CJ$1,F81=$CJ$1),0,1)))</f>
        <v/>
      </c>
      <c r="CO79" s="3" t="str">
        <f>IF($A79&gt;='FG_243way_Regular Symbol'!D$16,"",IF(B79=0,"",IF(OR(B79=$BW$1,B80=$BW$1,B81=$BW$1,B79=$CP$1,B80=$CP$1,B81=$CP$1),0,1)))</f>
        <v/>
      </c>
      <c r="CP79" s="3">
        <f>IF($A79&gt;='FG_243way_Regular Symbol'!E$16,"",IF(C79=0,"",IF(OR(C79=$BW$1,C80=$BW$1,C81=$BW$1,C79=$CP$1,C80=$CP$1,C81=$CP$1),0,1)))</f>
        <v>1</v>
      </c>
      <c r="CQ79" s="3" t="str">
        <f>IF($A79&gt;='FG_243way_Regular Symbol'!F$16,"",IF(D79=0,"",IF(OR(D79=$BW$1,D80=$BW$1,D81=$BW$1,D79=$CP$1,D80=$CP$1,D81=$CP$1),0,1)))</f>
        <v/>
      </c>
      <c r="CR79" s="3" t="str">
        <f>IF($A79&gt;='FG_243way_Regular Symbol'!G$16,"",IF(E79=0,"",IF(OR(E79=$BW$1,E80=$BW$1,E81=$BW$1,E79=$CP$1,E80=$CP$1,E81=$CP$1),0,1)))</f>
        <v/>
      </c>
      <c r="CS79" s="3" t="str">
        <f>IF($A79&gt;='FG_243way_Regular Symbol'!H$16,"",IF(F79=0,"",IF(OR(F79=$BW$1,F80=$BW$1,F81=$BW$1,F79=$CP$1,F80=$CP$1,F81=$CP$1),0,1)))</f>
        <v/>
      </c>
      <c r="CU79" s="3" t="str">
        <f>IF($A79&gt;='FG_243way_Regular Symbol'!D$16,"",IF(B79=0,"",IF(OR(B79=$BW$1,B80=$BW$1,B81=$BW$1,B79=$CV$1,B80=$CV$1,B81=$CV$1),0,1)))</f>
        <v/>
      </c>
      <c r="CV79" s="3">
        <f>IF($A79&gt;='FG_243way_Regular Symbol'!E$16,"",IF(C79=0,"",IF(OR(C79=$BW$1,C80=$BW$1,C81=$BW$1,C79=$CV$1,C80=$CV$1,C81=$CV$1),0,1)))</f>
        <v>1</v>
      </c>
      <c r="CW79" s="3" t="str">
        <f>IF($A79&gt;='FG_243way_Regular Symbol'!F$16,"",IF(D79=0,"",IF(OR(D79=$BW$1,D80=$BW$1,D81=$BW$1,D79=$CV$1,D80=$CV$1,D81=$CV$1),0,1)))</f>
        <v/>
      </c>
      <c r="CX79" s="3" t="str">
        <f>IF($A79&gt;='FG_243way_Regular Symbol'!G$16,"",IF(E79=0,"",IF(OR(E79=$BW$1,E80=$BW$1,E81=$BW$1,E79=$CV$1,E80=$CV$1,E81=$CV$1),0,1)))</f>
        <v/>
      </c>
      <c r="CY79" s="3" t="str">
        <f>IF($A79&gt;='FG_243way_Regular Symbol'!H$16,"",IF(F79=0,"",IF(OR(F79=$BW$1,F80=$BW$1,F81=$BW$1,F79=$CV$1,F80=$CV$1,F81=$CV$1),0,1)))</f>
        <v/>
      </c>
    </row>
    <row r="80" spans="1:103">
      <c r="A80" s="337">
        <f>IF('FG_243way_Regular Symbol'!L79="","",'FG_243way_Regular Symbol'!L79)</f>
        <v>76</v>
      </c>
      <c r="B80" s="191" t="str">
        <f>IF('FG_243way_Regular Symbol'!M79="",
IF($A80-'FG_243way_Regular Symbol'!D$16&gt;='FG_243way_RegularＸ_W()'!B$2-1,"",VLOOKUP($A80-'FG_243way_Regular Symbol'!D$16,'FG_243way_Regular Symbol'!$L$3:$Q$99,'FG_243way_RegularＸ_W()'!B$3+1,FALSE)),
'FG_243way_Regular Symbol'!M79)</f>
        <v/>
      </c>
      <c r="C80" s="191" t="str">
        <f>IF('FG_243way_Regular Symbol'!N79="",
IF($A80-'FG_243way_Regular Symbol'!E$16&gt;='FG_243way_RegularＸ_W()'!C$2-1,"",VLOOKUP($A80-'FG_243way_Regular Symbol'!E$16,'FG_243way_Regular Symbol'!$L$3:$Q$99,'FG_243way_RegularＸ_W()'!C$3+1,FALSE)),
'FG_243way_Regular Symbol'!N79)</f>
        <v>M5</v>
      </c>
      <c r="D80" s="191" t="str">
        <f>IF('FG_243way_Regular Symbol'!O79="",
IF($A80-'FG_243way_Regular Symbol'!F$16&gt;='FG_243way_RegularＸ_W()'!D$2-1,"",VLOOKUP($A80-'FG_243way_Regular Symbol'!F$16,'FG_243way_Regular Symbol'!$L$3:$Q$99,'FG_243way_RegularＸ_W()'!D$3+1,FALSE)),
'FG_243way_Regular Symbol'!O79)</f>
        <v/>
      </c>
      <c r="E80" s="191" t="str">
        <f>IF('FG_243way_Regular Symbol'!P79="",
IF($A80-'FG_243way_Regular Symbol'!G$16&gt;='FG_243way_RegularＸ_W()'!E$2-1,"",VLOOKUP($A80-'FG_243way_Regular Symbol'!G$16,'FG_243way_Regular Symbol'!$L$3:$Q$99,'FG_243way_RegularＸ_W()'!E$3+1,FALSE)),
'FG_243way_Regular Symbol'!P79)</f>
        <v/>
      </c>
      <c r="F80" s="338" t="str">
        <f>IF('FG_243way_Regular Symbol'!Q79="",
IF($A80-'FG_243way_Regular Symbol'!H$16&gt;='FG_243way_RegularＸ_W()'!F$2-1,"",VLOOKUP($A80-'FG_243way_Regular Symbol'!H$16,'FG_243way_Regular Symbol'!$L$3:$Q$99,'FG_243way_RegularＸ_W()'!F$3+1,FALSE)),
'FG_243way_Regular Symbol'!Q79)</f>
        <v/>
      </c>
      <c r="O80" s="344" t="str">
        <f>IF($A80&gt;='FG_243way_Regular Symbol'!D$16,"",IF(B80=0,"",IF(OR(B80=$O$1,B80=$P$1,B81=$O$1,B81=$P$1,B82=$O$1,B82=$P$1),0,1)))</f>
        <v/>
      </c>
      <c r="P80" s="3">
        <f>IF($A80&gt;='FG_243way_Regular Symbol'!E$16,"",IF(C80=0,"",IF(OR(C80=$O$1,C80=$P$1,C81=$O$1,C81=$P$1,C82=$O$1,C82=$P$1),0,1)))</f>
        <v>1</v>
      </c>
      <c r="Q80" s="3" t="str">
        <f>IF($A80&gt;='FG_243way_Regular Symbol'!F$16,"",IF(D80=0,"",IF(OR(D80=$O$1,D80=$P$1,D81=$O$1,D81=$P$1,D82=$O$1,D82=$P$1),0,1)))</f>
        <v/>
      </c>
      <c r="R80" s="3" t="str">
        <f>IF($A80&gt;='FG_243way_Regular Symbol'!G$16,"",IF(E80=0,"",IF(OR(E80=$O$1,E80=$P$1,E81=$O$1,E81=$P$1,E82=$O$1,E82=$P$1),0,1)))</f>
        <v/>
      </c>
      <c r="S80" s="135" t="str">
        <f>IF($A80&gt;='FG_243way_Regular Symbol'!H$16,"",IF(F80=0,"",IF(OR(F80=$O$1,F80=$P$1,F81=$O$1,F81=$P$1,F82=$O$1,F82=$P$1),0,1)))</f>
        <v/>
      </c>
      <c r="U80" s="344" t="str">
        <f>IF($A80&gt;='FG_243way_Regular Symbol'!D$16,"",IF(B80=0,"",IF(OR(B80=$U$1,B80=$V$1,B81=$U$1,B81=$V$1,B82=$U$1,B82=$V$1),0,1)))</f>
        <v/>
      </c>
      <c r="V80" s="3">
        <f>IF($A80&gt;='FG_243way_Regular Symbol'!E$16,"",IF(C80=0,"",IF(OR(C80=$U$1,C80=$V$1,C81=$U$1,C81=$V$1,C82=$U$1,C82=$V$1),0,1)))</f>
        <v>1</v>
      </c>
      <c r="W80" s="3" t="str">
        <f>IF($A80&gt;='FG_243way_Regular Symbol'!F$16,"",IF(D80=0,"",IF(OR(D80=$U$1,D80=$V$1,D81=$U$1,D81=$V$1,D82=$U$1,D82=$V$1),0,1)))</f>
        <v/>
      </c>
      <c r="X80" s="3" t="str">
        <f>IF($A80&gt;='FG_243way_Regular Symbol'!G$16,"",IF(E80=0,"",IF(OR(E80=$U$1,E80=$V$1,E81=$U$1,E81=$V$1,E82=$U$1,E82=$V$1),0,1)))</f>
        <v/>
      </c>
      <c r="Y80" s="135" t="str">
        <f>IF($A80&gt;='FG_243way_Regular Symbol'!H$16,"",IF(F80=0,"",IF(OR(F80=$U$1,F80=$V$1,F81=$U$1,F81=$V$1,F82=$U$1,F82=$V$1),0,1)))</f>
        <v/>
      </c>
      <c r="AA80" s="344" t="str">
        <f>IF($A80&gt;='FG_243way_Regular Symbol'!D$16,"",IF(B80=0,"",IF(OR(B80=$AA$1,B80=$AB$1,B81=$AA$1,B81=$AB$1,B82=$AA$1,,B82=$AB$1),0,1)))</f>
        <v/>
      </c>
      <c r="AB80" s="3">
        <f>IF($A80&gt;='FG_243way_Regular Symbol'!E$16,"",IF(C80=0,"",IF(OR(C80=$AA$1,C80=$AB$1,C81=$AA$1,C81=$AB$1,C82=$AA$1,,C82=$AB$1),0,1)))</f>
        <v>1</v>
      </c>
      <c r="AC80" s="3" t="str">
        <f>IF($A80&gt;='FG_243way_Regular Symbol'!F$16,"",IF(D80=0,"",IF(OR(D80=$AA$1,D80=$AB$1,D81=$AA$1,D81=$AB$1,D82=$AA$1,,D82=$AB$1),0,1)))</f>
        <v/>
      </c>
      <c r="AD80" s="3" t="str">
        <f>IF($A80&gt;='FG_243way_Regular Symbol'!G$16,"",IF(E80=0,"",IF(OR(E80=$AA$1,E80=$AB$1,E81=$AA$1,E81=$AB$1,E82=$AA$1,,E82=$AB$1),0,1)))</f>
        <v/>
      </c>
      <c r="AE80" s="135" t="str">
        <f>IF($A80&gt;='FG_243way_Regular Symbol'!H$16,"",IF(F80=0,"",IF(OR(F80=$AA$1,F80=$AB$1,F81=$AA$1,F81=$AB$1,F82=$AA$1,,F82=$AB$1),0,1)))</f>
        <v/>
      </c>
      <c r="AG80" s="344" t="str">
        <f>IF($A80&gt;='FG_243way_Regular Symbol'!D$16,"",IF(B80=0,"",IF(OR(B80=$AG$1,B80=$AH$1,B81=$AG$1,B81=$AH$1,B82=$AG$1,B82=$AH$1),0,1)))</f>
        <v/>
      </c>
      <c r="AH80" s="3">
        <f>IF($A80&gt;='FG_243way_Regular Symbol'!E$16,"",IF(C80=0,"",IF(OR(C80=$AG$1,C80=$AH$1,C81=$AG$1,C81=$AH$1,C82=$AG$1,C82=$AH$1),0,1)))</f>
        <v>1</v>
      </c>
      <c r="AI80" s="3" t="str">
        <f>IF($A80&gt;='FG_243way_Regular Symbol'!F$16,"",IF(D80=0,"",IF(OR(D80=$AG$1,D80=$AH$1,D81=$AG$1,D81=$AH$1,D82=$AG$1,D82=$AH$1),0,1)))</f>
        <v/>
      </c>
      <c r="AJ80" s="3" t="str">
        <f>IF($A80&gt;='FG_243way_Regular Symbol'!G$16,"",IF(E80=0,"",IF(OR(E80=$AG$1,E80=$AH$1,E81=$AG$1,E81=$AH$1,E82=$AG$1,E82=$AH$1),0,1)))</f>
        <v/>
      </c>
      <c r="AK80" s="135" t="str">
        <f>IF($A80&gt;='FG_243way_Regular Symbol'!H$16,"",IF(F80=0,"",IF(OR(F80=$AG$1,F80=$AH$1,F81=$AG$1,F81=$AH$1,F82=$AG$1,F82=$AH$1),0,1)))</f>
        <v/>
      </c>
      <c r="AM80" s="344" t="str">
        <f>IF($A80&gt;='FG_243way_Regular Symbol'!D$16,"",IF(B80=0,"",IF(OR(B80=$AM$1,B80=$AN$1,B81=$AM$1,B81=$AN$1,B82=$AM$1,B82=$AN$1),0,1)))</f>
        <v/>
      </c>
      <c r="AN80" s="3">
        <f>IF($A80&gt;='FG_243way_Regular Symbol'!E$16,"",IF(C80=0,"",IF(OR(C80=$AM$1,C80=$AN$1,C81=$AM$1,C81=$AN$1,C82=$AM$1,C82=$AN$1),0,1)))</f>
        <v>0</v>
      </c>
      <c r="AO80" s="3" t="str">
        <f>IF($A80&gt;='FG_243way_Regular Symbol'!F$16,"",IF(D80=0,"",IF(OR(D80=$AM$1,D80=$AN$1,D81=$AM$1,D81=$AN$1,D82=$AM$1,D82=$AN$1),0,1)))</f>
        <v/>
      </c>
      <c r="AP80" s="3" t="str">
        <f>IF($A80&gt;='FG_243way_Regular Symbol'!G$16,"",IF(E80=0,"",IF(OR(E80=$AM$1,E80=$AN$1,E81=$AM$1,E81=$AN$1,E82=$AM$1,E82=$AN$1),0,1)))</f>
        <v/>
      </c>
      <c r="AQ80" s="135" t="str">
        <f>IF($A80&gt;='FG_243way_Regular Symbol'!H$16,"",IF(F80=0,"",IF(OR(F80=$AM$1,F80=$AN$1,F81=$AM$1,F81=$AN$1,F82=$AM$1,F82=$AN$1),0,1)))</f>
        <v/>
      </c>
      <c r="AS80" s="344" t="str">
        <f>IF($A80&gt;='FG_243way_Regular Symbol'!D$16,"",IF(B80=0,"",IF(OR(B80=$AM$1,B80=$AT$1,B81=$AM$1,B81=$AT$1,B82=$AM$1,B82=$AT$1),0,1)))</f>
        <v/>
      </c>
      <c r="AT80" s="3">
        <f>IF($A80&gt;='FG_243way_Regular Symbol'!E$16,"",IF(C80=0,"",IF(OR(C80=$AM$1,C80=$AT$1,C81=$AM$1,C81=$AT$1,C82=$AM$1,C82=$AT$1),0,1)))</f>
        <v>1</v>
      </c>
      <c r="AU80" s="3" t="str">
        <f>IF($A80&gt;='FG_243way_Regular Symbol'!F$16,"",IF(D80=0,"",IF(OR(D80=$AM$1,D80=$AT$1,D81=$AM$1,D81=$AT$1,D82=$AM$1,D82=$AT$1),0,1)))</f>
        <v/>
      </c>
      <c r="AV80" s="3" t="str">
        <f>IF($A80&gt;='FG_243way_Regular Symbol'!G$16,"",IF(E80=0,"",IF(OR(E80=$AM$1,E80=$AT$1,E81=$AM$1,E81=$AT$1,E82=$AM$1,E82=$AT$1),0,1)))</f>
        <v/>
      </c>
      <c r="AW80" s="135" t="str">
        <f>IF($A80&gt;='FG_243way_Regular Symbol'!H$16,"",IF(F80=0,"",IF(OR(F80=$AM$1,F80=$AT$1,F81=$AM$1,F81=$AT$1,F82=$AM$1,F82=$AT$1),0,1)))</f>
        <v/>
      </c>
      <c r="AY80" s="344" t="str">
        <f>IF($A80&gt;='FG_243way_Regular Symbol'!D$16,"",IF(B80=0,"",IF(OR(B80=$AM$1,B80=$AZ$1,B81=$AM$1,B81=$AZ$1,B82=$AM$1,B82=$AZ$1),0,1)))</f>
        <v/>
      </c>
      <c r="AZ80" s="3">
        <f>IF($A80&gt;='FG_243way_Regular Symbol'!E$16,"",IF(C80=0,"",IF(OR(C80=$AM$1,C80=$AZ$1,C81=$AM$1,C81=$AZ$1,C82=$AM$1,C82=$AZ$1),0,1)))</f>
        <v>1</v>
      </c>
      <c r="BA80" s="3" t="str">
        <f>IF($A80&gt;='FG_243way_Regular Symbol'!F$16,"",IF(D80=0,"",IF(OR(D80=$AM$1,D80=$AZ$1,D81=$AM$1,D81=$AZ$1,D82=$AM$1,D82=$AZ$1),0,1)))</f>
        <v/>
      </c>
      <c r="BB80" s="3" t="str">
        <f>IF($A80&gt;='FG_243way_Regular Symbol'!G$16,"",IF(E80=0,"",IF(OR(E80=$AM$1,E80=$AZ$1,E81=$AM$1,E81=$AZ$1,E82=$AM$1,E82=$AZ$1),0,1)))</f>
        <v/>
      </c>
      <c r="BC80" s="135" t="str">
        <f>IF($A80&gt;='FG_243way_Regular Symbol'!H$16,"",IF(F80=0,"",IF(OR(F80=$AM$1,F80=$AZ$1,F81=$AM$1,F81=$AZ$1,F82=$AM$1,F82=$AZ$1),0,1)))</f>
        <v/>
      </c>
      <c r="BE80" s="344" t="str">
        <f>IF($A80&gt;='FG_243way_Regular Symbol'!D$16,"",IF(B80=0,"",IF(OR(B80=$AM$1,B80=$BF$1,B81=$AM$1,B81=$BF$1,B82=$AM$1,B82=$BF$1),0,1)))</f>
        <v/>
      </c>
      <c r="BF80" s="3">
        <f>IF($A80&gt;='FG_243way_Regular Symbol'!E$16,"",IF(C80=0,"",IF(OR(C80=$AM$1,C80=$BF$1,C81=$AM$1,C81=$BF$1,C82=$AM$1,C82=$BF$1),0,1)))</f>
        <v>1</v>
      </c>
      <c r="BG80" s="3" t="str">
        <f>IF($A80&gt;='FG_243way_Regular Symbol'!F$16,"",IF(D80=0,"",IF(OR(D80=$AM$1,D80=$BF$1,D81=$AM$1,D81=$BF$1,D82=$AM$1,D82=$BF$1),0,1)))</f>
        <v/>
      </c>
      <c r="BH80" s="3" t="str">
        <f>IF($A80&gt;='FG_243way_Regular Symbol'!G$16,"",IF(E80=0,"",IF(OR(E80=$AM$1,E80=$BF$1,E81=$AM$1,E81=$BF$1,E82=$AM$1,E82=$BF$1),0,1)))</f>
        <v/>
      </c>
      <c r="BI80" s="135" t="str">
        <f>IF($A80&gt;='FG_243way_Regular Symbol'!H$16,"",IF(F80=0,"",IF(OR(F80=$AM$1,F80=$BF$1,F81=$AM$1,F81=$BF$1,F82=$AM$1,F82=$BF$1),0,1)))</f>
        <v/>
      </c>
      <c r="BK80" s="344" t="str">
        <f>IF($A80&gt;='FG_243way_Regular Symbol'!D$16,"",IF(B80=0,"",IF(OR(B80=$AM$1,B80=$BL$1,B81=$AM$1,B81=$BL$1,B82=$AM$1,B82=$BL$1),0,1)))</f>
        <v/>
      </c>
      <c r="BL80" s="3">
        <f>IF($A80&gt;='FG_243way_Regular Symbol'!E$16,"",IF(C80=0,"",IF(OR(C80=$AM$1,C80=$BL$1,C81=$AM$1,C81=$BL$1,C82=$AM$1,C82=$BL$1),0,1)))</f>
        <v>1</v>
      </c>
      <c r="BM80" s="3" t="str">
        <f>IF($A80&gt;='FG_243way_Regular Symbol'!F$16,"",IF(D80=0,"",IF(OR(D80=$AM$1,D80=$BL$1,D81=$AM$1,D81=$BL$1,D82=$AM$1,D82=$BL$1),0,1)))</f>
        <v/>
      </c>
      <c r="BN80" s="3" t="str">
        <f>IF($A80&gt;='FG_243way_Regular Symbol'!G$16,"",IF(E80=0,"",IF(OR(E80=$AM$1,E80=$BL$1,E81=$AM$1,E81=$BL$1,E82=$AM$1,E82=$BL$1),0,1)))</f>
        <v/>
      </c>
      <c r="BO80" s="135" t="str">
        <f>IF($A80&gt;='FG_243way_Regular Symbol'!H$16,"",IF(F80=0,"",IF(OR(F80=$AM$1,F80=$BL$1,F81=$AM$1,F81=$BL$1,F82=$AM$1,F82=$BL$1),0,1)))</f>
        <v/>
      </c>
      <c r="BQ80" s="3" t="str">
        <f>IF($A80&gt;='FG_243way_Regular Symbol'!D$16,"",IF(B80=0,"",IF(OR(B80=$BQ$1,B80=$BR$1,B81=$BQ$1,B81=$BR$1,B82=$BQ$1,B82=$BR$1),0,1)))</f>
        <v/>
      </c>
      <c r="BR80" s="3">
        <f>IF($A80&gt;='FG_243way_Regular Symbol'!E$16,"",IF(C80=0,"",IF(OR(C80=$BQ$1,C80=$BR$1,C81=$BQ$1,C81=$BR$1,C82=$BQ$1,C82=$BR$1),0,1)))</f>
        <v>1</v>
      </c>
      <c r="BS80" s="3" t="str">
        <f>IF($A80&gt;='FG_243way_Regular Symbol'!F$16,"",IF(D80=0,"",IF(OR(D80=$BQ$1,D80=$BR$1,D81=$BQ$1,D81=$BR$1,D82=$BQ$1,D82=$BR$1),0,1)))</f>
        <v/>
      </c>
      <c r="BT80" s="3" t="str">
        <f>IF($A80&gt;='FG_243way_Regular Symbol'!G$16,"",IF(E80=0,"",IF(OR(E80=$BQ$1,E80=$BR$1,E81=$BQ$1,E81=$BR$1,E82=$BQ$1,E82=$BR$1),0,1)))</f>
        <v/>
      </c>
      <c r="BU80" s="3" t="str">
        <f>IF($A80&gt;='FG_243way_Regular Symbol'!H$16,"",IF(F80=0,"",IF(OR(F80=$BQ$1,F80=$BR$1,F81=$BQ$1,F81=$BR$1,F82=$BQ$1,F82=$BR$1),0,1)))</f>
        <v/>
      </c>
      <c r="BW80" s="3" t="str">
        <f>IF($A80&gt;='FG_243way_Regular Symbol'!D$16,"",IF(B80=0,"",IF(OR(B80=$BW$1,B81=$BW$1,B82=$BW$1,B80=$BX$1,B81=$BX$1,B82=$BX$1),0,1)))</f>
        <v/>
      </c>
      <c r="BX80" s="3">
        <f>IF($A80&gt;='FG_243way_Regular Symbol'!E$16,"",IF(C80=0,"",IF(OR(C80=$BW$1,C81=$BW$1,C82=$BW$1,C80=$BX$1,C81=$BX$1,C82=$BX$1),0,1)))</f>
        <v>1</v>
      </c>
      <c r="BY80" s="3" t="str">
        <f>IF($A80&gt;='FG_243way_Regular Symbol'!F$16,"",IF(D80=0,"",IF(OR(D80=$BW$1,D81=$BW$1,D82=$BW$1,D80=$BX$1,D81=$BX$1,D82=$BX$1),0,1)))</f>
        <v/>
      </c>
      <c r="BZ80" s="3" t="str">
        <f>IF($A80&gt;='FG_243way_Regular Symbol'!G$16,"",IF(E80=0,"",IF(OR(E80=$BW$1,E81=$BW$1,E82=$BW$1,E80=$BX$1,E81=$BX$1,E82=$BX$1),0,1)))</f>
        <v/>
      </c>
      <c r="CA80" s="3" t="str">
        <f>IF($A80&gt;='FG_243way_Regular Symbol'!H$16,"",IF(F80=0,"",IF(OR(F80=$BW$1,F81=$BW$1,F82=$BW$1,F80=$BX$1,F81=$BX$1,F82=$BX$1),0,1)))</f>
        <v/>
      </c>
      <c r="CC80" s="3" t="str">
        <f>IF($A80&gt;='FG_243way_Regular Symbol'!D$16,"",IF(B80=0,"",IF(OR(B80=$BW$1,B81=$BW$1,B82=$BW$1,B80=$CD$1,B81=$CD$1,B82=$CD$1),0,1)))</f>
        <v/>
      </c>
      <c r="CD80" s="3">
        <f>IF($A80&gt;='FG_243way_Regular Symbol'!E$16,"",IF(C80=0,"",IF(OR(C80=$BW$1,C81=$BW$1,C82=$BW$1,C80=$CD$1,C81=$CD$1,C82=$CD$1),0,1)))</f>
        <v>0</v>
      </c>
      <c r="CE80" s="3" t="str">
        <f>IF($A80&gt;='FG_243way_Regular Symbol'!F$16,"",IF(D80=0,"",IF(OR(D80=$BW$1,D81=$BW$1,D82=$BW$1,D80=$CD$1,D81=$CD$1,D82=$CD$1),0,1)))</f>
        <v/>
      </c>
      <c r="CF80" s="3" t="str">
        <f>IF($A80&gt;='FG_243way_Regular Symbol'!G$16,"",IF(E80=0,"",IF(OR(E80=$BW$1,E81=$BW$1,E82=$BW$1,E80=$CD$1,E81=$CD$1,E82=$CD$1),0,1)))</f>
        <v/>
      </c>
      <c r="CG80" s="3" t="str">
        <f>IF($A80&gt;='FG_243way_Regular Symbol'!H$16,"",IF(F80=0,"",IF(OR(F80=$BW$1,F81=$BW$1,F82=$BW$1,F80=$CD$1,F81=$CD$1,F82=$CD$1),0,1)))</f>
        <v/>
      </c>
      <c r="CI80" s="3" t="str">
        <f>IF($A80&gt;='FG_243way_Regular Symbol'!D$16,"",IF(B80=0,"",IF(OR(B80=$BW$1,B81=$BW$1,B82=$BW$1,B80=$CJ$1,B81=$CJ$1,B82=$CJ$1),0,1)))</f>
        <v/>
      </c>
      <c r="CJ80" s="3">
        <f>IF($A80&gt;='FG_243way_Regular Symbol'!E$16,"",IF(C80=0,"",IF(OR(C80=$BW$1,C81=$BW$1,C82=$BW$1,C80=$CJ$1,C81=$CJ$1,C82=$CJ$1),0,1)))</f>
        <v>1</v>
      </c>
      <c r="CK80" s="3" t="str">
        <f>IF($A80&gt;='FG_243way_Regular Symbol'!F$16,"",IF(D80=0,"",IF(OR(D80=$BW$1,D81=$BW$1,D82=$BW$1,D80=$CJ$1,D81=$CJ$1,D82=$CJ$1),0,1)))</f>
        <v/>
      </c>
      <c r="CL80" s="3" t="str">
        <f>IF($A80&gt;='FG_243way_Regular Symbol'!G$16,"",IF(E80=0,"",IF(OR(E80=$BW$1,E81=$BW$1,E82=$BW$1,E80=$CJ$1,E81=$CJ$1,E82=$CJ$1),0,1)))</f>
        <v/>
      </c>
      <c r="CM80" s="3" t="str">
        <f>IF($A80&gt;='FG_243way_Regular Symbol'!H$16,"",IF(F80=0,"",IF(OR(F80=$BW$1,F81=$BW$1,F82=$BW$1,F80=$CJ$1,F81=$CJ$1,F82=$CJ$1),0,1)))</f>
        <v/>
      </c>
      <c r="CO80" s="3" t="str">
        <f>IF($A80&gt;='FG_243way_Regular Symbol'!D$16,"",IF(B80=0,"",IF(OR(B80=$BW$1,B81=$BW$1,B82=$BW$1,B80=$CP$1,B81=$CP$1,B82=$CP$1),0,1)))</f>
        <v/>
      </c>
      <c r="CP80" s="3">
        <f>IF($A80&gt;='FG_243way_Regular Symbol'!E$16,"",IF(C80=0,"",IF(OR(C80=$BW$1,C81=$BW$1,C82=$BW$1,C80=$CP$1,C81=$CP$1,C82=$CP$1),0,1)))</f>
        <v>1</v>
      </c>
      <c r="CQ80" s="3" t="str">
        <f>IF($A80&gt;='FG_243way_Regular Symbol'!F$16,"",IF(D80=0,"",IF(OR(D80=$BW$1,D81=$BW$1,D82=$BW$1,D80=$CP$1,D81=$CP$1,D82=$CP$1),0,1)))</f>
        <v/>
      </c>
      <c r="CR80" s="3" t="str">
        <f>IF($A80&gt;='FG_243way_Regular Symbol'!G$16,"",IF(E80=0,"",IF(OR(E80=$BW$1,E81=$BW$1,E82=$BW$1,E80=$CP$1,E81=$CP$1,E82=$CP$1),0,1)))</f>
        <v/>
      </c>
      <c r="CS80" s="3" t="str">
        <f>IF($A80&gt;='FG_243way_Regular Symbol'!H$16,"",IF(F80=0,"",IF(OR(F80=$BW$1,F81=$BW$1,F82=$BW$1,F80=$CP$1,F81=$CP$1,F82=$CP$1),0,1)))</f>
        <v/>
      </c>
      <c r="CU80" s="3" t="str">
        <f>IF($A80&gt;='FG_243way_Regular Symbol'!D$16,"",IF(B80=0,"",IF(OR(B80=$BW$1,B81=$BW$1,B82=$BW$1,B80=$CV$1,B81=$CV$1,B82=$CV$1),0,1)))</f>
        <v/>
      </c>
      <c r="CV80" s="3">
        <f>IF($A80&gt;='FG_243way_Regular Symbol'!E$16,"",IF(C80=0,"",IF(OR(C80=$BW$1,C81=$BW$1,C82=$BW$1,C80=$CV$1,C81=$CV$1,C82=$CV$1),0,1)))</f>
        <v>1</v>
      </c>
      <c r="CW80" s="3" t="str">
        <f>IF($A80&gt;='FG_243way_Regular Symbol'!F$16,"",IF(D80=0,"",IF(OR(D80=$BW$1,D81=$BW$1,D82=$BW$1,D80=$CV$1,D81=$CV$1,D82=$CV$1),0,1)))</f>
        <v/>
      </c>
      <c r="CX80" s="3" t="str">
        <f>IF($A80&gt;='FG_243way_Regular Symbol'!G$16,"",IF(E80=0,"",IF(OR(E80=$BW$1,E81=$BW$1,E82=$BW$1,E80=$CV$1,E81=$CV$1,E82=$CV$1),0,1)))</f>
        <v/>
      </c>
      <c r="CY80" s="3" t="str">
        <f>IF($A80&gt;='FG_243way_Regular Symbol'!H$16,"",IF(F80=0,"",IF(OR(F80=$BW$1,F81=$BW$1,F82=$BW$1,F80=$CV$1,F81=$CV$1,F82=$CV$1),0,1)))</f>
        <v/>
      </c>
    </row>
    <row r="81" spans="1:103">
      <c r="A81" s="337">
        <f>IF('FG_243way_Regular Symbol'!L80="","",'FG_243way_Regular Symbol'!L80)</f>
        <v>77</v>
      </c>
      <c r="B81" s="191" t="str">
        <f>IF('FG_243way_Regular Symbol'!M80="",
IF($A81-'FG_243way_Regular Symbol'!D$16&gt;='FG_243way_RegularＸ_W()'!B$2-1,"",VLOOKUP($A81-'FG_243way_Regular Symbol'!D$16,'FG_243way_Regular Symbol'!$L$3:$Q$99,'FG_243way_RegularＸ_W()'!B$3+1,FALSE)),
'FG_243way_Regular Symbol'!M80)</f>
        <v/>
      </c>
      <c r="C81" s="191" t="str">
        <f>IF('FG_243way_Regular Symbol'!N80="",
IF($A81-'FG_243way_Regular Symbol'!E$16&gt;='FG_243way_RegularＸ_W()'!C$2-1,"",VLOOKUP($A81-'FG_243way_Regular Symbol'!E$16,'FG_243way_Regular Symbol'!$L$3:$Q$99,'FG_243way_RegularＸ_W()'!C$3+1,FALSE)),
'FG_243way_Regular Symbol'!N80)</f>
        <v>S1</v>
      </c>
      <c r="D81" s="191" t="str">
        <f>IF('FG_243way_Regular Symbol'!O80="",
IF($A81-'FG_243way_Regular Symbol'!F$16&gt;='FG_243way_RegularＸ_W()'!D$2-1,"",VLOOKUP($A81-'FG_243way_Regular Symbol'!F$16,'FG_243way_Regular Symbol'!$L$3:$Q$99,'FG_243way_RegularＸ_W()'!D$3+1,FALSE)),
'FG_243way_Regular Symbol'!O80)</f>
        <v/>
      </c>
      <c r="E81" s="191" t="str">
        <f>IF('FG_243way_Regular Symbol'!P80="",
IF($A81-'FG_243way_Regular Symbol'!G$16&gt;='FG_243way_RegularＸ_W()'!E$2-1,"",VLOOKUP($A81-'FG_243way_Regular Symbol'!G$16,'FG_243way_Regular Symbol'!$L$3:$Q$99,'FG_243way_RegularＸ_W()'!E$3+1,FALSE)),
'FG_243way_Regular Symbol'!P80)</f>
        <v/>
      </c>
      <c r="F81" s="338" t="str">
        <f>IF('FG_243way_Regular Symbol'!Q80="",
IF($A81-'FG_243way_Regular Symbol'!H$16&gt;='FG_243way_RegularＸ_W()'!F$2-1,"",VLOOKUP($A81-'FG_243way_Regular Symbol'!H$16,'FG_243way_Regular Symbol'!$L$3:$Q$99,'FG_243way_RegularＸ_W()'!F$3+1,FALSE)),
'FG_243way_Regular Symbol'!Q80)</f>
        <v/>
      </c>
      <c r="O81" s="344" t="str">
        <f>IF($A81&gt;='FG_243way_Regular Symbol'!D$16,"",IF(B81=0,"",IF(OR(B81=$O$1,B81=$P$1,B82=$O$1,B82=$P$1,B83=$O$1,B83=$P$1),0,1)))</f>
        <v/>
      </c>
      <c r="P81" s="3">
        <f>IF($A81&gt;='FG_243way_Regular Symbol'!E$16,"",IF(C81=0,"",IF(OR(C81=$O$1,C81=$P$1,C82=$O$1,C82=$P$1,C83=$O$1,C83=$P$1),0,1)))</f>
        <v>1</v>
      </c>
      <c r="Q81" s="3" t="str">
        <f>IF($A81&gt;='FG_243way_Regular Symbol'!F$16,"",IF(D81=0,"",IF(OR(D81=$O$1,D81=$P$1,D82=$O$1,D82=$P$1,D83=$O$1,D83=$P$1),0,1)))</f>
        <v/>
      </c>
      <c r="R81" s="3" t="str">
        <f>IF($A81&gt;='FG_243way_Regular Symbol'!G$16,"",IF(E81=0,"",IF(OR(E81=$O$1,E81=$P$1,E82=$O$1,E82=$P$1,E83=$O$1,E83=$P$1),0,1)))</f>
        <v/>
      </c>
      <c r="S81" s="135" t="str">
        <f>IF($A81&gt;='FG_243way_Regular Symbol'!H$16,"",IF(F81=0,"",IF(OR(F81=$O$1,F81=$P$1,F82=$O$1,F82=$P$1,F83=$O$1,F83=$P$1),0,1)))</f>
        <v/>
      </c>
      <c r="U81" s="344" t="str">
        <f>IF($A81&gt;='FG_243way_Regular Symbol'!D$16,"",IF(B81=0,"",IF(OR(B81=$U$1,B81=$V$1,B82=$U$1,B82=$V$1,B83=$U$1,B83=$V$1),0,1)))</f>
        <v/>
      </c>
      <c r="V81" s="3">
        <f>IF($A81&gt;='FG_243way_Regular Symbol'!E$16,"",IF(C81=0,"",IF(OR(C81=$U$1,C81=$V$1,C82=$U$1,C82=$V$1,C83=$U$1,C83=$V$1),0,1)))</f>
        <v>1</v>
      </c>
      <c r="W81" s="3" t="str">
        <f>IF($A81&gt;='FG_243way_Regular Symbol'!F$16,"",IF(D81=0,"",IF(OR(D81=$U$1,D81=$V$1,D82=$U$1,D82=$V$1,D83=$U$1,D83=$V$1),0,1)))</f>
        <v/>
      </c>
      <c r="X81" s="3" t="str">
        <f>IF($A81&gt;='FG_243way_Regular Symbol'!G$16,"",IF(E81=0,"",IF(OR(E81=$U$1,E81=$V$1,E82=$U$1,E82=$V$1,E83=$U$1,E83=$V$1),0,1)))</f>
        <v/>
      </c>
      <c r="Y81" s="135" t="str">
        <f>IF($A81&gt;='FG_243way_Regular Symbol'!H$16,"",IF(F81=0,"",IF(OR(F81=$U$1,F81=$V$1,F82=$U$1,F82=$V$1,F83=$U$1,F83=$V$1),0,1)))</f>
        <v/>
      </c>
      <c r="AA81" s="344" t="str">
        <f>IF($A81&gt;='FG_243way_Regular Symbol'!D$16,"",IF(B81=0,"",IF(OR(B81=$AA$1,B81=$AB$1,B82=$AA$1,B82=$AB$1,B83=$AA$1,,B83=$AB$1),0,1)))</f>
        <v/>
      </c>
      <c r="AB81" s="3">
        <f>IF($A81&gt;='FG_243way_Regular Symbol'!E$16,"",IF(C81=0,"",IF(OR(C81=$AA$1,C81=$AB$1,C82=$AA$1,C82=$AB$1,C83=$AA$1,,C83=$AB$1),0,1)))</f>
        <v>1</v>
      </c>
      <c r="AC81" s="3" t="str">
        <f>IF($A81&gt;='FG_243way_Regular Symbol'!F$16,"",IF(D81=0,"",IF(OR(D81=$AA$1,D81=$AB$1,D82=$AA$1,D82=$AB$1,D83=$AA$1,,D83=$AB$1),0,1)))</f>
        <v/>
      </c>
      <c r="AD81" s="3" t="str">
        <f>IF($A81&gt;='FG_243way_Regular Symbol'!G$16,"",IF(E81=0,"",IF(OR(E81=$AA$1,E81=$AB$1,E82=$AA$1,E82=$AB$1,E83=$AA$1,,E83=$AB$1),0,1)))</f>
        <v/>
      </c>
      <c r="AE81" s="135" t="str">
        <f>IF($A81&gt;='FG_243way_Regular Symbol'!H$16,"",IF(F81=0,"",IF(OR(F81=$AA$1,F81=$AB$1,F82=$AA$1,F82=$AB$1,F83=$AA$1,,F83=$AB$1),0,1)))</f>
        <v/>
      </c>
      <c r="AG81" s="344" t="str">
        <f>IF($A81&gt;='FG_243way_Regular Symbol'!D$16,"",IF(B81=0,"",IF(OR(B81=$AG$1,B81=$AH$1,B82=$AG$1,B82=$AH$1,B83=$AG$1,B83=$AH$1),0,1)))</f>
        <v/>
      </c>
      <c r="AH81" s="3">
        <f>IF($A81&gt;='FG_243way_Regular Symbol'!E$16,"",IF(C81=0,"",IF(OR(C81=$AG$1,C81=$AH$1,C82=$AG$1,C82=$AH$1,C83=$AG$1,C83=$AH$1),0,1)))</f>
        <v>1</v>
      </c>
      <c r="AI81" s="3" t="str">
        <f>IF($A81&gt;='FG_243way_Regular Symbol'!F$16,"",IF(D81=0,"",IF(OR(D81=$AG$1,D81=$AH$1,D82=$AG$1,D82=$AH$1,D83=$AG$1,D83=$AH$1),0,1)))</f>
        <v/>
      </c>
      <c r="AJ81" s="3" t="str">
        <f>IF($A81&gt;='FG_243way_Regular Symbol'!G$16,"",IF(E81=0,"",IF(OR(E81=$AG$1,E81=$AH$1,E82=$AG$1,E82=$AH$1,E83=$AG$1,E83=$AH$1),0,1)))</f>
        <v/>
      </c>
      <c r="AK81" s="135" t="str">
        <f>IF($A81&gt;='FG_243way_Regular Symbol'!H$16,"",IF(F81=0,"",IF(OR(F81=$AG$1,F81=$AH$1,F82=$AG$1,F82=$AH$1,F83=$AG$1,F83=$AH$1),0,1)))</f>
        <v/>
      </c>
      <c r="AM81" s="344" t="str">
        <f>IF($A81&gt;='FG_243way_Regular Symbol'!D$16,"",IF(B81=0,"",IF(OR(B81=$AM$1,B81=$AN$1,B82=$AM$1,B82=$AN$1,B83=$AM$1,B83=$AN$1),0,1)))</f>
        <v/>
      </c>
      <c r="AN81" s="3">
        <f>IF($A81&gt;='FG_243way_Regular Symbol'!E$16,"",IF(C81=0,"",IF(OR(C81=$AM$1,C81=$AN$1,C82=$AM$1,C82=$AN$1,C83=$AM$1,C83=$AN$1),0,1)))</f>
        <v>1</v>
      </c>
      <c r="AO81" s="3" t="str">
        <f>IF($A81&gt;='FG_243way_Regular Symbol'!F$16,"",IF(D81=0,"",IF(OR(D81=$AM$1,D81=$AN$1,D82=$AM$1,D82=$AN$1,D83=$AM$1,D83=$AN$1),0,1)))</f>
        <v/>
      </c>
      <c r="AP81" s="3" t="str">
        <f>IF($A81&gt;='FG_243way_Regular Symbol'!G$16,"",IF(E81=0,"",IF(OR(E81=$AM$1,E81=$AN$1,E82=$AM$1,E82=$AN$1,E83=$AM$1,E83=$AN$1),0,1)))</f>
        <v/>
      </c>
      <c r="AQ81" s="135" t="str">
        <f>IF($A81&gt;='FG_243way_Regular Symbol'!H$16,"",IF(F81=0,"",IF(OR(F81=$AM$1,F81=$AN$1,F82=$AM$1,F82=$AN$1,F83=$AM$1,F83=$AN$1),0,1)))</f>
        <v/>
      </c>
      <c r="AS81" s="344" t="str">
        <f>IF($A81&gt;='FG_243way_Regular Symbol'!D$16,"",IF(B81=0,"",IF(OR(B81=$AM$1,B81=$AT$1,B82=$AM$1,B82=$AT$1,B83=$AM$1,B83=$AT$1),0,1)))</f>
        <v/>
      </c>
      <c r="AT81" s="3">
        <f>IF($A81&gt;='FG_243way_Regular Symbol'!E$16,"",IF(C81=0,"",IF(OR(C81=$AM$1,C81=$AT$1,C82=$AM$1,C82=$AT$1,C83=$AM$1,C83=$AT$1),0,1)))</f>
        <v>1</v>
      </c>
      <c r="AU81" s="3" t="str">
        <f>IF($A81&gt;='FG_243way_Regular Symbol'!F$16,"",IF(D81=0,"",IF(OR(D81=$AM$1,D81=$AT$1,D82=$AM$1,D82=$AT$1,D83=$AM$1,D83=$AT$1),0,1)))</f>
        <v/>
      </c>
      <c r="AV81" s="3" t="str">
        <f>IF($A81&gt;='FG_243way_Regular Symbol'!G$16,"",IF(E81=0,"",IF(OR(E81=$AM$1,E81=$AT$1,E82=$AM$1,E82=$AT$1,E83=$AM$1,E83=$AT$1),0,1)))</f>
        <v/>
      </c>
      <c r="AW81" s="135" t="str">
        <f>IF($A81&gt;='FG_243way_Regular Symbol'!H$16,"",IF(F81=0,"",IF(OR(F81=$AM$1,F81=$AT$1,F82=$AM$1,F82=$AT$1,F83=$AM$1,F83=$AT$1),0,1)))</f>
        <v/>
      </c>
      <c r="AY81" s="344" t="str">
        <f>IF($A81&gt;='FG_243way_Regular Symbol'!D$16,"",IF(B81=0,"",IF(OR(B81=$AM$1,B81=$AZ$1,B82=$AM$1,B82=$AZ$1,B83=$AM$1,B83=$AZ$1),0,1)))</f>
        <v/>
      </c>
      <c r="AZ81" s="3">
        <f>IF($A81&gt;='FG_243way_Regular Symbol'!E$16,"",IF(C81=0,"",IF(OR(C81=$AM$1,C81=$AZ$1,C82=$AM$1,C82=$AZ$1,C83=$AM$1,C83=$AZ$1),0,1)))</f>
        <v>1</v>
      </c>
      <c r="BA81" s="3" t="str">
        <f>IF($A81&gt;='FG_243way_Regular Symbol'!F$16,"",IF(D81=0,"",IF(OR(D81=$AM$1,D81=$AZ$1,D82=$AM$1,D82=$AZ$1,D83=$AM$1,D83=$AZ$1),0,1)))</f>
        <v/>
      </c>
      <c r="BB81" s="3" t="str">
        <f>IF($A81&gt;='FG_243way_Regular Symbol'!G$16,"",IF(E81=0,"",IF(OR(E81=$AM$1,E81=$AZ$1,E82=$AM$1,E82=$AZ$1,E83=$AM$1,E83=$AZ$1),0,1)))</f>
        <v/>
      </c>
      <c r="BC81" s="135" t="str">
        <f>IF($A81&gt;='FG_243way_Regular Symbol'!H$16,"",IF(F81=0,"",IF(OR(F81=$AM$1,F81=$AZ$1,F82=$AM$1,F82=$AZ$1,F83=$AM$1,F83=$AZ$1),0,1)))</f>
        <v/>
      </c>
      <c r="BE81" s="344" t="str">
        <f>IF($A81&gt;='FG_243way_Regular Symbol'!D$16,"",IF(B81=0,"",IF(OR(B81=$AM$1,B81=$BF$1,B82=$AM$1,B82=$BF$1,B83=$AM$1,B83=$BF$1),0,1)))</f>
        <v/>
      </c>
      <c r="BF81" s="3">
        <f>IF($A81&gt;='FG_243way_Regular Symbol'!E$16,"",IF(C81=0,"",IF(OR(C81=$AM$1,C81=$BF$1,C82=$AM$1,C82=$BF$1,C83=$AM$1,C83=$BF$1),0,1)))</f>
        <v>1</v>
      </c>
      <c r="BG81" s="3" t="str">
        <f>IF($A81&gt;='FG_243way_Regular Symbol'!F$16,"",IF(D81=0,"",IF(OR(D81=$AM$1,D81=$BF$1,D82=$AM$1,D82=$BF$1,D83=$AM$1,D83=$BF$1),0,1)))</f>
        <v/>
      </c>
      <c r="BH81" s="3" t="str">
        <f>IF($A81&gt;='FG_243way_Regular Symbol'!G$16,"",IF(E81=0,"",IF(OR(E81=$AM$1,E81=$BF$1,E82=$AM$1,E82=$BF$1,E83=$AM$1,E83=$BF$1),0,1)))</f>
        <v/>
      </c>
      <c r="BI81" s="135" t="str">
        <f>IF($A81&gt;='FG_243way_Regular Symbol'!H$16,"",IF(F81=0,"",IF(OR(F81=$AM$1,F81=$BF$1,F82=$AM$1,F82=$BF$1,F83=$AM$1,F83=$BF$1),0,1)))</f>
        <v/>
      </c>
      <c r="BK81" s="344" t="str">
        <f>IF($A81&gt;='FG_243way_Regular Symbol'!D$16,"",IF(B81=0,"",IF(OR(B81=$AM$1,B81=$BL$1,B82=$AM$1,B82=$BL$1,B83=$AM$1,B83=$BL$1),0,1)))</f>
        <v/>
      </c>
      <c r="BL81" s="3">
        <f>IF($A81&gt;='FG_243way_Regular Symbol'!E$16,"",IF(C81=0,"",IF(OR(C81=$AM$1,C81=$BL$1,C82=$AM$1,C82=$BL$1,C83=$AM$1,C83=$BL$1),0,1)))</f>
        <v>1</v>
      </c>
      <c r="BM81" s="3" t="str">
        <f>IF($A81&gt;='FG_243way_Regular Symbol'!F$16,"",IF(D81=0,"",IF(OR(D81=$AM$1,D81=$BL$1,D82=$AM$1,D82=$BL$1,D83=$AM$1,D83=$BL$1),0,1)))</f>
        <v/>
      </c>
      <c r="BN81" s="3" t="str">
        <f>IF($A81&gt;='FG_243way_Regular Symbol'!G$16,"",IF(E81=0,"",IF(OR(E81=$AM$1,E81=$BL$1,E82=$AM$1,E82=$BL$1,E83=$AM$1,E83=$BL$1),0,1)))</f>
        <v/>
      </c>
      <c r="BO81" s="135" t="str">
        <f>IF($A81&gt;='FG_243way_Regular Symbol'!H$16,"",IF(F81=0,"",IF(OR(F81=$AM$1,F81=$BL$1,F82=$AM$1,F82=$BL$1,F83=$AM$1,F83=$BL$1),0,1)))</f>
        <v/>
      </c>
      <c r="BQ81" s="3" t="str">
        <f>IF($A81&gt;='FG_243way_Regular Symbol'!D$16,"",IF(B81=0,"",IF(OR(B81=$BQ$1,B81=$BR$1,B82=$BQ$1,B82=$BR$1,B83=$BQ$1,B83=$BR$1),0,1)))</f>
        <v/>
      </c>
      <c r="BR81" s="3">
        <f>IF($A81&gt;='FG_243way_Regular Symbol'!E$16,"",IF(C81=0,"",IF(OR(C81=$BQ$1,C81=$BR$1,C82=$BQ$1,C82=$BR$1,C83=$BQ$1,C83=$BR$1),0,1)))</f>
        <v>1</v>
      </c>
      <c r="BS81" s="3" t="str">
        <f>IF($A81&gt;='FG_243way_Regular Symbol'!F$16,"",IF(D81=0,"",IF(OR(D81=$BQ$1,D81=$BR$1,D82=$BQ$1,D82=$BR$1,D83=$BQ$1,D83=$BR$1),0,1)))</f>
        <v/>
      </c>
      <c r="BT81" s="3" t="str">
        <f>IF($A81&gt;='FG_243way_Regular Symbol'!G$16,"",IF(E81=0,"",IF(OR(E81=$BQ$1,E81=$BR$1,E82=$BQ$1,E82=$BR$1,E83=$BQ$1,E83=$BR$1),0,1)))</f>
        <v/>
      </c>
      <c r="BU81" s="3" t="str">
        <f>IF($A81&gt;='FG_243way_Regular Symbol'!H$16,"",IF(F81=0,"",IF(OR(F81=$BQ$1,F81=$BR$1,F82=$BQ$1,F82=$BR$1,F83=$BQ$1,F83=$BR$1),0,1)))</f>
        <v/>
      </c>
      <c r="BW81" s="3" t="str">
        <f>IF($A81&gt;='FG_243way_Regular Symbol'!D$16,"",IF(B81=0,"",IF(OR(B81=$BW$1,B82=$BW$1,B83=$BW$1,B81=$BX$1,B82=$BX$1,B83=$BX$1),0,1)))</f>
        <v/>
      </c>
      <c r="BX81" s="3">
        <f>IF($A81&gt;='FG_243way_Regular Symbol'!E$16,"",IF(C81=0,"",IF(OR(C81=$BW$1,C82=$BW$1,C83=$BW$1,C81=$BX$1,C82=$BX$1,C83=$BX$1),0,1)))</f>
        <v>1</v>
      </c>
      <c r="BY81" s="3" t="str">
        <f>IF($A81&gt;='FG_243way_Regular Symbol'!F$16,"",IF(D81=0,"",IF(OR(D81=$BW$1,D82=$BW$1,D83=$BW$1,D81=$BX$1,D82=$BX$1,D83=$BX$1),0,1)))</f>
        <v/>
      </c>
      <c r="BZ81" s="3" t="str">
        <f>IF($A81&gt;='FG_243way_Regular Symbol'!G$16,"",IF(E81=0,"",IF(OR(E81=$BW$1,E82=$BW$1,E83=$BW$1,E81=$BX$1,E82=$BX$1,E83=$BX$1),0,1)))</f>
        <v/>
      </c>
      <c r="CA81" s="3" t="str">
        <f>IF($A81&gt;='FG_243way_Regular Symbol'!H$16,"",IF(F81=0,"",IF(OR(F81=$BW$1,F82=$BW$1,F83=$BW$1,F81=$BX$1,F82=$BX$1,F83=$BX$1),0,1)))</f>
        <v/>
      </c>
      <c r="CC81" s="3" t="str">
        <f>IF($A81&gt;='FG_243way_Regular Symbol'!D$16,"",IF(B81=0,"",IF(OR(B81=$BW$1,B82=$BW$1,B83=$BW$1,B81=$CD$1,B82=$CD$1,B83=$CD$1),0,1)))</f>
        <v/>
      </c>
      <c r="CD81" s="3">
        <f>IF($A81&gt;='FG_243way_Regular Symbol'!E$16,"",IF(C81=0,"",IF(OR(C81=$BW$1,C82=$BW$1,C83=$BW$1,C81=$CD$1,C82=$CD$1,C83=$CD$1),0,1)))</f>
        <v>0</v>
      </c>
      <c r="CE81" s="3" t="str">
        <f>IF($A81&gt;='FG_243way_Regular Symbol'!F$16,"",IF(D81=0,"",IF(OR(D81=$BW$1,D82=$BW$1,D83=$BW$1,D81=$CD$1,D82=$CD$1,D83=$CD$1),0,1)))</f>
        <v/>
      </c>
      <c r="CF81" s="3" t="str">
        <f>IF($A81&gt;='FG_243way_Regular Symbol'!G$16,"",IF(E81=0,"",IF(OR(E81=$BW$1,E82=$BW$1,E83=$BW$1,E81=$CD$1,E82=$CD$1,E83=$CD$1),0,1)))</f>
        <v/>
      </c>
      <c r="CG81" s="3" t="str">
        <f>IF($A81&gt;='FG_243way_Regular Symbol'!H$16,"",IF(F81=0,"",IF(OR(F81=$BW$1,F82=$BW$1,F83=$BW$1,F81=$CD$1,F82=$CD$1,F83=$CD$1),0,1)))</f>
        <v/>
      </c>
      <c r="CI81" s="3" t="str">
        <f>IF($A81&gt;='FG_243way_Regular Symbol'!D$16,"",IF(B81=0,"",IF(OR(B81=$BW$1,B82=$BW$1,B83=$BW$1,B81=$CJ$1,B82=$CJ$1,B83=$CJ$1),0,1)))</f>
        <v/>
      </c>
      <c r="CJ81" s="3">
        <f>IF($A81&gt;='FG_243way_Regular Symbol'!E$16,"",IF(C81=0,"",IF(OR(C81=$BW$1,C82=$BW$1,C83=$BW$1,C81=$CJ$1,C82=$CJ$1,C83=$CJ$1),0,1)))</f>
        <v>1</v>
      </c>
      <c r="CK81" s="3" t="str">
        <f>IF($A81&gt;='FG_243way_Regular Symbol'!F$16,"",IF(D81=0,"",IF(OR(D81=$BW$1,D82=$BW$1,D83=$BW$1,D81=$CJ$1,D82=$CJ$1,D83=$CJ$1),0,1)))</f>
        <v/>
      </c>
      <c r="CL81" s="3" t="str">
        <f>IF($A81&gt;='FG_243way_Regular Symbol'!G$16,"",IF(E81=0,"",IF(OR(E81=$BW$1,E82=$BW$1,E83=$BW$1,E81=$CJ$1,E82=$CJ$1,E83=$CJ$1),0,1)))</f>
        <v/>
      </c>
      <c r="CM81" s="3" t="str">
        <f>IF($A81&gt;='FG_243way_Regular Symbol'!H$16,"",IF(F81=0,"",IF(OR(F81=$BW$1,F82=$BW$1,F83=$BW$1,F81=$CJ$1,F82=$CJ$1,F83=$CJ$1),0,1)))</f>
        <v/>
      </c>
      <c r="CO81" s="3" t="str">
        <f>IF($A81&gt;='FG_243way_Regular Symbol'!D$16,"",IF(B81=0,"",IF(OR(B81=$BW$1,B82=$BW$1,B83=$BW$1,B81=$CP$1,B82=$CP$1,B83=$CP$1),0,1)))</f>
        <v/>
      </c>
      <c r="CP81" s="3">
        <f>IF($A81&gt;='FG_243way_Regular Symbol'!E$16,"",IF(C81=0,"",IF(OR(C81=$BW$1,C82=$BW$1,C83=$BW$1,C81=$CP$1,C82=$CP$1,C83=$CP$1),0,1)))</f>
        <v>0</v>
      </c>
      <c r="CQ81" s="3" t="str">
        <f>IF($A81&gt;='FG_243way_Regular Symbol'!F$16,"",IF(D81=0,"",IF(OR(D81=$BW$1,D82=$BW$1,D83=$BW$1,D81=$CP$1,D82=$CP$1,D83=$CP$1),0,1)))</f>
        <v/>
      </c>
      <c r="CR81" s="3" t="str">
        <f>IF($A81&gt;='FG_243way_Regular Symbol'!G$16,"",IF(E81=0,"",IF(OR(E81=$BW$1,E82=$BW$1,E83=$BW$1,E81=$CP$1,E82=$CP$1,E83=$CP$1),0,1)))</f>
        <v/>
      </c>
      <c r="CS81" s="3" t="str">
        <f>IF($A81&gt;='FG_243way_Regular Symbol'!H$16,"",IF(F81=0,"",IF(OR(F81=$BW$1,F82=$BW$1,F83=$BW$1,F81=$CP$1,F82=$CP$1,F83=$CP$1),0,1)))</f>
        <v/>
      </c>
      <c r="CU81" s="3" t="str">
        <f>IF($A81&gt;='FG_243way_Regular Symbol'!D$16,"",IF(B81=0,"",IF(OR(B81=$BW$1,B82=$BW$1,B83=$BW$1,B81=$CV$1,B82=$CV$1,B83=$CV$1),0,1)))</f>
        <v/>
      </c>
      <c r="CV81" s="3">
        <f>IF($A81&gt;='FG_243way_Regular Symbol'!E$16,"",IF(C81=0,"",IF(OR(C81=$BW$1,C82=$BW$1,C83=$BW$1,C81=$CV$1,C82=$CV$1,C83=$CV$1),0,1)))</f>
        <v>1</v>
      </c>
      <c r="CW81" s="3" t="str">
        <f>IF($A81&gt;='FG_243way_Regular Symbol'!F$16,"",IF(D81=0,"",IF(OR(D81=$BW$1,D82=$BW$1,D83=$BW$1,D81=$CV$1,D82=$CV$1,D83=$CV$1),0,1)))</f>
        <v/>
      </c>
      <c r="CX81" s="3" t="str">
        <f>IF($A81&gt;='FG_243way_Regular Symbol'!G$16,"",IF(E81=0,"",IF(OR(E81=$BW$1,E82=$BW$1,E83=$BW$1,E81=$CV$1,E82=$CV$1,E83=$CV$1),0,1)))</f>
        <v/>
      </c>
      <c r="CY81" s="3" t="str">
        <f>IF($A81&gt;='FG_243way_Regular Symbol'!H$16,"",IF(F81=0,"",IF(OR(F81=$BW$1,F82=$BW$1,F83=$BW$1,F81=$CV$1,F82=$CV$1,F83=$CV$1),0,1)))</f>
        <v/>
      </c>
    </row>
    <row r="82" spans="1:103">
      <c r="A82" s="337">
        <f>IF('FG_243way_Regular Symbol'!L81="","",'FG_243way_Regular Symbol'!L81)</f>
        <v>78</v>
      </c>
      <c r="B82" s="191" t="str">
        <f>IF('FG_243way_Regular Symbol'!M81="",
IF($A82-'FG_243way_Regular Symbol'!D$16&gt;='FG_243way_RegularＸ_W()'!B$2-1,"",VLOOKUP($A82-'FG_243way_Regular Symbol'!D$16,'FG_243way_Regular Symbol'!$L$3:$Q$99,'FG_243way_RegularＸ_W()'!B$3+1,FALSE)),
'FG_243way_Regular Symbol'!M81)</f>
        <v/>
      </c>
      <c r="C82" s="191" t="str">
        <f>IF('FG_243way_Regular Symbol'!N81="",
IF($A82-'FG_243way_Regular Symbol'!E$16&gt;='FG_243way_RegularＸ_W()'!C$2-1,"",VLOOKUP($A82-'FG_243way_Regular Symbol'!E$16,'FG_243way_Regular Symbol'!$L$3:$Q$99,'FG_243way_RegularＸ_W()'!C$3+1,FALSE)),
'FG_243way_Regular Symbol'!N81)</f>
        <v>Q</v>
      </c>
      <c r="D82" s="191" t="str">
        <f>IF('FG_243way_Regular Symbol'!O81="",
IF($A82-'FG_243way_Regular Symbol'!F$16&gt;='FG_243way_RegularＸ_W()'!D$2-1,"",VLOOKUP($A82-'FG_243way_Regular Symbol'!F$16,'FG_243way_Regular Symbol'!$L$3:$Q$99,'FG_243way_RegularＸ_W()'!D$3+1,FALSE)),
'FG_243way_Regular Symbol'!O81)</f>
        <v/>
      </c>
      <c r="E82" s="191" t="str">
        <f>IF('FG_243way_Regular Symbol'!P81="",
IF($A82-'FG_243way_Regular Symbol'!G$16&gt;='FG_243way_RegularＸ_W()'!E$2-1,"",VLOOKUP($A82-'FG_243way_Regular Symbol'!G$16,'FG_243way_Regular Symbol'!$L$3:$Q$99,'FG_243way_RegularＸ_W()'!E$3+1,FALSE)),
'FG_243way_Regular Symbol'!P81)</f>
        <v/>
      </c>
      <c r="F82" s="338" t="str">
        <f>IF('FG_243way_Regular Symbol'!Q81="",
IF($A82-'FG_243way_Regular Symbol'!H$16&gt;='FG_243way_RegularＸ_W()'!F$2-1,"",VLOOKUP($A82-'FG_243way_Regular Symbol'!H$16,'FG_243way_Regular Symbol'!$L$3:$Q$99,'FG_243way_RegularＸ_W()'!F$3+1,FALSE)),
'FG_243way_Regular Symbol'!Q81)</f>
        <v/>
      </c>
      <c r="O82" s="344" t="str">
        <f>IF($A82&gt;='FG_243way_Regular Symbol'!D$16,"",IF(B82=0,"",IF(OR(B82=$O$1,B82=$P$1,B83=$O$1,B83=$P$1,B84=$O$1,B84=$P$1),0,1)))</f>
        <v/>
      </c>
      <c r="P82" s="3">
        <f>IF($A82&gt;='FG_243way_Regular Symbol'!E$16,"",IF(C82=0,"",IF(OR(C82=$O$1,C82=$P$1,C83=$O$1,C83=$P$1,C84=$O$1,C84=$P$1),0,1)))</f>
        <v>1</v>
      </c>
      <c r="Q82" s="3" t="str">
        <f>IF($A82&gt;='FG_243way_Regular Symbol'!F$16,"",IF(D82=0,"",IF(OR(D82=$O$1,D82=$P$1,D83=$O$1,D83=$P$1,D84=$O$1,D84=$P$1),0,1)))</f>
        <v/>
      </c>
      <c r="R82" s="3" t="str">
        <f>IF($A82&gt;='FG_243way_Regular Symbol'!G$16,"",IF(E82=0,"",IF(OR(E82=$O$1,E82=$P$1,E83=$O$1,E83=$P$1,E84=$O$1,E84=$P$1),0,1)))</f>
        <v/>
      </c>
      <c r="S82" s="135" t="str">
        <f>IF($A82&gt;='FG_243way_Regular Symbol'!H$16,"",IF(F82=0,"",IF(OR(F82=$O$1,F82=$P$1,F83=$O$1,F83=$P$1,F84=$O$1,F84=$P$1),0,1)))</f>
        <v/>
      </c>
      <c r="U82" s="344" t="str">
        <f>IF($A82&gt;='FG_243way_Regular Symbol'!D$16,"",IF(B82=0,"",IF(OR(B82=$U$1,B82=$V$1,B83=$U$1,B83=$V$1,B84=$U$1,B84=$V$1),0,1)))</f>
        <v/>
      </c>
      <c r="V82" s="3">
        <f>IF($A82&gt;='FG_243way_Regular Symbol'!E$16,"",IF(C82=0,"",IF(OR(C82=$U$1,C82=$V$1,C83=$U$1,C83=$V$1,C84=$U$1,C84=$V$1),0,1)))</f>
        <v>1</v>
      </c>
      <c r="W82" s="3" t="str">
        <f>IF($A82&gt;='FG_243way_Regular Symbol'!F$16,"",IF(D82=0,"",IF(OR(D82=$U$1,D82=$V$1,D83=$U$1,D83=$V$1,D84=$U$1,D84=$V$1),0,1)))</f>
        <v/>
      </c>
      <c r="X82" s="3" t="str">
        <f>IF($A82&gt;='FG_243way_Regular Symbol'!G$16,"",IF(E82=0,"",IF(OR(E82=$U$1,E82=$V$1,E83=$U$1,E83=$V$1,E84=$U$1,E84=$V$1),0,1)))</f>
        <v/>
      </c>
      <c r="Y82" s="135" t="str">
        <f>IF($A82&gt;='FG_243way_Regular Symbol'!H$16,"",IF(F82=0,"",IF(OR(F82=$U$1,F82=$V$1,F83=$U$1,F83=$V$1,F84=$U$1,F84=$V$1),0,1)))</f>
        <v/>
      </c>
      <c r="AA82" s="344" t="str">
        <f>IF($A82&gt;='FG_243way_Regular Symbol'!D$16,"",IF(B82=0,"",IF(OR(B82=$AA$1,B82=$AB$1,B83=$AA$1,B83=$AB$1,B84=$AA$1,,B84=$AB$1),0,1)))</f>
        <v/>
      </c>
      <c r="AB82" s="3">
        <f>IF($A82&gt;='FG_243way_Regular Symbol'!E$16,"",IF(C82=0,"",IF(OR(C82=$AA$1,C82=$AB$1,C83=$AA$1,C83=$AB$1,C84=$AA$1,,C84=$AB$1),0,1)))</f>
        <v>1</v>
      </c>
      <c r="AC82" s="3" t="str">
        <f>IF($A82&gt;='FG_243way_Regular Symbol'!F$16,"",IF(D82=0,"",IF(OR(D82=$AA$1,D82=$AB$1,D83=$AA$1,D83=$AB$1,D84=$AA$1,,D84=$AB$1),0,1)))</f>
        <v/>
      </c>
      <c r="AD82" s="3" t="str">
        <f>IF($A82&gt;='FG_243way_Regular Symbol'!G$16,"",IF(E82=0,"",IF(OR(E82=$AA$1,E82=$AB$1,E83=$AA$1,E83=$AB$1,E84=$AA$1,,E84=$AB$1),0,1)))</f>
        <v/>
      </c>
      <c r="AE82" s="135" t="str">
        <f>IF($A82&gt;='FG_243way_Regular Symbol'!H$16,"",IF(F82=0,"",IF(OR(F82=$AA$1,F82=$AB$1,F83=$AA$1,F83=$AB$1,F84=$AA$1,,F84=$AB$1),0,1)))</f>
        <v/>
      </c>
      <c r="AG82" s="344" t="str">
        <f>IF($A82&gt;='FG_243way_Regular Symbol'!D$16,"",IF(B82=0,"",IF(OR(B82=$AG$1,B82=$AH$1,B83=$AG$1,B83=$AH$1,B84=$AG$1,B84=$AH$1),0,1)))</f>
        <v/>
      </c>
      <c r="AH82" s="3">
        <f>IF($A82&gt;='FG_243way_Regular Symbol'!E$16,"",IF(C82=0,"",IF(OR(C82=$AG$1,C82=$AH$1,C83=$AG$1,C83=$AH$1,C84=$AG$1,C84=$AH$1),0,1)))</f>
        <v>1</v>
      </c>
      <c r="AI82" s="3" t="str">
        <f>IF($A82&gt;='FG_243way_Regular Symbol'!F$16,"",IF(D82=0,"",IF(OR(D82=$AG$1,D82=$AH$1,D83=$AG$1,D83=$AH$1,D84=$AG$1,D84=$AH$1),0,1)))</f>
        <v/>
      </c>
      <c r="AJ82" s="3" t="str">
        <f>IF($A82&gt;='FG_243way_Regular Symbol'!G$16,"",IF(E82=0,"",IF(OR(E82=$AG$1,E82=$AH$1,E83=$AG$1,E83=$AH$1,E84=$AG$1,E84=$AH$1),0,1)))</f>
        <v/>
      </c>
      <c r="AK82" s="135" t="str">
        <f>IF($A82&gt;='FG_243way_Regular Symbol'!H$16,"",IF(F82=0,"",IF(OR(F82=$AG$1,F82=$AH$1,F83=$AG$1,F83=$AH$1,F84=$AG$1,F84=$AH$1),0,1)))</f>
        <v/>
      </c>
      <c r="AM82" s="344" t="str">
        <f>IF($A82&gt;='FG_243way_Regular Symbol'!D$16,"",IF(B82=0,"",IF(OR(B82=$AM$1,B82=$AN$1,B83=$AM$1,B83=$AN$1,B84=$AM$1,B84=$AN$1),0,1)))</f>
        <v/>
      </c>
      <c r="AN82" s="3">
        <f>IF($A82&gt;='FG_243way_Regular Symbol'!E$16,"",IF(C82=0,"",IF(OR(C82=$AM$1,C82=$AN$1,C83=$AM$1,C83=$AN$1,C84=$AM$1,C84=$AN$1),0,1)))</f>
        <v>1</v>
      </c>
      <c r="AO82" s="3" t="str">
        <f>IF($A82&gt;='FG_243way_Regular Symbol'!F$16,"",IF(D82=0,"",IF(OR(D82=$AM$1,D82=$AN$1,D83=$AM$1,D83=$AN$1,D84=$AM$1,D84=$AN$1),0,1)))</f>
        <v/>
      </c>
      <c r="AP82" s="3" t="str">
        <f>IF($A82&gt;='FG_243way_Regular Symbol'!G$16,"",IF(E82=0,"",IF(OR(E82=$AM$1,E82=$AN$1,E83=$AM$1,E83=$AN$1,E84=$AM$1,E84=$AN$1),0,1)))</f>
        <v/>
      </c>
      <c r="AQ82" s="135" t="str">
        <f>IF($A82&gt;='FG_243way_Regular Symbol'!H$16,"",IF(F82=0,"",IF(OR(F82=$AM$1,F82=$AN$1,F83=$AM$1,F83=$AN$1,F84=$AM$1,F84=$AN$1),0,1)))</f>
        <v/>
      </c>
      <c r="AS82" s="344" t="str">
        <f>IF($A82&gt;='FG_243way_Regular Symbol'!D$16,"",IF(B82=0,"",IF(OR(B82=$AM$1,B82=$AT$1,B83=$AM$1,B83=$AT$1,B84=$AM$1,B84=$AT$1),0,1)))</f>
        <v/>
      </c>
      <c r="AT82" s="3">
        <f>IF($A82&gt;='FG_243way_Regular Symbol'!E$16,"",IF(C82=0,"",IF(OR(C82=$AM$1,C82=$AT$1,C83=$AM$1,C83=$AT$1,C84=$AM$1,C84=$AT$1),0,1)))</f>
        <v>1</v>
      </c>
      <c r="AU82" s="3" t="str">
        <f>IF($A82&gt;='FG_243way_Regular Symbol'!F$16,"",IF(D82=0,"",IF(OR(D82=$AM$1,D82=$AT$1,D83=$AM$1,D83=$AT$1,D84=$AM$1,D84=$AT$1),0,1)))</f>
        <v/>
      </c>
      <c r="AV82" s="3" t="str">
        <f>IF($A82&gt;='FG_243way_Regular Symbol'!G$16,"",IF(E82=0,"",IF(OR(E82=$AM$1,E82=$AT$1,E83=$AM$1,E83=$AT$1,E84=$AM$1,E84=$AT$1),0,1)))</f>
        <v/>
      </c>
      <c r="AW82" s="135" t="str">
        <f>IF($A82&gt;='FG_243way_Regular Symbol'!H$16,"",IF(F82=0,"",IF(OR(F82=$AM$1,F82=$AT$1,F83=$AM$1,F83=$AT$1,F84=$AM$1,F84=$AT$1),0,1)))</f>
        <v/>
      </c>
      <c r="AY82" s="344" t="str">
        <f>IF($A82&gt;='FG_243way_Regular Symbol'!D$16,"",IF(B82=0,"",IF(OR(B82=$AM$1,B82=$AZ$1,B83=$AM$1,B83=$AZ$1,B84=$AM$1,B84=$AZ$1),0,1)))</f>
        <v/>
      </c>
      <c r="AZ82" s="3">
        <f>IF($A82&gt;='FG_243way_Regular Symbol'!E$16,"",IF(C82=0,"",IF(OR(C82=$AM$1,C82=$AZ$1,C83=$AM$1,C83=$AZ$1,C84=$AM$1,C84=$AZ$1),0,1)))</f>
        <v>1</v>
      </c>
      <c r="BA82" s="3" t="str">
        <f>IF($A82&gt;='FG_243way_Regular Symbol'!F$16,"",IF(D82=0,"",IF(OR(D82=$AM$1,D82=$AZ$1,D83=$AM$1,D83=$AZ$1,D84=$AM$1,D84=$AZ$1),0,1)))</f>
        <v/>
      </c>
      <c r="BB82" s="3" t="str">
        <f>IF($A82&gt;='FG_243way_Regular Symbol'!G$16,"",IF(E82=0,"",IF(OR(E82=$AM$1,E82=$AZ$1,E83=$AM$1,E83=$AZ$1,E84=$AM$1,E84=$AZ$1),0,1)))</f>
        <v/>
      </c>
      <c r="BC82" s="135" t="str">
        <f>IF($A82&gt;='FG_243way_Regular Symbol'!H$16,"",IF(F82=0,"",IF(OR(F82=$AM$1,F82=$AZ$1,F83=$AM$1,F83=$AZ$1,F84=$AM$1,F84=$AZ$1),0,1)))</f>
        <v/>
      </c>
      <c r="BE82" s="344" t="str">
        <f>IF($A82&gt;='FG_243way_Regular Symbol'!D$16,"",IF(B82=0,"",IF(OR(B82=$AM$1,B82=$BF$1,B83=$AM$1,B83=$BF$1,B84=$AM$1,B84=$BF$1),0,1)))</f>
        <v/>
      </c>
      <c r="BF82" s="3">
        <f>IF($A82&gt;='FG_243way_Regular Symbol'!E$16,"",IF(C82=0,"",IF(OR(C82=$AM$1,C82=$BF$1,C83=$AM$1,C83=$BF$1,C84=$AM$1,C84=$BF$1),0,1)))</f>
        <v>1</v>
      </c>
      <c r="BG82" s="3" t="str">
        <f>IF($A82&gt;='FG_243way_Regular Symbol'!F$16,"",IF(D82=0,"",IF(OR(D82=$AM$1,D82=$BF$1,D83=$AM$1,D83=$BF$1,D84=$AM$1,D84=$BF$1),0,1)))</f>
        <v/>
      </c>
      <c r="BH82" s="3" t="str">
        <f>IF($A82&gt;='FG_243way_Regular Symbol'!G$16,"",IF(E82=0,"",IF(OR(E82=$AM$1,E82=$BF$1,E83=$AM$1,E83=$BF$1,E84=$AM$1,E84=$BF$1),0,1)))</f>
        <v/>
      </c>
      <c r="BI82" s="135" t="str">
        <f>IF($A82&gt;='FG_243way_Regular Symbol'!H$16,"",IF(F82=0,"",IF(OR(F82=$AM$1,F82=$BF$1,F83=$AM$1,F83=$BF$1,F84=$AM$1,F84=$BF$1),0,1)))</f>
        <v/>
      </c>
      <c r="BK82" s="344" t="str">
        <f>IF($A82&gt;='FG_243way_Regular Symbol'!D$16,"",IF(B82=0,"",IF(OR(B82=$AM$1,B82=$BL$1,B83=$AM$1,B83=$BL$1,B84=$AM$1,B84=$BL$1),0,1)))</f>
        <v/>
      </c>
      <c r="BL82" s="3">
        <f>IF($A82&gt;='FG_243way_Regular Symbol'!E$16,"",IF(C82=0,"",IF(OR(C82=$AM$1,C82=$BL$1,C83=$AM$1,C83=$BL$1,C84=$AM$1,C84=$BL$1),0,1)))</f>
        <v>1</v>
      </c>
      <c r="BM82" s="3" t="str">
        <f>IF($A82&gt;='FG_243way_Regular Symbol'!F$16,"",IF(D82=0,"",IF(OR(D82=$AM$1,D82=$BL$1,D83=$AM$1,D83=$BL$1,D84=$AM$1,D84=$BL$1),0,1)))</f>
        <v/>
      </c>
      <c r="BN82" s="3" t="str">
        <f>IF($A82&gt;='FG_243way_Regular Symbol'!G$16,"",IF(E82=0,"",IF(OR(E82=$AM$1,E82=$BL$1,E83=$AM$1,E83=$BL$1,E84=$AM$1,E84=$BL$1),0,1)))</f>
        <v/>
      </c>
      <c r="BO82" s="135" t="str">
        <f>IF($A82&gt;='FG_243way_Regular Symbol'!H$16,"",IF(F82=0,"",IF(OR(F82=$AM$1,F82=$BL$1,F83=$AM$1,F83=$BL$1,F84=$AM$1,F84=$BL$1),0,1)))</f>
        <v/>
      </c>
      <c r="BQ82" s="3" t="str">
        <f>IF($A82&gt;='FG_243way_Regular Symbol'!D$16,"",IF(B82=0,"",IF(OR(B82=$BQ$1,B82=$BR$1,B83=$BQ$1,B83=$BR$1,B84=$BQ$1,B84=$BR$1),0,1)))</f>
        <v/>
      </c>
      <c r="BR82" s="3">
        <f>IF($A82&gt;='FG_243way_Regular Symbol'!E$16,"",IF(C82=0,"",IF(OR(C82=$BQ$1,C82=$BR$1,C83=$BQ$1,C83=$BR$1,C84=$BQ$1,C84=$BR$1),0,1)))</f>
        <v>1</v>
      </c>
      <c r="BS82" s="3" t="str">
        <f>IF($A82&gt;='FG_243way_Regular Symbol'!F$16,"",IF(D82=0,"",IF(OR(D82=$BQ$1,D82=$BR$1,D83=$BQ$1,D83=$BR$1,D84=$BQ$1,D84=$BR$1),0,1)))</f>
        <v/>
      </c>
      <c r="BT82" s="3" t="str">
        <f>IF($A82&gt;='FG_243way_Regular Symbol'!G$16,"",IF(E82=0,"",IF(OR(E82=$BQ$1,E82=$BR$1,E83=$BQ$1,E83=$BR$1,E84=$BQ$1,E84=$BR$1),0,1)))</f>
        <v/>
      </c>
      <c r="BU82" s="3" t="str">
        <f>IF($A82&gt;='FG_243way_Regular Symbol'!H$16,"",IF(F82=0,"",IF(OR(F82=$BQ$1,F82=$BR$1,F83=$BQ$1,F83=$BR$1,F84=$BQ$1,F84=$BR$1),0,1)))</f>
        <v/>
      </c>
      <c r="BW82" s="3" t="str">
        <f>IF($A82&gt;='FG_243way_Regular Symbol'!D$16,"",IF(B82=0,"",IF(OR(B82=$BW$1,B83=$BW$1,B84=$BW$1,B82=$BX$1,B83=$BX$1,B84=$BX$1),0,1)))</f>
        <v/>
      </c>
      <c r="BX82" s="3">
        <f>IF($A82&gt;='FG_243way_Regular Symbol'!E$16,"",IF(C82=0,"",IF(OR(C82=$BW$1,C83=$BW$1,C84=$BW$1,C82=$BX$1,C83=$BX$1,C84=$BX$1),0,1)))</f>
        <v>1</v>
      </c>
      <c r="BY82" s="3" t="str">
        <f>IF($A82&gt;='FG_243way_Regular Symbol'!F$16,"",IF(D82=0,"",IF(OR(D82=$BW$1,D83=$BW$1,D84=$BW$1,D82=$BX$1,D83=$BX$1,D84=$BX$1),0,1)))</f>
        <v/>
      </c>
      <c r="BZ82" s="3" t="str">
        <f>IF($A82&gt;='FG_243way_Regular Symbol'!G$16,"",IF(E82=0,"",IF(OR(E82=$BW$1,E83=$BW$1,E84=$BW$1,E82=$BX$1,E83=$BX$1,E84=$BX$1),0,1)))</f>
        <v/>
      </c>
      <c r="CA82" s="3" t="str">
        <f>IF($A82&gt;='FG_243way_Regular Symbol'!H$16,"",IF(F82=0,"",IF(OR(F82=$BW$1,F83=$BW$1,F84=$BW$1,F82=$BX$1,F83=$BX$1,F84=$BX$1),0,1)))</f>
        <v/>
      </c>
      <c r="CC82" s="3" t="str">
        <f>IF($A82&gt;='FG_243way_Regular Symbol'!D$16,"",IF(B82=0,"",IF(OR(B82=$BW$1,B83=$BW$1,B84=$BW$1,B82=$CD$1,B83=$CD$1,B84=$CD$1),0,1)))</f>
        <v/>
      </c>
      <c r="CD82" s="3">
        <f>IF($A82&gt;='FG_243way_Regular Symbol'!E$16,"",IF(C82=0,"",IF(OR(C82=$BW$1,C83=$BW$1,C84=$BW$1,C82=$CD$1,C83=$CD$1,C84=$CD$1),0,1)))</f>
        <v>0</v>
      </c>
      <c r="CE82" s="3" t="str">
        <f>IF($A82&gt;='FG_243way_Regular Symbol'!F$16,"",IF(D82=0,"",IF(OR(D82=$BW$1,D83=$BW$1,D84=$BW$1,D82=$CD$1,D83=$CD$1,D84=$CD$1),0,1)))</f>
        <v/>
      </c>
      <c r="CF82" s="3" t="str">
        <f>IF($A82&gt;='FG_243way_Regular Symbol'!G$16,"",IF(E82=0,"",IF(OR(E82=$BW$1,E83=$BW$1,E84=$BW$1,E82=$CD$1,E83=$CD$1,E84=$CD$1),0,1)))</f>
        <v/>
      </c>
      <c r="CG82" s="3" t="str">
        <f>IF($A82&gt;='FG_243way_Regular Symbol'!H$16,"",IF(F82=0,"",IF(OR(F82=$BW$1,F83=$BW$1,F84=$BW$1,F82=$CD$1,F83=$CD$1,F84=$CD$1),0,1)))</f>
        <v/>
      </c>
      <c r="CI82" s="3" t="str">
        <f>IF($A82&gt;='FG_243way_Regular Symbol'!D$16,"",IF(B82=0,"",IF(OR(B82=$BW$1,B83=$BW$1,B84=$BW$1,B82=$CJ$1,B83=$CJ$1,B84=$CJ$1),0,1)))</f>
        <v/>
      </c>
      <c r="CJ82" s="3">
        <f>IF($A82&gt;='FG_243way_Regular Symbol'!E$16,"",IF(C82=0,"",IF(OR(C82=$BW$1,C83=$BW$1,C84=$BW$1,C82=$CJ$1,C83=$CJ$1,C84=$CJ$1),0,1)))</f>
        <v>1</v>
      </c>
      <c r="CK82" s="3" t="str">
        <f>IF($A82&gt;='FG_243way_Regular Symbol'!F$16,"",IF(D82=0,"",IF(OR(D82=$BW$1,D83=$BW$1,D84=$BW$1,D82=$CJ$1,D83=$CJ$1,D84=$CJ$1),0,1)))</f>
        <v/>
      </c>
      <c r="CL82" s="3" t="str">
        <f>IF($A82&gt;='FG_243way_Regular Symbol'!G$16,"",IF(E82=0,"",IF(OR(E82=$BW$1,E83=$BW$1,E84=$BW$1,E82=$CJ$1,E83=$CJ$1,E84=$CJ$1),0,1)))</f>
        <v/>
      </c>
      <c r="CM82" s="3" t="str">
        <f>IF($A82&gt;='FG_243way_Regular Symbol'!H$16,"",IF(F82=0,"",IF(OR(F82=$BW$1,F83=$BW$1,F84=$BW$1,F82=$CJ$1,F83=$CJ$1,F84=$CJ$1),0,1)))</f>
        <v/>
      </c>
      <c r="CO82" s="3" t="str">
        <f>IF($A82&gt;='FG_243way_Regular Symbol'!D$16,"",IF(B82=0,"",IF(OR(B82=$BW$1,B83=$BW$1,B84=$BW$1,B82=$CP$1,B83=$CP$1,B84=$CP$1),0,1)))</f>
        <v/>
      </c>
      <c r="CP82" s="3">
        <f>IF($A82&gt;='FG_243way_Regular Symbol'!E$16,"",IF(C82=0,"",IF(OR(C82=$BW$1,C83=$BW$1,C84=$BW$1,C82=$CP$1,C83=$CP$1,C84=$CP$1),0,1)))</f>
        <v>0</v>
      </c>
      <c r="CQ82" s="3" t="str">
        <f>IF($A82&gt;='FG_243way_Regular Symbol'!F$16,"",IF(D82=0,"",IF(OR(D82=$BW$1,D83=$BW$1,D84=$BW$1,D82=$CP$1,D83=$CP$1,D84=$CP$1),0,1)))</f>
        <v/>
      </c>
      <c r="CR82" s="3" t="str">
        <f>IF($A82&gt;='FG_243way_Regular Symbol'!G$16,"",IF(E82=0,"",IF(OR(E82=$BW$1,E83=$BW$1,E84=$BW$1,E82=$CP$1,E83=$CP$1,E84=$CP$1),0,1)))</f>
        <v/>
      </c>
      <c r="CS82" s="3" t="str">
        <f>IF($A82&gt;='FG_243way_Regular Symbol'!H$16,"",IF(F82=0,"",IF(OR(F82=$BW$1,F83=$BW$1,F84=$BW$1,F82=$CP$1,F83=$CP$1,F84=$CP$1),0,1)))</f>
        <v/>
      </c>
      <c r="CU82" s="3" t="str">
        <f>IF($A82&gt;='FG_243way_Regular Symbol'!D$16,"",IF(B82=0,"",IF(OR(B82=$BW$1,B83=$BW$1,B84=$BW$1,B82=$CV$1,B83=$CV$1,B84=$CV$1),0,1)))</f>
        <v/>
      </c>
      <c r="CV82" s="3">
        <f>IF($A82&gt;='FG_243way_Regular Symbol'!E$16,"",IF(C82=0,"",IF(OR(C82=$BW$1,C83=$BW$1,C84=$BW$1,C82=$CV$1,C83=$CV$1,C84=$CV$1),0,1)))</f>
        <v>1</v>
      </c>
      <c r="CW82" s="3" t="str">
        <f>IF($A82&gt;='FG_243way_Regular Symbol'!F$16,"",IF(D82=0,"",IF(OR(D82=$BW$1,D83=$BW$1,D84=$BW$1,D82=$CV$1,D83=$CV$1,D84=$CV$1),0,1)))</f>
        <v/>
      </c>
      <c r="CX82" s="3" t="str">
        <f>IF($A82&gt;='FG_243way_Regular Symbol'!G$16,"",IF(E82=0,"",IF(OR(E82=$BW$1,E83=$BW$1,E84=$BW$1,E82=$CV$1,E83=$CV$1,E84=$CV$1),0,1)))</f>
        <v/>
      </c>
      <c r="CY82" s="3" t="str">
        <f>IF($A82&gt;='FG_243way_Regular Symbol'!H$16,"",IF(F82=0,"",IF(OR(F82=$BW$1,F83=$BW$1,F84=$BW$1,F82=$CV$1,F83=$CV$1,F84=$CV$1),0,1)))</f>
        <v/>
      </c>
    </row>
    <row r="83" spans="1:103">
      <c r="A83" s="337">
        <f>IF('FG_243way_Regular Symbol'!L82="","",'FG_243way_Regular Symbol'!L82)</f>
        <v>79</v>
      </c>
      <c r="B83" s="191" t="str">
        <f>IF('FG_243way_Regular Symbol'!M82="",
IF($A83-'FG_243way_Regular Symbol'!D$16&gt;='FG_243way_RegularＸ_W()'!B$2-1,"",VLOOKUP($A83-'FG_243way_Regular Symbol'!D$16,'FG_243way_Regular Symbol'!$L$3:$Q$99,'FG_243way_RegularＸ_W()'!B$3+1,FALSE)),
'FG_243way_Regular Symbol'!M82)</f>
        <v/>
      </c>
      <c r="C83" s="191" t="str">
        <f>IF('FG_243way_Regular Symbol'!N82="",
IF($A83-'FG_243way_Regular Symbol'!E$16&gt;='FG_243way_RegularＸ_W()'!C$2-1,"",VLOOKUP($A83-'FG_243way_Regular Symbol'!E$16,'FG_243way_Regular Symbol'!$L$3:$Q$99,'FG_243way_RegularＸ_W()'!C$3+1,FALSE)),
'FG_243way_Regular Symbol'!N82)</f>
        <v>TE</v>
      </c>
      <c r="D83" s="191" t="str">
        <f>IF('FG_243way_Regular Symbol'!O82="",
IF($A83-'FG_243way_Regular Symbol'!F$16&gt;='FG_243way_RegularＸ_W()'!D$2-1,"",VLOOKUP($A83-'FG_243way_Regular Symbol'!F$16,'FG_243way_Regular Symbol'!$L$3:$Q$99,'FG_243way_RegularＸ_W()'!D$3+1,FALSE)),
'FG_243way_Regular Symbol'!O82)</f>
        <v/>
      </c>
      <c r="E83" s="191" t="str">
        <f>IF('FG_243way_Regular Symbol'!P82="",
IF($A83-'FG_243way_Regular Symbol'!G$16&gt;='FG_243way_RegularＸ_W()'!E$2-1,"",VLOOKUP($A83-'FG_243way_Regular Symbol'!G$16,'FG_243way_Regular Symbol'!$L$3:$Q$99,'FG_243way_RegularＸ_W()'!E$3+1,FALSE)),
'FG_243way_Regular Symbol'!P82)</f>
        <v/>
      </c>
      <c r="F83" s="338" t="str">
        <f>IF('FG_243way_Regular Symbol'!Q82="",
IF($A83-'FG_243way_Regular Symbol'!H$16&gt;='FG_243way_RegularＸ_W()'!F$2-1,"",VLOOKUP($A83-'FG_243way_Regular Symbol'!H$16,'FG_243way_Regular Symbol'!$L$3:$Q$99,'FG_243way_RegularＸ_W()'!F$3+1,FALSE)),
'FG_243way_Regular Symbol'!Q82)</f>
        <v/>
      </c>
      <c r="O83" s="344" t="str">
        <f>IF($A83&gt;='FG_243way_Regular Symbol'!D$16,"",IF(B83=0,"",IF(OR(B83=$O$1,B83=$P$1,B84=$O$1,B84=$P$1,B85=$O$1,B85=$P$1),0,1)))</f>
        <v/>
      </c>
      <c r="P83" s="3">
        <f>IF($A83&gt;='FG_243way_Regular Symbol'!E$16,"",IF(C83=0,"",IF(OR(C83=$O$1,C83=$P$1,C84=$O$1,C84=$P$1,C85=$O$1,C85=$P$1),0,1)))</f>
        <v>1</v>
      </c>
      <c r="Q83" s="3" t="str">
        <f>IF($A83&gt;='FG_243way_Regular Symbol'!F$16,"",IF(D83=0,"",IF(OR(D83=$O$1,D83=$P$1,D84=$O$1,D84=$P$1,D85=$O$1,D85=$P$1),0,1)))</f>
        <v/>
      </c>
      <c r="R83" s="3" t="str">
        <f>IF($A83&gt;='FG_243way_Regular Symbol'!G$16,"",IF(E83=0,"",IF(OR(E83=$O$1,E83=$P$1,E84=$O$1,E84=$P$1,E85=$O$1,E85=$P$1),0,1)))</f>
        <v/>
      </c>
      <c r="S83" s="135" t="str">
        <f>IF($A83&gt;='FG_243way_Regular Symbol'!H$16,"",IF(F83=0,"",IF(OR(F83=$O$1,F83=$P$1,F84=$O$1,F84=$P$1,F85=$O$1,F85=$P$1),0,1)))</f>
        <v/>
      </c>
      <c r="U83" s="344" t="str">
        <f>IF($A83&gt;='FG_243way_Regular Symbol'!D$16,"",IF(B83=0,"",IF(OR(B83=$U$1,B83=$V$1,B84=$U$1,B84=$V$1,B85=$U$1,B85=$V$1),0,1)))</f>
        <v/>
      </c>
      <c r="V83" s="3">
        <f>IF($A83&gt;='FG_243way_Regular Symbol'!E$16,"",IF(C83=0,"",IF(OR(C83=$U$1,C83=$V$1,C84=$U$1,C84=$V$1,C85=$U$1,C85=$V$1),0,1)))</f>
        <v>1</v>
      </c>
      <c r="W83" s="3" t="str">
        <f>IF($A83&gt;='FG_243way_Regular Symbol'!F$16,"",IF(D83=0,"",IF(OR(D83=$U$1,D83=$V$1,D84=$U$1,D84=$V$1,D85=$U$1,D85=$V$1),0,1)))</f>
        <v/>
      </c>
      <c r="X83" s="3" t="str">
        <f>IF($A83&gt;='FG_243way_Regular Symbol'!G$16,"",IF(E83=0,"",IF(OR(E83=$U$1,E83=$V$1,E84=$U$1,E84=$V$1,E85=$U$1,E85=$V$1),0,1)))</f>
        <v/>
      </c>
      <c r="Y83" s="135" t="str">
        <f>IF($A83&gt;='FG_243way_Regular Symbol'!H$16,"",IF(F83=0,"",IF(OR(F83=$U$1,F83=$V$1,F84=$U$1,F84=$V$1,F85=$U$1,F85=$V$1),0,1)))</f>
        <v/>
      </c>
      <c r="AA83" s="344" t="str">
        <f>IF($A83&gt;='FG_243way_Regular Symbol'!D$16,"",IF(B83=0,"",IF(OR(B83=$AA$1,B83=$AB$1,B84=$AA$1,B84=$AB$1,B85=$AA$1,,B85=$AB$1),0,1)))</f>
        <v/>
      </c>
      <c r="AB83" s="3">
        <f>IF($A83&gt;='FG_243way_Regular Symbol'!E$16,"",IF(C83=0,"",IF(OR(C83=$AA$1,C83=$AB$1,C84=$AA$1,C84=$AB$1,C85=$AA$1,,C85=$AB$1),0,1)))</f>
        <v>1</v>
      </c>
      <c r="AC83" s="3" t="str">
        <f>IF($A83&gt;='FG_243way_Regular Symbol'!F$16,"",IF(D83=0,"",IF(OR(D83=$AA$1,D83=$AB$1,D84=$AA$1,D84=$AB$1,D85=$AA$1,,D85=$AB$1),0,1)))</f>
        <v/>
      </c>
      <c r="AD83" s="3" t="str">
        <f>IF($A83&gt;='FG_243way_Regular Symbol'!G$16,"",IF(E83=0,"",IF(OR(E83=$AA$1,E83=$AB$1,E84=$AA$1,E84=$AB$1,E85=$AA$1,,E85=$AB$1),0,1)))</f>
        <v/>
      </c>
      <c r="AE83" s="135" t="str">
        <f>IF($A83&gt;='FG_243way_Regular Symbol'!H$16,"",IF(F83=0,"",IF(OR(F83=$AA$1,F83=$AB$1,F84=$AA$1,F84=$AB$1,F85=$AA$1,,F85=$AB$1),0,1)))</f>
        <v/>
      </c>
      <c r="AG83" s="344" t="str">
        <f>IF($A83&gt;='FG_243way_Regular Symbol'!D$16,"",IF(B83=0,"",IF(OR(B83=$AG$1,B83=$AH$1,B84=$AG$1,B84=$AH$1,B85=$AG$1,B85=$AH$1),0,1)))</f>
        <v/>
      </c>
      <c r="AH83" s="3">
        <f>IF($A83&gt;='FG_243way_Regular Symbol'!E$16,"",IF(C83=0,"",IF(OR(C83=$AG$1,C83=$AH$1,C84=$AG$1,C84=$AH$1,C85=$AG$1,C85=$AH$1),0,1)))</f>
        <v>1</v>
      </c>
      <c r="AI83" s="3" t="str">
        <f>IF($A83&gt;='FG_243way_Regular Symbol'!F$16,"",IF(D83=0,"",IF(OR(D83=$AG$1,D83=$AH$1,D84=$AG$1,D84=$AH$1,D85=$AG$1,D85=$AH$1),0,1)))</f>
        <v/>
      </c>
      <c r="AJ83" s="3" t="str">
        <f>IF($A83&gt;='FG_243way_Regular Symbol'!G$16,"",IF(E83=0,"",IF(OR(E83=$AG$1,E83=$AH$1,E84=$AG$1,E84=$AH$1,E85=$AG$1,E85=$AH$1),0,1)))</f>
        <v/>
      </c>
      <c r="AK83" s="135" t="str">
        <f>IF($A83&gt;='FG_243way_Regular Symbol'!H$16,"",IF(F83=0,"",IF(OR(F83=$AG$1,F83=$AH$1,F84=$AG$1,F84=$AH$1,F85=$AG$1,F85=$AH$1),0,1)))</f>
        <v/>
      </c>
      <c r="AM83" s="344" t="str">
        <f>IF($A83&gt;='FG_243way_Regular Symbol'!D$16,"",IF(B83=0,"",IF(OR(B83=$AM$1,B83=$AN$1,B84=$AM$1,B84=$AN$1,B85=$AM$1,B85=$AN$1),0,1)))</f>
        <v/>
      </c>
      <c r="AN83" s="3">
        <f>IF($A83&gt;='FG_243way_Regular Symbol'!E$16,"",IF(C83=0,"",IF(OR(C83=$AM$1,C83=$AN$1,C84=$AM$1,C84=$AN$1,C85=$AM$1,C85=$AN$1),0,1)))</f>
        <v>1</v>
      </c>
      <c r="AO83" s="3" t="str">
        <f>IF($A83&gt;='FG_243way_Regular Symbol'!F$16,"",IF(D83=0,"",IF(OR(D83=$AM$1,D83=$AN$1,D84=$AM$1,D84=$AN$1,D85=$AM$1,D85=$AN$1),0,1)))</f>
        <v/>
      </c>
      <c r="AP83" s="3" t="str">
        <f>IF($A83&gt;='FG_243way_Regular Symbol'!G$16,"",IF(E83=0,"",IF(OR(E83=$AM$1,E83=$AN$1,E84=$AM$1,E84=$AN$1,E85=$AM$1,E85=$AN$1),0,1)))</f>
        <v/>
      </c>
      <c r="AQ83" s="135" t="str">
        <f>IF($A83&gt;='FG_243way_Regular Symbol'!H$16,"",IF(F83=0,"",IF(OR(F83=$AM$1,F83=$AN$1,F84=$AM$1,F84=$AN$1,F85=$AM$1,F85=$AN$1),0,1)))</f>
        <v/>
      </c>
      <c r="AS83" s="344" t="str">
        <f>IF($A83&gt;='FG_243way_Regular Symbol'!D$16,"",IF(B83=0,"",IF(OR(B83=$AM$1,B83=$AT$1,B84=$AM$1,B84=$AT$1,B85=$AM$1,B85=$AT$1),0,1)))</f>
        <v/>
      </c>
      <c r="AT83" s="3">
        <f>IF($A83&gt;='FG_243way_Regular Symbol'!E$16,"",IF(C83=0,"",IF(OR(C83=$AM$1,C83=$AT$1,C84=$AM$1,C84=$AT$1,C85=$AM$1,C85=$AT$1),0,1)))</f>
        <v>1</v>
      </c>
      <c r="AU83" s="3" t="str">
        <f>IF($A83&gt;='FG_243way_Regular Symbol'!F$16,"",IF(D83=0,"",IF(OR(D83=$AM$1,D83=$AT$1,D84=$AM$1,D84=$AT$1,D85=$AM$1,D85=$AT$1),0,1)))</f>
        <v/>
      </c>
      <c r="AV83" s="3" t="str">
        <f>IF($A83&gt;='FG_243way_Regular Symbol'!G$16,"",IF(E83=0,"",IF(OR(E83=$AM$1,E83=$AT$1,E84=$AM$1,E84=$AT$1,E85=$AM$1,E85=$AT$1),0,1)))</f>
        <v/>
      </c>
      <c r="AW83" s="135" t="str">
        <f>IF($A83&gt;='FG_243way_Regular Symbol'!H$16,"",IF(F83=0,"",IF(OR(F83=$AM$1,F83=$AT$1,F84=$AM$1,F84=$AT$1,F85=$AM$1,F85=$AT$1),0,1)))</f>
        <v/>
      </c>
      <c r="AY83" s="344" t="str">
        <f>IF($A83&gt;='FG_243way_Regular Symbol'!D$16,"",IF(B83=0,"",IF(OR(B83=$AM$1,B83=$AZ$1,B84=$AM$1,B84=$AZ$1,B85=$AM$1,B85=$AZ$1),0,1)))</f>
        <v/>
      </c>
      <c r="AZ83" s="3">
        <f>IF($A83&gt;='FG_243way_Regular Symbol'!E$16,"",IF(C83=0,"",IF(OR(C83=$AM$1,C83=$AZ$1,C84=$AM$1,C84=$AZ$1,C85=$AM$1,C85=$AZ$1),0,1)))</f>
        <v>1</v>
      </c>
      <c r="BA83" s="3" t="str">
        <f>IF($A83&gt;='FG_243way_Regular Symbol'!F$16,"",IF(D83=0,"",IF(OR(D83=$AM$1,D83=$AZ$1,D84=$AM$1,D84=$AZ$1,D85=$AM$1,D85=$AZ$1),0,1)))</f>
        <v/>
      </c>
      <c r="BB83" s="3" t="str">
        <f>IF($A83&gt;='FG_243way_Regular Symbol'!G$16,"",IF(E83=0,"",IF(OR(E83=$AM$1,E83=$AZ$1,E84=$AM$1,E84=$AZ$1,E85=$AM$1,E85=$AZ$1),0,1)))</f>
        <v/>
      </c>
      <c r="BC83" s="135" t="str">
        <f>IF($A83&gt;='FG_243way_Regular Symbol'!H$16,"",IF(F83=0,"",IF(OR(F83=$AM$1,F83=$AZ$1,F84=$AM$1,F84=$AZ$1,F85=$AM$1,F85=$AZ$1),0,1)))</f>
        <v/>
      </c>
      <c r="BE83" s="344" t="str">
        <f>IF($A83&gt;='FG_243way_Regular Symbol'!D$16,"",IF(B83=0,"",IF(OR(B83=$AM$1,B83=$BF$1,B84=$AM$1,B84=$BF$1,B85=$AM$1,B85=$BF$1),0,1)))</f>
        <v/>
      </c>
      <c r="BF83" s="3">
        <f>IF($A83&gt;='FG_243way_Regular Symbol'!E$16,"",IF(C83=0,"",IF(OR(C83=$AM$1,C83=$BF$1,C84=$AM$1,C84=$BF$1,C85=$AM$1,C85=$BF$1),0,1)))</f>
        <v>1</v>
      </c>
      <c r="BG83" s="3" t="str">
        <f>IF($A83&gt;='FG_243way_Regular Symbol'!F$16,"",IF(D83=0,"",IF(OR(D83=$AM$1,D83=$BF$1,D84=$AM$1,D84=$BF$1,D85=$AM$1,D85=$BF$1),0,1)))</f>
        <v/>
      </c>
      <c r="BH83" s="3" t="str">
        <f>IF($A83&gt;='FG_243way_Regular Symbol'!G$16,"",IF(E83=0,"",IF(OR(E83=$AM$1,E83=$BF$1,E84=$AM$1,E84=$BF$1,E85=$AM$1,E85=$BF$1),0,1)))</f>
        <v/>
      </c>
      <c r="BI83" s="135" t="str">
        <f>IF($A83&gt;='FG_243way_Regular Symbol'!H$16,"",IF(F83=0,"",IF(OR(F83=$AM$1,F83=$BF$1,F84=$AM$1,F84=$BF$1,F85=$AM$1,F85=$BF$1),0,1)))</f>
        <v/>
      </c>
      <c r="BK83" s="344" t="str">
        <f>IF($A83&gt;='FG_243way_Regular Symbol'!D$16,"",IF(B83=0,"",IF(OR(B83=$AM$1,B83=$BL$1,B84=$AM$1,B84=$BL$1,B85=$AM$1,B85=$BL$1),0,1)))</f>
        <v/>
      </c>
      <c r="BL83" s="3">
        <f>IF($A83&gt;='FG_243way_Regular Symbol'!E$16,"",IF(C83=0,"",IF(OR(C83=$AM$1,C83=$BL$1,C84=$AM$1,C84=$BL$1,C85=$AM$1,C85=$BL$1),0,1)))</f>
        <v>1</v>
      </c>
      <c r="BM83" s="3" t="str">
        <f>IF($A83&gt;='FG_243way_Regular Symbol'!F$16,"",IF(D83=0,"",IF(OR(D83=$AM$1,D83=$BL$1,D84=$AM$1,D84=$BL$1,D85=$AM$1,D85=$BL$1),0,1)))</f>
        <v/>
      </c>
      <c r="BN83" s="3" t="str">
        <f>IF($A83&gt;='FG_243way_Regular Symbol'!G$16,"",IF(E83=0,"",IF(OR(E83=$AM$1,E83=$BL$1,E84=$AM$1,E84=$BL$1,E85=$AM$1,E85=$BL$1),0,1)))</f>
        <v/>
      </c>
      <c r="BO83" s="135" t="str">
        <f>IF($A83&gt;='FG_243way_Regular Symbol'!H$16,"",IF(F83=0,"",IF(OR(F83=$AM$1,F83=$BL$1,F84=$AM$1,F84=$BL$1,F85=$AM$1,F85=$BL$1),0,1)))</f>
        <v/>
      </c>
      <c r="BQ83" s="3" t="str">
        <f>IF($A83&gt;='FG_243way_Regular Symbol'!D$16,"",IF(B83=0,"",IF(OR(B83=$BQ$1,B83=$BR$1,B84=$BQ$1,B84=$BR$1,B85=$BQ$1,B85=$BR$1),0,1)))</f>
        <v/>
      </c>
      <c r="BR83" s="3">
        <f>IF($A83&gt;='FG_243way_Regular Symbol'!E$16,"",IF(C83=0,"",IF(OR(C83=$BQ$1,C83=$BR$1,C84=$BQ$1,C84=$BR$1,C85=$BQ$1,C85=$BR$1),0,1)))</f>
        <v>0</v>
      </c>
      <c r="BS83" s="3" t="str">
        <f>IF($A83&gt;='FG_243way_Regular Symbol'!F$16,"",IF(D83=0,"",IF(OR(D83=$BQ$1,D83=$BR$1,D84=$BQ$1,D84=$BR$1,D85=$BQ$1,D85=$BR$1),0,1)))</f>
        <v/>
      </c>
      <c r="BT83" s="3" t="str">
        <f>IF($A83&gt;='FG_243way_Regular Symbol'!G$16,"",IF(E83=0,"",IF(OR(E83=$BQ$1,E83=$BR$1,E84=$BQ$1,E84=$BR$1,E85=$BQ$1,E85=$BR$1),0,1)))</f>
        <v/>
      </c>
      <c r="BU83" s="3" t="str">
        <f>IF($A83&gt;='FG_243way_Regular Symbol'!H$16,"",IF(F83=0,"",IF(OR(F83=$BQ$1,F83=$BR$1,F84=$BQ$1,F84=$BR$1,F85=$BQ$1,F85=$BR$1),0,1)))</f>
        <v/>
      </c>
      <c r="BW83" s="3" t="str">
        <f>IF($A83&gt;='FG_243way_Regular Symbol'!D$16,"",IF(B83=0,"",IF(OR(B83=$BW$1,B84=$BW$1,B85=$BW$1,B83=$BX$1,B84=$BX$1,B85=$BX$1),0,1)))</f>
        <v/>
      </c>
      <c r="BX83" s="3">
        <f>IF($A83&gt;='FG_243way_Regular Symbol'!E$16,"",IF(C83=0,"",IF(OR(C83=$BW$1,C84=$BW$1,C85=$BW$1,C83=$BX$1,C84=$BX$1,C85=$BX$1),0,1)))</f>
        <v>1</v>
      </c>
      <c r="BY83" s="3" t="str">
        <f>IF($A83&gt;='FG_243way_Regular Symbol'!F$16,"",IF(D83=0,"",IF(OR(D83=$BW$1,D84=$BW$1,D85=$BW$1,D83=$BX$1,D84=$BX$1,D85=$BX$1),0,1)))</f>
        <v/>
      </c>
      <c r="BZ83" s="3" t="str">
        <f>IF($A83&gt;='FG_243way_Regular Symbol'!G$16,"",IF(E83=0,"",IF(OR(E83=$BW$1,E84=$BW$1,E85=$BW$1,E83=$BX$1,E84=$BX$1,E85=$BX$1),0,1)))</f>
        <v/>
      </c>
      <c r="CA83" s="3" t="str">
        <f>IF($A83&gt;='FG_243way_Regular Symbol'!H$16,"",IF(F83=0,"",IF(OR(F83=$BW$1,F84=$BW$1,F85=$BW$1,F83=$BX$1,F84=$BX$1,F85=$BX$1),0,1)))</f>
        <v/>
      </c>
      <c r="CC83" s="3" t="str">
        <f>IF($A83&gt;='FG_243way_Regular Symbol'!D$16,"",IF(B83=0,"",IF(OR(B83=$BW$1,B84=$BW$1,B85=$BW$1,B83=$CD$1,B84=$CD$1,B85=$CD$1),0,1)))</f>
        <v/>
      </c>
      <c r="CD83" s="3">
        <f>IF($A83&gt;='FG_243way_Regular Symbol'!E$16,"",IF(C83=0,"",IF(OR(C83=$BW$1,C84=$BW$1,C85=$BW$1,C83=$CD$1,C84=$CD$1,C85=$CD$1),0,1)))</f>
        <v>1</v>
      </c>
      <c r="CE83" s="3" t="str">
        <f>IF($A83&gt;='FG_243way_Regular Symbol'!F$16,"",IF(D83=0,"",IF(OR(D83=$BW$1,D84=$BW$1,D85=$BW$1,D83=$CD$1,D84=$CD$1,D85=$CD$1),0,1)))</f>
        <v/>
      </c>
      <c r="CF83" s="3" t="str">
        <f>IF($A83&gt;='FG_243way_Regular Symbol'!G$16,"",IF(E83=0,"",IF(OR(E83=$BW$1,E84=$BW$1,E85=$BW$1,E83=$CD$1,E84=$CD$1,E85=$CD$1),0,1)))</f>
        <v/>
      </c>
      <c r="CG83" s="3" t="str">
        <f>IF($A83&gt;='FG_243way_Regular Symbol'!H$16,"",IF(F83=0,"",IF(OR(F83=$BW$1,F84=$BW$1,F85=$BW$1,F83=$CD$1,F84=$CD$1,F85=$CD$1),0,1)))</f>
        <v/>
      </c>
      <c r="CI83" s="3" t="str">
        <f>IF($A83&gt;='FG_243way_Regular Symbol'!D$16,"",IF(B83=0,"",IF(OR(B83=$BW$1,B84=$BW$1,B85=$BW$1,B83=$CJ$1,B84=$CJ$1,B85=$CJ$1),0,1)))</f>
        <v/>
      </c>
      <c r="CJ83" s="3">
        <f>IF($A83&gt;='FG_243way_Regular Symbol'!E$16,"",IF(C83=0,"",IF(OR(C83=$BW$1,C84=$BW$1,C85=$BW$1,C83=$CJ$1,C84=$CJ$1,C85=$CJ$1),0,1)))</f>
        <v>1</v>
      </c>
      <c r="CK83" s="3" t="str">
        <f>IF($A83&gt;='FG_243way_Regular Symbol'!F$16,"",IF(D83=0,"",IF(OR(D83=$BW$1,D84=$BW$1,D85=$BW$1,D83=$CJ$1,D84=$CJ$1,D85=$CJ$1),0,1)))</f>
        <v/>
      </c>
      <c r="CL83" s="3" t="str">
        <f>IF($A83&gt;='FG_243way_Regular Symbol'!G$16,"",IF(E83=0,"",IF(OR(E83=$BW$1,E84=$BW$1,E85=$BW$1,E83=$CJ$1,E84=$CJ$1,E85=$CJ$1),0,1)))</f>
        <v/>
      </c>
      <c r="CM83" s="3" t="str">
        <f>IF($A83&gt;='FG_243way_Regular Symbol'!H$16,"",IF(F83=0,"",IF(OR(F83=$BW$1,F84=$BW$1,F85=$BW$1,F83=$CJ$1,F84=$CJ$1,F85=$CJ$1),0,1)))</f>
        <v/>
      </c>
      <c r="CO83" s="3" t="str">
        <f>IF($A83&gt;='FG_243way_Regular Symbol'!D$16,"",IF(B83=0,"",IF(OR(B83=$BW$1,B84=$BW$1,B85=$BW$1,B83=$CP$1,B84=$CP$1,B85=$CP$1),0,1)))</f>
        <v/>
      </c>
      <c r="CP83" s="3">
        <f>IF($A83&gt;='FG_243way_Regular Symbol'!E$16,"",IF(C83=0,"",IF(OR(C83=$BW$1,C84=$BW$1,C85=$BW$1,C83=$CP$1,C84=$CP$1,C85=$CP$1),0,1)))</f>
        <v>0</v>
      </c>
      <c r="CQ83" s="3" t="str">
        <f>IF($A83&gt;='FG_243way_Regular Symbol'!F$16,"",IF(D83=0,"",IF(OR(D83=$BW$1,D84=$BW$1,D85=$BW$1,D83=$CP$1,D84=$CP$1,D85=$CP$1),0,1)))</f>
        <v/>
      </c>
      <c r="CR83" s="3" t="str">
        <f>IF($A83&gt;='FG_243way_Regular Symbol'!G$16,"",IF(E83=0,"",IF(OR(E83=$BW$1,E84=$BW$1,E85=$BW$1,E83=$CP$1,E84=$CP$1,E85=$CP$1),0,1)))</f>
        <v/>
      </c>
      <c r="CS83" s="3" t="str">
        <f>IF($A83&gt;='FG_243way_Regular Symbol'!H$16,"",IF(F83=0,"",IF(OR(F83=$BW$1,F84=$BW$1,F85=$BW$1,F83=$CP$1,F84=$CP$1,F85=$CP$1),0,1)))</f>
        <v/>
      </c>
      <c r="CU83" s="3" t="str">
        <f>IF($A83&gt;='FG_243way_Regular Symbol'!D$16,"",IF(B83=0,"",IF(OR(B83=$BW$1,B84=$BW$1,B85=$BW$1,B83=$CV$1,B84=$CV$1,B85=$CV$1),0,1)))</f>
        <v/>
      </c>
      <c r="CV83" s="3">
        <f>IF($A83&gt;='FG_243way_Regular Symbol'!E$16,"",IF(C83=0,"",IF(OR(C83=$BW$1,C84=$BW$1,C85=$BW$1,C83=$CV$1,C84=$CV$1,C85=$CV$1),0,1)))</f>
        <v>1</v>
      </c>
      <c r="CW83" s="3" t="str">
        <f>IF($A83&gt;='FG_243way_Regular Symbol'!F$16,"",IF(D83=0,"",IF(OR(D83=$BW$1,D84=$BW$1,D85=$BW$1,D83=$CV$1,D84=$CV$1,D85=$CV$1),0,1)))</f>
        <v/>
      </c>
      <c r="CX83" s="3" t="str">
        <f>IF($A83&gt;='FG_243way_Regular Symbol'!G$16,"",IF(E83=0,"",IF(OR(E83=$BW$1,E84=$BW$1,E85=$BW$1,E83=$CV$1,E84=$CV$1,E85=$CV$1),0,1)))</f>
        <v/>
      </c>
      <c r="CY83" s="3" t="str">
        <f>IF($A83&gt;='FG_243way_Regular Symbol'!H$16,"",IF(F83=0,"",IF(OR(F83=$BW$1,F84=$BW$1,F85=$BW$1,F83=$CV$1,F84=$CV$1,F85=$CV$1),0,1)))</f>
        <v/>
      </c>
    </row>
    <row r="84" spans="1:103">
      <c r="A84" s="337">
        <f>IF('FG_243way_Regular Symbol'!L83="","",'FG_243way_Regular Symbol'!L83)</f>
        <v>80</v>
      </c>
      <c r="B84" s="191" t="str">
        <f>IF('FG_243way_Regular Symbol'!M83="",
IF($A84-'FG_243way_Regular Symbol'!D$16&gt;='FG_243way_RegularＸ_W()'!B$2-1,"",VLOOKUP($A84-'FG_243way_Regular Symbol'!D$16,'FG_243way_Regular Symbol'!$L$3:$Q$99,'FG_243way_RegularＸ_W()'!B$3+1,FALSE)),
'FG_243way_Regular Symbol'!M83)</f>
        <v/>
      </c>
      <c r="C84" s="191" t="str">
        <f>IF('FG_243way_Regular Symbol'!N83="",
IF($A84-'FG_243way_Regular Symbol'!E$16&gt;='FG_243way_RegularＸ_W()'!C$2-1,"",VLOOKUP($A84-'FG_243way_Regular Symbol'!E$16,'FG_243way_Regular Symbol'!$L$3:$Q$99,'FG_243way_RegularＸ_W()'!C$3+1,FALSE)),
'FG_243way_Regular Symbol'!N83)</f>
        <v>TE</v>
      </c>
      <c r="D84" s="191" t="str">
        <f>IF('FG_243way_Regular Symbol'!O83="",
IF($A84-'FG_243way_Regular Symbol'!F$16&gt;='FG_243way_RegularＸ_W()'!D$2-1,"",VLOOKUP($A84-'FG_243way_Regular Symbol'!F$16,'FG_243way_Regular Symbol'!$L$3:$Q$99,'FG_243way_RegularＸ_W()'!D$3+1,FALSE)),
'FG_243way_Regular Symbol'!O83)</f>
        <v/>
      </c>
      <c r="E84" s="191" t="str">
        <f>IF('FG_243way_Regular Symbol'!P83="",
IF($A84-'FG_243way_Regular Symbol'!G$16&gt;='FG_243way_RegularＸ_W()'!E$2-1,"",VLOOKUP($A84-'FG_243way_Regular Symbol'!G$16,'FG_243way_Regular Symbol'!$L$3:$Q$99,'FG_243way_RegularＸ_W()'!E$3+1,FALSE)),
'FG_243way_Regular Symbol'!P83)</f>
        <v/>
      </c>
      <c r="F84" s="338" t="str">
        <f>IF('FG_243way_Regular Symbol'!Q83="",
IF($A84-'FG_243way_Regular Symbol'!H$16&gt;='FG_243way_RegularＸ_W()'!F$2-1,"",VLOOKUP($A84-'FG_243way_Regular Symbol'!H$16,'FG_243way_Regular Symbol'!$L$3:$Q$99,'FG_243way_RegularＸ_W()'!F$3+1,FALSE)),
'FG_243way_Regular Symbol'!Q83)</f>
        <v/>
      </c>
      <c r="O84" s="344" t="str">
        <f>IF($A84&gt;='FG_243way_Regular Symbol'!D$16,"",IF(B84=0,"",IF(OR(B84=$O$1,B84=$P$1,B85=$O$1,B85=$P$1,B86=$O$1,B86=$P$1),0,1)))</f>
        <v/>
      </c>
      <c r="P84" s="3">
        <f>IF($A84&gt;='FG_243way_Regular Symbol'!E$16,"",IF(C84=0,"",IF(OR(C84=$O$1,C84=$P$1,C85=$O$1,C85=$P$1,C86=$O$1,C86=$P$1),0,1)))</f>
        <v>1</v>
      </c>
      <c r="Q84" s="3" t="str">
        <f>IF($A84&gt;='FG_243way_Regular Symbol'!F$16,"",IF(D84=0,"",IF(OR(D84=$O$1,D84=$P$1,D85=$O$1,D85=$P$1,D86=$O$1,D86=$P$1),0,1)))</f>
        <v/>
      </c>
      <c r="R84" s="3" t="str">
        <f>IF($A84&gt;='FG_243way_Regular Symbol'!G$16,"",IF(E84=0,"",IF(OR(E84=$O$1,E84=$P$1,E85=$O$1,E85=$P$1,E86=$O$1,E86=$P$1),0,1)))</f>
        <v/>
      </c>
      <c r="S84" s="135" t="str">
        <f>IF($A84&gt;='FG_243way_Regular Symbol'!H$16,"",IF(F84=0,"",IF(OR(F84=$O$1,F84=$P$1,F85=$O$1,F85=$P$1,F86=$O$1,F86=$P$1),0,1)))</f>
        <v/>
      </c>
      <c r="U84" s="344" t="str">
        <f>IF($A84&gt;='FG_243way_Regular Symbol'!D$16,"",IF(B84=0,"",IF(OR(B84=$U$1,B84=$V$1,B85=$U$1,B85=$V$1,B86=$U$1,B86=$V$1),0,1)))</f>
        <v/>
      </c>
      <c r="V84" s="3">
        <f>IF($A84&gt;='FG_243way_Regular Symbol'!E$16,"",IF(C84=0,"",IF(OR(C84=$U$1,C84=$V$1,C85=$U$1,C85=$V$1,C86=$U$1,C86=$V$1),0,1)))</f>
        <v>0</v>
      </c>
      <c r="W84" s="3" t="str">
        <f>IF($A84&gt;='FG_243way_Regular Symbol'!F$16,"",IF(D84=0,"",IF(OR(D84=$U$1,D84=$V$1,D85=$U$1,D85=$V$1,D86=$U$1,D86=$V$1),0,1)))</f>
        <v/>
      </c>
      <c r="X84" s="3" t="str">
        <f>IF($A84&gt;='FG_243way_Regular Symbol'!G$16,"",IF(E84=0,"",IF(OR(E84=$U$1,E84=$V$1,E85=$U$1,E85=$V$1,E86=$U$1,E86=$V$1),0,1)))</f>
        <v/>
      </c>
      <c r="Y84" s="135" t="str">
        <f>IF($A84&gt;='FG_243way_Regular Symbol'!H$16,"",IF(F84=0,"",IF(OR(F84=$U$1,F84=$V$1,F85=$U$1,F85=$V$1,F86=$U$1,F86=$V$1),0,1)))</f>
        <v/>
      </c>
      <c r="AA84" s="344" t="str">
        <f>IF($A84&gt;='FG_243way_Regular Symbol'!D$16,"",IF(B84=0,"",IF(OR(B84=$AA$1,B84=$AB$1,B85=$AA$1,B85=$AB$1,B86=$AA$1,,B86=$AB$1),0,1)))</f>
        <v/>
      </c>
      <c r="AB84" s="3">
        <f>IF($A84&gt;='FG_243way_Regular Symbol'!E$16,"",IF(C84=0,"",IF(OR(C84=$AA$1,C84=$AB$1,C85=$AA$1,C85=$AB$1,C86=$AA$1,,C86=$AB$1),0,1)))</f>
        <v>1</v>
      </c>
      <c r="AC84" s="3" t="str">
        <f>IF($A84&gt;='FG_243way_Regular Symbol'!F$16,"",IF(D84=0,"",IF(OR(D84=$AA$1,D84=$AB$1,D85=$AA$1,D85=$AB$1,D86=$AA$1,,D86=$AB$1),0,1)))</f>
        <v/>
      </c>
      <c r="AD84" s="3" t="str">
        <f>IF($A84&gt;='FG_243way_Regular Symbol'!G$16,"",IF(E84=0,"",IF(OR(E84=$AA$1,E84=$AB$1,E85=$AA$1,E85=$AB$1,E86=$AA$1,,E86=$AB$1),0,1)))</f>
        <v/>
      </c>
      <c r="AE84" s="135" t="str">
        <f>IF($A84&gt;='FG_243way_Regular Symbol'!H$16,"",IF(F84=0,"",IF(OR(F84=$AA$1,F84=$AB$1,F85=$AA$1,F85=$AB$1,F86=$AA$1,,F86=$AB$1),0,1)))</f>
        <v/>
      </c>
      <c r="AG84" s="344" t="str">
        <f>IF($A84&gt;='FG_243way_Regular Symbol'!D$16,"",IF(B84=0,"",IF(OR(B84=$AG$1,B84=$AH$1,B85=$AG$1,B85=$AH$1,B86=$AG$1,B86=$AH$1),0,1)))</f>
        <v/>
      </c>
      <c r="AH84" s="3">
        <f>IF($A84&gt;='FG_243way_Regular Symbol'!E$16,"",IF(C84=0,"",IF(OR(C84=$AG$1,C84=$AH$1,C85=$AG$1,C85=$AH$1,C86=$AG$1,C86=$AH$1),0,1)))</f>
        <v>1</v>
      </c>
      <c r="AI84" s="3" t="str">
        <f>IF($A84&gt;='FG_243way_Regular Symbol'!F$16,"",IF(D84=0,"",IF(OR(D84=$AG$1,D84=$AH$1,D85=$AG$1,D85=$AH$1,D86=$AG$1,D86=$AH$1),0,1)))</f>
        <v/>
      </c>
      <c r="AJ84" s="3" t="str">
        <f>IF($A84&gt;='FG_243way_Regular Symbol'!G$16,"",IF(E84=0,"",IF(OR(E84=$AG$1,E84=$AH$1,E85=$AG$1,E85=$AH$1,E86=$AG$1,E86=$AH$1),0,1)))</f>
        <v/>
      </c>
      <c r="AK84" s="135" t="str">
        <f>IF($A84&gt;='FG_243way_Regular Symbol'!H$16,"",IF(F84=0,"",IF(OR(F84=$AG$1,F84=$AH$1,F85=$AG$1,F85=$AH$1,F86=$AG$1,F86=$AH$1),0,1)))</f>
        <v/>
      </c>
      <c r="AM84" s="344" t="str">
        <f>IF($A84&gt;='FG_243way_Regular Symbol'!D$16,"",IF(B84=0,"",IF(OR(B84=$AM$1,B84=$AN$1,B85=$AM$1,B85=$AN$1,B86=$AM$1,B86=$AN$1),0,1)))</f>
        <v/>
      </c>
      <c r="AN84" s="3">
        <f>IF($A84&gt;='FG_243way_Regular Symbol'!E$16,"",IF(C84=0,"",IF(OR(C84=$AM$1,C84=$AN$1,C85=$AM$1,C85=$AN$1,C86=$AM$1,C86=$AN$1),0,1)))</f>
        <v>1</v>
      </c>
      <c r="AO84" s="3" t="str">
        <f>IF($A84&gt;='FG_243way_Regular Symbol'!F$16,"",IF(D84=0,"",IF(OR(D84=$AM$1,D84=$AN$1,D85=$AM$1,D85=$AN$1,D86=$AM$1,D86=$AN$1),0,1)))</f>
        <v/>
      </c>
      <c r="AP84" s="3" t="str">
        <f>IF($A84&gt;='FG_243way_Regular Symbol'!G$16,"",IF(E84=0,"",IF(OR(E84=$AM$1,E84=$AN$1,E85=$AM$1,E85=$AN$1,E86=$AM$1,E86=$AN$1),0,1)))</f>
        <v/>
      </c>
      <c r="AQ84" s="135" t="str">
        <f>IF($A84&gt;='FG_243way_Regular Symbol'!H$16,"",IF(F84=0,"",IF(OR(F84=$AM$1,F84=$AN$1,F85=$AM$1,F85=$AN$1,F86=$AM$1,F86=$AN$1),0,1)))</f>
        <v/>
      </c>
      <c r="AS84" s="344" t="str">
        <f>IF($A84&gt;='FG_243way_Regular Symbol'!D$16,"",IF(B84=0,"",IF(OR(B84=$AM$1,B84=$AT$1,B85=$AM$1,B85=$AT$1,B86=$AM$1,B86=$AT$1),0,1)))</f>
        <v/>
      </c>
      <c r="AT84" s="3">
        <f>IF($A84&gt;='FG_243way_Regular Symbol'!E$16,"",IF(C84=0,"",IF(OR(C84=$AM$1,C84=$AT$1,C85=$AM$1,C85=$AT$1,C86=$AM$1,C86=$AT$1),0,1)))</f>
        <v>1</v>
      </c>
      <c r="AU84" s="3" t="str">
        <f>IF($A84&gt;='FG_243way_Regular Symbol'!F$16,"",IF(D84=0,"",IF(OR(D84=$AM$1,D84=$AT$1,D85=$AM$1,D85=$AT$1,D86=$AM$1,D86=$AT$1),0,1)))</f>
        <v/>
      </c>
      <c r="AV84" s="3" t="str">
        <f>IF($A84&gt;='FG_243way_Regular Symbol'!G$16,"",IF(E84=0,"",IF(OR(E84=$AM$1,E84=$AT$1,E85=$AM$1,E85=$AT$1,E86=$AM$1,E86=$AT$1),0,1)))</f>
        <v/>
      </c>
      <c r="AW84" s="135" t="str">
        <f>IF($A84&gt;='FG_243way_Regular Symbol'!H$16,"",IF(F84=0,"",IF(OR(F84=$AM$1,F84=$AT$1,F85=$AM$1,F85=$AT$1,F86=$AM$1,F86=$AT$1),0,1)))</f>
        <v/>
      </c>
      <c r="AY84" s="344" t="str">
        <f>IF($A84&gt;='FG_243way_Regular Symbol'!D$16,"",IF(B84=0,"",IF(OR(B84=$AM$1,B84=$AZ$1,B85=$AM$1,B85=$AZ$1,B86=$AM$1,B86=$AZ$1),0,1)))</f>
        <v/>
      </c>
      <c r="AZ84" s="3">
        <f>IF($A84&gt;='FG_243way_Regular Symbol'!E$16,"",IF(C84=0,"",IF(OR(C84=$AM$1,C84=$AZ$1,C85=$AM$1,C85=$AZ$1,C86=$AM$1,C86=$AZ$1),0,1)))</f>
        <v>1</v>
      </c>
      <c r="BA84" s="3" t="str">
        <f>IF($A84&gt;='FG_243way_Regular Symbol'!F$16,"",IF(D84=0,"",IF(OR(D84=$AM$1,D84=$AZ$1,D85=$AM$1,D85=$AZ$1,D86=$AM$1,D86=$AZ$1),0,1)))</f>
        <v/>
      </c>
      <c r="BB84" s="3" t="str">
        <f>IF($A84&gt;='FG_243way_Regular Symbol'!G$16,"",IF(E84=0,"",IF(OR(E84=$AM$1,E84=$AZ$1,E85=$AM$1,E85=$AZ$1,E86=$AM$1,E86=$AZ$1),0,1)))</f>
        <v/>
      </c>
      <c r="BC84" s="135" t="str">
        <f>IF($A84&gt;='FG_243way_Regular Symbol'!H$16,"",IF(F84=0,"",IF(OR(F84=$AM$1,F84=$AZ$1,F85=$AM$1,F85=$AZ$1,F86=$AM$1,F86=$AZ$1),0,1)))</f>
        <v/>
      </c>
      <c r="BE84" s="344" t="str">
        <f>IF($A84&gt;='FG_243way_Regular Symbol'!D$16,"",IF(B84=0,"",IF(OR(B84=$AM$1,B84=$BF$1,B85=$AM$1,B85=$BF$1,B86=$AM$1,B86=$BF$1),0,1)))</f>
        <v/>
      </c>
      <c r="BF84" s="3">
        <f>IF($A84&gt;='FG_243way_Regular Symbol'!E$16,"",IF(C84=0,"",IF(OR(C84=$AM$1,C84=$BF$1,C85=$AM$1,C85=$BF$1,C86=$AM$1,C86=$BF$1),0,1)))</f>
        <v>1</v>
      </c>
      <c r="BG84" s="3" t="str">
        <f>IF($A84&gt;='FG_243way_Regular Symbol'!F$16,"",IF(D84=0,"",IF(OR(D84=$AM$1,D84=$BF$1,D85=$AM$1,D85=$BF$1,D86=$AM$1,D86=$BF$1),0,1)))</f>
        <v/>
      </c>
      <c r="BH84" s="3" t="str">
        <f>IF($A84&gt;='FG_243way_Regular Symbol'!G$16,"",IF(E84=0,"",IF(OR(E84=$AM$1,E84=$BF$1,E85=$AM$1,E85=$BF$1,E86=$AM$1,E86=$BF$1),0,1)))</f>
        <v/>
      </c>
      <c r="BI84" s="135" t="str">
        <f>IF($A84&gt;='FG_243way_Regular Symbol'!H$16,"",IF(F84=0,"",IF(OR(F84=$AM$1,F84=$BF$1,F85=$AM$1,F85=$BF$1,F86=$AM$1,F86=$BF$1),0,1)))</f>
        <v/>
      </c>
      <c r="BK84" s="344" t="str">
        <f>IF($A84&gt;='FG_243way_Regular Symbol'!D$16,"",IF(B84=0,"",IF(OR(B84=$AM$1,B84=$BL$1,B85=$AM$1,B85=$BL$1,B86=$AM$1,B86=$BL$1),0,1)))</f>
        <v/>
      </c>
      <c r="BL84" s="3">
        <f>IF($A84&gt;='FG_243way_Regular Symbol'!E$16,"",IF(C84=0,"",IF(OR(C84=$AM$1,C84=$BL$1,C85=$AM$1,C85=$BL$1,C86=$AM$1,C86=$BL$1),0,1)))</f>
        <v>1</v>
      </c>
      <c r="BM84" s="3" t="str">
        <f>IF($A84&gt;='FG_243way_Regular Symbol'!F$16,"",IF(D84=0,"",IF(OR(D84=$AM$1,D84=$BL$1,D85=$AM$1,D85=$BL$1,D86=$AM$1,D86=$BL$1),0,1)))</f>
        <v/>
      </c>
      <c r="BN84" s="3" t="str">
        <f>IF($A84&gt;='FG_243way_Regular Symbol'!G$16,"",IF(E84=0,"",IF(OR(E84=$AM$1,E84=$BL$1,E85=$AM$1,E85=$BL$1,E86=$AM$1,E86=$BL$1),0,1)))</f>
        <v/>
      </c>
      <c r="BO84" s="135" t="str">
        <f>IF($A84&gt;='FG_243way_Regular Symbol'!H$16,"",IF(F84=0,"",IF(OR(F84=$AM$1,F84=$BL$1,F85=$AM$1,F85=$BL$1,F86=$AM$1,F86=$BL$1),0,1)))</f>
        <v/>
      </c>
      <c r="BQ84" s="3" t="str">
        <f>IF($A84&gt;='FG_243way_Regular Symbol'!D$16,"",IF(B84=0,"",IF(OR(B84=$BQ$1,B84=$BR$1,B85=$BQ$1,B85=$BR$1,B86=$BQ$1,B86=$BR$1),0,1)))</f>
        <v/>
      </c>
      <c r="BR84" s="3">
        <f>IF($A84&gt;='FG_243way_Regular Symbol'!E$16,"",IF(C84=0,"",IF(OR(C84=$BQ$1,C84=$BR$1,C85=$BQ$1,C85=$BR$1,C86=$BQ$1,C86=$BR$1),0,1)))</f>
        <v>0</v>
      </c>
      <c r="BS84" s="3" t="str">
        <f>IF($A84&gt;='FG_243way_Regular Symbol'!F$16,"",IF(D84=0,"",IF(OR(D84=$BQ$1,D84=$BR$1,D85=$BQ$1,D85=$BR$1,D86=$BQ$1,D86=$BR$1),0,1)))</f>
        <v/>
      </c>
      <c r="BT84" s="3" t="str">
        <f>IF($A84&gt;='FG_243way_Regular Symbol'!G$16,"",IF(E84=0,"",IF(OR(E84=$BQ$1,E84=$BR$1,E85=$BQ$1,E85=$BR$1,E86=$BQ$1,E86=$BR$1),0,1)))</f>
        <v/>
      </c>
      <c r="BU84" s="3" t="str">
        <f>IF($A84&gt;='FG_243way_Regular Symbol'!H$16,"",IF(F84=0,"",IF(OR(F84=$BQ$1,F84=$BR$1,F85=$BQ$1,F85=$BR$1,F86=$BQ$1,F86=$BR$1),0,1)))</f>
        <v/>
      </c>
      <c r="BW84" s="3" t="str">
        <f>IF($A84&gt;='FG_243way_Regular Symbol'!D$16,"",IF(B84=0,"",IF(OR(B84=$BW$1,B85=$BW$1,B86=$BW$1,B84=$BX$1,B85=$BX$1,B86=$BX$1),0,1)))</f>
        <v/>
      </c>
      <c r="BX84" s="3">
        <f>IF($A84&gt;='FG_243way_Regular Symbol'!E$16,"",IF(C84=0,"",IF(OR(C84=$BW$1,C85=$BW$1,C86=$BW$1,C84=$BX$1,C85=$BX$1,C86=$BX$1),0,1)))</f>
        <v>1</v>
      </c>
      <c r="BY84" s="3" t="str">
        <f>IF($A84&gt;='FG_243way_Regular Symbol'!F$16,"",IF(D84=0,"",IF(OR(D84=$BW$1,D85=$BW$1,D86=$BW$1,D84=$BX$1,D85=$BX$1,D86=$BX$1),0,1)))</f>
        <v/>
      </c>
      <c r="BZ84" s="3" t="str">
        <f>IF($A84&gt;='FG_243way_Regular Symbol'!G$16,"",IF(E84=0,"",IF(OR(E84=$BW$1,E85=$BW$1,E86=$BW$1,E84=$BX$1,E85=$BX$1,E86=$BX$1),0,1)))</f>
        <v/>
      </c>
      <c r="CA84" s="3" t="str">
        <f>IF($A84&gt;='FG_243way_Regular Symbol'!H$16,"",IF(F84=0,"",IF(OR(F84=$BW$1,F85=$BW$1,F86=$BW$1,F84=$BX$1,F85=$BX$1,F86=$BX$1),0,1)))</f>
        <v/>
      </c>
      <c r="CC84" s="3" t="str">
        <f>IF($A84&gt;='FG_243way_Regular Symbol'!D$16,"",IF(B84=0,"",IF(OR(B84=$BW$1,B85=$BW$1,B86=$BW$1,B84=$CD$1,B85=$CD$1,B86=$CD$1),0,1)))</f>
        <v/>
      </c>
      <c r="CD84" s="3">
        <f>IF($A84&gt;='FG_243way_Regular Symbol'!E$16,"",IF(C84=0,"",IF(OR(C84=$BW$1,C85=$BW$1,C86=$BW$1,C84=$CD$1,C85=$CD$1,C86=$CD$1),0,1)))</f>
        <v>1</v>
      </c>
      <c r="CE84" s="3" t="str">
        <f>IF($A84&gt;='FG_243way_Regular Symbol'!F$16,"",IF(D84=0,"",IF(OR(D84=$BW$1,D85=$BW$1,D86=$BW$1,D84=$CD$1,D85=$CD$1,D86=$CD$1),0,1)))</f>
        <v/>
      </c>
      <c r="CF84" s="3" t="str">
        <f>IF($A84&gt;='FG_243way_Regular Symbol'!G$16,"",IF(E84=0,"",IF(OR(E84=$BW$1,E85=$BW$1,E86=$BW$1,E84=$CD$1,E85=$CD$1,E86=$CD$1),0,1)))</f>
        <v/>
      </c>
      <c r="CG84" s="3" t="str">
        <f>IF($A84&gt;='FG_243way_Regular Symbol'!H$16,"",IF(F84=0,"",IF(OR(F84=$BW$1,F85=$BW$1,F86=$BW$1,F84=$CD$1,F85=$CD$1,F86=$CD$1),0,1)))</f>
        <v/>
      </c>
      <c r="CI84" s="3" t="str">
        <f>IF($A84&gt;='FG_243way_Regular Symbol'!D$16,"",IF(B84=0,"",IF(OR(B84=$BW$1,B85=$BW$1,B86=$BW$1,B84=$CJ$1,B85=$CJ$1,B86=$CJ$1),0,1)))</f>
        <v/>
      </c>
      <c r="CJ84" s="3">
        <f>IF($A84&gt;='FG_243way_Regular Symbol'!E$16,"",IF(C84=0,"",IF(OR(C84=$BW$1,C85=$BW$1,C86=$BW$1,C84=$CJ$1,C85=$CJ$1,C86=$CJ$1),0,1)))</f>
        <v>1</v>
      </c>
      <c r="CK84" s="3" t="str">
        <f>IF($A84&gt;='FG_243way_Regular Symbol'!F$16,"",IF(D84=0,"",IF(OR(D84=$BW$1,D85=$BW$1,D86=$BW$1,D84=$CJ$1,D85=$CJ$1,D86=$CJ$1),0,1)))</f>
        <v/>
      </c>
      <c r="CL84" s="3" t="str">
        <f>IF($A84&gt;='FG_243way_Regular Symbol'!G$16,"",IF(E84=0,"",IF(OR(E84=$BW$1,E85=$BW$1,E86=$BW$1,E84=$CJ$1,E85=$CJ$1,E86=$CJ$1),0,1)))</f>
        <v/>
      </c>
      <c r="CM84" s="3" t="str">
        <f>IF($A84&gt;='FG_243way_Regular Symbol'!H$16,"",IF(F84=0,"",IF(OR(F84=$BW$1,F85=$BW$1,F86=$BW$1,F84=$CJ$1,F85=$CJ$1,F86=$CJ$1),0,1)))</f>
        <v/>
      </c>
      <c r="CO84" s="3" t="str">
        <f>IF($A84&gt;='FG_243way_Regular Symbol'!D$16,"",IF(B84=0,"",IF(OR(B84=$BW$1,B85=$BW$1,B86=$BW$1,B84=$CP$1,B85=$CP$1,B86=$CP$1),0,1)))</f>
        <v/>
      </c>
      <c r="CP84" s="3">
        <f>IF($A84&gt;='FG_243way_Regular Symbol'!E$16,"",IF(C84=0,"",IF(OR(C84=$BW$1,C85=$BW$1,C86=$BW$1,C84=$CP$1,C85=$CP$1,C86=$CP$1),0,1)))</f>
        <v>0</v>
      </c>
      <c r="CQ84" s="3" t="str">
        <f>IF($A84&gt;='FG_243way_Regular Symbol'!F$16,"",IF(D84=0,"",IF(OR(D84=$BW$1,D85=$BW$1,D86=$BW$1,D84=$CP$1,D85=$CP$1,D86=$CP$1),0,1)))</f>
        <v/>
      </c>
      <c r="CR84" s="3" t="str">
        <f>IF($A84&gt;='FG_243way_Regular Symbol'!G$16,"",IF(E84=0,"",IF(OR(E84=$BW$1,E85=$BW$1,E86=$BW$1,E84=$CP$1,E85=$CP$1,E86=$CP$1),0,1)))</f>
        <v/>
      </c>
      <c r="CS84" s="3" t="str">
        <f>IF($A84&gt;='FG_243way_Regular Symbol'!H$16,"",IF(F84=0,"",IF(OR(F84=$BW$1,F85=$BW$1,F86=$BW$1,F84=$CP$1,F85=$CP$1,F86=$CP$1),0,1)))</f>
        <v/>
      </c>
      <c r="CU84" s="3" t="str">
        <f>IF($A84&gt;='FG_243way_Regular Symbol'!D$16,"",IF(B84=0,"",IF(OR(B84=$BW$1,B85=$BW$1,B86=$BW$1,B84=$CV$1,B85=$CV$1,B86=$CV$1),0,1)))</f>
        <v/>
      </c>
      <c r="CV84" s="3">
        <f>IF($A84&gt;='FG_243way_Regular Symbol'!E$16,"",IF(C84=0,"",IF(OR(C84=$BW$1,C85=$BW$1,C86=$BW$1,C84=$CV$1,C85=$CV$1,C86=$CV$1),0,1)))</f>
        <v>1</v>
      </c>
      <c r="CW84" s="3" t="str">
        <f>IF($A84&gt;='FG_243way_Regular Symbol'!F$16,"",IF(D84=0,"",IF(OR(D84=$BW$1,D85=$BW$1,D86=$BW$1,D84=$CV$1,D85=$CV$1,D86=$CV$1),0,1)))</f>
        <v/>
      </c>
      <c r="CX84" s="3" t="str">
        <f>IF($A84&gt;='FG_243way_Regular Symbol'!G$16,"",IF(E84=0,"",IF(OR(E84=$BW$1,E85=$BW$1,E86=$BW$1,E84=$CV$1,E85=$CV$1,E86=$CV$1),0,1)))</f>
        <v/>
      </c>
      <c r="CY84" s="3" t="str">
        <f>IF($A84&gt;='FG_243way_Regular Symbol'!H$16,"",IF(F84=0,"",IF(OR(F84=$BW$1,F85=$BW$1,F86=$BW$1,F84=$CV$1,F85=$CV$1,F86=$CV$1),0,1)))</f>
        <v/>
      </c>
    </row>
    <row r="85" spans="1:103" s="316" customFormat="1" ht="16" thickBot="1">
      <c r="A85" s="337">
        <f>IF('FG_243way_Regular Symbol'!L84="","",'FG_243way_Regular Symbol'!L84)</f>
        <v>81</v>
      </c>
      <c r="B85" s="191" t="str">
        <f>IF('FG_243way_Regular Symbol'!M84="",
IF($A85-'FG_243way_Regular Symbol'!D$16&gt;='FG_243way_RegularＸ_W()'!B$2-1,"",VLOOKUP($A85-'FG_243way_Regular Symbol'!D$16,'FG_243way_Regular Symbol'!$L$3:$Q$99,'FG_243way_RegularＸ_W()'!B$3+1,FALSE)),
'FG_243way_Regular Symbol'!M84)</f>
        <v/>
      </c>
      <c r="C85" s="191" t="str">
        <f>IF('FG_243way_Regular Symbol'!N84="",
IF($A85-'FG_243way_Regular Symbol'!E$16&gt;='FG_243way_RegularＸ_W()'!C$2-1,"",VLOOKUP($A85-'FG_243way_Regular Symbol'!E$16,'FG_243way_Regular Symbol'!$L$3:$Q$99,'FG_243way_RegularＸ_W()'!C$3+1,FALSE)),
'FG_243way_Regular Symbol'!N84)</f>
        <v>A</v>
      </c>
      <c r="D85" s="191" t="str">
        <f>IF('FG_243way_Regular Symbol'!O84="",
IF($A85-'FG_243way_Regular Symbol'!F$16&gt;='FG_243way_RegularＸ_W()'!D$2-1,"",VLOOKUP($A85-'FG_243way_Regular Symbol'!F$16,'FG_243way_Regular Symbol'!$L$3:$Q$99,'FG_243way_RegularＸ_W()'!D$3+1,FALSE)),
'FG_243way_Regular Symbol'!O84)</f>
        <v/>
      </c>
      <c r="E85" s="191" t="str">
        <f>IF('FG_243way_Regular Symbol'!P84="",
IF($A85-'FG_243way_Regular Symbol'!G$16&gt;='FG_243way_RegularＸ_W()'!E$2-1,"",VLOOKUP($A85-'FG_243way_Regular Symbol'!G$16,'FG_243way_Regular Symbol'!$L$3:$Q$99,'FG_243way_RegularＸ_W()'!E$3+1,FALSE)),
'FG_243way_Regular Symbol'!P84)</f>
        <v/>
      </c>
      <c r="F85" s="338" t="str">
        <f>IF('FG_243way_Regular Symbol'!Q84="",
IF($A85-'FG_243way_Regular Symbol'!H$16&gt;='FG_243way_RegularＸ_W()'!F$2-1,"",VLOOKUP($A85-'FG_243way_Regular Symbol'!H$16,'FG_243way_Regular Symbol'!$L$3:$Q$99,'FG_243way_RegularＸ_W()'!F$3+1,FALSE)),
'FG_243way_Regular Symbol'!Q84)</f>
        <v/>
      </c>
      <c r="O85" s="344" t="str">
        <f>IF($A85&gt;='FG_243way_Regular Symbol'!D$16,"",IF(B85=0,"",IF(OR(B85=$O$1,B85=$P$1,B86=$O$1,B86=$P$1,B87=$O$1,B87=$P$1),0,1)))</f>
        <v/>
      </c>
      <c r="P85" s="3">
        <f>IF($A85&gt;='FG_243way_Regular Symbol'!E$16,"",IF(C85=0,"",IF(OR(C85=$O$1,C85=$P$1,C86=$O$1,C86=$P$1,C87=$O$1,C87=$P$1),0,1)))</f>
        <v>1</v>
      </c>
      <c r="Q85" s="3" t="str">
        <f>IF($A85&gt;='FG_243way_Regular Symbol'!F$16,"",IF(D85=0,"",IF(OR(D85=$O$1,D85=$P$1,D86=$O$1,D86=$P$1,D87=$O$1,D87=$P$1),0,1)))</f>
        <v/>
      </c>
      <c r="R85" s="3" t="str">
        <f>IF($A85&gt;='FG_243way_Regular Symbol'!G$16,"",IF(E85=0,"",IF(OR(E85=$O$1,E85=$P$1,E86=$O$1,E86=$P$1,E87=$O$1,E87=$P$1),0,1)))</f>
        <v/>
      </c>
      <c r="S85" s="135" t="str">
        <f>IF($A85&gt;='FG_243way_Regular Symbol'!H$16,"",IF(F85=0,"",IF(OR(F85=$O$1,F85=$P$1,F86=$O$1,F86=$P$1,F87=$O$1,F87=$P$1),0,1)))</f>
        <v/>
      </c>
      <c r="T85" s="224"/>
      <c r="U85" s="344" t="str">
        <f>IF($A85&gt;='FG_243way_Regular Symbol'!D$16,"",IF(B85=0,"",IF(OR(B85=$U$1,B85=$V$1,B86=$U$1,B86=$V$1,B87=$U$1,B87=$V$1),0,1)))</f>
        <v/>
      </c>
      <c r="V85" s="3">
        <f>IF($A85&gt;='FG_243way_Regular Symbol'!E$16,"",IF(C85=0,"",IF(OR(C85=$U$1,C85=$V$1,C86=$U$1,C86=$V$1,C87=$U$1,C87=$V$1),0,1)))</f>
        <v>0</v>
      </c>
      <c r="W85" s="3" t="str">
        <f>IF($A85&gt;='FG_243way_Regular Symbol'!F$16,"",IF(D85=0,"",IF(OR(D85=$U$1,D85=$V$1,D86=$U$1,D86=$V$1,D87=$U$1,D87=$V$1),0,1)))</f>
        <v/>
      </c>
      <c r="X85" s="3" t="str">
        <f>IF($A85&gt;='FG_243way_Regular Symbol'!G$16,"",IF(E85=0,"",IF(OR(E85=$U$1,E85=$V$1,E86=$U$1,E86=$V$1,E87=$U$1,E87=$V$1),0,1)))</f>
        <v/>
      </c>
      <c r="Y85" s="135" t="str">
        <f>IF($A85&gt;='FG_243way_Regular Symbol'!H$16,"",IF(F85=0,"",IF(OR(F85=$U$1,F85=$V$1,F86=$U$1,F86=$V$1,F87=$U$1,F87=$V$1),0,1)))</f>
        <v/>
      </c>
      <c r="Z85" s="224"/>
      <c r="AA85" s="344" t="str">
        <f>IF($A85&gt;='FG_243way_Regular Symbol'!D$16,"",IF(B85=0,"",IF(OR(B85=$AA$1,B85=$AB$1,B86=$AA$1,B86=$AB$1,B87=$AA$1,,B87=$AB$1),0,1)))</f>
        <v/>
      </c>
      <c r="AB85" s="3">
        <f>IF($A85&gt;='FG_243way_Regular Symbol'!E$16,"",IF(C85=0,"",IF(OR(C85=$AA$1,C85=$AB$1,C86=$AA$1,C86=$AB$1,C87=$AA$1,,C87=$AB$1),0,1)))</f>
        <v>1</v>
      </c>
      <c r="AC85" s="3" t="str">
        <f>IF($A85&gt;='FG_243way_Regular Symbol'!F$16,"",IF(D85=0,"",IF(OR(D85=$AA$1,D85=$AB$1,D86=$AA$1,D86=$AB$1,D87=$AA$1,,D87=$AB$1),0,1)))</f>
        <v/>
      </c>
      <c r="AD85" s="3" t="str">
        <f>IF($A85&gt;='FG_243way_Regular Symbol'!G$16,"",IF(E85=0,"",IF(OR(E85=$AA$1,E85=$AB$1,E86=$AA$1,E86=$AB$1,E87=$AA$1,,E87=$AB$1),0,1)))</f>
        <v/>
      </c>
      <c r="AE85" s="135" t="str">
        <f>IF($A85&gt;='FG_243way_Regular Symbol'!H$16,"",IF(F85=0,"",IF(OR(F85=$AA$1,F85=$AB$1,F86=$AA$1,F86=$AB$1,F87=$AA$1,,F87=$AB$1),0,1)))</f>
        <v/>
      </c>
      <c r="AF85" s="224"/>
      <c r="AG85" s="344" t="str">
        <f>IF($A85&gt;='FG_243way_Regular Symbol'!D$16,"",IF(B85=0,"",IF(OR(B85=$AG$1,B85=$AH$1,B86=$AG$1,B86=$AH$1,B87=$AG$1,B87=$AH$1),0,1)))</f>
        <v/>
      </c>
      <c r="AH85" s="3">
        <f>IF($A85&gt;='FG_243way_Regular Symbol'!E$16,"",IF(C85=0,"",IF(OR(C85=$AG$1,C85=$AH$1,C86=$AG$1,C86=$AH$1,C87=$AG$1,C87=$AH$1),0,1)))</f>
        <v>1</v>
      </c>
      <c r="AI85" s="3" t="str">
        <f>IF($A85&gt;='FG_243way_Regular Symbol'!F$16,"",IF(D85=0,"",IF(OR(D85=$AG$1,D85=$AH$1,D86=$AG$1,D86=$AH$1,D87=$AG$1,D87=$AH$1),0,1)))</f>
        <v/>
      </c>
      <c r="AJ85" s="3" t="str">
        <f>IF($A85&gt;='FG_243way_Regular Symbol'!G$16,"",IF(E85=0,"",IF(OR(E85=$AG$1,E85=$AH$1,E86=$AG$1,E86=$AH$1,E87=$AG$1,E87=$AH$1),0,1)))</f>
        <v/>
      </c>
      <c r="AK85" s="135" t="str">
        <f>IF($A85&gt;='FG_243way_Regular Symbol'!H$16,"",IF(F85=0,"",IF(OR(F85=$AG$1,F85=$AH$1,F86=$AG$1,F86=$AH$1,F87=$AG$1,F87=$AH$1),0,1)))</f>
        <v/>
      </c>
      <c r="AL85" s="224"/>
      <c r="AM85" s="344" t="str">
        <f>IF($A85&gt;='FG_243way_Regular Symbol'!D$16,"",IF(B85=0,"",IF(OR(B85=$AM$1,B85=$AN$1,B86=$AM$1,B86=$AN$1,B87=$AM$1,B87=$AN$1),0,1)))</f>
        <v/>
      </c>
      <c r="AN85" s="3">
        <f>IF($A85&gt;='FG_243way_Regular Symbol'!E$16,"",IF(C85=0,"",IF(OR(C85=$AM$1,C85=$AN$1,C86=$AM$1,C86=$AN$1,C87=$AM$1,C87=$AN$1),0,1)))</f>
        <v>1</v>
      </c>
      <c r="AO85" s="3" t="str">
        <f>IF($A85&gt;='FG_243way_Regular Symbol'!F$16,"",IF(D85=0,"",IF(OR(D85=$AM$1,D85=$AN$1,D86=$AM$1,D86=$AN$1,D87=$AM$1,D87=$AN$1),0,1)))</f>
        <v/>
      </c>
      <c r="AP85" s="3" t="str">
        <f>IF($A85&gt;='FG_243way_Regular Symbol'!G$16,"",IF(E85=0,"",IF(OR(E85=$AM$1,E85=$AN$1,E86=$AM$1,E86=$AN$1,E87=$AM$1,E87=$AN$1),0,1)))</f>
        <v/>
      </c>
      <c r="AQ85" s="135" t="str">
        <f>IF($A85&gt;='FG_243way_Regular Symbol'!H$16,"",IF(F85=0,"",IF(OR(F85=$AM$1,F85=$AN$1,F86=$AM$1,F86=$AN$1,F87=$AM$1,F87=$AN$1),0,1)))</f>
        <v/>
      </c>
      <c r="AR85" s="224"/>
      <c r="AS85" s="344" t="str">
        <f>IF($A85&gt;='FG_243way_Regular Symbol'!D$16,"",IF(B85=0,"",IF(OR(B85=$AM$1,B85=$AT$1,B86=$AM$1,B86=$AT$1,B87=$AM$1,B87=$AT$1),0,1)))</f>
        <v/>
      </c>
      <c r="AT85" s="3">
        <f>IF($A85&gt;='FG_243way_Regular Symbol'!E$16,"",IF(C85=0,"",IF(OR(C85=$AM$1,C85=$AT$1,C86=$AM$1,C86=$AT$1,C87=$AM$1,C87=$AT$1),0,1)))</f>
        <v>1</v>
      </c>
      <c r="AU85" s="3" t="str">
        <f>IF($A85&gt;='FG_243way_Regular Symbol'!F$16,"",IF(D85=0,"",IF(OR(D85=$AM$1,D85=$AT$1,D86=$AM$1,D86=$AT$1,D87=$AM$1,D87=$AT$1),0,1)))</f>
        <v/>
      </c>
      <c r="AV85" s="3" t="str">
        <f>IF($A85&gt;='FG_243way_Regular Symbol'!G$16,"",IF(E85=0,"",IF(OR(E85=$AM$1,E85=$AT$1,E86=$AM$1,E86=$AT$1,E87=$AM$1,E87=$AT$1),0,1)))</f>
        <v/>
      </c>
      <c r="AW85" s="135" t="str">
        <f>IF($A85&gt;='FG_243way_Regular Symbol'!H$16,"",IF(F85=0,"",IF(OR(F85=$AM$1,F85=$AT$1,F86=$AM$1,F86=$AT$1,F87=$AM$1,F87=$AT$1),0,1)))</f>
        <v/>
      </c>
      <c r="AX85" s="224"/>
      <c r="AY85" s="344" t="str">
        <f>IF($A85&gt;='FG_243way_Regular Symbol'!D$16,"",IF(B85=0,"",IF(OR(B85=$AM$1,B85=$AZ$1,B86=$AM$1,B86=$AZ$1,B87=$AM$1,B87=$AZ$1),0,1)))</f>
        <v/>
      </c>
      <c r="AZ85" s="3">
        <f>IF($A85&gt;='FG_243way_Regular Symbol'!E$16,"",IF(C85=0,"",IF(OR(C85=$AM$1,C85=$AZ$1,C86=$AM$1,C86=$AZ$1,C87=$AM$1,C87=$AZ$1),0,1)))</f>
        <v>1</v>
      </c>
      <c r="BA85" s="3" t="str">
        <f>IF($A85&gt;='FG_243way_Regular Symbol'!F$16,"",IF(D85=0,"",IF(OR(D85=$AM$1,D85=$AZ$1,D86=$AM$1,D86=$AZ$1,D87=$AM$1,D87=$AZ$1),0,1)))</f>
        <v/>
      </c>
      <c r="BB85" s="3" t="str">
        <f>IF($A85&gt;='FG_243way_Regular Symbol'!G$16,"",IF(E85=0,"",IF(OR(E85=$AM$1,E85=$AZ$1,E86=$AM$1,E86=$AZ$1,E87=$AM$1,E87=$AZ$1),0,1)))</f>
        <v/>
      </c>
      <c r="BC85" s="135" t="str">
        <f>IF($A85&gt;='FG_243way_Regular Symbol'!H$16,"",IF(F85=0,"",IF(OR(F85=$AM$1,F85=$AZ$1,F86=$AM$1,F86=$AZ$1,F87=$AM$1,F87=$AZ$1),0,1)))</f>
        <v/>
      </c>
      <c r="BD85" s="224"/>
      <c r="BE85" s="344" t="str">
        <f>IF($A85&gt;='FG_243way_Regular Symbol'!D$16,"",IF(B85=0,"",IF(OR(B85=$AM$1,B85=$BF$1,B86=$AM$1,B86=$BF$1,B87=$AM$1,B87=$BF$1),0,1)))</f>
        <v/>
      </c>
      <c r="BF85" s="3">
        <f>IF($A85&gt;='FG_243way_Regular Symbol'!E$16,"",IF(C85=0,"",IF(OR(C85=$AM$1,C85=$BF$1,C86=$AM$1,C86=$BF$1,C87=$AM$1,C87=$BF$1),0,1)))</f>
        <v>1</v>
      </c>
      <c r="BG85" s="3" t="str">
        <f>IF($A85&gt;='FG_243way_Regular Symbol'!F$16,"",IF(D85=0,"",IF(OR(D85=$AM$1,D85=$BF$1,D86=$AM$1,D86=$BF$1,D87=$AM$1,D87=$BF$1),0,1)))</f>
        <v/>
      </c>
      <c r="BH85" s="3" t="str">
        <f>IF($A85&gt;='FG_243way_Regular Symbol'!G$16,"",IF(E85=0,"",IF(OR(E85=$AM$1,E85=$BF$1,E86=$AM$1,E86=$BF$1,E87=$AM$1,E87=$BF$1),0,1)))</f>
        <v/>
      </c>
      <c r="BI85" s="135" t="str">
        <f>IF($A85&gt;='FG_243way_Regular Symbol'!H$16,"",IF(F85=0,"",IF(OR(F85=$AM$1,F85=$BF$1,F86=$AM$1,F86=$BF$1,F87=$AM$1,F87=$BF$1),0,1)))</f>
        <v/>
      </c>
      <c r="BJ85" s="224"/>
      <c r="BK85" s="344" t="str">
        <f>IF($A85&gt;='FG_243way_Regular Symbol'!D$16,"",IF(B85=0,"",IF(OR(B85=$AM$1,B85=$BL$1,B86=$AM$1,B86=$BL$1,B87=$AM$1,B87=$BL$1),0,1)))</f>
        <v/>
      </c>
      <c r="BL85" s="3">
        <f>IF($A85&gt;='FG_243way_Regular Symbol'!E$16,"",IF(C85=0,"",IF(OR(C85=$AM$1,C85=$BL$1,C86=$AM$1,C86=$BL$1,C87=$AM$1,C87=$BL$1),0,1)))</f>
        <v>1</v>
      </c>
      <c r="BM85" s="3" t="str">
        <f>IF($A85&gt;='FG_243way_Regular Symbol'!F$16,"",IF(D85=0,"",IF(OR(D85=$AM$1,D85=$BL$1,D86=$AM$1,D86=$BL$1,D87=$AM$1,D87=$BL$1),0,1)))</f>
        <v/>
      </c>
      <c r="BN85" s="3" t="str">
        <f>IF($A85&gt;='FG_243way_Regular Symbol'!G$16,"",IF(E85=0,"",IF(OR(E85=$AM$1,E85=$BL$1,E86=$AM$1,E86=$BL$1,E87=$AM$1,E87=$BL$1),0,1)))</f>
        <v/>
      </c>
      <c r="BO85" s="135" t="str">
        <f>IF($A85&gt;='FG_243way_Regular Symbol'!H$16,"",IF(F85=0,"",IF(OR(F85=$AM$1,F85=$BL$1,F86=$AM$1,F86=$BL$1,F87=$AM$1,F87=$BL$1),0,1)))</f>
        <v/>
      </c>
      <c r="BP85" s="224"/>
      <c r="BQ85" s="3" t="str">
        <f>IF($A85&gt;='FG_243way_Regular Symbol'!D$16,"",IF(B85=0,"",IF(OR(B85=$BQ$1,B85=$BR$1,B86=$BQ$1,B86=$BR$1,B87=$BQ$1,B87=$BR$1),0,1)))</f>
        <v/>
      </c>
      <c r="BR85" s="3">
        <f>IF($A85&gt;='FG_243way_Regular Symbol'!E$16,"",IF(C85=0,"",IF(OR(C85=$BQ$1,C85=$BR$1,C86=$BQ$1,C86=$BR$1,C87=$BQ$1,C87=$BR$1),0,1)))</f>
        <v>0</v>
      </c>
      <c r="BS85" s="3" t="str">
        <f>IF($A85&gt;='FG_243way_Regular Symbol'!F$16,"",IF(D85=0,"",IF(OR(D85=$BQ$1,D85=$BR$1,D86=$BQ$1,D86=$BR$1,D87=$BQ$1,D87=$BR$1),0,1)))</f>
        <v/>
      </c>
      <c r="BT85" s="3" t="str">
        <f>IF($A85&gt;='FG_243way_Regular Symbol'!G$16,"",IF(E85=0,"",IF(OR(E85=$BQ$1,E85=$BR$1,E86=$BQ$1,E86=$BR$1,E87=$BQ$1,E87=$BR$1),0,1)))</f>
        <v/>
      </c>
      <c r="BU85" s="3" t="str">
        <f>IF($A85&gt;='FG_243way_Regular Symbol'!H$16,"",IF(F85=0,"",IF(OR(F85=$BQ$1,F85=$BR$1,F86=$BQ$1,F86=$BR$1,F87=$BQ$1,F87=$BR$1),0,1)))</f>
        <v/>
      </c>
      <c r="BV85" s="224"/>
      <c r="BW85" s="3" t="str">
        <f>IF($A85&gt;='FG_243way_Regular Symbol'!D$16,"",IF(B85=0,"",IF(OR(B85=$BW$1,B86=$BW$1,B87=$BW$1,B85=$BX$1,B86=$BX$1,B87=$BX$1),0,1)))</f>
        <v/>
      </c>
      <c r="BX85" s="3">
        <f>IF($A85&gt;='FG_243way_Regular Symbol'!E$16,"",IF(C85=0,"",IF(OR(C85=$BW$1,C86=$BW$1,C87=$BW$1,C85=$BX$1,C86=$BX$1,C87=$BX$1),0,1)))</f>
        <v>0</v>
      </c>
      <c r="BY85" s="3" t="str">
        <f>IF($A85&gt;='FG_243way_Regular Symbol'!F$16,"",IF(D85=0,"",IF(OR(D85=$BW$1,D86=$BW$1,D87=$BW$1,D85=$BX$1,D86=$BX$1,D87=$BX$1),0,1)))</f>
        <v/>
      </c>
      <c r="BZ85" s="3" t="str">
        <f>IF($A85&gt;='FG_243way_Regular Symbol'!G$16,"",IF(E85=0,"",IF(OR(E85=$BW$1,E86=$BW$1,E87=$BW$1,E85=$BX$1,E86=$BX$1,E87=$BX$1),0,1)))</f>
        <v/>
      </c>
      <c r="CA85" s="3" t="str">
        <f>IF($A85&gt;='FG_243way_Regular Symbol'!H$16,"",IF(F85=0,"",IF(OR(F85=$BW$1,F86=$BW$1,F87=$BW$1,F85=$BX$1,F86=$BX$1,F87=$BX$1),0,1)))</f>
        <v/>
      </c>
      <c r="CB85" s="224"/>
      <c r="CC85" s="3" t="str">
        <f>IF($A85&gt;='FG_243way_Regular Symbol'!D$16,"",IF(B85=0,"",IF(OR(B85=$BW$1,B86=$BW$1,B87=$BW$1,B85=$CD$1,B86=$CD$1,B87=$CD$1),0,1)))</f>
        <v/>
      </c>
      <c r="CD85" s="3">
        <f>IF($A85&gt;='FG_243way_Regular Symbol'!E$16,"",IF(C85=0,"",IF(OR(C85=$BW$1,C86=$BW$1,C87=$BW$1,C85=$CD$1,C86=$CD$1,C87=$CD$1),0,1)))</f>
        <v>1</v>
      </c>
      <c r="CE85" s="3" t="str">
        <f>IF($A85&gt;='FG_243way_Regular Symbol'!F$16,"",IF(D85=0,"",IF(OR(D85=$BW$1,D86=$BW$1,D87=$BW$1,D85=$CD$1,D86=$CD$1,D87=$CD$1),0,1)))</f>
        <v/>
      </c>
      <c r="CF85" s="3" t="str">
        <f>IF($A85&gt;='FG_243way_Regular Symbol'!G$16,"",IF(E85=0,"",IF(OR(E85=$BW$1,E86=$BW$1,E87=$BW$1,E85=$CD$1,E86=$CD$1,E87=$CD$1),0,1)))</f>
        <v/>
      </c>
      <c r="CG85" s="3" t="str">
        <f>IF($A85&gt;='FG_243way_Regular Symbol'!H$16,"",IF(F85=0,"",IF(OR(F85=$BW$1,F86=$BW$1,F87=$BW$1,F85=$CD$1,F86=$CD$1,F87=$CD$1),0,1)))</f>
        <v/>
      </c>
      <c r="CH85" s="224"/>
      <c r="CI85" s="3" t="str">
        <f>IF($A85&gt;='FG_243way_Regular Symbol'!D$16,"",IF(B85=0,"",IF(OR(B85=$BW$1,B86=$BW$1,B87=$BW$1,B85=$CJ$1,B86=$CJ$1,B87=$CJ$1),0,1)))</f>
        <v/>
      </c>
      <c r="CJ85" s="3">
        <f>IF($A85&gt;='FG_243way_Regular Symbol'!E$16,"",IF(C85=0,"",IF(OR(C85=$BW$1,C86=$BW$1,C87=$BW$1,C85=$CJ$1,C86=$CJ$1,C87=$CJ$1),0,1)))</f>
        <v>1</v>
      </c>
      <c r="CK85" s="3" t="str">
        <f>IF($A85&gt;='FG_243way_Regular Symbol'!F$16,"",IF(D85=0,"",IF(OR(D85=$BW$1,D86=$BW$1,D87=$BW$1,D85=$CJ$1,D86=$CJ$1,D87=$CJ$1),0,1)))</f>
        <v/>
      </c>
      <c r="CL85" s="3" t="str">
        <f>IF($A85&gt;='FG_243way_Regular Symbol'!G$16,"",IF(E85=0,"",IF(OR(E85=$BW$1,E86=$BW$1,E87=$BW$1,E85=$CJ$1,E86=$CJ$1,E87=$CJ$1),0,1)))</f>
        <v/>
      </c>
      <c r="CM85" s="3" t="str">
        <f>IF($A85&gt;='FG_243way_Regular Symbol'!H$16,"",IF(F85=0,"",IF(OR(F85=$BW$1,F86=$BW$1,F87=$BW$1,F85=$CJ$1,F86=$CJ$1,F87=$CJ$1),0,1)))</f>
        <v/>
      </c>
      <c r="CN85" s="224"/>
      <c r="CO85" s="3" t="str">
        <f>IF($A85&gt;='FG_243way_Regular Symbol'!D$16,"",IF(B85=0,"",IF(OR(B85=$BW$1,B86=$BW$1,B87=$BW$1,B85=$CP$1,B86=$CP$1,B87=$CP$1),0,1)))</f>
        <v/>
      </c>
      <c r="CP85" s="3">
        <f>IF($A85&gt;='FG_243way_Regular Symbol'!E$16,"",IF(C85=0,"",IF(OR(C85=$BW$1,C86=$BW$1,C87=$BW$1,C85=$CP$1,C86=$CP$1,C87=$CP$1),0,1)))</f>
        <v>1</v>
      </c>
      <c r="CQ85" s="3" t="str">
        <f>IF($A85&gt;='FG_243way_Regular Symbol'!F$16,"",IF(D85=0,"",IF(OR(D85=$BW$1,D86=$BW$1,D87=$BW$1,D85=$CP$1,D86=$CP$1,D87=$CP$1),0,1)))</f>
        <v/>
      </c>
      <c r="CR85" s="3" t="str">
        <f>IF($A85&gt;='FG_243way_Regular Symbol'!G$16,"",IF(E85=0,"",IF(OR(E85=$BW$1,E86=$BW$1,E87=$BW$1,E85=$CP$1,E86=$CP$1,E87=$CP$1),0,1)))</f>
        <v/>
      </c>
      <c r="CS85" s="3" t="str">
        <f>IF($A85&gt;='FG_243way_Regular Symbol'!H$16,"",IF(F85=0,"",IF(OR(F85=$BW$1,F86=$BW$1,F87=$BW$1,F85=$CP$1,F86=$CP$1,F87=$CP$1),0,1)))</f>
        <v/>
      </c>
      <c r="CT85" s="224"/>
      <c r="CU85" s="3" t="str">
        <f>IF($A85&gt;='FG_243way_Regular Symbol'!D$16,"",IF(B85=0,"",IF(OR(B85=$BW$1,B86=$BW$1,B87=$BW$1,B85=$CV$1,B86=$CV$1,B87=$CV$1),0,1)))</f>
        <v/>
      </c>
      <c r="CV85" s="3">
        <f>IF($A85&gt;='FG_243way_Regular Symbol'!E$16,"",IF(C85=0,"",IF(OR(C85=$BW$1,C86=$BW$1,C87=$BW$1,C85=$CV$1,C86=$CV$1,C87=$CV$1),0,1)))</f>
        <v>1</v>
      </c>
      <c r="CW85" s="3" t="str">
        <f>IF($A85&gt;='FG_243way_Regular Symbol'!F$16,"",IF(D85=0,"",IF(OR(D85=$BW$1,D86=$BW$1,D87=$BW$1,D85=$CV$1,D86=$CV$1,D87=$CV$1),0,1)))</f>
        <v/>
      </c>
      <c r="CX85" s="3" t="str">
        <f>IF($A85&gt;='FG_243way_Regular Symbol'!G$16,"",IF(E85=0,"",IF(OR(E85=$BW$1,E86=$BW$1,E87=$BW$1,E85=$CV$1,E86=$CV$1,E87=$CV$1),0,1)))</f>
        <v/>
      </c>
      <c r="CY85" s="3" t="str">
        <f>IF($A85&gt;='FG_243way_Regular Symbol'!H$16,"",IF(F85=0,"",IF(OR(F85=$BW$1,F86=$BW$1,F87=$BW$1,F85=$CV$1,F86=$CV$1,F87=$CV$1),0,1)))</f>
        <v/>
      </c>
    </row>
    <row r="86" spans="1:103">
      <c r="A86" s="337">
        <f>IF('FG_243way_Regular Symbol'!L85="","",'FG_243way_Regular Symbol'!L85)</f>
        <v>82</v>
      </c>
      <c r="B86" s="191" t="str">
        <f>IF('FG_243way_Regular Symbol'!M85="",
IF($A86-'FG_243way_Regular Symbol'!D$16&gt;='FG_243way_RegularＸ_W()'!B$2-1,"",VLOOKUP($A86-'FG_243way_Regular Symbol'!D$16,'FG_243way_Regular Symbol'!$L$3:$Q$99,'FG_243way_RegularＸ_W()'!B$3+1,FALSE)),
'FG_243way_Regular Symbol'!M85)</f>
        <v/>
      </c>
      <c r="C86" s="191" t="str">
        <f>IF('FG_243way_Regular Symbol'!N85="",
IF($A86-'FG_243way_Regular Symbol'!E$16&gt;='FG_243way_RegularＸ_W()'!C$2-1,"",VLOOKUP($A86-'FG_243way_Regular Symbol'!E$16,'FG_243way_Regular Symbol'!$L$3:$Q$99,'FG_243way_RegularＸ_W()'!C$3+1,FALSE)),
'FG_243way_Regular Symbol'!N85)</f>
        <v>M2</v>
      </c>
      <c r="D86" s="191" t="str">
        <f>IF('FG_243way_Regular Symbol'!O85="",
IF($A86-'FG_243way_Regular Symbol'!F$16&gt;='FG_243way_RegularＸ_W()'!D$2-1,"",VLOOKUP($A86-'FG_243way_Regular Symbol'!F$16,'FG_243way_Regular Symbol'!$L$3:$Q$99,'FG_243way_RegularＸ_W()'!D$3+1,FALSE)),
'FG_243way_Regular Symbol'!O85)</f>
        <v/>
      </c>
      <c r="E86" s="191" t="str">
        <f>IF('FG_243way_Regular Symbol'!P85="",
IF($A86-'FG_243way_Regular Symbol'!G$16&gt;='FG_243way_RegularＸ_W()'!E$2-1,"",VLOOKUP($A86-'FG_243way_Regular Symbol'!G$16,'FG_243way_Regular Symbol'!$L$3:$Q$99,'FG_243way_RegularＸ_W()'!E$3+1,FALSE)),
'FG_243way_Regular Symbol'!P85)</f>
        <v/>
      </c>
      <c r="F86" s="338" t="str">
        <f>IF('FG_243way_Regular Symbol'!Q85="",
IF($A86-'FG_243way_Regular Symbol'!H$16&gt;='FG_243way_RegularＸ_W()'!F$2-1,"",VLOOKUP($A86-'FG_243way_Regular Symbol'!H$16,'FG_243way_Regular Symbol'!$L$3:$Q$99,'FG_243way_RegularＸ_W()'!F$3+1,FALSE)),
'FG_243way_Regular Symbol'!Q85)</f>
        <v/>
      </c>
      <c r="O86" s="344" t="str">
        <f>IF($A86&gt;='FG_243way_Regular Symbol'!D$16,"",IF(B86=0,"",IF(OR(B86=$O$1,B86=$P$1,B87=$O$1,B87=$P$1,B88=$O$1,B88=$P$1),0,1)))</f>
        <v/>
      </c>
      <c r="P86" s="3" t="str">
        <f>IF($A86&gt;='FG_243way_Regular Symbol'!E$16,"",IF(C86=0,"",IF(OR(C86=$O$1,C86=$P$1,C87=$O$1,C87=$P$1,C88=$O$1,C88=$P$1),0,1)))</f>
        <v/>
      </c>
      <c r="Q86" s="3" t="str">
        <f>IF($A86&gt;='FG_243way_Regular Symbol'!F$16,"",IF(D86=0,"",IF(OR(D86=$O$1,D86=$P$1,D87=$O$1,D87=$P$1,D88=$O$1,D88=$P$1),0,1)))</f>
        <v/>
      </c>
      <c r="R86" s="3" t="str">
        <f>IF($A86&gt;='FG_243way_Regular Symbol'!G$16,"",IF(E86=0,"",IF(OR(E86=$O$1,E86=$P$1,E87=$O$1,E87=$P$1,E88=$O$1,E88=$P$1),0,1)))</f>
        <v/>
      </c>
      <c r="S86" s="135" t="str">
        <f>IF($A86&gt;='FG_243way_Regular Symbol'!H$16,"",IF(F86=0,"",IF(OR(F86=$O$1,F86=$P$1,F87=$O$1,F87=$P$1,F88=$O$1,F88=$P$1),0,1)))</f>
        <v/>
      </c>
      <c r="U86" s="344" t="str">
        <f>IF($A86&gt;='FG_243way_Regular Symbol'!D$16,"",IF(B86=0,"",IF(OR(B86=$U$1,B86=$V$1,B87=$U$1,B87=$V$1,B88=$U$1,B88=$V$1),0,1)))</f>
        <v/>
      </c>
      <c r="V86" s="3" t="str">
        <f>IF($A86&gt;='FG_243way_Regular Symbol'!E$16,"",IF(C86=0,"",IF(OR(C86=$U$1,C86=$V$1,C87=$U$1,C87=$V$1,C88=$U$1,C88=$V$1),0,1)))</f>
        <v/>
      </c>
      <c r="W86" s="3" t="str">
        <f>IF($A86&gt;='FG_243way_Regular Symbol'!F$16,"",IF(D86=0,"",IF(OR(D86=$U$1,D86=$V$1,D87=$U$1,D87=$V$1,D88=$U$1,D88=$V$1),0,1)))</f>
        <v/>
      </c>
      <c r="X86" s="3" t="str">
        <f>IF($A86&gt;='FG_243way_Regular Symbol'!G$16,"",IF(E86=0,"",IF(OR(E86=$U$1,E86=$V$1,E87=$U$1,E87=$V$1,E88=$U$1,E88=$V$1),0,1)))</f>
        <v/>
      </c>
      <c r="Y86" s="135" t="str">
        <f>IF($A86&gt;='FG_243way_Regular Symbol'!H$16,"",IF(F86=0,"",IF(OR(F86=$U$1,F86=$V$1,F87=$U$1,F87=$V$1,F88=$U$1,F88=$V$1),0,1)))</f>
        <v/>
      </c>
      <c r="AA86" s="344" t="str">
        <f>IF($A86&gt;='FG_243way_Regular Symbol'!D$16,"",IF(B86=0,"",IF(OR(B86=$AA$1,B86=$AB$1,B87=$AA$1,B87=$AB$1,B88=$AA$1,,B88=$AB$1),0,1)))</f>
        <v/>
      </c>
      <c r="AB86" s="3" t="str">
        <f>IF($A86&gt;='FG_243way_Regular Symbol'!E$16,"",IF(C86=0,"",IF(OR(C86=$AA$1,C86=$AB$1,C87=$AA$1,C87=$AB$1,C88=$AA$1,,C88=$AB$1),0,1)))</f>
        <v/>
      </c>
      <c r="AC86" s="3" t="str">
        <f>IF($A86&gt;='FG_243way_Regular Symbol'!F$16,"",IF(D86=0,"",IF(OR(D86=$AA$1,D86=$AB$1,D87=$AA$1,D87=$AB$1,D88=$AA$1,,D88=$AB$1),0,1)))</f>
        <v/>
      </c>
      <c r="AD86" s="3" t="str">
        <f>IF($A86&gt;='FG_243way_Regular Symbol'!G$16,"",IF(E86=0,"",IF(OR(E86=$AA$1,E86=$AB$1,E87=$AA$1,E87=$AB$1,E88=$AA$1,,E88=$AB$1),0,1)))</f>
        <v/>
      </c>
      <c r="AE86" s="135" t="str">
        <f>IF($A86&gt;='FG_243way_Regular Symbol'!H$16,"",IF(F86=0,"",IF(OR(F86=$AA$1,F86=$AB$1,F87=$AA$1,F87=$AB$1,F88=$AA$1,,F88=$AB$1),0,1)))</f>
        <v/>
      </c>
      <c r="AG86" s="344" t="str">
        <f>IF($A86&gt;='FG_243way_Regular Symbol'!D$16,"",IF(B86=0,"",IF(OR(B86=$AG$1,B86=$AH$1,B87=$AG$1,B87=$AH$1,B88=$AG$1,B88=$AH$1),0,1)))</f>
        <v/>
      </c>
      <c r="AH86" s="3" t="str">
        <f>IF($A86&gt;='FG_243way_Regular Symbol'!E$16,"",IF(C86=0,"",IF(OR(C86=$AG$1,C86=$AH$1,C87=$AG$1,C87=$AH$1,C88=$AG$1,C88=$AH$1),0,1)))</f>
        <v/>
      </c>
      <c r="AI86" s="3" t="str">
        <f>IF($A86&gt;='FG_243way_Regular Symbol'!F$16,"",IF(D86=0,"",IF(OR(D86=$AG$1,D86=$AH$1,D87=$AG$1,D87=$AH$1,D88=$AG$1,D88=$AH$1),0,1)))</f>
        <v/>
      </c>
      <c r="AJ86" s="3" t="str">
        <f>IF($A86&gt;='FG_243way_Regular Symbol'!G$16,"",IF(E86=0,"",IF(OR(E86=$AG$1,E86=$AH$1,E87=$AG$1,E87=$AH$1,E88=$AG$1,E88=$AH$1),0,1)))</f>
        <v/>
      </c>
      <c r="AK86" s="135" t="str">
        <f>IF($A86&gt;='FG_243way_Regular Symbol'!H$16,"",IF(F86=0,"",IF(OR(F86=$AG$1,F86=$AH$1,F87=$AG$1,F87=$AH$1,F88=$AG$1,F88=$AH$1),0,1)))</f>
        <v/>
      </c>
      <c r="AM86" s="344" t="str">
        <f>IF($A86&gt;='FG_243way_Regular Symbol'!D$16,"",IF(B86=0,"",IF(OR(B86=$AM$1,B86=$AN$1,B87=$AM$1,B87=$AN$1,B88=$AM$1,B88=$AN$1),0,1)))</f>
        <v/>
      </c>
      <c r="AN86" s="3" t="str">
        <f>IF($A86&gt;='FG_243way_Regular Symbol'!E$16,"",IF(C86=0,"",IF(OR(C86=$AM$1,C86=$AN$1,C87=$AM$1,C87=$AN$1,C88=$AM$1,C88=$AN$1),0,1)))</f>
        <v/>
      </c>
      <c r="AO86" s="3" t="str">
        <f>IF($A86&gt;='FG_243way_Regular Symbol'!F$16,"",IF(D86=0,"",IF(OR(D86=$AM$1,D86=$AN$1,D87=$AM$1,D87=$AN$1,D88=$AM$1,D88=$AN$1),0,1)))</f>
        <v/>
      </c>
      <c r="AP86" s="3" t="str">
        <f>IF($A86&gt;='FG_243way_Regular Symbol'!G$16,"",IF(E86=0,"",IF(OR(E86=$AM$1,E86=$AN$1,E87=$AM$1,E87=$AN$1,E88=$AM$1,E88=$AN$1),0,1)))</f>
        <v/>
      </c>
      <c r="AQ86" s="135" t="str">
        <f>IF($A86&gt;='FG_243way_Regular Symbol'!H$16,"",IF(F86=0,"",IF(OR(F86=$AM$1,F86=$AN$1,F87=$AM$1,F87=$AN$1,F88=$AM$1,F88=$AN$1),0,1)))</f>
        <v/>
      </c>
      <c r="AS86" s="344" t="str">
        <f>IF($A86&gt;='FG_243way_Regular Symbol'!D$16,"",IF(B86=0,"",IF(OR(B86=$AM$1,B86=$AT$1,B87=$AM$1,B87=$AT$1,B88=$AM$1,B88=$AT$1),0,1)))</f>
        <v/>
      </c>
      <c r="AT86" s="3" t="str">
        <f>IF($A86&gt;='FG_243way_Regular Symbol'!E$16,"",IF(C86=0,"",IF(OR(C86=$AM$1,C86=$AT$1,C87=$AM$1,C87=$AT$1,C88=$AM$1,C88=$AT$1),0,1)))</f>
        <v/>
      </c>
      <c r="AU86" s="3" t="str">
        <f>IF($A86&gt;='FG_243way_Regular Symbol'!F$16,"",IF(D86=0,"",IF(OR(D86=$AM$1,D86=$AT$1,D87=$AM$1,D87=$AT$1,D88=$AM$1,D88=$AT$1),0,1)))</f>
        <v/>
      </c>
      <c r="AV86" s="3" t="str">
        <f>IF($A86&gt;='FG_243way_Regular Symbol'!G$16,"",IF(E86=0,"",IF(OR(E86=$AM$1,E86=$AT$1,E87=$AM$1,E87=$AT$1,E88=$AM$1,E88=$AT$1),0,1)))</f>
        <v/>
      </c>
      <c r="AW86" s="135" t="str">
        <f>IF($A86&gt;='FG_243way_Regular Symbol'!H$16,"",IF(F86=0,"",IF(OR(F86=$AM$1,F86=$AT$1,F87=$AM$1,F87=$AT$1,F88=$AM$1,F88=$AT$1),0,1)))</f>
        <v/>
      </c>
      <c r="AY86" s="344" t="str">
        <f>IF($A86&gt;='FG_243way_Regular Symbol'!D$16,"",IF(B86=0,"",IF(OR(B86=$AM$1,B86=$AZ$1,B87=$AM$1,B87=$AZ$1,B88=$AM$1,B88=$AZ$1),0,1)))</f>
        <v/>
      </c>
      <c r="AZ86" s="3" t="str">
        <f>IF($A86&gt;='FG_243way_Regular Symbol'!E$16,"",IF(C86=0,"",IF(OR(C86=$AM$1,C86=$AZ$1,C87=$AM$1,C87=$AZ$1,C88=$AM$1,C88=$AZ$1),0,1)))</f>
        <v/>
      </c>
      <c r="BA86" s="3" t="str">
        <f>IF($A86&gt;='FG_243way_Regular Symbol'!F$16,"",IF(D86=0,"",IF(OR(D86=$AM$1,D86=$AZ$1,D87=$AM$1,D87=$AZ$1,D88=$AM$1,D88=$AZ$1),0,1)))</f>
        <v/>
      </c>
      <c r="BB86" s="3" t="str">
        <f>IF($A86&gt;='FG_243way_Regular Symbol'!G$16,"",IF(E86=0,"",IF(OR(E86=$AM$1,E86=$AZ$1,E87=$AM$1,E87=$AZ$1,E88=$AM$1,E88=$AZ$1),0,1)))</f>
        <v/>
      </c>
      <c r="BC86" s="135" t="str">
        <f>IF($A86&gt;='FG_243way_Regular Symbol'!H$16,"",IF(F86=0,"",IF(OR(F86=$AM$1,F86=$AZ$1,F87=$AM$1,F87=$AZ$1,F88=$AM$1,F88=$AZ$1),0,1)))</f>
        <v/>
      </c>
      <c r="BE86" s="344" t="str">
        <f>IF($A86&gt;='FG_243way_Regular Symbol'!D$16,"",IF(B86=0,"",IF(OR(B86=$AM$1,B86=$BF$1,B87=$AM$1,B87=$BF$1,B88=$AM$1,B88=$BF$1),0,1)))</f>
        <v/>
      </c>
      <c r="BF86" s="3" t="str">
        <f>IF($A86&gt;='FG_243way_Regular Symbol'!E$16,"",IF(C86=0,"",IF(OR(C86=$AM$1,C86=$BF$1,C87=$AM$1,C87=$BF$1,C88=$AM$1,C88=$BF$1),0,1)))</f>
        <v/>
      </c>
      <c r="BG86" s="3" t="str">
        <f>IF($A86&gt;='FG_243way_Regular Symbol'!F$16,"",IF(D86=0,"",IF(OR(D86=$AM$1,D86=$BF$1,D87=$AM$1,D87=$BF$1,D88=$AM$1,D88=$BF$1),0,1)))</f>
        <v/>
      </c>
      <c r="BH86" s="3" t="str">
        <f>IF($A86&gt;='FG_243way_Regular Symbol'!G$16,"",IF(E86=0,"",IF(OR(E86=$AM$1,E86=$BF$1,E87=$AM$1,E87=$BF$1,E88=$AM$1,E88=$BF$1),0,1)))</f>
        <v/>
      </c>
      <c r="BI86" s="135" t="str">
        <f>IF($A86&gt;='FG_243way_Regular Symbol'!H$16,"",IF(F86=0,"",IF(OR(F86=$AM$1,F86=$BF$1,F87=$AM$1,F87=$BF$1,F88=$AM$1,F88=$BF$1),0,1)))</f>
        <v/>
      </c>
      <c r="BK86" s="344" t="str">
        <f>IF($A86&gt;='FG_243way_Regular Symbol'!D$16,"",IF(B86=0,"",IF(OR(B86=$AM$1,B86=$BL$1,B87=$AM$1,B87=$BL$1,B88=$AM$1,B88=$BL$1),0,1)))</f>
        <v/>
      </c>
      <c r="BL86" s="3" t="str">
        <f>IF($A86&gt;='FG_243way_Regular Symbol'!E$16,"",IF(C86=0,"",IF(OR(C86=$AM$1,C86=$BL$1,C87=$AM$1,C87=$BL$1,C88=$AM$1,C88=$BL$1),0,1)))</f>
        <v/>
      </c>
      <c r="BM86" s="3" t="str">
        <f>IF($A86&gt;='FG_243way_Regular Symbol'!F$16,"",IF(D86=0,"",IF(OR(D86=$AM$1,D86=$BL$1,D87=$AM$1,D87=$BL$1,D88=$AM$1,D88=$BL$1),0,1)))</f>
        <v/>
      </c>
      <c r="BN86" s="3" t="str">
        <f>IF($A86&gt;='FG_243way_Regular Symbol'!G$16,"",IF(E86=0,"",IF(OR(E86=$AM$1,E86=$BL$1,E87=$AM$1,E87=$BL$1,E88=$AM$1,E88=$BL$1),0,1)))</f>
        <v/>
      </c>
      <c r="BO86" s="135" t="str">
        <f>IF($A86&gt;='FG_243way_Regular Symbol'!H$16,"",IF(F86=0,"",IF(OR(F86=$AM$1,F86=$BL$1,F87=$AM$1,F87=$BL$1,F88=$AM$1,F88=$BL$1),0,1)))</f>
        <v/>
      </c>
      <c r="BQ86" s="3" t="str">
        <f>IF($A86&gt;='FG_243way_Regular Symbol'!D$16,"",IF(B86=0,"",IF(OR(B86=$BQ$1,B86=$BR$1,B87=$BQ$1,B87=$BR$1,B88=$BQ$1,B88=$BR$1),0,1)))</f>
        <v/>
      </c>
      <c r="BR86" s="3" t="str">
        <f>IF($A86&gt;='FG_243way_Regular Symbol'!E$16,"",IF(C86=0,"",IF(OR(C86=$BQ$1,C86=$BR$1,C87=$BQ$1,C87=$BR$1,C88=$BQ$1,C88=$BR$1),0,1)))</f>
        <v/>
      </c>
      <c r="BS86" s="3" t="str">
        <f>IF($A86&gt;='FG_243way_Regular Symbol'!F$16,"",IF(D86=0,"",IF(OR(D86=$BQ$1,D86=$BR$1,D87=$BQ$1,D87=$BR$1,D88=$BQ$1,D88=$BR$1),0,1)))</f>
        <v/>
      </c>
      <c r="BT86" s="3" t="str">
        <f>IF($A86&gt;='FG_243way_Regular Symbol'!G$16,"",IF(E86=0,"",IF(OR(E86=$BQ$1,E86=$BR$1,E87=$BQ$1,E87=$BR$1,E88=$BQ$1,E88=$BR$1),0,1)))</f>
        <v/>
      </c>
      <c r="BU86" s="3" t="str">
        <f>IF($A86&gt;='FG_243way_Regular Symbol'!H$16,"",IF(F86=0,"",IF(OR(F86=$BQ$1,F86=$BR$1,F87=$BQ$1,F87=$BR$1,F88=$BQ$1,F88=$BR$1),0,1)))</f>
        <v/>
      </c>
      <c r="BW86" s="3" t="str">
        <f>IF($A86&gt;='FG_243way_Regular Symbol'!D$16,"",IF(B86=0,"",IF(OR(B86=$BW$1,B87=$BW$1,B88=$BW$1,B86=$BX$1,B87=$BX$1,B88=$BX$1),0,1)))</f>
        <v/>
      </c>
      <c r="BX86" s="3" t="str">
        <f>IF($A86&gt;='FG_243way_Regular Symbol'!E$16,"",IF(C86=0,"",IF(OR(C86=$BW$1,C87=$BW$1,C88=$BW$1,C86=$BX$1,C87=$BX$1,C88=$BX$1),0,1)))</f>
        <v/>
      </c>
      <c r="BY86" s="3" t="str">
        <f>IF($A86&gt;='FG_243way_Regular Symbol'!F$16,"",IF(D86=0,"",IF(OR(D86=$BW$1,D87=$BW$1,D88=$BW$1,D86=$BX$1,D87=$BX$1,D88=$BX$1),0,1)))</f>
        <v/>
      </c>
      <c r="BZ86" s="3" t="str">
        <f>IF($A86&gt;='FG_243way_Regular Symbol'!G$16,"",IF(E86=0,"",IF(OR(E86=$BW$1,E87=$BW$1,E88=$BW$1,E86=$BX$1,E87=$BX$1,E88=$BX$1),0,1)))</f>
        <v/>
      </c>
      <c r="CA86" s="3" t="str">
        <f>IF($A86&gt;='FG_243way_Regular Symbol'!H$16,"",IF(F86=0,"",IF(OR(F86=$BW$1,F87=$BW$1,F88=$BW$1,F86=$BX$1,F87=$BX$1,F88=$BX$1),0,1)))</f>
        <v/>
      </c>
      <c r="CC86" s="3" t="str">
        <f>IF($A86&gt;='FG_243way_Regular Symbol'!D$16,"",IF(B86=0,"",IF(OR(B86=$BW$1,B87=$BW$1,B88=$BW$1,B86=$CD$1,B87=$CD$1,B88=$CD$1),0,1)))</f>
        <v/>
      </c>
      <c r="CD86" s="3" t="str">
        <f>IF($A86&gt;='FG_243way_Regular Symbol'!E$16,"",IF(C86=0,"",IF(OR(C86=$BW$1,C87=$BW$1,C88=$BW$1,C86=$CD$1,C87=$CD$1,C88=$CD$1),0,1)))</f>
        <v/>
      </c>
      <c r="CE86" s="3" t="str">
        <f>IF($A86&gt;='FG_243way_Regular Symbol'!F$16,"",IF(D86=0,"",IF(OR(D86=$BW$1,D87=$BW$1,D88=$BW$1,D86=$CD$1,D87=$CD$1,D88=$CD$1),0,1)))</f>
        <v/>
      </c>
      <c r="CF86" s="3" t="str">
        <f>IF($A86&gt;='FG_243way_Regular Symbol'!G$16,"",IF(E86=0,"",IF(OR(E86=$BW$1,E87=$BW$1,E88=$BW$1,E86=$CD$1,E87=$CD$1,E88=$CD$1),0,1)))</f>
        <v/>
      </c>
      <c r="CG86" s="3" t="str">
        <f>IF($A86&gt;='FG_243way_Regular Symbol'!H$16,"",IF(F86=0,"",IF(OR(F86=$BW$1,F87=$BW$1,F88=$BW$1,F86=$CD$1,F87=$CD$1,F88=$CD$1),0,1)))</f>
        <v/>
      </c>
      <c r="CI86" s="3" t="str">
        <f>IF($A86&gt;='FG_243way_Regular Symbol'!D$16,"",IF(B86=0,"",IF(OR(B86=$BW$1,B87=$BW$1,B88=$BW$1,B86=$CJ$1,B87=$CJ$1,B88=$CJ$1),0,1)))</f>
        <v/>
      </c>
      <c r="CJ86" s="3" t="str">
        <f>IF($A86&gt;='FG_243way_Regular Symbol'!E$16,"",IF(C86=0,"",IF(OR(C86=$BW$1,C87=$BW$1,C88=$BW$1,C86=$CJ$1,C87=$CJ$1,C88=$CJ$1),0,1)))</f>
        <v/>
      </c>
      <c r="CK86" s="3" t="str">
        <f>IF($A86&gt;='FG_243way_Regular Symbol'!F$16,"",IF(D86=0,"",IF(OR(D86=$BW$1,D87=$BW$1,D88=$BW$1,D86=$CJ$1,D87=$CJ$1,D88=$CJ$1),0,1)))</f>
        <v/>
      </c>
      <c r="CL86" s="3" t="str">
        <f>IF($A86&gt;='FG_243way_Regular Symbol'!G$16,"",IF(E86=0,"",IF(OR(E86=$BW$1,E87=$BW$1,E88=$BW$1,E86=$CJ$1,E87=$CJ$1,E88=$CJ$1),0,1)))</f>
        <v/>
      </c>
      <c r="CM86" s="3" t="str">
        <f>IF($A86&gt;='FG_243way_Regular Symbol'!H$16,"",IF(F86=0,"",IF(OR(F86=$BW$1,F87=$BW$1,F88=$BW$1,F86=$CJ$1,F87=$CJ$1,F88=$CJ$1),0,1)))</f>
        <v/>
      </c>
      <c r="CO86" s="3" t="str">
        <f>IF($A86&gt;='FG_243way_Regular Symbol'!D$16,"",IF(B86=0,"",IF(OR(B86=$BW$1,B87=$BW$1,B88=$BW$1,B86=$CP$1,B87=$CP$1,B88=$CP$1),0,1)))</f>
        <v/>
      </c>
      <c r="CP86" s="3" t="str">
        <f>IF($A86&gt;='FG_243way_Regular Symbol'!E$16,"",IF(C86=0,"",IF(OR(C86=$BW$1,C87=$BW$1,C88=$BW$1,C86=$CP$1,C87=$CP$1,C88=$CP$1),0,1)))</f>
        <v/>
      </c>
      <c r="CQ86" s="3" t="str">
        <f>IF($A86&gt;='FG_243way_Regular Symbol'!F$16,"",IF(D86=0,"",IF(OR(D86=$BW$1,D87=$BW$1,D88=$BW$1,D86=$CP$1,D87=$CP$1,D88=$CP$1),0,1)))</f>
        <v/>
      </c>
      <c r="CR86" s="3" t="str">
        <f>IF($A86&gt;='FG_243way_Regular Symbol'!G$16,"",IF(E86=0,"",IF(OR(E86=$BW$1,E87=$BW$1,E88=$BW$1,E86=$CP$1,E87=$CP$1,E88=$CP$1),0,1)))</f>
        <v/>
      </c>
      <c r="CS86" s="3" t="str">
        <f>IF($A86&gt;='FG_243way_Regular Symbol'!H$16,"",IF(F86=0,"",IF(OR(F86=$BW$1,F87=$BW$1,F88=$BW$1,F86=$CP$1,F87=$CP$1,F88=$CP$1),0,1)))</f>
        <v/>
      </c>
      <c r="CU86" s="3" t="str">
        <f>IF($A86&gt;='FG_243way_Regular Symbol'!D$16,"",IF(B86=0,"",IF(OR(B86=$BW$1,B87=$BW$1,B88=$BW$1,B86=$CV$1,B87=$CV$1,B88=$CV$1),0,1)))</f>
        <v/>
      </c>
      <c r="CV86" s="3" t="str">
        <f>IF($A86&gt;='FG_243way_Regular Symbol'!E$16,"",IF(C86=0,"",IF(OR(C86=$BW$1,C87=$BW$1,C88=$BW$1,C86=$CV$1,C87=$CV$1,C88=$CV$1),0,1)))</f>
        <v/>
      </c>
      <c r="CW86" s="3" t="str">
        <f>IF($A86&gt;='FG_243way_Regular Symbol'!F$16,"",IF(D86=0,"",IF(OR(D86=$BW$1,D87=$BW$1,D88=$BW$1,D86=$CV$1,D87=$CV$1,D88=$CV$1),0,1)))</f>
        <v/>
      </c>
      <c r="CX86" s="3" t="str">
        <f>IF($A86&gt;='FG_243way_Regular Symbol'!G$16,"",IF(E86=0,"",IF(OR(E86=$BW$1,E87=$BW$1,E88=$BW$1,E86=$CV$1,E87=$CV$1,E88=$CV$1),0,1)))</f>
        <v/>
      </c>
      <c r="CY86" s="3" t="str">
        <f>IF($A86&gt;='FG_243way_Regular Symbol'!H$16,"",IF(F86=0,"",IF(OR(F86=$BW$1,F87=$BW$1,F88=$BW$1,F86=$CV$1,F87=$CV$1,F88=$CV$1),0,1)))</f>
        <v/>
      </c>
    </row>
    <row r="87" spans="1:103">
      <c r="A87" s="337">
        <f>IF('FG_243way_Regular Symbol'!L86="","",'FG_243way_Regular Symbol'!L86)</f>
        <v>83</v>
      </c>
      <c r="B87" s="191" t="str">
        <f>IF('FG_243way_Regular Symbol'!M86="",
IF($A87-'FG_243way_Regular Symbol'!D$16&gt;='FG_243way_RegularＸ_W()'!B$2-1,"",VLOOKUP($A87-'FG_243way_Regular Symbol'!D$16,'FG_243way_Regular Symbol'!$L$3:$Q$99,'FG_243way_RegularＸ_W()'!B$3+1,FALSE)),
'FG_243way_Regular Symbol'!M86)</f>
        <v/>
      </c>
      <c r="C87" s="191" t="str">
        <f>IF('FG_243way_Regular Symbol'!N86="",
IF($A87-'FG_243way_Regular Symbol'!E$16&gt;='FG_243way_RegularＸ_W()'!C$2-1,"",VLOOKUP($A87-'FG_243way_Regular Symbol'!E$16,'FG_243way_Regular Symbol'!$L$3:$Q$99,'FG_243way_RegularＸ_W()'!C$3+1,FALSE)),
'FG_243way_Regular Symbol'!N86)</f>
        <v>K</v>
      </c>
      <c r="D87" s="191" t="str">
        <f>IF('FG_243way_Regular Symbol'!O86="",
IF($A87-'FG_243way_Regular Symbol'!F$16&gt;='FG_243way_RegularＸ_W()'!D$2-1,"",VLOOKUP($A87-'FG_243way_Regular Symbol'!F$16,'FG_243way_Regular Symbol'!$L$3:$Q$99,'FG_243way_RegularＸ_W()'!D$3+1,FALSE)),
'FG_243way_Regular Symbol'!O86)</f>
        <v/>
      </c>
      <c r="E87" s="191" t="str">
        <f>IF('FG_243way_Regular Symbol'!P86="",
IF($A87-'FG_243way_Regular Symbol'!G$16&gt;='FG_243way_RegularＸ_W()'!E$2-1,"",VLOOKUP($A87-'FG_243way_Regular Symbol'!G$16,'FG_243way_Regular Symbol'!$L$3:$Q$99,'FG_243way_RegularＸ_W()'!E$3+1,FALSE)),
'FG_243way_Regular Symbol'!P86)</f>
        <v/>
      </c>
      <c r="F87" s="338" t="str">
        <f>IF('FG_243way_Regular Symbol'!Q86="",
IF($A87-'FG_243way_Regular Symbol'!H$16&gt;='FG_243way_RegularＸ_W()'!F$2-1,"",VLOOKUP($A87-'FG_243way_Regular Symbol'!H$16,'FG_243way_Regular Symbol'!$L$3:$Q$99,'FG_243way_RegularＸ_W()'!F$3+1,FALSE)),
'FG_243way_Regular Symbol'!Q86)</f>
        <v/>
      </c>
      <c r="O87" s="344" t="str">
        <f>IF($A87&gt;='FG_243way_Regular Symbol'!D$16,"",IF(B87=0,"",IF(OR(B87=$O$1,B87=$P$1,B88=$O$1,B88=$P$1,B89=$O$1,B89=$P$1),0,1)))</f>
        <v/>
      </c>
      <c r="P87" s="3" t="str">
        <f>IF($A87&gt;='FG_243way_Regular Symbol'!E$16,"",IF(C87=0,"",IF(OR(C87=$O$1,C87=$P$1,C88=$O$1,C88=$P$1,C89=$O$1,C89=$P$1),0,1)))</f>
        <v/>
      </c>
      <c r="Q87" s="3" t="str">
        <f>IF($A87&gt;='FG_243way_Regular Symbol'!F$16,"",IF(D87=0,"",IF(OR(D87=$O$1,D87=$P$1,D88=$O$1,D88=$P$1,D89=$O$1,D89=$P$1),0,1)))</f>
        <v/>
      </c>
      <c r="R87" s="3" t="str">
        <f>IF($A87&gt;='FG_243way_Regular Symbol'!G$16,"",IF(E87=0,"",IF(OR(E87=$O$1,E87=$P$1,E88=$O$1,E88=$P$1,E89=$O$1,E89=$P$1),0,1)))</f>
        <v/>
      </c>
      <c r="S87" s="135" t="str">
        <f>IF($A87&gt;='FG_243way_Regular Symbol'!H$16,"",IF(F87=0,"",IF(OR(F87=$O$1,F87=$P$1,F88=$O$1,F88=$P$1,F89=$O$1,F89=$P$1),0,1)))</f>
        <v/>
      </c>
      <c r="U87" s="344" t="str">
        <f>IF($A87&gt;='FG_243way_Regular Symbol'!D$16,"",IF(B87=0,"",IF(OR(B87=$U$1,B87=$V$1,B88=$U$1,B88=$V$1,B89=$U$1,B89=$V$1),0,1)))</f>
        <v/>
      </c>
      <c r="V87" s="3" t="str">
        <f>IF($A87&gt;='FG_243way_Regular Symbol'!E$16,"",IF(C87=0,"",IF(OR(C87=$U$1,C87=$V$1,C88=$U$1,C88=$V$1,C89=$U$1,C89=$V$1),0,1)))</f>
        <v/>
      </c>
      <c r="W87" s="3" t="str">
        <f>IF($A87&gt;='FG_243way_Regular Symbol'!F$16,"",IF(D87=0,"",IF(OR(D87=$U$1,D87=$V$1,D88=$U$1,D88=$V$1,D89=$U$1,D89=$V$1),0,1)))</f>
        <v/>
      </c>
      <c r="X87" s="3" t="str">
        <f>IF($A87&gt;='FG_243way_Regular Symbol'!G$16,"",IF(E87=0,"",IF(OR(E87=$U$1,E87=$V$1,E88=$U$1,E88=$V$1,E89=$U$1,E89=$V$1),0,1)))</f>
        <v/>
      </c>
      <c r="Y87" s="135" t="str">
        <f>IF($A87&gt;='FG_243way_Regular Symbol'!H$16,"",IF(F87=0,"",IF(OR(F87=$U$1,F87=$V$1,F88=$U$1,F88=$V$1,F89=$U$1,F89=$V$1),0,1)))</f>
        <v/>
      </c>
      <c r="AA87" s="344" t="str">
        <f>IF($A87&gt;='FG_243way_Regular Symbol'!D$16,"",IF(B87=0,"",IF(OR(B87=$AA$1,B87=$AB$1,B88=$AA$1,B88=$AB$1,B89=$AA$1,,B89=$AB$1),0,1)))</f>
        <v/>
      </c>
      <c r="AB87" s="3" t="str">
        <f>IF($A87&gt;='FG_243way_Regular Symbol'!E$16,"",IF(C87=0,"",IF(OR(C87=$AA$1,C87=$AB$1,C88=$AA$1,C88=$AB$1,C89=$AA$1,,C89=$AB$1),0,1)))</f>
        <v/>
      </c>
      <c r="AC87" s="3" t="str">
        <f>IF($A87&gt;='FG_243way_Regular Symbol'!F$16,"",IF(D87=0,"",IF(OR(D87=$AA$1,D87=$AB$1,D88=$AA$1,D88=$AB$1,D89=$AA$1,,D89=$AB$1),0,1)))</f>
        <v/>
      </c>
      <c r="AD87" s="3" t="str">
        <f>IF($A87&gt;='FG_243way_Regular Symbol'!G$16,"",IF(E87=0,"",IF(OR(E87=$AA$1,E87=$AB$1,E88=$AA$1,E88=$AB$1,E89=$AA$1,,E89=$AB$1),0,1)))</f>
        <v/>
      </c>
      <c r="AE87" s="135" t="str">
        <f>IF($A87&gt;='FG_243way_Regular Symbol'!H$16,"",IF(F87=0,"",IF(OR(F87=$AA$1,F87=$AB$1,F88=$AA$1,F88=$AB$1,F89=$AA$1,,F89=$AB$1),0,1)))</f>
        <v/>
      </c>
      <c r="AG87" s="344" t="str">
        <f>IF($A87&gt;='FG_243way_Regular Symbol'!D$16,"",IF(B87=0,"",IF(OR(B87=$AG$1,B87=$AH$1,B88=$AG$1,B88=$AH$1,B89=$AG$1,B89=$AH$1),0,1)))</f>
        <v/>
      </c>
      <c r="AH87" s="3" t="str">
        <f>IF($A87&gt;='FG_243way_Regular Symbol'!E$16,"",IF(C87=0,"",IF(OR(C87=$AG$1,C87=$AH$1,C88=$AG$1,C88=$AH$1,C89=$AG$1,C89=$AH$1),0,1)))</f>
        <v/>
      </c>
      <c r="AI87" s="3" t="str">
        <f>IF($A87&gt;='FG_243way_Regular Symbol'!F$16,"",IF(D87=0,"",IF(OR(D87=$AG$1,D87=$AH$1,D88=$AG$1,D88=$AH$1,D89=$AG$1,D89=$AH$1),0,1)))</f>
        <v/>
      </c>
      <c r="AJ87" s="3" t="str">
        <f>IF($A87&gt;='FG_243way_Regular Symbol'!G$16,"",IF(E87=0,"",IF(OR(E87=$AG$1,E87=$AH$1,E88=$AG$1,E88=$AH$1,E89=$AG$1,E89=$AH$1),0,1)))</f>
        <v/>
      </c>
      <c r="AK87" s="135" t="str">
        <f>IF($A87&gt;='FG_243way_Regular Symbol'!H$16,"",IF(F87=0,"",IF(OR(F87=$AG$1,F87=$AH$1,F88=$AG$1,F88=$AH$1,F89=$AG$1,F89=$AH$1),0,1)))</f>
        <v/>
      </c>
      <c r="AM87" s="344" t="str">
        <f>IF($A87&gt;='FG_243way_Regular Symbol'!D$16,"",IF(B87=0,"",IF(OR(B87=$AM$1,B87=$AN$1,B88=$AM$1,B88=$AN$1,B89=$AM$1,B89=$AN$1),0,1)))</f>
        <v/>
      </c>
      <c r="AN87" s="3" t="str">
        <f>IF($A87&gt;='FG_243way_Regular Symbol'!E$16,"",IF(C87=0,"",IF(OR(C87=$AM$1,C87=$AN$1,C88=$AM$1,C88=$AN$1,C89=$AM$1,C89=$AN$1),0,1)))</f>
        <v/>
      </c>
      <c r="AO87" s="3" t="str">
        <f>IF($A87&gt;='FG_243way_Regular Symbol'!F$16,"",IF(D87=0,"",IF(OR(D87=$AM$1,D87=$AN$1,D88=$AM$1,D88=$AN$1,D89=$AM$1,D89=$AN$1),0,1)))</f>
        <v/>
      </c>
      <c r="AP87" s="3" t="str">
        <f>IF($A87&gt;='FG_243way_Regular Symbol'!G$16,"",IF(E87=0,"",IF(OR(E87=$AM$1,E87=$AN$1,E88=$AM$1,E88=$AN$1,E89=$AM$1,E89=$AN$1),0,1)))</f>
        <v/>
      </c>
      <c r="AQ87" s="135" t="str">
        <f>IF($A87&gt;='FG_243way_Regular Symbol'!H$16,"",IF(F87=0,"",IF(OR(F87=$AM$1,F87=$AN$1,F88=$AM$1,F88=$AN$1,F89=$AM$1,F89=$AN$1),0,1)))</f>
        <v/>
      </c>
      <c r="AS87" s="344" t="str">
        <f>IF($A87&gt;='FG_243way_Regular Symbol'!D$16,"",IF(B87=0,"",IF(OR(B87=$AM$1,B87=$AT$1,B88=$AM$1,B88=$AT$1,B89=$AM$1,B89=$AT$1),0,1)))</f>
        <v/>
      </c>
      <c r="AT87" s="3" t="str">
        <f>IF($A87&gt;='FG_243way_Regular Symbol'!E$16,"",IF(C87=0,"",IF(OR(C87=$AM$1,C87=$AT$1,C88=$AM$1,C88=$AT$1,C89=$AM$1,C89=$AT$1),0,1)))</f>
        <v/>
      </c>
      <c r="AU87" s="3" t="str">
        <f>IF($A87&gt;='FG_243way_Regular Symbol'!F$16,"",IF(D87=0,"",IF(OR(D87=$AM$1,D87=$AT$1,D88=$AM$1,D88=$AT$1,D89=$AM$1,D89=$AT$1),0,1)))</f>
        <v/>
      </c>
      <c r="AV87" s="3" t="str">
        <f>IF($A87&gt;='FG_243way_Regular Symbol'!G$16,"",IF(E87=0,"",IF(OR(E87=$AM$1,E87=$AT$1,E88=$AM$1,E88=$AT$1,E89=$AM$1,E89=$AT$1),0,1)))</f>
        <v/>
      </c>
      <c r="AW87" s="135" t="str">
        <f>IF($A87&gt;='FG_243way_Regular Symbol'!H$16,"",IF(F87=0,"",IF(OR(F87=$AM$1,F87=$AT$1,F88=$AM$1,F88=$AT$1,F89=$AM$1,F89=$AT$1),0,1)))</f>
        <v/>
      </c>
      <c r="AY87" s="344" t="str">
        <f>IF($A87&gt;='FG_243way_Regular Symbol'!D$16,"",IF(B87=0,"",IF(OR(B87=$AM$1,B87=$AZ$1,B88=$AM$1,B88=$AZ$1,B89=$AM$1,B89=$AZ$1),0,1)))</f>
        <v/>
      </c>
      <c r="AZ87" s="3" t="str">
        <f>IF($A87&gt;='FG_243way_Regular Symbol'!E$16,"",IF(C87=0,"",IF(OR(C87=$AM$1,C87=$AZ$1,C88=$AM$1,C88=$AZ$1,C89=$AM$1,C89=$AZ$1),0,1)))</f>
        <v/>
      </c>
      <c r="BA87" s="3" t="str">
        <f>IF($A87&gt;='FG_243way_Regular Symbol'!F$16,"",IF(D87=0,"",IF(OR(D87=$AM$1,D87=$AZ$1,D88=$AM$1,D88=$AZ$1,D89=$AM$1,D89=$AZ$1),0,1)))</f>
        <v/>
      </c>
      <c r="BB87" s="3" t="str">
        <f>IF($A87&gt;='FG_243way_Regular Symbol'!G$16,"",IF(E87=0,"",IF(OR(E87=$AM$1,E87=$AZ$1,E88=$AM$1,E88=$AZ$1,E89=$AM$1,E89=$AZ$1),0,1)))</f>
        <v/>
      </c>
      <c r="BC87" s="135" t="str">
        <f>IF($A87&gt;='FG_243way_Regular Symbol'!H$16,"",IF(F87=0,"",IF(OR(F87=$AM$1,F87=$AZ$1,F88=$AM$1,F88=$AZ$1,F89=$AM$1,F89=$AZ$1),0,1)))</f>
        <v/>
      </c>
      <c r="BE87" s="344" t="str">
        <f>IF($A87&gt;='FG_243way_Regular Symbol'!D$16,"",IF(B87=0,"",IF(OR(B87=$AM$1,B87=$BF$1,B88=$AM$1,B88=$BF$1,B89=$AM$1,B89=$BF$1),0,1)))</f>
        <v/>
      </c>
      <c r="BF87" s="3" t="str">
        <f>IF($A87&gt;='FG_243way_Regular Symbol'!E$16,"",IF(C87=0,"",IF(OR(C87=$AM$1,C87=$BF$1,C88=$AM$1,C88=$BF$1,C89=$AM$1,C89=$BF$1),0,1)))</f>
        <v/>
      </c>
      <c r="BG87" s="3" t="str">
        <f>IF($A87&gt;='FG_243way_Regular Symbol'!F$16,"",IF(D87=0,"",IF(OR(D87=$AM$1,D87=$BF$1,D88=$AM$1,D88=$BF$1,D89=$AM$1,D89=$BF$1),0,1)))</f>
        <v/>
      </c>
      <c r="BH87" s="3" t="str">
        <f>IF($A87&gt;='FG_243way_Regular Symbol'!G$16,"",IF(E87=0,"",IF(OR(E87=$AM$1,E87=$BF$1,E88=$AM$1,E88=$BF$1,E89=$AM$1,E89=$BF$1),0,1)))</f>
        <v/>
      </c>
      <c r="BI87" s="135" t="str">
        <f>IF($A87&gt;='FG_243way_Regular Symbol'!H$16,"",IF(F87=0,"",IF(OR(F87=$AM$1,F87=$BF$1,F88=$AM$1,F88=$BF$1,F89=$AM$1,F89=$BF$1),0,1)))</f>
        <v/>
      </c>
      <c r="BK87" s="344" t="str">
        <f>IF($A87&gt;='FG_243way_Regular Symbol'!D$16,"",IF(B87=0,"",IF(OR(B87=$AM$1,B87=$BL$1,B88=$AM$1,B88=$BL$1,B89=$AM$1,B89=$BL$1),0,1)))</f>
        <v/>
      </c>
      <c r="BL87" s="3" t="str">
        <f>IF($A87&gt;='FG_243way_Regular Symbol'!E$16,"",IF(C87=0,"",IF(OR(C87=$AM$1,C87=$BL$1,C88=$AM$1,C88=$BL$1,C89=$AM$1,C89=$BL$1),0,1)))</f>
        <v/>
      </c>
      <c r="BM87" s="3" t="str">
        <f>IF($A87&gt;='FG_243way_Regular Symbol'!F$16,"",IF(D87=0,"",IF(OR(D87=$AM$1,D87=$BL$1,D88=$AM$1,D88=$BL$1,D89=$AM$1,D89=$BL$1),0,1)))</f>
        <v/>
      </c>
      <c r="BN87" s="3" t="str">
        <f>IF($A87&gt;='FG_243way_Regular Symbol'!G$16,"",IF(E87=0,"",IF(OR(E87=$AM$1,E87=$BL$1,E88=$AM$1,E88=$BL$1,E89=$AM$1,E89=$BL$1),0,1)))</f>
        <v/>
      </c>
      <c r="BO87" s="135" t="str">
        <f>IF($A87&gt;='FG_243way_Regular Symbol'!H$16,"",IF(F87=0,"",IF(OR(F87=$AM$1,F87=$BL$1,F88=$AM$1,F88=$BL$1,F89=$AM$1,F89=$BL$1),0,1)))</f>
        <v/>
      </c>
      <c r="BQ87" s="3" t="str">
        <f>IF($A87&gt;='FG_243way_Regular Symbol'!D$16,"",IF(B87=0,"",IF(OR(B87=$BQ$1,B87=$BR$1,B88=$BQ$1,B88=$BR$1,B89=$BQ$1,B89=$BR$1),0,1)))</f>
        <v/>
      </c>
      <c r="BR87" s="3" t="str">
        <f>IF($A87&gt;='FG_243way_Regular Symbol'!E$16,"",IF(C87=0,"",IF(OR(C87=$BQ$1,C87=$BR$1,C88=$BQ$1,C88=$BR$1,C89=$BQ$1,C89=$BR$1),0,1)))</f>
        <v/>
      </c>
      <c r="BS87" s="3" t="str">
        <f>IF($A87&gt;='FG_243way_Regular Symbol'!F$16,"",IF(D87=0,"",IF(OR(D87=$BQ$1,D87=$BR$1,D88=$BQ$1,D88=$BR$1,D89=$BQ$1,D89=$BR$1),0,1)))</f>
        <v/>
      </c>
      <c r="BT87" s="3" t="str">
        <f>IF($A87&gt;='FG_243way_Regular Symbol'!G$16,"",IF(E87=0,"",IF(OR(E87=$BQ$1,E87=$BR$1,E88=$BQ$1,E88=$BR$1,E89=$BQ$1,E89=$BR$1),0,1)))</f>
        <v/>
      </c>
      <c r="BU87" s="3" t="str">
        <f>IF($A87&gt;='FG_243way_Regular Symbol'!H$16,"",IF(F87=0,"",IF(OR(F87=$BQ$1,F87=$BR$1,F88=$BQ$1,F88=$BR$1,F89=$BQ$1,F89=$BR$1),0,1)))</f>
        <v/>
      </c>
      <c r="BW87" s="3" t="str">
        <f>IF($A87&gt;='FG_243way_Regular Symbol'!D$16,"",IF(B87=0,"",IF(OR(B87=$BW$1,B88=$BW$1,B89=$BW$1,B87=$BX$1,B88=$BX$1,B89=$BX$1),0,1)))</f>
        <v/>
      </c>
      <c r="BX87" s="3" t="str">
        <f>IF($A87&gt;='FG_243way_Regular Symbol'!E$16,"",IF(C87=0,"",IF(OR(C87=$BW$1,C88=$BW$1,C89=$BW$1,C87=$BX$1,C88=$BX$1,C89=$BX$1),0,1)))</f>
        <v/>
      </c>
      <c r="BY87" s="3" t="str">
        <f>IF($A87&gt;='FG_243way_Regular Symbol'!F$16,"",IF(D87=0,"",IF(OR(D87=$BW$1,D88=$BW$1,D89=$BW$1,D87=$BX$1,D88=$BX$1,D89=$BX$1),0,1)))</f>
        <v/>
      </c>
      <c r="BZ87" s="3" t="str">
        <f>IF($A87&gt;='FG_243way_Regular Symbol'!G$16,"",IF(E87=0,"",IF(OR(E87=$BW$1,E88=$BW$1,E89=$BW$1,E87=$BX$1,E88=$BX$1,E89=$BX$1),0,1)))</f>
        <v/>
      </c>
      <c r="CA87" s="3" t="str">
        <f>IF($A87&gt;='FG_243way_Regular Symbol'!H$16,"",IF(F87=0,"",IF(OR(F87=$BW$1,F88=$BW$1,F89=$BW$1,F87=$BX$1,F88=$BX$1,F89=$BX$1),0,1)))</f>
        <v/>
      </c>
      <c r="CC87" s="3" t="str">
        <f>IF($A87&gt;='FG_243way_Regular Symbol'!D$16,"",IF(B87=0,"",IF(OR(B87=$BW$1,B88=$BW$1,B89=$BW$1,B87=$CD$1,B88=$CD$1,B89=$CD$1),0,1)))</f>
        <v/>
      </c>
      <c r="CD87" s="3" t="str">
        <f>IF($A87&gt;='FG_243way_Regular Symbol'!E$16,"",IF(C87=0,"",IF(OR(C87=$BW$1,C88=$BW$1,C89=$BW$1,C87=$CD$1,C88=$CD$1,C89=$CD$1),0,1)))</f>
        <v/>
      </c>
      <c r="CE87" s="3" t="str">
        <f>IF($A87&gt;='FG_243way_Regular Symbol'!F$16,"",IF(D87=0,"",IF(OR(D87=$BW$1,D88=$BW$1,D89=$BW$1,D87=$CD$1,D88=$CD$1,D89=$CD$1),0,1)))</f>
        <v/>
      </c>
      <c r="CF87" s="3" t="str">
        <f>IF($A87&gt;='FG_243way_Regular Symbol'!G$16,"",IF(E87=0,"",IF(OR(E87=$BW$1,E88=$BW$1,E89=$BW$1,E87=$CD$1,E88=$CD$1,E89=$CD$1),0,1)))</f>
        <v/>
      </c>
      <c r="CG87" s="3" t="str">
        <f>IF($A87&gt;='FG_243way_Regular Symbol'!H$16,"",IF(F87=0,"",IF(OR(F87=$BW$1,F88=$BW$1,F89=$BW$1,F87=$CD$1,F88=$CD$1,F89=$CD$1),0,1)))</f>
        <v/>
      </c>
      <c r="CI87" s="3" t="str">
        <f>IF($A87&gt;='FG_243way_Regular Symbol'!D$16,"",IF(B87=0,"",IF(OR(B87=$BW$1,B88=$BW$1,B89=$BW$1,B87=$CJ$1,B88=$CJ$1,B89=$CJ$1),0,1)))</f>
        <v/>
      </c>
      <c r="CJ87" s="3" t="str">
        <f>IF($A87&gt;='FG_243way_Regular Symbol'!E$16,"",IF(C87=0,"",IF(OR(C87=$BW$1,C88=$BW$1,C89=$BW$1,C87=$CJ$1,C88=$CJ$1,C89=$CJ$1),0,1)))</f>
        <v/>
      </c>
      <c r="CK87" s="3" t="str">
        <f>IF($A87&gt;='FG_243way_Regular Symbol'!F$16,"",IF(D87=0,"",IF(OR(D87=$BW$1,D88=$BW$1,D89=$BW$1,D87=$CJ$1,D88=$CJ$1,D89=$CJ$1),0,1)))</f>
        <v/>
      </c>
      <c r="CL87" s="3" t="str">
        <f>IF($A87&gt;='FG_243way_Regular Symbol'!G$16,"",IF(E87=0,"",IF(OR(E87=$BW$1,E88=$BW$1,E89=$BW$1,E87=$CJ$1,E88=$CJ$1,E89=$CJ$1),0,1)))</f>
        <v/>
      </c>
      <c r="CM87" s="3" t="str">
        <f>IF($A87&gt;='FG_243way_Regular Symbol'!H$16,"",IF(F87=0,"",IF(OR(F87=$BW$1,F88=$BW$1,F89=$BW$1,F87=$CJ$1,F88=$CJ$1,F89=$CJ$1),0,1)))</f>
        <v/>
      </c>
      <c r="CO87" s="3" t="str">
        <f>IF($A87&gt;='FG_243way_Regular Symbol'!D$16,"",IF(B87=0,"",IF(OR(B87=$BW$1,B88=$BW$1,B89=$BW$1,B87=$CP$1,B88=$CP$1,B89=$CP$1),0,1)))</f>
        <v/>
      </c>
      <c r="CP87" s="3" t="str">
        <f>IF($A87&gt;='FG_243way_Regular Symbol'!E$16,"",IF(C87=0,"",IF(OR(C87=$BW$1,C88=$BW$1,C89=$BW$1,C87=$CP$1,C88=$CP$1,C89=$CP$1),0,1)))</f>
        <v/>
      </c>
      <c r="CQ87" s="3" t="str">
        <f>IF($A87&gt;='FG_243way_Regular Symbol'!F$16,"",IF(D87=0,"",IF(OR(D87=$BW$1,D88=$BW$1,D89=$BW$1,D87=$CP$1,D88=$CP$1,D89=$CP$1),0,1)))</f>
        <v/>
      </c>
      <c r="CR87" s="3" t="str">
        <f>IF($A87&gt;='FG_243way_Regular Symbol'!G$16,"",IF(E87=0,"",IF(OR(E87=$BW$1,E88=$BW$1,E89=$BW$1,E87=$CP$1,E88=$CP$1,E89=$CP$1),0,1)))</f>
        <v/>
      </c>
      <c r="CS87" s="3" t="str">
        <f>IF($A87&gt;='FG_243way_Regular Symbol'!H$16,"",IF(F87=0,"",IF(OR(F87=$BW$1,F88=$BW$1,F89=$BW$1,F87=$CP$1,F88=$CP$1,F89=$CP$1),0,1)))</f>
        <v/>
      </c>
      <c r="CU87" s="3" t="str">
        <f>IF($A87&gt;='FG_243way_Regular Symbol'!D$16,"",IF(B87=0,"",IF(OR(B87=$BW$1,B88=$BW$1,B89=$BW$1,B87=$CV$1,B88=$CV$1,B89=$CV$1),0,1)))</f>
        <v/>
      </c>
      <c r="CV87" s="3" t="str">
        <f>IF($A87&gt;='FG_243way_Regular Symbol'!E$16,"",IF(C87=0,"",IF(OR(C87=$BW$1,C88=$BW$1,C89=$BW$1,C87=$CV$1,C88=$CV$1,C89=$CV$1),0,1)))</f>
        <v/>
      </c>
      <c r="CW87" s="3" t="str">
        <f>IF($A87&gt;='FG_243way_Regular Symbol'!F$16,"",IF(D87=0,"",IF(OR(D87=$BW$1,D88=$BW$1,D89=$BW$1,D87=$CV$1,D88=$CV$1,D89=$CV$1),0,1)))</f>
        <v/>
      </c>
      <c r="CX87" s="3" t="str">
        <f>IF($A87&gt;='FG_243way_Regular Symbol'!G$16,"",IF(E87=0,"",IF(OR(E87=$BW$1,E88=$BW$1,E89=$BW$1,E87=$CV$1,E88=$CV$1,E89=$CV$1),0,1)))</f>
        <v/>
      </c>
      <c r="CY87" s="3" t="str">
        <f>IF($A87&gt;='FG_243way_Regular Symbol'!H$16,"",IF(F87=0,"",IF(OR(F87=$BW$1,F88=$BW$1,F89=$BW$1,F87=$CV$1,F88=$CV$1,F89=$CV$1),0,1)))</f>
        <v/>
      </c>
    </row>
    <row r="88" spans="1:103">
      <c r="A88" s="337">
        <f>IF('FG_243way_Regular Symbol'!L87="","",'FG_243way_Regular Symbol'!L87)</f>
        <v>84</v>
      </c>
      <c r="B88" s="191" t="str">
        <f>IF('FG_243way_Regular Symbol'!M87="",
IF($A88-'FG_243way_Regular Symbol'!D$16&gt;='FG_243way_RegularＸ_W()'!B$2-1,"",VLOOKUP($A88-'FG_243way_Regular Symbol'!D$16,'FG_243way_Regular Symbol'!$L$3:$Q$99,'FG_243way_RegularＸ_W()'!B$3+1,FALSE)),
'FG_243way_Regular Symbol'!M87)</f>
        <v/>
      </c>
      <c r="C88" s="191" t="str">
        <f>IF('FG_243way_Regular Symbol'!N87="",
IF($A88-'FG_243way_Regular Symbol'!E$16&gt;='FG_243way_RegularＸ_W()'!C$2-1,"",VLOOKUP($A88-'FG_243way_Regular Symbol'!E$16,'FG_243way_Regular Symbol'!$L$3:$Q$99,'FG_243way_RegularＸ_W()'!C$3+1,FALSE)),
'FG_243way_Regular Symbol'!N87)</f>
        <v/>
      </c>
      <c r="D88" s="191" t="str">
        <f>IF('FG_243way_Regular Symbol'!O87="",
IF($A88-'FG_243way_Regular Symbol'!F$16&gt;='FG_243way_RegularＸ_W()'!D$2-1,"",VLOOKUP($A88-'FG_243way_Regular Symbol'!F$16,'FG_243way_Regular Symbol'!$L$3:$Q$99,'FG_243way_RegularＸ_W()'!D$3+1,FALSE)),
'FG_243way_Regular Symbol'!O87)</f>
        <v/>
      </c>
      <c r="E88" s="191" t="str">
        <f>IF('FG_243way_Regular Symbol'!P87="",
IF($A88-'FG_243way_Regular Symbol'!G$16&gt;='FG_243way_RegularＸ_W()'!E$2-1,"",VLOOKUP($A88-'FG_243way_Regular Symbol'!G$16,'FG_243way_Regular Symbol'!$L$3:$Q$99,'FG_243way_RegularＸ_W()'!E$3+1,FALSE)),
'FG_243way_Regular Symbol'!P87)</f>
        <v/>
      </c>
      <c r="F88" s="338" t="str">
        <f>IF('FG_243way_Regular Symbol'!Q87="",
IF($A88-'FG_243way_Regular Symbol'!H$16&gt;='FG_243way_RegularＸ_W()'!F$2-1,"",VLOOKUP($A88-'FG_243way_Regular Symbol'!H$16,'FG_243way_Regular Symbol'!$L$3:$Q$99,'FG_243way_RegularＸ_W()'!F$3+1,FALSE)),
'FG_243way_Regular Symbol'!Q87)</f>
        <v/>
      </c>
      <c r="O88" s="344" t="str">
        <f>IF($A88&gt;='FG_243way_Regular Symbol'!D$16,"",IF(B88=0,"",IF(OR(B88=$O$1,B88=$P$1,B89=$O$1,B89=$P$1,B90=$O$1,B90=$P$1),0,1)))</f>
        <v/>
      </c>
      <c r="P88" s="3" t="str">
        <f>IF($A88&gt;='FG_243way_Regular Symbol'!E$16,"",IF(C88=0,"",IF(OR(C88=$O$1,C88=$P$1,C89=$O$1,C89=$P$1,C90=$O$1,C90=$P$1),0,1)))</f>
        <v/>
      </c>
      <c r="Q88" s="3" t="str">
        <f>IF($A88&gt;='FG_243way_Regular Symbol'!F$16,"",IF(D88=0,"",IF(OR(D88=$O$1,D88=$P$1,D89=$O$1,D89=$P$1,D90=$O$1,D90=$P$1),0,1)))</f>
        <v/>
      </c>
      <c r="R88" s="3" t="str">
        <f>IF($A88&gt;='FG_243way_Regular Symbol'!G$16,"",IF(E88=0,"",IF(OR(E88=$O$1,E88=$P$1,E89=$O$1,E89=$P$1,E90=$O$1,E90=$P$1),0,1)))</f>
        <v/>
      </c>
      <c r="S88" s="135" t="str">
        <f>IF($A88&gt;='FG_243way_Regular Symbol'!H$16,"",IF(F88=0,"",IF(OR(F88=$O$1,F88=$P$1,F89=$O$1,F89=$P$1,F90=$O$1,F90=$P$1),0,1)))</f>
        <v/>
      </c>
      <c r="U88" s="344" t="str">
        <f>IF($A88&gt;='FG_243way_Regular Symbol'!D$16,"",IF(B88=0,"",IF(OR(B88=$U$1,B88=$V$1,B89=$U$1,B89=$V$1,B90=$U$1,B90=$V$1),0,1)))</f>
        <v/>
      </c>
      <c r="V88" s="3" t="str">
        <f>IF($A88&gt;='FG_243way_Regular Symbol'!E$16,"",IF(C88=0,"",IF(OR(C88=$U$1,C88=$V$1,C89=$U$1,C89=$V$1,C90=$U$1,C90=$V$1),0,1)))</f>
        <v/>
      </c>
      <c r="W88" s="3" t="str">
        <f>IF($A88&gt;='FG_243way_Regular Symbol'!F$16,"",IF(D88=0,"",IF(OR(D88=$U$1,D88=$V$1,D89=$U$1,D89=$V$1,D90=$U$1,D90=$V$1),0,1)))</f>
        <v/>
      </c>
      <c r="X88" s="3" t="str">
        <f>IF($A88&gt;='FG_243way_Regular Symbol'!G$16,"",IF(E88=0,"",IF(OR(E88=$U$1,E88=$V$1,E89=$U$1,E89=$V$1,E90=$U$1,E90=$V$1),0,1)))</f>
        <v/>
      </c>
      <c r="Y88" s="135" t="str">
        <f>IF($A88&gt;='FG_243way_Regular Symbol'!H$16,"",IF(F88=0,"",IF(OR(F88=$U$1,F88=$V$1,F89=$U$1,F89=$V$1,F90=$U$1,F90=$V$1),0,1)))</f>
        <v/>
      </c>
      <c r="AA88" s="344" t="str">
        <f>IF($A88&gt;='FG_243way_Regular Symbol'!D$16,"",IF(B88=0,"",IF(OR(B88=$AA$1,B88=$AB$1,B89=$AA$1,B89=$AB$1,B90=$AA$1,,B90=$AB$1),0,1)))</f>
        <v/>
      </c>
      <c r="AB88" s="3" t="str">
        <f>IF($A88&gt;='FG_243way_Regular Symbol'!E$16,"",IF(C88=0,"",IF(OR(C88=$AA$1,C88=$AB$1,C89=$AA$1,C89=$AB$1,C90=$AA$1,,C90=$AB$1),0,1)))</f>
        <v/>
      </c>
      <c r="AC88" s="3" t="str">
        <f>IF($A88&gt;='FG_243way_Regular Symbol'!F$16,"",IF(D88=0,"",IF(OR(D88=$AA$1,D88=$AB$1,D89=$AA$1,D89=$AB$1,D90=$AA$1,,D90=$AB$1),0,1)))</f>
        <v/>
      </c>
      <c r="AD88" s="3" t="str">
        <f>IF($A88&gt;='FG_243way_Regular Symbol'!G$16,"",IF(E88=0,"",IF(OR(E88=$AA$1,E88=$AB$1,E89=$AA$1,E89=$AB$1,E90=$AA$1,,E90=$AB$1),0,1)))</f>
        <v/>
      </c>
      <c r="AE88" s="135" t="str">
        <f>IF($A88&gt;='FG_243way_Regular Symbol'!H$16,"",IF(F88=0,"",IF(OR(F88=$AA$1,F88=$AB$1,F89=$AA$1,F89=$AB$1,F90=$AA$1,,F90=$AB$1),0,1)))</f>
        <v/>
      </c>
      <c r="AG88" s="344" t="str">
        <f>IF($A88&gt;='FG_243way_Regular Symbol'!D$16,"",IF(B88=0,"",IF(OR(B88=$AG$1,B88=$AH$1,B89=$AG$1,B89=$AH$1,B90=$AG$1,B90=$AH$1),0,1)))</f>
        <v/>
      </c>
      <c r="AH88" s="3" t="str">
        <f>IF($A88&gt;='FG_243way_Regular Symbol'!E$16,"",IF(C88=0,"",IF(OR(C88=$AG$1,C88=$AH$1,C89=$AG$1,C89=$AH$1,C90=$AG$1,C90=$AH$1),0,1)))</f>
        <v/>
      </c>
      <c r="AI88" s="3" t="str">
        <f>IF($A88&gt;='FG_243way_Regular Symbol'!F$16,"",IF(D88=0,"",IF(OR(D88=$AG$1,D88=$AH$1,D89=$AG$1,D89=$AH$1,D90=$AG$1,D90=$AH$1),0,1)))</f>
        <v/>
      </c>
      <c r="AJ88" s="3" t="str">
        <f>IF($A88&gt;='FG_243way_Regular Symbol'!G$16,"",IF(E88=0,"",IF(OR(E88=$AG$1,E88=$AH$1,E89=$AG$1,E89=$AH$1,E90=$AG$1,E90=$AH$1),0,1)))</f>
        <v/>
      </c>
      <c r="AK88" s="135" t="str">
        <f>IF($A88&gt;='FG_243way_Regular Symbol'!H$16,"",IF(F88=0,"",IF(OR(F88=$AG$1,F88=$AH$1,F89=$AG$1,F89=$AH$1,F90=$AG$1,F90=$AH$1),0,1)))</f>
        <v/>
      </c>
      <c r="AM88" s="344" t="str">
        <f>IF($A88&gt;='FG_243way_Regular Symbol'!D$16,"",IF(B88=0,"",IF(OR(B88=$AM$1,B88=$AN$1,B89=$AM$1,B89=$AN$1,B90=$AM$1,B90=$AN$1),0,1)))</f>
        <v/>
      </c>
      <c r="AN88" s="3" t="str">
        <f>IF($A88&gt;='FG_243way_Regular Symbol'!E$16,"",IF(C88=0,"",IF(OR(C88=$AM$1,C88=$AN$1,C89=$AM$1,C89=$AN$1,C90=$AM$1,C90=$AN$1),0,1)))</f>
        <v/>
      </c>
      <c r="AO88" s="3" t="str">
        <f>IF($A88&gt;='FG_243way_Regular Symbol'!F$16,"",IF(D88=0,"",IF(OR(D88=$AM$1,D88=$AN$1,D89=$AM$1,D89=$AN$1,D90=$AM$1,D90=$AN$1),0,1)))</f>
        <v/>
      </c>
      <c r="AP88" s="3" t="str">
        <f>IF($A88&gt;='FG_243way_Regular Symbol'!G$16,"",IF(E88=0,"",IF(OR(E88=$AM$1,E88=$AN$1,E89=$AM$1,E89=$AN$1,E90=$AM$1,E90=$AN$1),0,1)))</f>
        <v/>
      </c>
      <c r="AQ88" s="135" t="str">
        <f>IF($A88&gt;='FG_243way_Regular Symbol'!H$16,"",IF(F88=0,"",IF(OR(F88=$AM$1,F88=$AN$1,F89=$AM$1,F89=$AN$1,F90=$AM$1,F90=$AN$1),0,1)))</f>
        <v/>
      </c>
      <c r="AS88" s="344" t="str">
        <f>IF($A88&gt;='FG_243way_Regular Symbol'!D$16,"",IF(B88=0,"",IF(OR(B88=$AM$1,B88=$AT$1,B89=$AM$1,B89=$AT$1,B90=$AM$1,B90=$AT$1),0,1)))</f>
        <v/>
      </c>
      <c r="AT88" s="3" t="str">
        <f>IF($A88&gt;='FG_243way_Regular Symbol'!E$16,"",IF(C88=0,"",IF(OR(C88=$AM$1,C88=$AT$1,C89=$AM$1,C89=$AT$1,C90=$AM$1,C90=$AT$1),0,1)))</f>
        <v/>
      </c>
      <c r="AU88" s="3" t="str">
        <f>IF($A88&gt;='FG_243way_Regular Symbol'!F$16,"",IF(D88=0,"",IF(OR(D88=$AM$1,D88=$AT$1,D89=$AM$1,D89=$AT$1,D90=$AM$1,D90=$AT$1),0,1)))</f>
        <v/>
      </c>
      <c r="AV88" s="3" t="str">
        <f>IF($A88&gt;='FG_243way_Regular Symbol'!G$16,"",IF(E88=0,"",IF(OR(E88=$AM$1,E88=$AT$1,E89=$AM$1,E89=$AT$1,E90=$AM$1,E90=$AT$1),0,1)))</f>
        <v/>
      </c>
      <c r="AW88" s="135" t="str">
        <f>IF($A88&gt;='FG_243way_Regular Symbol'!H$16,"",IF(F88=0,"",IF(OR(F88=$AM$1,F88=$AT$1,F89=$AM$1,F89=$AT$1,F90=$AM$1,F90=$AT$1),0,1)))</f>
        <v/>
      </c>
      <c r="AY88" s="344" t="str">
        <f>IF($A88&gt;='FG_243way_Regular Symbol'!D$16,"",IF(B88=0,"",IF(OR(B88=$AM$1,B88=$AZ$1,B89=$AM$1,B89=$AZ$1,B90=$AM$1,B90=$AZ$1),0,1)))</f>
        <v/>
      </c>
      <c r="AZ88" s="3" t="str">
        <f>IF($A88&gt;='FG_243way_Regular Symbol'!E$16,"",IF(C88=0,"",IF(OR(C88=$AM$1,C88=$AZ$1,C89=$AM$1,C89=$AZ$1,C90=$AM$1,C90=$AZ$1),0,1)))</f>
        <v/>
      </c>
      <c r="BA88" s="3" t="str">
        <f>IF($A88&gt;='FG_243way_Regular Symbol'!F$16,"",IF(D88=0,"",IF(OR(D88=$AM$1,D88=$AZ$1,D89=$AM$1,D89=$AZ$1,D90=$AM$1,D90=$AZ$1),0,1)))</f>
        <v/>
      </c>
      <c r="BB88" s="3" t="str">
        <f>IF($A88&gt;='FG_243way_Regular Symbol'!G$16,"",IF(E88=0,"",IF(OR(E88=$AM$1,E88=$AZ$1,E89=$AM$1,E89=$AZ$1,E90=$AM$1,E90=$AZ$1),0,1)))</f>
        <v/>
      </c>
      <c r="BC88" s="135" t="str">
        <f>IF($A88&gt;='FG_243way_Regular Symbol'!H$16,"",IF(F88=0,"",IF(OR(F88=$AM$1,F88=$AZ$1,F89=$AM$1,F89=$AZ$1,F90=$AM$1,F90=$AZ$1),0,1)))</f>
        <v/>
      </c>
      <c r="BE88" s="344" t="str">
        <f>IF($A88&gt;='FG_243way_Regular Symbol'!D$16,"",IF(B88=0,"",IF(OR(B88=$AM$1,B88=$BF$1,B89=$AM$1,B89=$BF$1,B90=$AM$1,B90=$BF$1),0,1)))</f>
        <v/>
      </c>
      <c r="BF88" s="3" t="str">
        <f>IF($A88&gt;='FG_243way_Regular Symbol'!E$16,"",IF(C88=0,"",IF(OR(C88=$AM$1,C88=$BF$1,C89=$AM$1,C89=$BF$1,C90=$AM$1,C90=$BF$1),0,1)))</f>
        <v/>
      </c>
      <c r="BG88" s="3" t="str">
        <f>IF($A88&gt;='FG_243way_Regular Symbol'!F$16,"",IF(D88=0,"",IF(OR(D88=$AM$1,D88=$BF$1,D89=$AM$1,D89=$BF$1,D90=$AM$1,D90=$BF$1),0,1)))</f>
        <v/>
      </c>
      <c r="BH88" s="3" t="str">
        <f>IF($A88&gt;='FG_243way_Regular Symbol'!G$16,"",IF(E88=0,"",IF(OR(E88=$AM$1,E88=$BF$1,E89=$AM$1,E89=$BF$1,E90=$AM$1,E90=$BF$1),0,1)))</f>
        <v/>
      </c>
      <c r="BI88" s="135" t="str">
        <f>IF($A88&gt;='FG_243way_Regular Symbol'!H$16,"",IF(F88=0,"",IF(OR(F88=$AM$1,F88=$BF$1,F89=$AM$1,F89=$BF$1,F90=$AM$1,F90=$BF$1),0,1)))</f>
        <v/>
      </c>
      <c r="BK88" s="344" t="str">
        <f>IF($A88&gt;='FG_243way_Regular Symbol'!D$16,"",IF(B88=0,"",IF(OR(B88=$AM$1,B88=$BL$1,B89=$AM$1,B89=$BL$1,B90=$AM$1,B90=$BL$1),0,1)))</f>
        <v/>
      </c>
      <c r="BL88" s="3" t="str">
        <f>IF($A88&gt;='FG_243way_Regular Symbol'!E$16,"",IF(C88=0,"",IF(OR(C88=$AM$1,C88=$BL$1,C89=$AM$1,C89=$BL$1,C90=$AM$1,C90=$BL$1),0,1)))</f>
        <v/>
      </c>
      <c r="BM88" s="3" t="str">
        <f>IF($A88&gt;='FG_243way_Regular Symbol'!F$16,"",IF(D88=0,"",IF(OR(D88=$AM$1,D88=$BL$1,D89=$AM$1,D89=$BL$1,D90=$AM$1,D90=$BL$1),0,1)))</f>
        <v/>
      </c>
      <c r="BN88" s="3" t="str">
        <f>IF($A88&gt;='FG_243way_Regular Symbol'!G$16,"",IF(E88=0,"",IF(OR(E88=$AM$1,E88=$BL$1,E89=$AM$1,E89=$BL$1,E90=$AM$1,E90=$BL$1),0,1)))</f>
        <v/>
      </c>
      <c r="BO88" s="135" t="str">
        <f>IF($A88&gt;='FG_243way_Regular Symbol'!H$16,"",IF(F88=0,"",IF(OR(F88=$AM$1,F88=$BL$1,F89=$AM$1,F89=$BL$1,F90=$AM$1,F90=$BL$1),0,1)))</f>
        <v/>
      </c>
      <c r="BQ88" s="3" t="str">
        <f>IF($A88&gt;='FG_243way_Regular Symbol'!D$16,"",IF(B88=0,"",IF(OR(B88=$BQ$1,B88=$BR$1,B89=$BQ$1,B89=$BR$1,B90=$BQ$1,B90=$BR$1),0,1)))</f>
        <v/>
      </c>
      <c r="BR88" s="3" t="str">
        <f>IF($A88&gt;='FG_243way_Regular Symbol'!E$16,"",IF(C88=0,"",IF(OR(C88=$BQ$1,C88=$BR$1,C89=$BQ$1,C89=$BR$1,C90=$BQ$1,C90=$BR$1),0,1)))</f>
        <v/>
      </c>
      <c r="BS88" s="3" t="str">
        <f>IF($A88&gt;='FG_243way_Regular Symbol'!F$16,"",IF(D88=0,"",IF(OR(D88=$BQ$1,D88=$BR$1,D89=$BQ$1,D89=$BR$1,D90=$BQ$1,D90=$BR$1),0,1)))</f>
        <v/>
      </c>
      <c r="BT88" s="3" t="str">
        <f>IF($A88&gt;='FG_243way_Regular Symbol'!G$16,"",IF(E88=0,"",IF(OR(E88=$BQ$1,E88=$BR$1,E89=$BQ$1,E89=$BR$1,E90=$BQ$1,E90=$BR$1),0,1)))</f>
        <v/>
      </c>
      <c r="BU88" s="3" t="str">
        <f>IF($A88&gt;='FG_243way_Regular Symbol'!H$16,"",IF(F88=0,"",IF(OR(F88=$BQ$1,F88=$BR$1,F89=$BQ$1,F89=$BR$1,F90=$BQ$1,F90=$BR$1),0,1)))</f>
        <v/>
      </c>
      <c r="BW88" s="3" t="str">
        <f>IF($A88&gt;='FG_243way_Regular Symbol'!D$16,"",IF(B88=0,"",IF(OR(B88=$BW$1,B89=$BW$1,B90=$BW$1,B88=$BX$1,B89=$BX$1,B90=$BX$1),0,1)))</f>
        <v/>
      </c>
      <c r="BX88" s="3" t="str">
        <f>IF($A88&gt;='FG_243way_Regular Symbol'!E$16,"",IF(C88=0,"",IF(OR(C88=$BW$1,C89=$BW$1,C90=$BW$1,C88=$BX$1,C89=$BX$1,C90=$BX$1),0,1)))</f>
        <v/>
      </c>
      <c r="BY88" s="3" t="str">
        <f>IF($A88&gt;='FG_243way_Regular Symbol'!F$16,"",IF(D88=0,"",IF(OR(D88=$BW$1,D89=$BW$1,D90=$BW$1,D88=$BX$1,D89=$BX$1,D90=$BX$1),0,1)))</f>
        <v/>
      </c>
      <c r="BZ88" s="3" t="str">
        <f>IF($A88&gt;='FG_243way_Regular Symbol'!G$16,"",IF(E88=0,"",IF(OR(E88=$BW$1,E89=$BW$1,E90=$BW$1,E88=$BX$1,E89=$BX$1,E90=$BX$1),0,1)))</f>
        <v/>
      </c>
      <c r="CA88" s="3" t="str">
        <f>IF($A88&gt;='FG_243way_Regular Symbol'!H$16,"",IF(F88=0,"",IF(OR(F88=$BW$1,F89=$BW$1,F90=$BW$1,F88=$BX$1,F89=$BX$1,F90=$BX$1),0,1)))</f>
        <v/>
      </c>
      <c r="CC88" s="3" t="str">
        <f>IF($A88&gt;='FG_243way_Regular Symbol'!D$16,"",IF(B88=0,"",IF(OR(B88=$BW$1,B89=$BW$1,B90=$BW$1,B88=$CD$1,B89=$CD$1,B90=$CD$1),0,1)))</f>
        <v/>
      </c>
      <c r="CD88" s="3" t="str">
        <f>IF($A88&gt;='FG_243way_Regular Symbol'!E$16,"",IF(C88=0,"",IF(OR(C88=$BW$1,C89=$BW$1,C90=$BW$1,C88=$CD$1,C89=$CD$1,C90=$CD$1),0,1)))</f>
        <v/>
      </c>
      <c r="CE88" s="3" t="str">
        <f>IF($A88&gt;='FG_243way_Regular Symbol'!F$16,"",IF(D88=0,"",IF(OR(D88=$BW$1,D89=$BW$1,D90=$BW$1,D88=$CD$1,D89=$CD$1,D90=$CD$1),0,1)))</f>
        <v/>
      </c>
      <c r="CF88" s="3" t="str">
        <f>IF($A88&gt;='FG_243way_Regular Symbol'!G$16,"",IF(E88=0,"",IF(OR(E88=$BW$1,E89=$BW$1,E90=$BW$1,E88=$CD$1,E89=$CD$1,E90=$CD$1),0,1)))</f>
        <v/>
      </c>
      <c r="CG88" s="3" t="str">
        <f>IF($A88&gt;='FG_243way_Regular Symbol'!H$16,"",IF(F88=0,"",IF(OR(F88=$BW$1,F89=$BW$1,F90=$BW$1,F88=$CD$1,F89=$CD$1,F90=$CD$1),0,1)))</f>
        <v/>
      </c>
      <c r="CI88" s="3" t="str">
        <f>IF($A88&gt;='FG_243way_Regular Symbol'!D$16,"",IF(B88=0,"",IF(OR(B88=$BW$1,B89=$BW$1,B90=$BW$1,B88=$CJ$1,B89=$CJ$1,B90=$CJ$1),0,1)))</f>
        <v/>
      </c>
      <c r="CJ88" s="3" t="str">
        <f>IF($A88&gt;='FG_243way_Regular Symbol'!E$16,"",IF(C88=0,"",IF(OR(C88=$BW$1,C89=$BW$1,C90=$BW$1,C88=$CJ$1,C89=$CJ$1,C90=$CJ$1),0,1)))</f>
        <v/>
      </c>
      <c r="CK88" s="3" t="str">
        <f>IF($A88&gt;='FG_243way_Regular Symbol'!F$16,"",IF(D88=0,"",IF(OR(D88=$BW$1,D89=$BW$1,D90=$BW$1,D88=$CJ$1,D89=$CJ$1,D90=$CJ$1),0,1)))</f>
        <v/>
      </c>
      <c r="CL88" s="3" t="str">
        <f>IF($A88&gt;='FG_243way_Regular Symbol'!G$16,"",IF(E88=0,"",IF(OR(E88=$BW$1,E89=$BW$1,E90=$BW$1,E88=$CJ$1,E89=$CJ$1,E90=$CJ$1),0,1)))</f>
        <v/>
      </c>
      <c r="CM88" s="3" t="str">
        <f>IF($A88&gt;='FG_243way_Regular Symbol'!H$16,"",IF(F88=0,"",IF(OR(F88=$BW$1,F89=$BW$1,F90=$BW$1,F88=$CJ$1,F89=$CJ$1,F90=$CJ$1),0,1)))</f>
        <v/>
      </c>
      <c r="CO88" s="3" t="str">
        <f>IF($A88&gt;='FG_243way_Regular Symbol'!D$16,"",IF(B88=0,"",IF(OR(B88=$BW$1,B89=$BW$1,B90=$BW$1,B88=$CP$1,B89=$CP$1,B90=$CP$1),0,1)))</f>
        <v/>
      </c>
      <c r="CP88" s="3" t="str">
        <f>IF($A88&gt;='FG_243way_Regular Symbol'!E$16,"",IF(C88=0,"",IF(OR(C88=$BW$1,C89=$BW$1,C90=$BW$1,C88=$CP$1,C89=$CP$1,C90=$CP$1),0,1)))</f>
        <v/>
      </c>
      <c r="CQ88" s="3" t="str">
        <f>IF($A88&gt;='FG_243way_Regular Symbol'!F$16,"",IF(D88=0,"",IF(OR(D88=$BW$1,D89=$BW$1,D90=$BW$1,D88=$CP$1,D89=$CP$1,D90=$CP$1),0,1)))</f>
        <v/>
      </c>
      <c r="CR88" s="3" t="str">
        <f>IF($A88&gt;='FG_243way_Regular Symbol'!G$16,"",IF(E88=0,"",IF(OR(E88=$BW$1,E89=$BW$1,E90=$BW$1,E88=$CP$1,E89=$CP$1,E90=$CP$1),0,1)))</f>
        <v/>
      </c>
      <c r="CS88" s="3" t="str">
        <f>IF($A88&gt;='FG_243way_Regular Symbol'!H$16,"",IF(F88=0,"",IF(OR(F88=$BW$1,F89=$BW$1,F90=$BW$1,F88=$CP$1,F89=$CP$1,F90=$CP$1),0,1)))</f>
        <v/>
      </c>
      <c r="CU88" s="3" t="str">
        <f>IF($A88&gt;='FG_243way_Regular Symbol'!D$16,"",IF(B88=0,"",IF(OR(B88=$BW$1,B89=$BW$1,B90=$BW$1,B88=$CV$1,B89=$CV$1,B90=$CV$1),0,1)))</f>
        <v/>
      </c>
      <c r="CV88" s="3" t="str">
        <f>IF($A88&gt;='FG_243way_Regular Symbol'!E$16,"",IF(C88=0,"",IF(OR(C88=$BW$1,C89=$BW$1,C90=$BW$1,C88=$CV$1,C89=$CV$1,C90=$CV$1),0,1)))</f>
        <v/>
      </c>
      <c r="CW88" s="3" t="str">
        <f>IF($A88&gt;='FG_243way_Regular Symbol'!F$16,"",IF(D88=0,"",IF(OR(D88=$BW$1,D89=$BW$1,D90=$BW$1,D88=$CV$1,D89=$CV$1,D90=$CV$1),0,1)))</f>
        <v/>
      </c>
      <c r="CX88" s="3" t="str">
        <f>IF($A88&gt;='FG_243way_Regular Symbol'!G$16,"",IF(E88=0,"",IF(OR(E88=$BW$1,E89=$BW$1,E90=$BW$1,E88=$CV$1,E89=$CV$1,E90=$CV$1),0,1)))</f>
        <v/>
      </c>
      <c r="CY88" s="3" t="str">
        <f>IF($A88&gt;='FG_243way_Regular Symbol'!H$16,"",IF(F88=0,"",IF(OR(F88=$BW$1,F89=$BW$1,F90=$BW$1,F88=$CV$1,F89=$CV$1,F90=$CV$1),0,1)))</f>
        <v/>
      </c>
    </row>
    <row r="89" spans="1:103">
      <c r="A89" s="335"/>
      <c r="B89" s="191"/>
      <c r="C89" s="191"/>
      <c r="D89" s="191"/>
      <c r="E89" s="191"/>
      <c r="F89" s="338"/>
      <c r="O89" s="344" t="str">
        <f>IF($A89&gt;='FG_243way_Regular Symbol'!D$16,"",IF(B89=0,"",IF(OR(B89=$O$1,B89=$P$1,B90=$O$1,B90=$P$1,B91=$O$1,B91=$P$1),0,1)))</f>
        <v/>
      </c>
      <c r="P89" s="3" t="str">
        <f>IF($A89&gt;='FG_243way_Regular Symbol'!E$16,"",IF(C89=0,"",IF(OR(C89=$O$1,C89=$P$1,C90=$O$1,C90=$P$1,C91=$O$1,C91=$P$1),0,1)))</f>
        <v/>
      </c>
      <c r="Q89" s="3" t="str">
        <f>IF($A89&gt;='FG_243way_Regular Symbol'!F$16,"",IF(D89=0,"",IF(OR(D89=$O$1,D89=$P$1,D90=$O$1,D90=$P$1,D91=$O$1,D91=$P$1),0,1)))</f>
        <v/>
      </c>
      <c r="R89" s="3" t="str">
        <f>IF($A89&gt;='FG_243way_Regular Symbol'!G$16,"",IF(E89=0,"",IF(OR(E89=$O$1,E89=$P$1,E90=$O$1,E90=$P$1,E91=$O$1,E91=$P$1),0,1)))</f>
        <v/>
      </c>
      <c r="S89" s="135" t="str">
        <f>IF($A89&gt;='FG_243way_Regular Symbol'!H$16,"",IF(F89=0,"",IF(OR(F89=$O$1,F89=$P$1,F90=$O$1,F90=$P$1,F91=$O$1,F91=$P$1),0,1)))</f>
        <v/>
      </c>
      <c r="U89" s="344"/>
      <c r="V89" s="3"/>
      <c r="W89" s="3"/>
      <c r="X89" s="3"/>
      <c r="Y89" s="135"/>
      <c r="AA89" s="344" t="str">
        <f>IF($A89&gt;='FG_243way_Regular Symbol'!D$16,"",IF(B89=0,"",IF(OR(B89=$AA$1,B89=$AB$1,B90=$AA$1,B90=$AB$1,B91=$AA$1,,B91=$AB$1),0,1)))</f>
        <v/>
      </c>
      <c r="AB89" s="3" t="str">
        <f>IF($A89&gt;='FG_243way_Regular Symbol'!E$16,"",IF(C89=0,"",IF(OR(C89=$AA$1,C89=$AB$1,C90=$AA$1,C90=$AB$1,C91=$AA$1,,C91=$AB$1),0,1)))</f>
        <v/>
      </c>
      <c r="AC89" s="3" t="str">
        <f>IF($A89&gt;='FG_243way_Regular Symbol'!F$16,"",IF(D89=0,"",IF(OR(D89=$AA$1,D89=$AB$1,D90=$AA$1,D90=$AB$1,D91=$AA$1,,D91=$AB$1),0,1)))</f>
        <v/>
      </c>
      <c r="AD89" s="3" t="str">
        <f>IF($A89&gt;='FG_243way_Regular Symbol'!G$16,"",IF(E89=0,"",IF(OR(E89=$AA$1,E89=$AB$1,E90=$AA$1,E90=$AB$1,E91=$AA$1,,E91=$AB$1),0,1)))</f>
        <v/>
      </c>
      <c r="AE89" s="135" t="str">
        <f>IF($A89&gt;='FG_243way_Regular Symbol'!H$16,"",IF(F89=0,"",IF(OR(F89=$AA$1,F89=$AB$1,F90=$AA$1,F90=$AB$1,F91=$AA$1,,F91=$AB$1),0,1)))</f>
        <v/>
      </c>
      <c r="AG89" s="344" t="str">
        <f>IF($A89&gt;='FG_243way_Regular Symbol'!D$16,"",IF(B89=0,"",IF(OR(B89=$AG$1,B89=$AH$1,B90=$AG$1,B90=$AH$1,B91=$AG$1,B91=$AH$1),0,1)))</f>
        <v/>
      </c>
      <c r="AH89" s="3" t="str">
        <f>IF($A89&gt;='FG_243way_Regular Symbol'!E$16,"",IF(C89=0,"",IF(OR(C89=$AG$1,C89=$AH$1,C90=$AG$1,C90=$AH$1,C91=$AG$1,C91=$AH$1),0,1)))</f>
        <v/>
      </c>
      <c r="AI89" s="3" t="str">
        <f>IF($A89&gt;='FG_243way_Regular Symbol'!F$16,"",IF(D89=0,"",IF(OR(D89=$AG$1,D89=$AH$1,D90=$AG$1,D90=$AH$1,D91=$AG$1,D91=$AH$1),0,1)))</f>
        <v/>
      </c>
      <c r="AJ89" s="3" t="str">
        <f>IF($A89&gt;='FG_243way_Regular Symbol'!G$16,"",IF(E89=0,"",IF(OR(E89=$AG$1,E89=$AH$1,E90=$AG$1,E90=$AH$1,E91=$AG$1,E91=$AH$1),0,1)))</f>
        <v/>
      </c>
      <c r="AK89" s="135" t="str">
        <f>IF($A89&gt;='FG_243way_Regular Symbol'!H$16,"",IF(F89=0,"",IF(OR(F89=$AG$1,F89=$AH$1,F90=$AG$1,F90=$AH$1,F91=$AG$1,F91=$AH$1),0,1)))</f>
        <v/>
      </c>
      <c r="AM89" s="344" t="str">
        <f>IF($A89&gt;='FG_243way_Regular Symbol'!D$16,"",IF(B89=0,"",IF(OR(B89=$AM$1,B89=$AN$1,B90=$AM$1,B90=$AN$1,B91=$AM$1,B91=$AN$1),0,1)))</f>
        <v/>
      </c>
      <c r="AN89" s="3" t="str">
        <f>IF($A89&gt;='FG_243way_Regular Symbol'!E$16,"",IF(C89=0,"",IF(OR(C89=$AM$1,C89=$AN$1,C90=$AM$1,C90=$AN$1,C91=$AM$1,C91=$AN$1),0,1)))</f>
        <v/>
      </c>
      <c r="AO89" s="3" t="str">
        <f>IF($A89&gt;='FG_243way_Regular Symbol'!F$16,"",IF(D89=0,"",IF(OR(D89=$AM$1,D89=$AN$1,D90=$AM$1,D90=$AN$1,D91=$AM$1,D91=$AN$1),0,1)))</f>
        <v/>
      </c>
      <c r="AP89" s="3" t="str">
        <f>IF($A89&gt;='FG_243way_Regular Symbol'!G$16,"",IF(E89=0,"",IF(OR(E89=$AM$1,E89=$AN$1,E90=$AM$1,E90=$AN$1,E91=$AM$1,E91=$AN$1),0,1)))</f>
        <v/>
      </c>
      <c r="AQ89" s="135" t="str">
        <f>IF($A89&gt;='FG_243way_Regular Symbol'!H$16,"",IF(F89=0,"",IF(OR(F89=$AM$1,F89=$AN$1,F90=$AM$1,F90=$AN$1,F91=$AM$1,F91=$AN$1),0,1)))</f>
        <v/>
      </c>
      <c r="AS89" s="344" t="str">
        <f>IF($A89&gt;='FG_243way_Regular Symbol'!D$16,"",IF(B89=0,"",IF(OR(B89=$AM$1,B89=$AT$1,B90=$AM$1,B90=$AT$1,B91=$AM$1,B91=$AT$1),0,1)))</f>
        <v/>
      </c>
      <c r="AT89" s="3" t="str">
        <f>IF($A89&gt;='FG_243way_Regular Symbol'!E$16,"",IF(C89=0,"",IF(OR(C89=$AM$1,C89=$AT$1,C90=$AM$1,C90=$AT$1,C91=$AM$1,C91=$AT$1),0,1)))</f>
        <v/>
      </c>
      <c r="AU89" s="3" t="str">
        <f>IF($A89&gt;='FG_243way_Regular Symbol'!F$16,"",IF(D89=0,"",IF(OR(D89=$AM$1,D89=$AT$1,D90=$AM$1,D90=$AT$1,D91=$AM$1,D91=$AT$1),0,1)))</f>
        <v/>
      </c>
      <c r="AV89" s="3" t="str">
        <f>IF($A89&gt;='FG_243way_Regular Symbol'!G$16,"",IF(E89=0,"",IF(OR(E89=$AM$1,E89=$AT$1,E90=$AM$1,E90=$AT$1,E91=$AM$1,E91=$AT$1),0,1)))</f>
        <v/>
      </c>
      <c r="AW89" s="135" t="str">
        <f>IF($A89&gt;='FG_243way_Regular Symbol'!H$16,"",IF(F89=0,"",IF(OR(F89=$AM$1,F89=$AT$1,F90=$AM$1,F90=$AT$1,F91=$AM$1,F91=$AT$1),0,1)))</f>
        <v/>
      </c>
      <c r="AY89" s="344" t="str">
        <f>IF($A89&gt;='FG_243way_Regular Symbol'!D$16,"",IF(B89=0,"",IF(OR(B89=$AM$1,B89=$AZ$1,B90=$AM$1,B90=$AZ$1,B91=$AM$1,B91=$AZ$1),0,1)))</f>
        <v/>
      </c>
      <c r="AZ89" s="3" t="str">
        <f>IF($A89&gt;='FG_243way_Regular Symbol'!E$16,"",IF(C89=0,"",IF(OR(C89=$AM$1,C89=$AZ$1,C90=$AM$1,C90=$AZ$1,C91=$AM$1,C91=$AZ$1),0,1)))</f>
        <v/>
      </c>
      <c r="BA89" s="3" t="str">
        <f>IF($A89&gt;='FG_243way_Regular Symbol'!F$16,"",IF(D89=0,"",IF(OR(D89=$AM$1,D89=$AZ$1,D90=$AM$1,D90=$AZ$1,D91=$AM$1,D91=$AZ$1),0,1)))</f>
        <v/>
      </c>
      <c r="BB89" s="3" t="str">
        <f>IF($A89&gt;='FG_243way_Regular Symbol'!G$16,"",IF(E89=0,"",IF(OR(E89=$AM$1,E89=$AZ$1,E90=$AM$1,E90=$AZ$1,E91=$AM$1,E91=$AZ$1),0,1)))</f>
        <v/>
      </c>
      <c r="BC89" s="135" t="str">
        <f>IF($A89&gt;='FG_243way_Regular Symbol'!H$16,"",IF(F89=0,"",IF(OR(F89=$AM$1,F89=$AZ$1,F90=$AM$1,F90=$AZ$1,F91=$AM$1,F91=$AZ$1),0,1)))</f>
        <v/>
      </c>
      <c r="BE89" s="344" t="str">
        <f>IF($A89&gt;='FG_243way_Regular Symbol'!D$16,"",IF(B89=0,"",IF(OR(B89=$AM$1,B89=$BF$1,B90=$AM$1,B90=$BF$1,B91=$AM$1,B91=$BF$1),0,1)))</f>
        <v/>
      </c>
      <c r="BF89" s="3" t="str">
        <f>IF($A89&gt;='FG_243way_Regular Symbol'!E$16,"",IF(C89=0,"",IF(OR(C89=$AM$1,C89=$BF$1,C90=$AM$1,C90=$BF$1,C91=$AM$1,C91=$BF$1),0,1)))</f>
        <v/>
      </c>
      <c r="BG89" s="3" t="str">
        <f>IF($A89&gt;='FG_243way_Regular Symbol'!F$16,"",IF(D89=0,"",IF(OR(D89=$AM$1,D89=$BF$1,D90=$AM$1,D90=$BF$1,D91=$AM$1,D91=$BF$1),0,1)))</f>
        <v/>
      </c>
      <c r="BH89" s="3" t="str">
        <f>IF($A89&gt;='FG_243way_Regular Symbol'!G$16,"",IF(E89=0,"",IF(OR(E89=$AM$1,E89=$BF$1,E90=$AM$1,E90=$BF$1,E91=$AM$1,E91=$BF$1),0,1)))</f>
        <v/>
      </c>
      <c r="BI89" s="135" t="str">
        <f>IF($A89&gt;='FG_243way_Regular Symbol'!H$16,"",IF(F89=0,"",IF(OR(F89=$AM$1,F89=$BF$1,F90=$AM$1,F90=$BF$1,F91=$AM$1,F91=$BF$1),0,1)))</f>
        <v/>
      </c>
      <c r="BK89" s="344" t="str">
        <f>IF($A89&gt;='FG_243way_Regular Symbol'!D$16,"",IF(B89=0,"",IF(OR(B89=$AM$1,B89=$BL$1,B90=$AM$1,B90=$BL$1,B91=$AM$1,B91=$BL$1),0,1)))</f>
        <v/>
      </c>
      <c r="BL89" s="3" t="str">
        <f>IF($A89&gt;='FG_243way_Regular Symbol'!E$16,"",IF(C89=0,"",IF(OR(C89=$AM$1,C89=$BL$1,C90=$AM$1,C90=$BL$1,C91=$AM$1,C91=$BL$1),0,1)))</f>
        <v/>
      </c>
      <c r="BM89" s="3" t="str">
        <f>IF($A89&gt;='FG_243way_Regular Symbol'!F$16,"",IF(D89=0,"",IF(OR(D89=$AM$1,D89=$BL$1,D90=$AM$1,D90=$BL$1,D91=$AM$1,D91=$BL$1),0,1)))</f>
        <v/>
      </c>
      <c r="BN89" s="3" t="str">
        <f>IF($A89&gt;='FG_243way_Regular Symbol'!G$16,"",IF(E89=0,"",IF(OR(E89=$AM$1,E89=$BL$1,E90=$AM$1,E90=$BL$1,E91=$AM$1,E91=$BL$1),0,1)))</f>
        <v/>
      </c>
      <c r="BO89" s="135" t="str">
        <f>IF($A89&gt;='FG_243way_Regular Symbol'!H$16,"",IF(F89=0,"",IF(OR(F89=$AM$1,F89=$BL$1,F90=$AM$1,F90=$BL$1,F91=$AM$1,F91=$BL$1),0,1)))</f>
        <v/>
      </c>
      <c r="BQ89" s="3" t="str">
        <f>IF($A89&gt;='FG_243way_Regular Symbol'!D$16,"",IF(B89=0,"",IF(OR(B89=$BQ$1,B89=$BR$1,B90=$BQ$1,B90=$BR$1,B91=$BQ$1,B91=$BR$1),0,1)))</f>
        <v/>
      </c>
      <c r="BR89" s="3" t="str">
        <f>IF($A89&gt;='FG_243way_Regular Symbol'!E$16,"",IF(C89=0,"",IF(OR(C89=$BQ$1,C89=$BR$1,C90=$BQ$1,C90=$BR$1,C91=$BQ$1,C91=$BR$1),0,1)))</f>
        <v/>
      </c>
      <c r="BS89" s="3" t="str">
        <f>IF($A89&gt;='FG_243way_Regular Symbol'!F$16,"",IF(D89=0,"",IF(OR(D89=$BQ$1,D89=$BR$1,D90=$BQ$1,D90=$BR$1,D91=$BQ$1,D91=$BR$1),0,1)))</f>
        <v/>
      </c>
      <c r="BT89" s="3" t="str">
        <f>IF($A89&gt;='FG_243way_Regular Symbol'!G$16,"",IF(E89=0,"",IF(OR(E89=$BQ$1,E89=$BR$1,E90=$BQ$1,E90=$BR$1,E91=$BQ$1,E91=$BR$1),0,1)))</f>
        <v/>
      </c>
      <c r="BU89" s="3" t="str">
        <f>IF($A89&gt;='FG_243way_Regular Symbol'!H$16,"",IF(F89=0,"",IF(OR(F89=$BQ$1,F89=$BR$1,F90=$BQ$1,F90=$BR$1,F91=$BQ$1,F91=$BR$1),0,1)))</f>
        <v/>
      </c>
      <c r="BW89" s="3" t="str">
        <f>IF($A89&gt;='FG_243way_Regular Symbol'!D$16,"",IF(B89=0,"",IF(OR(B89=$BW$1,B90=$BW$1,B91=$BW$1,B89=$BX$1,B90=$BX$1,B91=$BX$1),0,1)))</f>
        <v/>
      </c>
      <c r="BX89" s="3" t="str">
        <f>IF($A89&gt;='FG_243way_Regular Symbol'!E$16,"",IF(C89=0,"",IF(OR(C89=$BW$1,C90=$BW$1,C91=$BW$1,C89=$BX$1,C90=$BX$1,C91=$BX$1),0,1)))</f>
        <v/>
      </c>
      <c r="BY89" s="3" t="str">
        <f>IF($A89&gt;='FG_243way_Regular Symbol'!F$16,"",IF(D89=0,"",IF(OR(D89=$BW$1,D90=$BW$1,D91=$BW$1,D89=$BX$1,D90=$BX$1,D91=$BX$1),0,1)))</f>
        <v/>
      </c>
      <c r="BZ89" s="3" t="str">
        <f>IF($A89&gt;='FG_243way_Regular Symbol'!G$16,"",IF(E89=0,"",IF(OR(E89=$BW$1,E90=$BW$1,E91=$BW$1,E89=$BX$1,E90=$BX$1,E91=$BX$1),0,1)))</f>
        <v/>
      </c>
      <c r="CA89" s="3" t="str">
        <f>IF($A89&gt;='FG_243way_Regular Symbol'!H$16,"",IF(F89=0,"",IF(OR(F89=$BW$1,F90=$BW$1,F91=$BW$1,F89=$BX$1,F90=$BX$1,F91=$BX$1),0,1)))</f>
        <v/>
      </c>
      <c r="CC89" s="3" t="str">
        <f>IF($A89&gt;='FG_243way_Regular Symbol'!D$16,"",IF(B89=0,"",IF(OR(B89=$BW$1,B90=$BW$1,B91=$BW$1,B89=$CD$1,B90=$CD$1,B91=$CD$1),0,1)))</f>
        <v/>
      </c>
      <c r="CD89" s="3" t="str">
        <f>IF($A89&gt;='FG_243way_Regular Symbol'!E$16,"",IF(C89=0,"",IF(OR(C89=$BW$1,C90=$BW$1,C91=$BW$1,C89=$CD$1,C90=$CD$1,C91=$CD$1),0,1)))</f>
        <v/>
      </c>
      <c r="CE89" s="3" t="str">
        <f>IF($A89&gt;='FG_243way_Regular Symbol'!F$16,"",IF(D89=0,"",IF(OR(D89=$BW$1,D90=$BW$1,D91=$BW$1,D89=$CD$1,D90=$CD$1,D91=$CD$1),0,1)))</f>
        <v/>
      </c>
      <c r="CF89" s="3" t="str">
        <f>IF($A89&gt;='FG_243way_Regular Symbol'!G$16,"",IF(E89=0,"",IF(OR(E89=$BW$1,E90=$BW$1,E91=$BW$1,E89=$CD$1,E90=$CD$1,E91=$CD$1),0,1)))</f>
        <v/>
      </c>
      <c r="CG89" s="3" t="str">
        <f>IF($A89&gt;='FG_243way_Regular Symbol'!H$16,"",IF(F89=0,"",IF(OR(F89=$BW$1,F90=$BW$1,F91=$BW$1,F89=$CD$1,F90=$CD$1,F91=$CD$1),0,1)))</f>
        <v/>
      </c>
      <c r="CI89" s="3" t="str">
        <f>IF($A89&gt;='FG_243way_Regular Symbol'!D$16,"",IF(B89=0,"",IF(OR(B89=$BW$1,B90=$BW$1,B91=$BW$1,B89=$CJ$1,B90=$CJ$1,B91=$CJ$1),0,1)))</f>
        <v/>
      </c>
      <c r="CJ89" s="3" t="str">
        <f>IF($A89&gt;='FG_243way_Regular Symbol'!E$16,"",IF(C89=0,"",IF(OR(C89=$BW$1,C90=$BW$1,C91=$BW$1,C89=$CJ$1,C90=$CJ$1,C91=$CJ$1),0,1)))</f>
        <v/>
      </c>
      <c r="CK89" s="3" t="str">
        <f>IF($A89&gt;='FG_243way_Regular Symbol'!F$16,"",IF(D89=0,"",IF(OR(D89=$BW$1,D90=$BW$1,D91=$BW$1,D89=$CJ$1,D90=$CJ$1,D91=$CJ$1),0,1)))</f>
        <v/>
      </c>
      <c r="CL89" s="3" t="str">
        <f>IF($A89&gt;='FG_243way_Regular Symbol'!G$16,"",IF(E89=0,"",IF(OR(E89=$BW$1,E90=$BW$1,E91=$BW$1,E89=$CJ$1,E90=$CJ$1,E91=$CJ$1),0,1)))</f>
        <v/>
      </c>
      <c r="CM89" s="3" t="str">
        <f>IF($A89&gt;='FG_243way_Regular Symbol'!H$16,"",IF(F89=0,"",IF(OR(F89=$BW$1,F90=$BW$1,F91=$BW$1,F89=$CJ$1,F90=$CJ$1,F91=$CJ$1),0,1)))</f>
        <v/>
      </c>
      <c r="CO89" s="3" t="str">
        <f>IF($A89&gt;='FG_243way_Regular Symbol'!D$16,"",IF(B89=0,"",IF(OR(B89=$BW$1,B90=$BW$1,B91=$BW$1,B89=$CP$1,B90=$CP$1,B91=$CP$1),0,1)))</f>
        <v/>
      </c>
      <c r="CP89" s="3" t="str">
        <f>IF($A89&gt;='FG_243way_Regular Symbol'!E$16,"",IF(C89=0,"",IF(OR(C89=$BW$1,C90=$BW$1,C91=$BW$1,C89=$CP$1,C90=$CP$1,C91=$CP$1),0,1)))</f>
        <v/>
      </c>
      <c r="CQ89" s="3" t="str">
        <f>IF($A89&gt;='FG_243way_Regular Symbol'!F$16,"",IF(D89=0,"",IF(OR(D89=$BW$1,D90=$BW$1,D91=$BW$1,D89=$CP$1,D90=$CP$1,D91=$CP$1),0,1)))</f>
        <v/>
      </c>
      <c r="CR89" s="3" t="str">
        <f>IF($A89&gt;='FG_243way_Regular Symbol'!G$16,"",IF(E89=0,"",IF(OR(E89=$BW$1,E90=$BW$1,E91=$BW$1,E89=$CP$1,E90=$CP$1,E91=$CP$1),0,1)))</f>
        <v/>
      </c>
      <c r="CS89" s="3" t="str">
        <f>IF($A89&gt;='FG_243way_Regular Symbol'!H$16,"",IF(F89=0,"",IF(OR(F89=$BW$1,F90=$BW$1,F91=$BW$1,F89=$CP$1,F90=$CP$1,F91=$CP$1),0,1)))</f>
        <v/>
      </c>
      <c r="CU89" s="3" t="str">
        <f>IF($A89&gt;='FG_243way_Regular Symbol'!D$16,"",IF(B89=0,"",IF(OR(B89=$BW$1,B90=$BW$1,B91=$BW$1,B89=$CV$1,B90=$CV$1,B91=$CV$1),0,1)))</f>
        <v/>
      </c>
      <c r="CV89" s="3" t="str">
        <f>IF($A89&gt;='FG_243way_Regular Symbol'!E$16,"",IF(C89=0,"",IF(OR(C89=$BW$1,C90=$BW$1,C91=$BW$1,C89=$CV$1,C90=$CV$1,C91=$CV$1),0,1)))</f>
        <v/>
      </c>
      <c r="CW89" s="3" t="str">
        <f>IF($A89&gt;='FG_243way_Regular Symbol'!F$16,"",IF(D89=0,"",IF(OR(D89=$BW$1,D90=$BW$1,D91=$BW$1,D89=$CV$1,D90=$CV$1,D91=$CV$1),0,1)))</f>
        <v/>
      </c>
      <c r="CX89" s="3" t="str">
        <f>IF($A89&gt;='FG_243way_Regular Symbol'!G$16,"",IF(E89=0,"",IF(OR(E89=$BW$1,E90=$BW$1,E91=$BW$1,E89=$CV$1,E90=$CV$1,E91=$CV$1),0,1)))</f>
        <v/>
      </c>
      <c r="CY89" s="3" t="str">
        <f>IF($A89&gt;='FG_243way_Regular Symbol'!H$16,"",IF(F89=0,"",IF(OR(F89=$BW$1,F90=$BW$1,F91=$BW$1,F89=$CV$1,F90=$CV$1,F91=$CV$1),0,1)))</f>
        <v/>
      </c>
    </row>
    <row r="90" spans="1:103">
      <c r="A90" s="335"/>
      <c r="B90" s="191"/>
      <c r="C90" s="191"/>
      <c r="D90" s="191"/>
      <c r="E90" s="191"/>
      <c r="F90" s="338"/>
      <c r="O90" s="344"/>
      <c r="P90" s="3"/>
      <c r="Q90" s="3"/>
      <c r="R90" s="3"/>
      <c r="S90" s="135"/>
      <c r="U90" s="344"/>
      <c r="V90" s="3"/>
      <c r="W90" s="3"/>
      <c r="X90" s="3"/>
      <c r="Y90" s="135"/>
      <c r="AA90" s="344" t="str">
        <f>IF($A90&gt;='FG_243way_Regular Symbol'!D$16,"",IF(B90=0,"",IF(OR(B90=$AA$1,B90=$AB$1,B91=$AA$1,B91=$AB$1,B92=$AA$1,,B92=$AB$1),0,1)))</f>
        <v/>
      </c>
      <c r="AB90" s="3" t="str">
        <f>IF($A90&gt;='FG_243way_Regular Symbol'!E$16,"",IF(C90=0,"",IF(OR(C90=$AA$1,C90=$AB$1,C91=$AA$1,C91=$AB$1,C92=$AA$1,,C92=$AB$1),0,1)))</f>
        <v/>
      </c>
      <c r="AC90" s="3" t="str">
        <f>IF($A90&gt;='FG_243way_Regular Symbol'!F$16,"",IF(D90=0,"",IF(OR(D90=$AA$1,D90=$AB$1,D91=$AA$1,D91=$AB$1,D92=$AA$1,,D92=$AB$1),0,1)))</f>
        <v/>
      </c>
      <c r="AD90" s="3" t="str">
        <f>IF($A90&gt;='FG_243way_Regular Symbol'!G$16,"",IF(E90=0,"",IF(OR(E90=$AA$1,E90=$AB$1,E91=$AA$1,E91=$AB$1,E92=$AA$1,,E92=$AB$1),0,1)))</f>
        <v/>
      </c>
      <c r="AE90" s="135" t="str">
        <f>IF($A90&gt;='FG_243way_Regular Symbol'!H$16,"",IF(F90=0,"",IF(OR(F90=$AA$1,F90=$AB$1,F91=$AA$1,F91=$AB$1,F92=$AA$1,,F92=$AB$1),0,1)))</f>
        <v/>
      </c>
      <c r="AG90" s="344" t="str">
        <f>IF($A90&gt;='FG_243way_Regular Symbol'!D$16,"",IF(B90=0,"",IF(OR(B90=$AG$1,B90=$AH$1,B91=$AG$1,B91=$AH$1,B92=$AG$1,B92=$AH$1),0,1)))</f>
        <v/>
      </c>
      <c r="AH90" s="3" t="str">
        <f>IF($A90&gt;='FG_243way_Regular Symbol'!E$16,"",IF(C90=0,"",IF(OR(C90=$AG$1,C90=$AH$1,C91=$AG$1,C91=$AH$1,C92=$AG$1,C92=$AH$1),0,1)))</f>
        <v/>
      </c>
      <c r="AI90" s="3" t="str">
        <f>IF($A90&gt;='FG_243way_Regular Symbol'!F$16,"",IF(D90=0,"",IF(OR(D90=$AG$1,D90=$AH$1,D91=$AG$1,D91=$AH$1,D92=$AG$1,D92=$AH$1),0,1)))</f>
        <v/>
      </c>
      <c r="AJ90" s="3" t="str">
        <f>IF($A90&gt;='FG_243way_Regular Symbol'!G$16,"",IF(E90=0,"",IF(OR(E90=$AG$1,E90=$AH$1,E91=$AG$1,E91=$AH$1,E92=$AG$1,E92=$AH$1),0,1)))</f>
        <v/>
      </c>
      <c r="AK90" s="135" t="str">
        <f>IF($A90&gt;='FG_243way_Regular Symbol'!H$16,"",IF(F90=0,"",IF(OR(F90=$AG$1,F90=$AH$1,F91=$AG$1,F91=$AH$1,F92=$AG$1,F92=$AH$1),0,1)))</f>
        <v/>
      </c>
      <c r="AM90" s="344" t="str">
        <f>IF($A90&gt;='FG_243way_Regular Symbol'!D$16,"",IF(B90=0,"",IF(OR(B90=$AM$1,B90=$AN$1,B91=$AM$1,B91=$AN$1,B92=$AM$1,B92=$AN$1),0,1)))</f>
        <v/>
      </c>
      <c r="AN90" s="3" t="str">
        <f>IF($A90&gt;='FG_243way_Regular Symbol'!E$16,"",IF(C90=0,"",IF(OR(C90=$AM$1,C90=$AN$1,C91=$AM$1,C91=$AN$1,C92=$AM$1,C92=$AN$1),0,1)))</f>
        <v/>
      </c>
      <c r="AO90" s="3" t="str">
        <f>IF($A90&gt;='FG_243way_Regular Symbol'!F$16,"",IF(D90=0,"",IF(OR(D90=$AM$1,D90=$AN$1,D91=$AM$1,D91=$AN$1,D92=$AM$1,D92=$AN$1),0,1)))</f>
        <v/>
      </c>
      <c r="AP90" s="3" t="str">
        <f>IF($A90&gt;='FG_243way_Regular Symbol'!G$16,"",IF(E90=0,"",IF(OR(E90=$AM$1,E90=$AN$1,E91=$AM$1,E91=$AN$1,E92=$AM$1,E92=$AN$1),0,1)))</f>
        <v/>
      </c>
      <c r="AQ90" s="135" t="str">
        <f>IF($A90&gt;='FG_243way_Regular Symbol'!H$16,"",IF(F90=0,"",IF(OR(F90=$AM$1,F90=$AN$1,F91=$AM$1,F91=$AN$1,F92=$AM$1,F92=$AN$1),0,1)))</f>
        <v/>
      </c>
      <c r="AS90" s="344" t="str">
        <f>IF($A90&gt;='FG_243way_Regular Symbol'!D$16,"",IF(B90=0,"",IF(OR(B90=$AM$1,B90=$AT$1,B91=$AM$1,B91=$AT$1,B92=$AM$1,B92=$AT$1),0,1)))</f>
        <v/>
      </c>
      <c r="AT90" s="3" t="str">
        <f>IF($A90&gt;='FG_243way_Regular Symbol'!E$16,"",IF(C90=0,"",IF(OR(C90=$AM$1,C90=$AT$1,C91=$AM$1,C91=$AT$1,C92=$AM$1,C92=$AT$1),0,1)))</f>
        <v/>
      </c>
      <c r="AU90" s="3" t="str">
        <f>IF($A90&gt;='FG_243way_Regular Symbol'!F$16,"",IF(D90=0,"",IF(OR(D90=$AM$1,D90=$AT$1,D91=$AM$1,D91=$AT$1,D92=$AM$1,D92=$AT$1),0,1)))</f>
        <v/>
      </c>
      <c r="AV90" s="3" t="str">
        <f>IF($A90&gt;='FG_243way_Regular Symbol'!G$16,"",IF(E90=0,"",IF(OR(E90=$AM$1,E90=$AT$1,E91=$AM$1,E91=$AT$1,E92=$AM$1,E92=$AT$1),0,1)))</f>
        <v/>
      </c>
      <c r="AW90" s="135" t="str">
        <f>IF($A90&gt;='FG_243way_Regular Symbol'!H$16,"",IF(F90=0,"",IF(OR(F90=$AM$1,F90=$AT$1,F91=$AM$1,F91=$AT$1,F92=$AM$1,F92=$AT$1),0,1)))</f>
        <v/>
      </c>
      <c r="AY90" s="344" t="str">
        <f>IF($A90&gt;='FG_243way_Regular Symbol'!D$16,"",IF(B90=0,"",IF(OR(B90=$AM$1,B90=$AZ$1,B91=$AM$1,B91=$AZ$1,B92=$AM$1,B92=$AZ$1),0,1)))</f>
        <v/>
      </c>
      <c r="AZ90" s="3" t="str">
        <f>IF($A90&gt;='FG_243way_Regular Symbol'!E$16,"",IF(C90=0,"",IF(OR(C90=$AM$1,C90=$AZ$1,C91=$AM$1,C91=$AZ$1,C92=$AM$1,C92=$AZ$1),0,1)))</f>
        <v/>
      </c>
      <c r="BA90" s="3" t="str">
        <f>IF($A90&gt;='FG_243way_Regular Symbol'!F$16,"",IF(D90=0,"",IF(OR(D90=$AM$1,D90=$AZ$1,D91=$AM$1,D91=$AZ$1,D92=$AM$1,D92=$AZ$1),0,1)))</f>
        <v/>
      </c>
      <c r="BB90" s="3" t="str">
        <f>IF($A90&gt;='FG_243way_Regular Symbol'!G$16,"",IF(E90=0,"",IF(OR(E90=$AM$1,E90=$AZ$1,E91=$AM$1,E91=$AZ$1,E92=$AM$1,E92=$AZ$1),0,1)))</f>
        <v/>
      </c>
      <c r="BC90" s="135" t="str">
        <f>IF($A90&gt;='FG_243way_Regular Symbol'!H$16,"",IF(F90=0,"",IF(OR(F90=$AM$1,F90=$AZ$1,F91=$AM$1,F91=$AZ$1,F92=$AM$1,F92=$AZ$1),0,1)))</f>
        <v/>
      </c>
      <c r="BE90" s="344" t="str">
        <f>IF($A90&gt;='FG_243way_Regular Symbol'!D$16,"",IF(B90=0,"",IF(OR(B90=$AM$1,B90=$BF$1,B91=$AM$1,B91=$BF$1,B92=$AM$1,B92=$BF$1),0,1)))</f>
        <v/>
      </c>
      <c r="BF90" s="3" t="str">
        <f>IF($A90&gt;='FG_243way_Regular Symbol'!E$16,"",IF(C90=0,"",IF(OR(C90=$AM$1,C90=$BF$1,C91=$AM$1,C91=$BF$1,C92=$AM$1,C92=$BF$1),0,1)))</f>
        <v/>
      </c>
      <c r="BG90" s="3" t="str">
        <f>IF($A90&gt;='FG_243way_Regular Symbol'!F$16,"",IF(D90=0,"",IF(OR(D90=$AM$1,D90=$BF$1,D91=$AM$1,D91=$BF$1,D92=$AM$1,D92=$BF$1),0,1)))</f>
        <v/>
      </c>
      <c r="BH90" s="3" t="str">
        <f>IF($A90&gt;='FG_243way_Regular Symbol'!G$16,"",IF(E90=0,"",IF(OR(E90=$AM$1,E90=$BF$1,E91=$AM$1,E91=$BF$1,E92=$AM$1,E92=$BF$1),0,1)))</f>
        <v/>
      </c>
      <c r="BI90" s="135" t="str">
        <f>IF($A90&gt;='FG_243way_Regular Symbol'!H$16,"",IF(F90=0,"",IF(OR(F90=$AM$1,F90=$BF$1,F91=$AM$1,F91=$BF$1,F92=$AM$1,F92=$BF$1),0,1)))</f>
        <v/>
      </c>
      <c r="BK90" s="344" t="str">
        <f>IF($A90&gt;='FG_243way_Regular Symbol'!D$16,"",IF(B90=0,"",IF(OR(B90=$AM$1,B90=$BL$1,B91=$AM$1,B91=$BL$1,B92=$AM$1,B92=$BL$1),0,1)))</f>
        <v/>
      </c>
      <c r="BL90" s="3" t="str">
        <f>IF($A90&gt;='FG_243way_Regular Symbol'!E$16,"",IF(C90=0,"",IF(OR(C90=$AM$1,C90=$BL$1,C91=$AM$1,C91=$BL$1,C92=$AM$1,C92=$BL$1),0,1)))</f>
        <v/>
      </c>
      <c r="BM90" s="3" t="str">
        <f>IF($A90&gt;='FG_243way_Regular Symbol'!F$16,"",IF(D90=0,"",IF(OR(D90=$AM$1,D90=$BL$1,D91=$AM$1,D91=$BL$1,D92=$AM$1,D92=$BL$1),0,1)))</f>
        <v/>
      </c>
      <c r="BN90" s="3" t="str">
        <f>IF($A90&gt;='FG_243way_Regular Symbol'!G$16,"",IF(E90=0,"",IF(OR(E90=$AM$1,E90=$BL$1,E91=$AM$1,E91=$BL$1,E92=$AM$1,E92=$BL$1),0,1)))</f>
        <v/>
      </c>
      <c r="BO90" s="135" t="str">
        <f>IF($A90&gt;='FG_243way_Regular Symbol'!H$16,"",IF(F90=0,"",IF(OR(F90=$AM$1,F90=$BL$1,F91=$AM$1,F91=$BL$1,F92=$AM$1,F92=$BL$1),0,1)))</f>
        <v/>
      </c>
      <c r="BQ90" s="3" t="str">
        <f>IF($A90&gt;='FG_243way_Regular Symbol'!D$16,"",IF(B90=0,"",IF(OR(B90=$BQ$1,B90=$BR$1,B91=$BQ$1,B91=$BR$1,B92=$BQ$1,B92=$BR$1),0,1)))</f>
        <v/>
      </c>
      <c r="BR90" s="3" t="str">
        <f>IF($A90&gt;='FG_243way_Regular Symbol'!E$16,"",IF(C90=0,"",IF(OR(C90=$BQ$1,C90=$BR$1,C91=$BQ$1,C91=$BR$1,C92=$BQ$1,C92=$BR$1),0,1)))</f>
        <v/>
      </c>
      <c r="BS90" s="3" t="str">
        <f>IF($A90&gt;='FG_243way_Regular Symbol'!F$16,"",IF(D90=0,"",IF(OR(D90=$BQ$1,D90=$BR$1,D91=$BQ$1,D91=$BR$1,D92=$BQ$1,D92=$BR$1),0,1)))</f>
        <v/>
      </c>
      <c r="BT90" s="3" t="str">
        <f>IF($A90&gt;='FG_243way_Regular Symbol'!G$16,"",IF(E90=0,"",IF(OR(E90=$BQ$1,E90=$BR$1,E91=$BQ$1,E91=$BR$1,E92=$BQ$1,E92=$BR$1),0,1)))</f>
        <v/>
      </c>
      <c r="BU90" s="3" t="str">
        <f>IF($A90&gt;='FG_243way_Regular Symbol'!H$16,"",IF(F90=0,"",IF(OR(F90=$BQ$1,F90=$BR$1,F91=$BQ$1,F91=$BR$1,F92=$BQ$1,F92=$BR$1),0,1)))</f>
        <v/>
      </c>
      <c r="BW90" s="3" t="str">
        <f>IF($A90&gt;='FG_243way_Regular Symbol'!D$16,"",IF(B90=0,"",IF(OR(B90=$BW$1,B91=$BW$1,B92=$BW$1,B90=$BX$1,B91=$BX$1,B92=$BX$1),0,1)))</f>
        <v/>
      </c>
      <c r="BX90" s="3" t="str">
        <f>IF($A90&gt;='FG_243way_Regular Symbol'!E$16,"",IF(C90=0,"",IF(OR(C90=$BW$1,C91=$BW$1,C92=$BW$1,C90=$BX$1,C91=$BX$1,C92=$BX$1),0,1)))</f>
        <v/>
      </c>
      <c r="BY90" s="3" t="str">
        <f>IF($A90&gt;='FG_243way_Regular Symbol'!F$16,"",IF(D90=0,"",IF(OR(D90=$BW$1,D91=$BW$1,D92=$BW$1,D90=$BX$1,D91=$BX$1,D92=$BX$1),0,1)))</f>
        <v/>
      </c>
      <c r="BZ90" s="3" t="str">
        <f>IF($A90&gt;='FG_243way_Regular Symbol'!G$16,"",IF(E90=0,"",IF(OR(E90=$BW$1,E91=$BW$1,E92=$BW$1,E90=$BX$1,E91=$BX$1,E92=$BX$1),0,1)))</f>
        <v/>
      </c>
      <c r="CA90" s="3" t="str">
        <f>IF($A90&gt;='FG_243way_Regular Symbol'!H$16,"",IF(F90=0,"",IF(OR(F90=$BW$1,F91=$BW$1,F92=$BW$1,F90=$BX$1,F91=$BX$1,F92=$BX$1),0,1)))</f>
        <v/>
      </c>
      <c r="CC90" s="3" t="str">
        <f>IF($A90&gt;='FG_243way_Regular Symbol'!D$16,"",IF(B90=0,"",IF(OR(B90=$BW$1,B91=$BW$1,B92=$BW$1,B90=$CD$1,B91=$CD$1,B92=$CD$1),0,1)))</f>
        <v/>
      </c>
      <c r="CD90" s="3" t="str">
        <f>IF($A90&gt;='FG_243way_Regular Symbol'!E$16,"",IF(C90=0,"",IF(OR(C90=$BW$1,C91=$BW$1,C92=$BW$1,C90=$CD$1,C91=$CD$1,C92=$CD$1),0,1)))</f>
        <v/>
      </c>
      <c r="CE90" s="3" t="str">
        <f>IF($A90&gt;='FG_243way_Regular Symbol'!F$16,"",IF(D90=0,"",IF(OR(D90=$BW$1,D91=$BW$1,D92=$BW$1,D90=$CD$1,D91=$CD$1,D92=$CD$1),0,1)))</f>
        <v/>
      </c>
      <c r="CF90" s="3" t="str">
        <f>IF($A90&gt;='FG_243way_Regular Symbol'!G$16,"",IF(E90=0,"",IF(OR(E90=$BW$1,E91=$BW$1,E92=$BW$1,E90=$CD$1,E91=$CD$1,E92=$CD$1),0,1)))</f>
        <v/>
      </c>
      <c r="CG90" s="3" t="str">
        <f>IF($A90&gt;='FG_243way_Regular Symbol'!H$16,"",IF(F90=0,"",IF(OR(F90=$BW$1,F91=$BW$1,F92=$BW$1,F90=$CD$1,F91=$CD$1,F92=$CD$1),0,1)))</f>
        <v/>
      </c>
      <c r="CI90" s="3" t="str">
        <f>IF($A90&gt;='FG_243way_Regular Symbol'!D$16,"",IF(B90=0,"",IF(OR(B90=$BW$1,B91=$BW$1,B92=$BW$1,B90=$CJ$1,B91=$CJ$1,B92=$CJ$1),0,1)))</f>
        <v/>
      </c>
      <c r="CJ90" s="3" t="str">
        <f>IF($A90&gt;='FG_243way_Regular Symbol'!E$16,"",IF(C90=0,"",IF(OR(C90=$BW$1,C91=$BW$1,C92=$BW$1,C90=$CJ$1,C91=$CJ$1,C92=$CJ$1),0,1)))</f>
        <v/>
      </c>
      <c r="CK90" s="3" t="str">
        <f>IF($A90&gt;='FG_243way_Regular Symbol'!F$16,"",IF(D90=0,"",IF(OR(D90=$BW$1,D91=$BW$1,D92=$BW$1,D90=$CJ$1,D91=$CJ$1,D92=$CJ$1),0,1)))</f>
        <v/>
      </c>
      <c r="CL90" s="3" t="str">
        <f>IF($A90&gt;='FG_243way_Regular Symbol'!G$16,"",IF(E90=0,"",IF(OR(E90=$BW$1,E91=$BW$1,E92=$BW$1,E90=$CJ$1,E91=$CJ$1,E92=$CJ$1),0,1)))</f>
        <v/>
      </c>
      <c r="CM90" s="3" t="str">
        <f>IF($A90&gt;='FG_243way_Regular Symbol'!H$16,"",IF(F90=0,"",IF(OR(F90=$BW$1,F91=$BW$1,F92=$BW$1,F90=$CJ$1,F91=$CJ$1,F92=$CJ$1),0,1)))</f>
        <v/>
      </c>
      <c r="CO90" s="3" t="str">
        <f>IF($A90&gt;='FG_243way_Regular Symbol'!D$16,"",IF(B90=0,"",IF(OR(B90=$BW$1,B91=$BW$1,B92=$BW$1,B90=$CP$1,B91=$CP$1,B92=$CP$1),0,1)))</f>
        <v/>
      </c>
      <c r="CP90" s="3" t="str">
        <f>IF($A90&gt;='FG_243way_Regular Symbol'!E$16,"",IF(C90=0,"",IF(OR(C90=$BW$1,C91=$BW$1,C92=$BW$1,C90=$CP$1,C91=$CP$1,C92=$CP$1),0,1)))</f>
        <v/>
      </c>
      <c r="CQ90" s="3" t="str">
        <f>IF($A90&gt;='FG_243way_Regular Symbol'!F$16,"",IF(D90=0,"",IF(OR(D90=$BW$1,D91=$BW$1,D92=$BW$1,D90=$CP$1,D91=$CP$1,D92=$CP$1),0,1)))</f>
        <v/>
      </c>
      <c r="CR90" s="3" t="str">
        <f>IF($A90&gt;='FG_243way_Regular Symbol'!G$16,"",IF(E90=0,"",IF(OR(E90=$BW$1,E91=$BW$1,E92=$BW$1,E90=$CP$1,E91=$CP$1,E92=$CP$1),0,1)))</f>
        <v/>
      </c>
      <c r="CS90" s="3" t="str">
        <f>IF($A90&gt;='FG_243way_Regular Symbol'!H$16,"",IF(F90=0,"",IF(OR(F90=$BW$1,F91=$BW$1,F92=$BW$1,F90=$CP$1,F91=$CP$1,F92=$CP$1),0,1)))</f>
        <v/>
      </c>
      <c r="CU90" s="3" t="str">
        <f>IF($A90&gt;='FG_243way_Regular Symbol'!D$16,"",IF(B90=0,"",IF(OR(B90=$BW$1,B91=$BW$1,B92=$BW$1,B90=$CV$1,B91=$CV$1,B92=$CV$1),0,1)))</f>
        <v/>
      </c>
      <c r="CV90" s="3" t="str">
        <f>IF($A90&gt;='FG_243way_Regular Symbol'!E$16,"",IF(C90=0,"",IF(OR(C90=$BW$1,C91=$BW$1,C92=$BW$1,C90=$CV$1,C91=$CV$1,C92=$CV$1),0,1)))</f>
        <v/>
      </c>
      <c r="CW90" s="3" t="str">
        <f>IF($A90&gt;='FG_243way_Regular Symbol'!F$16,"",IF(D90=0,"",IF(OR(D90=$BW$1,D91=$BW$1,D92=$BW$1,D90=$CV$1,D91=$CV$1,D92=$CV$1),0,1)))</f>
        <v/>
      </c>
      <c r="CX90" s="3" t="str">
        <f>IF($A90&gt;='FG_243way_Regular Symbol'!G$16,"",IF(E90=0,"",IF(OR(E90=$BW$1,E91=$BW$1,E92=$BW$1,E90=$CV$1,E91=$CV$1,E92=$CV$1),0,1)))</f>
        <v/>
      </c>
      <c r="CY90" s="3" t="str">
        <f>IF($A90&gt;='FG_243way_Regular Symbol'!H$16,"",IF(F90=0,"",IF(OR(F90=$BW$1,F91=$BW$1,F92=$BW$1,F90=$CV$1,F91=$CV$1,F92=$CV$1),0,1)))</f>
        <v/>
      </c>
    </row>
    <row r="91" spans="1:103">
      <c r="A91" s="335"/>
      <c r="B91" s="191"/>
      <c r="C91" s="191"/>
      <c r="D91" s="191"/>
      <c r="E91" s="191"/>
      <c r="F91" s="338"/>
      <c r="O91" s="344"/>
      <c r="P91" s="3"/>
      <c r="Q91" s="3"/>
      <c r="R91" s="3"/>
      <c r="S91" s="135"/>
      <c r="U91" s="344"/>
      <c r="V91" s="3"/>
      <c r="W91" s="3"/>
      <c r="X91" s="3"/>
      <c r="Y91" s="135"/>
      <c r="AA91" s="344"/>
      <c r="AB91" s="3"/>
      <c r="AC91" s="3"/>
      <c r="AD91" s="3"/>
      <c r="AE91" s="135"/>
      <c r="AG91" s="344" t="str">
        <f>IF($A91&gt;='FG_243way_Regular Symbol'!D$16,"",IF(B91=0,"",IF(OR(B91=$AG$1,B91=$AH$1,B92=$AG$1,B92=$AH$1,B93=$AG$1,B93=$AH$1),0,1)))</f>
        <v/>
      </c>
      <c r="AH91" s="3" t="str">
        <f>IF($A91&gt;='FG_243way_Regular Symbol'!E$16,"",IF(C91=0,"",IF(OR(C91=$AG$1,C91=$AH$1,C92=$AG$1,C92=$AH$1,C93=$AG$1,C93=$AH$1),0,1)))</f>
        <v/>
      </c>
      <c r="AI91" s="3" t="str">
        <f>IF($A91&gt;='FG_243way_Regular Symbol'!F$16,"",IF(D91=0,"",IF(OR(D91=$AG$1,D91=$AH$1,D92=$AG$1,D92=$AH$1,D93=$AG$1,D93=$AH$1),0,1)))</f>
        <v/>
      </c>
      <c r="AJ91" s="3" t="str">
        <f>IF($A91&gt;='FG_243way_Regular Symbol'!G$16,"",IF(E91=0,"",IF(OR(E91=$AG$1,E91=$AH$1,E92=$AG$1,E92=$AH$1,E93=$AG$1,E93=$AH$1),0,1)))</f>
        <v/>
      </c>
      <c r="AK91" s="135" t="str">
        <f>IF($A91&gt;='FG_243way_Regular Symbol'!H$16,"",IF(F91=0,"",IF(OR(F91=$AG$1,F91=$AH$1,F92=$AG$1,F92=$AH$1,F93=$AG$1,F93=$AH$1),0,1)))</f>
        <v/>
      </c>
      <c r="AM91" s="344" t="str">
        <f>IF($A91&gt;='FG_243way_Regular Symbol'!D$16,"",IF(B91=0,"",IF(OR(B91=$AM$1,B91=$AN$1,B92=$AM$1,B92=$AN$1,B93=$AM$1,B93=$AN$1),0,1)))</f>
        <v/>
      </c>
      <c r="AN91" s="3" t="str">
        <f>IF($A91&gt;='FG_243way_Regular Symbol'!E$16,"",IF(C91=0,"",IF(OR(C91=$AM$1,C91=$AN$1,C92=$AM$1,C92=$AN$1,C93=$AM$1,C93=$AN$1),0,1)))</f>
        <v/>
      </c>
      <c r="AO91" s="3" t="str">
        <f>IF($A91&gt;='FG_243way_Regular Symbol'!F$16,"",IF(D91=0,"",IF(OR(D91=$AM$1,D91=$AN$1,D92=$AM$1,D92=$AN$1,D93=$AM$1,D93=$AN$1),0,1)))</f>
        <v/>
      </c>
      <c r="AP91" s="3" t="str">
        <f>IF($A91&gt;='FG_243way_Regular Symbol'!G$16,"",IF(E91=0,"",IF(OR(E91=$AM$1,E91=$AN$1,E92=$AM$1,E92=$AN$1,E93=$AM$1,E93=$AN$1),0,1)))</f>
        <v/>
      </c>
      <c r="AQ91" s="135" t="str">
        <f>IF($A91&gt;='FG_243way_Regular Symbol'!H$16,"",IF(F91=0,"",IF(OR(F91=$AM$1,F91=$AN$1,F92=$AM$1,F92=$AN$1,F93=$AM$1,F93=$AN$1),0,1)))</f>
        <v/>
      </c>
      <c r="AS91" s="344" t="str">
        <f>IF($A91&gt;='FG_243way_Regular Symbol'!D$16,"",IF(B91=0,"",IF(OR(B91=$AM$1,B91=$AT$1,B92=$AM$1,B92=$AT$1,B93=$AM$1,B93=$AT$1),0,1)))</f>
        <v/>
      </c>
      <c r="AT91" s="3" t="str">
        <f>IF($A91&gt;='FG_243way_Regular Symbol'!E$16,"",IF(C91=0,"",IF(OR(C91=$AM$1,C91=$AT$1,C92=$AM$1,C92=$AT$1,C93=$AM$1,C93=$AT$1),0,1)))</f>
        <v/>
      </c>
      <c r="AU91" s="3" t="str">
        <f>IF($A91&gt;='FG_243way_Regular Symbol'!F$16,"",IF(D91=0,"",IF(OR(D91=$AM$1,D91=$AT$1,D92=$AM$1,D92=$AT$1,D93=$AM$1,D93=$AT$1),0,1)))</f>
        <v/>
      </c>
      <c r="AV91" s="3" t="str">
        <f>IF($A91&gt;='FG_243way_Regular Symbol'!G$16,"",IF(E91=0,"",IF(OR(E91=$AM$1,E91=$AT$1,E92=$AM$1,E92=$AT$1,E93=$AM$1,E93=$AT$1),0,1)))</f>
        <v/>
      </c>
      <c r="AW91" s="135" t="str">
        <f>IF($A91&gt;='FG_243way_Regular Symbol'!H$16,"",IF(F91=0,"",IF(OR(F91=$AM$1,F91=$AT$1,F92=$AM$1,F92=$AT$1,F93=$AM$1,F93=$AT$1),0,1)))</f>
        <v/>
      </c>
      <c r="AY91" s="344" t="str">
        <f>IF($A91&gt;='FG_243way_Regular Symbol'!D$16,"",IF(B91=0,"",IF(OR(B91=$AM$1,B91=$AZ$1,B92=$AM$1,B92=$AZ$1,B93=$AM$1,B93=$AZ$1),0,1)))</f>
        <v/>
      </c>
      <c r="AZ91" s="3" t="str">
        <f>IF($A91&gt;='FG_243way_Regular Symbol'!E$16,"",IF(C91=0,"",IF(OR(C91=$AM$1,C91=$AZ$1,C92=$AM$1,C92=$AZ$1,C93=$AM$1,C93=$AZ$1),0,1)))</f>
        <v/>
      </c>
      <c r="BA91" s="3" t="str">
        <f>IF($A91&gt;='FG_243way_Regular Symbol'!F$16,"",IF(D91=0,"",IF(OR(D91=$AM$1,D91=$AZ$1,D92=$AM$1,D92=$AZ$1,D93=$AM$1,D93=$AZ$1),0,1)))</f>
        <v/>
      </c>
      <c r="BB91" s="3" t="str">
        <f>IF($A91&gt;='FG_243way_Regular Symbol'!G$16,"",IF(E91=0,"",IF(OR(E91=$AM$1,E91=$AZ$1,E92=$AM$1,E92=$AZ$1,E93=$AM$1,E93=$AZ$1),0,1)))</f>
        <v/>
      </c>
      <c r="BC91" s="135" t="str">
        <f>IF($A91&gt;='FG_243way_Regular Symbol'!H$16,"",IF(F91=0,"",IF(OR(F91=$AM$1,F91=$AZ$1,F92=$AM$1,F92=$AZ$1,F93=$AM$1,F93=$AZ$1),0,1)))</f>
        <v/>
      </c>
      <c r="BE91" s="344" t="str">
        <f>IF($A91&gt;='FG_243way_Regular Symbol'!D$16,"",IF(B91=0,"",IF(OR(B91=$AM$1,B91=$BF$1,B92=$AM$1,B92=$BF$1,B93=$AM$1,B93=$BF$1),0,1)))</f>
        <v/>
      </c>
      <c r="BF91" s="3" t="str">
        <f>IF($A91&gt;='FG_243way_Regular Symbol'!E$16,"",IF(C91=0,"",IF(OR(C91=$AM$1,C91=$BF$1,C92=$AM$1,C92=$BF$1,C93=$AM$1,C93=$BF$1),0,1)))</f>
        <v/>
      </c>
      <c r="BG91" s="3" t="str">
        <f>IF($A91&gt;='FG_243way_Regular Symbol'!F$16,"",IF(D91=0,"",IF(OR(D91=$AM$1,D91=$BF$1,D92=$AM$1,D92=$BF$1,D93=$AM$1,D93=$BF$1),0,1)))</f>
        <v/>
      </c>
      <c r="BH91" s="3" t="str">
        <f>IF($A91&gt;='FG_243way_Regular Symbol'!G$16,"",IF(E91=0,"",IF(OR(E91=$AM$1,E91=$BF$1,E92=$AM$1,E92=$BF$1,E93=$AM$1,E93=$BF$1),0,1)))</f>
        <v/>
      </c>
      <c r="BI91" s="135" t="str">
        <f>IF($A91&gt;='FG_243way_Regular Symbol'!H$16,"",IF(F91=0,"",IF(OR(F91=$AM$1,F91=$BF$1,F92=$AM$1,F92=$BF$1,F93=$AM$1,F93=$BF$1),0,1)))</f>
        <v/>
      </c>
      <c r="BK91" s="344" t="str">
        <f>IF($A91&gt;='FG_243way_Regular Symbol'!D$16,"",IF(B91=0,"",IF(OR(B91=$AM$1,B91=$BL$1,B92=$AM$1,B92=$BL$1,B93=$AM$1,B93=$BL$1),0,1)))</f>
        <v/>
      </c>
      <c r="BL91" s="3" t="str">
        <f>IF($A91&gt;='FG_243way_Regular Symbol'!E$16,"",IF(C91=0,"",IF(OR(C91=$AM$1,C91=$BL$1,C92=$AM$1,C92=$BL$1,C93=$AM$1,C93=$BL$1),0,1)))</f>
        <v/>
      </c>
      <c r="BM91" s="3" t="str">
        <f>IF($A91&gt;='FG_243way_Regular Symbol'!F$16,"",IF(D91=0,"",IF(OR(D91=$AM$1,D91=$BL$1,D92=$AM$1,D92=$BL$1,D93=$AM$1,D93=$BL$1),0,1)))</f>
        <v/>
      </c>
      <c r="BN91" s="3" t="str">
        <f>IF($A91&gt;='FG_243way_Regular Symbol'!G$16,"",IF(E91=0,"",IF(OR(E91=$AM$1,E91=$BL$1,E92=$AM$1,E92=$BL$1,E93=$AM$1,E93=$BL$1),0,1)))</f>
        <v/>
      </c>
      <c r="BO91" s="135" t="str">
        <f>IF($A91&gt;='FG_243way_Regular Symbol'!H$16,"",IF(F91=0,"",IF(OR(F91=$AM$1,F91=$BL$1,F92=$AM$1,F92=$BL$1,F93=$AM$1,F93=$BL$1),0,1)))</f>
        <v/>
      </c>
      <c r="BQ91" s="3" t="str">
        <f>IF($A91&gt;='FG_243way_Regular Symbol'!D$16,"",IF(B91=0,"",IF(OR(B91=$BQ$1,B91=$BR$1,B92=$BQ$1,B92=$BR$1,B93=$BQ$1,B93=$BR$1),0,1)))</f>
        <v/>
      </c>
      <c r="BR91" s="3" t="str">
        <f>IF($A91&gt;='FG_243way_Regular Symbol'!E$16,"",IF(C91=0,"",IF(OR(C91=$BQ$1,C91=$BR$1,C92=$BQ$1,C92=$BR$1,C93=$BQ$1,C93=$BR$1),0,1)))</f>
        <v/>
      </c>
      <c r="BS91" s="3" t="str">
        <f>IF($A91&gt;='FG_243way_Regular Symbol'!F$16,"",IF(D91=0,"",IF(OR(D91=$BQ$1,D91=$BR$1,D92=$BQ$1,D92=$BR$1,D93=$BQ$1,D93=$BR$1),0,1)))</f>
        <v/>
      </c>
      <c r="BT91" s="3" t="str">
        <f>IF($A91&gt;='FG_243way_Regular Symbol'!G$16,"",IF(E91=0,"",IF(OR(E91=$BQ$1,E91=$BR$1,E92=$BQ$1,E92=$BR$1,E93=$BQ$1,E93=$BR$1),0,1)))</f>
        <v/>
      </c>
      <c r="BU91" s="3" t="str">
        <f>IF($A91&gt;='FG_243way_Regular Symbol'!H$16,"",IF(F91=0,"",IF(OR(F91=$BQ$1,F91=$BR$1,F92=$BQ$1,F92=$BR$1,F93=$BQ$1,F93=$BR$1),0,1)))</f>
        <v/>
      </c>
      <c r="BW91" s="3" t="str">
        <f>IF($A91&gt;='FG_243way_Regular Symbol'!D$16,"",IF(B91=0,"",IF(OR(B91=$BW$1,B92=$BW$1,B93=$BW$1,B91=$BX$1,B92=$BX$1,B93=$BX$1),0,1)))</f>
        <v/>
      </c>
      <c r="BX91" s="3" t="str">
        <f>IF($A91&gt;='FG_243way_Regular Symbol'!E$16,"",IF(C91=0,"",IF(OR(C91=$BW$1,C92=$BW$1,C93=$BW$1,C91=$BX$1,C92=$BX$1,C93=$BX$1),0,1)))</f>
        <v/>
      </c>
      <c r="BY91" s="3" t="str">
        <f>IF($A91&gt;='FG_243way_Regular Symbol'!F$16,"",IF(D91=0,"",IF(OR(D91=$BW$1,D92=$BW$1,D93=$BW$1,D91=$BX$1,D92=$BX$1,D93=$BX$1),0,1)))</f>
        <v/>
      </c>
      <c r="BZ91" s="3" t="str">
        <f>IF($A91&gt;='FG_243way_Regular Symbol'!G$16,"",IF(E91=0,"",IF(OR(E91=$BW$1,E92=$BW$1,E93=$BW$1,E91=$BX$1,E92=$BX$1,E93=$BX$1),0,1)))</f>
        <v/>
      </c>
      <c r="CA91" s="3" t="str">
        <f>IF($A91&gt;='FG_243way_Regular Symbol'!H$16,"",IF(F91=0,"",IF(OR(F91=$BW$1,F92=$BW$1,F93=$BW$1,F91=$BX$1,F92=$BX$1,F93=$BX$1),0,1)))</f>
        <v/>
      </c>
      <c r="CC91" s="3" t="str">
        <f>IF($A91&gt;='FG_243way_Regular Symbol'!D$16,"",IF(B91=0,"",IF(OR(B91=$BW$1,B92=$BW$1,B93=$BW$1,B91=$CD$1,B92=$CD$1,B93=$CD$1),0,1)))</f>
        <v/>
      </c>
      <c r="CD91" s="3" t="str">
        <f>IF($A91&gt;='FG_243way_Regular Symbol'!E$16,"",IF(C91=0,"",IF(OR(C91=$BW$1,C92=$BW$1,C93=$BW$1,C91=$CD$1,C92=$CD$1,C93=$CD$1),0,1)))</f>
        <v/>
      </c>
      <c r="CE91" s="3" t="str">
        <f>IF($A91&gt;='FG_243way_Regular Symbol'!F$16,"",IF(D91=0,"",IF(OR(D91=$BW$1,D92=$BW$1,D93=$BW$1,D91=$CD$1,D92=$CD$1,D93=$CD$1),0,1)))</f>
        <v/>
      </c>
      <c r="CF91" s="3" t="str">
        <f>IF($A91&gt;='FG_243way_Regular Symbol'!G$16,"",IF(E91=0,"",IF(OR(E91=$BW$1,E92=$BW$1,E93=$BW$1,E91=$CD$1,E92=$CD$1,E93=$CD$1),0,1)))</f>
        <v/>
      </c>
      <c r="CG91" s="3" t="str">
        <f>IF($A91&gt;='FG_243way_Regular Symbol'!H$16,"",IF(F91=0,"",IF(OR(F91=$BW$1,F92=$BW$1,F93=$BW$1,F91=$CD$1,F92=$CD$1,F93=$CD$1),0,1)))</f>
        <v/>
      </c>
      <c r="CI91" s="3" t="str">
        <f>IF($A91&gt;='FG_243way_Regular Symbol'!D$16,"",IF(B91=0,"",IF(OR(B91=$BW$1,B92=$BW$1,B93=$BW$1,B91=$CJ$1,B92=$CJ$1,B93=$CJ$1),0,1)))</f>
        <v/>
      </c>
      <c r="CJ91" s="3" t="str">
        <f>IF($A91&gt;='FG_243way_Regular Symbol'!E$16,"",IF(C91=0,"",IF(OR(C91=$BW$1,C92=$BW$1,C93=$BW$1,C91=$CJ$1,C92=$CJ$1,C93=$CJ$1),0,1)))</f>
        <v/>
      </c>
      <c r="CK91" s="3" t="str">
        <f>IF($A91&gt;='FG_243way_Regular Symbol'!F$16,"",IF(D91=0,"",IF(OR(D91=$BW$1,D92=$BW$1,D93=$BW$1,D91=$CJ$1,D92=$CJ$1,D93=$CJ$1),0,1)))</f>
        <v/>
      </c>
      <c r="CL91" s="3" t="str">
        <f>IF($A91&gt;='FG_243way_Regular Symbol'!G$16,"",IF(E91=0,"",IF(OR(E91=$BW$1,E92=$BW$1,E93=$BW$1,E91=$CJ$1,E92=$CJ$1,E93=$CJ$1),0,1)))</f>
        <v/>
      </c>
      <c r="CM91" s="3" t="str">
        <f>IF($A91&gt;='FG_243way_Regular Symbol'!H$16,"",IF(F91=0,"",IF(OR(F91=$BW$1,F92=$BW$1,F93=$BW$1,F91=$CJ$1,F92=$CJ$1,F93=$CJ$1),0,1)))</f>
        <v/>
      </c>
      <c r="CO91" s="3" t="str">
        <f>IF($A91&gt;='FG_243way_Regular Symbol'!D$16,"",IF(B91=0,"",IF(OR(B91=$BW$1,B92=$BW$1,B93=$BW$1,B91=$CP$1,B92=$CP$1,B93=$CP$1),0,1)))</f>
        <v/>
      </c>
      <c r="CP91" s="3" t="str">
        <f>IF($A91&gt;='FG_243way_Regular Symbol'!E$16,"",IF(C91=0,"",IF(OR(C91=$BW$1,C92=$BW$1,C93=$BW$1,C91=$CP$1,C92=$CP$1,C93=$CP$1),0,1)))</f>
        <v/>
      </c>
      <c r="CQ91" s="3" t="str">
        <f>IF($A91&gt;='FG_243way_Regular Symbol'!F$16,"",IF(D91=0,"",IF(OR(D91=$BW$1,D92=$BW$1,D93=$BW$1,D91=$CP$1,D92=$CP$1,D93=$CP$1),0,1)))</f>
        <v/>
      </c>
      <c r="CR91" s="3" t="str">
        <f>IF($A91&gt;='FG_243way_Regular Symbol'!G$16,"",IF(E91=0,"",IF(OR(E91=$BW$1,E92=$BW$1,E93=$BW$1,E91=$CP$1,E92=$CP$1,E93=$CP$1),0,1)))</f>
        <v/>
      </c>
      <c r="CS91" s="3" t="str">
        <f>IF($A91&gt;='FG_243way_Regular Symbol'!H$16,"",IF(F91=0,"",IF(OR(F91=$BW$1,F92=$BW$1,F93=$BW$1,F91=$CP$1,F92=$CP$1,F93=$CP$1),0,1)))</f>
        <v/>
      </c>
      <c r="CU91" s="3" t="str">
        <f>IF($A91&gt;='FG_243way_Regular Symbol'!D$16,"",IF(B91=0,"",IF(OR(B91=$BW$1,B92=$BW$1,B93=$BW$1,B91=$CV$1,B92=$CV$1,B93=$CV$1),0,1)))</f>
        <v/>
      </c>
      <c r="CV91" s="3" t="str">
        <f>IF($A91&gt;='FG_243way_Regular Symbol'!E$16,"",IF(C91=0,"",IF(OR(C91=$BW$1,C92=$BW$1,C93=$BW$1,C91=$CV$1,C92=$CV$1,C93=$CV$1),0,1)))</f>
        <v/>
      </c>
      <c r="CW91" s="3" t="str">
        <f>IF($A91&gt;='FG_243way_Regular Symbol'!F$16,"",IF(D91=0,"",IF(OR(D91=$BW$1,D92=$BW$1,D93=$BW$1,D91=$CV$1,D92=$CV$1,D93=$CV$1),0,1)))</f>
        <v/>
      </c>
      <c r="CX91" s="3" t="str">
        <f>IF($A91&gt;='FG_243way_Regular Symbol'!G$16,"",IF(E91=0,"",IF(OR(E91=$BW$1,E92=$BW$1,E93=$BW$1,E91=$CV$1,E92=$CV$1,E93=$CV$1),0,1)))</f>
        <v/>
      </c>
      <c r="CY91" s="3" t="str">
        <f>IF($A91&gt;='FG_243way_Regular Symbol'!H$16,"",IF(F91=0,"",IF(OR(F91=$BW$1,F92=$BW$1,F93=$BW$1,F91=$CV$1,F92=$CV$1,F93=$CV$1),0,1)))</f>
        <v/>
      </c>
    </row>
    <row r="92" spans="1:103">
      <c r="A92" s="335"/>
      <c r="B92" s="191"/>
      <c r="C92" s="191"/>
      <c r="D92" s="191"/>
      <c r="E92" s="191"/>
      <c r="F92" s="338"/>
      <c r="O92" s="344"/>
      <c r="P92" s="3"/>
      <c r="Q92" s="3"/>
      <c r="R92" s="3"/>
      <c r="S92" s="135"/>
      <c r="U92" s="344"/>
      <c r="V92" s="3"/>
      <c r="W92" s="3"/>
      <c r="X92" s="3"/>
      <c r="Y92" s="135"/>
      <c r="AA92" s="344"/>
      <c r="AB92" s="3"/>
      <c r="AC92" s="3"/>
      <c r="AD92" s="3"/>
      <c r="AE92" s="135"/>
      <c r="AG92" s="344" t="str">
        <f>IF($A92&gt;='FG_243way_Regular Symbol'!D$16,"",IF(B92=0,"",IF(OR(B92=$AG$1,B92=$AH$1,B93=$AG$1,B93=$AH$1,B94=$AG$1,B94=$AH$1),0,1)))</f>
        <v/>
      </c>
      <c r="AH92" s="3" t="str">
        <f>IF($A92&gt;='FG_243way_Regular Symbol'!E$16,"",IF(C92=0,"",IF(OR(C92=$AG$1,C92=$AH$1,C93=$AG$1,C93=$AH$1,C94=$AG$1,C94=$AH$1),0,1)))</f>
        <v/>
      </c>
      <c r="AI92" s="3" t="str">
        <f>IF($A92&gt;='FG_243way_Regular Symbol'!F$16,"",IF(D92=0,"",IF(OR(D92=$AG$1,D92=$AH$1,D93=$AG$1,D93=$AH$1,D94=$AG$1,D94=$AH$1),0,1)))</f>
        <v/>
      </c>
      <c r="AJ92" s="3" t="str">
        <f>IF($A92&gt;='FG_243way_Regular Symbol'!G$16,"",IF(E92=0,"",IF(OR(E92=$AG$1,E92=$AH$1,E93=$AG$1,E93=$AH$1,E94=$AG$1,E94=$AH$1),0,1)))</f>
        <v/>
      </c>
      <c r="AK92" s="135" t="str">
        <f>IF($A92&gt;='FG_243way_Regular Symbol'!H$16,"",IF(F92=0,"",IF(OR(F92=$AG$1,F92=$AH$1,F93=$AG$1,F93=$AH$1,F94=$AG$1,F94=$AH$1),0,1)))</f>
        <v/>
      </c>
      <c r="AM92" s="344" t="str">
        <f>IF($A92&gt;='FG_243way_Regular Symbol'!D$16,"",IF(B92=0,"",IF(OR(B92=$AM$1,B92=$AN$1,B93=$AM$1,B93=$AN$1,B94=$AM$1,B94=$AN$1),0,1)))</f>
        <v/>
      </c>
      <c r="AN92" s="3" t="str">
        <f>IF($A92&gt;='FG_243way_Regular Symbol'!E$16,"",IF(C92=0,"",IF(OR(C92=$AM$1,C92=$AN$1,C93=$AM$1,C93=$AN$1,C94=$AM$1,C94=$AN$1),0,1)))</f>
        <v/>
      </c>
      <c r="AO92" s="3" t="str">
        <f>IF($A92&gt;='FG_243way_Regular Symbol'!F$16,"",IF(D92=0,"",IF(OR(D92=$AM$1,D92=$AN$1,D93=$AM$1,D93=$AN$1,D94=$AM$1,D94=$AN$1),0,1)))</f>
        <v/>
      </c>
      <c r="AP92" s="3" t="str">
        <f>IF($A92&gt;='FG_243way_Regular Symbol'!G$16,"",IF(E92=0,"",IF(OR(E92=$AM$1,E92=$AN$1,E93=$AM$1,E93=$AN$1,E94=$AM$1,E94=$AN$1),0,1)))</f>
        <v/>
      </c>
      <c r="AQ92" s="135" t="str">
        <f>IF($A92&gt;='FG_243way_Regular Symbol'!H$16,"",IF(F92=0,"",IF(OR(F92=$AM$1,F92=$AN$1,F93=$AM$1,F93=$AN$1,F94=$AM$1,F94=$AN$1),0,1)))</f>
        <v/>
      </c>
      <c r="AS92" s="344" t="str">
        <f>IF($A92&gt;='FG_243way_Regular Symbol'!D$16,"",IF(B92=0,"",IF(OR(B92=$AM$1,B92=$AT$1,B93=$AM$1,B93=$AT$1,B94=$AM$1,B94=$AT$1),0,1)))</f>
        <v/>
      </c>
      <c r="AT92" s="3" t="str">
        <f>IF($A92&gt;='FG_243way_Regular Symbol'!E$16,"",IF(C92=0,"",IF(OR(C92=$AM$1,C92=$AT$1,C93=$AM$1,C93=$AT$1,C94=$AM$1,C94=$AT$1),0,1)))</f>
        <v/>
      </c>
      <c r="AU92" s="3" t="str">
        <f>IF($A92&gt;='FG_243way_Regular Symbol'!F$16,"",IF(D92=0,"",IF(OR(D92=$AM$1,D92=$AT$1,D93=$AM$1,D93=$AT$1,D94=$AM$1,D94=$AT$1),0,1)))</f>
        <v/>
      </c>
      <c r="AV92" s="3" t="str">
        <f>IF($A92&gt;='FG_243way_Regular Symbol'!G$16,"",IF(E92=0,"",IF(OR(E92=$AM$1,E92=$AT$1,E93=$AM$1,E93=$AT$1,E94=$AM$1,E94=$AT$1),0,1)))</f>
        <v/>
      </c>
      <c r="AW92" s="135" t="str">
        <f>IF($A92&gt;='FG_243way_Regular Symbol'!H$16,"",IF(F92=0,"",IF(OR(F92=$AM$1,F92=$AT$1,F93=$AM$1,F93=$AT$1,F94=$AM$1,F94=$AT$1),0,1)))</f>
        <v/>
      </c>
      <c r="AY92" s="344" t="str">
        <f>IF($A92&gt;='FG_243way_Regular Symbol'!D$16,"",IF(B92=0,"",IF(OR(B92=$AM$1,B92=$AZ$1,B93=$AM$1,B93=$AZ$1,B94=$AM$1,B94=$AZ$1),0,1)))</f>
        <v/>
      </c>
      <c r="AZ92" s="3" t="str">
        <f>IF($A92&gt;='FG_243way_Regular Symbol'!E$16,"",IF(C92=0,"",IF(OR(C92=$AM$1,C92=$AZ$1,C93=$AM$1,C93=$AZ$1,C94=$AM$1,C94=$AZ$1),0,1)))</f>
        <v/>
      </c>
      <c r="BA92" s="3" t="str">
        <f>IF($A92&gt;='FG_243way_Regular Symbol'!F$16,"",IF(D92=0,"",IF(OR(D92=$AM$1,D92=$AZ$1,D93=$AM$1,D93=$AZ$1,D94=$AM$1,D94=$AZ$1),0,1)))</f>
        <v/>
      </c>
      <c r="BB92" s="3" t="str">
        <f>IF($A92&gt;='FG_243way_Regular Symbol'!G$16,"",IF(E92=0,"",IF(OR(E92=$AM$1,E92=$AZ$1,E93=$AM$1,E93=$AZ$1,E94=$AM$1,E94=$AZ$1),0,1)))</f>
        <v/>
      </c>
      <c r="BC92" s="135" t="str">
        <f>IF($A92&gt;='FG_243way_Regular Symbol'!H$16,"",IF(F92=0,"",IF(OR(F92=$AM$1,F92=$AZ$1,F93=$AM$1,F93=$AZ$1,F94=$AM$1,F94=$AZ$1),0,1)))</f>
        <v/>
      </c>
      <c r="BE92" s="344" t="str">
        <f>IF($A92&gt;='FG_243way_Regular Symbol'!D$16,"",IF(B92=0,"",IF(OR(B92=$AM$1,B92=$BF$1,B93=$AM$1,B93=$BF$1,B94=$AM$1,B94=$BF$1),0,1)))</f>
        <v/>
      </c>
      <c r="BF92" s="3" t="str">
        <f>IF($A92&gt;='FG_243way_Regular Symbol'!E$16,"",IF(C92=0,"",IF(OR(C92=$AM$1,C92=$BF$1,C93=$AM$1,C93=$BF$1,C94=$AM$1,C94=$BF$1),0,1)))</f>
        <v/>
      </c>
      <c r="BG92" s="3" t="str">
        <f>IF($A92&gt;='FG_243way_Regular Symbol'!F$16,"",IF(D92=0,"",IF(OR(D92=$AM$1,D92=$BF$1,D93=$AM$1,D93=$BF$1,D94=$AM$1,D94=$BF$1),0,1)))</f>
        <v/>
      </c>
      <c r="BH92" s="3" t="str">
        <f>IF($A92&gt;='FG_243way_Regular Symbol'!G$16,"",IF(E92=0,"",IF(OR(E92=$AM$1,E92=$BF$1,E93=$AM$1,E93=$BF$1,E94=$AM$1,E94=$BF$1),0,1)))</f>
        <v/>
      </c>
      <c r="BI92" s="135" t="str">
        <f>IF($A92&gt;='FG_243way_Regular Symbol'!H$16,"",IF(F92=0,"",IF(OR(F92=$AM$1,F92=$BF$1,F93=$AM$1,F93=$BF$1,F94=$AM$1,F94=$BF$1),0,1)))</f>
        <v/>
      </c>
      <c r="BK92" s="344" t="str">
        <f>IF($A92&gt;='FG_243way_Regular Symbol'!D$16,"",IF(B92=0,"",IF(OR(B92=$AM$1,B92=$BL$1,B93=$AM$1,B93=$BL$1,B94=$AM$1,B94=$BL$1),0,1)))</f>
        <v/>
      </c>
      <c r="BL92" s="3" t="str">
        <f>IF($A92&gt;='FG_243way_Regular Symbol'!E$16,"",IF(C92=0,"",IF(OR(C92=$AM$1,C92=$BL$1,C93=$AM$1,C93=$BL$1,C94=$AM$1,C94=$BL$1),0,1)))</f>
        <v/>
      </c>
      <c r="BM92" s="3" t="str">
        <f>IF($A92&gt;='FG_243way_Regular Symbol'!F$16,"",IF(D92=0,"",IF(OR(D92=$AM$1,D92=$BL$1,D93=$AM$1,D93=$BL$1,D94=$AM$1,D94=$BL$1),0,1)))</f>
        <v/>
      </c>
      <c r="BN92" s="3" t="str">
        <f>IF($A92&gt;='FG_243way_Regular Symbol'!G$16,"",IF(E92=0,"",IF(OR(E92=$AM$1,E92=$BL$1,E93=$AM$1,E93=$BL$1,E94=$AM$1,E94=$BL$1),0,1)))</f>
        <v/>
      </c>
      <c r="BO92" s="135" t="str">
        <f>IF($A92&gt;='FG_243way_Regular Symbol'!H$16,"",IF(F92=0,"",IF(OR(F92=$AM$1,F92=$BL$1,F93=$AM$1,F93=$BL$1,F94=$AM$1,F94=$BL$1),0,1)))</f>
        <v/>
      </c>
      <c r="BQ92" s="3" t="str">
        <f>IF($A92&gt;='FG_243way_Regular Symbol'!D$16,"",IF(B92=0,"",IF(OR(B92=$BQ$1,B92=$BR$1,B93=$BQ$1,B93=$BR$1,B94=$BQ$1,B94=$BR$1),0,1)))</f>
        <v/>
      </c>
      <c r="BR92" s="3" t="str">
        <f>IF($A92&gt;='FG_243way_Regular Symbol'!E$16,"",IF(C92=0,"",IF(OR(C92=$BQ$1,C92=$BR$1,C93=$BQ$1,C93=$BR$1,C94=$BQ$1,C94=$BR$1),0,1)))</f>
        <v/>
      </c>
      <c r="BS92" s="3" t="str">
        <f>IF($A92&gt;='FG_243way_Regular Symbol'!F$16,"",IF(D92=0,"",IF(OR(D92=$BQ$1,D92=$BR$1,D93=$BQ$1,D93=$BR$1,D94=$BQ$1,D94=$BR$1),0,1)))</f>
        <v/>
      </c>
      <c r="BT92" s="3" t="str">
        <f>IF($A92&gt;='FG_243way_Regular Symbol'!G$16,"",IF(E92=0,"",IF(OR(E92=$BQ$1,E92=$BR$1,E93=$BQ$1,E93=$BR$1,E94=$BQ$1,E94=$BR$1),0,1)))</f>
        <v/>
      </c>
      <c r="BU92" s="3" t="str">
        <f>IF($A92&gt;='FG_243way_Regular Symbol'!H$16,"",IF(F92=0,"",IF(OR(F92=$BQ$1,F92=$BR$1,F93=$BQ$1,F93=$BR$1,F94=$BQ$1,F94=$BR$1),0,1)))</f>
        <v/>
      </c>
      <c r="BW92" s="3" t="str">
        <f>IF($A92&gt;='FG_243way_Regular Symbol'!D$16,"",IF(B92=0,"",IF(OR(B92=$BW$1,B93=$BW$1,B94=$BW$1,B92=$BX$1,B93=$BX$1,B94=$BX$1),0,1)))</f>
        <v/>
      </c>
      <c r="BX92" s="3" t="str">
        <f>IF($A92&gt;='FG_243way_Regular Symbol'!E$16,"",IF(C92=0,"",IF(OR(C92=$BW$1,C93=$BW$1,C94=$BW$1,C92=$BX$1,C93=$BX$1,C94=$BX$1),0,1)))</f>
        <v/>
      </c>
      <c r="BY92" s="3" t="str">
        <f>IF($A92&gt;='FG_243way_Regular Symbol'!F$16,"",IF(D92=0,"",IF(OR(D92=$BW$1,D93=$BW$1,D94=$BW$1,D92=$BX$1,D93=$BX$1,D94=$BX$1),0,1)))</f>
        <v/>
      </c>
      <c r="BZ92" s="3" t="str">
        <f>IF($A92&gt;='FG_243way_Regular Symbol'!G$16,"",IF(E92=0,"",IF(OR(E92=$BW$1,E93=$BW$1,E94=$BW$1,E92=$BX$1,E93=$BX$1,E94=$BX$1),0,1)))</f>
        <v/>
      </c>
      <c r="CA92" s="3" t="str">
        <f>IF($A92&gt;='FG_243way_Regular Symbol'!H$16,"",IF(F92=0,"",IF(OR(F92=$BW$1,F93=$BW$1,F94=$BW$1,F92=$BX$1,F93=$BX$1,F94=$BX$1),0,1)))</f>
        <v/>
      </c>
      <c r="CC92" s="3" t="str">
        <f>IF($A92&gt;='FG_243way_Regular Symbol'!D$16,"",IF(B92=0,"",IF(OR(B92=$BW$1,B93=$BW$1,B94=$BW$1,B92=$CD$1,B93=$CD$1,B94=$CD$1),0,1)))</f>
        <v/>
      </c>
      <c r="CD92" s="3" t="str">
        <f>IF($A92&gt;='FG_243way_Regular Symbol'!E$16,"",IF(C92=0,"",IF(OR(C92=$BW$1,C93=$BW$1,C94=$BW$1,C92=$CD$1,C93=$CD$1,C94=$CD$1),0,1)))</f>
        <v/>
      </c>
      <c r="CE92" s="3" t="str">
        <f>IF($A92&gt;='FG_243way_Regular Symbol'!F$16,"",IF(D92=0,"",IF(OR(D92=$BW$1,D93=$BW$1,D94=$BW$1,D92=$CD$1,D93=$CD$1,D94=$CD$1),0,1)))</f>
        <v/>
      </c>
      <c r="CF92" s="3" t="str">
        <f>IF($A92&gt;='FG_243way_Regular Symbol'!G$16,"",IF(E92=0,"",IF(OR(E92=$BW$1,E93=$BW$1,E94=$BW$1,E92=$CD$1,E93=$CD$1,E94=$CD$1),0,1)))</f>
        <v/>
      </c>
      <c r="CG92" s="3" t="str">
        <f>IF($A92&gt;='FG_243way_Regular Symbol'!H$16,"",IF(F92=0,"",IF(OR(F92=$BW$1,F93=$BW$1,F94=$BW$1,F92=$CD$1,F93=$CD$1,F94=$CD$1),0,1)))</f>
        <v/>
      </c>
      <c r="CI92" s="3" t="str">
        <f>IF($A92&gt;='FG_243way_Regular Symbol'!D$16,"",IF(B92=0,"",IF(OR(B92=$BW$1,B93=$BW$1,B94=$BW$1,B92=$CJ$1,B93=$CJ$1,B94=$CJ$1),0,1)))</f>
        <v/>
      </c>
      <c r="CJ92" s="3" t="str">
        <f>IF($A92&gt;='FG_243way_Regular Symbol'!E$16,"",IF(C92=0,"",IF(OR(C92=$BW$1,C93=$BW$1,C94=$BW$1,C92=$CJ$1,C93=$CJ$1,C94=$CJ$1),0,1)))</f>
        <v/>
      </c>
      <c r="CK92" s="3" t="str">
        <f>IF($A92&gt;='FG_243way_Regular Symbol'!F$16,"",IF(D92=0,"",IF(OR(D92=$BW$1,D93=$BW$1,D94=$BW$1,D92=$CJ$1,D93=$CJ$1,D94=$CJ$1),0,1)))</f>
        <v/>
      </c>
      <c r="CL92" s="3" t="str">
        <f>IF($A92&gt;='FG_243way_Regular Symbol'!G$16,"",IF(E92=0,"",IF(OR(E92=$BW$1,E93=$BW$1,E94=$BW$1,E92=$CJ$1,E93=$CJ$1,E94=$CJ$1),0,1)))</f>
        <v/>
      </c>
      <c r="CM92" s="3" t="str">
        <f>IF($A92&gt;='FG_243way_Regular Symbol'!H$16,"",IF(F92=0,"",IF(OR(F92=$BW$1,F93=$BW$1,F94=$BW$1,F92=$CJ$1,F93=$CJ$1,F94=$CJ$1),0,1)))</f>
        <v/>
      </c>
      <c r="CO92" s="3" t="str">
        <f>IF($A92&gt;='FG_243way_Regular Symbol'!D$16,"",IF(B92=0,"",IF(OR(B92=$BW$1,B93=$BW$1,B94=$BW$1,B92=$CP$1,B93=$CP$1,B94=$CP$1),0,1)))</f>
        <v/>
      </c>
      <c r="CP92" s="3" t="str">
        <f>IF($A92&gt;='FG_243way_Regular Symbol'!E$16,"",IF(C92=0,"",IF(OR(C92=$BW$1,C93=$BW$1,C94=$BW$1,C92=$CP$1,C93=$CP$1,C94=$CP$1),0,1)))</f>
        <v/>
      </c>
      <c r="CQ92" s="3" t="str">
        <f>IF($A92&gt;='FG_243way_Regular Symbol'!F$16,"",IF(D92=0,"",IF(OR(D92=$BW$1,D93=$BW$1,D94=$BW$1,D92=$CP$1,D93=$CP$1,D94=$CP$1),0,1)))</f>
        <v/>
      </c>
      <c r="CR92" s="3" t="str">
        <f>IF($A92&gt;='FG_243way_Regular Symbol'!G$16,"",IF(E92=0,"",IF(OR(E92=$BW$1,E93=$BW$1,E94=$BW$1,E92=$CP$1,E93=$CP$1,E94=$CP$1),0,1)))</f>
        <v/>
      </c>
      <c r="CS92" s="3" t="str">
        <f>IF($A92&gt;='FG_243way_Regular Symbol'!H$16,"",IF(F92=0,"",IF(OR(F92=$BW$1,F93=$BW$1,F94=$BW$1,F92=$CP$1,F93=$CP$1,F94=$CP$1),0,1)))</f>
        <v/>
      </c>
      <c r="CU92" s="3" t="str">
        <f>IF($A92&gt;='FG_243way_Regular Symbol'!D$16,"",IF(B92=0,"",IF(OR(B92=$BW$1,B93=$BW$1,B94=$BW$1,B92=$CV$1,B93=$CV$1,B94=$CV$1),0,1)))</f>
        <v/>
      </c>
      <c r="CV92" s="3" t="str">
        <f>IF($A92&gt;='FG_243way_Regular Symbol'!E$16,"",IF(C92=0,"",IF(OR(C92=$BW$1,C93=$BW$1,C94=$BW$1,C92=$CV$1,C93=$CV$1,C94=$CV$1),0,1)))</f>
        <v/>
      </c>
      <c r="CW92" s="3" t="str">
        <f>IF($A92&gt;='FG_243way_Regular Symbol'!F$16,"",IF(D92=0,"",IF(OR(D92=$BW$1,D93=$BW$1,D94=$BW$1,D92=$CV$1,D93=$CV$1,D94=$CV$1),0,1)))</f>
        <v/>
      </c>
      <c r="CX92" s="3" t="str">
        <f>IF($A92&gt;='FG_243way_Regular Symbol'!G$16,"",IF(E92=0,"",IF(OR(E92=$BW$1,E93=$BW$1,E94=$BW$1,E92=$CV$1,E93=$CV$1,E94=$CV$1),0,1)))</f>
        <v/>
      </c>
      <c r="CY92" s="3" t="str">
        <f>IF($A92&gt;='FG_243way_Regular Symbol'!H$16,"",IF(F92=0,"",IF(OR(F92=$BW$1,F93=$BW$1,F94=$BW$1,F92=$CV$1,F93=$CV$1,F94=$CV$1),0,1)))</f>
        <v/>
      </c>
    </row>
    <row r="93" spans="1:103">
      <c r="A93" s="335"/>
      <c r="B93" s="191"/>
      <c r="C93" s="191"/>
      <c r="D93" s="191"/>
      <c r="E93" s="191"/>
      <c r="F93" s="338"/>
      <c r="O93" s="344"/>
      <c r="P93" s="3"/>
      <c r="Q93" s="3"/>
      <c r="R93" s="3"/>
      <c r="S93" s="135"/>
      <c r="U93" s="344"/>
      <c r="V93" s="3"/>
      <c r="W93" s="3"/>
      <c r="X93" s="3"/>
      <c r="Y93" s="135"/>
      <c r="AA93" s="344"/>
      <c r="AB93" s="3"/>
      <c r="AC93" s="3"/>
      <c r="AD93" s="3"/>
      <c r="AE93" s="135"/>
      <c r="AG93" s="344" t="str">
        <f>IF($A93&gt;='FG_243way_Regular Symbol'!D$16,"",IF(B93=0,"",IF(OR(B93=$AG$1,B93=$AH$1,B94=$AG$1,B94=$AH$1,B95=$AG$1,B95=$AH$1),0,1)))</f>
        <v/>
      </c>
      <c r="AH93" s="3" t="str">
        <f>IF($A93&gt;='FG_243way_Regular Symbol'!E$16,"",IF(C93=0,"",IF(OR(C93=$AG$1,C93=$AH$1,C94=$AG$1,C94=$AH$1,C95=$AG$1,C95=$AH$1),0,1)))</f>
        <v/>
      </c>
      <c r="AI93" s="3" t="str">
        <f>IF($A93&gt;='FG_243way_Regular Symbol'!F$16,"",IF(D93=0,"",IF(OR(D93=$AG$1,D93=$AH$1,D94=$AG$1,D94=$AH$1,D95=$AG$1,D95=$AH$1),0,1)))</f>
        <v/>
      </c>
      <c r="AJ93" s="3" t="str">
        <f>IF($A93&gt;='FG_243way_Regular Symbol'!G$16,"",IF(E93=0,"",IF(OR(E93=$AG$1,E93=$AH$1,E94=$AG$1,E94=$AH$1,E95=$AG$1,E95=$AH$1),0,1)))</f>
        <v/>
      </c>
      <c r="AK93" s="135" t="str">
        <f>IF($A93&gt;='FG_243way_Regular Symbol'!H$16,"",IF(F93=0,"",IF(OR(F93=$AG$1,F93=$AH$1,F94=$AG$1,F94=$AH$1,F95=$AG$1,F95=$AH$1),0,1)))</f>
        <v/>
      </c>
      <c r="AM93" s="344" t="str">
        <f>IF($A93&gt;='FG_243way_Regular Symbol'!D$16,"",IF(B93=0,"",IF(OR(B93=$AM$1,B93=$AN$1,B94=$AM$1,B94=$AN$1,B95=$AM$1,B95=$AN$1),0,1)))</f>
        <v/>
      </c>
      <c r="AN93" s="3" t="str">
        <f>IF($A93&gt;='FG_243way_Regular Symbol'!E$16,"",IF(C93=0,"",IF(OR(C93=$AM$1,C93=$AN$1,C94=$AM$1,C94=$AN$1,C95=$AM$1,C95=$AN$1),0,1)))</f>
        <v/>
      </c>
      <c r="AO93" s="3" t="str">
        <f>IF($A93&gt;='FG_243way_Regular Symbol'!F$16,"",IF(D93=0,"",IF(OR(D93=$AM$1,D93=$AN$1,D94=$AM$1,D94=$AN$1,D95=$AM$1,D95=$AN$1),0,1)))</f>
        <v/>
      </c>
      <c r="AP93" s="3" t="str">
        <f>IF($A93&gt;='FG_243way_Regular Symbol'!G$16,"",IF(E93=0,"",IF(OR(E93=$AM$1,E93=$AN$1,E94=$AM$1,E94=$AN$1,E95=$AM$1,E95=$AN$1),0,1)))</f>
        <v/>
      </c>
      <c r="AQ93" s="135" t="str">
        <f>IF($A93&gt;='FG_243way_Regular Symbol'!H$16,"",IF(F93=0,"",IF(OR(F93=$AM$1,F93=$AN$1,F94=$AM$1,F94=$AN$1,F95=$AM$1,F95=$AN$1),0,1)))</f>
        <v/>
      </c>
      <c r="AS93" s="344" t="str">
        <f>IF($A93&gt;='FG_243way_Regular Symbol'!D$16,"",IF(B93=0,"",IF(OR(B93=$AM$1,B93=$AT$1,B94=$AM$1,B94=$AT$1,B95=$AM$1,B95=$AT$1),0,1)))</f>
        <v/>
      </c>
      <c r="AT93" s="3" t="str">
        <f>IF($A93&gt;='FG_243way_Regular Symbol'!E$16,"",IF(C93=0,"",IF(OR(C93=$AM$1,C93=$AT$1,C94=$AM$1,C94=$AT$1,C95=$AM$1,C95=$AT$1),0,1)))</f>
        <v/>
      </c>
      <c r="AU93" s="3" t="str">
        <f>IF($A93&gt;='FG_243way_Regular Symbol'!F$16,"",IF(D93=0,"",IF(OR(D93=$AM$1,D93=$AT$1,D94=$AM$1,D94=$AT$1,D95=$AM$1,D95=$AT$1),0,1)))</f>
        <v/>
      </c>
      <c r="AV93" s="3" t="str">
        <f>IF($A93&gt;='FG_243way_Regular Symbol'!G$16,"",IF(E93=0,"",IF(OR(E93=$AM$1,E93=$AT$1,E94=$AM$1,E94=$AT$1,E95=$AM$1,E95=$AT$1),0,1)))</f>
        <v/>
      </c>
      <c r="AW93" s="135" t="str">
        <f>IF($A93&gt;='FG_243way_Regular Symbol'!H$16,"",IF(F93=0,"",IF(OR(F93=$AM$1,F93=$AT$1,F94=$AM$1,F94=$AT$1,F95=$AM$1,F95=$AT$1),0,1)))</f>
        <v/>
      </c>
      <c r="AY93" s="344" t="str">
        <f>IF($A93&gt;='FG_243way_Regular Symbol'!D$16,"",IF(B93=0,"",IF(OR(B93=$AM$1,B93=$AZ$1,B94=$AM$1,B94=$AZ$1,B95=$AM$1,B95=$AZ$1),0,1)))</f>
        <v/>
      </c>
      <c r="AZ93" s="3" t="str">
        <f>IF($A93&gt;='FG_243way_Regular Symbol'!E$16,"",IF(C93=0,"",IF(OR(C93=$AM$1,C93=$AZ$1,C94=$AM$1,C94=$AZ$1,C95=$AM$1,C95=$AZ$1),0,1)))</f>
        <v/>
      </c>
      <c r="BA93" s="3" t="str">
        <f>IF($A93&gt;='FG_243way_Regular Symbol'!F$16,"",IF(D93=0,"",IF(OR(D93=$AM$1,D93=$AZ$1,D94=$AM$1,D94=$AZ$1,D95=$AM$1,D95=$AZ$1),0,1)))</f>
        <v/>
      </c>
      <c r="BB93" s="3" t="str">
        <f>IF($A93&gt;='FG_243way_Regular Symbol'!G$16,"",IF(E93=0,"",IF(OR(E93=$AM$1,E93=$AZ$1,E94=$AM$1,E94=$AZ$1,E95=$AM$1,E95=$AZ$1),0,1)))</f>
        <v/>
      </c>
      <c r="BC93" s="135" t="str">
        <f>IF($A93&gt;='FG_243way_Regular Symbol'!H$16,"",IF(F93=0,"",IF(OR(F93=$AM$1,F93=$AZ$1,F94=$AM$1,F94=$AZ$1,F95=$AM$1,F95=$AZ$1),0,1)))</f>
        <v/>
      </c>
      <c r="BE93" s="344" t="str">
        <f>IF($A93&gt;='FG_243way_Regular Symbol'!D$16,"",IF(B93=0,"",IF(OR(B93=$AM$1,B93=$BF$1,B94=$AM$1,B94=$BF$1,B95=$AM$1,B95=$BF$1),0,1)))</f>
        <v/>
      </c>
      <c r="BF93" s="3" t="str">
        <f>IF($A93&gt;='FG_243way_Regular Symbol'!E$16,"",IF(C93=0,"",IF(OR(C93=$AM$1,C93=$BF$1,C94=$AM$1,C94=$BF$1,C95=$AM$1,C95=$BF$1),0,1)))</f>
        <v/>
      </c>
      <c r="BG93" s="3" t="str">
        <f>IF($A93&gt;='FG_243way_Regular Symbol'!F$16,"",IF(D93=0,"",IF(OR(D93=$AM$1,D93=$BF$1,D94=$AM$1,D94=$BF$1,D95=$AM$1,D95=$BF$1),0,1)))</f>
        <v/>
      </c>
      <c r="BH93" s="3" t="str">
        <f>IF($A93&gt;='FG_243way_Regular Symbol'!G$16,"",IF(E93=0,"",IF(OR(E93=$AM$1,E93=$BF$1,E94=$AM$1,E94=$BF$1,E95=$AM$1,E95=$BF$1),0,1)))</f>
        <v/>
      </c>
      <c r="BI93" s="135" t="str">
        <f>IF($A93&gt;='FG_243way_Regular Symbol'!H$16,"",IF(F93=0,"",IF(OR(F93=$AM$1,F93=$BF$1,F94=$AM$1,F94=$BF$1,F95=$AM$1,F95=$BF$1),0,1)))</f>
        <v/>
      </c>
      <c r="BK93" s="344" t="str">
        <f>IF($A93&gt;='FG_243way_Regular Symbol'!D$16,"",IF(B93=0,"",IF(OR(B93=$AM$1,B93=$BL$1,B94=$AM$1,B94=$BL$1,B95=$AM$1,B95=$BL$1),0,1)))</f>
        <v/>
      </c>
      <c r="BL93" s="3" t="str">
        <f>IF($A93&gt;='FG_243way_Regular Symbol'!E$16,"",IF(C93=0,"",IF(OR(C93=$AM$1,C93=$BL$1,C94=$AM$1,C94=$BL$1,C95=$AM$1,C95=$BL$1),0,1)))</f>
        <v/>
      </c>
      <c r="BM93" s="3" t="str">
        <f>IF($A93&gt;='FG_243way_Regular Symbol'!F$16,"",IF(D93=0,"",IF(OR(D93=$AM$1,D93=$BL$1,D94=$AM$1,D94=$BL$1,D95=$AM$1,D95=$BL$1),0,1)))</f>
        <v/>
      </c>
      <c r="BN93" s="3" t="str">
        <f>IF($A93&gt;='FG_243way_Regular Symbol'!G$16,"",IF(E93=0,"",IF(OR(E93=$AM$1,E93=$BL$1,E94=$AM$1,E94=$BL$1,E95=$AM$1,E95=$BL$1),0,1)))</f>
        <v/>
      </c>
      <c r="BO93" s="135" t="str">
        <f>IF($A93&gt;='FG_243way_Regular Symbol'!H$16,"",IF(F93=0,"",IF(OR(F93=$AM$1,F93=$BL$1,F94=$AM$1,F94=$BL$1,F95=$AM$1,F95=$BL$1),0,1)))</f>
        <v/>
      </c>
      <c r="BQ93" s="3" t="str">
        <f>IF($A93&gt;='FG_243way_Regular Symbol'!D$16,"",IF(B93=0,"",IF(OR(B93=$BQ$1,B93=$BR$1,B94=$BQ$1,B94=$BR$1,B95=$BQ$1,B95=$BR$1),0,1)))</f>
        <v/>
      </c>
      <c r="BR93" s="3" t="str">
        <f>IF($A93&gt;='FG_243way_Regular Symbol'!E$16,"",IF(C93=0,"",IF(OR(C93=$BQ$1,C93=$BR$1,C94=$BQ$1,C94=$BR$1,C95=$BQ$1,C95=$BR$1),0,1)))</f>
        <v/>
      </c>
      <c r="BS93" s="3" t="str">
        <f>IF($A93&gt;='FG_243way_Regular Symbol'!F$16,"",IF(D93=0,"",IF(OR(D93=$BQ$1,D93=$BR$1,D94=$BQ$1,D94=$BR$1,D95=$BQ$1,D95=$BR$1),0,1)))</f>
        <v/>
      </c>
      <c r="BT93" s="3" t="str">
        <f>IF($A93&gt;='FG_243way_Regular Symbol'!G$16,"",IF(E93=0,"",IF(OR(E93=$BQ$1,E93=$BR$1,E94=$BQ$1,E94=$BR$1,E95=$BQ$1,E95=$BR$1),0,1)))</f>
        <v/>
      </c>
      <c r="BU93" s="3" t="str">
        <f>IF($A93&gt;='FG_243way_Regular Symbol'!H$16,"",IF(F93=0,"",IF(OR(F93=$BQ$1,F93=$BR$1,F94=$BQ$1,F94=$BR$1,F95=$BQ$1,F95=$BR$1),0,1)))</f>
        <v/>
      </c>
      <c r="BW93" s="3" t="str">
        <f>IF($A93&gt;='FG_243way_Regular Symbol'!D$16,"",IF(B93=0,"",IF(OR(B93=$BW$1,B94=$BW$1,B95=$BW$1,B93=$BX$1,B94=$BX$1,B95=$BX$1),0,1)))</f>
        <v/>
      </c>
      <c r="BX93" s="3" t="str">
        <f>IF($A93&gt;='FG_243way_Regular Symbol'!E$16,"",IF(C93=0,"",IF(OR(C93=$BW$1,C94=$BW$1,C95=$BW$1,C93=$BX$1,C94=$BX$1,C95=$BX$1),0,1)))</f>
        <v/>
      </c>
      <c r="BY93" s="3" t="str">
        <f>IF($A93&gt;='FG_243way_Regular Symbol'!F$16,"",IF(D93=0,"",IF(OR(D93=$BW$1,D94=$BW$1,D95=$BW$1,D93=$BX$1,D94=$BX$1,D95=$BX$1),0,1)))</f>
        <v/>
      </c>
      <c r="BZ93" s="3" t="str">
        <f>IF($A93&gt;='FG_243way_Regular Symbol'!G$16,"",IF(E93=0,"",IF(OR(E93=$BW$1,E94=$BW$1,E95=$BW$1,E93=$BX$1,E94=$BX$1,E95=$BX$1),0,1)))</f>
        <v/>
      </c>
      <c r="CA93" s="3" t="str">
        <f>IF($A93&gt;='FG_243way_Regular Symbol'!H$16,"",IF(F93=0,"",IF(OR(F93=$BW$1,F94=$BW$1,F95=$BW$1,F93=$BX$1,F94=$BX$1,F95=$BX$1),0,1)))</f>
        <v/>
      </c>
      <c r="CC93" s="3" t="str">
        <f>IF($A93&gt;='FG_243way_Regular Symbol'!D$16,"",IF(B93=0,"",IF(OR(B93=$BW$1,B94=$BW$1,B95=$BW$1,B93=$CD$1,B94=$CD$1,B95=$CD$1),0,1)))</f>
        <v/>
      </c>
      <c r="CD93" s="3" t="str">
        <f>IF($A93&gt;='FG_243way_Regular Symbol'!E$16,"",IF(C93=0,"",IF(OR(C93=$BW$1,C94=$BW$1,C95=$BW$1,C93=$CD$1,C94=$CD$1,C95=$CD$1),0,1)))</f>
        <v/>
      </c>
      <c r="CE93" s="3" t="str">
        <f>IF($A93&gt;='FG_243way_Regular Symbol'!F$16,"",IF(D93=0,"",IF(OR(D93=$BW$1,D94=$BW$1,D95=$BW$1,D93=$CD$1,D94=$CD$1,D95=$CD$1),0,1)))</f>
        <v/>
      </c>
      <c r="CF93" s="3" t="str">
        <f>IF($A93&gt;='FG_243way_Regular Symbol'!G$16,"",IF(E93=0,"",IF(OR(E93=$BW$1,E94=$BW$1,E95=$BW$1,E93=$CD$1,E94=$CD$1,E95=$CD$1),0,1)))</f>
        <v/>
      </c>
      <c r="CG93" s="3" t="str">
        <f>IF($A93&gt;='FG_243way_Regular Symbol'!H$16,"",IF(F93=0,"",IF(OR(F93=$BW$1,F94=$BW$1,F95=$BW$1,F93=$CD$1,F94=$CD$1,F95=$CD$1),0,1)))</f>
        <v/>
      </c>
      <c r="CI93" s="3" t="str">
        <f>IF($A93&gt;='FG_243way_Regular Symbol'!D$16,"",IF(B93=0,"",IF(OR(B93=$BW$1,B94=$BW$1,B95=$BW$1,B93=$CJ$1,B94=$CJ$1,B95=$CJ$1),0,1)))</f>
        <v/>
      </c>
      <c r="CJ93" s="3" t="str">
        <f>IF($A93&gt;='FG_243way_Regular Symbol'!E$16,"",IF(C93=0,"",IF(OR(C93=$BW$1,C94=$BW$1,C95=$BW$1,C93=$CJ$1,C94=$CJ$1,C95=$CJ$1),0,1)))</f>
        <v/>
      </c>
      <c r="CK93" s="3" t="str">
        <f>IF($A93&gt;='FG_243way_Regular Symbol'!F$16,"",IF(D93=0,"",IF(OR(D93=$BW$1,D94=$BW$1,D95=$BW$1,D93=$CJ$1,D94=$CJ$1,D95=$CJ$1),0,1)))</f>
        <v/>
      </c>
      <c r="CL93" s="3" t="str">
        <f>IF($A93&gt;='FG_243way_Regular Symbol'!G$16,"",IF(E93=0,"",IF(OR(E93=$BW$1,E94=$BW$1,E95=$BW$1,E93=$CJ$1,E94=$CJ$1,E95=$CJ$1),0,1)))</f>
        <v/>
      </c>
      <c r="CM93" s="3" t="str">
        <f>IF($A93&gt;='FG_243way_Regular Symbol'!H$16,"",IF(F93=0,"",IF(OR(F93=$BW$1,F94=$BW$1,F95=$BW$1,F93=$CJ$1,F94=$CJ$1,F95=$CJ$1),0,1)))</f>
        <v/>
      </c>
      <c r="CO93" s="3" t="str">
        <f>IF($A93&gt;='FG_243way_Regular Symbol'!D$16,"",IF(B93=0,"",IF(OR(B93=$BW$1,B94=$BW$1,B95=$BW$1,B93=$CP$1,B94=$CP$1,B95=$CP$1),0,1)))</f>
        <v/>
      </c>
      <c r="CP93" s="3" t="str">
        <f>IF($A93&gt;='FG_243way_Regular Symbol'!E$16,"",IF(C93=0,"",IF(OR(C93=$BW$1,C94=$BW$1,C95=$BW$1,C93=$CP$1,C94=$CP$1,C95=$CP$1),0,1)))</f>
        <v/>
      </c>
      <c r="CQ93" s="3" t="str">
        <f>IF($A93&gt;='FG_243way_Regular Symbol'!F$16,"",IF(D93=0,"",IF(OR(D93=$BW$1,D94=$BW$1,D95=$BW$1,D93=$CP$1,D94=$CP$1,D95=$CP$1),0,1)))</f>
        <v/>
      </c>
      <c r="CR93" s="3" t="str">
        <f>IF($A93&gt;='FG_243way_Regular Symbol'!G$16,"",IF(E93=0,"",IF(OR(E93=$BW$1,E94=$BW$1,E95=$BW$1,E93=$CP$1,E94=$CP$1,E95=$CP$1),0,1)))</f>
        <v/>
      </c>
      <c r="CS93" s="3" t="str">
        <f>IF($A93&gt;='FG_243way_Regular Symbol'!H$16,"",IF(F93=0,"",IF(OR(F93=$BW$1,F94=$BW$1,F95=$BW$1,F93=$CP$1,F94=$CP$1,F95=$CP$1),0,1)))</f>
        <v/>
      </c>
      <c r="CU93" s="3" t="str">
        <f>IF($A93&gt;='FG_243way_Regular Symbol'!D$16,"",IF(B93=0,"",IF(OR(B93=$BW$1,B94=$BW$1,B95=$BW$1,B93=$CV$1,B94=$CV$1,B95=$CV$1),0,1)))</f>
        <v/>
      </c>
      <c r="CV93" s="3" t="str">
        <f>IF($A93&gt;='FG_243way_Regular Symbol'!E$16,"",IF(C93=0,"",IF(OR(C93=$BW$1,C94=$BW$1,C95=$BW$1,C93=$CV$1,C94=$CV$1,C95=$CV$1),0,1)))</f>
        <v/>
      </c>
      <c r="CW93" s="3" t="str">
        <f>IF($A93&gt;='FG_243way_Regular Symbol'!F$16,"",IF(D93=0,"",IF(OR(D93=$BW$1,D94=$BW$1,D95=$BW$1,D93=$CV$1,D94=$CV$1,D95=$CV$1),0,1)))</f>
        <v/>
      </c>
      <c r="CX93" s="3" t="str">
        <f>IF($A93&gt;='FG_243way_Regular Symbol'!G$16,"",IF(E93=0,"",IF(OR(E93=$BW$1,E94=$BW$1,E95=$BW$1,E93=$CV$1,E94=$CV$1,E95=$CV$1),0,1)))</f>
        <v/>
      </c>
      <c r="CY93" s="3" t="str">
        <f>IF($A93&gt;='FG_243way_Regular Symbol'!H$16,"",IF(F93=0,"",IF(OR(F93=$BW$1,F94=$BW$1,F95=$BW$1,F93=$CV$1,F94=$CV$1,F95=$CV$1),0,1)))</f>
        <v/>
      </c>
    </row>
    <row r="94" spans="1:103">
      <c r="A94" s="335"/>
      <c r="B94" s="191"/>
      <c r="C94" s="191"/>
      <c r="D94" s="191"/>
      <c r="E94" s="191"/>
      <c r="F94" s="338"/>
      <c r="O94" s="344"/>
      <c r="P94" s="3"/>
      <c r="Q94" s="3"/>
      <c r="R94" s="3"/>
      <c r="S94" s="135"/>
      <c r="U94" s="344"/>
      <c r="V94" s="3"/>
      <c r="W94" s="3"/>
      <c r="X94" s="3"/>
      <c r="Y94" s="135"/>
      <c r="AA94" s="344"/>
      <c r="AB94" s="3"/>
      <c r="AC94" s="3"/>
      <c r="AD94" s="3"/>
      <c r="AE94" s="135"/>
      <c r="AG94" s="344" t="str">
        <f>IF($A94&gt;='FG_243way_Regular Symbol'!D$16,"",IF(B94=0,"",IF(OR(B94=$AG$1,B94=$AH$1,B95=$AG$1,B95=$AH$1,B96=$AG$1,B96=$AH$1),0,1)))</f>
        <v/>
      </c>
      <c r="AH94" s="3" t="str">
        <f>IF($A94&gt;='FG_243way_Regular Symbol'!E$16,"",IF(C94=0,"",IF(OR(C94=$AG$1,C94=$AH$1,C95=$AG$1,C95=$AH$1,C96=$AG$1,C96=$AH$1),0,1)))</f>
        <v/>
      </c>
      <c r="AI94" s="3" t="str">
        <f>IF($A94&gt;='FG_243way_Regular Symbol'!F$16,"",IF(D94=0,"",IF(OR(D94=$AG$1,D94=$AH$1,D95=$AG$1,D95=$AH$1,D96=$AG$1,D96=$AH$1),0,1)))</f>
        <v/>
      </c>
      <c r="AJ94" s="3" t="str">
        <f>IF($A94&gt;='FG_243way_Regular Symbol'!G$16,"",IF(E94=0,"",IF(OR(E94=$AG$1,E94=$AH$1,E95=$AG$1,E95=$AH$1,E96=$AG$1,E96=$AH$1),0,1)))</f>
        <v/>
      </c>
      <c r="AK94" s="135" t="str">
        <f>IF($A94&gt;='FG_243way_Regular Symbol'!H$16,"",IF(F94=0,"",IF(OR(F94=$AG$1,F94=$AH$1,F95=$AG$1,F95=$AH$1,F96=$AG$1,F96=$AH$1),0,1)))</f>
        <v/>
      </c>
      <c r="AM94" s="344" t="str">
        <f>IF($A94&gt;='FG_243way_Regular Symbol'!D$16,"",IF(B94=0,"",IF(OR(B94=$AM$1,B94=$AN$1,B95=$AM$1,B95=$AN$1,B96=$AM$1,B96=$AN$1),0,1)))</f>
        <v/>
      </c>
      <c r="AN94" s="3" t="str">
        <f>IF($A94&gt;='FG_243way_Regular Symbol'!E$16,"",IF(C94=0,"",IF(OR(C94=$AM$1,C94=$AN$1,C95=$AM$1,C95=$AN$1,C96=$AM$1,C96=$AN$1),0,1)))</f>
        <v/>
      </c>
      <c r="AO94" s="3" t="str">
        <f>IF($A94&gt;='FG_243way_Regular Symbol'!F$16,"",IF(D94=0,"",IF(OR(D94=$AM$1,D94=$AN$1,D95=$AM$1,D95=$AN$1,D96=$AM$1,D96=$AN$1),0,1)))</f>
        <v/>
      </c>
      <c r="AP94" s="3" t="str">
        <f>IF($A94&gt;='FG_243way_Regular Symbol'!G$16,"",IF(E94=0,"",IF(OR(E94=$AM$1,E94=$AN$1,E95=$AM$1,E95=$AN$1,E96=$AM$1,E96=$AN$1),0,1)))</f>
        <v/>
      </c>
      <c r="AQ94" s="135" t="str">
        <f>IF($A94&gt;='FG_243way_Regular Symbol'!H$16,"",IF(F94=0,"",IF(OR(F94=$AM$1,F94=$AN$1,F95=$AM$1,F95=$AN$1,F96=$AM$1,F96=$AN$1),0,1)))</f>
        <v/>
      </c>
      <c r="AS94" s="344" t="str">
        <f>IF($A94&gt;='FG_243way_Regular Symbol'!D$16,"",IF(B94=0,"",IF(OR(B94=$AM$1,B94=$AT$1,B95=$AM$1,B95=$AT$1,B96=$AM$1,B96=$AT$1),0,1)))</f>
        <v/>
      </c>
      <c r="AT94" s="3" t="str">
        <f>IF($A94&gt;='FG_243way_Regular Symbol'!E$16,"",IF(C94=0,"",IF(OR(C94=$AM$1,C94=$AT$1,C95=$AM$1,C95=$AT$1,C96=$AM$1,C96=$AT$1),0,1)))</f>
        <v/>
      </c>
      <c r="AU94" s="3" t="str">
        <f>IF($A94&gt;='FG_243way_Regular Symbol'!F$16,"",IF(D94=0,"",IF(OR(D94=$AM$1,D94=$AT$1,D95=$AM$1,D95=$AT$1,D96=$AM$1,D96=$AT$1),0,1)))</f>
        <v/>
      </c>
      <c r="AV94" s="3" t="str">
        <f>IF($A94&gt;='FG_243way_Regular Symbol'!G$16,"",IF(E94=0,"",IF(OR(E94=$AM$1,E94=$AT$1,E95=$AM$1,E95=$AT$1,E96=$AM$1,E96=$AT$1),0,1)))</f>
        <v/>
      </c>
      <c r="AW94" s="135" t="str">
        <f>IF($A94&gt;='FG_243way_Regular Symbol'!H$16,"",IF(F94=0,"",IF(OR(F94=$AM$1,F94=$AT$1,F95=$AM$1,F95=$AT$1,F96=$AM$1,F96=$AT$1),0,1)))</f>
        <v/>
      </c>
      <c r="AY94" s="344" t="str">
        <f>IF($A94&gt;='FG_243way_Regular Symbol'!D$16,"",IF(B94=0,"",IF(OR(B94=$AM$1,B94=$AZ$1,B95=$AM$1,B95=$AZ$1,B96=$AM$1,B96=$AZ$1),0,1)))</f>
        <v/>
      </c>
      <c r="AZ94" s="3" t="str">
        <f>IF($A94&gt;='FG_243way_Regular Symbol'!E$16,"",IF(C94=0,"",IF(OR(C94=$AM$1,C94=$AZ$1,C95=$AM$1,C95=$AZ$1,C96=$AM$1,C96=$AZ$1),0,1)))</f>
        <v/>
      </c>
      <c r="BA94" s="3" t="str">
        <f>IF($A94&gt;='FG_243way_Regular Symbol'!F$16,"",IF(D94=0,"",IF(OR(D94=$AM$1,D94=$AZ$1,D95=$AM$1,D95=$AZ$1,D96=$AM$1,D96=$AZ$1),0,1)))</f>
        <v/>
      </c>
      <c r="BB94" s="3" t="str">
        <f>IF($A94&gt;='FG_243way_Regular Symbol'!G$16,"",IF(E94=0,"",IF(OR(E94=$AM$1,E94=$AZ$1,E95=$AM$1,E95=$AZ$1,E96=$AM$1,E96=$AZ$1),0,1)))</f>
        <v/>
      </c>
      <c r="BC94" s="135" t="str">
        <f>IF($A94&gt;='FG_243way_Regular Symbol'!H$16,"",IF(F94=0,"",IF(OR(F94=$AM$1,F94=$AZ$1,F95=$AM$1,F95=$AZ$1,F96=$AM$1,F96=$AZ$1),0,1)))</f>
        <v/>
      </c>
      <c r="BE94" s="344" t="str">
        <f>IF($A94&gt;='FG_243way_Regular Symbol'!D$16,"",IF(B94=0,"",IF(OR(B94=$AM$1,B94=$BF$1,B95=$AM$1,B95=$BF$1,B96=$AM$1,B96=$BF$1),0,1)))</f>
        <v/>
      </c>
      <c r="BF94" s="3" t="str">
        <f>IF($A94&gt;='FG_243way_Regular Symbol'!E$16,"",IF(C94=0,"",IF(OR(C94=$AM$1,C94=$BF$1,C95=$AM$1,C95=$BF$1,C96=$AM$1,C96=$BF$1),0,1)))</f>
        <v/>
      </c>
      <c r="BG94" s="3" t="str">
        <f>IF($A94&gt;='FG_243way_Regular Symbol'!F$16,"",IF(D94=0,"",IF(OR(D94=$AM$1,D94=$BF$1,D95=$AM$1,D95=$BF$1,D96=$AM$1,D96=$BF$1),0,1)))</f>
        <v/>
      </c>
      <c r="BH94" s="3" t="str">
        <f>IF($A94&gt;='FG_243way_Regular Symbol'!G$16,"",IF(E94=0,"",IF(OR(E94=$AM$1,E94=$BF$1,E95=$AM$1,E95=$BF$1,E96=$AM$1,E96=$BF$1),0,1)))</f>
        <v/>
      </c>
      <c r="BI94" s="135" t="str">
        <f>IF($A94&gt;='FG_243way_Regular Symbol'!H$16,"",IF(F94=0,"",IF(OR(F94=$AM$1,F94=$BF$1,F95=$AM$1,F95=$BF$1,F96=$AM$1,F96=$BF$1),0,1)))</f>
        <v/>
      </c>
      <c r="BK94" s="344" t="str">
        <f>IF($A94&gt;='FG_243way_Regular Symbol'!D$16,"",IF(B94=0,"",IF(OR(B94=$AM$1,B94=$BL$1,B95=$AM$1,B95=$BL$1,B96=$AM$1,B96=$BL$1),0,1)))</f>
        <v/>
      </c>
      <c r="BL94" s="3" t="str">
        <f>IF($A94&gt;='FG_243way_Regular Symbol'!E$16,"",IF(C94=0,"",IF(OR(C94=$AM$1,C94=$BL$1,C95=$AM$1,C95=$BL$1,C96=$AM$1,C96=$BL$1),0,1)))</f>
        <v/>
      </c>
      <c r="BM94" s="3" t="str">
        <f>IF($A94&gt;='FG_243way_Regular Symbol'!F$16,"",IF(D94=0,"",IF(OR(D94=$AM$1,D94=$BL$1,D95=$AM$1,D95=$BL$1,D96=$AM$1,D96=$BL$1),0,1)))</f>
        <v/>
      </c>
      <c r="BN94" s="3" t="str">
        <f>IF($A94&gt;='FG_243way_Regular Symbol'!G$16,"",IF(E94=0,"",IF(OR(E94=$AM$1,E94=$BL$1,E95=$AM$1,E95=$BL$1,E96=$AM$1,E96=$BL$1),0,1)))</f>
        <v/>
      </c>
      <c r="BO94" s="135" t="str">
        <f>IF($A94&gt;='FG_243way_Regular Symbol'!H$16,"",IF(F94=0,"",IF(OR(F94=$AM$1,F94=$BL$1,F95=$AM$1,F95=$BL$1,F96=$AM$1,F96=$BL$1),0,1)))</f>
        <v/>
      </c>
      <c r="BQ94" s="3" t="str">
        <f>IF($A94&gt;='FG_243way_Regular Symbol'!D$16,"",IF(B94=0,"",IF(OR(B94=$BQ$1,B94=$BR$1,B95=$BQ$1,B95=$BR$1,B96=$BQ$1,B96=$BR$1),0,1)))</f>
        <v/>
      </c>
      <c r="BR94" s="3" t="str">
        <f>IF($A94&gt;='FG_243way_Regular Symbol'!E$16,"",IF(C94=0,"",IF(OR(C94=$BQ$1,C94=$BR$1,C95=$BQ$1,C95=$BR$1,C96=$BQ$1,C96=$BR$1),0,1)))</f>
        <v/>
      </c>
      <c r="BS94" s="3" t="str">
        <f>IF($A94&gt;='FG_243way_Regular Symbol'!F$16,"",IF(D94=0,"",IF(OR(D94=$BQ$1,D94=$BR$1,D95=$BQ$1,D95=$BR$1,D96=$BQ$1,D96=$BR$1),0,1)))</f>
        <v/>
      </c>
      <c r="BT94" s="3" t="str">
        <f>IF($A94&gt;='FG_243way_Regular Symbol'!G$16,"",IF(E94=0,"",IF(OR(E94=$BQ$1,E94=$BR$1,E95=$BQ$1,E95=$BR$1,E96=$BQ$1,E96=$BR$1),0,1)))</f>
        <v/>
      </c>
      <c r="BU94" s="3" t="str">
        <f>IF($A94&gt;='FG_243way_Regular Symbol'!H$16,"",IF(F94=0,"",IF(OR(F94=$BQ$1,F94=$BR$1,F95=$BQ$1,F95=$BR$1,F96=$BQ$1,F96=$BR$1),0,1)))</f>
        <v/>
      </c>
      <c r="BW94" s="3" t="str">
        <f>IF($A94&gt;='FG_243way_Regular Symbol'!D$16,"",IF(B94=0,"",IF(OR(B94=$BW$1,B95=$BW$1,B96=$BW$1,B94=$BX$1,B95=$BX$1,B96=$BX$1),0,1)))</f>
        <v/>
      </c>
      <c r="BX94" s="3" t="str">
        <f>IF($A94&gt;='FG_243way_Regular Symbol'!E$16,"",IF(C94=0,"",IF(OR(C94=$BW$1,C95=$BW$1,C96=$BW$1,C94=$BX$1,C95=$BX$1,C96=$BX$1),0,1)))</f>
        <v/>
      </c>
      <c r="BY94" s="3" t="str">
        <f>IF($A94&gt;='FG_243way_Regular Symbol'!F$16,"",IF(D94=0,"",IF(OR(D94=$BW$1,D95=$BW$1,D96=$BW$1,D94=$BX$1,D95=$BX$1,D96=$BX$1),0,1)))</f>
        <v/>
      </c>
      <c r="BZ94" s="3" t="str">
        <f>IF($A94&gt;='FG_243way_Regular Symbol'!G$16,"",IF(E94=0,"",IF(OR(E94=$BW$1,E95=$BW$1,E96=$BW$1,E94=$BX$1,E95=$BX$1,E96=$BX$1),0,1)))</f>
        <v/>
      </c>
      <c r="CA94" s="3" t="str">
        <f>IF($A94&gt;='FG_243way_Regular Symbol'!H$16,"",IF(F94=0,"",IF(OR(F94=$BW$1,F95=$BW$1,F96=$BW$1,F94=$BX$1,F95=$BX$1,F96=$BX$1),0,1)))</f>
        <v/>
      </c>
      <c r="CC94" s="3" t="str">
        <f>IF($A94&gt;='FG_243way_Regular Symbol'!D$16,"",IF(B94=0,"",IF(OR(B94=$BW$1,B95=$BW$1,B96=$BW$1,B94=$CD$1,B95=$CD$1,B96=$CD$1),0,1)))</f>
        <v/>
      </c>
      <c r="CD94" s="3" t="str">
        <f>IF($A94&gt;='FG_243way_Regular Symbol'!E$16,"",IF(C94=0,"",IF(OR(C94=$BW$1,C95=$BW$1,C96=$BW$1,C94=$CD$1,C95=$CD$1,C96=$CD$1),0,1)))</f>
        <v/>
      </c>
      <c r="CE94" s="3" t="str">
        <f>IF($A94&gt;='FG_243way_Regular Symbol'!F$16,"",IF(D94=0,"",IF(OR(D94=$BW$1,D95=$BW$1,D96=$BW$1,D94=$CD$1,D95=$CD$1,D96=$CD$1),0,1)))</f>
        <v/>
      </c>
      <c r="CF94" s="3" t="str">
        <f>IF($A94&gt;='FG_243way_Regular Symbol'!G$16,"",IF(E94=0,"",IF(OR(E94=$BW$1,E95=$BW$1,E96=$BW$1,E94=$CD$1,E95=$CD$1,E96=$CD$1),0,1)))</f>
        <v/>
      </c>
      <c r="CG94" s="3" t="str">
        <f>IF($A94&gt;='FG_243way_Regular Symbol'!H$16,"",IF(F94=0,"",IF(OR(F94=$BW$1,F95=$BW$1,F96=$BW$1,F94=$CD$1,F95=$CD$1,F96=$CD$1),0,1)))</f>
        <v/>
      </c>
      <c r="CI94" s="3" t="str">
        <f>IF($A94&gt;='FG_243way_Regular Symbol'!D$16,"",IF(B94=0,"",IF(OR(B94=$BW$1,B95=$BW$1,B96=$BW$1,B94=$CJ$1,B95=$CJ$1,B96=$CJ$1),0,1)))</f>
        <v/>
      </c>
      <c r="CJ94" s="3" t="str">
        <f>IF($A94&gt;='FG_243way_Regular Symbol'!E$16,"",IF(C94=0,"",IF(OR(C94=$BW$1,C95=$BW$1,C96=$BW$1,C94=$CJ$1,C95=$CJ$1,C96=$CJ$1),0,1)))</f>
        <v/>
      </c>
      <c r="CK94" s="3" t="str">
        <f>IF($A94&gt;='FG_243way_Regular Symbol'!F$16,"",IF(D94=0,"",IF(OR(D94=$BW$1,D95=$BW$1,D96=$BW$1,D94=$CJ$1,D95=$CJ$1,D96=$CJ$1),0,1)))</f>
        <v/>
      </c>
      <c r="CL94" s="3" t="str">
        <f>IF($A94&gt;='FG_243way_Regular Symbol'!G$16,"",IF(E94=0,"",IF(OR(E94=$BW$1,E95=$BW$1,E96=$BW$1,E94=$CJ$1,E95=$CJ$1,E96=$CJ$1),0,1)))</f>
        <v/>
      </c>
      <c r="CM94" s="3" t="str">
        <f>IF($A94&gt;='FG_243way_Regular Symbol'!H$16,"",IF(F94=0,"",IF(OR(F94=$BW$1,F95=$BW$1,F96=$BW$1,F94=$CJ$1,F95=$CJ$1,F96=$CJ$1),0,1)))</f>
        <v/>
      </c>
      <c r="CO94" s="3" t="str">
        <f>IF($A94&gt;='FG_243way_Regular Symbol'!D$16,"",IF(B94=0,"",IF(OR(B94=$BW$1,B95=$BW$1,B96=$BW$1,B94=$CP$1,B95=$CP$1,B96=$CP$1),0,1)))</f>
        <v/>
      </c>
      <c r="CP94" s="3" t="str">
        <f>IF($A94&gt;='FG_243way_Regular Symbol'!E$16,"",IF(C94=0,"",IF(OR(C94=$BW$1,C95=$BW$1,C96=$BW$1,C94=$CP$1,C95=$CP$1,C96=$CP$1),0,1)))</f>
        <v/>
      </c>
      <c r="CQ94" s="3" t="str">
        <f>IF($A94&gt;='FG_243way_Regular Symbol'!F$16,"",IF(D94=0,"",IF(OR(D94=$BW$1,D95=$BW$1,D96=$BW$1,D94=$CP$1,D95=$CP$1,D96=$CP$1),0,1)))</f>
        <v/>
      </c>
      <c r="CR94" s="3" t="str">
        <f>IF($A94&gt;='FG_243way_Regular Symbol'!G$16,"",IF(E94=0,"",IF(OR(E94=$BW$1,E95=$BW$1,E96=$BW$1,E94=$CP$1,E95=$CP$1,E96=$CP$1),0,1)))</f>
        <v/>
      </c>
      <c r="CS94" s="3" t="str">
        <f>IF($A94&gt;='FG_243way_Regular Symbol'!H$16,"",IF(F94=0,"",IF(OR(F94=$BW$1,F95=$BW$1,F96=$BW$1,F94=$CP$1,F95=$CP$1,F96=$CP$1),0,1)))</f>
        <v/>
      </c>
      <c r="CU94" s="3" t="str">
        <f>IF($A94&gt;='FG_243way_Regular Symbol'!D$16,"",IF(B94=0,"",IF(OR(B94=$BW$1,B95=$BW$1,B96=$BW$1,B94=$CV$1,B95=$CV$1,B96=$CV$1),0,1)))</f>
        <v/>
      </c>
      <c r="CV94" s="3" t="str">
        <f>IF($A94&gt;='FG_243way_Regular Symbol'!E$16,"",IF(C94=0,"",IF(OR(C94=$BW$1,C95=$BW$1,C96=$BW$1,C94=$CV$1,C95=$CV$1,C96=$CV$1),0,1)))</f>
        <v/>
      </c>
      <c r="CW94" s="3" t="str">
        <f>IF($A94&gt;='FG_243way_Regular Symbol'!F$16,"",IF(D94=0,"",IF(OR(D94=$BW$1,D95=$BW$1,D96=$BW$1,D94=$CV$1,D95=$CV$1,D96=$CV$1),0,1)))</f>
        <v/>
      </c>
      <c r="CX94" s="3" t="str">
        <f>IF($A94&gt;='FG_243way_Regular Symbol'!G$16,"",IF(E94=0,"",IF(OR(E94=$BW$1,E95=$BW$1,E96=$BW$1,E94=$CV$1,E95=$CV$1,E96=$CV$1),0,1)))</f>
        <v/>
      </c>
      <c r="CY94" s="3" t="str">
        <f>IF($A94&gt;='FG_243way_Regular Symbol'!H$16,"",IF(F94=0,"",IF(OR(F94=$BW$1,F95=$BW$1,F96=$BW$1,F94=$CV$1,F95=$CV$1,F96=$CV$1),0,1)))</f>
        <v/>
      </c>
    </row>
    <row r="95" spans="1:103">
      <c r="A95" s="335"/>
      <c r="B95" s="191"/>
      <c r="C95" s="191"/>
      <c r="D95" s="191"/>
      <c r="E95" s="191"/>
      <c r="F95" s="338"/>
      <c r="O95" s="344"/>
      <c r="P95" s="3"/>
      <c r="Q95" s="3"/>
      <c r="R95" s="3"/>
      <c r="S95" s="135"/>
      <c r="U95" s="344"/>
      <c r="V95" s="3"/>
      <c r="W95" s="3"/>
      <c r="X95" s="3"/>
      <c r="Y95" s="135"/>
      <c r="AA95" s="344"/>
      <c r="AB95" s="3"/>
      <c r="AC95" s="3"/>
      <c r="AD95" s="3"/>
      <c r="AE95" s="135"/>
      <c r="AG95" s="344" t="str">
        <f>IF($A95&gt;='FG_243way_Regular Symbol'!D$16,"",IF(B95=0,"",IF(OR(B95=$AG$1,B95=$AH$1,B96=$AG$1,B96=$AH$1,B97=$AG$1,B97=$AH$1),0,1)))</f>
        <v/>
      </c>
      <c r="AH95" s="3" t="str">
        <f>IF($A95&gt;='FG_243way_Regular Symbol'!E$16,"",IF(C95=0,"",IF(OR(C95=$AG$1,C95=$AH$1,C96=$AG$1,C96=$AH$1,C97=$AG$1,C97=$AH$1),0,1)))</f>
        <v/>
      </c>
      <c r="AI95" s="3" t="str">
        <f>IF($A95&gt;='FG_243way_Regular Symbol'!F$16,"",IF(D95=0,"",IF(OR(D95=$AG$1,D95=$AH$1,D96=$AG$1,D96=$AH$1,D97=$AG$1,D97=$AH$1),0,1)))</f>
        <v/>
      </c>
      <c r="AJ95" s="3" t="str">
        <f>IF($A95&gt;='FG_243way_Regular Symbol'!G$16,"",IF(E95=0,"",IF(OR(E95=$AG$1,E95=$AH$1,E96=$AG$1,E96=$AH$1,E97=$AG$1,E97=$AH$1),0,1)))</f>
        <v/>
      </c>
      <c r="AK95" s="135" t="str">
        <f>IF($A95&gt;='FG_243way_Regular Symbol'!H$16,"",IF(F95=0,"",IF(OR(F95=$AG$1,F95=$AH$1,F96=$AG$1,F96=$AH$1,F97=$AG$1,F97=$AH$1),0,1)))</f>
        <v/>
      </c>
      <c r="AM95" s="344" t="str">
        <f>IF($A95&gt;='FG_243way_Regular Symbol'!D$16,"",IF(B95=0,"",IF(OR(B95=$AM$1,B95=$AN$1,B96=$AM$1,B96=$AN$1,B97=$AM$1,B97=$AN$1),0,1)))</f>
        <v/>
      </c>
      <c r="AN95" s="3" t="str">
        <f>IF($A95&gt;='FG_243way_Regular Symbol'!E$16,"",IF(C95=0,"",IF(OR(C95=$AM$1,C95=$AN$1,C96=$AM$1,C96=$AN$1,C97=$AM$1,C97=$AN$1),0,1)))</f>
        <v/>
      </c>
      <c r="AO95" s="3" t="str">
        <f>IF($A95&gt;='FG_243way_Regular Symbol'!F$16,"",IF(D95=0,"",IF(OR(D95=$AM$1,D95=$AN$1,D96=$AM$1,D96=$AN$1,D97=$AM$1,D97=$AN$1),0,1)))</f>
        <v/>
      </c>
      <c r="AP95" s="3" t="str">
        <f>IF($A95&gt;='FG_243way_Regular Symbol'!G$16,"",IF(E95=0,"",IF(OR(E95=$AM$1,E95=$AN$1,E96=$AM$1,E96=$AN$1,E97=$AM$1,E97=$AN$1),0,1)))</f>
        <v/>
      </c>
      <c r="AQ95" s="135" t="str">
        <f>IF($A95&gt;='FG_243way_Regular Symbol'!H$16,"",IF(F95=0,"",IF(OR(F95=$AM$1,F95=$AN$1,F96=$AM$1,F96=$AN$1,F97=$AM$1,F97=$AN$1),0,1)))</f>
        <v/>
      </c>
      <c r="AS95" s="344" t="str">
        <f>IF($A95&gt;='FG_243way_Regular Symbol'!D$16,"",IF(B95=0,"",IF(OR(B95=$AM$1,B95=$AT$1,B96=$AM$1,B96=$AT$1,B97=$AM$1,B97=$AT$1),0,1)))</f>
        <v/>
      </c>
      <c r="AT95" s="3" t="str">
        <f>IF($A95&gt;='FG_243way_Regular Symbol'!E$16,"",IF(C95=0,"",IF(OR(C95=$AM$1,C95=$AT$1,C96=$AM$1,C96=$AT$1,C97=$AM$1,C97=$AT$1),0,1)))</f>
        <v/>
      </c>
      <c r="AU95" s="3" t="str">
        <f>IF($A95&gt;='FG_243way_Regular Symbol'!F$16,"",IF(D95=0,"",IF(OR(D95=$AM$1,D95=$AT$1,D96=$AM$1,D96=$AT$1,D97=$AM$1,D97=$AT$1),0,1)))</f>
        <v/>
      </c>
      <c r="AV95" s="3" t="str">
        <f>IF($A95&gt;='FG_243way_Regular Symbol'!G$16,"",IF(E95=0,"",IF(OR(E95=$AM$1,E95=$AT$1,E96=$AM$1,E96=$AT$1,E97=$AM$1,E97=$AT$1),0,1)))</f>
        <v/>
      </c>
      <c r="AW95" s="135" t="str">
        <f>IF($A95&gt;='FG_243way_Regular Symbol'!H$16,"",IF(F95=0,"",IF(OR(F95=$AM$1,F95=$AT$1,F96=$AM$1,F96=$AT$1,F97=$AM$1,F97=$AT$1),0,1)))</f>
        <v/>
      </c>
      <c r="AY95" s="344" t="str">
        <f>IF($A95&gt;='FG_243way_Regular Symbol'!D$16,"",IF(B95=0,"",IF(OR(B95=$AM$1,B95=$AZ$1,B96=$AM$1,B96=$AZ$1,B97=$AM$1,B97=$AZ$1),0,1)))</f>
        <v/>
      </c>
      <c r="AZ95" s="3" t="str">
        <f>IF($A95&gt;='FG_243way_Regular Symbol'!E$16,"",IF(C95=0,"",IF(OR(C95=$AM$1,C95=$AZ$1,C96=$AM$1,C96=$AZ$1,C97=$AM$1,C97=$AZ$1),0,1)))</f>
        <v/>
      </c>
      <c r="BA95" s="3" t="str">
        <f>IF($A95&gt;='FG_243way_Regular Symbol'!F$16,"",IF(D95=0,"",IF(OR(D95=$AM$1,D95=$AZ$1,D96=$AM$1,D96=$AZ$1,D97=$AM$1,D97=$AZ$1),0,1)))</f>
        <v/>
      </c>
      <c r="BB95" s="3" t="str">
        <f>IF($A95&gt;='FG_243way_Regular Symbol'!G$16,"",IF(E95=0,"",IF(OR(E95=$AM$1,E95=$AZ$1,E96=$AM$1,E96=$AZ$1,E97=$AM$1,E97=$AZ$1),0,1)))</f>
        <v/>
      </c>
      <c r="BC95" s="135" t="str">
        <f>IF($A95&gt;='FG_243way_Regular Symbol'!H$16,"",IF(F95=0,"",IF(OR(F95=$AM$1,F95=$AZ$1,F96=$AM$1,F96=$AZ$1,F97=$AM$1,F97=$AZ$1),0,1)))</f>
        <v/>
      </c>
      <c r="BE95" s="344" t="str">
        <f>IF($A95&gt;='FG_243way_Regular Symbol'!D$16,"",IF(B95=0,"",IF(OR(B95=$AM$1,B95=$BF$1,B96=$AM$1,B96=$BF$1,B97=$AM$1,B97=$BF$1),0,1)))</f>
        <v/>
      </c>
      <c r="BF95" s="3" t="str">
        <f>IF($A95&gt;='FG_243way_Regular Symbol'!E$16,"",IF(C95=0,"",IF(OR(C95=$AM$1,C95=$BF$1,C96=$AM$1,C96=$BF$1,C97=$AM$1,C97=$BF$1),0,1)))</f>
        <v/>
      </c>
      <c r="BG95" s="3" t="str">
        <f>IF($A95&gt;='FG_243way_Regular Symbol'!F$16,"",IF(D95=0,"",IF(OR(D95=$AM$1,D95=$BF$1,D96=$AM$1,D96=$BF$1,D97=$AM$1,D97=$BF$1),0,1)))</f>
        <v/>
      </c>
      <c r="BH95" s="3" t="str">
        <f>IF($A95&gt;='FG_243way_Regular Symbol'!G$16,"",IF(E95=0,"",IF(OR(E95=$AM$1,E95=$BF$1,E96=$AM$1,E96=$BF$1,E97=$AM$1,E97=$BF$1),0,1)))</f>
        <v/>
      </c>
      <c r="BI95" s="135" t="str">
        <f>IF($A95&gt;='FG_243way_Regular Symbol'!H$16,"",IF(F95=0,"",IF(OR(F95=$AM$1,F95=$BF$1,F96=$AM$1,F96=$BF$1,F97=$AM$1,F97=$BF$1),0,1)))</f>
        <v/>
      </c>
      <c r="BK95" s="344" t="str">
        <f>IF($A95&gt;='FG_243way_Regular Symbol'!D$16,"",IF(B95=0,"",IF(OR(B95=$AM$1,B95=$BL$1,B96=$AM$1,B96=$BL$1,B97=$AM$1,B97=$BL$1),0,1)))</f>
        <v/>
      </c>
      <c r="BL95" s="3" t="str">
        <f>IF($A95&gt;='FG_243way_Regular Symbol'!E$16,"",IF(C95=0,"",IF(OR(C95=$AM$1,C95=$BL$1,C96=$AM$1,C96=$BL$1,C97=$AM$1,C97=$BL$1),0,1)))</f>
        <v/>
      </c>
      <c r="BM95" s="3" t="str">
        <f>IF($A95&gt;='FG_243way_Regular Symbol'!F$16,"",IF(D95=0,"",IF(OR(D95=$AM$1,D95=$BL$1,D96=$AM$1,D96=$BL$1,D97=$AM$1,D97=$BL$1),0,1)))</f>
        <v/>
      </c>
      <c r="BN95" s="3" t="str">
        <f>IF($A95&gt;='FG_243way_Regular Symbol'!G$16,"",IF(E95=0,"",IF(OR(E95=$AM$1,E95=$BL$1,E96=$AM$1,E96=$BL$1,E97=$AM$1,E97=$BL$1),0,1)))</f>
        <v/>
      </c>
      <c r="BO95" s="135" t="str">
        <f>IF($A95&gt;='FG_243way_Regular Symbol'!H$16,"",IF(F95=0,"",IF(OR(F95=$AM$1,F95=$BL$1,F96=$AM$1,F96=$BL$1,F97=$AM$1,F97=$BL$1),0,1)))</f>
        <v/>
      </c>
      <c r="BQ95" s="3" t="str">
        <f>IF($A95&gt;='FG_243way_Regular Symbol'!D$16,"",IF(B95=0,"",IF(OR(B95=$BQ$1,B95=$BR$1,B96=$BQ$1,B96=$BR$1,B97=$BQ$1,B97=$BR$1),0,1)))</f>
        <v/>
      </c>
      <c r="BR95" s="3" t="str">
        <f>IF($A95&gt;='FG_243way_Regular Symbol'!E$16,"",IF(C95=0,"",IF(OR(C95=$BQ$1,C95=$BR$1,C96=$BQ$1,C96=$BR$1,C97=$BQ$1,C97=$BR$1),0,1)))</f>
        <v/>
      </c>
      <c r="BS95" s="3" t="str">
        <f>IF($A95&gt;='FG_243way_Regular Symbol'!F$16,"",IF(D95=0,"",IF(OR(D95=$BQ$1,D95=$BR$1,D96=$BQ$1,D96=$BR$1,D97=$BQ$1,D97=$BR$1),0,1)))</f>
        <v/>
      </c>
      <c r="BT95" s="3" t="str">
        <f>IF($A95&gt;='FG_243way_Regular Symbol'!G$16,"",IF(E95=0,"",IF(OR(E95=$BQ$1,E95=$BR$1,E96=$BQ$1,E96=$BR$1,E97=$BQ$1,E97=$BR$1),0,1)))</f>
        <v/>
      </c>
      <c r="BU95" s="3" t="str">
        <f>IF($A95&gt;='FG_243way_Regular Symbol'!H$16,"",IF(F95=0,"",IF(OR(F95=$BQ$1,F95=$BR$1,F96=$BQ$1,F96=$BR$1,F97=$BQ$1,F97=$BR$1),0,1)))</f>
        <v/>
      </c>
      <c r="BW95" s="3" t="str">
        <f>IF($A95&gt;='FG_243way_Regular Symbol'!D$16,"",IF(B95=0,"",IF(OR(B95=$BW$1,B96=$BW$1,B97=$BW$1,B95=$BX$1,B96=$BX$1,B97=$BX$1),0,1)))</f>
        <v/>
      </c>
      <c r="BX95" s="3" t="str">
        <f>IF($A95&gt;='FG_243way_Regular Symbol'!E$16,"",IF(C95=0,"",IF(OR(C95=$BW$1,C96=$BW$1,C97=$BW$1,C95=$BX$1,C96=$BX$1,C97=$BX$1),0,1)))</f>
        <v/>
      </c>
      <c r="BY95" s="3" t="str">
        <f>IF($A95&gt;='FG_243way_Regular Symbol'!F$16,"",IF(D95=0,"",IF(OR(D95=$BW$1,D96=$BW$1,D97=$BW$1,D95=$BX$1,D96=$BX$1,D97=$BX$1),0,1)))</f>
        <v/>
      </c>
      <c r="BZ95" s="3" t="str">
        <f>IF($A95&gt;='FG_243way_Regular Symbol'!G$16,"",IF(E95=0,"",IF(OR(E95=$BW$1,E96=$BW$1,E97=$BW$1,E95=$BX$1,E96=$BX$1,E97=$BX$1),0,1)))</f>
        <v/>
      </c>
      <c r="CA95" s="3" t="str">
        <f>IF($A95&gt;='FG_243way_Regular Symbol'!H$16,"",IF(F95=0,"",IF(OR(F95=$BW$1,F96=$BW$1,F97=$BW$1,F95=$BX$1,F96=$BX$1,F97=$BX$1),0,1)))</f>
        <v/>
      </c>
      <c r="CC95" s="3" t="str">
        <f>IF($A95&gt;='FG_243way_Regular Symbol'!D$16,"",IF(B95=0,"",IF(OR(B95=$BW$1,B96=$BW$1,B97=$BW$1,B95=$CD$1,B96=$CD$1,B97=$CD$1),0,1)))</f>
        <v/>
      </c>
      <c r="CD95" s="3" t="str">
        <f>IF($A95&gt;='FG_243way_Regular Symbol'!E$16,"",IF(C95=0,"",IF(OR(C95=$BW$1,C96=$BW$1,C97=$BW$1,C95=$CD$1,C96=$CD$1,C97=$CD$1),0,1)))</f>
        <v/>
      </c>
      <c r="CE95" s="3" t="str">
        <f>IF($A95&gt;='FG_243way_Regular Symbol'!F$16,"",IF(D95=0,"",IF(OR(D95=$BW$1,D96=$BW$1,D97=$BW$1,D95=$CD$1,D96=$CD$1,D97=$CD$1),0,1)))</f>
        <v/>
      </c>
      <c r="CF95" s="3" t="str">
        <f>IF($A95&gt;='FG_243way_Regular Symbol'!G$16,"",IF(E95=0,"",IF(OR(E95=$BW$1,E96=$BW$1,E97=$BW$1,E95=$CD$1,E96=$CD$1,E97=$CD$1),0,1)))</f>
        <v/>
      </c>
      <c r="CG95" s="3" t="str">
        <f>IF($A95&gt;='FG_243way_Regular Symbol'!H$16,"",IF(F95=0,"",IF(OR(F95=$BW$1,F96=$BW$1,F97=$BW$1,F95=$CD$1,F96=$CD$1,F97=$CD$1),0,1)))</f>
        <v/>
      </c>
      <c r="CI95" s="3" t="str">
        <f>IF($A95&gt;='FG_243way_Regular Symbol'!D$16,"",IF(B95=0,"",IF(OR(B95=$BW$1,B96=$BW$1,B97=$BW$1,B95=$CJ$1,B96=$CJ$1,B97=$CJ$1),0,1)))</f>
        <v/>
      </c>
      <c r="CJ95" s="3" t="str">
        <f>IF($A95&gt;='FG_243way_Regular Symbol'!E$16,"",IF(C95=0,"",IF(OR(C95=$BW$1,C96=$BW$1,C97=$BW$1,C95=$CJ$1,C96=$CJ$1,C97=$CJ$1),0,1)))</f>
        <v/>
      </c>
      <c r="CK95" s="3" t="str">
        <f>IF($A95&gt;='FG_243way_Regular Symbol'!F$16,"",IF(D95=0,"",IF(OR(D95=$BW$1,D96=$BW$1,D97=$BW$1,D95=$CJ$1,D96=$CJ$1,D97=$CJ$1),0,1)))</f>
        <v/>
      </c>
      <c r="CL95" s="3" t="str">
        <f>IF($A95&gt;='FG_243way_Regular Symbol'!G$16,"",IF(E95=0,"",IF(OR(E95=$BW$1,E96=$BW$1,E97=$BW$1,E95=$CJ$1,E96=$CJ$1,E97=$CJ$1),0,1)))</f>
        <v/>
      </c>
      <c r="CM95" s="3" t="str">
        <f>IF($A95&gt;='FG_243way_Regular Symbol'!H$16,"",IF(F95=0,"",IF(OR(F95=$BW$1,F96=$BW$1,F97=$BW$1,F95=$CJ$1,F96=$CJ$1,F97=$CJ$1),0,1)))</f>
        <v/>
      </c>
      <c r="CO95" s="3" t="str">
        <f>IF($A95&gt;='FG_243way_Regular Symbol'!D$16,"",IF(B95=0,"",IF(OR(B95=$BW$1,B96=$BW$1,B97=$BW$1,B95=$CP$1,B96=$CP$1,B97=$CP$1),0,1)))</f>
        <v/>
      </c>
      <c r="CP95" s="3" t="str">
        <f>IF($A95&gt;='FG_243way_Regular Symbol'!E$16,"",IF(C95=0,"",IF(OR(C95=$BW$1,C96=$BW$1,C97=$BW$1,C95=$CP$1,C96=$CP$1,C97=$CP$1),0,1)))</f>
        <v/>
      </c>
      <c r="CQ95" s="3" t="str">
        <f>IF($A95&gt;='FG_243way_Regular Symbol'!F$16,"",IF(D95=0,"",IF(OR(D95=$BW$1,D96=$BW$1,D97=$BW$1,D95=$CP$1,D96=$CP$1,D97=$CP$1),0,1)))</f>
        <v/>
      </c>
      <c r="CR95" s="3" t="str">
        <f>IF($A95&gt;='FG_243way_Regular Symbol'!G$16,"",IF(E95=0,"",IF(OR(E95=$BW$1,E96=$BW$1,E97=$BW$1,E95=$CP$1,E96=$CP$1,E97=$CP$1),0,1)))</f>
        <v/>
      </c>
      <c r="CS95" s="3" t="str">
        <f>IF($A95&gt;='FG_243way_Regular Symbol'!H$16,"",IF(F95=0,"",IF(OR(F95=$BW$1,F96=$BW$1,F97=$BW$1,F95=$CP$1,F96=$CP$1,F97=$CP$1),0,1)))</f>
        <v/>
      </c>
      <c r="CU95" s="3" t="str">
        <f>IF($A95&gt;='FG_243way_Regular Symbol'!D$16,"",IF(B95=0,"",IF(OR(B95=$BW$1,B96=$BW$1,B97=$BW$1,B95=$CV$1,B96=$CV$1,B97=$CV$1),0,1)))</f>
        <v/>
      </c>
      <c r="CV95" s="3" t="str">
        <f>IF($A95&gt;='FG_243way_Regular Symbol'!E$16,"",IF(C95=0,"",IF(OR(C95=$BW$1,C96=$BW$1,C97=$BW$1,C95=$CV$1,C96=$CV$1,C97=$CV$1),0,1)))</f>
        <v/>
      </c>
      <c r="CW95" s="3" t="str">
        <f>IF($A95&gt;='FG_243way_Regular Symbol'!F$16,"",IF(D95=0,"",IF(OR(D95=$BW$1,D96=$BW$1,D97=$BW$1,D95=$CV$1,D96=$CV$1,D97=$CV$1),0,1)))</f>
        <v/>
      </c>
      <c r="CX95" s="3" t="str">
        <f>IF($A95&gt;='FG_243way_Regular Symbol'!G$16,"",IF(E95=0,"",IF(OR(E95=$BW$1,E96=$BW$1,E97=$BW$1,E95=$CV$1,E96=$CV$1,E97=$CV$1),0,1)))</f>
        <v/>
      </c>
      <c r="CY95" s="3" t="str">
        <f>IF($A95&gt;='FG_243way_Regular Symbol'!H$16,"",IF(F95=0,"",IF(OR(F95=$BW$1,F96=$BW$1,F97=$BW$1,F95=$CV$1,F96=$CV$1,F97=$CV$1),0,1)))</f>
        <v/>
      </c>
    </row>
    <row r="96" spans="1:103">
      <c r="A96" s="335"/>
      <c r="B96" s="191"/>
      <c r="C96" s="191"/>
      <c r="D96" s="191"/>
      <c r="E96" s="191"/>
      <c r="F96" s="338"/>
      <c r="O96" s="344"/>
      <c r="P96" s="3"/>
      <c r="Q96" s="3"/>
      <c r="R96" s="3"/>
      <c r="S96" s="135"/>
      <c r="U96" s="344"/>
      <c r="V96" s="3"/>
      <c r="W96" s="3"/>
      <c r="X96" s="3"/>
      <c r="Y96" s="135"/>
      <c r="AA96" s="344"/>
      <c r="AB96" s="3"/>
      <c r="AC96" s="3"/>
      <c r="AD96" s="3"/>
      <c r="AE96" s="135"/>
      <c r="AG96" s="344" t="str">
        <f>IF($A96&gt;='FG_243way_Regular Symbol'!D$16,"",IF(B96=0,"",IF(OR(B96=$AG$1,B96=$AH$1,B97=$AG$1,B97=$AH$1,B98=$AG$1,B98=$AH$1),0,1)))</f>
        <v/>
      </c>
      <c r="AH96" s="3" t="str">
        <f>IF($A96&gt;='FG_243way_Regular Symbol'!E$16,"",IF(C96=0,"",IF(OR(C96=$AG$1,C96=$AH$1,C97=$AG$1,C97=$AH$1,C98=$AG$1,C98=$AH$1),0,1)))</f>
        <v/>
      </c>
      <c r="AI96" s="3" t="str">
        <f>IF($A96&gt;='FG_243way_Regular Symbol'!F$16,"",IF(D96=0,"",IF(OR(D96=$AG$1,D96=$AH$1,D97=$AG$1,D97=$AH$1,D98=$AG$1,D98=$AH$1),0,1)))</f>
        <v/>
      </c>
      <c r="AJ96" s="3" t="str">
        <f>IF($A96&gt;='FG_243way_Regular Symbol'!G$16,"",IF(E96=0,"",IF(OR(E96=$AG$1,E96=$AH$1,E97=$AG$1,E97=$AH$1,E98=$AG$1,E98=$AH$1),0,1)))</f>
        <v/>
      </c>
      <c r="AK96" s="135" t="str">
        <f>IF($A96&gt;='FG_243way_Regular Symbol'!H$16,"",IF(F96=0,"",IF(OR(F96=$AG$1,F96=$AH$1,F97=$AG$1,F97=$AH$1,F98=$AG$1,F98=$AH$1),0,1)))</f>
        <v/>
      </c>
      <c r="AM96" s="344" t="str">
        <f>IF($A96&gt;='FG_243way_Regular Symbol'!D$16,"",IF(B96=0,"",IF(OR(B96=$AM$1,B96=$AN$1,B97=$AM$1,B97=$AN$1,B98=$AM$1,B98=$AN$1),0,1)))</f>
        <v/>
      </c>
      <c r="AN96" s="3" t="str">
        <f>IF($A96&gt;='FG_243way_Regular Symbol'!E$16,"",IF(C96=0,"",IF(OR(C96=$AM$1,C96=$AN$1,C97=$AM$1,C97=$AN$1,C98=$AM$1,C98=$AN$1),0,1)))</f>
        <v/>
      </c>
      <c r="AO96" s="3" t="str">
        <f>IF($A96&gt;='FG_243way_Regular Symbol'!F$16,"",IF(D96=0,"",IF(OR(D96=$AM$1,D96=$AN$1,D97=$AM$1,D97=$AN$1,D98=$AM$1,D98=$AN$1),0,1)))</f>
        <v/>
      </c>
      <c r="AP96" s="3" t="str">
        <f>IF($A96&gt;='FG_243way_Regular Symbol'!G$16,"",IF(E96=0,"",IF(OR(E96=$AM$1,E96=$AN$1,E97=$AM$1,E97=$AN$1,E98=$AM$1,E98=$AN$1),0,1)))</f>
        <v/>
      </c>
      <c r="AQ96" s="135" t="str">
        <f>IF($A96&gt;='FG_243way_Regular Symbol'!H$16,"",IF(F96=0,"",IF(OR(F96=$AM$1,F96=$AN$1,F97=$AM$1,F97=$AN$1,F98=$AM$1,F98=$AN$1),0,1)))</f>
        <v/>
      </c>
      <c r="AS96" s="344" t="str">
        <f>IF($A96&gt;='FG_243way_Regular Symbol'!D$16,"",IF(B96=0,"",IF(OR(B96=$AM$1,B96=$AT$1,B97=$AM$1,B97=$AT$1,B98=$AM$1,B98=$AT$1),0,1)))</f>
        <v/>
      </c>
      <c r="AT96" s="3" t="str">
        <f>IF($A96&gt;='FG_243way_Regular Symbol'!E$16,"",IF(C96=0,"",IF(OR(C96=$AM$1,C96=$AT$1,C97=$AM$1,C97=$AT$1,C98=$AM$1,C98=$AT$1),0,1)))</f>
        <v/>
      </c>
      <c r="AU96" s="3" t="str">
        <f>IF($A96&gt;='FG_243way_Regular Symbol'!F$16,"",IF(D96=0,"",IF(OR(D96=$AM$1,D96=$AT$1,D97=$AM$1,D97=$AT$1,D98=$AM$1,D98=$AT$1),0,1)))</f>
        <v/>
      </c>
      <c r="AV96" s="3" t="str">
        <f>IF($A96&gt;='FG_243way_Regular Symbol'!G$16,"",IF(E96=0,"",IF(OR(E96=$AM$1,E96=$AT$1,E97=$AM$1,E97=$AT$1,E98=$AM$1,E98=$AT$1),0,1)))</f>
        <v/>
      </c>
      <c r="AW96" s="135" t="str">
        <f>IF($A96&gt;='FG_243way_Regular Symbol'!H$16,"",IF(F96=0,"",IF(OR(F96=$AM$1,F96=$AT$1,F97=$AM$1,F97=$AT$1,F98=$AM$1,F98=$AT$1),0,1)))</f>
        <v/>
      </c>
      <c r="AY96" s="344" t="str">
        <f>IF($A96&gt;='FG_243way_Regular Symbol'!D$16,"",IF(B96=0,"",IF(OR(B96=$AM$1,B96=$AZ$1,B97=$AM$1,B97=$AZ$1,B98=$AM$1,B98=$AZ$1),0,1)))</f>
        <v/>
      </c>
      <c r="AZ96" s="3" t="str">
        <f>IF($A96&gt;='FG_243way_Regular Symbol'!E$16,"",IF(C96=0,"",IF(OR(C96=$AM$1,C96=$AZ$1,C97=$AM$1,C97=$AZ$1,C98=$AM$1,C98=$AZ$1),0,1)))</f>
        <v/>
      </c>
      <c r="BA96" s="3" t="str">
        <f>IF($A96&gt;='FG_243way_Regular Symbol'!F$16,"",IF(D96=0,"",IF(OR(D96=$AM$1,D96=$AZ$1,D97=$AM$1,D97=$AZ$1,D98=$AM$1,D98=$AZ$1),0,1)))</f>
        <v/>
      </c>
      <c r="BB96" s="3" t="str">
        <f>IF($A96&gt;='FG_243way_Regular Symbol'!G$16,"",IF(E96=0,"",IF(OR(E96=$AM$1,E96=$AZ$1,E97=$AM$1,E97=$AZ$1,E98=$AM$1,E98=$AZ$1),0,1)))</f>
        <v/>
      </c>
      <c r="BC96" s="135" t="str">
        <f>IF($A96&gt;='FG_243way_Regular Symbol'!H$16,"",IF(F96=0,"",IF(OR(F96=$AM$1,F96=$AZ$1,F97=$AM$1,F97=$AZ$1,F98=$AM$1,F98=$AZ$1),0,1)))</f>
        <v/>
      </c>
      <c r="BE96" s="344" t="str">
        <f>IF($A96&gt;='FG_243way_Regular Symbol'!D$16,"",IF(B96=0,"",IF(OR(B96=$AM$1,B96=$BF$1,B97=$AM$1,B97=$BF$1,B98=$AM$1,B98=$BF$1),0,1)))</f>
        <v/>
      </c>
      <c r="BF96" s="3" t="str">
        <f>IF($A96&gt;='FG_243way_Regular Symbol'!E$16,"",IF(C96=0,"",IF(OR(C96=$AM$1,C96=$BF$1,C97=$AM$1,C97=$BF$1,C98=$AM$1,C98=$BF$1),0,1)))</f>
        <v/>
      </c>
      <c r="BG96" s="3" t="str">
        <f>IF($A96&gt;='FG_243way_Regular Symbol'!F$16,"",IF(D96=0,"",IF(OR(D96=$AM$1,D96=$BF$1,D97=$AM$1,D97=$BF$1,D98=$AM$1,D98=$BF$1),0,1)))</f>
        <v/>
      </c>
      <c r="BH96" s="3" t="str">
        <f>IF($A96&gt;='FG_243way_Regular Symbol'!G$16,"",IF(E96=0,"",IF(OR(E96=$AM$1,E96=$BF$1,E97=$AM$1,E97=$BF$1,E98=$AM$1,E98=$BF$1),0,1)))</f>
        <v/>
      </c>
      <c r="BI96" s="135" t="str">
        <f>IF($A96&gt;='FG_243way_Regular Symbol'!H$16,"",IF(F96=0,"",IF(OR(F96=$AM$1,F96=$BF$1,F97=$AM$1,F97=$BF$1,F98=$AM$1,F98=$BF$1),0,1)))</f>
        <v/>
      </c>
      <c r="BK96" s="344" t="str">
        <f>IF($A96&gt;='FG_243way_Regular Symbol'!D$16,"",IF(B96=0,"",IF(OR(B96=$AM$1,B96=$BL$1,B97=$AM$1,B97=$BL$1,B98=$AM$1,B98=$BL$1),0,1)))</f>
        <v/>
      </c>
      <c r="BL96" s="3" t="str">
        <f>IF($A96&gt;='FG_243way_Regular Symbol'!E$16,"",IF(C96=0,"",IF(OR(C96=$AM$1,C96=$BL$1,C97=$AM$1,C97=$BL$1,C98=$AM$1,C98=$BL$1),0,1)))</f>
        <v/>
      </c>
      <c r="BM96" s="3" t="str">
        <f>IF($A96&gt;='FG_243way_Regular Symbol'!F$16,"",IF(D96=0,"",IF(OR(D96=$AM$1,D96=$BL$1,D97=$AM$1,D97=$BL$1,D98=$AM$1,D98=$BL$1),0,1)))</f>
        <v/>
      </c>
      <c r="BN96" s="3" t="str">
        <f>IF($A96&gt;='FG_243way_Regular Symbol'!G$16,"",IF(E96=0,"",IF(OR(E96=$AM$1,E96=$BL$1,E97=$AM$1,E97=$BL$1,E98=$AM$1,E98=$BL$1),0,1)))</f>
        <v/>
      </c>
      <c r="BO96" s="135" t="str">
        <f>IF($A96&gt;='FG_243way_Regular Symbol'!H$16,"",IF(F96=0,"",IF(OR(F96=$AM$1,F96=$BL$1,F97=$AM$1,F97=$BL$1,F98=$AM$1,F98=$BL$1),0,1)))</f>
        <v/>
      </c>
      <c r="BQ96" s="3" t="str">
        <f>IF($A96&gt;='FG_243way_Regular Symbol'!D$16,"",IF(B96=0,"",IF(OR(B96=$BQ$1,B96=$BR$1,B97=$BQ$1,B97=$BR$1,B98=$BQ$1,B98=$BR$1),0,1)))</f>
        <v/>
      </c>
      <c r="BR96" s="3" t="str">
        <f>IF($A96&gt;='FG_243way_Regular Symbol'!E$16,"",IF(C96=0,"",IF(OR(C96=$BQ$1,C96=$BR$1,C97=$BQ$1,C97=$BR$1,C98=$BQ$1,C98=$BR$1),0,1)))</f>
        <v/>
      </c>
      <c r="BS96" s="3" t="str">
        <f>IF($A96&gt;='FG_243way_Regular Symbol'!F$16,"",IF(D96=0,"",IF(OR(D96=$BQ$1,D96=$BR$1,D97=$BQ$1,D97=$BR$1,D98=$BQ$1,D98=$BR$1),0,1)))</f>
        <v/>
      </c>
      <c r="BT96" s="3" t="str">
        <f>IF($A96&gt;='FG_243way_Regular Symbol'!G$16,"",IF(E96=0,"",IF(OR(E96=$BQ$1,E96=$BR$1,E97=$BQ$1,E97=$BR$1,E98=$BQ$1,E98=$BR$1),0,1)))</f>
        <v/>
      </c>
      <c r="BU96" s="3" t="str">
        <f>IF($A96&gt;='FG_243way_Regular Symbol'!H$16,"",IF(F96=0,"",IF(OR(F96=$BQ$1,F96=$BR$1,F97=$BQ$1,F97=$BR$1,F98=$BQ$1,F98=$BR$1),0,1)))</f>
        <v/>
      </c>
      <c r="BW96" s="3" t="str">
        <f>IF($A96&gt;='FG_243way_Regular Symbol'!D$16,"",IF(B96=0,"",IF(OR(B96=$BW$1,B97=$BW$1,B98=$BW$1,B96=$BX$1,B97=$BX$1,B98=$BX$1),0,1)))</f>
        <v/>
      </c>
      <c r="BX96" s="3" t="str">
        <f>IF($A96&gt;='FG_243way_Regular Symbol'!E$16,"",IF(C96=0,"",IF(OR(C96=$BW$1,C97=$BW$1,C98=$BW$1,C96=$BX$1,C97=$BX$1,C98=$BX$1),0,1)))</f>
        <v/>
      </c>
      <c r="BY96" s="3" t="str">
        <f>IF($A96&gt;='FG_243way_Regular Symbol'!F$16,"",IF(D96=0,"",IF(OR(D96=$BW$1,D97=$BW$1,D98=$BW$1,D96=$BX$1,D97=$BX$1,D98=$BX$1),0,1)))</f>
        <v/>
      </c>
      <c r="BZ96" s="3" t="str">
        <f>IF($A96&gt;='FG_243way_Regular Symbol'!G$16,"",IF(E96=0,"",IF(OR(E96=$BW$1,E97=$BW$1,E98=$BW$1,E96=$BX$1,E97=$BX$1,E98=$BX$1),0,1)))</f>
        <v/>
      </c>
      <c r="CA96" s="3" t="str">
        <f>IF($A96&gt;='FG_243way_Regular Symbol'!H$16,"",IF(F96=0,"",IF(OR(F96=$BW$1,F97=$BW$1,F98=$BW$1,F96=$BX$1,F97=$BX$1,F98=$BX$1),0,1)))</f>
        <v/>
      </c>
      <c r="CC96" s="3" t="str">
        <f>IF($A96&gt;='FG_243way_Regular Symbol'!D$16,"",IF(B96=0,"",IF(OR(B96=$BW$1,B97=$BW$1,B98=$BW$1,B96=$CD$1,B97=$CD$1,B98=$CD$1),0,1)))</f>
        <v/>
      </c>
      <c r="CD96" s="3" t="str">
        <f>IF($A96&gt;='FG_243way_Regular Symbol'!E$16,"",IF(C96=0,"",IF(OR(C96=$BW$1,C97=$BW$1,C98=$BW$1,C96=$CD$1,C97=$CD$1,C98=$CD$1),0,1)))</f>
        <v/>
      </c>
      <c r="CE96" s="3" t="str">
        <f>IF($A96&gt;='FG_243way_Regular Symbol'!F$16,"",IF(D96=0,"",IF(OR(D96=$BW$1,D97=$BW$1,D98=$BW$1,D96=$CD$1,D97=$CD$1,D98=$CD$1),0,1)))</f>
        <v/>
      </c>
      <c r="CF96" s="3" t="str">
        <f>IF($A96&gt;='FG_243way_Regular Symbol'!G$16,"",IF(E96=0,"",IF(OR(E96=$BW$1,E97=$BW$1,E98=$BW$1,E96=$CD$1,E97=$CD$1,E98=$CD$1),0,1)))</f>
        <v/>
      </c>
      <c r="CG96" s="3" t="str">
        <f>IF($A96&gt;='FG_243way_Regular Symbol'!H$16,"",IF(F96=0,"",IF(OR(F96=$BW$1,F97=$BW$1,F98=$BW$1,F96=$CD$1,F97=$CD$1,F98=$CD$1),0,1)))</f>
        <v/>
      </c>
      <c r="CI96" s="3" t="str">
        <f>IF($A96&gt;='FG_243way_Regular Symbol'!D$16,"",IF(B96=0,"",IF(OR(B96=$BW$1,B97=$BW$1,B98=$BW$1,B96=$CJ$1,B97=$CJ$1,B98=$CJ$1),0,1)))</f>
        <v/>
      </c>
      <c r="CJ96" s="3" t="str">
        <f>IF($A96&gt;='FG_243way_Regular Symbol'!E$16,"",IF(C96=0,"",IF(OR(C96=$BW$1,C97=$BW$1,C98=$BW$1,C96=$CJ$1,C97=$CJ$1,C98=$CJ$1),0,1)))</f>
        <v/>
      </c>
      <c r="CK96" s="3" t="str">
        <f>IF($A96&gt;='FG_243way_Regular Symbol'!F$16,"",IF(D96=0,"",IF(OR(D96=$BW$1,D97=$BW$1,D98=$BW$1,D96=$CJ$1,D97=$CJ$1,D98=$CJ$1),0,1)))</f>
        <v/>
      </c>
      <c r="CL96" s="3" t="str">
        <f>IF($A96&gt;='FG_243way_Regular Symbol'!G$16,"",IF(E96=0,"",IF(OR(E96=$BW$1,E97=$BW$1,E98=$BW$1,E96=$CJ$1,E97=$CJ$1,E98=$CJ$1),0,1)))</f>
        <v/>
      </c>
      <c r="CM96" s="3" t="str">
        <f>IF($A96&gt;='FG_243way_Regular Symbol'!H$16,"",IF(F96=0,"",IF(OR(F96=$BW$1,F97=$BW$1,F98=$BW$1,F96=$CJ$1,F97=$CJ$1,F98=$CJ$1),0,1)))</f>
        <v/>
      </c>
      <c r="CO96" s="3" t="str">
        <f>IF($A96&gt;='FG_243way_Regular Symbol'!D$16,"",IF(B96=0,"",IF(OR(B96=$BW$1,B97=$BW$1,B98=$BW$1,B96=$CP$1,B97=$CP$1,B98=$CP$1),0,1)))</f>
        <v/>
      </c>
      <c r="CP96" s="3" t="str">
        <f>IF($A96&gt;='FG_243way_Regular Symbol'!E$16,"",IF(C96=0,"",IF(OR(C96=$BW$1,C97=$BW$1,C98=$BW$1,C96=$CP$1,C97=$CP$1,C98=$CP$1),0,1)))</f>
        <v/>
      </c>
      <c r="CQ96" s="3" t="str">
        <f>IF($A96&gt;='FG_243way_Regular Symbol'!F$16,"",IF(D96=0,"",IF(OR(D96=$BW$1,D97=$BW$1,D98=$BW$1,D96=$CP$1,D97=$CP$1,D98=$CP$1),0,1)))</f>
        <v/>
      </c>
      <c r="CR96" s="3" t="str">
        <f>IF($A96&gt;='FG_243way_Regular Symbol'!G$16,"",IF(E96=0,"",IF(OR(E96=$BW$1,E97=$BW$1,E98=$BW$1,E96=$CP$1,E97=$CP$1,E98=$CP$1),0,1)))</f>
        <v/>
      </c>
      <c r="CS96" s="3" t="str">
        <f>IF($A96&gt;='FG_243way_Regular Symbol'!H$16,"",IF(F96=0,"",IF(OR(F96=$BW$1,F97=$BW$1,F98=$BW$1,F96=$CP$1,F97=$CP$1,F98=$CP$1),0,1)))</f>
        <v/>
      </c>
      <c r="CU96" s="3" t="str">
        <f>IF($A96&gt;='FG_243way_Regular Symbol'!D$16,"",IF(B96=0,"",IF(OR(B96=$BW$1,B97=$BW$1,B98=$BW$1,B96=$CV$1,B97=$CV$1,B98=$CV$1),0,1)))</f>
        <v/>
      </c>
      <c r="CV96" s="3" t="str">
        <f>IF($A96&gt;='FG_243way_Regular Symbol'!E$16,"",IF(C96=0,"",IF(OR(C96=$BW$1,C97=$BW$1,C98=$BW$1,C96=$CV$1,C97=$CV$1,C98=$CV$1),0,1)))</f>
        <v/>
      </c>
      <c r="CW96" s="3" t="str">
        <f>IF($A96&gt;='FG_243way_Regular Symbol'!F$16,"",IF(D96=0,"",IF(OR(D96=$BW$1,D97=$BW$1,D98=$BW$1,D96=$CV$1,D97=$CV$1,D98=$CV$1),0,1)))</f>
        <v/>
      </c>
      <c r="CX96" s="3" t="str">
        <f>IF($A96&gt;='FG_243way_Regular Symbol'!G$16,"",IF(E96=0,"",IF(OR(E96=$BW$1,E97=$BW$1,E98=$BW$1,E96=$CV$1,E97=$CV$1,E98=$CV$1),0,1)))</f>
        <v/>
      </c>
      <c r="CY96" s="3" t="str">
        <f>IF($A96&gt;='FG_243way_Regular Symbol'!H$16,"",IF(F96=0,"",IF(OR(F96=$BW$1,F97=$BW$1,F98=$BW$1,F96=$CV$1,F97=$CV$1,F98=$CV$1),0,1)))</f>
        <v/>
      </c>
    </row>
    <row r="97" spans="1:103">
      <c r="A97" s="335"/>
      <c r="B97" s="191"/>
      <c r="C97" s="191"/>
      <c r="D97" s="191"/>
      <c r="E97" s="191"/>
      <c r="F97" s="338"/>
      <c r="O97" s="344"/>
      <c r="P97" s="3"/>
      <c r="Q97" s="3"/>
      <c r="R97" s="3"/>
      <c r="S97" s="135"/>
      <c r="U97" s="344"/>
      <c r="V97" s="3"/>
      <c r="W97" s="3"/>
      <c r="X97" s="3"/>
      <c r="Y97" s="135"/>
      <c r="AA97" s="344"/>
      <c r="AB97" s="3"/>
      <c r="AC97" s="3"/>
      <c r="AD97" s="3"/>
      <c r="AE97" s="135"/>
      <c r="AG97" s="344"/>
      <c r="AH97" s="3"/>
      <c r="AI97" s="3"/>
      <c r="AJ97" s="3"/>
      <c r="AK97" s="135"/>
      <c r="AM97" s="344" t="str">
        <f>IF($A97&gt;='FG_243way_Regular Symbol'!D$16,"",IF(B97=0,"",IF(OR(B97=$AM$1,B97=$AN$1,B98=$AM$1,B98=$AN$1,B99=$AM$1,B99=$AN$1),0,1)))</f>
        <v/>
      </c>
      <c r="AN97" s="3" t="str">
        <f>IF($A97&gt;='FG_243way_Regular Symbol'!E$16,"",IF(C97=0,"",IF(OR(C97=$AM$1,C97=$AN$1,C98=$AM$1,C98=$AN$1,C99=$AM$1,C99=$AN$1),0,1)))</f>
        <v/>
      </c>
      <c r="AO97" s="3" t="str">
        <f>IF($A97&gt;='FG_243way_Regular Symbol'!F$16,"",IF(D97=0,"",IF(OR(D97=$AM$1,D97=$AN$1,D98=$AM$1,D98=$AN$1,D99=$AM$1,D99=$AN$1),0,1)))</f>
        <v/>
      </c>
      <c r="AP97" s="3" t="str">
        <f>IF($A97&gt;='FG_243way_Regular Symbol'!G$16,"",IF(E97=0,"",IF(OR(E97=$AM$1,E97=$AN$1,E98=$AM$1,E98=$AN$1,E99=$AM$1,E99=$AN$1),0,1)))</f>
        <v/>
      </c>
      <c r="AQ97" s="135" t="str">
        <f>IF($A97&gt;='FG_243way_Regular Symbol'!H$16,"",IF(F97=0,"",IF(OR(F97=$AM$1,F97=$AN$1,F98=$AM$1,F98=$AN$1,F99=$AM$1,F99=$AN$1),0,1)))</f>
        <v/>
      </c>
      <c r="AS97" s="344" t="str">
        <f>IF($A97&gt;='FG_243way_Regular Symbol'!D$16,"",IF(B97=0,"",IF(OR(B97=$AM$1,B97=$AT$1,B98=$AM$1,B98=$AT$1,B99=$AM$1,B99=$AT$1),0,1)))</f>
        <v/>
      </c>
      <c r="AT97" s="3" t="str">
        <f>IF($A97&gt;='FG_243way_Regular Symbol'!E$16,"",IF(C97=0,"",IF(OR(C97=$AM$1,C97=$AT$1,C98=$AM$1,C98=$AT$1,C99=$AM$1,C99=$AT$1),0,1)))</f>
        <v/>
      </c>
      <c r="AU97" s="3" t="str">
        <f>IF($A97&gt;='FG_243way_Regular Symbol'!F$16,"",IF(D97=0,"",IF(OR(D97=$AM$1,D97=$AT$1,D98=$AM$1,D98=$AT$1,D99=$AM$1,D99=$AT$1),0,1)))</f>
        <v/>
      </c>
      <c r="AV97" s="3" t="str">
        <f>IF($A97&gt;='FG_243way_Regular Symbol'!G$16,"",IF(E97=0,"",IF(OR(E97=$AM$1,E97=$AT$1,E98=$AM$1,E98=$AT$1,E99=$AM$1,E99=$AT$1),0,1)))</f>
        <v/>
      </c>
      <c r="AW97" s="135" t="str">
        <f>IF($A97&gt;='FG_243way_Regular Symbol'!H$16,"",IF(F97=0,"",IF(OR(F97=$AM$1,F97=$AT$1,F98=$AM$1,F98=$AT$1,F99=$AM$1,F99=$AT$1),0,1)))</f>
        <v/>
      </c>
      <c r="AY97" s="344" t="str">
        <f>IF($A97&gt;='FG_243way_Regular Symbol'!D$16,"",IF(B97=0,"",IF(OR(B97=$AM$1,B97=$AZ$1,B98=$AM$1,B98=$AZ$1,B99=$AM$1,B99=$AZ$1),0,1)))</f>
        <v/>
      </c>
      <c r="AZ97" s="3" t="str">
        <f>IF($A97&gt;='FG_243way_Regular Symbol'!E$16,"",IF(C97=0,"",IF(OR(C97=$AM$1,C97=$AZ$1,C98=$AM$1,C98=$AZ$1,C99=$AM$1,C99=$AZ$1),0,1)))</f>
        <v/>
      </c>
      <c r="BA97" s="3" t="str">
        <f>IF($A97&gt;='FG_243way_Regular Symbol'!F$16,"",IF(D97=0,"",IF(OR(D97=$AM$1,D97=$AZ$1,D98=$AM$1,D98=$AZ$1,D99=$AM$1,D99=$AZ$1),0,1)))</f>
        <v/>
      </c>
      <c r="BB97" s="3" t="str">
        <f>IF($A97&gt;='FG_243way_Regular Symbol'!G$16,"",IF(E97=0,"",IF(OR(E97=$AM$1,E97=$AZ$1,E98=$AM$1,E98=$AZ$1,E99=$AM$1,E99=$AZ$1),0,1)))</f>
        <v/>
      </c>
      <c r="BC97" s="135" t="str">
        <f>IF($A97&gt;='FG_243way_Regular Symbol'!H$16,"",IF(F97=0,"",IF(OR(F97=$AM$1,F97=$AZ$1,F98=$AM$1,F98=$AZ$1,F99=$AM$1,F99=$AZ$1),0,1)))</f>
        <v/>
      </c>
      <c r="BE97" s="344" t="str">
        <f>IF($A97&gt;='FG_243way_Regular Symbol'!D$16,"",IF(B97=0,"",IF(OR(B97=$AM$1,B97=$BF$1,B98=$AM$1,B98=$BF$1,B99=$AM$1,B99=$BF$1),0,1)))</f>
        <v/>
      </c>
      <c r="BF97" s="3" t="str">
        <f>IF($A97&gt;='FG_243way_Regular Symbol'!E$16,"",IF(C97=0,"",IF(OR(C97=$AM$1,C97=$BF$1,C98=$AM$1,C98=$BF$1,C99=$AM$1,C99=$BF$1),0,1)))</f>
        <v/>
      </c>
      <c r="BG97" s="3" t="str">
        <f>IF($A97&gt;='FG_243way_Regular Symbol'!F$16,"",IF(D97=0,"",IF(OR(D97=$AM$1,D97=$BF$1,D98=$AM$1,D98=$BF$1,D99=$AM$1,D99=$BF$1),0,1)))</f>
        <v/>
      </c>
      <c r="BH97" s="3" t="str">
        <f>IF($A97&gt;='FG_243way_Regular Symbol'!G$16,"",IF(E97=0,"",IF(OR(E97=$AM$1,E97=$BF$1,E98=$AM$1,E98=$BF$1,E99=$AM$1,E99=$BF$1),0,1)))</f>
        <v/>
      </c>
      <c r="BI97" s="135" t="str">
        <f>IF($A97&gt;='FG_243way_Regular Symbol'!H$16,"",IF(F97=0,"",IF(OR(F97=$AM$1,F97=$BF$1,F98=$AM$1,F98=$BF$1,F99=$AM$1,F99=$BF$1),0,1)))</f>
        <v/>
      </c>
      <c r="BK97" s="344" t="str">
        <f>IF($A97&gt;='FG_243way_Regular Symbol'!D$16,"",IF(B97=0,"",IF(OR(B97=$AM$1,B97=$BL$1,B98=$AM$1,B98=$BL$1,B99=$AM$1,B99=$BL$1),0,1)))</f>
        <v/>
      </c>
      <c r="BL97" s="3" t="str">
        <f>IF($A97&gt;='FG_243way_Regular Symbol'!E$16,"",IF(C97=0,"",IF(OR(C97=$AM$1,C97=$BL$1,C98=$AM$1,C98=$BL$1,C99=$AM$1,C99=$BL$1),0,1)))</f>
        <v/>
      </c>
      <c r="BM97" s="3" t="str">
        <f>IF($A97&gt;='FG_243way_Regular Symbol'!F$16,"",IF(D97=0,"",IF(OR(D97=$AM$1,D97=$BL$1,D98=$AM$1,D98=$BL$1,D99=$AM$1,D99=$BL$1),0,1)))</f>
        <v/>
      </c>
      <c r="BN97" s="3" t="str">
        <f>IF($A97&gt;='FG_243way_Regular Symbol'!G$16,"",IF(E97=0,"",IF(OR(E97=$AM$1,E97=$BL$1,E98=$AM$1,E98=$BL$1,E99=$AM$1,E99=$BL$1),0,1)))</f>
        <v/>
      </c>
      <c r="BO97" s="135" t="str">
        <f>IF($A97&gt;='FG_243way_Regular Symbol'!H$16,"",IF(F97=0,"",IF(OR(F97=$AM$1,F97=$BL$1,F98=$AM$1,F98=$BL$1,F99=$AM$1,F99=$BL$1),0,1)))</f>
        <v/>
      </c>
      <c r="BQ97" s="3" t="str">
        <f>IF($A97&gt;='FG_243way_Regular Symbol'!D$16,"",IF(B97=0,"",IF(OR(B97=$BQ$1,B97=$BR$1,B98=$BQ$1,B98=$BR$1,B99=$BQ$1,B99=$BR$1),0,1)))</f>
        <v/>
      </c>
      <c r="BR97" s="3" t="str">
        <f>IF($A97&gt;='FG_243way_Regular Symbol'!E$16,"",IF(C97=0,"",IF(OR(C97=$BQ$1,C97=$BR$1,C98=$BQ$1,C98=$BR$1,C99=$BQ$1,C99=$BR$1),0,1)))</f>
        <v/>
      </c>
      <c r="BS97" s="3" t="str">
        <f>IF($A97&gt;='FG_243way_Regular Symbol'!F$16,"",IF(D97=0,"",IF(OR(D97=$BQ$1,D97=$BR$1,D98=$BQ$1,D98=$BR$1,D99=$BQ$1,D99=$BR$1),0,1)))</f>
        <v/>
      </c>
      <c r="BT97" s="3" t="str">
        <f>IF($A97&gt;='FG_243way_Regular Symbol'!G$16,"",IF(E97=0,"",IF(OR(E97=$BQ$1,E97=$BR$1,E98=$BQ$1,E98=$BR$1,E99=$BQ$1,E99=$BR$1),0,1)))</f>
        <v/>
      </c>
      <c r="BU97" s="3" t="str">
        <f>IF($A97&gt;='FG_243way_Regular Symbol'!H$16,"",IF(F97=0,"",IF(OR(F97=$BQ$1,F97=$BR$1,F98=$BQ$1,F98=$BR$1,F99=$BQ$1,F99=$BR$1),0,1)))</f>
        <v/>
      </c>
      <c r="BW97" s="3" t="str">
        <f>IF($A97&gt;='FG_243way_Regular Symbol'!D$16,"",IF(B97=0,"",IF(OR(B97=$BW$1,B98=$BW$1,B99=$BW$1,B97=$BX$1,B98=$BX$1,B99=$BX$1),0,1)))</f>
        <v/>
      </c>
      <c r="BX97" s="3" t="str">
        <f>IF($A97&gt;='FG_243way_Regular Symbol'!E$16,"",IF(C97=0,"",IF(OR(C97=$BW$1,C98=$BW$1,C99=$BW$1,C97=$BX$1,C98=$BX$1,C99=$BX$1),0,1)))</f>
        <v/>
      </c>
      <c r="BY97" s="3" t="str">
        <f>IF($A97&gt;='FG_243way_Regular Symbol'!F$16,"",IF(D97=0,"",IF(OR(D97=$BW$1,D98=$BW$1,D99=$BW$1,D97=$BX$1,D98=$BX$1,D99=$BX$1),0,1)))</f>
        <v/>
      </c>
      <c r="BZ97" s="3" t="str">
        <f>IF($A97&gt;='FG_243way_Regular Symbol'!G$16,"",IF(E97=0,"",IF(OR(E97=$BW$1,E98=$BW$1,E99=$BW$1,E97=$BX$1,E98=$BX$1,E99=$BX$1),0,1)))</f>
        <v/>
      </c>
      <c r="CA97" s="3" t="str">
        <f>IF($A97&gt;='FG_243way_Regular Symbol'!H$16,"",IF(F97=0,"",IF(OR(F97=$BW$1,F98=$BW$1,F99=$BW$1,F97=$BX$1,F98=$BX$1,F99=$BX$1),0,1)))</f>
        <v/>
      </c>
      <c r="CC97" s="3" t="str">
        <f>IF($A97&gt;='FG_243way_Regular Symbol'!D$16,"",IF(B97=0,"",IF(OR(B97=$BW$1,B98=$BW$1,B99=$BW$1,B97=$CD$1,B98=$CD$1,B99=$CD$1),0,1)))</f>
        <v/>
      </c>
      <c r="CD97" s="3" t="str">
        <f>IF($A97&gt;='FG_243way_Regular Symbol'!E$16,"",IF(C97=0,"",IF(OR(C97=$BW$1,C98=$BW$1,C99=$BW$1,C97=$CD$1,C98=$CD$1,C99=$CD$1),0,1)))</f>
        <v/>
      </c>
      <c r="CE97" s="3" t="str">
        <f>IF($A97&gt;='FG_243way_Regular Symbol'!F$16,"",IF(D97=0,"",IF(OR(D97=$BW$1,D98=$BW$1,D99=$BW$1,D97=$CD$1,D98=$CD$1,D99=$CD$1),0,1)))</f>
        <v/>
      </c>
      <c r="CF97" s="3" t="str">
        <f>IF($A97&gt;='FG_243way_Regular Symbol'!G$16,"",IF(E97=0,"",IF(OR(E97=$BW$1,E98=$BW$1,E99=$BW$1,E97=$CD$1,E98=$CD$1,E99=$CD$1),0,1)))</f>
        <v/>
      </c>
      <c r="CG97" s="3" t="str">
        <f>IF($A97&gt;='FG_243way_Regular Symbol'!H$16,"",IF(F97=0,"",IF(OR(F97=$BW$1,F98=$BW$1,F99=$BW$1,F97=$CD$1,F98=$CD$1,F99=$CD$1),0,1)))</f>
        <v/>
      </c>
      <c r="CI97" s="3" t="str">
        <f>IF($A97&gt;='FG_243way_Regular Symbol'!D$16,"",IF(B97=0,"",IF(OR(B97=$BW$1,B98=$BW$1,B99=$BW$1,B97=$CJ$1,B98=$CJ$1,B99=$CJ$1),0,1)))</f>
        <v/>
      </c>
      <c r="CJ97" s="3" t="str">
        <f>IF($A97&gt;='FG_243way_Regular Symbol'!E$16,"",IF(C97=0,"",IF(OR(C97=$BW$1,C98=$BW$1,C99=$BW$1,C97=$CJ$1,C98=$CJ$1,C99=$CJ$1),0,1)))</f>
        <v/>
      </c>
      <c r="CK97" s="3" t="str">
        <f>IF($A97&gt;='FG_243way_Regular Symbol'!F$16,"",IF(D97=0,"",IF(OR(D97=$BW$1,D98=$BW$1,D99=$BW$1,D97=$CJ$1,D98=$CJ$1,D99=$CJ$1),0,1)))</f>
        <v/>
      </c>
      <c r="CL97" s="3" t="str">
        <f>IF($A97&gt;='FG_243way_Regular Symbol'!G$16,"",IF(E97=0,"",IF(OR(E97=$BW$1,E98=$BW$1,E99=$BW$1,E97=$CJ$1,E98=$CJ$1,E99=$CJ$1),0,1)))</f>
        <v/>
      </c>
      <c r="CM97" s="3" t="str">
        <f>IF($A97&gt;='FG_243way_Regular Symbol'!H$16,"",IF(F97=0,"",IF(OR(F97=$BW$1,F98=$BW$1,F99=$BW$1,F97=$CJ$1,F98=$CJ$1,F99=$CJ$1),0,1)))</f>
        <v/>
      </c>
      <c r="CO97" s="3" t="str">
        <f>IF($A97&gt;='FG_243way_Regular Symbol'!D$16,"",IF(B97=0,"",IF(OR(B97=$BW$1,B98=$BW$1,B99=$BW$1,B97=$CP$1,B98=$CP$1,B99=$CP$1),0,1)))</f>
        <v/>
      </c>
      <c r="CP97" s="3" t="str">
        <f>IF($A97&gt;='FG_243way_Regular Symbol'!E$16,"",IF(C97=0,"",IF(OR(C97=$BW$1,C98=$BW$1,C99=$BW$1,C97=$CP$1,C98=$CP$1,C99=$CP$1),0,1)))</f>
        <v/>
      </c>
      <c r="CQ97" s="3" t="str">
        <f>IF($A97&gt;='FG_243way_Regular Symbol'!F$16,"",IF(D97=0,"",IF(OR(D97=$BW$1,D98=$BW$1,D99=$BW$1,D97=$CP$1,D98=$CP$1,D99=$CP$1),0,1)))</f>
        <v/>
      </c>
      <c r="CR97" s="3" t="str">
        <f>IF($A97&gt;='FG_243way_Regular Symbol'!G$16,"",IF(E97=0,"",IF(OR(E97=$BW$1,E98=$BW$1,E99=$BW$1,E97=$CP$1,E98=$CP$1,E99=$CP$1),0,1)))</f>
        <v/>
      </c>
      <c r="CS97" s="3" t="str">
        <f>IF($A97&gt;='FG_243way_Regular Symbol'!H$16,"",IF(F97=0,"",IF(OR(F97=$BW$1,F98=$BW$1,F99=$BW$1,F97=$CP$1,F98=$CP$1,F99=$CP$1),0,1)))</f>
        <v/>
      </c>
      <c r="CU97" s="3" t="str">
        <f>IF($A97&gt;='FG_243way_Regular Symbol'!D$16,"",IF(B97=0,"",IF(OR(B97=$BW$1,B98=$BW$1,B99=$BW$1,B97=$CV$1,B98=$CV$1,B99=$CV$1),0,1)))</f>
        <v/>
      </c>
      <c r="CV97" s="3" t="str">
        <f>IF($A97&gt;='FG_243way_Regular Symbol'!E$16,"",IF(C97=0,"",IF(OR(C97=$BW$1,C98=$BW$1,C99=$BW$1,C97=$CV$1,C98=$CV$1,C99=$CV$1),0,1)))</f>
        <v/>
      </c>
      <c r="CW97" s="3" t="str">
        <f>IF($A97&gt;='FG_243way_Regular Symbol'!F$16,"",IF(D97=0,"",IF(OR(D97=$BW$1,D98=$BW$1,D99=$BW$1,D97=$CV$1,D98=$CV$1,D99=$CV$1),0,1)))</f>
        <v/>
      </c>
      <c r="CX97" s="3" t="str">
        <f>IF($A97&gt;='FG_243way_Regular Symbol'!G$16,"",IF(E97=0,"",IF(OR(E97=$BW$1,E98=$BW$1,E99=$BW$1,E97=$CV$1,E98=$CV$1,E99=$CV$1),0,1)))</f>
        <v/>
      </c>
      <c r="CY97" s="3" t="str">
        <f>IF($A97&gt;='FG_243way_Regular Symbol'!H$16,"",IF(F97=0,"",IF(OR(F97=$BW$1,F98=$BW$1,F99=$BW$1,F97=$CV$1,F98=$CV$1,F99=$CV$1),0,1)))</f>
        <v/>
      </c>
    </row>
    <row r="98" spans="1:103">
      <c r="A98" s="335"/>
      <c r="B98" s="191"/>
      <c r="C98" s="191"/>
      <c r="D98" s="191"/>
      <c r="E98" s="191"/>
      <c r="F98" s="338"/>
      <c r="O98" s="344"/>
      <c r="P98" s="3"/>
      <c r="Q98" s="3"/>
      <c r="R98" s="3"/>
      <c r="S98" s="135"/>
      <c r="U98" s="344"/>
      <c r="V98" s="3"/>
      <c r="W98" s="3"/>
      <c r="X98" s="3"/>
      <c r="Y98" s="135"/>
      <c r="AA98" s="344"/>
      <c r="AB98" s="3"/>
      <c r="AC98" s="3"/>
      <c r="AD98" s="3"/>
      <c r="AE98" s="135"/>
      <c r="AG98" s="344"/>
      <c r="AH98" s="3"/>
      <c r="AI98" s="3"/>
      <c r="AJ98" s="3"/>
      <c r="AK98" s="135"/>
      <c r="AM98" s="344"/>
      <c r="AN98" s="3"/>
      <c r="AO98" s="3"/>
      <c r="AP98" s="3"/>
      <c r="AQ98" s="135"/>
      <c r="AS98" s="344" t="str">
        <f>IF($A98&gt;='FG_243way_Regular Symbol'!D$16,"",IF(B98=0,"",IF(OR(B98=$AM$1,B98=$AT$1,B99=$AM$1,B99=$AT$1,B100=$AM$1,B100=$AT$1),0,1)))</f>
        <v/>
      </c>
      <c r="AT98" s="3" t="str">
        <f>IF($A98&gt;='FG_243way_Regular Symbol'!E$16,"",IF(C98=0,"",IF(OR(C98=$AM$1,C98=$AT$1,C99=$AM$1,C99=$AT$1,C100=$AM$1,C100=$AT$1),0,1)))</f>
        <v/>
      </c>
      <c r="AU98" s="3" t="str">
        <f>IF($A98&gt;='FG_243way_Regular Symbol'!F$16,"",IF(D98=0,"",IF(OR(D98=$AM$1,D98=$AT$1,D99=$AM$1,D99=$AT$1,D100=$AM$1,D100=$AT$1),0,1)))</f>
        <v/>
      </c>
      <c r="AV98" s="3" t="str">
        <f>IF($A98&gt;='FG_243way_Regular Symbol'!G$16,"",IF(E98=0,"",IF(OR(E98=$AM$1,E98=$AT$1,E99=$AM$1,E99=$AT$1,E100=$AM$1,E100=$AT$1),0,1)))</f>
        <v/>
      </c>
      <c r="AW98" s="135" t="str">
        <f>IF($A98&gt;='FG_243way_Regular Symbol'!H$16,"",IF(F98=0,"",IF(OR(F98=$AM$1,F98=$AT$1,F99=$AM$1,F99=$AT$1,F100=$AM$1,F100=$AT$1),0,1)))</f>
        <v/>
      </c>
      <c r="AY98" s="344" t="str">
        <f>IF($A98&gt;='FG_243way_Regular Symbol'!D$16,"",IF(B98=0,"",IF(OR(B98=$AM$1,B98=$AZ$1,B99=$AM$1,B99=$AZ$1,B100=$AM$1,B100=$AZ$1),0,1)))</f>
        <v/>
      </c>
      <c r="AZ98" s="3" t="str">
        <f>IF($A98&gt;='FG_243way_Regular Symbol'!E$16,"",IF(C98=0,"",IF(OR(C98=$AM$1,C98=$AZ$1,C99=$AM$1,C99=$AZ$1,C100=$AM$1,C100=$AZ$1),0,1)))</f>
        <v/>
      </c>
      <c r="BA98" s="3" t="str">
        <f>IF($A98&gt;='FG_243way_Regular Symbol'!F$16,"",IF(D98=0,"",IF(OR(D98=$AM$1,D98=$AZ$1,D99=$AM$1,D99=$AZ$1,D100=$AM$1,D100=$AZ$1),0,1)))</f>
        <v/>
      </c>
      <c r="BB98" s="3" t="str">
        <f>IF($A98&gt;='FG_243way_Regular Symbol'!G$16,"",IF(E98=0,"",IF(OR(E98=$AM$1,E98=$AZ$1,E99=$AM$1,E99=$AZ$1,E100=$AM$1,E100=$AZ$1),0,1)))</f>
        <v/>
      </c>
      <c r="BC98" s="135" t="str">
        <f>IF($A98&gt;='FG_243way_Regular Symbol'!H$16,"",IF(F98=0,"",IF(OR(F98=$AM$1,F98=$AZ$1,F99=$AM$1,F99=$AZ$1,F100=$AM$1,F100=$AZ$1),0,1)))</f>
        <v/>
      </c>
      <c r="BE98" s="344" t="str">
        <f>IF($A98&gt;='FG_243way_Regular Symbol'!D$16,"",IF(B98=0,"",IF(OR(B98=$AM$1,B98=$BF$1,B99=$AM$1,B99=$BF$1,B100=$AM$1,B100=$BF$1),0,1)))</f>
        <v/>
      </c>
      <c r="BF98" s="3" t="str">
        <f>IF($A98&gt;='FG_243way_Regular Symbol'!E$16,"",IF(C98=0,"",IF(OR(C98=$AM$1,C98=$BF$1,C99=$AM$1,C99=$BF$1,C100=$AM$1,C100=$BF$1),0,1)))</f>
        <v/>
      </c>
      <c r="BG98" s="3" t="str">
        <f>IF($A98&gt;='FG_243way_Regular Symbol'!F$16,"",IF(D98=0,"",IF(OR(D98=$AM$1,D98=$BF$1,D99=$AM$1,D99=$BF$1,D100=$AM$1,D100=$BF$1),0,1)))</f>
        <v/>
      </c>
      <c r="BH98" s="3" t="str">
        <f>IF($A98&gt;='FG_243way_Regular Symbol'!G$16,"",IF(E98=0,"",IF(OR(E98=$AM$1,E98=$BF$1,E99=$AM$1,E99=$BF$1,E100=$AM$1,E100=$BF$1),0,1)))</f>
        <v/>
      </c>
      <c r="BI98" s="135" t="str">
        <f>IF($A98&gt;='FG_243way_Regular Symbol'!H$16,"",IF(F98=0,"",IF(OR(F98=$AM$1,F98=$BF$1,F99=$AM$1,F99=$BF$1,F100=$AM$1,F100=$BF$1),0,1)))</f>
        <v/>
      </c>
      <c r="BK98" s="344" t="str">
        <f>IF($A98&gt;='FG_243way_Regular Symbol'!D$16,"",IF(B98=0,"",IF(OR(B98=$AM$1,B98=$BL$1,B99=$AM$1,B99=$BL$1,B100=$AM$1,B100=$BL$1),0,1)))</f>
        <v/>
      </c>
      <c r="BL98" s="3" t="str">
        <f>IF($A98&gt;='FG_243way_Regular Symbol'!E$16,"",IF(C98=0,"",IF(OR(C98=$AM$1,C98=$BL$1,C99=$AM$1,C99=$BL$1,C100=$AM$1,C100=$BL$1),0,1)))</f>
        <v/>
      </c>
      <c r="BM98" s="3" t="str">
        <f>IF($A98&gt;='FG_243way_Regular Symbol'!F$16,"",IF(D98=0,"",IF(OR(D98=$AM$1,D98=$BL$1,D99=$AM$1,D99=$BL$1,D100=$AM$1,D100=$BL$1),0,1)))</f>
        <v/>
      </c>
      <c r="BN98" s="3" t="str">
        <f>IF($A98&gt;='FG_243way_Regular Symbol'!G$16,"",IF(E98=0,"",IF(OR(E98=$AM$1,E98=$BL$1,E99=$AM$1,E99=$BL$1,E100=$AM$1,E100=$BL$1),0,1)))</f>
        <v/>
      </c>
      <c r="BO98" s="135" t="str">
        <f>IF($A98&gt;='FG_243way_Regular Symbol'!H$16,"",IF(F98=0,"",IF(OR(F98=$AM$1,F98=$BL$1,F99=$AM$1,F99=$BL$1,F100=$AM$1,F100=$BL$1),0,1)))</f>
        <v/>
      </c>
      <c r="BQ98" s="3" t="str">
        <f>IF($A98&gt;='FG_243way_Regular Symbol'!D$16,"",IF(B98=0,"",IF(OR(B98=$BQ$1,B98=$BR$1,B99=$BQ$1,B99=$BR$1,B100=$BQ$1,B100=$BR$1),0,1)))</f>
        <v/>
      </c>
      <c r="BR98" s="3" t="str">
        <f>IF($A98&gt;='FG_243way_Regular Symbol'!E$16,"",IF(C98=0,"",IF(OR(C98=$BQ$1,C98=$BR$1,C99=$BQ$1,C99=$BR$1,C100=$BQ$1,C100=$BR$1),0,1)))</f>
        <v/>
      </c>
      <c r="BS98" s="3" t="str">
        <f>IF($A98&gt;='FG_243way_Regular Symbol'!F$16,"",IF(D98=0,"",IF(OR(D98=$BQ$1,D98=$BR$1,D99=$BQ$1,D99=$BR$1,D100=$BQ$1,D100=$BR$1),0,1)))</f>
        <v/>
      </c>
      <c r="BT98" s="3" t="str">
        <f>IF($A98&gt;='FG_243way_Regular Symbol'!G$16,"",IF(E98=0,"",IF(OR(E98=$BQ$1,E98=$BR$1,E99=$BQ$1,E99=$BR$1,E100=$BQ$1,E100=$BR$1),0,1)))</f>
        <v/>
      </c>
      <c r="BU98" s="3" t="str">
        <f>IF($A98&gt;='FG_243way_Regular Symbol'!H$16,"",IF(F98=0,"",IF(OR(F98=$BQ$1,F98=$BR$1,F99=$BQ$1,F99=$BR$1,F100=$BQ$1,F100=$BR$1),0,1)))</f>
        <v/>
      </c>
      <c r="BW98" s="3" t="str">
        <f>IF($A98&gt;='FG_243way_Regular Symbol'!D$16,"",IF(B98=0,"",IF(OR(B98=$BW$1,B99=$BW$1,B100=$BW$1,B98=$BX$1,B99=$BX$1,B100=$BX$1),0,1)))</f>
        <v/>
      </c>
      <c r="BX98" s="3" t="str">
        <f>IF($A98&gt;='FG_243way_Regular Symbol'!E$16,"",IF(C98=0,"",IF(OR(C98=$BW$1,C99=$BW$1,C100=$BW$1,C98=$BX$1,C99=$BX$1,C100=$BX$1),0,1)))</f>
        <v/>
      </c>
      <c r="BY98" s="3" t="str">
        <f>IF($A98&gt;='FG_243way_Regular Symbol'!F$16,"",IF(D98=0,"",IF(OR(D98=$BW$1,D99=$BW$1,D100=$BW$1,D98=$BX$1,D99=$BX$1,D100=$BX$1),0,1)))</f>
        <v/>
      </c>
      <c r="BZ98" s="3" t="str">
        <f>IF($A98&gt;='FG_243way_Regular Symbol'!G$16,"",IF(E98=0,"",IF(OR(E98=$BW$1,E99=$BW$1,E100=$BW$1,E98=$BX$1,E99=$BX$1,E100=$BX$1),0,1)))</f>
        <v/>
      </c>
      <c r="CA98" s="3" t="str">
        <f>IF($A98&gt;='FG_243way_Regular Symbol'!H$16,"",IF(F98=0,"",IF(OR(F98=$BW$1,F99=$BW$1,F100=$BW$1,F98=$BX$1,F99=$BX$1,F100=$BX$1),0,1)))</f>
        <v/>
      </c>
      <c r="CC98" s="3" t="str">
        <f>IF($A98&gt;='FG_243way_Regular Symbol'!D$16,"",IF(B98=0,"",IF(OR(B98=$BW$1,B99=$BW$1,B100=$BW$1,B98=$CD$1,B99=$CD$1,B100=$CD$1),0,1)))</f>
        <v/>
      </c>
      <c r="CD98" s="3" t="str">
        <f>IF($A98&gt;='FG_243way_Regular Symbol'!E$16,"",IF(C98=0,"",IF(OR(C98=$BW$1,C99=$BW$1,C100=$BW$1,C98=$CD$1,C99=$CD$1,C100=$CD$1),0,1)))</f>
        <v/>
      </c>
      <c r="CE98" s="3" t="str">
        <f>IF($A98&gt;='FG_243way_Regular Symbol'!F$16,"",IF(D98=0,"",IF(OR(D98=$BW$1,D99=$BW$1,D100=$BW$1,D98=$CD$1,D99=$CD$1,D100=$CD$1),0,1)))</f>
        <v/>
      </c>
      <c r="CF98" s="3" t="str">
        <f>IF($A98&gt;='FG_243way_Regular Symbol'!G$16,"",IF(E98=0,"",IF(OR(E98=$BW$1,E99=$BW$1,E100=$BW$1,E98=$CD$1,E99=$CD$1,E100=$CD$1),0,1)))</f>
        <v/>
      </c>
      <c r="CG98" s="3" t="str">
        <f>IF($A98&gt;='FG_243way_Regular Symbol'!H$16,"",IF(F98=0,"",IF(OR(F98=$BW$1,F99=$BW$1,F100=$BW$1,F98=$CD$1,F99=$CD$1,F100=$CD$1),0,1)))</f>
        <v/>
      </c>
      <c r="CI98" s="3" t="str">
        <f>IF($A98&gt;='FG_243way_Regular Symbol'!D$16,"",IF(B98=0,"",IF(OR(B98=$BW$1,B99=$BW$1,B100=$BW$1,B98=$CJ$1,B99=$CJ$1,B100=$CJ$1),0,1)))</f>
        <v/>
      </c>
      <c r="CJ98" s="3" t="str">
        <f>IF($A98&gt;='FG_243way_Regular Symbol'!E$16,"",IF(C98=0,"",IF(OR(C98=$BW$1,C99=$BW$1,C100=$BW$1,C98=$CJ$1,C99=$CJ$1,C100=$CJ$1),0,1)))</f>
        <v/>
      </c>
      <c r="CK98" s="3" t="str">
        <f>IF($A98&gt;='FG_243way_Regular Symbol'!F$16,"",IF(D98=0,"",IF(OR(D98=$BW$1,D99=$BW$1,D100=$BW$1,D98=$CJ$1,D99=$CJ$1,D100=$CJ$1),0,1)))</f>
        <v/>
      </c>
      <c r="CL98" s="3" t="str">
        <f>IF($A98&gt;='FG_243way_Regular Symbol'!G$16,"",IF(E98=0,"",IF(OR(E98=$BW$1,E99=$BW$1,E100=$BW$1,E98=$CJ$1,E99=$CJ$1,E100=$CJ$1),0,1)))</f>
        <v/>
      </c>
      <c r="CM98" s="3" t="str">
        <f>IF($A98&gt;='FG_243way_Regular Symbol'!H$16,"",IF(F98=0,"",IF(OR(F98=$BW$1,F99=$BW$1,F100=$BW$1,F98=$CJ$1,F99=$CJ$1,F100=$CJ$1),0,1)))</f>
        <v/>
      </c>
      <c r="CO98" s="3" t="str">
        <f>IF($A98&gt;='FG_243way_Regular Symbol'!D$16,"",IF(B98=0,"",IF(OR(B98=$BW$1,B99=$BW$1,B100=$BW$1,B98=$CP$1,B99=$CP$1,B100=$CP$1),0,1)))</f>
        <v/>
      </c>
      <c r="CP98" s="3" t="str">
        <f>IF($A98&gt;='FG_243way_Regular Symbol'!E$16,"",IF(C98=0,"",IF(OR(C98=$BW$1,C99=$BW$1,C100=$BW$1,C98=$CP$1,C99=$CP$1,C100=$CP$1),0,1)))</f>
        <v/>
      </c>
      <c r="CQ98" s="3" t="str">
        <f>IF($A98&gt;='FG_243way_Regular Symbol'!F$16,"",IF(D98=0,"",IF(OR(D98=$BW$1,D99=$BW$1,D100=$BW$1,D98=$CP$1,D99=$CP$1,D100=$CP$1),0,1)))</f>
        <v/>
      </c>
      <c r="CR98" s="3" t="str">
        <f>IF($A98&gt;='FG_243way_Regular Symbol'!G$16,"",IF(E98=0,"",IF(OR(E98=$BW$1,E99=$BW$1,E100=$BW$1,E98=$CP$1,E99=$CP$1,E100=$CP$1),0,1)))</f>
        <v/>
      </c>
      <c r="CS98" s="3" t="str">
        <f>IF($A98&gt;='FG_243way_Regular Symbol'!H$16,"",IF(F98=0,"",IF(OR(F98=$BW$1,F99=$BW$1,F100=$BW$1,F98=$CP$1,F99=$CP$1,F100=$CP$1),0,1)))</f>
        <v/>
      </c>
      <c r="CU98" s="3" t="str">
        <f>IF($A98&gt;='FG_243way_Regular Symbol'!D$16,"",IF(B98=0,"",IF(OR(B98=$BW$1,B99=$BW$1,B100=$BW$1,B98=$CV$1,B99=$CV$1,B100=$CV$1),0,1)))</f>
        <v/>
      </c>
      <c r="CV98" s="3" t="str">
        <f>IF($A98&gt;='FG_243way_Regular Symbol'!E$16,"",IF(C98=0,"",IF(OR(C98=$BW$1,C99=$BW$1,C100=$BW$1,C98=$CV$1,C99=$CV$1,C100=$CV$1),0,1)))</f>
        <v/>
      </c>
      <c r="CW98" s="3" t="str">
        <f>IF($A98&gt;='FG_243way_Regular Symbol'!F$16,"",IF(D98=0,"",IF(OR(D98=$BW$1,D99=$BW$1,D100=$BW$1,D98=$CV$1,D99=$CV$1,D100=$CV$1),0,1)))</f>
        <v/>
      </c>
      <c r="CX98" s="3" t="str">
        <f>IF($A98&gt;='FG_243way_Regular Symbol'!G$16,"",IF(E98=0,"",IF(OR(E98=$BW$1,E99=$BW$1,E100=$BW$1,E98=$CV$1,E99=$CV$1,E100=$CV$1),0,1)))</f>
        <v/>
      </c>
      <c r="CY98" s="3" t="str">
        <f>IF($A98&gt;='FG_243way_Regular Symbol'!H$16,"",IF(F98=0,"",IF(OR(F98=$BW$1,F99=$BW$1,F100=$BW$1,F98=$CV$1,F99=$CV$1,F100=$CV$1),0,1)))</f>
        <v/>
      </c>
    </row>
    <row r="99" spans="1:103">
      <c r="A99" s="335"/>
      <c r="B99" s="191"/>
      <c r="C99" s="191"/>
      <c r="D99" s="191"/>
      <c r="E99" s="191"/>
      <c r="F99" s="338"/>
      <c r="O99" s="344"/>
      <c r="P99" s="3"/>
      <c r="Q99" s="3"/>
      <c r="R99" s="3"/>
      <c r="S99" s="135"/>
      <c r="U99" s="344"/>
      <c r="V99" s="3"/>
      <c r="W99" s="3"/>
      <c r="X99" s="3"/>
      <c r="Y99" s="135"/>
      <c r="AA99" s="344"/>
      <c r="AB99" s="3"/>
      <c r="AC99" s="3"/>
      <c r="AD99" s="3"/>
      <c r="AE99" s="135"/>
      <c r="AG99" s="344"/>
      <c r="AH99" s="3"/>
      <c r="AI99" s="3"/>
      <c r="AJ99" s="3"/>
      <c r="AK99" s="135"/>
      <c r="AM99" s="344"/>
      <c r="AN99" s="3"/>
      <c r="AO99" s="3"/>
      <c r="AP99" s="3"/>
      <c r="AQ99" s="135"/>
      <c r="AS99" s="344" t="str">
        <f>IF($A99&gt;='FG_243way_Regular Symbol'!D$16,"",IF(B99=0,"",IF(OR(B99=$AM$1,B99=$AT$1,B100=$AM$1,B100=$AT$1,B101=$AM$1,B101=$AT$1),0,1)))</f>
        <v/>
      </c>
      <c r="AT99" s="3" t="str">
        <f>IF($A99&gt;='FG_243way_Regular Symbol'!E$16,"",IF(C99=0,"",IF(OR(C99=$AM$1,C99=$AT$1,C100=$AM$1,C100=$AT$1,C101=$AM$1,C101=$AT$1),0,1)))</f>
        <v/>
      </c>
      <c r="AU99" s="3" t="str">
        <f>IF($A99&gt;='FG_243way_Regular Symbol'!F$16,"",IF(D99=0,"",IF(OR(D99=$AM$1,D99=$AT$1,D100=$AM$1,D100=$AT$1,D101=$AM$1,D101=$AT$1),0,1)))</f>
        <v/>
      </c>
      <c r="AV99" s="3" t="str">
        <f>IF($A99&gt;='FG_243way_Regular Symbol'!G$16,"",IF(E99=0,"",IF(OR(E99=$AM$1,E99=$AT$1,E100=$AM$1,E100=$AT$1,E101=$AM$1,E101=$AT$1),0,1)))</f>
        <v/>
      </c>
      <c r="AW99" s="135" t="str">
        <f>IF($A99&gt;='FG_243way_Regular Symbol'!H$16,"",IF(F99=0,"",IF(OR(F99=$AM$1,F99=$AT$1,F100=$AM$1,F100=$AT$1,F101=$AM$1,F101=$AT$1),0,1)))</f>
        <v/>
      </c>
      <c r="AY99" s="344" t="str">
        <f>IF($A99&gt;='FG_243way_Regular Symbol'!D$16,"",IF(B99=0,"",IF(OR(B99=$AM$1,B99=$AZ$1,B100=$AM$1,B100=$AZ$1,B101=$AM$1,B101=$AZ$1),0,1)))</f>
        <v/>
      </c>
      <c r="AZ99" s="3" t="str">
        <f>IF($A99&gt;='FG_243way_Regular Symbol'!E$16,"",IF(C99=0,"",IF(OR(C99=$AM$1,C99=$AZ$1,C100=$AM$1,C100=$AZ$1,C101=$AM$1,C101=$AZ$1),0,1)))</f>
        <v/>
      </c>
      <c r="BA99" s="3" t="str">
        <f>IF($A99&gt;='FG_243way_Regular Symbol'!F$16,"",IF(D99=0,"",IF(OR(D99=$AM$1,D99=$AZ$1,D100=$AM$1,D100=$AZ$1,D101=$AM$1,D101=$AZ$1),0,1)))</f>
        <v/>
      </c>
      <c r="BB99" s="3" t="str">
        <f>IF($A99&gt;='FG_243way_Regular Symbol'!G$16,"",IF(E99=0,"",IF(OR(E99=$AM$1,E99=$AZ$1,E100=$AM$1,E100=$AZ$1,E101=$AM$1,E101=$AZ$1),0,1)))</f>
        <v/>
      </c>
      <c r="BC99" s="135" t="str">
        <f>IF($A99&gt;='FG_243way_Regular Symbol'!H$16,"",IF(F99=0,"",IF(OR(F99=$AM$1,F99=$AZ$1,F100=$AM$1,F100=$AZ$1,F101=$AM$1,F101=$AZ$1),0,1)))</f>
        <v/>
      </c>
      <c r="BE99" s="344" t="str">
        <f>IF($A99&gt;='FG_243way_Regular Symbol'!D$16,"",IF(B99=0,"",IF(OR(B99=$AM$1,B99=$BF$1,B100=$AM$1,B100=$BF$1,B101=$AM$1,B101=$BF$1),0,1)))</f>
        <v/>
      </c>
      <c r="BF99" s="3" t="str">
        <f>IF($A99&gt;='FG_243way_Regular Symbol'!E$16,"",IF(C99=0,"",IF(OR(C99=$AM$1,C99=$BF$1,C100=$AM$1,C100=$BF$1,C101=$AM$1,C101=$BF$1),0,1)))</f>
        <v/>
      </c>
      <c r="BG99" s="3" t="str">
        <f>IF($A99&gt;='FG_243way_Regular Symbol'!F$16,"",IF(D99=0,"",IF(OR(D99=$AM$1,D99=$BF$1,D100=$AM$1,D100=$BF$1,D101=$AM$1,D101=$BF$1),0,1)))</f>
        <v/>
      </c>
      <c r="BH99" s="3" t="str">
        <f>IF($A99&gt;='FG_243way_Regular Symbol'!G$16,"",IF(E99=0,"",IF(OR(E99=$AM$1,E99=$BF$1,E100=$AM$1,E100=$BF$1,E101=$AM$1,E101=$BF$1),0,1)))</f>
        <v/>
      </c>
      <c r="BI99" s="135" t="str">
        <f>IF($A99&gt;='FG_243way_Regular Symbol'!H$16,"",IF(F99=0,"",IF(OR(F99=$AM$1,F99=$BF$1,F100=$AM$1,F100=$BF$1,F101=$AM$1,F101=$BF$1),0,1)))</f>
        <v/>
      </c>
      <c r="BK99" s="344" t="str">
        <f>IF($A99&gt;='FG_243way_Regular Symbol'!D$16,"",IF(B99=0,"",IF(OR(B99=$AM$1,B99=$BL$1,B100=$AM$1,B100=$BL$1,B101=$AM$1,B101=$BL$1),0,1)))</f>
        <v/>
      </c>
      <c r="BL99" s="3" t="str">
        <f>IF($A99&gt;='FG_243way_Regular Symbol'!E$16,"",IF(C99=0,"",IF(OR(C99=$AM$1,C99=$BL$1,C100=$AM$1,C100=$BL$1,C101=$AM$1,C101=$BL$1),0,1)))</f>
        <v/>
      </c>
      <c r="BM99" s="3" t="str">
        <f>IF($A99&gt;='FG_243way_Regular Symbol'!F$16,"",IF(D99=0,"",IF(OR(D99=$AM$1,D99=$BL$1,D100=$AM$1,D100=$BL$1,D101=$AM$1,D101=$BL$1),0,1)))</f>
        <v/>
      </c>
      <c r="BN99" s="3" t="str">
        <f>IF($A99&gt;='FG_243way_Regular Symbol'!G$16,"",IF(E99=0,"",IF(OR(E99=$AM$1,E99=$BL$1,E100=$AM$1,E100=$BL$1,E101=$AM$1,E101=$BL$1),0,1)))</f>
        <v/>
      </c>
      <c r="BO99" s="135" t="str">
        <f>IF($A99&gt;='FG_243way_Regular Symbol'!H$16,"",IF(F99=0,"",IF(OR(F99=$AM$1,F99=$BL$1,F100=$AM$1,F100=$BL$1,F101=$AM$1,F101=$BL$1),0,1)))</f>
        <v/>
      </c>
      <c r="BQ99" s="3" t="str">
        <f>IF($A99&gt;='FG_243way_Regular Symbol'!D$16,"",IF(B99=0,"",IF(OR(B99=$BQ$1,B99=$BR$1,B100=$BQ$1,B100=$BR$1,B101=$BQ$1,B101=$BR$1),0,1)))</f>
        <v/>
      </c>
      <c r="BR99" s="3" t="str">
        <f>IF($A99&gt;='FG_243way_Regular Symbol'!E$16,"",IF(C99=0,"",IF(OR(C99=$BQ$1,C99=$BR$1,C100=$BQ$1,C100=$BR$1,C101=$BQ$1,C101=$BR$1),0,1)))</f>
        <v/>
      </c>
      <c r="BS99" s="3" t="str">
        <f>IF($A99&gt;='FG_243way_Regular Symbol'!F$16,"",IF(D99=0,"",IF(OR(D99=$BQ$1,D99=$BR$1,D100=$BQ$1,D100=$BR$1,D101=$BQ$1,D101=$BR$1),0,1)))</f>
        <v/>
      </c>
      <c r="BT99" s="3" t="str">
        <f>IF($A99&gt;='FG_243way_Regular Symbol'!G$16,"",IF(E99=0,"",IF(OR(E99=$BQ$1,E99=$BR$1,E100=$BQ$1,E100=$BR$1,E101=$BQ$1,E101=$BR$1),0,1)))</f>
        <v/>
      </c>
      <c r="BU99" s="3" t="str">
        <f>IF($A99&gt;='FG_243way_Regular Symbol'!H$16,"",IF(F99=0,"",IF(OR(F99=$BQ$1,F99=$BR$1,F100=$BQ$1,F100=$BR$1,F101=$BQ$1,F101=$BR$1),0,1)))</f>
        <v/>
      </c>
      <c r="BW99" s="3" t="str">
        <f>IF($A99&gt;='FG_243way_Regular Symbol'!D$16,"",IF(B99=0,"",IF(OR(B99=$BW$1,B100=$BW$1,B101=$BW$1,B99=$BX$1,B100=$BX$1,B101=$BX$1),0,1)))</f>
        <v/>
      </c>
      <c r="BX99" s="3" t="str">
        <f>IF($A99&gt;='FG_243way_Regular Symbol'!E$16,"",IF(C99=0,"",IF(OR(C99=$BW$1,C100=$BW$1,C101=$BW$1,C99=$BX$1,C100=$BX$1,C101=$BX$1),0,1)))</f>
        <v/>
      </c>
      <c r="BY99" s="3" t="str">
        <f>IF($A99&gt;='FG_243way_Regular Symbol'!F$16,"",IF(D99=0,"",IF(OR(D99=$BW$1,D100=$BW$1,D101=$BW$1,D99=$BX$1,D100=$BX$1,D101=$BX$1),0,1)))</f>
        <v/>
      </c>
      <c r="BZ99" s="3" t="str">
        <f>IF($A99&gt;='FG_243way_Regular Symbol'!G$16,"",IF(E99=0,"",IF(OR(E99=$BW$1,E100=$BW$1,E101=$BW$1,E99=$BX$1,E100=$BX$1,E101=$BX$1),0,1)))</f>
        <v/>
      </c>
      <c r="CA99" s="3" t="str">
        <f>IF($A99&gt;='FG_243way_Regular Symbol'!H$16,"",IF(F99=0,"",IF(OR(F99=$BW$1,F100=$BW$1,F101=$BW$1,F99=$BX$1,F100=$BX$1,F101=$BX$1),0,1)))</f>
        <v/>
      </c>
      <c r="CC99" s="3" t="str">
        <f>IF($A99&gt;='FG_243way_Regular Symbol'!D$16,"",IF(B99=0,"",IF(OR(B99=$BW$1,B100=$BW$1,B101=$BW$1,B99=$CD$1,B100=$CD$1,B101=$CD$1),0,1)))</f>
        <v/>
      </c>
      <c r="CD99" s="3" t="str">
        <f>IF($A99&gt;='FG_243way_Regular Symbol'!E$16,"",IF(C99=0,"",IF(OR(C99=$BW$1,C100=$BW$1,C101=$BW$1,C99=$CD$1,C100=$CD$1,C101=$CD$1),0,1)))</f>
        <v/>
      </c>
      <c r="CE99" s="3" t="str">
        <f>IF($A99&gt;='FG_243way_Regular Symbol'!F$16,"",IF(D99=0,"",IF(OR(D99=$BW$1,D100=$BW$1,D101=$BW$1,D99=$CD$1,D100=$CD$1,D101=$CD$1),0,1)))</f>
        <v/>
      </c>
      <c r="CF99" s="3" t="str">
        <f>IF($A99&gt;='FG_243way_Regular Symbol'!G$16,"",IF(E99=0,"",IF(OR(E99=$BW$1,E100=$BW$1,E101=$BW$1,E99=$CD$1,E100=$CD$1,E101=$CD$1),0,1)))</f>
        <v/>
      </c>
      <c r="CG99" s="3" t="str">
        <f>IF($A99&gt;='FG_243way_Regular Symbol'!H$16,"",IF(F99=0,"",IF(OR(F99=$BW$1,F100=$BW$1,F101=$BW$1,F99=$CD$1,F100=$CD$1,F101=$CD$1),0,1)))</f>
        <v/>
      </c>
      <c r="CI99" s="3" t="str">
        <f>IF($A99&gt;='FG_243way_Regular Symbol'!D$16,"",IF(B99=0,"",IF(OR(B99=$BW$1,B100=$BW$1,B101=$BW$1,B99=$CJ$1,B100=$CJ$1,B101=$CJ$1),0,1)))</f>
        <v/>
      </c>
      <c r="CJ99" s="3" t="str">
        <f>IF($A99&gt;='FG_243way_Regular Symbol'!E$16,"",IF(C99=0,"",IF(OR(C99=$BW$1,C100=$BW$1,C101=$BW$1,C99=$CJ$1,C100=$CJ$1,C101=$CJ$1),0,1)))</f>
        <v/>
      </c>
      <c r="CK99" s="3" t="str">
        <f>IF($A99&gt;='FG_243way_Regular Symbol'!F$16,"",IF(D99=0,"",IF(OR(D99=$BW$1,D100=$BW$1,D101=$BW$1,D99=$CJ$1,D100=$CJ$1,D101=$CJ$1),0,1)))</f>
        <v/>
      </c>
      <c r="CL99" s="3" t="str">
        <f>IF($A99&gt;='FG_243way_Regular Symbol'!G$16,"",IF(E99=0,"",IF(OR(E99=$BW$1,E100=$BW$1,E101=$BW$1,E99=$CJ$1,E100=$CJ$1,E101=$CJ$1),0,1)))</f>
        <v/>
      </c>
      <c r="CM99" s="3" t="str">
        <f>IF($A99&gt;='FG_243way_Regular Symbol'!H$16,"",IF(F99=0,"",IF(OR(F99=$BW$1,F100=$BW$1,F101=$BW$1,F99=$CJ$1,F100=$CJ$1,F101=$CJ$1),0,1)))</f>
        <v/>
      </c>
      <c r="CO99" s="3" t="str">
        <f>IF($A99&gt;='FG_243way_Regular Symbol'!D$16,"",IF(B99=0,"",IF(OR(B99=$BW$1,B100=$BW$1,B101=$BW$1,B99=$CP$1,B100=$CP$1,B101=$CP$1),0,1)))</f>
        <v/>
      </c>
      <c r="CP99" s="3" t="str">
        <f>IF($A99&gt;='FG_243way_Regular Symbol'!E$16,"",IF(C99=0,"",IF(OR(C99=$BW$1,C100=$BW$1,C101=$BW$1,C99=$CP$1,C100=$CP$1,C101=$CP$1),0,1)))</f>
        <v/>
      </c>
      <c r="CQ99" s="3" t="str">
        <f>IF($A99&gt;='FG_243way_Regular Symbol'!F$16,"",IF(D99=0,"",IF(OR(D99=$BW$1,D100=$BW$1,D101=$BW$1,D99=$CP$1,D100=$CP$1,D101=$CP$1),0,1)))</f>
        <v/>
      </c>
      <c r="CR99" s="3" t="str">
        <f>IF($A99&gt;='FG_243way_Regular Symbol'!G$16,"",IF(E99=0,"",IF(OR(E99=$BW$1,E100=$BW$1,E101=$BW$1,E99=$CP$1,E100=$CP$1,E101=$CP$1),0,1)))</f>
        <v/>
      </c>
      <c r="CS99" s="3" t="str">
        <f>IF($A99&gt;='FG_243way_Regular Symbol'!H$16,"",IF(F99=0,"",IF(OR(F99=$BW$1,F100=$BW$1,F101=$BW$1,F99=$CP$1,F100=$CP$1,F101=$CP$1),0,1)))</f>
        <v/>
      </c>
      <c r="CU99" s="3" t="str">
        <f>IF($A99&gt;='FG_243way_Regular Symbol'!D$16,"",IF(B99=0,"",IF(OR(B99=$BW$1,B100=$BW$1,B101=$BW$1,B99=$CV$1,B100=$CV$1,B101=$CV$1),0,1)))</f>
        <v/>
      </c>
      <c r="CV99" s="3" t="str">
        <f>IF($A99&gt;='FG_243way_Regular Symbol'!E$16,"",IF(C99=0,"",IF(OR(C99=$BW$1,C100=$BW$1,C101=$BW$1,C99=$CV$1,C100=$CV$1,C101=$CV$1),0,1)))</f>
        <v/>
      </c>
      <c r="CW99" s="3" t="str">
        <f>IF($A99&gt;='FG_243way_Regular Symbol'!F$16,"",IF(D99=0,"",IF(OR(D99=$BW$1,D100=$BW$1,D101=$BW$1,D99=$CV$1,D100=$CV$1,D101=$CV$1),0,1)))</f>
        <v/>
      </c>
      <c r="CX99" s="3" t="str">
        <f>IF($A99&gt;='FG_243way_Regular Symbol'!G$16,"",IF(E99=0,"",IF(OR(E99=$BW$1,E100=$BW$1,E101=$BW$1,E99=$CV$1,E100=$CV$1,E101=$CV$1),0,1)))</f>
        <v/>
      </c>
      <c r="CY99" s="3" t="str">
        <f>IF($A99&gt;='FG_243way_Regular Symbol'!H$16,"",IF(F99=0,"",IF(OR(F99=$BW$1,F100=$BW$1,F101=$BW$1,F99=$CV$1,F100=$CV$1,F101=$CV$1),0,1)))</f>
        <v/>
      </c>
    </row>
    <row r="100" spans="1:103" ht="16" thickBot="1">
      <c r="A100" s="339"/>
      <c r="B100" s="340"/>
      <c r="C100" s="340"/>
      <c r="D100" s="340"/>
      <c r="E100" s="340"/>
      <c r="F100" s="143"/>
      <c r="O100" s="347"/>
      <c r="P100" s="154"/>
      <c r="Q100" s="154"/>
      <c r="R100" s="154"/>
      <c r="S100" s="153"/>
      <c r="U100" s="347"/>
      <c r="V100" s="154"/>
      <c r="W100" s="154"/>
      <c r="X100" s="154"/>
      <c r="Y100" s="153"/>
      <c r="AA100" s="347"/>
      <c r="AB100" s="154"/>
      <c r="AC100" s="154"/>
      <c r="AD100" s="154"/>
      <c r="AE100" s="153"/>
      <c r="AG100" s="347"/>
      <c r="AH100" s="154"/>
      <c r="AI100" s="154"/>
      <c r="AJ100" s="154"/>
      <c r="AK100" s="153"/>
      <c r="AM100" s="347"/>
      <c r="AN100" s="154"/>
      <c r="AO100" s="154"/>
      <c r="AP100" s="154"/>
      <c r="AQ100" s="153"/>
      <c r="AS100" s="347" t="str">
        <f>IF($A100&gt;='FG_243way_Regular Symbol'!D$16,"",IF(B100=0,"",IF(OR(B100=$AM$1,B100=$AT$1,B101=$AM$1,B101=$AT$1,B102=$AM$1,B102=$AT$1),0,1)))</f>
        <v/>
      </c>
      <c r="AT100" s="154" t="str">
        <f>IF($A100&gt;='FG_243way_Regular Symbol'!E$16,"",IF(C100=0,"",IF(OR(C100=$AM$1,C100=$AT$1,C101=$AM$1,C101=$AT$1,C102=$AM$1,C102=$AT$1),0,1)))</f>
        <v/>
      </c>
      <c r="AU100" s="154" t="str">
        <f>IF($A100&gt;='FG_243way_Regular Symbol'!F$16,"",IF(D100=0,"",IF(OR(D100=$AM$1,D100=$AT$1,D101=$AM$1,D101=$AT$1,D102=$AM$1,D102=$AT$1),0,1)))</f>
        <v/>
      </c>
      <c r="AV100" s="154" t="str">
        <f>IF($A100&gt;='FG_243way_Regular Symbol'!G$16,"",IF(E100=0,"",IF(OR(E100=$AM$1,E100=$AT$1,E101=$AM$1,E101=$AT$1,E102=$AM$1,E102=$AT$1),0,1)))</f>
        <v/>
      </c>
      <c r="AW100" s="153" t="str">
        <f>IF($A100&gt;='FG_243way_Regular Symbol'!H$16,"",IF(F100=0,"",IF(OR(F100=$AM$1,F100=$AT$1,F101=$AM$1,F101=$AT$1,F102=$AM$1,F102=$AT$1),0,1)))</f>
        <v/>
      </c>
      <c r="AY100" s="347" t="str">
        <f>IF($A100&gt;='FG_243way_Regular Symbol'!D$16,"",IF(B100=0,"",IF(OR(B100=$AM$1,B100=$AZ$1,B101=$AM$1,B101=$AZ$1,B102=$AM$1,B102=$AZ$1),0,1)))</f>
        <v/>
      </c>
      <c r="AZ100" s="154" t="str">
        <f>IF($A100&gt;='FG_243way_Regular Symbol'!E$16,"",IF(C100=0,"",IF(OR(C100=$AM$1,C100=$AZ$1,C101=$AM$1,C101=$AZ$1,C102=$AM$1,C102=$AZ$1),0,1)))</f>
        <v/>
      </c>
      <c r="BA100" s="154" t="str">
        <f>IF($A100&gt;='FG_243way_Regular Symbol'!F$16,"",IF(D100=0,"",IF(OR(D100=$AM$1,D100=$AZ$1,D101=$AM$1,D101=$AZ$1,D102=$AM$1,D102=$AZ$1),0,1)))</f>
        <v/>
      </c>
      <c r="BB100" s="154" t="str">
        <f>IF($A100&gt;='FG_243way_Regular Symbol'!G$16,"",IF(E100=0,"",IF(OR(E100=$AM$1,E100=$AZ$1,E101=$AM$1,E101=$AZ$1,E102=$AM$1,E102=$AZ$1),0,1)))</f>
        <v/>
      </c>
      <c r="BC100" s="153" t="str">
        <f>IF($A100&gt;='FG_243way_Regular Symbol'!H$16,"",IF(F100=0,"",IF(OR(F100=$AM$1,F100=$AZ$1,F101=$AM$1,F101=$AZ$1,F102=$AM$1,F102=$AZ$1),0,1)))</f>
        <v/>
      </c>
      <c r="BE100" s="347" t="str">
        <f>IF($A100&gt;='FG_243way_Regular Symbol'!D$16,"",IF(B100=0,"",IF(OR(B100=$AM$1,B100=$BF$1,B101=$AM$1,B101=$BF$1,B102=$AM$1,B102=$BF$1),0,1)))</f>
        <v/>
      </c>
      <c r="BF100" s="154" t="str">
        <f>IF($A100&gt;='FG_243way_Regular Symbol'!E$16,"",IF(C100=0,"",IF(OR(C100=$AM$1,C100=$BF$1,C101=$AM$1,C101=$BF$1,C102=$AM$1,C102=$BF$1),0,1)))</f>
        <v/>
      </c>
      <c r="BG100" s="154" t="str">
        <f>IF($A100&gt;='FG_243way_Regular Symbol'!F$16,"",IF(D100=0,"",IF(OR(D100=$AM$1,D100=$BF$1,D101=$AM$1,D101=$BF$1,D102=$AM$1,D102=$BF$1),0,1)))</f>
        <v/>
      </c>
      <c r="BH100" s="154" t="str">
        <f>IF($A100&gt;='FG_243way_Regular Symbol'!G$16,"",IF(E100=0,"",IF(OR(E100=$AM$1,E100=$BF$1,E101=$AM$1,E101=$BF$1,E102=$AM$1,E102=$BF$1),0,1)))</f>
        <v/>
      </c>
      <c r="BI100" s="153" t="str">
        <f>IF($A100&gt;='FG_243way_Regular Symbol'!H$16,"",IF(F100=0,"",IF(OR(F100=$AM$1,F100=$BF$1,F101=$AM$1,F101=$BF$1,F102=$AM$1,F102=$BF$1),0,1)))</f>
        <v/>
      </c>
      <c r="BK100" s="347" t="str">
        <f>IF($A100&gt;='FG_243way_Regular Symbol'!D$16,"",IF(B100=0,"",IF(OR(B100=$AM$1,B100=$BL$1,B101=$AM$1,B101=$BL$1,B102=$AM$1,B102=$BL$1),0,1)))</f>
        <v/>
      </c>
      <c r="BL100" s="154" t="str">
        <f>IF($A100&gt;='FG_243way_Regular Symbol'!E$16,"",IF(C100=0,"",IF(OR(C100=$AM$1,C100=$BL$1,C101=$AM$1,C101=$BL$1,C102=$AM$1,C102=$BL$1),0,1)))</f>
        <v/>
      </c>
      <c r="BM100" s="154" t="str">
        <f>IF($A100&gt;='FG_243way_Regular Symbol'!F$16,"",IF(D100=0,"",IF(OR(D100=$AM$1,D100=$BL$1,D101=$AM$1,D101=$BL$1,D102=$AM$1,D102=$BL$1),0,1)))</f>
        <v/>
      </c>
      <c r="BN100" s="154" t="str">
        <f>IF($A100&gt;='FG_243way_Regular Symbol'!G$16,"",IF(E100=0,"",IF(OR(E100=$AM$1,E100=$BL$1,E101=$AM$1,E101=$BL$1,E102=$AM$1,E102=$BL$1),0,1)))</f>
        <v/>
      </c>
      <c r="BO100" s="153" t="str">
        <f>IF($A100&gt;='FG_243way_Regular Symbol'!H$16,"",IF(F100=0,"",IF(OR(F100=$AM$1,F100=$BL$1,F101=$AM$1,F101=$BL$1,F102=$AM$1,F102=$BL$1),0,1)))</f>
        <v/>
      </c>
      <c r="BQ100" s="348" t="str">
        <f>IF($A100&gt;='FG_243way_Regular Symbol'!D$16,"",IF(B100=0,"",IF(OR(B100=$BQ$1,B100=$BR$1,B101=$BQ$1,B101=$BR$1,B102=$BQ$1,B102=$BR$1),0,1)))</f>
        <v/>
      </c>
      <c r="BR100" s="348" t="str">
        <f>IF($A100&gt;='FG_243way_Regular Symbol'!E$16,"",IF(C100=0,"",IF(OR(C100=$BQ$1,C100=$BR$1,C101=$BQ$1,C101=$BR$1,C102=$BQ$1,C102=$BR$1),0,1)))</f>
        <v/>
      </c>
      <c r="BS100" s="348" t="str">
        <f>IF($A100&gt;='FG_243way_Regular Symbol'!F$16,"",IF(D100=0,"",IF(OR(D100=$BQ$1,D100=$BR$1,D101=$BQ$1,D101=$BR$1,D102=$BQ$1,D102=$BR$1),0,1)))</f>
        <v/>
      </c>
      <c r="BT100" s="348" t="str">
        <f>IF($A100&gt;='FG_243way_Regular Symbol'!G$16,"",IF(E100=0,"",IF(OR(E100=$BQ$1,E100=$BR$1,E101=$BQ$1,E101=$BR$1,E102=$BQ$1,E102=$BR$1),0,1)))</f>
        <v/>
      </c>
      <c r="BU100" s="348" t="str">
        <f>IF($A100&gt;='FG_243way_Regular Symbol'!H$16,"",IF(F100=0,"",IF(OR(F100=$BQ$1,F100=$BR$1,F101=$BQ$1,F101=$BR$1,F102=$BQ$1,F102=$BR$1),0,1)))</f>
        <v/>
      </c>
      <c r="BW100" s="348" t="str">
        <f>IF($A100&gt;='FG_243way_Regular Symbol'!D$16,"",IF(B100=0,"",IF(OR(B100=$BW$1,B101=$BW$1,B102=$BW$1,B100=$BX$1,B101=$BX$1,B102=$BX$1),0,1)))</f>
        <v/>
      </c>
      <c r="BX100" s="348" t="str">
        <f>IF($A100&gt;='FG_243way_Regular Symbol'!E$16,"",IF(C100=0,"",IF(OR(C100=$BW$1,C101=$BW$1,C102=$BW$1,C100=$BX$1,C101=$BX$1,C102=$BX$1),0,1)))</f>
        <v/>
      </c>
      <c r="BY100" s="348" t="str">
        <f>IF($A100&gt;='FG_243way_Regular Symbol'!F$16,"",IF(D100=0,"",IF(OR(D100=$BW$1,D101=$BW$1,D102=$BW$1,D100=$BX$1,D101=$BX$1,D102=$BX$1),0,1)))</f>
        <v/>
      </c>
      <c r="BZ100" s="348" t="str">
        <f>IF($A100&gt;='FG_243way_Regular Symbol'!G$16,"",IF(E100=0,"",IF(OR(E100=$BW$1,E101=$BW$1,E102=$BW$1,E100=$BX$1,E101=$BX$1,E102=$BX$1),0,1)))</f>
        <v/>
      </c>
      <c r="CA100" s="348" t="str">
        <f>IF($A100&gt;='FG_243way_Regular Symbol'!H$16,"",IF(F100=0,"",IF(OR(F100=$BW$1,F101=$BW$1,F102=$BW$1,F100=$BX$1,F101=$BX$1,F102=$BX$1),0,1)))</f>
        <v/>
      </c>
      <c r="CC100" s="348" t="str">
        <f>IF($A100&gt;='FG_243way_Regular Symbol'!D$16,"",IF(B100=0,"",IF(OR(B100=$BW$1,B101=$BW$1,B102=$BW$1,B100=$CD$1,B101=$CD$1,B102=$CD$1),0,1)))</f>
        <v/>
      </c>
      <c r="CD100" s="348" t="str">
        <f>IF($A100&gt;='FG_243way_Regular Symbol'!E$16,"",IF(C100=0,"",IF(OR(C100=$BW$1,C101=$BW$1,C102=$BW$1,C100=$CD$1,C101=$CD$1,C102=$CD$1),0,1)))</f>
        <v/>
      </c>
      <c r="CE100" s="348" t="str">
        <f>IF($A100&gt;='FG_243way_Regular Symbol'!F$16,"",IF(D100=0,"",IF(OR(D100=$BW$1,D101=$BW$1,D102=$BW$1,D100=$CD$1,D101=$CD$1,D102=$CD$1),0,1)))</f>
        <v/>
      </c>
      <c r="CF100" s="348" t="str">
        <f>IF($A100&gt;='FG_243way_Regular Symbol'!G$16,"",IF(E100=0,"",IF(OR(E100=$BW$1,E101=$BW$1,E102=$BW$1,E100=$CD$1,E101=$CD$1,E102=$CD$1),0,1)))</f>
        <v/>
      </c>
      <c r="CG100" s="348" t="str">
        <f>IF($A100&gt;='FG_243way_Regular Symbol'!H$16,"",IF(F100=0,"",IF(OR(F100=$BW$1,F101=$BW$1,F102=$BW$1,F100=$CD$1,F101=$CD$1,F102=$CD$1),0,1)))</f>
        <v/>
      </c>
      <c r="CI100" s="348" t="str">
        <f>IF($A100&gt;='FG_243way_Regular Symbol'!D$16,"",IF(B100=0,"",IF(OR(B100=$BW$1,B101=$BW$1,B102=$BW$1,B100=$CJ$1,B101=$CJ$1,B102=$CJ$1),0,1)))</f>
        <v/>
      </c>
      <c r="CJ100" s="348" t="str">
        <f>IF($A100&gt;='FG_243way_Regular Symbol'!E$16,"",IF(C100=0,"",IF(OR(C100=$BW$1,C101=$BW$1,C102=$BW$1,C100=$CJ$1,C101=$CJ$1,C102=$CJ$1),0,1)))</f>
        <v/>
      </c>
      <c r="CK100" s="348" t="str">
        <f>IF($A100&gt;='FG_243way_Regular Symbol'!F$16,"",IF(D100=0,"",IF(OR(D100=$BW$1,D101=$BW$1,D102=$BW$1,D100=$CJ$1,D101=$CJ$1,D102=$CJ$1),0,1)))</f>
        <v/>
      </c>
      <c r="CL100" s="348" t="str">
        <f>IF($A100&gt;='FG_243way_Regular Symbol'!G$16,"",IF(E100=0,"",IF(OR(E100=$BW$1,E101=$BW$1,E102=$BW$1,E100=$CJ$1,E101=$CJ$1,E102=$CJ$1),0,1)))</f>
        <v/>
      </c>
      <c r="CM100" s="348" t="str">
        <f>IF($A100&gt;='FG_243way_Regular Symbol'!H$16,"",IF(F100=0,"",IF(OR(F100=$BW$1,F101=$BW$1,F102=$BW$1,F100=$CJ$1,F101=$CJ$1,F102=$CJ$1),0,1)))</f>
        <v/>
      </c>
      <c r="CO100" s="348" t="str">
        <f>IF($A100&gt;='FG_243way_Regular Symbol'!D$16,"",IF(B100=0,"",IF(OR(B100=$BW$1,B101=$BW$1,B102=$BW$1,B100=$CP$1,B101=$CP$1,B102=$CP$1),0,1)))</f>
        <v/>
      </c>
      <c r="CP100" s="348" t="str">
        <f>IF($A100&gt;='FG_243way_Regular Symbol'!E$16,"",IF(C100=0,"",IF(OR(C100=$BW$1,C101=$BW$1,C102=$BW$1,C100=$CP$1,C101=$CP$1,C102=$CP$1),0,1)))</f>
        <v/>
      </c>
      <c r="CQ100" s="348" t="str">
        <f>IF($A100&gt;='FG_243way_Regular Symbol'!F$16,"",IF(D100=0,"",IF(OR(D100=$BW$1,D101=$BW$1,D102=$BW$1,D100=$CP$1,D101=$CP$1,D102=$CP$1),0,1)))</f>
        <v/>
      </c>
      <c r="CR100" s="348" t="str">
        <f>IF($A100&gt;='FG_243way_Regular Symbol'!G$16,"",IF(E100=0,"",IF(OR(E100=$BW$1,E101=$BW$1,E102=$BW$1,E100=$CP$1,E101=$CP$1,E102=$CP$1),0,1)))</f>
        <v/>
      </c>
      <c r="CS100" s="348" t="str">
        <f>IF($A100&gt;='FG_243way_Regular Symbol'!H$16,"",IF(F100=0,"",IF(OR(F100=$BW$1,F101=$BW$1,F102=$BW$1,F100=$CP$1,F101=$CP$1,F102=$CP$1),0,1)))</f>
        <v/>
      </c>
      <c r="CU100" s="348" t="str">
        <f>IF($A100&gt;='FG_243way_Regular Symbol'!D$16,"",IF(B100=0,"",IF(OR(B100=$BW$1,B101=$BW$1,B102=$BW$1,B100=$CV$1,B101=$CV$1,B102=$CV$1),0,1)))</f>
        <v/>
      </c>
      <c r="CV100" s="348" t="str">
        <f>IF($A100&gt;='FG_243way_Regular Symbol'!E$16,"",IF(C100=0,"",IF(OR(C100=$BW$1,C101=$BW$1,C102=$BW$1,C100=$CV$1,C101=$CV$1,C102=$CV$1),0,1)))</f>
        <v/>
      </c>
      <c r="CW100" s="348" t="str">
        <f>IF($A100&gt;='FG_243way_Regular Symbol'!F$16,"",IF(D100=0,"",IF(OR(D100=$BW$1,D101=$BW$1,D102=$BW$1,D100=$CV$1,D101=$CV$1,D102=$CV$1),0,1)))</f>
        <v/>
      </c>
      <c r="CX100" s="348" t="str">
        <f>IF($A100&gt;='FG_243way_Regular Symbol'!G$16,"",IF(E100=0,"",IF(OR(E100=$BW$1,E101=$BW$1,E102=$BW$1,E100=$CV$1,E101=$CV$1,E102=$CV$1),0,1)))</f>
        <v/>
      </c>
      <c r="CY100" s="348" t="str">
        <f>IF($A100&gt;='FG_243way_Regular Symbol'!H$16,"",IF(F100=0,"",IF(OR(F100=$BW$1,F101=$BW$1,F102=$BW$1,F100=$CV$1,F101=$CV$1,F102=$CV$1),0,1)))</f>
        <v/>
      </c>
    </row>
    <row r="101" spans="1:103">
      <c r="AS101" s="6" t="str">
        <f>IF($A101&gt;='FG_243way_Regular Symbol'!D$16,"",IF(B101=0,"",IF(OR(B101=$AM$1,B101=$AT$1,B102=$AM$1,B102=$AT$1,B103=$AM$1,B103=$AT$1),0,1)))</f>
        <v/>
      </c>
      <c r="AT101" s="6" t="str">
        <f>IF($A101&gt;='FG_243way_Regular Symbol'!E$16,"",IF(C101=0,"",IF(OR(C101=$AM$1,C101=$AT$1,C102=$AM$1,C102=$AT$1,C103=$AM$1,C103=$AT$1),0,1)))</f>
        <v/>
      </c>
      <c r="AU101" s="6" t="str">
        <f>IF($A101&gt;='FG_243way_Regular Symbol'!F$16,"",IF(D101=0,"",IF(OR(D101=$AM$1,D101=$AT$1,D102=$AM$1,D102=$AT$1,D103=$AM$1,D103=$AT$1),0,1)))</f>
        <v/>
      </c>
      <c r="AV101" s="6" t="str">
        <f>IF($A101&gt;='FG_243way_Regular Symbol'!G$16,"",IF(E101=0,"",IF(OR(E101=$AM$1,E101=$AT$1,E102=$AM$1,E102=$AT$1,E103=$AM$1,E103=$AT$1),0,1)))</f>
        <v/>
      </c>
      <c r="AW101" s="6" t="str">
        <f>IF($A101&gt;='FG_243way_Regular Symbol'!H$16,"",IF(F101=0,"",IF(OR(F101=$AM$1,F101=$AT$1,F102=$AM$1,F102=$AT$1,F103=$AM$1,F103=$AT$1),0,1)))</f>
        <v/>
      </c>
      <c r="AY101" s="6" t="str">
        <f>IF($A101&gt;='FG_243way_Regular Symbol'!D$16,"",IF(B101=0,"",IF(OR(B101=$AM$1,B101=$AZ$1,B102=$AM$1,B102=$AZ$1,B103=$AM$1,B103=$AZ$1),0,1)))</f>
        <v/>
      </c>
      <c r="AZ101" s="6" t="str">
        <f>IF($A101&gt;='FG_243way_Regular Symbol'!E$16,"",IF(C101=0,"",IF(OR(C101=$AM$1,C101=$AZ$1,C102=$AM$1,C102=$AZ$1,C103=$AM$1,C103=$AZ$1),0,1)))</f>
        <v/>
      </c>
      <c r="BA101" s="6" t="str">
        <f>IF($A101&gt;='FG_243way_Regular Symbol'!F$16,"",IF(D101=0,"",IF(OR(D101=$AM$1,D101=$AZ$1,D102=$AM$1,D102=$AZ$1,D103=$AM$1,D103=$AZ$1),0,1)))</f>
        <v/>
      </c>
      <c r="BB101" s="6" t="str">
        <f>IF($A101&gt;='FG_243way_Regular Symbol'!G$16,"",IF(E101=0,"",IF(OR(E101=$AM$1,E101=$AZ$1,E102=$AM$1,E102=$AZ$1,E103=$AM$1,E103=$AZ$1),0,1)))</f>
        <v/>
      </c>
      <c r="BC101" s="6" t="str">
        <f>IF($A101&gt;='FG_243way_Regular Symbol'!H$16,"",IF(F101=0,"",IF(OR(F101=$AM$1,F101=$AZ$1,F102=$AM$1,F102=$AZ$1,F103=$AM$1,F103=$AZ$1),0,1)))</f>
        <v/>
      </c>
      <c r="BD101" s="6"/>
      <c r="BE101" s="6" t="str">
        <f>IF($A101&gt;='FG_243way_Regular Symbol'!D$16,"",IF(B101=0,"",IF(OR(B101=$AM$1,B101=$BF$1,B102=$AM$1,B102=$BF$1,B103=$AM$1,B103=$BF$1),0,1)))</f>
        <v/>
      </c>
      <c r="BF101" s="6" t="str">
        <f>IF($A101&gt;='FG_243way_Regular Symbol'!E$16,"",IF(C101=0,"",IF(OR(C101=$AM$1,C101=$BF$1,C102=$AM$1,C102=$BF$1,C103=$AM$1,C103=$BF$1),0,1)))</f>
        <v/>
      </c>
      <c r="BG101" s="6" t="str">
        <f>IF($A101&gt;='FG_243way_Regular Symbol'!F$16,"",IF(D101=0,"",IF(OR(D101=$AM$1,D101=$BF$1,D102=$AM$1,D102=$BF$1,D103=$AM$1,D103=$BF$1),0,1)))</f>
        <v/>
      </c>
      <c r="BH101" s="6" t="str">
        <f>IF($A101&gt;='FG_243way_Regular Symbol'!G$16,"",IF(E101=0,"",IF(OR(E101=$AM$1,E101=$BF$1,E102=$AM$1,E102=$BF$1,E103=$AM$1,E103=$BF$1),0,1)))</f>
        <v/>
      </c>
      <c r="BI101" s="6" t="str">
        <f>IF($A101&gt;='FG_243way_Regular Symbol'!H$16,"",IF(F101=0,"",IF(OR(F101=$AM$1,F101=$BF$1,F102=$AM$1,F102=$BF$1,F103=$AM$1,F103=$BF$1),0,1)))</f>
        <v/>
      </c>
      <c r="BJ101" s="6"/>
      <c r="BK101" s="6" t="str">
        <f>IF($A101&gt;='FG_243way_Regular Symbol'!D$16,"",IF(B101=0,"",IF(OR(B101=$AM$1,B101=$BL$1,B102=$AM$1,B102=$BL$1,B103=$AM$1,B103=$BL$1),0,1)))</f>
        <v/>
      </c>
      <c r="BL101" s="6" t="str">
        <f>IF($A101&gt;='FG_243way_Regular Symbol'!E$16,"",IF(C101=0,"",IF(OR(C101=$AM$1,C101=$BL$1,C102=$AM$1,C102=$BL$1,C103=$AM$1,C103=$BL$1),0,1)))</f>
        <v/>
      </c>
      <c r="BM101" s="6" t="str">
        <f>IF($A101&gt;='FG_243way_Regular Symbol'!F$16,"",IF(D101=0,"",IF(OR(D101=$AM$1,D101=$BL$1,D102=$AM$1,D102=$BL$1,D103=$AM$1,D103=$BL$1),0,1)))</f>
        <v/>
      </c>
      <c r="BN101" s="6" t="str">
        <f>IF($A101&gt;='FG_243way_Regular Symbol'!G$16,"",IF(E101=0,"",IF(OR(E101=$AM$1,E101=$BL$1,E102=$AM$1,E102=$BL$1,E103=$AM$1,E103=$BL$1),0,1)))</f>
        <v/>
      </c>
      <c r="BO101" s="6" t="str">
        <f>IF($A101&gt;='FG_243way_Regular Symbol'!H$16,"",IF(F101=0,"",IF(OR(F101=$AM$1,F101=$BL$1,F102=$AM$1,F102=$BL$1,F103=$AM$1,F103=$BL$1),0,1)))</f>
        <v/>
      </c>
      <c r="BP101" s="6"/>
      <c r="BQ101" s="6" t="str">
        <f>IF($A101&gt;='FG_243way_Regular Symbol'!D$16,"",IF(B101=0,"",IF(OR(B101=$BQ$1,B101=$BR$1,B102=$BQ$1,B102=$BR$1,B103=$BQ$1,B103=$BR$1),0,1)))</f>
        <v/>
      </c>
      <c r="BR101" s="6" t="str">
        <f>IF($A101&gt;='FG_243way_Regular Symbol'!E$16,"",IF(C101=0,"",IF(OR(C101=$BQ$1,C101=$BR$1,C102=$BQ$1,C102=$BR$1,C103=$BQ$1,C103=$BR$1),0,1)))</f>
        <v/>
      </c>
      <c r="BS101" s="6" t="str">
        <f>IF($A101&gt;='FG_243way_Regular Symbol'!F$16,"",IF(D101=0,"",IF(OR(D101=$BQ$1,D101=$BR$1,D102=$BQ$1,D102=$BR$1,D103=$BQ$1,D103=$BR$1),0,1)))</f>
        <v/>
      </c>
      <c r="BT101" s="6" t="str">
        <f>IF($A101&gt;='FG_243way_Regular Symbol'!G$16,"",IF(E101=0,"",IF(OR(E101=$BQ$1,E101=$BR$1,E102=$BQ$1,E102=$BR$1,E103=$BQ$1,E103=$BR$1),0,1)))</f>
        <v/>
      </c>
      <c r="BU101" s="6" t="str">
        <f>IF($A101&gt;='FG_243way_Regular Symbol'!H$16,"",IF(F101=0,"",IF(OR(F101=$BQ$1,F101=$BR$1,F102=$BQ$1,F102=$BR$1,F103=$BQ$1,F103=$BR$1),0,1)))</f>
        <v/>
      </c>
      <c r="BV101" s="6"/>
      <c r="BW101" s="6" t="str">
        <f>IF($A101&gt;='FG_243way_Regular Symbol'!D$16,"",IF(B101=0,"",IF(OR(B101=$BW$1,B102=$BW$1,B103=$BW$1,B101=$BX$1,B102=$BX$1,B103=$BX$1),0,1)))</f>
        <v/>
      </c>
      <c r="BX101" s="6" t="str">
        <f>IF($A101&gt;='FG_243way_Regular Symbol'!E$16,"",IF(C101=0,"",IF(OR(C101=$BW$1,C102=$BW$1,C103=$BW$1,C101=$BX$1,C102=$BX$1,C103=$BX$1),0,1)))</f>
        <v/>
      </c>
      <c r="BY101" s="6" t="str">
        <f>IF($A101&gt;='FG_243way_Regular Symbol'!F$16,"",IF(D101=0,"",IF(OR(D101=$BW$1,D102=$BW$1,D103=$BW$1,D101=$BX$1,D102=$BX$1,D103=$BX$1),0,1)))</f>
        <v/>
      </c>
      <c r="BZ101" s="6" t="str">
        <f>IF($A101&gt;='FG_243way_Regular Symbol'!G$16,"",IF(E101=0,"",IF(OR(E101=$BW$1,E102=$BW$1,E103=$BW$1,E101=$BX$1,E102=$BX$1,E103=$BX$1),0,1)))</f>
        <v/>
      </c>
      <c r="CA101" s="6" t="str">
        <f>IF($A101&gt;='FG_243way_Regular Symbol'!H$16,"",IF(F101=0,"",IF(OR(F101=$BW$1,F102=$BW$1,F103=$BW$1,F101=$BX$1,F102=$BX$1,F103=$BX$1),0,1)))</f>
        <v/>
      </c>
      <c r="CB101" s="6"/>
      <c r="CC101" s="6" t="str">
        <f>IF($A101&gt;='FG_243way_Regular Symbol'!D$16,"",IF(B101=0,"",IF(OR(B101=$BW$1,B102=$BW$1,B103=$BW$1,B101=$CD$1,B102=$CD$1,B103=$CD$1),0,1)))</f>
        <v/>
      </c>
      <c r="CD101" s="6" t="str">
        <f>IF($A101&gt;='FG_243way_Regular Symbol'!E$16,"",IF(C101=0,"",IF(OR(C101=$BW$1,C102=$BW$1,C103=$BW$1,C101=$CD$1,C102=$CD$1,C103=$CD$1),0,1)))</f>
        <v/>
      </c>
      <c r="CE101" s="6" t="str">
        <f>IF($A101&gt;='FG_243way_Regular Symbol'!F$16,"",IF(D101=0,"",IF(OR(D101=$BW$1,D102=$BW$1,D103=$BW$1,D101=$CD$1,D102=$CD$1,D103=$CD$1),0,1)))</f>
        <v/>
      </c>
      <c r="CF101" s="6" t="str">
        <f>IF($A101&gt;='FG_243way_Regular Symbol'!G$16,"",IF(E101=0,"",IF(OR(E101=$BW$1,E102=$BW$1,E103=$BW$1,E101=$CD$1,E102=$CD$1,E103=$CD$1),0,1)))</f>
        <v/>
      </c>
      <c r="CG101" s="6" t="str">
        <f>IF($A101&gt;='FG_243way_Regular Symbol'!H$16,"",IF(F101=0,"",IF(OR(F101=$BW$1,F102=$BW$1,F103=$BW$1,F101=$CD$1,F102=$CD$1,F103=$CD$1),0,1)))</f>
        <v/>
      </c>
      <c r="CH101" s="6"/>
      <c r="CI101" s="6" t="str">
        <f>IF($A101&gt;='FG_243way_Regular Symbol'!D$16,"",IF(B101=0,"",IF(OR(B101=$BW$1,B102=$BW$1,B103=$BW$1,B101=$CJ$1,B102=$CJ$1,B103=$CJ$1),0,1)))</f>
        <v/>
      </c>
      <c r="CJ101" s="6" t="str">
        <f>IF($A101&gt;='FG_243way_Regular Symbol'!E$16,"",IF(C101=0,"",IF(OR(C101=$BW$1,C102=$BW$1,C103=$BW$1,C101=$CJ$1,C102=$CJ$1,C103=$CJ$1),0,1)))</f>
        <v/>
      </c>
      <c r="CK101" s="6" t="str">
        <f>IF($A101&gt;='FG_243way_Regular Symbol'!F$16,"",IF(D101=0,"",IF(OR(D101=$BW$1,D102=$BW$1,D103=$BW$1,D101=$CJ$1,D102=$CJ$1,D103=$CJ$1),0,1)))</f>
        <v/>
      </c>
      <c r="CL101" s="6" t="str">
        <f>IF($A101&gt;='FG_243way_Regular Symbol'!G$16,"",IF(E101=0,"",IF(OR(E101=$BW$1,E102=$BW$1,E103=$BW$1,E101=$CJ$1,E102=$CJ$1,E103=$CJ$1),0,1)))</f>
        <v/>
      </c>
      <c r="CM101" s="6" t="str">
        <f>IF($A101&gt;='FG_243way_Regular Symbol'!H$16,"",IF(F101=0,"",IF(OR(F101=$BW$1,F102=$BW$1,F103=$BW$1,F101=$CJ$1,F102=$CJ$1,F103=$CJ$1),0,1)))</f>
        <v/>
      </c>
      <c r="CN101" s="6"/>
      <c r="CO101" s="6" t="str">
        <f>IF($A101&gt;='FG_243way_Regular Symbol'!D$16,"",IF(B101=0,"",IF(OR(B101=$BW$1,B102=$BW$1,B103=$BW$1,B101=$CP$1,B102=$CP$1,B103=$CP$1),0,1)))</f>
        <v/>
      </c>
      <c r="CP101" s="6" t="str">
        <f>IF($A101&gt;='FG_243way_Regular Symbol'!E$16,"",IF(C101=0,"",IF(OR(C101=$BW$1,C102=$BW$1,C103=$BW$1,C101=$CP$1,C102=$CP$1,C103=$CP$1),0,1)))</f>
        <v/>
      </c>
      <c r="CQ101" s="6" t="str">
        <f>IF($A101&gt;='FG_243way_Regular Symbol'!F$16,"",IF(D101=0,"",IF(OR(D101=$BW$1,D102=$BW$1,D103=$BW$1,D101=$CP$1,D102=$CP$1,D103=$CP$1),0,1)))</f>
        <v/>
      </c>
      <c r="CR101" s="6" t="str">
        <f>IF($A101&gt;='FG_243way_Regular Symbol'!G$16,"",IF(E101=0,"",IF(OR(E101=$BW$1,E102=$BW$1,E103=$BW$1,E101=$CP$1,E102=$CP$1,E103=$CP$1),0,1)))</f>
        <v/>
      </c>
      <c r="CS101" s="6" t="str">
        <f>IF($A101&gt;='FG_243way_Regular Symbol'!H$16,"",IF(F101=0,"",IF(OR(F101=$BW$1,F102=$BW$1,F103=$BW$1,F101=$CP$1,F102=$CP$1,F103=$CP$1),0,1)))</f>
        <v/>
      </c>
      <c r="CT101" s="6"/>
      <c r="CU101" s="6" t="str">
        <f>IF($A101&gt;='FG_243way_Regular Symbol'!D$16,"",IF(B101=0,"",IF(OR(B101=$BW$1,B102=$BW$1,B103=$BW$1,B101=$CV$1,B102=$CV$1,B103=$CV$1),0,1)))</f>
        <v/>
      </c>
      <c r="CV101" s="6" t="str">
        <f>IF($A101&gt;='FG_243way_Regular Symbol'!E$16,"",IF(C101=0,"",IF(OR(C101=$BW$1,C102=$BW$1,C103=$BW$1,C101=$CV$1,C102=$CV$1,C103=$CV$1),0,1)))</f>
        <v/>
      </c>
      <c r="CW101" s="6" t="str">
        <f>IF($A101&gt;='FG_243way_Regular Symbol'!F$16,"",IF(D101=0,"",IF(OR(D101=$BW$1,D102=$BW$1,D103=$BW$1,D101=$CV$1,D102=$CV$1,D103=$CV$1),0,1)))</f>
        <v/>
      </c>
      <c r="CX101" s="6" t="str">
        <f>IF($A101&gt;='FG_243way_Regular Symbol'!G$16,"",IF(E101=0,"",IF(OR(E101=$BW$1,E102=$BW$1,E103=$BW$1,E101=$CV$1,E102=$CV$1,E103=$CV$1),0,1)))</f>
        <v/>
      </c>
      <c r="CY101" s="6" t="str">
        <f>IF($A101&gt;='FG_243way_Regular Symbol'!H$16,"",IF(F101=0,"",IF(OR(F101=$BW$1,F102=$BW$1,F103=$BW$1,F101=$CV$1,F102=$CV$1,F103=$CV$1),0,1)))</f>
        <v/>
      </c>
    </row>
    <row r="102" spans="1:103">
      <c r="AS102" s="6" t="str">
        <f>IF($A102&gt;='FG_243way_Regular Symbol'!D$16,"",IF(B102=0,"",IF(OR(B102=$AM$1,B102=$AT$1,B103=$AM$1,B103=$AT$1,B104=$AM$1,B104=$AT$1),0,1)))</f>
        <v/>
      </c>
      <c r="AT102" s="6" t="str">
        <f>IF($A102&gt;='FG_243way_Regular Symbol'!E$16,"",IF(C102=0,"",IF(OR(C102=$AM$1,C102=$AT$1,C103=$AM$1,C103=$AT$1,C104=$AM$1,C104=$AT$1),0,1)))</f>
        <v/>
      </c>
      <c r="AU102" s="6" t="str">
        <f>IF($A102&gt;='FG_243way_Regular Symbol'!F$16,"",IF(D102=0,"",IF(OR(D102=$AM$1,D102=$AT$1,D103=$AM$1,D103=$AT$1,D104=$AM$1,D104=$AT$1),0,1)))</f>
        <v/>
      </c>
      <c r="AV102" s="6" t="str">
        <f>IF($A102&gt;='FG_243way_Regular Symbol'!G$16,"",IF(E102=0,"",IF(OR(E102=$AM$1,E102=$AT$1,E103=$AM$1,E103=$AT$1,E104=$AM$1,E104=$AT$1),0,1)))</f>
        <v/>
      </c>
      <c r="AW102" s="6" t="str">
        <f>IF($A102&gt;='FG_243way_Regular Symbol'!H$16,"",IF(F102=0,"",IF(OR(F102=$AM$1,F102=$AT$1,F103=$AM$1,F103=$AT$1,F104=$AM$1,F104=$AT$1),0,1)))</f>
        <v/>
      </c>
      <c r="AY102" s="6" t="str">
        <f>IF($A102&gt;='FG_243way_Regular Symbol'!D$16,"",IF(B102=0,"",IF(OR(B102=$AM$1,B102=$AZ$1,B103=$AM$1,B103=$AZ$1,B104=$AM$1,B104=$AZ$1),0,1)))</f>
        <v/>
      </c>
      <c r="AZ102" s="6" t="str">
        <f>IF($A102&gt;='FG_243way_Regular Symbol'!E$16,"",IF(C102=0,"",IF(OR(C102=$AM$1,C102=$AZ$1,C103=$AM$1,C103=$AZ$1,C104=$AM$1,C104=$AZ$1),0,1)))</f>
        <v/>
      </c>
      <c r="BA102" s="6" t="str">
        <f>IF($A102&gt;='FG_243way_Regular Symbol'!F$16,"",IF(D102=0,"",IF(OR(D102=$AM$1,D102=$AZ$1,D103=$AM$1,D103=$AZ$1,D104=$AM$1,D104=$AZ$1),0,1)))</f>
        <v/>
      </c>
      <c r="BB102" s="6" t="str">
        <f>IF($A102&gt;='FG_243way_Regular Symbol'!G$16,"",IF(E102=0,"",IF(OR(E102=$AM$1,E102=$AZ$1,E103=$AM$1,E103=$AZ$1,E104=$AM$1,E104=$AZ$1),0,1)))</f>
        <v/>
      </c>
      <c r="BC102" s="6" t="str">
        <f>IF($A102&gt;='FG_243way_Regular Symbol'!H$16,"",IF(F102=0,"",IF(OR(F102=$AM$1,F102=$AZ$1,F103=$AM$1,F103=$AZ$1,F104=$AM$1,F104=$AZ$1),0,1)))</f>
        <v/>
      </c>
      <c r="BD102" s="6"/>
      <c r="BE102" s="6" t="str">
        <f>IF($A102&gt;='FG_243way_Regular Symbol'!D$16,"",IF(B102=0,"",IF(OR(B102=$AM$1,B102=$BF$1,B103=$AM$1,B103=$BF$1,B104=$AM$1,B104=$BF$1),0,1)))</f>
        <v/>
      </c>
      <c r="BF102" s="6" t="str">
        <f>IF($A102&gt;='FG_243way_Regular Symbol'!E$16,"",IF(C102=0,"",IF(OR(C102=$AM$1,C102=$BF$1,C103=$AM$1,C103=$BF$1,C104=$AM$1,C104=$BF$1),0,1)))</f>
        <v/>
      </c>
      <c r="BG102" s="6" t="str">
        <f>IF($A102&gt;='FG_243way_Regular Symbol'!F$16,"",IF(D102=0,"",IF(OR(D102=$AM$1,D102=$BF$1,D103=$AM$1,D103=$BF$1,D104=$AM$1,D104=$BF$1),0,1)))</f>
        <v/>
      </c>
      <c r="BH102" s="6" t="str">
        <f>IF($A102&gt;='FG_243way_Regular Symbol'!G$16,"",IF(E102=0,"",IF(OR(E102=$AM$1,E102=$BF$1,E103=$AM$1,E103=$BF$1,E104=$AM$1,E104=$BF$1),0,1)))</f>
        <v/>
      </c>
      <c r="BI102" s="6" t="str">
        <f>IF($A102&gt;='FG_243way_Regular Symbol'!H$16,"",IF(F102=0,"",IF(OR(F102=$AM$1,F102=$BF$1,F103=$AM$1,F103=$BF$1,F104=$AM$1,F104=$BF$1),0,1)))</f>
        <v/>
      </c>
      <c r="BJ102" s="6"/>
      <c r="BK102" s="6" t="str">
        <f>IF($A102&gt;='FG_243way_Regular Symbol'!D$16,"",IF(B102=0,"",IF(OR(B102=$AM$1,B102=$BL$1,B103=$AM$1,B103=$BL$1,B104=$AM$1,B104=$BL$1),0,1)))</f>
        <v/>
      </c>
      <c r="BL102" s="6" t="str">
        <f>IF($A102&gt;='FG_243way_Regular Symbol'!E$16,"",IF(C102=0,"",IF(OR(C102=$AM$1,C102=$BL$1,C103=$AM$1,C103=$BL$1,C104=$AM$1,C104=$BL$1),0,1)))</f>
        <v/>
      </c>
      <c r="BM102" s="6" t="str">
        <f>IF($A102&gt;='FG_243way_Regular Symbol'!F$16,"",IF(D102=0,"",IF(OR(D102=$AM$1,D102=$BL$1,D103=$AM$1,D103=$BL$1,D104=$AM$1,D104=$BL$1),0,1)))</f>
        <v/>
      </c>
      <c r="BN102" s="6" t="str">
        <f>IF($A102&gt;='FG_243way_Regular Symbol'!G$16,"",IF(E102=0,"",IF(OR(E102=$AM$1,E102=$BL$1,E103=$AM$1,E103=$BL$1,E104=$AM$1,E104=$BL$1),0,1)))</f>
        <v/>
      </c>
      <c r="BO102" s="6" t="str">
        <f>IF($A102&gt;='FG_243way_Regular Symbol'!H$16,"",IF(F102=0,"",IF(OR(F102=$AM$1,F102=$BL$1,F103=$AM$1,F103=$BL$1,F104=$AM$1,F104=$BL$1),0,1)))</f>
        <v/>
      </c>
      <c r="BP102" s="6"/>
      <c r="BQ102" s="6" t="str">
        <f>IF($A102&gt;='FG_243way_Regular Symbol'!D$16,"",IF(B102=0,"",IF(OR(B102=$BQ$1,B102=$BR$1,B103=$BQ$1,B103=$BR$1,B104=$BQ$1,B104=$BR$1),0,1)))</f>
        <v/>
      </c>
      <c r="BR102" s="6" t="str">
        <f>IF($A102&gt;='FG_243way_Regular Symbol'!E$16,"",IF(C102=0,"",IF(OR(C102=$BQ$1,C102=$BR$1,C103=$BQ$1,C103=$BR$1,C104=$BQ$1,C104=$BR$1),0,1)))</f>
        <v/>
      </c>
      <c r="BS102" s="6" t="str">
        <f>IF($A102&gt;='FG_243way_Regular Symbol'!F$16,"",IF(D102=0,"",IF(OR(D102=$BQ$1,D102=$BR$1,D103=$BQ$1,D103=$BR$1,D104=$BQ$1,D104=$BR$1),0,1)))</f>
        <v/>
      </c>
      <c r="BT102" s="6" t="str">
        <f>IF($A102&gt;='FG_243way_Regular Symbol'!G$16,"",IF(E102=0,"",IF(OR(E102=$BQ$1,E102=$BR$1,E103=$BQ$1,E103=$BR$1,E104=$BQ$1,E104=$BR$1),0,1)))</f>
        <v/>
      </c>
      <c r="BU102" s="6" t="str">
        <f>IF($A102&gt;='FG_243way_Regular Symbol'!H$16,"",IF(F102=0,"",IF(OR(F102=$BQ$1,F102=$BR$1,F103=$BQ$1,F103=$BR$1,F104=$BQ$1,F104=$BR$1),0,1)))</f>
        <v/>
      </c>
      <c r="BV102" s="6"/>
      <c r="BW102" s="6" t="str">
        <f>IF($A102&gt;='FG_243way_Regular Symbol'!D$16,"",IF(B102=0,"",IF(OR(B102=$BW$1,B103=$BW$1,B104=$BW$1,B102=$BX$1,B103=$BX$1,B104=$BX$1),0,1)))</f>
        <v/>
      </c>
      <c r="BX102" s="6" t="str">
        <f>IF($A102&gt;='FG_243way_Regular Symbol'!E$16,"",IF(C102=0,"",IF(OR(C102=$BW$1,C103=$BW$1,C104=$BW$1,C102=$BX$1,C103=$BX$1,C104=$BX$1),0,1)))</f>
        <v/>
      </c>
      <c r="BY102" s="6" t="str">
        <f>IF($A102&gt;='FG_243way_Regular Symbol'!F$16,"",IF(D102=0,"",IF(OR(D102=$BW$1,D103=$BW$1,D104=$BW$1,D102=$BX$1,D103=$BX$1,D104=$BX$1),0,1)))</f>
        <v/>
      </c>
      <c r="BZ102" s="6" t="str">
        <f>IF($A102&gt;='FG_243way_Regular Symbol'!G$16,"",IF(E102=0,"",IF(OR(E102=$BW$1,E103=$BW$1,E104=$BW$1,E102=$BX$1,E103=$BX$1,E104=$BX$1),0,1)))</f>
        <v/>
      </c>
      <c r="CA102" s="6" t="str">
        <f>IF($A102&gt;='FG_243way_Regular Symbol'!H$16,"",IF(F102=0,"",IF(OR(F102=$BW$1,F103=$BW$1,F104=$BW$1,F102=$BX$1,F103=$BX$1,F104=$BX$1),0,1)))</f>
        <v/>
      </c>
      <c r="CB102" s="6"/>
      <c r="CC102" s="6" t="str">
        <f>IF($A102&gt;='FG_243way_Regular Symbol'!D$16,"",IF(B102=0,"",IF(OR(B102=$BW$1,B103=$BW$1,B104=$BW$1,B102=$CD$1,B103=$CD$1,B104=$CD$1),0,1)))</f>
        <v/>
      </c>
      <c r="CD102" s="6" t="str">
        <f>IF($A102&gt;='FG_243way_Regular Symbol'!E$16,"",IF(C102=0,"",IF(OR(C102=$BW$1,C103=$BW$1,C104=$BW$1,C102=$CD$1,C103=$CD$1,C104=$CD$1),0,1)))</f>
        <v/>
      </c>
      <c r="CE102" s="6" t="str">
        <f>IF($A102&gt;='FG_243way_Regular Symbol'!F$16,"",IF(D102=0,"",IF(OR(D102=$BW$1,D103=$BW$1,D104=$BW$1,D102=$CD$1,D103=$CD$1,D104=$CD$1),0,1)))</f>
        <v/>
      </c>
      <c r="CF102" s="6" t="str">
        <f>IF($A102&gt;='FG_243way_Regular Symbol'!G$16,"",IF(E102=0,"",IF(OR(E102=$BW$1,E103=$BW$1,E104=$BW$1,E102=$CD$1,E103=$CD$1,E104=$CD$1),0,1)))</f>
        <v/>
      </c>
      <c r="CG102" s="6" t="str">
        <f>IF($A102&gt;='FG_243way_Regular Symbol'!H$16,"",IF(F102=0,"",IF(OR(F102=$BW$1,F103=$BW$1,F104=$BW$1,F102=$CD$1,F103=$CD$1,F104=$CD$1),0,1)))</f>
        <v/>
      </c>
      <c r="CH102" s="6"/>
      <c r="CI102" s="6" t="str">
        <f>IF($A102&gt;='FG_243way_Regular Symbol'!D$16,"",IF(B102=0,"",IF(OR(B102=$BW$1,B103=$BW$1,B104=$BW$1,B102=$CJ$1,B103=$CJ$1,B104=$CJ$1),0,1)))</f>
        <v/>
      </c>
      <c r="CJ102" s="6" t="str">
        <f>IF($A102&gt;='FG_243way_Regular Symbol'!E$16,"",IF(C102=0,"",IF(OR(C102=$BW$1,C103=$BW$1,C104=$BW$1,C102=$CJ$1,C103=$CJ$1,C104=$CJ$1),0,1)))</f>
        <v/>
      </c>
      <c r="CK102" s="6" t="str">
        <f>IF($A102&gt;='FG_243way_Regular Symbol'!F$16,"",IF(D102=0,"",IF(OR(D102=$BW$1,D103=$BW$1,D104=$BW$1,D102=$CJ$1,D103=$CJ$1,D104=$CJ$1),0,1)))</f>
        <v/>
      </c>
      <c r="CL102" s="6" t="str">
        <f>IF($A102&gt;='FG_243way_Regular Symbol'!G$16,"",IF(E102=0,"",IF(OR(E102=$BW$1,E103=$BW$1,E104=$BW$1,E102=$CJ$1,E103=$CJ$1,E104=$CJ$1),0,1)))</f>
        <v/>
      </c>
      <c r="CM102" s="6" t="str">
        <f>IF($A102&gt;='FG_243way_Regular Symbol'!H$16,"",IF(F102=0,"",IF(OR(F102=$BW$1,F103=$BW$1,F104=$BW$1,F102=$CJ$1,F103=$CJ$1,F104=$CJ$1),0,1)))</f>
        <v/>
      </c>
      <c r="CN102" s="6"/>
      <c r="CO102" s="6" t="str">
        <f>IF($A102&gt;='FG_243way_Regular Symbol'!D$16,"",IF(B102=0,"",IF(OR(B102=$BW$1,B103=$BW$1,B104=$BW$1,B102=$CP$1,B103=$CP$1,B104=$CP$1),0,1)))</f>
        <v/>
      </c>
      <c r="CP102" s="6" t="str">
        <f>IF($A102&gt;='FG_243way_Regular Symbol'!E$16,"",IF(C102=0,"",IF(OR(C102=$BW$1,C103=$BW$1,C104=$BW$1,C102=$CP$1,C103=$CP$1,C104=$CP$1),0,1)))</f>
        <v/>
      </c>
      <c r="CQ102" s="6" t="str">
        <f>IF($A102&gt;='FG_243way_Regular Symbol'!F$16,"",IF(D102=0,"",IF(OR(D102=$BW$1,D103=$BW$1,D104=$BW$1,D102=$CP$1,D103=$CP$1,D104=$CP$1),0,1)))</f>
        <v/>
      </c>
      <c r="CR102" s="6" t="str">
        <f>IF($A102&gt;='FG_243way_Regular Symbol'!G$16,"",IF(E102=0,"",IF(OR(E102=$BW$1,E103=$BW$1,E104=$BW$1,E102=$CP$1,E103=$CP$1,E104=$CP$1),0,1)))</f>
        <v/>
      </c>
      <c r="CS102" s="6" t="str">
        <f>IF($A102&gt;='FG_243way_Regular Symbol'!H$16,"",IF(F102=0,"",IF(OR(F102=$BW$1,F103=$BW$1,F104=$BW$1,F102=$CP$1,F103=$CP$1,F104=$CP$1),0,1)))</f>
        <v/>
      </c>
      <c r="CT102" s="6"/>
      <c r="CU102" s="6" t="str">
        <f>IF($A102&gt;='FG_243way_Regular Symbol'!D$16,"",IF(B102=0,"",IF(OR(B102=$BW$1,B103=$BW$1,B104=$BW$1,B102=$CV$1,B103=$CV$1,B104=$CV$1),0,1)))</f>
        <v/>
      </c>
      <c r="CV102" s="6" t="str">
        <f>IF($A102&gt;='FG_243way_Regular Symbol'!E$16,"",IF(C102=0,"",IF(OR(C102=$BW$1,C103=$BW$1,C104=$BW$1,C102=$CV$1,C103=$CV$1,C104=$CV$1),0,1)))</f>
        <v/>
      </c>
      <c r="CW102" s="6" t="str">
        <f>IF($A102&gt;='FG_243way_Regular Symbol'!F$16,"",IF(D102=0,"",IF(OR(D102=$BW$1,D103=$BW$1,D104=$BW$1,D102=$CV$1,D103=$CV$1,D104=$CV$1),0,1)))</f>
        <v/>
      </c>
      <c r="CX102" s="6" t="str">
        <f>IF($A102&gt;='FG_243way_Regular Symbol'!G$16,"",IF(E102=0,"",IF(OR(E102=$BW$1,E103=$BW$1,E104=$BW$1,E102=$CV$1,E103=$CV$1,E104=$CV$1),0,1)))</f>
        <v/>
      </c>
      <c r="CY102" s="6" t="str">
        <f>IF($A102&gt;='FG_243way_Regular Symbol'!H$16,"",IF(F102=0,"",IF(OR(F102=$BW$1,F103=$BW$1,F104=$BW$1,F102=$CV$1,F103=$CV$1,F104=$CV$1),0,1)))</f>
        <v/>
      </c>
    </row>
    <row r="103" spans="1:103">
      <c r="AS103" s="6" t="str">
        <f>IF($A103&gt;='FG_243way_Regular Symbol'!D$16,"",IF(B103=0,"",IF(OR(B103=$AM$1,B103=$AT$1,B104=$AM$1,B104=$AT$1,B105=$AM$1,B105=$AT$1),0,1)))</f>
        <v/>
      </c>
      <c r="AT103" s="6" t="str">
        <f>IF($A103&gt;='FG_243way_Regular Symbol'!E$16,"",IF(C103=0,"",IF(OR(C103=$AM$1,C103=$AT$1,C104=$AM$1,C104=$AT$1,C105=$AM$1,C105=$AT$1),0,1)))</f>
        <v/>
      </c>
      <c r="AU103" s="6" t="str">
        <f>IF($A103&gt;='FG_243way_Regular Symbol'!F$16,"",IF(D103=0,"",IF(OR(D103=$AM$1,D103=$AT$1,D104=$AM$1,D104=$AT$1,D105=$AM$1,D105=$AT$1),0,1)))</f>
        <v/>
      </c>
      <c r="AV103" s="6" t="str">
        <f>IF($A103&gt;='FG_243way_Regular Symbol'!G$16,"",IF(E103=0,"",IF(OR(E103=$AM$1,E103=$AT$1,E104=$AM$1,E104=$AT$1,E105=$AM$1,E105=$AT$1),0,1)))</f>
        <v/>
      </c>
      <c r="AW103" s="6" t="str">
        <f>IF($A103&gt;='FG_243way_Regular Symbol'!H$16,"",IF(F103=0,"",IF(OR(F103=$AM$1,F103=$AT$1,F104=$AM$1,F104=$AT$1,F105=$AM$1,F105=$AT$1),0,1)))</f>
        <v/>
      </c>
      <c r="AY103" s="6"/>
      <c r="AZ103" s="6"/>
      <c r="BA103" s="6"/>
      <c r="BB103" s="6"/>
      <c r="BC103" s="6"/>
      <c r="BD103" s="6"/>
      <c r="BE103" s="6" t="str">
        <f>IF($A103&gt;='FG_243way_Regular Symbol'!D$16,"",IF(B103=0,"",IF(OR(B103=$AM$1,B103=$BF$1,B104=$AM$1,B104=$BF$1,B105=$AM$1,B105=$BF$1),0,1)))</f>
        <v/>
      </c>
      <c r="BF103" s="6" t="str">
        <f>IF($A103&gt;='FG_243way_Regular Symbol'!E$16,"",IF(C103=0,"",IF(OR(C103=$AM$1,C103=$BF$1,C104=$AM$1,C104=$BF$1,C105=$AM$1,C105=$BF$1),0,1)))</f>
        <v/>
      </c>
      <c r="BG103" s="6" t="str">
        <f>IF($A103&gt;='FG_243way_Regular Symbol'!F$16,"",IF(D103=0,"",IF(OR(D103=$AM$1,D103=$BF$1,D104=$AM$1,D104=$BF$1,D105=$AM$1,D105=$BF$1),0,1)))</f>
        <v/>
      </c>
      <c r="BH103" s="6" t="str">
        <f>IF($A103&gt;='FG_243way_Regular Symbol'!G$16,"",IF(E103=0,"",IF(OR(E103=$AM$1,E103=$BF$1,E104=$AM$1,E104=$BF$1,E105=$AM$1,E105=$BF$1),0,1)))</f>
        <v/>
      </c>
      <c r="BI103" s="6" t="str">
        <f>IF($A103&gt;='FG_243way_Regular Symbol'!H$16,"",IF(F103=0,"",IF(OR(F103=$AM$1,F103=$BF$1,F104=$AM$1,F104=$BF$1,F105=$AM$1,F105=$BF$1),0,1)))</f>
        <v/>
      </c>
      <c r="BJ103" s="6"/>
      <c r="BK103" s="6" t="str">
        <f>IF($A103&gt;='FG_243way_Regular Symbol'!D$16,"",IF(B103=0,"",IF(OR(B103=$AM$1,B103=$BL$1,B104=$AM$1,B104=$BL$1,B105=$AM$1,B105=$BL$1),0,1)))</f>
        <v/>
      </c>
      <c r="BL103" s="6" t="str">
        <f>IF($A103&gt;='FG_243way_Regular Symbol'!E$16,"",IF(C103=0,"",IF(OR(C103=$AM$1,C103=$BL$1,C104=$AM$1,C104=$BL$1,C105=$AM$1,C105=$BL$1),0,1)))</f>
        <v/>
      </c>
      <c r="BM103" s="6" t="str">
        <f>IF($A103&gt;='FG_243way_Regular Symbol'!F$16,"",IF(D103=0,"",IF(OR(D103=$AM$1,D103=$BL$1,D104=$AM$1,D104=$BL$1,D105=$AM$1,D105=$BL$1),0,1)))</f>
        <v/>
      </c>
      <c r="BN103" s="6" t="str">
        <f>IF($A103&gt;='FG_243way_Regular Symbol'!G$16,"",IF(E103=0,"",IF(OR(E103=$AM$1,E103=$BL$1,E104=$AM$1,E104=$BL$1,E105=$AM$1,E105=$BL$1),0,1)))</f>
        <v/>
      </c>
      <c r="BO103" s="6" t="str">
        <f>IF($A103&gt;='FG_243way_Regular Symbol'!H$16,"",IF(F103=0,"",IF(OR(F103=$AM$1,F103=$BL$1,F104=$AM$1,F104=$BL$1,F105=$AM$1,F105=$BL$1),0,1)))</f>
        <v/>
      </c>
      <c r="BP103" s="6"/>
      <c r="BQ103" s="6" t="str">
        <f>IF($A103&gt;='FG_243way_Regular Symbol'!D$16,"",IF(B103=0,"",IF(OR(B103=$BQ$1,B103=$BR$1,B104=$BQ$1,B104=$BR$1,B105=$BQ$1,B105=$BR$1),0,1)))</f>
        <v/>
      </c>
      <c r="BR103" s="6" t="str">
        <f>IF($A103&gt;='FG_243way_Regular Symbol'!E$16,"",IF(C103=0,"",IF(OR(C103=$BQ$1,C103=$BR$1,C104=$BQ$1,C104=$BR$1,C105=$BQ$1,C105=$BR$1),0,1)))</f>
        <v/>
      </c>
      <c r="BS103" s="6" t="str">
        <f>IF($A103&gt;='FG_243way_Regular Symbol'!F$16,"",IF(D103=0,"",IF(OR(D103=$BQ$1,D103=$BR$1,D104=$BQ$1,D104=$BR$1,D105=$BQ$1,D105=$BR$1),0,1)))</f>
        <v/>
      </c>
      <c r="BT103" s="6" t="str">
        <f>IF($A103&gt;='FG_243way_Regular Symbol'!G$16,"",IF(E103=0,"",IF(OR(E103=$BQ$1,E103=$BR$1,E104=$BQ$1,E104=$BR$1,E105=$BQ$1,E105=$BR$1),0,1)))</f>
        <v/>
      </c>
      <c r="BU103" s="6" t="str">
        <f>IF($A103&gt;='FG_243way_Regular Symbol'!H$16,"",IF(F103=0,"",IF(OR(F103=$BQ$1,F103=$BR$1,F104=$BQ$1,F104=$BR$1,F105=$BQ$1,F105=$BR$1),0,1)))</f>
        <v/>
      </c>
      <c r="BV103" s="6"/>
      <c r="BW103" s="6" t="str">
        <f>IF($A103&gt;='FG_243way_Regular Symbol'!D$16,"",IF(B103=0,"",IF(OR(B103=$BW$1,B104=$BW$1,B105=$BW$1,B103=$BX$1,B104=$BX$1,B105=$BX$1),0,1)))</f>
        <v/>
      </c>
      <c r="BX103" s="6" t="str">
        <f>IF($A103&gt;='FG_243way_Regular Symbol'!E$16,"",IF(C103=0,"",IF(OR(C103=$BW$1,C104=$BW$1,C105=$BW$1,C103=$BX$1,C104=$BX$1,C105=$BX$1),0,1)))</f>
        <v/>
      </c>
      <c r="BY103" s="6" t="str">
        <f>IF($A103&gt;='FG_243way_Regular Symbol'!F$16,"",IF(D103=0,"",IF(OR(D103=$BW$1,D104=$BW$1,D105=$BW$1,D103=$BX$1,D104=$BX$1,D105=$BX$1),0,1)))</f>
        <v/>
      </c>
      <c r="BZ103" s="6" t="str">
        <f>IF($A103&gt;='FG_243way_Regular Symbol'!G$16,"",IF(E103=0,"",IF(OR(E103=$BW$1,E104=$BW$1,E105=$BW$1,E103=$BX$1,E104=$BX$1,E105=$BX$1),0,1)))</f>
        <v/>
      </c>
      <c r="CA103" s="6" t="str">
        <f>IF($A103&gt;='FG_243way_Regular Symbol'!H$16,"",IF(F103=0,"",IF(OR(F103=$BW$1,F104=$BW$1,F105=$BW$1,F103=$BX$1,F104=$BX$1,F105=$BX$1),0,1)))</f>
        <v/>
      </c>
      <c r="CB103" s="6"/>
      <c r="CC103" s="6" t="str">
        <f>IF($A103&gt;='FG_243way_Regular Symbol'!D$16,"",IF(B103=0,"",IF(OR(B103=$BW$1,B104=$BW$1,B105=$BW$1,B103=$CD$1,B104=$CD$1,B105=$CD$1),0,1)))</f>
        <v/>
      </c>
      <c r="CD103" s="6" t="str">
        <f>IF($A103&gt;='FG_243way_Regular Symbol'!E$16,"",IF(C103=0,"",IF(OR(C103=$BW$1,C104=$BW$1,C105=$BW$1,C103=$CD$1,C104=$CD$1,C105=$CD$1),0,1)))</f>
        <v/>
      </c>
      <c r="CE103" s="6" t="str">
        <f>IF($A103&gt;='FG_243way_Regular Symbol'!F$16,"",IF(D103=0,"",IF(OR(D103=$BW$1,D104=$BW$1,D105=$BW$1,D103=$CD$1,D104=$CD$1,D105=$CD$1),0,1)))</f>
        <v/>
      </c>
      <c r="CF103" s="6" t="str">
        <f>IF($A103&gt;='FG_243way_Regular Symbol'!G$16,"",IF(E103=0,"",IF(OR(E103=$BW$1,E104=$BW$1,E105=$BW$1,E103=$CD$1,E104=$CD$1,E105=$CD$1),0,1)))</f>
        <v/>
      </c>
      <c r="CG103" s="6" t="str">
        <f>IF($A103&gt;='FG_243way_Regular Symbol'!H$16,"",IF(F103=0,"",IF(OR(F103=$BW$1,F104=$BW$1,F105=$BW$1,F103=$CD$1,F104=$CD$1,F105=$CD$1),0,1)))</f>
        <v/>
      </c>
      <c r="CH103" s="6"/>
      <c r="CI103" s="6" t="str">
        <f>IF($A103&gt;='FG_243way_Regular Symbol'!D$16,"",IF(B103=0,"",IF(OR(B103=$BW$1,B104=$BW$1,B105=$BW$1,B103=$CJ$1,B104=$CJ$1,B105=$CJ$1),0,1)))</f>
        <v/>
      </c>
      <c r="CJ103" s="6" t="str">
        <f>IF($A103&gt;='FG_243way_Regular Symbol'!E$16,"",IF(C103=0,"",IF(OR(C103=$BW$1,C104=$BW$1,C105=$BW$1,C103=$CJ$1,C104=$CJ$1,C105=$CJ$1),0,1)))</f>
        <v/>
      </c>
      <c r="CK103" s="6" t="str">
        <f>IF($A103&gt;='FG_243way_Regular Symbol'!F$16,"",IF(D103=0,"",IF(OR(D103=$BW$1,D104=$BW$1,D105=$BW$1,D103=$CJ$1,D104=$CJ$1,D105=$CJ$1),0,1)))</f>
        <v/>
      </c>
      <c r="CL103" s="6" t="str">
        <f>IF($A103&gt;='FG_243way_Regular Symbol'!G$16,"",IF(E103=0,"",IF(OR(E103=$BW$1,E104=$BW$1,E105=$BW$1,E103=$CJ$1,E104=$CJ$1,E105=$CJ$1),0,1)))</f>
        <v/>
      </c>
      <c r="CM103" s="6" t="str">
        <f>IF($A103&gt;='FG_243way_Regular Symbol'!H$16,"",IF(F103=0,"",IF(OR(F103=$BW$1,F104=$BW$1,F105=$BW$1,F103=$CJ$1,F104=$CJ$1,F105=$CJ$1),0,1)))</f>
        <v/>
      </c>
      <c r="CN103" s="6"/>
      <c r="CO103" s="6" t="str">
        <f>IF($A103&gt;='FG_243way_Regular Symbol'!D$16,"",IF(B103=0,"",IF(OR(B103=$BW$1,B104=$BW$1,B105=$BW$1,B103=$CP$1,B104=$CP$1,B105=$CP$1),0,1)))</f>
        <v/>
      </c>
      <c r="CP103" s="6" t="str">
        <f>IF($A103&gt;='FG_243way_Regular Symbol'!E$16,"",IF(C103=0,"",IF(OR(C103=$BW$1,C104=$BW$1,C105=$BW$1,C103=$CP$1,C104=$CP$1,C105=$CP$1),0,1)))</f>
        <v/>
      </c>
      <c r="CQ103" s="6" t="str">
        <f>IF($A103&gt;='FG_243way_Regular Symbol'!F$16,"",IF(D103=0,"",IF(OR(D103=$BW$1,D104=$BW$1,D105=$BW$1,D103=$CP$1,D104=$CP$1,D105=$CP$1),0,1)))</f>
        <v/>
      </c>
      <c r="CR103" s="6" t="str">
        <f>IF($A103&gt;='FG_243way_Regular Symbol'!G$16,"",IF(E103=0,"",IF(OR(E103=$BW$1,E104=$BW$1,E105=$BW$1,E103=$CP$1,E104=$CP$1,E105=$CP$1),0,1)))</f>
        <v/>
      </c>
      <c r="CS103" s="6" t="str">
        <f>IF($A103&gt;='FG_243way_Regular Symbol'!H$16,"",IF(F103=0,"",IF(OR(F103=$BW$1,F104=$BW$1,F105=$BW$1,F103=$CP$1,F104=$CP$1,F105=$CP$1),0,1)))</f>
        <v/>
      </c>
      <c r="CT103" s="6"/>
      <c r="CU103" s="6" t="str">
        <f>IF($A103&gt;='FG_243way_Regular Symbol'!D$16,"",IF(B103=0,"",IF(OR(B103=$BW$1,B104=$BW$1,B105=$BW$1,B103=$CV$1,B104=$CV$1,B105=$CV$1),0,1)))</f>
        <v/>
      </c>
      <c r="CV103" s="6" t="str">
        <f>IF($A103&gt;='FG_243way_Regular Symbol'!E$16,"",IF(C103=0,"",IF(OR(C103=$BW$1,C104=$BW$1,C105=$BW$1,C103=$CV$1,C104=$CV$1,C105=$CV$1),0,1)))</f>
        <v/>
      </c>
      <c r="CW103" s="6" t="str">
        <f>IF($A103&gt;='FG_243way_Regular Symbol'!F$16,"",IF(D103=0,"",IF(OR(D103=$BW$1,D104=$BW$1,D105=$BW$1,D103=$CV$1,D104=$CV$1,D105=$CV$1),0,1)))</f>
        <v/>
      </c>
      <c r="CX103" s="6" t="str">
        <f>IF($A103&gt;='FG_243way_Regular Symbol'!G$16,"",IF(E103=0,"",IF(OR(E103=$BW$1,E104=$BW$1,E105=$BW$1,E103=$CV$1,E104=$CV$1,E105=$CV$1),0,1)))</f>
        <v/>
      </c>
      <c r="CY103" s="6" t="str">
        <f>IF($A103&gt;='FG_243way_Regular Symbol'!H$16,"",IF(F103=0,"",IF(OR(F103=$BW$1,F104=$BW$1,F105=$BW$1,F103=$CV$1,F104=$CV$1,F105=$CV$1),0,1)))</f>
        <v/>
      </c>
    </row>
    <row r="104" spans="1:103">
      <c r="AS104" s="6" t="str">
        <f>IF($A104&gt;='FG_243way_Regular Symbol'!D$16,"",IF(B104=0,"",IF(OR(B104=$AM$1,B104=$AT$1,B105=$AM$1,B105=$AT$1,B106=$AM$1,B106=$AT$1),0,1)))</f>
        <v/>
      </c>
      <c r="AT104" s="6" t="str">
        <f>IF($A104&gt;='FG_243way_Regular Symbol'!E$16,"",IF(C104=0,"",IF(OR(C104=$AM$1,C104=$AT$1,C105=$AM$1,C105=$AT$1,C106=$AM$1,C106=$AT$1),0,1)))</f>
        <v/>
      </c>
      <c r="AU104" s="6" t="str">
        <f>IF($A104&gt;='FG_243way_Regular Symbol'!F$16,"",IF(D104=0,"",IF(OR(D104=$AM$1,D104=$AT$1,D105=$AM$1,D105=$AT$1,D106=$AM$1,D106=$AT$1),0,1)))</f>
        <v/>
      </c>
      <c r="AV104" s="6" t="str">
        <f>IF($A104&gt;='FG_243way_Regular Symbol'!G$16,"",IF(E104=0,"",IF(OR(E104=$AM$1,E104=$AT$1,E105=$AM$1,E105=$AT$1,E106=$AM$1,E106=$AT$1),0,1)))</f>
        <v/>
      </c>
      <c r="AW104" s="6" t="str">
        <f>IF($A104&gt;='FG_243way_Regular Symbol'!H$16,"",IF(F104=0,"",IF(OR(F104=$AM$1,F104=$AT$1,F105=$AM$1,F105=$AT$1,F106=$AM$1,F106=$AT$1),0,1)))</f>
        <v/>
      </c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 t="str">
        <f>IF($A104&gt;='FG_243way_Regular Symbol'!D$16,"",IF(B104=0,"",IF(OR(B104=$BQ$1,B104=$BR$1,B105=$BQ$1,B105=$BR$1,B106=$BQ$1,B106=$BR$1),0,1)))</f>
        <v/>
      </c>
      <c r="BR104" s="6" t="str">
        <f>IF($A104&gt;='FG_243way_Regular Symbol'!E$16,"",IF(C104=0,"",IF(OR(C104=$BQ$1,C104=$BR$1,C105=$BQ$1,C105=$BR$1,C106=$BQ$1,C106=$BR$1),0,1)))</f>
        <v/>
      </c>
      <c r="BS104" s="6" t="str">
        <f>IF($A104&gt;='FG_243way_Regular Symbol'!F$16,"",IF(D104=0,"",IF(OR(D104=$BQ$1,D104=$BR$1,D105=$BQ$1,D105=$BR$1,D106=$BQ$1,D106=$BR$1),0,1)))</f>
        <v/>
      </c>
      <c r="BT104" s="6" t="str">
        <f>IF($A104&gt;='FG_243way_Regular Symbol'!G$16,"",IF(E104=0,"",IF(OR(E104=$BQ$1,E104=$BR$1,E105=$BQ$1,E105=$BR$1,E106=$BQ$1,E106=$BR$1),0,1)))</f>
        <v/>
      </c>
      <c r="BU104" s="6" t="str">
        <f>IF($A104&gt;='FG_243way_Regular Symbol'!H$16,"",IF(F104=0,"",IF(OR(F104=$BQ$1,F104=$BR$1,F105=$BQ$1,F105=$BR$1,F106=$BQ$1,F106=$BR$1),0,1)))</f>
        <v/>
      </c>
      <c r="BV104" s="6"/>
      <c r="BW104" s="6" t="str">
        <f>IF($A104&gt;='FG_243way_Regular Symbol'!D$16,"",IF(B104=0,"",IF(OR(B104=$BW$1,B105=$BW$1,B106=$BW$1,B104=$BX$1,B105=$BX$1,B106=$BX$1),0,1)))</f>
        <v/>
      </c>
      <c r="BX104" s="6" t="str">
        <f>IF($A104&gt;='FG_243way_Regular Symbol'!E$16,"",IF(C104=0,"",IF(OR(C104=$BW$1,C105=$BW$1,C106=$BW$1,C104=$BX$1,C105=$BX$1,C106=$BX$1),0,1)))</f>
        <v/>
      </c>
      <c r="BY104" s="6" t="str">
        <f>IF($A104&gt;='FG_243way_Regular Symbol'!F$16,"",IF(D104=0,"",IF(OR(D104=$BW$1,D105=$BW$1,D106=$BW$1,D104=$BX$1,D105=$BX$1,D106=$BX$1),0,1)))</f>
        <v/>
      </c>
      <c r="BZ104" s="6" t="str">
        <f>IF($A104&gt;='FG_243way_Regular Symbol'!G$16,"",IF(E104=0,"",IF(OR(E104=$BW$1,E105=$BW$1,E106=$BW$1,E104=$BX$1,E105=$BX$1,E106=$BX$1),0,1)))</f>
        <v/>
      </c>
      <c r="CA104" s="6" t="str">
        <f>IF($A104&gt;='FG_243way_Regular Symbol'!H$16,"",IF(F104=0,"",IF(OR(F104=$BW$1,F105=$BW$1,F106=$BW$1,F104=$BX$1,F105=$BX$1,F106=$BX$1),0,1)))</f>
        <v/>
      </c>
      <c r="CB104" s="6"/>
      <c r="CC104" s="6" t="str">
        <f>IF($A104&gt;='FG_243way_Regular Symbol'!D$16,"",IF(B104=0,"",IF(OR(B104=$BW$1,B105=$BW$1,B106=$BW$1,B104=$CD$1,B105=$CD$1,B106=$CD$1),0,1)))</f>
        <v/>
      </c>
      <c r="CD104" s="6" t="str">
        <f>IF($A104&gt;='FG_243way_Regular Symbol'!E$16,"",IF(C104=0,"",IF(OR(C104=$BW$1,C105=$BW$1,C106=$BW$1,C104=$CD$1,C105=$CD$1,C106=$CD$1),0,1)))</f>
        <v/>
      </c>
      <c r="CE104" s="6" t="str">
        <f>IF($A104&gt;='FG_243way_Regular Symbol'!F$16,"",IF(D104=0,"",IF(OR(D104=$BW$1,D105=$BW$1,D106=$BW$1,D104=$CD$1,D105=$CD$1,D106=$CD$1),0,1)))</f>
        <v/>
      </c>
      <c r="CF104" s="6" t="str">
        <f>IF($A104&gt;='FG_243way_Regular Symbol'!G$16,"",IF(E104=0,"",IF(OR(E104=$BW$1,E105=$BW$1,E106=$BW$1,E104=$CD$1,E105=$CD$1,E106=$CD$1),0,1)))</f>
        <v/>
      </c>
      <c r="CG104" s="6" t="str">
        <f>IF($A104&gt;='FG_243way_Regular Symbol'!H$16,"",IF(F104=0,"",IF(OR(F104=$BW$1,F105=$BW$1,F106=$BW$1,F104=$CD$1,F105=$CD$1,F106=$CD$1),0,1)))</f>
        <v/>
      </c>
      <c r="CH104" s="6"/>
      <c r="CI104" s="6" t="str">
        <f>IF($A104&gt;='FG_243way_Regular Symbol'!D$16,"",IF(B104=0,"",IF(OR(B104=$BW$1,B105=$BW$1,B106=$BW$1,B104=$CJ$1,B105=$CJ$1,B106=$CJ$1),0,1)))</f>
        <v/>
      </c>
      <c r="CJ104" s="6" t="str">
        <f>IF($A104&gt;='FG_243way_Regular Symbol'!E$16,"",IF(C104=0,"",IF(OR(C104=$BW$1,C105=$BW$1,C106=$BW$1,C104=$CJ$1,C105=$CJ$1,C106=$CJ$1),0,1)))</f>
        <v/>
      </c>
      <c r="CK104" s="6" t="str">
        <f>IF($A104&gt;='FG_243way_Regular Symbol'!F$16,"",IF(D104=0,"",IF(OR(D104=$BW$1,D105=$BW$1,D106=$BW$1,D104=$CJ$1,D105=$CJ$1,D106=$CJ$1),0,1)))</f>
        <v/>
      </c>
      <c r="CL104" s="6" t="str">
        <f>IF($A104&gt;='FG_243way_Regular Symbol'!G$16,"",IF(E104=0,"",IF(OR(E104=$BW$1,E105=$BW$1,E106=$BW$1,E104=$CJ$1,E105=$CJ$1,E106=$CJ$1),0,1)))</f>
        <v/>
      </c>
      <c r="CM104" s="6" t="str">
        <f>IF($A104&gt;='FG_243way_Regular Symbol'!H$16,"",IF(F104=0,"",IF(OR(F104=$BW$1,F105=$BW$1,F106=$BW$1,F104=$CJ$1,F105=$CJ$1,F106=$CJ$1),0,1)))</f>
        <v/>
      </c>
      <c r="CN104" s="6"/>
      <c r="CO104" s="6" t="str">
        <f>IF($A104&gt;='FG_243way_Regular Symbol'!D$16,"",IF(B104=0,"",IF(OR(B104=$BW$1,B105=$BW$1,B106=$BW$1,B104=$CP$1,B105=$CP$1,B106=$CP$1),0,1)))</f>
        <v/>
      </c>
      <c r="CP104" s="6" t="str">
        <f>IF($A104&gt;='FG_243way_Regular Symbol'!E$16,"",IF(C104=0,"",IF(OR(C104=$BW$1,C105=$BW$1,C106=$BW$1,C104=$CP$1,C105=$CP$1,C106=$CP$1),0,1)))</f>
        <v/>
      </c>
      <c r="CQ104" s="6" t="str">
        <f>IF($A104&gt;='FG_243way_Regular Symbol'!F$16,"",IF(D104=0,"",IF(OR(D104=$BW$1,D105=$BW$1,D106=$BW$1,D104=$CP$1,D105=$CP$1,D106=$CP$1),0,1)))</f>
        <v/>
      </c>
      <c r="CR104" s="6" t="str">
        <f>IF($A104&gt;='FG_243way_Regular Symbol'!G$16,"",IF(E104=0,"",IF(OR(E104=$BW$1,E105=$BW$1,E106=$BW$1,E104=$CP$1,E105=$CP$1,E106=$CP$1),0,1)))</f>
        <v/>
      </c>
      <c r="CS104" s="6" t="str">
        <f>IF($A104&gt;='FG_243way_Regular Symbol'!H$16,"",IF(F104=0,"",IF(OR(F104=$BW$1,F105=$BW$1,F106=$BW$1,F104=$CP$1,F105=$CP$1,F106=$CP$1),0,1)))</f>
        <v/>
      </c>
      <c r="CT104" s="6"/>
      <c r="CU104" s="6" t="str">
        <f>IF($A104&gt;='FG_243way_Regular Symbol'!D$16,"",IF(B104=0,"",IF(OR(B104=$BW$1,B105=$BW$1,B106=$BW$1,B104=$CV$1,B105=$CV$1,B106=$CV$1),0,1)))</f>
        <v/>
      </c>
      <c r="CV104" s="6" t="str">
        <f>IF($A104&gt;='FG_243way_Regular Symbol'!E$16,"",IF(C104=0,"",IF(OR(C104=$BW$1,C105=$BW$1,C106=$BW$1,C104=$CV$1,C105=$CV$1,C106=$CV$1),0,1)))</f>
        <v/>
      </c>
      <c r="CW104" s="6" t="str">
        <f>IF($A104&gt;='FG_243way_Regular Symbol'!F$16,"",IF(D104=0,"",IF(OR(D104=$BW$1,D105=$BW$1,D106=$BW$1,D104=$CV$1,D105=$CV$1,D106=$CV$1),0,1)))</f>
        <v/>
      </c>
      <c r="CX104" s="6" t="str">
        <f>IF($A104&gt;='FG_243way_Regular Symbol'!G$16,"",IF(E104=0,"",IF(OR(E104=$BW$1,E105=$BW$1,E106=$BW$1,E104=$CV$1,E105=$CV$1,E106=$CV$1),0,1)))</f>
        <v/>
      </c>
      <c r="CY104" s="6" t="str">
        <f>IF($A104&gt;='FG_243way_Regular Symbol'!H$16,"",IF(F104=0,"",IF(OR(F104=$BW$1,F105=$BW$1,F106=$BW$1,F104=$CV$1,F105=$CV$1,F106=$CV$1),0,1)))</f>
        <v/>
      </c>
    </row>
    <row r="105" spans="1:103">
      <c r="AS105" s="6" t="str">
        <f>IF($A105&gt;='FG_243way_Regular Symbol'!D$16,"",IF(B105=0,"",IF(OR(B105=$AM$1,B105=$AT$1,B106=$AM$1,B106=$AT$1,B107=$AM$1,B107=$AT$1),0,1)))</f>
        <v/>
      </c>
      <c r="AT105" s="6" t="str">
        <f>IF($A105&gt;='FG_243way_Regular Symbol'!E$16,"",IF(C105=0,"",IF(OR(C105=$AM$1,C105=$AT$1,C106=$AM$1,C106=$AT$1,C107=$AM$1,C107=$AT$1),0,1)))</f>
        <v/>
      </c>
      <c r="AU105" s="6" t="str">
        <f>IF($A105&gt;='FG_243way_Regular Symbol'!F$16,"",IF(D105=0,"",IF(OR(D105=$AM$1,D105=$AT$1,D106=$AM$1,D106=$AT$1,D107=$AM$1,D107=$AT$1),0,1)))</f>
        <v/>
      </c>
      <c r="AV105" s="6" t="str">
        <f>IF($A105&gt;='FG_243way_Regular Symbol'!G$16,"",IF(E105=0,"",IF(OR(E105=$AM$1,E105=$AT$1,E106=$AM$1,E106=$AT$1,E107=$AM$1,E107=$AT$1),0,1)))</f>
        <v/>
      </c>
      <c r="AW105" s="6" t="str">
        <f>IF($A105&gt;='FG_243way_Regular Symbol'!H$16,"",IF(F105=0,"",IF(OR(F105=$AM$1,F105=$AT$1,F106=$AM$1,F106=$AT$1,F107=$AM$1,F107=$AT$1),0,1)))</f>
        <v/>
      </c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 t="str">
        <f>IF($A105&gt;='FG_243way_Regular Symbol'!D$16,"",IF(B105=0,"",IF(OR(B105=$BW$1,B106=$BW$1,B107=$BW$1,B105=$CD$1,B106=$CD$1,B107=$CD$1),0,1)))</f>
        <v/>
      </c>
      <c r="CD105" s="6" t="str">
        <f>IF($A105&gt;='FG_243way_Regular Symbol'!E$16,"",IF(C105=0,"",IF(OR(C105=$BW$1,C106=$BW$1,C107=$BW$1,C105=$CD$1,C106=$CD$1,C107=$CD$1),0,1)))</f>
        <v/>
      </c>
      <c r="CE105" s="6" t="str">
        <f>IF($A105&gt;='FG_243way_Regular Symbol'!F$16,"",IF(D105=0,"",IF(OR(D105=$BW$1,D106=$BW$1,D107=$BW$1,D105=$CD$1,D106=$CD$1,D107=$CD$1),0,1)))</f>
        <v/>
      </c>
      <c r="CF105" s="6" t="str">
        <f>IF($A105&gt;='FG_243way_Regular Symbol'!G$16,"",IF(E105=0,"",IF(OR(E105=$BW$1,E106=$BW$1,E107=$BW$1,E105=$CD$1,E106=$CD$1,E107=$CD$1),0,1)))</f>
        <v/>
      </c>
      <c r="CG105" s="6" t="str">
        <f>IF($A105&gt;='FG_243way_Regular Symbol'!H$16,"",IF(F105=0,"",IF(OR(F105=$BW$1,F106=$BW$1,F107=$BW$1,F105=$CD$1,F106=$CD$1,F107=$CD$1),0,1)))</f>
        <v/>
      </c>
      <c r="CH105" s="6"/>
      <c r="CI105" s="6" t="str">
        <f>IF($A105&gt;='FG_243way_Regular Symbol'!D$16,"",IF(B105=0,"",IF(OR(B105=$BW$1,B106=$BW$1,B107=$BW$1,B105=$CJ$1,B106=$CJ$1,B107=$CJ$1),0,1)))</f>
        <v/>
      </c>
      <c r="CJ105" s="6" t="str">
        <f>IF($A105&gt;='FG_243way_Regular Symbol'!E$16,"",IF(C105=0,"",IF(OR(C105=$BW$1,C106=$BW$1,C107=$BW$1,C105=$CJ$1,C106=$CJ$1,C107=$CJ$1),0,1)))</f>
        <v/>
      </c>
      <c r="CK105" s="6" t="str">
        <f>IF($A105&gt;='FG_243way_Regular Symbol'!F$16,"",IF(D105=0,"",IF(OR(D105=$BW$1,D106=$BW$1,D107=$BW$1,D105=$CJ$1,D106=$CJ$1,D107=$CJ$1),0,1)))</f>
        <v/>
      </c>
      <c r="CL105" s="6" t="str">
        <f>IF($A105&gt;='FG_243way_Regular Symbol'!G$16,"",IF(E105=0,"",IF(OR(E105=$BW$1,E106=$BW$1,E107=$BW$1,E105=$CJ$1,E106=$CJ$1,E107=$CJ$1),0,1)))</f>
        <v/>
      </c>
      <c r="CM105" s="6" t="str">
        <f>IF($A105&gt;='FG_243way_Regular Symbol'!H$16,"",IF(F105=0,"",IF(OR(F105=$BW$1,F106=$BW$1,F107=$BW$1,F105=$CJ$1,F106=$CJ$1,F107=$CJ$1),0,1)))</f>
        <v/>
      </c>
      <c r="CN105" s="6"/>
      <c r="CO105" s="6" t="str">
        <f>IF($A105&gt;='FG_243way_Regular Symbol'!D$16,"",IF(B105=0,"",IF(OR(B105=$BW$1,B106=$BW$1,B107=$BW$1,B105=$CP$1,B106=$CP$1,B107=$CP$1),0,1)))</f>
        <v/>
      </c>
      <c r="CP105" s="6" t="str">
        <f>IF($A105&gt;='FG_243way_Regular Symbol'!E$16,"",IF(C105=0,"",IF(OR(C105=$BW$1,C106=$BW$1,C107=$BW$1,C105=$CP$1,C106=$CP$1,C107=$CP$1),0,1)))</f>
        <v/>
      </c>
      <c r="CQ105" s="6" t="str">
        <f>IF($A105&gt;='FG_243way_Regular Symbol'!F$16,"",IF(D105=0,"",IF(OR(D105=$BW$1,D106=$BW$1,D107=$BW$1,D105=$CP$1,D106=$CP$1,D107=$CP$1),0,1)))</f>
        <v/>
      </c>
      <c r="CR105" s="6" t="str">
        <f>IF($A105&gt;='FG_243way_Regular Symbol'!G$16,"",IF(E105=0,"",IF(OR(E105=$BW$1,E106=$BW$1,E107=$BW$1,E105=$CP$1,E106=$CP$1,E107=$CP$1),0,1)))</f>
        <v/>
      </c>
      <c r="CS105" s="6" t="str">
        <f>IF($A105&gt;='FG_243way_Regular Symbol'!H$16,"",IF(F105=0,"",IF(OR(F105=$BW$1,F106=$BW$1,F107=$BW$1,F105=$CP$1,F106=$CP$1,F107=$CP$1),0,1)))</f>
        <v/>
      </c>
      <c r="CT105" s="6"/>
      <c r="CU105" s="6" t="str">
        <f>IF($A105&gt;='FG_243way_Regular Symbol'!D$16,"",IF(B105=0,"",IF(OR(B105=$BW$1,B106=$BW$1,B107=$BW$1,B105=$CV$1,B106=$CV$1,B107=$CV$1),0,1)))</f>
        <v/>
      </c>
      <c r="CV105" s="6" t="str">
        <f>IF($A105&gt;='FG_243way_Regular Symbol'!E$16,"",IF(C105=0,"",IF(OR(C105=$BW$1,C106=$BW$1,C107=$BW$1,C105=$CV$1,C106=$CV$1,C107=$CV$1),0,1)))</f>
        <v/>
      </c>
      <c r="CW105" s="6" t="str">
        <f>IF($A105&gt;='FG_243way_Regular Symbol'!F$16,"",IF(D105=0,"",IF(OR(D105=$BW$1,D106=$BW$1,D107=$BW$1,D105=$CV$1,D106=$CV$1,D107=$CV$1),0,1)))</f>
        <v/>
      </c>
      <c r="CX105" s="6" t="str">
        <f>IF($A105&gt;='FG_243way_Regular Symbol'!G$16,"",IF(E105=0,"",IF(OR(E105=$BW$1,E106=$BW$1,E107=$BW$1,E105=$CV$1,E106=$CV$1,E107=$CV$1),0,1)))</f>
        <v/>
      </c>
      <c r="CY105" s="6" t="str">
        <f>IF($A105&gt;='FG_243way_Regular Symbol'!H$16,"",IF(F105=0,"",IF(OR(F105=$BW$1,F106=$BW$1,F107=$BW$1,F105=$CV$1,F106=$CV$1,F107=$CV$1),0,1)))</f>
        <v/>
      </c>
    </row>
    <row r="106" spans="1:103">
      <c r="AS106" s="6" t="str">
        <f>IF($A106&gt;='FG_243way_Regular Symbol'!D$16,"",IF(B106=0,"",IF(OR(B106=$AM$1,B106=$AT$1,B107=$AM$1,B107=$AT$1,B108=$AM$1,B108=$AT$1),0,1)))</f>
        <v/>
      </c>
      <c r="AT106" s="6" t="str">
        <f>IF($A106&gt;='FG_243way_Regular Symbol'!E$16,"",IF(C106=0,"",IF(OR(C106=$AM$1,C106=$AT$1,C107=$AM$1,C107=$AT$1,C108=$AM$1,C108=$AT$1),0,1)))</f>
        <v/>
      </c>
      <c r="AU106" s="6" t="str">
        <f>IF($A106&gt;='FG_243way_Regular Symbol'!F$16,"",IF(D106=0,"",IF(OR(D106=$AM$1,D106=$AT$1,D107=$AM$1,D107=$AT$1,D108=$AM$1,D108=$AT$1),0,1)))</f>
        <v/>
      </c>
      <c r="AV106" s="6" t="str">
        <f>IF($A106&gt;='FG_243way_Regular Symbol'!G$16,"",IF(E106=0,"",IF(OR(E106=$AM$1,E106=$AT$1,E107=$AM$1,E107=$AT$1,E108=$AM$1,E108=$AT$1),0,1)))</f>
        <v/>
      </c>
      <c r="AW106" s="6" t="str">
        <f>IF($A106&gt;='FG_243way_Regular Symbol'!H$16,"",IF(F106=0,"",IF(OR(F106=$AM$1,F106=$AT$1,F107=$AM$1,F107=$AT$1,F108=$AM$1,F108=$AT$1),0,1)))</f>
        <v/>
      </c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 t="str">
        <f>IF($A106&gt;='FG_243way_Regular Symbol'!D$16,"",IF(B106=0,"",IF(OR(B106=$BW$1,B107=$BW$1,B108=$BW$1,B106=$CD$1,B107=$CD$1,B108=$CD$1),0,1)))</f>
        <v/>
      </c>
      <c r="CD106" s="6" t="str">
        <f>IF($A106&gt;='FG_243way_Regular Symbol'!E$16,"",IF(C106=0,"",IF(OR(C106=$BW$1,C107=$BW$1,C108=$BW$1,C106=$CD$1,C107=$CD$1,C108=$CD$1),0,1)))</f>
        <v/>
      </c>
      <c r="CE106" s="6" t="str">
        <f>IF($A106&gt;='FG_243way_Regular Symbol'!F$16,"",IF(D106=0,"",IF(OR(D106=$BW$1,D107=$BW$1,D108=$BW$1,D106=$CD$1,D107=$CD$1,D108=$CD$1),0,1)))</f>
        <v/>
      </c>
      <c r="CF106" s="6" t="str">
        <f>IF($A106&gt;='FG_243way_Regular Symbol'!G$16,"",IF(E106=0,"",IF(OR(E106=$BW$1,E107=$BW$1,E108=$BW$1,E106=$CD$1,E107=$CD$1,E108=$CD$1),0,1)))</f>
        <v/>
      </c>
      <c r="CG106" s="6" t="str">
        <f>IF($A106&gt;='FG_243way_Regular Symbol'!H$16,"",IF(F106=0,"",IF(OR(F106=$BW$1,F107=$BW$1,F108=$BW$1,F106=$CD$1,F107=$CD$1,F108=$CD$1),0,1)))</f>
        <v/>
      </c>
      <c r="CH106" s="6"/>
      <c r="CI106" s="6" t="str">
        <f>IF($A106&gt;='FG_243way_Regular Symbol'!D$16,"",IF(B106=0,"",IF(OR(B106=$BW$1,B107=$BW$1,B108=$BW$1,B106=$CJ$1,B107=$CJ$1,B108=$CJ$1),0,1)))</f>
        <v/>
      </c>
      <c r="CJ106" s="6" t="str">
        <f>IF($A106&gt;='FG_243way_Regular Symbol'!E$16,"",IF(C106=0,"",IF(OR(C106=$BW$1,C107=$BW$1,C108=$BW$1,C106=$CJ$1,C107=$CJ$1,C108=$CJ$1),0,1)))</f>
        <v/>
      </c>
      <c r="CK106" s="6" t="str">
        <f>IF($A106&gt;='FG_243way_Regular Symbol'!F$16,"",IF(D106=0,"",IF(OR(D106=$BW$1,D107=$BW$1,D108=$BW$1,D106=$CJ$1,D107=$CJ$1,D108=$CJ$1),0,1)))</f>
        <v/>
      </c>
      <c r="CL106" s="6" t="str">
        <f>IF($A106&gt;='FG_243way_Regular Symbol'!G$16,"",IF(E106=0,"",IF(OR(E106=$BW$1,E107=$BW$1,E108=$BW$1,E106=$CJ$1,E107=$CJ$1,E108=$CJ$1),0,1)))</f>
        <v/>
      </c>
      <c r="CM106" s="6" t="str">
        <f>IF($A106&gt;='FG_243way_Regular Symbol'!H$16,"",IF(F106=0,"",IF(OR(F106=$BW$1,F107=$BW$1,F108=$BW$1,F106=$CJ$1,F107=$CJ$1,F108=$CJ$1),0,1)))</f>
        <v/>
      </c>
      <c r="CN106" s="6"/>
      <c r="CO106" s="6" t="str">
        <f>IF($A106&gt;='FG_243way_Regular Symbol'!D$16,"",IF(B106=0,"",IF(OR(B106=$BW$1,B107=$BW$1,B108=$BW$1,B106=$CP$1,B107=$CP$1,B108=$CP$1),0,1)))</f>
        <v/>
      </c>
      <c r="CP106" s="6" t="str">
        <f>IF($A106&gt;='FG_243way_Regular Symbol'!E$16,"",IF(C106=0,"",IF(OR(C106=$BW$1,C107=$BW$1,C108=$BW$1,C106=$CP$1,C107=$CP$1,C108=$CP$1),0,1)))</f>
        <v/>
      </c>
      <c r="CQ106" s="6" t="str">
        <f>IF($A106&gt;='FG_243way_Regular Symbol'!F$16,"",IF(D106=0,"",IF(OR(D106=$BW$1,D107=$BW$1,D108=$BW$1,D106=$CP$1,D107=$CP$1,D108=$CP$1),0,1)))</f>
        <v/>
      </c>
      <c r="CR106" s="6" t="str">
        <f>IF($A106&gt;='FG_243way_Regular Symbol'!G$16,"",IF(E106=0,"",IF(OR(E106=$BW$1,E107=$BW$1,E108=$BW$1,E106=$CP$1,E107=$CP$1,E108=$CP$1),0,1)))</f>
        <v/>
      </c>
      <c r="CS106" s="6" t="str">
        <f>IF($A106&gt;='FG_243way_Regular Symbol'!H$16,"",IF(F106=0,"",IF(OR(F106=$BW$1,F107=$BW$1,F108=$BW$1,F106=$CP$1,F107=$CP$1,F108=$CP$1),0,1)))</f>
        <v/>
      </c>
      <c r="CT106" s="6"/>
      <c r="CU106" s="6" t="str">
        <f>IF($A106&gt;='FG_243way_Regular Symbol'!D$16,"",IF(B106=0,"",IF(OR(B106=$BW$1,B107=$BW$1,B108=$BW$1,B106=$CV$1,B107=$CV$1,B108=$CV$1),0,1)))</f>
        <v/>
      </c>
      <c r="CV106" s="6" t="str">
        <f>IF($A106&gt;='FG_243way_Regular Symbol'!E$16,"",IF(C106=0,"",IF(OR(C106=$BW$1,C107=$BW$1,C108=$BW$1,C106=$CV$1,C107=$CV$1,C108=$CV$1),0,1)))</f>
        <v/>
      </c>
      <c r="CW106" s="6" t="str">
        <f>IF($A106&gt;='FG_243way_Regular Symbol'!F$16,"",IF(D106=0,"",IF(OR(D106=$BW$1,D107=$BW$1,D108=$BW$1,D106=$CV$1,D107=$CV$1,D108=$CV$1),0,1)))</f>
        <v/>
      </c>
      <c r="CX106" s="6" t="str">
        <f>IF($A106&gt;='FG_243way_Regular Symbol'!G$16,"",IF(E106=0,"",IF(OR(E106=$BW$1,E107=$BW$1,E108=$BW$1,E106=$CV$1,E107=$CV$1,E108=$CV$1),0,1)))</f>
        <v/>
      </c>
      <c r="CY106" s="6" t="str">
        <f>IF($A106&gt;='FG_243way_Regular Symbol'!H$16,"",IF(F106=0,"",IF(OR(F106=$BW$1,F107=$BW$1,F108=$BW$1,F106=$CV$1,F107=$CV$1,F108=$CV$1),0,1)))</f>
        <v/>
      </c>
    </row>
    <row r="107" spans="1:103">
      <c r="AS107" s="6" t="str">
        <f>IF($A107&gt;='FG_243way_Regular Symbol'!D$16,"",IF(B107=0,"",IF(OR(B107=$AM$1,B107=$AT$1,B108=$AM$1,B108=$AT$1,B109=$AM$1,B109=$AT$1),0,1)))</f>
        <v/>
      </c>
      <c r="AT107" s="6" t="str">
        <f>IF($A107&gt;='FG_243way_Regular Symbol'!E$16,"",IF(C107=0,"",IF(OR(C107=$AM$1,C107=$AT$1,C108=$AM$1,C108=$AT$1,C109=$AM$1,C109=$AT$1),0,1)))</f>
        <v/>
      </c>
      <c r="AU107" s="6" t="str">
        <f>IF($A107&gt;='FG_243way_Regular Symbol'!F$16,"",IF(D107=0,"",IF(OR(D107=$AM$1,D107=$AT$1,D108=$AM$1,D108=$AT$1,D109=$AM$1,D109=$AT$1),0,1)))</f>
        <v/>
      </c>
      <c r="AV107" s="6" t="str">
        <f>IF($A107&gt;='FG_243way_Regular Symbol'!G$16,"",IF(E107=0,"",IF(OR(E107=$AM$1,E107=$AT$1,E108=$AM$1,E108=$AT$1,E109=$AM$1,E109=$AT$1),0,1)))</f>
        <v/>
      </c>
      <c r="AW107" s="6" t="str">
        <f>IF($A107&gt;='FG_243way_Regular Symbol'!H$16,"",IF(F107=0,"",IF(OR(F107=$AM$1,F107=$AT$1,F108=$AM$1,F108=$AT$1,F109=$AM$1,F109=$AT$1),0,1)))</f>
        <v/>
      </c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 t="str">
        <f>IF($A107&gt;='FG_243way_Regular Symbol'!D$16,"",IF(B107=0,"",IF(OR(B107=$BW$1,B108=$BW$1,B109=$BW$1,B107=$CD$1,B108=$CD$1,B109=$CD$1),0,1)))</f>
        <v/>
      </c>
      <c r="CD107" s="6" t="str">
        <f>IF($A107&gt;='FG_243way_Regular Symbol'!E$16,"",IF(C107=0,"",IF(OR(C107=$BW$1,C108=$BW$1,C109=$BW$1,C107=$CD$1,C108=$CD$1,C109=$CD$1),0,1)))</f>
        <v/>
      </c>
      <c r="CE107" s="6" t="str">
        <f>IF($A107&gt;='FG_243way_Regular Symbol'!F$16,"",IF(D107=0,"",IF(OR(D107=$BW$1,D108=$BW$1,D109=$BW$1,D107=$CD$1,D108=$CD$1,D109=$CD$1),0,1)))</f>
        <v/>
      </c>
      <c r="CF107" s="6" t="str">
        <f>IF($A107&gt;='FG_243way_Regular Symbol'!G$16,"",IF(E107=0,"",IF(OR(E107=$BW$1,E108=$BW$1,E109=$BW$1,E107=$CD$1,E108=$CD$1,E109=$CD$1),0,1)))</f>
        <v/>
      </c>
      <c r="CG107" s="6" t="str">
        <f>IF($A107&gt;='FG_243way_Regular Symbol'!H$16,"",IF(F107=0,"",IF(OR(F107=$BW$1,F108=$BW$1,F109=$BW$1,F107=$CD$1,F108=$CD$1,F109=$CD$1),0,1)))</f>
        <v/>
      </c>
      <c r="CH107" s="6"/>
      <c r="CI107" s="6"/>
      <c r="CJ107" s="6"/>
      <c r="CK107" s="6"/>
      <c r="CL107" s="6"/>
      <c r="CM107" s="6"/>
      <c r="CN107" s="6"/>
      <c r="CO107" s="6" t="str">
        <f>IF($A107&gt;='FG_243way_Regular Symbol'!D$16,"",IF(B107=0,"",IF(OR(B107=$BW$1,B108=$BW$1,B109=$BW$1,B107=$CP$1,B108=$CP$1,B109=$CP$1),0,1)))</f>
        <v/>
      </c>
      <c r="CP107" s="6" t="str">
        <f>IF($A107&gt;='FG_243way_Regular Symbol'!E$16,"",IF(C107=0,"",IF(OR(C107=$BW$1,C108=$BW$1,C109=$BW$1,C107=$CP$1,C108=$CP$1,C109=$CP$1),0,1)))</f>
        <v/>
      </c>
      <c r="CQ107" s="6" t="str">
        <f>IF($A107&gt;='FG_243way_Regular Symbol'!F$16,"",IF(D107=0,"",IF(OR(D107=$BW$1,D108=$BW$1,D109=$BW$1,D107=$CP$1,D108=$CP$1,D109=$CP$1),0,1)))</f>
        <v/>
      </c>
      <c r="CR107" s="6" t="str">
        <f>IF($A107&gt;='FG_243way_Regular Symbol'!G$16,"",IF(E107=0,"",IF(OR(E107=$BW$1,E108=$BW$1,E109=$BW$1,E107=$CP$1,E108=$CP$1,E109=$CP$1),0,1)))</f>
        <v/>
      </c>
      <c r="CS107" s="6" t="str">
        <f>IF($A107&gt;='FG_243way_Regular Symbol'!H$16,"",IF(F107=0,"",IF(OR(F107=$BW$1,F108=$BW$1,F109=$BW$1,F107=$CP$1,F108=$CP$1,F109=$CP$1),0,1)))</f>
        <v/>
      </c>
      <c r="CT107" s="6"/>
      <c r="CU107" s="6" t="str">
        <f>IF($A107&gt;='FG_243way_Regular Symbol'!D$16,"",IF(B107=0,"",IF(OR(B107=$BW$1,B108=$BW$1,B109=$BW$1,B107=$CV$1,B108=$CV$1,B109=$CV$1),0,1)))</f>
        <v/>
      </c>
      <c r="CV107" s="6" t="str">
        <f>IF($A107&gt;='FG_243way_Regular Symbol'!E$16,"",IF(C107=0,"",IF(OR(C107=$BW$1,C108=$BW$1,C109=$BW$1,C107=$CV$1,C108=$CV$1,C109=$CV$1),0,1)))</f>
        <v/>
      </c>
      <c r="CW107" s="6" t="str">
        <f>IF($A107&gt;='FG_243way_Regular Symbol'!F$16,"",IF(D107=0,"",IF(OR(D107=$BW$1,D108=$BW$1,D109=$BW$1,D107=$CV$1,D108=$CV$1,D109=$CV$1),0,1)))</f>
        <v/>
      </c>
      <c r="CX107" s="6" t="str">
        <f>IF($A107&gt;='FG_243way_Regular Symbol'!G$16,"",IF(E107=0,"",IF(OR(E107=$BW$1,E108=$BW$1,E109=$BW$1,E107=$CV$1,E108=$CV$1,E109=$CV$1),0,1)))</f>
        <v/>
      </c>
      <c r="CY107" s="6" t="str">
        <f>IF($A107&gt;='FG_243way_Regular Symbol'!H$16,"",IF(F107=0,"",IF(OR(F107=$BW$1,F108=$BW$1,F109=$BW$1,F107=$CV$1,F108=$CV$1,F109=$CV$1),0,1)))</f>
        <v/>
      </c>
    </row>
    <row r="108" spans="1:103">
      <c r="AS108" s="6" t="str">
        <f>IF($A108&gt;='FG_243way_Regular Symbol'!D$16,"",IF(B108=0,"",IF(OR(B108=$AM$1,B108=$AT$1,B109=$AM$1,B109=$AT$1,B110=$AM$1,B110=$AT$1),0,1)))</f>
        <v/>
      </c>
      <c r="AT108" s="6" t="str">
        <f>IF($A108&gt;='FG_243way_Regular Symbol'!E$16,"",IF(C108=0,"",IF(OR(C108=$AM$1,C108=$AT$1,C109=$AM$1,C109=$AT$1,C110=$AM$1,C110=$AT$1),0,1)))</f>
        <v/>
      </c>
      <c r="AU108" s="6" t="str">
        <f>IF($A108&gt;='FG_243way_Regular Symbol'!F$16,"",IF(D108=0,"",IF(OR(D108=$AM$1,D108=$AT$1,D109=$AM$1,D109=$AT$1,D110=$AM$1,D110=$AT$1),0,1)))</f>
        <v/>
      </c>
      <c r="AV108" s="6" t="str">
        <f>IF($A108&gt;='FG_243way_Regular Symbol'!G$16,"",IF(E108=0,"",IF(OR(E108=$AM$1,E108=$AT$1,E109=$AM$1,E109=$AT$1,E110=$AM$1,E110=$AT$1),0,1)))</f>
        <v/>
      </c>
      <c r="AW108" s="6" t="str">
        <f>IF($A108&gt;='FG_243way_Regular Symbol'!H$16,"",IF(F108=0,"",IF(OR(F108=$AM$1,F108=$AT$1,F109=$AM$1,F109=$AT$1,F110=$AM$1,F110=$AT$1),0,1)))</f>
        <v/>
      </c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 t="str">
        <f>IF($A108&gt;='FG_243way_Regular Symbol'!D$16,"",IF(B108=0,"",IF(OR(B108=$BW$1,B109=$BW$1,B110=$BW$1,B108=$CP$1,B109=$CP$1,B110=$CP$1),0,1)))</f>
        <v/>
      </c>
      <c r="CP108" s="6" t="str">
        <f>IF($A108&gt;='FG_243way_Regular Symbol'!E$16,"",IF(C108=0,"",IF(OR(C108=$BW$1,C109=$BW$1,C110=$BW$1,C108=$CP$1,C109=$CP$1,C110=$CP$1),0,1)))</f>
        <v/>
      </c>
      <c r="CQ108" s="6" t="str">
        <f>IF($A108&gt;='FG_243way_Regular Symbol'!F$16,"",IF(D108=0,"",IF(OR(D108=$BW$1,D109=$BW$1,D110=$BW$1,D108=$CP$1,D109=$CP$1,D110=$CP$1),0,1)))</f>
        <v/>
      </c>
      <c r="CR108" s="6" t="str">
        <f>IF($A108&gt;='FG_243way_Regular Symbol'!G$16,"",IF(E108=0,"",IF(OR(E108=$BW$1,E109=$BW$1,E110=$BW$1,E108=$CP$1,E109=$CP$1,E110=$CP$1),0,1)))</f>
        <v/>
      </c>
      <c r="CS108" s="6" t="str">
        <f>IF($A108&gt;='FG_243way_Regular Symbol'!H$16,"",IF(F108=0,"",IF(OR(F108=$BW$1,F109=$BW$1,F110=$BW$1,F108=$CP$1,F109=$CP$1,F110=$CP$1),0,1)))</f>
        <v/>
      </c>
      <c r="CT108" s="6"/>
      <c r="CU108" s="6" t="str">
        <f>IF($A108&gt;='FG_243way_Regular Symbol'!D$16,"",IF(B108=0,"",IF(OR(B108=$BW$1,B109=$BW$1,B110=$BW$1,B108=$CV$1,B109=$CV$1,B110=$CV$1),0,1)))</f>
        <v/>
      </c>
      <c r="CV108" s="6" t="str">
        <f>IF($A108&gt;='FG_243way_Regular Symbol'!E$16,"",IF(C108=0,"",IF(OR(C108=$BW$1,C109=$BW$1,C110=$BW$1,C108=$CV$1,C109=$CV$1,C110=$CV$1),0,1)))</f>
        <v/>
      </c>
      <c r="CW108" s="6" t="str">
        <f>IF($A108&gt;='FG_243way_Regular Symbol'!F$16,"",IF(D108=0,"",IF(OR(D108=$BW$1,D109=$BW$1,D110=$BW$1,D108=$CV$1,D109=$CV$1,D110=$CV$1),0,1)))</f>
        <v/>
      </c>
      <c r="CX108" s="6" t="str">
        <f>IF($A108&gt;='FG_243way_Regular Symbol'!G$16,"",IF(E108=0,"",IF(OR(E108=$BW$1,E109=$BW$1,E110=$BW$1,E108=$CV$1,E109=$CV$1,E110=$CV$1),0,1)))</f>
        <v/>
      </c>
      <c r="CY108" s="6" t="str">
        <f>IF($A108&gt;='FG_243way_Regular Symbol'!H$16,"",IF(F108=0,"",IF(OR(F108=$BW$1,F109=$BW$1,F110=$BW$1,F108=$CV$1,F109=$CV$1,F110=$CV$1),0,1)))</f>
        <v/>
      </c>
    </row>
    <row r="109" spans="1:103"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 t="str">
        <f>IF($A109&gt;='FG_243way_Regular Symbol'!D$16,"",IF(B109=0,"",IF(OR(B109=$BW$1,B110=$BW$1,B111=$BW$1,B109=$CV$1,B110=$CV$1,B111=$CV$1),0,1)))</f>
        <v/>
      </c>
      <c r="CV109" s="6" t="str">
        <f>IF($A109&gt;='FG_243way_Regular Symbol'!E$16,"",IF(C109=0,"",IF(OR(C109=$BW$1,C110=$BW$1,C111=$BW$1,C109=$CV$1,C110=$CV$1,C111=$CV$1),0,1)))</f>
        <v/>
      </c>
      <c r="CW109" s="6" t="str">
        <f>IF($A109&gt;='FG_243way_Regular Symbol'!F$16,"",IF(D109=0,"",IF(OR(D109=$BW$1,D110=$BW$1,D111=$BW$1,D109=$CV$1,D110=$CV$1,D111=$CV$1),0,1)))</f>
        <v/>
      </c>
      <c r="CX109" s="6" t="str">
        <f>IF($A109&gt;='FG_243way_Regular Symbol'!G$16,"",IF(E109=0,"",IF(OR(E109=$BW$1,E110=$BW$1,E111=$BW$1,E109=$CV$1,E110=$CV$1,E111=$CV$1),0,1)))</f>
        <v/>
      </c>
      <c r="CY109" s="6" t="str">
        <f>IF($A109&gt;='FG_243way_Regular Symbol'!H$16,"",IF(F109=0,"",IF(OR(F109=$BW$1,F110=$BW$1,F111=$BW$1,F109=$CV$1,F110=$CV$1,F111=$CV$1),0,1)))</f>
        <v/>
      </c>
    </row>
  </sheetData>
  <phoneticPr fontId="1" type="noConversion"/>
  <conditionalFormatting sqref="O3:S3">
    <cfRule type="cellIs" dxfId="965" priority="225" operator="equal">
      <formula>"S2"</formula>
    </cfRule>
    <cfRule type="cellIs" dxfId="964" priority="226" operator="equal">
      <formula>"WW"</formula>
    </cfRule>
    <cfRule type="cellIs" dxfId="963" priority="227" operator="equal">
      <formula>"S1"</formula>
    </cfRule>
    <cfRule type="cellIs" dxfId="962" priority="228" operator="equal">
      <formula>"M5"</formula>
    </cfRule>
    <cfRule type="cellIs" dxfId="961" priority="229" operator="equal">
      <formula>"M4"</formula>
    </cfRule>
    <cfRule type="cellIs" dxfId="960" priority="230" operator="equal">
      <formula>"M3"</formula>
    </cfRule>
    <cfRule type="cellIs" dxfId="959" priority="231" operator="equal">
      <formula>"M2"</formula>
    </cfRule>
    <cfRule type="cellIs" dxfId="958" priority="232" operator="equal">
      <formula>"M1"</formula>
    </cfRule>
  </conditionalFormatting>
  <conditionalFormatting sqref="B89:F95 O3:S3">
    <cfRule type="cellIs" dxfId="957" priority="218" operator="equal">
      <formula>"M5"</formula>
    </cfRule>
    <cfRule type="cellIs" dxfId="956" priority="219" operator="equal">
      <formula>"M4"</formula>
    </cfRule>
    <cfRule type="cellIs" dxfId="955" priority="220" operator="equal">
      <formula>"M3"</formula>
    </cfRule>
    <cfRule type="cellIs" dxfId="954" priority="221" operator="equal">
      <formula>"M2"</formula>
    </cfRule>
    <cfRule type="cellIs" dxfId="953" priority="222" operator="equal">
      <formula>"M1"</formula>
    </cfRule>
    <cfRule type="cellIs" dxfId="952" priority="223" operator="equal">
      <formula>"WW"</formula>
    </cfRule>
    <cfRule type="cellIs" dxfId="951" priority="224" operator="equal">
      <formula>"S1"</formula>
    </cfRule>
  </conditionalFormatting>
  <conditionalFormatting sqref="AM3:AQ3">
    <cfRule type="cellIs" dxfId="950" priority="165" operator="equal">
      <formula>"S2"</formula>
    </cfRule>
    <cfRule type="cellIs" dxfId="949" priority="166" operator="equal">
      <formula>"WW"</formula>
    </cfRule>
    <cfRule type="cellIs" dxfId="948" priority="167" operator="equal">
      <formula>"S1"</formula>
    </cfRule>
    <cfRule type="cellIs" dxfId="947" priority="168" operator="equal">
      <formula>"M5"</formula>
    </cfRule>
    <cfRule type="cellIs" dxfId="946" priority="169" operator="equal">
      <formula>"M4"</formula>
    </cfRule>
    <cfRule type="cellIs" dxfId="945" priority="170" operator="equal">
      <formula>"M3"</formula>
    </cfRule>
    <cfRule type="cellIs" dxfId="944" priority="171" operator="equal">
      <formula>"M2"</formula>
    </cfRule>
    <cfRule type="cellIs" dxfId="943" priority="172" operator="equal">
      <formula>"M1"</formula>
    </cfRule>
  </conditionalFormatting>
  <conditionalFormatting sqref="AM3:AQ3">
    <cfRule type="cellIs" dxfId="942" priority="158" operator="equal">
      <formula>"M5"</formula>
    </cfRule>
    <cfRule type="cellIs" dxfId="941" priority="159" operator="equal">
      <formula>"M4"</formula>
    </cfRule>
    <cfRule type="cellIs" dxfId="940" priority="160" operator="equal">
      <formula>"M3"</formula>
    </cfRule>
    <cfRule type="cellIs" dxfId="939" priority="161" operator="equal">
      <formula>"M2"</formula>
    </cfRule>
    <cfRule type="cellIs" dxfId="938" priority="162" operator="equal">
      <formula>"M1"</formula>
    </cfRule>
    <cfRule type="cellIs" dxfId="937" priority="163" operator="equal">
      <formula>"WW"</formula>
    </cfRule>
    <cfRule type="cellIs" dxfId="936" priority="164" operator="equal">
      <formula>"S1"</formula>
    </cfRule>
  </conditionalFormatting>
  <conditionalFormatting sqref="BQ3:BU3">
    <cfRule type="cellIs" dxfId="935" priority="150" operator="equal">
      <formula>"S2"</formula>
    </cfRule>
    <cfRule type="cellIs" dxfId="934" priority="151" operator="equal">
      <formula>"WW"</formula>
    </cfRule>
    <cfRule type="cellIs" dxfId="933" priority="152" operator="equal">
      <formula>"S1"</formula>
    </cfRule>
    <cfRule type="cellIs" dxfId="932" priority="153" operator="equal">
      <formula>"M5"</formula>
    </cfRule>
    <cfRule type="cellIs" dxfId="931" priority="154" operator="equal">
      <formula>"M4"</formula>
    </cfRule>
    <cfRule type="cellIs" dxfId="930" priority="155" operator="equal">
      <formula>"M3"</formula>
    </cfRule>
    <cfRule type="cellIs" dxfId="929" priority="156" operator="equal">
      <formula>"M2"</formula>
    </cfRule>
    <cfRule type="cellIs" dxfId="928" priority="157" operator="equal">
      <formula>"M1"</formula>
    </cfRule>
  </conditionalFormatting>
  <conditionalFormatting sqref="BQ3:BU3">
    <cfRule type="cellIs" dxfId="927" priority="143" operator="equal">
      <formula>"M5"</formula>
    </cfRule>
    <cfRule type="cellIs" dxfId="926" priority="144" operator="equal">
      <formula>"M4"</formula>
    </cfRule>
    <cfRule type="cellIs" dxfId="925" priority="145" operator="equal">
      <formula>"M3"</formula>
    </cfRule>
    <cfRule type="cellIs" dxfId="924" priority="146" operator="equal">
      <formula>"M2"</formula>
    </cfRule>
    <cfRule type="cellIs" dxfId="923" priority="147" operator="equal">
      <formula>"M1"</formula>
    </cfRule>
    <cfRule type="cellIs" dxfId="922" priority="148" operator="equal">
      <formula>"WW"</formula>
    </cfRule>
    <cfRule type="cellIs" dxfId="921" priority="149" operator="equal">
      <formula>"S1"</formula>
    </cfRule>
  </conditionalFormatting>
  <conditionalFormatting sqref="BW3:CA3">
    <cfRule type="cellIs" dxfId="920" priority="135" operator="equal">
      <formula>"S2"</formula>
    </cfRule>
    <cfRule type="cellIs" dxfId="919" priority="136" operator="equal">
      <formula>"WW"</formula>
    </cfRule>
    <cfRule type="cellIs" dxfId="918" priority="137" operator="equal">
      <formula>"S1"</formula>
    </cfRule>
    <cfRule type="cellIs" dxfId="917" priority="138" operator="equal">
      <formula>"M5"</formula>
    </cfRule>
    <cfRule type="cellIs" dxfId="916" priority="139" operator="equal">
      <formula>"M4"</formula>
    </cfRule>
    <cfRule type="cellIs" dxfId="915" priority="140" operator="equal">
      <formula>"M3"</formula>
    </cfRule>
    <cfRule type="cellIs" dxfId="914" priority="141" operator="equal">
      <formula>"M2"</formula>
    </cfRule>
    <cfRule type="cellIs" dxfId="913" priority="142" operator="equal">
      <formula>"M1"</formula>
    </cfRule>
  </conditionalFormatting>
  <conditionalFormatting sqref="BW3:CA3">
    <cfRule type="cellIs" dxfId="912" priority="128" operator="equal">
      <formula>"M5"</formula>
    </cfRule>
    <cfRule type="cellIs" dxfId="911" priority="129" operator="equal">
      <formula>"M4"</formula>
    </cfRule>
    <cfRule type="cellIs" dxfId="910" priority="130" operator="equal">
      <formula>"M3"</formula>
    </cfRule>
    <cfRule type="cellIs" dxfId="909" priority="131" operator="equal">
      <formula>"M2"</formula>
    </cfRule>
    <cfRule type="cellIs" dxfId="908" priority="132" operator="equal">
      <formula>"M1"</formula>
    </cfRule>
    <cfRule type="cellIs" dxfId="907" priority="133" operator="equal">
      <formula>"WW"</formula>
    </cfRule>
    <cfRule type="cellIs" dxfId="906" priority="134" operator="equal">
      <formula>"S1"</formula>
    </cfRule>
  </conditionalFormatting>
  <conditionalFormatting sqref="U3:Y3">
    <cfRule type="cellIs" dxfId="905" priority="210" operator="equal">
      <formula>"S2"</formula>
    </cfRule>
    <cfRule type="cellIs" dxfId="904" priority="211" operator="equal">
      <formula>"WW"</formula>
    </cfRule>
    <cfRule type="cellIs" dxfId="903" priority="212" operator="equal">
      <formula>"S1"</formula>
    </cfRule>
    <cfRule type="cellIs" dxfId="902" priority="213" operator="equal">
      <formula>"M5"</formula>
    </cfRule>
    <cfRule type="cellIs" dxfId="901" priority="214" operator="equal">
      <formula>"M4"</formula>
    </cfRule>
    <cfRule type="cellIs" dxfId="900" priority="215" operator="equal">
      <formula>"M3"</formula>
    </cfRule>
    <cfRule type="cellIs" dxfId="899" priority="216" operator="equal">
      <formula>"M2"</formula>
    </cfRule>
    <cfRule type="cellIs" dxfId="898" priority="217" operator="equal">
      <formula>"M1"</formula>
    </cfRule>
  </conditionalFormatting>
  <conditionalFormatting sqref="U3:Y3">
    <cfRule type="cellIs" dxfId="897" priority="203" operator="equal">
      <formula>"M5"</formula>
    </cfRule>
    <cfRule type="cellIs" dxfId="896" priority="204" operator="equal">
      <formula>"M4"</formula>
    </cfRule>
    <cfRule type="cellIs" dxfId="895" priority="205" operator="equal">
      <formula>"M3"</formula>
    </cfRule>
    <cfRule type="cellIs" dxfId="894" priority="206" operator="equal">
      <formula>"M2"</formula>
    </cfRule>
    <cfRule type="cellIs" dxfId="893" priority="207" operator="equal">
      <formula>"M1"</formula>
    </cfRule>
    <cfRule type="cellIs" dxfId="892" priority="208" operator="equal">
      <formula>"WW"</formula>
    </cfRule>
    <cfRule type="cellIs" dxfId="891" priority="209" operator="equal">
      <formula>"S1"</formula>
    </cfRule>
  </conditionalFormatting>
  <conditionalFormatting sqref="AA3:AE3">
    <cfRule type="cellIs" dxfId="890" priority="195" operator="equal">
      <formula>"S2"</formula>
    </cfRule>
    <cfRule type="cellIs" dxfId="889" priority="196" operator="equal">
      <formula>"WW"</formula>
    </cfRule>
    <cfRule type="cellIs" dxfId="888" priority="197" operator="equal">
      <formula>"S1"</formula>
    </cfRule>
    <cfRule type="cellIs" dxfId="887" priority="198" operator="equal">
      <formula>"M5"</formula>
    </cfRule>
    <cfRule type="cellIs" dxfId="886" priority="199" operator="equal">
      <formula>"M4"</formula>
    </cfRule>
    <cfRule type="cellIs" dxfId="885" priority="200" operator="equal">
      <formula>"M3"</formula>
    </cfRule>
    <cfRule type="cellIs" dxfId="884" priority="201" operator="equal">
      <formula>"M2"</formula>
    </cfRule>
    <cfRule type="cellIs" dxfId="883" priority="202" operator="equal">
      <formula>"M1"</formula>
    </cfRule>
  </conditionalFormatting>
  <conditionalFormatting sqref="AA3:AE3">
    <cfRule type="cellIs" dxfId="882" priority="188" operator="equal">
      <formula>"M5"</formula>
    </cfRule>
    <cfRule type="cellIs" dxfId="881" priority="189" operator="equal">
      <formula>"M4"</formula>
    </cfRule>
    <cfRule type="cellIs" dxfId="880" priority="190" operator="equal">
      <formula>"M3"</formula>
    </cfRule>
    <cfRule type="cellIs" dxfId="879" priority="191" operator="equal">
      <formula>"M2"</formula>
    </cfRule>
    <cfRule type="cellIs" dxfId="878" priority="192" operator="equal">
      <formula>"M1"</formula>
    </cfRule>
    <cfRule type="cellIs" dxfId="877" priority="193" operator="equal">
      <formula>"WW"</formula>
    </cfRule>
    <cfRule type="cellIs" dxfId="876" priority="194" operator="equal">
      <formula>"S1"</formula>
    </cfRule>
  </conditionalFormatting>
  <conditionalFormatting sqref="AG3:AK3">
    <cfRule type="cellIs" dxfId="875" priority="180" operator="equal">
      <formula>"S2"</formula>
    </cfRule>
    <cfRule type="cellIs" dxfId="874" priority="181" operator="equal">
      <formula>"WW"</formula>
    </cfRule>
    <cfRule type="cellIs" dxfId="873" priority="182" operator="equal">
      <formula>"S1"</formula>
    </cfRule>
    <cfRule type="cellIs" dxfId="872" priority="183" operator="equal">
      <formula>"M5"</formula>
    </cfRule>
    <cfRule type="cellIs" dxfId="871" priority="184" operator="equal">
      <formula>"M4"</formula>
    </cfRule>
    <cfRule type="cellIs" dxfId="870" priority="185" operator="equal">
      <formula>"M3"</formula>
    </cfRule>
    <cfRule type="cellIs" dxfId="869" priority="186" operator="equal">
      <formula>"M2"</formula>
    </cfRule>
    <cfRule type="cellIs" dxfId="868" priority="187" operator="equal">
      <formula>"M1"</formula>
    </cfRule>
  </conditionalFormatting>
  <conditionalFormatting sqref="AG3:AK3">
    <cfRule type="cellIs" dxfId="867" priority="173" operator="equal">
      <formula>"M5"</formula>
    </cfRule>
    <cfRule type="cellIs" dxfId="866" priority="174" operator="equal">
      <formula>"M4"</formula>
    </cfRule>
    <cfRule type="cellIs" dxfId="865" priority="175" operator="equal">
      <formula>"M3"</formula>
    </cfRule>
    <cfRule type="cellIs" dxfId="864" priority="176" operator="equal">
      <formula>"M2"</formula>
    </cfRule>
    <cfRule type="cellIs" dxfId="863" priority="177" operator="equal">
      <formula>"M1"</formula>
    </cfRule>
    <cfRule type="cellIs" dxfId="862" priority="178" operator="equal">
      <formula>"WW"</formula>
    </cfRule>
    <cfRule type="cellIs" dxfId="861" priority="179" operator="equal">
      <formula>"S1"</formula>
    </cfRule>
  </conditionalFormatting>
  <conditionalFormatting sqref="CC3:CG3">
    <cfRule type="cellIs" dxfId="860" priority="120" operator="equal">
      <formula>"S2"</formula>
    </cfRule>
    <cfRule type="cellIs" dxfId="859" priority="121" operator="equal">
      <formula>"WW"</formula>
    </cfRule>
    <cfRule type="cellIs" dxfId="858" priority="122" operator="equal">
      <formula>"S1"</formula>
    </cfRule>
    <cfRule type="cellIs" dxfId="857" priority="123" operator="equal">
      <formula>"M5"</formula>
    </cfRule>
    <cfRule type="cellIs" dxfId="856" priority="124" operator="equal">
      <formula>"M4"</formula>
    </cfRule>
    <cfRule type="cellIs" dxfId="855" priority="125" operator="equal">
      <formula>"M3"</formula>
    </cfRule>
    <cfRule type="cellIs" dxfId="854" priority="126" operator="equal">
      <formula>"M2"</formula>
    </cfRule>
    <cfRule type="cellIs" dxfId="853" priority="127" operator="equal">
      <formula>"M1"</formula>
    </cfRule>
  </conditionalFormatting>
  <conditionalFormatting sqref="CC3:CG3">
    <cfRule type="cellIs" dxfId="852" priority="113" operator="equal">
      <formula>"M5"</formula>
    </cfRule>
    <cfRule type="cellIs" dxfId="851" priority="114" operator="equal">
      <formula>"M4"</formula>
    </cfRule>
    <cfRule type="cellIs" dxfId="850" priority="115" operator="equal">
      <formula>"M3"</formula>
    </cfRule>
    <cfRule type="cellIs" dxfId="849" priority="116" operator="equal">
      <formula>"M2"</formula>
    </cfRule>
    <cfRule type="cellIs" dxfId="848" priority="117" operator="equal">
      <formula>"M1"</formula>
    </cfRule>
    <cfRule type="cellIs" dxfId="847" priority="118" operator="equal">
      <formula>"WW"</formula>
    </cfRule>
    <cfRule type="cellIs" dxfId="846" priority="119" operator="equal">
      <formula>"S1"</formula>
    </cfRule>
  </conditionalFormatting>
  <conditionalFormatting sqref="CI3:CM3">
    <cfRule type="cellIs" dxfId="845" priority="105" operator="equal">
      <formula>"S2"</formula>
    </cfRule>
    <cfRule type="cellIs" dxfId="844" priority="106" operator="equal">
      <formula>"WW"</formula>
    </cfRule>
    <cfRule type="cellIs" dxfId="843" priority="107" operator="equal">
      <formula>"S1"</formula>
    </cfRule>
    <cfRule type="cellIs" dxfId="842" priority="108" operator="equal">
      <formula>"M5"</formula>
    </cfRule>
    <cfRule type="cellIs" dxfId="841" priority="109" operator="equal">
      <formula>"M4"</formula>
    </cfRule>
    <cfRule type="cellIs" dxfId="840" priority="110" operator="equal">
      <formula>"M3"</formula>
    </cfRule>
    <cfRule type="cellIs" dxfId="839" priority="111" operator="equal">
      <formula>"M2"</formula>
    </cfRule>
    <cfRule type="cellIs" dxfId="838" priority="112" operator="equal">
      <formula>"M1"</formula>
    </cfRule>
  </conditionalFormatting>
  <conditionalFormatting sqref="CI3:CM3">
    <cfRule type="cellIs" dxfId="837" priority="98" operator="equal">
      <formula>"M5"</formula>
    </cfRule>
    <cfRule type="cellIs" dxfId="836" priority="99" operator="equal">
      <formula>"M4"</formula>
    </cfRule>
    <cfRule type="cellIs" dxfId="835" priority="100" operator="equal">
      <formula>"M3"</formula>
    </cfRule>
    <cfRule type="cellIs" dxfId="834" priority="101" operator="equal">
      <formula>"M2"</formula>
    </cfRule>
    <cfRule type="cellIs" dxfId="833" priority="102" operator="equal">
      <formula>"M1"</formula>
    </cfRule>
    <cfRule type="cellIs" dxfId="832" priority="103" operator="equal">
      <formula>"WW"</formula>
    </cfRule>
    <cfRule type="cellIs" dxfId="831" priority="104" operator="equal">
      <formula>"S1"</formula>
    </cfRule>
  </conditionalFormatting>
  <conditionalFormatting sqref="CO3:CS3">
    <cfRule type="cellIs" dxfId="830" priority="90" operator="equal">
      <formula>"S2"</formula>
    </cfRule>
    <cfRule type="cellIs" dxfId="829" priority="91" operator="equal">
      <formula>"WW"</formula>
    </cfRule>
    <cfRule type="cellIs" dxfId="828" priority="92" operator="equal">
      <formula>"S1"</formula>
    </cfRule>
    <cfRule type="cellIs" dxfId="827" priority="93" operator="equal">
      <formula>"M5"</formula>
    </cfRule>
    <cfRule type="cellIs" dxfId="826" priority="94" operator="equal">
      <formula>"M4"</formula>
    </cfRule>
    <cfRule type="cellIs" dxfId="825" priority="95" operator="equal">
      <formula>"M3"</formula>
    </cfRule>
    <cfRule type="cellIs" dxfId="824" priority="96" operator="equal">
      <formula>"M2"</formula>
    </cfRule>
    <cfRule type="cellIs" dxfId="823" priority="97" operator="equal">
      <formula>"M1"</formula>
    </cfRule>
  </conditionalFormatting>
  <conditionalFormatting sqref="CO3:CS3">
    <cfRule type="cellIs" dxfId="822" priority="83" operator="equal">
      <formula>"M5"</formula>
    </cfRule>
    <cfRule type="cellIs" dxfId="821" priority="84" operator="equal">
      <formula>"M4"</formula>
    </cfRule>
    <cfRule type="cellIs" dxfId="820" priority="85" operator="equal">
      <formula>"M3"</formula>
    </cfRule>
    <cfRule type="cellIs" dxfId="819" priority="86" operator="equal">
      <formula>"M2"</formula>
    </cfRule>
    <cfRule type="cellIs" dxfId="818" priority="87" operator="equal">
      <formula>"M1"</formula>
    </cfRule>
    <cfRule type="cellIs" dxfId="817" priority="88" operator="equal">
      <formula>"WW"</formula>
    </cfRule>
    <cfRule type="cellIs" dxfId="816" priority="89" operator="equal">
      <formula>"S1"</formula>
    </cfRule>
  </conditionalFormatting>
  <conditionalFormatting sqref="CU3:CY3">
    <cfRule type="cellIs" dxfId="815" priority="75" operator="equal">
      <formula>"S2"</formula>
    </cfRule>
    <cfRule type="cellIs" dxfId="814" priority="76" operator="equal">
      <formula>"WW"</formula>
    </cfRule>
    <cfRule type="cellIs" dxfId="813" priority="77" operator="equal">
      <formula>"S1"</formula>
    </cfRule>
    <cfRule type="cellIs" dxfId="812" priority="78" operator="equal">
      <formula>"M5"</formula>
    </cfRule>
    <cfRule type="cellIs" dxfId="811" priority="79" operator="equal">
      <formula>"M4"</formula>
    </cfRule>
    <cfRule type="cellIs" dxfId="810" priority="80" operator="equal">
      <formula>"M3"</formula>
    </cfRule>
    <cfRule type="cellIs" dxfId="809" priority="81" operator="equal">
      <formula>"M2"</formula>
    </cfRule>
    <cfRule type="cellIs" dxfId="808" priority="82" operator="equal">
      <formula>"M1"</formula>
    </cfRule>
  </conditionalFormatting>
  <conditionalFormatting sqref="CU3:CY3">
    <cfRule type="cellIs" dxfId="807" priority="68" operator="equal">
      <formula>"M5"</formula>
    </cfRule>
    <cfRule type="cellIs" dxfId="806" priority="69" operator="equal">
      <formula>"M4"</formula>
    </cfRule>
    <cfRule type="cellIs" dxfId="805" priority="70" operator="equal">
      <formula>"M3"</formula>
    </cfRule>
    <cfRule type="cellIs" dxfId="804" priority="71" operator="equal">
      <formula>"M2"</formula>
    </cfRule>
    <cfRule type="cellIs" dxfId="803" priority="72" operator="equal">
      <formula>"M1"</formula>
    </cfRule>
    <cfRule type="cellIs" dxfId="802" priority="73" operator="equal">
      <formula>"WW"</formula>
    </cfRule>
    <cfRule type="cellIs" dxfId="801" priority="74" operator="equal">
      <formula>"S1"</formula>
    </cfRule>
  </conditionalFormatting>
  <conditionalFormatting sqref="B1:F1">
    <cfRule type="cellIs" dxfId="800" priority="61" operator="equal">
      <formula>"M5"</formula>
    </cfRule>
    <cfRule type="cellIs" dxfId="799" priority="62" operator="equal">
      <formula>"M4"</formula>
    </cfRule>
    <cfRule type="cellIs" dxfId="798" priority="63" operator="equal">
      <formula>"M3"</formula>
    </cfRule>
    <cfRule type="cellIs" dxfId="797" priority="64" operator="equal">
      <formula>"M2"</formula>
    </cfRule>
    <cfRule type="cellIs" dxfId="796" priority="65" operator="equal">
      <formula>"M1"</formula>
    </cfRule>
    <cfRule type="cellIs" dxfId="795" priority="66" operator="equal">
      <formula>"WW"</formula>
    </cfRule>
    <cfRule type="cellIs" dxfId="794" priority="67" operator="equal">
      <formula>"S1"</formula>
    </cfRule>
  </conditionalFormatting>
  <conditionalFormatting sqref="AS3:AW3">
    <cfRule type="cellIs" dxfId="793" priority="53" operator="equal">
      <formula>"S2"</formula>
    </cfRule>
    <cfRule type="cellIs" dxfId="792" priority="54" operator="equal">
      <formula>"WW"</formula>
    </cfRule>
    <cfRule type="cellIs" dxfId="791" priority="55" operator="equal">
      <formula>"S1"</formula>
    </cfRule>
    <cfRule type="cellIs" dxfId="790" priority="56" operator="equal">
      <formula>"M5"</formula>
    </cfRule>
    <cfRule type="cellIs" dxfId="789" priority="57" operator="equal">
      <formula>"M4"</formula>
    </cfRule>
    <cfRule type="cellIs" dxfId="788" priority="58" operator="equal">
      <formula>"M3"</formula>
    </cfRule>
    <cfRule type="cellIs" dxfId="787" priority="59" operator="equal">
      <formula>"M2"</formula>
    </cfRule>
    <cfRule type="cellIs" dxfId="786" priority="60" operator="equal">
      <formula>"M1"</formula>
    </cfRule>
  </conditionalFormatting>
  <conditionalFormatting sqref="AS3:AW3">
    <cfRule type="cellIs" dxfId="785" priority="46" operator="equal">
      <formula>"M5"</formula>
    </cfRule>
    <cfRule type="cellIs" dxfId="784" priority="47" operator="equal">
      <formula>"M4"</formula>
    </cfRule>
    <cfRule type="cellIs" dxfId="783" priority="48" operator="equal">
      <formula>"M3"</formula>
    </cfRule>
    <cfRule type="cellIs" dxfId="782" priority="49" operator="equal">
      <formula>"M2"</formula>
    </cfRule>
    <cfRule type="cellIs" dxfId="781" priority="50" operator="equal">
      <formula>"M1"</formula>
    </cfRule>
    <cfRule type="cellIs" dxfId="780" priority="51" operator="equal">
      <formula>"WW"</formula>
    </cfRule>
    <cfRule type="cellIs" dxfId="779" priority="52" operator="equal">
      <formula>"S1"</formula>
    </cfRule>
  </conditionalFormatting>
  <conditionalFormatting sqref="AY3:BC3">
    <cfRule type="cellIs" dxfId="778" priority="38" operator="equal">
      <formula>"S2"</formula>
    </cfRule>
    <cfRule type="cellIs" dxfId="777" priority="39" operator="equal">
      <formula>"WW"</formula>
    </cfRule>
    <cfRule type="cellIs" dxfId="776" priority="40" operator="equal">
      <formula>"S1"</formula>
    </cfRule>
    <cfRule type="cellIs" dxfId="775" priority="41" operator="equal">
      <formula>"M5"</formula>
    </cfRule>
    <cfRule type="cellIs" dxfId="774" priority="42" operator="equal">
      <formula>"M4"</formula>
    </cfRule>
    <cfRule type="cellIs" dxfId="773" priority="43" operator="equal">
      <formula>"M3"</formula>
    </cfRule>
    <cfRule type="cellIs" dxfId="772" priority="44" operator="equal">
      <formula>"M2"</formula>
    </cfRule>
    <cfRule type="cellIs" dxfId="771" priority="45" operator="equal">
      <formula>"M1"</formula>
    </cfRule>
  </conditionalFormatting>
  <conditionalFormatting sqref="AY3:BC3">
    <cfRule type="cellIs" dxfId="770" priority="31" operator="equal">
      <formula>"M5"</formula>
    </cfRule>
    <cfRule type="cellIs" dxfId="769" priority="32" operator="equal">
      <formula>"M4"</formula>
    </cfRule>
    <cfRule type="cellIs" dxfId="768" priority="33" operator="equal">
      <formula>"M3"</formula>
    </cfRule>
    <cfRule type="cellIs" dxfId="767" priority="34" operator="equal">
      <formula>"M2"</formula>
    </cfRule>
    <cfRule type="cellIs" dxfId="766" priority="35" operator="equal">
      <formula>"M1"</formula>
    </cfRule>
    <cfRule type="cellIs" dxfId="765" priority="36" operator="equal">
      <formula>"WW"</formula>
    </cfRule>
    <cfRule type="cellIs" dxfId="764" priority="37" operator="equal">
      <formula>"S1"</formula>
    </cfRule>
  </conditionalFormatting>
  <conditionalFormatting sqref="BE3:BI3">
    <cfRule type="cellIs" dxfId="763" priority="23" operator="equal">
      <formula>"S2"</formula>
    </cfRule>
    <cfRule type="cellIs" dxfId="762" priority="24" operator="equal">
      <formula>"WW"</formula>
    </cfRule>
    <cfRule type="cellIs" dxfId="761" priority="25" operator="equal">
      <formula>"S1"</formula>
    </cfRule>
    <cfRule type="cellIs" dxfId="760" priority="26" operator="equal">
      <formula>"M5"</formula>
    </cfRule>
    <cfRule type="cellIs" dxfId="759" priority="27" operator="equal">
      <formula>"M4"</formula>
    </cfRule>
    <cfRule type="cellIs" dxfId="758" priority="28" operator="equal">
      <formula>"M3"</formula>
    </cfRule>
    <cfRule type="cellIs" dxfId="757" priority="29" operator="equal">
      <formula>"M2"</formula>
    </cfRule>
    <cfRule type="cellIs" dxfId="756" priority="30" operator="equal">
      <formula>"M1"</formula>
    </cfRule>
  </conditionalFormatting>
  <conditionalFormatting sqref="BE3:BI3">
    <cfRule type="cellIs" dxfId="755" priority="16" operator="equal">
      <formula>"M5"</formula>
    </cfRule>
    <cfRule type="cellIs" dxfId="754" priority="17" operator="equal">
      <formula>"M4"</formula>
    </cfRule>
    <cfRule type="cellIs" dxfId="753" priority="18" operator="equal">
      <formula>"M3"</formula>
    </cfRule>
    <cfRule type="cellIs" dxfId="752" priority="19" operator="equal">
      <formula>"M2"</formula>
    </cfRule>
    <cfRule type="cellIs" dxfId="751" priority="20" operator="equal">
      <formula>"M1"</formula>
    </cfRule>
    <cfRule type="cellIs" dxfId="750" priority="21" operator="equal">
      <formula>"WW"</formula>
    </cfRule>
    <cfRule type="cellIs" dxfId="749" priority="22" operator="equal">
      <formula>"S1"</formula>
    </cfRule>
  </conditionalFormatting>
  <conditionalFormatting sqref="BK3:BO3">
    <cfRule type="cellIs" dxfId="748" priority="8" operator="equal">
      <formula>"S2"</formula>
    </cfRule>
    <cfRule type="cellIs" dxfId="747" priority="9" operator="equal">
      <formula>"WW"</formula>
    </cfRule>
    <cfRule type="cellIs" dxfId="746" priority="10" operator="equal">
      <formula>"S1"</formula>
    </cfRule>
    <cfRule type="cellIs" dxfId="745" priority="11" operator="equal">
      <formula>"M5"</formula>
    </cfRule>
    <cfRule type="cellIs" dxfId="744" priority="12" operator="equal">
      <formula>"M4"</formula>
    </cfRule>
    <cfRule type="cellIs" dxfId="743" priority="13" operator="equal">
      <formula>"M3"</formula>
    </cfRule>
    <cfRule type="cellIs" dxfId="742" priority="14" operator="equal">
      <formula>"M2"</formula>
    </cfRule>
    <cfRule type="cellIs" dxfId="741" priority="15" operator="equal">
      <formula>"M1"</formula>
    </cfRule>
  </conditionalFormatting>
  <conditionalFormatting sqref="BK3:BO3">
    <cfRule type="cellIs" dxfId="740" priority="1" operator="equal">
      <formula>"M5"</formula>
    </cfRule>
    <cfRule type="cellIs" dxfId="739" priority="2" operator="equal">
      <formula>"M4"</formula>
    </cfRule>
    <cfRule type="cellIs" dxfId="738" priority="3" operator="equal">
      <formula>"M3"</formula>
    </cfRule>
    <cfRule type="cellIs" dxfId="737" priority="4" operator="equal">
      <formula>"M2"</formula>
    </cfRule>
    <cfRule type="cellIs" dxfId="736" priority="5" operator="equal">
      <formula>"M1"</formula>
    </cfRule>
    <cfRule type="cellIs" dxfId="735" priority="6" operator="equal">
      <formula>"WW"</formula>
    </cfRule>
    <cfRule type="cellIs" dxfId="734" priority="7" operator="equal">
      <formula>"S1"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D7D8-A743-EE4A-988C-9EE9D11C23EB}">
  <dimension ref="A1:AC81"/>
  <sheetViews>
    <sheetView topLeftCell="C1" zoomScale="138" zoomScaleNormal="125" workbookViewId="0">
      <pane ySplit="6" topLeftCell="A8" activePane="bottomLeft" state="frozen"/>
      <selection activeCell="AO35" sqref="AO35"/>
      <selection pane="bottomLeft" activeCell="AO35" sqref="AO35"/>
    </sheetView>
  </sheetViews>
  <sheetFormatPr baseColWidth="10" defaultColWidth="9" defaultRowHeight="13"/>
  <cols>
    <col min="1" max="1" width="9" style="193"/>
    <col min="2" max="2" width="19.83203125" style="193" customWidth="1"/>
    <col min="3" max="4" width="11.1640625" style="193" customWidth="1"/>
    <col min="5" max="5" width="11" style="193" customWidth="1"/>
    <col min="6" max="6" width="12" style="193" bestFit="1" customWidth="1"/>
    <col min="7" max="7" width="9" style="193" customWidth="1"/>
    <col min="8" max="8" width="8.83203125" style="193" customWidth="1"/>
    <col min="9" max="9" width="10" style="193" customWidth="1"/>
    <col min="10" max="10" width="8.5" style="193" customWidth="1"/>
    <col min="11" max="11" width="14.1640625" style="193" customWidth="1"/>
    <col min="12" max="12" width="13.1640625" style="193" customWidth="1"/>
    <col min="13" max="13" width="13.33203125" style="193" customWidth="1"/>
    <col min="14" max="14" width="17.6640625" style="193" customWidth="1"/>
    <col min="15" max="15" width="12.1640625" style="195" bestFit="1" customWidth="1"/>
    <col min="16" max="17" width="9" style="195"/>
    <col min="18" max="25" width="9" style="193"/>
    <col min="26" max="26" width="10" style="193" bestFit="1" customWidth="1"/>
    <col min="27" max="16384" width="9" style="193"/>
  </cols>
  <sheetData>
    <row r="1" spans="1:26">
      <c r="O1" s="195" t="s">
        <v>315</v>
      </c>
      <c r="P1" s="195">
        <v>1</v>
      </c>
      <c r="Q1" s="195">
        <v>2</v>
      </c>
      <c r="R1" s="193">
        <v>3</v>
      </c>
      <c r="S1" s="193">
        <v>4</v>
      </c>
      <c r="T1" s="193">
        <v>5</v>
      </c>
    </row>
    <row r="2" spans="1:26">
      <c r="B2" s="193" t="s">
        <v>45</v>
      </c>
      <c r="C2" s="193" t="s">
        <v>46</v>
      </c>
      <c r="D2" s="193" t="s">
        <v>47</v>
      </c>
      <c r="E2" s="193" t="s">
        <v>48</v>
      </c>
      <c r="F2" s="193" t="s">
        <v>49</v>
      </c>
      <c r="P2" s="195">
        <v>3</v>
      </c>
      <c r="Q2" s="195">
        <v>3</v>
      </c>
      <c r="R2" s="193">
        <v>3</v>
      </c>
      <c r="S2" s="193">
        <v>3</v>
      </c>
      <c r="T2" s="193">
        <v>3</v>
      </c>
    </row>
    <row r="3" spans="1:26">
      <c r="C3" s="193">
        <f>FGOverView!B17</f>
        <v>50</v>
      </c>
      <c r="D3" s="193" t="s">
        <v>254</v>
      </c>
      <c r="E3" s="28">
        <f>SUM(K7:K42)</f>
        <v>0.53349303135888504</v>
      </c>
      <c r="F3" s="18">
        <f>SUM(L7:L40)</f>
        <v>0.44995178924228629</v>
      </c>
    </row>
    <row r="5" spans="1:26" ht="14">
      <c r="B5" s="26" t="s">
        <v>25</v>
      </c>
      <c r="C5" s="389">
        <f>PRODUCT('FG_243way_Regular Symbol'!D16:'FG_243way_Regular Symbol'!H16)</f>
        <v>1142856960</v>
      </c>
      <c r="D5" s="389"/>
      <c r="E5" s="389"/>
      <c r="F5" s="389"/>
      <c r="G5" s="389"/>
      <c r="H5" s="12"/>
      <c r="I5" s="13"/>
      <c r="J5" s="14"/>
      <c r="K5" s="15"/>
      <c r="L5" s="16"/>
      <c r="M5" s="196"/>
      <c r="N5" s="196"/>
    </row>
    <row r="6" spans="1:26" ht="14">
      <c r="A6" s="193" t="s">
        <v>7</v>
      </c>
      <c r="B6" s="22" t="s">
        <v>329</v>
      </c>
      <c r="C6" s="184">
        <v>1</v>
      </c>
      <c r="D6" s="184">
        <v>2</v>
      </c>
      <c r="E6" s="184">
        <v>3</v>
      </c>
      <c r="F6" s="184">
        <v>4</v>
      </c>
      <c r="G6" s="184">
        <v>5</v>
      </c>
      <c r="H6" s="22" t="s">
        <v>30</v>
      </c>
      <c r="I6" s="23" t="s">
        <v>31</v>
      </c>
      <c r="J6" s="24" t="s">
        <v>32</v>
      </c>
      <c r="K6" s="25" t="s">
        <v>33</v>
      </c>
      <c r="L6" s="238" t="s">
        <v>34</v>
      </c>
      <c r="M6" s="194" t="s">
        <v>124</v>
      </c>
      <c r="N6" s="208"/>
    </row>
    <row r="7" spans="1:26">
      <c r="A7" s="303" t="s">
        <v>149</v>
      </c>
      <c r="B7" s="356">
        <v>5</v>
      </c>
      <c r="C7" s="27">
        <f>IF(C$6&lt;=$B7,VLOOKUP($A7,'FG_243way_Regular Symbol'!$B$21:$H$31,FG_243way_PayCombo!C$6+2,FALSE)*P$2,IF(C$6-$B7=1,VLOOKUP($A7,'FG_243way_Regular Symbol'!$B$34:$H$44,FG_243way_PayCombo!C$6+2,FALSE),'FG_243way_Regular Symbol'!D$16))</f>
        <v>21</v>
      </c>
      <c r="D7" s="27">
        <f>IF(D$6&lt;=$B7,VLOOKUP($A7,'FG_243way_Regular Symbol'!$B$21:$H$31,FG_243way_PayCombo!D$6+2,FALSE)*Q$2,IF(D$6-$B7=1,VLOOKUP($A7,'FG_243way_Regular Symbol'!$B$34:$H$44,FG_243way_PayCombo!D$6+2,FALSE),'FG_243way_Regular Symbol'!E$16))</f>
        <v>36</v>
      </c>
      <c r="E7" s="27">
        <f>IF(E$6&lt;=$B7,VLOOKUP($A7,'FG_243way_Regular Symbol'!$B$21:$H$31,FG_243way_PayCombo!E$6+2,FALSE)*R$2,IF(E$6-$B7=1,VLOOKUP($A7,'FG_243way_Regular Symbol'!$B$34:$H$44,FG_243way_PayCombo!E$6+2,FALSE),'FG_243way_Regular Symbol'!F$16))</f>
        <v>18</v>
      </c>
      <c r="F7" s="27">
        <f>IF(F$6&lt;=$B7,VLOOKUP($A7,'FG_243way_Regular Symbol'!$B$21:$H$31,FG_243way_PayCombo!F$6+2,FALSE)*S$2,IF(F$6-$B7=1,VLOOKUP($A7,'FG_243way_Regular Symbol'!$B$34:$H$44,FG_243way_PayCombo!F$6+2,FALSE),'FG_243way_Regular Symbol'!G$16))</f>
        <v>18</v>
      </c>
      <c r="G7" s="27">
        <f>IF(G$6&lt;=$B7,VLOOKUP($A7,'FG_243way_Regular Symbol'!$B$21:$H$31,FG_243way_PayCombo!G$6+2,FALSE)*T$2,IF(G$6-$B7=1,VLOOKUP($A7,'FG_243way_Regular Symbol'!$B$34:$H$44,FG_243way_PayCombo!G$6+2,FALSE),'FG_243way_Regular Symbol'!H$16))</f>
        <v>6</v>
      </c>
      <c r="H7" s="256">
        <f t="shared" ref="H7:H36" si="0">PRODUCT(C7:G7)</f>
        <v>1469664</v>
      </c>
      <c r="I7" s="244">
        <f t="shared" ref="I7:I42" si="1">$C$5/H7</f>
        <v>777.63145861911289</v>
      </c>
      <c r="J7" s="190">
        <f>VLOOKUP($A7,FGOverView!$B$36:$G$46,FG_243way_PayCombo!$B7+1,FALSE)</f>
        <v>800</v>
      </c>
      <c r="K7" s="183">
        <f t="shared" ref="K7:K42" si="2">M7/$C$3</f>
        <v>2.0575299292047888E-2</v>
      </c>
      <c r="L7" s="276">
        <f t="shared" ref="L7:L42" si="3">1/I7</f>
        <v>1.285956205752993E-3</v>
      </c>
      <c r="M7" s="275">
        <f t="shared" ref="M7:M36" si="4">L7*J7</f>
        <v>1.0287649646023944</v>
      </c>
      <c r="N7" s="134"/>
      <c r="O7" s="193"/>
    </row>
    <row r="8" spans="1:26">
      <c r="A8" s="303" t="s">
        <v>85</v>
      </c>
      <c r="B8" s="356">
        <v>5</v>
      </c>
      <c r="C8" s="27">
        <f>IF(C$6&lt;=$B8,VLOOKUP($A8,'FG_243way_Regular Symbol'!$B$21:$H$31,FG_243way_PayCombo!C$6+2,FALSE)*P$2,IF(C$6-$B8=1,VLOOKUP($A8,'FG_243way_Regular Symbol'!$B$34:$H$44,FG_243way_PayCombo!C$6+2,FALSE),'FG_243way_Regular Symbol'!D$16))</f>
        <v>21</v>
      </c>
      <c r="D8" s="27">
        <f>IF(D$6&lt;=$B8,VLOOKUP($A8,'FG_243way_Regular Symbol'!$B$21:$H$31,FG_243way_PayCombo!D$6+2,FALSE)*Q$2,IF(D$6-$B8=1,VLOOKUP($A8,'FG_243way_Regular Symbol'!$B$34:$H$44,FG_243way_PayCombo!D$6+2,FALSE),'FG_243way_Regular Symbol'!E$16))</f>
        <v>21</v>
      </c>
      <c r="E8" s="27">
        <f>IF(E$6&lt;=$B8,VLOOKUP($A8,'FG_243way_Regular Symbol'!$B$21:$H$31,FG_243way_PayCombo!E$6+2,FALSE)*R$2,IF(E$6-$B8=1,VLOOKUP($A8,'FG_243way_Regular Symbol'!$B$34:$H$44,FG_243way_PayCombo!E$6+2,FALSE),'FG_243way_Regular Symbol'!F$16))</f>
        <v>15</v>
      </c>
      <c r="F8" s="27">
        <f>IF(F$6&lt;=$B8,VLOOKUP($A8,'FG_243way_Regular Symbol'!$B$21:$H$31,FG_243way_PayCombo!F$6+2,FALSE)*S$2,IF(F$6-$B8=1,VLOOKUP($A8,'FG_243way_Regular Symbol'!$B$34:$H$44,FG_243way_PayCombo!F$6+2,FALSE),'FG_243way_Regular Symbol'!G$16))</f>
        <v>24</v>
      </c>
      <c r="G8" s="27">
        <f>IF(G$6&lt;=$B8,VLOOKUP($A8,'FG_243way_Regular Symbol'!$B$21:$H$31,FG_243way_PayCombo!G$6+2,FALSE)*T$2,IF(G$6-$B8=1,VLOOKUP($A8,'FG_243way_Regular Symbol'!$B$34:$H$44,FG_243way_PayCombo!G$6+2,FALSE),'FG_243way_Regular Symbol'!H$16))</f>
        <v>6</v>
      </c>
      <c r="H8" s="256">
        <f t="shared" si="0"/>
        <v>952560</v>
      </c>
      <c r="I8" s="244">
        <f t="shared" si="1"/>
        <v>1199.7742504409171</v>
      </c>
      <c r="J8" s="190">
        <f>VLOOKUP($A8,FGOverView!$B$36:$G$46,FG_243way_PayCombo!$B8+1,FALSE)</f>
        <v>800</v>
      </c>
      <c r="K8" s="183">
        <f t="shared" si="2"/>
        <v>1.3335842133734743E-2</v>
      </c>
      <c r="L8" s="276">
        <f t="shared" si="3"/>
        <v>8.3349013335842141E-4</v>
      </c>
      <c r="M8" s="275">
        <f t="shared" si="4"/>
        <v>0.66679210668673716</v>
      </c>
      <c r="N8" s="134"/>
      <c r="O8" s="193" t="s">
        <v>282</v>
      </c>
    </row>
    <row r="9" spans="1:26">
      <c r="A9" s="303" t="s">
        <v>83</v>
      </c>
      <c r="B9" s="356">
        <v>5</v>
      </c>
      <c r="C9" s="27">
        <f>IF(C$6&lt;=$B9,VLOOKUP($A9,'FG_243way_Regular Symbol'!$B$21:$H$31,FG_243way_PayCombo!C$6+2,FALSE)*P$2,IF(C$6-$B9=1,VLOOKUP($A9,'FG_243way_Regular Symbol'!$B$34:$H$44,FG_243way_PayCombo!C$6+2,FALSE),'FG_243way_Regular Symbol'!D$16))</f>
        <v>15</v>
      </c>
      <c r="D9" s="27">
        <f>IF(D$6&lt;=$B9,VLOOKUP($A9,'FG_243way_Regular Symbol'!$B$21:$H$31,FG_243way_PayCombo!D$6+2,FALSE)*Q$2,IF(D$6-$B9=1,VLOOKUP($A9,'FG_243way_Regular Symbol'!$B$34:$H$44,FG_243way_PayCombo!D$6+2,FALSE),'FG_243way_Regular Symbol'!E$16))</f>
        <v>15</v>
      </c>
      <c r="E9" s="27">
        <f>IF(E$6&lt;=$B9,VLOOKUP($A9,'FG_243way_Regular Symbol'!$B$21:$H$31,FG_243way_PayCombo!E$6+2,FALSE)*R$2,IF(E$6-$B9=1,VLOOKUP($A9,'FG_243way_Regular Symbol'!$B$34:$H$44,FG_243way_PayCombo!E$6+2,FALSE),'FG_243way_Regular Symbol'!F$16))</f>
        <v>9</v>
      </c>
      <c r="F9" s="27">
        <f>IF(F$6&lt;=$B9,VLOOKUP($A9,'FG_243way_Regular Symbol'!$B$21:$H$31,FG_243way_PayCombo!F$6+2,FALSE)*S$2,IF(F$6-$B9=1,VLOOKUP($A9,'FG_243way_Regular Symbol'!$B$34:$H$44,FG_243way_PayCombo!F$6+2,FALSE),'FG_243way_Regular Symbol'!G$16))</f>
        <v>3</v>
      </c>
      <c r="G9" s="27">
        <f>IF(G$6&lt;=$B9,VLOOKUP($A9,'FG_243way_Regular Symbol'!$B$21:$H$31,FG_243way_PayCombo!G$6+2,FALSE)*T$2,IF(G$6-$B9=1,VLOOKUP($A9,'FG_243way_Regular Symbol'!$B$34:$H$44,FG_243way_PayCombo!G$6+2,FALSE),'FG_243way_Regular Symbol'!H$16))</f>
        <v>24</v>
      </c>
      <c r="H9" s="256">
        <f t="shared" si="0"/>
        <v>145800</v>
      </c>
      <c r="I9" s="244">
        <f t="shared" si="1"/>
        <v>7838.5251028806588</v>
      </c>
      <c r="J9" s="190">
        <f>VLOOKUP($A9,FGOverView!$B$36:$G$46,FG_243way_PayCombo!$B9+1,FALSE)</f>
        <v>300</v>
      </c>
      <c r="K9" s="183">
        <f t="shared" si="2"/>
        <v>7.6545012247201949E-4</v>
      </c>
      <c r="L9" s="276">
        <f t="shared" si="3"/>
        <v>1.2757502041200325E-4</v>
      </c>
      <c r="M9" s="275">
        <f t="shared" si="4"/>
        <v>3.8272506123600974E-2</v>
      </c>
      <c r="N9" s="134"/>
      <c r="O9" s="302"/>
      <c r="P9" s="302"/>
      <c r="Q9" s="302"/>
      <c r="R9" s="302"/>
      <c r="S9" s="302"/>
      <c r="T9" s="302" t="s">
        <v>0</v>
      </c>
      <c r="U9" s="302" t="s">
        <v>4</v>
      </c>
      <c r="V9" s="302" t="s">
        <v>1</v>
      </c>
      <c r="W9" s="302" t="s">
        <v>2</v>
      </c>
      <c r="X9" s="302" t="s">
        <v>3</v>
      </c>
      <c r="Y9" s="303" t="s">
        <v>283</v>
      </c>
      <c r="Z9" s="303" t="s">
        <v>284</v>
      </c>
    </row>
    <row r="10" spans="1:26">
      <c r="A10" s="303" t="s">
        <v>84</v>
      </c>
      <c r="B10" s="356">
        <v>5</v>
      </c>
      <c r="C10" s="27">
        <f>IF(C$6&lt;=$B10,VLOOKUP($A10,'FG_243way_Regular Symbol'!$B$21:$H$31,FG_243way_PayCombo!C$6+2,FALSE)*P$2,IF(C$6-$B10=1,VLOOKUP($A10,'FG_243way_Regular Symbol'!$B$34:$H$44,FG_243way_PayCombo!C$6+2,FALSE),'FG_243way_Regular Symbol'!D$16))</f>
        <v>18</v>
      </c>
      <c r="D10" s="27">
        <f>IF(D$6&lt;=$B10,VLOOKUP($A10,'FG_243way_Regular Symbol'!$B$21:$H$31,FG_243way_PayCombo!D$6+2,FALSE)*Q$2,IF(D$6-$B10=1,VLOOKUP($A10,'FG_243way_Regular Symbol'!$B$34:$H$44,FG_243way_PayCombo!D$6+2,FALSE),'FG_243way_Regular Symbol'!E$16))</f>
        <v>30</v>
      </c>
      <c r="E10" s="27">
        <f>IF(E$6&lt;=$B10,VLOOKUP($A10,'FG_243way_Regular Symbol'!$B$21:$H$31,FG_243way_PayCombo!E$6+2,FALSE)*R$2,IF(E$6-$B10=1,VLOOKUP($A10,'FG_243way_Regular Symbol'!$B$34:$H$44,FG_243way_PayCombo!E$6+2,FALSE),'FG_243way_Regular Symbol'!F$16))</f>
        <v>12</v>
      </c>
      <c r="F10" s="27">
        <f>IF(F$6&lt;=$B10,VLOOKUP($A10,'FG_243way_Regular Symbol'!$B$21:$H$31,FG_243way_PayCombo!F$6+2,FALSE)*S$2,IF(F$6-$B10=1,VLOOKUP($A10,'FG_243way_Regular Symbol'!$B$34:$H$44,FG_243way_PayCombo!F$6+2,FALSE),'FG_243way_Regular Symbol'!G$16))</f>
        <v>6</v>
      </c>
      <c r="G10" s="27">
        <f>IF(G$6&lt;=$B10,VLOOKUP($A10,'FG_243way_Regular Symbol'!$B$21:$H$31,FG_243way_PayCombo!G$6+2,FALSE)*T$2,IF(G$6-$B10=1,VLOOKUP($A10,'FG_243way_Regular Symbol'!$B$34:$H$44,FG_243way_PayCombo!G$6+2,FALSE),'FG_243way_Regular Symbol'!H$16))</f>
        <v>6</v>
      </c>
      <c r="H10" s="256">
        <f t="shared" si="0"/>
        <v>233280</v>
      </c>
      <c r="I10" s="244">
        <f t="shared" si="1"/>
        <v>4899.0781893004114</v>
      </c>
      <c r="J10" s="190">
        <f>VLOOKUP($A10,FGOverView!$B$36:$G$46,FG_243way_PayCombo!$B10+1,FALSE)</f>
        <v>300</v>
      </c>
      <c r="K10" s="183">
        <f t="shared" si="2"/>
        <v>1.2247201959552313E-3</v>
      </c>
      <c r="L10" s="276">
        <f t="shared" si="3"/>
        <v>2.0412003265920522E-4</v>
      </c>
      <c r="M10" s="275">
        <f t="shared" si="4"/>
        <v>6.1236009797761566E-2</v>
      </c>
      <c r="N10" s="134"/>
      <c r="O10" s="304" t="s">
        <v>44</v>
      </c>
      <c r="P10" s="304" t="s">
        <v>44</v>
      </c>
      <c r="Q10" s="304" t="s">
        <v>44</v>
      </c>
      <c r="R10" s="304" t="s">
        <v>44</v>
      </c>
      <c r="S10" s="304" t="s">
        <v>44</v>
      </c>
      <c r="T10" s="302">
        <f>IF(O10="S1",VLOOKUP(O10,'FG_243way_Regular Symbol'!$B$3:$H$15,FG_243way_PayCombo!P$1+2,FALSE)*P$2,'FG_243way_Regular Symbol'!D$16-VLOOKUP("S1",'FG_243way_Regular Symbol'!$B$3:$H$15,FG_243way_PayCombo!P$1+2,FALSE)*P$2)</f>
        <v>3</v>
      </c>
      <c r="U10" s="302">
        <f>IF(P10="S1",VLOOKUP(P10,'FG_243way_Regular Symbol'!$B$3:$H$15,FG_243way_PayCombo!Q$1+2,FALSE)*Q$2,'FG_243way_Regular Symbol'!E$16-VLOOKUP("S1",'FG_243way_Regular Symbol'!$B$3:$H$15,FG_243way_PayCombo!Q$1+2,FALSE)*Q$2)</f>
        <v>18</v>
      </c>
      <c r="V10" s="302">
        <f>IF(Q10="S1",VLOOKUP(Q10,'FG_243way_Regular Symbol'!$B$3:$H$15,FG_243way_PayCombo!R$1+2,FALSE)*R$2,'FG_243way_Regular Symbol'!F$16-VLOOKUP("S1",'FG_243way_Regular Symbol'!$B$3:$H$15,FG_243way_PayCombo!R$1+2,FALSE)*R$2)</f>
        <v>12</v>
      </c>
      <c r="W10" s="302">
        <f>IF(R10="S1",VLOOKUP(R10,'FG_243way_Regular Symbol'!$B$3:$H$15,FG_243way_PayCombo!S$1+2,FALSE)*S$2,'FG_243way_Regular Symbol'!G$16-VLOOKUP("S1",'FG_243way_Regular Symbol'!$B$3:$H$15,FG_243way_PayCombo!S$1+2,FALSE)*S$2)</f>
        <v>6</v>
      </c>
      <c r="X10" s="302">
        <f>IF(S10="S1",VLOOKUP(S10,'FG_243way_Regular Symbol'!$B$3:$H$15,FG_243way_PayCombo!T$1+2,FALSE)*T$2,'FG_243way_Regular Symbol'!H$16-VLOOKUP("S1",'FG_243way_Regular Symbol'!$B$3:$H$15,FG_243way_PayCombo!T$1+2,FALSE)*T$2)</f>
        <v>3</v>
      </c>
      <c r="Y10" s="305">
        <f t="shared" ref="Y10:Y25" si="5">PRODUCT(T10,U10,V10,W10,X10)</f>
        <v>11664</v>
      </c>
      <c r="Z10" s="18">
        <f t="shared" ref="Z10:Z25" si="6">Y10/$C$5</f>
        <v>1.0206001632960262E-5</v>
      </c>
    </row>
    <row r="11" spans="1:26">
      <c r="A11" s="303" t="s">
        <v>147</v>
      </c>
      <c r="B11" s="356">
        <v>5</v>
      </c>
      <c r="C11" s="27">
        <f>IF(C$6&lt;=$B11,VLOOKUP($A11,'FG_243way_Regular Symbol'!$B$21:$H$31,FG_243way_PayCombo!C$6+2,FALSE)*P$2,IF(C$6-$B11=1,VLOOKUP($A11,'FG_243way_Regular Symbol'!$B$34:$H$44,FG_243way_PayCombo!C$6+2,FALSE),'FG_243way_Regular Symbol'!D$16))</f>
        <v>24</v>
      </c>
      <c r="D11" s="27">
        <f>IF(D$6&lt;=$B11,VLOOKUP($A11,'FG_243way_Regular Symbol'!$B$21:$H$31,FG_243way_PayCombo!D$6+2,FALSE)*Q$2,IF(D$6-$B11=1,VLOOKUP($A11,'FG_243way_Regular Symbol'!$B$34:$H$44,FG_243way_PayCombo!D$6+2,FALSE),'FG_243way_Regular Symbol'!E$16))</f>
        <v>36</v>
      </c>
      <c r="E11" s="27">
        <f>IF(E$6&lt;=$B11,VLOOKUP($A11,'FG_243way_Regular Symbol'!$B$21:$H$31,FG_243way_PayCombo!E$6+2,FALSE)*R$2,IF(E$6-$B11=1,VLOOKUP($A11,'FG_243way_Regular Symbol'!$B$34:$H$44,FG_243way_PayCombo!E$6+2,FALSE),'FG_243way_Regular Symbol'!F$16))</f>
        <v>42</v>
      </c>
      <c r="F11" s="27">
        <f>IF(F$6&lt;=$B11,VLOOKUP($A11,'FG_243way_Regular Symbol'!$B$21:$H$31,FG_243way_PayCombo!F$6+2,FALSE)*S$2,IF(F$6-$B11=1,VLOOKUP($A11,'FG_243way_Regular Symbol'!$B$34:$H$44,FG_243way_PayCombo!F$6+2,FALSE),'FG_243way_Regular Symbol'!G$16))</f>
        <v>33</v>
      </c>
      <c r="G11" s="27">
        <f>IF(G$6&lt;=$B11,VLOOKUP($A11,'FG_243way_Regular Symbol'!$B$21:$H$31,FG_243way_PayCombo!G$6+2,FALSE)*T$2,IF(G$6-$B11=1,VLOOKUP($A11,'FG_243way_Regular Symbol'!$B$34:$H$44,FG_243way_PayCombo!G$6+2,FALSE),'FG_243way_Regular Symbol'!H$16))</f>
        <v>12</v>
      </c>
      <c r="H11" s="256">
        <f t="shared" si="0"/>
        <v>14370048</v>
      </c>
      <c r="I11" s="244">
        <f t="shared" si="1"/>
        <v>79.530490086045646</v>
      </c>
      <c r="J11" s="190">
        <f>VLOOKUP($A11,FGOverView!$B$36:$G$46,FG_243way_PayCombo!$B11+1,FALSE)</f>
        <v>200</v>
      </c>
      <c r="K11" s="183">
        <f t="shared" si="2"/>
        <v>5.0295176047228163E-2</v>
      </c>
      <c r="L11" s="276">
        <f t="shared" si="3"/>
        <v>1.2573794011807041E-2</v>
      </c>
      <c r="M11" s="275">
        <f t="shared" si="4"/>
        <v>2.514758802361408</v>
      </c>
      <c r="N11" s="134"/>
      <c r="O11" s="306" t="s">
        <v>44</v>
      </c>
      <c r="P11" s="306" t="s">
        <v>44</v>
      </c>
      <c r="Q11" s="306" t="s">
        <v>44</v>
      </c>
      <c r="R11" s="306" t="s">
        <v>44</v>
      </c>
      <c r="S11" s="306" t="s">
        <v>285</v>
      </c>
      <c r="T11" s="302">
        <f>IF(O11="S1",VLOOKUP(O11,'FG_243way_Regular Symbol'!$B$3:$H$15,FG_243way_PayCombo!P$1+2,FALSE)*P$2,'FG_243way_Regular Symbol'!D$16-VLOOKUP("S1",'FG_243way_Regular Symbol'!$B$3:$H$15,FG_243way_PayCombo!P$1+2,FALSE)*P$2)</f>
        <v>3</v>
      </c>
      <c r="U11" s="302">
        <f>IF(P11="S1",VLOOKUP(P11,'FG_243way_Regular Symbol'!$B$3:$H$15,FG_243way_PayCombo!Q$1+2,FALSE)*Q$2,'FG_243way_Regular Symbol'!E$16-VLOOKUP("S1",'FG_243way_Regular Symbol'!$B$3:$H$15,FG_243way_PayCombo!Q$1+2,FALSE)*Q$2)</f>
        <v>18</v>
      </c>
      <c r="V11" s="302">
        <f>IF(Q11="S1",VLOOKUP(Q11,'FG_243way_Regular Symbol'!$B$3:$H$15,FG_243way_PayCombo!R$1+2,FALSE)*R$2,'FG_243way_Regular Symbol'!F$16-VLOOKUP("S1",'FG_243way_Regular Symbol'!$B$3:$H$15,FG_243way_PayCombo!R$1+2,FALSE)*R$2)</f>
        <v>12</v>
      </c>
      <c r="W11" s="302">
        <f>IF(R11="S1",VLOOKUP(R11,'FG_243way_Regular Symbol'!$B$3:$H$15,FG_243way_PayCombo!S$1+2,FALSE)*S$2,'FG_243way_Regular Symbol'!G$16-VLOOKUP("S1",'FG_243way_Regular Symbol'!$B$3:$H$15,FG_243way_PayCombo!S$1+2,FALSE)*S$2)</f>
        <v>6</v>
      </c>
      <c r="X11" s="302">
        <f>IF(S11="S1",VLOOKUP(S11,'FG_243way_Regular Symbol'!$B$3:$H$15,FG_243way_PayCombo!T$1+2,FALSE)*T$2,'FG_243way_Regular Symbol'!H$16-VLOOKUP("S1",'FG_243way_Regular Symbol'!$B$3:$H$15,FG_243way_PayCombo!T$1+2,FALSE)*T$2)</f>
        <v>65</v>
      </c>
      <c r="Y11" s="305">
        <f t="shared" si="5"/>
        <v>252720</v>
      </c>
      <c r="Z11" s="18">
        <f t="shared" si="6"/>
        <v>2.2113003538080567E-4</v>
      </c>
    </row>
    <row r="12" spans="1:26">
      <c r="A12" s="303" t="s">
        <v>69</v>
      </c>
      <c r="B12" s="356">
        <v>5</v>
      </c>
      <c r="C12" s="27">
        <f>IF(C$6&lt;=$B12,VLOOKUP($A12,'FG_243way_Regular Symbol'!$B$21:$H$31,FG_243way_PayCombo!C$6+2,FALSE)*P$2,IF(C$6-$B12=1,VLOOKUP($A12,'FG_243way_Regular Symbol'!$B$34:$H$44,FG_243way_PayCombo!C$6+2,FALSE),'FG_243way_Regular Symbol'!D$16))</f>
        <v>15</v>
      </c>
      <c r="D12" s="27">
        <f>IF(D$6&lt;=$B12,VLOOKUP($A12,'FG_243way_Regular Symbol'!$B$21:$H$31,FG_243way_PayCombo!D$6+2,FALSE)*Q$2,IF(D$6-$B12=1,VLOOKUP($A12,'FG_243way_Regular Symbol'!$B$34:$H$44,FG_243way_PayCombo!D$6+2,FALSE),'FG_243way_Regular Symbol'!E$16))</f>
        <v>15</v>
      </c>
      <c r="E12" s="27">
        <f>IF(E$6&lt;=$B12,VLOOKUP($A12,'FG_243way_Regular Symbol'!$B$21:$H$31,FG_243way_PayCombo!E$6+2,FALSE)*R$2,IF(E$6-$B12=1,VLOOKUP($A12,'FG_243way_Regular Symbol'!$B$34:$H$44,FG_243way_PayCombo!E$6+2,FALSE),'FG_243way_Regular Symbol'!F$16))</f>
        <v>6</v>
      </c>
      <c r="F12" s="27">
        <f>IF(F$6&lt;=$B12,VLOOKUP($A12,'FG_243way_Regular Symbol'!$B$21:$H$31,FG_243way_PayCombo!F$6+2,FALSE)*S$2,IF(F$6-$B12=1,VLOOKUP($A12,'FG_243way_Regular Symbol'!$B$34:$H$44,FG_243way_PayCombo!F$6+2,FALSE),'FG_243way_Regular Symbol'!G$16))</f>
        <v>12</v>
      </c>
      <c r="G12" s="27">
        <f>IF(G$6&lt;=$B12,VLOOKUP($A12,'FG_243way_Regular Symbol'!$B$21:$H$31,FG_243way_PayCombo!G$6+2,FALSE)*T$2,IF(G$6-$B12=1,VLOOKUP($A12,'FG_243way_Regular Symbol'!$B$34:$H$44,FG_243way_PayCombo!G$6+2,FALSE),'FG_243way_Regular Symbol'!H$16))</f>
        <v>6</v>
      </c>
      <c r="H12" s="256">
        <f t="shared" si="0"/>
        <v>97200</v>
      </c>
      <c r="I12" s="244">
        <f t="shared" si="1"/>
        <v>11757.787654320988</v>
      </c>
      <c r="J12" s="190">
        <f>VLOOKUP($A12,FGOverView!$B$36:$G$46,FG_243way_PayCombo!$B12+1,FALSE)</f>
        <v>50</v>
      </c>
      <c r="K12" s="183">
        <f t="shared" si="2"/>
        <v>8.5050013608002184E-5</v>
      </c>
      <c r="L12" s="276">
        <f t="shared" si="3"/>
        <v>8.5050013608002184E-5</v>
      </c>
      <c r="M12" s="275">
        <f t="shared" si="4"/>
        <v>4.2525006804001089E-3</v>
      </c>
      <c r="N12" s="134"/>
      <c r="O12" s="306" t="s">
        <v>44</v>
      </c>
      <c r="P12" s="306" t="s">
        <v>44</v>
      </c>
      <c r="Q12" s="306" t="s">
        <v>44</v>
      </c>
      <c r="R12" s="306" t="s">
        <v>285</v>
      </c>
      <c r="S12" s="306" t="s">
        <v>44</v>
      </c>
      <c r="T12" s="302">
        <f>IF(O12="S1",VLOOKUP(O12,'FG_243way_Regular Symbol'!$B$3:$H$15,FG_243way_PayCombo!P$1+2,FALSE)*P$2,'FG_243way_Regular Symbol'!D$16-VLOOKUP("S1",'FG_243way_Regular Symbol'!$B$3:$H$15,FG_243way_PayCombo!P$1+2,FALSE)*P$2)</f>
        <v>3</v>
      </c>
      <c r="U12" s="302">
        <f>IF(P12="S1",VLOOKUP(P12,'FG_243way_Regular Symbol'!$B$3:$H$15,FG_243way_PayCombo!Q$1+2,FALSE)*Q$2,'FG_243way_Regular Symbol'!E$16-VLOOKUP("S1",'FG_243way_Regular Symbol'!$B$3:$H$15,FG_243way_PayCombo!Q$1+2,FALSE)*Q$2)</f>
        <v>18</v>
      </c>
      <c r="V12" s="302">
        <f>IF(Q12="S1",VLOOKUP(Q12,'FG_243way_Regular Symbol'!$B$3:$H$15,FG_243way_PayCombo!R$1+2,FALSE)*R$2,'FG_243way_Regular Symbol'!F$16-VLOOKUP("S1",'FG_243way_Regular Symbol'!$B$3:$H$15,FG_243way_PayCombo!R$1+2,FALSE)*R$2)</f>
        <v>12</v>
      </c>
      <c r="W12" s="302">
        <f>IF(R12="S1",VLOOKUP(R12,'FG_243way_Regular Symbol'!$B$3:$H$15,FG_243way_PayCombo!S$1+2,FALSE)*S$2,'FG_243way_Regular Symbol'!G$16-VLOOKUP("S1",'FG_243way_Regular Symbol'!$B$3:$H$15,FG_243way_PayCombo!S$1+2,FALSE)*S$2)</f>
        <v>50</v>
      </c>
      <c r="X12" s="302">
        <f>IF(S12="S1",VLOOKUP(S12,'FG_243way_Regular Symbol'!$B$3:$H$15,FG_243way_PayCombo!T$1+2,FALSE)*T$2,'FG_243way_Regular Symbol'!H$16-VLOOKUP("S1",'FG_243way_Regular Symbol'!$B$3:$H$15,FG_243way_PayCombo!T$1+2,FALSE)*T$2)</f>
        <v>3</v>
      </c>
      <c r="Y12" s="305">
        <f t="shared" si="5"/>
        <v>97200</v>
      </c>
      <c r="Z12" s="18">
        <f t="shared" si="6"/>
        <v>8.5050013608002184E-5</v>
      </c>
    </row>
    <row r="13" spans="1:26">
      <c r="A13" s="303" t="s">
        <v>188</v>
      </c>
      <c r="B13" s="356">
        <v>5</v>
      </c>
      <c r="C13" s="27">
        <f>IF(C$6&lt;=$B13,VLOOKUP($A13,'FG_243way_Regular Symbol'!$B$21:$H$31,FG_243way_PayCombo!C$6+2,FALSE)*P$2,IF(C$6-$B13=1,VLOOKUP($A13,'FG_243way_Regular Symbol'!$B$34:$H$44,FG_243way_PayCombo!C$6+2,FALSE),'FG_243way_Regular Symbol'!D$16))</f>
        <v>33</v>
      </c>
      <c r="D13" s="27">
        <f>IF(D$6&lt;=$B13,VLOOKUP($A13,'FG_243way_Regular Symbol'!$B$21:$H$31,FG_243way_PayCombo!D$6+2,FALSE)*Q$2,IF(D$6-$B13=1,VLOOKUP($A13,'FG_243way_Regular Symbol'!$B$34:$H$44,FG_243way_PayCombo!D$6+2,FALSE),'FG_243way_Regular Symbol'!E$16))</f>
        <v>39</v>
      </c>
      <c r="E13" s="27">
        <f>IF(E$6&lt;=$B13,VLOOKUP($A13,'FG_243way_Regular Symbol'!$B$21:$H$31,FG_243way_PayCombo!E$6+2,FALSE)*R$2,IF(E$6-$B13=1,VLOOKUP($A13,'FG_243way_Regular Symbol'!$B$34:$H$44,FG_243way_PayCombo!E$6+2,FALSE),'FG_243way_Regular Symbol'!F$16))</f>
        <v>12</v>
      </c>
      <c r="F13" s="27">
        <f>IF(F$6&lt;=$B13,VLOOKUP($A13,'FG_243way_Regular Symbol'!$B$21:$H$31,FG_243way_PayCombo!F$6+2,FALSE)*S$2,IF(F$6-$B13=1,VLOOKUP($A13,'FG_243way_Regular Symbol'!$B$34:$H$44,FG_243way_PayCombo!F$6+2,FALSE),'FG_243way_Regular Symbol'!G$16))</f>
        <v>24</v>
      </c>
      <c r="G13" s="27">
        <f>IF(G$6&lt;=$B13,VLOOKUP($A13,'FG_243way_Regular Symbol'!$B$21:$H$31,FG_243way_PayCombo!G$6+2,FALSE)*T$2,IF(G$6-$B13=1,VLOOKUP($A13,'FG_243way_Regular Symbol'!$B$34:$H$44,FG_243way_PayCombo!G$6+2,FALSE),'FG_243way_Regular Symbol'!H$16))</f>
        <v>39</v>
      </c>
      <c r="H13" s="256">
        <f t="shared" si="0"/>
        <v>14455584</v>
      </c>
      <c r="I13" s="244">
        <f t="shared" si="1"/>
        <v>79.059895470151886</v>
      </c>
      <c r="J13" s="190">
        <f>VLOOKUP($A13,FGOverView!$B$36:$G$46,FG_243way_PayCombo!$B13+1,FALSE)</f>
        <v>50</v>
      </c>
      <c r="K13" s="183">
        <f t="shared" si="2"/>
        <v>1.2648638023782082E-2</v>
      </c>
      <c r="L13" s="276">
        <f t="shared" si="3"/>
        <v>1.2648638023782082E-2</v>
      </c>
      <c r="M13" s="275">
        <f t="shared" si="4"/>
        <v>0.63243190118910408</v>
      </c>
      <c r="N13" s="134"/>
      <c r="O13" s="306" t="s">
        <v>44</v>
      </c>
      <c r="P13" s="306" t="s">
        <v>44</v>
      </c>
      <c r="Q13" s="306" t="s">
        <v>285</v>
      </c>
      <c r="R13" s="306" t="s">
        <v>44</v>
      </c>
      <c r="S13" s="306" t="s">
        <v>44</v>
      </c>
      <c r="T13" s="302">
        <f>IF(O13="S1",VLOOKUP(O13,'FG_243way_Regular Symbol'!$B$3:$H$15,FG_243way_PayCombo!P$1+2,FALSE)*P$2,'FG_243way_Regular Symbol'!D$16-VLOOKUP("S1",'FG_243way_Regular Symbol'!$B$3:$H$15,FG_243way_PayCombo!P$1+2,FALSE)*P$2)</f>
        <v>3</v>
      </c>
      <c r="U13" s="302">
        <f>IF(P13="S1",VLOOKUP(P13,'FG_243way_Regular Symbol'!$B$3:$H$15,FG_243way_PayCombo!Q$1+2,FALSE)*Q$2,'FG_243way_Regular Symbol'!E$16-VLOOKUP("S1",'FG_243way_Regular Symbol'!$B$3:$H$15,FG_243way_PayCombo!Q$1+2,FALSE)*Q$2)</f>
        <v>18</v>
      </c>
      <c r="V13" s="302">
        <f>IF(Q13="S1",VLOOKUP(Q13,'FG_243way_Regular Symbol'!$B$3:$H$15,FG_243way_PayCombo!R$1+2,FALSE)*R$2,'FG_243way_Regular Symbol'!F$16-VLOOKUP("S1",'FG_243way_Regular Symbol'!$B$3:$H$15,FG_243way_PayCombo!R$1+2,FALSE)*R$2)</f>
        <v>48</v>
      </c>
      <c r="W13" s="302">
        <f>IF(R13="S1",VLOOKUP(R13,'FG_243way_Regular Symbol'!$B$3:$H$15,FG_243way_PayCombo!S$1+2,FALSE)*S$2,'FG_243way_Regular Symbol'!G$16-VLOOKUP("S1",'FG_243way_Regular Symbol'!$B$3:$H$15,FG_243way_PayCombo!S$1+2,FALSE)*S$2)</f>
        <v>6</v>
      </c>
      <c r="X13" s="302">
        <f>IF(S13="S1",VLOOKUP(S13,'FG_243way_Regular Symbol'!$B$3:$H$15,FG_243way_PayCombo!T$1+2,FALSE)*T$2,'FG_243way_Regular Symbol'!H$16-VLOOKUP("S1",'FG_243way_Regular Symbol'!$B$3:$H$15,FG_243way_PayCombo!T$1+2,FALSE)*T$2)</f>
        <v>3</v>
      </c>
      <c r="Y13" s="305">
        <f t="shared" si="5"/>
        <v>46656</v>
      </c>
      <c r="Z13" s="18">
        <f t="shared" si="6"/>
        <v>4.0824006531841048E-5</v>
      </c>
    </row>
    <row r="14" spans="1:26">
      <c r="A14" s="303" t="s">
        <v>189</v>
      </c>
      <c r="B14" s="356">
        <v>5</v>
      </c>
      <c r="C14" s="27">
        <f>IF(C$6&lt;=$B14,VLOOKUP($A14,'FG_243way_Regular Symbol'!$B$21:$H$31,FG_243way_PayCombo!C$6+2,FALSE)*P$2,IF(C$6-$B14=1,VLOOKUP($A14,'FG_243way_Regular Symbol'!$B$34:$H$44,FG_243way_PayCombo!C$6+2,FALSE),'FG_243way_Regular Symbol'!D$16))</f>
        <v>39</v>
      </c>
      <c r="D14" s="27">
        <f>IF(D$6&lt;=$B14,VLOOKUP($A14,'FG_243way_Regular Symbol'!$B$21:$H$31,FG_243way_PayCombo!D$6+2,FALSE)*Q$2,IF(D$6-$B14=1,VLOOKUP($A14,'FG_243way_Regular Symbol'!$B$34:$H$44,FG_243way_PayCombo!D$6+2,FALSE),'FG_243way_Regular Symbol'!E$16))</f>
        <v>30</v>
      </c>
      <c r="E14" s="27">
        <f>IF(E$6&lt;=$B14,VLOOKUP($A14,'FG_243way_Regular Symbol'!$B$21:$H$31,FG_243way_PayCombo!E$6+2,FALSE)*R$2,IF(E$6-$B14=1,VLOOKUP($A14,'FG_243way_Regular Symbol'!$B$34:$H$44,FG_243way_PayCombo!E$6+2,FALSE),'FG_243way_Regular Symbol'!F$16))</f>
        <v>15</v>
      </c>
      <c r="F14" s="27">
        <f>IF(F$6&lt;=$B14,VLOOKUP($A14,'FG_243way_Regular Symbol'!$B$21:$H$31,FG_243way_PayCombo!F$6+2,FALSE)*S$2,IF(F$6-$B14=1,VLOOKUP($A14,'FG_243way_Regular Symbol'!$B$34:$H$44,FG_243way_PayCombo!F$6+2,FALSE),'FG_243way_Regular Symbol'!G$16))</f>
        <v>18</v>
      </c>
      <c r="G14" s="27">
        <f>IF(G$6&lt;=$B14,VLOOKUP($A14,'FG_243way_Regular Symbol'!$B$21:$H$31,FG_243way_PayCombo!G$6+2,FALSE)*T$2,IF(G$6-$B14=1,VLOOKUP($A14,'FG_243way_Regular Symbol'!$B$34:$H$44,FG_243way_PayCombo!G$6+2,FALSE),'FG_243way_Regular Symbol'!H$16))</f>
        <v>30</v>
      </c>
      <c r="H14" s="256">
        <f t="shared" si="0"/>
        <v>9477000</v>
      </c>
      <c r="I14" s="244">
        <f t="shared" si="1"/>
        <v>120.59269389047166</v>
      </c>
      <c r="J14" s="190">
        <f>VLOOKUP($A14,FGOverView!$B$36:$G$46,FG_243way_PayCombo!$B14+1,FALSE)</f>
        <v>50</v>
      </c>
      <c r="K14" s="183">
        <f t="shared" si="2"/>
        <v>8.2923763267802129E-3</v>
      </c>
      <c r="L14" s="276">
        <f t="shared" si="3"/>
        <v>8.2923763267802129E-3</v>
      </c>
      <c r="M14" s="275">
        <f t="shared" si="4"/>
        <v>0.41461881633901065</v>
      </c>
      <c r="N14" s="134"/>
      <c r="O14" s="306" t="s">
        <v>44</v>
      </c>
      <c r="P14" s="306" t="s">
        <v>285</v>
      </c>
      <c r="Q14" s="306" t="s">
        <v>44</v>
      </c>
      <c r="R14" s="306" t="s">
        <v>44</v>
      </c>
      <c r="S14" s="306" t="s">
        <v>44</v>
      </c>
      <c r="T14" s="302">
        <f>IF(O14="S1",VLOOKUP(O14,'FG_243way_Regular Symbol'!$B$3:$H$15,FG_243way_PayCombo!P$1+2,FALSE)*P$2,'FG_243way_Regular Symbol'!D$16-VLOOKUP("S1",'FG_243way_Regular Symbol'!$B$3:$H$15,FG_243way_PayCombo!P$1+2,FALSE)*P$2)</f>
        <v>3</v>
      </c>
      <c r="U14" s="302">
        <f>IF(P14="S1",VLOOKUP(P14,'FG_243way_Regular Symbol'!$B$3:$H$15,FG_243way_PayCombo!Q$1+2,FALSE)*Q$2,'FG_243way_Regular Symbol'!E$16-VLOOKUP("S1",'FG_243way_Regular Symbol'!$B$3:$H$15,FG_243way_PayCombo!Q$1+2,FALSE)*Q$2)</f>
        <v>64</v>
      </c>
      <c r="V14" s="302">
        <f>IF(Q14="S1",VLOOKUP(Q14,'FG_243way_Regular Symbol'!$B$3:$H$15,FG_243way_PayCombo!R$1+2,FALSE)*R$2,'FG_243way_Regular Symbol'!F$16-VLOOKUP("S1",'FG_243way_Regular Symbol'!$B$3:$H$15,FG_243way_PayCombo!R$1+2,FALSE)*R$2)</f>
        <v>12</v>
      </c>
      <c r="W14" s="302">
        <f>IF(R14="S1",VLOOKUP(R14,'FG_243way_Regular Symbol'!$B$3:$H$15,FG_243way_PayCombo!S$1+2,FALSE)*S$2,'FG_243way_Regular Symbol'!G$16-VLOOKUP("S1",'FG_243way_Regular Symbol'!$B$3:$H$15,FG_243way_PayCombo!S$1+2,FALSE)*S$2)</f>
        <v>6</v>
      </c>
      <c r="X14" s="302">
        <f>IF(S14="S1",VLOOKUP(S14,'FG_243way_Regular Symbol'!$B$3:$H$15,FG_243way_PayCombo!T$1+2,FALSE)*T$2,'FG_243way_Regular Symbol'!H$16-VLOOKUP("S1",'FG_243way_Regular Symbol'!$B$3:$H$15,FG_243way_PayCombo!T$1+2,FALSE)*T$2)</f>
        <v>3</v>
      </c>
      <c r="Y14" s="305">
        <f t="shared" si="5"/>
        <v>41472</v>
      </c>
      <c r="Z14" s="18">
        <f t="shared" si="6"/>
        <v>3.6288005806080926E-5</v>
      </c>
    </row>
    <row r="15" spans="1:26">
      <c r="A15" s="303" t="s">
        <v>190</v>
      </c>
      <c r="B15" s="356">
        <v>5</v>
      </c>
      <c r="C15" s="27">
        <f>IF(C$6&lt;=$B15,VLOOKUP($A15,'FG_243way_Regular Symbol'!$B$21:$H$31,FG_243way_PayCombo!C$6+2,FALSE)*P$2,IF(C$6-$B15=1,VLOOKUP($A15,'FG_243way_Regular Symbol'!$B$34:$H$44,FG_243way_PayCombo!C$6+2,FALSE),'FG_243way_Regular Symbol'!D$16))</f>
        <v>27</v>
      </c>
      <c r="D15" s="27">
        <f>IF(D$6&lt;=$B15,VLOOKUP($A15,'FG_243way_Regular Symbol'!$B$21:$H$31,FG_243way_PayCombo!D$6+2,FALSE)*Q$2,IF(D$6-$B15=1,VLOOKUP($A15,'FG_243way_Regular Symbol'!$B$34:$H$44,FG_243way_PayCombo!D$6+2,FALSE),'FG_243way_Regular Symbol'!E$16))</f>
        <v>36</v>
      </c>
      <c r="E15" s="27">
        <f>IF(E$6&lt;=$B15,VLOOKUP($A15,'FG_243way_Regular Symbol'!$B$21:$H$31,FG_243way_PayCombo!E$6+2,FALSE)*R$2,IF(E$6-$B15=1,VLOOKUP($A15,'FG_243way_Regular Symbol'!$B$34:$H$44,FG_243way_PayCombo!E$6+2,FALSE),'FG_243way_Regular Symbol'!F$16))</f>
        <v>12</v>
      </c>
      <c r="F15" s="27">
        <f>IF(F$6&lt;=$B15,VLOOKUP($A15,'FG_243way_Regular Symbol'!$B$21:$H$31,FG_243way_PayCombo!F$6+2,FALSE)*S$2,IF(F$6-$B15=1,VLOOKUP($A15,'FG_243way_Regular Symbol'!$B$34:$H$44,FG_243way_PayCombo!F$6+2,FALSE),'FG_243way_Regular Symbol'!G$16))</f>
        <v>6</v>
      </c>
      <c r="G15" s="27">
        <f>IF(G$6&lt;=$B15,VLOOKUP($A15,'FG_243way_Regular Symbol'!$B$21:$H$31,FG_243way_PayCombo!G$6+2,FALSE)*T$2,IF(G$6-$B15=1,VLOOKUP($A15,'FG_243way_Regular Symbol'!$B$34:$H$44,FG_243way_PayCombo!G$6+2,FALSE),'FG_243way_Regular Symbol'!H$16))</f>
        <v>36</v>
      </c>
      <c r="H15" s="256">
        <f t="shared" si="0"/>
        <v>2519424</v>
      </c>
      <c r="I15" s="244">
        <f t="shared" si="1"/>
        <v>453.61835086114922</v>
      </c>
      <c r="J15" s="190">
        <f>VLOOKUP($A15,FGOverView!$B$36:$G$46,FG_243way_PayCombo!$B15+1,FALSE)</f>
        <v>50</v>
      </c>
      <c r="K15" s="183">
        <f t="shared" si="2"/>
        <v>2.2044963527194164E-3</v>
      </c>
      <c r="L15" s="276">
        <f t="shared" si="3"/>
        <v>2.2044963527194164E-3</v>
      </c>
      <c r="M15" s="275">
        <f t="shared" si="4"/>
        <v>0.11022481763597082</v>
      </c>
      <c r="N15" s="134"/>
      <c r="O15" s="306" t="s">
        <v>285</v>
      </c>
      <c r="P15" s="306" t="s">
        <v>44</v>
      </c>
      <c r="Q15" s="306" t="s">
        <v>44</v>
      </c>
      <c r="R15" s="306" t="s">
        <v>44</v>
      </c>
      <c r="S15" s="306" t="s">
        <v>44</v>
      </c>
      <c r="T15" s="302">
        <f>IF(O15="S1",VLOOKUP(O15,'FG_243way_Regular Symbol'!$B$3:$H$15,FG_243way_PayCombo!P$1+2,FALSE)*P$2,'FG_243way_Regular Symbol'!D$16-VLOOKUP("S1",'FG_243way_Regular Symbol'!$B$3:$H$15,FG_243way_PayCombo!P$1+2,FALSE)*P$2)</f>
        <v>58</v>
      </c>
      <c r="U15" s="302">
        <f>IF(P15="S1",VLOOKUP(P15,'FG_243way_Regular Symbol'!$B$3:$H$15,FG_243way_PayCombo!Q$1+2,FALSE)*Q$2,'FG_243way_Regular Symbol'!E$16-VLOOKUP("S1",'FG_243way_Regular Symbol'!$B$3:$H$15,FG_243way_PayCombo!Q$1+2,FALSE)*Q$2)</f>
        <v>18</v>
      </c>
      <c r="V15" s="302">
        <f>IF(Q15="S1",VLOOKUP(Q15,'FG_243way_Regular Symbol'!$B$3:$H$15,FG_243way_PayCombo!R$1+2,FALSE)*R$2,'FG_243way_Regular Symbol'!F$16-VLOOKUP("S1",'FG_243way_Regular Symbol'!$B$3:$H$15,FG_243way_PayCombo!R$1+2,FALSE)*R$2)</f>
        <v>12</v>
      </c>
      <c r="W15" s="302">
        <f>IF(R15="S1",VLOOKUP(R15,'FG_243way_Regular Symbol'!$B$3:$H$15,FG_243way_PayCombo!S$1+2,FALSE)*S$2,'FG_243way_Regular Symbol'!G$16-VLOOKUP("S1",'FG_243way_Regular Symbol'!$B$3:$H$15,FG_243way_PayCombo!S$1+2,FALSE)*S$2)</f>
        <v>6</v>
      </c>
      <c r="X15" s="302">
        <f>IF(S15="S1",VLOOKUP(S15,'FG_243way_Regular Symbol'!$B$3:$H$15,FG_243way_PayCombo!T$1+2,FALSE)*T$2,'FG_243way_Regular Symbol'!H$16-VLOOKUP("S1",'FG_243way_Regular Symbol'!$B$3:$H$15,FG_243way_PayCombo!T$1+2,FALSE)*T$2)</f>
        <v>3</v>
      </c>
      <c r="Y15" s="305">
        <f t="shared" si="5"/>
        <v>225504</v>
      </c>
      <c r="Z15" s="18">
        <f t="shared" si="6"/>
        <v>1.9731603157056504E-4</v>
      </c>
    </row>
    <row r="16" spans="1:26">
      <c r="A16" s="303" t="s">
        <v>186</v>
      </c>
      <c r="B16" s="356">
        <v>5</v>
      </c>
      <c r="C16" s="27">
        <f>IF(C$6&lt;=$B16,VLOOKUP($A16,'FG_243way_Regular Symbol'!$B$21:$H$31,FG_243way_PayCombo!C$6+2,FALSE)*P$2,IF(C$6-$B16=1,VLOOKUP($A16,'FG_243way_Regular Symbol'!$B$34:$H$44,FG_243way_PayCombo!C$6+2,FALSE),'FG_243way_Regular Symbol'!D$16))</f>
        <v>21</v>
      </c>
      <c r="D16" s="27">
        <f>IF(D$6&lt;=$B16,VLOOKUP($A16,'FG_243way_Regular Symbol'!$B$21:$H$31,FG_243way_PayCombo!D$6+2,FALSE)*Q$2,IF(D$6-$B16=1,VLOOKUP($A16,'FG_243way_Regular Symbol'!$B$34:$H$44,FG_243way_PayCombo!D$6+2,FALSE),'FG_243way_Regular Symbol'!E$16))</f>
        <v>24</v>
      </c>
      <c r="E16" s="27">
        <f>IF(E$6&lt;=$B16,VLOOKUP($A16,'FG_243way_Regular Symbol'!$B$21:$H$31,FG_243way_PayCombo!E$6+2,FALSE)*R$2,IF(E$6-$B16=1,VLOOKUP($A16,'FG_243way_Regular Symbol'!$B$34:$H$44,FG_243way_PayCombo!E$6+2,FALSE),'FG_243way_Regular Symbol'!F$16))</f>
        <v>21</v>
      </c>
      <c r="F16" s="27">
        <f>IF(F$6&lt;=$B16,VLOOKUP($A16,'FG_243way_Regular Symbol'!$B$21:$H$31,FG_243way_PayCombo!F$6+2,FALSE)*S$2,IF(F$6-$B16=1,VLOOKUP($A16,'FG_243way_Regular Symbol'!$B$34:$H$44,FG_243way_PayCombo!F$6+2,FALSE),'FG_243way_Regular Symbol'!G$16))</f>
        <v>6</v>
      </c>
      <c r="G16" s="27">
        <f>IF(G$6&lt;=$B16,VLOOKUP($A16,'FG_243way_Regular Symbol'!$B$21:$H$31,FG_243way_PayCombo!G$6+2,FALSE)*T$2,IF(G$6-$B16=1,VLOOKUP($A16,'FG_243way_Regular Symbol'!$B$34:$H$44,FG_243way_PayCombo!G$6+2,FALSE),'FG_243way_Regular Symbol'!H$16))</f>
        <v>24</v>
      </c>
      <c r="H16" s="256">
        <f t="shared" si="0"/>
        <v>1524096</v>
      </c>
      <c r="I16" s="244">
        <f t="shared" si="1"/>
        <v>749.85890652557316</v>
      </c>
      <c r="J16" s="190">
        <f>VLOOKUP($A16,FGOverView!$B$36:$G$46,FG_243way_PayCombo!$B16+1,FALSE)</f>
        <v>50</v>
      </c>
      <c r="K16" s="183">
        <f t="shared" si="2"/>
        <v>1.3335842133734741E-3</v>
      </c>
      <c r="L16" s="276">
        <f t="shared" si="3"/>
        <v>1.3335842133734741E-3</v>
      </c>
      <c r="M16" s="275">
        <f t="shared" si="4"/>
        <v>6.6679210668673702E-2</v>
      </c>
      <c r="N16" s="134"/>
      <c r="O16" s="307" t="s">
        <v>44</v>
      </c>
      <c r="P16" s="307" t="s">
        <v>44</v>
      </c>
      <c r="Q16" s="307" t="s">
        <v>44</v>
      </c>
      <c r="R16" s="307" t="s">
        <v>285</v>
      </c>
      <c r="S16" s="307" t="s">
        <v>285</v>
      </c>
      <c r="T16" s="302">
        <f>IF(O16="S1",VLOOKUP(O16,'FG_243way_Regular Symbol'!$B$3:$H$15,FG_243way_PayCombo!P$1+2,FALSE)*P$2,'FG_243way_Regular Symbol'!D$16-VLOOKUP("S1",'FG_243way_Regular Symbol'!$B$3:$H$15,FG_243way_PayCombo!P$1+2,FALSE)*P$2)</f>
        <v>3</v>
      </c>
      <c r="U16" s="302">
        <f>IF(P16="S1",VLOOKUP(P16,'FG_243way_Regular Symbol'!$B$3:$H$15,FG_243way_PayCombo!Q$1+2,FALSE)*Q$2,'FG_243way_Regular Symbol'!E$16-VLOOKUP("S1",'FG_243way_Regular Symbol'!$B$3:$H$15,FG_243way_PayCombo!Q$1+2,FALSE)*Q$2)</f>
        <v>18</v>
      </c>
      <c r="V16" s="302">
        <f>IF(Q16="S1",VLOOKUP(Q16,'FG_243way_Regular Symbol'!$B$3:$H$15,FG_243way_PayCombo!R$1+2,FALSE)*R$2,'FG_243way_Regular Symbol'!F$16-VLOOKUP("S1",'FG_243way_Regular Symbol'!$B$3:$H$15,FG_243way_PayCombo!R$1+2,FALSE)*R$2)</f>
        <v>12</v>
      </c>
      <c r="W16" s="302">
        <f>IF(R16="S1",VLOOKUP(R16,'FG_243way_Regular Symbol'!$B$3:$H$15,FG_243way_PayCombo!S$1+2,FALSE)*S$2,'FG_243way_Regular Symbol'!G$16-VLOOKUP("S1",'FG_243way_Regular Symbol'!$B$3:$H$15,FG_243way_PayCombo!S$1+2,FALSE)*S$2)</f>
        <v>50</v>
      </c>
      <c r="X16" s="302">
        <f>IF(S16="S1",VLOOKUP(S16,'FG_243way_Regular Symbol'!$B$3:$H$15,FG_243way_PayCombo!T$1+2,FALSE)*T$2,'FG_243way_Regular Symbol'!H$16-VLOOKUP("S1",'FG_243way_Regular Symbol'!$B$3:$H$15,FG_243way_PayCombo!T$1+2,FALSE)*T$2)</f>
        <v>65</v>
      </c>
      <c r="Y16" s="305">
        <f t="shared" si="5"/>
        <v>2106000</v>
      </c>
      <c r="Z16" s="18">
        <f t="shared" si="6"/>
        <v>1.8427502948400471E-3</v>
      </c>
    </row>
    <row r="17" spans="1:29">
      <c r="A17" s="303" t="s">
        <v>149</v>
      </c>
      <c r="B17" s="356">
        <v>4</v>
      </c>
      <c r="C17" s="27">
        <f>IF(C$6&lt;=$B17,VLOOKUP($A17,'FG_243way_Regular Symbol'!$B$21:$H$31,FG_243way_PayCombo!C$6+2,FALSE)*P$2,IF(C$6-$B17=1,VLOOKUP($A17,'FG_243way_Regular Symbol'!$B$34:$H$44,FG_243way_PayCombo!C$6+2,FALSE),'FG_243way_Regular Symbol'!D$16))</f>
        <v>21</v>
      </c>
      <c r="D17" s="27">
        <f>IF(D$6&lt;=$B17,VLOOKUP($A17,'FG_243way_Regular Symbol'!$B$21:$H$31,FG_243way_PayCombo!D$6+2,FALSE)*Q$2,IF(D$6-$B17=1,VLOOKUP($A17,'FG_243way_Regular Symbol'!$B$34:$H$44,FG_243way_PayCombo!D$6+2,FALSE),'FG_243way_Regular Symbol'!E$16))</f>
        <v>36</v>
      </c>
      <c r="E17" s="27">
        <f>IF(E$6&lt;=$B17,VLOOKUP($A17,'FG_243way_Regular Symbol'!$B$21:$H$31,FG_243way_PayCombo!E$6+2,FALSE)*R$2,IF(E$6-$B17=1,VLOOKUP($A17,'FG_243way_Regular Symbol'!$B$34:$H$44,FG_243way_PayCombo!E$6+2,FALSE),'FG_243way_Regular Symbol'!F$16))</f>
        <v>18</v>
      </c>
      <c r="F17" s="27">
        <f>IF(F$6&lt;=$B17,VLOOKUP($A17,'FG_243way_Regular Symbol'!$B$21:$H$31,FG_243way_PayCombo!F$6+2,FALSE)*S$2,IF(F$6-$B17=1,VLOOKUP($A17,'FG_243way_Regular Symbol'!$B$34:$H$44,FG_243way_PayCombo!F$6+2,FALSE),'FG_243way_Regular Symbol'!G$16))</f>
        <v>18</v>
      </c>
      <c r="G17" s="27">
        <f>IF(G$6&lt;=$B17,VLOOKUP($A17,'FG_243way_Regular Symbol'!$B$21:$H$31,FG_243way_PayCombo!G$6+2,FALSE)*T$2,IF(G$6-$B17=1,VLOOKUP($A17,'FG_243way_Regular Symbol'!$B$34:$H$44,FG_243way_PayCombo!G$6+2,FALSE),'FG_243way_Regular Symbol'!H$16))</f>
        <v>62</v>
      </c>
      <c r="H17" s="256">
        <f t="shared" si="0"/>
        <v>15186528</v>
      </c>
      <c r="I17" s="244">
        <f t="shared" si="1"/>
        <v>75.254657285720612</v>
      </c>
      <c r="J17" s="190">
        <f>VLOOKUP($A17,FGOverView!$B$36:$G$46,FG_243way_PayCombo!$B17+1,FALSE)</f>
        <v>200</v>
      </c>
      <c r="K17" s="183">
        <f t="shared" si="2"/>
        <v>5.3152856504457037E-2</v>
      </c>
      <c r="L17" s="276">
        <f t="shared" si="3"/>
        <v>1.3288214126114259E-2</v>
      </c>
      <c r="M17" s="275">
        <f t="shared" si="4"/>
        <v>2.6576428252228519</v>
      </c>
      <c r="N17" s="134"/>
      <c r="O17" s="307" t="s">
        <v>44</v>
      </c>
      <c r="P17" s="307" t="s">
        <v>44</v>
      </c>
      <c r="Q17" s="307" t="s">
        <v>285</v>
      </c>
      <c r="R17" s="307" t="s">
        <v>44</v>
      </c>
      <c r="S17" s="307" t="s">
        <v>285</v>
      </c>
      <c r="T17" s="302">
        <f>IF(O17="S1",VLOOKUP(O17,'FG_243way_Regular Symbol'!$B$3:$H$15,FG_243way_PayCombo!P$1+2,FALSE)*P$2,'FG_243way_Regular Symbol'!D$16-VLOOKUP("S1",'FG_243way_Regular Symbol'!$B$3:$H$15,FG_243way_PayCombo!P$1+2,FALSE)*P$2)</f>
        <v>3</v>
      </c>
      <c r="U17" s="302">
        <f>IF(P17="S1",VLOOKUP(P17,'FG_243way_Regular Symbol'!$B$3:$H$15,FG_243way_PayCombo!Q$1+2,FALSE)*Q$2,'FG_243way_Regular Symbol'!E$16-VLOOKUP("S1",'FG_243way_Regular Symbol'!$B$3:$H$15,FG_243way_PayCombo!Q$1+2,FALSE)*Q$2)</f>
        <v>18</v>
      </c>
      <c r="V17" s="302">
        <f>IF(Q17="S1",VLOOKUP(Q17,'FG_243way_Regular Symbol'!$B$3:$H$15,FG_243way_PayCombo!R$1+2,FALSE)*R$2,'FG_243way_Regular Symbol'!F$16-VLOOKUP("S1",'FG_243way_Regular Symbol'!$B$3:$H$15,FG_243way_PayCombo!R$1+2,FALSE)*R$2)</f>
        <v>48</v>
      </c>
      <c r="W17" s="302">
        <f>IF(R17="S1",VLOOKUP(R17,'FG_243way_Regular Symbol'!$B$3:$H$15,FG_243way_PayCombo!S$1+2,FALSE)*S$2,'FG_243way_Regular Symbol'!G$16-VLOOKUP("S1",'FG_243way_Regular Symbol'!$B$3:$H$15,FG_243way_PayCombo!S$1+2,FALSE)*S$2)</f>
        <v>6</v>
      </c>
      <c r="X17" s="302">
        <f>IF(S17="S1",VLOOKUP(S17,'FG_243way_Regular Symbol'!$B$3:$H$15,FG_243way_PayCombo!T$1+2,FALSE)*T$2,'FG_243way_Regular Symbol'!H$16-VLOOKUP("S1",'FG_243way_Regular Symbol'!$B$3:$H$15,FG_243way_PayCombo!T$1+2,FALSE)*T$2)</f>
        <v>65</v>
      </c>
      <c r="Y17" s="305">
        <f t="shared" si="5"/>
        <v>1010880</v>
      </c>
      <c r="Z17" s="18">
        <f t="shared" si="6"/>
        <v>8.8452014152322269E-4</v>
      </c>
    </row>
    <row r="18" spans="1:29">
      <c r="A18" s="303" t="s">
        <v>85</v>
      </c>
      <c r="B18" s="356">
        <v>4</v>
      </c>
      <c r="C18" s="27">
        <f>IF(C$6&lt;=$B18,VLOOKUP($A18,'FG_243way_Regular Symbol'!$B$21:$H$31,FG_243way_PayCombo!C$6+2,FALSE)*P$2,IF(C$6-$B18=1,VLOOKUP($A18,'FG_243way_Regular Symbol'!$B$34:$H$44,FG_243way_PayCombo!C$6+2,FALSE),'FG_243way_Regular Symbol'!D$16))</f>
        <v>21</v>
      </c>
      <c r="D18" s="27">
        <f>IF(D$6&lt;=$B18,VLOOKUP($A18,'FG_243way_Regular Symbol'!$B$21:$H$31,FG_243way_PayCombo!D$6+2,FALSE)*Q$2,IF(D$6-$B18=1,VLOOKUP($A18,'FG_243way_Regular Symbol'!$B$34:$H$44,FG_243way_PayCombo!D$6+2,FALSE),'FG_243way_Regular Symbol'!E$16))</f>
        <v>21</v>
      </c>
      <c r="E18" s="27">
        <f>IF(E$6&lt;=$B18,VLOOKUP($A18,'FG_243way_Regular Symbol'!$B$21:$H$31,FG_243way_PayCombo!E$6+2,FALSE)*R$2,IF(E$6-$B18=1,VLOOKUP($A18,'FG_243way_Regular Symbol'!$B$34:$H$44,FG_243way_PayCombo!E$6+2,FALSE),'FG_243way_Regular Symbol'!F$16))</f>
        <v>15</v>
      </c>
      <c r="F18" s="27">
        <f>IF(F$6&lt;=$B18,VLOOKUP($A18,'FG_243way_Regular Symbol'!$B$21:$H$31,FG_243way_PayCombo!F$6+2,FALSE)*S$2,IF(F$6-$B18=1,VLOOKUP($A18,'FG_243way_Regular Symbol'!$B$34:$H$44,FG_243way_PayCombo!F$6+2,FALSE),'FG_243way_Regular Symbol'!G$16))</f>
        <v>24</v>
      </c>
      <c r="G18" s="27">
        <f>IF(G$6&lt;=$B18,VLOOKUP($A18,'FG_243way_Regular Symbol'!$B$21:$H$31,FG_243way_PayCombo!G$6+2,FALSE)*T$2,IF(G$6-$B18=1,VLOOKUP($A18,'FG_243way_Regular Symbol'!$B$34:$H$44,FG_243way_PayCombo!G$6+2,FALSE),'FG_243way_Regular Symbol'!H$16))</f>
        <v>62</v>
      </c>
      <c r="H18" s="256">
        <f t="shared" si="0"/>
        <v>9843120</v>
      </c>
      <c r="I18" s="244">
        <f t="shared" si="1"/>
        <v>116.10718552654036</v>
      </c>
      <c r="J18" s="190">
        <f>VLOOKUP($A18,FGOverView!$B$36:$G$46,FG_243way_PayCombo!$B18+1,FALSE)</f>
        <v>200</v>
      </c>
      <c r="K18" s="183">
        <f t="shared" si="2"/>
        <v>3.4450925512148081E-2</v>
      </c>
      <c r="L18" s="276">
        <f t="shared" si="3"/>
        <v>8.6127313780370203E-3</v>
      </c>
      <c r="M18" s="275">
        <f t="shared" si="4"/>
        <v>1.7225462756074041</v>
      </c>
      <c r="N18" s="134"/>
      <c r="O18" s="307" t="s">
        <v>44</v>
      </c>
      <c r="P18" s="307" t="s">
        <v>44</v>
      </c>
      <c r="Q18" s="307" t="s">
        <v>285</v>
      </c>
      <c r="R18" s="307" t="s">
        <v>285</v>
      </c>
      <c r="S18" s="307" t="s">
        <v>44</v>
      </c>
      <c r="T18" s="302">
        <f>IF(O18="S1",VLOOKUP(O18,'FG_243way_Regular Symbol'!$B$3:$H$15,FG_243way_PayCombo!P$1+2,FALSE)*P$2,'FG_243way_Regular Symbol'!D$16-VLOOKUP("S1",'FG_243way_Regular Symbol'!$B$3:$H$15,FG_243way_PayCombo!P$1+2,FALSE)*P$2)</f>
        <v>3</v>
      </c>
      <c r="U18" s="302">
        <f>IF(P18="S1",VLOOKUP(P18,'FG_243way_Regular Symbol'!$B$3:$H$15,FG_243way_PayCombo!Q$1+2,FALSE)*Q$2,'FG_243way_Regular Symbol'!E$16-VLOOKUP("S1",'FG_243way_Regular Symbol'!$B$3:$H$15,FG_243way_PayCombo!Q$1+2,FALSE)*Q$2)</f>
        <v>18</v>
      </c>
      <c r="V18" s="302">
        <f>IF(Q18="S1",VLOOKUP(Q18,'FG_243way_Regular Symbol'!$B$3:$H$15,FG_243way_PayCombo!R$1+2,FALSE)*R$2,'FG_243way_Regular Symbol'!F$16-VLOOKUP("S1",'FG_243way_Regular Symbol'!$B$3:$H$15,FG_243way_PayCombo!R$1+2,FALSE)*R$2)</f>
        <v>48</v>
      </c>
      <c r="W18" s="302">
        <f>IF(R18="S1",VLOOKUP(R18,'FG_243way_Regular Symbol'!$B$3:$H$15,FG_243way_PayCombo!S$1+2,FALSE)*S$2,'FG_243way_Regular Symbol'!G$16-VLOOKUP("S1",'FG_243way_Regular Symbol'!$B$3:$H$15,FG_243way_PayCombo!S$1+2,FALSE)*S$2)</f>
        <v>50</v>
      </c>
      <c r="X18" s="302">
        <f>IF(S18="S1",VLOOKUP(S18,'FG_243way_Regular Symbol'!$B$3:$H$15,FG_243way_PayCombo!T$1+2,FALSE)*T$2,'FG_243way_Regular Symbol'!H$16-VLOOKUP("S1",'FG_243way_Regular Symbol'!$B$3:$H$15,FG_243way_PayCombo!T$1+2,FALSE)*T$2)</f>
        <v>3</v>
      </c>
      <c r="Y18" s="305">
        <f t="shared" si="5"/>
        <v>388800</v>
      </c>
      <c r="Z18" s="18">
        <f t="shared" si="6"/>
        <v>3.4020005443200873E-4</v>
      </c>
    </row>
    <row r="19" spans="1:29">
      <c r="A19" s="303" t="s">
        <v>83</v>
      </c>
      <c r="B19" s="356">
        <v>4</v>
      </c>
      <c r="C19" s="27">
        <f>IF(C$6&lt;=$B19,VLOOKUP($A19,'FG_243way_Regular Symbol'!$B$21:$H$31,FG_243way_PayCombo!C$6+2,FALSE)*P$2,IF(C$6-$B19=1,VLOOKUP($A19,'FG_243way_Regular Symbol'!$B$34:$H$44,FG_243way_PayCombo!C$6+2,FALSE),'FG_243way_Regular Symbol'!D$16))</f>
        <v>15</v>
      </c>
      <c r="D19" s="27">
        <f>IF(D$6&lt;=$B19,VLOOKUP($A19,'FG_243way_Regular Symbol'!$B$21:$H$31,FG_243way_PayCombo!D$6+2,FALSE)*Q$2,IF(D$6-$B19=1,VLOOKUP($A19,'FG_243way_Regular Symbol'!$B$34:$H$44,FG_243way_PayCombo!D$6+2,FALSE),'FG_243way_Regular Symbol'!E$16))</f>
        <v>15</v>
      </c>
      <c r="E19" s="27">
        <f>IF(E$6&lt;=$B19,VLOOKUP($A19,'FG_243way_Regular Symbol'!$B$21:$H$31,FG_243way_PayCombo!E$6+2,FALSE)*R$2,IF(E$6-$B19=1,VLOOKUP($A19,'FG_243way_Regular Symbol'!$B$34:$H$44,FG_243way_PayCombo!E$6+2,FALSE),'FG_243way_Regular Symbol'!F$16))</f>
        <v>9</v>
      </c>
      <c r="F19" s="27">
        <f>IF(F$6&lt;=$B19,VLOOKUP($A19,'FG_243way_Regular Symbol'!$B$21:$H$31,FG_243way_PayCombo!F$6+2,FALSE)*S$2,IF(F$6-$B19=1,VLOOKUP($A19,'FG_243way_Regular Symbol'!$B$34:$H$44,FG_243way_PayCombo!F$6+2,FALSE),'FG_243way_Regular Symbol'!G$16))</f>
        <v>3</v>
      </c>
      <c r="G19" s="27">
        <f>IF(G$6&lt;=$B19,VLOOKUP($A19,'FG_243way_Regular Symbol'!$B$21:$H$31,FG_243way_PayCombo!G$6+2,FALSE)*T$2,IF(G$6-$B19=1,VLOOKUP($A19,'FG_243way_Regular Symbol'!$B$34:$H$44,FG_243way_PayCombo!G$6+2,FALSE),'FG_243way_Regular Symbol'!H$16))</f>
        <v>46</v>
      </c>
      <c r="H19" s="256">
        <f t="shared" si="0"/>
        <v>279450</v>
      </c>
      <c r="I19" s="244">
        <f t="shared" si="1"/>
        <v>4089.6652710681697</v>
      </c>
      <c r="J19" s="190">
        <f>VLOOKUP($A19,FGOverView!$B$36:$G$46,FG_243way_PayCombo!$B19+1,FALSE)</f>
        <v>100</v>
      </c>
      <c r="K19" s="183">
        <f t="shared" si="2"/>
        <v>4.8903757824601249E-4</v>
      </c>
      <c r="L19" s="276">
        <f t="shared" si="3"/>
        <v>2.4451878912300624E-4</v>
      </c>
      <c r="M19" s="275">
        <f t="shared" si="4"/>
        <v>2.4451878912300624E-2</v>
      </c>
      <c r="N19" s="134"/>
      <c r="O19" s="307" t="s">
        <v>44</v>
      </c>
      <c r="P19" s="307" t="s">
        <v>285</v>
      </c>
      <c r="Q19" s="307" t="s">
        <v>44</v>
      </c>
      <c r="R19" s="307" t="s">
        <v>44</v>
      </c>
      <c r="S19" s="307" t="s">
        <v>285</v>
      </c>
      <c r="T19" s="302">
        <f>IF(O19="S1",VLOOKUP(O19,'FG_243way_Regular Symbol'!$B$3:$H$15,FG_243way_PayCombo!P$1+2,FALSE)*P$2,'FG_243way_Regular Symbol'!D$16-VLOOKUP("S1",'FG_243way_Regular Symbol'!$B$3:$H$15,FG_243way_PayCombo!P$1+2,FALSE)*P$2)</f>
        <v>3</v>
      </c>
      <c r="U19" s="302">
        <f>IF(P19="S1",VLOOKUP(P19,'FG_243way_Regular Symbol'!$B$3:$H$15,FG_243way_PayCombo!Q$1+2,FALSE)*Q$2,'FG_243way_Regular Symbol'!E$16-VLOOKUP("S1",'FG_243way_Regular Symbol'!$B$3:$H$15,FG_243way_PayCombo!Q$1+2,FALSE)*Q$2)</f>
        <v>64</v>
      </c>
      <c r="V19" s="302">
        <f>IF(Q19="S1",VLOOKUP(Q19,'FG_243way_Regular Symbol'!$B$3:$H$15,FG_243way_PayCombo!R$1+2,FALSE)*R$2,'FG_243way_Regular Symbol'!F$16-VLOOKUP("S1",'FG_243way_Regular Symbol'!$B$3:$H$15,FG_243way_PayCombo!R$1+2,FALSE)*R$2)</f>
        <v>12</v>
      </c>
      <c r="W19" s="302">
        <f>IF(R19="S1",VLOOKUP(R19,'FG_243way_Regular Symbol'!$B$3:$H$15,FG_243way_PayCombo!S$1+2,FALSE)*S$2,'FG_243way_Regular Symbol'!G$16-VLOOKUP("S1",'FG_243way_Regular Symbol'!$B$3:$H$15,FG_243way_PayCombo!S$1+2,FALSE)*S$2)</f>
        <v>6</v>
      </c>
      <c r="X19" s="302">
        <f>IF(S19="S1",VLOOKUP(S19,'FG_243way_Regular Symbol'!$B$3:$H$15,FG_243way_PayCombo!T$1+2,FALSE)*T$2,'FG_243way_Regular Symbol'!H$16-VLOOKUP("S1",'FG_243way_Regular Symbol'!$B$3:$H$15,FG_243way_PayCombo!T$1+2,FALSE)*T$2)</f>
        <v>65</v>
      </c>
      <c r="Y19" s="305">
        <f t="shared" si="5"/>
        <v>898560</v>
      </c>
      <c r="Z19" s="18">
        <f t="shared" si="6"/>
        <v>7.8624012579842008E-4</v>
      </c>
    </row>
    <row r="20" spans="1:29">
      <c r="A20" s="303" t="s">
        <v>84</v>
      </c>
      <c r="B20" s="356">
        <v>4</v>
      </c>
      <c r="C20" s="27">
        <f>IF(C$6&lt;=$B20,VLOOKUP($A20,'FG_243way_Regular Symbol'!$B$21:$H$31,FG_243way_PayCombo!C$6+2,FALSE)*P$2,IF(C$6-$B20=1,VLOOKUP($A20,'FG_243way_Regular Symbol'!$B$34:$H$44,FG_243way_PayCombo!C$6+2,FALSE),'FG_243way_Regular Symbol'!D$16))</f>
        <v>18</v>
      </c>
      <c r="D20" s="27">
        <f>IF(D$6&lt;=$B20,VLOOKUP($A20,'FG_243way_Regular Symbol'!$B$21:$H$31,FG_243way_PayCombo!D$6+2,FALSE)*Q$2,IF(D$6-$B20=1,VLOOKUP($A20,'FG_243way_Regular Symbol'!$B$34:$H$44,FG_243way_PayCombo!D$6+2,FALSE),'FG_243way_Regular Symbol'!E$16))</f>
        <v>30</v>
      </c>
      <c r="E20" s="27">
        <f>IF(E$6&lt;=$B20,VLOOKUP($A20,'FG_243way_Regular Symbol'!$B$21:$H$31,FG_243way_PayCombo!E$6+2,FALSE)*R$2,IF(E$6-$B20=1,VLOOKUP($A20,'FG_243way_Regular Symbol'!$B$34:$H$44,FG_243way_PayCombo!E$6+2,FALSE),'FG_243way_Regular Symbol'!F$16))</f>
        <v>12</v>
      </c>
      <c r="F20" s="27">
        <f>IF(F$6&lt;=$B20,VLOOKUP($A20,'FG_243way_Regular Symbol'!$B$21:$H$31,FG_243way_PayCombo!F$6+2,FALSE)*S$2,IF(F$6-$B20=1,VLOOKUP($A20,'FG_243way_Regular Symbol'!$B$34:$H$44,FG_243way_PayCombo!F$6+2,FALSE),'FG_243way_Regular Symbol'!G$16))</f>
        <v>6</v>
      </c>
      <c r="G20" s="27">
        <f>IF(G$6&lt;=$B20,VLOOKUP($A20,'FG_243way_Regular Symbol'!$B$21:$H$31,FG_243way_PayCombo!G$6+2,FALSE)*T$2,IF(G$6-$B20=1,VLOOKUP($A20,'FG_243way_Regular Symbol'!$B$34:$H$44,FG_243way_PayCombo!G$6+2,FALSE),'FG_243way_Regular Symbol'!H$16))</f>
        <v>62</v>
      </c>
      <c r="H20" s="256">
        <f t="shared" si="0"/>
        <v>2410560</v>
      </c>
      <c r="I20" s="244">
        <f t="shared" si="1"/>
        <v>474.1043409000398</v>
      </c>
      <c r="J20" s="190">
        <f>VLOOKUP($A20,FGOverView!$B$36:$G$46,FG_243way_PayCombo!$B20+1,FALSE)</f>
        <v>100</v>
      </c>
      <c r="K20" s="183">
        <f t="shared" si="2"/>
        <v>4.2184806749569082E-3</v>
      </c>
      <c r="L20" s="276">
        <f t="shared" si="3"/>
        <v>2.1092403374784541E-3</v>
      </c>
      <c r="M20" s="275">
        <f t="shared" si="4"/>
        <v>0.21092403374784541</v>
      </c>
      <c r="N20" s="134"/>
      <c r="O20" s="307" t="s">
        <v>44</v>
      </c>
      <c r="P20" s="307" t="s">
        <v>285</v>
      </c>
      <c r="Q20" s="307" t="s">
        <v>44</v>
      </c>
      <c r="R20" s="307" t="s">
        <v>285</v>
      </c>
      <c r="S20" s="307" t="s">
        <v>44</v>
      </c>
      <c r="T20" s="302">
        <f>IF(O20="S1",VLOOKUP(O20,'FG_243way_Regular Symbol'!$B$3:$H$15,FG_243way_PayCombo!P$1+2,FALSE)*P$2,'FG_243way_Regular Symbol'!D$16-VLOOKUP("S1",'FG_243way_Regular Symbol'!$B$3:$H$15,FG_243way_PayCombo!P$1+2,FALSE)*P$2)</f>
        <v>3</v>
      </c>
      <c r="U20" s="302">
        <f>IF(P20="S1",VLOOKUP(P20,'FG_243way_Regular Symbol'!$B$3:$H$15,FG_243way_PayCombo!Q$1+2,FALSE)*Q$2,'FG_243way_Regular Symbol'!E$16-VLOOKUP("S1",'FG_243way_Regular Symbol'!$B$3:$H$15,FG_243way_PayCombo!Q$1+2,FALSE)*Q$2)</f>
        <v>64</v>
      </c>
      <c r="V20" s="302">
        <f>IF(Q20="S1",VLOOKUP(Q20,'FG_243way_Regular Symbol'!$B$3:$H$15,FG_243way_PayCombo!R$1+2,FALSE)*R$2,'FG_243way_Regular Symbol'!F$16-VLOOKUP("S1",'FG_243way_Regular Symbol'!$B$3:$H$15,FG_243way_PayCombo!R$1+2,FALSE)*R$2)</f>
        <v>12</v>
      </c>
      <c r="W20" s="302">
        <f>IF(R20="S1",VLOOKUP(R20,'FG_243way_Regular Symbol'!$B$3:$H$15,FG_243way_PayCombo!S$1+2,FALSE)*S$2,'FG_243way_Regular Symbol'!G$16-VLOOKUP("S1",'FG_243way_Regular Symbol'!$B$3:$H$15,FG_243way_PayCombo!S$1+2,FALSE)*S$2)</f>
        <v>50</v>
      </c>
      <c r="X20" s="302">
        <f>IF(S20="S1",VLOOKUP(S20,'FG_243way_Regular Symbol'!$B$3:$H$15,FG_243way_PayCombo!T$1+2,FALSE)*T$2,'FG_243way_Regular Symbol'!H$16-VLOOKUP("S1",'FG_243way_Regular Symbol'!$B$3:$H$15,FG_243way_PayCombo!T$1+2,FALSE)*T$2)</f>
        <v>3</v>
      </c>
      <c r="Y20" s="305">
        <f t="shared" si="5"/>
        <v>345600</v>
      </c>
      <c r="Z20" s="18">
        <f t="shared" si="6"/>
        <v>3.0240004838400772E-4</v>
      </c>
    </row>
    <row r="21" spans="1:29">
      <c r="A21" s="303" t="s">
        <v>147</v>
      </c>
      <c r="B21" s="356">
        <v>4</v>
      </c>
      <c r="C21" s="27">
        <f>IF(C$6&lt;=$B21,VLOOKUP($A21,'FG_243way_Regular Symbol'!$B$21:$H$31,FG_243way_PayCombo!C$6+2,FALSE)*P$2,IF(C$6-$B21=1,VLOOKUP($A21,'FG_243way_Regular Symbol'!$B$34:$H$44,FG_243way_PayCombo!C$6+2,FALSE),'FG_243way_Regular Symbol'!D$16))</f>
        <v>24</v>
      </c>
      <c r="D21" s="27">
        <f>IF(D$6&lt;=$B21,VLOOKUP($A21,'FG_243way_Regular Symbol'!$B$21:$H$31,FG_243way_PayCombo!D$6+2,FALSE)*Q$2,IF(D$6-$B21=1,VLOOKUP($A21,'FG_243way_Regular Symbol'!$B$34:$H$44,FG_243way_PayCombo!D$6+2,FALSE),'FG_243way_Regular Symbol'!E$16))</f>
        <v>36</v>
      </c>
      <c r="E21" s="27">
        <f>IF(E$6&lt;=$B21,VLOOKUP($A21,'FG_243way_Regular Symbol'!$B$21:$H$31,FG_243way_PayCombo!E$6+2,FALSE)*R$2,IF(E$6-$B21=1,VLOOKUP($A21,'FG_243way_Regular Symbol'!$B$34:$H$44,FG_243way_PayCombo!E$6+2,FALSE),'FG_243way_Regular Symbol'!F$16))</f>
        <v>42</v>
      </c>
      <c r="F21" s="27">
        <f>IF(F$6&lt;=$B21,VLOOKUP($A21,'FG_243way_Regular Symbol'!$B$21:$H$31,FG_243way_PayCombo!F$6+2,FALSE)*S$2,IF(F$6-$B21=1,VLOOKUP($A21,'FG_243way_Regular Symbol'!$B$34:$H$44,FG_243way_PayCombo!F$6+2,FALSE),'FG_243way_Regular Symbol'!G$16))</f>
        <v>33</v>
      </c>
      <c r="G21" s="27">
        <f>IF(G$6&lt;=$B21,VLOOKUP($A21,'FG_243way_Regular Symbol'!$B$21:$H$31,FG_243way_PayCombo!G$6+2,FALSE)*T$2,IF(G$6-$B21=1,VLOOKUP($A21,'FG_243way_Regular Symbol'!$B$34:$H$44,FG_243way_PayCombo!G$6+2,FALSE),'FG_243way_Regular Symbol'!H$16))</f>
        <v>60</v>
      </c>
      <c r="H21" s="256">
        <f t="shared" si="0"/>
        <v>71850240</v>
      </c>
      <c r="I21" s="244">
        <f t="shared" si="1"/>
        <v>15.906098017209128</v>
      </c>
      <c r="J21" s="190">
        <f>VLOOKUP($A21,FGOverView!$B$36:$G$46,FG_243way_PayCombo!$B21+1,FALSE)</f>
        <v>60</v>
      </c>
      <c r="K21" s="183">
        <f t="shared" si="2"/>
        <v>7.5442764070842244E-2</v>
      </c>
      <c r="L21" s="276">
        <f t="shared" si="3"/>
        <v>6.2868970059035204E-2</v>
      </c>
      <c r="M21" s="275">
        <f t="shared" si="4"/>
        <v>3.772138203542112</v>
      </c>
      <c r="N21" s="134"/>
      <c r="O21" s="307" t="s">
        <v>44</v>
      </c>
      <c r="P21" s="307" t="s">
        <v>285</v>
      </c>
      <c r="Q21" s="307" t="s">
        <v>285</v>
      </c>
      <c r="R21" s="307" t="s">
        <v>44</v>
      </c>
      <c r="S21" s="307" t="s">
        <v>44</v>
      </c>
      <c r="T21" s="302">
        <f>IF(O21="S1",VLOOKUP(O21,'FG_243way_Regular Symbol'!$B$3:$H$15,FG_243way_PayCombo!P$1+2,FALSE)*P$2,'FG_243way_Regular Symbol'!D$16-VLOOKUP("S1",'FG_243way_Regular Symbol'!$B$3:$H$15,FG_243way_PayCombo!P$1+2,FALSE)*P$2)</f>
        <v>3</v>
      </c>
      <c r="U21" s="302">
        <f>IF(P21="S1",VLOOKUP(P21,'FG_243way_Regular Symbol'!$B$3:$H$15,FG_243way_PayCombo!Q$1+2,FALSE)*Q$2,'FG_243way_Regular Symbol'!E$16-VLOOKUP("S1",'FG_243way_Regular Symbol'!$B$3:$H$15,FG_243way_PayCombo!Q$1+2,FALSE)*Q$2)</f>
        <v>64</v>
      </c>
      <c r="V21" s="302">
        <f>IF(Q21="S1",VLOOKUP(Q21,'FG_243way_Regular Symbol'!$B$3:$H$15,FG_243way_PayCombo!R$1+2,FALSE)*R$2,'FG_243way_Regular Symbol'!F$16-VLOOKUP("S1",'FG_243way_Regular Symbol'!$B$3:$H$15,FG_243way_PayCombo!R$1+2,FALSE)*R$2)</f>
        <v>48</v>
      </c>
      <c r="W21" s="302">
        <f>IF(R21="S1",VLOOKUP(R21,'FG_243way_Regular Symbol'!$B$3:$H$15,FG_243way_PayCombo!S$1+2,FALSE)*S$2,'FG_243way_Regular Symbol'!G$16-VLOOKUP("S1",'FG_243way_Regular Symbol'!$B$3:$H$15,FG_243way_PayCombo!S$1+2,FALSE)*S$2)</f>
        <v>6</v>
      </c>
      <c r="X21" s="302">
        <f>IF(S21="S1",VLOOKUP(S21,'FG_243way_Regular Symbol'!$B$3:$H$15,FG_243way_PayCombo!T$1+2,FALSE)*T$2,'FG_243way_Regular Symbol'!H$16-VLOOKUP("S1",'FG_243way_Regular Symbol'!$B$3:$H$15,FG_243way_PayCombo!T$1+2,FALSE)*T$2)</f>
        <v>3</v>
      </c>
      <c r="Y21" s="305">
        <f t="shared" si="5"/>
        <v>165888</v>
      </c>
      <c r="Z21" s="18">
        <f t="shared" si="6"/>
        <v>1.451520232243237E-4</v>
      </c>
    </row>
    <row r="22" spans="1:29">
      <c r="A22" s="303" t="s">
        <v>69</v>
      </c>
      <c r="B22" s="356">
        <v>4</v>
      </c>
      <c r="C22" s="27">
        <f>IF(C$6&lt;=$B22,VLOOKUP($A22,'FG_243way_Regular Symbol'!$B$21:$H$31,FG_243way_PayCombo!C$6+2,FALSE)*P$2,IF(C$6-$B22=1,VLOOKUP($A22,'FG_243way_Regular Symbol'!$B$34:$H$44,FG_243way_PayCombo!C$6+2,FALSE),'FG_243way_Regular Symbol'!D$16))</f>
        <v>15</v>
      </c>
      <c r="D22" s="27">
        <f>IF(D$6&lt;=$B22,VLOOKUP($A22,'FG_243way_Regular Symbol'!$B$21:$H$31,FG_243way_PayCombo!D$6+2,FALSE)*Q$2,IF(D$6-$B22=1,VLOOKUP($A22,'FG_243way_Regular Symbol'!$B$34:$H$44,FG_243way_PayCombo!D$6+2,FALSE),'FG_243way_Regular Symbol'!E$16))</f>
        <v>15</v>
      </c>
      <c r="E22" s="27">
        <f>IF(E$6&lt;=$B22,VLOOKUP($A22,'FG_243way_Regular Symbol'!$B$21:$H$31,FG_243way_PayCombo!E$6+2,FALSE)*R$2,IF(E$6-$B22=1,VLOOKUP($A22,'FG_243way_Regular Symbol'!$B$34:$H$44,FG_243way_PayCombo!E$6+2,FALSE),'FG_243way_Regular Symbol'!F$16))</f>
        <v>6</v>
      </c>
      <c r="F22" s="27">
        <f>IF(F$6&lt;=$B22,VLOOKUP($A22,'FG_243way_Regular Symbol'!$B$21:$H$31,FG_243way_PayCombo!F$6+2,FALSE)*S$2,IF(F$6-$B22=1,VLOOKUP($A22,'FG_243way_Regular Symbol'!$B$34:$H$44,FG_243way_PayCombo!F$6+2,FALSE),'FG_243way_Regular Symbol'!G$16))</f>
        <v>12</v>
      </c>
      <c r="G22" s="27">
        <f>IF(G$6&lt;=$B22,VLOOKUP($A22,'FG_243way_Regular Symbol'!$B$21:$H$31,FG_243way_PayCombo!G$6+2,FALSE)*T$2,IF(G$6-$B22=1,VLOOKUP($A22,'FG_243way_Regular Symbol'!$B$34:$H$44,FG_243way_PayCombo!G$6+2,FALSE),'FG_243way_Regular Symbol'!H$16))</f>
        <v>62</v>
      </c>
      <c r="H22" s="256">
        <f t="shared" si="0"/>
        <v>1004400</v>
      </c>
      <c r="I22" s="244">
        <f t="shared" si="1"/>
        <v>1137.8504181600956</v>
      </c>
      <c r="J22" s="190">
        <f>VLOOKUP($A22,FGOverView!$B$36:$G$46,FG_243way_PayCombo!$B22+1,FALSE)</f>
        <v>10</v>
      </c>
      <c r="K22" s="183">
        <f t="shared" si="2"/>
        <v>1.7577002812320448E-4</v>
      </c>
      <c r="L22" s="276">
        <f t="shared" si="3"/>
        <v>8.7885014061602244E-4</v>
      </c>
      <c r="M22" s="275">
        <f t="shared" si="4"/>
        <v>8.7885014061602242E-3</v>
      </c>
      <c r="N22" s="134"/>
      <c r="O22" s="307" t="s">
        <v>285</v>
      </c>
      <c r="P22" s="307" t="s">
        <v>44</v>
      </c>
      <c r="Q22" s="307" t="s">
        <v>44</v>
      </c>
      <c r="R22" s="307" t="s">
        <v>44</v>
      </c>
      <c r="S22" s="307" t="s">
        <v>285</v>
      </c>
      <c r="T22" s="302">
        <f>IF(O22="S1",VLOOKUP(O22,'FG_243way_Regular Symbol'!$B$3:$H$15,FG_243way_PayCombo!P$1+2,FALSE)*P$2,'FG_243way_Regular Symbol'!D$16-VLOOKUP("S1",'FG_243way_Regular Symbol'!$B$3:$H$15,FG_243way_PayCombo!P$1+2,FALSE)*P$2)</f>
        <v>58</v>
      </c>
      <c r="U22" s="302">
        <f>IF(P22="S1",VLOOKUP(P22,'FG_243way_Regular Symbol'!$B$3:$H$15,FG_243way_PayCombo!Q$1+2,FALSE)*Q$2,'FG_243way_Regular Symbol'!E$16-VLOOKUP("S1",'FG_243way_Regular Symbol'!$B$3:$H$15,FG_243way_PayCombo!Q$1+2,FALSE)*Q$2)</f>
        <v>18</v>
      </c>
      <c r="V22" s="302">
        <f>IF(Q22="S1",VLOOKUP(Q22,'FG_243way_Regular Symbol'!$B$3:$H$15,FG_243way_PayCombo!R$1+2,FALSE)*R$2,'FG_243way_Regular Symbol'!F$16-VLOOKUP("S1",'FG_243way_Regular Symbol'!$B$3:$H$15,FG_243way_PayCombo!R$1+2,FALSE)*R$2)</f>
        <v>12</v>
      </c>
      <c r="W22" s="302">
        <f>IF(R22="S1",VLOOKUP(R22,'FG_243way_Regular Symbol'!$B$3:$H$15,FG_243way_PayCombo!S$1+2,FALSE)*S$2,'FG_243way_Regular Symbol'!G$16-VLOOKUP("S1",'FG_243way_Regular Symbol'!$B$3:$H$15,FG_243way_PayCombo!S$1+2,FALSE)*S$2)</f>
        <v>6</v>
      </c>
      <c r="X22" s="302">
        <f>IF(S22="S1",VLOOKUP(S22,'FG_243way_Regular Symbol'!$B$3:$H$15,FG_243way_PayCombo!T$1+2,FALSE)*T$2,'FG_243way_Regular Symbol'!H$16-VLOOKUP("S1",'FG_243way_Regular Symbol'!$B$3:$H$15,FG_243way_PayCombo!T$1+2,FALSE)*T$2)</f>
        <v>65</v>
      </c>
      <c r="Y22" s="305">
        <f t="shared" si="5"/>
        <v>4885920</v>
      </c>
      <c r="Z22" s="18">
        <f t="shared" si="6"/>
        <v>4.2751806840289099E-3</v>
      </c>
    </row>
    <row r="23" spans="1:29">
      <c r="A23" s="303" t="s">
        <v>188</v>
      </c>
      <c r="B23" s="356">
        <v>4</v>
      </c>
      <c r="C23" s="27">
        <f>IF(C$6&lt;=$B23,VLOOKUP($A23,'FG_243way_Regular Symbol'!$B$21:$H$31,FG_243way_PayCombo!C$6+2,FALSE)*P$2,IF(C$6-$B23=1,VLOOKUP($A23,'FG_243way_Regular Symbol'!$B$34:$H$44,FG_243way_PayCombo!C$6+2,FALSE),'FG_243way_Regular Symbol'!D$16))</f>
        <v>33</v>
      </c>
      <c r="D23" s="27">
        <f>IF(D$6&lt;=$B23,VLOOKUP($A23,'FG_243way_Regular Symbol'!$B$21:$H$31,FG_243way_PayCombo!D$6+2,FALSE)*Q$2,IF(D$6-$B23=1,VLOOKUP($A23,'FG_243way_Regular Symbol'!$B$34:$H$44,FG_243way_PayCombo!D$6+2,FALSE),'FG_243way_Regular Symbol'!E$16))</f>
        <v>39</v>
      </c>
      <c r="E23" s="27">
        <f>IF(E$6&lt;=$B23,VLOOKUP($A23,'FG_243way_Regular Symbol'!$B$21:$H$31,FG_243way_PayCombo!E$6+2,FALSE)*R$2,IF(E$6-$B23=1,VLOOKUP($A23,'FG_243way_Regular Symbol'!$B$34:$H$44,FG_243way_PayCombo!E$6+2,FALSE),'FG_243way_Regular Symbol'!F$16))</f>
        <v>12</v>
      </c>
      <c r="F23" s="27">
        <f>IF(F$6&lt;=$B23,VLOOKUP($A23,'FG_243way_Regular Symbol'!$B$21:$H$31,FG_243way_PayCombo!F$6+2,FALSE)*S$2,IF(F$6-$B23=1,VLOOKUP($A23,'FG_243way_Regular Symbol'!$B$34:$H$44,FG_243way_PayCombo!F$6+2,FALSE),'FG_243way_Regular Symbol'!G$16))</f>
        <v>24</v>
      </c>
      <c r="G23" s="27">
        <f>IF(G$6&lt;=$B23,VLOOKUP($A23,'FG_243way_Regular Symbol'!$B$21:$H$31,FG_243way_PayCombo!G$6+2,FALSE)*T$2,IF(G$6-$B23=1,VLOOKUP($A23,'FG_243way_Regular Symbol'!$B$34:$H$44,FG_243way_PayCombo!G$6+2,FALSE),'FG_243way_Regular Symbol'!H$16))</f>
        <v>43</v>
      </c>
      <c r="H23" s="256">
        <f t="shared" si="0"/>
        <v>15938208</v>
      </c>
      <c r="I23" s="244">
        <f t="shared" si="1"/>
        <v>71.705486589207524</v>
      </c>
      <c r="J23" s="190">
        <f>VLOOKUP($A23,FGOverView!$B$36:$G$46,FG_243way_PayCombo!$B23+1,FALSE)</f>
        <v>10</v>
      </c>
      <c r="K23" s="183">
        <f t="shared" si="2"/>
        <v>2.7891868462698952E-3</v>
      </c>
      <c r="L23" s="276">
        <f t="shared" si="3"/>
        <v>1.3945934231349476E-2</v>
      </c>
      <c r="M23" s="275">
        <f t="shared" si="4"/>
        <v>0.13945934231349477</v>
      </c>
      <c r="N23" s="134"/>
      <c r="O23" s="307" t="s">
        <v>285</v>
      </c>
      <c r="P23" s="307" t="s">
        <v>44</v>
      </c>
      <c r="Q23" s="307" t="s">
        <v>44</v>
      </c>
      <c r="R23" s="307" t="s">
        <v>285</v>
      </c>
      <c r="S23" s="307" t="s">
        <v>44</v>
      </c>
      <c r="T23" s="302">
        <f>IF(O23="S1",VLOOKUP(O23,'FG_243way_Regular Symbol'!$B$3:$H$15,FG_243way_PayCombo!P$1+2,FALSE)*P$2,'FG_243way_Regular Symbol'!D$16-VLOOKUP("S1",'FG_243way_Regular Symbol'!$B$3:$H$15,FG_243way_PayCombo!P$1+2,FALSE)*P$2)</f>
        <v>58</v>
      </c>
      <c r="U23" s="302">
        <f>IF(P23="S1",VLOOKUP(P23,'FG_243way_Regular Symbol'!$B$3:$H$15,FG_243way_PayCombo!Q$1+2,FALSE)*Q$2,'FG_243way_Regular Symbol'!E$16-VLOOKUP("S1",'FG_243way_Regular Symbol'!$B$3:$H$15,FG_243way_PayCombo!Q$1+2,FALSE)*Q$2)</f>
        <v>18</v>
      </c>
      <c r="V23" s="302">
        <f>IF(Q23="S1",VLOOKUP(Q23,'FG_243way_Regular Symbol'!$B$3:$H$15,FG_243way_PayCombo!R$1+2,FALSE)*R$2,'FG_243way_Regular Symbol'!F$16-VLOOKUP("S1",'FG_243way_Regular Symbol'!$B$3:$H$15,FG_243way_PayCombo!R$1+2,FALSE)*R$2)</f>
        <v>12</v>
      </c>
      <c r="W23" s="302">
        <f>IF(R23="S1",VLOOKUP(R23,'FG_243way_Regular Symbol'!$B$3:$H$15,FG_243way_PayCombo!S$1+2,FALSE)*S$2,'FG_243way_Regular Symbol'!G$16-VLOOKUP("S1",'FG_243way_Regular Symbol'!$B$3:$H$15,FG_243way_PayCombo!S$1+2,FALSE)*S$2)</f>
        <v>50</v>
      </c>
      <c r="X23" s="302">
        <f>IF(S23="S1",VLOOKUP(S23,'FG_243way_Regular Symbol'!$B$3:$H$15,FG_243way_PayCombo!T$1+2,FALSE)*T$2,'FG_243way_Regular Symbol'!H$16-VLOOKUP("S1",'FG_243way_Regular Symbol'!$B$3:$H$15,FG_243way_PayCombo!T$1+2,FALSE)*T$2)</f>
        <v>3</v>
      </c>
      <c r="Y23" s="305">
        <f t="shared" si="5"/>
        <v>1879200</v>
      </c>
      <c r="Z23" s="18">
        <f t="shared" si="6"/>
        <v>1.644300263088042E-3</v>
      </c>
    </row>
    <row r="24" spans="1:29">
      <c r="A24" s="303" t="s">
        <v>189</v>
      </c>
      <c r="B24" s="356">
        <v>4</v>
      </c>
      <c r="C24" s="27">
        <f>IF(C$6&lt;=$B24,VLOOKUP($A24,'FG_243way_Regular Symbol'!$B$21:$H$31,FG_243way_PayCombo!C$6+2,FALSE)*P$2,IF(C$6-$B24=1,VLOOKUP($A24,'FG_243way_Regular Symbol'!$B$34:$H$44,FG_243way_PayCombo!C$6+2,FALSE),'FG_243way_Regular Symbol'!D$16))</f>
        <v>39</v>
      </c>
      <c r="D24" s="27">
        <f>IF(D$6&lt;=$B24,VLOOKUP($A24,'FG_243way_Regular Symbol'!$B$21:$H$31,FG_243way_PayCombo!D$6+2,FALSE)*Q$2,IF(D$6-$B24=1,VLOOKUP($A24,'FG_243way_Regular Symbol'!$B$34:$H$44,FG_243way_PayCombo!D$6+2,FALSE),'FG_243way_Regular Symbol'!E$16))</f>
        <v>30</v>
      </c>
      <c r="E24" s="27">
        <f>IF(E$6&lt;=$B24,VLOOKUP($A24,'FG_243way_Regular Symbol'!$B$21:$H$31,FG_243way_PayCombo!E$6+2,FALSE)*R$2,IF(E$6-$B24=1,VLOOKUP($A24,'FG_243way_Regular Symbol'!$B$34:$H$44,FG_243way_PayCombo!E$6+2,FALSE),'FG_243way_Regular Symbol'!F$16))</f>
        <v>15</v>
      </c>
      <c r="F24" s="27">
        <f>IF(F$6&lt;=$B24,VLOOKUP($A24,'FG_243way_Regular Symbol'!$B$21:$H$31,FG_243way_PayCombo!F$6+2,FALSE)*S$2,IF(F$6-$B24=1,VLOOKUP($A24,'FG_243way_Regular Symbol'!$B$34:$H$44,FG_243way_PayCombo!F$6+2,FALSE),'FG_243way_Regular Symbol'!G$16))</f>
        <v>18</v>
      </c>
      <c r="G24" s="27">
        <f>IF(G$6&lt;=$B24,VLOOKUP($A24,'FG_243way_Regular Symbol'!$B$21:$H$31,FG_243way_PayCombo!G$6+2,FALSE)*T$2,IF(G$6-$B24=1,VLOOKUP($A24,'FG_243way_Regular Symbol'!$B$34:$H$44,FG_243way_PayCombo!G$6+2,FALSE),'FG_243way_Regular Symbol'!H$16))</f>
        <v>42</v>
      </c>
      <c r="H24" s="256">
        <f t="shared" si="0"/>
        <v>13267800</v>
      </c>
      <c r="I24" s="244">
        <f t="shared" si="1"/>
        <v>86.137638493194046</v>
      </c>
      <c r="J24" s="190">
        <f>VLOOKUP($A24,FGOverView!$B$36:$G$46,FG_243way_PayCombo!$B24+1,FALSE)</f>
        <v>10</v>
      </c>
      <c r="K24" s="183">
        <f t="shared" si="2"/>
        <v>2.3218653714984594E-3</v>
      </c>
      <c r="L24" s="276">
        <f t="shared" si="3"/>
        <v>1.1609326857492297E-2</v>
      </c>
      <c r="M24" s="275">
        <f t="shared" si="4"/>
        <v>0.11609326857492297</v>
      </c>
      <c r="N24" s="134"/>
      <c r="O24" s="307" t="s">
        <v>285</v>
      </c>
      <c r="P24" s="307" t="s">
        <v>44</v>
      </c>
      <c r="Q24" s="307" t="s">
        <v>285</v>
      </c>
      <c r="R24" s="307" t="s">
        <v>44</v>
      </c>
      <c r="S24" s="307" t="s">
        <v>44</v>
      </c>
      <c r="T24" s="302">
        <f>IF(O24="S1",VLOOKUP(O24,'FG_243way_Regular Symbol'!$B$3:$H$15,FG_243way_PayCombo!P$1+2,FALSE)*P$2,'FG_243way_Regular Symbol'!D$16-VLOOKUP("S1",'FG_243way_Regular Symbol'!$B$3:$H$15,FG_243way_PayCombo!P$1+2,FALSE)*P$2)</f>
        <v>58</v>
      </c>
      <c r="U24" s="302">
        <f>IF(P24="S1",VLOOKUP(P24,'FG_243way_Regular Symbol'!$B$3:$H$15,FG_243way_PayCombo!Q$1+2,FALSE)*Q$2,'FG_243way_Regular Symbol'!E$16-VLOOKUP("S1",'FG_243way_Regular Symbol'!$B$3:$H$15,FG_243way_PayCombo!Q$1+2,FALSE)*Q$2)</f>
        <v>18</v>
      </c>
      <c r="V24" s="302">
        <f>IF(Q24="S1",VLOOKUP(Q24,'FG_243way_Regular Symbol'!$B$3:$H$15,FG_243way_PayCombo!R$1+2,FALSE)*R$2,'FG_243way_Regular Symbol'!F$16-VLOOKUP("S1",'FG_243way_Regular Symbol'!$B$3:$H$15,FG_243way_PayCombo!R$1+2,FALSE)*R$2)</f>
        <v>48</v>
      </c>
      <c r="W24" s="302">
        <f>IF(R24="S1",VLOOKUP(R24,'FG_243way_Regular Symbol'!$B$3:$H$15,FG_243way_PayCombo!S$1+2,FALSE)*S$2,'FG_243way_Regular Symbol'!G$16-VLOOKUP("S1",'FG_243way_Regular Symbol'!$B$3:$H$15,FG_243way_PayCombo!S$1+2,FALSE)*S$2)</f>
        <v>6</v>
      </c>
      <c r="X24" s="302">
        <f>IF(S24="S1",VLOOKUP(S24,'FG_243way_Regular Symbol'!$B$3:$H$15,FG_243way_PayCombo!T$1+2,FALSE)*T$2,'FG_243way_Regular Symbol'!H$16-VLOOKUP("S1",'FG_243way_Regular Symbol'!$B$3:$H$15,FG_243way_PayCombo!T$1+2,FALSE)*T$2)</f>
        <v>3</v>
      </c>
      <c r="Y24" s="305">
        <f t="shared" si="5"/>
        <v>902016</v>
      </c>
      <c r="Z24" s="18">
        <f t="shared" si="6"/>
        <v>7.8926412628226017E-4</v>
      </c>
    </row>
    <row r="25" spans="1:29">
      <c r="A25" s="303" t="s">
        <v>190</v>
      </c>
      <c r="B25" s="356">
        <v>4</v>
      </c>
      <c r="C25" s="27">
        <f>IF(C$6&lt;=$B25,VLOOKUP($A25,'FG_243way_Regular Symbol'!$B$21:$H$31,FG_243way_PayCombo!C$6+2,FALSE)*P$2,IF(C$6-$B25=1,VLOOKUP($A25,'FG_243way_Regular Symbol'!$B$34:$H$44,FG_243way_PayCombo!C$6+2,FALSE),'FG_243way_Regular Symbol'!D$16))</f>
        <v>27</v>
      </c>
      <c r="D25" s="27">
        <f>IF(D$6&lt;=$B25,VLOOKUP($A25,'FG_243way_Regular Symbol'!$B$21:$H$31,FG_243way_PayCombo!D$6+2,FALSE)*Q$2,IF(D$6-$B25=1,VLOOKUP($A25,'FG_243way_Regular Symbol'!$B$34:$H$44,FG_243way_PayCombo!D$6+2,FALSE),'FG_243way_Regular Symbol'!E$16))</f>
        <v>36</v>
      </c>
      <c r="E25" s="27">
        <f>IF(E$6&lt;=$B25,VLOOKUP($A25,'FG_243way_Regular Symbol'!$B$21:$H$31,FG_243way_PayCombo!E$6+2,FALSE)*R$2,IF(E$6-$B25=1,VLOOKUP($A25,'FG_243way_Regular Symbol'!$B$34:$H$44,FG_243way_PayCombo!E$6+2,FALSE),'FG_243way_Regular Symbol'!F$16))</f>
        <v>12</v>
      </c>
      <c r="F25" s="27">
        <f>IF(F$6&lt;=$B25,VLOOKUP($A25,'FG_243way_Regular Symbol'!$B$21:$H$31,FG_243way_PayCombo!F$6+2,FALSE)*S$2,IF(F$6-$B25=1,VLOOKUP($A25,'FG_243way_Regular Symbol'!$B$34:$H$44,FG_243way_PayCombo!F$6+2,FALSE),'FG_243way_Regular Symbol'!G$16))</f>
        <v>6</v>
      </c>
      <c r="G25" s="27">
        <f>IF(G$6&lt;=$B25,VLOOKUP($A25,'FG_243way_Regular Symbol'!$B$21:$H$31,FG_243way_PayCombo!G$6+2,FALSE)*T$2,IF(G$6-$B25=1,VLOOKUP($A25,'FG_243way_Regular Symbol'!$B$34:$H$44,FG_243way_PayCombo!G$6+2,FALSE),'FG_243way_Regular Symbol'!H$16))</f>
        <v>36</v>
      </c>
      <c r="H25" s="256">
        <f t="shared" si="0"/>
        <v>2519424</v>
      </c>
      <c r="I25" s="244">
        <f t="shared" si="1"/>
        <v>453.61835086114922</v>
      </c>
      <c r="J25" s="190">
        <f>VLOOKUP($A25,FGOverView!$B$36:$G$46,FG_243way_PayCombo!$B25+1,FALSE)</f>
        <v>10</v>
      </c>
      <c r="K25" s="183">
        <f t="shared" si="2"/>
        <v>4.4089927054388327E-4</v>
      </c>
      <c r="L25" s="276">
        <f t="shared" si="3"/>
        <v>2.2044963527194164E-3</v>
      </c>
      <c r="M25" s="275">
        <f t="shared" si="4"/>
        <v>2.2044963527194164E-2</v>
      </c>
      <c r="N25" s="134"/>
      <c r="O25" s="307" t="s">
        <v>285</v>
      </c>
      <c r="P25" s="307" t="s">
        <v>285</v>
      </c>
      <c r="Q25" s="307" t="s">
        <v>44</v>
      </c>
      <c r="R25" s="307" t="s">
        <v>44</v>
      </c>
      <c r="S25" s="307" t="s">
        <v>44</v>
      </c>
      <c r="T25" s="302">
        <f>IF(O25="S1",VLOOKUP(O25,'FG_243way_Regular Symbol'!$B$3:$H$15,FG_243way_PayCombo!P$1+2,FALSE)*P$2,'FG_243way_Regular Symbol'!D$16-VLOOKUP("S1",'FG_243way_Regular Symbol'!$B$3:$H$15,FG_243way_PayCombo!P$1+2,FALSE)*P$2)</f>
        <v>58</v>
      </c>
      <c r="U25" s="302">
        <f>IF(P25="S1",VLOOKUP(P25,'FG_243way_Regular Symbol'!$B$3:$H$15,FG_243way_PayCombo!Q$1+2,FALSE)*Q$2,'FG_243way_Regular Symbol'!E$16-VLOOKUP("S1",'FG_243way_Regular Symbol'!$B$3:$H$15,FG_243way_PayCombo!Q$1+2,FALSE)*Q$2)</f>
        <v>64</v>
      </c>
      <c r="V25" s="302">
        <f>IF(Q25="S1",VLOOKUP(Q25,'FG_243way_Regular Symbol'!$B$3:$H$15,FG_243way_PayCombo!R$1+2,FALSE)*R$2,'FG_243way_Regular Symbol'!F$16-VLOOKUP("S1",'FG_243way_Regular Symbol'!$B$3:$H$15,FG_243way_PayCombo!R$1+2,FALSE)*R$2)</f>
        <v>12</v>
      </c>
      <c r="W25" s="302">
        <f>IF(R25="S1",VLOOKUP(R25,'FG_243way_Regular Symbol'!$B$3:$H$15,FG_243way_PayCombo!S$1+2,FALSE)*S$2,'FG_243way_Regular Symbol'!G$16-VLOOKUP("S1",'FG_243way_Regular Symbol'!$B$3:$H$15,FG_243way_PayCombo!S$1+2,FALSE)*S$2)</f>
        <v>6</v>
      </c>
      <c r="X25" s="302">
        <f>IF(S25="S1",VLOOKUP(S25,'FG_243way_Regular Symbol'!$B$3:$H$15,FG_243way_PayCombo!T$1+2,FALSE)*T$2,'FG_243way_Regular Symbol'!H$16-VLOOKUP("S1",'FG_243way_Regular Symbol'!$B$3:$H$15,FG_243way_PayCombo!T$1+2,FALSE)*T$2)</f>
        <v>3</v>
      </c>
      <c r="Y25" s="305">
        <f t="shared" si="5"/>
        <v>801792</v>
      </c>
      <c r="Z25" s="18">
        <f t="shared" si="6"/>
        <v>7.0156811225089799E-4</v>
      </c>
    </row>
    <row r="26" spans="1:29">
      <c r="A26" s="303" t="s">
        <v>186</v>
      </c>
      <c r="B26" s="356">
        <v>4</v>
      </c>
      <c r="C26" s="27">
        <f>IF(C$6&lt;=$B26,VLOOKUP($A26,'FG_243way_Regular Symbol'!$B$21:$H$31,FG_243way_PayCombo!C$6+2,FALSE)*P$2,IF(C$6-$B26=1,VLOOKUP($A26,'FG_243way_Regular Symbol'!$B$34:$H$44,FG_243way_PayCombo!C$6+2,FALSE),'FG_243way_Regular Symbol'!D$16))</f>
        <v>21</v>
      </c>
      <c r="D26" s="27">
        <f>IF(D$6&lt;=$B26,VLOOKUP($A26,'FG_243way_Regular Symbol'!$B$21:$H$31,FG_243way_PayCombo!D$6+2,FALSE)*Q$2,IF(D$6-$B26=1,VLOOKUP($A26,'FG_243way_Regular Symbol'!$B$34:$H$44,FG_243way_PayCombo!D$6+2,FALSE),'FG_243way_Regular Symbol'!E$16))</f>
        <v>24</v>
      </c>
      <c r="E26" s="27">
        <f>IF(E$6&lt;=$B26,VLOOKUP($A26,'FG_243way_Regular Symbol'!$B$21:$H$31,FG_243way_PayCombo!E$6+2,FALSE)*R$2,IF(E$6-$B26=1,VLOOKUP($A26,'FG_243way_Regular Symbol'!$B$34:$H$44,FG_243way_PayCombo!E$6+2,FALSE),'FG_243way_Regular Symbol'!F$16))</f>
        <v>21</v>
      </c>
      <c r="F26" s="27">
        <f>IF(F$6&lt;=$B26,VLOOKUP($A26,'FG_243way_Regular Symbol'!$B$21:$H$31,FG_243way_PayCombo!F$6+2,FALSE)*S$2,IF(F$6-$B26=1,VLOOKUP($A26,'FG_243way_Regular Symbol'!$B$34:$H$44,FG_243way_PayCombo!F$6+2,FALSE),'FG_243way_Regular Symbol'!G$16))</f>
        <v>6</v>
      </c>
      <c r="G26" s="27">
        <f>IF(G$6&lt;=$B26,VLOOKUP($A26,'FG_243way_Regular Symbol'!$B$21:$H$31,FG_243way_PayCombo!G$6+2,FALSE)*T$2,IF(G$6-$B26=1,VLOOKUP($A26,'FG_243way_Regular Symbol'!$B$34:$H$44,FG_243way_PayCombo!G$6+2,FALSE),'FG_243way_Regular Symbol'!H$16))</f>
        <v>48</v>
      </c>
      <c r="H26" s="256">
        <f t="shared" si="0"/>
        <v>3048192</v>
      </c>
      <c r="I26" s="244">
        <f t="shared" si="1"/>
        <v>374.92945326278658</v>
      </c>
      <c r="J26" s="190">
        <f>VLOOKUP($A26,FGOverView!$B$36:$G$46,FG_243way_PayCombo!$B26+1,FALSE)</f>
        <v>10</v>
      </c>
      <c r="K26" s="183">
        <f t="shared" si="2"/>
        <v>5.3343368534938959E-4</v>
      </c>
      <c r="L26" s="276">
        <f t="shared" si="3"/>
        <v>2.6671684267469483E-3</v>
      </c>
      <c r="M26" s="275">
        <f t="shared" si="4"/>
        <v>2.6671684267469482E-2</v>
      </c>
      <c r="N26" s="134"/>
    </row>
    <row r="27" spans="1:29">
      <c r="A27" s="303" t="s">
        <v>149</v>
      </c>
      <c r="B27" s="356">
        <v>3</v>
      </c>
      <c r="C27" s="27">
        <f>IF(C$6&lt;=$B27,VLOOKUP($A27,'FG_243way_Regular Symbol'!$B$21:$H$31,FG_243way_PayCombo!C$6+2,FALSE)*P$2,IF(C$6-$B27=1,VLOOKUP($A27,'FG_243way_Regular Symbol'!$B$34:$H$44,FG_243way_PayCombo!C$6+2,FALSE),'FG_243way_Regular Symbol'!D$16))</f>
        <v>21</v>
      </c>
      <c r="D27" s="27">
        <f>IF(D$6&lt;=$B27,VLOOKUP($A27,'FG_243way_Regular Symbol'!$B$21:$H$31,FG_243way_PayCombo!D$6+2,FALSE)*Q$2,IF(D$6-$B27=1,VLOOKUP($A27,'FG_243way_Regular Symbol'!$B$34:$H$44,FG_243way_PayCombo!D$6+2,FALSE),'FG_243way_Regular Symbol'!E$16))</f>
        <v>36</v>
      </c>
      <c r="E27" s="27">
        <f>IF(E$6&lt;=$B27,VLOOKUP($A27,'FG_243way_Regular Symbol'!$B$21:$H$31,FG_243way_PayCombo!E$6+2,FALSE)*R$2,IF(E$6-$B27=1,VLOOKUP($A27,'FG_243way_Regular Symbol'!$B$34:$H$44,FG_243way_PayCombo!E$6+2,FALSE),'FG_243way_Regular Symbol'!F$16))</f>
        <v>18</v>
      </c>
      <c r="F27" s="27">
        <f>IF(F$6&lt;=$B27,VLOOKUP($A27,'FG_243way_Regular Symbol'!$B$21:$H$31,FG_243way_PayCombo!F$6+2,FALSE)*S$2,IF(F$6-$B27=1,VLOOKUP($A27,'FG_243way_Regular Symbol'!$B$34:$H$44,FG_243way_PayCombo!F$6+2,FALSE),'FG_243way_Regular Symbol'!G$16))</f>
        <v>42</v>
      </c>
      <c r="G27" s="27">
        <f>IF(G$6&lt;=$B27,VLOOKUP($A27,'FG_243way_Regular Symbol'!$B$21:$H$31,FG_243way_PayCombo!G$6+2,FALSE)*T$2,IF(G$6-$B27=1,VLOOKUP($A27,'FG_243way_Regular Symbol'!$B$34:$H$44,FG_243way_PayCombo!G$6+2,FALSE),'FG_243way_Regular Symbol'!H$16))</f>
        <v>68</v>
      </c>
      <c r="H27" s="256">
        <f t="shared" si="0"/>
        <v>38864448</v>
      </c>
      <c r="I27" s="244">
        <f t="shared" si="1"/>
        <v>29.406231628453849</v>
      </c>
      <c r="J27" s="190">
        <f>VLOOKUP($A27,FGOverView!$B$36:$G$46,FG_243way_PayCombo!$B27+1,FALSE)</f>
        <v>100</v>
      </c>
      <c r="K27" s="183">
        <f t="shared" si="2"/>
        <v>6.8012794882047187E-2</v>
      </c>
      <c r="L27" s="276">
        <f t="shared" si="3"/>
        <v>3.4006397441023593E-2</v>
      </c>
      <c r="M27" s="275">
        <f t="shared" si="4"/>
        <v>3.4006397441023593</v>
      </c>
      <c r="N27" s="134"/>
      <c r="O27" s="193"/>
      <c r="P27" s="193"/>
      <c r="Q27" s="193"/>
    </row>
    <row r="28" spans="1:29">
      <c r="A28" s="303" t="s">
        <v>85</v>
      </c>
      <c r="B28" s="356">
        <v>3</v>
      </c>
      <c r="C28" s="27">
        <f>IF(C$6&lt;=$B28,VLOOKUP($A28,'FG_243way_Regular Symbol'!$B$21:$H$31,FG_243way_PayCombo!C$6+2,FALSE)*P$2,IF(C$6-$B28=1,VLOOKUP($A28,'FG_243way_Regular Symbol'!$B$34:$H$44,FG_243way_PayCombo!C$6+2,FALSE),'FG_243way_Regular Symbol'!D$16))</f>
        <v>21</v>
      </c>
      <c r="D28" s="27">
        <f>IF(D$6&lt;=$B28,VLOOKUP($A28,'FG_243way_Regular Symbol'!$B$21:$H$31,FG_243way_PayCombo!D$6+2,FALSE)*Q$2,IF(D$6-$B28=1,VLOOKUP($A28,'FG_243way_Regular Symbol'!$B$34:$H$44,FG_243way_PayCombo!D$6+2,FALSE),'FG_243way_Regular Symbol'!E$16))</f>
        <v>21</v>
      </c>
      <c r="E28" s="27">
        <f>IF(E$6&lt;=$B28,VLOOKUP($A28,'FG_243way_Regular Symbol'!$B$21:$H$31,FG_243way_PayCombo!E$6+2,FALSE)*R$2,IF(E$6-$B28=1,VLOOKUP($A28,'FG_243way_Regular Symbol'!$B$34:$H$44,FG_243way_PayCombo!E$6+2,FALSE),'FG_243way_Regular Symbol'!F$16))</f>
        <v>15</v>
      </c>
      <c r="F28" s="27">
        <f>IF(F$6&lt;=$B28,VLOOKUP($A28,'FG_243way_Regular Symbol'!$B$21:$H$31,FG_243way_PayCombo!F$6+2,FALSE)*S$2,IF(F$6-$B28=1,VLOOKUP($A28,'FG_243way_Regular Symbol'!$B$34:$H$44,FG_243way_PayCombo!F$6+2,FALSE),'FG_243way_Regular Symbol'!G$16))</f>
        <v>36</v>
      </c>
      <c r="G28" s="27">
        <f>IF(G$6&lt;=$B28,VLOOKUP($A28,'FG_243way_Regular Symbol'!$B$21:$H$31,FG_243way_PayCombo!G$6+2,FALSE)*T$2,IF(G$6-$B28=1,VLOOKUP($A28,'FG_243way_Regular Symbol'!$B$34:$H$44,FG_243way_PayCombo!G$6+2,FALSE),'FG_243way_Regular Symbol'!H$16))</f>
        <v>68</v>
      </c>
      <c r="H28" s="256">
        <f t="shared" si="0"/>
        <v>16193520</v>
      </c>
      <c r="I28" s="244">
        <f t="shared" si="1"/>
        <v>70.57495590828924</v>
      </c>
      <c r="J28" s="190">
        <f>VLOOKUP($A28,FGOverView!$B$36:$G$46,FG_243way_PayCombo!$B28+1,FALSE)</f>
        <v>100</v>
      </c>
      <c r="K28" s="183">
        <f t="shared" si="2"/>
        <v>2.833866453418633E-2</v>
      </c>
      <c r="L28" s="276">
        <f t="shared" si="3"/>
        <v>1.4169332267093163E-2</v>
      </c>
      <c r="M28" s="275">
        <f t="shared" si="4"/>
        <v>1.4169332267093164</v>
      </c>
      <c r="N28" s="134"/>
      <c r="O28" s="193" t="s">
        <v>355</v>
      </c>
      <c r="P28" s="193"/>
      <c r="Q28" s="193"/>
    </row>
    <row r="29" spans="1:29">
      <c r="A29" s="303" t="s">
        <v>83</v>
      </c>
      <c r="B29" s="356">
        <v>3</v>
      </c>
      <c r="C29" s="27">
        <f>IF(C$6&lt;=$B29,VLOOKUP($A29,'FG_243way_Regular Symbol'!$B$21:$H$31,FG_243way_PayCombo!C$6+2,FALSE)*P$2,IF(C$6-$B29=1,VLOOKUP($A29,'FG_243way_Regular Symbol'!$B$34:$H$44,FG_243way_PayCombo!C$6+2,FALSE),'FG_243way_Regular Symbol'!D$16))</f>
        <v>15</v>
      </c>
      <c r="D29" s="27">
        <f>IF(D$6&lt;=$B29,VLOOKUP($A29,'FG_243way_Regular Symbol'!$B$21:$H$31,FG_243way_PayCombo!D$6+2,FALSE)*Q$2,IF(D$6-$B29=1,VLOOKUP($A29,'FG_243way_Regular Symbol'!$B$34:$H$44,FG_243way_PayCombo!D$6+2,FALSE),'FG_243way_Regular Symbol'!E$16))</f>
        <v>15</v>
      </c>
      <c r="E29" s="27">
        <f>IF(E$6&lt;=$B29,VLOOKUP($A29,'FG_243way_Regular Symbol'!$B$21:$H$31,FG_243way_PayCombo!E$6+2,FALSE)*R$2,IF(E$6-$B29=1,VLOOKUP($A29,'FG_243way_Regular Symbol'!$B$34:$H$44,FG_243way_PayCombo!E$6+2,FALSE),'FG_243way_Regular Symbol'!F$16))</f>
        <v>9</v>
      </c>
      <c r="F29" s="27">
        <f>IF(F$6&lt;=$B29,VLOOKUP($A29,'FG_243way_Regular Symbol'!$B$21:$H$31,FG_243way_PayCombo!F$6+2,FALSE)*S$2,IF(F$6-$B29=1,VLOOKUP($A29,'FG_243way_Regular Symbol'!$B$34:$H$44,FG_243way_PayCombo!F$6+2,FALSE),'FG_243way_Regular Symbol'!G$16))</f>
        <v>53</v>
      </c>
      <c r="G29" s="27">
        <f>IF(G$6&lt;=$B29,VLOOKUP($A29,'FG_243way_Regular Symbol'!$B$21:$H$31,FG_243way_PayCombo!G$6+2,FALSE)*T$2,IF(G$6-$B29=1,VLOOKUP($A29,'FG_243way_Regular Symbol'!$B$34:$H$44,FG_243way_PayCombo!G$6+2,FALSE),'FG_243way_Regular Symbol'!H$16))</f>
        <v>68</v>
      </c>
      <c r="H29" s="256">
        <f t="shared" si="0"/>
        <v>7298100</v>
      </c>
      <c r="I29" s="244">
        <f t="shared" si="1"/>
        <v>156.59650593990216</v>
      </c>
      <c r="J29" s="190">
        <f>VLOOKUP($A29,FGOverView!$B$36:$G$46,FG_243way_PayCombo!$B29+1,FALSE)</f>
        <v>50</v>
      </c>
      <c r="K29" s="183">
        <f t="shared" si="2"/>
        <v>6.3858385217341641E-3</v>
      </c>
      <c r="L29" s="276">
        <f t="shared" si="3"/>
        <v>6.3858385217341641E-3</v>
      </c>
      <c r="M29" s="275">
        <f t="shared" si="4"/>
        <v>0.3192919260867082</v>
      </c>
      <c r="N29" s="134"/>
      <c r="O29" s="193" t="s">
        <v>253</v>
      </c>
      <c r="P29" s="193" t="s">
        <v>253</v>
      </c>
      <c r="Q29" s="193" t="s">
        <v>318</v>
      </c>
      <c r="R29" s="193" t="s">
        <v>318</v>
      </c>
      <c r="S29" s="193" t="s">
        <v>318</v>
      </c>
      <c r="T29" s="193">
        <f>IF(O29="WW",'FG_243way_Regular Symbol'!D$15*FG_243way_PayCombo!P$2,IF(FG_243way_PayCombo!O29="BN",'FG_243way_Regular Symbol'!D$16-'FG_243way_Regular Symbol'!D$44,IF(N31="X",'FG_243way_Regular Symbol'!D$16,'FG_243way_Regular Symbol'!D$44)))</f>
        <v>6</v>
      </c>
      <c r="U29" s="193">
        <f>IF(P29="WW",'FG_243way_Regular Symbol'!E$15*FG_243way_PayCombo!Q$2,IF(FG_243way_PayCombo!P29="BN",'FG_243way_Regular Symbol'!E$16-'FG_243way_Regular Symbol'!E$44,IF(O29="X",'FG_243way_Regular Symbol'!E$16,'FG_243way_Regular Symbol'!E$44)))</f>
        <v>6</v>
      </c>
      <c r="V29" s="193">
        <f>IF(Q29="WW",'FG_243way_Regular Symbol'!F$15*FG_243way_PayCombo!R$2,IF(FG_243way_PayCombo!Q29="BN",'FG_243way_Regular Symbol'!F$16-'FG_243way_Regular Symbol'!F$44,IF(P29="X",'FG_243way_Regular Symbol'!F$16,'FG_243way_Regular Symbol'!F$44)))</f>
        <v>4</v>
      </c>
      <c r="W29" s="193">
        <f>IF(R29="WW",'FG_243way_Regular Symbol'!G$15*FG_243way_PayCombo!S$2,IF(FG_243way_PayCombo!R29="BN",'FG_243way_Regular Symbol'!G$16-'FG_243way_Regular Symbol'!G$44,IF(Q29="X",'FG_243way_Regular Symbol'!G$16,'FG_243way_Regular Symbol'!G$44)))</f>
        <v>11</v>
      </c>
      <c r="X29" s="193">
        <f>IF(S29="WW",'FG_243way_Regular Symbol'!H$15*FG_243way_PayCombo!T$2,IF(FG_243way_PayCombo!S29="BN",'FG_243way_Regular Symbol'!H$16-'FG_243way_Regular Symbol'!H$44,IF(R29="X",'FG_243way_Regular Symbol'!H$16,'FG_243way_Regular Symbol'!H$44)))</f>
        <v>12</v>
      </c>
      <c r="Y29" s="305">
        <f>PRODUCT(T29,U29,V29,W29,X29)</f>
        <v>19008</v>
      </c>
      <c r="Z29" s="18">
        <f>Y29/$C$5</f>
        <v>1.6632002661120425E-5</v>
      </c>
      <c r="AB29" s="193">
        <v>5888</v>
      </c>
      <c r="AC29" s="193">
        <f>AB29/SUM($AB$29:$AB$30)</f>
        <v>0.16261599646486966</v>
      </c>
    </row>
    <row r="30" spans="1:29">
      <c r="A30" s="303" t="s">
        <v>84</v>
      </c>
      <c r="B30" s="356">
        <v>3</v>
      </c>
      <c r="C30" s="27">
        <f>IF(C$6&lt;=$B30,VLOOKUP($A30,'FG_243way_Regular Symbol'!$B$21:$H$31,FG_243way_PayCombo!C$6+2,FALSE)*P$2,IF(C$6-$B30=1,VLOOKUP($A30,'FG_243way_Regular Symbol'!$B$34:$H$44,FG_243way_PayCombo!C$6+2,FALSE),'FG_243way_Regular Symbol'!D$16))</f>
        <v>18</v>
      </c>
      <c r="D30" s="27">
        <f>IF(D$6&lt;=$B30,VLOOKUP($A30,'FG_243way_Regular Symbol'!$B$21:$H$31,FG_243way_PayCombo!D$6+2,FALSE)*Q$2,IF(D$6-$B30=1,VLOOKUP($A30,'FG_243way_Regular Symbol'!$B$34:$H$44,FG_243way_PayCombo!D$6+2,FALSE),'FG_243way_Regular Symbol'!E$16))</f>
        <v>30</v>
      </c>
      <c r="E30" s="27">
        <f>IF(E$6&lt;=$B30,VLOOKUP($A30,'FG_243way_Regular Symbol'!$B$21:$H$31,FG_243way_PayCombo!E$6+2,FALSE)*R$2,IF(E$6-$B30=1,VLOOKUP($A30,'FG_243way_Regular Symbol'!$B$34:$H$44,FG_243way_PayCombo!E$6+2,FALSE),'FG_243way_Regular Symbol'!F$16))</f>
        <v>12</v>
      </c>
      <c r="F30" s="27">
        <f>IF(F$6&lt;=$B30,VLOOKUP($A30,'FG_243way_Regular Symbol'!$B$21:$H$31,FG_243way_PayCombo!F$6+2,FALSE)*S$2,IF(F$6-$B30=1,VLOOKUP($A30,'FG_243way_Regular Symbol'!$B$34:$H$44,FG_243way_PayCombo!F$6+2,FALSE),'FG_243way_Regular Symbol'!G$16))</f>
        <v>50</v>
      </c>
      <c r="G30" s="27">
        <f>IF(G$6&lt;=$B30,VLOOKUP($A30,'FG_243way_Regular Symbol'!$B$21:$H$31,FG_243way_PayCombo!G$6+2,FALSE)*T$2,IF(G$6-$B30=1,VLOOKUP($A30,'FG_243way_Regular Symbol'!$B$34:$H$44,FG_243way_PayCombo!G$6+2,FALSE),'FG_243way_Regular Symbol'!H$16))</f>
        <v>68</v>
      </c>
      <c r="H30" s="256">
        <f t="shared" si="0"/>
        <v>22032000</v>
      </c>
      <c r="I30" s="244">
        <f t="shared" si="1"/>
        <v>51.872592592592589</v>
      </c>
      <c r="J30" s="190">
        <f>VLOOKUP($A30,FGOverView!$B$36:$G$46,FG_243way_PayCombo!$B30+1,FALSE)</f>
        <v>50</v>
      </c>
      <c r="K30" s="183">
        <f t="shared" si="2"/>
        <v>1.9278003084480494E-2</v>
      </c>
      <c r="L30" s="276">
        <f t="shared" si="3"/>
        <v>1.9278003084480494E-2</v>
      </c>
      <c r="M30" s="275">
        <f t="shared" si="4"/>
        <v>0.96390015422402464</v>
      </c>
      <c r="N30" s="134"/>
      <c r="O30" s="193" t="s">
        <v>253</v>
      </c>
      <c r="P30" s="193" t="s">
        <v>253</v>
      </c>
      <c r="Q30" s="193" t="s">
        <v>318</v>
      </c>
      <c r="R30" s="193" t="s">
        <v>318</v>
      </c>
      <c r="S30" s="193" t="s">
        <v>285</v>
      </c>
      <c r="T30" s="193">
        <f>IF(O30="WW",'FG_243way_Regular Symbol'!D$15*FG_243way_PayCombo!P$2,IF(FG_243way_PayCombo!O30="BN",'FG_243way_Regular Symbol'!D$16-'FG_243way_Regular Symbol'!D$44,IF(N30="X",'FG_243way_Regular Symbol'!D$16,'FG_243way_Regular Symbol'!D$44)))</f>
        <v>6</v>
      </c>
      <c r="U30" s="193">
        <f>IF(P30="WW",'FG_243way_Regular Symbol'!E$15*FG_243way_PayCombo!Q$2,IF(FG_243way_PayCombo!P30="BN",'FG_243way_Regular Symbol'!E$16-'FG_243way_Regular Symbol'!E$44,IF(O30="X",'FG_243way_Regular Symbol'!E$16,'FG_243way_Regular Symbol'!E$44)))</f>
        <v>6</v>
      </c>
      <c r="V30" s="193">
        <f>IF(Q30="WW",'FG_243way_Regular Symbol'!F$15*FG_243way_PayCombo!R$2,IF(FG_243way_PayCombo!Q30="BN",'FG_243way_Regular Symbol'!F$16-'FG_243way_Regular Symbol'!F$44,IF(P30="X",'FG_243way_Regular Symbol'!F$16,'FG_243way_Regular Symbol'!F$44)))</f>
        <v>4</v>
      </c>
      <c r="W30" s="193">
        <f>IF(R30="WW",'FG_243way_Regular Symbol'!G$15*FG_243way_PayCombo!S$2,IF(FG_243way_PayCombo!R30="BN",'FG_243way_Regular Symbol'!G$16-'FG_243way_Regular Symbol'!G$44,IF(Q30="X",'FG_243way_Regular Symbol'!G$16,'FG_243way_Regular Symbol'!G$44)))</f>
        <v>11</v>
      </c>
      <c r="X30" s="193">
        <f>IF(S30="WW",'FG_243way_Regular Symbol'!H$15*FG_243way_PayCombo!T$2,IF(FG_243way_PayCombo!S30="BN",'FG_243way_Regular Symbol'!H$16-'FG_243way_Regular Symbol'!H$44,IF(R30="X",'FG_243way_Regular Symbol'!H$16,'FG_243way_Regular Symbol'!H$44)))</f>
        <v>56</v>
      </c>
      <c r="Y30" s="305">
        <f>PRODUCT(T30,U30,V30,W30,X30)</f>
        <v>88704</v>
      </c>
      <c r="Z30" s="18">
        <f>Y30/$C$5</f>
        <v>7.7616012418561985E-5</v>
      </c>
      <c r="AB30" s="193">
        <v>30320</v>
      </c>
      <c r="AC30" s="193">
        <f>AB30/SUM($AB$29:$AB$30)</f>
        <v>0.83738400353513032</v>
      </c>
    </row>
    <row r="31" spans="1:29">
      <c r="A31" s="303" t="s">
        <v>147</v>
      </c>
      <c r="B31" s="356">
        <v>3</v>
      </c>
      <c r="C31" s="27">
        <f>IF(C$6&lt;=$B31,VLOOKUP($A31,'FG_243way_Regular Symbol'!$B$21:$H$31,FG_243way_PayCombo!C$6+2,FALSE)*P$2,IF(C$6-$B31=1,VLOOKUP($A31,'FG_243way_Regular Symbol'!$B$34:$H$44,FG_243way_PayCombo!C$6+2,FALSE),'FG_243way_Regular Symbol'!D$16))</f>
        <v>24</v>
      </c>
      <c r="D31" s="27">
        <f>IF(D$6&lt;=$B31,VLOOKUP($A31,'FG_243way_Regular Symbol'!$B$21:$H$31,FG_243way_PayCombo!D$6+2,FALSE)*Q$2,IF(D$6-$B31=1,VLOOKUP($A31,'FG_243way_Regular Symbol'!$B$34:$H$44,FG_243way_PayCombo!D$6+2,FALSE),'FG_243way_Regular Symbol'!E$16))</f>
        <v>36</v>
      </c>
      <c r="E31" s="27">
        <f>IF(E$6&lt;=$B31,VLOOKUP($A31,'FG_243way_Regular Symbol'!$B$21:$H$31,FG_243way_PayCombo!E$6+2,FALSE)*R$2,IF(E$6-$B31=1,VLOOKUP($A31,'FG_243way_Regular Symbol'!$B$34:$H$44,FG_243way_PayCombo!E$6+2,FALSE),'FG_243way_Regular Symbol'!F$16))</f>
        <v>42</v>
      </c>
      <c r="F31" s="27">
        <f>IF(F$6&lt;=$B31,VLOOKUP($A31,'FG_243way_Regular Symbol'!$B$21:$H$31,FG_243way_PayCombo!F$6+2,FALSE)*S$2,IF(F$6-$B31=1,VLOOKUP($A31,'FG_243way_Regular Symbol'!$B$34:$H$44,FG_243way_PayCombo!F$6+2,FALSE),'FG_243way_Regular Symbol'!G$16))</f>
        <v>35</v>
      </c>
      <c r="G31" s="27">
        <f>IF(G$6&lt;=$B31,VLOOKUP($A31,'FG_243way_Regular Symbol'!$B$21:$H$31,FG_243way_PayCombo!G$6+2,FALSE)*T$2,IF(G$6-$B31=1,VLOOKUP($A31,'FG_243way_Regular Symbol'!$B$34:$H$44,FG_243way_PayCombo!G$6+2,FALSE),'FG_243way_Regular Symbol'!H$16))</f>
        <v>68</v>
      </c>
      <c r="H31" s="256">
        <f t="shared" si="0"/>
        <v>86365440</v>
      </c>
      <c r="I31" s="244">
        <f t="shared" si="1"/>
        <v>13.232804232804233</v>
      </c>
      <c r="J31" s="190">
        <f>VLOOKUP($A31,FGOverView!$B$36:$G$46,FG_243way_PayCombo!$B31+1,FALSE)</f>
        <v>30</v>
      </c>
      <c r="K31" s="183">
        <f t="shared" si="2"/>
        <v>4.5341863254698127E-2</v>
      </c>
      <c r="L31" s="276">
        <f t="shared" si="3"/>
        <v>7.5569772091163542E-2</v>
      </c>
      <c r="M31" s="275">
        <f t="shared" si="4"/>
        <v>2.2670931627349065</v>
      </c>
      <c r="N31" s="134"/>
      <c r="O31" s="193" t="s">
        <v>253</v>
      </c>
      <c r="P31" s="193" t="s">
        <v>253</v>
      </c>
      <c r="Q31" s="193" t="s">
        <v>318</v>
      </c>
      <c r="R31" s="193" t="s">
        <v>285</v>
      </c>
      <c r="S31" s="193" t="s">
        <v>285</v>
      </c>
      <c r="T31" s="193">
        <f>IF(O31="WW",'FG_243way_Regular Symbol'!D$15*FG_243way_PayCombo!P$2,IF(FG_243way_PayCombo!O31="BN",'FG_243way_Regular Symbol'!D$16-'FG_243way_Regular Symbol'!D$44,IF(N29="X",'FG_243way_Regular Symbol'!D$16,'FG_243way_Regular Symbol'!D$44)))</f>
        <v>6</v>
      </c>
      <c r="U31" s="193">
        <f>IF(P31="WW",'FG_243way_Regular Symbol'!E$15*FG_243way_PayCombo!Q$2,IF(FG_243way_PayCombo!P31="BN",'FG_243way_Regular Symbol'!E$16-'FG_243way_Regular Symbol'!E$44,IF(O31="X",'FG_243way_Regular Symbol'!E$16,'FG_243way_Regular Symbol'!E$44)))</f>
        <v>6</v>
      </c>
      <c r="V31" s="193">
        <f>IF(Q31="WW",'FG_243way_Regular Symbol'!F$15*FG_243way_PayCombo!R$2,IF(FG_243way_PayCombo!Q31="BN",'FG_243way_Regular Symbol'!F$16-'FG_243way_Regular Symbol'!F$44,IF(P31="X",'FG_243way_Regular Symbol'!F$16,'FG_243way_Regular Symbol'!F$44)))</f>
        <v>4</v>
      </c>
      <c r="W31" s="193">
        <f>IF(R31="WW",'FG_243way_Regular Symbol'!G$15*FG_243way_PayCombo!S$2,IF(FG_243way_PayCombo!R31="BN",'FG_243way_Regular Symbol'!G$16-'FG_243way_Regular Symbol'!G$44,IF(Q31="X",'FG_243way_Regular Symbol'!G$16,'FG_243way_Regular Symbol'!G$44)))</f>
        <v>45</v>
      </c>
      <c r="X31" s="193">
        <f>IF(S31="WW",'FG_243way_Regular Symbol'!H$15*FG_243way_PayCombo!T$2,IF(FG_243way_PayCombo!S31="BN",'FG_243way_Regular Symbol'!H$16-'FG_243way_Regular Symbol'!H$44,IF(R31="X",'FG_243way_Regular Symbol'!H$16,'FG_243way_Regular Symbol'!H$44)))</f>
        <v>68</v>
      </c>
      <c r="Y31" s="305">
        <f>PRODUCT(T31,U31,V31,W31,X31)</f>
        <v>440640</v>
      </c>
      <c r="Z31" s="18">
        <f>Y31/$C$5</f>
        <v>3.8556006168960987E-4</v>
      </c>
      <c r="AB31" s="193">
        <v>685213</v>
      </c>
      <c r="AC31" s="193">
        <f>AB31/SUM($AB$29:$AB$30)</f>
        <v>18.924353733981441</v>
      </c>
    </row>
    <row r="32" spans="1:29">
      <c r="A32" s="303" t="s">
        <v>69</v>
      </c>
      <c r="B32" s="356">
        <v>3</v>
      </c>
      <c r="C32" s="27">
        <f>IF(C$6&lt;=$B32,VLOOKUP($A32,'FG_243way_Regular Symbol'!$B$21:$H$31,FG_243way_PayCombo!C$6+2,FALSE)*P$2,IF(C$6-$B32=1,VLOOKUP($A32,'FG_243way_Regular Symbol'!$B$34:$H$44,FG_243way_PayCombo!C$6+2,FALSE),'FG_243way_Regular Symbol'!D$16))</f>
        <v>15</v>
      </c>
      <c r="D32" s="27">
        <f>IF(D$6&lt;=$B32,VLOOKUP($A32,'FG_243way_Regular Symbol'!$B$21:$H$31,FG_243way_PayCombo!D$6+2,FALSE)*Q$2,IF(D$6-$B32=1,VLOOKUP($A32,'FG_243way_Regular Symbol'!$B$34:$H$44,FG_243way_PayCombo!D$6+2,FALSE),'FG_243way_Regular Symbol'!E$16))</f>
        <v>15</v>
      </c>
      <c r="E32" s="27">
        <f>IF(E$6&lt;=$B32,VLOOKUP($A32,'FG_243way_Regular Symbol'!$B$21:$H$31,FG_243way_PayCombo!E$6+2,FALSE)*R$2,IF(E$6-$B32=1,VLOOKUP($A32,'FG_243way_Regular Symbol'!$B$34:$H$44,FG_243way_PayCombo!E$6+2,FALSE),'FG_243way_Regular Symbol'!F$16))</f>
        <v>6</v>
      </c>
      <c r="F32" s="27">
        <f>IF(F$6&lt;=$B32,VLOOKUP($A32,'FG_243way_Regular Symbol'!$B$21:$H$31,FG_243way_PayCombo!F$6+2,FALSE)*S$2,IF(F$6-$B32=1,VLOOKUP($A32,'FG_243way_Regular Symbol'!$B$34:$H$44,FG_243way_PayCombo!F$6+2,FALSE),'FG_243way_Regular Symbol'!G$16))</f>
        <v>44</v>
      </c>
      <c r="G32" s="27">
        <f>IF(G$6&lt;=$B32,VLOOKUP($A32,'FG_243way_Regular Symbol'!$B$21:$H$31,FG_243way_PayCombo!G$6+2,FALSE)*T$2,IF(G$6-$B32=1,VLOOKUP($A32,'FG_243way_Regular Symbol'!$B$34:$H$44,FG_243way_PayCombo!G$6+2,FALSE),'FG_243way_Regular Symbol'!H$16))</f>
        <v>68</v>
      </c>
      <c r="H32" s="256">
        <f t="shared" si="0"/>
        <v>4039200</v>
      </c>
      <c r="I32" s="244">
        <f t="shared" si="1"/>
        <v>282.94141414141416</v>
      </c>
      <c r="J32" s="190">
        <f>VLOOKUP($A32,FGOverView!$B$36:$G$46,FG_243way_PayCombo!$B32+1,FALSE)</f>
        <v>5</v>
      </c>
      <c r="K32" s="183">
        <f t="shared" si="2"/>
        <v>3.5343005654880905E-4</v>
      </c>
      <c r="L32" s="276">
        <f t="shared" si="3"/>
        <v>3.5343005654880901E-3</v>
      </c>
      <c r="M32" s="275">
        <f t="shared" si="4"/>
        <v>1.7671502827440452E-2</v>
      </c>
      <c r="N32" s="134"/>
    </row>
    <row r="33" spans="1:17">
      <c r="A33" s="303" t="s">
        <v>188</v>
      </c>
      <c r="B33" s="356">
        <v>3</v>
      </c>
      <c r="C33" s="27">
        <f>IF(C$6&lt;=$B33,VLOOKUP($A33,'FG_243way_Regular Symbol'!$B$21:$H$31,FG_243way_PayCombo!C$6+2,FALSE)*P$2,IF(C$6-$B33=1,VLOOKUP($A33,'FG_243way_Regular Symbol'!$B$34:$H$44,FG_243way_PayCombo!C$6+2,FALSE),'FG_243way_Regular Symbol'!D$16))</f>
        <v>33</v>
      </c>
      <c r="D33" s="27">
        <f>IF(D$6&lt;=$B33,VLOOKUP($A33,'FG_243way_Regular Symbol'!$B$21:$H$31,FG_243way_PayCombo!D$6+2,FALSE)*Q$2,IF(D$6-$B33=1,VLOOKUP($A33,'FG_243way_Regular Symbol'!$B$34:$H$44,FG_243way_PayCombo!D$6+2,FALSE),'FG_243way_Regular Symbol'!E$16))</f>
        <v>39</v>
      </c>
      <c r="E33" s="27">
        <f>IF(E$6&lt;=$B33,VLOOKUP($A33,'FG_243way_Regular Symbol'!$B$21:$H$31,FG_243way_PayCombo!E$6+2,FALSE)*R$2,IF(E$6-$B33=1,VLOOKUP($A33,'FG_243way_Regular Symbol'!$B$34:$H$44,FG_243way_PayCombo!E$6+2,FALSE),'FG_243way_Regular Symbol'!F$16))</f>
        <v>12</v>
      </c>
      <c r="F33" s="27">
        <f>IF(F$6&lt;=$B33,VLOOKUP($A33,'FG_243way_Regular Symbol'!$B$21:$H$31,FG_243way_PayCombo!F$6+2,FALSE)*S$2,IF(F$6-$B33=1,VLOOKUP($A33,'FG_243way_Regular Symbol'!$B$34:$H$44,FG_243way_PayCombo!F$6+2,FALSE),'FG_243way_Regular Symbol'!G$16))</f>
        <v>34</v>
      </c>
      <c r="G33" s="27">
        <f>IF(G$6&lt;=$B33,VLOOKUP($A33,'FG_243way_Regular Symbol'!$B$21:$H$31,FG_243way_PayCombo!G$6+2,FALSE)*T$2,IF(G$6-$B33=1,VLOOKUP($A33,'FG_243way_Regular Symbol'!$B$34:$H$44,FG_243way_PayCombo!G$6+2,FALSE),'FG_243way_Regular Symbol'!H$16))</f>
        <v>68</v>
      </c>
      <c r="H33" s="256">
        <f t="shared" si="0"/>
        <v>35706528</v>
      </c>
      <c r="I33" s="244">
        <f t="shared" si="1"/>
        <v>32.006947301064947</v>
      </c>
      <c r="J33" s="190">
        <f>VLOOKUP($A33,FGOverView!$B$36:$G$46,FG_243way_PayCombo!$B33+1,FALSE)</f>
        <v>5</v>
      </c>
      <c r="K33" s="183">
        <f t="shared" si="2"/>
        <v>3.1243216998914718E-3</v>
      </c>
      <c r="L33" s="276">
        <f t="shared" si="3"/>
        <v>3.1243216998914719E-2</v>
      </c>
      <c r="M33" s="275">
        <f t="shared" si="4"/>
        <v>0.1562160849945736</v>
      </c>
      <c r="N33" s="134"/>
    </row>
    <row r="34" spans="1:17">
      <c r="A34" s="303" t="s">
        <v>189</v>
      </c>
      <c r="B34" s="356">
        <v>3</v>
      </c>
      <c r="C34" s="27">
        <f>IF(C$6&lt;=$B34,VLOOKUP($A34,'FG_243way_Regular Symbol'!$B$21:$H$31,FG_243way_PayCombo!C$6+2,FALSE)*P$2,IF(C$6-$B34=1,VLOOKUP($A34,'FG_243way_Regular Symbol'!$B$34:$H$44,FG_243way_PayCombo!C$6+2,FALSE),'FG_243way_Regular Symbol'!D$16))</f>
        <v>39</v>
      </c>
      <c r="D34" s="27">
        <f>IF(D$6&lt;=$B34,VLOOKUP($A34,'FG_243way_Regular Symbol'!$B$21:$H$31,FG_243way_PayCombo!D$6+2,FALSE)*Q$2,IF(D$6-$B34=1,VLOOKUP($A34,'FG_243way_Regular Symbol'!$B$34:$H$44,FG_243way_PayCombo!D$6+2,FALSE),'FG_243way_Regular Symbol'!E$16))</f>
        <v>30</v>
      </c>
      <c r="E34" s="27">
        <f>IF(E$6&lt;=$B34,VLOOKUP($A34,'FG_243way_Regular Symbol'!$B$21:$H$31,FG_243way_PayCombo!E$6+2,FALSE)*R$2,IF(E$6-$B34=1,VLOOKUP($A34,'FG_243way_Regular Symbol'!$B$34:$H$44,FG_243way_PayCombo!E$6+2,FALSE),'FG_243way_Regular Symbol'!F$16))</f>
        <v>15</v>
      </c>
      <c r="F34" s="27">
        <f>IF(F$6&lt;=$B34,VLOOKUP($A34,'FG_243way_Regular Symbol'!$B$21:$H$31,FG_243way_PayCombo!F$6+2,FALSE)*S$2,IF(F$6-$B34=1,VLOOKUP($A34,'FG_243way_Regular Symbol'!$B$34:$H$44,FG_243way_PayCombo!F$6+2,FALSE),'FG_243way_Regular Symbol'!G$16))</f>
        <v>38</v>
      </c>
      <c r="G34" s="27">
        <f>IF(G$6&lt;=$B34,VLOOKUP($A34,'FG_243way_Regular Symbol'!$B$21:$H$31,FG_243way_PayCombo!G$6+2,FALSE)*T$2,IF(G$6-$B34=1,VLOOKUP($A34,'FG_243way_Regular Symbol'!$B$34:$H$44,FG_243way_PayCombo!G$6+2,FALSE),'FG_243way_Regular Symbol'!H$16))</f>
        <v>68</v>
      </c>
      <c r="H34" s="256">
        <f t="shared" si="0"/>
        <v>45349200</v>
      </c>
      <c r="I34" s="244">
        <f t="shared" si="1"/>
        <v>25.201259559154295</v>
      </c>
      <c r="J34" s="190">
        <f>VLOOKUP($A34,FGOverView!$B$36:$G$46,FG_243way_PayCombo!$B34+1,FALSE)</f>
        <v>5</v>
      </c>
      <c r="K34" s="183">
        <f t="shared" si="2"/>
        <v>3.9680556348889017E-3</v>
      </c>
      <c r="L34" s="276">
        <f t="shared" si="3"/>
        <v>3.9680556348889021E-2</v>
      </c>
      <c r="M34" s="275">
        <f t="shared" si="4"/>
        <v>0.19840278174444509</v>
      </c>
      <c r="N34" s="134"/>
      <c r="O34" s="193"/>
      <c r="P34" s="193"/>
      <c r="Q34" s="193"/>
    </row>
    <row r="35" spans="1:17">
      <c r="A35" s="303" t="s">
        <v>190</v>
      </c>
      <c r="B35" s="356">
        <v>3</v>
      </c>
      <c r="C35" s="27">
        <f>IF(C$6&lt;=$B35,VLOOKUP($A35,'FG_243way_Regular Symbol'!$B$21:$H$31,FG_243way_PayCombo!C$6+2,FALSE)*P$2,IF(C$6-$B35=1,VLOOKUP($A35,'FG_243way_Regular Symbol'!$B$34:$H$44,FG_243way_PayCombo!C$6+2,FALSE),'FG_243way_Regular Symbol'!D$16))</f>
        <v>27</v>
      </c>
      <c r="D35" s="27">
        <f>IF(D$6&lt;=$B35,VLOOKUP($A35,'FG_243way_Regular Symbol'!$B$21:$H$31,FG_243way_PayCombo!D$6+2,FALSE)*Q$2,IF(D$6-$B35=1,VLOOKUP($A35,'FG_243way_Regular Symbol'!$B$34:$H$44,FG_243way_PayCombo!D$6+2,FALSE),'FG_243way_Regular Symbol'!E$16))</f>
        <v>36</v>
      </c>
      <c r="E35" s="27">
        <f>IF(E$6&lt;=$B35,VLOOKUP($A35,'FG_243way_Regular Symbol'!$B$21:$H$31,FG_243way_PayCombo!E$6+2,FALSE)*R$2,IF(E$6-$B35=1,VLOOKUP($A35,'FG_243way_Regular Symbol'!$B$34:$H$44,FG_243way_PayCombo!E$6+2,FALSE),'FG_243way_Regular Symbol'!F$16))</f>
        <v>12</v>
      </c>
      <c r="F35" s="27">
        <f>IF(F$6&lt;=$B35,VLOOKUP($A35,'FG_243way_Regular Symbol'!$B$21:$H$31,FG_243way_PayCombo!F$6+2,FALSE)*S$2,IF(F$6-$B35=1,VLOOKUP($A35,'FG_243way_Regular Symbol'!$B$34:$H$44,FG_243way_PayCombo!F$6+2,FALSE),'FG_243way_Regular Symbol'!G$16))</f>
        <v>52</v>
      </c>
      <c r="G35" s="27">
        <f>IF(G$6&lt;=$B35,VLOOKUP($A35,'FG_243way_Regular Symbol'!$B$21:$H$31,FG_243way_PayCombo!G$6+2,FALSE)*T$2,IF(G$6-$B35=1,VLOOKUP($A35,'FG_243way_Regular Symbol'!$B$34:$H$44,FG_243way_PayCombo!G$6+2,FALSE),'FG_243way_Regular Symbol'!H$16))</f>
        <v>68</v>
      </c>
      <c r="H35" s="256">
        <f t="shared" si="0"/>
        <v>41243904</v>
      </c>
      <c r="I35" s="244">
        <f t="shared" si="1"/>
        <v>27.709718265273821</v>
      </c>
      <c r="J35" s="190">
        <f>VLOOKUP($A35,FGOverView!$B$36:$G$46,FG_243way_PayCombo!$B35+1,FALSE)</f>
        <v>5</v>
      </c>
      <c r="K35" s="183">
        <f t="shared" si="2"/>
        <v>3.6088421774147484E-3</v>
      </c>
      <c r="L35" s="276">
        <f t="shared" si="3"/>
        <v>3.6088421774147485E-2</v>
      </c>
      <c r="M35" s="275">
        <f t="shared" si="4"/>
        <v>0.18044210887073742</v>
      </c>
      <c r="N35" s="134"/>
      <c r="O35" s="193"/>
      <c r="P35" s="193"/>
      <c r="Q35" s="193"/>
    </row>
    <row r="36" spans="1:17">
      <c r="A36" s="303" t="s">
        <v>186</v>
      </c>
      <c r="B36" s="356">
        <v>3</v>
      </c>
      <c r="C36" s="27">
        <f>IF(C$6&lt;=$B36,VLOOKUP($A36,'FG_243way_Regular Symbol'!$B$21:$H$31,FG_243way_PayCombo!C$6+2,FALSE)*P$2,IF(C$6-$B36=1,VLOOKUP($A36,'FG_243way_Regular Symbol'!$B$34:$H$44,FG_243way_PayCombo!C$6+2,FALSE),'FG_243way_Regular Symbol'!D$16))</f>
        <v>21</v>
      </c>
      <c r="D36" s="27">
        <f>IF(D$6&lt;=$B36,VLOOKUP($A36,'FG_243way_Regular Symbol'!$B$21:$H$31,FG_243way_PayCombo!D$6+2,FALSE)*Q$2,IF(D$6-$B36=1,VLOOKUP($A36,'FG_243way_Regular Symbol'!$B$34:$H$44,FG_243way_PayCombo!D$6+2,FALSE),'FG_243way_Regular Symbol'!E$16))</f>
        <v>24</v>
      </c>
      <c r="E36" s="27">
        <f>IF(E$6&lt;=$B36,VLOOKUP($A36,'FG_243way_Regular Symbol'!$B$21:$H$31,FG_243way_PayCombo!E$6+2,FALSE)*R$2,IF(E$6-$B36=1,VLOOKUP($A36,'FG_243way_Regular Symbol'!$B$34:$H$44,FG_243way_PayCombo!E$6+2,FALSE),'FG_243way_Regular Symbol'!F$16))</f>
        <v>21</v>
      </c>
      <c r="F36" s="27">
        <f>IF(F$6&lt;=$B36,VLOOKUP($A36,'FG_243way_Regular Symbol'!$B$21:$H$31,FG_243way_PayCombo!F$6+2,FALSE)*S$2,IF(F$6-$B36=1,VLOOKUP($A36,'FG_243way_Regular Symbol'!$B$34:$H$44,FG_243way_PayCombo!F$6+2,FALSE),'FG_243way_Regular Symbol'!G$16))</f>
        <v>50</v>
      </c>
      <c r="G36" s="27">
        <f>IF(G$6&lt;=$B36,VLOOKUP($A36,'FG_243way_Regular Symbol'!$B$21:$H$31,FG_243way_PayCombo!G$6+2,FALSE)*T$2,IF(G$6-$B36=1,VLOOKUP($A36,'FG_243way_Regular Symbol'!$B$34:$H$44,FG_243way_PayCombo!G$6+2,FALSE),'FG_243way_Regular Symbol'!H$16))</f>
        <v>68</v>
      </c>
      <c r="H36" s="256">
        <f t="shared" si="0"/>
        <v>35985600</v>
      </c>
      <c r="I36" s="244">
        <f t="shared" si="1"/>
        <v>31.75873015873016</v>
      </c>
      <c r="J36" s="190">
        <f>VLOOKUP($A36,FGOverView!$B$36:$G$46,FG_243way_PayCombo!$B36+1,FALSE)</f>
        <v>5</v>
      </c>
      <c r="K36" s="183">
        <f t="shared" si="2"/>
        <v>3.1487405037984805E-3</v>
      </c>
      <c r="L36" s="276">
        <f t="shared" si="3"/>
        <v>3.1487405037984806E-2</v>
      </c>
      <c r="M36" s="275">
        <f t="shared" si="4"/>
        <v>0.15743702518992403</v>
      </c>
      <c r="N36" s="134"/>
    </row>
    <row r="37" spans="1:17">
      <c r="A37" s="303" t="s">
        <v>318</v>
      </c>
      <c r="B37" s="357">
        <v>5</v>
      </c>
      <c r="C37" s="27">
        <f>IF(C$6&lt;=$B37,VLOOKUP($A37,'FG_243way_Regular Symbol'!$B$21:$H$31,FG_243way_PayCombo!C$6+2,FALSE)*P$2,IF(C$6-$B37=1,VLOOKUP($A37,'FG_243way_Regular Symbol'!$B$34:$H$44,FG_243way_PayCombo!C$6+2,FALSE),'FG_243way_Regular Symbol'!D$16))</f>
        <v>6</v>
      </c>
      <c r="D37" s="27">
        <f>IF(D$6&lt;=$B37,VLOOKUP($A37,'FG_243way_Regular Symbol'!$B$21:$H$31,FG_243way_PayCombo!D$6+2,FALSE)*Q$2,IF(D$6-$B37=1,VLOOKUP($A37,'FG_243way_Regular Symbol'!$B$34:$H$44,FG_243way_PayCombo!D$6+2,FALSE),'FG_243way_Regular Symbol'!E$16))</f>
        <v>6</v>
      </c>
      <c r="E37" s="27">
        <f>IF(E$6&lt;=$B37,VLOOKUP($A37,'FG_243way_Regular Symbol'!$B$21:$H$31,FG_243way_PayCombo!E$6+2,FALSE)*R$2,IF(E$6-$B37=1,VLOOKUP($A37,'FG_243way_Regular Symbol'!$B$34:$H$44,FG_243way_PayCombo!E$6+2,FALSE),'FG_243way_Regular Symbol'!F$16))</f>
        <v>6</v>
      </c>
      <c r="F37" s="27">
        <f>IF(F$6&lt;=$B37,VLOOKUP($A37,'FG_243way_Regular Symbol'!$B$21:$H$31,FG_243way_PayCombo!F$6+2,FALSE)*S$2,IF(F$6-$B37=1,VLOOKUP($A37,'FG_243way_Regular Symbol'!$B$34:$H$44,FG_243way_PayCombo!F$6+2,FALSE),'FG_243way_Regular Symbol'!G$16))</f>
        <v>12</v>
      </c>
      <c r="G37" s="27">
        <f>IF(G$6&lt;=$B37,VLOOKUP($A37,'FG_243way_Regular Symbol'!$B$21:$H$31,FG_243way_PayCombo!G$6+2,FALSE)*T$2,IF(G$6-$B37=1,VLOOKUP($A37,'FG_243way_Regular Symbol'!$B$34:$H$44,FG_243way_PayCombo!G$6+2,FALSE),'FG_243way_Regular Symbol'!H$16))</f>
        <v>12</v>
      </c>
      <c r="H37" s="256">
        <f>Y29</f>
        <v>19008</v>
      </c>
      <c r="I37" s="271">
        <f t="shared" si="1"/>
        <v>60125.050505050502</v>
      </c>
      <c r="J37" s="190">
        <f>$C$49*($B37-2)</f>
        <v>9</v>
      </c>
      <c r="K37" s="183">
        <f t="shared" si="2"/>
        <v>1.4968802395008387E-4</v>
      </c>
      <c r="L37" s="276">
        <f t="shared" si="3"/>
        <v>1.6632002661120428E-5</v>
      </c>
      <c r="M37" s="275">
        <f t="shared" ref="M37:M42" si="7">L37*J37*$C$3</f>
        <v>7.4844011975041935E-3</v>
      </c>
      <c r="N37" s="134"/>
    </row>
    <row r="38" spans="1:17">
      <c r="A38" s="303" t="s">
        <v>318</v>
      </c>
      <c r="B38" s="357">
        <v>4</v>
      </c>
      <c r="C38" s="27">
        <f>IF(C$6&lt;=$B38,VLOOKUP($A38,'FG_243way_Regular Symbol'!$B$21:$H$31,FG_243way_PayCombo!C$6+2,FALSE)*P$2,IF(C$6-$B38=1,VLOOKUP($A38,'FG_243way_Regular Symbol'!$B$34:$H$44,FG_243way_PayCombo!C$6+2,FALSE),'FG_243way_Regular Symbol'!D$16))</f>
        <v>6</v>
      </c>
      <c r="D38" s="27">
        <f>IF(D$6&lt;=$B38,VLOOKUP($A38,'FG_243way_Regular Symbol'!$B$21:$H$31,FG_243way_PayCombo!D$6+2,FALSE)*Q$2,IF(D$6-$B38=1,VLOOKUP($A38,'FG_243way_Regular Symbol'!$B$34:$H$44,FG_243way_PayCombo!D$6+2,FALSE),'FG_243way_Regular Symbol'!E$16))</f>
        <v>6</v>
      </c>
      <c r="E38" s="27">
        <f>IF(E$6&lt;=$B38,VLOOKUP($A38,'FG_243way_Regular Symbol'!$B$21:$H$31,FG_243way_PayCombo!E$6+2,FALSE)*R$2,IF(E$6-$B38=1,VLOOKUP($A38,'FG_243way_Regular Symbol'!$B$34:$H$44,FG_243way_PayCombo!E$6+2,FALSE),'FG_243way_Regular Symbol'!F$16))</f>
        <v>6</v>
      </c>
      <c r="F38" s="27">
        <f>IF(F$6&lt;=$B38,VLOOKUP($A38,'FG_243way_Regular Symbol'!$B$21:$H$31,FG_243way_PayCombo!F$6+2,FALSE)*S$2,IF(F$6-$B38=1,VLOOKUP($A38,'FG_243way_Regular Symbol'!$B$34:$H$44,FG_243way_PayCombo!F$6+2,FALSE),'FG_243way_Regular Symbol'!G$16))</f>
        <v>12</v>
      </c>
      <c r="G38" s="27">
        <f>IF(G$6&lt;=$B38,VLOOKUP($A38,'FG_243way_Regular Symbol'!$B$21:$H$31,FG_243way_PayCombo!G$6+2,FALSE)*T$2,IF(G$6-$B38=1,VLOOKUP($A38,'FG_243way_Regular Symbol'!$B$34:$H$44,FG_243way_PayCombo!G$6+2,FALSE),'FG_243way_Regular Symbol'!H$16))</f>
        <v>56</v>
      </c>
      <c r="H38" s="256">
        <f>Y30</f>
        <v>88704</v>
      </c>
      <c r="I38" s="271">
        <f t="shared" si="1"/>
        <v>12883.939393939394</v>
      </c>
      <c r="J38" s="190">
        <f>$C$49*($B38-2)</f>
        <v>6</v>
      </c>
      <c r="K38" s="183">
        <f t="shared" si="2"/>
        <v>4.6569607451137193E-4</v>
      </c>
      <c r="L38" s="276">
        <f t="shared" si="3"/>
        <v>7.7616012418561985E-5</v>
      </c>
      <c r="M38" s="275">
        <f t="shared" si="7"/>
        <v>2.3284803725568598E-2</v>
      </c>
      <c r="N38" s="134"/>
    </row>
    <row r="39" spans="1:17">
      <c r="A39" s="303" t="s">
        <v>318</v>
      </c>
      <c r="B39" s="357">
        <v>3</v>
      </c>
      <c r="C39" s="27">
        <f>IF(C$6&lt;=$B39,VLOOKUP($A39,'FG_243way_Regular Symbol'!$B$21:$H$31,FG_243way_PayCombo!C$6+2,FALSE)*P$2,IF(C$6-$B39=1,VLOOKUP($A39,'FG_243way_Regular Symbol'!$B$34:$H$44,FG_243way_PayCombo!C$6+2,FALSE),'FG_243way_Regular Symbol'!D$16))</f>
        <v>6</v>
      </c>
      <c r="D39" s="27">
        <f>IF(D$6&lt;=$B39,VLOOKUP($A39,'FG_243way_Regular Symbol'!$B$21:$H$31,FG_243way_PayCombo!D$6+2,FALSE)*Q$2,IF(D$6-$B39=1,VLOOKUP($A39,'FG_243way_Regular Symbol'!$B$34:$H$44,FG_243way_PayCombo!D$6+2,FALSE),'FG_243way_Regular Symbol'!E$16))</f>
        <v>6</v>
      </c>
      <c r="E39" s="27">
        <f>IF(E$6&lt;=$B39,VLOOKUP($A39,'FG_243way_Regular Symbol'!$B$21:$H$31,FG_243way_PayCombo!E$6+2,FALSE)*R$2,IF(E$6-$B39=1,VLOOKUP($A39,'FG_243way_Regular Symbol'!$B$34:$H$44,FG_243way_PayCombo!E$6+2,FALSE),'FG_243way_Regular Symbol'!F$16))</f>
        <v>6</v>
      </c>
      <c r="F39" s="27">
        <f>IF(F$6&lt;=$B39,VLOOKUP($A39,'FG_243way_Regular Symbol'!$B$21:$H$31,FG_243way_PayCombo!F$6+2,FALSE)*S$2,IF(F$6-$B39=1,VLOOKUP($A39,'FG_243way_Regular Symbol'!$B$34:$H$44,FG_243way_PayCombo!F$6+2,FALSE),'FG_243way_Regular Symbol'!G$16))</f>
        <v>45</v>
      </c>
      <c r="G39" s="27">
        <f>IF(G$6&lt;=$B39,VLOOKUP($A39,'FG_243way_Regular Symbol'!$B$21:$H$31,FG_243way_PayCombo!G$6+2,FALSE)*T$2,IF(G$6-$B39=1,VLOOKUP($A39,'FG_243way_Regular Symbol'!$B$34:$H$44,FG_243way_PayCombo!G$6+2,FALSE),'FG_243way_Regular Symbol'!H$16))</f>
        <v>68</v>
      </c>
      <c r="H39" s="256">
        <f>Y31</f>
        <v>440640</v>
      </c>
      <c r="I39" s="271">
        <f t="shared" si="1"/>
        <v>2593.6296296296296</v>
      </c>
      <c r="J39" s="190">
        <f>$C$49*($B39-2)</f>
        <v>3</v>
      </c>
      <c r="K39" s="183">
        <f t="shared" si="2"/>
        <v>1.1566801850688296E-3</v>
      </c>
      <c r="L39" s="276">
        <f t="shared" si="3"/>
        <v>3.8556006168960987E-4</v>
      </c>
      <c r="M39" s="275">
        <f t="shared" si="7"/>
        <v>5.7834009253441482E-2</v>
      </c>
      <c r="N39" s="134"/>
    </row>
    <row r="40" spans="1:17">
      <c r="A40" s="303" t="s">
        <v>44</v>
      </c>
      <c r="B40" s="357">
        <v>5</v>
      </c>
      <c r="C40" s="27">
        <f>'FG_243way_Regular Symbol'!D$14*FGOverView!C$26</f>
        <v>3</v>
      </c>
      <c r="D40" s="27">
        <f>'FG_243way_Regular Symbol'!E$14*FGOverView!D$26</f>
        <v>18</v>
      </c>
      <c r="E40" s="27">
        <f>'FG_243way_Regular Symbol'!F$14*FGOverView!E$26</f>
        <v>12</v>
      </c>
      <c r="F40" s="27">
        <f>'FG_243way_Regular Symbol'!G$14*FGOverView!F$26</f>
        <v>6</v>
      </c>
      <c r="G40" s="27">
        <f>'FG_243way_Regular Symbol'!H$14*FGOverView!G$26</f>
        <v>3</v>
      </c>
      <c r="H40" s="256">
        <f>Y10</f>
        <v>11664</v>
      </c>
      <c r="I40" s="271">
        <f t="shared" si="1"/>
        <v>97981.563786008235</v>
      </c>
      <c r="J40" s="190">
        <f>VLOOKUP($A40,FGOverView!$B$36:$G$46,FG_243way_PayCombo!$B40+1,FALSE)</f>
        <v>100</v>
      </c>
      <c r="K40" s="183">
        <f t="shared" si="2"/>
        <v>1.020600163296026E-3</v>
      </c>
      <c r="L40" s="276">
        <f t="shared" si="3"/>
        <v>1.020600163296026E-5</v>
      </c>
      <c r="M40" s="275">
        <f t="shared" si="7"/>
        <v>5.1030008164801299E-2</v>
      </c>
      <c r="N40" s="134"/>
    </row>
    <row r="41" spans="1:17">
      <c r="A41" s="303" t="s">
        <v>44</v>
      </c>
      <c r="B41" s="357">
        <v>4</v>
      </c>
      <c r="C41" s="27">
        <f>'FG_243way_Regular Symbol'!D$14*FGOverView!C$26</f>
        <v>3</v>
      </c>
      <c r="D41" s="27">
        <f>'FG_243way_Regular Symbol'!E$14*FGOverView!D$26</f>
        <v>18</v>
      </c>
      <c r="E41" s="27">
        <f>'FG_243way_Regular Symbol'!F$14*FGOverView!E$26</f>
        <v>12</v>
      </c>
      <c r="F41" s="27">
        <f>'FG_243way_Regular Symbol'!G$14*FGOverView!F$26</f>
        <v>6</v>
      </c>
      <c r="G41" s="27">
        <f>'FG_243way_Regular Symbol'!$H$16-'FG_243way_Regular Symbol'!$H$14*FGOverView!G$26</f>
        <v>65</v>
      </c>
      <c r="H41" s="256">
        <f>SUM(Y11:Y15)</f>
        <v>663552</v>
      </c>
      <c r="I41" s="271">
        <f t="shared" si="1"/>
        <v>1722.3321759259259</v>
      </c>
      <c r="J41" s="190">
        <f>VLOOKUP($A41,FGOverView!$B$36:$G$46,FG_243way_PayCombo!$B41+1,FALSE)</f>
        <v>10</v>
      </c>
      <c r="K41" s="183">
        <f t="shared" si="2"/>
        <v>5.8060809289729488E-3</v>
      </c>
      <c r="L41" s="276">
        <f t="shared" si="3"/>
        <v>5.8060809289729493E-4</v>
      </c>
      <c r="M41" s="275">
        <f t="shared" si="7"/>
        <v>0.29030404644864743</v>
      </c>
      <c r="N41" s="134"/>
    </row>
    <row r="42" spans="1:17">
      <c r="A42" s="303" t="s">
        <v>44</v>
      </c>
      <c r="B42" s="357">
        <v>3</v>
      </c>
      <c r="C42" s="27">
        <f>'FG_243way_Regular Symbol'!D$14*FGOverView!C$26</f>
        <v>3</v>
      </c>
      <c r="D42" s="27">
        <f>'FG_243way_Regular Symbol'!E$14*FGOverView!D$26</f>
        <v>18</v>
      </c>
      <c r="E42" s="27">
        <f>'FG_243way_Regular Symbol'!F$14*FGOverView!E$26</f>
        <v>12</v>
      </c>
      <c r="F42" s="27">
        <f>'FG_243way_Regular Symbol'!G$16-'FG_243way_Regular Symbol'!G$14*FGOverView!F$26</f>
        <v>50</v>
      </c>
      <c r="G42" s="27">
        <f>'FG_243way_Regular Symbol'!H$16</f>
        <v>68</v>
      </c>
      <c r="H42" s="256">
        <f>SUM(Y16:Y25)</f>
        <v>13384656</v>
      </c>
      <c r="I42" s="271">
        <f t="shared" si="1"/>
        <v>85.385605726437802</v>
      </c>
      <c r="J42" s="190">
        <f>VLOOKUP($A42,FGOverView!$B$36:$G$46,FG_243way_PayCombo!$B42+1,FALSE)</f>
        <v>5</v>
      </c>
      <c r="K42" s="183">
        <f t="shared" si="2"/>
        <v>5.8557879369260692E-2</v>
      </c>
      <c r="L42" s="276">
        <f t="shared" si="3"/>
        <v>1.1711575873852138E-2</v>
      </c>
      <c r="M42" s="275">
        <f t="shared" si="7"/>
        <v>2.9278939684630347</v>
      </c>
      <c r="N42" s="134"/>
    </row>
    <row r="43" spans="1:17">
      <c r="B43" s="196" t="s">
        <v>15</v>
      </c>
      <c r="C43" s="196"/>
      <c r="D43" s="196"/>
      <c r="E43" s="196"/>
      <c r="F43" s="196"/>
      <c r="G43" s="196"/>
      <c r="H43" s="257">
        <f>SUM(H7:H40)</f>
        <v>514230534</v>
      </c>
      <c r="I43" s="255">
        <f>SUM(I7:I40)</f>
        <v>209156.22036691505</v>
      </c>
      <c r="J43" s="196"/>
      <c r="K43" s="277" t="s">
        <v>129</v>
      </c>
      <c r="L43" s="278">
        <f>SUM(K7:K42)</f>
        <v>0.53349303135888504</v>
      </c>
      <c r="M43" s="134"/>
      <c r="N43" s="134"/>
      <c r="O43" s="195" t="s">
        <v>295</v>
      </c>
      <c r="P43" s="312">
        <f>SUM(K40:K42)</f>
        <v>6.538456046152967E-2</v>
      </c>
    </row>
    <row r="44" spans="1:17">
      <c r="F44" s="196"/>
      <c r="G44" s="196"/>
      <c r="H44" s="196"/>
      <c r="I44" s="196"/>
      <c r="J44" s="196"/>
      <c r="K44" s="218" t="s">
        <v>130</v>
      </c>
      <c r="L44" s="217"/>
      <c r="M44" s="262"/>
      <c r="N44" s="134"/>
    </row>
    <row r="45" spans="1:17">
      <c r="F45" s="196"/>
      <c r="G45" s="196"/>
      <c r="H45" s="196"/>
      <c r="I45" s="196"/>
      <c r="J45" s="196"/>
      <c r="K45" s="218" t="s">
        <v>131</v>
      </c>
      <c r="L45" s="217">
        <f>L43+L44</f>
        <v>0.53349303135888504</v>
      </c>
      <c r="M45" s="196"/>
      <c r="N45" s="134"/>
      <c r="O45" s="193"/>
      <c r="P45" s="193"/>
      <c r="Q45" s="193"/>
    </row>
    <row r="46" spans="1:17">
      <c r="F46" s="196"/>
      <c r="G46" s="196"/>
      <c r="H46" s="196"/>
      <c r="I46" s="196"/>
      <c r="J46" s="196"/>
      <c r="K46" s="18"/>
      <c r="L46" s="30"/>
      <c r="M46" s="196"/>
      <c r="N46" s="134"/>
      <c r="O46" s="193"/>
      <c r="P46" s="193"/>
      <c r="Q46" s="193"/>
    </row>
    <row r="47" spans="1:17">
      <c r="F47" s="134"/>
      <c r="G47" s="196"/>
      <c r="H47" s="196"/>
      <c r="I47" s="196"/>
      <c r="J47" s="196"/>
      <c r="K47" s="227"/>
      <c r="L47" s="228"/>
      <c r="M47" s="228"/>
      <c r="N47" s="134"/>
      <c r="O47" s="193"/>
      <c r="P47" s="193"/>
      <c r="Q47" s="193"/>
    </row>
    <row r="48" spans="1:17">
      <c r="F48" s="134"/>
      <c r="G48" s="196"/>
      <c r="H48" s="196"/>
      <c r="I48" s="196"/>
      <c r="J48" s="196"/>
      <c r="K48" s="227" t="s">
        <v>334</v>
      </c>
      <c r="L48" s="369">
        <f>SUM(K7:K39)</f>
        <v>0.46810847089735536</v>
      </c>
      <c r="M48" s="228"/>
      <c r="N48" s="134"/>
      <c r="O48" s="193"/>
      <c r="P48" s="193"/>
      <c r="Q48" s="193"/>
    </row>
    <row r="49" spans="2:17" ht="14">
      <c r="B49" s="281" t="s">
        <v>356</v>
      </c>
      <c r="C49" s="358">
        <f>SUMPRODUCT(權重表!$B$19:$F$19,權重表!B20:$F$20)/SUM(權重表!$B$20:$F$20)/C3</f>
        <v>3</v>
      </c>
      <c r="D49" s="282"/>
      <c r="E49" s="282"/>
      <c r="F49" s="282"/>
      <c r="G49" s="246"/>
      <c r="H49" s="196"/>
      <c r="I49" s="196"/>
      <c r="J49" s="196"/>
      <c r="L49" s="30"/>
      <c r="M49" s="290"/>
      <c r="N49" s="134"/>
    </row>
    <row r="50" spans="2:17" ht="14">
      <c r="B50" s="283"/>
      <c r="C50" s="284"/>
      <c r="D50" s="284"/>
      <c r="E50" s="284"/>
      <c r="F50" s="284"/>
      <c r="G50" s="196"/>
      <c r="H50" s="196"/>
      <c r="I50" s="196"/>
      <c r="J50" s="196"/>
      <c r="L50" s="30"/>
      <c r="M50" s="290"/>
      <c r="N50" s="134"/>
    </row>
    <row r="51" spans="2:17" ht="14">
      <c r="B51" s="283"/>
      <c r="C51" s="284"/>
      <c r="D51" s="284"/>
      <c r="E51" s="284"/>
      <c r="F51" s="284"/>
      <c r="G51" s="196"/>
      <c r="H51" s="196"/>
      <c r="I51" s="196"/>
      <c r="J51" s="196"/>
      <c r="N51" s="134"/>
    </row>
    <row r="52" spans="2:17" ht="14">
      <c r="B52" s="283"/>
      <c r="C52" s="285"/>
      <c r="D52" s="285"/>
      <c r="E52" s="285"/>
      <c r="F52" s="285"/>
      <c r="G52" s="196"/>
      <c r="H52" s="196"/>
      <c r="I52" s="196"/>
      <c r="J52" s="196"/>
      <c r="K52" s="227"/>
      <c r="M52" s="228"/>
      <c r="N52" s="134"/>
    </row>
    <row r="53" spans="2:17" ht="14">
      <c r="B53" s="283"/>
      <c r="C53" s="286"/>
      <c r="D53" s="286"/>
      <c r="E53" s="286"/>
      <c r="F53" s="286"/>
      <c r="K53" s="227"/>
      <c r="M53" s="227"/>
      <c r="N53" s="134"/>
    </row>
    <row r="54" spans="2:17" ht="14">
      <c r="B54" s="283"/>
      <c r="C54" s="287"/>
      <c r="D54" s="287"/>
      <c r="E54" s="287"/>
      <c r="F54" s="287"/>
      <c r="K54" s="227"/>
      <c r="M54" s="227"/>
      <c r="N54" s="134"/>
    </row>
    <row r="55" spans="2:17" ht="14">
      <c r="B55" s="283"/>
      <c r="C55" s="288"/>
      <c r="D55" s="288"/>
      <c r="E55" s="288"/>
      <c r="F55" s="288"/>
      <c r="K55" s="227"/>
      <c r="M55" s="227"/>
      <c r="N55" s="390" t="s">
        <v>290</v>
      </c>
      <c r="O55" s="193"/>
      <c r="P55" s="193"/>
      <c r="Q55" s="193"/>
    </row>
    <row r="56" spans="2:17">
      <c r="C56" s="273"/>
      <c r="D56" s="273"/>
      <c r="E56" s="273"/>
      <c r="F56" s="273"/>
      <c r="K56" s="227"/>
      <c r="L56" s="227"/>
      <c r="M56" s="290"/>
      <c r="N56" s="390"/>
      <c r="O56" s="193"/>
      <c r="P56" s="193"/>
      <c r="Q56" s="193"/>
    </row>
    <row r="57" spans="2:17">
      <c r="K57" s="227"/>
      <c r="L57" s="227"/>
      <c r="M57" s="227"/>
      <c r="N57" s="390"/>
      <c r="O57" s="193"/>
      <c r="P57" s="193"/>
      <c r="Q57" s="193"/>
    </row>
    <row r="58" spans="2:17">
      <c r="G58" s="227"/>
      <c r="H58" s="227"/>
      <c r="I58" s="227"/>
      <c r="J58" s="227"/>
      <c r="K58" s="229"/>
      <c r="L58" s="195"/>
      <c r="M58" s="195"/>
      <c r="N58" s="134"/>
      <c r="O58" s="193"/>
      <c r="P58" s="193"/>
      <c r="Q58" s="193"/>
    </row>
    <row r="59" spans="2:17">
      <c r="J59" s="227"/>
      <c r="K59" s="229"/>
      <c r="L59" s="195"/>
      <c r="M59" s="195"/>
      <c r="N59" s="262"/>
      <c r="O59" s="193"/>
      <c r="P59" s="193"/>
      <c r="Q59" s="193"/>
    </row>
    <row r="60" spans="2:17">
      <c r="J60" s="227"/>
      <c r="K60" s="229"/>
      <c r="L60" s="195"/>
      <c r="M60" s="195"/>
      <c r="N60" s="262"/>
      <c r="O60" s="310"/>
      <c r="P60" s="193"/>
      <c r="Q60" s="193"/>
    </row>
    <row r="61" spans="2:17">
      <c r="J61" s="227"/>
      <c r="K61" s="229"/>
      <c r="L61" s="195"/>
      <c r="M61" s="195"/>
      <c r="N61" s="134" t="s">
        <v>291</v>
      </c>
      <c r="O61" s="312">
        <f>SUM(L40:L42)</f>
        <v>1.2302389968382394E-2</v>
      </c>
    </row>
    <row r="62" spans="2:17">
      <c r="J62" s="227"/>
      <c r="K62" s="229"/>
      <c r="L62" s="195"/>
      <c r="M62" s="195"/>
      <c r="N62" s="18"/>
    </row>
    <row r="63" spans="2:17">
      <c r="F63" s="291"/>
      <c r="K63" s="195"/>
      <c r="L63" s="195"/>
      <c r="M63" s="195"/>
      <c r="N63" s="18"/>
    </row>
    <row r="64" spans="2:17">
      <c r="K64" s="195"/>
      <c r="L64" s="195"/>
      <c r="M64" s="195"/>
      <c r="N64" s="273"/>
      <c r="O64" s="273"/>
    </row>
    <row r="65" spans="11:17">
      <c r="K65" s="195"/>
      <c r="L65" s="195"/>
      <c r="M65" s="195"/>
      <c r="N65" s="290"/>
      <c r="O65" s="290"/>
    </row>
    <row r="66" spans="11:17">
      <c r="K66" s="195"/>
      <c r="L66" s="195"/>
      <c r="M66" s="195"/>
      <c r="O66" s="193"/>
    </row>
    <row r="67" spans="11:17">
      <c r="N67" s="227"/>
      <c r="O67" s="229"/>
    </row>
    <row r="68" spans="11:17">
      <c r="N68" s="227"/>
      <c r="O68" s="229"/>
    </row>
    <row r="69" spans="11:17">
      <c r="N69" s="228"/>
      <c r="O69" s="228"/>
    </row>
    <row r="70" spans="11:17">
      <c r="N70" s="227"/>
      <c r="O70" s="229"/>
    </row>
    <row r="71" spans="11:17">
      <c r="N71" s="227"/>
      <c r="O71" s="229"/>
    </row>
    <row r="72" spans="11:17">
      <c r="N72" s="227"/>
      <c r="O72" s="229"/>
    </row>
    <row r="73" spans="11:17">
      <c r="O73" s="193"/>
      <c r="P73" s="193"/>
      <c r="Q73" s="193"/>
    </row>
    <row r="74" spans="11:17">
      <c r="O74" s="193"/>
      <c r="P74" s="193"/>
      <c r="Q74" s="193"/>
    </row>
    <row r="75" spans="11:17">
      <c r="O75" s="193"/>
      <c r="P75" s="193"/>
      <c r="Q75" s="193"/>
    </row>
    <row r="76" spans="11:17">
      <c r="O76" s="193"/>
      <c r="P76" s="193"/>
      <c r="Q76" s="193"/>
    </row>
    <row r="77" spans="11:17">
      <c r="O77" s="193"/>
      <c r="P77" s="193"/>
      <c r="Q77" s="193"/>
    </row>
    <row r="78" spans="11:17">
      <c r="O78" s="193"/>
      <c r="P78" s="193"/>
      <c r="Q78" s="193"/>
    </row>
    <row r="79" spans="11:17">
      <c r="O79" s="193"/>
      <c r="P79" s="193"/>
      <c r="Q79" s="193"/>
    </row>
    <row r="80" spans="11:17">
      <c r="O80" s="193"/>
      <c r="P80" s="193"/>
      <c r="Q80" s="193"/>
    </row>
    <row r="81" spans="15:17">
      <c r="O81" s="193"/>
      <c r="P81" s="193"/>
      <c r="Q81" s="193"/>
    </row>
  </sheetData>
  <mergeCells count="2">
    <mergeCell ref="C5:G5"/>
    <mergeCell ref="N55:N57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041D-74A9-764C-A612-7286283D22F2}">
  <dimension ref="A1:Z81"/>
  <sheetViews>
    <sheetView zoomScale="138" zoomScaleNormal="125" workbookViewId="0">
      <pane ySplit="6" topLeftCell="A7" activePane="bottomLeft" state="frozen"/>
      <selection activeCell="K59" sqref="K59"/>
      <selection pane="bottomLeft" activeCell="K59" sqref="K59"/>
    </sheetView>
  </sheetViews>
  <sheetFormatPr baseColWidth="10" defaultColWidth="9" defaultRowHeight="13"/>
  <cols>
    <col min="1" max="1" width="9" style="193"/>
    <col min="2" max="2" width="19.83203125" style="193" customWidth="1"/>
    <col min="3" max="4" width="11.1640625" style="193" customWidth="1"/>
    <col min="5" max="5" width="11" style="193" customWidth="1"/>
    <col min="6" max="6" width="12" style="193" bestFit="1" customWidth="1"/>
    <col min="7" max="7" width="9" style="193" customWidth="1"/>
    <col min="8" max="8" width="11" style="193" bestFit="1" customWidth="1"/>
    <col min="9" max="9" width="10" style="193" customWidth="1"/>
    <col min="10" max="10" width="8.5" style="193" customWidth="1"/>
    <col min="11" max="11" width="14.1640625" style="193" customWidth="1"/>
    <col min="12" max="12" width="13.1640625" style="193" customWidth="1"/>
    <col min="13" max="13" width="13.33203125" style="193" customWidth="1"/>
    <col min="14" max="14" width="17.6640625" style="193" customWidth="1"/>
    <col min="15" max="15" width="12.1640625" style="195" bestFit="1" customWidth="1"/>
    <col min="16" max="17" width="9" style="195"/>
    <col min="18" max="25" width="9" style="193"/>
    <col min="26" max="26" width="10" style="193" bestFit="1" customWidth="1"/>
    <col min="27" max="16384" width="9" style="193"/>
  </cols>
  <sheetData>
    <row r="1" spans="1:26">
      <c r="O1" s="195" t="s">
        <v>315</v>
      </c>
      <c r="P1" s="195">
        <v>1</v>
      </c>
      <c r="Q1" s="195">
        <v>2</v>
      </c>
      <c r="R1" s="193">
        <v>3</v>
      </c>
      <c r="S1" s="193">
        <v>4</v>
      </c>
      <c r="T1" s="193">
        <v>5</v>
      </c>
    </row>
    <row r="2" spans="1:26">
      <c r="B2" s="193" t="s">
        <v>45</v>
      </c>
      <c r="C2" s="193" t="s">
        <v>46</v>
      </c>
      <c r="D2" s="193" t="s">
        <v>47</v>
      </c>
      <c r="E2" s="193" t="s">
        <v>48</v>
      </c>
      <c r="F2" s="193" t="s">
        <v>49</v>
      </c>
      <c r="P2" s="195">
        <v>3</v>
      </c>
      <c r="Q2" s="195">
        <v>3</v>
      </c>
      <c r="R2" s="193">
        <v>3</v>
      </c>
      <c r="S2" s="193">
        <v>3</v>
      </c>
      <c r="T2" s="193">
        <v>3</v>
      </c>
    </row>
    <row r="3" spans="1:26">
      <c r="C3" s="193">
        <f>FGOverView!B17</f>
        <v>50</v>
      </c>
      <c r="D3" s="193" t="s">
        <v>254</v>
      </c>
      <c r="E3" s="28">
        <f>SUM(K7:K42)</f>
        <v>4.7512359943977591</v>
      </c>
      <c r="F3" s="18">
        <f>SUM(L7:L40)</f>
        <v>4.6959733893557418</v>
      </c>
    </row>
    <row r="5" spans="1:26" ht="14">
      <c r="B5" s="26" t="s">
        <v>25</v>
      </c>
      <c r="C5" s="389">
        <f>PRODUCT('FG_243way_Regular Symbol'!F16:H16,'FG_243way_Regular Symbol'!D15*3,'FG_243way_Regular Symbol'!E15*3)</f>
        <v>8225280</v>
      </c>
      <c r="D5" s="389"/>
      <c r="E5" s="389"/>
      <c r="F5" s="389"/>
      <c r="G5" s="389"/>
      <c r="H5" s="12"/>
      <c r="I5" s="13"/>
      <c r="J5" s="14"/>
      <c r="K5" s="15"/>
      <c r="L5" s="16"/>
      <c r="M5" s="196"/>
      <c r="N5" s="196"/>
    </row>
    <row r="6" spans="1:26" ht="14">
      <c r="A6" s="193" t="s">
        <v>7</v>
      </c>
      <c r="B6" s="22" t="s">
        <v>329</v>
      </c>
      <c r="C6" s="184">
        <v>1</v>
      </c>
      <c r="D6" s="184">
        <v>2</v>
      </c>
      <c r="E6" s="184">
        <v>3</v>
      </c>
      <c r="F6" s="184">
        <v>4</v>
      </c>
      <c r="G6" s="184">
        <v>5</v>
      </c>
      <c r="H6" s="22" t="s">
        <v>30</v>
      </c>
      <c r="I6" s="23" t="s">
        <v>31</v>
      </c>
      <c r="J6" s="24" t="s">
        <v>32</v>
      </c>
      <c r="K6" s="25" t="s">
        <v>33</v>
      </c>
      <c r="L6" s="238" t="s">
        <v>34</v>
      </c>
      <c r="M6" s="194" t="s">
        <v>124</v>
      </c>
      <c r="N6" s="208"/>
    </row>
    <row r="7" spans="1:26">
      <c r="A7" s="303" t="s">
        <v>149</v>
      </c>
      <c r="B7" s="356">
        <v>5</v>
      </c>
      <c r="C7" s="27">
        <f>IF(C$6&lt;=$B7,VLOOKUP($A7,'FG_R1R2appear wild'!$E$21:$H$32,'FG_243way_PayCombo (2wild)'!C$6+2,FALSE),IF(C$6-$B7=1,VLOOKUP($A7,'FG_576way_Regular Symbol(2wild)'!$B$34:$H$44,'FG_243way_PayCombo (2wild)'!C$6+2,FALSE),'FG_576way_Regular Symbol(2wild)'!D$16))</f>
        <v>6</v>
      </c>
      <c r="D7" s="27">
        <f>IF(D$6&lt;=$B7,VLOOKUP($A7,'FG_R1R2appear wild'!$E$21:$H$32,'FG_243way_PayCombo (2wild)'!D$6+2,FALSE),IF(D$6-$B7=1,VLOOKUP($A7,'FG_576way_Regular Symbol(2wild)'!$B$34:$H$44,'FG_243way_PayCombo (2wild)'!D$6+2,FALSE),'FG_576way_Regular Symbol(2wild)'!E$16))</f>
        <v>6</v>
      </c>
      <c r="E7" s="27">
        <f>IF(E$6&lt;=$B7,VLOOKUP($A7,'FG_243way_Regular Symbol'!$B$21:$H$31,'FG_243way_PayCombo (2wild)'!E$6+2,FALSE)*R$2,IF(E$6-$B7=1,VLOOKUP($A7,'FG_243way_Regular Symbol'!$B$34:$H$44,'FG_243way_PayCombo (2wild)'!E$6+2,FALSE),'FG_243way_Regular Symbol'!F$16))</f>
        <v>18</v>
      </c>
      <c r="F7" s="27">
        <f>IF(F$6&lt;=$B7,VLOOKUP($A7,'FG_243way_Regular Symbol'!$B$21:$H$31,'FG_243way_PayCombo (2wild)'!F$6+2,FALSE)*S$2,IF(F$6-$B7=1,VLOOKUP($A7,'FG_243way_Regular Symbol'!$B$34:$H$44,'FG_243way_PayCombo (2wild)'!F$6+2,FALSE),'FG_243way_Regular Symbol'!G$16))</f>
        <v>18</v>
      </c>
      <c r="G7" s="27">
        <f>IF(G$6&lt;=$B7,VLOOKUP($A7,'FG_243way_Regular Symbol'!$B$21:$H$31,'FG_243way_PayCombo (2wild)'!G$6+2,FALSE)*T$2,IF(G$6-$B7=1,VLOOKUP($A7,'FG_243way_Regular Symbol'!$B$34:$H$44,'FG_243way_PayCombo (2wild)'!G$6+2,FALSE),'FG_243way_Regular Symbol'!H$16))</f>
        <v>6</v>
      </c>
      <c r="H7" s="256">
        <f t="shared" ref="H7:H36" si="0">PRODUCT(C7:G7)</f>
        <v>69984</v>
      </c>
      <c r="I7" s="244">
        <f t="shared" ref="I7:I36" si="1">$C$5/H7</f>
        <v>117.53086419753086</v>
      </c>
      <c r="J7" s="190">
        <f>VLOOKUP($A7,FGOverView!$B$36:$G$46,'FG_243way_PayCombo (2wild)'!$B7+1,FALSE)</f>
        <v>800</v>
      </c>
      <c r="K7" s="183">
        <f t="shared" ref="K7:K42" si="2">M7/$C$3</f>
        <v>0.13613445378151262</v>
      </c>
      <c r="L7" s="276">
        <f t="shared" ref="L7:L36" si="3">1/I7</f>
        <v>8.5084033613445388E-3</v>
      </c>
      <c r="M7" s="275">
        <f t="shared" ref="M7:M36" si="4">L7*J7</f>
        <v>6.8067226890756309</v>
      </c>
      <c r="N7" s="134"/>
      <c r="O7" s="193"/>
    </row>
    <row r="8" spans="1:26">
      <c r="A8" s="303" t="s">
        <v>85</v>
      </c>
      <c r="B8" s="356">
        <v>5</v>
      </c>
      <c r="C8" s="27">
        <f>IF(C$6&lt;=$B8,VLOOKUP($A8,'FG_R1R2appear wild'!$E$21:$H$32,'FG_243way_PayCombo (2wild)'!C$6+2,FALSE),IF(C$6-$B8=1,VLOOKUP($A8,'FG_576way_Regular Symbol(2wild)'!$B$34:$H$44,'FG_243way_PayCombo (2wild)'!C$6+2,FALSE),'FG_576way_Regular Symbol(2wild)'!D$16))</f>
        <v>6</v>
      </c>
      <c r="D8" s="27">
        <f>IF(D$6&lt;=$B8,VLOOKUP($A8,'FG_R1R2appear wild'!$E$21:$H$32,'FG_243way_PayCombo (2wild)'!D$6+2,FALSE),IF(D$6-$B8=1,VLOOKUP($A8,'FG_576way_Regular Symbol(2wild)'!$B$34:$H$44,'FG_243way_PayCombo (2wild)'!D$6+2,FALSE),'FG_576way_Regular Symbol(2wild)'!E$16))</f>
        <v>7</v>
      </c>
      <c r="E8" s="27">
        <f>IF(E$6&lt;=$B8,VLOOKUP($A8,'FG_243way_Regular Symbol'!$B$21:$H$31,'FG_243way_PayCombo (2wild)'!E$6+2,FALSE)*R$2,IF(E$6-$B8=1,VLOOKUP($A8,'FG_243way_Regular Symbol'!$B$34:$H$44,'FG_243way_PayCombo (2wild)'!E$6+2,FALSE),'FG_243way_Regular Symbol'!F$16))</f>
        <v>15</v>
      </c>
      <c r="F8" s="27">
        <f>IF(F$6&lt;=$B8,VLOOKUP($A8,'FG_243way_Regular Symbol'!$B$21:$H$31,'FG_243way_PayCombo (2wild)'!F$6+2,FALSE)*S$2,IF(F$6-$B8=1,VLOOKUP($A8,'FG_243way_Regular Symbol'!$B$34:$H$44,'FG_243way_PayCombo (2wild)'!F$6+2,FALSE),'FG_243way_Regular Symbol'!G$16))</f>
        <v>24</v>
      </c>
      <c r="G8" s="27">
        <f>IF(G$6&lt;=$B8,VLOOKUP($A8,'FG_243way_Regular Symbol'!$B$21:$H$31,'FG_243way_PayCombo (2wild)'!G$6+2,FALSE)*T$2,IF(G$6-$B8=1,VLOOKUP($A8,'FG_243way_Regular Symbol'!$B$34:$H$44,'FG_243way_PayCombo (2wild)'!G$6+2,FALSE),'FG_243way_Regular Symbol'!H$16))</f>
        <v>6</v>
      </c>
      <c r="H8" s="256">
        <f t="shared" si="0"/>
        <v>90720</v>
      </c>
      <c r="I8" s="244">
        <f t="shared" si="1"/>
        <v>90.666666666666671</v>
      </c>
      <c r="J8" s="190">
        <f>VLOOKUP($A8,FGOverView!$B$36:$G$46,'FG_243way_PayCombo (2wild)'!$B8+1,FALSE)</f>
        <v>800</v>
      </c>
      <c r="K8" s="183">
        <f t="shared" si="2"/>
        <v>0.1764705882352941</v>
      </c>
      <c r="L8" s="276">
        <f t="shared" si="3"/>
        <v>1.1029411764705881E-2</v>
      </c>
      <c r="M8" s="275">
        <f t="shared" si="4"/>
        <v>8.8235294117647047</v>
      </c>
      <c r="N8" s="134"/>
      <c r="O8" s="193" t="s">
        <v>282</v>
      </c>
    </row>
    <row r="9" spans="1:26">
      <c r="A9" s="303" t="s">
        <v>83</v>
      </c>
      <c r="B9" s="356">
        <v>5</v>
      </c>
      <c r="C9" s="27">
        <f>IF(C$6&lt;=$B9,VLOOKUP($A9,'FG_R1R2appear wild'!$E$21:$H$32,'FG_243way_PayCombo (2wild)'!C$6+2,FALSE),IF(C$6-$B9=1,VLOOKUP($A9,'FG_576way_Regular Symbol(2wild)'!$B$34:$H$44,'FG_243way_PayCombo (2wild)'!C$6+2,FALSE),'FG_576way_Regular Symbol(2wild)'!D$16))</f>
        <v>6</v>
      </c>
      <c r="D9" s="27">
        <f>IF(D$6&lt;=$B9,VLOOKUP($A9,'FG_R1R2appear wild'!$E$21:$H$32,'FG_243way_PayCombo (2wild)'!D$6+2,FALSE),IF(D$6-$B9=1,VLOOKUP($A9,'FG_576way_Regular Symbol(2wild)'!$B$34:$H$44,'FG_243way_PayCombo (2wild)'!D$6+2,FALSE),'FG_576way_Regular Symbol(2wild)'!E$16))</f>
        <v>6</v>
      </c>
      <c r="E9" s="27">
        <f>IF(E$6&lt;=$B9,VLOOKUP($A9,'FG_243way_Regular Symbol'!$B$21:$H$31,'FG_243way_PayCombo (2wild)'!E$6+2,FALSE)*R$2,IF(E$6-$B9=1,VLOOKUP($A9,'FG_243way_Regular Symbol'!$B$34:$H$44,'FG_243way_PayCombo (2wild)'!E$6+2,FALSE),'FG_243way_Regular Symbol'!F$16))</f>
        <v>9</v>
      </c>
      <c r="F9" s="27">
        <f>IF(F$6&lt;=$B9,VLOOKUP($A9,'FG_243way_Regular Symbol'!$B$21:$H$31,'FG_243way_PayCombo (2wild)'!F$6+2,FALSE)*S$2,IF(F$6-$B9=1,VLOOKUP($A9,'FG_243way_Regular Symbol'!$B$34:$H$44,'FG_243way_PayCombo (2wild)'!F$6+2,FALSE),'FG_243way_Regular Symbol'!G$16))</f>
        <v>3</v>
      </c>
      <c r="G9" s="27">
        <f>IF(G$6&lt;=$B9,VLOOKUP($A9,'FG_243way_Regular Symbol'!$B$21:$H$31,'FG_243way_PayCombo (2wild)'!G$6+2,FALSE)*T$2,IF(G$6-$B9=1,VLOOKUP($A9,'FG_243way_Regular Symbol'!$B$34:$H$44,'FG_243way_PayCombo (2wild)'!G$6+2,FALSE),'FG_243way_Regular Symbol'!H$16))</f>
        <v>24</v>
      </c>
      <c r="H9" s="256">
        <f t="shared" si="0"/>
        <v>23328</v>
      </c>
      <c r="I9" s="244">
        <f t="shared" si="1"/>
        <v>352.59259259259261</v>
      </c>
      <c r="J9" s="190">
        <f>VLOOKUP($A9,FGOverView!$B$36:$G$46,'FG_243way_PayCombo (2wild)'!$B9+1,FALSE)</f>
        <v>300</v>
      </c>
      <c r="K9" s="183">
        <f t="shared" si="2"/>
        <v>1.7016806722689074E-2</v>
      </c>
      <c r="L9" s="276">
        <f t="shared" si="3"/>
        <v>2.8361344537815125E-3</v>
      </c>
      <c r="M9" s="275">
        <f t="shared" si="4"/>
        <v>0.85084033613445376</v>
      </c>
      <c r="N9" s="134"/>
      <c r="O9" s="302">
        <v>1</v>
      </c>
      <c r="P9" s="302">
        <v>2</v>
      </c>
      <c r="Q9" s="302">
        <v>3</v>
      </c>
      <c r="R9" s="302">
        <v>4</v>
      </c>
      <c r="S9" s="302">
        <v>5</v>
      </c>
      <c r="T9" s="302" t="s">
        <v>0</v>
      </c>
      <c r="U9" s="302" t="s">
        <v>4</v>
      </c>
      <c r="V9" s="302" t="s">
        <v>1</v>
      </c>
      <c r="W9" s="302" t="s">
        <v>2</v>
      </c>
      <c r="X9" s="302" t="s">
        <v>3</v>
      </c>
      <c r="Y9" s="303" t="s">
        <v>283</v>
      </c>
      <c r="Z9" s="303" t="s">
        <v>284</v>
      </c>
    </row>
    <row r="10" spans="1:26">
      <c r="A10" s="303" t="s">
        <v>84</v>
      </c>
      <c r="B10" s="356">
        <v>5</v>
      </c>
      <c r="C10" s="27">
        <f>IF(C$6&lt;=$B10,VLOOKUP($A10,'FG_R1R2appear wild'!$E$21:$H$32,'FG_243way_PayCombo (2wild)'!C$6+2,FALSE),IF(C$6-$B10=1,VLOOKUP($A10,'FG_576way_Regular Symbol(2wild)'!$B$34:$H$44,'FG_243way_PayCombo (2wild)'!C$6+2,FALSE),'FG_576way_Regular Symbol(2wild)'!D$16))</f>
        <v>6</v>
      </c>
      <c r="D10" s="27">
        <f>IF(D$6&lt;=$B10,VLOOKUP($A10,'FG_R1R2appear wild'!$E$21:$H$32,'FG_243way_PayCombo (2wild)'!D$6+2,FALSE),IF(D$6-$B10=1,VLOOKUP($A10,'FG_576way_Regular Symbol(2wild)'!$B$34:$H$44,'FG_243way_PayCombo (2wild)'!D$6+2,FALSE),'FG_576way_Regular Symbol(2wild)'!E$16))</f>
        <v>6</v>
      </c>
      <c r="E10" s="27">
        <f>IF(E$6&lt;=$B10,VLOOKUP($A10,'FG_243way_Regular Symbol'!$B$21:$H$31,'FG_243way_PayCombo (2wild)'!E$6+2,FALSE)*R$2,IF(E$6-$B10=1,VLOOKUP($A10,'FG_243way_Regular Symbol'!$B$34:$H$44,'FG_243way_PayCombo (2wild)'!E$6+2,FALSE),'FG_243way_Regular Symbol'!F$16))</f>
        <v>12</v>
      </c>
      <c r="F10" s="27">
        <f>IF(F$6&lt;=$B10,VLOOKUP($A10,'FG_243way_Regular Symbol'!$B$21:$H$31,'FG_243way_PayCombo (2wild)'!F$6+2,FALSE)*S$2,IF(F$6-$B10=1,VLOOKUP($A10,'FG_243way_Regular Symbol'!$B$34:$H$44,'FG_243way_PayCombo (2wild)'!F$6+2,FALSE),'FG_243way_Regular Symbol'!G$16))</f>
        <v>6</v>
      </c>
      <c r="G10" s="27">
        <f>IF(G$6&lt;=$B10,VLOOKUP($A10,'FG_243way_Regular Symbol'!$B$21:$H$31,'FG_243way_PayCombo (2wild)'!G$6+2,FALSE)*T$2,IF(G$6-$B10=1,VLOOKUP($A10,'FG_243way_Regular Symbol'!$B$34:$H$44,'FG_243way_PayCombo (2wild)'!G$6+2,FALSE),'FG_243way_Regular Symbol'!H$16))</f>
        <v>6</v>
      </c>
      <c r="H10" s="256">
        <f t="shared" si="0"/>
        <v>15552</v>
      </c>
      <c r="I10" s="244">
        <f t="shared" si="1"/>
        <v>528.88888888888891</v>
      </c>
      <c r="J10" s="190">
        <f>VLOOKUP($A10,FGOverView!$B$36:$G$46,'FG_243way_PayCombo (2wild)'!$B10+1,FALSE)</f>
        <v>300</v>
      </c>
      <c r="K10" s="183">
        <f t="shared" si="2"/>
        <v>1.134453781512605E-2</v>
      </c>
      <c r="L10" s="276">
        <f t="shared" si="3"/>
        <v>1.8907563025210084E-3</v>
      </c>
      <c r="M10" s="275">
        <f t="shared" si="4"/>
        <v>0.5672268907563025</v>
      </c>
      <c r="N10" s="134"/>
      <c r="O10" s="304" t="s">
        <v>44</v>
      </c>
      <c r="P10" s="304" t="s">
        <v>44</v>
      </c>
      <c r="Q10" s="304" t="s">
        <v>44</v>
      </c>
      <c r="R10" s="304" t="s">
        <v>44</v>
      </c>
      <c r="S10" s="304" t="s">
        <v>44</v>
      </c>
      <c r="T10" s="302">
        <f>IF(O10="S1",VLOOKUP(O10,'FG_243way_Regular Symbol'!$B$3:$H$15,'FG_243way_PayCombo (2wild)'!P$1+2,FALSE)*P$2,'FG_243way_Regular Symbol'!D$16-VLOOKUP("S1",'FG_243way_Regular Symbol'!$B$3:$H$15,'FG_243way_PayCombo (2wild)'!P$1+2,FALSE)*P$2)</f>
        <v>3</v>
      </c>
      <c r="U10" s="302">
        <f>IF(P10="S1",VLOOKUP(P10,'FG_243way_Regular Symbol'!$B$3:$H$15,'FG_243way_PayCombo (2wild)'!Q$1+2,FALSE)*Q$2,'FG_243way_Regular Symbol'!E$16-VLOOKUP("S1",'FG_243way_Regular Symbol'!$B$3:$H$15,'FG_243way_PayCombo (2wild)'!Q$1+2,FALSE)*Q$2)</f>
        <v>18</v>
      </c>
      <c r="V10" s="302">
        <f>IF(Q10="S1",VLOOKUP(Q10,'FG_243way_Regular Symbol'!$B$3:$H$15,'FG_243way_PayCombo (2wild)'!R$1+2,FALSE)*R$2,'FG_243way_Regular Symbol'!F$16-VLOOKUP("S1",'FG_243way_Regular Symbol'!$B$3:$H$15,'FG_243way_PayCombo (2wild)'!R$1+2,FALSE)*R$2)</f>
        <v>12</v>
      </c>
      <c r="W10" s="302">
        <f>IF(R10="S1",VLOOKUP(R10,'FG_243way_Regular Symbol'!$B$3:$H$15,'FG_243way_PayCombo (2wild)'!S$1+2,FALSE)*S$2,'FG_243way_Regular Symbol'!G$16-VLOOKUP("S1",'FG_243way_Regular Symbol'!$B$3:$H$15,'FG_243way_PayCombo (2wild)'!S$1+2,FALSE)*S$2)</f>
        <v>6</v>
      </c>
      <c r="X10" s="302">
        <f>IF(S10="S1",VLOOKUP(S10,'FG_243way_Regular Symbol'!$B$3:$H$15,'FG_243way_PayCombo (2wild)'!T$1+2,FALSE)*T$2,'FG_243way_Regular Symbol'!H$16-VLOOKUP("S1",'FG_243way_Regular Symbol'!$B$3:$H$15,'FG_243way_PayCombo (2wild)'!T$1+2,FALSE)*T$2)</f>
        <v>3</v>
      </c>
      <c r="Y10" s="305">
        <f t="shared" ref="Y10:Y25" si="5">PRODUCT(T10,U10,V10,W10,X10)</f>
        <v>11664</v>
      </c>
      <c r="Z10" s="18">
        <f t="shared" ref="Z10:Z25" si="6">Y10/$C$5</f>
        <v>1.4180672268907563E-3</v>
      </c>
    </row>
    <row r="11" spans="1:26">
      <c r="A11" s="303" t="s">
        <v>147</v>
      </c>
      <c r="B11" s="356">
        <v>5</v>
      </c>
      <c r="C11" s="27">
        <f>IF(C$6&lt;=$B11,VLOOKUP($A11,'FG_R1R2appear wild'!$E$21:$H$32,'FG_243way_PayCombo (2wild)'!C$6+2,FALSE),IF(C$6-$B11=1,VLOOKUP($A11,'FG_576way_Regular Symbol(2wild)'!$B$34:$H$44,'FG_243way_PayCombo (2wild)'!C$6+2,FALSE),'FG_576way_Regular Symbol(2wild)'!D$16))</f>
        <v>9</v>
      </c>
      <c r="D11" s="27">
        <f>IF(D$6&lt;=$B11,VLOOKUP($A11,'FG_R1R2appear wild'!$E$21:$H$32,'FG_243way_PayCombo (2wild)'!D$6+2,FALSE),IF(D$6-$B11=1,VLOOKUP($A11,'FG_576way_Regular Symbol(2wild)'!$B$34:$H$44,'FG_243way_PayCombo (2wild)'!D$6+2,FALSE),'FG_576way_Regular Symbol(2wild)'!E$16))</f>
        <v>7</v>
      </c>
      <c r="E11" s="27">
        <f>IF(E$6&lt;=$B11,VLOOKUP($A11,'FG_243way_Regular Symbol'!$B$21:$H$31,'FG_243way_PayCombo (2wild)'!E$6+2,FALSE)*R$2,IF(E$6-$B11=1,VLOOKUP($A11,'FG_243way_Regular Symbol'!$B$34:$H$44,'FG_243way_PayCombo (2wild)'!E$6+2,FALSE),'FG_243way_Regular Symbol'!F$16))</f>
        <v>42</v>
      </c>
      <c r="F11" s="27">
        <f>IF(F$6&lt;=$B11,VLOOKUP($A11,'FG_243way_Regular Symbol'!$B$21:$H$31,'FG_243way_PayCombo (2wild)'!F$6+2,FALSE)*S$2,IF(F$6-$B11=1,VLOOKUP($A11,'FG_243way_Regular Symbol'!$B$34:$H$44,'FG_243way_PayCombo (2wild)'!F$6+2,FALSE),'FG_243way_Regular Symbol'!G$16))</f>
        <v>33</v>
      </c>
      <c r="G11" s="27">
        <f>IF(G$6&lt;=$B11,VLOOKUP($A11,'FG_243way_Regular Symbol'!$B$21:$H$31,'FG_243way_PayCombo (2wild)'!G$6+2,FALSE)*T$2,IF(G$6-$B11=1,VLOOKUP($A11,'FG_243way_Regular Symbol'!$B$34:$H$44,'FG_243way_PayCombo (2wild)'!G$6+2,FALSE),'FG_243way_Regular Symbol'!H$16))</f>
        <v>12</v>
      </c>
      <c r="H11" s="256">
        <f t="shared" si="0"/>
        <v>1047816</v>
      </c>
      <c r="I11" s="244">
        <f t="shared" si="1"/>
        <v>7.84992784992785</v>
      </c>
      <c r="J11" s="190">
        <f>VLOOKUP($A11,FGOverView!$B$36:$G$46,'FG_243way_PayCombo (2wild)'!$B11+1,FALSE)</f>
        <v>200</v>
      </c>
      <c r="K11" s="183">
        <f t="shared" si="2"/>
        <v>0.50955882352941173</v>
      </c>
      <c r="L11" s="276">
        <f t="shared" si="3"/>
        <v>0.12738970588235293</v>
      </c>
      <c r="M11" s="275">
        <f t="shared" si="4"/>
        <v>25.477941176470587</v>
      </c>
      <c r="N11" s="134"/>
      <c r="O11" s="306" t="s">
        <v>44</v>
      </c>
      <c r="P11" s="306" t="s">
        <v>44</v>
      </c>
      <c r="Q11" s="306" t="s">
        <v>44</v>
      </c>
      <c r="R11" s="306" t="s">
        <v>44</v>
      </c>
      <c r="S11" s="306" t="s">
        <v>285</v>
      </c>
      <c r="T11" s="302">
        <f>IF(O11="S1",VLOOKUP(O11,'FG_243way_Regular Symbol'!$B$3:$H$15,'FG_243way_PayCombo (2wild)'!P$1+2,FALSE)*P$2,'FG_243way_Regular Symbol'!D$16-VLOOKUP("S1",'FG_243way_Regular Symbol'!$B$3:$H$15,'FG_243way_PayCombo (2wild)'!P$1+2,FALSE)*P$2)</f>
        <v>3</v>
      </c>
      <c r="U11" s="302">
        <f>IF(P11="S1",VLOOKUP(P11,'FG_243way_Regular Symbol'!$B$3:$H$15,'FG_243way_PayCombo (2wild)'!Q$1+2,FALSE)*Q$2,'FG_243way_Regular Symbol'!E$16-VLOOKUP("S1",'FG_243way_Regular Symbol'!$B$3:$H$15,'FG_243way_PayCombo (2wild)'!Q$1+2,FALSE)*Q$2)</f>
        <v>18</v>
      </c>
      <c r="V11" s="302">
        <f>IF(Q11="S1",VLOOKUP(Q11,'FG_243way_Regular Symbol'!$B$3:$H$15,'FG_243way_PayCombo (2wild)'!R$1+2,FALSE)*R$2,'FG_243way_Regular Symbol'!F$16-VLOOKUP("S1",'FG_243way_Regular Symbol'!$B$3:$H$15,'FG_243way_PayCombo (2wild)'!R$1+2,FALSE)*R$2)</f>
        <v>12</v>
      </c>
      <c r="W11" s="302">
        <f>IF(R11="S1",VLOOKUP(R11,'FG_243way_Regular Symbol'!$B$3:$H$15,'FG_243way_PayCombo (2wild)'!S$1+2,FALSE)*S$2,'FG_243way_Regular Symbol'!G$16-VLOOKUP("S1",'FG_243way_Regular Symbol'!$B$3:$H$15,'FG_243way_PayCombo (2wild)'!S$1+2,FALSE)*S$2)</f>
        <v>6</v>
      </c>
      <c r="X11" s="302">
        <f>IF(S11="S1",VLOOKUP(S11,'FG_243way_Regular Symbol'!$B$3:$H$15,'FG_243way_PayCombo (2wild)'!T$1+2,FALSE)*T$2,'FG_243way_Regular Symbol'!H$16-VLOOKUP("S1",'FG_243way_Regular Symbol'!$B$3:$H$15,'FG_243way_PayCombo (2wild)'!T$1+2,FALSE)*T$2)</f>
        <v>65</v>
      </c>
      <c r="Y11" s="305">
        <f t="shared" si="5"/>
        <v>252720</v>
      </c>
      <c r="Z11" s="18">
        <f t="shared" si="6"/>
        <v>3.0724789915966385E-2</v>
      </c>
    </row>
    <row r="12" spans="1:26">
      <c r="A12" s="303" t="s">
        <v>69</v>
      </c>
      <c r="B12" s="356">
        <v>5</v>
      </c>
      <c r="C12" s="27">
        <f>IF(C$6&lt;=$B12,VLOOKUP($A12,'FG_R1R2appear wild'!$E$21:$H$32,'FG_243way_PayCombo (2wild)'!C$6+2,FALSE),IF(C$6-$B12=1,VLOOKUP($A12,'FG_576way_Regular Symbol(2wild)'!$B$34:$H$44,'FG_243way_PayCombo (2wild)'!C$6+2,FALSE),'FG_576way_Regular Symbol(2wild)'!D$16))</f>
        <v>6</v>
      </c>
      <c r="D12" s="27">
        <f>IF(D$6&lt;=$B12,VLOOKUP($A12,'FG_R1R2appear wild'!$E$21:$H$32,'FG_243way_PayCombo (2wild)'!D$6+2,FALSE),IF(D$6-$B12=1,VLOOKUP($A12,'FG_576way_Regular Symbol(2wild)'!$B$34:$H$44,'FG_243way_PayCombo (2wild)'!D$6+2,FALSE),'FG_576way_Regular Symbol(2wild)'!E$16))</f>
        <v>8</v>
      </c>
      <c r="E12" s="27">
        <f>IF(E$6&lt;=$B12,VLOOKUP($A12,'FG_243way_Regular Symbol'!$B$21:$H$31,'FG_243way_PayCombo (2wild)'!E$6+2,FALSE)*R$2,IF(E$6-$B12=1,VLOOKUP($A12,'FG_243way_Regular Symbol'!$B$34:$H$44,'FG_243way_PayCombo (2wild)'!E$6+2,FALSE),'FG_243way_Regular Symbol'!F$16))</f>
        <v>6</v>
      </c>
      <c r="F12" s="27">
        <f>IF(F$6&lt;=$B12,VLOOKUP($A12,'FG_243way_Regular Symbol'!$B$21:$H$31,'FG_243way_PayCombo (2wild)'!F$6+2,FALSE)*S$2,IF(F$6-$B12=1,VLOOKUP($A12,'FG_243way_Regular Symbol'!$B$34:$H$44,'FG_243way_PayCombo (2wild)'!F$6+2,FALSE),'FG_243way_Regular Symbol'!G$16))</f>
        <v>12</v>
      </c>
      <c r="G12" s="27">
        <f>IF(G$6&lt;=$B12,VLOOKUP($A12,'FG_243way_Regular Symbol'!$B$21:$H$31,'FG_243way_PayCombo (2wild)'!G$6+2,FALSE)*T$2,IF(G$6-$B12=1,VLOOKUP($A12,'FG_243way_Regular Symbol'!$B$34:$H$44,'FG_243way_PayCombo (2wild)'!G$6+2,FALSE),'FG_243way_Regular Symbol'!H$16))</f>
        <v>6</v>
      </c>
      <c r="H12" s="256">
        <f t="shared" si="0"/>
        <v>20736</v>
      </c>
      <c r="I12" s="244">
        <f t="shared" si="1"/>
        <v>396.66666666666669</v>
      </c>
      <c r="J12" s="190">
        <f>VLOOKUP($A12,FGOverView!$B$36:$G$46,'FG_243way_PayCombo (2wild)'!$B12+1,FALSE)</f>
        <v>50</v>
      </c>
      <c r="K12" s="183">
        <f t="shared" si="2"/>
        <v>2.5210084033613443E-3</v>
      </c>
      <c r="L12" s="276">
        <f t="shared" si="3"/>
        <v>2.5210084033613443E-3</v>
      </c>
      <c r="M12" s="275">
        <f t="shared" si="4"/>
        <v>0.12605042016806722</v>
      </c>
      <c r="N12" s="134"/>
      <c r="O12" s="306" t="s">
        <v>44</v>
      </c>
      <c r="P12" s="306" t="s">
        <v>44</v>
      </c>
      <c r="Q12" s="306" t="s">
        <v>44</v>
      </c>
      <c r="R12" s="306" t="s">
        <v>285</v>
      </c>
      <c r="S12" s="306" t="s">
        <v>44</v>
      </c>
      <c r="T12" s="302">
        <f>IF(O12="S1",VLOOKUP(O12,'FG_243way_Regular Symbol'!$B$3:$H$15,'FG_243way_PayCombo (2wild)'!P$1+2,FALSE)*P$2,'FG_243way_Regular Symbol'!D$16-VLOOKUP("S1",'FG_243way_Regular Symbol'!$B$3:$H$15,'FG_243way_PayCombo (2wild)'!P$1+2,FALSE)*P$2)</f>
        <v>3</v>
      </c>
      <c r="U12" s="302">
        <f>IF(P12="S1",VLOOKUP(P12,'FG_243way_Regular Symbol'!$B$3:$H$15,'FG_243way_PayCombo (2wild)'!Q$1+2,FALSE)*Q$2,'FG_243way_Regular Symbol'!E$16-VLOOKUP("S1",'FG_243way_Regular Symbol'!$B$3:$H$15,'FG_243way_PayCombo (2wild)'!Q$1+2,FALSE)*Q$2)</f>
        <v>18</v>
      </c>
      <c r="V12" s="302">
        <f>IF(Q12="S1",VLOOKUP(Q12,'FG_243way_Regular Symbol'!$B$3:$H$15,'FG_243way_PayCombo (2wild)'!R$1+2,FALSE)*R$2,'FG_243way_Regular Symbol'!F$16-VLOOKUP("S1",'FG_243way_Regular Symbol'!$B$3:$H$15,'FG_243way_PayCombo (2wild)'!R$1+2,FALSE)*R$2)</f>
        <v>12</v>
      </c>
      <c r="W12" s="302">
        <f>IF(R12="S1",VLOOKUP(R12,'FG_243way_Regular Symbol'!$B$3:$H$15,'FG_243way_PayCombo (2wild)'!S$1+2,FALSE)*S$2,'FG_243way_Regular Symbol'!G$16-VLOOKUP("S1",'FG_243way_Regular Symbol'!$B$3:$H$15,'FG_243way_PayCombo (2wild)'!S$1+2,FALSE)*S$2)</f>
        <v>50</v>
      </c>
      <c r="X12" s="302">
        <f>IF(S12="S1",VLOOKUP(S12,'FG_243way_Regular Symbol'!$B$3:$H$15,'FG_243way_PayCombo (2wild)'!T$1+2,FALSE)*T$2,'FG_243way_Regular Symbol'!H$16-VLOOKUP("S1",'FG_243way_Regular Symbol'!$B$3:$H$15,'FG_243way_PayCombo (2wild)'!T$1+2,FALSE)*T$2)</f>
        <v>3</v>
      </c>
      <c r="Y12" s="305">
        <f t="shared" si="5"/>
        <v>97200</v>
      </c>
      <c r="Z12" s="18">
        <f t="shared" si="6"/>
        <v>1.1817226890756302E-2</v>
      </c>
    </row>
    <row r="13" spans="1:26">
      <c r="A13" s="303" t="s">
        <v>188</v>
      </c>
      <c r="B13" s="356">
        <v>5</v>
      </c>
      <c r="C13" s="27">
        <f>IF(C$6&lt;=$B13,VLOOKUP($A13,'FG_R1R2appear wild'!$E$21:$H$32,'FG_243way_PayCombo (2wild)'!C$6+2,FALSE),IF(C$6-$B13=1,VLOOKUP($A13,'FG_576way_Regular Symbol(2wild)'!$B$34:$H$44,'FG_243way_PayCombo (2wild)'!C$6+2,FALSE),'FG_576way_Regular Symbol(2wild)'!D$16))</f>
        <v>8</v>
      </c>
      <c r="D13" s="27">
        <f>IF(D$6&lt;=$B13,VLOOKUP($A13,'FG_R1R2appear wild'!$E$21:$H$32,'FG_243way_PayCombo (2wild)'!D$6+2,FALSE),IF(D$6-$B13=1,VLOOKUP($A13,'FG_576way_Regular Symbol(2wild)'!$B$34:$H$44,'FG_243way_PayCombo (2wild)'!D$6+2,FALSE),'FG_576way_Regular Symbol(2wild)'!E$16))</f>
        <v>10</v>
      </c>
      <c r="E13" s="27">
        <f>IF(E$6&lt;=$B13,VLOOKUP($A13,'FG_243way_Regular Symbol'!$B$21:$H$31,'FG_243way_PayCombo (2wild)'!E$6+2,FALSE)*R$2,IF(E$6-$B13=1,VLOOKUP($A13,'FG_243way_Regular Symbol'!$B$34:$H$44,'FG_243way_PayCombo (2wild)'!E$6+2,FALSE),'FG_243way_Regular Symbol'!F$16))</f>
        <v>12</v>
      </c>
      <c r="F13" s="27">
        <f>IF(F$6&lt;=$B13,VLOOKUP($A13,'FG_243way_Regular Symbol'!$B$21:$H$31,'FG_243way_PayCombo (2wild)'!F$6+2,FALSE)*S$2,IF(F$6-$B13=1,VLOOKUP($A13,'FG_243way_Regular Symbol'!$B$34:$H$44,'FG_243way_PayCombo (2wild)'!F$6+2,FALSE),'FG_243way_Regular Symbol'!G$16))</f>
        <v>24</v>
      </c>
      <c r="G13" s="27">
        <f>IF(G$6&lt;=$B13,VLOOKUP($A13,'FG_243way_Regular Symbol'!$B$21:$H$31,'FG_243way_PayCombo (2wild)'!G$6+2,FALSE)*T$2,IF(G$6-$B13=1,VLOOKUP($A13,'FG_243way_Regular Symbol'!$B$34:$H$44,'FG_243way_PayCombo (2wild)'!G$6+2,FALSE),'FG_243way_Regular Symbol'!H$16))</f>
        <v>39</v>
      </c>
      <c r="H13" s="256">
        <f t="shared" si="0"/>
        <v>898560</v>
      </c>
      <c r="I13" s="244">
        <f t="shared" si="1"/>
        <v>9.1538461538461533</v>
      </c>
      <c r="J13" s="190">
        <f>VLOOKUP($A13,FGOverView!$B$36:$G$46,'FG_243way_PayCombo (2wild)'!$B13+1,FALSE)</f>
        <v>50</v>
      </c>
      <c r="K13" s="183">
        <f t="shared" si="2"/>
        <v>0.1092436974789916</v>
      </c>
      <c r="L13" s="276">
        <f t="shared" si="3"/>
        <v>0.1092436974789916</v>
      </c>
      <c r="M13" s="275">
        <f t="shared" si="4"/>
        <v>5.46218487394958</v>
      </c>
      <c r="N13" s="134"/>
      <c r="O13" s="306" t="s">
        <v>44</v>
      </c>
      <c r="P13" s="306" t="s">
        <v>44</v>
      </c>
      <c r="Q13" s="306" t="s">
        <v>285</v>
      </c>
      <c r="R13" s="306" t="s">
        <v>44</v>
      </c>
      <c r="S13" s="306" t="s">
        <v>44</v>
      </c>
      <c r="T13" s="302">
        <f>IF(O13="S1",VLOOKUP(O13,'FG_243way_Regular Symbol'!$B$3:$H$15,'FG_243way_PayCombo (2wild)'!P$1+2,FALSE)*P$2,'FG_243way_Regular Symbol'!D$16-VLOOKUP("S1",'FG_243way_Regular Symbol'!$B$3:$H$15,'FG_243way_PayCombo (2wild)'!P$1+2,FALSE)*P$2)</f>
        <v>3</v>
      </c>
      <c r="U13" s="302">
        <f>IF(P13="S1",VLOOKUP(P13,'FG_243way_Regular Symbol'!$B$3:$H$15,'FG_243way_PayCombo (2wild)'!Q$1+2,FALSE)*Q$2,'FG_243way_Regular Symbol'!E$16-VLOOKUP("S1",'FG_243way_Regular Symbol'!$B$3:$H$15,'FG_243way_PayCombo (2wild)'!Q$1+2,FALSE)*Q$2)</f>
        <v>18</v>
      </c>
      <c r="V13" s="302">
        <f>IF(Q13="S1",VLOOKUP(Q13,'FG_243way_Regular Symbol'!$B$3:$H$15,'FG_243way_PayCombo (2wild)'!R$1+2,FALSE)*R$2,'FG_243way_Regular Symbol'!F$16-VLOOKUP("S1",'FG_243way_Regular Symbol'!$B$3:$H$15,'FG_243way_PayCombo (2wild)'!R$1+2,FALSE)*R$2)</f>
        <v>48</v>
      </c>
      <c r="W13" s="302">
        <f>IF(R13="S1",VLOOKUP(R13,'FG_243way_Regular Symbol'!$B$3:$H$15,'FG_243way_PayCombo (2wild)'!S$1+2,FALSE)*S$2,'FG_243way_Regular Symbol'!G$16-VLOOKUP("S1",'FG_243way_Regular Symbol'!$B$3:$H$15,'FG_243way_PayCombo (2wild)'!S$1+2,FALSE)*S$2)</f>
        <v>6</v>
      </c>
      <c r="X13" s="302">
        <f>IF(S13="S1",VLOOKUP(S13,'FG_243way_Regular Symbol'!$B$3:$H$15,'FG_243way_PayCombo (2wild)'!T$1+2,FALSE)*T$2,'FG_243way_Regular Symbol'!H$16-VLOOKUP("S1",'FG_243way_Regular Symbol'!$B$3:$H$15,'FG_243way_PayCombo (2wild)'!T$1+2,FALSE)*T$2)</f>
        <v>3</v>
      </c>
      <c r="Y13" s="305">
        <f t="shared" si="5"/>
        <v>46656</v>
      </c>
      <c r="Z13" s="18">
        <f t="shared" si="6"/>
        <v>5.672268907563025E-3</v>
      </c>
    </row>
    <row r="14" spans="1:26">
      <c r="A14" s="303" t="s">
        <v>189</v>
      </c>
      <c r="B14" s="356">
        <v>5</v>
      </c>
      <c r="C14" s="27">
        <f>IF(C$6&lt;=$B14,VLOOKUP($A14,'FG_R1R2appear wild'!$E$21:$H$32,'FG_243way_PayCombo (2wild)'!C$6+2,FALSE),IF(C$6-$B14=1,VLOOKUP($A14,'FG_576way_Regular Symbol(2wild)'!$B$34:$H$44,'FG_243way_PayCombo (2wild)'!C$6+2,FALSE),'FG_576way_Regular Symbol(2wild)'!D$16))</f>
        <v>7</v>
      </c>
      <c r="D14" s="27">
        <f>IF(D$6&lt;=$B14,VLOOKUP($A14,'FG_R1R2appear wild'!$E$21:$H$32,'FG_243way_PayCombo (2wild)'!D$6+2,FALSE),IF(D$6-$B14=1,VLOOKUP($A14,'FG_576way_Regular Symbol(2wild)'!$B$34:$H$44,'FG_243way_PayCombo (2wild)'!D$6+2,FALSE),'FG_576way_Regular Symbol(2wild)'!E$16))</f>
        <v>6</v>
      </c>
      <c r="E14" s="27">
        <f>IF(E$6&lt;=$B14,VLOOKUP($A14,'FG_243way_Regular Symbol'!$B$21:$H$31,'FG_243way_PayCombo (2wild)'!E$6+2,FALSE)*R$2,IF(E$6-$B14=1,VLOOKUP($A14,'FG_243way_Regular Symbol'!$B$34:$H$44,'FG_243way_PayCombo (2wild)'!E$6+2,FALSE),'FG_243way_Regular Symbol'!F$16))</f>
        <v>15</v>
      </c>
      <c r="F14" s="27">
        <f>IF(F$6&lt;=$B14,VLOOKUP($A14,'FG_243way_Regular Symbol'!$B$21:$H$31,'FG_243way_PayCombo (2wild)'!F$6+2,FALSE)*S$2,IF(F$6-$B14=1,VLOOKUP($A14,'FG_243way_Regular Symbol'!$B$34:$H$44,'FG_243way_PayCombo (2wild)'!F$6+2,FALSE),'FG_243way_Regular Symbol'!G$16))</f>
        <v>18</v>
      </c>
      <c r="G14" s="27">
        <f>IF(G$6&lt;=$B14,VLOOKUP($A14,'FG_243way_Regular Symbol'!$B$21:$H$31,'FG_243way_PayCombo (2wild)'!G$6+2,FALSE)*T$2,IF(G$6-$B14=1,VLOOKUP($A14,'FG_243way_Regular Symbol'!$B$34:$H$44,'FG_243way_PayCombo (2wild)'!G$6+2,FALSE),'FG_243way_Regular Symbol'!H$16))</f>
        <v>30</v>
      </c>
      <c r="H14" s="256">
        <f t="shared" si="0"/>
        <v>340200</v>
      </c>
      <c r="I14" s="244">
        <f t="shared" si="1"/>
        <v>24.177777777777777</v>
      </c>
      <c r="J14" s="190">
        <f>VLOOKUP($A14,FGOverView!$B$36:$G$46,'FG_243way_PayCombo (2wild)'!$B14+1,FALSE)</f>
        <v>50</v>
      </c>
      <c r="K14" s="183">
        <f t="shared" si="2"/>
        <v>4.1360294117647058E-2</v>
      </c>
      <c r="L14" s="276">
        <f t="shared" si="3"/>
        <v>4.1360294117647058E-2</v>
      </c>
      <c r="M14" s="275">
        <f t="shared" si="4"/>
        <v>2.0680147058823528</v>
      </c>
      <c r="N14" s="134"/>
      <c r="O14" s="306" t="s">
        <v>44</v>
      </c>
      <c r="P14" s="306" t="s">
        <v>285</v>
      </c>
      <c r="Q14" s="306" t="s">
        <v>44</v>
      </c>
      <c r="R14" s="306" t="s">
        <v>44</v>
      </c>
      <c r="S14" s="306" t="s">
        <v>44</v>
      </c>
      <c r="T14" s="302">
        <f>IF(O14="S1",VLOOKUP(O14,'FG_243way_Regular Symbol'!$B$3:$H$15,'FG_243way_PayCombo (2wild)'!P$1+2,FALSE)*P$2,'FG_243way_Regular Symbol'!D$16-VLOOKUP("S1",'FG_243way_Regular Symbol'!$B$3:$H$15,'FG_243way_PayCombo (2wild)'!P$1+2,FALSE)*P$2)</f>
        <v>3</v>
      </c>
      <c r="U14" s="302">
        <f>IF(P14="S1",VLOOKUP(P14,'FG_243way_Regular Symbol'!$B$3:$H$15,'FG_243way_PayCombo (2wild)'!Q$1+2,FALSE)*Q$2,'FG_243way_Regular Symbol'!E$16-VLOOKUP("S1",'FG_243way_Regular Symbol'!$B$3:$H$15,'FG_243way_PayCombo (2wild)'!Q$1+2,FALSE)*Q$2)</f>
        <v>64</v>
      </c>
      <c r="V14" s="302">
        <f>IF(Q14="S1",VLOOKUP(Q14,'FG_243way_Regular Symbol'!$B$3:$H$15,'FG_243way_PayCombo (2wild)'!R$1+2,FALSE)*R$2,'FG_243way_Regular Symbol'!F$16-VLOOKUP("S1",'FG_243way_Regular Symbol'!$B$3:$H$15,'FG_243way_PayCombo (2wild)'!R$1+2,FALSE)*R$2)</f>
        <v>12</v>
      </c>
      <c r="W14" s="302">
        <f>IF(R14="S1",VLOOKUP(R14,'FG_243way_Regular Symbol'!$B$3:$H$15,'FG_243way_PayCombo (2wild)'!S$1+2,FALSE)*S$2,'FG_243way_Regular Symbol'!G$16-VLOOKUP("S1",'FG_243way_Regular Symbol'!$B$3:$H$15,'FG_243way_PayCombo (2wild)'!S$1+2,FALSE)*S$2)</f>
        <v>6</v>
      </c>
      <c r="X14" s="302">
        <f>IF(S14="S1",VLOOKUP(S14,'FG_243way_Regular Symbol'!$B$3:$H$15,'FG_243way_PayCombo (2wild)'!T$1+2,FALSE)*T$2,'FG_243way_Regular Symbol'!H$16-VLOOKUP("S1",'FG_243way_Regular Symbol'!$B$3:$H$15,'FG_243way_PayCombo (2wild)'!T$1+2,FALSE)*T$2)</f>
        <v>3</v>
      </c>
      <c r="Y14" s="305">
        <f t="shared" si="5"/>
        <v>41472</v>
      </c>
      <c r="Z14" s="18">
        <f t="shared" si="6"/>
        <v>5.0420168067226894E-3</v>
      </c>
    </row>
    <row r="15" spans="1:26">
      <c r="A15" s="303" t="s">
        <v>190</v>
      </c>
      <c r="B15" s="356">
        <v>5</v>
      </c>
      <c r="C15" s="27">
        <f>IF(C$6&lt;=$B15,VLOOKUP($A15,'FG_R1R2appear wild'!$E$21:$H$32,'FG_243way_PayCombo (2wild)'!C$6+2,FALSE),IF(C$6-$B15=1,VLOOKUP($A15,'FG_576way_Regular Symbol(2wild)'!$B$34:$H$44,'FG_243way_PayCombo (2wild)'!C$6+2,FALSE),'FG_576way_Regular Symbol(2wild)'!D$16))</f>
        <v>7</v>
      </c>
      <c r="D15" s="27">
        <f>IF(D$6&lt;=$B15,VLOOKUP($A15,'FG_R1R2appear wild'!$E$21:$H$32,'FG_243way_PayCombo (2wild)'!D$6+2,FALSE),IF(D$6-$B15=1,VLOOKUP($A15,'FG_576way_Regular Symbol(2wild)'!$B$34:$H$44,'FG_243way_PayCombo (2wild)'!D$6+2,FALSE),'FG_576way_Regular Symbol(2wild)'!E$16))</f>
        <v>8</v>
      </c>
      <c r="E15" s="27">
        <f>IF(E$6&lt;=$B15,VLOOKUP($A15,'FG_243way_Regular Symbol'!$B$21:$H$31,'FG_243way_PayCombo (2wild)'!E$6+2,FALSE)*R$2,IF(E$6-$B15=1,VLOOKUP($A15,'FG_243way_Regular Symbol'!$B$34:$H$44,'FG_243way_PayCombo (2wild)'!E$6+2,FALSE),'FG_243way_Regular Symbol'!F$16))</f>
        <v>12</v>
      </c>
      <c r="F15" s="27">
        <f>IF(F$6&lt;=$B15,VLOOKUP($A15,'FG_243way_Regular Symbol'!$B$21:$H$31,'FG_243way_PayCombo (2wild)'!F$6+2,FALSE)*S$2,IF(F$6-$B15=1,VLOOKUP($A15,'FG_243way_Regular Symbol'!$B$34:$H$44,'FG_243way_PayCombo (2wild)'!F$6+2,FALSE),'FG_243way_Regular Symbol'!G$16))</f>
        <v>6</v>
      </c>
      <c r="G15" s="27">
        <f>IF(G$6&lt;=$B15,VLOOKUP($A15,'FG_243way_Regular Symbol'!$B$21:$H$31,'FG_243way_PayCombo (2wild)'!G$6+2,FALSE)*T$2,IF(G$6-$B15=1,VLOOKUP($A15,'FG_243way_Regular Symbol'!$B$34:$H$44,'FG_243way_PayCombo (2wild)'!G$6+2,FALSE),'FG_243way_Regular Symbol'!H$16))</f>
        <v>36</v>
      </c>
      <c r="H15" s="256">
        <f t="shared" si="0"/>
        <v>145152</v>
      </c>
      <c r="I15" s="244">
        <f t="shared" si="1"/>
        <v>56.666666666666664</v>
      </c>
      <c r="J15" s="190">
        <f>VLOOKUP($A15,FGOverView!$B$36:$G$46,'FG_243way_PayCombo (2wild)'!$B15+1,FALSE)</f>
        <v>50</v>
      </c>
      <c r="K15" s="183">
        <f t="shared" si="2"/>
        <v>1.7647058823529412E-2</v>
      </c>
      <c r="L15" s="276">
        <f t="shared" si="3"/>
        <v>1.7647058823529412E-2</v>
      </c>
      <c r="M15" s="275">
        <f t="shared" si="4"/>
        <v>0.88235294117647056</v>
      </c>
      <c r="N15" s="134"/>
      <c r="O15" s="306" t="s">
        <v>285</v>
      </c>
      <c r="P15" s="306" t="s">
        <v>44</v>
      </c>
      <c r="Q15" s="306" t="s">
        <v>44</v>
      </c>
      <c r="R15" s="306" t="s">
        <v>44</v>
      </c>
      <c r="S15" s="306" t="s">
        <v>44</v>
      </c>
      <c r="T15" s="302">
        <f>IF(O15="S1",VLOOKUP(O15,'FG_243way_Regular Symbol'!$B$3:$H$15,'FG_243way_PayCombo (2wild)'!P$1+2,FALSE)*P$2,'FG_243way_Regular Symbol'!D$16-VLOOKUP("S1",'FG_243way_Regular Symbol'!$B$3:$H$15,'FG_243way_PayCombo (2wild)'!P$1+2,FALSE)*P$2)</f>
        <v>58</v>
      </c>
      <c r="U15" s="302">
        <f>IF(P15="S1",VLOOKUP(P15,'FG_243way_Regular Symbol'!$B$3:$H$15,'FG_243way_PayCombo (2wild)'!Q$1+2,FALSE)*Q$2,'FG_243way_Regular Symbol'!E$16-VLOOKUP("S1",'FG_243way_Regular Symbol'!$B$3:$H$15,'FG_243way_PayCombo (2wild)'!Q$1+2,FALSE)*Q$2)</f>
        <v>18</v>
      </c>
      <c r="V15" s="302">
        <f>IF(Q15="S1",VLOOKUP(Q15,'FG_243way_Regular Symbol'!$B$3:$H$15,'FG_243way_PayCombo (2wild)'!R$1+2,FALSE)*R$2,'FG_243way_Regular Symbol'!F$16-VLOOKUP("S1",'FG_243way_Regular Symbol'!$B$3:$H$15,'FG_243way_PayCombo (2wild)'!R$1+2,FALSE)*R$2)</f>
        <v>12</v>
      </c>
      <c r="W15" s="302">
        <f>IF(R15="S1",VLOOKUP(R15,'FG_243way_Regular Symbol'!$B$3:$H$15,'FG_243way_PayCombo (2wild)'!S$1+2,FALSE)*S$2,'FG_243way_Regular Symbol'!G$16-VLOOKUP("S1",'FG_243way_Regular Symbol'!$B$3:$H$15,'FG_243way_PayCombo (2wild)'!S$1+2,FALSE)*S$2)</f>
        <v>6</v>
      </c>
      <c r="X15" s="302">
        <f>IF(S15="S1",VLOOKUP(S15,'FG_243way_Regular Symbol'!$B$3:$H$15,'FG_243way_PayCombo (2wild)'!T$1+2,FALSE)*T$2,'FG_243way_Regular Symbol'!H$16-VLOOKUP("S1",'FG_243way_Regular Symbol'!$B$3:$H$15,'FG_243way_PayCombo (2wild)'!T$1+2,FALSE)*T$2)</f>
        <v>3</v>
      </c>
      <c r="Y15" s="305">
        <f t="shared" si="5"/>
        <v>225504</v>
      </c>
      <c r="Z15" s="18">
        <f t="shared" si="6"/>
        <v>2.7415966386554622E-2</v>
      </c>
    </row>
    <row r="16" spans="1:26">
      <c r="A16" s="303" t="s">
        <v>186</v>
      </c>
      <c r="B16" s="356">
        <v>5</v>
      </c>
      <c r="C16" s="27">
        <f>IF(C$6&lt;=$B16,VLOOKUP($A16,'FG_R1R2appear wild'!$E$21:$H$32,'FG_243way_PayCombo (2wild)'!C$6+2,FALSE),IF(C$6-$B16=1,VLOOKUP($A16,'FG_576way_Regular Symbol(2wild)'!$B$34:$H$44,'FG_243way_PayCombo (2wild)'!C$6+2,FALSE),'FG_576way_Regular Symbol(2wild)'!D$16))</f>
        <v>11</v>
      </c>
      <c r="D16" s="27">
        <f>IF(D$6&lt;=$B16,VLOOKUP($A16,'FG_R1R2appear wild'!$E$21:$H$32,'FG_243way_PayCombo (2wild)'!D$6+2,FALSE),IF(D$6-$B16=1,VLOOKUP($A16,'FG_576way_Regular Symbol(2wild)'!$B$34:$H$44,'FG_243way_PayCombo (2wild)'!D$6+2,FALSE),'FG_576way_Regular Symbol(2wild)'!E$16))</f>
        <v>8</v>
      </c>
      <c r="E16" s="27">
        <f>IF(E$6&lt;=$B16,VLOOKUP($A16,'FG_243way_Regular Symbol'!$B$21:$H$31,'FG_243way_PayCombo (2wild)'!E$6+2,FALSE)*R$2,IF(E$6-$B16=1,VLOOKUP($A16,'FG_243way_Regular Symbol'!$B$34:$H$44,'FG_243way_PayCombo (2wild)'!E$6+2,FALSE),'FG_243way_Regular Symbol'!F$16))</f>
        <v>21</v>
      </c>
      <c r="F16" s="27">
        <f>IF(F$6&lt;=$B16,VLOOKUP($A16,'FG_243way_Regular Symbol'!$B$21:$H$31,'FG_243way_PayCombo (2wild)'!F$6+2,FALSE)*S$2,IF(F$6-$B16=1,VLOOKUP($A16,'FG_243way_Regular Symbol'!$B$34:$H$44,'FG_243way_PayCombo (2wild)'!F$6+2,FALSE),'FG_243way_Regular Symbol'!G$16))</f>
        <v>6</v>
      </c>
      <c r="G16" s="27">
        <f>IF(G$6&lt;=$B16,VLOOKUP($A16,'FG_243way_Regular Symbol'!$B$21:$H$31,'FG_243way_PayCombo (2wild)'!G$6+2,FALSE)*T$2,IF(G$6-$B16=1,VLOOKUP($A16,'FG_243way_Regular Symbol'!$B$34:$H$44,'FG_243way_PayCombo (2wild)'!G$6+2,FALSE),'FG_243way_Regular Symbol'!H$16))</f>
        <v>24</v>
      </c>
      <c r="H16" s="256">
        <f t="shared" si="0"/>
        <v>266112</v>
      </c>
      <c r="I16" s="244">
        <f t="shared" si="1"/>
        <v>30.90909090909091</v>
      </c>
      <c r="J16" s="190">
        <f>VLOOKUP($A16,FGOverView!$B$36:$G$46,'FG_243way_PayCombo (2wild)'!$B16+1,FALSE)</f>
        <v>50</v>
      </c>
      <c r="K16" s="183">
        <f t="shared" si="2"/>
        <v>3.2352941176470584E-2</v>
      </c>
      <c r="L16" s="276">
        <f t="shared" si="3"/>
        <v>3.2352941176470584E-2</v>
      </c>
      <c r="M16" s="275">
        <f t="shared" si="4"/>
        <v>1.6176470588235292</v>
      </c>
      <c r="N16" s="134"/>
      <c r="O16" s="307" t="s">
        <v>44</v>
      </c>
      <c r="P16" s="307" t="s">
        <v>44</v>
      </c>
      <c r="Q16" s="307" t="s">
        <v>44</v>
      </c>
      <c r="R16" s="307" t="s">
        <v>285</v>
      </c>
      <c r="S16" s="307" t="s">
        <v>285</v>
      </c>
      <c r="T16" s="302">
        <f>IF(O16="S1",VLOOKUP(O16,'FG_243way_Regular Symbol'!$B$3:$H$15,'FG_243way_PayCombo (2wild)'!P$1+2,FALSE)*P$2,'FG_243way_Regular Symbol'!D$16-VLOOKUP("S1",'FG_243way_Regular Symbol'!$B$3:$H$15,'FG_243way_PayCombo (2wild)'!P$1+2,FALSE)*P$2)</f>
        <v>3</v>
      </c>
      <c r="U16" s="302">
        <f>IF(P16="S1",VLOOKUP(P16,'FG_243way_Regular Symbol'!$B$3:$H$15,'FG_243way_PayCombo (2wild)'!Q$1+2,FALSE)*Q$2,'FG_243way_Regular Symbol'!E$16-VLOOKUP("S1",'FG_243way_Regular Symbol'!$B$3:$H$15,'FG_243way_PayCombo (2wild)'!Q$1+2,FALSE)*Q$2)</f>
        <v>18</v>
      </c>
      <c r="V16" s="302">
        <f>IF(Q16="S1",VLOOKUP(Q16,'FG_243way_Regular Symbol'!$B$3:$H$15,'FG_243way_PayCombo (2wild)'!R$1+2,FALSE)*R$2,'FG_243way_Regular Symbol'!F$16-VLOOKUP("S1",'FG_243way_Regular Symbol'!$B$3:$H$15,'FG_243way_PayCombo (2wild)'!R$1+2,FALSE)*R$2)</f>
        <v>12</v>
      </c>
      <c r="W16" s="302">
        <f>IF(R16="S1",VLOOKUP(R16,'FG_243way_Regular Symbol'!$B$3:$H$15,'FG_243way_PayCombo (2wild)'!S$1+2,FALSE)*S$2,'FG_243way_Regular Symbol'!G$16-VLOOKUP("S1",'FG_243way_Regular Symbol'!$B$3:$H$15,'FG_243way_PayCombo (2wild)'!S$1+2,FALSE)*S$2)</f>
        <v>50</v>
      </c>
      <c r="X16" s="302">
        <f>IF(S16="S1",VLOOKUP(S16,'FG_243way_Regular Symbol'!$B$3:$H$15,'FG_243way_PayCombo (2wild)'!T$1+2,FALSE)*T$2,'FG_243way_Regular Symbol'!H$16-VLOOKUP("S1",'FG_243way_Regular Symbol'!$B$3:$H$15,'FG_243way_PayCombo (2wild)'!T$1+2,FALSE)*T$2)</f>
        <v>65</v>
      </c>
      <c r="Y16" s="305">
        <f t="shared" si="5"/>
        <v>2106000</v>
      </c>
      <c r="Z16" s="18">
        <f t="shared" si="6"/>
        <v>0.25603991596638653</v>
      </c>
    </row>
    <row r="17" spans="1:26">
      <c r="A17" s="303" t="s">
        <v>149</v>
      </c>
      <c r="B17" s="356">
        <v>4</v>
      </c>
      <c r="C17" s="27">
        <f>IF(C$6&lt;=$B17,VLOOKUP($A17,'FG_R1R2appear wild'!$E$21:$H$32,'FG_243way_PayCombo (2wild)'!C$6+2,FALSE),IF(C$6-$B17=1,VLOOKUP($A17,'FG_576way_Regular Symbol(2wild)'!$B$34:$H$44,'FG_243way_PayCombo (2wild)'!C$6+2,FALSE),'FG_576way_Regular Symbol(2wild)'!D$16))</f>
        <v>6</v>
      </c>
      <c r="D17" s="27">
        <f>IF(D$6&lt;=$B17,VLOOKUP($A17,'FG_R1R2appear wild'!$E$21:$H$32,'FG_243way_PayCombo (2wild)'!D$6+2,FALSE),IF(D$6-$B17=1,VLOOKUP($A17,'FG_576way_Regular Symbol(2wild)'!$B$34:$H$44,'FG_243way_PayCombo (2wild)'!D$6+2,FALSE),'FG_576way_Regular Symbol(2wild)'!E$16))</f>
        <v>6</v>
      </c>
      <c r="E17" s="27">
        <f>IF(E$6&lt;=$B17,VLOOKUP($A17,'FG_243way_Regular Symbol'!$B$21:$H$31,'FG_243way_PayCombo (2wild)'!E$6+2,FALSE)*R$2,IF(E$6-$B17=1,VLOOKUP($A17,'FG_243way_Regular Symbol'!$B$34:$H$44,'FG_243way_PayCombo (2wild)'!E$6+2,FALSE),'FG_243way_Regular Symbol'!F$16))</f>
        <v>18</v>
      </c>
      <c r="F17" s="27">
        <f>IF(F$6&lt;=$B17,VLOOKUP($A17,'FG_243way_Regular Symbol'!$B$21:$H$31,'FG_243way_PayCombo (2wild)'!F$6+2,FALSE)*S$2,IF(F$6-$B17=1,VLOOKUP($A17,'FG_243way_Regular Symbol'!$B$34:$H$44,'FG_243way_PayCombo (2wild)'!F$6+2,FALSE),'FG_243way_Regular Symbol'!G$16))</f>
        <v>18</v>
      </c>
      <c r="G17" s="27">
        <f>IF(G$6&lt;=$B17,VLOOKUP($A17,'FG_243way_Regular Symbol'!$B$21:$H$31,'FG_243way_PayCombo (2wild)'!G$6+2,FALSE)*T$2,IF(G$6-$B17=1,VLOOKUP($A17,'FG_243way_Regular Symbol'!$B$34:$H$44,'FG_243way_PayCombo (2wild)'!G$6+2,FALSE),'FG_243way_Regular Symbol'!H$16))</f>
        <v>62</v>
      </c>
      <c r="H17" s="256">
        <f t="shared" si="0"/>
        <v>723168</v>
      </c>
      <c r="I17" s="244">
        <f t="shared" si="1"/>
        <v>11.373954599761051</v>
      </c>
      <c r="J17" s="190">
        <f>VLOOKUP($A17,FGOverView!$B$36:$G$46,'FG_243way_PayCombo (2wild)'!$B17+1,FALSE)</f>
        <v>200</v>
      </c>
      <c r="K17" s="183">
        <f t="shared" si="2"/>
        <v>0.35168067226890753</v>
      </c>
      <c r="L17" s="276">
        <f t="shared" si="3"/>
        <v>8.7920168067226898E-2</v>
      </c>
      <c r="M17" s="275">
        <f t="shared" si="4"/>
        <v>17.584033613445378</v>
      </c>
      <c r="N17" s="134"/>
      <c r="O17" s="307" t="s">
        <v>44</v>
      </c>
      <c r="P17" s="307" t="s">
        <v>44</v>
      </c>
      <c r="Q17" s="307" t="s">
        <v>285</v>
      </c>
      <c r="R17" s="307" t="s">
        <v>44</v>
      </c>
      <c r="S17" s="307" t="s">
        <v>285</v>
      </c>
      <c r="T17" s="302">
        <f>IF(O17="S1",VLOOKUP(O17,'FG_243way_Regular Symbol'!$B$3:$H$15,'FG_243way_PayCombo (2wild)'!P$1+2,FALSE)*P$2,'FG_243way_Regular Symbol'!D$16-VLOOKUP("S1",'FG_243way_Regular Symbol'!$B$3:$H$15,'FG_243way_PayCombo (2wild)'!P$1+2,FALSE)*P$2)</f>
        <v>3</v>
      </c>
      <c r="U17" s="302">
        <f>IF(P17="S1",VLOOKUP(P17,'FG_243way_Regular Symbol'!$B$3:$H$15,'FG_243way_PayCombo (2wild)'!Q$1+2,FALSE)*Q$2,'FG_243way_Regular Symbol'!E$16-VLOOKUP("S1",'FG_243way_Regular Symbol'!$B$3:$H$15,'FG_243way_PayCombo (2wild)'!Q$1+2,FALSE)*Q$2)</f>
        <v>18</v>
      </c>
      <c r="V17" s="302">
        <f>IF(Q17="S1",VLOOKUP(Q17,'FG_243way_Regular Symbol'!$B$3:$H$15,'FG_243way_PayCombo (2wild)'!R$1+2,FALSE)*R$2,'FG_243way_Regular Symbol'!F$16-VLOOKUP("S1",'FG_243way_Regular Symbol'!$B$3:$H$15,'FG_243way_PayCombo (2wild)'!R$1+2,FALSE)*R$2)</f>
        <v>48</v>
      </c>
      <c r="W17" s="302">
        <f>IF(R17="S1",VLOOKUP(R17,'FG_243way_Regular Symbol'!$B$3:$H$15,'FG_243way_PayCombo (2wild)'!S$1+2,FALSE)*S$2,'FG_243way_Regular Symbol'!G$16-VLOOKUP("S1",'FG_243way_Regular Symbol'!$B$3:$H$15,'FG_243way_PayCombo (2wild)'!S$1+2,FALSE)*S$2)</f>
        <v>6</v>
      </c>
      <c r="X17" s="302">
        <f>IF(S17="S1",VLOOKUP(S17,'FG_243way_Regular Symbol'!$B$3:$H$15,'FG_243way_PayCombo (2wild)'!T$1+2,FALSE)*T$2,'FG_243way_Regular Symbol'!H$16-VLOOKUP("S1",'FG_243way_Regular Symbol'!$B$3:$H$15,'FG_243way_PayCombo (2wild)'!T$1+2,FALSE)*T$2)</f>
        <v>65</v>
      </c>
      <c r="Y17" s="305">
        <f t="shared" si="5"/>
        <v>1010880</v>
      </c>
      <c r="Z17" s="18">
        <f t="shared" si="6"/>
        <v>0.12289915966386554</v>
      </c>
    </row>
    <row r="18" spans="1:26">
      <c r="A18" s="303" t="s">
        <v>85</v>
      </c>
      <c r="B18" s="356">
        <v>4</v>
      </c>
      <c r="C18" s="27">
        <f>IF(C$6&lt;=$B18,VLOOKUP($A18,'FG_R1R2appear wild'!$E$21:$H$32,'FG_243way_PayCombo (2wild)'!C$6+2,FALSE),IF(C$6-$B18=1,VLOOKUP($A18,'FG_576way_Regular Symbol(2wild)'!$B$34:$H$44,'FG_243way_PayCombo (2wild)'!C$6+2,FALSE),'FG_576way_Regular Symbol(2wild)'!D$16))</f>
        <v>6</v>
      </c>
      <c r="D18" s="27">
        <f>IF(D$6&lt;=$B18,VLOOKUP($A18,'FG_R1R2appear wild'!$E$21:$H$32,'FG_243way_PayCombo (2wild)'!D$6+2,FALSE),IF(D$6-$B18=1,VLOOKUP($A18,'FG_576way_Regular Symbol(2wild)'!$B$34:$H$44,'FG_243way_PayCombo (2wild)'!D$6+2,FALSE),'FG_576way_Regular Symbol(2wild)'!E$16))</f>
        <v>7</v>
      </c>
      <c r="E18" s="27">
        <f>IF(E$6&lt;=$B18,VLOOKUP($A18,'FG_243way_Regular Symbol'!$B$21:$H$31,'FG_243way_PayCombo (2wild)'!E$6+2,FALSE)*R$2,IF(E$6-$B18=1,VLOOKUP($A18,'FG_243way_Regular Symbol'!$B$34:$H$44,'FG_243way_PayCombo (2wild)'!E$6+2,FALSE),'FG_243way_Regular Symbol'!F$16))</f>
        <v>15</v>
      </c>
      <c r="F18" s="27">
        <f>IF(F$6&lt;=$B18,VLOOKUP($A18,'FG_243way_Regular Symbol'!$B$21:$H$31,'FG_243way_PayCombo (2wild)'!F$6+2,FALSE)*S$2,IF(F$6-$B18=1,VLOOKUP($A18,'FG_243way_Regular Symbol'!$B$34:$H$44,'FG_243way_PayCombo (2wild)'!F$6+2,FALSE),'FG_243way_Regular Symbol'!G$16))</f>
        <v>24</v>
      </c>
      <c r="G18" s="27">
        <f>IF(G$6&lt;=$B18,VLOOKUP($A18,'FG_243way_Regular Symbol'!$B$21:$H$31,'FG_243way_PayCombo (2wild)'!G$6+2,FALSE)*T$2,IF(G$6-$B18=1,VLOOKUP($A18,'FG_243way_Regular Symbol'!$B$34:$H$44,'FG_243way_PayCombo (2wild)'!G$6+2,FALSE),'FG_243way_Regular Symbol'!H$16))</f>
        <v>62</v>
      </c>
      <c r="H18" s="256">
        <f t="shared" si="0"/>
        <v>937440</v>
      </c>
      <c r="I18" s="244">
        <f t="shared" si="1"/>
        <v>8.7741935483870961</v>
      </c>
      <c r="J18" s="190">
        <f>VLOOKUP($A18,FGOverView!$B$36:$G$46,'FG_243way_PayCombo (2wild)'!$B18+1,FALSE)</f>
        <v>200</v>
      </c>
      <c r="K18" s="183">
        <f t="shared" si="2"/>
        <v>0.45588235294117652</v>
      </c>
      <c r="L18" s="276">
        <f t="shared" si="3"/>
        <v>0.11397058823529413</v>
      </c>
      <c r="M18" s="275">
        <f t="shared" si="4"/>
        <v>22.794117647058826</v>
      </c>
      <c r="N18" s="134"/>
      <c r="O18" s="307" t="s">
        <v>44</v>
      </c>
      <c r="P18" s="307" t="s">
        <v>44</v>
      </c>
      <c r="Q18" s="307" t="s">
        <v>285</v>
      </c>
      <c r="R18" s="307" t="s">
        <v>285</v>
      </c>
      <c r="S18" s="307" t="s">
        <v>44</v>
      </c>
      <c r="T18" s="302">
        <f>IF(O18="S1",VLOOKUP(O18,'FG_243way_Regular Symbol'!$B$3:$H$15,'FG_243way_PayCombo (2wild)'!P$1+2,FALSE)*P$2,'FG_243way_Regular Symbol'!D$16-VLOOKUP("S1",'FG_243way_Regular Symbol'!$B$3:$H$15,'FG_243way_PayCombo (2wild)'!P$1+2,FALSE)*P$2)</f>
        <v>3</v>
      </c>
      <c r="U18" s="302">
        <f>IF(P18="S1",VLOOKUP(P18,'FG_243way_Regular Symbol'!$B$3:$H$15,'FG_243way_PayCombo (2wild)'!Q$1+2,FALSE)*Q$2,'FG_243way_Regular Symbol'!E$16-VLOOKUP("S1",'FG_243way_Regular Symbol'!$B$3:$H$15,'FG_243way_PayCombo (2wild)'!Q$1+2,FALSE)*Q$2)</f>
        <v>18</v>
      </c>
      <c r="V18" s="302">
        <f>IF(Q18="S1",VLOOKUP(Q18,'FG_243way_Regular Symbol'!$B$3:$H$15,'FG_243way_PayCombo (2wild)'!R$1+2,FALSE)*R$2,'FG_243way_Regular Symbol'!F$16-VLOOKUP("S1",'FG_243way_Regular Symbol'!$B$3:$H$15,'FG_243way_PayCombo (2wild)'!R$1+2,FALSE)*R$2)</f>
        <v>48</v>
      </c>
      <c r="W18" s="302">
        <f>IF(R18="S1",VLOOKUP(R18,'FG_243way_Regular Symbol'!$B$3:$H$15,'FG_243way_PayCombo (2wild)'!S$1+2,FALSE)*S$2,'FG_243way_Regular Symbol'!G$16-VLOOKUP("S1",'FG_243way_Regular Symbol'!$B$3:$H$15,'FG_243way_PayCombo (2wild)'!S$1+2,FALSE)*S$2)</f>
        <v>50</v>
      </c>
      <c r="X18" s="302">
        <f>IF(S18="S1",VLOOKUP(S18,'FG_243way_Regular Symbol'!$B$3:$H$15,'FG_243way_PayCombo (2wild)'!T$1+2,FALSE)*T$2,'FG_243way_Regular Symbol'!H$16-VLOOKUP("S1",'FG_243way_Regular Symbol'!$B$3:$H$15,'FG_243way_PayCombo (2wild)'!T$1+2,FALSE)*T$2)</f>
        <v>3</v>
      </c>
      <c r="Y18" s="305">
        <f t="shared" si="5"/>
        <v>388800</v>
      </c>
      <c r="Z18" s="18">
        <f t="shared" si="6"/>
        <v>4.7268907563025209E-2</v>
      </c>
    </row>
    <row r="19" spans="1:26">
      <c r="A19" s="303" t="s">
        <v>83</v>
      </c>
      <c r="B19" s="356">
        <v>4</v>
      </c>
      <c r="C19" s="27">
        <f>IF(C$6&lt;=$B19,VLOOKUP($A19,'FG_R1R2appear wild'!$E$21:$H$32,'FG_243way_PayCombo (2wild)'!C$6+2,FALSE),IF(C$6-$B19=1,VLOOKUP($A19,'FG_576way_Regular Symbol(2wild)'!$B$34:$H$44,'FG_243way_PayCombo (2wild)'!C$6+2,FALSE),'FG_576way_Regular Symbol(2wild)'!D$16))</f>
        <v>6</v>
      </c>
      <c r="D19" s="27">
        <f>IF(D$6&lt;=$B19,VLOOKUP($A19,'FG_R1R2appear wild'!$E$21:$H$32,'FG_243way_PayCombo (2wild)'!D$6+2,FALSE),IF(D$6-$B19=1,VLOOKUP($A19,'FG_576way_Regular Symbol(2wild)'!$B$34:$H$44,'FG_243way_PayCombo (2wild)'!D$6+2,FALSE),'FG_576way_Regular Symbol(2wild)'!E$16))</f>
        <v>6</v>
      </c>
      <c r="E19" s="27">
        <f>IF(E$6&lt;=$B19,VLOOKUP($A19,'FG_243way_Regular Symbol'!$B$21:$H$31,'FG_243way_PayCombo (2wild)'!E$6+2,FALSE)*R$2,IF(E$6-$B19=1,VLOOKUP($A19,'FG_243way_Regular Symbol'!$B$34:$H$44,'FG_243way_PayCombo (2wild)'!E$6+2,FALSE),'FG_243way_Regular Symbol'!F$16))</f>
        <v>9</v>
      </c>
      <c r="F19" s="27">
        <f>IF(F$6&lt;=$B19,VLOOKUP($A19,'FG_243way_Regular Symbol'!$B$21:$H$31,'FG_243way_PayCombo (2wild)'!F$6+2,FALSE)*S$2,IF(F$6-$B19=1,VLOOKUP($A19,'FG_243way_Regular Symbol'!$B$34:$H$44,'FG_243way_PayCombo (2wild)'!F$6+2,FALSE),'FG_243way_Regular Symbol'!G$16))</f>
        <v>3</v>
      </c>
      <c r="G19" s="27">
        <f>IF(G$6&lt;=$B19,VLOOKUP($A19,'FG_243way_Regular Symbol'!$B$21:$H$31,'FG_243way_PayCombo (2wild)'!G$6+2,FALSE)*T$2,IF(G$6-$B19=1,VLOOKUP($A19,'FG_243way_Regular Symbol'!$B$34:$H$44,'FG_243way_PayCombo (2wild)'!G$6+2,FALSE),'FG_243way_Regular Symbol'!H$16))</f>
        <v>46</v>
      </c>
      <c r="H19" s="256">
        <f t="shared" si="0"/>
        <v>44712</v>
      </c>
      <c r="I19" s="244">
        <f t="shared" si="1"/>
        <v>183.96135265700482</v>
      </c>
      <c r="J19" s="190">
        <f>VLOOKUP($A19,FGOverView!$B$36:$G$46,'FG_243way_PayCombo (2wild)'!$B19+1,FALSE)</f>
        <v>100</v>
      </c>
      <c r="K19" s="183">
        <f t="shared" si="2"/>
        <v>1.08718487394958E-2</v>
      </c>
      <c r="L19" s="276">
        <f t="shared" si="3"/>
        <v>5.4359243697478998E-3</v>
      </c>
      <c r="M19" s="275">
        <f t="shared" si="4"/>
        <v>0.54359243697478998</v>
      </c>
      <c r="N19" s="134"/>
      <c r="O19" s="307" t="s">
        <v>44</v>
      </c>
      <c r="P19" s="307" t="s">
        <v>285</v>
      </c>
      <c r="Q19" s="307" t="s">
        <v>44</v>
      </c>
      <c r="R19" s="307" t="s">
        <v>44</v>
      </c>
      <c r="S19" s="307" t="s">
        <v>285</v>
      </c>
      <c r="T19" s="302">
        <f>IF(O19="S1",VLOOKUP(O19,'FG_243way_Regular Symbol'!$B$3:$H$15,'FG_243way_PayCombo (2wild)'!P$1+2,FALSE)*P$2,'FG_243way_Regular Symbol'!D$16-VLOOKUP("S1",'FG_243way_Regular Symbol'!$B$3:$H$15,'FG_243way_PayCombo (2wild)'!P$1+2,FALSE)*P$2)</f>
        <v>3</v>
      </c>
      <c r="U19" s="302">
        <f>IF(P19="S1",VLOOKUP(P19,'FG_243way_Regular Symbol'!$B$3:$H$15,'FG_243way_PayCombo (2wild)'!Q$1+2,FALSE)*Q$2,'FG_243way_Regular Symbol'!E$16-VLOOKUP("S1",'FG_243way_Regular Symbol'!$B$3:$H$15,'FG_243way_PayCombo (2wild)'!Q$1+2,FALSE)*Q$2)</f>
        <v>64</v>
      </c>
      <c r="V19" s="302">
        <f>IF(Q19="S1",VLOOKUP(Q19,'FG_243way_Regular Symbol'!$B$3:$H$15,'FG_243way_PayCombo (2wild)'!R$1+2,FALSE)*R$2,'FG_243way_Regular Symbol'!F$16-VLOOKUP("S1",'FG_243way_Regular Symbol'!$B$3:$H$15,'FG_243way_PayCombo (2wild)'!R$1+2,FALSE)*R$2)</f>
        <v>12</v>
      </c>
      <c r="W19" s="302">
        <f>IF(R19="S1",VLOOKUP(R19,'FG_243way_Regular Symbol'!$B$3:$H$15,'FG_243way_PayCombo (2wild)'!S$1+2,FALSE)*S$2,'FG_243way_Regular Symbol'!G$16-VLOOKUP("S1",'FG_243way_Regular Symbol'!$B$3:$H$15,'FG_243way_PayCombo (2wild)'!S$1+2,FALSE)*S$2)</f>
        <v>6</v>
      </c>
      <c r="X19" s="302">
        <f>IF(S19="S1",VLOOKUP(S19,'FG_243way_Regular Symbol'!$B$3:$H$15,'FG_243way_PayCombo (2wild)'!T$1+2,FALSE)*T$2,'FG_243way_Regular Symbol'!H$16-VLOOKUP("S1",'FG_243way_Regular Symbol'!$B$3:$H$15,'FG_243way_PayCombo (2wild)'!T$1+2,FALSE)*T$2)</f>
        <v>65</v>
      </c>
      <c r="Y19" s="305">
        <f t="shared" si="5"/>
        <v>898560</v>
      </c>
      <c r="Z19" s="18">
        <f t="shared" si="6"/>
        <v>0.1092436974789916</v>
      </c>
    </row>
    <row r="20" spans="1:26">
      <c r="A20" s="303" t="s">
        <v>84</v>
      </c>
      <c r="B20" s="356">
        <v>4</v>
      </c>
      <c r="C20" s="27">
        <f>IF(C$6&lt;=$B20,VLOOKUP($A20,'FG_R1R2appear wild'!$E$21:$H$32,'FG_243way_PayCombo (2wild)'!C$6+2,FALSE),IF(C$6-$B20=1,VLOOKUP($A20,'FG_576way_Regular Symbol(2wild)'!$B$34:$H$44,'FG_243way_PayCombo (2wild)'!C$6+2,FALSE),'FG_576way_Regular Symbol(2wild)'!D$16))</f>
        <v>6</v>
      </c>
      <c r="D20" s="27">
        <f>IF(D$6&lt;=$B20,VLOOKUP($A20,'FG_R1R2appear wild'!$E$21:$H$32,'FG_243way_PayCombo (2wild)'!D$6+2,FALSE),IF(D$6-$B20=1,VLOOKUP($A20,'FG_576way_Regular Symbol(2wild)'!$B$34:$H$44,'FG_243way_PayCombo (2wild)'!D$6+2,FALSE),'FG_576way_Regular Symbol(2wild)'!E$16))</f>
        <v>6</v>
      </c>
      <c r="E20" s="27">
        <f>IF(E$6&lt;=$B20,VLOOKUP($A20,'FG_243way_Regular Symbol'!$B$21:$H$31,'FG_243way_PayCombo (2wild)'!E$6+2,FALSE)*R$2,IF(E$6-$B20=1,VLOOKUP($A20,'FG_243way_Regular Symbol'!$B$34:$H$44,'FG_243way_PayCombo (2wild)'!E$6+2,FALSE),'FG_243way_Regular Symbol'!F$16))</f>
        <v>12</v>
      </c>
      <c r="F20" s="27">
        <f>IF(F$6&lt;=$B20,VLOOKUP($A20,'FG_243way_Regular Symbol'!$B$21:$H$31,'FG_243way_PayCombo (2wild)'!F$6+2,FALSE)*S$2,IF(F$6-$B20=1,VLOOKUP($A20,'FG_243way_Regular Symbol'!$B$34:$H$44,'FG_243way_PayCombo (2wild)'!F$6+2,FALSE),'FG_243way_Regular Symbol'!G$16))</f>
        <v>6</v>
      </c>
      <c r="G20" s="27">
        <f>IF(G$6&lt;=$B20,VLOOKUP($A20,'FG_243way_Regular Symbol'!$B$21:$H$31,'FG_243way_PayCombo (2wild)'!G$6+2,FALSE)*T$2,IF(G$6-$B20=1,VLOOKUP($A20,'FG_243way_Regular Symbol'!$B$34:$H$44,'FG_243way_PayCombo (2wild)'!G$6+2,FALSE),'FG_243way_Regular Symbol'!H$16))</f>
        <v>62</v>
      </c>
      <c r="H20" s="364">
        <f t="shared" si="0"/>
        <v>160704</v>
      </c>
      <c r="I20" s="244">
        <f t="shared" si="1"/>
        <v>51.182795698924728</v>
      </c>
      <c r="J20" s="190">
        <f>VLOOKUP($A20,FGOverView!$B$36:$G$46,'FG_243way_PayCombo (2wild)'!$B20+1,FALSE)</f>
        <v>100</v>
      </c>
      <c r="K20" s="183">
        <f t="shared" si="2"/>
        <v>3.907563025210084E-2</v>
      </c>
      <c r="L20" s="276">
        <f t="shared" si="3"/>
        <v>1.953781512605042E-2</v>
      </c>
      <c r="M20" s="275">
        <f t="shared" si="4"/>
        <v>1.953781512605042</v>
      </c>
      <c r="N20" s="134"/>
      <c r="O20" s="307" t="s">
        <v>44</v>
      </c>
      <c r="P20" s="307" t="s">
        <v>285</v>
      </c>
      <c r="Q20" s="307" t="s">
        <v>44</v>
      </c>
      <c r="R20" s="307" t="s">
        <v>285</v>
      </c>
      <c r="S20" s="307" t="s">
        <v>44</v>
      </c>
      <c r="T20" s="302">
        <f>IF(O20="S1",VLOOKUP(O20,'FG_243way_Regular Symbol'!$B$3:$H$15,'FG_243way_PayCombo (2wild)'!P$1+2,FALSE)*P$2,'FG_243way_Regular Symbol'!D$16-VLOOKUP("S1",'FG_243way_Regular Symbol'!$B$3:$H$15,'FG_243way_PayCombo (2wild)'!P$1+2,FALSE)*P$2)</f>
        <v>3</v>
      </c>
      <c r="U20" s="302">
        <f>IF(P20="S1",VLOOKUP(P20,'FG_243way_Regular Symbol'!$B$3:$H$15,'FG_243way_PayCombo (2wild)'!Q$1+2,FALSE)*Q$2,'FG_243way_Regular Symbol'!E$16-VLOOKUP("S1",'FG_243way_Regular Symbol'!$B$3:$H$15,'FG_243way_PayCombo (2wild)'!Q$1+2,FALSE)*Q$2)</f>
        <v>64</v>
      </c>
      <c r="V20" s="302">
        <f>IF(Q20="S1",VLOOKUP(Q20,'FG_243way_Regular Symbol'!$B$3:$H$15,'FG_243way_PayCombo (2wild)'!R$1+2,FALSE)*R$2,'FG_243way_Regular Symbol'!F$16-VLOOKUP("S1",'FG_243way_Regular Symbol'!$B$3:$H$15,'FG_243way_PayCombo (2wild)'!R$1+2,FALSE)*R$2)</f>
        <v>12</v>
      </c>
      <c r="W20" s="302">
        <f>IF(R20="S1",VLOOKUP(R20,'FG_243way_Regular Symbol'!$B$3:$H$15,'FG_243way_PayCombo (2wild)'!S$1+2,FALSE)*S$2,'FG_243way_Regular Symbol'!G$16-VLOOKUP("S1",'FG_243way_Regular Symbol'!$B$3:$H$15,'FG_243way_PayCombo (2wild)'!S$1+2,FALSE)*S$2)</f>
        <v>50</v>
      </c>
      <c r="X20" s="302">
        <f>IF(S20="S1",VLOOKUP(S20,'FG_243way_Regular Symbol'!$B$3:$H$15,'FG_243way_PayCombo (2wild)'!T$1+2,FALSE)*T$2,'FG_243way_Regular Symbol'!H$16-VLOOKUP("S1",'FG_243way_Regular Symbol'!$B$3:$H$15,'FG_243way_PayCombo (2wild)'!T$1+2,FALSE)*T$2)</f>
        <v>3</v>
      </c>
      <c r="Y20" s="305">
        <f t="shared" si="5"/>
        <v>345600</v>
      </c>
      <c r="Z20" s="18">
        <f t="shared" si="6"/>
        <v>4.2016806722689079E-2</v>
      </c>
    </row>
    <row r="21" spans="1:26">
      <c r="A21" s="303" t="s">
        <v>147</v>
      </c>
      <c r="B21" s="356">
        <v>4</v>
      </c>
      <c r="C21" s="27">
        <f>IF(C$6&lt;=$B21,VLOOKUP($A21,'FG_R1R2appear wild'!$E$21:$H$32,'FG_243way_PayCombo (2wild)'!C$6+2,FALSE),IF(C$6-$B21=1,VLOOKUP($A21,'FG_576way_Regular Symbol(2wild)'!$B$34:$H$44,'FG_243way_PayCombo (2wild)'!C$6+2,FALSE),'FG_576way_Regular Symbol(2wild)'!D$16))</f>
        <v>9</v>
      </c>
      <c r="D21" s="27">
        <f>IF(D$6&lt;=$B21,VLOOKUP($A21,'FG_R1R2appear wild'!$E$21:$H$32,'FG_243way_PayCombo (2wild)'!D$6+2,FALSE),IF(D$6-$B21=1,VLOOKUP($A21,'FG_576way_Regular Symbol(2wild)'!$B$34:$H$44,'FG_243way_PayCombo (2wild)'!D$6+2,FALSE),'FG_576way_Regular Symbol(2wild)'!E$16))</f>
        <v>7</v>
      </c>
      <c r="E21" s="27">
        <f>IF(E$6&lt;=$B21,VLOOKUP($A21,'FG_243way_Regular Symbol'!$B$21:$H$31,'FG_243way_PayCombo (2wild)'!E$6+2,FALSE)*R$2,IF(E$6-$B21=1,VLOOKUP($A21,'FG_243way_Regular Symbol'!$B$34:$H$44,'FG_243way_PayCombo (2wild)'!E$6+2,FALSE),'FG_243way_Regular Symbol'!F$16))</f>
        <v>42</v>
      </c>
      <c r="F21" s="27">
        <f>IF(F$6&lt;=$B21,VLOOKUP($A21,'FG_243way_Regular Symbol'!$B$21:$H$31,'FG_243way_PayCombo (2wild)'!F$6+2,FALSE)*S$2,IF(F$6-$B21=1,VLOOKUP($A21,'FG_243way_Regular Symbol'!$B$34:$H$44,'FG_243way_PayCombo (2wild)'!F$6+2,FALSE),'FG_243way_Regular Symbol'!G$16))</f>
        <v>33</v>
      </c>
      <c r="G21" s="27">
        <f>IF(G$6&lt;=$B21,VLOOKUP($A21,'FG_243way_Regular Symbol'!$B$21:$H$31,'FG_243way_PayCombo (2wild)'!G$6+2,FALSE)*T$2,IF(G$6-$B21=1,VLOOKUP($A21,'FG_243way_Regular Symbol'!$B$34:$H$44,'FG_243way_PayCombo (2wild)'!G$6+2,FALSE),'FG_243way_Regular Symbol'!H$16))</f>
        <v>60</v>
      </c>
      <c r="H21" s="256">
        <f t="shared" si="0"/>
        <v>5239080</v>
      </c>
      <c r="I21" s="244">
        <f t="shared" si="1"/>
        <v>1.56998556998557</v>
      </c>
      <c r="J21" s="190">
        <f>VLOOKUP($A21,FGOverView!$B$36:$G$46,'FG_243way_PayCombo (2wild)'!$B21+1,FALSE)</f>
        <v>60</v>
      </c>
      <c r="K21" s="183">
        <f t="shared" si="2"/>
        <v>0.76433823529411771</v>
      </c>
      <c r="L21" s="276">
        <f t="shared" si="3"/>
        <v>0.63694852941176472</v>
      </c>
      <c r="M21" s="275">
        <f t="shared" si="4"/>
        <v>38.216911764705884</v>
      </c>
      <c r="N21" s="134"/>
      <c r="O21" s="307" t="s">
        <v>44</v>
      </c>
      <c r="P21" s="307" t="s">
        <v>285</v>
      </c>
      <c r="Q21" s="307" t="s">
        <v>285</v>
      </c>
      <c r="R21" s="307" t="s">
        <v>44</v>
      </c>
      <c r="S21" s="307" t="s">
        <v>44</v>
      </c>
      <c r="T21" s="302">
        <f>IF(O21="S1",VLOOKUP(O21,'FG_243way_Regular Symbol'!$B$3:$H$15,'FG_243way_PayCombo (2wild)'!P$1+2,FALSE)*P$2,'FG_243way_Regular Symbol'!D$16-VLOOKUP("S1",'FG_243way_Regular Symbol'!$B$3:$H$15,'FG_243way_PayCombo (2wild)'!P$1+2,FALSE)*P$2)</f>
        <v>3</v>
      </c>
      <c r="U21" s="302">
        <f>IF(P21="S1",VLOOKUP(P21,'FG_243way_Regular Symbol'!$B$3:$H$15,'FG_243way_PayCombo (2wild)'!Q$1+2,FALSE)*Q$2,'FG_243way_Regular Symbol'!E$16-VLOOKUP("S1",'FG_243way_Regular Symbol'!$B$3:$H$15,'FG_243way_PayCombo (2wild)'!Q$1+2,FALSE)*Q$2)</f>
        <v>64</v>
      </c>
      <c r="V21" s="302">
        <f>IF(Q21="S1",VLOOKUP(Q21,'FG_243way_Regular Symbol'!$B$3:$H$15,'FG_243way_PayCombo (2wild)'!R$1+2,FALSE)*R$2,'FG_243way_Regular Symbol'!F$16-VLOOKUP("S1",'FG_243way_Regular Symbol'!$B$3:$H$15,'FG_243way_PayCombo (2wild)'!R$1+2,FALSE)*R$2)</f>
        <v>48</v>
      </c>
      <c r="W21" s="302">
        <f>IF(R21="S1",VLOOKUP(R21,'FG_243way_Regular Symbol'!$B$3:$H$15,'FG_243way_PayCombo (2wild)'!S$1+2,FALSE)*S$2,'FG_243way_Regular Symbol'!G$16-VLOOKUP("S1",'FG_243way_Regular Symbol'!$B$3:$H$15,'FG_243way_PayCombo (2wild)'!S$1+2,FALSE)*S$2)</f>
        <v>6</v>
      </c>
      <c r="X21" s="302">
        <f>IF(S21="S1",VLOOKUP(S21,'FG_243way_Regular Symbol'!$B$3:$H$15,'FG_243way_PayCombo (2wild)'!T$1+2,FALSE)*T$2,'FG_243way_Regular Symbol'!H$16-VLOOKUP("S1",'FG_243way_Regular Symbol'!$B$3:$H$15,'FG_243way_PayCombo (2wild)'!T$1+2,FALSE)*T$2)</f>
        <v>3</v>
      </c>
      <c r="Y21" s="305">
        <f t="shared" si="5"/>
        <v>165888</v>
      </c>
      <c r="Z21" s="18">
        <f t="shared" si="6"/>
        <v>2.0168067226890758E-2</v>
      </c>
    </row>
    <row r="22" spans="1:26">
      <c r="A22" s="303" t="s">
        <v>69</v>
      </c>
      <c r="B22" s="356">
        <v>4</v>
      </c>
      <c r="C22" s="27">
        <f>IF(C$6&lt;=$B22,VLOOKUP($A22,'FG_R1R2appear wild'!$E$21:$H$32,'FG_243way_PayCombo (2wild)'!C$6+2,FALSE),IF(C$6-$B22=1,VLOOKUP($A22,'FG_576way_Regular Symbol(2wild)'!$B$34:$H$44,'FG_243way_PayCombo (2wild)'!C$6+2,FALSE),'FG_576way_Regular Symbol(2wild)'!D$16))</f>
        <v>6</v>
      </c>
      <c r="D22" s="27">
        <f>IF(D$6&lt;=$B22,VLOOKUP($A22,'FG_R1R2appear wild'!$E$21:$H$32,'FG_243way_PayCombo (2wild)'!D$6+2,FALSE),IF(D$6-$B22=1,VLOOKUP($A22,'FG_576way_Regular Symbol(2wild)'!$B$34:$H$44,'FG_243way_PayCombo (2wild)'!D$6+2,FALSE),'FG_576way_Regular Symbol(2wild)'!E$16))</f>
        <v>8</v>
      </c>
      <c r="E22" s="27">
        <f>IF(E$6&lt;=$B22,VLOOKUP($A22,'FG_243way_Regular Symbol'!$B$21:$H$31,'FG_243way_PayCombo (2wild)'!E$6+2,FALSE)*R$2,IF(E$6-$B22=1,VLOOKUP($A22,'FG_243way_Regular Symbol'!$B$34:$H$44,'FG_243way_PayCombo (2wild)'!E$6+2,FALSE),'FG_243way_Regular Symbol'!F$16))</f>
        <v>6</v>
      </c>
      <c r="F22" s="27">
        <f>IF(F$6&lt;=$B22,VLOOKUP($A22,'FG_243way_Regular Symbol'!$B$21:$H$31,'FG_243way_PayCombo (2wild)'!F$6+2,FALSE)*S$2,IF(F$6-$B22=1,VLOOKUP($A22,'FG_243way_Regular Symbol'!$B$34:$H$44,'FG_243way_PayCombo (2wild)'!F$6+2,FALSE),'FG_243way_Regular Symbol'!G$16))</f>
        <v>12</v>
      </c>
      <c r="G22" s="27">
        <f>IF(G$6&lt;=$B22,VLOOKUP($A22,'FG_243way_Regular Symbol'!$B$21:$H$31,'FG_243way_PayCombo (2wild)'!G$6+2,FALSE)*T$2,IF(G$6-$B22=1,VLOOKUP($A22,'FG_243way_Regular Symbol'!$B$34:$H$44,'FG_243way_PayCombo (2wild)'!G$6+2,FALSE),'FG_243way_Regular Symbol'!H$16))</f>
        <v>62</v>
      </c>
      <c r="H22" s="256">
        <f t="shared" si="0"/>
        <v>214272</v>
      </c>
      <c r="I22" s="244">
        <f t="shared" si="1"/>
        <v>38.387096774193552</v>
      </c>
      <c r="J22" s="190">
        <f>VLOOKUP($A22,FGOverView!$B$36:$G$46,'FG_243way_PayCombo (2wild)'!$B22+1,FALSE)</f>
        <v>10</v>
      </c>
      <c r="K22" s="183">
        <f t="shared" si="2"/>
        <v>5.2100840336134447E-3</v>
      </c>
      <c r="L22" s="276">
        <f t="shared" si="3"/>
        <v>2.6050420168067225E-2</v>
      </c>
      <c r="M22" s="275">
        <f t="shared" si="4"/>
        <v>0.26050420168067223</v>
      </c>
      <c r="N22" s="134"/>
      <c r="O22" s="307" t="s">
        <v>285</v>
      </c>
      <c r="P22" s="307" t="s">
        <v>44</v>
      </c>
      <c r="Q22" s="307" t="s">
        <v>44</v>
      </c>
      <c r="R22" s="307" t="s">
        <v>44</v>
      </c>
      <c r="S22" s="307" t="s">
        <v>285</v>
      </c>
      <c r="T22" s="302">
        <f>IF(O22="S1",VLOOKUP(O22,'FG_243way_Regular Symbol'!$B$3:$H$15,'FG_243way_PayCombo (2wild)'!P$1+2,FALSE)*P$2,'FG_243way_Regular Symbol'!D$16-VLOOKUP("S1",'FG_243way_Regular Symbol'!$B$3:$H$15,'FG_243way_PayCombo (2wild)'!P$1+2,FALSE)*P$2)</f>
        <v>58</v>
      </c>
      <c r="U22" s="302">
        <f>IF(P22="S1",VLOOKUP(P22,'FG_243way_Regular Symbol'!$B$3:$H$15,'FG_243way_PayCombo (2wild)'!Q$1+2,FALSE)*Q$2,'FG_243way_Regular Symbol'!E$16-VLOOKUP("S1",'FG_243way_Regular Symbol'!$B$3:$H$15,'FG_243way_PayCombo (2wild)'!Q$1+2,FALSE)*Q$2)</f>
        <v>18</v>
      </c>
      <c r="V22" s="302">
        <f>IF(Q22="S1",VLOOKUP(Q22,'FG_243way_Regular Symbol'!$B$3:$H$15,'FG_243way_PayCombo (2wild)'!R$1+2,FALSE)*R$2,'FG_243way_Regular Symbol'!F$16-VLOOKUP("S1",'FG_243way_Regular Symbol'!$B$3:$H$15,'FG_243way_PayCombo (2wild)'!R$1+2,FALSE)*R$2)</f>
        <v>12</v>
      </c>
      <c r="W22" s="302">
        <f>IF(R22="S1",VLOOKUP(R22,'FG_243way_Regular Symbol'!$B$3:$H$15,'FG_243way_PayCombo (2wild)'!S$1+2,FALSE)*S$2,'FG_243way_Regular Symbol'!G$16-VLOOKUP("S1",'FG_243way_Regular Symbol'!$B$3:$H$15,'FG_243way_PayCombo (2wild)'!S$1+2,FALSE)*S$2)</f>
        <v>6</v>
      </c>
      <c r="X22" s="302">
        <f>IF(S22="S1",VLOOKUP(S22,'FG_243way_Regular Symbol'!$B$3:$H$15,'FG_243way_PayCombo (2wild)'!T$1+2,FALSE)*T$2,'FG_243way_Regular Symbol'!H$16-VLOOKUP("S1",'FG_243way_Regular Symbol'!$B$3:$H$15,'FG_243way_PayCombo (2wild)'!T$1+2,FALSE)*T$2)</f>
        <v>65</v>
      </c>
      <c r="Y22" s="305">
        <f t="shared" si="5"/>
        <v>4885920</v>
      </c>
      <c r="Z22" s="18">
        <f t="shared" si="6"/>
        <v>0.59401260504201681</v>
      </c>
    </row>
    <row r="23" spans="1:26">
      <c r="A23" s="303" t="s">
        <v>188</v>
      </c>
      <c r="B23" s="356">
        <v>4</v>
      </c>
      <c r="C23" s="27">
        <f>IF(C$6&lt;=$B23,VLOOKUP($A23,'FG_R1R2appear wild'!$E$21:$H$32,'FG_243way_PayCombo (2wild)'!C$6+2,FALSE),IF(C$6-$B23=1,VLOOKUP($A23,'FG_576way_Regular Symbol(2wild)'!$B$34:$H$44,'FG_243way_PayCombo (2wild)'!C$6+2,FALSE),'FG_576way_Regular Symbol(2wild)'!D$16))</f>
        <v>8</v>
      </c>
      <c r="D23" s="27">
        <f>IF(D$6&lt;=$B23,VLOOKUP($A23,'FG_R1R2appear wild'!$E$21:$H$32,'FG_243way_PayCombo (2wild)'!D$6+2,FALSE),IF(D$6-$B23=1,VLOOKUP($A23,'FG_576way_Regular Symbol(2wild)'!$B$34:$H$44,'FG_243way_PayCombo (2wild)'!D$6+2,FALSE),'FG_576way_Regular Symbol(2wild)'!E$16))</f>
        <v>10</v>
      </c>
      <c r="E23" s="27">
        <f>IF(E$6&lt;=$B23,VLOOKUP($A23,'FG_243way_Regular Symbol'!$B$21:$H$31,'FG_243way_PayCombo (2wild)'!E$6+2,FALSE)*R$2,IF(E$6-$B23=1,VLOOKUP($A23,'FG_243way_Regular Symbol'!$B$34:$H$44,'FG_243way_PayCombo (2wild)'!E$6+2,FALSE),'FG_243way_Regular Symbol'!F$16))</f>
        <v>12</v>
      </c>
      <c r="F23" s="27">
        <f>IF(F$6&lt;=$B23,VLOOKUP($A23,'FG_243way_Regular Symbol'!$B$21:$H$31,'FG_243way_PayCombo (2wild)'!F$6+2,FALSE)*S$2,IF(F$6-$B23=1,VLOOKUP($A23,'FG_243way_Regular Symbol'!$B$34:$H$44,'FG_243way_PayCombo (2wild)'!F$6+2,FALSE),'FG_243way_Regular Symbol'!G$16))</f>
        <v>24</v>
      </c>
      <c r="G23" s="27">
        <f>IF(G$6&lt;=$B23,VLOOKUP($A23,'FG_243way_Regular Symbol'!$B$21:$H$31,'FG_243way_PayCombo (2wild)'!G$6+2,FALSE)*T$2,IF(G$6-$B23=1,VLOOKUP($A23,'FG_243way_Regular Symbol'!$B$34:$H$44,'FG_243way_PayCombo (2wild)'!G$6+2,FALSE),'FG_243way_Regular Symbol'!H$16))</f>
        <v>43</v>
      </c>
      <c r="H23" s="256">
        <f t="shared" si="0"/>
        <v>990720</v>
      </c>
      <c r="I23" s="244">
        <f t="shared" si="1"/>
        <v>8.3023255813953494</v>
      </c>
      <c r="J23" s="190">
        <f>VLOOKUP($A23,FGOverView!$B$36:$G$46,'FG_243way_PayCombo (2wild)'!$B23+1,FALSE)</f>
        <v>10</v>
      </c>
      <c r="K23" s="183">
        <f t="shared" si="2"/>
        <v>2.4089635854341734E-2</v>
      </c>
      <c r="L23" s="276">
        <f t="shared" si="3"/>
        <v>0.12044817927170867</v>
      </c>
      <c r="M23" s="275">
        <f t="shared" si="4"/>
        <v>1.2044817927170868</v>
      </c>
      <c r="N23" s="134"/>
      <c r="O23" s="307" t="s">
        <v>285</v>
      </c>
      <c r="P23" s="307" t="s">
        <v>44</v>
      </c>
      <c r="Q23" s="307" t="s">
        <v>44</v>
      </c>
      <c r="R23" s="307" t="s">
        <v>285</v>
      </c>
      <c r="S23" s="307" t="s">
        <v>44</v>
      </c>
      <c r="T23" s="302">
        <f>IF(O23="S1",VLOOKUP(O23,'FG_243way_Regular Symbol'!$B$3:$H$15,'FG_243way_PayCombo (2wild)'!P$1+2,FALSE)*P$2,'FG_243way_Regular Symbol'!D$16-VLOOKUP("S1",'FG_243way_Regular Symbol'!$B$3:$H$15,'FG_243way_PayCombo (2wild)'!P$1+2,FALSE)*P$2)</f>
        <v>58</v>
      </c>
      <c r="U23" s="302">
        <f>IF(P23="S1",VLOOKUP(P23,'FG_243way_Regular Symbol'!$B$3:$H$15,'FG_243way_PayCombo (2wild)'!Q$1+2,FALSE)*Q$2,'FG_243way_Regular Symbol'!E$16-VLOOKUP("S1",'FG_243way_Regular Symbol'!$B$3:$H$15,'FG_243way_PayCombo (2wild)'!Q$1+2,FALSE)*Q$2)</f>
        <v>18</v>
      </c>
      <c r="V23" s="302">
        <f>IF(Q23="S1",VLOOKUP(Q23,'FG_243way_Regular Symbol'!$B$3:$H$15,'FG_243way_PayCombo (2wild)'!R$1+2,FALSE)*R$2,'FG_243way_Regular Symbol'!F$16-VLOOKUP("S1",'FG_243way_Regular Symbol'!$B$3:$H$15,'FG_243way_PayCombo (2wild)'!R$1+2,FALSE)*R$2)</f>
        <v>12</v>
      </c>
      <c r="W23" s="302">
        <f>IF(R23="S1",VLOOKUP(R23,'FG_243way_Regular Symbol'!$B$3:$H$15,'FG_243way_PayCombo (2wild)'!S$1+2,FALSE)*S$2,'FG_243way_Regular Symbol'!G$16-VLOOKUP("S1",'FG_243way_Regular Symbol'!$B$3:$H$15,'FG_243way_PayCombo (2wild)'!S$1+2,FALSE)*S$2)</f>
        <v>50</v>
      </c>
      <c r="X23" s="302">
        <f>IF(S23="S1",VLOOKUP(S23,'FG_243way_Regular Symbol'!$B$3:$H$15,'FG_243way_PayCombo (2wild)'!T$1+2,FALSE)*T$2,'FG_243way_Regular Symbol'!H$16-VLOOKUP("S1",'FG_243way_Regular Symbol'!$B$3:$H$15,'FG_243way_PayCombo (2wild)'!T$1+2,FALSE)*T$2)</f>
        <v>3</v>
      </c>
      <c r="Y23" s="305">
        <f t="shared" si="5"/>
        <v>1879200</v>
      </c>
      <c r="Z23" s="18">
        <f t="shared" si="6"/>
        <v>0.22846638655462184</v>
      </c>
    </row>
    <row r="24" spans="1:26">
      <c r="A24" s="303" t="s">
        <v>189</v>
      </c>
      <c r="B24" s="356">
        <v>4</v>
      </c>
      <c r="C24" s="27">
        <f>IF(C$6&lt;=$B24,VLOOKUP($A24,'FG_R1R2appear wild'!$E$21:$H$32,'FG_243way_PayCombo (2wild)'!C$6+2,FALSE),IF(C$6-$B24=1,VLOOKUP($A24,'FG_576way_Regular Symbol(2wild)'!$B$34:$H$44,'FG_243way_PayCombo (2wild)'!C$6+2,FALSE),'FG_576way_Regular Symbol(2wild)'!D$16))</f>
        <v>7</v>
      </c>
      <c r="D24" s="27">
        <f>IF(D$6&lt;=$B24,VLOOKUP($A24,'FG_R1R2appear wild'!$E$21:$H$32,'FG_243way_PayCombo (2wild)'!D$6+2,FALSE),IF(D$6-$B24=1,VLOOKUP($A24,'FG_576way_Regular Symbol(2wild)'!$B$34:$H$44,'FG_243way_PayCombo (2wild)'!D$6+2,FALSE),'FG_576way_Regular Symbol(2wild)'!E$16))</f>
        <v>6</v>
      </c>
      <c r="E24" s="27">
        <f>IF(E$6&lt;=$B24,VLOOKUP($A24,'FG_243way_Regular Symbol'!$B$21:$H$31,'FG_243way_PayCombo (2wild)'!E$6+2,FALSE)*R$2,IF(E$6-$B24=1,VLOOKUP($A24,'FG_243way_Regular Symbol'!$B$34:$H$44,'FG_243way_PayCombo (2wild)'!E$6+2,FALSE),'FG_243way_Regular Symbol'!F$16))</f>
        <v>15</v>
      </c>
      <c r="F24" s="27">
        <f>IF(F$6&lt;=$B24,VLOOKUP($A24,'FG_243way_Regular Symbol'!$B$21:$H$31,'FG_243way_PayCombo (2wild)'!F$6+2,FALSE)*S$2,IF(F$6-$B24=1,VLOOKUP($A24,'FG_243way_Regular Symbol'!$B$34:$H$44,'FG_243way_PayCombo (2wild)'!F$6+2,FALSE),'FG_243way_Regular Symbol'!G$16))</f>
        <v>18</v>
      </c>
      <c r="G24" s="27">
        <f>IF(G$6&lt;=$B24,VLOOKUP($A24,'FG_243way_Regular Symbol'!$B$21:$H$31,'FG_243way_PayCombo (2wild)'!G$6+2,FALSE)*T$2,IF(G$6-$B24=1,VLOOKUP($A24,'FG_243way_Regular Symbol'!$B$34:$H$44,'FG_243way_PayCombo (2wild)'!G$6+2,FALSE),'FG_243way_Regular Symbol'!H$16))</f>
        <v>42</v>
      </c>
      <c r="H24" s="256">
        <f t="shared" si="0"/>
        <v>476280</v>
      </c>
      <c r="I24" s="244">
        <f t="shared" si="1"/>
        <v>17.269841269841269</v>
      </c>
      <c r="J24" s="190">
        <f>VLOOKUP($A24,FGOverView!$B$36:$G$46,'FG_243way_PayCombo (2wild)'!$B24+1,FALSE)</f>
        <v>10</v>
      </c>
      <c r="K24" s="183">
        <f t="shared" si="2"/>
        <v>1.1580882352941177E-2</v>
      </c>
      <c r="L24" s="276">
        <f t="shared" si="3"/>
        <v>5.7904411764705885E-2</v>
      </c>
      <c r="M24" s="275">
        <f t="shared" si="4"/>
        <v>0.57904411764705888</v>
      </c>
      <c r="N24" s="134"/>
      <c r="O24" s="307" t="s">
        <v>285</v>
      </c>
      <c r="P24" s="307" t="s">
        <v>44</v>
      </c>
      <c r="Q24" s="307" t="s">
        <v>285</v>
      </c>
      <c r="R24" s="307" t="s">
        <v>44</v>
      </c>
      <c r="S24" s="307" t="s">
        <v>44</v>
      </c>
      <c r="T24" s="302">
        <f>IF(O24="S1",VLOOKUP(O24,'FG_243way_Regular Symbol'!$B$3:$H$15,'FG_243way_PayCombo (2wild)'!P$1+2,FALSE)*P$2,'FG_243way_Regular Symbol'!D$16-VLOOKUP("S1",'FG_243way_Regular Symbol'!$B$3:$H$15,'FG_243way_PayCombo (2wild)'!P$1+2,FALSE)*P$2)</f>
        <v>58</v>
      </c>
      <c r="U24" s="302">
        <f>IF(P24="S1",VLOOKUP(P24,'FG_243way_Regular Symbol'!$B$3:$H$15,'FG_243way_PayCombo (2wild)'!Q$1+2,FALSE)*Q$2,'FG_243way_Regular Symbol'!E$16-VLOOKUP("S1",'FG_243way_Regular Symbol'!$B$3:$H$15,'FG_243way_PayCombo (2wild)'!Q$1+2,FALSE)*Q$2)</f>
        <v>18</v>
      </c>
      <c r="V24" s="302">
        <f>IF(Q24="S1",VLOOKUP(Q24,'FG_243way_Regular Symbol'!$B$3:$H$15,'FG_243way_PayCombo (2wild)'!R$1+2,FALSE)*R$2,'FG_243way_Regular Symbol'!F$16-VLOOKUP("S1",'FG_243way_Regular Symbol'!$B$3:$H$15,'FG_243way_PayCombo (2wild)'!R$1+2,FALSE)*R$2)</f>
        <v>48</v>
      </c>
      <c r="W24" s="302">
        <f>IF(R24="S1",VLOOKUP(R24,'FG_243way_Regular Symbol'!$B$3:$H$15,'FG_243way_PayCombo (2wild)'!S$1+2,FALSE)*S$2,'FG_243way_Regular Symbol'!G$16-VLOOKUP("S1",'FG_243way_Regular Symbol'!$B$3:$H$15,'FG_243way_PayCombo (2wild)'!S$1+2,FALSE)*S$2)</f>
        <v>6</v>
      </c>
      <c r="X24" s="302">
        <f>IF(S24="S1",VLOOKUP(S24,'FG_243way_Regular Symbol'!$B$3:$H$15,'FG_243way_PayCombo (2wild)'!T$1+2,FALSE)*T$2,'FG_243way_Regular Symbol'!H$16-VLOOKUP("S1",'FG_243way_Regular Symbol'!$B$3:$H$15,'FG_243way_PayCombo (2wild)'!T$1+2,FALSE)*T$2)</f>
        <v>3</v>
      </c>
      <c r="Y24" s="305">
        <f t="shared" si="5"/>
        <v>902016</v>
      </c>
      <c r="Z24" s="18">
        <f t="shared" si="6"/>
        <v>0.10966386554621849</v>
      </c>
    </row>
    <row r="25" spans="1:26">
      <c r="A25" s="303" t="s">
        <v>190</v>
      </c>
      <c r="B25" s="356">
        <v>4</v>
      </c>
      <c r="C25" s="27">
        <f>IF(C$6&lt;=$B25,VLOOKUP($A25,'FG_R1R2appear wild'!$E$21:$H$32,'FG_243way_PayCombo (2wild)'!C$6+2,FALSE),IF(C$6-$B25=1,VLOOKUP($A25,'FG_576way_Regular Symbol(2wild)'!$B$34:$H$44,'FG_243way_PayCombo (2wild)'!C$6+2,FALSE),'FG_576way_Regular Symbol(2wild)'!D$16))</f>
        <v>7</v>
      </c>
      <c r="D25" s="27">
        <f>IF(D$6&lt;=$B25,VLOOKUP($A25,'FG_R1R2appear wild'!$E$21:$H$32,'FG_243way_PayCombo (2wild)'!D$6+2,FALSE),IF(D$6-$B25=1,VLOOKUP($A25,'FG_576way_Regular Symbol(2wild)'!$B$34:$H$44,'FG_243way_PayCombo (2wild)'!D$6+2,FALSE),'FG_576way_Regular Symbol(2wild)'!E$16))</f>
        <v>8</v>
      </c>
      <c r="E25" s="27">
        <f>IF(E$6&lt;=$B25,VLOOKUP($A25,'FG_243way_Regular Symbol'!$B$21:$H$31,'FG_243way_PayCombo (2wild)'!E$6+2,FALSE)*R$2,IF(E$6-$B25=1,VLOOKUP($A25,'FG_243way_Regular Symbol'!$B$34:$H$44,'FG_243way_PayCombo (2wild)'!E$6+2,FALSE),'FG_243way_Regular Symbol'!F$16))</f>
        <v>12</v>
      </c>
      <c r="F25" s="27">
        <f>IF(F$6&lt;=$B25,VLOOKUP($A25,'FG_243way_Regular Symbol'!$B$21:$H$31,'FG_243way_PayCombo (2wild)'!F$6+2,FALSE)*S$2,IF(F$6-$B25=1,VLOOKUP($A25,'FG_243way_Regular Symbol'!$B$34:$H$44,'FG_243way_PayCombo (2wild)'!F$6+2,FALSE),'FG_243way_Regular Symbol'!G$16))</f>
        <v>6</v>
      </c>
      <c r="G25" s="27">
        <f>IF(G$6&lt;=$B25,VLOOKUP($A25,'FG_243way_Regular Symbol'!$B$21:$H$31,'FG_243way_PayCombo (2wild)'!G$6+2,FALSE)*T$2,IF(G$6-$B25=1,VLOOKUP($A25,'FG_243way_Regular Symbol'!$B$34:$H$44,'FG_243way_PayCombo (2wild)'!G$6+2,FALSE),'FG_243way_Regular Symbol'!H$16))</f>
        <v>36</v>
      </c>
      <c r="H25" s="256">
        <f t="shared" si="0"/>
        <v>145152</v>
      </c>
      <c r="I25" s="244">
        <f t="shared" si="1"/>
        <v>56.666666666666664</v>
      </c>
      <c r="J25" s="190">
        <f>VLOOKUP($A25,FGOverView!$B$36:$G$46,'FG_243way_PayCombo (2wild)'!$B25+1,FALSE)</f>
        <v>10</v>
      </c>
      <c r="K25" s="183">
        <f t="shared" si="2"/>
        <v>3.529411764705882E-3</v>
      </c>
      <c r="L25" s="276">
        <f t="shared" si="3"/>
        <v>1.7647058823529412E-2</v>
      </c>
      <c r="M25" s="275">
        <f t="shared" si="4"/>
        <v>0.1764705882352941</v>
      </c>
      <c r="N25" s="134"/>
      <c r="O25" s="307" t="s">
        <v>285</v>
      </c>
      <c r="P25" s="307" t="s">
        <v>285</v>
      </c>
      <c r="Q25" s="307" t="s">
        <v>44</v>
      </c>
      <c r="R25" s="307" t="s">
        <v>44</v>
      </c>
      <c r="S25" s="307" t="s">
        <v>44</v>
      </c>
      <c r="T25" s="302">
        <f>IF(O25="S1",VLOOKUP(O25,'FG_243way_Regular Symbol'!$B$3:$H$15,'FG_243way_PayCombo (2wild)'!P$1+2,FALSE)*P$2,'FG_243way_Regular Symbol'!D$16-VLOOKUP("S1",'FG_243way_Regular Symbol'!$B$3:$H$15,'FG_243way_PayCombo (2wild)'!P$1+2,FALSE)*P$2)</f>
        <v>58</v>
      </c>
      <c r="U25" s="302">
        <f>IF(P25="S1",VLOOKUP(P25,'FG_243way_Regular Symbol'!$B$3:$H$15,'FG_243way_PayCombo (2wild)'!Q$1+2,FALSE)*Q$2,'FG_243way_Regular Symbol'!E$16-VLOOKUP("S1",'FG_243way_Regular Symbol'!$B$3:$H$15,'FG_243way_PayCombo (2wild)'!Q$1+2,FALSE)*Q$2)</f>
        <v>64</v>
      </c>
      <c r="V25" s="302">
        <f>IF(Q25="S1",VLOOKUP(Q25,'FG_243way_Regular Symbol'!$B$3:$H$15,'FG_243way_PayCombo (2wild)'!R$1+2,FALSE)*R$2,'FG_243way_Regular Symbol'!F$16-VLOOKUP("S1",'FG_243way_Regular Symbol'!$B$3:$H$15,'FG_243way_PayCombo (2wild)'!R$1+2,FALSE)*R$2)</f>
        <v>12</v>
      </c>
      <c r="W25" s="302">
        <f>IF(R25="S1",VLOOKUP(R25,'FG_243way_Regular Symbol'!$B$3:$H$15,'FG_243way_PayCombo (2wild)'!S$1+2,FALSE)*S$2,'FG_243way_Regular Symbol'!G$16-VLOOKUP("S1",'FG_243way_Regular Symbol'!$B$3:$H$15,'FG_243way_PayCombo (2wild)'!S$1+2,FALSE)*S$2)</f>
        <v>6</v>
      </c>
      <c r="X25" s="302">
        <f>IF(S25="S1",VLOOKUP(S25,'FG_243way_Regular Symbol'!$B$3:$H$15,'FG_243way_PayCombo (2wild)'!T$1+2,FALSE)*T$2,'FG_243way_Regular Symbol'!H$16-VLOOKUP("S1",'FG_243way_Regular Symbol'!$B$3:$H$15,'FG_243way_PayCombo (2wild)'!T$1+2,FALSE)*T$2)</f>
        <v>3</v>
      </c>
      <c r="Y25" s="305">
        <f t="shared" si="5"/>
        <v>801792</v>
      </c>
      <c r="Z25" s="18">
        <f t="shared" si="6"/>
        <v>9.7478991596638656E-2</v>
      </c>
    </row>
    <row r="26" spans="1:26">
      <c r="A26" s="303" t="s">
        <v>186</v>
      </c>
      <c r="B26" s="356">
        <v>4</v>
      </c>
      <c r="C26" s="27">
        <f>IF(C$6&lt;=$B26,VLOOKUP($A26,'FG_R1R2appear wild'!$E$21:$H$32,'FG_243way_PayCombo (2wild)'!C$6+2,FALSE),IF(C$6-$B26=1,VLOOKUP($A26,'FG_576way_Regular Symbol(2wild)'!$B$34:$H$44,'FG_243way_PayCombo (2wild)'!C$6+2,FALSE),'FG_576way_Regular Symbol(2wild)'!D$16))</f>
        <v>11</v>
      </c>
      <c r="D26" s="27">
        <f>IF(D$6&lt;=$B26,VLOOKUP($A26,'FG_R1R2appear wild'!$E$21:$H$32,'FG_243way_PayCombo (2wild)'!D$6+2,FALSE),IF(D$6-$B26=1,VLOOKUP($A26,'FG_576way_Regular Symbol(2wild)'!$B$34:$H$44,'FG_243way_PayCombo (2wild)'!D$6+2,FALSE),'FG_576way_Regular Symbol(2wild)'!E$16))</f>
        <v>8</v>
      </c>
      <c r="E26" s="27">
        <f>IF(E$6&lt;=$B26,VLOOKUP($A26,'FG_243way_Regular Symbol'!$B$21:$H$31,'FG_243way_PayCombo (2wild)'!E$6+2,FALSE)*R$2,IF(E$6-$B26=1,VLOOKUP($A26,'FG_243way_Regular Symbol'!$B$34:$H$44,'FG_243way_PayCombo (2wild)'!E$6+2,FALSE),'FG_243way_Regular Symbol'!F$16))</f>
        <v>21</v>
      </c>
      <c r="F26" s="27">
        <f>IF(F$6&lt;=$B26,VLOOKUP($A26,'FG_243way_Regular Symbol'!$B$21:$H$31,'FG_243way_PayCombo (2wild)'!F$6+2,FALSE)*S$2,IF(F$6-$B26=1,VLOOKUP($A26,'FG_243way_Regular Symbol'!$B$34:$H$44,'FG_243way_PayCombo (2wild)'!F$6+2,FALSE),'FG_243way_Regular Symbol'!G$16))</f>
        <v>6</v>
      </c>
      <c r="G26" s="27">
        <f>IF(G$6&lt;=$B26,VLOOKUP($A26,'FG_243way_Regular Symbol'!$B$21:$H$31,'FG_243way_PayCombo (2wild)'!G$6+2,FALSE)*T$2,IF(G$6-$B26=1,VLOOKUP($A26,'FG_243way_Regular Symbol'!$B$34:$H$44,'FG_243way_PayCombo (2wild)'!G$6+2,FALSE),'FG_243way_Regular Symbol'!H$16))</f>
        <v>48</v>
      </c>
      <c r="H26" s="256">
        <f t="shared" si="0"/>
        <v>532224</v>
      </c>
      <c r="I26" s="244">
        <f t="shared" si="1"/>
        <v>15.454545454545455</v>
      </c>
      <c r="J26" s="190">
        <f>VLOOKUP($A26,FGOverView!$B$36:$G$46,'FG_243way_PayCombo (2wild)'!$B26+1,FALSE)</f>
        <v>10</v>
      </c>
      <c r="K26" s="183">
        <f t="shared" si="2"/>
        <v>1.2941176470588234E-2</v>
      </c>
      <c r="L26" s="276">
        <f t="shared" si="3"/>
        <v>6.4705882352941169E-2</v>
      </c>
      <c r="M26" s="275">
        <f t="shared" si="4"/>
        <v>0.64705882352941169</v>
      </c>
      <c r="N26" s="134"/>
      <c r="Y26" s="305"/>
      <c r="Z26" s="18"/>
    </row>
    <row r="27" spans="1:26">
      <c r="A27" s="303" t="s">
        <v>149</v>
      </c>
      <c r="B27" s="356">
        <v>3</v>
      </c>
      <c r="C27" s="27">
        <f>IF(C$6&lt;=$B27,VLOOKUP($A27,'FG_R1R2appear wild'!$E$21:$H$32,'FG_243way_PayCombo (2wild)'!C$6+2,FALSE),IF(C$6-$B27=1,VLOOKUP($A27,'FG_576way_Regular Symbol(2wild)'!$B$34:$H$44,'FG_243way_PayCombo (2wild)'!C$6+2,FALSE),'FG_576way_Regular Symbol(2wild)'!D$16))</f>
        <v>6</v>
      </c>
      <c r="D27" s="27">
        <f>IF(D$6&lt;=$B27,VLOOKUP($A27,'FG_R1R2appear wild'!$E$21:$H$32,'FG_243way_PayCombo (2wild)'!D$6+2,FALSE),IF(D$6-$B27=1,VLOOKUP($A27,'FG_576way_Regular Symbol(2wild)'!$B$34:$H$44,'FG_243way_PayCombo (2wild)'!D$6+2,FALSE),'FG_576way_Regular Symbol(2wild)'!E$16))</f>
        <v>6</v>
      </c>
      <c r="E27" s="27">
        <f>IF(E$6&lt;=$B27,VLOOKUP($A27,'FG_243way_Regular Symbol'!$B$21:$H$31,'FG_243way_PayCombo (2wild)'!E$6+2,FALSE)*R$2,IF(E$6-$B27=1,VLOOKUP($A27,'FG_243way_Regular Symbol'!$B$34:$H$44,'FG_243way_PayCombo (2wild)'!E$6+2,FALSE),'FG_243way_Regular Symbol'!F$16))</f>
        <v>18</v>
      </c>
      <c r="F27" s="27">
        <f>IF(F$6&lt;=$B27,VLOOKUP($A27,'FG_243way_Regular Symbol'!$B$21:$H$31,'FG_243way_PayCombo (2wild)'!F$6+2,FALSE)*S$2,IF(F$6-$B27=1,VLOOKUP($A27,'FG_243way_Regular Symbol'!$B$34:$H$44,'FG_243way_PayCombo (2wild)'!F$6+2,FALSE),'FG_243way_Regular Symbol'!G$16))</f>
        <v>42</v>
      </c>
      <c r="G27" s="27">
        <f>IF(G$6&lt;=$B27,VLOOKUP($A27,'FG_243way_Regular Symbol'!$B$21:$H$31,'FG_243way_PayCombo (2wild)'!G$6+2,FALSE)*T$2,IF(G$6-$B27=1,VLOOKUP($A27,'FG_243way_Regular Symbol'!$B$34:$H$44,'FG_243way_PayCombo (2wild)'!G$6+2,FALSE),'FG_243way_Regular Symbol'!H$16))</f>
        <v>68</v>
      </c>
      <c r="H27" s="256">
        <f t="shared" si="0"/>
        <v>1850688</v>
      </c>
      <c r="I27" s="244">
        <f t="shared" si="1"/>
        <v>4.4444444444444446</v>
      </c>
      <c r="J27" s="190">
        <f>VLOOKUP($A27,FGOverView!$B$36:$G$46,'FG_243way_PayCombo (2wild)'!$B27+1,FALSE)</f>
        <v>100</v>
      </c>
      <c r="K27" s="183">
        <f t="shared" si="2"/>
        <v>0.44999999999999996</v>
      </c>
      <c r="L27" s="276">
        <f t="shared" si="3"/>
        <v>0.22499999999999998</v>
      </c>
      <c r="M27" s="275">
        <f t="shared" si="4"/>
        <v>22.499999999999996</v>
      </c>
      <c r="N27" s="134"/>
      <c r="O27" s="193" t="s">
        <v>282</v>
      </c>
      <c r="Y27" s="305"/>
      <c r="Z27" s="18"/>
    </row>
    <row r="28" spans="1:26">
      <c r="A28" s="303" t="s">
        <v>85</v>
      </c>
      <c r="B28" s="356">
        <v>3</v>
      </c>
      <c r="C28" s="27">
        <f>IF(C$6&lt;=$B28,VLOOKUP($A28,'FG_R1R2appear wild'!$E$21:$H$32,'FG_243way_PayCombo (2wild)'!C$6+2,FALSE),IF(C$6-$B28=1,VLOOKUP($A28,'FG_576way_Regular Symbol(2wild)'!$B$34:$H$44,'FG_243way_PayCombo (2wild)'!C$6+2,FALSE),'FG_576way_Regular Symbol(2wild)'!D$16))</f>
        <v>6</v>
      </c>
      <c r="D28" s="27">
        <f>IF(D$6&lt;=$B28,VLOOKUP($A28,'FG_R1R2appear wild'!$E$21:$H$32,'FG_243way_PayCombo (2wild)'!D$6+2,FALSE),IF(D$6-$B28=1,VLOOKUP($A28,'FG_576way_Regular Symbol(2wild)'!$B$34:$H$44,'FG_243way_PayCombo (2wild)'!D$6+2,FALSE),'FG_576way_Regular Symbol(2wild)'!E$16))</f>
        <v>7</v>
      </c>
      <c r="E28" s="27">
        <f>IF(E$6&lt;=$B28,VLOOKUP($A28,'FG_243way_Regular Symbol'!$B$21:$H$31,'FG_243way_PayCombo (2wild)'!E$6+2,FALSE)*R$2,IF(E$6-$B28=1,VLOOKUP($A28,'FG_243way_Regular Symbol'!$B$34:$H$44,'FG_243way_PayCombo (2wild)'!E$6+2,FALSE),'FG_243way_Regular Symbol'!F$16))</f>
        <v>15</v>
      </c>
      <c r="F28" s="27">
        <f>IF(F$6&lt;=$B28,VLOOKUP($A28,'FG_243way_Regular Symbol'!$B$21:$H$31,'FG_243way_PayCombo (2wild)'!F$6+2,FALSE)*S$2,IF(F$6-$B28=1,VLOOKUP($A28,'FG_243way_Regular Symbol'!$B$34:$H$44,'FG_243way_PayCombo (2wild)'!F$6+2,FALSE),'FG_243way_Regular Symbol'!G$16))</f>
        <v>36</v>
      </c>
      <c r="G28" s="27">
        <f>IF(G$6&lt;=$B28,VLOOKUP($A28,'FG_243way_Regular Symbol'!$B$21:$H$31,'FG_243way_PayCombo (2wild)'!G$6+2,FALSE)*T$2,IF(G$6-$B28=1,VLOOKUP($A28,'FG_243way_Regular Symbol'!$B$34:$H$44,'FG_243way_PayCombo (2wild)'!G$6+2,FALSE),'FG_243way_Regular Symbol'!H$16))</f>
        <v>68</v>
      </c>
      <c r="H28" s="256">
        <f t="shared" si="0"/>
        <v>1542240</v>
      </c>
      <c r="I28" s="244">
        <f t="shared" si="1"/>
        <v>5.333333333333333</v>
      </c>
      <c r="J28" s="190">
        <f>VLOOKUP($A28,FGOverView!$B$36:$G$46,'FG_243way_PayCombo (2wild)'!$B28+1,FALSE)</f>
        <v>100</v>
      </c>
      <c r="K28" s="183">
        <f t="shared" si="2"/>
        <v>0.375</v>
      </c>
      <c r="L28" s="276">
        <f t="shared" si="3"/>
        <v>0.1875</v>
      </c>
      <c r="M28" s="275">
        <f t="shared" si="4"/>
        <v>18.75</v>
      </c>
      <c r="N28" s="134"/>
      <c r="O28" s="302">
        <v>1</v>
      </c>
      <c r="P28" s="302">
        <v>2</v>
      </c>
      <c r="Q28" s="302">
        <v>3</v>
      </c>
      <c r="R28" s="302">
        <v>4</v>
      </c>
      <c r="S28" s="302">
        <v>5</v>
      </c>
      <c r="T28" s="302" t="s">
        <v>0</v>
      </c>
      <c r="U28" s="302" t="s">
        <v>4</v>
      </c>
      <c r="V28" s="302" t="s">
        <v>1</v>
      </c>
      <c r="W28" s="302" t="s">
        <v>2</v>
      </c>
      <c r="X28" s="302" t="s">
        <v>3</v>
      </c>
      <c r="Y28" s="305"/>
      <c r="Z28" s="18"/>
    </row>
    <row r="29" spans="1:26">
      <c r="A29" s="303" t="s">
        <v>83</v>
      </c>
      <c r="B29" s="356">
        <v>3</v>
      </c>
      <c r="C29" s="27">
        <f>IF(C$6&lt;=$B29,VLOOKUP($A29,'FG_R1R2appear wild'!$E$21:$H$32,'FG_243way_PayCombo (2wild)'!C$6+2,FALSE),IF(C$6-$B29=1,VLOOKUP($A29,'FG_576way_Regular Symbol(2wild)'!$B$34:$H$44,'FG_243way_PayCombo (2wild)'!C$6+2,FALSE),'FG_576way_Regular Symbol(2wild)'!D$16))</f>
        <v>6</v>
      </c>
      <c r="D29" s="27">
        <f>IF(D$6&lt;=$B29,VLOOKUP($A29,'FG_R1R2appear wild'!$E$21:$H$32,'FG_243way_PayCombo (2wild)'!D$6+2,FALSE),IF(D$6-$B29=1,VLOOKUP($A29,'FG_576way_Regular Symbol(2wild)'!$B$34:$H$44,'FG_243way_PayCombo (2wild)'!D$6+2,FALSE),'FG_576way_Regular Symbol(2wild)'!E$16))</f>
        <v>6</v>
      </c>
      <c r="E29" s="27">
        <f>IF(E$6&lt;=$B29,VLOOKUP($A29,'FG_243way_Regular Symbol'!$B$21:$H$31,'FG_243way_PayCombo (2wild)'!E$6+2,FALSE)*R$2,IF(E$6-$B29=1,VLOOKUP($A29,'FG_243way_Regular Symbol'!$B$34:$H$44,'FG_243way_PayCombo (2wild)'!E$6+2,FALSE),'FG_243way_Regular Symbol'!F$16))</f>
        <v>9</v>
      </c>
      <c r="F29" s="27">
        <f>IF(F$6&lt;=$B29,VLOOKUP($A29,'FG_243way_Regular Symbol'!$B$21:$H$31,'FG_243way_PayCombo (2wild)'!F$6+2,FALSE)*S$2,IF(F$6-$B29=1,VLOOKUP($A29,'FG_243way_Regular Symbol'!$B$34:$H$44,'FG_243way_PayCombo (2wild)'!F$6+2,FALSE),'FG_243way_Regular Symbol'!G$16))</f>
        <v>53</v>
      </c>
      <c r="G29" s="27">
        <f>IF(G$6&lt;=$B29,VLOOKUP($A29,'FG_243way_Regular Symbol'!$B$21:$H$31,'FG_243way_PayCombo (2wild)'!G$6+2,FALSE)*T$2,IF(G$6-$B29=1,VLOOKUP($A29,'FG_243way_Regular Symbol'!$B$34:$H$44,'FG_243way_PayCombo (2wild)'!G$6+2,FALSE),'FG_243way_Regular Symbol'!H$16))</f>
        <v>68</v>
      </c>
      <c r="H29" s="256">
        <f t="shared" si="0"/>
        <v>1167696</v>
      </c>
      <c r="I29" s="244">
        <f t="shared" si="1"/>
        <v>7.0440251572327046</v>
      </c>
      <c r="J29" s="190">
        <f>VLOOKUP($A29,FGOverView!$B$36:$G$46,'FG_243way_PayCombo (2wild)'!$B29+1,FALSE)</f>
        <v>50</v>
      </c>
      <c r="K29" s="183">
        <f t="shared" si="2"/>
        <v>0.14196428571428571</v>
      </c>
      <c r="L29" s="276">
        <f t="shared" si="3"/>
        <v>0.14196428571428571</v>
      </c>
      <c r="M29" s="275">
        <f t="shared" si="4"/>
        <v>7.0982142857142856</v>
      </c>
      <c r="N29" s="134"/>
      <c r="O29" s="304" t="s">
        <v>44</v>
      </c>
      <c r="P29" s="304" t="s">
        <v>44</v>
      </c>
      <c r="Q29" s="304" t="s">
        <v>44</v>
      </c>
      <c r="R29" s="304" t="s">
        <v>44</v>
      </c>
      <c r="S29" s="304" t="s">
        <v>44</v>
      </c>
      <c r="T29" s="302">
        <f>IF(OR(O$9=1,O$9=2),IF(O10="S1",'FG_R1R2appear wild'!G$33,'FG_243way_Regular Symbol'!D$15*'FG_243way_PayCombo (2wild)'!P$2),'FG_243way_PayCombo (2wild)'!T10)</f>
        <v>0</v>
      </c>
      <c r="U29" s="302">
        <f>IF(OR(P$9=1,P$9=2),IF(P10="S1",'FG_R1R2appear wild'!H$33,'FG_243way_Regular Symbol'!E$15*'FG_243way_PayCombo (2wild)'!Q$2),'FG_243way_PayCombo (2wild)'!U10)</f>
        <v>0</v>
      </c>
      <c r="V29" s="302">
        <f>IF(OR(Q$9=1,Q$9=2),IF(Q10="S1",'FG_576way_Regular Symbol(2wild)'!F$60,'FG_243way_PayCombo (2wild)'!V10),'FG_243way_PayCombo (2wild)'!V10)</f>
        <v>12</v>
      </c>
      <c r="W29" s="302">
        <f>IF(OR(R$9=1,R$9=2),IF(R10="S1",'FG_576way_Regular Symbol(2wild)'!G$60,'FG_243way_PayCombo (2wild)'!W10),'FG_243way_PayCombo (2wild)'!W10)</f>
        <v>6</v>
      </c>
      <c r="X29" s="302">
        <f>IF(OR(S$9=1,S$9=2),IF(S10="S1",'FG_576way_Regular Symbol(2wild)'!H$60,'FG_243way_PayCombo (2wild)'!X10),'FG_243way_PayCombo (2wild)'!X10)</f>
        <v>3</v>
      </c>
      <c r="Y29" s="305">
        <f t="shared" ref="Y29:Y44" si="7">PRODUCT(T29,U29,V29,W29,X29)</f>
        <v>0</v>
      </c>
      <c r="Z29" s="18">
        <f t="shared" ref="Z29:Z44" si="8">Y29/$C$5</f>
        <v>0</v>
      </c>
    </row>
    <row r="30" spans="1:26">
      <c r="A30" s="303" t="s">
        <v>84</v>
      </c>
      <c r="B30" s="356">
        <v>3</v>
      </c>
      <c r="C30" s="27">
        <f>IF(C$6&lt;=$B30,VLOOKUP($A30,'FG_R1R2appear wild'!$E$21:$H$32,'FG_243way_PayCombo (2wild)'!C$6+2,FALSE),IF(C$6-$B30=1,VLOOKUP($A30,'FG_576way_Regular Symbol(2wild)'!$B$34:$H$44,'FG_243way_PayCombo (2wild)'!C$6+2,FALSE),'FG_576way_Regular Symbol(2wild)'!D$16))</f>
        <v>6</v>
      </c>
      <c r="D30" s="27">
        <f>IF(D$6&lt;=$B30,VLOOKUP($A30,'FG_R1R2appear wild'!$E$21:$H$32,'FG_243way_PayCombo (2wild)'!D$6+2,FALSE),IF(D$6-$B30=1,VLOOKUP($A30,'FG_576way_Regular Symbol(2wild)'!$B$34:$H$44,'FG_243way_PayCombo (2wild)'!D$6+2,FALSE),'FG_576way_Regular Symbol(2wild)'!E$16))</f>
        <v>6</v>
      </c>
      <c r="E30" s="27">
        <f>IF(E$6&lt;=$B30,VLOOKUP($A30,'FG_243way_Regular Symbol'!$B$21:$H$31,'FG_243way_PayCombo (2wild)'!E$6+2,FALSE)*R$2,IF(E$6-$B30=1,VLOOKUP($A30,'FG_243way_Regular Symbol'!$B$34:$H$44,'FG_243way_PayCombo (2wild)'!E$6+2,FALSE),'FG_243way_Regular Symbol'!F$16))</f>
        <v>12</v>
      </c>
      <c r="F30" s="27">
        <f>IF(F$6&lt;=$B30,VLOOKUP($A30,'FG_243way_Regular Symbol'!$B$21:$H$31,'FG_243way_PayCombo (2wild)'!F$6+2,FALSE)*S$2,IF(F$6-$B30=1,VLOOKUP($A30,'FG_243way_Regular Symbol'!$B$34:$H$44,'FG_243way_PayCombo (2wild)'!F$6+2,FALSE),'FG_243way_Regular Symbol'!G$16))</f>
        <v>50</v>
      </c>
      <c r="G30" s="27">
        <f>IF(G$6&lt;=$B30,VLOOKUP($A30,'FG_243way_Regular Symbol'!$B$21:$H$31,'FG_243way_PayCombo (2wild)'!G$6+2,FALSE)*T$2,IF(G$6-$B30=1,VLOOKUP($A30,'FG_243way_Regular Symbol'!$B$34:$H$44,'FG_243way_PayCombo (2wild)'!G$6+2,FALSE),'FG_243way_Regular Symbol'!H$16))</f>
        <v>68</v>
      </c>
      <c r="H30" s="364">
        <f t="shared" si="0"/>
        <v>1468800</v>
      </c>
      <c r="I30" s="244">
        <f t="shared" si="1"/>
        <v>5.6</v>
      </c>
      <c r="J30" s="190">
        <f>VLOOKUP($A30,FGOverView!$B$36:$G$46,'FG_243way_PayCombo (2wild)'!$B30+1,FALSE)</f>
        <v>50</v>
      </c>
      <c r="K30" s="183">
        <f t="shared" si="2"/>
        <v>0.17857142857142858</v>
      </c>
      <c r="L30" s="276">
        <f t="shared" si="3"/>
        <v>0.17857142857142858</v>
      </c>
      <c r="M30" s="275">
        <f t="shared" si="4"/>
        <v>8.9285714285714288</v>
      </c>
      <c r="N30" s="134"/>
      <c r="O30" s="306" t="s">
        <v>44</v>
      </c>
      <c r="P30" s="306" t="s">
        <v>44</v>
      </c>
      <c r="Q30" s="306" t="s">
        <v>44</v>
      </c>
      <c r="R30" s="306" t="s">
        <v>44</v>
      </c>
      <c r="S30" s="306" t="s">
        <v>285</v>
      </c>
      <c r="T30" s="302">
        <f>IF(OR(O$9=1,O$9=2),IF(O11="S1",'FG_R1R2appear wild'!G$33,'FG_243way_Regular Symbol'!D$15*'FG_243way_PayCombo (2wild)'!P$2),'FG_243way_PayCombo (2wild)'!T11)</f>
        <v>0</v>
      </c>
      <c r="U30" s="302">
        <f>IF(OR(P$9=1,P$9=2),IF(P11="S1",'FG_R1R2appear wild'!H$33,'FG_243way_Regular Symbol'!E$15*'FG_243way_PayCombo (2wild)'!Q$2),'FG_243way_PayCombo (2wild)'!U11)</f>
        <v>0</v>
      </c>
      <c r="V30" s="302">
        <f>IF(OR(Q$9=1,Q$9=2),IF(Q11="S1",'FG_576way_Regular Symbol(2wild)'!F$60,'FG_243way_PayCombo (2wild)'!V11),'FG_243way_PayCombo (2wild)'!V11)</f>
        <v>12</v>
      </c>
      <c r="W30" s="302">
        <f>IF(OR(R$9=1,R$9=2),IF(R11="S1",'FG_576way_Regular Symbol(2wild)'!G$60,'FG_243way_PayCombo (2wild)'!W11),'FG_243way_PayCombo (2wild)'!W11)</f>
        <v>6</v>
      </c>
      <c r="X30" s="302">
        <f>IF(OR(S$9=1,S$9=2),IF(S11="S1",'FG_576way_Regular Symbol(2wild)'!H$60,'FG_243way_PayCombo (2wild)'!X11),'FG_243way_PayCombo (2wild)'!X11)</f>
        <v>65</v>
      </c>
      <c r="Y30" s="305">
        <f t="shared" si="7"/>
        <v>0</v>
      </c>
      <c r="Z30" s="18">
        <f t="shared" si="8"/>
        <v>0</v>
      </c>
    </row>
    <row r="31" spans="1:26">
      <c r="A31" s="303" t="s">
        <v>147</v>
      </c>
      <c r="B31" s="356">
        <v>3</v>
      </c>
      <c r="C31" s="27">
        <f>IF(C$6&lt;=$B31,VLOOKUP($A31,'FG_R1R2appear wild'!$E$21:$H$32,'FG_243way_PayCombo (2wild)'!C$6+2,FALSE),IF(C$6-$B31=1,VLOOKUP($A31,'FG_576way_Regular Symbol(2wild)'!$B$34:$H$44,'FG_243way_PayCombo (2wild)'!C$6+2,FALSE),'FG_576way_Regular Symbol(2wild)'!D$16))</f>
        <v>9</v>
      </c>
      <c r="D31" s="27">
        <f>IF(D$6&lt;=$B31,VLOOKUP($A31,'FG_R1R2appear wild'!$E$21:$H$32,'FG_243way_PayCombo (2wild)'!D$6+2,FALSE),IF(D$6-$B31=1,VLOOKUP($A31,'FG_576way_Regular Symbol(2wild)'!$B$34:$H$44,'FG_243way_PayCombo (2wild)'!D$6+2,FALSE),'FG_576way_Regular Symbol(2wild)'!E$16))</f>
        <v>7</v>
      </c>
      <c r="E31" s="27">
        <f>IF(E$6&lt;=$B31,VLOOKUP($A31,'FG_243way_Regular Symbol'!$B$21:$H$31,'FG_243way_PayCombo (2wild)'!E$6+2,FALSE)*R$2,IF(E$6-$B31=1,VLOOKUP($A31,'FG_243way_Regular Symbol'!$B$34:$H$44,'FG_243way_PayCombo (2wild)'!E$6+2,FALSE),'FG_243way_Regular Symbol'!F$16))</f>
        <v>42</v>
      </c>
      <c r="F31" s="27">
        <f>IF(F$6&lt;=$B31,VLOOKUP($A31,'FG_243way_Regular Symbol'!$B$21:$H$31,'FG_243way_PayCombo (2wild)'!F$6+2,FALSE)*S$2,IF(F$6-$B31=1,VLOOKUP($A31,'FG_243way_Regular Symbol'!$B$34:$H$44,'FG_243way_PayCombo (2wild)'!F$6+2,FALSE),'FG_243way_Regular Symbol'!G$16))</f>
        <v>35</v>
      </c>
      <c r="G31" s="27">
        <f>IF(G$6&lt;=$B31,VLOOKUP($A31,'FG_243way_Regular Symbol'!$B$21:$H$31,'FG_243way_PayCombo (2wild)'!G$6+2,FALSE)*T$2,IF(G$6-$B31=1,VLOOKUP($A31,'FG_243way_Regular Symbol'!$B$34:$H$44,'FG_243way_PayCombo (2wild)'!G$6+2,FALSE),'FG_243way_Regular Symbol'!H$16))</f>
        <v>68</v>
      </c>
      <c r="H31" s="256">
        <f t="shared" si="0"/>
        <v>6297480</v>
      </c>
      <c r="I31" s="244">
        <f t="shared" si="1"/>
        <v>1.3061224489795917</v>
      </c>
      <c r="J31" s="190">
        <f>VLOOKUP($A31,FGOverView!$B$36:$G$46,'FG_243way_PayCombo (2wild)'!$B31+1,FALSE)</f>
        <v>30</v>
      </c>
      <c r="K31" s="183">
        <f t="shared" si="2"/>
        <v>0.45937500000000009</v>
      </c>
      <c r="L31" s="276">
        <f t="shared" si="3"/>
        <v>0.76562500000000011</v>
      </c>
      <c r="M31" s="275">
        <f t="shared" si="4"/>
        <v>22.968750000000004</v>
      </c>
      <c r="N31" s="134"/>
      <c r="O31" s="306" t="s">
        <v>44</v>
      </c>
      <c r="P31" s="306" t="s">
        <v>44</v>
      </c>
      <c r="Q31" s="306" t="s">
        <v>44</v>
      </c>
      <c r="R31" s="306" t="s">
        <v>285</v>
      </c>
      <c r="S31" s="306" t="s">
        <v>44</v>
      </c>
      <c r="T31" s="302">
        <f>IF(OR(O$9=1,O$9=2),IF(O12="S1",'FG_R1R2appear wild'!G$33,'FG_243way_Regular Symbol'!D$15*'FG_243way_PayCombo (2wild)'!P$2),'FG_243way_PayCombo (2wild)'!T12)</f>
        <v>0</v>
      </c>
      <c r="U31" s="302">
        <f>IF(OR(P$9=1,P$9=2),IF(P12="S1",'FG_R1R2appear wild'!H$33,'FG_243way_Regular Symbol'!E$15*'FG_243way_PayCombo (2wild)'!Q$2),'FG_243way_PayCombo (2wild)'!U12)</f>
        <v>0</v>
      </c>
      <c r="V31" s="302">
        <f>IF(OR(Q$9=1,Q$9=2),IF(Q12="S1",'FG_576way_Regular Symbol(2wild)'!F$60,'FG_243way_PayCombo (2wild)'!V12),'FG_243way_PayCombo (2wild)'!V12)</f>
        <v>12</v>
      </c>
      <c r="W31" s="302">
        <f>IF(OR(R$9=1,R$9=2),IF(R12="S1",'FG_576way_Regular Symbol(2wild)'!G$60,'FG_243way_PayCombo (2wild)'!W12),'FG_243way_PayCombo (2wild)'!W12)</f>
        <v>50</v>
      </c>
      <c r="X31" s="302">
        <f>IF(OR(S$9=1,S$9=2),IF(S12="S1",'FG_576way_Regular Symbol(2wild)'!H$60,'FG_243way_PayCombo (2wild)'!X12),'FG_243way_PayCombo (2wild)'!X12)</f>
        <v>3</v>
      </c>
      <c r="Y31" s="305">
        <f t="shared" si="7"/>
        <v>0</v>
      </c>
      <c r="Z31" s="18">
        <f t="shared" si="8"/>
        <v>0</v>
      </c>
    </row>
    <row r="32" spans="1:26">
      <c r="A32" s="303" t="s">
        <v>69</v>
      </c>
      <c r="B32" s="356">
        <v>3</v>
      </c>
      <c r="C32" s="27">
        <f>IF(C$6&lt;=$B32,VLOOKUP($A32,'FG_R1R2appear wild'!$E$21:$H$32,'FG_243way_PayCombo (2wild)'!C$6+2,FALSE),IF(C$6-$B32=1,VLOOKUP($A32,'FG_576way_Regular Symbol(2wild)'!$B$34:$H$44,'FG_243way_PayCombo (2wild)'!C$6+2,FALSE),'FG_576way_Regular Symbol(2wild)'!D$16))</f>
        <v>6</v>
      </c>
      <c r="D32" s="27">
        <f>IF(D$6&lt;=$B32,VLOOKUP($A32,'FG_R1R2appear wild'!$E$21:$H$32,'FG_243way_PayCombo (2wild)'!D$6+2,FALSE),IF(D$6-$B32=1,VLOOKUP($A32,'FG_576way_Regular Symbol(2wild)'!$B$34:$H$44,'FG_243way_PayCombo (2wild)'!D$6+2,FALSE),'FG_576way_Regular Symbol(2wild)'!E$16))</f>
        <v>8</v>
      </c>
      <c r="E32" s="27">
        <f>IF(E$6&lt;=$B32,VLOOKUP($A32,'FG_243way_Regular Symbol'!$B$21:$H$31,'FG_243way_PayCombo (2wild)'!E$6+2,FALSE)*R$2,IF(E$6-$B32=1,VLOOKUP($A32,'FG_243way_Regular Symbol'!$B$34:$H$44,'FG_243way_PayCombo (2wild)'!E$6+2,FALSE),'FG_243way_Regular Symbol'!F$16))</f>
        <v>6</v>
      </c>
      <c r="F32" s="27">
        <f>IF(F$6&lt;=$B32,VLOOKUP($A32,'FG_243way_Regular Symbol'!$B$21:$H$31,'FG_243way_PayCombo (2wild)'!F$6+2,FALSE)*S$2,IF(F$6-$B32=1,VLOOKUP($A32,'FG_243way_Regular Symbol'!$B$34:$H$44,'FG_243way_PayCombo (2wild)'!F$6+2,FALSE),'FG_243way_Regular Symbol'!G$16))</f>
        <v>44</v>
      </c>
      <c r="G32" s="27">
        <f>IF(G$6&lt;=$B32,VLOOKUP($A32,'FG_243way_Regular Symbol'!$B$21:$H$31,'FG_243way_PayCombo (2wild)'!G$6+2,FALSE)*T$2,IF(G$6-$B32=1,VLOOKUP($A32,'FG_243way_Regular Symbol'!$B$34:$H$44,'FG_243way_PayCombo (2wild)'!G$6+2,FALSE),'FG_243way_Regular Symbol'!H$16))</f>
        <v>68</v>
      </c>
      <c r="H32" s="256">
        <f t="shared" si="0"/>
        <v>861696</v>
      </c>
      <c r="I32" s="244">
        <f t="shared" si="1"/>
        <v>9.545454545454545</v>
      </c>
      <c r="J32" s="190">
        <f>VLOOKUP($A32,FGOverView!$B$36:$G$46,'FG_243way_PayCombo (2wild)'!$B32+1,FALSE)</f>
        <v>5</v>
      </c>
      <c r="K32" s="183">
        <f t="shared" si="2"/>
        <v>1.0476190476190477E-2</v>
      </c>
      <c r="L32" s="276">
        <f t="shared" si="3"/>
        <v>0.10476190476190476</v>
      </c>
      <c r="M32" s="275">
        <f t="shared" si="4"/>
        <v>0.52380952380952384</v>
      </c>
      <c r="N32" s="134"/>
      <c r="O32" s="306" t="s">
        <v>44</v>
      </c>
      <c r="P32" s="306" t="s">
        <v>44</v>
      </c>
      <c r="Q32" s="306" t="s">
        <v>285</v>
      </c>
      <c r="R32" s="306" t="s">
        <v>44</v>
      </c>
      <c r="S32" s="306" t="s">
        <v>44</v>
      </c>
      <c r="T32" s="302">
        <f>IF(OR(O$9=1,O$9=2),IF(O13="S1",'FG_R1R2appear wild'!G$33,'FG_243way_Regular Symbol'!D$15*'FG_243way_PayCombo (2wild)'!P$2),'FG_243way_PayCombo (2wild)'!T13)</f>
        <v>0</v>
      </c>
      <c r="U32" s="302">
        <f>IF(OR(P$9=1,P$9=2),IF(P13="S1",'FG_R1R2appear wild'!H$33,'FG_243way_Regular Symbol'!E$15*'FG_243way_PayCombo (2wild)'!Q$2),'FG_243way_PayCombo (2wild)'!U13)</f>
        <v>0</v>
      </c>
      <c r="V32" s="302">
        <f>IF(OR(Q$9=1,Q$9=2),IF(Q13="S1",'FG_576way_Regular Symbol(2wild)'!F$60,'FG_243way_PayCombo (2wild)'!V13),'FG_243way_PayCombo (2wild)'!V13)</f>
        <v>48</v>
      </c>
      <c r="W32" s="302">
        <f>IF(OR(R$9=1,R$9=2),IF(R13="S1",'FG_576way_Regular Symbol(2wild)'!G$60,'FG_243way_PayCombo (2wild)'!W13),'FG_243way_PayCombo (2wild)'!W13)</f>
        <v>6</v>
      </c>
      <c r="X32" s="302">
        <f>IF(OR(S$9=1,S$9=2),IF(S13="S1",'FG_576way_Regular Symbol(2wild)'!H$60,'FG_243way_PayCombo (2wild)'!X13),'FG_243way_PayCombo (2wild)'!X13)</f>
        <v>3</v>
      </c>
      <c r="Y32" s="305">
        <f t="shared" si="7"/>
        <v>0</v>
      </c>
      <c r="Z32" s="18">
        <f t="shared" si="8"/>
        <v>0</v>
      </c>
    </row>
    <row r="33" spans="1:26">
      <c r="A33" s="303" t="s">
        <v>188</v>
      </c>
      <c r="B33" s="356">
        <v>3</v>
      </c>
      <c r="C33" s="27">
        <f>IF(C$6&lt;=$B33,VLOOKUP($A33,'FG_R1R2appear wild'!$E$21:$H$32,'FG_243way_PayCombo (2wild)'!C$6+2,FALSE),IF(C$6-$B33=1,VLOOKUP($A33,'FG_576way_Regular Symbol(2wild)'!$B$34:$H$44,'FG_243way_PayCombo (2wild)'!C$6+2,FALSE),'FG_576way_Regular Symbol(2wild)'!D$16))</f>
        <v>8</v>
      </c>
      <c r="D33" s="27">
        <f>IF(D$6&lt;=$B33,VLOOKUP($A33,'FG_R1R2appear wild'!$E$21:$H$32,'FG_243way_PayCombo (2wild)'!D$6+2,FALSE),IF(D$6-$B33=1,VLOOKUP($A33,'FG_576way_Regular Symbol(2wild)'!$B$34:$H$44,'FG_243way_PayCombo (2wild)'!D$6+2,FALSE),'FG_576way_Regular Symbol(2wild)'!E$16))</f>
        <v>10</v>
      </c>
      <c r="E33" s="27">
        <f>IF(E$6&lt;=$B33,VLOOKUP($A33,'FG_243way_Regular Symbol'!$B$21:$H$31,'FG_243way_PayCombo (2wild)'!E$6+2,FALSE)*R$2,IF(E$6-$B33=1,VLOOKUP($A33,'FG_243way_Regular Symbol'!$B$34:$H$44,'FG_243way_PayCombo (2wild)'!E$6+2,FALSE),'FG_243way_Regular Symbol'!F$16))</f>
        <v>12</v>
      </c>
      <c r="F33" s="27">
        <f>IF(F$6&lt;=$B33,VLOOKUP($A33,'FG_243way_Regular Symbol'!$B$21:$H$31,'FG_243way_PayCombo (2wild)'!F$6+2,FALSE)*S$2,IF(F$6-$B33=1,VLOOKUP($A33,'FG_243way_Regular Symbol'!$B$34:$H$44,'FG_243way_PayCombo (2wild)'!F$6+2,FALSE),'FG_243way_Regular Symbol'!G$16))</f>
        <v>34</v>
      </c>
      <c r="G33" s="27">
        <f>IF(G$6&lt;=$B33,VLOOKUP($A33,'FG_243way_Regular Symbol'!$B$21:$H$31,'FG_243way_PayCombo (2wild)'!G$6+2,FALSE)*T$2,IF(G$6-$B33=1,VLOOKUP($A33,'FG_243way_Regular Symbol'!$B$34:$H$44,'FG_243way_PayCombo (2wild)'!G$6+2,FALSE),'FG_243way_Regular Symbol'!H$16))</f>
        <v>68</v>
      </c>
      <c r="H33" s="256">
        <f t="shared" si="0"/>
        <v>2219520</v>
      </c>
      <c r="I33" s="244">
        <f t="shared" si="1"/>
        <v>3.7058823529411766</v>
      </c>
      <c r="J33" s="190">
        <f>VLOOKUP($A33,FGOverView!$B$36:$G$46,'FG_243way_PayCombo (2wild)'!$B33+1,FALSE)</f>
        <v>5</v>
      </c>
      <c r="K33" s="183">
        <f t="shared" si="2"/>
        <v>2.6984126984126982E-2</v>
      </c>
      <c r="L33" s="276">
        <f t="shared" si="3"/>
        <v>0.26984126984126983</v>
      </c>
      <c r="M33" s="275">
        <f t="shared" si="4"/>
        <v>1.3492063492063491</v>
      </c>
      <c r="N33" s="134"/>
      <c r="O33" s="306" t="s">
        <v>44</v>
      </c>
      <c r="P33" s="306" t="s">
        <v>285</v>
      </c>
      <c r="Q33" s="306" t="s">
        <v>44</v>
      </c>
      <c r="R33" s="306" t="s">
        <v>44</v>
      </c>
      <c r="S33" s="306" t="s">
        <v>44</v>
      </c>
      <c r="T33" s="302">
        <f>IF(OR(O$9=1,O$9=2),IF(O14="S1",'FG_R1R2appear wild'!G$33,'FG_243way_Regular Symbol'!D$15*'FG_243way_PayCombo (2wild)'!P$2),'FG_243way_PayCombo (2wild)'!T14)</f>
        <v>0</v>
      </c>
      <c r="U33" s="302">
        <f>IF(OR(P$9=1,P$9=2),IF(P14="S1",'FG_R1R2appear wild'!H$33,'FG_243way_Regular Symbol'!E$15*'FG_243way_PayCombo (2wild)'!Q$2),'FG_243way_PayCombo (2wild)'!U14)</f>
        <v>6</v>
      </c>
      <c r="V33" s="302">
        <f>IF(OR(Q$9=1,Q$9=2),IF(Q14="S1",'FG_576way_Regular Symbol(2wild)'!F$60,'FG_243way_PayCombo (2wild)'!V14),'FG_243way_PayCombo (2wild)'!V14)</f>
        <v>12</v>
      </c>
      <c r="W33" s="302">
        <f>IF(OR(R$9=1,R$9=2),IF(R14="S1",'FG_576way_Regular Symbol(2wild)'!G$60,'FG_243way_PayCombo (2wild)'!W14),'FG_243way_PayCombo (2wild)'!W14)</f>
        <v>6</v>
      </c>
      <c r="X33" s="302">
        <f>IF(OR(S$9=1,S$9=2),IF(S14="S1",'FG_576way_Regular Symbol(2wild)'!H$60,'FG_243way_PayCombo (2wild)'!X14),'FG_243way_PayCombo (2wild)'!X14)</f>
        <v>3</v>
      </c>
      <c r="Y33" s="305">
        <f t="shared" si="7"/>
        <v>0</v>
      </c>
      <c r="Z33" s="18">
        <f t="shared" si="8"/>
        <v>0</v>
      </c>
    </row>
    <row r="34" spans="1:26">
      <c r="A34" s="303" t="s">
        <v>189</v>
      </c>
      <c r="B34" s="356">
        <v>3</v>
      </c>
      <c r="C34" s="27">
        <f>IF(C$6&lt;=$B34,VLOOKUP($A34,'FG_R1R2appear wild'!$E$21:$H$32,'FG_243way_PayCombo (2wild)'!C$6+2,FALSE),IF(C$6-$B34=1,VLOOKUP($A34,'FG_576way_Regular Symbol(2wild)'!$B$34:$H$44,'FG_243way_PayCombo (2wild)'!C$6+2,FALSE),'FG_576way_Regular Symbol(2wild)'!D$16))</f>
        <v>7</v>
      </c>
      <c r="D34" s="27">
        <f>IF(D$6&lt;=$B34,VLOOKUP($A34,'FG_R1R2appear wild'!$E$21:$H$32,'FG_243way_PayCombo (2wild)'!D$6+2,FALSE),IF(D$6-$B34=1,VLOOKUP($A34,'FG_576way_Regular Symbol(2wild)'!$B$34:$H$44,'FG_243way_PayCombo (2wild)'!D$6+2,FALSE),'FG_576way_Regular Symbol(2wild)'!E$16))</f>
        <v>6</v>
      </c>
      <c r="E34" s="27">
        <f>IF(E$6&lt;=$B34,VLOOKUP($A34,'FG_243way_Regular Symbol'!$B$21:$H$31,'FG_243way_PayCombo (2wild)'!E$6+2,FALSE)*R$2,IF(E$6-$B34=1,VLOOKUP($A34,'FG_243way_Regular Symbol'!$B$34:$H$44,'FG_243way_PayCombo (2wild)'!E$6+2,FALSE),'FG_243way_Regular Symbol'!F$16))</f>
        <v>15</v>
      </c>
      <c r="F34" s="27">
        <f>IF(F$6&lt;=$B34,VLOOKUP($A34,'FG_243way_Regular Symbol'!$B$21:$H$31,'FG_243way_PayCombo (2wild)'!F$6+2,FALSE)*S$2,IF(F$6-$B34=1,VLOOKUP($A34,'FG_243way_Regular Symbol'!$B$34:$H$44,'FG_243way_PayCombo (2wild)'!F$6+2,FALSE),'FG_243way_Regular Symbol'!G$16))</f>
        <v>38</v>
      </c>
      <c r="G34" s="27">
        <f>IF(G$6&lt;=$B34,VLOOKUP($A34,'FG_243way_Regular Symbol'!$B$21:$H$31,'FG_243way_PayCombo (2wild)'!G$6+2,FALSE)*T$2,IF(G$6-$B34=1,VLOOKUP($A34,'FG_243way_Regular Symbol'!$B$34:$H$44,'FG_243way_PayCombo (2wild)'!G$6+2,FALSE),'FG_243way_Regular Symbol'!H$16))</f>
        <v>68</v>
      </c>
      <c r="H34" s="256">
        <f t="shared" si="0"/>
        <v>1627920</v>
      </c>
      <c r="I34" s="244">
        <f t="shared" si="1"/>
        <v>5.0526315789473681</v>
      </c>
      <c r="J34" s="190">
        <f>VLOOKUP($A34,FGOverView!$B$36:$G$46,'FG_243way_PayCombo (2wild)'!$B34+1,FALSE)</f>
        <v>5</v>
      </c>
      <c r="K34" s="183">
        <f t="shared" si="2"/>
        <v>1.9791666666666669E-2</v>
      </c>
      <c r="L34" s="276">
        <f t="shared" si="3"/>
        <v>0.19791666666666669</v>
      </c>
      <c r="M34" s="275">
        <f t="shared" si="4"/>
        <v>0.98958333333333348</v>
      </c>
      <c r="N34" s="134"/>
      <c r="O34" s="306" t="s">
        <v>285</v>
      </c>
      <c r="P34" s="306" t="s">
        <v>44</v>
      </c>
      <c r="Q34" s="306" t="s">
        <v>44</v>
      </c>
      <c r="R34" s="306" t="s">
        <v>44</v>
      </c>
      <c r="S34" s="306" t="s">
        <v>44</v>
      </c>
      <c r="T34" s="302">
        <f>IF(OR(O$9=1,O$9=2),IF(O15="S1",'FG_R1R2appear wild'!G$33,'FG_243way_Regular Symbol'!D$15*'FG_243way_PayCombo (2wild)'!P$2),'FG_243way_PayCombo (2wild)'!T15)</f>
        <v>6</v>
      </c>
      <c r="U34" s="302">
        <f>IF(OR(P$9=1,P$9=2),IF(P15="S1",'FG_R1R2appear wild'!H$33,'FG_243way_Regular Symbol'!E$15*'FG_243way_PayCombo (2wild)'!Q$2),'FG_243way_PayCombo (2wild)'!U15)</f>
        <v>0</v>
      </c>
      <c r="V34" s="302">
        <f>IF(OR(Q$9=1,Q$9=2),IF(Q15="S1",'FG_576way_Regular Symbol(2wild)'!F$60,'FG_243way_PayCombo (2wild)'!V15),'FG_243way_PayCombo (2wild)'!V15)</f>
        <v>12</v>
      </c>
      <c r="W34" s="302">
        <f>IF(OR(R$9=1,R$9=2),IF(R15="S1",'FG_576way_Regular Symbol(2wild)'!G$60,'FG_243way_PayCombo (2wild)'!W15),'FG_243way_PayCombo (2wild)'!W15)</f>
        <v>6</v>
      </c>
      <c r="X34" s="302">
        <f>IF(OR(S$9=1,S$9=2),IF(S15="S1",'FG_576way_Regular Symbol(2wild)'!H$60,'FG_243way_PayCombo (2wild)'!X15),'FG_243way_PayCombo (2wild)'!X15)</f>
        <v>3</v>
      </c>
      <c r="Y34" s="305">
        <f t="shared" si="7"/>
        <v>0</v>
      </c>
      <c r="Z34" s="18">
        <f t="shared" si="8"/>
        <v>0</v>
      </c>
    </row>
    <row r="35" spans="1:26">
      <c r="A35" s="303" t="s">
        <v>190</v>
      </c>
      <c r="B35" s="356">
        <v>3</v>
      </c>
      <c r="C35" s="27">
        <f>IF(C$6&lt;=$B35,VLOOKUP($A35,'FG_R1R2appear wild'!$E$21:$H$32,'FG_243way_PayCombo (2wild)'!C$6+2,FALSE),IF(C$6-$B35=1,VLOOKUP($A35,'FG_576way_Regular Symbol(2wild)'!$B$34:$H$44,'FG_243way_PayCombo (2wild)'!C$6+2,FALSE),'FG_576way_Regular Symbol(2wild)'!D$16))</f>
        <v>7</v>
      </c>
      <c r="D35" s="27">
        <f>IF(D$6&lt;=$B35,VLOOKUP($A35,'FG_R1R2appear wild'!$E$21:$H$32,'FG_243way_PayCombo (2wild)'!D$6+2,FALSE),IF(D$6-$B35=1,VLOOKUP($A35,'FG_576way_Regular Symbol(2wild)'!$B$34:$H$44,'FG_243way_PayCombo (2wild)'!D$6+2,FALSE),'FG_576way_Regular Symbol(2wild)'!E$16))</f>
        <v>8</v>
      </c>
      <c r="E35" s="27">
        <f>IF(E$6&lt;=$B35,VLOOKUP($A35,'FG_243way_Regular Symbol'!$B$21:$H$31,'FG_243way_PayCombo (2wild)'!E$6+2,FALSE)*R$2,IF(E$6-$B35=1,VLOOKUP($A35,'FG_243way_Regular Symbol'!$B$34:$H$44,'FG_243way_PayCombo (2wild)'!E$6+2,FALSE),'FG_243way_Regular Symbol'!F$16))</f>
        <v>12</v>
      </c>
      <c r="F35" s="27">
        <f>IF(F$6&lt;=$B35,VLOOKUP($A35,'FG_243way_Regular Symbol'!$B$21:$H$31,'FG_243way_PayCombo (2wild)'!F$6+2,FALSE)*S$2,IF(F$6-$B35=1,VLOOKUP($A35,'FG_243way_Regular Symbol'!$B$34:$H$44,'FG_243way_PayCombo (2wild)'!F$6+2,FALSE),'FG_243way_Regular Symbol'!G$16))</f>
        <v>52</v>
      </c>
      <c r="G35" s="27">
        <f>IF(G$6&lt;=$B35,VLOOKUP($A35,'FG_243way_Regular Symbol'!$B$21:$H$31,'FG_243way_PayCombo (2wild)'!G$6+2,FALSE)*T$2,IF(G$6-$B35=1,VLOOKUP($A35,'FG_243way_Regular Symbol'!$B$34:$H$44,'FG_243way_PayCombo (2wild)'!G$6+2,FALSE),'FG_243way_Regular Symbol'!H$16))</f>
        <v>68</v>
      </c>
      <c r="H35" s="256">
        <f t="shared" si="0"/>
        <v>2376192</v>
      </c>
      <c r="I35" s="244">
        <f t="shared" si="1"/>
        <v>3.4615384615384617</v>
      </c>
      <c r="J35" s="190">
        <f>VLOOKUP($A35,FGOverView!$B$36:$G$46,'FG_243way_PayCombo (2wild)'!$B35+1,FALSE)</f>
        <v>5</v>
      </c>
      <c r="K35" s="183">
        <f t="shared" si="2"/>
        <v>2.8888888888888884E-2</v>
      </c>
      <c r="L35" s="276">
        <f t="shared" si="3"/>
        <v>0.28888888888888886</v>
      </c>
      <c r="M35" s="275">
        <f t="shared" si="4"/>
        <v>1.4444444444444442</v>
      </c>
      <c r="N35" s="134"/>
      <c r="O35" s="307" t="s">
        <v>44</v>
      </c>
      <c r="P35" s="307" t="s">
        <v>44</v>
      </c>
      <c r="Q35" s="307" t="s">
        <v>44</v>
      </c>
      <c r="R35" s="307" t="s">
        <v>285</v>
      </c>
      <c r="S35" s="307" t="s">
        <v>285</v>
      </c>
      <c r="T35" s="302">
        <f>IF(OR(O$9=1,O$9=2),IF(O16="S1",'FG_R1R2appear wild'!G$33,'FG_243way_Regular Symbol'!D$15*'FG_243way_PayCombo (2wild)'!P$2),'FG_243way_PayCombo (2wild)'!T16)</f>
        <v>0</v>
      </c>
      <c r="U35" s="302">
        <f>IF(OR(P$9=1,P$9=2),IF(P16="S1",'FG_R1R2appear wild'!H$33,'FG_243way_Regular Symbol'!E$15*'FG_243way_PayCombo (2wild)'!Q$2),'FG_243way_PayCombo (2wild)'!U16)</f>
        <v>0</v>
      </c>
      <c r="V35" s="302">
        <f>IF(OR(Q$9=1,Q$9=2),IF(Q16="S1",'FG_576way_Regular Symbol(2wild)'!F$60,'FG_243way_PayCombo (2wild)'!V16),'FG_243way_PayCombo (2wild)'!V16)</f>
        <v>12</v>
      </c>
      <c r="W35" s="302">
        <f>IF(OR(R$9=1,R$9=2),IF(R16="S1",'FG_576way_Regular Symbol(2wild)'!G$60,'FG_243way_PayCombo (2wild)'!W16),'FG_243way_PayCombo (2wild)'!W16)</f>
        <v>50</v>
      </c>
      <c r="X35" s="302">
        <f>IF(OR(S$9=1,S$9=2),IF(S16="S1",'FG_576way_Regular Symbol(2wild)'!H$60,'FG_243way_PayCombo (2wild)'!X16),'FG_243way_PayCombo (2wild)'!X16)</f>
        <v>65</v>
      </c>
      <c r="Y35" s="305">
        <f t="shared" si="7"/>
        <v>0</v>
      </c>
      <c r="Z35" s="18">
        <f t="shared" si="8"/>
        <v>0</v>
      </c>
    </row>
    <row r="36" spans="1:26">
      <c r="A36" s="303" t="s">
        <v>186</v>
      </c>
      <c r="B36" s="356">
        <v>3</v>
      </c>
      <c r="C36" s="27">
        <f>IF(C$6&lt;=$B36,VLOOKUP($A36,'FG_R1R2appear wild'!$E$21:$H$32,'FG_243way_PayCombo (2wild)'!C$6+2,FALSE),IF(C$6-$B36=1,VLOOKUP($A36,'FG_576way_Regular Symbol(2wild)'!$B$34:$H$44,'FG_243way_PayCombo (2wild)'!C$6+2,FALSE),'FG_576way_Regular Symbol(2wild)'!D$16))</f>
        <v>11</v>
      </c>
      <c r="D36" s="27">
        <f>IF(D$6&lt;=$B36,VLOOKUP($A36,'FG_R1R2appear wild'!$E$21:$H$32,'FG_243way_PayCombo (2wild)'!D$6+2,FALSE),IF(D$6-$B36=1,VLOOKUP($A36,'FG_576way_Regular Symbol(2wild)'!$B$34:$H$44,'FG_243way_PayCombo (2wild)'!D$6+2,FALSE),'FG_576way_Regular Symbol(2wild)'!E$16))</f>
        <v>8</v>
      </c>
      <c r="E36" s="27">
        <f>IF(E$6&lt;=$B36,VLOOKUP($A36,'FG_243way_Regular Symbol'!$B$21:$H$31,'FG_243way_PayCombo (2wild)'!E$6+2,FALSE)*R$2,IF(E$6-$B36=1,VLOOKUP($A36,'FG_243way_Regular Symbol'!$B$34:$H$44,'FG_243way_PayCombo (2wild)'!E$6+2,FALSE),'FG_243way_Regular Symbol'!F$16))</f>
        <v>21</v>
      </c>
      <c r="F36" s="27">
        <f>IF(F$6&lt;=$B36,VLOOKUP($A36,'FG_243way_Regular Symbol'!$B$21:$H$31,'FG_243way_PayCombo (2wild)'!F$6+2,FALSE)*S$2,IF(F$6-$B36=1,VLOOKUP($A36,'FG_243way_Regular Symbol'!$B$34:$H$44,'FG_243way_PayCombo (2wild)'!F$6+2,FALSE),'FG_243way_Regular Symbol'!G$16))</f>
        <v>50</v>
      </c>
      <c r="G36" s="27">
        <f>IF(G$6&lt;=$B36,VLOOKUP($A36,'FG_243way_Regular Symbol'!$B$21:$H$31,'FG_243way_PayCombo (2wild)'!G$6+2,FALSE)*T$2,IF(G$6-$B36=1,VLOOKUP($A36,'FG_243way_Regular Symbol'!$B$34:$H$44,'FG_243way_PayCombo (2wild)'!G$6+2,FALSE),'FG_243way_Regular Symbol'!H$16))</f>
        <v>68</v>
      </c>
      <c r="H36" s="256">
        <f t="shared" si="0"/>
        <v>6283200</v>
      </c>
      <c r="I36" s="244">
        <f t="shared" si="1"/>
        <v>1.3090909090909091</v>
      </c>
      <c r="J36" s="190">
        <f>VLOOKUP($A36,FGOverView!$B$36:$G$46,'FG_243way_PayCombo (2wild)'!$B36+1,FALSE)</f>
        <v>5</v>
      </c>
      <c r="K36" s="183">
        <f t="shared" si="2"/>
        <v>7.6388888888888881E-2</v>
      </c>
      <c r="L36" s="276">
        <f t="shared" si="3"/>
        <v>0.76388888888888884</v>
      </c>
      <c r="M36" s="275">
        <f t="shared" si="4"/>
        <v>3.8194444444444442</v>
      </c>
      <c r="N36" s="134"/>
      <c r="O36" s="307" t="s">
        <v>44</v>
      </c>
      <c r="P36" s="307" t="s">
        <v>44</v>
      </c>
      <c r="Q36" s="307" t="s">
        <v>285</v>
      </c>
      <c r="R36" s="307" t="s">
        <v>44</v>
      </c>
      <c r="S36" s="307" t="s">
        <v>285</v>
      </c>
      <c r="T36" s="302">
        <f>IF(OR(O$9=1,O$9=2),IF(O17="S1",'FG_R1R2appear wild'!G$33,'FG_243way_Regular Symbol'!D$15*'FG_243way_PayCombo (2wild)'!P$2),'FG_243way_PayCombo (2wild)'!T17)</f>
        <v>0</v>
      </c>
      <c r="U36" s="302">
        <f>IF(OR(P$9=1,P$9=2),IF(P17="S1",'FG_R1R2appear wild'!H$33,'FG_243way_Regular Symbol'!E$15*'FG_243way_PayCombo (2wild)'!Q$2),'FG_243way_PayCombo (2wild)'!U17)</f>
        <v>0</v>
      </c>
      <c r="V36" s="302">
        <f>IF(OR(Q$9=1,Q$9=2),IF(Q17="S1",'FG_576way_Regular Symbol(2wild)'!F$60,'FG_243way_PayCombo (2wild)'!V17),'FG_243way_PayCombo (2wild)'!V17)</f>
        <v>48</v>
      </c>
      <c r="W36" s="302">
        <f>IF(OR(R$9=1,R$9=2),IF(R17="S1",'FG_576way_Regular Symbol(2wild)'!G$60,'FG_243way_PayCombo (2wild)'!W17),'FG_243way_PayCombo (2wild)'!W17)</f>
        <v>6</v>
      </c>
      <c r="X36" s="302">
        <f>IF(OR(S$9=1,S$9=2),IF(S17="S1",'FG_576way_Regular Symbol(2wild)'!H$60,'FG_243way_PayCombo (2wild)'!X17),'FG_243way_PayCombo (2wild)'!X17)</f>
        <v>65</v>
      </c>
      <c r="Y36" s="305">
        <f t="shared" si="7"/>
        <v>0</v>
      </c>
      <c r="Z36" s="18">
        <f t="shared" si="8"/>
        <v>0</v>
      </c>
    </row>
    <row r="37" spans="1:26">
      <c r="A37" s="303" t="s">
        <v>318</v>
      </c>
      <c r="B37" s="356">
        <v>5</v>
      </c>
      <c r="C37" s="27">
        <f>IF(C$6&lt;=$B37,VLOOKUP($A37,'FG_R1R2appear wild'!$E$21:$H$32,'FG_243way_PayCombo (2wild)'!C$6+2,FALSE),IF(C$6-$B37=1,VLOOKUP($A37,'FG_576way_Regular Symbol(2wild)'!$B$34:$H$44,'FG_243way_PayCombo (2wild)'!C$6+2,FALSE),'FG_576way_Regular Symbol(2wild)'!D$16))</f>
        <v>6</v>
      </c>
      <c r="D37" s="27">
        <f>IF(D$6&lt;=$B37,VLOOKUP($A37,'FG_R1R2appear wild'!$E$21:$H$32,'FG_243way_PayCombo (2wild)'!D$6+2,FALSE),IF(D$6-$B37=1,VLOOKUP($A37,'FG_576way_Regular Symbol(2wild)'!$B$34:$H$44,'FG_243way_PayCombo (2wild)'!D$6+2,FALSE),'FG_576way_Regular Symbol(2wild)'!E$16))</f>
        <v>6</v>
      </c>
      <c r="E37" s="27">
        <f>IF(E$6&lt;=$B37,VLOOKUP($A37,'FG_243way_Regular Symbol'!$B$21:$H$31,'FG_243way_PayCombo (2wild)'!E$6+2,FALSE)*R$2,IF(E$6-$B37=1,VLOOKUP($A37,'FG_243way_Regular Symbol'!$B$34:$H$44,'FG_243way_PayCombo (2wild)'!E$6+2,FALSE),'FG_243way_Regular Symbol'!F$16))</f>
        <v>6</v>
      </c>
      <c r="F37" s="27">
        <f>IF(F$6&lt;=$B37,VLOOKUP($A37,'FG_243way_Regular Symbol'!$B$21:$H$31,'FG_243way_PayCombo (2wild)'!F$6+2,FALSE)*S$2,IF(F$6-$B37=1,VLOOKUP($A37,'FG_243way_Regular Symbol'!$B$34:$H$44,'FG_243way_PayCombo (2wild)'!F$6+2,FALSE),'FG_243way_Regular Symbol'!G$16))</f>
        <v>12</v>
      </c>
      <c r="G37" s="27">
        <f>IF(G$6&lt;=$B37,VLOOKUP($A37,'FG_243way_Regular Symbol'!$B$21:$H$31,'FG_243way_PayCombo (2wild)'!G$6+2,FALSE)*T$2,IF(G$6-$B37=1,VLOOKUP($A37,'FG_243way_Regular Symbol'!$B$34:$H$44,'FG_243way_PayCombo (2wild)'!G$6+2,FALSE),'FG_243way_Regular Symbol'!H$16))</f>
        <v>12</v>
      </c>
      <c r="H37" s="256">
        <f>Y48</f>
        <v>19008</v>
      </c>
      <c r="I37" s="271">
        <f t="shared" ref="I37:I42" si="9">IF(H37=0,0,$C$5/H37)</f>
        <v>432.72727272727275</v>
      </c>
      <c r="J37" s="190">
        <f>$C$49*($B37-2)</f>
        <v>9</v>
      </c>
      <c r="K37" s="183">
        <f t="shared" si="2"/>
        <v>2.0798319327731088E-2</v>
      </c>
      <c r="L37" s="276">
        <f t="shared" ref="L37:L42" si="10">IF(I37=0,0,1/I37)</f>
        <v>2.3109243697478992E-3</v>
      </c>
      <c r="M37" s="275">
        <f t="shared" ref="M37:M42" si="11">L37*J37*$C$3</f>
        <v>1.0399159663865545</v>
      </c>
      <c r="N37" s="134"/>
      <c r="O37" s="307" t="s">
        <v>44</v>
      </c>
      <c r="P37" s="307" t="s">
        <v>44</v>
      </c>
      <c r="Q37" s="307" t="s">
        <v>285</v>
      </c>
      <c r="R37" s="307" t="s">
        <v>285</v>
      </c>
      <c r="S37" s="307" t="s">
        <v>44</v>
      </c>
      <c r="T37" s="302">
        <f>IF(OR(O$9=1,O$9=2),IF(O18="S1",'FG_R1R2appear wild'!G$33,'FG_243way_Regular Symbol'!D$15*'FG_243way_PayCombo (2wild)'!P$2),'FG_243way_PayCombo (2wild)'!T18)</f>
        <v>0</v>
      </c>
      <c r="U37" s="302">
        <f>IF(OR(P$9=1,P$9=2),IF(P18="S1",'FG_R1R2appear wild'!H$33,'FG_243way_Regular Symbol'!E$15*'FG_243way_PayCombo (2wild)'!Q$2),'FG_243way_PayCombo (2wild)'!U18)</f>
        <v>0</v>
      </c>
      <c r="V37" s="302">
        <f>IF(OR(Q$9=1,Q$9=2),IF(Q18="S1",'FG_576way_Regular Symbol(2wild)'!F$60,'FG_243way_PayCombo (2wild)'!V18),'FG_243way_PayCombo (2wild)'!V18)</f>
        <v>48</v>
      </c>
      <c r="W37" s="302">
        <f>IF(OR(R$9=1,R$9=2),IF(R18="S1",'FG_576way_Regular Symbol(2wild)'!G$60,'FG_243way_PayCombo (2wild)'!W18),'FG_243way_PayCombo (2wild)'!W18)</f>
        <v>50</v>
      </c>
      <c r="X37" s="302">
        <f>IF(OR(S$9=1,S$9=2),IF(S18="S1",'FG_576way_Regular Symbol(2wild)'!H$60,'FG_243way_PayCombo (2wild)'!X18),'FG_243way_PayCombo (2wild)'!X18)</f>
        <v>3</v>
      </c>
      <c r="Y37" s="305">
        <f t="shared" si="7"/>
        <v>0</v>
      </c>
      <c r="Z37" s="18">
        <f t="shared" si="8"/>
        <v>0</v>
      </c>
    </row>
    <row r="38" spans="1:26">
      <c r="A38" s="303" t="s">
        <v>318</v>
      </c>
      <c r="B38" s="356">
        <v>4</v>
      </c>
      <c r="C38" s="27">
        <f>IF(C$6&lt;=$B38,VLOOKUP($A38,'FG_R1R2appear wild'!$E$21:$H$32,'FG_243way_PayCombo (2wild)'!C$6+2,FALSE),IF(C$6-$B38=1,VLOOKUP($A38,'FG_576way_Regular Symbol(2wild)'!$B$34:$H$44,'FG_243way_PayCombo (2wild)'!C$6+2,FALSE),'FG_576way_Regular Symbol(2wild)'!D$16))</f>
        <v>6</v>
      </c>
      <c r="D38" s="27">
        <f>IF(D$6&lt;=$B38,VLOOKUP($A38,'FG_R1R2appear wild'!$E$21:$H$32,'FG_243way_PayCombo (2wild)'!D$6+2,FALSE),IF(D$6-$B38=1,VLOOKUP($A38,'FG_576way_Regular Symbol(2wild)'!$B$34:$H$44,'FG_243way_PayCombo (2wild)'!D$6+2,FALSE),'FG_576way_Regular Symbol(2wild)'!E$16))</f>
        <v>6</v>
      </c>
      <c r="E38" s="27">
        <f>IF(E$6&lt;=$B38,VLOOKUP($A38,'FG_243way_Regular Symbol'!$B$21:$H$31,'FG_243way_PayCombo (2wild)'!E$6+2,FALSE)*R$2,IF(E$6-$B38=1,VLOOKUP($A38,'FG_243way_Regular Symbol'!$B$34:$H$44,'FG_243way_PayCombo (2wild)'!E$6+2,FALSE),'FG_243way_Regular Symbol'!F$16))</f>
        <v>6</v>
      </c>
      <c r="F38" s="27">
        <f>IF(F$6&lt;=$B38,VLOOKUP($A38,'FG_243way_Regular Symbol'!$B$21:$H$31,'FG_243way_PayCombo (2wild)'!F$6+2,FALSE)*S$2,IF(F$6-$B38=1,VLOOKUP($A38,'FG_243way_Regular Symbol'!$B$34:$H$44,'FG_243way_PayCombo (2wild)'!F$6+2,FALSE),'FG_243way_Regular Symbol'!G$16))</f>
        <v>12</v>
      </c>
      <c r="G38" s="27">
        <f>IF(G$6&lt;=$B38,VLOOKUP($A38,'FG_243way_Regular Symbol'!$B$21:$H$31,'FG_243way_PayCombo (2wild)'!G$6+2,FALSE)*T$2,IF(G$6-$B38=1,VLOOKUP($A38,'FG_243way_Regular Symbol'!$B$34:$H$44,'FG_243way_PayCombo (2wild)'!G$6+2,FALSE),'FG_243way_Regular Symbol'!H$16))</f>
        <v>56</v>
      </c>
      <c r="H38" s="256">
        <f>Y49</f>
        <v>88704</v>
      </c>
      <c r="I38" s="271">
        <f t="shared" si="9"/>
        <v>92.727272727272734</v>
      </c>
      <c r="J38" s="190">
        <f>$C$49*($B38-2)</f>
        <v>6</v>
      </c>
      <c r="K38" s="183">
        <f t="shared" si="2"/>
        <v>6.4705882352941169E-2</v>
      </c>
      <c r="L38" s="276">
        <f t="shared" si="10"/>
        <v>1.0784313725490196E-2</v>
      </c>
      <c r="M38" s="275">
        <f t="shared" si="11"/>
        <v>3.2352941176470584</v>
      </c>
      <c r="N38" s="134"/>
      <c r="O38" s="307" t="s">
        <v>44</v>
      </c>
      <c r="P38" s="307" t="s">
        <v>285</v>
      </c>
      <c r="Q38" s="307" t="s">
        <v>44</v>
      </c>
      <c r="R38" s="307" t="s">
        <v>44</v>
      </c>
      <c r="S38" s="307" t="s">
        <v>285</v>
      </c>
      <c r="T38" s="302">
        <f>IF(OR(O$9=1,O$9=2),IF(O19="S1",'FG_R1R2appear wild'!G$33,'FG_243way_Regular Symbol'!D$15*'FG_243way_PayCombo (2wild)'!P$2),'FG_243way_PayCombo (2wild)'!T19)</f>
        <v>0</v>
      </c>
      <c r="U38" s="302">
        <f>IF(OR(P$9=1,P$9=2),IF(P19="S1",'FG_R1R2appear wild'!H$33,'FG_243way_Regular Symbol'!E$15*'FG_243way_PayCombo (2wild)'!Q$2),'FG_243way_PayCombo (2wild)'!U19)</f>
        <v>6</v>
      </c>
      <c r="V38" s="302">
        <f>IF(OR(Q$9=1,Q$9=2),IF(Q19="S1",'FG_576way_Regular Symbol(2wild)'!F$60,'FG_243way_PayCombo (2wild)'!V19),'FG_243way_PayCombo (2wild)'!V19)</f>
        <v>12</v>
      </c>
      <c r="W38" s="302">
        <f>IF(OR(R$9=1,R$9=2),IF(R19="S1",'FG_576way_Regular Symbol(2wild)'!G$60,'FG_243way_PayCombo (2wild)'!W19),'FG_243way_PayCombo (2wild)'!W19)</f>
        <v>6</v>
      </c>
      <c r="X38" s="302">
        <f>IF(OR(S$9=1,S$9=2),IF(S19="S1",'FG_576way_Regular Symbol(2wild)'!H$60,'FG_243way_PayCombo (2wild)'!X19),'FG_243way_PayCombo (2wild)'!X19)</f>
        <v>65</v>
      </c>
      <c r="Y38" s="305">
        <f t="shared" si="7"/>
        <v>0</v>
      </c>
      <c r="Z38" s="18">
        <f t="shared" si="8"/>
        <v>0</v>
      </c>
    </row>
    <row r="39" spans="1:26">
      <c r="A39" s="303" t="s">
        <v>318</v>
      </c>
      <c r="B39" s="356">
        <v>3</v>
      </c>
      <c r="C39" s="27">
        <f>IF(C$6&lt;=$B39,VLOOKUP($A39,'FG_R1R2appear wild'!$E$21:$H$32,'FG_243way_PayCombo (2wild)'!C$6+2,FALSE),IF(C$6-$B39=1,VLOOKUP($A39,'FG_576way_Regular Symbol(2wild)'!$B$34:$H$44,'FG_243way_PayCombo (2wild)'!C$6+2,FALSE),'FG_576way_Regular Symbol(2wild)'!D$16))</f>
        <v>6</v>
      </c>
      <c r="D39" s="27">
        <f>IF(D$6&lt;=$B39,VLOOKUP($A39,'FG_R1R2appear wild'!$E$21:$H$32,'FG_243way_PayCombo (2wild)'!D$6+2,FALSE),IF(D$6-$B39=1,VLOOKUP($A39,'FG_576way_Regular Symbol(2wild)'!$B$34:$H$44,'FG_243way_PayCombo (2wild)'!D$6+2,FALSE),'FG_576way_Regular Symbol(2wild)'!E$16))</f>
        <v>6</v>
      </c>
      <c r="E39" s="27">
        <f>IF(E$6&lt;=$B39,VLOOKUP($A39,'FG_243way_Regular Symbol'!$B$21:$H$31,'FG_243way_PayCombo (2wild)'!E$6+2,FALSE)*R$2,IF(E$6-$B39=1,VLOOKUP($A39,'FG_243way_Regular Symbol'!$B$34:$H$44,'FG_243way_PayCombo (2wild)'!E$6+2,FALSE),'FG_243way_Regular Symbol'!F$16))</f>
        <v>6</v>
      </c>
      <c r="F39" s="27">
        <f>IF(F$6&lt;=$B39,VLOOKUP($A39,'FG_243way_Regular Symbol'!$B$21:$H$31,'FG_243way_PayCombo (2wild)'!F$6+2,FALSE)*S$2,IF(F$6-$B39=1,VLOOKUP($A39,'FG_243way_Regular Symbol'!$B$34:$H$44,'FG_243way_PayCombo (2wild)'!F$6+2,FALSE),'FG_243way_Regular Symbol'!G$16))</f>
        <v>45</v>
      </c>
      <c r="G39" s="27">
        <f>IF(G$6&lt;=$B39,VLOOKUP($A39,'FG_243way_Regular Symbol'!$B$21:$H$31,'FG_243way_PayCombo (2wild)'!G$6+2,FALSE)*T$2,IF(G$6-$B39=1,VLOOKUP($A39,'FG_243way_Regular Symbol'!$B$34:$H$44,'FG_243way_PayCombo (2wild)'!G$6+2,FALSE),'FG_243way_Regular Symbol'!H$16))</f>
        <v>68</v>
      </c>
      <c r="H39" s="256">
        <f>Y50</f>
        <v>440640</v>
      </c>
      <c r="I39" s="271">
        <f t="shared" si="9"/>
        <v>18.666666666666668</v>
      </c>
      <c r="J39" s="190">
        <f>$C$49*($B39-2)</f>
        <v>3</v>
      </c>
      <c r="K39" s="183">
        <f t="shared" si="2"/>
        <v>0.1607142857142857</v>
      </c>
      <c r="L39" s="276">
        <f t="shared" si="10"/>
        <v>5.3571428571428568E-2</v>
      </c>
      <c r="M39" s="275">
        <f t="shared" si="11"/>
        <v>8.0357142857142847</v>
      </c>
      <c r="N39" s="134"/>
      <c r="O39" s="307" t="s">
        <v>44</v>
      </c>
      <c r="P39" s="307" t="s">
        <v>285</v>
      </c>
      <c r="Q39" s="307" t="s">
        <v>44</v>
      </c>
      <c r="R39" s="307" t="s">
        <v>285</v>
      </c>
      <c r="S39" s="307" t="s">
        <v>44</v>
      </c>
      <c r="T39" s="302">
        <f>IF(OR(O$9=1,O$9=2),IF(O20="S1",'FG_R1R2appear wild'!G$33,'FG_243way_Regular Symbol'!D$15*'FG_243way_PayCombo (2wild)'!P$2),'FG_243way_PayCombo (2wild)'!T20)</f>
        <v>0</v>
      </c>
      <c r="U39" s="302">
        <f>IF(OR(P$9=1,P$9=2),IF(P20="S1",'FG_R1R2appear wild'!H$33,'FG_243way_Regular Symbol'!E$15*'FG_243way_PayCombo (2wild)'!Q$2),'FG_243way_PayCombo (2wild)'!U20)</f>
        <v>6</v>
      </c>
      <c r="V39" s="302">
        <f>IF(OR(Q$9=1,Q$9=2),IF(Q20="S1",'FG_576way_Regular Symbol(2wild)'!F$60,'FG_243way_PayCombo (2wild)'!V20),'FG_243way_PayCombo (2wild)'!V20)</f>
        <v>12</v>
      </c>
      <c r="W39" s="302">
        <f>IF(OR(R$9=1,R$9=2),IF(R20="S1",'FG_576way_Regular Symbol(2wild)'!G$60,'FG_243way_PayCombo (2wild)'!W20),'FG_243way_PayCombo (2wild)'!W20)</f>
        <v>50</v>
      </c>
      <c r="X39" s="302">
        <f>IF(OR(S$9=1,S$9=2),IF(S20="S1",'FG_576way_Regular Symbol(2wild)'!H$60,'FG_243way_PayCombo (2wild)'!X20),'FG_243way_PayCombo (2wild)'!X20)</f>
        <v>3</v>
      </c>
      <c r="Y39" s="305">
        <f t="shared" si="7"/>
        <v>0</v>
      </c>
      <c r="Z39" s="18">
        <f t="shared" si="8"/>
        <v>0</v>
      </c>
    </row>
    <row r="40" spans="1:26">
      <c r="A40" s="303" t="s">
        <v>44</v>
      </c>
      <c r="B40" s="357">
        <v>5</v>
      </c>
      <c r="C40" s="27">
        <f>'FG_243way_Regular Symbol'!D$14*FGOverView!C$26</f>
        <v>3</v>
      </c>
      <c r="D40" s="27">
        <f>'FG_243way_Regular Symbol'!E$14*FGOverView!D$26</f>
        <v>18</v>
      </c>
      <c r="E40" s="27">
        <f>'FG_243way_Regular Symbol'!F$14*FGOverView!E$26</f>
        <v>12</v>
      </c>
      <c r="F40" s="27">
        <f>'FG_243way_Regular Symbol'!G$14*FGOverView!F$26</f>
        <v>6</v>
      </c>
      <c r="G40" s="27">
        <f>'FG_243way_Regular Symbol'!H$14*FGOverView!G$26</f>
        <v>3</v>
      </c>
      <c r="H40" s="256">
        <f>Y29</f>
        <v>0</v>
      </c>
      <c r="I40" s="271">
        <f t="shared" si="9"/>
        <v>0</v>
      </c>
      <c r="J40" s="190">
        <f>VLOOKUP($A40,FGOverView!$B$36:$G$46,'FG_243way_PayCombo (2wild)'!$B40+1,FALSE)</f>
        <v>100</v>
      </c>
      <c r="K40" s="183">
        <f t="shared" si="2"/>
        <v>0</v>
      </c>
      <c r="L40" s="276">
        <f t="shared" si="10"/>
        <v>0</v>
      </c>
      <c r="M40" s="275">
        <f t="shared" si="11"/>
        <v>0</v>
      </c>
      <c r="N40" s="134"/>
      <c r="O40" s="307" t="s">
        <v>44</v>
      </c>
      <c r="P40" s="307" t="s">
        <v>285</v>
      </c>
      <c r="Q40" s="307" t="s">
        <v>285</v>
      </c>
      <c r="R40" s="307" t="s">
        <v>44</v>
      </c>
      <c r="S40" s="307" t="s">
        <v>44</v>
      </c>
      <c r="T40" s="302">
        <f>IF(OR(O$9=1,O$9=2),IF(O21="S1",'FG_R1R2appear wild'!G$33,'FG_243way_Regular Symbol'!D$15*'FG_243way_PayCombo (2wild)'!P$2),'FG_243way_PayCombo (2wild)'!T21)</f>
        <v>0</v>
      </c>
      <c r="U40" s="302">
        <f>IF(OR(P$9=1,P$9=2),IF(P21="S1",'FG_R1R2appear wild'!H$33,'FG_243way_Regular Symbol'!E$15*'FG_243way_PayCombo (2wild)'!Q$2),'FG_243way_PayCombo (2wild)'!U21)</f>
        <v>6</v>
      </c>
      <c r="V40" s="302">
        <f>IF(OR(Q$9=1,Q$9=2),IF(Q21="S1",'FG_576way_Regular Symbol(2wild)'!F$60,'FG_243way_PayCombo (2wild)'!V21),'FG_243way_PayCombo (2wild)'!V21)</f>
        <v>48</v>
      </c>
      <c r="W40" s="302">
        <f>IF(OR(R$9=1,R$9=2),IF(R21="S1",'FG_576way_Regular Symbol(2wild)'!G$60,'FG_243way_PayCombo (2wild)'!W21),'FG_243way_PayCombo (2wild)'!W21)</f>
        <v>6</v>
      </c>
      <c r="X40" s="302">
        <f>IF(OR(S$9=1,S$9=2),IF(S21="S1",'FG_576way_Regular Symbol(2wild)'!H$60,'FG_243way_PayCombo (2wild)'!X21),'FG_243way_PayCombo (2wild)'!X21)</f>
        <v>3</v>
      </c>
      <c r="Y40" s="305">
        <f t="shared" si="7"/>
        <v>0</v>
      </c>
      <c r="Z40" s="18">
        <f t="shared" si="8"/>
        <v>0</v>
      </c>
    </row>
    <row r="41" spans="1:26">
      <c r="A41" s="303" t="s">
        <v>44</v>
      </c>
      <c r="B41" s="357">
        <v>4</v>
      </c>
      <c r="C41" s="27">
        <f>'FG_243way_Regular Symbol'!D$14*FGOverView!C$26</f>
        <v>3</v>
      </c>
      <c r="D41" s="27">
        <f>'FG_243way_Regular Symbol'!E$14*FGOverView!D$26</f>
        <v>18</v>
      </c>
      <c r="E41" s="27">
        <f>'FG_243way_Regular Symbol'!F$14*FGOverView!E$26</f>
        <v>12</v>
      </c>
      <c r="F41" s="27">
        <f>'FG_243way_Regular Symbol'!G$14*FGOverView!F$26</f>
        <v>6</v>
      </c>
      <c r="G41" s="27">
        <f>'FG_243way_Regular Symbol'!$H$16-'FG_243way_Regular Symbol'!$H$14*FGOverView!G$26</f>
        <v>65</v>
      </c>
      <c r="H41" s="256">
        <f>SUM(Y30:Y34)</f>
        <v>0</v>
      </c>
      <c r="I41" s="271">
        <f t="shared" si="9"/>
        <v>0</v>
      </c>
      <c r="J41" s="190">
        <f>VLOOKUP($A41,FGOverView!$B$36:$G$46,'FG_243way_PayCombo (2wild)'!$B41+1,FALSE)</f>
        <v>10</v>
      </c>
      <c r="K41" s="183">
        <f t="shared" si="2"/>
        <v>0</v>
      </c>
      <c r="L41" s="276">
        <f t="shared" si="10"/>
        <v>0</v>
      </c>
      <c r="M41" s="275">
        <f t="shared" si="11"/>
        <v>0</v>
      </c>
      <c r="N41" s="134"/>
      <c r="O41" s="307" t="s">
        <v>285</v>
      </c>
      <c r="P41" s="307" t="s">
        <v>44</v>
      </c>
      <c r="Q41" s="307" t="s">
        <v>44</v>
      </c>
      <c r="R41" s="307" t="s">
        <v>44</v>
      </c>
      <c r="S41" s="307" t="s">
        <v>285</v>
      </c>
      <c r="T41" s="302">
        <f>IF(OR(O$9=1,O$9=2),IF(O22="S1",'FG_R1R2appear wild'!G$33,'FG_243way_Regular Symbol'!D$15*'FG_243way_PayCombo (2wild)'!P$2),'FG_243way_PayCombo (2wild)'!T22)</f>
        <v>6</v>
      </c>
      <c r="U41" s="302">
        <f>IF(OR(P$9=1,P$9=2),IF(P22="S1",'FG_R1R2appear wild'!H$33,'FG_243way_Regular Symbol'!E$15*'FG_243way_PayCombo (2wild)'!Q$2),'FG_243way_PayCombo (2wild)'!U22)</f>
        <v>0</v>
      </c>
      <c r="V41" s="302">
        <f>IF(OR(Q$9=1,Q$9=2),IF(Q22="S1",'FG_576way_Regular Symbol(2wild)'!F$60,'FG_243way_PayCombo (2wild)'!V22),'FG_243way_PayCombo (2wild)'!V22)</f>
        <v>12</v>
      </c>
      <c r="W41" s="302">
        <f>IF(OR(R$9=1,R$9=2),IF(R22="S1",'FG_576way_Regular Symbol(2wild)'!G$60,'FG_243way_PayCombo (2wild)'!W22),'FG_243way_PayCombo (2wild)'!W22)</f>
        <v>6</v>
      </c>
      <c r="X41" s="302">
        <f>IF(OR(S$9=1,S$9=2),IF(S22="S1",'FG_576way_Regular Symbol(2wild)'!H$60,'FG_243way_PayCombo (2wild)'!X22),'FG_243way_PayCombo (2wild)'!X22)</f>
        <v>65</v>
      </c>
      <c r="Y41" s="305">
        <f t="shared" si="7"/>
        <v>0</v>
      </c>
      <c r="Z41" s="18">
        <f t="shared" si="8"/>
        <v>0</v>
      </c>
    </row>
    <row r="42" spans="1:26">
      <c r="A42" s="303" t="s">
        <v>44</v>
      </c>
      <c r="B42" s="357">
        <v>3</v>
      </c>
      <c r="C42" s="27">
        <f>'FG_243way_Regular Symbol'!D$14*FGOverView!C$26</f>
        <v>3</v>
      </c>
      <c r="D42" s="27">
        <f>'FG_243way_Regular Symbol'!E$14*FGOverView!D$26</f>
        <v>18</v>
      </c>
      <c r="E42" s="27">
        <f>'FG_243way_Regular Symbol'!F$14*FGOverView!E$26</f>
        <v>12</v>
      </c>
      <c r="F42" s="27">
        <f>'FG_243way_Regular Symbol'!G$16-'FG_243way_Regular Symbol'!G$14*FGOverView!F$26</f>
        <v>50</v>
      </c>
      <c r="G42" s="27">
        <f>'FG_243way_Regular Symbol'!H$16</f>
        <v>68</v>
      </c>
      <c r="H42" s="256">
        <f>SUM(Y35:Y44)</f>
        <v>7776</v>
      </c>
      <c r="I42" s="271">
        <f t="shared" si="9"/>
        <v>1057.7777777777778</v>
      </c>
      <c r="J42" s="190">
        <f>VLOOKUP($A42,FGOverView!$B$36:$G$46,'FG_243way_PayCombo (2wild)'!$B42+1,FALSE)</f>
        <v>5</v>
      </c>
      <c r="K42" s="183">
        <f t="shared" si="2"/>
        <v>4.7268907563025207E-3</v>
      </c>
      <c r="L42" s="276">
        <f t="shared" si="10"/>
        <v>9.453781512605042E-4</v>
      </c>
      <c r="M42" s="275">
        <f t="shared" si="11"/>
        <v>0.23634453781512604</v>
      </c>
      <c r="N42" s="134"/>
      <c r="O42" s="307" t="s">
        <v>285</v>
      </c>
      <c r="P42" s="307" t="s">
        <v>44</v>
      </c>
      <c r="Q42" s="307" t="s">
        <v>44</v>
      </c>
      <c r="R42" s="307" t="s">
        <v>285</v>
      </c>
      <c r="S42" s="307" t="s">
        <v>44</v>
      </c>
      <c r="T42" s="302">
        <f>IF(OR(O$9=1,O$9=2),IF(O23="S1",'FG_R1R2appear wild'!G$33,'FG_243way_Regular Symbol'!D$15*'FG_243way_PayCombo (2wild)'!P$2),'FG_243way_PayCombo (2wild)'!T23)</f>
        <v>6</v>
      </c>
      <c r="U42" s="302">
        <f>IF(OR(P$9=1,P$9=2),IF(P23="S1",'FG_R1R2appear wild'!H$33,'FG_243way_Regular Symbol'!E$15*'FG_243way_PayCombo (2wild)'!Q$2),'FG_243way_PayCombo (2wild)'!U23)</f>
        <v>0</v>
      </c>
      <c r="V42" s="302">
        <f>IF(OR(Q$9=1,Q$9=2),IF(Q23="S1",'FG_576way_Regular Symbol(2wild)'!F$60,'FG_243way_PayCombo (2wild)'!V23),'FG_243way_PayCombo (2wild)'!V23)</f>
        <v>12</v>
      </c>
      <c r="W42" s="302">
        <f>IF(OR(R$9=1,R$9=2),IF(R23="S1",'FG_576way_Regular Symbol(2wild)'!G$60,'FG_243way_PayCombo (2wild)'!W23),'FG_243way_PayCombo (2wild)'!W23)</f>
        <v>50</v>
      </c>
      <c r="X42" s="302">
        <f>IF(OR(S$9=1,S$9=2),IF(S23="S1",'FG_576way_Regular Symbol(2wild)'!H$60,'FG_243way_PayCombo (2wild)'!X23),'FG_243way_PayCombo (2wild)'!X23)</f>
        <v>3</v>
      </c>
      <c r="Y42" s="305">
        <f t="shared" si="7"/>
        <v>0</v>
      </c>
      <c r="Z42" s="18">
        <f t="shared" si="8"/>
        <v>0</v>
      </c>
    </row>
    <row r="43" spans="1:26">
      <c r="B43" s="196" t="s">
        <v>15</v>
      </c>
      <c r="C43" s="196"/>
      <c r="D43" s="196"/>
      <c r="E43" s="196"/>
      <c r="F43" s="196"/>
      <c r="G43" s="196"/>
      <c r="H43" s="257">
        <f>SUM(H7:H40)</f>
        <v>38625696</v>
      </c>
      <c r="I43" s="255">
        <f>SUM(I7:I40)</f>
        <v>2598.969481543535</v>
      </c>
      <c r="J43" s="196"/>
      <c r="K43" s="277" t="s">
        <v>129</v>
      </c>
      <c r="L43" s="278">
        <f>SUM(K7:K42)</f>
        <v>4.7512359943977591</v>
      </c>
      <c r="M43" s="134"/>
      <c r="N43" s="134"/>
      <c r="O43" s="307" t="s">
        <v>285</v>
      </c>
      <c r="P43" s="307" t="s">
        <v>44</v>
      </c>
      <c r="Q43" s="307" t="s">
        <v>285</v>
      </c>
      <c r="R43" s="307" t="s">
        <v>44</v>
      </c>
      <c r="S43" s="307" t="s">
        <v>44</v>
      </c>
      <c r="T43" s="302">
        <f>IF(OR(O$9=1,O$9=2),IF(O24="S1",'FG_R1R2appear wild'!G$33,'FG_243way_Regular Symbol'!D$15*'FG_243way_PayCombo (2wild)'!P$2),'FG_243way_PayCombo (2wild)'!T24)</f>
        <v>6</v>
      </c>
      <c r="U43" s="302">
        <f>IF(OR(P$9=1,P$9=2),IF(P24="S1",'FG_R1R2appear wild'!H$33,'FG_243way_Regular Symbol'!E$15*'FG_243way_PayCombo (2wild)'!Q$2),'FG_243way_PayCombo (2wild)'!U24)</f>
        <v>0</v>
      </c>
      <c r="V43" s="302">
        <f>IF(OR(Q$9=1,Q$9=2),IF(Q24="S1",'FG_576way_Regular Symbol(2wild)'!F$60,'FG_243way_PayCombo (2wild)'!V24),'FG_243way_PayCombo (2wild)'!V24)</f>
        <v>48</v>
      </c>
      <c r="W43" s="302">
        <f>IF(OR(R$9=1,R$9=2),IF(R24="S1",'FG_576way_Regular Symbol(2wild)'!G$60,'FG_243way_PayCombo (2wild)'!W24),'FG_243way_PayCombo (2wild)'!W24)</f>
        <v>6</v>
      </c>
      <c r="X43" s="302">
        <f>IF(OR(S$9=1,S$9=2),IF(S24="S1",'FG_576way_Regular Symbol(2wild)'!H$60,'FG_243way_PayCombo (2wild)'!X24),'FG_243way_PayCombo (2wild)'!X24)</f>
        <v>3</v>
      </c>
      <c r="Y43" s="305">
        <f t="shared" si="7"/>
        <v>0</v>
      </c>
      <c r="Z43" s="18">
        <f t="shared" si="8"/>
        <v>0</v>
      </c>
    </row>
    <row r="44" spans="1:26">
      <c r="F44" s="196"/>
      <c r="G44" s="196"/>
      <c r="H44" s="196"/>
      <c r="I44" s="196"/>
      <c r="J44" s="196"/>
      <c r="K44" s="218" t="s">
        <v>130</v>
      </c>
      <c r="L44" s="217"/>
      <c r="M44" s="262"/>
      <c r="N44" s="134"/>
      <c r="O44" s="307" t="s">
        <v>285</v>
      </c>
      <c r="P44" s="307" t="s">
        <v>285</v>
      </c>
      <c r="Q44" s="307" t="s">
        <v>44</v>
      </c>
      <c r="R44" s="307" t="s">
        <v>44</v>
      </c>
      <c r="S44" s="307" t="s">
        <v>44</v>
      </c>
      <c r="T44" s="302">
        <f>IF(OR(O$9=1,O$9=2),IF(O25="S1",'FG_R1R2appear wild'!G$33,'FG_243way_Regular Symbol'!D$15*'FG_243way_PayCombo (2wild)'!P$2),'FG_243way_PayCombo (2wild)'!T25)</f>
        <v>6</v>
      </c>
      <c r="U44" s="302">
        <f>IF(OR(P$9=1,P$9=2),IF(P25="S1",'FG_R1R2appear wild'!H$33,'FG_243way_Regular Symbol'!E$15*'FG_243way_PayCombo (2wild)'!Q$2),'FG_243way_PayCombo (2wild)'!U25)</f>
        <v>6</v>
      </c>
      <c r="V44" s="302">
        <f>IF(OR(Q$9=1,Q$9=2),IF(Q25="S1",'FG_576way_Regular Symbol(2wild)'!F$60,'FG_243way_PayCombo (2wild)'!V25),'FG_243way_PayCombo (2wild)'!V25)</f>
        <v>12</v>
      </c>
      <c r="W44" s="302">
        <f>IF(OR(R$9=1,R$9=2),IF(R25="S1",'FG_576way_Regular Symbol(2wild)'!G$60,'FG_243way_PayCombo (2wild)'!W25),'FG_243way_PayCombo (2wild)'!W25)</f>
        <v>6</v>
      </c>
      <c r="X44" s="302">
        <f>IF(OR(S$9=1,S$9=2),IF(S25="S1",'FG_576way_Regular Symbol(2wild)'!H$60,'FG_243way_PayCombo (2wild)'!X25),'FG_243way_PayCombo (2wild)'!X25)</f>
        <v>3</v>
      </c>
      <c r="Y44" s="305">
        <f t="shared" si="7"/>
        <v>7776</v>
      </c>
      <c r="Z44" s="18">
        <f t="shared" si="8"/>
        <v>9.453781512605042E-4</v>
      </c>
    </row>
    <row r="45" spans="1:26">
      <c r="F45" s="196"/>
      <c r="G45" s="196"/>
      <c r="H45" s="196"/>
      <c r="I45" s="196"/>
      <c r="J45" s="196"/>
      <c r="K45" s="218" t="s">
        <v>131</v>
      </c>
      <c r="L45" s="217">
        <f>L43+L44</f>
        <v>4.7512359943977591</v>
      </c>
      <c r="M45" s="196"/>
      <c r="N45" s="134"/>
    </row>
    <row r="46" spans="1:26">
      <c r="F46" s="196"/>
      <c r="G46" s="196"/>
      <c r="H46" s="196"/>
      <c r="I46" s="196"/>
      <c r="J46" s="196"/>
      <c r="K46" s="18"/>
      <c r="L46" s="30"/>
      <c r="M46" s="196"/>
      <c r="N46" s="134"/>
      <c r="O46" s="193"/>
      <c r="P46" s="193"/>
      <c r="Q46" s="193"/>
    </row>
    <row r="47" spans="1:26">
      <c r="F47" s="134"/>
      <c r="G47" s="196"/>
      <c r="H47" s="196"/>
      <c r="I47" s="196"/>
      <c r="J47" s="196"/>
      <c r="K47" s="227"/>
      <c r="L47" s="228"/>
      <c r="M47" s="228"/>
      <c r="N47" s="134"/>
      <c r="O47" s="194" t="s">
        <v>355</v>
      </c>
      <c r="P47" s="194"/>
      <c r="Q47" s="194"/>
      <c r="R47" s="194"/>
      <c r="S47" s="194"/>
      <c r="T47" s="194"/>
      <c r="U47" s="194"/>
      <c r="V47" s="194"/>
      <c r="W47" s="194"/>
      <c r="X47" s="194"/>
      <c r="Y47" s="194"/>
    </row>
    <row r="48" spans="1:26">
      <c r="F48" s="134"/>
      <c r="G48" s="196"/>
      <c r="H48" s="196"/>
      <c r="I48" s="196"/>
      <c r="J48" s="196"/>
      <c r="K48" s="227" t="s">
        <v>334</v>
      </c>
      <c r="L48" s="370">
        <f>SUM(K7:K39)</f>
        <v>4.7465091036414568</v>
      </c>
      <c r="M48" s="228"/>
      <c r="N48" s="134" t="s">
        <v>295</v>
      </c>
      <c r="O48" s="194" t="s">
        <v>253</v>
      </c>
      <c r="P48" s="194" t="s">
        <v>253</v>
      </c>
      <c r="Q48" s="194" t="s">
        <v>318</v>
      </c>
      <c r="R48" s="194" t="s">
        <v>318</v>
      </c>
      <c r="S48" s="194" t="s">
        <v>318</v>
      </c>
      <c r="T48" s="193">
        <f>IF(O48="WW",'FG_243way_Regular Symbol'!D$15*'FG_243way_PayCombo (2wild)'!P$2,IF('FG_243way_PayCombo (2wild)'!O48="BN",'FG_243way_Regular Symbol'!D$16-'FG_243way_Regular Symbol'!D$44,IF('FG_243way_PayCombo (2wild)'!N50="X",'FG_243way_Regular Symbol'!D$16,'FG_243way_Regular Symbol'!D$44)))</f>
        <v>6</v>
      </c>
      <c r="U48" s="193">
        <f>IF(P48="WW",'FG_243way_Regular Symbol'!E$15*'FG_243way_PayCombo (2wild)'!Q$2,IF('FG_243way_PayCombo (2wild)'!P48="BN",'FG_243way_Regular Symbol'!E$16-'FG_243way_Regular Symbol'!E$44,IF('FG_243way_PayCombo (2wild)'!O48="X",'FG_243way_Regular Symbol'!E$16,'FG_243way_Regular Symbol'!E$44)))</f>
        <v>6</v>
      </c>
      <c r="V48" s="193">
        <f>IF(Q48="WW",'FG_243way_Regular Symbol'!F$15*'FG_243way_PayCombo (2wild)'!R$2,IF('FG_243way_PayCombo (2wild)'!Q48="BN",'FG_243way_Regular Symbol'!F$16-'FG_243way_Regular Symbol'!F$44,IF('FG_243way_PayCombo (2wild)'!P48="X",'FG_243way_Regular Symbol'!F$16,'FG_243way_Regular Symbol'!F$44)))</f>
        <v>4</v>
      </c>
      <c r="W48" s="193">
        <f>IF(R48="WW",'FG_243way_Regular Symbol'!G$15*'FG_243way_PayCombo (2wild)'!S$2,IF('FG_243way_PayCombo (2wild)'!R48="BN",'FG_243way_Regular Symbol'!G$16-'FG_243way_Regular Symbol'!G$44,IF('FG_243way_PayCombo (2wild)'!Q48="X",'FG_243way_Regular Symbol'!G$16,'FG_243way_Regular Symbol'!G$44)))</f>
        <v>11</v>
      </c>
      <c r="X48" s="193">
        <f>IF(S48="WW",'FG_243way_Regular Symbol'!H$15*'FG_243way_PayCombo (2wild)'!T$2,IF('FG_243way_PayCombo (2wild)'!S48="BN",'FG_243way_Regular Symbol'!H$16-'FG_243way_Regular Symbol'!H$44,IF('FG_243way_PayCombo (2wild)'!R48="X",'FG_243way_Regular Symbol'!H$16,'FG_243way_Regular Symbol'!H$44)))</f>
        <v>12</v>
      </c>
      <c r="Y48" s="373">
        <f>PRODUCT(T48,U48,V48,W48,X48)</f>
        <v>19008</v>
      </c>
    </row>
    <row r="49" spans="2:25" ht="14">
      <c r="B49" s="281" t="s">
        <v>330</v>
      </c>
      <c r="C49" s="358">
        <f>FG_243way_PayCombo!C49</f>
        <v>3</v>
      </c>
      <c r="D49" s="282"/>
      <c r="E49" s="282"/>
      <c r="F49" s="282"/>
      <c r="G49" s="246"/>
      <c r="H49" s="196"/>
      <c r="I49" s="196"/>
      <c r="J49" s="196"/>
      <c r="L49" s="30"/>
      <c r="M49" s="290"/>
      <c r="N49" s="134">
        <f>SUM(K40:K42)</f>
        <v>4.7268907563025207E-3</v>
      </c>
      <c r="O49" s="194" t="s">
        <v>253</v>
      </c>
      <c r="P49" s="194" t="s">
        <v>253</v>
      </c>
      <c r="Q49" s="194" t="s">
        <v>318</v>
      </c>
      <c r="R49" s="194" t="s">
        <v>318</v>
      </c>
      <c r="S49" s="194" t="s">
        <v>285</v>
      </c>
      <c r="T49" s="193">
        <f>IF(O49="WW",'FG_243way_Regular Symbol'!D$15*'FG_243way_PayCombo (2wild)'!P$2,IF('FG_243way_PayCombo (2wild)'!O49="BN",'FG_243way_Regular Symbol'!D$16-'FG_243way_Regular Symbol'!D$44,IF('FG_243way_PayCombo (2wild)'!N49="X",'FG_243way_Regular Symbol'!D$16,'FG_243way_Regular Symbol'!D$44)))</f>
        <v>6</v>
      </c>
      <c r="U49" s="193">
        <f>IF(P49="WW",'FG_243way_Regular Symbol'!E$15*'FG_243way_PayCombo (2wild)'!Q$2,IF('FG_243way_PayCombo (2wild)'!P49="BN",'FG_243way_Regular Symbol'!E$16-'FG_243way_Regular Symbol'!E$44,IF('FG_243way_PayCombo (2wild)'!O49="X",'FG_243way_Regular Symbol'!E$16,'FG_243way_Regular Symbol'!E$44)))</f>
        <v>6</v>
      </c>
      <c r="V49" s="193">
        <f>IF(Q49="WW",'FG_243way_Regular Symbol'!F$15*'FG_243way_PayCombo (2wild)'!R$2,IF('FG_243way_PayCombo (2wild)'!Q49="BN",'FG_243way_Regular Symbol'!F$16-'FG_243way_Regular Symbol'!F$44,IF('FG_243way_PayCombo (2wild)'!P49="X",'FG_243way_Regular Symbol'!F$16,'FG_243way_Regular Symbol'!F$44)))</f>
        <v>4</v>
      </c>
      <c r="W49" s="193">
        <f>IF(R49="WW",'FG_243way_Regular Symbol'!G$15*'FG_243way_PayCombo (2wild)'!S$2,IF('FG_243way_PayCombo (2wild)'!R49="BN",'FG_243way_Regular Symbol'!G$16-'FG_243way_Regular Symbol'!G$44,IF('FG_243way_PayCombo (2wild)'!Q49="X",'FG_243way_Regular Symbol'!G$16,'FG_243way_Regular Symbol'!G$44)))</f>
        <v>11</v>
      </c>
      <c r="X49" s="193">
        <f>IF(S49="WW",'FG_243way_Regular Symbol'!H$15*'FG_243way_PayCombo (2wild)'!T$2,IF('FG_243way_PayCombo (2wild)'!S49="BN",'FG_243way_Regular Symbol'!H$16-'FG_243way_Regular Symbol'!H$44,IF('FG_243way_PayCombo (2wild)'!R49="X",'FG_243way_Regular Symbol'!H$16,'FG_243way_Regular Symbol'!H$44)))</f>
        <v>56</v>
      </c>
      <c r="Y49" s="373">
        <f>PRODUCT(T49,U49,V49,W49,X49)</f>
        <v>88704</v>
      </c>
    </row>
    <row r="50" spans="2:25" ht="14">
      <c r="B50" s="283"/>
      <c r="C50" s="284"/>
      <c r="D50" s="284"/>
      <c r="E50" s="284"/>
      <c r="F50" s="284"/>
      <c r="G50" s="196"/>
      <c r="H50" s="196"/>
      <c r="I50" s="196"/>
      <c r="J50" s="196"/>
      <c r="L50" s="30"/>
      <c r="M50" s="290"/>
      <c r="N50" s="134">
        <f>N49*總數據!G18</f>
        <v>3.4020005443200865E-5</v>
      </c>
      <c r="O50" s="194" t="s">
        <v>253</v>
      </c>
      <c r="P50" s="194" t="s">
        <v>253</v>
      </c>
      <c r="Q50" s="194" t="s">
        <v>318</v>
      </c>
      <c r="R50" s="194" t="s">
        <v>285</v>
      </c>
      <c r="S50" s="194" t="s">
        <v>285</v>
      </c>
      <c r="T50" s="193">
        <f>IF(O50="WW",'FG_243way_Regular Symbol'!D$15*'FG_243way_PayCombo (2wild)'!P$2,IF('FG_243way_PayCombo (2wild)'!O50="BN",'FG_243way_Regular Symbol'!D$16-'FG_243way_Regular Symbol'!D$44,IF('FG_243way_PayCombo (2wild)'!N48="X",'FG_243way_Regular Symbol'!D$16,'FG_243way_Regular Symbol'!D$44)))</f>
        <v>6</v>
      </c>
      <c r="U50" s="193">
        <f>IF(P50="WW",'FG_243way_Regular Symbol'!E$15*'FG_243way_PayCombo (2wild)'!Q$2,IF('FG_243way_PayCombo (2wild)'!P50="BN",'FG_243way_Regular Symbol'!E$16-'FG_243way_Regular Symbol'!E$44,IF('FG_243way_PayCombo (2wild)'!O50="X",'FG_243way_Regular Symbol'!E$16,'FG_243way_Regular Symbol'!E$44)))</f>
        <v>6</v>
      </c>
      <c r="V50" s="193">
        <f>IF(Q50="WW",'FG_243way_Regular Symbol'!F$15*'FG_243way_PayCombo (2wild)'!R$2,IF('FG_243way_PayCombo (2wild)'!Q50="BN",'FG_243way_Regular Symbol'!F$16-'FG_243way_Regular Symbol'!F$44,IF('FG_243way_PayCombo (2wild)'!P50="X",'FG_243way_Regular Symbol'!F$16,'FG_243way_Regular Symbol'!F$44)))</f>
        <v>4</v>
      </c>
      <c r="W50" s="193">
        <f>IF(R50="WW",'FG_243way_Regular Symbol'!G$15*'FG_243way_PayCombo (2wild)'!S$2,IF('FG_243way_PayCombo (2wild)'!R50="BN",'FG_243way_Regular Symbol'!G$16-'FG_243way_Regular Symbol'!G$44,IF('FG_243way_PayCombo (2wild)'!Q50="X",'FG_243way_Regular Symbol'!G$16,'FG_243way_Regular Symbol'!G$44)))</f>
        <v>45</v>
      </c>
      <c r="X50" s="193">
        <f>IF(S50="WW",'FG_243way_Regular Symbol'!H$15*'FG_243way_PayCombo (2wild)'!T$2,IF('FG_243way_PayCombo (2wild)'!S50="BN",'FG_243way_Regular Symbol'!H$16-'FG_243way_Regular Symbol'!H$44,IF('FG_243way_PayCombo (2wild)'!R50="X",'FG_243way_Regular Symbol'!H$16,'FG_243way_Regular Symbol'!H$44)))</f>
        <v>68</v>
      </c>
      <c r="Y50" s="373">
        <f>PRODUCT(T50,U50,V50,W50,X50)</f>
        <v>440640</v>
      </c>
    </row>
    <row r="51" spans="2:25" ht="14">
      <c r="B51" s="283"/>
      <c r="C51" s="284"/>
      <c r="D51" s="284"/>
      <c r="E51" s="284"/>
      <c r="F51" s="284"/>
      <c r="G51" s="196"/>
      <c r="H51" s="196"/>
      <c r="I51" s="196"/>
      <c r="J51" s="196"/>
      <c r="N51" s="134"/>
    </row>
    <row r="52" spans="2:25" ht="14">
      <c r="B52" s="283"/>
      <c r="C52" s="285"/>
      <c r="D52" s="285"/>
      <c r="E52" s="285"/>
      <c r="F52" s="285"/>
      <c r="G52" s="196"/>
      <c r="H52" s="196"/>
      <c r="I52" s="196"/>
      <c r="J52" s="196"/>
      <c r="K52" s="227"/>
      <c r="M52" s="228"/>
      <c r="N52" s="134"/>
    </row>
    <row r="53" spans="2:25" ht="14">
      <c r="B53" s="283"/>
      <c r="C53" s="286"/>
      <c r="D53" s="286"/>
      <c r="E53" s="286"/>
      <c r="F53" s="286"/>
      <c r="K53" s="374"/>
      <c r="M53" s="227"/>
      <c r="N53" s="134"/>
    </row>
    <row r="54" spans="2:25" ht="14">
      <c r="B54" s="283"/>
      <c r="C54" s="287"/>
      <c r="D54" s="287"/>
      <c r="E54" s="287"/>
      <c r="F54" s="287"/>
      <c r="K54" s="227"/>
      <c r="M54" s="227"/>
      <c r="N54" s="134"/>
    </row>
    <row r="55" spans="2:25" ht="14">
      <c r="B55" s="283"/>
      <c r="C55" s="288"/>
      <c r="D55" s="288"/>
      <c r="E55" s="288"/>
      <c r="F55" s="288"/>
      <c r="K55" s="227"/>
      <c r="M55" s="227"/>
      <c r="N55" s="390" t="s">
        <v>290</v>
      </c>
      <c r="O55" s="193"/>
      <c r="P55" s="193"/>
      <c r="Q55" s="193"/>
    </row>
    <row r="56" spans="2:25">
      <c r="C56" s="273"/>
      <c r="D56" s="273"/>
      <c r="E56" s="273"/>
      <c r="F56" s="273"/>
      <c r="K56" s="227"/>
      <c r="L56" s="227"/>
      <c r="M56" s="290"/>
      <c r="N56" s="390"/>
      <c r="O56" s="193"/>
      <c r="P56" s="193"/>
      <c r="Q56" s="193"/>
    </row>
    <row r="57" spans="2:25">
      <c r="K57" s="227"/>
      <c r="L57" s="227"/>
      <c r="M57" s="227"/>
      <c r="N57" s="390"/>
      <c r="O57" s="193"/>
      <c r="P57" s="193"/>
      <c r="Q57" s="193"/>
    </row>
    <row r="58" spans="2:25">
      <c r="G58" s="227"/>
      <c r="H58" s="227"/>
      <c r="I58" s="227"/>
      <c r="J58" s="227"/>
      <c r="K58" s="229"/>
      <c r="L58" s="195"/>
      <c r="M58" s="195"/>
      <c r="N58" s="134"/>
      <c r="O58" s="193"/>
      <c r="P58" s="193"/>
      <c r="Q58" s="193"/>
    </row>
    <row r="59" spans="2:25">
      <c r="J59" s="227"/>
      <c r="K59" s="229"/>
      <c r="L59" s="195"/>
      <c r="M59" s="195"/>
      <c r="N59" s="262"/>
      <c r="O59" s="193"/>
      <c r="P59" s="193"/>
      <c r="Q59" s="193"/>
    </row>
    <row r="60" spans="2:25">
      <c r="J60" s="227"/>
      <c r="K60" s="229"/>
      <c r="L60" s="195"/>
      <c r="M60" s="195"/>
      <c r="N60" s="262"/>
      <c r="O60" s="310"/>
      <c r="P60" s="193"/>
      <c r="Q60" s="193"/>
    </row>
    <row r="61" spans="2:25">
      <c r="J61" s="227"/>
      <c r="K61" s="229"/>
      <c r="L61" s="195"/>
      <c r="M61" s="195"/>
      <c r="N61" s="134" t="s">
        <v>291</v>
      </c>
      <c r="O61" s="312">
        <f>SUM(L40:L42)</f>
        <v>9.453781512605042E-4</v>
      </c>
    </row>
    <row r="62" spans="2:25">
      <c r="J62" s="227"/>
      <c r="K62" s="229"/>
      <c r="L62" s="195"/>
      <c r="M62" s="195"/>
      <c r="N62" s="18"/>
    </row>
    <row r="63" spans="2:25">
      <c r="F63" s="291"/>
      <c r="K63" s="195"/>
      <c r="L63" s="195"/>
      <c r="M63" s="195"/>
      <c r="N63" s="18"/>
    </row>
    <row r="64" spans="2:25">
      <c r="K64" s="195"/>
      <c r="L64" s="195"/>
      <c r="M64" s="195"/>
      <c r="N64" s="273"/>
      <c r="O64" s="273"/>
    </row>
    <row r="65" spans="11:17">
      <c r="K65" s="195"/>
      <c r="L65" s="195"/>
      <c r="M65" s="195"/>
      <c r="N65" s="290"/>
      <c r="O65" s="290"/>
    </row>
    <row r="66" spans="11:17">
      <c r="K66" s="195"/>
      <c r="L66" s="195"/>
      <c r="M66" s="195"/>
      <c r="O66" s="193"/>
    </row>
    <row r="67" spans="11:17">
      <c r="N67" s="227"/>
      <c r="O67" s="229"/>
    </row>
    <row r="68" spans="11:17">
      <c r="N68" s="227"/>
      <c r="O68" s="229"/>
    </row>
    <row r="69" spans="11:17">
      <c r="N69" s="228"/>
      <c r="O69" s="228"/>
    </row>
    <row r="70" spans="11:17">
      <c r="N70" s="227"/>
      <c r="O70" s="229"/>
    </row>
    <row r="71" spans="11:17">
      <c r="N71" s="227"/>
      <c r="O71" s="229"/>
    </row>
    <row r="72" spans="11:17">
      <c r="N72" s="227"/>
      <c r="O72" s="229"/>
    </row>
    <row r="73" spans="11:17">
      <c r="O73" s="193"/>
      <c r="P73" s="193"/>
      <c r="Q73" s="193"/>
    </row>
    <row r="74" spans="11:17">
      <c r="O74" s="193"/>
      <c r="P74" s="193"/>
      <c r="Q74" s="193"/>
    </row>
    <row r="75" spans="11:17">
      <c r="O75" s="193"/>
      <c r="P75" s="193"/>
      <c r="Q75" s="193"/>
    </row>
    <row r="76" spans="11:17">
      <c r="O76" s="193"/>
      <c r="P76" s="193"/>
      <c r="Q76" s="193"/>
    </row>
    <row r="77" spans="11:17">
      <c r="O77" s="193"/>
      <c r="P77" s="193"/>
      <c r="Q77" s="193"/>
    </row>
    <row r="78" spans="11:17">
      <c r="O78" s="193"/>
      <c r="P78" s="193"/>
      <c r="Q78" s="193"/>
    </row>
    <row r="79" spans="11:17">
      <c r="O79" s="193"/>
      <c r="P79" s="193"/>
      <c r="Q79" s="193"/>
    </row>
    <row r="80" spans="11:17">
      <c r="O80" s="193"/>
      <c r="P80" s="193"/>
      <c r="Q80" s="193"/>
    </row>
    <row r="81" spans="15:17">
      <c r="O81" s="193"/>
      <c r="P81" s="193"/>
      <c r="Q81" s="193"/>
    </row>
  </sheetData>
  <mergeCells count="2">
    <mergeCell ref="C5:G5"/>
    <mergeCell ref="N55:N57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3D5F-04DE-AE4D-A922-204B1E720C67}">
  <dimension ref="A1:Z81"/>
  <sheetViews>
    <sheetView topLeftCell="I1" zoomScale="138" zoomScaleNormal="125" workbookViewId="0">
      <pane ySplit="6" topLeftCell="A20" activePane="bottomLeft" state="frozen"/>
      <selection activeCell="K59" sqref="K59"/>
      <selection pane="bottomLeft" activeCell="K59" sqref="K59"/>
    </sheetView>
  </sheetViews>
  <sheetFormatPr baseColWidth="10" defaultColWidth="9" defaultRowHeight="13"/>
  <cols>
    <col min="1" max="1" width="9" style="193"/>
    <col min="2" max="2" width="19.83203125" style="193" customWidth="1"/>
    <col min="3" max="4" width="11.1640625" style="193" customWidth="1"/>
    <col min="5" max="5" width="11" style="193" customWidth="1"/>
    <col min="6" max="6" width="12" style="193" bestFit="1" customWidth="1"/>
    <col min="7" max="7" width="9" style="193" customWidth="1"/>
    <col min="8" max="8" width="11" style="193" bestFit="1" customWidth="1"/>
    <col min="9" max="9" width="10" style="193" customWidth="1"/>
    <col min="10" max="10" width="8.5" style="193" customWidth="1"/>
    <col min="11" max="11" width="14.1640625" style="193" customWidth="1"/>
    <col min="12" max="12" width="13.1640625" style="193" customWidth="1"/>
    <col min="13" max="13" width="13.33203125" style="193" customWidth="1"/>
    <col min="14" max="14" width="17.6640625" style="193" customWidth="1"/>
    <col min="15" max="15" width="12.1640625" style="195" bestFit="1" customWidth="1"/>
    <col min="16" max="17" width="9" style="195"/>
    <col min="18" max="25" width="9" style="193"/>
    <col min="26" max="26" width="10" style="193" bestFit="1" customWidth="1"/>
    <col min="27" max="16384" width="9" style="193"/>
  </cols>
  <sheetData>
    <row r="1" spans="1:26">
      <c r="O1" s="195" t="s">
        <v>315</v>
      </c>
      <c r="P1" s="195">
        <v>1</v>
      </c>
      <c r="Q1" s="195">
        <v>2</v>
      </c>
      <c r="R1" s="193">
        <v>3</v>
      </c>
      <c r="S1" s="193">
        <v>4</v>
      </c>
      <c r="T1" s="193">
        <v>5</v>
      </c>
    </row>
    <row r="2" spans="1:26">
      <c r="B2" s="193" t="s">
        <v>45</v>
      </c>
      <c r="C2" s="193" t="s">
        <v>46</v>
      </c>
      <c r="D2" s="193" t="s">
        <v>47</v>
      </c>
      <c r="E2" s="193" t="s">
        <v>48</v>
      </c>
      <c r="F2" s="193" t="s">
        <v>49</v>
      </c>
      <c r="P2" s="195">
        <v>3</v>
      </c>
      <c r="Q2" s="195">
        <v>3</v>
      </c>
      <c r="R2" s="193">
        <v>4</v>
      </c>
      <c r="S2" s="193">
        <v>4</v>
      </c>
      <c r="T2" s="193">
        <v>4</v>
      </c>
    </row>
    <row r="3" spans="1:26">
      <c r="C3" s="193">
        <f>FGOverView!B17</f>
        <v>50</v>
      </c>
      <c r="D3" s="193" t="s">
        <v>254</v>
      </c>
      <c r="E3" s="28">
        <f>SUM(K7:K42)</f>
        <v>7.8592892156862737</v>
      </c>
      <c r="F3" s="18">
        <f>SUM(L7:L40)</f>
        <v>6.6823140367258018</v>
      </c>
    </row>
    <row r="5" spans="1:26" ht="14">
      <c r="B5" s="26" t="s">
        <v>25</v>
      </c>
      <c r="C5" s="389">
        <f>PRODUCT('FG_243way_Regular Symbol'!F16:H16,'FG_243way_Regular Symbol'!D15:E15,9)</f>
        <v>8225280</v>
      </c>
      <c r="D5" s="389"/>
      <c r="E5" s="389"/>
      <c r="F5" s="389"/>
      <c r="G5" s="389"/>
      <c r="H5" s="12"/>
      <c r="I5" s="13"/>
      <c r="J5" s="14"/>
      <c r="K5" s="15"/>
      <c r="L5" s="16"/>
      <c r="M5" s="196"/>
      <c r="N5" s="196"/>
    </row>
    <row r="6" spans="1:26" ht="14">
      <c r="A6" s="193" t="s">
        <v>7</v>
      </c>
      <c r="B6" s="22" t="s">
        <v>329</v>
      </c>
      <c r="C6" s="184">
        <v>1</v>
      </c>
      <c r="D6" s="184">
        <v>2</v>
      </c>
      <c r="E6" s="184">
        <v>3</v>
      </c>
      <c r="F6" s="184">
        <v>4</v>
      </c>
      <c r="G6" s="184">
        <v>5</v>
      </c>
      <c r="H6" s="22" t="s">
        <v>30</v>
      </c>
      <c r="I6" s="23" t="s">
        <v>31</v>
      </c>
      <c r="J6" s="24" t="s">
        <v>32</v>
      </c>
      <c r="K6" s="25" t="s">
        <v>33</v>
      </c>
      <c r="L6" s="238" t="s">
        <v>34</v>
      </c>
      <c r="M6" s="194" t="s">
        <v>124</v>
      </c>
      <c r="N6" s="208"/>
    </row>
    <row r="7" spans="1:26">
      <c r="A7" s="303" t="s">
        <v>149</v>
      </c>
      <c r="B7" s="356">
        <v>5</v>
      </c>
      <c r="C7" s="27">
        <f>IF(C$6&lt;=$B7,VLOOKUP($A7,'FG_R1R2appear wild'!$E$21:$H$32,'FG_576way_PayCombo (2wild)'!C$6+2,FALSE),IF(C$6-$B7=1,VLOOKUP($A7,'FG_576way_Regular Symbol(2wild)'!$B$34:$H$44,'FG_576way_PayCombo (2wild)'!C$6+2,FALSE),'FG_576way_Regular Symbol(2wild)'!D$16))</f>
        <v>6</v>
      </c>
      <c r="D7" s="27">
        <f>IF(D$6&lt;=$B7,VLOOKUP($A7,'FG_R1R2appear wild'!$E$21:$H$32,'FG_576way_PayCombo (2wild)'!D$6+2,FALSE),IF(D$6-$B7=1,VLOOKUP($A7,'FG_576way_Regular Symbol(2wild)'!$B$34:$H$44,'FG_576way_PayCombo (2wild)'!D$6+2,FALSE),'FG_576way_Regular Symbol(2wild)'!E$16))</f>
        <v>6</v>
      </c>
      <c r="E7" s="27">
        <f>IF(E$6&lt;=$B7,VLOOKUP($A7,'FG_576way_Regular Symbol(2wild)'!$B$21:$H$31,'FG_576way_PayCombo (2wild)'!E$6+2,FALSE)*R$2,IF(E$6-$B7=1,VLOOKUP($A7,'FG_576way_Regular Symbol(2wild)'!$B$34:$H$44,'FG_576way_PayCombo (2wild)'!E$6+2,FALSE),'FG_576way_Regular Symbol(2wild)'!F$16))</f>
        <v>24</v>
      </c>
      <c r="F7" s="27">
        <f>IF(F$6&lt;=$B7,VLOOKUP($A7,'FG_576way_Regular Symbol(2wild)'!$B$21:$H$31,'FG_576way_PayCombo (2wild)'!F$6+2,FALSE)*S$2,IF(F$6-$B7=1,VLOOKUP($A7,'FG_576way_Regular Symbol(2wild)'!$B$34:$H$44,'FG_576way_PayCombo (2wild)'!F$6+2,FALSE),'FG_576way_Regular Symbol(2wild)'!G$16))</f>
        <v>24</v>
      </c>
      <c r="G7" s="27">
        <f>IF(G$6&lt;=$B7,VLOOKUP($A7,'FG_576way_Regular Symbol(2wild)'!$B$21:$H$31,'FG_576way_PayCombo (2wild)'!G$6+2,FALSE)*T$2,IF(G$6-$B7=1,VLOOKUP($A7,'FG_576way_Regular Symbol(2wild)'!$B$34:$H$44,'FG_576way_PayCombo (2wild)'!G$6+2,FALSE),'FG_576way_Regular Symbol(2wild)'!H$16))</f>
        <v>8</v>
      </c>
      <c r="H7" s="256">
        <f t="shared" ref="H7:H36" si="0">PRODUCT(C7:G7)</f>
        <v>165888</v>
      </c>
      <c r="I7" s="244">
        <f t="shared" ref="I7:I36" si="1">$C$5/H7</f>
        <v>49.583333333333336</v>
      </c>
      <c r="J7" s="190">
        <f>VLOOKUP($A7,FGOverView!$B$36:$G$46,'FG_576way_PayCombo (2wild)'!$B7+1,FALSE)</f>
        <v>800</v>
      </c>
      <c r="K7" s="183">
        <f t="shared" ref="K7:K42" si="2">M7/$C$3</f>
        <v>0.32268907563025206</v>
      </c>
      <c r="L7" s="276">
        <f t="shared" ref="L7:L36" si="3">1/I7</f>
        <v>2.0168067226890754E-2</v>
      </c>
      <c r="M7" s="275">
        <f t="shared" ref="M7:M36" si="4">L7*J7</f>
        <v>16.134453781512605</v>
      </c>
      <c r="N7" s="134"/>
      <c r="O7" s="193"/>
    </row>
    <row r="8" spans="1:26">
      <c r="A8" s="303" t="s">
        <v>85</v>
      </c>
      <c r="B8" s="356">
        <v>5</v>
      </c>
      <c r="C8" s="27">
        <f>IF(C$6&lt;=$B8,VLOOKUP($A8,'FG_R1R2appear wild'!$E$21:$H$32,'FG_576way_PayCombo (2wild)'!C$6+2,FALSE),IF(C$6-$B8=1,VLOOKUP($A8,'FG_576way_Regular Symbol(2wild)'!$B$34:$H$44,'FG_576way_PayCombo (2wild)'!C$6+2,FALSE),'FG_576way_Regular Symbol(2wild)'!D$16))</f>
        <v>6</v>
      </c>
      <c r="D8" s="27">
        <f>IF(D$6&lt;=$B8,VLOOKUP($A8,'FG_R1R2appear wild'!$E$21:$H$32,'FG_576way_PayCombo (2wild)'!D$6+2,FALSE),IF(D$6-$B8=1,VLOOKUP($A8,'FG_576way_Regular Symbol(2wild)'!$B$34:$H$44,'FG_576way_PayCombo (2wild)'!D$6+2,FALSE),'FG_576way_Regular Symbol(2wild)'!E$16))</f>
        <v>7</v>
      </c>
      <c r="E8" s="27">
        <f>IF(E$6&lt;=$B8,VLOOKUP($A8,'FG_576way_Regular Symbol(2wild)'!$B$21:$H$31,'FG_576way_PayCombo (2wild)'!E$6+2,FALSE)*R$2,IF(E$6-$B8=1,VLOOKUP($A8,'FG_576way_Regular Symbol(2wild)'!$B$34:$H$44,'FG_576way_PayCombo (2wild)'!E$6+2,FALSE),'FG_576way_Regular Symbol(2wild)'!F$16))</f>
        <v>20</v>
      </c>
      <c r="F8" s="27">
        <f>IF(F$6&lt;=$B8,VLOOKUP($A8,'FG_576way_Regular Symbol(2wild)'!$B$21:$H$31,'FG_576way_PayCombo (2wild)'!F$6+2,FALSE)*S$2,IF(F$6-$B8=1,VLOOKUP($A8,'FG_576way_Regular Symbol(2wild)'!$B$34:$H$44,'FG_576way_PayCombo (2wild)'!F$6+2,FALSE),'FG_576way_Regular Symbol(2wild)'!G$16))</f>
        <v>32</v>
      </c>
      <c r="G8" s="27">
        <f>IF(G$6&lt;=$B8,VLOOKUP($A8,'FG_576way_Regular Symbol(2wild)'!$B$21:$H$31,'FG_576way_PayCombo (2wild)'!G$6+2,FALSE)*T$2,IF(G$6-$B8=1,VLOOKUP($A8,'FG_576way_Regular Symbol(2wild)'!$B$34:$H$44,'FG_576way_PayCombo (2wild)'!G$6+2,FALSE),'FG_576way_Regular Symbol(2wild)'!H$16))</f>
        <v>8</v>
      </c>
      <c r="H8" s="256">
        <f t="shared" si="0"/>
        <v>215040</v>
      </c>
      <c r="I8" s="244">
        <f t="shared" si="1"/>
        <v>38.25</v>
      </c>
      <c r="J8" s="190">
        <f>VLOOKUP($A8,FGOverView!$B$36:$G$46,'FG_576way_PayCombo (2wild)'!$B8+1,FALSE)</f>
        <v>800</v>
      </c>
      <c r="K8" s="183">
        <f t="shared" si="2"/>
        <v>0.41830065359477125</v>
      </c>
      <c r="L8" s="276">
        <f t="shared" si="3"/>
        <v>2.6143790849673203E-2</v>
      </c>
      <c r="M8" s="275">
        <f t="shared" si="4"/>
        <v>20.915032679738562</v>
      </c>
      <c r="N8" s="134"/>
      <c r="O8" s="193" t="s">
        <v>282</v>
      </c>
    </row>
    <row r="9" spans="1:26">
      <c r="A9" s="303" t="s">
        <v>83</v>
      </c>
      <c r="B9" s="356">
        <v>5</v>
      </c>
      <c r="C9" s="27">
        <f>IF(C$6&lt;=$B9,VLOOKUP($A9,'FG_R1R2appear wild'!$E$21:$H$32,'FG_576way_PayCombo (2wild)'!C$6+2,FALSE),IF(C$6-$B9=1,VLOOKUP($A9,'FG_576way_Regular Symbol(2wild)'!$B$34:$H$44,'FG_576way_PayCombo (2wild)'!C$6+2,FALSE),'FG_576way_Regular Symbol(2wild)'!D$16))</f>
        <v>6</v>
      </c>
      <c r="D9" s="27">
        <f>IF(D$6&lt;=$B9,VLOOKUP($A9,'FG_R1R2appear wild'!$E$21:$H$32,'FG_576way_PayCombo (2wild)'!D$6+2,FALSE),IF(D$6-$B9=1,VLOOKUP($A9,'FG_576way_Regular Symbol(2wild)'!$B$34:$H$44,'FG_576way_PayCombo (2wild)'!D$6+2,FALSE),'FG_576way_Regular Symbol(2wild)'!E$16))</f>
        <v>6</v>
      </c>
      <c r="E9" s="27">
        <f>IF(E$6&lt;=$B9,VLOOKUP($A9,'FG_576way_Regular Symbol(2wild)'!$B$21:$H$31,'FG_576way_PayCombo (2wild)'!E$6+2,FALSE)*R$2,IF(E$6-$B9=1,VLOOKUP($A9,'FG_576way_Regular Symbol(2wild)'!$B$34:$H$44,'FG_576way_PayCombo (2wild)'!E$6+2,FALSE),'FG_576way_Regular Symbol(2wild)'!F$16))</f>
        <v>12</v>
      </c>
      <c r="F9" s="27">
        <f>IF(F$6&lt;=$B9,VLOOKUP($A9,'FG_576way_Regular Symbol(2wild)'!$B$21:$H$31,'FG_576way_PayCombo (2wild)'!F$6+2,FALSE)*S$2,IF(F$6-$B9=1,VLOOKUP($A9,'FG_576way_Regular Symbol(2wild)'!$B$34:$H$44,'FG_576way_PayCombo (2wild)'!F$6+2,FALSE),'FG_576way_Regular Symbol(2wild)'!G$16))</f>
        <v>4</v>
      </c>
      <c r="G9" s="27">
        <f>IF(G$6&lt;=$B9,VLOOKUP($A9,'FG_576way_Regular Symbol(2wild)'!$B$21:$H$31,'FG_576way_PayCombo (2wild)'!G$6+2,FALSE)*T$2,IF(G$6-$B9=1,VLOOKUP($A9,'FG_576way_Regular Symbol(2wild)'!$B$34:$H$44,'FG_576way_PayCombo (2wild)'!G$6+2,FALSE),'FG_576way_Regular Symbol(2wild)'!H$16))</f>
        <v>32</v>
      </c>
      <c r="H9" s="256">
        <f t="shared" si="0"/>
        <v>55296</v>
      </c>
      <c r="I9" s="244">
        <f t="shared" si="1"/>
        <v>148.75</v>
      </c>
      <c r="J9" s="190">
        <f>VLOOKUP($A9,FGOverView!$B$36:$G$46,'FG_576way_PayCombo (2wild)'!$B9+1,FALSE)</f>
        <v>300</v>
      </c>
      <c r="K9" s="183">
        <f t="shared" si="2"/>
        <v>4.0336134453781508E-2</v>
      </c>
      <c r="L9" s="276">
        <f t="shared" si="3"/>
        <v>6.7226890756302525E-3</v>
      </c>
      <c r="M9" s="275">
        <f t="shared" si="4"/>
        <v>2.0168067226890756</v>
      </c>
      <c r="N9" s="134"/>
      <c r="O9" s="302">
        <v>1</v>
      </c>
      <c r="P9" s="302">
        <v>2</v>
      </c>
      <c r="Q9" s="302">
        <v>3</v>
      </c>
      <c r="R9" s="302">
        <v>4</v>
      </c>
      <c r="S9" s="302">
        <v>5</v>
      </c>
      <c r="T9" s="302" t="s">
        <v>0</v>
      </c>
      <c r="U9" s="302" t="s">
        <v>4</v>
      </c>
      <c r="V9" s="302" t="s">
        <v>1</v>
      </c>
      <c r="W9" s="302" t="s">
        <v>2</v>
      </c>
      <c r="X9" s="302" t="s">
        <v>3</v>
      </c>
      <c r="Y9" s="303" t="s">
        <v>283</v>
      </c>
      <c r="Z9" s="303" t="s">
        <v>284</v>
      </c>
    </row>
    <row r="10" spans="1:26">
      <c r="A10" s="303" t="s">
        <v>84</v>
      </c>
      <c r="B10" s="356">
        <v>5</v>
      </c>
      <c r="C10" s="27">
        <f>IF(C$6&lt;=$B10,VLOOKUP($A10,'FG_R1R2appear wild'!$E$21:$H$32,'FG_576way_PayCombo (2wild)'!C$6+2,FALSE),IF(C$6-$B10=1,VLOOKUP($A10,'FG_576way_Regular Symbol(2wild)'!$B$34:$H$44,'FG_576way_PayCombo (2wild)'!C$6+2,FALSE),'FG_576way_Regular Symbol(2wild)'!D$16))</f>
        <v>6</v>
      </c>
      <c r="D10" s="27">
        <f>IF(D$6&lt;=$B10,VLOOKUP($A10,'FG_R1R2appear wild'!$E$21:$H$32,'FG_576way_PayCombo (2wild)'!D$6+2,FALSE),IF(D$6-$B10=1,VLOOKUP($A10,'FG_576way_Regular Symbol(2wild)'!$B$34:$H$44,'FG_576way_PayCombo (2wild)'!D$6+2,FALSE),'FG_576way_Regular Symbol(2wild)'!E$16))</f>
        <v>6</v>
      </c>
      <c r="E10" s="27">
        <f>IF(E$6&lt;=$B10,VLOOKUP($A10,'FG_576way_Regular Symbol(2wild)'!$B$21:$H$31,'FG_576way_PayCombo (2wild)'!E$6+2,FALSE)*R$2,IF(E$6-$B10=1,VLOOKUP($A10,'FG_576way_Regular Symbol(2wild)'!$B$34:$H$44,'FG_576way_PayCombo (2wild)'!E$6+2,FALSE),'FG_576way_Regular Symbol(2wild)'!F$16))</f>
        <v>16</v>
      </c>
      <c r="F10" s="27">
        <f>IF(F$6&lt;=$B10,VLOOKUP($A10,'FG_576way_Regular Symbol(2wild)'!$B$21:$H$31,'FG_576way_PayCombo (2wild)'!F$6+2,FALSE)*S$2,IF(F$6-$B10=1,VLOOKUP($A10,'FG_576way_Regular Symbol(2wild)'!$B$34:$H$44,'FG_576way_PayCombo (2wild)'!F$6+2,FALSE),'FG_576way_Regular Symbol(2wild)'!G$16))</f>
        <v>8</v>
      </c>
      <c r="G10" s="27">
        <f>IF(G$6&lt;=$B10,VLOOKUP($A10,'FG_576way_Regular Symbol(2wild)'!$B$21:$H$31,'FG_576way_PayCombo (2wild)'!G$6+2,FALSE)*T$2,IF(G$6-$B10=1,VLOOKUP($A10,'FG_576way_Regular Symbol(2wild)'!$B$34:$H$44,'FG_576way_PayCombo (2wild)'!G$6+2,FALSE),'FG_576way_Regular Symbol(2wild)'!H$16))</f>
        <v>8</v>
      </c>
      <c r="H10" s="256">
        <f t="shared" si="0"/>
        <v>36864</v>
      </c>
      <c r="I10" s="244">
        <f t="shared" si="1"/>
        <v>223.125</v>
      </c>
      <c r="J10" s="190">
        <f>VLOOKUP($A10,FGOverView!$B$36:$G$46,'FG_576way_PayCombo (2wild)'!$B10+1,FALSE)</f>
        <v>300</v>
      </c>
      <c r="K10" s="183">
        <f t="shared" si="2"/>
        <v>2.6890756302521007E-2</v>
      </c>
      <c r="L10" s="276">
        <f t="shared" si="3"/>
        <v>4.4817927170868344E-3</v>
      </c>
      <c r="M10" s="275">
        <f t="shared" si="4"/>
        <v>1.3445378151260503</v>
      </c>
      <c r="N10" s="134"/>
      <c r="O10" s="304" t="s">
        <v>44</v>
      </c>
      <c r="P10" s="304" t="s">
        <v>44</v>
      </c>
      <c r="Q10" s="304" t="s">
        <v>44</v>
      </c>
      <c r="R10" s="304" t="s">
        <v>44</v>
      </c>
      <c r="S10" s="304" t="s">
        <v>44</v>
      </c>
      <c r="T10" s="302">
        <f>IF(O10="S1",VLOOKUP(O10,'FG_243way_Regular Symbol'!$B$3:$H$15,'FG_576way_PayCombo (2wild)'!P$1+2,FALSE)*P$2,'FG_243way_Regular Symbol'!D$16-VLOOKUP("S1",'FG_243way_Regular Symbol'!$B$3:$H$15,'FG_576way_PayCombo (2wild)'!P$1+2,FALSE)*P$2)</f>
        <v>3</v>
      </c>
      <c r="U10" s="302">
        <f>IF(P10="S1",VLOOKUP(P10,'FG_243way_Regular Symbol'!$B$3:$H$15,'FG_576way_PayCombo (2wild)'!Q$1+2,FALSE)*Q$2,'FG_243way_Regular Symbol'!E$16-VLOOKUP("S1",'FG_243way_Regular Symbol'!$B$3:$H$15,'FG_576way_PayCombo (2wild)'!Q$1+2,FALSE)*Q$2)</f>
        <v>18</v>
      </c>
      <c r="V10" s="302">
        <f>IF(Q10="S1",VLOOKUP(Q10,'FG_243way_Regular Symbol'!$B$3:$H$15,'FG_576way_PayCombo (2wild)'!R$1+2,FALSE)*R$2,'FG_243way_Regular Symbol'!F$16-VLOOKUP("S1",'FG_243way_Regular Symbol'!$B$3:$H$15,'FG_576way_PayCombo (2wild)'!R$1+2,FALSE)*R$2)</f>
        <v>16</v>
      </c>
      <c r="W10" s="302">
        <f>IF(R10="S1",VLOOKUP(R10,'FG_243way_Regular Symbol'!$B$3:$H$15,'FG_576way_PayCombo (2wild)'!S$1+2,FALSE)*S$2,'FG_243way_Regular Symbol'!G$16-VLOOKUP("S1",'FG_243way_Regular Symbol'!$B$3:$H$15,'FG_576way_PayCombo (2wild)'!S$1+2,FALSE)*S$2)</f>
        <v>8</v>
      </c>
      <c r="X10" s="302">
        <f>IF(S10="S1",VLOOKUP(S10,'FG_243way_Regular Symbol'!$B$3:$H$15,'FG_576way_PayCombo (2wild)'!T$1+2,FALSE)*T$2,'FG_243way_Regular Symbol'!H$16-VLOOKUP("S1",'FG_243way_Regular Symbol'!$B$3:$H$15,'FG_576way_PayCombo (2wild)'!T$1+2,FALSE)*T$2)</f>
        <v>4</v>
      </c>
      <c r="Y10" s="305">
        <f t="shared" ref="Y10:Y25" si="5">PRODUCT(T10,U10,V10,W10,X10)</f>
        <v>27648</v>
      </c>
      <c r="Z10" s="18">
        <f t="shared" ref="Z10:Z25" si="6">Y10/$C$5</f>
        <v>3.3613445378151263E-3</v>
      </c>
    </row>
    <row r="11" spans="1:26">
      <c r="A11" s="303" t="s">
        <v>147</v>
      </c>
      <c r="B11" s="356">
        <v>5</v>
      </c>
      <c r="C11" s="27">
        <f>IF(C$6&lt;=$B11,VLOOKUP($A11,'FG_R1R2appear wild'!$E$21:$H$32,'FG_576way_PayCombo (2wild)'!C$6+2,FALSE),IF(C$6-$B11=1,VLOOKUP($A11,'FG_576way_Regular Symbol(2wild)'!$B$34:$H$44,'FG_576way_PayCombo (2wild)'!C$6+2,FALSE),'FG_576way_Regular Symbol(2wild)'!D$16))</f>
        <v>9</v>
      </c>
      <c r="D11" s="27">
        <f>IF(D$6&lt;=$B11,VLOOKUP($A11,'FG_R1R2appear wild'!$E$21:$H$32,'FG_576way_PayCombo (2wild)'!D$6+2,FALSE),IF(D$6-$B11=1,VLOOKUP($A11,'FG_576way_Regular Symbol(2wild)'!$B$34:$H$44,'FG_576way_PayCombo (2wild)'!D$6+2,FALSE),'FG_576way_Regular Symbol(2wild)'!E$16))</f>
        <v>7</v>
      </c>
      <c r="E11" s="27">
        <f>IF(E$6&lt;=$B11,VLOOKUP($A11,'FG_576way_Regular Symbol(2wild)'!$B$21:$H$31,'FG_576way_PayCombo (2wild)'!E$6+2,FALSE)*R$2,IF(E$6-$B11=1,VLOOKUP($A11,'FG_576way_Regular Symbol(2wild)'!$B$34:$H$44,'FG_576way_PayCombo (2wild)'!E$6+2,FALSE),'FG_576way_Regular Symbol(2wild)'!F$16))</f>
        <v>56</v>
      </c>
      <c r="F11" s="27">
        <f>IF(F$6&lt;=$B11,VLOOKUP($A11,'FG_576way_Regular Symbol(2wild)'!$B$21:$H$31,'FG_576way_PayCombo (2wild)'!F$6+2,FALSE)*S$2,IF(F$6-$B11=1,VLOOKUP($A11,'FG_576way_Regular Symbol(2wild)'!$B$34:$H$44,'FG_576way_PayCombo (2wild)'!F$6+2,FALSE),'FG_576way_Regular Symbol(2wild)'!G$16))</f>
        <v>44</v>
      </c>
      <c r="G11" s="27">
        <f>IF(G$6&lt;=$B11,VLOOKUP($A11,'FG_576way_Regular Symbol(2wild)'!$B$21:$H$31,'FG_576way_PayCombo (2wild)'!G$6+2,FALSE)*T$2,IF(G$6-$B11=1,VLOOKUP($A11,'FG_576way_Regular Symbol(2wild)'!$B$34:$H$44,'FG_576way_PayCombo (2wild)'!G$6+2,FALSE),'FG_576way_Regular Symbol(2wild)'!H$16))</f>
        <v>16</v>
      </c>
      <c r="H11" s="256">
        <f t="shared" si="0"/>
        <v>2483712</v>
      </c>
      <c r="I11" s="244">
        <f t="shared" si="1"/>
        <v>3.3116883116883118</v>
      </c>
      <c r="J11" s="190">
        <f>VLOOKUP($A11,FGOverView!$B$36:$G$46,'FG_576way_PayCombo (2wild)'!$B11+1,FALSE)</f>
        <v>200</v>
      </c>
      <c r="K11" s="183">
        <f t="shared" si="2"/>
        <v>1.2078431372549019</v>
      </c>
      <c r="L11" s="276">
        <f t="shared" si="3"/>
        <v>0.30196078431372547</v>
      </c>
      <c r="M11" s="275">
        <f t="shared" si="4"/>
        <v>60.392156862745097</v>
      </c>
      <c r="N11" s="134"/>
      <c r="O11" s="306" t="s">
        <v>44</v>
      </c>
      <c r="P11" s="306" t="s">
        <v>44</v>
      </c>
      <c r="Q11" s="306" t="s">
        <v>44</v>
      </c>
      <c r="R11" s="306" t="s">
        <v>44</v>
      </c>
      <c r="S11" s="306" t="s">
        <v>285</v>
      </c>
      <c r="T11" s="302">
        <f>IF(O11="S1",VLOOKUP(O11,'FG_243way_Regular Symbol'!$B$3:$H$15,'FG_576way_PayCombo (2wild)'!P$1+2,FALSE)*P$2,'FG_243way_Regular Symbol'!D$16-VLOOKUP("S1",'FG_243way_Regular Symbol'!$B$3:$H$15,'FG_576way_PayCombo (2wild)'!P$1+2,FALSE)*P$2)</f>
        <v>3</v>
      </c>
      <c r="U11" s="302">
        <f>IF(P11="S1",VLOOKUP(P11,'FG_243way_Regular Symbol'!$B$3:$H$15,'FG_576way_PayCombo (2wild)'!Q$1+2,FALSE)*Q$2,'FG_243way_Regular Symbol'!E$16-VLOOKUP("S1",'FG_243way_Regular Symbol'!$B$3:$H$15,'FG_576way_PayCombo (2wild)'!Q$1+2,FALSE)*Q$2)</f>
        <v>18</v>
      </c>
      <c r="V11" s="302">
        <f>IF(Q11="S1",VLOOKUP(Q11,'FG_243way_Regular Symbol'!$B$3:$H$15,'FG_576way_PayCombo (2wild)'!R$1+2,FALSE)*R$2,'FG_243way_Regular Symbol'!F$16-VLOOKUP("S1",'FG_243way_Regular Symbol'!$B$3:$H$15,'FG_576way_PayCombo (2wild)'!R$1+2,FALSE)*R$2)</f>
        <v>16</v>
      </c>
      <c r="W11" s="302">
        <f>IF(R11="S1",VLOOKUP(R11,'FG_243way_Regular Symbol'!$B$3:$H$15,'FG_576way_PayCombo (2wild)'!S$1+2,FALSE)*S$2,'FG_243way_Regular Symbol'!G$16-VLOOKUP("S1",'FG_243way_Regular Symbol'!$B$3:$H$15,'FG_576way_PayCombo (2wild)'!S$1+2,FALSE)*S$2)</f>
        <v>8</v>
      </c>
      <c r="X11" s="302">
        <f>IF(S11="S1",VLOOKUP(S11,'FG_243way_Regular Symbol'!$B$3:$H$15,'FG_576way_PayCombo (2wild)'!T$1+2,FALSE)*T$2,'FG_243way_Regular Symbol'!H$16-VLOOKUP("S1",'FG_243way_Regular Symbol'!$B$3:$H$15,'FG_576way_PayCombo (2wild)'!T$1+2,FALSE)*T$2)</f>
        <v>64</v>
      </c>
      <c r="Y11" s="305">
        <f t="shared" si="5"/>
        <v>442368</v>
      </c>
      <c r="Z11" s="18">
        <f t="shared" si="6"/>
        <v>5.378151260504202E-2</v>
      </c>
    </row>
    <row r="12" spans="1:26">
      <c r="A12" s="303" t="s">
        <v>69</v>
      </c>
      <c r="B12" s="356">
        <v>5</v>
      </c>
      <c r="C12" s="27">
        <f>IF(C$6&lt;=$B12,VLOOKUP($A12,'FG_R1R2appear wild'!$E$21:$H$32,'FG_576way_PayCombo (2wild)'!C$6+2,FALSE),IF(C$6-$B12=1,VLOOKUP($A12,'FG_576way_Regular Symbol(2wild)'!$B$34:$H$44,'FG_576way_PayCombo (2wild)'!C$6+2,FALSE),'FG_576way_Regular Symbol(2wild)'!D$16))</f>
        <v>6</v>
      </c>
      <c r="D12" s="27">
        <f>IF(D$6&lt;=$B12,VLOOKUP($A12,'FG_R1R2appear wild'!$E$21:$H$32,'FG_576way_PayCombo (2wild)'!D$6+2,FALSE),IF(D$6-$B12=1,VLOOKUP($A12,'FG_576way_Regular Symbol(2wild)'!$B$34:$H$44,'FG_576way_PayCombo (2wild)'!D$6+2,FALSE),'FG_576way_Regular Symbol(2wild)'!E$16))</f>
        <v>8</v>
      </c>
      <c r="E12" s="27">
        <f>IF(E$6&lt;=$B12,VLOOKUP($A12,'FG_576way_Regular Symbol(2wild)'!$B$21:$H$31,'FG_576way_PayCombo (2wild)'!E$6+2,FALSE)*R$2,IF(E$6-$B12=1,VLOOKUP($A12,'FG_576way_Regular Symbol(2wild)'!$B$34:$H$44,'FG_576way_PayCombo (2wild)'!E$6+2,FALSE),'FG_576way_Regular Symbol(2wild)'!F$16))</f>
        <v>8</v>
      </c>
      <c r="F12" s="27">
        <f>IF(F$6&lt;=$B12,VLOOKUP($A12,'FG_576way_Regular Symbol(2wild)'!$B$21:$H$31,'FG_576way_PayCombo (2wild)'!F$6+2,FALSE)*S$2,IF(F$6-$B12=1,VLOOKUP($A12,'FG_576way_Regular Symbol(2wild)'!$B$34:$H$44,'FG_576way_PayCombo (2wild)'!F$6+2,FALSE),'FG_576way_Regular Symbol(2wild)'!G$16))</f>
        <v>16</v>
      </c>
      <c r="G12" s="27">
        <f>IF(G$6&lt;=$B12,VLOOKUP($A12,'FG_576way_Regular Symbol(2wild)'!$B$21:$H$31,'FG_576way_PayCombo (2wild)'!G$6+2,FALSE)*T$2,IF(G$6-$B12=1,VLOOKUP($A12,'FG_576way_Regular Symbol(2wild)'!$B$34:$H$44,'FG_576way_PayCombo (2wild)'!G$6+2,FALSE),'FG_576way_Regular Symbol(2wild)'!H$16))</f>
        <v>8</v>
      </c>
      <c r="H12" s="256">
        <f t="shared" si="0"/>
        <v>49152</v>
      </c>
      <c r="I12" s="244">
        <f t="shared" si="1"/>
        <v>167.34375</v>
      </c>
      <c r="J12" s="190">
        <f>VLOOKUP($A12,FGOverView!$B$36:$G$46,'FG_576way_PayCombo (2wild)'!$B12+1,FALSE)</f>
        <v>50</v>
      </c>
      <c r="K12" s="183">
        <f t="shared" si="2"/>
        <v>5.9757236227824459E-3</v>
      </c>
      <c r="L12" s="276">
        <f t="shared" si="3"/>
        <v>5.9757236227824459E-3</v>
      </c>
      <c r="M12" s="275">
        <f t="shared" si="4"/>
        <v>0.29878618113912231</v>
      </c>
      <c r="N12" s="134"/>
      <c r="O12" s="306" t="s">
        <v>44</v>
      </c>
      <c r="P12" s="306" t="s">
        <v>44</v>
      </c>
      <c r="Q12" s="306" t="s">
        <v>44</v>
      </c>
      <c r="R12" s="306" t="s">
        <v>285</v>
      </c>
      <c r="S12" s="306" t="s">
        <v>44</v>
      </c>
      <c r="T12" s="302">
        <f>IF(O12="S1",VLOOKUP(O12,'FG_243way_Regular Symbol'!$B$3:$H$15,'FG_576way_PayCombo (2wild)'!P$1+2,FALSE)*P$2,'FG_243way_Regular Symbol'!D$16-VLOOKUP("S1",'FG_243way_Regular Symbol'!$B$3:$H$15,'FG_576way_PayCombo (2wild)'!P$1+2,FALSE)*P$2)</f>
        <v>3</v>
      </c>
      <c r="U12" s="302">
        <f>IF(P12="S1",VLOOKUP(P12,'FG_243way_Regular Symbol'!$B$3:$H$15,'FG_576way_PayCombo (2wild)'!Q$1+2,FALSE)*Q$2,'FG_243way_Regular Symbol'!E$16-VLOOKUP("S1",'FG_243way_Regular Symbol'!$B$3:$H$15,'FG_576way_PayCombo (2wild)'!Q$1+2,FALSE)*Q$2)</f>
        <v>18</v>
      </c>
      <c r="V12" s="302">
        <f>IF(Q12="S1",VLOOKUP(Q12,'FG_243way_Regular Symbol'!$B$3:$H$15,'FG_576way_PayCombo (2wild)'!R$1+2,FALSE)*R$2,'FG_243way_Regular Symbol'!F$16-VLOOKUP("S1",'FG_243way_Regular Symbol'!$B$3:$H$15,'FG_576way_PayCombo (2wild)'!R$1+2,FALSE)*R$2)</f>
        <v>16</v>
      </c>
      <c r="W12" s="302">
        <f>IF(R12="S1",VLOOKUP(R12,'FG_243way_Regular Symbol'!$B$3:$H$15,'FG_576way_PayCombo (2wild)'!S$1+2,FALSE)*S$2,'FG_243way_Regular Symbol'!G$16-VLOOKUP("S1",'FG_243way_Regular Symbol'!$B$3:$H$15,'FG_576way_PayCombo (2wild)'!S$1+2,FALSE)*S$2)</f>
        <v>48</v>
      </c>
      <c r="X12" s="302">
        <f>IF(S12="S1",VLOOKUP(S12,'FG_243way_Regular Symbol'!$B$3:$H$15,'FG_576way_PayCombo (2wild)'!T$1+2,FALSE)*T$2,'FG_243way_Regular Symbol'!H$16-VLOOKUP("S1",'FG_243way_Regular Symbol'!$B$3:$H$15,'FG_576way_PayCombo (2wild)'!T$1+2,FALSE)*T$2)</f>
        <v>4</v>
      </c>
      <c r="Y12" s="305">
        <f t="shared" si="5"/>
        <v>165888</v>
      </c>
      <c r="Z12" s="18">
        <f t="shared" si="6"/>
        <v>2.0168067226890758E-2</v>
      </c>
    </row>
    <row r="13" spans="1:26">
      <c r="A13" s="303" t="s">
        <v>188</v>
      </c>
      <c r="B13" s="356">
        <v>5</v>
      </c>
      <c r="C13" s="27">
        <f>IF(C$6&lt;=$B13,VLOOKUP($A13,'FG_R1R2appear wild'!$E$21:$H$32,'FG_576way_PayCombo (2wild)'!C$6+2,FALSE),IF(C$6-$B13=1,VLOOKUP($A13,'FG_576way_Regular Symbol(2wild)'!$B$34:$H$44,'FG_576way_PayCombo (2wild)'!C$6+2,FALSE),'FG_576way_Regular Symbol(2wild)'!D$16))</f>
        <v>8</v>
      </c>
      <c r="D13" s="27">
        <f>IF(D$6&lt;=$B13,VLOOKUP($A13,'FG_R1R2appear wild'!$E$21:$H$32,'FG_576way_PayCombo (2wild)'!D$6+2,FALSE),IF(D$6-$B13=1,VLOOKUP($A13,'FG_576way_Regular Symbol(2wild)'!$B$34:$H$44,'FG_576way_PayCombo (2wild)'!D$6+2,FALSE),'FG_576way_Regular Symbol(2wild)'!E$16))</f>
        <v>10</v>
      </c>
      <c r="E13" s="27">
        <f>IF(E$6&lt;=$B13,VLOOKUP($A13,'FG_576way_Regular Symbol(2wild)'!$B$21:$H$31,'FG_576way_PayCombo (2wild)'!E$6+2,FALSE)*R$2,IF(E$6-$B13=1,VLOOKUP($A13,'FG_576way_Regular Symbol(2wild)'!$B$34:$H$44,'FG_576way_PayCombo (2wild)'!E$6+2,FALSE),'FG_576way_Regular Symbol(2wild)'!F$16))</f>
        <v>16</v>
      </c>
      <c r="F13" s="27">
        <f>IF(F$6&lt;=$B13,VLOOKUP($A13,'FG_576way_Regular Symbol(2wild)'!$B$21:$H$31,'FG_576way_PayCombo (2wild)'!F$6+2,FALSE)*S$2,IF(F$6-$B13=1,VLOOKUP($A13,'FG_576way_Regular Symbol(2wild)'!$B$34:$H$44,'FG_576way_PayCombo (2wild)'!F$6+2,FALSE),'FG_576way_Regular Symbol(2wild)'!G$16))</f>
        <v>32</v>
      </c>
      <c r="G13" s="27">
        <f>IF(G$6&lt;=$B13,VLOOKUP($A13,'FG_576way_Regular Symbol(2wild)'!$B$21:$H$31,'FG_576way_PayCombo (2wild)'!G$6+2,FALSE)*T$2,IF(G$6-$B13=1,VLOOKUP($A13,'FG_576way_Regular Symbol(2wild)'!$B$34:$H$44,'FG_576way_PayCombo (2wild)'!G$6+2,FALSE),'FG_576way_Regular Symbol(2wild)'!H$16))</f>
        <v>52</v>
      </c>
      <c r="H13" s="256">
        <f t="shared" si="0"/>
        <v>2129920</v>
      </c>
      <c r="I13" s="244">
        <f t="shared" si="1"/>
        <v>3.8617788461538463</v>
      </c>
      <c r="J13" s="190">
        <f>VLOOKUP($A13,FGOverView!$B$36:$G$46,'FG_576way_PayCombo (2wild)'!$B13+1,FALSE)</f>
        <v>50</v>
      </c>
      <c r="K13" s="183">
        <f t="shared" si="2"/>
        <v>0.25894802365390601</v>
      </c>
      <c r="L13" s="276">
        <f t="shared" si="3"/>
        <v>0.25894802365390601</v>
      </c>
      <c r="M13" s="275">
        <f t="shared" si="4"/>
        <v>12.9474011826953</v>
      </c>
      <c r="N13" s="134"/>
      <c r="O13" s="306" t="s">
        <v>44</v>
      </c>
      <c r="P13" s="306" t="s">
        <v>44</v>
      </c>
      <c r="Q13" s="306" t="s">
        <v>285</v>
      </c>
      <c r="R13" s="306" t="s">
        <v>44</v>
      </c>
      <c r="S13" s="306" t="s">
        <v>44</v>
      </c>
      <c r="T13" s="302">
        <f>IF(O13="S1",VLOOKUP(O13,'FG_243way_Regular Symbol'!$B$3:$H$15,'FG_576way_PayCombo (2wild)'!P$1+2,FALSE)*P$2,'FG_243way_Regular Symbol'!D$16-VLOOKUP("S1",'FG_243way_Regular Symbol'!$B$3:$H$15,'FG_576way_PayCombo (2wild)'!P$1+2,FALSE)*P$2)</f>
        <v>3</v>
      </c>
      <c r="U13" s="302">
        <f>IF(P13="S1",VLOOKUP(P13,'FG_243way_Regular Symbol'!$B$3:$H$15,'FG_576way_PayCombo (2wild)'!Q$1+2,FALSE)*Q$2,'FG_243way_Regular Symbol'!E$16-VLOOKUP("S1",'FG_243way_Regular Symbol'!$B$3:$H$15,'FG_576way_PayCombo (2wild)'!Q$1+2,FALSE)*Q$2)</f>
        <v>18</v>
      </c>
      <c r="V13" s="302">
        <f>IF(Q13="S1",VLOOKUP(Q13,'FG_243way_Regular Symbol'!$B$3:$H$15,'FG_576way_PayCombo (2wild)'!R$1+2,FALSE)*R$2,'FG_243way_Regular Symbol'!F$16-VLOOKUP("S1",'FG_243way_Regular Symbol'!$B$3:$H$15,'FG_576way_PayCombo (2wild)'!R$1+2,FALSE)*R$2)</f>
        <v>44</v>
      </c>
      <c r="W13" s="302">
        <f>IF(R13="S1",VLOOKUP(R13,'FG_243way_Regular Symbol'!$B$3:$H$15,'FG_576way_PayCombo (2wild)'!S$1+2,FALSE)*S$2,'FG_243way_Regular Symbol'!G$16-VLOOKUP("S1",'FG_243way_Regular Symbol'!$B$3:$H$15,'FG_576way_PayCombo (2wild)'!S$1+2,FALSE)*S$2)</f>
        <v>8</v>
      </c>
      <c r="X13" s="302">
        <f>IF(S13="S1",VLOOKUP(S13,'FG_243way_Regular Symbol'!$B$3:$H$15,'FG_576way_PayCombo (2wild)'!T$1+2,FALSE)*T$2,'FG_243way_Regular Symbol'!H$16-VLOOKUP("S1",'FG_243way_Regular Symbol'!$B$3:$H$15,'FG_576way_PayCombo (2wild)'!T$1+2,FALSE)*T$2)</f>
        <v>4</v>
      </c>
      <c r="Y13" s="305">
        <f t="shared" si="5"/>
        <v>76032</v>
      </c>
      <c r="Z13" s="18">
        <f t="shared" si="6"/>
        <v>9.2436974789915968E-3</v>
      </c>
    </row>
    <row r="14" spans="1:26">
      <c r="A14" s="303" t="s">
        <v>189</v>
      </c>
      <c r="B14" s="356">
        <v>5</v>
      </c>
      <c r="C14" s="27">
        <f>IF(C$6&lt;=$B14,VLOOKUP($A14,'FG_R1R2appear wild'!$E$21:$H$32,'FG_576way_PayCombo (2wild)'!C$6+2,FALSE),IF(C$6-$B14=1,VLOOKUP($A14,'FG_576way_Regular Symbol(2wild)'!$B$34:$H$44,'FG_576way_PayCombo (2wild)'!C$6+2,FALSE),'FG_576way_Regular Symbol(2wild)'!D$16))</f>
        <v>7</v>
      </c>
      <c r="D14" s="27">
        <f>IF(D$6&lt;=$B14,VLOOKUP($A14,'FG_R1R2appear wild'!$E$21:$H$32,'FG_576way_PayCombo (2wild)'!D$6+2,FALSE),IF(D$6-$B14=1,VLOOKUP($A14,'FG_576way_Regular Symbol(2wild)'!$B$34:$H$44,'FG_576way_PayCombo (2wild)'!D$6+2,FALSE),'FG_576way_Regular Symbol(2wild)'!E$16))</f>
        <v>6</v>
      </c>
      <c r="E14" s="27">
        <f>IF(E$6&lt;=$B14,VLOOKUP($A14,'FG_576way_Regular Symbol(2wild)'!$B$21:$H$31,'FG_576way_PayCombo (2wild)'!E$6+2,FALSE)*R$2,IF(E$6-$B14=1,VLOOKUP($A14,'FG_576way_Regular Symbol(2wild)'!$B$34:$H$44,'FG_576way_PayCombo (2wild)'!E$6+2,FALSE),'FG_576way_Regular Symbol(2wild)'!F$16))</f>
        <v>20</v>
      </c>
      <c r="F14" s="27">
        <f>IF(F$6&lt;=$B14,VLOOKUP($A14,'FG_576way_Regular Symbol(2wild)'!$B$21:$H$31,'FG_576way_PayCombo (2wild)'!F$6+2,FALSE)*S$2,IF(F$6-$B14=1,VLOOKUP($A14,'FG_576way_Regular Symbol(2wild)'!$B$34:$H$44,'FG_576way_PayCombo (2wild)'!F$6+2,FALSE),'FG_576way_Regular Symbol(2wild)'!G$16))</f>
        <v>24</v>
      </c>
      <c r="G14" s="27">
        <f>IF(G$6&lt;=$B14,VLOOKUP($A14,'FG_576way_Regular Symbol(2wild)'!$B$21:$H$31,'FG_576way_PayCombo (2wild)'!G$6+2,FALSE)*T$2,IF(G$6-$B14=1,VLOOKUP($A14,'FG_576way_Regular Symbol(2wild)'!$B$34:$H$44,'FG_576way_PayCombo (2wild)'!G$6+2,FALSE),'FG_576way_Regular Symbol(2wild)'!H$16))</f>
        <v>40</v>
      </c>
      <c r="H14" s="256">
        <f t="shared" si="0"/>
        <v>806400</v>
      </c>
      <c r="I14" s="244">
        <f t="shared" si="1"/>
        <v>10.199999999999999</v>
      </c>
      <c r="J14" s="190">
        <f>VLOOKUP($A14,FGOverView!$B$36:$G$46,'FG_576way_PayCombo (2wild)'!$B14+1,FALSE)</f>
        <v>50</v>
      </c>
      <c r="K14" s="183">
        <f t="shared" si="2"/>
        <v>9.8039215686274522E-2</v>
      </c>
      <c r="L14" s="276">
        <f t="shared" si="3"/>
        <v>9.8039215686274522E-2</v>
      </c>
      <c r="M14" s="275">
        <f t="shared" si="4"/>
        <v>4.9019607843137258</v>
      </c>
      <c r="N14" s="134"/>
      <c r="O14" s="306" t="s">
        <v>44</v>
      </c>
      <c r="P14" s="306" t="s">
        <v>285</v>
      </c>
      <c r="Q14" s="306" t="s">
        <v>44</v>
      </c>
      <c r="R14" s="306" t="s">
        <v>44</v>
      </c>
      <c r="S14" s="306" t="s">
        <v>44</v>
      </c>
      <c r="T14" s="302">
        <f>IF(O14="S1",VLOOKUP(O14,'FG_243way_Regular Symbol'!$B$3:$H$15,'FG_576way_PayCombo (2wild)'!P$1+2,FALSE)*P$2,'FG_243way_Regular Symbol'!D$16-VLOOKUP("S1",'FG_243way_Regular Symbol'!$B$3:$H$15,'FG_576way_PayCombo (2wild)'!P$1+2,FALSE)*P$2)</f>
        <v>3</v>
      </c>
      <c r="U14" s="302">
        <f>IF(P14="S1",VLOOKUP(P14,'FG_243way_Regular Symbol'!$B$3:$H$15,'FG_576way_PayCombo (2wild)'!Q$1+2,FALSE)*Q$2,'FG_243way_Regular Symbol'!E$16-VLOOKUP("S1",'FG_243way_Regular Symbol'!$B$3:$H$15,'FG_576way_PayCombo (2wild)'!Q$1+2,FALSE)*Q$2)</f>
        <v>64</v>
      </c>
      <c r="V14" s="302">
        <f>IF(Q14="S1",VLOOKUP(Q14,'FG_243way_Regular Symbol'!$B$3:$H$15,'FG_576way_PayCombo (2wild)'!R$1+2,FALSE)*R$2,'FG_243way_Regular Symbol'!F$16-VLOOKUP("S1",'FG_243way_Regular Symbol'!$B$3:$H$15,'FG_576way_PayCombo (2wild)'!R$1+2,FALSE)*R$2)</f>
        <v>16</v>
      </c>
      <c r="W14" s="302">
        <f>IF(R14="S1",VLOOKUP(R14,'FG_243way_Regular Symbol'!$B$3:$H$15,'FG_576way_PayCombo (2wild)'!S$1+2,FALSE)*S$2,'FG_243way_Regular Symbol'!G$16-VLOOKUP("S1",'FG_243way_Regular Symbol'!$B$3:$H$15,'FG_576way_PayCombo (2wild)'!S$1+2,FALSE)*S$2)</f>
        <v>8</v>
      </c>
      <c r="X14" s="302">
        <f>IF(S14="S1",VLOOKUP(S14,'FG_243way_Regular Symbol'!$B$3:$H$15,'FG_576way_PayCombo (2wild)'!T$1+2,FALSE)*T$2,'FG_243way_Regular Symbol'!H$16-VLOOKUP("S1",'FG_243way_Regular Symbol'!$B$3:$H$15,'FG_576way_PayCombo (2wild)'!T$1+2,FALSE)*T$2)</f>
        <v>4</v>
      </c>
      <c r="Y14" s="305">
        <f t="shared" si="5"/>
        <v>98304</v>
      </c>
      <c r="Z14" s="18">
        <f t="shared" si="6"/>
        <v>1.1951447245564892E-2</v>
      </c>
    </row>
    <row r="15" spans="1:26">
      <c r="A15" s="303" t="s">
        <v>190</v>
      </c>
      <c r="B15" s="356">
        <v>5</v>
      </c>
      <c r="C15" s="27">
        <f>IF(C$6&lt;=$B15,VLOOKUP($A15,'FG_R1R2appear wild'!$E$21:$H$32,'FG_576way_PayCombo (2wild)'!C$6+2,FALSE),IF(C$6-$B15=1,VLOOKUP($A15,'FG_576way_Regular Symbol(2wild)'!$B$34:$H$44,'FG_576way_PayCombo (2wild)'!C$6+2,FALSE),'FG_576way_Regular Symbol(2wild)'!D$16))</f>
        <v>7</v>
      </c>
      <c r="D15" s="27">
        <f>IF(D$6&lt;=$B15,VLOOKUP($A15,'FG_R1R2appear wild'!$E$21:$H$32,'FG_576way_PayCombo (2wild)'!D$6+2,FALSE),IF(D$6-$B15=1,VLOOKUP($A15,'FG_576way_Regular Symbol(2wild)'!$B$34:$H$44,'FG_576way_PayCombo (2wild)'!D$6+2,FALSE),'FG_576way_Regular Symbol(2wild)'!E$16))</f>
        <v>8</v>
      </c>
      <c r="E15" s="27">
        <f>IF(E$6&lt;=$B15,VLOOKUP($A15,'FG_576way_Regular Symbol(2wild)'!$B$21:$H$31,'FG_576way_PayCombo (2wild)'!E$6+2,FALSE)*R$2,IF(E$6-$B15=1,VLOOKUP($A15,'FG_576way_Regular Symbol(2wild)'!$B$34:$H$44,'FG_576way_PayCombo (2wild)'!E$6+2,FALSE),'FG_576way_Regular Symbol(2wild)'!F$16))</f>
        <v>16</v>
      </c>
      <c r="F15" s="27">
        <f>IF(F$6&lt;=$B15,VLOOKUP($A15,'FG_576way_Regular Symbol(2wild)'!$B$21:$H$31,'FG_576way_PayCombo (2wild)'!F$6+2,FALSE)*S$2,IF(F$6-$B15=1,VLOOKUP($A15,'FG_576way_Regular Symbol(2wild)'!$B$34:$H$44,'FG_576way_PayCombo (2wild)'!F$6+2,FALSE),'FG_576way_Regular Symbol(2wild)'!G$16))</f>
        <v>8</v>
      </c>
      <c r="G15" s="27">
        <f>IF(G$6&lt;=$B15,VLOOKUP($A15,'FG_576way_Regular Symbol(2wild)'!$B$21:$H$31,'FG_576way_PayCombo (2wild)'!G$6+2,FALSE)*T$2,IF(G$6-$B15=1,VLOOKUP($A15,'FG_576way_Regular Symbol(2wild)'!$B$34:$H$44,'FG_576way_PayCombo (2wild)'!G$6+2,FALSE),'FG_576way_Regular Symbol(2wild)'!H$16))</f>
        <v>48</v>
      </c>
      <c r="H15" s="256">
        <f t="shared" si="0"/>
        <v>344064</v>
      </c>
      <c r="I15" s="244">
        <f t="shared" si="1"/>
        <v>23.90625</v>
      </c>
      <c r="J15" s="190">
        <f>VLOOKUP($A15,FGOverView!$B$36:$G$46,'FG_576way_PayCombo (2wild)'!$B15+1,FALSE)</f>
        <v>50</v>
      </c>
      <c r="K15" s="183">
        <f t="shared" si="2"/>
        <v>4.1830065359477114E-2</v>
      </c>
      <c r="L15" s="276">
        <f t="shared" si="3"/>
        <v>4.1830065359477121E-2</v>
      </c>
      <c r="M15" s="275">
        <f t="shared" si="4"/>
        <v>2.0915032679738559</v>
      </c>
      <c r="N15" s="134"/>
      <c r="O15" s="306" t="s">
        <v>285</v>
      </c>
      <c r="P15" s="306" t="s">
        <v>44</v>
      </c>
      <c r="Q15" s="306" t="s">
        <v>44</v>
      </c>
      <c r="R15" s="306" t="s">
        <v>44</v>
      </c>
      <c r="S15" s="306" t="s">
        <v>44</v>
      </c>
      <c r="T15" s="302">
        <f>IF(O15="S1",VLOOKUP(O15,'FG_243way_Regular Symbol'!$B$3:$H$15,'FG_576way_PayCombo (2wild)'!P$1+2,FALSE)*P$2,'FG_243way_Regular Symbol'!D$16-VLOOKUP("S1",'FG_243way_Regular Symbol'!$B$3:$H$15,'FG_576way_PayCombo (2wild)'!P$1+2,FALSE)*P$2)</f>
        <v>58</v>
      </c>
      <c r="U15" s="302">
        <f>IF(P15="S1",VLOOKUP(P15,'FG_243way_Regular Symbol'!$B$3:$H$15,'FG_576way_PayCombo (2wild)'!Q$1+2,FALSE)*Q$2,'FG_243way_Regular Symbol'!E$16-VLOOKUP("S1",'FG_243way_Regular Symbol'!$B$3:$H$15,'FG_576way_PayCombo (2wild)'!Q$1+2,FALSE)*Q$2)</f>
        <v>18</v>
      </c>
      <c r="V15" s="302">
        <f>IF(Q15="S1",VLOOKUP(Q15,'FG_243way_Regular Symbol'!$B$3:$H$15,'FG_576way_PayCombo (2wild)'!R$1+2,FALSE)*R$2,'FG_243way_Regular Symbol'!F$16-VLOOKUP("S1",'FG_243way_Regular Symbol'!$B$3:$H$15,'FG_576way_PayCombo (2wild)'!R$1+2,FALSE)*R$2)</f>
        <v>16</v>
      </c>
      <c r="W15" s="302">
        <f>IF(R15="S1",VLOOKUP(R15,'FG_243way_Regular Symbol'!$B$3:$H$15,'FG_576way_PayCombo (2wild)'!S$1+2,FALSE)*S$2,'FG_243way_Regular Symbol'!G$16-VLOOKUP("S1",'FG_243way_Regular Symbol'!$B$3:$H$15,'FG_576way_PayCombo (2wild)'!S$1+2,FALSE)*S$2)</f>
        <v>8</v>
      </c>
      <c r="X15" s="302">
        <f>IF(S15="S1",VLOOKUP(S15,'FG_243way_Regular Symbol'!$B$3:$H$15,'FG_576way_PayCombo (2wild)'!T$1+2,FALSE)*T$2,'FG_243way_Regular Symbol'!H$16-VLOOKUP("S1",'FG_243way_Regular Symbol'!$B$3:$H$15,'FG_576way_PayCombo (2wild)'!T$1+2,FALSE)*T$2)</f>
        <v>4</v>
      </c>
      <c r="Y15" s="305">
        <f t="shared" si="5"/>
        <v>534528</v>
      </c>
      <c r="Z15" s="18">
        <f t="shared" si="6"/>
        <v>6.4985994397759109E-2</v>
      </c>
    </row>
    <row r="16" spans="1:26">
      <c r="A16" s="303" t="s">
        <v>186</v>
      </c>
      <c r="B16" s="356">
        <v>5</v>
      </c>
      <c r="C16" s="27">
        <f>IF(C$6&lt;=$B16,VLOOKUP($A16,'FG_R1R2appear wild'!$E$21:$H$32,'FG_576way_PayCombo (2wild)'!C$6+2,FALSE),IF(C$6-$B16=1,VLOOKUP($A16,'FG_576way_Regular Symbol(2wild)'!$B$34:$H$44,'FG_576way_PayCombo (2wild)'!C$6+2,FALSE),'FG_576way_Regular Symbol(2wild)'!D$16))</f>
        <v>11</v>
      </c>
      <c r="D16" s="27">
        <f>IF(D$6&lt;=$B16,VLOOKUP($A16,'FG_R1R2appear wild'!$E$21:$H$32,'FG_576way_PayCombo (2wild)'!D$6+2,FALSE),IF(D$6-$B16=1,VLOOKUP($A16,'FG_576way_Regular Symbol(2wild)'!$B$34:$H$44,'FG_576way_PayCombo (2wild)'!D$6+2,FALSE),'FG_576way_Regular Symbol(2wild)'!E$16))</f>
        <v>8</v>
      </c>
      <c r="E16" s="27">
        <f>IF(E$6&lt;=$B16,VLOOKUP($A16,'FG_576way_Regular Symbol(2wild)'!$B$21:$H$31,'FG_576way_PayCombo (2wild)'!E$6+2,FALSE)*R$2,IF(E$6-$B16=1,VLOOKUP($A16,'FG_576way_Regular Symbol(2wild)'!$B$34:$H$44,'FG_576way_PayCombo (2wild)'!E$6+2,FALSE),'FG_576way_Regular Symbol(2wild)'!F$16))</f>
        <v>28</v>
      </c>
      <c r="F16" s="27">
        <f>IF(F$6&lt;=$B16,VLOOKUP($A16,'FG_576way_Regular Symbol(2wild)'!$B$21:$H$31,'FG_576way_PayCombo (2wild)'!F$6+2,FALSE)*S$2,IF(F$6-$B16=1,VLOOKUP($A16,'FG_576way_Regular Symbol(2wild)'!$B$34:$H$44,'FG_576way_PayCombo (2wild)'!F$6+2,FALSE),'FG_576way_Regular Symbol(2wild)'!G$16))</f>
        <v>8</v>
      </c>
      <c r="G16" s="27">
        <f>IF(G$6&lt;=$B16,VLOOKUP($A16,'FG_576way_Regular Symbol(2wild)'!$B$21:$H$31,'FG_576way_PayCombo (2wild)'!G$6+2,FALSE)*T$2,IF(G$6-$B16=1,VLOOKUP($A16,'FG_576way_Regular Symbol(2wild)'!$B$34:$H$44,'FG_576way_PayCombo (2wild)'!G$6+2,FALSE),'FG_576way_Regular Symbol(2wild)'!H$16))</f>
        <v>32</v>
      </c>
      <c r="H16" s="256">
        <f t="shared" si="0"/>
        <v>630784</v>
      </c>
      <c r="I16" s="244">
        <f t="shared" si="1"/>
        <v>13.039772727272727</v>
      </c>
      <c r="J16" s="190">
        <f>VLOOKUP($A16,FGOverView!$B$36:$G$46,'FG_576way_PayCombo (2wild)'!$B16+1,FALSE)</f>
        <v>50</v>
      </c>
      <c r="K16" s="183">
        <f t="shared" si="2"/>
        <v>7.6688453159041395E-2</v>
      </c>
      <c r="L16" s="276">
        <f t="shared" si="3"/>
        <v>7.6688453159041395E-2</v>
      </c>
      <c r="M16" s="275">
        <f t="shared" si="4"/>
        <v>3.8344226579520697</v>
      </c>
      <c r="N16" s="134"/>
      <c r="O16" s="307" t="s">
        <v>44</v>
      </c>
      <c r="P16" s="307" t="s">
        <v>44</v>
      </c>
      <c r="Q16" s="307" t="s">
        <v>44</v>
      </c>
      <c r="R16" s="307" t="s">
        <v>285</v>
      </c>
      <c r="S16" s="307" t="s">
        <v>285</v>
      </c>
      <c r="T16" s="302">
        <f>IF(O16="S1",VLOOKUP(O16,'FG_243way_Regular Symbol'!$B$3:$H$15,'FG_576way_PayCombo (2wild)'!P$1+2,FALSE)*P$2,'FG_243way_Regular Symbol'!D$16-VLOOKUP("S1",'FG_243way_Regular Symbol'!$B$3:$H$15,'FG_576way_PayCombo (2wild)'!P$1+2,FALSE)*P$2)</f>
        <v>3</v>
      </c>
      <c r="U16" s="302">
        <f>IF(P16="S1",VLOOKUP(P16,'FG_243way_Regular Symbol'!$B$3:$H$15,'FG_576way_PayCombo (2wild)'!Q$1+2,FALSE)*Q$2,'FG_243way_Regular Symbol'!E$16-VLOOKUP("S1",'FG_243way_Regular Symbol'!$B$3:$H$15,'FG_576way_PayCombo (2wild)'!Q$1+2,FALSE)*Q$2)</f>
        <v>18</v>
      </c>
      <c r="V16" s="302">
        <f>IF(Q16="S1",VLOOKUP(Q16,'FG_243way_Regular Symbol'!$B$3:$H$15,'FG_576way_PayCombo (2wild)'!R$1+2,FALSE)*R$2,'FG_243way_Regular Symbol'!F$16-VLOOKUP("S1",'FG_243way_Regular Symbol'!$B$3:$H$15,'FG_576way_PayCombo (2wild)'!R$1+2,FALSE)*R$2)</f>
        <v>16</v>
      </c>
      <c r="W16" s="302">
        <f>IF(R16="S1",VLOOKUP(R16,'FG_243way_Regular Symbol'!$B$3:$H$15,'FG_576way_PayCombo (2wild)'!S$1+2,FALSE)*S$2,'FG_243way_Regular Symbol'!G$16-VLOOKUP("S1",'FG_243way_Regular Symbol'!$B$3:$H$15,'FG_576way_PayCombo (2wild)'!S$1+2,FALSE)*S$2)</f>
        <v>48</v>
      </c>
      <c r="X16" s="302">
        <f>IF(S16="S1",VLOOKUP(S16,'FG_243way_Regular Symbol'!$B$3:$H$15,'FG_576way_PayCombo (2wild)'!T$1+2,FALSE)*T$2,'FG_243way_Regular Symbol'!H$16-VLOOKUP("S1",'FG_243way_Regular Symbol'!$B$3:$H$15,'FG_576way_PayCombo (2wild)'!T$1+2,FALSE)*T$2)</f>
        <v>64</v>
      </c>
      <c r="Y16" s="305">
        <f t="shared" si="5"/>
        <v>2654208</v>
      </c>
      <c r="Z16" s="18">
        <f t="shared" si="6"/>
        <v>0.32268907563025212</v>
      </c>
    </row>
    <row r="17" spans="1:26">
      <c r="A17" s="303" t="s">
        <v>149</v>
      </c>
      <c r="B17" s="356">
        <v>4</v>
      </c>
      <c r="C17" s="27">
        <f>IF(C$6&lt;=$B17,VLOOKUP($A17,'FG_R1R2appear wild'!$E$21:$H$32,'FG_576way_PayCombo (2wild)'!C$6+2,FALSE),IF(C$6-$B17=1,VLOOKUP($A17,'FG_576way_Regular Symbol(2wild)'!$B$34:$H$44,'FG_576way_PayCombo (2wild)'!C$6+2,FALSE),'FG_576way_Regular Symbol(2wild)'!D$16))</f>
        <v>6</v>
      </c>
      <c r="D17" s="27">
        <f>IF(D$6&lt;=$B17,VLOOKUP($A17,'FG_R1R2appear wild'!$E$21:$H$32,'FG_576way_PayCombo (2wild)'!D$6+2,FALSE),IF(D$6-$B17=1,VLOOKUP($A17,'FG_576way_Regular Symbol(2wild)'!$B$34:$H$44,'FG_576way_PayCombo (2wild)'!D$6+2,FALSE),'FG_576way_Regular Symbol(2wild)'!E$16))</f>
        <v>6</v>
      </c>
      <c r="E17" s="27">
        <f>IF(E$6&lt;=$B17,VLOOKUP($A17,'FG_576way_Regular Symbol(2wild)'!$B$21:$H$31,'FG_576way_PayCombo (2wild)'!E$6+2,FALSE)*R$2,IF(E$6-$B17=1,VLOOKUP($A17,'FG_576way_Regular Symbol(2wild)'!$B$34:$H$44,'FG_576way_PayCombo (2wild)'!E$6+2,FALSE),'FG_576way_Regular Symbol(2wild)'!F$16))</f>
        <v>24</v>
      </c>
      <c r="F17" s="27">
        <f>IF(F$6&lt;=$B17,VLOOKUP($A17,'FG_576way_Regular Symbol(2wild)'!$B$21:$H$31,'FG_576way_PayCombo (2wild)'!F$6+2,FALSE)*S$2,IF(F$6-$B17=1,VLOOKUP($A17,'FG_576way_Regular Symbol(2wild)'!$B$34:$H$44,'FG_576way_PayCombo (2wild)'!F$6+2,FALSE),'FG_576way_Regular Symbol(2wild)'!G$16))</f>
        <v>24</v>
      </c>
      <c r="G17" s="27">
        <f>IF(G$6&lt;=$B17,VLOOKUP($A17,'FG_576way_Regular Symbol(2wild)'!$B$21:$H$31,'FG_576way_PayCombo (2wild)'!G$6+2,FALSE)*T$2,IF(G$6-$B17=1,VLOOKUP($A17,'FG_576way_Regular Symbol(2wild)'!$B$34:$H$44,'FG_576way_PayCombo (2wild)'!G$6+2,FALSE),'FG_576way_Regular Symbol(2wild)'!H$16))</f>
        <v>60</v>
      </c>
      <c r="H17" s="256">
        <f t="shared" si="0"/>
        <v>1244160</v>
      </c>
      <c r="I17" s="244">
        <f t="shared" si="1"/>
        <v>6.6111111111111107</v>
      </c>
      <c r="J17" s="190">
        <f>VLOOKUP($A17,FGOverView!$B$36:$G$46,'FG_576way_PayCombo (2wild)'!$B17+1,FALSE)</f>
        <v>200</v>
      </c>
      <c r="K17" s="183">
        <f t="shared" si="2"/>
        <v>0.60504201680672276</v>
      </c>
      <c r="L17" s="276">
        <f t="shared" si="3"/>
        <v>0.15126050420168069</v>
      </c>
      <c r="M17" s="275">
        <f t="shared" si="4"/>
        <v>30.252100840336137</v>
      </c>
      <c r="N17" s="134"/>
      <c r="O17" s="307" t="s">
        <v>44</v>
      </c>
      <c r="P17" s="307" t="s">
        <v>44</v>
      </c>
      <c r="Q17" s="307" t="s">
        <v>285</v>
      </c>
      <c r="R17" s="307" t="s">
        <v>44</v>
      </c>
      <c r="S17" s="307" t="s">
        <v>285</v>
      </c>
      <c r="T17" s="302">
        <f>IF(O17="S1",VLOOKUP(O17,'FG_243way_Regular Symbol'!$B$3:$H$15,'FG_576way_PayCombo (2wild)'!P$1+2,FALSE)*P$2,'FG_243way_Regular Symbol'!D$16-VLOOKUP("S1",'FG_243way_Regular Symbol'!$B$3:$H$15,'FG_576way_PayCombo (2wild)'!P$1+2,FALSE)*P$2)</f>
        <v>3</v>
      </c>
      <c r="U17" s="302">
        <f>IF(P17="S1",VLOOKUP(P17,'FG_243way_Regular Symbol'!$B$3:$H$15,'FG_576way_PayCombo (2wild)'!Q$1+2,FALSE)*Q$2,'FG_243way_Regular Symbol'!E$16-VLOOKUP("S1",'FG_243way_Regular Symbol'!$B$3:$H$15,'FG_576way_PayCombo (2wild)'!Q$1+2,FALSE)*Q$2)</f>
        <v>18</v>
      </c>
      <c r="V17" s="302">
        <f>IF(Q17="S1",VLOOKUP(Q17,'FG_243way_Regular Symbol'!$B$3:$H$15,'FG_576way_PayCombo (2wild)'!R$1+2,FALSE)*R$2,'FG_243way_Regular Symbol'!F$16-VLOOKUP("S1",'FG_243way_Regular Symbol'!$B$3:$H$15,'FG_576way_PayCombo (2wild)'!R$1+2,FALSE)*R$2)</f>
        <v>44</v>
      </c>
      <c r="W17" s="302">
        <f>IF(R17="S1",VLOOKUP(R17,'FG_243way_Regular Symbol'!$B$3:$H$15,'FG_576way_PayCombo (2wild)'!S$1+2,FALSE)*S$2,'FG_243way_Regular Symbol'!G$16-VLOOKUP("S1",'FG_243way_Regular Symbol'!$B$3:$H$15,'FG_576way_PayCombo (2wild)'!S$1+2,FALSE)*S$2)</f>
        <v>8</v>
      </c>
      <c r="X17" s="302">
        <f>IF(S17="S1",VLOOKUP(S17,'FG_243way_Regular Symbol'!$B$3:$H$15,'FG_576way_PayCombo (2wild)'!T$1+2,FALSE)*T$2,'FG_243way_Regular Symbol'!H$16-VLOOKUP("S1",'FG_243way_Regular Symbol'!$B$3:$H$15,'FG_576way_PayCombo (2wild)'!T$1+2,FALSE)*T$2)</f>
        <v>64</v>
      </c>
      <c r="Y17" s="305">
        <f t="shared" si="5"/>
        <v>1216512</v>
      </c>
      <c r="Z17" s="18">
        <f t="shared" si="6"/>
        <v>0.14789915966386555</v>
      </c>
    </row>
    <row r="18" spans="1:26">
      <c r="A18" s="303" t="s">
        <v>85</v>
      </c>
      <c r="B18" s="356">
        <v>4</v>
      </c>
      <c r="C18" s="27">
        <f>IF(C$6&lt;=$B18,VLOOKUP($A18,'FG_R1R2appear wild'!$E$21:$H$32,'FG_576way_PayCombo (2wild)'!C$6+2,FALSE),IF(C$6-$B18=1,VLOOKUP($A18,'FG_576way_Regular Symbol(2wild)'!$B$34:$H$44,'FG_576way_PayCombo (2wild)'!C$6+2,FALSE),'FG_576way_Regular Symbol(2wild)'!D$16))</f>
        <v>6</v>
      </c>
      <c r="D18" s="27">
        <f>IF(D$6&lt;=$B18,VLOOKUP($A18,'FG_R1R2appear wild'!$E$21:$H$32,'FG_576way_PayCombo (2wild)'!D$6+2,FALSE),IF(D$6-$B18=1,VLOOKUP($A18,'FG_576way_Regular Symbol(2wild)'!$B$34:$H$44,'FG_576way_PayCombo (2wild)'!D$6+2,FALSE),'FG_576way_Regular Symbol(2wild)'!E$16))</f>
        <v>7</v>
      </c>
      <c r="E18" s="27">
        <f>IF(E$6&lt;=$B18,VLOOKUP($A18,'FG_576way_Regular Symbol(2wild)'!$B$21:$H$31,'FG_576way_PayCombo (2wild)'!E$6+2,FALSE)*R$2,IF(E$6-$B18=1,VLOOKUP($A18,'FG_576way_Regular Symbol(2wild)'!$B$34:$H$44,'FG_576way_PayCombo (2wild)'!E$6+2,FALSE),'FG_576way_Regular Symbol(2wild)'!F$16))</f>
        <v>20</v>
      </c>
      <c r="F18" s="27">
        <f>IF(F$6&lt;=$B18,VLOOKUP($A18,'FG_576way_Regular Symbol(2wild)'!$B$21:$H$31,'FG_576way_PayCombo (2wild)'!F$6+2,FALSE)*S$2,IF(F$6-$B18=1,VLOOKUP($A18,'FG_576way_Regular Symbol(2wild)'!$B$34:$H$44,'FG_576way_PayCombo (2wild)'!F$6+2,FALSE),'FG_576way_Regular Symbol(2wild)'!G$16))</f>
        <v>32</v>
      </c>
      <c r="G18" s="27">
        <f>IF(G$6&lt;=$B18,VLOOKUP($A18,'FG_576way_Regular Symbol(2wild)'!$B$21:$H$31,'FG_576way_PayCombo (2wild)'!G$6+2,FALSE)*T$2,IF(G$6-$B18=1,VLOOKUP($A18,'FG_576way_Regular Symbol(2wild)'!$B$34:$H$44,'FG_576way_PayCombo (2wild)'!G$6+2,FALSE),'FG_576way_Regular Symbol(2wild)'!H$16))</f>
        <v>60</v>
      </c>
      <c r="H18" s="256">
        <f t="shared" si="0"/>
        <v>1612800</v>
      </c>
      <c r="I18" s="244">
        <f t="shared" si="1"/>
        <v>5.0999999999999996</v>
      </c>
      <c r="J18" s="190">
        <f>VLOOKUP($A18,FGOverView!$B$36:$G$46,'FG_576way_PayCombo (2wild)'!$B18+1,FALSE)</f>
        <v>200</v>
      </c>
      <c r="K18" s="183">
        <f t="shared" si="2"/>
        <v>0.78431372549019618</v>
      </c>
      <c r="L18" s="276">
        <f t="shared" si="3"/>
        <v>0.19607843137254904</v>
      </c>
      <c r="M18" s="275">
        <f t="shared" si="4"/>
        <v>39.215686274509807</v>
      </c>
      <c r="N18" s="134"/>
      <c r="O18" s="307" t="s">
        <v>44</v>
      </c>
      <c r="P18" s="307" t="s">
        <v>44</v>
      </c>
      <c r="Q18" s="307" t="s">
        <v>285</v>
      </c>
      <c r="R18" s="307" t="s">
        <v>285</v>
      </c>
      <c r="S18" s="307" t="s">
        <v>44</v>
      </c>
      <c r="T18" s="302">
        <f>IF(O18="S1",VLOOKUP(O18,'FG_243way_Regular Symbol'!$B$3:$H$15,'FG_576way_PayCombo (2wild)'!P$1+2,FALSE)*P$2,'FG_243way_Regular Symbol'!D$16-VLOOKUP("S1",'FG_243way_Regular Symbol'!$B$3:$H$15,'FG_576way_PayCombo (2wild)'!P$1+2,FALSE)*P$2)</f>
        <v>3</v>
      </c>
      <c r="U18" s="302">
        <f>IF(P18="S1",VLOOKUP(P18,'FG_243way_Regular Symbol'!$B$3:$H$15,'FG_576way_PayCombo (2wild)'!Q$1+2,FALSE)*Q$2,'FG_243way_Regular Symbol'!E$16-VLOOKUP("S1",'FG_243way_Regular Symbol'!$B$3:$H$15,'FG_576way_PayCombo (2wild)'!Q$1+2,FALSE)*Q$2)</f>
        <v>18</v>
      </c>
      <c r="V18" s="302">
        <f>IF(Q18="S1",VLOOKUP(Q18,'FG_243way_Regular Symbol'!$B$3:$H$15,'FG_576way_PayCombo (2wild)'!R$1+2,FALSE)*R$2,'FG_243way_Regular Symbol'!F$16-VLOOKUP("S1",'FG_243way_Regular Symbol'!$B$3:$H$15,'FG_576way_PayCombo (2wild)'!R$1+2,FALSE)*R$2)</f>
        <v>44</v>
      </c>
      <c r="W18" s="302">
        <f>IF(R18="S1",VLOOKUP(R18,'FG_243way_Regular Symbol'!$B$3:$H$15,'FG_576way_PayCombo (2wild)'!S$1+2,FALSE)*S$2,'FG_243way_Regular Symbol'!G$16-VLOOKUP("S1",'FG_243way_Regular Symbol'!$B$3:$H$15,'FG_576way_PayCombo (2wild)'!S$1+2,FALSE)*S$2)</f>
        <v>48</v>
      </c>
      <c r="X18" s="302">
        <f>IF(S18="S1",VLOOKUP(S18,'FG_243way_Regular Symbol'!$B$3:$H$15,'FG_576way_PayCombo (2wild)'!T$1+2,FALSE)*T$2,'FG_243way_Regular Symbol'!H$16-VLOOKUP("S1",'FG_243way_Regular Symbol'!$B$3:$H$15,'FG_576way_PayCombo (2wild)'!T$1+2,FALSE)*T$2)</f>
        <v>4</v>
      </c>
      <c r="Y18" s="305">
        <f t="shared" si="5"/>
        <v>456192</v>
      </c>
      <c r="Z18" s="18">
        <f t="shared" si="6"/>
        <v>5.5462184873949577E-2</v>
      </c>
    </row>
    <row r="19" spans="1:26">
      <c r="A19" s="303" t="s">
        <v>83</v>
      </c>
      <c r="B19" s="356">
        <v>4</v>
      </c>
      <c r="C19" s="27">
        <f>IF(C$6&lt;=$B19,VLOOKUP($A19,'FG_R1R2appear wild'!$E$21:$H$32,'FG_576way_PayCombo (2wild)'!C$6+2,FALSE),IF(C$6-$B19=1,VLOOKUP($A19,'FG_576way_Regular Symbol(2wild)'!$B$34:$H$44,'FG_576way_PayCombo (2wild)'!C$6+2,FALSE),'FG_576way_Regular Symbol(2wild)'!D$16))</f>
        <v>6</v>
      </c>
      <c r="D19" s="27">
        <f>IF(D$6&lt;=$B19,VLOOKUP($A19,'FG_R1R2appear wild'!$E$21:$H$32,'FG_576way_PayCombo (2wild)'!D$6+2,FALSE),IF(D$6-$B19=1,VLOOKUP($A19,'FG_576way_Regular Symbol(2wild)'!$B$34:$H$44,'FG_576way_PayCombo (2wild)'!D$6+2,FALSE),'FG_576way_Regular Symbol(2wild)'!E$16))</f>
        <v>6</v>
      </c>
      <c r="E19" s="27">
        <f>IF(E$6&lt;=$B19,VLOOKUP($A19,'FG_576way_Regular Symbol(2wild)'!$B$21:$H$31,'FG_576way_PayCombo (2wild)'!E$6+2,FALSE)*R$2,IF(E$6-$B19=1,VLOOKUP($A19,'FG_576way_Regular Symbol(2wild)'!$B$34:$H$44,'FG_576way_PayCombo (2wild)'!E$6+2,FALSE),'FG_576way_Regular Symbol(2wild)'!F$16))</f>
        <v>12</v>
      </c>
      <c r="F19" s="27">
        <f>IF(F$6&lt;=$B19,VLOOKUP($A19,'FG_576way_Regular Symbol(2wild)'!$B$21:$H$31,'FG_576way_PayCombo (2wild)'!F$6+2,FALSE)*S$2,IF(F$6-$B19=1,VLOOKUP($A19,'FG_576way_Regular Symbol(2wild)'!$B$34:$H$44,'FG_576way_PayCombo (2wild)'!F$6+2,FALSE),'FG_576way_Regular Symbol(2wild)'!G$16))</f>
        <v>4</v>
      </c>
      <c r="G19" s="27">
        <f>IF(G$6&lt;=$B19,VLOOKUP($A19,'FG_576way_Regular Symbol(2wild)'!$B$21:$H$31,'FG_576way_PayCombo (2wild)'!G$6+2,FALSE)*T$2,IF(G$6-$B19=1,VLOOKUP($A19,'FG_576way_Regular Symbol(2wild)'!$B$34:$H$44,'FG_576way_PayCombo (2wild)'!G$6+2,FALSE),'FG_576way_Regular Symbol(2wild)'!H$16))</f>
        <v>40</v>
      </c>
      <c r="H19" s="256">
        <f t="shared" si="0"/>
        <v>69120</v>
      </c>
      <c r="I19" s="244">
        <f t="shared" si="1"/>
        <v>119</v>
      </c>
      <c r="J19" s="190">
        <f>VLOOKUP($A19,FGOverView!$B$36:$G$46,'FG_576way_PayCombo (2wild)'!$B19+1,FALSE)</f>
        <v>100</v>
      </c>
      <c r="K19" s="183">
        <f t="shared" si="2"/>
        <v>1.680672268907563E-2</v>
      </c>
      <c r="L19" s="276">
        <f t="shared" si="3"/>
        <v>8.4033613445378148E-3</v>
      </c>
      <c r="M19" s="275">
        <f t="shared" si="4"/>
        <v>0.84033613445378152</v>
      </c>
      <c r="N19" s="134"/>
      <c r="O19" s="307" t="s">
        <v>44</v>
      </c>
      <c r="P19" s="307" t="s">
        <v>285</v>
      </c>
      <c r="Q19" s="307" t="s">
        <v>44</v>
      </c>
      <c r="R19" s="307" t="s">
        <v>44</v>
      </c>
      <c r="S19" s="307" t="s">
        <v>285</v>
      </c>
      <c r="T19" s="302">
        <f>IF(O19="S1",VLOOKUP(O19,'FG_243way_Regular Symbol'!$B$3:$H$15,'FG_576way_PayCombo (2wild)'!P$1+2,FALSE)*P$2,'FG_243way_Regular Symbol'!D$16-VLOOKUP("S1",'FG_243way_Regular Symbol'!$B$3:$H$15,'FG_576way_PayCombo (2wild)'!P$1+2,FALSE)*P$2)</f>
        <v>3</v>
      </c>
      <c r="U19" s="302">
        <f>IF(P19="S1",VLOOKUP(P19,'FG_243way_Regular Symbol'!$B$3:$H$15,'FG_576way_PayCombo (2wild)'!Q$1+2,FALSE)*Q$2,'FG_243way_Regular Symbol'!E$16-VLOOKUP("S1",'FG_243way_Regular Symbol'!$B$3:$H$15,'FG_576way_PayCombo (2wild)'!Q$1+2,FALSE)*Q$2)</f>
        <v>64</v>
      </c>
      <c r="V19" s="302">
        <f>IF(Q19="S1",VLOOKUP(Q19,'FG_243way_Regular Symbol'!$B$3:$H$15,'FG_576way_PayCombo (2wild)'!R$1+2,FALSE)*R$2,'FG_243way_Regular Symbol'!F$16-VLOOKUP("S1",'FG_243way_Regular Symbol'!$B$3:$H$15,'FG_576way_PayCombo (2wild)'!R$1+2,FALSE)*R$2)</f>
        <v>16</v>
      </c>
      <c r="W19" s="302">
        <f>IF(R19="S1",VLOOKUP(R19,'FG_243way_Regular Symbol'!$B$3:$H$15,'FG_576way_PayCombo (2wild)'!S$1+2,FALSE)*S$2,'FG_243way_Regular Symbol'!G$16-VLOOKUP("S1",'FG_243way_Regular Symbol'!$B$3:$H$15,'FG_576way_PayCombo (2wild)'!S$1+2,FALSE)*S$2)</f>
        <v>8</v>
      </c>
      <c r="X19" s="302">
        <f>IF(S19="S1",VLOOKUP(S19,'FG_243way_Regular Symbol'!$B$3:$H$15,'FG_576way_PayCombo (2wild)'!T$1+2,FALSE)*T$2,'FG_243way_Regular Symbol'!H$16-VLOOKUP("S1",'FG_243way_Regular Symbol'!$B$3:$H$15,'FG_576way_PayCombo (2wild)'!T$1+2,FALSE)*T$2)</f>
        <v>64</v>
      </c>
      <c r="Y19" s="305">
        <f t="shared" si="5"/>
        <v>1572864</v>
      </c>
      <c r="Z19" s="18">
        <f t="shared" si="6"/>
        <v>0.19122315592903827</v>
      </c>
    </row>
    <row r="20" spans="1:26">
      <c r="A20" s="303" t="s">
        <v>84</v>
      </c>
      <c r="B20" s="356">
        <v>4</v>
      </c>
      <c r="C20" s="27">
        <f>IF(C$6&lt;=$B20,VLOOKUP($A20,'FG_R1R2appear wild'!$E$21:$H$32,'FG_576way_PayCombo (2wild)'!C$6+2,FALSE),IF(C$6-$B20=1,VLOOKUP($A20,'FG_576way_Regular Symbol(2wild)'!$B$34:$H$44,'FG_576way_PayCombo (2wild)'!C$6+2,FALSE),'FG_576way_Regular Symbol(2wild)'!D$16))</f>
        <v>6</v>
      </c>
      <c r="D20" s="27">
        <f>IF(D$6&lt;=$B20,VLOOKUP($A20,'FG_R1R2appear wild'!$E$21:$H$32,'FG_576way_PayCombo (2wild)'!D$6+2,FALSE),IF(D$6-$B20=1,VLOOKUP($A20,'FG_576way_Regular Symbol(2wild)'!$B$34:$H$44,'FG_576way_PayCombo (2wild)'!D$6+2,FALSE),'FG_576way_Regular Symbol(2wild)'!E$16))</f>
        <v>6</v>
      </c>
      <c r="E20" s="27">
        <f>IF(E$6&lt;=$B20,VLOOKUP($A20,'FG_576way_Regular Symbol(2wild)'!$B$21:$H$31,'FG_576way_PayCombo (2wild)'!E$6+2,FALSE)*R$2,IF(E$6-$B20=1,VLOOKUP($A20,'FG_576way_Regular Symbol(2wild)'!$B$34:$H$44,'FG_576way_PayCombo (2wild)'!E$6+2,FALSE),'FG_576way_Regular Symbol(2wild)'!F$16))</f>
        <v>16</v>
      </c>
      <c r="F20" s="27">
        <f>IF(F$6&lt;=$B20,VLOOKUP($A20,'FG_576way_Regular Symbol(2wild)'!$B$21:$H$31,'FG_576way_PayCombo (2wild)'!F$6+2,FALSE)*S$2,IF(F$6-$B20=1,VLOOKUP($A20,'FG_576way_Regular Symbol(2wild)'!$B$34:$H$44,'FG_576way_PayCombo (2wild)'!F$6+2,FALSE),'FG_576way_Regular Symbol(2wild)'!G$16))</f>
        <v>8</v>
      </c>
      <c r="G20" s="27">
        <f>IF(G$6&lt;=$B20,VLOOKUP($A20,'FG_576way_Regular Symbol(2wild)'!$B$21:$H$31,'FG_576way_PayCombo (2wild)'!G$6+2,FALSE)*T$2,IF(G$6-$B20=1,VLOOKUP($A20,'FG_576way_Regular Symbol(2wild)'!$B$34:$H$44,'FG_576way_PayCombo (2wild)'!G$6+2,FALSE),'FG_576way_Regular Symbol(2wild)'!H$16))</f>
        <v>60</v>
      </c>
      <c r="H20" s="364">
        <f t="shared" si="0"/>
        <v>276480</v>
      </c>
      <c r="I20" s="244">
        <f t="shared" si="1"/>
        <v>29.75</v>
      </c>
      <c r="J20" s="190">
        <f>VLOOKUP($A20,FGOverView!$B$36:$G$46,'FG_576way_PayCombo (2wild)'!$B20+1,FALSE)</f>
        <v>100</v>
      </c>
      <c r="K20" s="183">
        <f t="shared" si="2"/>
        <v>6.7226890756302518E-2</v>
      </c>
      <c r="L20" s="276">
        <f t="shared" si="3"/>
        <v>3.3613445378151259E-2</v>
      </c>
      <c r="M20" s="275">
        <f t="shared" si="4"/>
        <v>3.3613445378151261</v>
      </c>
      <c r="N20" s="134"/>
      <c r="O20" s="307" t="s">
        <v>44</v>
      </c>
      <c r="P20" s="307" t="s">
        <v>285</v>
      </c>
      <c r="Q20" s="307" t="s">
        <v>44</v>
      </c>
      <c r="R20" s="307" t="s">
        <v>285</v>
      </c>
      <c r="S20" s="307" t="s">
        <v>44</v>
      </c>
      <c r="T20" s="302">
        <f>IF(O20="S1",VLOOKUP(O20,'FG_243way_Regular Symbol'!$B$3:$H$15,'FG_576way_PayCombo (2wild)'!P$1+2,FALSE)*P$2,'FG_243way_Regular Symbol'!D$16-VLOOKUP("S1",'FG_243way_Regular Symbol'!$B$3:$H$15,'FG_576way_PayCombo (2wild)'!P$1+2,FALSE)*P$2)</f>
        <v>3</v>
      </c>
      <c r="U20" s="302">
        <f>IF(P20="S1",VLOOKUP(P20,'FG_243way_Regular Symbol'!$B$3:$H$15,'FG_576way_PayCombo (2wild)'!Q$1+2,FALSE)*Q$2,'FG_243way_Regular Symbol'!E$16-VLOOKUP("S1",'FG_243way_Regular Symbol'!$B$3:$H$15,'FG_576way_PayCombo (2wild)'!Q$1+2,FALSE)*Q$2)</f>
        <v>64</v>
      </c>
      <c r="V20" s="302">
        <f>IF(Q20="S1",VLOOKUP(Q20,'FG_243way_Regular Symbol'!$B$3:$H$15,'FG_576way_PayCombo (2wild)'!R$1+2,FALSE)*R$2,'FG_243way_Regular Symbol'!F$16-VLOOKUP("S1",'FG_243way_Regular Symbol'!$B$3:$H$15,'FG_576way_PayCombo (2wild)'!R$1+2,FALSE)*R$2)</f>
        <v>16</v>
      </c>
      <c r="W20" s="302">
        <f>IF(R20="S1",VLOOKUP(R20,'FG_243way_Regular Symbol'!$B$3:$H$15,'FG_576way_PayCombo (2wild)'!S$1+2,FALSE)*S$2,'FG_243way_Regular Symbol'!G$16-VLOOKUP("S1",'FG_243way_Regular Symbol'!$B$3:$H$15,'FG_576way_PayCombo (2wild)'!S$1+2,FALSE)*S$2)</f>
        <v>48</v>
      </c>
      <c r="X20" s="302">
        <f>IF(S20="S1",VLOOKUP(S20,'FG_243way_Regular Symbol'!$B$3:$H$15,'FG_576way_PayCombo (2wild)'!T$1+2,FALSE)*T$2,'FG_243way_Regular Symbol'!H$16-VLOOKUP("S1",'FG_243way_Regular Symbol'!$B$3:$H$15,'FG_576way_PayCombo (2wild)'!T$1+2,FALSE)*T$2)</f>
        <v>4</v>
      </c>
      <c r="Y20" s="305">
        <f t="shared" si="5"/>
        <v>589824</v>
      </c>
      <c r="Z20" s="18">
        <f t="shared" si="6"/>
        <v>7.1708683473389351E-2</v>
      </c>
    </row>
    <row r="21" spans="1:26">
      <c r="A21" s="303" t="s">
        <v>147</v>
      </c>
      <c r="B21" s="356">
        <v>4</v>
      </c>
      <c r="C21" s="27">
        <f>IF(C$6&lt;=$B21,VLOOKUP($A21,'FG_R1R2appear wild'!$E$21:$H$32,'FG_576way_PayCombo (2wild)'!C$6+2,FALSE),IF(C$6-$B21=1,VLOOKUP($A21,'FG_576way_Regular Symbol(2wild)'!$B$34:$H$44,'FG_576way_PayCombo (2wild)'!C$6+2,FALSE),'FG_576way_Regular Symbol(2wild)'!D$16))</f>
        <v>9</v>
      </c>
      <c r="D21" s="27">
        <f>IF(D$6&lt;=$B21,VLOOKUP($A21,'FG_R1R2appear wild'!$E$21:$H$32,'FG_576way_PayCombo (2wild)'!D$6+2,FALSE),IF(D$6-$B21=1,VLOOKUP($A21,'FG_576way_Regular Symbol(2wild)'!$B$34:$H$44,'FG_576way_PayCombo (2wild)'!D$6+2,FALSE),'FG_576way_Regular Symbol(2wild)'!E$16))</f>
        <v>7</v>
      </c>
      <c r="E21" s="27">
        <f>IF(E$6&lt;=$B21,VLOOKUP($A21,'FG_576way_Regular Symbol(2wild)'!$B$21:$H$31,'FG_576way_PayCombo (2wild)'!E$6+2,FALSE)*R$2,IF(E$6-$B21=1,VLOOKUP($A21,'FG_576way_Regular Symbol(2wild)'!$B$34:$H$44,'FG_576way_PayCombo (2wild)'!E$6+2,FALSE),'FG_576way_Regular Symbol(2wild)'!F$16))</f>
        <v>56</v>
      </c>
      <c r="F21" s="27">
        <f>IF(F$6&lt;=$B21,VLOOKUP($A21,'FG_576way_Regular Symbol(2wild)'!$B$21:$H$31,'FG_576way_PayCombo (2wild)'!F$6+2,FALSE)*S$2,IF(F$6-$B21=1,VLOOKUP($A21,'FG_576way_Regular Symbol(2wild)'!$B$34:$H$44,'FG_576way_PayCombo (2wild)'!F$6+2,FALSE),'FG_576way_Regular Symbol(2wild)'!G$16))</f>
        <v>44</v>
      </c>
      <c r="G21" s="27">
        <f>IF(G$6&lt;=$B21,VLOOKUP($A21,'FG_576way_Regular Symbol(2wild)'!$B$21:$H$31,'FG_576way_PayCombo (2wild)'!G$6+2,FALSE)*T$2,IF(G$6-$B21=1,VLOOKUP($A21,'FG_576way_Regular Symbol(2wild)'!$B$34:$H$44,'FG_576way_PayCombo (2wild)'!G$6+2,FALSE),'FG_576way_Regular Symbol(2wild)'!H$16))</f>
        <v>58</v>
      </c>
      <c r="H21" s="256">
        <f t="shared" si="0"/>
        <v>9003456</v>
      </c>
      <c r="I21" s="244">
        <f t="shared" si="1"/>
        <v>0.91356918943125842</v>
      </c>
      <c r="J21" s="190">
        <f>VLOOKUP($A21,FGOverView!$B$36:$G$46,'FG_576way_PayCombo (2wild)'!$B21+1,FALSE)</f>
        <v>60</v>
      </c>
      <c r="K21" s="183">
        <f t="shared" si="2"/>
        <v>1.3135294117647058</v>
      </c>
      <c r="L21" s="276">
        <f t="shared" si="3"/>
        <v>1.0946078431372548</v>
      </c>
      <c r="M21" s="275">
        <f t="shared" si="4"/>
        <v>65.67647058823529</v>
      </c>
      <c r="N21" s="134"/>
      <c r="O21" s="307" t="s">
        <v>44</v>
      </c>
      <c r="P21" s="307" t="s">
        <v>285</v>
      </c>
      <c r="Q21" s="307" t="s">
        <v>285</v>
      </c>
      <c r="R21" s="307" t="s">
        <v>44</v>
      </c>
      <c r="S21" s="307" t="s">
        <v>44</v>
      </c>
      <c r="T21" s="302">
        <f>IF(O21="S1",VLOOKUP(O21,'FG_243way_Regular Symbol'!$B$3:$H$15,'FG_576way_PayCombo (2wild)'!P$1+2,FALSE)*P$2,'FG_243way_Regular Symbol'!D$16-VLOOKUP("S1",'FG_243way_Regular Symbol'!$B$3:$H$15,'FG_576way_PayCombo (2wild)'!P$1+2,FALSE)*P$2)</f>
        <v>3</v>
      </c>
      <c r="U21" s="302">
        <f>IF(P21="S1",VLOOKUP(P21,'FG_243way_Regular Symbol'!$B$3:$H$15,'FG_576way_PayCombo (2wild)'!Q$1+2,FALSE)*Q$2,'FG_243way_Regular Symbol'!E$16-VLOOKUP("S1",'FG_243way_Regular Symbol'!$B$3:$H$15,'FG_576way_PayCombo (2wild)'!Q$1+2,FALSE)*Q$2)</f>
        <v>64</v>
      </c>
      <c r="V21" s="302">
        <f>IF(Q21="S1",VLOOKUP(Q21,'FG_243way_Regular Symbol'!$B$3:$H$15,'FG_576way_PayCombo (2wild)'!R$1+2,FALSE)*R$2,'FG_243way_Regular Symbol'!F$16-VLOOKUP("S1",'FG_243way_Regular Symbol'!$B$3:$H$15,'FG_576way_PayCombo (2wild)'!R$1+2,FALSE)*R$2)</f>
        <v>44</v>
      </c>
      <c r="W21" s="302">
        <f>IF(R21="S1",VLOOKUP(R21,'FG_243way_Regular Symbol'!$B$3:$H$15,'FG_576way_PayCombo (2wild)'!S$1+2,FALSE)*S$2,'FG_243way_Regular Symbol'!G$16-VLOOKUP("S1",'FG_243way_Regular Symbol'!$B$3:$H$15,'FG_576way_PayCombo (2wild)'!S$1+2,FALSE)*S$2)</f>
        <v>8</v>
      </c>
      <c r="X21" s="302">
        <f>IF(S21="S1",VLOOKUP(S21,'FG_243way_Regular Symbol'!$B$3:$H$15,'FG_576way_PayCombo (2wild)'!T$1+2,FALSE)*T$2,'FG_243way_Regular Symbol'!H$16-VLOOKUP("S1",'FG_243way_Regular Symbol'!$B$3:$H$15,'FG_576way_PayCombo (2wild)'!T$1+2,FALSE)*T$2)</f>
        <v>4</v>
      </c>
      <c r="Y21" s="305">
        <f t="shared" si="5"/>
        <v>270336</v>
      </c>
      <c r="Z21" s="18">
        <f t="shared" si="6"/>
        <v>3.2866479925303456E-2</v>
      </c>
    </row>
    <row r="22" spans="1:26">
      <c r="A22" s="303" t="s">
        <v>69</v>
      </c>
      <c r="B22" s="356">
        <v>4</v>
      </c>
      <c r="C22" s="27">
        <f>IF(C$6&lt;=$B22,VLOOKUP($A22,'FG_R1R2appear wild'!$E$21:$H$32,'FG_576way_PayCombo (2wild)'!C$6+2,FALSE),IF(C$6-$B22=1,VLOOKUP($A22,'FG_576way_Regular Symbol(2wild)'!$B$34:$H$44,'FG_576way_PayCombo (2wild)'!C$6+2,FALSE),'FG_576way_Regular Symbol(2wild)'!D$16))</f>
        <v>6</v>
      </c>
      <c r="D22" s="27">
        <f>IF(D$6&lt;=$B22,VLOOKUP($A22,'FG_R1R2appear wild'!$E$21:$H$32,'FG_576way_PayCombo (2wild)'!D$6+2,FALSE),IF(D$6-$B22=1,VLOOKUP($A22,'FG_576way_Regular Symbol(2wild)'!$B$34:$H$44,'FG_576way_PayCombo (2wild)'!D$6+2,FALSE),'FG_576way_Regular Symbol(2wild)'!E$16))</f>
        <v>8</v>
      </c>
      <c r="E22" s="27">
        <f>IF(E$6&lt;=$B22,VLOOKUP($A22,'FG_576way_Regular Symbol(2wild)'!$B$21:$H$31,'FG_576way_PayCombo (2wild)'!E$6+2,FALSE)*R$2,IF(E$6-$B22=1,VLOOKUP($A22,'FG_576way_Regular Symbol(2wild)'!$B$34:$H$44,'FG_576way_PayCombo (2wild)'!E$6+2,FALSE),'FG_576way_Regular Symbol(2wild)'!F$16))</f>
        <v>8</v>
      </c>
      <c r="F22" s="27">
        <f>IF(F$6&lt;=$B22,VLOOKUP($A22,'FG_576way_Regular Symbol(2wild)'!$B$21:$H$31,'FG_576way_PayCombo (2wild)'!F$6+2,FALSE)*S$2,IF(F$6-$B22=1,VLOOKUP($A22,'FG_576way_Regular Symbol(2wild)'!$B$34:$H$44,'FG_576way_PayCombo (2wild)'!F$6+2,FALSE),'FG_576way_Regular Symbol(2wild)'!G$16))</f>
        <v>16</v>
      </c>
      <c r="G22" s="27">
        <f>IF(G$6&lt;=$B22,VLOOKUP($A22,'FG_576way_Regular Symbol(2wild)'!$B$21:$H$31,'FG_576way_PayCombo (2wild)'!G$6+2,FALSE)*T$2,IF(G$6-$B22=1,VLOOKUP($A22,'FG_576way_Regular Symbol(2wild)'!$B$34:$H$44,'FG_576way_PayCombo (2wild)'!G$6+2,FALSE),'FG_576way_Regular Symbol(2wild)'!H$16))</f>
        <v>60</v>
      </c>
      <c r="H22" s="256">
        <f t="shared" si="0"/>
        <v>368640</v>
      </c>
      <c r="I22" s="244">
        <f t="shared" si="1"/>
        <v>22.3125</v>
      </c>
      <c r="J22" s="190">
        <f>VLOOKUP($A22,FGOverView!$B$36:$G$46,'FG_576way_PayCombo (2wild)'!$B22+1,FALSE)</f>
        <v>10</v>
      </c>
      <c r="K22" s="183">
        <f t="shared" si="2"/>
        <v>8.9635854341736706E-3</v>
      </c>
      <c r="L22" s="276">
        <f t="shared" si="3"/>
        <v>4.4817927170868348E-2</v>
      </c>
      <c r="M22" s="275">
        <f t="shared" si="4"/>
        <v>0.44817927170868349</v>
      </c>
      <c r="N22" s="134"/>
      <c r="O22" s="307" t="s">
        <v>285</v>
      </c>
      <c r="P22" s="307" t="s">
        <v>44</v>
      </c>
      <c r="Q22" s="307" t="s">
        <v>44</v>
      </c>
      <c r="R22" s="307" t="s">
        <v>44</v>
      </c>
      <c r="S22" s="307" t="s">
        <v>285</v>
      </c>
      <c r="T22" s="302">
        <f>IF(O22="S1",VLOOKUP(O22,'FG_243way_Regular Symbol'!$B$3:$H$15,'FG_576way_PayCombo (2wild)'!P$1+2,FALSE)*P$2,'FG_243way_Regular Symbol'!D$16-VLOOKUP("S1",'FG_243way_Regular Symbol'!$B$3:$H$15,'FG_576way_PayCombo (2wild)'!P$1+2,FALSE)*P$2)</f>
        <v>58</v>
      </c>
      <c r="U22" s="302">
        <f>IF(P22="S1",VLOOKUP(P22,'FG_243way_Regular Symbol'!$B$3:$H$15,'FG_576way_PayCombo (2wild)'!Q$1+2,FALSE)*Q$2,'FG_243way_Regular Symbol'!E$16-VLOOKUP("S1",'FG_243way_Regular Symbol'!$B$3:$H$15,'FG_576way_PayCombo (2wild)'!Q$1+2,FALSE)*Q$2)</f>
        <v>18</v>
      </c>
      <c r="V22" s="302">
        <f>IF(Q22="S1",VLOOKUP(Q22,'FG_243way_Regular Symbol'!$B$3:$H$15,'FG_576way_PayCombo (2wild)'!R$1+2,FALSE)*R$2,'FG_243way_Regular Symbol'!F$16-VLOOKUP("S1",'FG_243way_Regular Symbol'!$B$3:$H$15,'FG_576way_PayCombo (2wild)'!R$1+2,FALSE)*R$2)</f>
        <v>16</v>
      </c>
      <c r="W22" s="302">
        <f>IF(R22="S1",VLOOKUP(R22,'FG_243way_Regular Symbol'!$B$3:$H$15,'FG_576way_PayCombo (2wild)'!S$1+2,FALSE)*S$2,'FG_243way_Regular Symbol'!G$16-VLOOKUP("S1",'FG_243way_Regular Symbol'!$B$3:$H$15,'FG_576way_PayCombo (2wild)'!S$1+2,FALSE)*S$2)</f>
        <v>8</v>
      </c>
      <c r="X22" s="302">
        <f>IF(S22="S1",VLOOKUP(S22,'FG_243way_Regular Symbol'!$B$3:$H$15,'FG_576way_PayCombo (2wild)'!T$1+2,FALSE)*T$2,'FG_243way_Regular Symbol'!H$16-VLOOKUP("S1",'FG_243way_Regular Symbol'!$B$3:$H$15,'FG_576way_PayCombo (2wild)'!T$1+2,FALSE)*T$2)</f>
        <v>64</v>
      </c>
      <c r="Y22" s="305">
        <f t="shared" si="5"/>
        <v>8552448</v>
      </c>
      <c r="Z22" s="18">
        <f t="shared" si="6"/>
        <v>1.0397759103641457</v>
      </c>
    </row>
    <row r="23" spans="1:26">
      <c r="A23" s="303" t="s">
        <v>188</v>
      </c>
      <c r="B23" s="356">
        <v>4</v>
      </c>
      <c r="C23" s="27">
        <f>IF(C$6&lt;=$B23,VLOOKUP($A23,'FG_R1R2appear wild'!$E$21:$H$32,'FG_576way_PayCombo (2wild)'!C$6+2,FALSE),IF(C$6-$B23=1,VLOOKUP($A23,'FG_576way_Regular Symbol(2wild)'!$B$34:$H$44,'FG_576way_PayCombo (2wild)'!C$6+2,FALSE),'FG_576way_Regular Symbol(2wild)'!D$16))</f>
        <v>8</v>
      </c>
      <c r="D23" s="27">
        <f>IF(D$6&lt;=$B23,VLOOKUP($A23,'FG_R1R2appear wild'!$E$21:$H$32,'FG_576way_PayCombo (2wild)'!D$6+2,FALSE),IF(D$6-$B23=1,VLOOKUP($A23,'FG_576way_Regular Symbol(2wild)'!$B$34:$H$44,'FG_576way_PayCombo (2wild)'!D$6+2,FALSE),'FG_576way_Regular Symbol(2wild)'!E$16))</f>
        <v>10</v>
      </c>
      <c r="E23" s="27">
        <f>IF(E$6&lt;=$B23,VLOOKUP($A23,'FG_576way_Regular Symbol(2wild)'!$B$21:$H$31,'FG_576way_PayCombo (2wild)'!E$6+2,FALSE)*R$2,IF(E$6-$B23=1,VLOOKUP($A23,'FG_576way_Regular Symbol(2wild)'!$B$34:$H$44,'FG_576way_PayCombo (2wild)'!E$6+2,FALSE),'FG_576way_Regular Symbol(2wild)'!F$16))</f>
        <v>16</v>
      </c>
      <c r="F23" s="27">
        <f>IF(F$6&lt;=$B23,VLOOKUP($A23,'FG_576way_Regular Symbol(2wild)'!$B$21:$H$31,'FG_576way_PayCombo (2wild)'!F$6+2,FALSE)*S$2,IF(F$6-$B23=1,VLOOKUP($A23,'FG_576way_Regular Symbol(2wild)'!$B$34:$H$44,'FG_576way_PayCombo (2wild)'!F$6+2,FALSE),'FG_576way_Regular Symbol(2wild)'!G$16))</f>
        <v>32</v>
      </c>
      <c r="G23" s="27">
        <f>IF(G$6&lt;=$B23,VLOOKUP($A23,'FG_576way_Regular Symbol(2wild)'!$B$21:$H$31,'FG_576way_PayCombo (2wild)'!G$6+2,FALSE)*T$2,IF(G$6-$B23=1,VLOOKUP($A23,'FG_576way_Regular Symbol(2wild)'!$B$34:$H$44,'FG_576way_PayCombo (2wild)'!G$6+2,FALSE),'FG_576way_Regular Symbol(2wild)'!H$16))</f>
        <v>39</v>
      </c>
      <c r="H23" s="256">
        <f t="shared" si="0"/>
        <v>1597440</v>
      </c>
      <c r="I23" s="244">
        <f t="shared" si="1"/>
        <v>5.1490384615384617</v>
      </c>
      <c r="J23" s="190">
        <f>VLOOKUP($A23,FGOverView!$B$36:$G$46,'FG_576way_PayCombo (2wild)'!$B23+1,FALSE)</f>
        <v>10</v>
      </c>
      <c r="K23" s="183">
        <f t="shared" si="2"/>
        <v>3.8842203548085902E-2</v>
      </c>
      <c r="L23" s="276">
        <f t="shared" si="3"/>
        <v>0.19421101774042951</v>
      </c>
      <c r="M23" s="275">
        <f t="shared" si="4"/>
        <v>1.942110177404295</v>
      </c>
      <c r="N23" s="134"/>
      <c r="O23" s="307" t="s">
        <v>285</v>
      </c>
      <c r="P23" s="307" t="s">
        <v>44</v>
      </c>
      <c r="Q23" s="307" t="s">
        <v>44</v>
      </c>
      <c r="R23" s="307" t="s">
        <v>285</v>
      </c>
      <c r="S23" s="307" t="s">
        <v>44</v>
      </c>
      <c r="T23" s="302">
        <f>IF(O23="S1",VLOOKUP(O23,'FG_243way_Regular Symbol'!$B$3:$H$15,'FG_576way_PayCombo (2wild)'!P$1+2,FALSE)*P$2,'FG_243way_Regular Symbol'!D$16-VLOOKUP("S1",'FG_243way_Regular Symbol'!$B$3:$H$15,'FG_576way_PayCombo (2wild)'!P$1+2,FALSE)*P$2)</f>
        <v>58</v>
      </c>
      <c r="U23" s="302">
        <f>IF(P23="S1",VLOOKUP(P23,'FG_243way_Regular Symbol'!$B$3:$H$15,'FG_576way_PayCombo (2wild)'!Q$1+2,FALSE)*Q$2,'FG_243way_Regular Symbol'!E$16-VLOOKUP("S1",'FG_243way_Regular Symbol'!$B$3:$H$15,'FG_576way_PayCombo (2wild)'!Q$1+2,FALSE)*Q$2)</f>
        <v>18</v>
      </c>
      <c r="V23" s="302">
        <f>IF(Q23="S1",VLOOKUP(Q23,'FG_243way_Regular Symbol'!$B$3:$H$15,'FG_576way_PayCombo (2wild)'!R$1+2,FALSE)*R$2,'FG_243way_Regular Symbol'!F$16-VLOOKUP("S1",'FG_243way_Regular Symbol'!$B$3:$H$15,'FG_576way_PayCombo (2wild)'!R$1+2,FALSE)*R$2)</f>
        <v>16</v>
      </c>
      <c r="W23" s="302">
        <f>IF(R23="S1",VLOOKUP(R23,'FG_243way_Regular Symbol'!$B$3:$H$15,'FG_576way_PayCombo (2wild)'!S$1+2,FALSE)*S$2,'FG_243way_Regular Symbol'!G$16-VLOOKUP("S1",'FG_243way_Regular Symbol'!$B$3:$H$15,'FG_576way_PayCombo (2wild)'!S$1+2,FALSE)*S$2)</f>
        <v>48</v>
      </c>
      <c r="X23" s="302">
        <f>IF(S23="S1",VLOOKUP(S23,'FG_243way_Regular Symbol'!$B$3:$H$15,'FG_576way_PayCombo (2wild)'!T$1+2,FALSE)*T$2,'FG_243way_Regular Symbol'!H$16-VLOOKUP("S1",'FG_243way_Regular Symbol'!$B$3:$H$15,'FG_576way_PayCombo (2wild)'!T$1+2,FALSE)*T$2)</f>
        <v>4</v>
      </c>
      <c r="Y23" s="305">
        <f t="shared" si="5"/>
        <v>3207168</v>
      </c>
      <c r="Z23" s="18">
        <f t="shared" si="6"/>
        <v>0.38991596638655462</v>
      </c>
    </row>
    <row r="24" spans="1:26">
      <c r="A24" s="303" t="s">
        <v>189</v>
      </c>
      <c r="B24" s="356">
        <v>4</v>
      </c>
      <c r="C24" s="27">
        <f>IF(C$6&lt;=$B24,VLOOKUP($A24,'FG_R1R2appear wild'!$E$21:$H$32,'FG_576way_PayCombo (2wild)'!C$6+2,FALSE),IF(C$6-$B24=1,VLOOKUP($A24,'FG_576way_Regular Symbol(2wild)'!$B$34:$H$44,'FG_576way_PayCombo (2wild)'!C$6+2,FALSE),'FG_576way_Regular Symbol(2wild)'!D$16))</f>
        <v>7</v>
      </c>
      <c r="D24" s="27">
        <f>IF(D$6&lt;=$B24,VLOOKUP($A24,'FG_R1R2appear wild'!$E$21:$H$32,'FG_576way_PayCombo (2wild)'!D$6+2,FALSE),IF(D$6-$B24=1,VLOOKUP($A24,'FG_576way_Regular Symbol(2wild)'!$B$34:$H$44,'FG_576way_PayCombo (2wild)'!D$6+2,FALSE),'FG_576way_Regular Symbol(2wild)'!E$16))</f>
        <v>6</v>
      </c>
      <c r="E24" s="27">
        <f>IF(E$6&lt;=$B24,VLOOKUP($A24,'FG_576way_Regular Symbol(2wild)'!$B$21:$H$31,'FG_576way_PayCombo (2wild)'!E$6+2,FALSE)*R$2,IF(E$6-$B24=1,VLOOKUP($A24,'FG_576way_Regular Symbol(2wild)'!$B$34:$H$44,'FG_576way_PayCombo (2wild)'!E$6+2,FALSE),'FG_576way_Regular Symbol(2wild)'!F$16))</f>
        <v>20</v>
      </c>
      <c r="F24" s="27">
        <f>IF(F$6&lt;=$B24,VLOOKUP($A24,'FG_576way_Regular Symbol(2wild)'!$B$21:$H$31,'FG_576way_PayCombo (2wild)'!F$6+2,FALSE)*S$2,IF(F$6-$B24=1,VLOOKUP($A24,'FG_576way_Regular Symbol(2wild)'!$B$34:$H$44,'FG_576way_PayCombo (2wild)'!F$6+2,FALSE),'FG_576way_Regular Symbol(2wild)'!G$16))</f>
        <v>24</v>
      </c>
      <c r="G24" s="27">
        <f>IF(G$6&lt;=$B24,VLOOKUP($A24,'FG_576way_Regular Symbol(2wild)'!$B$21:$H$31,'FG_576way_PayCombo (2wild)'!G$6+2,FALSE)*T$2,IF(G$6-$B24=1,VLOOKUP($A24,'FG_576way_Regular Symbol(2wild)'!$B$34:$H$44,'FG_576way_PayCombo (2wild)'!G$6+2,FALSE),'FG_576way_Regular Symbol(2wild)'!H$16))</f>
        <v>38</v>
      </c>
      <c r="H24" s="256">
        <f t="shared" si="0"/>
        <v>766080</v>
      </c>
      <c r="I24" s="244">
        <f t="shared" si="1"/>
        <v>10.736842105263158</v>
      </c>
      <c r="J24" s="190">
        <f>VLOOKUP($A24,FGOverView!$B$36:$G$46,'FG_576way_PayCombo (2wild)'!$B24+1,FALSE)</f>
        <v>10</v>
      </c>
      <c r="K24" s="183">
        <f t="shared" si="2"/>
        <v>1.8627450980392157E-2</v>
      </c>
      <c r="L24" s="276">
        <f t="shared" si="3"/>
        <v>9.3137254901960786E-2</v>
      </c>
      <c r="M24" s="275">
        <f t="shared" si="4"/>
        <v>0.93137254901960786</v>
      </c>
      <c r="N24" s="134"/>
      <c r="O24" s="307" t="s">
        <v>285</v>
      </c>
      <c r="P24" s="307" t="s">
        <v>44</v>
      </c>
      <c r="Q24" s="307" t="s">
        <v>285</v>
      </c>
      <c r="R24" s="307" t="s">
        <v>44</v>
      </c>
      <c r="S24" s="307" t="s">
        <v>44</v>
      </c>
      <c r="T24" s="302">
        <f>IF(O24="S1",VLOOKUP(O24,'FG_243way_Regular Symbol'!$B$3:$H$15,'FG_576way_PayCombo (2wild)'!P$1+2,FALSE)*P$2,'FG_243way_Regular Symbol'!D$16-VLOOKUP("S1",'FG_243way_Regular Symbol'!$B$3:$H$15,'FG_576way_PayCombo (2wild)'!P$1+2,FALSE)*P$2)</f>
        <v>58</v>
      </c>
      <c r="U24" s="302">
        <f>IF(P24="S1",VLOOKUP(P24,'FG_243way_Regular Symbol'!$B$3:$H$15,'FG_576way_PayCombo (2wild)'!Q$1+2,FALSE)*Q$2,'FG_243way_Regular Symbol'!E$16-VLOOKUP("S1",'FG_243way_Regular Symbol'!$B$3:$H$15,'FG_576way_PayCombo (2wild)'!Q$1+2,FALSE)*Q$2)</f>
        <v>18</v>
      </c>
      <c r="V24" s="302">
        <f>IF(Q24="S1",VLOOKUP(Q24,'FG_243way_Regular Symbol'!$B$3:$H$15,'FG_576way_PayCombo (2wild)'!R$1+2,FALSE)*R$2,'FG_243way_Regular Symbol'!F$16-VLOOKUP("S1",'FG_243way_Regular Symbol'!$B$3:$H$15,'FG_576way_PayCombo (2wild)'!R$1+2,FALSE)*R$2)</f>
        <v>44</v>
      </c>
      <c r="W24" s="302">
        <f>IF(R24="S1",VLOOKUP(R24,'FG_243way_Regular Symbol'!$B$3:$H$15,'FG_576way_PayCombo (2wild)'!S$1+2,FALSE)*S$2,'FG_243way_Regular Symbol'!G$16-VLOOKUP("S1",'FG_243way_Regular Symbol'!$B$3:$H$15,'FG_576way_PayCombo (2wild)'!S$1+2,FALSE)*S$2)</f>
        <v>8</v>
      </c>
      <c r="X24" s="302">
        <f>IF(S24="S1",VLOOKUP(S24,'FG_243way_Regular Symbol'!$B$3:$H$15,'FG_576way_PayCombo (2wild)'!T$1+2,FALSE)*T$2,'FG_243way_Regular Symbol'!H$16-VLOOKUP("S1",'FG_243way_Regular Symbol'!$B$3:$H$15,'FG_576way_PayCombo (2wild)'!T$1+2,FALSE)*T$2)</f>
        <v>4</v>
      </c>
      <c r="Y24" s="305">
        <f t="shared" si="5"/>
        <v>1469952</v>
      </c>
      <c r="Z24" s="18">
        <f t="shared" si="6"/>
        <v>0.17871148459383754</v>
      </c>
    </row>
    <row r="25" spans="1:26">
      <c r="A25" s="303" t="s">
        <v>190</v>
      </c>
      <c r="B25" s="356">
        <v>4</v>
      </c>
      <c r="C25" s="27">
        <f>IF(C$6&lt;=$B25,VLOOKUP($A25,'FG_R1R2appear wild'!$E$21:$H$32,'FG_576way_PayCombo (2wild)'!C$6+2,FALSE),IF(C$6-$B25=1,VLOOKUP($A25,'FG_576way_Regular Symbol(2wild)'!$B$34:$H$44,'FG_576way_PayCombo (2wild)'!C$6+2,FALSE),'FG_576way_Regular Symbol(2wild)'!D$16))</f>
        <v>7</v>
      </c>
      <c r="D25" s="27">
        <f>IF(D$6&lt;=$B25,VLOOKUP($A25,'FG_R1R2appear wild'!$E$21:$H$32,'FG_576way_PayCombo (2wild)'!D$6+2,FALSE),IF(D$6-$B25=1,VLOOKUP($A25,'FG_576way_Regular Symbol(2wild)'!$B$34:$H$44,'FG_576way_PayCombo (2wild)'!D$6+2,FALSE),'FG_576way_Regular Symbol(2wild)'!E$16))</f>
        <v>8</v>
      </c>
      <c r="E25" s="27">
        <f>IF(E$6&lt;=$B25,VLOOKUP($A25,'FG_576way_Regular Symbol(2wild)'!$B$21:$H$31,'FG_576way_PayCombo (2wild)'!E$6+2,FALSE)*R$2,IF(E$6-$B25=1,VLOOKUP($A25,'FG_576way_Regular Symbol(2wild)'!$B$34:$H$44,'FG_576way_PayCombo (2wild)'!E$6+2,FALSE),'FG_576way_Regular Symbol(2wild)'!F$16))</f>
        <v>16</v>
      </c>
      <c r="F25" s="27">
        <f>IF(F$6&lt;=$B25,VLOOKUP($A25,'FG_576way_Regular Symbol(2wild)'!$B$21:$H$31,'FG_576way_PayCombo (2wild)'!F$6+2,FALSE)*S$2,IF(F$6-$B25=1,VLOOKUP($A25,'FG_576way_Regular Symbol(2wild)'!$B$34:$H$44,'FG_576way_PayCombo (2wild)'!F$6+2,FALSE),'FG_576way_Regular Symbol(2wild)'!G$16))</f>
        <v>8</v>
      </c>
      <c r="G25" s="27">
        <f>IF(G$6&lt;=$B25,VLOOKUP($A25,'FG_576way_Regular Symbol(2wild)'!$B$21:$H$31,'FG_576way_PayCombo (2wild)'!G$6+2,FALSE)*T$2,IF(G$6-$B25=1,VLOOKUP($A25,'FG_576way_Regular Symbol(2wild)'!$B$34:$H$44,'FG_576way_PayCombo (2wild)'!G$6+2,FALSE),'FG_576way_Regular Symbol(2wild)'!H$16))</f>
        <v>30</v>
      </c>
      <c r="H25" s="256">
        <f t="shared" si="0"/>
        <v>215040</v>
      </c>
      <c r="I25" s="244">
        <f t="shared" si="1"/>
        <v>38.25</v>
      </c>
      <c r="J25" s="190">
        <f>VLOOKUP($A25,FGOverView!$B$36:$G$46,'FG_576way_PayCombo (2wild)'!$B25+1,FALSE)</f>
        <v>10</v>
      </c>
      <c r="K25" s="183">
        <f t="shared" si="2"/>
        <v>5.228758169934641E-3</v>
      </c>
      <c r="L25" s="276">
        <f t="shared" si="3"/>
        <v>2.6143790849673203E-2</v>
      </c>
      <c r="M25" s="275">
        <f t="shared" si="4"/>
        <v>0.26143790849673204</v>
      </c>
      <c r="N25" s="134"/>
      <c r="O25" s="307" t="s">
        <v>285</v>
      </c>
      <c r="P25" s="307" t="s">
        <v>285</v>
      </c>
      <c r="Q25" s="307" t="s">
        <v>44</v>
      </c>
      <c r="R25" s="307" t="s">
        <v>44</v>
      </c>
      <c r="S25" s="307" t="s">
        <v>44</v>
      </c>
      <c r="T25" s="302">
        <f>IF(O25="S1",VLOOKUP(O25,'FG_243way_Regular Symbol'!$B$3:$H$15,'FG_576way_PayCombo (2wild)'!P$1+2,FALSE)*P$2,'FG_243way_Regular Symbol'!D$16-VLOOKUP("S1",'FG_243way_Regular Symbol'!$B$3:$H$15,'FG_576way_PayCombo (2wild)'!P$1+2,FALSE)*P$2)</f>
        <v>58</v>
      </c>
      <c r="U25" s="302">
        <f>IF(P25="S1",VLOOKUP(P25,'FG_243way_Regular Symbol'!$B$3:$H$15,'FG_576way_PayCombo (2wild)'!Q$1+2,FALSE)*Q$2,'FG_243way_Regular Symbol'!E$16-VLOOKUP("S1",'FG_243way_Regular Symbol'!$B$3:$H$15,'FG_576way_PayCombo (2wild)'!Q$1+2,FALSE)*Q$2)</f>
        <v>64</v>
      </c>
      <c r="V25" s="302">
        <f>IF(Q25="S1",VLOOKUP(Q25,'FG_243way_Regular Symbol'!$B$3:$H$15,'FG_576way_PayCombo (2wild)'!R$1+2,FALSE)*R$2,'FG_243way_Regular Symbol'!F$16-VLOOKUP("S1",'FG_243way_Regular Symbol'!$B$3:$H$15,'FG_576way_PayCombo (2wild)'!R$1+2,FALSE)*R$2)</f>
        <v>16</v>
      </c>
      <c r="W25" s="302">
        <f>IF(R25="S1",VLOOKUP(R25,'FG_243way_Regular Symbol'!$B$3:$H$15,'FG_576way_PayCombo (2wild)'!S$1+2,FALSE)*S$2,'FG_243way_Regular Symbol'!G$16-VLOOKUP("S1",'FG_243way_Regular Symbol'!$B$3:$H$15,'FG_576way_PayCombo (2wild)'!S$1+2,FALSE)*S$2)</f>
        <v>8</v>
      </c>
      <c r="X25" s="302">
        <f>IF(S25="S1",VLOOKUP(S25,'FG_243way_Regular Symbol'!$B$3:$H$15,'FG_576way_PayCombo (2wild)'!T$1+2,FALSE)*T$2,'FG_243way_Regular Symbol'!H$16-VLOOKUP("S1",'FG_243way_Regular Symbol'!$B$3:$H$15,'FG_576way_PayCombo (2wild)'!T$1+2,FALSE)*T$2)</f>
        <v>4</v>
      </c>
      <c r="Y25" s="305">
        <f t="shared" si="5"/>
        <v>1900544</v>
      </c>
      <c r="Z25" s="18">
        <f t="shared" si="6"/>
        <v>0.23106131341425459</v>
      </c>
    </row>
    <row r="26" spans="1:26">
      <c r="A26" s="303" t="s">
        <v>186</v>
      </c>
      <c r="B26" s="356">
        <v>4</v>
      </c>
      <c r="C26" s="27">
        <f>IF(C$6&lt;=$B26,VLOOKUP($A26,'FG_R1R2appear wild'!$E$21:$H$32,'FG_576way_PayCombo (2wild)'!C$6+2,FALSE),IF(C$6-$B26=1,VLOOKUP($A26,'FG_576way_Regular Symbol(2wild)'!$B$34:$H$44,'FG_576way_PayCombo (2wild)'!C$6+2,FALSE),'FG_576way_Regular Symbol(2wild)'!D$16))</f>
        <v>11</v>
      </c>
      <c r="D26" s="27">
        <f>IF(D$6&lt;=$B26,VLOOKUP($A26,'FG_R1R2appear wild'!$E$21:$H$32,'FG_576way_PayCombo (2wild)'!D$6+2,FALSE),IF(D$6-$B26=1,VLOOKUP($A26,'FG_576way_Regular Symbol(2wild)'!$B$34:$H$44,'FG_576way_PayCombo (2wild)'!D$6+2,FALSE),'FG_576way_Regular Symbol(2wild)'!E$16))</f>
        <v>8</v>
      </c>
      <c r="E26" s="27">
        <f>IF(E$6&lt;=$B26,VLOOKUP($A26,'FG_576way_Regular Symbol(2wild)'!$B$21:$H$31,'FG_576way_PayCombo (2wild)'!E$6+2,FALSE)*R$2,IF(E$6-$B26=1,VLOOKUP($A26,'FG_576way_Regular Symbol(2wild)'!$B$34:$H$44,'FG_576way_PayCombo (2wild)'!E$6+2,FALSE),'FG_576way_Regular Symbol(2wild)'!F$16))</f>
        <v>28</v>
      </c>
      <c r="F26" s="27">
        <f>IF(F$6&lt;=$B26,VLOOKUP($A26,'FG_576way_Regular Symbol(2wild)'!$B$21:$H$31,'FG_576way_PayCombo (2wild)'!F$6+2,FALSE)*S$2,IF(F$6-$B26=1,VLOOKUP($A26,'FG_576way_Regular Symbol(2wild)'!$B$34:$H$44,'FG_576way_PayCombo (2wild)'!F$6+2,FALSE),'FG_576way_Regular Symbol(2wild)'!G$16))</f>
        <v>8</v>
      </c>
      <c r="G26" s="27">
        <f>IF(G$6&lt;=$B26,VLOOKUP($A26,'FG_576way_Regular Symbol(2wild)'!$B$21:$H$31,'FG_576way_PayCombo (2wild)'!G$6+2,FALSE)*T$2,IF(G$6-$B26=1,VLOOKUP($A26,'FG_576way_Regular Symbol(2wild)'!$B$34:$H$44,'FG_576way_PayCombo (2wild)'!G$6+2,FALSE),'FG_576way_Regular Symbol(2wild)'!H$16))</f>
        <v>43</v>
      </c>
      <c r="H26" s="256">
        <f t="shared" si="0"/>
        <v>847616</v>
      </c>
      <c r="I26" s="244">
        <f t="shared" si="1"/>
        <v>9.7040169133192382</v>
      </c>
      <c r="J26" s="190">
        <f>VLOOKUP($A26,FGOverView!$B$36:$G$46,'FG_576way_PayCombo (2wild)'!$B26+1,FALSE)</f>
        <v>10</v>
      </c>
      <c r="K26" s="183">
        <f t="shared" si="2"/>
        <v>2.0610021786492377E-2</v>
      </c>
      <c r="L26" s="276">
        <f t="shared" si="3"/>
        <v>0.10305010893246189</v>
      </c>
      <c r="M26" s="275">
        <f t="shared" si="4"/>
        <v>1.0305010893246189</v>
      </c>
      <c r="N26" s="134"/>
      <c r="Y26" s="305"/>
      <c r="Z26" s="18"/>
    </row>
    <row r="27" spans="1:26">
      <c r="A27" s="303" t="s">
        <v>149</v>
      </c>
      <c r="B27" s="356">
        <v>3</v>
      </c>
      <c r="C27" s="27">
        <f>IF(C$6&lt;=$B27,VLOOKUP($A27,'FG_R1R2appear wild'!$E$21:$H$32,'FG_576way_PayCombo (2wild)'!C$6+2,FALSE),IF(C$6-$B27=1,VLOOKUP($A27,'FG_576way_Regular Symbol(2wild)'!$B$34:$H$44,'FG_576way_PayCombo (2wild)'!C$6+2,FALSE),'FG_576way_Regular Symbol(2wild)'!D$16))</f>
        <v>6</v>
      </c>
      <c r="D27" s="27">
        <f>IF(D$6&lt;=$B27,VLOOKUP($A27,'FG_R1R2appear wild'!$E$21:$H$32,'FG_576way_PayCombo (2wild)'!D$6+2,FALSE),IF(D$6-$B27=1,VLOOKUP($A27,'FG_576way_Regular Symbol(2wild)'!$B$34:$H$44,'FG_576way_PayCombo (2wild)'!D$6+2,FALSE),'FG_576way_Regular Symbol(2wild)'!E$16))</f>
        <v>6</v>
      </c>
      <c r="E27" s="27">
        <f>IF(E$6&lt;=$B27,VLOOKUP($A27,'FG_576way_Regular Symbol(2wild)'!$B$21:$H$31,'FG_576way_PayCombo (2wild)'!E$6+2,FALSE)*R$2,IF(E$6-$B27=1,VLOOKUP($A27,'FG_576way_Regular Symbol(2wild)'!$B$34:$H$44,'FG_576way_PayCombo (2wild)'!E$6+2,FALSE),'FG_576way_Regular Symbol(2wild)'!F$16))</f>
        <v>24</v>
      </c>
      <c r="F27" s="27">
        <f>IF(F$6&lt;=$B27,VLOOKUP($A27,'FG_576way_Regular Symbol(2wild)'!$B$21:$H$31,'FG_576way_PayCombo (2wild)'!F$6+2,FALSE)*S$2,IF(F$6-$B27=1,VLOOKUP($A27,'FG_576way_Regular Symbol(2wild)'!$B$34:$H$44,'FG_576way_PayCombo (2wild)'!F$6+2,FALSE),'FG_576way_Regular Symbol(2wild)'!G$16))</f>
        <v>38</v>
      </c>
      <c r="G27" s="27">
        <f>IF(G$6&lt;=$B27,VLOOKUP($A27,'FG_576way_Regular Symbol(2wild)'!$B$21:$H$31,'FG_576way_PayCombo (2wild)'!G$6+2,FALSE)*T$2,IF(G$6-$B27=1,VLOOKUP($A27,'FG_576way_Regular Symbol(2wild)'!$B$34:$H$44,'FG_576way_PayCombo (2wild)'!G$6+2,FALSE),'FG_576way_Regular Symbol(2wild)'!H$16))</f>
        <v>68</v>
      </c>
      <c r="H27" s="256">
        <f t="shared" si="0"/>
        <v>2232576</v>
      </c>
      <c r="I27" s="244">
        <f t="shared" si="1"/>
        <v>3.6842105263157894</v>
      </c>
      <c r="J27" s="190">
        <f>VLOOKUP($A27,FGOverView!$B$36:$G$46,'FG_576way_PayCombo (2wild)'!$B27+1,FALSE)</f>
        <v>100</v>
      </c>
      <c r="K27" s="183">
        <f t="shared" si="2"/>
        <v>0.54285714285714282</v>
      </c>
      <c r="L27" s="276">
        <f t="shared" si="3"/>
        <v>0.27142857142857141</v>
      </c>
      <c r="M27" s="275">
        <f t="shared" si="4"/>
        <v>27.142857142857142</v>
      </c>
      <c r="N27" s="134"/>
      <c r="O27" s="193" t="s">
        <v>282</v>
      </c>
      <c r="Y27" s="305"/>
      <c r="Z27" s="18"/>
    </row>
    <row r="28" spans="1:26">
      <c r="A28" s="303" t="s">
        <v>85</v>
      </c>
      <c r="B28" s="356">
        <v>3</v>
      </c>
      <c r="C28" s="27">
        <f>IF(C$6&lt;=$B28,VLOOKUP($A28,'FG_R1R2appear wild'!$E$21:$H$32,'FG_576way_PayCombo (2wild)'!C$6+2,FALSE),IF(C$6-$B28=1,VLOOKUP($A28,'FG_576way_Regular Symbol(2wild)'!$B$34:$H$44,'FG_576way_PayCombo (2wild)'!C$6+2,FALSE),'FG_576way_Regular Symbol(2wild)'!D$16))</f>
        <v>6</v>
      </c>
      <c r="D28" s="27">
        <f>IF(D$6&lt;=$B28,VLOOKUP($A28,'FG_R1R2appear wild'!$E$21:$H$32,'FG_576way_PayCombo (2wild)'!D$6+2,FALSE),IF(D$6-$B28=1,VLOOKUP($A28,'FG_576way_Regular Symbol(2wild)'!$B$34:$H$44,'FG_576way_PayCombo (2wild)'!D$6+2,FALSE),'FG_576way_Regular Symbol(2wild)'!E$16))</f>
        <v>7</v>
      </c>
      <c r="E28" s="27">
        <f>IF(E$6&lt;=$B28,VLOOKUP($A28,'FG_576way_Regular Symbol(2wild)'!$B$21:$H$31,'FG_576way_PayCombo (2wild)'!E$6+2,FALSE)*R$2,IF(E$6-$B28=1,VLOOKUP($A28,'FG_576way_Regular Symbol(2wild)'!$B$34:$H$44,'FG_576way_PayCombo (2wild)'!E$6+2,FALSE),'FG_576way_Regular Symbol(2wild)'!F$16))</f>
        <v>20</v>
      </c>
      <c r="F28" s="27">
        <f>IF(F$6&lt;=$B28,VLOOKUP($A28,'FG_576way_Regular Symbol(2wild)'!$B$21:$H$31,'FG_576way_PayCombo (2wild)'!F$6+2,FALSE)*S$2,IF(F$6-$B28=1,VLOOKUP($A28,'FG_576way_Regular Symbol(2wild)'!$B$34:$H$44,'FG_576way_PayCombo (2wild)'!F$6+2,FALSE),'FG_576way_Regular Symbol(2wild)'!G$16))</f>
        <v>32</v>
      </c>
      <c r="G28" s="27">
        <f>IF(G$6&lt;=$B28,VLOOKUP($A28,'FG_576way_Regular Symbol(2wild)'!$B$21:$H$31,'FG_576way_PayCombo (2wild)'!G$6+2,FALSE)*T$2,IF(G$6-$B28=1,VLOOKUP($A28,'FG_576way_Regular Symbol(2wild)'!$B$34:$H$44,'FG_576way_PayCombo (2wild)'!G$6+2,FALSE),'FG_576way_Regular Symbol(2wild)'!H$16))</f>
        <v>68</v>
      </c>
      <c r="H28" s="256">
        <f t="shared" si="0"/>
        <v>1827840</v>
      </c>
      <c r="I28" s="244">
        <f t="shared" si="1"/>
        <v>4.5</v>
      </c>
      <c r="J28" s="190">
        <f>VLOOKUP($A28,FGOverView!$B$36:$G$46,'FG_576way_PayCombo (2wild)'!$B28+1,FALSE)</f>
        <v>100</v>
      </c>
      <c r="K28" s="183">
        <f t="shared" si="2"/>
        <v>0.44444444444444442</v>
      </c>
      <c r="L28" s="276">
        <f t="shared" si="3"/>
        <v>0.22222222222222221</v>
      </c>
      <c r="M28" s="275">
        <f t="shared" si="4"/>
        <v>22.222222222222221</v>
      </c>
      <c r="N28" s="134"/>
      <c r="O28" s="302">
        <v>1</v>
      </c>
      <c r="P28" s="302">
        <v>2</v>
      </c>
      <c r="Q28" s="302">
        <v>3</v>
      </c>
      <c r="R28" s="302">
        <v>4</v>
      </c>
      <c r="S28" s="302">
        <v>5</v>
      </c>
      <c r="T28" s="302" t="s">
        <v>0</v>
      </c>
      <c r="U28" s="302" t="s">
        <v>4</v>
      </c>
      <c r="V28" s="302" t="s">
        <v>1</v>
      </c>
      <c r="W28" s="302" t="s">
        <v>2</v>
      </c>
      <c r="X28" s="302" t="s">
        <v>3</v>
      </c>
      <c r="Y28" s="305"/>
      <c r="Z28" s="18"/>
    </row>
    <row r="29" spans="1:26">
      <c r="A29" s="303" t="s">
        <v>83</v>
      </c>
      <c r="B29" s="356">
        <v>3</v>
      </c>
      <c r="C29" s="27">
        <f>IF(C$6&lt;=$B29,VLOOKUP($A29,'FG_R1R2appear wild'!$E$21:$H$32,'FG_576way_PayCombo (2wild)'!C$6+2,FALSE),IF(C$6-$B29=1,VLOOKUP($A29,'FG_576way_Regular Symbol(2wild)'!$B$34:$H$44,'FG_576way_PayCombo (2wild)'!C$6+2,FALSE),'FG_576way_Regular Symbol(2wild)'!D$16))</f>
        <v>6</v>
      </c>
      <c r="D29" s="27">
        <f>IF(D$6&lt;=$B29,VLOOKUP($A29,'FG_R1R2appear wild'!$E$21:$H$32,'FG_576way_PayCombo (2wild)'!D$6+2,FALSE),IF(D$6-$B29=1,VLOOKUP($A29,'FG_576way_Regular Symbol(2wild)'!$B$34:$H$44,'FG_576way_PayCombo (2wild)'!D$6+2,FALSE),'FG_576way_Regular Symbol(2wild)'!E$16))</f>
        <v>6</v>
      </c>
      <c r="E29" s="27">
        <f>IF(E$6&lt;=$B29,VLOOKUP($A29,'FG_576way_Regular Symbol(2wild)'!$B$21:$H$31,'FG_576way_PayCombo (2wild)'!E$6+2,FALSE)*R$2,IF(E$6-$B29=1,VLOOKUP($A29,'FG_576way_Regular Symbol(2wild)'!$B$34:$H$44,'FG_576way_PayCombo (2wild)'!E$6+2,FALSE),'FG_576way_Regular Symbol(2wild)'!F$16))</f>
        <v>12</v>
      </c>
      <c r="F29" s="27">
        <f>IF(F$6&lt;=$B29,VLOOKUP($A29,'FG_576way_Regular Symbol(2wild)'!$B$21:$H$31,'FG_576way_PayCombo (2wild)'!F$6+2,FALSE)*S$2,IF(F$6-$B29=1,VLOOKUP($A29,'FG_576way_Regular Symbol(2wild)'!$B$34:$H$44,'FG_576way_PayCombo (2wild)'!F$6+2,FALSE),'FG_576way_Regular Symbol(2wild)'!G$16))</f>
        <v>52</v>
      </c>
      <c r="G29" s="27">
        <f>IF(G$6&lt;=$B29,VLOOKUP($A29,'FG_576way_Regular Symbol(2wild)'!$B$21:$H$31,'FG_576way_PayCombo (2wild)'!G$6+2,FALSE)*T$2,IF(G$6-$B29=1,VLOOKUP($A29,'FG_576way_Regular Symbol(2wild)'!$B$34:$H$44,'FG_576way_PayCombo (2wild)'!G$6+2,FALSE),'FG_576way_Regular Symbol(2wild)'!H$16))</f>
        <v>68</v>
      </c>
      <c r="H29" s="256">
        <f t="shared" si="0"/>
        <v>1527552</v>
      </c>
      <c r="I29" s="244">
        <f t="shared" si="1"/>
        <v>5.384615384615385</v>
      </c>
      <c r="J29" s="190">
        <f>VLOOKUP($A29,FGOverView!$B$36:$G$46,'FG_576way_PayCombo (2wild)'!$B29+1,FALSE)</f>
        <v>50</v>
      </c>
      <c r="K29" s="183">
        <f t="shared" si="2"/>
        <v>0.18571428571428569</v>
      </c>
      <c r="L29" s="276">
        <f t="shared" si="3"/>
        <v>0.18571428571428569</v>
      </c>
      <c r="M29" s="275">
        <f t="shared" si="4"/>
        <v>9.2857142857142847</v>
      </c>
      <c r="N29" s="134"/>
      <c r="O29" s="304" t="s">
        <v>44</v>
      </c>
      <c r="P29" s="304" t="s">
        <v>44</v>
      </c>
      <c r="Q29" s="304" t="s">
        <v>44</v>
      </c>
      <c r="R29" s="304" t="s">
        <v>44</v>
      </c>
      <c r="S29" s="304" t="s">
        <v>44</v>
      </c>
      <c r="T29" s="302">
        <f>IF(OR(O$9=1,O$9=2),IF(O10="S1",'FG_R1R2appear wild'!G$33,'FG_243way_Regular Symbol'!D$15*3),'FG_576way_PayCombo (2wild)'!T10)</f>
        <v>0</v>
      </c>
      <c r="U29" s="302">
        <f>IF(OR(P$9=1,P$9=2),IF(P10="S1",'FG_R1R2appear wild'!H$33,'FG_243way_Regular Symbol'!E$15*3),'FG_576way_PayCombo (2wild)'!U10)</f>
        <v>0</v>
      </c>
      <c r="V29" s="302">
        <f>IF(OR(Q$9=1,Q$9=2),IF(Q10="S1",'FG_576way_Regular Symbol(2wild)'!F$60,'FG_576way_PayCombo (2wild)'!V10),'FG_576way_PayCombo (2wild)'!V10)</f>
        <v>16</v>
      </c>
      <c r="W29" s="302">
        <f>IF(OR(R$9=1,R$9=2),IF(R10="S1",'FG_576way_Regular Symbol(2wild)'!G$60,'FG_576way_PayCombo (2wild)'!W10),'FG_576way_PayCombo (2wild)'!W10)</f>
        <v>8</v>
      </c>
      <c r="X29" s="302">
        <f>IF(OR(S$9=1,S$9=2),IF(S10="S1",'FG_576way_Regular Symbol(2wild)'!H$60,'FG_576way_PayCombo (2wild)'!X10),'FG_576way_PayCombo (2wild)'!X10)</f>
        <v>4</v>
      </c>
      <c r="Y29" s="305">
        <f t="shared" ref="Y29:Y44" si="7">PRODUCT(T29,U29,V29,W29,X29)</f>
        <v>0</v>
      </c>
      <c r="Z29" s="18">
        <f t="shared" ref="Z29:Z44" si="8">Y29/$C$5</f>
        <v>0</v>
      </c>
    </row>
    <row r="30" spans="1:26">
      <c r="A30" s="303" t="s">
        <v>84</v>
      </c>
      <c r="B30" s="356">
        <v>3</v>
      </c>
      <c r="C30" s="27">
        <f>IF(C$6&lt;=$B30,VLOOKUP($A30,'FG_R1R2appear wild'!$E$21:$H$32,'FG_576way_PayCombo (2wild)'!C$6+2,FALSE),IF(C$6-$B30=1,VLOOKUP($A30,'FG_576way_Regular Symbol(2wild)'!$B$34:$H$44,'FG_576way_PayCombo (2wild)'!C$6+2,FALSE),'FG_576way_Regular Symbol(2wild)'!D$16))</f>
        <v>6</v>
      </c>
      <c r="D30" s="27">
        <f>IF(D$6&lt;=$B30,VLOOKUP($A30,'FG_R1R2appear wild'!$E$21:$H$32,'FG_576way_PayCombo (2wild)'!D$6+2,FALSE),IF(D$6-$B30=1,VLOOKUP($A30,'FG_576way_Regular Symbol(2wild)'!$B$34:$H$44,'FG_576way_PayCombo (2wild)'!D$6+2,FALSE),'FG_576way_Regular Symbol(2wild)'!E$16))</f>
        <v>6</v>
      </c>
      <c r="E30" s="27">
        <f>IF(E$6&lt;=$B30,VLOOKUP($A30,'FG_576way_Regular Symbol(2wild)'!$B$21:$H$31,'FG_576way_PayCombo (2wild)'!E$6+2,FALSE)*R$2,IF(E$6-$B30=1,VLOOKUP($A30,'FG_576way_Regular Symbol(2wild)'!$B$34:$H$44,'FG_576way_PayCombo (2wild)'!E$6+2,FALSE),'FG_576way_Regular Symbol(2wild)'!F$16))</f>
        <v>16</v>
      </c>
      <c r="F30" s="27">
        <f>IF(F$6&lt;=$B30,VLOOKUP($A30,'FG_576way_Regular Symbol(2wild)'!$B$21:$H$31,'FG_576way_PayCombo (2wild)'!F$6+2,FALSE)*S$2,IF(F$6-$B30=1,VLOOKUP($A30,'FG_576way_Regular Symbol(2wild)'!$B$34:$H$44,'FG_576way_PayCombo (2wild)'!F$6+2,FALSE),'FG_576way_Regular Symbol(2wild)'!G$16))</f>
        <v>48</v>
      </c>
      <c r="G30" s="27">
        <f>IF(G$6&lt;=$B30,VLOOKUP($A30,'FG_576way_Regular Symbol(2wild)'!$B$21:$H$31,'FG_576way_PayCombo (2wild)'!G$6+2,FALSE)*T$2,IF(G$6-$B30=1,VLOOKUP($A30,'FG_576way_Regular Symbol(2wild)'!$B$34:$H$44,'FG_576way_PayCombo (2wild)'!G$6+2,FALSE),'FG_576way_Regular Symbol(2wild)'!H$16))</f>
        <v>68</v>
      </c>
      <c r="H30" s="364">
        <f t="shared" si="0"/>
        <v>1880064</v>
      </c>
      <c r="I30" s="244">
        <f t="shared" si="1"/>
        <v>4.375</v>
      </c>
      <c r="J30" s="190">
        <f>VLOOKUP($A30,FGOverView!$B$36:$G$46,'FG_576way_PayCombo (2wild)'!$B30+1,FALSE)</f>
        <v>50</v>
      </c>
      <c r="K30" s="183">
        <f t="shared" si="2"/>
        <v>0.22857142857142856</v>
      </c>
      <c r="L30" s="276">
        <f t="shared" si="3"/>
        <v>0.22857142857142856</v>
      </c>
      <c r="M30" s="275">
        <f t="shared" si="4"/>
        <v>11.428571428571429</v>
      </c>
      <c r="N30" s="134"/>
      <c r="O30" s="306" t="s">
        <v>44</v>
      </c>
      <c r="P30" s="306" t="s">
        <v>44</v>
      </c>
      <c r="Q30" s="306" t="s">
        <v>44</v>
      </c>
      <c r="R30" s="306" t="s">
        <v>44</v>
      </c>
      <c r="S30" s="306" t="s">
        <v>285</v>
      </c>
      <c r="T30" s="302">
        <f>IF(OR(O$9=1,O$9=2),IF(O11="S1",'FG_R1R2appear wild'!G$33,'FG_243way_Regular Symbol'!D$15*3),'FG_576way_PayCombo (2wild)'!T11)</f>
        <v>0</v>
      </c>
      <c r="U30" s="302">
        <f>IF(OR(P$9=1,P$9=2),IF(P11="S1",'FG_R1R2appear wild'!H$33,'FG_243way_Regular Symbol'!E$15*3),'FG_576way_PayCombo (2wild)'!U11)</f>
        <v>0</v>
      </c>
      <c r="V30" s="302">
        <f>IF(OR(Q$9=1,Q$9=2),IF(Q11="S1",'FG_576way_Regular Symbol(2wild)'!F$60,'FG_576way_PayCombo (2wild)'!V11),'FG_576way_PayCombo (2wild)'!V11)</f>
        <v>16</v>
      </c>
      <c r="W30" s="302">
        <f>IF(OR(R$9=1,R$9=2),IF(R11="S1",'FG_576way_Regular Symbol(2wild)'!G$60,'FG_576way_PayCombo (2wild)'!W11),'FG_576way_PayCombo (2wild)'!W11)</f>
        <v>8</v>
      </c>
      <c r="X30" s="302">
        <f>IF(OR(S$9=1,S$9=2),IF(S11="S1",'FG_576way_Regular Symbol(2wild)'!H$60,'FG_576way_PayCombo (2wild)'!X11),'FG_576way_PayCombo (2wild)'!X11)</f>
        <v>64</v>
      </c>
      <c r="Y30" s="305">
        <f t="shared" si="7"/>
        <v>0</v>
      </c>
      <c r="Z30" s="18">
        <f t="shared" si="8"/>
        <v>0</v>
      </c>
    </row>
    <row r="31" spans="1:26">
      <c r="A31" s="303" t="s">
        <v>147</v>
      </c>
      <c r="B31" s="356">
        <v>3</v>
      </c>
      <c r="C31" s="27">
        <f>IF(C$6&lt;=$B31,VLOOKUP($A31,'FG_R1R2appear wild'!$E$21:$H$32,'FG_576way_PayCombo (2wild)'!C$6+2,FALSE),IF(C$6-$B31=1,VLOOKUP($A31,'FG_576way_Regular Symbol(2wild)'!$B$34:$H$44,'FG_576way_PayCombo (2wild)'!C$6+2,FALSE),'FG_576way_Regular Symbol(2wild)'!D$16))</f>
        <v>9</v>
      </c>
      <c r="D31" s="27">
        <f>IF(D$6&lt;=$B31,VLOOKUP($A31,'FG_R1R2appear wild'!$E$21:$H$32,'FG_576way_PayCombo (2wild)'!D$6+2,FALSE),IF(D$6-$B31=1,VLOOKUP($A31,'FG_576way_Regular Symbol(2wild)'!$B$34:$H$44,'FG_576way_PayCombo (2wild)'!D$6+2,FALSE),'FG_576way_Regular Symbol(2wild)'!E$16))</f>
        <v>7</v>
      </c>
      <c r="E31" s="27">
        <f>IF(E$6&lt;=$B31,VLOOKUP($A31,'FG_576way_Regular Symbol(2wild)'!$B$21:$H$31,'FG_576way_PayCombo (2wild)'!E$6+2,FALSE)*R$2,IF(E$6-$B31=1,VLOOKUP($A31,'FG_576way_Regular Symbol(2wild)'!$B$34:$H$44,'FG_576way_PayCombo (2wild)'!E$6+2,FALSE),'FG_576way_Regular Symbol(2wild)'!F$16))</f>
        <v>56</v>
      </c>
      <c r="F31" s="27">
        <f>IF(F$6&lt;=$B31,VLOOKUP($A31,'FG_576way_Regular Symbol(2wild)'!$B$21:$H$31,'FG_576way_PayCombo (2wild)'!F$6+2,FALSE)*S$2,IF(F$6-$B31=1,VLOOKUP($A31,'FG_576way_Regular Symbol(2wild)'!$B$34:$H$44,'FG_576way_PayCombo (2wild)'!F$6+2,FALSE),'FG_576way_Regular Symbol(2wild)'!G$16))</f>
        <v>31</v>
      </c>
      <c r="G31" s="27">
        <f>IF(G$6&lt;=$B31,VLOOKUP($A31,'FG_576way_Regular Symbol(2wild)'!$B$21:$H$31,'FG_576way_PayCombo (2wild)'!G$6+2,FALSE)*T$2,IF(G$6-$B31=1,VLOOKUP($A31,'FG_576way_Regular Symbol(2wild)'!$B$34:$H$44,'FG_576way_PayCombo (2wild)'!G$6+2,FALSE),'FG_576way_Regular Symbol(2wild)'!H$16))</f>
        <v>68</v>
      </c>
      <c r="H31" s="256">
        <f t="shared" si="0"/>
        <v>7437024</v>
      </c>
      <c r="I31" s="244">
        <f t="shared" si="1"/>
        <v>1.1059907834101383</v>
      </c>
      <c r="J31" s="190">
        <f>VLOOKUP($A31,FGOverView!$B$36:$G$46,'FG_576way_PayCombo (2wild)'!$B31+1,FALSE)</f>
        <v>30</v>
      </c>
      <c r="K31" s="183">
        <f t="shared" si="2"/>
        <v>0.54249999999999998</v>
      </c>
      <c r="L31" s="276">
        <f t="shared" si="3"/>
        <v>0.90416666666666656</v>
      </c>
      <c r="M31" s="275">
        <f t="shared" si="4"/>
        <v>27.124999999999996</v>
      </c>
      <c r="N31" s="134"/>
      <c r="O31" s="306" t="s">
        <v>44</v>
      </c>
      <c r="P31" s="306" t="s">
        <v>44</v>
      </c>
      <c r="Q31" s="306" t="s">
        <v>44</v>
      </c>
      <c r="R31" s="306" t="s">
        <v>285</v>
      </c>
      <c r="S31" s="306" t="s">
        <v>44</v>
      </c>
      <c r="T31" s="302">
        <f>IF(OR(O$9=1,O$9=2),IF(O12="S1",'FG_R1R2appear wild'!G$33,'FG_243way_Regular Symbol'!D$15*3),'FG_576way_PayCombo (2wild)'!T12)</f>
        <v>0</v>
      </c>
      <c r="U31" s="302">
        <f>IF(OR(P$9=1,P$9=2),IF(P12="S1",'FG_R1R2appear wild'!H$33,'FG_243way_Regular Symbol'!E$15*3),'FG_576way_PayCombo (2wild)'!U12)</f>
        <v>0</v>
      </c>
      <c r="V31" s="302">
        <f>IF(OR(Q$9=1,Q$9=2),IF(Q12="S1",'FG_576way_Regular Symbol(2wild)'!F$60,'FG_576way_PayCombo (2wild)'!V12),'FG_576way_PayCombo (2wild)'!V12)</f>
        <v>16</v>
      </c>
      <c r="W31" s="302">
        <f>IF(OR(R$9=1,R$9=2),IF(R12="S1",'FG_576way_Regular Symbol(2wild)'!G$60,'FG_576way_PayCombo (2wild)'!W12),'FG_576way_PayCombo (2wild)'!W12)</f>
        <v>48</v>
      </c>
      <c r="X31" s="302">
        <f>IF(OR(S$9=1,S$9=2),IF(S12="S1",'FG_576way_Regular Symbol(2wild)'!H$60,'FG_576way_PayCombo (2wild)'!X12),'FG_576way_PayCombo (2wild)'!X12)</f>
        <v>4</v>
      </c>
      <c r="Y31" s="305">
        <f t="shared" si="7"/>
        <v>0</v>
      </c>
      <c r="Z31" s="18">
        <f t="shared" si="8"/>
        <v>0</v>
      </c>
    </row>
    <row r="32" spans="1:26">
      <c r="A32" s="303" t="s">
        <v>69</v>
      </c>
      <c r="B32" s="356">
        <v>3</v>
      </c>
      <c r="C32" s="27">
        <f>IF(C$6&lt;=$B32,VLOOKUP($A32,'FG_R1R2appear wild'!$E$21:$H$32,'FG_576way_PayCombo (2wild)'!C$6+2,FALSE),IF(C$6-$B32=1,VLOOKUP($A32,'FG_576way_Regular Symbol(2wild)'!$B$34:$H$44,'FG_576way_PayCombo (2wild)'!C$6+2,FALSE),'FG_576way_Regular Symbol(2wild)'!D$16))</f>
        <v>6</v>
      </c>
      <c r="D32" s="27">
        <f>IF(D$6&lt;=$B32,VLOOKUP($A32,'FG_R1R2appear wild'!$E$21:$H$32,'FG_576way_PayCombo (2wild)'!D$6+2,FALSE),IF(D$6-$B32=1,VLOOKUP($A32,'FG_576way_Regular Symbol(2wild)'!$B$34:$H$44,'FG_576way_PayCombo (2wild)'!D$6+2,FALSE),'FG_576way_Regular Symbol(2wild)'!E$16))</f>
        <v>8</v>
      </c>
      <c r="E32" s="27">
        <f>IF(E$6&lt;=$B32,VLOOKUP($A32,'FG_576way_Regular Symbol(2wild)'!$B$21:$H$31,'FG_576way_PayCombo (2wild)'!E$6+2,FALSE)*R$2,IF(E$6-$B32=1,VLOOKUP($A32,'FG_576way_Regular Symbol(2wild)'!$B$34:$H$44,'FG_576way_PayCombo (2wild)'!E$6+2,FALSE),'FG_576way_Regular Symbol(2wild)'!F$16))</f>
        <v>8</v>
      </c>
      <c r="F32" s="27">
        <f>IF(F$6&lt;=$B32,VLOOKUP($A32,'FG_576way_Regular Symbol(2wild)'!$B$21:$H$31,'FG_576way_PayCombo (2wild)'!F$6+2,FALSE)*S$2,IF(F$6-$B32=1,VLOOKUP($A32,'FG_576way_Regular Symbol(2wild)'!$B$34:$H$44,'FG_576way_PayCombo (2wild)'!F$6+2,FALSE),'FG_576way_Regular Symbol(2wild)'!G$16))</f>
        <v>41</v>
      </c>
      <c r="G32" s="27">
        <f>IF(G$6&lt;=$B32,VLOOKUP($A32,'FG_576way_Regular Symbol(2wild)'!$B$21:$H$31,'FG_576way_PayCombo (2wild)'!G$6+2,FALSE)*T$2,IF(G$6-$B32=1,VLOOKUP($A32,'FG_576way_Regular Symbol(2wild)'!$B$34:$H$44,'FG_576way_PayCombo (2wild)'!G$6+2,FALSE),'FG_576way_Regular Symbol(2wild)'!H$16))</f>
        <v>68</v>
      </c>
      <c r="H32" s="256">
        <f t="shared" si="0"/>
        <v>1070592</v>
      </c>
      <c r="I32" s="244">
        <f t="shared" si="1"/>
        <v>7.6829268292682924</v>
      </c>
      <c r="J32" s="190">
        <f>VLOOKUP($A32,FGOverView!$B$36:$G$46,'FG_576way_PayCombo (2wild)'!$B32+1,FALSE)</f>
        <v>5</v>
      </c>
      <c r="K32" s="183">
        <f t="shared" si="2"/>
        <v>1.3015873015873015E-2</v>
      </c>
      <c r="L32" s="276">
        <f t="shared" si="3"/>
        <v>0.13015873015873017</v>
      </c>
      <c r="M32" s="275">
        <f t="shared" si="4"/>
        <v>0.65079365079365081</v>
      </c>
      <c r="N32" s="134"/>
      <c r="O32" s="306" t="s">
        <v>44</v>
      </c>
      <c r="P32" s="306" t="s">
        <v>44</v>
      </c>
      <c r="Q32" s="306" t="s">
        <v>285</v>
      </c>
      <c r="R32" s="306" t="s">
        <v>44</v>
      </c>
      <c r="S32" s="306" t="s">
        <v>44</v>
      </c>
      <c r="T32" s="302">
        <f>IF(OR(O$9=1,O$9=2),IF(O13="S1",'FG_R1R2appear wild'!G$33,'FG_243way_Regular Symbol'!D$15*3),'FG_576way_PayCombo (2wild)'!T13)</f>
        <v>0</v>
      </c>
      <c r="U32" s="302">
        <f>IF(OR(P$9=1,P$9=2),IF(P13="S1",'FG_R1R2appear wild'!H$33,'FG_243way_Regular Symbol'!E$15*3),'FG_576way_PayCombo (2wild)'!U13)</f>
        <v>0</v>
      </c>
      <c r="V32" s="302">
        <f>IF(OR(Q$9=1,Q$9=2),IF(Q13="S1",'FG_576way_Regular Symbol(2wild)'!F$60,'FG_576way_PayCombo (2wild)'!V13),'FG_576way_PayCombo (2wild)'!V13)</f>
        <v>44</v>
      </c>
      <c r="W32" s="302">
        <f>IF(OR(R$9=1,R$9=2),IF(R13="S1",'FG_576way_Regular Symbol(2wild)'!G$60,'FG_576way_PayCombo (2wild)'!W13),'FG_576way_PayCombo (2wild)'!W13)</f>
        <v>8</v>
      </c>
      <c r="X32" s="302">
        <f>IF(OR(S$9=1,S$9=2),IF(S13="S1",'FG_576way_Regular Symbol(2wild)'!H$60,'FG_576way_PayCombo (2wild)'!X13),'FG_576way_PayCombo (2wild)'!X13)</f>
        <v>4</v>
      </c>
      <c r="Y32" s="305">
        <f t="shared" si="7"/>
        <v>0</v>
      </c>
      <c r="Z32" s="18">
        <f t="shared" si="8"/>
        <v>0</v>
      </c>
    </row>
    <row r="33" spans="1:26">
      <c r="A33" s="303" t="s">
        <v>188</v>
      </c>
      <c r="B33" s="356">
        <v>3</v>
      </c>
      <c r="C33" s="27">
        <f>IF(C$6&lt;=$B33,VLOOKUP($A33,'FG_R1R2appear wild'!$E$21:$H$32,'FG_576way_PayCombo (2wild)'!C$6+2,FALSE),IF(C$6-$B33=1,VLOOKUP($A33,'FG_576way_Regular Symbol(2wild)'!$B$34:$H$44,'FG_576way_PayCombo (2wild)'!C$6+2,FALSE),'FG_576way_Regular Symbol(2wild)'!D$16))</f>
        <v>8</v>
      </c>
      <c r="D33" s="27">
        <f>IF(D$6&lt;=$B33,VLOOKUP($A33,'FG_R1R2appear wild'!$E$21:$H$32,'FG_576way_PayCombo (2wild)'!D$6+2,FALSE),IF(D$6-$B33=1,VLOOKUP($A33,'FG_576way_Regular Symbol(2wild)'!$B$34:$H$44,'FG_576way_PayCombo (2wild)'!D$6+2,FALSE),'FG_576way_Regular Symbol(2wild)'!E$16))</f>
        <v>10</v>
      </c>
      <c r="E33" s="27">
        <f>IF(E$6&lt;=$B33,VLOOKUP($A33,'FG_576way_Regular Symbol(2wild)'!$B$21:$H$31,'FG_576way_PayCombo (2wild)'!E$6+2,FALSE)*R$2,IF(E$6-$B33=1,VLOOKUP($A33,'FG_576way_Regular Symbol(2wild)'!$B$34:$H$44,'FG_576way_PayCombo (2wild)'!E$6+2,FALSE),'FG_576way_Regular Symbol(2wild)'!F$16))</f>
        <v>16</v>
      </c>
      <c r="F33" s="27">
        <f>IF(F$6&lt;=$B33,VLOOKUP($A33,'FG_576way_Regular Symbol(2wild)'!$B$21:$H$31,'FG_576way_PayCombo (2wild)'!F$6+2,FALSE)*S$2,IF(F$6-$B33=1,VLOOKUP($A33,'FG_576way_Regular Symbol(2wild)'!$B$34:$H$44,'FG_576way_PayCombo (2wild)'!F$6+2,FALSE),'FG_576way_Regular Symbol(2wild)'!G$16))</f>
        <v>27</v>
      </c>
      <c r="G33" s="27">
        <f>IF(G$6&lt;=$B33,VLOOKUP($A33,'FG_576way_Regular Symbol(2wild)'!$B$21:$H$31,'FG_576way_PayCombo (2wild)'!G$6+2,FALSE)*T$2,IF(G$6-$B33=1,VLOOKUP($A33,'FG_576way_Regular Symbol(2wild)'!$B$34:$H$44,'FG_576way_PayCombo (2wild)'!G$6+2,FALSE),'FG_576way_Regular Symbol(2wild)'!H$16))</f>
        <v>68</v>
      </c>
      <c r="H33" s="256">
        <f t="shared" si="0"/>
        <v>2350080</v>
      </c>
      <c r="I33" s="244">
        <f t="shared" si="1"/>
        <v>3.5</v>
      </c>
      <c r="J33" s="190">
        <f>VLOOKUP($A33,FGOverView!$B$36:$G$46,'FG_576way_PayCombo (2wild)'!$B33+1,FALSE)</f>
        <v>5</v>
      </c>
      <c r="K33" s="183">
        <f t="shared" si="2"/>
        <v>2.8571428571428567E-2</v>
      </c>
      <c r="L33" s="276">
        <f t="shared" si="3"/>
        <v>0.2857142857142857</v>
      </c>
      <c r="M33" s="275">
        <f t="shared" si="4"/>
        <v>1.4285714285714284</v>
      </c>
      <c r="N33" s="134"/>
      <c r="O33" s="306" t="s">
        <v>44</v>
      </c>
      <c r="P33" s="306" t="s">
        <v>285</v>
      </c>
      <c r="Q33" s="306" t="s">
        <v>44</v>
      </c>
      <c r="R33" s="306" t="s">
        <v>44</v>
      </c>
      <c r="S33" s="306" t="s">
        <v>44</v>
      </c>
      <c r="T33" s="302">
        <f>IF(OR(O$9=1,O$9=2),IF(O14="S1",'FG_R1R2appear wild'!G$33,'FG_243way_Regular Symbol'!D$15*3),'FG_576way_PayCombo (2wild)'!T14)</f>
        <v>0</v>
      </c>
      <c r="U33" s="302">
        <f>IF(OR(P$9=1,P$9=2),IF(P14="S1",'FG_R1R2appear wild'!H$33,'FG_243way_Regular Symbol'!E$15*3),'FG_576way_PayCombo (2wild)'!U14)</f>
        <v>6</v>
      </c>
      <c r="V33" s="302">
        <f>IF(OR(Q$9=1,Q$9=2),IF(Q14="S1",'FG_576way_Regular Symbol(2wild)'!F$60,'FG_576way_PayCombo (2wild)'!V14),'FG_576way_PayCombo (2wild)'!V14)</f>
        <v>16</v>
      </c>
      <c r="W33" s="302">
        <f>IF(OR(R$9=1,R$9=2),IF(R14="S1",'FG_576way_Regular Symbol(2wild)'!G$60,'FG_576way_PayCombo (2wild)'!W14),'FG_576way_PayCombo (2wild)'!W14)</f>
        <v>8</v>
      </c>
      <c r="X33" s="302">
        <f>IF(OR(S$9=1,S$9=2),IF(S14="S1",'FG_576way_Regular Symbol(2wild)'!H$60,'FG_576way_PayCombo (2wild)'!X14),'FG_576way_PayCombo (2wild)'!X14)</f>
        <v>4</v>
      </c>
      <c r="Y33" s="305">
        <f t="shared" si="7"/>
        <v>0</v>
      </c>
      <c r="Z33" s="18">
        <f t="shared" si="8"/>
        <v>0</v>
      </c>
    </row>
    <row r="34" spans="1:26">
      <c r="A34" s="303" t="s">
        <v>189</v>
      </c>
      <c r="B34" s="356">
        <v>3</v>
      </c>
      <c r="C34" s="27">
        <f>IF(C$6&lt;=$B34,VLOOKUP($A34,'FG_R1R2appear wild'!$E$21:$H$32,'FG_576way_PayCombo (2wild)'!C$6+2,FALSE),IF(C$6-$B34=1,VLOOKUP($A34,'FG_576way_Regular Symbol(2wild)'!$B$34:$H$44,'FG_576way_PayCombo (2wild)'!C$6+2,FALSE),'FG_576way_Regular Symbol(2wild)'!D$16))</f>
        <v>7</v>
      </c>
      <c r="D34" s="27">
        <f>IF(D$6&lt;=$B34,VLOOKUP($A34,'FG_R1R2appear wild'!$E$21:$H$32,'FG_576way_PayCombo (2wild)'!D$6+2,FALSE),IF(D$6-$B34=1,VLOOKUP($A34,'FG_576way_Regular Symbol(2wild)'!$B$34:$H$44,'FG_576way_PayCombo (2wild)'!D$6+2,FALSE),'FG_576way_Regular Symbol(2wild)'!E$16))</f>
        <v>6</v>
      </c>
      <c r="E34" s="27">
        <f>IF(E$6&lt;=$B34,VLOOKUP($A34,'FG_576way_Regular Symbol(2wild)'!$B$21:$H$31,'FG_576way_PayCombo (2wild)'!E$6+2,FALSE)*R$2,IF(E$6-$B34=1,VLOOKUP($A34,'FG_576way_Regular Symbol(2wild)'!$B$34:$H$44,'FG_576way_PayCombo (2wild)'!E$6+2,FALSE),'FG_576way_Regular Symbol(2wild)'!F$16))</f>
        <v>20</v>
      </c>
      <c r="F34" s="27">
        <f>IF(F$6&lt;=$B34,VLOOKUP($A34,'FG_576way_Regular Symbol(2wild)'!$B$21:$H$31,'FG_576way_PayCombo (2wild)'!F$6+2,FALSE)*S$2,IF(F$6-$B34=1,VLOOKUP($A34,'FG_576way_Regular Symbol(2wild)'!$B$34:$H$44,'FG_576way_PayCombo (2wild)'!F$6+2,FALSE),'FG_576way_Regular Symbol(2wild)'!G$16))</f>
        <v>33</v>
      </c>
      <c r="G34" s="27">
        <f>IF(G$6&lt;=$B34,VLOOKUP($A34,'FG_576way_Regular Symbol(2wild)'!$B$21:$H$31,'FG_576way_PayCombo (2wild)'!G$6+2,FALSE)*T$2,IF(G$6-$B34=1,VLOOKUP($A34,'FG_576way_Regular Symbol(2wild)'!$B$34:$H$44,'FG_576way_PayCombo (2wild)'!G$6+2,FALSE),'FG_576way_Regular Symbol(2wild)'!H$16))</f>
        <v>68</v>
      </c>
      <c r="H34" s="256">
        <f t="shared" si="0"/>
        <v>1884960</v>
      </c>
      <c r="I34" s="244">
        <f t="shared" si="1"/>
        <v>4.3636363636363633</v>
      </c>
      <c r="J34" s="190">
        <f>VLOOKUP($A34,FGOverView!$B$36:$G$46,'FG_576way_PayCombo (2wild)'!$B34+1,FALSE)</f>
        <v>5</v>
      </c>
      <c r="K34" s="183">
        <f t="shared" si="2"/>
        <v>2.2916666666666669E-2</v>
      </c>
      <c r="L34" s="276">
        <f t="shared" si="3"/>
        <v>0.22916666666666669</v>
      </c>
      <c r="M34" s="275">
        <f t="shared" si="4"/>
        <v>1.1458333333333335</v>
      </c>
      <c r="N34" s="134"/>
      <c r="O34" s="306" t="s">
        <v>285</v>
      </c>
      <c r="P34" s="306" t="s">
        <v>44</v>
      </c>
      <c r="Q34" s="306" t="s">
        <v>44</v>
      </c>
      <c r="R34" s="306" t="s">
        <v>44</v>
      </c>
      <c r="S34" s="306" t="s">
        <v>44</v>
      </c>
      <c r="T34" s="302">
        <f>IF(OR(O$9=1,O$9=2),IF(O15="S1",'FG_R1R2appear wild'!G$33,'FG_243way_Regular Symbol'!D$15*3),'FG_576way_PayCombo (2wild)'!T15)</f>
        <v>6</v>
      </c>
      <c r="U34" s="302">
        <f>IF(OR(P$9=1,P$9=2),IF(P15="S1",'FG_R1R2appear wild'!H$33,'FG_243way_Regular Symbol'!E$15*3),'FG_576way_PayCombo (2wild)'!U15)</f>
        <v>0</v>
      </c>
      <c r="V34" s="302">
        <f>IF(OR(Q$9=1,Q$9=2),IF(Q15="S1",'FG_576way_Regular Symbol(2wild)'!F$60,'FG_576way_PayCombo (2wild)'!V15),'FG_576way_PayCombo (2wild)'!V15)</f>
        <v>16</v>
      </c>
      <c r="W34" s="302">
        <f>IF(OR(R$9=1,R$9=2),IF(R15="S1",'FG_576way_Regular Symbol(2wild)'!G$60,'FG_576way_PayCombo (2wild)'!W15),'FG_576way_PayCombo (2wild)'!W15)</f>
        <v>8</v>
      </c>
      <c r="X34" s="302">
        <f>IF(OR(S$9=1,S$9=2),IF(S15="S1",'FG_576way_Regular Symbol(2wild)'!H$60,'FG_576way_PayCombo (2wild)'!X15),'FG_576way_PayCombo (2wild)'!X15)</f>
        <v>4</v>
      </c>
      <c r="Y34" s="305">
        <f t="shared" si="7"/>
        <v>0</v>
      </c>
      <c r="Z34" s="18">
        <f t="shared" si="8"/>
        <v>0</v>
      </c>
    </row>
    <row r="35" spans="1:26">
      <c r="A35" s="303" t="s">
        <v>190</v>
      </c>
      <c r="B35" s="356">
        <v>3</v>
      </c>
      <c r="C35" s="27">
        <f>IF(C$6&lt;=$B35,VLOOKUP($A35,'FG_R1R2appear wild'!$E$21:$H$32,'FG_576way_PayCombo (2wild)'!C$6+2,FALSE),IF(C$6-$B35=1,VLOOKUP($A35,'FG_576way_Regular Symbol(2wild)'!$B$34:$H$44,'FG_576way_PayCombo (2wild)'!C$6+2,FALSE),'FG_576way_Regular Symbol(2wild)'!D$16))</f>
        <v>7</v>
      </c>
      <c r="D35" s="27">
        <f>IF(D$6&lt;=$B35,VLOOKUP($A35,'FG_R1R2appear wild'!$E$21:$H$32,'FG_576way_PayCombo (2wild)'!D$6+2,FALSE),IF(D$6-$B35=1,VLOOKUP($A35,'FG_576way_Regular Symbol(2wild)'!$B$34:$H$44,'FG_576way_PayCombo (2wild)'!D$6+2,FALSE),'FG_576way_Regular Symbol(2wild)'!E$16))</f>
        <v>8</v>
      </c>
      <c r="E35" s="27">
        <f>IF(E$6&lt;=$B35,VLOOKUP($A35,'FG_576way_Regular Symbol(2wild)'!$B$21:$H$31,'FG_576way_PayCombo (2wild)'!E$6+2,FALSE)*R$2,IF(E$6-$B35=1,VLOOKUP($A35,'FG_576way_Regular Symbol(2wild)'!$B$34:$H$44,'FG_576way_PayCombo (2wild)'!E$6+2,FALSE),'FG_576way_Regular Symbol(2wild)'!F$16))</f>
        <v>16</v>
      </c>
      <c r="F35" s="27">
        <f>IF(F$6&lt;=$B35,VLOOKUP($A35,'FG_576way_Regular Symbol(2wild)'!$B$21:$H$31,'FG_576way_PayCombo (2wild)'!F$6+2,FALSE)*S$2,IF(F$6-$B35=1,VLOOKUP($A35,'FG_576way_Regular Symbol(2wild)'!$B$34:$H$44,'FG_576way_PayCombo (2wild)'!F$6+2,FALSE),'FG_576way_Regular Symbol(2wild)'!G$16))</f>
        <v>51</v>
      </c>
      <c r="G35" s="27">
        <f>IF(G$6&lt;=$B35,VLOOKUP($A35,'FG_576way_Regular Symbol(2wild)'!$B$21:$H$31,'FG_576way_PayCombo (2wild)'!G$6+2,FALSE)*T$2,IF(G$6-$B35=1,VLOOKUP($A35,'FG_576way_Regular Symbol(2wild)'!$B$34:$H$44,'FG_576way_PayCombo (2wild)'!G$6+2,FALSE),'FG_576way_Regular Symbol(2wild)'!H$16))</f>
        <v>68</v>
      </c>
      <c r="H35" s="256">
        <f t="shared" si="0"/>
        <v>3107328</v>
      </c>
      <c r="I35" s="244">
        <f t="shared" si="1"/>
        <v>2.6470588235294117</v>
      </c>
      <c r="J35" s="190">
        <f>VLOOKUP($A35,FGOverView!$B$36:$G$46,'FG_576way_PayCombo (2wild)'!$B35+1,FALSE)</f>
        <v>5</v>
      </c>
      <c r="K35" s="183">
        <f t="shared" si="2"/>
        <v>3.7777777777777778E-2</v>
      </c>
      <c r="L35" s="276">
        <f t="shared" si="3"/>
        <v>0.37777777777777777</v>
      </c>
      <c r="M35" s="275">
        <f t="shared" si="4"/>
        <v>1.8888888888888888</v>
      </c>
      <c r="N35" s="134"/>
      <c r="O35" s="307" t="s">
        <v>44</v>
      </c>
      <c r="P35" s="307" t="s">
        <v>44</v>
      </c>
      <c r="Q35" s="307" t="s">
        <v>44</v>
      </c>
      <c r="R35" s="307" t="s">
        <v>285</v>
      </c>
      <c r="S35" s="307" t="s">
        <v>285</v>
      </c>
      <c r="T35" s="302">
        <f>IF(OR(O$9=1,O$9=2),IF(O16="S1",'FG_R1R2appear wild'!G$33,'FG_243way_Regular Symbol'!D$15*3),'FG_576way_PayCombo (2wild)'!T16)</f>
        <v>0</v>
      </c>
      <c r="U35" s="302">
        <f>IF(OR(P$9=1,P$9=2),IF(P16="S1",'FG_R1R2appear wild'!H$33,'FG_243way_Regular Symbol'!E$15*3),'FG_576way_PayCombo (2wild)'!U16)</f>
        <v>0</v>
      </c>
      <c r="V35" s="302">
        <f>IF(OR(Q$9=1,Q$9=2),IF(Q16="S1",'FG_576way_Regular Symbol(2wild)'!F$60,'FG_576way_PayCombo (2wild)'!V16),'FG_576way_PayCombo (2wild)'!V16)</f>
        <v>16</v>
      </c>
      <c r="W35" s="302">
        <f>IF(OR(R$9=1,R$9=2),IF(R16="S1",'FG_576way_Regular Symbol(2wild)'!G$60,'FG_576way_PayCombo (2wild)'!W16),'FG_576way_PayCombo (2wild)'!W16)</f>
        <v>48</v>
      </c>
      <c r="X35" s="302">
        <f>IF(OR(S$9=1,S$9=2),IF(S16="S1",'FG_576way_Regular Symbol(2wild)'!H$60,'FG_576way_PayCombo (2wild)'!X16),'FG_576way_PayCombo (2wild)'!X16)</f>
        <v>64</v>
      </c>
      <c r="Y35" s="305">
        <f t="shared" si="7"/>
        <v>0</v>
      </c>
      <c r="Z35" s="18">
        <f t="shared" si="8"/>
        <v>0</v>
      </c>
    </row>
    <row r="36" spans="1:26">
      <c r="A36" s="303" t="s">
        <v>186</v>
      </c>
      <c r="B36" s="356">
        <v>3</v>
      </c>
      <c r="C36" s="27">
        <f>IF(C$6&lt;=$B36,VLOOKUP($A36,'FG_R1R2appear wild'!$E$21:$H$32,'FG_576way_PayCombo (2wild)'!C$6+2,FALSE),IF(C$6-$B36=1,VLOOKUP($A36,'FG_576way_Regular Symbol(2wild)'!$B$34:$H$44,'FG_576way_PayCombo (2wild)'!C$6+2,FALSE),'FG_576way_Regular Symbol(2wild)'!D$16))</f>
        <v>11</v>
      </c>
      <c r="D36" s="27">
        <f>IF(D$6&lt;=$B36,VLOOKUP($A36,'FG_R1R2appear wild'!$E$21:$H$32,'FG_576way_PayCombo (2wild)'!D$6+2,FALSE),IF(D$6-$B36=1,VLOOKUP($A36,'FG_576way_Regular Symbol(2wild)'!$B$34:$H$44,'FG_576way_PayCombo (2wild)'!D$6+2,FALSE),'FG_576way_Regular Symbol(2wild)'!E$16))</f>
        <v>8</v>
      </c>
      <c r="E36" s="27">
        <f>IF(E$6&lt;=$B36,VLOOKUP($A36,'FG_576way_Regular Symbol(2wild)'!$B$21:$H$31,'FG_576way_PayCombo (2wild)'!E$6+2,FALSE)*R$2,IF(E$6-$B36=1,VLOOKUP($A36,'FG_576way_Regular Symbol(2wild)'!$B$34:$H$44,'FG_576way_PayCombo (2wild)'!E$6+2,FALSE),'FG_576way_Regular Symbol(2wild)'!F$16))</f>
        <v>28</v>
      </c>
      <c r="F36" s="27">
        <f>IF(F$6&lt;=$B36,VLOOKUP($A36,'FG_576way_Regular Symbol(2wild)'!$B$21:$H$31,'FG_576way_PayCombo (2wild)'!F$6+2,FALSE)*S$2,IF(F$6-$B36=1,VLOOKUP($A36,'FG_576way_Regular Symbol(2wild)'!$B$34:$H$44,'FG_576way_PayCombo (2wild)'!F$6+2,FALSE),'FG_576way_Regular Symbol(2wild)'!G$16))</f>
        <v>48</v>
      </c>
      <c r="G36" s="27">
        <f>IF(G$6&lt;=$B36,VLOOKUP($A36,'FG_576way_Regular Symbol(2wild)'!$B$21:$H$31,'FG_576way_PayCombo (2wild)'!G$6+2,FALSE)*T$2,IF(G$6-$B36=1,VLOOKUP($A36,'FG_576way_Regular Symbol(2wild)'!$B$34:$H$44,'FG_576way_PayCombo (2wild)'!G$6+2,FALSE),'FG_576way_Regular Symbol(2wild)'!H$16))</f>
        <v>68</v>
      </c>
      <c r="H36" s="256">
        <f t="shared" si="0"/>
        <v>8042496</v>
      </c>
      <c r="I36" s="244">
        <f t="shared" si="1"/>
        <v>1.0227272727272727</v>
      </c>
      <c r="J36" s="190">
        <f>VLOOKUP($A36,FGOverView!$B$36:$G$46,'FG_576way_PayCombo (2wild)'!$B36+1,FALSE)</f>
        <v>5</v>
      </c>
      <c r="K36" s="183">
        <f t="shared" si="2"/>
        <v>9.7777777777777769E-2</v>
      </c>
      <c r="L36" s="276">
        <f t="shared" si="3"/>
        <v>0.97777777777777775</v>
      </c>
      <c r="M36" s="275">
        <f t="shared" si="4"/>
        <v>4.8888888888888884</v>
      </c>
      <c r="N36" s="134"/>
      <c r="O36" s="307" t="s">
        <v>44</v>
      </c>
      <c r="P36" s="307" t="s">
        <v>44</v>
      </c>
      <c r="Q36" s="307" t="s">
        <v>285</v>
      </c>
      <c r="R36" s="307" t="s">
        <v>44</v>
      </c>
      <c r="S36" s="307" t="s">
        <v>285</v>
      </c>
      <c r="T36" s="302">
        <f>IF(OR(O$9=1,O$9=2),IF(O17="S1",'FG_R1R2appear wild'!G$33,'FG_243way_Regular Symbol'!D$15*3),'FG_576way_PayCombo (2wild)'!T17)</f>
        <v>0</v>
      </c>
      <c r="U36" s="302">
        <f>IF(OR(P$9=1,P$9=2),IF(P17="S1",'FG_R1R2appear wild'!H$33,'FG_243way_Regular Symbol'!E$15*3),'FG_576way_PayCombo (2wild)'!U17)</f>
        <v>0</v>
      </c>
      <c r="V36" s="302">
        <f>IF(OR(Q$9=1,Q$9=2),IF(Q17="S1",'FG_576way_Regular Symbol(2wild)'!F$60,'FG_576way_PayCombo (2wild)'!V17),'FG_576way_PayCombo (2wild)'!V17)</f>
        <v>44</v>
      </c>
      <c r="W36" s="302">
        <f>IF(OR(R$9=1,R$9=2),IF(R17="S1",'FG_576way_Regular Symbol(2wild)'!G$60,'FG_576way_PayCombo (2wild)'!W17),'FG_576way_PayCombo (2wild)'!W17)</f>
        <v>8</v>
      </c>
      <c r="X36" s="302">
        <f>IF(OR(S$9=1,S$9=2),IF(S17="S1",'FG_576way_Regular Symbol(2wild)'!H$60,'FG_576way_PayCombo (2wild)'!X17),'FG_576way_PayCombo (2wild)'!X17)</f>
        <v>64</v>
      </c>
      <c r="Y36" s="305">
        <f t="shared" si="7"/>
        <v>0</v>
      </c>
      <c r="Z36" s="18">
        <f t="shared" si="8"/>
        <v>0</v>
      </c>
    </row>
    <row r="37" spans="1:26">
      <c r="A37" s="303" t="s">
        <v>318</v>
      </c>
      <c r="B37" s="356">
        <v>5</v>
      </c>
      <c r="C37" s="27">
        <f>IF(C$6&lt;=$B37,VLOOKUP($A37,'FG_R1R2appear wild'!$E$21:$H$32,'FG_576way_PayCombo (2wild)'!C$6+2,FALSE),IF(C$6-$B37=1,VLOOKUP($A37,'FG_576way_Regular Symbol(2wild)'!$B$34:$H$44,'FG_576way_PayCombo (2wild)'!C$6+2,FALSE),'FG_576way_Regular Symbol(2wild)'!D$16))</f>
        <v>6</v>
      </c>
      <c r="D37" s="27">
        <f>IF(D$6&lt;=$B37,VLOOKUP($A37,'FG_R1R2appear wild'!$E$21:$H$32,'FG_576way_PayCombo (2wild)'!D$6+2,FALSE),IF(D$6-$B37=1,VLOOKUP($A37,'FG_576way_Regular Symbol(2wild)'!$B$34:$H$44,'FG_576way_PayCombo (2wild)'!D$6+2,FALSE),'FG_576way_Regular Symbol(2wild)'!E$16))</f>
        <v>6</v>
      </c>
      <c r="E37" s="27">
        <f>IF(E$6&lt;=$B37,VLOOKUP($A37,'FG_576way_Regular Symbol(2wild)'!$B$21:$H$31,'FG_576way_PayCombo (2wild)'!E$6+2,FALSE)*R$2,IF(E$6-$B37=1,VLOOKUP($A37,'FG_576way_Regular Symbol(2wild)'!$B$34:$H$44,'FG_576way_PayCombo (2wild)'!E$6+2,FALSE),'FG_576way_Regular Symbol(2wild)'!F$16))</f>
        <v>8</v>
      </c>
      <c r="F37" s="27">
        <f>IF(F$6&lt;=$B37,VLOOKUP($A37,'FG_576way_Regular Symbol(2wild)'!$B$21:$H$31,'FG_576way_PayCombo (2wild)'!F$6+2,FALSE)*S$2,IF(F$6-$B37=1,VLOOKUP($A37,'FG_576way_Regular Symbol(2wild)'!$B$34:$H$44,'FG_576way_PayCombo (2wild)'!F$6+2,FALSE),'FG_576way_Regular Symbol(2wild)'!G$16))</f>
        <v>16</v>
      </c>
      <c r="G37" s="27">
        <f>IF(G$6&lt;=$B37,VLOOKUP($A37,'FG_576way_Regular Symbol(2wild)'!$B$21:$H$31,'FG_576way_PayCombo (2wild)'!G$6+2,FALSE)*T$2,IF(G$6-$B37=1,VLOOKUP($A37,'FG_576way_Regular Symbol(2wild)'!$B$34:$H$44,'FG_576way_PayCombo (2wild)'!G$6+2,FALSE),'FG_576way_Regular Symbol(2wild)'!H$16))</f>
        <v>16</v>
      </c>
      <c r="H37" s="256">
        <f>Y48</f>
        <v>40320</v>
      </c>
      <c r="I37" s="271">
        <f t="shared" ref="I37:I42" si="9">IF(H37=0,0,$C$5/H37)</f>
        <v>204</v>
      </c>
      <c r="J37" s="190">
        <f>$C$49*($B37-2)</f>
        <v>9</v>
      </c>
      <c r="K37" s="183">
        <f t="shared" si="2"/>
        <v>4.4117647058823525E-2</v>
      </c>
      <c r="L37" s="276">
        <f t="shared" ref="L37:L42" si="10">IF(I37=0,0,1/I37)</f>
        <v>4.9019607843137254E-3</v>
      </c>
      <c r="M37" s="275">
        <f t="shared" ref="M37:M42" si="11">L37*J37*$C$3</f>
        <v>2.2058823529411762</v>
      </c>
      <c r="N37" s="134"/>
      <c r="O37" s="307" t="s">
        <v>44</v>
      </c>
      <c r="P37" s="307" t="s">
        <v>44</v>
      </c>
      <c r="Q37" s="307" t="s">
        <v>285</v>
      </c>
      <c r="R37" s="307" t="s">
        <v>285</v>
      </c>
      <c r="S37" s="307" t="s">
        <v>44</v>
      </c>
      <c r="T37" s="302">
        <f>IF(OR(O$9=1,O$9=2),IF(O18="S1",'FG_R1R2appear wild'!G$33,'FG_243way_Regular Symbol'!D$15*3),'FG_576way_PayCombo (2wild)'!T18)</f>
        <v>0</v>
      </c>
      <c r="U37" s="302">
        <f>IF(OR(P$9=1,P$9=2),IF(P18="S1",'FG_R1R2appear wild'!H$33,'FG_243way_Regular Symbol'!E$15*3),'FG_576way_PayCombo (2wild)'!U18)</f>
        <v>0</v>
      </c>
      <c r="V37" s="302">
        <f>IF(OR(Q$9=1,Q$9=2),IF(Q18="S1",'FG_576way_Regular Symbol(2wild)'!F$60,'FG_576way_PayCombo (2wild)'!V18),'FG_576way_PayCombo (2wild)'!V18)</f>
        <v>44</v>
      </c>
      <c r="W37" s="302">
        <f>IF(OR(R$9=1,R$9=2),IF(R18="S1",'FG_576way_Regular Symbol(2wild)'!G$60,'FG_576way_PayCombo (2wild)'!W18),'FG_576way_PayCombo (2wild)'!W18)</f>
        <v>48</v>
      </c>
      <c r="X37" s="302">
        <f>IF(OR(S$9=1,S$9=2),IF(S18="S1",'FG_576way_Regular Symbol(2wild)'!H$60,'FG_576way_PayCombo (2wild)'!X18),'FG_576way_PayCombo (2wild)'!X18)</f>
        <v>4</v>
      </c>
      <c r="Y37" s="305">
        <f t="shared" si="7"/>
        <v>0</v>
      </c>
      <c r="Z37" s="18">
        <f t="shared" si="8"/>
        <v>0</v>
      </c>
    </row>
    <row r="38" spans="1:26">
      <c r="A38" s="303" t="s">
        <v>318</v>
      </c>
      <c r="B38" s="356">
        <v>4</v>
      </c>
      <c r="C38" s="27">
        <f>IF(C$6&lt;=$B38,VLOOKUP($A38,'FG_R1R2appear wild'!$E$21:$H$32,'FG_576way_PayCombo (2wild)'!C$6+2,FALSE),IF(C$6-$B38=1,VLOOKUP($A38,'FG_576way_Regular Symbol(2wild)'!$B$34:$H$44,'FG_576way_PayCombo (2wild)'!C$6+2,FALSE),'FG_576way_Regular Symbol(2wild)'!D$16))</f>
        <v>6</v>
      </c>
      <c r="D38" s="27">
        <f>IF(D$6&lt;=$B38,VLOOKUP($A38,'FG_R1R2appear wild'!$E$21:$H$32,'FG_576way_PayCombo (2wild)'!D$6+2,FALSE),IF(D$6-$B38=1,VLOOKUP($A38,'FG_576way_Regular Symbol(2wild)'!$B$34:$H$44,'FG_576way_PayCombo (2wild)'!D$6+2,FALSE),'FG_576way_Regular Symbol(2wild)'!E$16))</f>
        <v>6</v>
      </c>
      <c r="E38" s="27">
        <f>IF(E$6&lt;=$B38,VLOOKUP($A38,'FG_576way_Regular Symbol(2wild)'!$B$21:$H$31,'FG_576way_PayCombo (2wild)'!E$6+2,FALSE)*R$2,IF(E$6-$B38=1,VLOOKUP($A38,'FG_576way_Regular Symbol(2wild)'!$B$34:$H$44,'FG_576way_PayCombo (2wild)'!E$6+2,FALSE),'FG_576way_Regular Symbol(2wild)'!F$16))</f>
        <v>8</v>
      </c>
      <c r="F38" s="27">
        <f>IF(F$6&lt;=$B38,VLOOKUP($A38,'FG_576way_Regular Symbol(2wild)'!$B$21:$H$31,'FG_576way_PayCombo (2wild)'!F$6+2,FALSE)*S$2,IF(F$6-$B38=1,VLOOKUP($A38,'FG_576way_Regular Symbol(2wild)'!$B$34:$H$44,'FG_576way_PayCombo (2wild)'!F$6+2,FALSE),'FG_576way_Regular Symbol(2wild)'!G$16))</f>
        <v>16</v>
      </c>
      <c r="G38" s="27">
        <f>IF(G$6&lt;=$B38,VLOOKUP($A38,'FG_576way_Regular Symbol(2wild)'!$B$21:$H$31,'FG_576way_PayCombo (2wild)'!G$6+2,FALSE)*T$2,IF(G$6-$B38=1,VLOOKUP($A38,'FG_576way_Regular Symbol(2wild)'!$B$34:$H$44,'FG_576way_PayCombo (2wild)'!G$6+2,FALSE),'FG_576way_Regular Symbol(2wild)'!H$16))</f>
        <v>52</v>
      </c>
      <c r="H38" s="256">
        <f>Y49</f>
        <v>131040</v>
      </c>
      <c r="I38" s="271">
        <f t="shared" si="9"/>
        <v>62.769230769230766</v>
      </c>
      <c r="J38" s="190">
        <f>$C$49*($B38-2)</f>
        <v>6</v>
      </c>
      <c r="K38" s="183">
        <f t="shared" si="2"/>
        <v>9.5588235294117668E-2</v>
      </c>
      <c r="L38" s="276">
        <f t="shared" si="10"/>
        <v>1.593137254901961E-2</v>
      </c>
      <c r="M38" s="275">
        <f t="shared" si="11"/>
        <v>4.7794117647058831</v>
      </c>
      <c r="N38" s="134"/>
      <c r="O38" s="307" t="s">
        <v>44</v>
      </c>
      <c r="P38" s="307" t="s">
        <v>285</v>
      </c>
      <c r="Q38" s="307" t="s">
        <v>44</v>
      </c>
      <c r="R38" s="307" t="s">
        <v>44</v>
      </c>
      <c r="S38" s="307" t="s">
        <v>285</v>
      </c>
      <c r="T38" s="302">
        <f>IF(OR(O$9=1,O$9=2),IF(O19="S1",'FG_R1R2appear wild'!G$33,'FG_243way_Regular Symbol'!D$15*3),'FG_576way_PayCombo (2wild)'!T19)</f>
        <v>0</v>
      </c>
      <c r="U38" s="302">
        <f>IF(OR(P$9=1,P$9=2),IF(P19="S1",'FG_R1R2appear wild'!H$33,'FG_243way_Regular Symbol'!E$15*3),'FG_576way_PayCombo (2wild)'!U19)</f>
        <v>6</v>
      </c>
      <c r="V38" s="302">
        <f>IF(OR(Q$9=1,Q$9=2),IF(Q19="S1",'FG_576way_Regular Symbol(2wild)'!F$60,'FG_576way_PayCombo (2wild)'!V19),'FG_576way_PayCombo (2wild)'!V19)</f>
        <v>16</v>
      </c>
      <c r="W38" s="302">
        <f>IF(OR(R$9=1,R$9=2),IF(R19="S1",'FG_576way_Regular Symbol(2wild)'!G$60,'FG_576way_PayCombo (2wild)'!W19),'FG_576way_PayCombo (2wild)'!W19)</f>
        <v>8</v>
      </c>
      <c r="X38" s="302">
        <f>IF(OR(S$9=1,S$9=2),IF(S19="S1",'FG_576way_Regular Symbol(2wild)'!H$60,'FG_576way_PayCombo (2wild)'!X19),'FG_576way_PayCombo (2wild)'!X19)</f>
        <v>64</v>
      </c>
      <c r="Y38" s="305">
        <f t="shared" si="7"/>
        <v>0</v>
      </c>
      <c r="Z38" s="18">
        <f t="shared" si="8"/>
        <v>0</v>
      </c>
    </row>
    <row r="39" spans="1:26">
      <c r="A39" s="303" t="s">
        <v>318</v>
      </c>
      <c r="B39" s="356">
        <v>3</v>
      </c>
      <c r="C39" s="27">
        <f>IF(C$6&lt;=$B39,VLOOKUP($A39,'FG_R1R2appear wild'!$E$21:$H$32,'FG_576way_PayCombo (2wild)'!C$6+2,FALSE),IF(C$6-$B39=1,VLOOKUP($A39,'FG_576way_Regular Symbol(2wild)'!$B$34:$H$44,'FG_576way_PayCombo (2wild)'!C$6+2,FALSE),'FG_576way_Regular Symbol(2wild)'!D$16))</f>
        <v>6</v>
      </c>
      <c r="D39" s="27">
        <f>IF(D$6&lt;=$B39,VLOOKUP($A39,'FG_R1R2appear wild'!$E$21:$H$32,'FG_576way_PayCombo (2wild)'!D$6+2,FALSE),IF(D$6-$B39=1,VLOOKUP($A39,'FG_576way_Regular Symbol(2wild)'!$B$34:$H$44,'FG_576way_PayCombo (2wild)'!D$6+2,FALSE),'FG_576way_Regular Symbol(2wild)'!E$16))</f>
        <v>6</v>
      </c>
      <c r="E39" s="27">
        <f>IF(E$6&lt;=$B39,VLOOKUP($A39,'FG_576way_Regular Symbol(2wild)'!$B$21:$H$31,'FG_576way_PayCombo (2wild)'!E$6+2,FALSE)*R$2,IF(E$6-$B39=1,VLOOKUP($A39,'FG_576way_Regular Symbol(2wild)'!$B$34:$H$44,'FG_576way_PayCombo (2wild)'!E$6+2,FALSE),'FG_576way_Regular Symbol(2wild)'!F$16))</f>
        <v>8</v>
      </c>
      <c r="F39" s="27">
        <f>IF(F$6&lt;=$B39,VLOOKUP($A39,'FG_576way_Regular Symbol(2wild)'!$B$21:$H$31,'FG_576way_PayCombo (2wild)'!F$6+2,FALSE)*S$2,IF(F$6-$B39=1,VLOOKUP($A39,'FG_576way_Regular Symbol(2wild)'!$B$34:$H$44,'FG_576way_PayCombo (2wild)'!F$6+2,FALSE),'FG_576way_Regular Symbol(2wild)'!G$16))</f>
        <v>42</v>
      </c>
      <c r="G39" s="27">
        <f>IF(G$6&lt;=$B39,VLOOKUP($A39,'FG_576way_Regular Symbol(2wild)'!$B$21:$H$31,'FG_576way_PayCombo (2wild)'!G$6+2,FALSE)*T$2,IF(G$6-$B39=1,VLOOKUP($A39,'FG_576way_Regular Symbol(2wild)'!$B$34:$H$44,'FG_576way_PayCombo (2wild)'!G$6+2,FALSE),'FG_576way_Regular Symbol(2wild)'!H$16))</f>
        <v>68</v>
      </c>
      <c r="H39" s="256">
        <f>Y50</f>
        <v>514080</v>
      </c>
      <c r="I39" s="271">
        <f t="shared" si="9"/>
        <v>16</v>
      </c>
      <c r="J39" s="190">
        <f>$C$49*($B39-2)</f>
        <v>3</v>
      </c>
      <c r="K39" s="183">
        <f t="shared" si="2"/>
        <v>0.1875</v>
      </c>
      <c r="L39" s="276">
        <f t="shared" si="10"/>
        <v>6.25E-2</v>
      </c>
      <c r="M39" s="275">
        <f t="shared" si="11"/>
        <v>9.375</v>
      </c>
      <c r="N39" s="134"/>
      <c r="O39" s="307" t="s">
        <v>44</v>
      </c>
      <c r="P39" s="307" t="s">
        <v>285</v>
      </c>
      <c r="Q39" s="307" t="s">
        <v>44</v>
      </c>
      <c r="R39" s="307" t="s">
        <v>285</v>
      </c>
      <c r="S39" s="307" t="s">
        <v>44</v>
      </c>
      <c r="T39" s="302">
        <f>IF(OR(O$9=1,O$9=2),IF(O20="S1",'FG_R1R2appear wild'!G$33,'FG_243way_Regular Symbol'!D$15*3),'FG_576way_PayCombo (2wild)'!T20)</f>
        <v>0</v>
      </c>
      <c r="U39" s="302">
        <f>IF(OR(P$9=1,P$9=2),IF(P20="S1",'FG_R1R2appear wild'!H$33,'FG_243way_Regular Symbol'!E$15*3),'FG_576way_PayCombo (2wild)'!U20)</f>
        <v>6</v>
      </c>
      <c r="V39" s="302">
        <f>IF(OR(Q$9=1,Q$9=2),IF(Q20="S1",'FG_576way_Regular Symbol(2wild)'!F$60,'FG_576way_PayCombo (2wild)'!V20),'FG_576way_PayCombo (2wild)'!V20)</f>
        <v>16</v>
      </c>
      <c r="W39" s="302">
        <f>IF(OR(R$9=1,R$9=2),IF(R20="S1",'FG_576way_Regular Symbol(2wild)'!G$60,'FG_576way_PayCombo (2wild)'!W20),'FG_576way_PayCombo (2wild)'!W20)</f>
        <v>48</v>
      </c>
      <c r="X39" s="302">
        <f>IF(OR(S$9=1,S$9=2),IF(S20="S1",'FG_576way_Regular Symbol(2wild)'!H$60,'FG_576way_PayCombo (2wild)'!X20),'FG_576way_PayCombo (2wild)'!X20)</f>
        <v>4</v>
      </c>
      <c r="Y39" s="305">
        <f t="shared" si="7"/>
        <v>0</v>
      </c>
      <c r="Z39" s="18">
        <f t="shared" si="8"/>
        <v>0</v>
      </c>
    </row>
    <row r="40" spans="1:26">
      <c r="A40" s="303" t="s">
        <v>44</v>
      </c>
      <c r="B40" s="357">
        <v>5</v>
      </c>
      <c r="C40" s="27">
        <f>'FG_243way_Regular Symbol'!D$14*FGOverView!C$26</f>
        <v>3</v>
      </c>
      <c r="D40" s="27">
        <f>'FG_243way_Regular Symbol'!E$14*FGOverView!D$26</f>
        <v>18</v>
      </c>
      <c r="E40" s="27">
        <f>'FG_243way_Regular Symbol'!F$14*FGOverView!E$26</f>
        <v>12</v>
      </c>
      <c r="F40" s="27">
        <f>'FG_243way_Regular Symbol'!G$14*FGOverView!F$26</f>
        <v>6</v>
      </c>
      <c r="G40" s="27">
        <f>'FG_243way_Regular Symbol'!H$14*FGOverView!G$26</f>
        <v>3</v>
      </c>
      <c r="H40" s="256">
        <f>Y29</f>
        <v>0</v>
      </c>
      <c r="I40" s="271">
        <f t="shared" si="9"/>
        <v>0</v>
      </c>
      <c r="J40" s="190">
        <f>VLOOKUP($A40,FGOverView!$B$36:$G$46,'FG_576way_PayCombo (2wild)'!$B40+1,FALSE)</f>
        <v>100</v>
      </c>
      <c r="K40" s="183">
        <f t="shared" si="2"/>
        <v>0</v>
      </c>
      <c r="L40" s="276">
        <f t="shared" si="10"/>
        <v>0</v>
      </c>
      <c r="M40" s="275">
        <f t="shared" si="11"/>
        <v>0</v>
      </c>
      <c r="N40" s="134"/>
      <c r="O40" s="307" t="s">
        <v>44</v>
      </c>
      <c r="P40" s="307" t="s">
        <v>285</v>
      </c>
      <c r="Q40" s="307" t="s">
        <v>285</v>
      </c>
      <c r="R40" s="307" t="s">
        <v>44</v>
      </c>
      <c r="S40" s="307" t="s">
        <v>44</v>
      </c>
      <c r="T40" s="302">
        <f>IF(OR(O$9=1,O$9=2),IF(O21="S1",'FG_R1R2appear wild'!G$33,'FG_243way_Regular Symbol'!D$15*3),'FG_576way_PayCombo (2wild)'!T21)</f>
        <v>0</v>
      </c>
      <c r="U40" s="302">
        <f>IF(OR(P$9=1,P$9=2),IF(P21="S1",'FG_R1R2appear wild'!H$33,'FG_243way_Regular Symbol'!E$15*3),'FG_576way_PayCombo (2wild)'!U21)</f>
        <v>6</v>
      </c>
      <c r="V40" s="302">
        <f>IF(OR(Q$9=1,Q$9=2),IF(Q21="S1",'FG_576way_Regular Symbol(2wild)'!F$60,'FG_576way_PayCombo (2wild)'!V21),'FG_576way_PayCombo (2wild)'!V21)</f>
        <v>44</v>
      </c>
      <c r="W40" s="302">
        <f>IF(OR(R$9=1,R$9=2),IF(R21="S1",'FG_576way_Regular Symbol(2wild)'!G$60,'FG_576way_PayCombo (2wild)'!W21),'FG_576way_PayCombo (2wild)'!W21)</f>
        <v>8</v>
      </c>
      <c r="X40" s="302">
        <f>IF(OR(S$9=1,S$9=2),IF(S21="S1",'FG_576way_Regular Symbol(2wild)'!H$60,'FG_576way_PayCombo (2wild)'!X21),'FG_576way_PayCombo (2wild)'!X21)</f>
        <v>4</v>
      </c>
      <c r="Y40" s="305">
        <f t="shared" si="7"/>
        <v>0</v>
      </c>
      <c r="Z40" s="18">
        <f t="shared" si="8"/>
        <v>0</v>
      </c>
    </row>
    <row r="41" spans="1:26">
      <c r="A41" s="303" t="s">
        <v>44</v>
      </c>
      <c r="B41" s="357">
        <v>4</v>
      </c>
      <c r="C41" s="27">
        <f>'FG_243way_Regular Symbol'!D$14*FGOverView!C$26</f>
        <v>3</v>
      </c>
      <c r="D41" s="27">
        <f>'FG_243way_Regular Symbol'!E$14*FGOverView!D$26</f>
        <v>18</v>
      </c>
      <c r="E41" s="27">
        <f>'FG_243way_Regular Symbol'!F$14*FGOverView!E$26</f>
        <v>12</v>
      </c>
      <c r="F41" s="27">
        <f>'FG_243way_Regular Symbol'!G$14*FGOverView!F$26</f>
        <v>6</v>
      </c>
      <c r="G41" s="27">
        <f>'FG_243way_Regular Symbol'!$H$16-'FG_243way_Regular Symbol'!$H$14*FGOverView!G$26</f>
        <v>65</v>
      </c>
      <c r="H41" s="256">
        <f>SUM(Y30:Y34)</f>
        <v>0</v>
      </c>
      <c r="I41" s="271">
        <f t="shared" si="9"/>
        <v>0</v>
      </c>
      <c r="J41" s="190">
        <f>VLOOKUP($A41,FGOverView!$B$36:$G$46,'FG_576way_PayCombo (2wild)'!$B41+1,FALSE)</f>
        <v>10</v>
      </c>
      <c r="K41" s="183">
        <f t="shared" si="2"/>
        <v>0</v>
      </c>
      <c r="L41" s="276">
        <f t="shared" si="10"/>
        <v>0</v>
      </c>
      <c r="M41" s="275">
        <f t="shared" si="11"/>
        <v>0</v>
      </c>
      <c r="N41" s="134"/>
      <c r="O41" s="307" t="s">
        <v>285</v>
      </c>
      <c r="P41" s="307" t="s">
        <v>44</v>
      </c>
      <c r="Q41" s="307" t="s">
        <v>44</v>
      </c>
      <c r="R41" s="307" t="s">
        <v>44</v>
      </c>
      <c r="S41" s="307" t="s">
        <v>285</v>
      </c>
      <c r="T41" s="302">
        <f>IF(OR(O$9=1,O$9=2),IF(O22="S1",'FG_R1R2appear wild'!G$33,'FG_243way_Regular Symbol'!D$15*3),'FG_576way_PayCombo (2wild)'!T22)</f>
        <v>6</v>
      </c>
      <c r="U41" s="302">
        <f>IF(OR(P$9=1,P$9=2),IF(P22="S1",'FG_R1R2appear wild'!H$33,'FG_243way_Regular Symbol'!E$15*3),'FG_576way_PayCombo (2wild)'!U22)</f>
        <v>0</v>
      </c>
      <c r="V41" s="302">
        <f>IF(OR(Q$9=1,Q$9=2),IF(Q22="S1",'FG_576way_Regular Symbol(2wild)'!F$60,'FG_576way_PayCombo (2wild)'!V22),'FG_576way_PayCombo (2wild)'!V22)</f>
        <v>16</v>
      </c>
      <c r="W41" s="302">
        <f>IF(OR(R$9=1,R$9=2),IF(R22="S1",'FG_576way_Regular Symbol(2wild)'!G$60,'FG_576way_PayCombo (2wild)'!W22),'FG_576way_PayCombo (2wild)'!W22)</f>
        <v>8</v>
      </c>
      <c r="X41" s="302">
        <f>IF(OR(S$9=1,S$9=2),IF(S22="S1",'FG_576way_Regular Symbol(2wild)'!H$60,'FG_576way_PayCombo (2wild)'!X22),'FG_576way_PayCombo (2wild)'!X22)</f>
        <v>64</v>
      </c>
      <c r="Y41" s="305">
        <f t="shared" si="7"/>
        <v>0</v>
      </c>
      <c r="Z41" s="18">
        <f t="shared" si="8"/>
        <v>0</v>
      </c>
    </row>
    <row r="42" spans="1:26">
      <c r="A42" s="303" t="s">
        <v>44</v>
      </c>
      <c r="B42" s="357">
        <v>3</v>
      </c>
      <c r="C42" s="27">
        <f>'FG_243way_Regular Symbol'!D$14*FGOverView!C$26</f>
        <v>3</v>
      </c>
      <c r="D42" s="27">
        <f>'FG_243way_Regular Symbol'!E$14*FGOverView!D$26</f>
        <v>18</v>
      </c>
      <c r="E42" s="27">
        <f>'FG_243way_Regular Symbol'!F$14*FGOverView!E$26</f>
        <v>12</v>
      </c>
      <c r="F42" s="27">
        <f>'FG_243way_Regular Symbol'!G$16-'FG_243way_Regular Symbol'!G$14*FGOverView!F$26</f>
        <v>50</v>
      </c>
      <c r="G42" s="27">
        <f>'FG_243way_Regular Symbol'!H$16</f>
        <v>68</v>
      </c>
      <c r="H42" s="256">
        <f>SUM(Y35:Y44)</f>
        <v>18432</v>
      </c>
      <c r="I42" s="271">
        <f t="shared" si="9"/>
        <v>446.25</v>
      </c>
      <c r="J42" s="190">
        <f>VLOOKUP($A42,FGOverView!$B$36:$G$46,'FG_576way_PayCombo (2wild)'!$B42+1,FALSE)</f>
        <v>5</v>
      </c>
      <c r="K42" s="183">
        <f t="shared" si="2"/>
        <v>1.1204481792717085E-2</v>
      </c>
      <c r="L42" s="276">
        <f t="shared" si="10"/>
        <v>2.2408963585434172E-3</v>
      </c>
      <c r="M42" s="275">
        <f t="shared" si="11"/>
        <v>0.56022408963585424</v>
      </c>
      <c r="N42" s="134"/>
      <c r="O42" s="307" t="s">
        <v>285</v>
      </c>
      <c r="P42" s="307" t="s">
        <v>44</v>
      </c>
      <c r="Q42" s="307" t="s">
        <v>44</v>
      </c>
      <c r="R42" s="307" t="s">
        <v>285</v>
      </c>
      <c r="S42" s="307" t="s">
        <v>44</v>
      </c>
      <c r="T42" s="302">
        <f>IF(OR(O$9=1,O$9=2),IF(O23="S1",'FG_R1R2appear wild'!G$33,'FG_243way_Regular Symbol'!D$15*3),'FG_576way_PayCombo (2wild)'!T23)</f>
        <v>6</v>
      </c>
      <c r="U42" s="302">
        <f>IF(OR(P$9=1,P$9=2),IF(P23="S1",'FG_R1R2appear wild'!H$33,'FG_243way_Regular Symbol'!E$15*3),'FG_576way_PayCombo (2wild)'!U23)</f>
        <v>0</v>
      </c>
      <c r="V42" s="302">
        <f>IF(OR(Q$9=1,Q$9=2),IF(Q23="S1",'FG_576way_Regular Symbol(2wild)'!F$60,'FG_576way_PayCombo (2wild)'!V23),'FG_576way_PayCombo (2wild)'!V23)</f>
        <v>16</v>
      </c>
      <c r="W42" s="302">
        <f>IF(OR(R$9=1,R$9=2),IF(R23="S1",'FG_576way_Regular Symbol(2wild)'!G$60,'FG_576way_PayCombo (2wild)'!W23),'FG_576way_PayCombo (2wild)'!W23)</f>
        <v>48</v>
      </c>
      <c r="X42" s="302">
        <f>IF(OR(S$9=1,S$9=2),IF(S23="S1",'FG_576way_Regular Symbol(2wild)'!H$60,'FG_576way_PayCombo (2wild)'!X23),'FG_576way_PayCombo (2wild)'!X23)</f>
        <v>4</v>
      </c>
      <c r="Y42" s="305">
        <f t="shared" si="7"/>
        <v>0</v>
      </c>
      <c r="Z42" s="18">
        <f t="shared" si="8"/>
        <v>0</v>
      </c>
    </row>
    <row r="43" spans="1:26">
      <c r="B43" s="196" t="s">
        <v>15</v>
      </c>
      <c r="C43" s="196"/>
      <c r="D43" s="196"/>
      <c r="E43" s="196"/>
      <c r="F43" s="196"/>
      <c r="G43" s="196"/>
      <c r="H43" s="257">
        <f>SUM(H7:H40)</f>
        <v>54963904</v>
      </c>
      <c r="I43" s="255">
        <f>SUM(I7:I40)</f>
        <v>1249.9340477518447</v>
      </c>
      <c r="J43" s="196"/>
      <c r="K43" s="277" t="s">
        <v>129</v>
      </c>
      <c r="L43" s="278">
        <f>SUM(K7:K42)</f>
        <v>7.8592892156862737</v>
      </c>
      <c r="M43" s="134"/>
      <c r="N43" s="134"/>
      <c r="O43" s="307" t="s">
        <v>285</v>
      </c>
      <c r="P43" s="307" t="s">
        <v>44</v>
      </c>
      <c r="Q43" s="307" t="s">
        <v>285</v>
      </c>
      <c r="R43" s="307" t="s">
        <v>44</v>
      </c>
      <c r="S43" s="307" t="s">
        <v>44</v>
      </c>
      <c r="T43" s="302">
        <f>IF(OR(O$9=1,O$9=2),IF(O24="S1",'FG_R1R2appear wild'!G$33,'FG_243way_Regular Symbol'!D$15*3),'FG_576way_PayCombo (2wild)'!T24)</f>
        <v>6</v>
      </c>
      <c r="U43" s="302">
        <f>IF(OR(P$9=1,P$9=2),IF(P24="S1",'FG_R1R2appear wild'!H$33,'FG_243way_Regular Symbol'!E$15*3),'FG_576way_PayCombo (2wild)'!U24)</f>
        <v>0</v>
      </c>
      <c r="V43" s="302">
        <f>IF(OR(Q$9=1,Q$9=2),IF(Q24="S1",'FG_576way_Regular Symbol(2wild)'!F$60,'FG_576way_PayCombo (2wild)'!V24),'FG_576way_PayCombo (2wild)'!V24)</f>
        <v>44</v>
      </c>
      <c r="W43" s="302">
        <f>IF(OR(R$9=1,R$9=2),IF(R24="S1",'FG_576way_Regular Symbol(2wild)'!G$60,'FG_576way_PayCombo (2wild)'!W24),'FG_576way_PayCombo (2wild)'!W24)</f>
        <v>8</v>
      </c>
      <c r="X43" s="302">
        <f>IF(OR(S$9=1,S$9=2),IF(S24="S1",'FG_576way_Regular Symbol(2wild)'!H$60,'FG_576way_PayCombo (2wild)'!X24),'FG_576way_PayCombo (2wild)'!X24)</f>
        <v>4</v>
      </c>
      <c r="Y43" s="305">
        <f t="shared" si="7"/>
        <v>0</v>
      </c>
      <c r="Z43" s="18">
        <f t="shared" si="8"/>
        <v>0</v>
      </c>
    </row>
    <row r="44" spans="1:26">
      <c r="F44" s="196"/>
      <c r="G44" s="196"/>
      <c r="H44" s="196"/>
      <c r="I44" s="196"/>
      <c r="J44" s="196"/>
      <c r="K44" s="218" t="s">
        <v>130</v>
      </c>
      <c r="L44" s="217"/>
      <c r="M44" s="262"/>
      <c r="N44" s="134"/>
      <c r="O44" s="307" t="s">
        <v>285</v>
      </c>
      <c r="P44" s="307" t="s">
        <v>285</v>
      </c>
      <c r="Q44" s="307" t="s">
        <v>44</v>
      </c>
      <c r="R44" s="307" t="s">
        <v>44</v>
      </c>
      <c r="S44" s="307" t="s">
        <v>44</v>
      </c>
      <c r="T44" s="302">
        <f>IF(OR(O$9=1,O$9=2),IF(O25="S1",'FG_R1R2appear wild'!G$33,'FG_243way_Regular Symbol'!D$15*3),'FG_576way_PayCombo (2wild)'!T25)</f>
        <v>6</v>
      </c>
      <c r="U44" s="302">
        <f>IF(OR(P$9=1,P$9=2),IF(P25="S1",'FG_R1R2appear wild'!H$33,'FG_243way_Regular Symbol'!E$15*3),'FG_576way_PayCombo (2wild)'!U25)</f>
        <v>6</v>
      </c>
      <c r="V44" s="302">
        <f>IF(OR(Q$9=1,Q$9=2),IF(Q25="S1",'FG_576way_Regular Symbol(2wild)'!F$60,'FG_576way_PayCombo (2wild)'!V25),'FG_576way_PayCombo (2wild)'!V25)</f>
        <v>16</v>
      </c>
      <c r="W44" s="302">
        <f>IF(OR(R$9=1,R$9=2),IF(R25="S1",'FG_576way_Regular Symbol(2wild)'!G$60,'FG_576way_PayCombo (2wild)'!W25),'FG_576way_PayCombo (2wild)'!W25)</f>
        <v>8</v>
      </c>
      <c r="X44" s="302">
        <f>IF(OR(S$9=1,S$9=2),IF(S25="S1",'FG_576way_Regular Symbol(2wild)'!H$60,'FG_576way_PayCombo (2wild)'!X25),'FG_576way_PayCombo (2wild)'!X25)</f>
        <v>4</v>
      </c>
      <c r="Y44" s="305">
        <f t="shared" si="7"/>
        <v>18432</v>
      </c>
      <c r="Z44" s="18">
        <f t="shared" si="8"/>
        <v>2.2408963585434172E-3</v>
      </c>
    </row>
    <row r="45" spans="1:26">
      <c r="F45" s="196"/>
      <c r="G45" s="196"/>
      <c r="H45" s="196"/>
      <c r="I45" s="196"/>
      <c r="J45" s="196"/>
      <c r="K45" s="218" t="s">
        <v>131</v>
      </c>
      <c r="L45" s="217">
        <f>L43+L44</f>
        <v>7.8592892156862737</v>
      </c>
      <c r="M45" s="196"/>
      <c r="N45" s="134"/>
    </row>
    <row r="46" spans="1:26">
      <c r="F46" s="196"/>
      <c r="G46" s="196"/>
      <c r="H46" s="196"/>
      <c r="I46" s="196"/>
      <c r="J46" s="196"/>
      <c r="K46" s="18"/>
      <c r="L46" s="30"/>
      <c r="M46" s="196"/>
      <c r="N46" s="134"/>
      <c r="O46" s="193"/>
      <c r="P46" s="193"/>
      <c r="Q46" s="193"/>
    </row>
    <row r="47" spans="1:26">
      <c r="F47" s="134"/>
      <c r="G47" s="196"/>
      <c r="H47" s="196"/>
      <c r="I47" s="196"/>
      <c r="J47" s="196"/>
      <c r="K47" s="227"/>
      <c r="L47" s="228"/>
      <c r="M47" s="228"/>
      <c r="N47" s="134"/>
      <c r="O47" s="194" t="s">
        <v>355</v>
      </c>
      <c r="P47" s="194"/>
      <c r="Q47" s="194"/>
      <c r="R47" s="194"/>
      <c r="S47" s="194"/>
      <c r="T47" s="194"/>
      <c r="U47" s="194"/>
      <c r="V47" s="194"/>
      <c r="W47" s="194"/>
      <c r="X47" s="194"/>
      <c r="Y47" s="194"/>
    </row>
    <row r="48" spans="1:26">
      <c r="F48" s="134"/>
      <c r="G48" s="196"/>
      <c r="H48" s="196"/>
      <c r="I48" s="196"/>
      <c r="J48" s="196"/>
      <c r="K48" s="227" t="s">
        <v>334</v>
      </c>
      <c r="L48" s="370">
        <f>SUM(K7:K39)</f>
        <v>7.8480847338935567</v>
      </c>
      <c r="M48" s="228"/>
      <c r="N48" s="134" t="s">
        <v>295</v>
      </c>
      <c r="O48" s="194" t="s">
        <v>253</v>
      </c>
      <c r="P48" s="194" t="s">
        <v>253</v>
      </c>
      <c r="Q48" s="194" t="s">
        <v>318</v>
      </c>
      <c r="R48" s="194" t="s">
        <v>318</v>
      </c>
      <c r="S48" s="194" t="s">
        <v>318</v>
      </c>
      <c r="T48" s="193">
        <f>IF(O48="WW",'FG_576way_Regular Symbol(2wild)'!D$15*'FG_576way_PayCombo (2wild)'!P$2,IF('FG_576way_PayCombo (2wild)'!O48="BN",'FG_576way_Regular Symbol(2wild)'!D$16-'FG_576way_Regular Symbol(2wild)'!D$44,IF('FG_576way_PayCombo (2wild)'!N48="X",'FG_576way_Regular Symbol(2wild)'!D$16,'FG_576way_Regular Symbol(2wild)'!D$44)))</f>
        <v>6</v>
      </c>
      <c r="U48" s="193">
        <f>IF(P48="WW",'FG_576way_Regular Symbol(2wild)'!E$15*'FG_576way_PayCombo (2wild)'!Q$2,IF('FG_576way_PayCombo (2wild)'!P48="BN",'FG_576way_Regular Symbol(2wild)'!E$16-'FG_576way_Regular Symbol(2wild)'!E$44,IF('FG_576way_PayCombo (2wild)'!O48="X",'FG_576way_Regular Symbol(2wild)'!E$16,'FG_576way_Regular Symbol(2wild)'!E$44)))</f>
        <v>6</v>
      </c>
      <c r="V48" s="193">
        <f>IF(Q48="WW",'FG_576way_Regular Symbol(2wild)'!F$15*'FG_576way_PayCombo (2wild)'!R$2,IF('FG_576way_PayCombo (2wild)'!Q48="BN",'FG_576way_Regular Symbol(2wild)'!F$16-'FG_576way_Regular Symbol(2wild)'!F$44,IF('FG_576way_PayCombo (2wild)'!P48="X",'FG_576way_Regular Symbol(2wild)'!F$16,'FG_576way_Regular Symbol(2wild)'!F$44)))</f>
        <v>5</v>
      </c>
      <c r="W48" s="193">
        <f>IF(R48="WW",'FG_576way_Regular Symbol(2wild)'!G$15*'FG_576way_PayCombo (2wild)'!S$2,IF('FG_576way_PayCombo (2wild)'!R48="BN",'FG_576way_Regular Symbol(2wild)'!G$16-'FG_576way_Regular Symbol(2wild)'!G$44,IF('FG_576way_PayCombo (2wild)'!Q48="X",'FG_576way_Regular Symbol(2wild)'!G$16,'FG_576way_Regular Symbol(2wild)'!G$44)))</f>
        <v>14</v>
      </c>
      <c r="X48" s="193">
        <f>IF(S48="WW",'FG_576way_Regular Symbol(2wild)'!H$15*'FG_576way_PayCombo (2wild)'!T$2,IF('FG_576way_PayCombo (2wild)'!S48="BN",'FG_576way_Regular Symbol(2wild)'!H$16-'FG_576way_Regular Symbol(2wild)'!H$44,IF('FG_576way_PayCombo (2wild)'!R48="X",'FG_576way_Regular Symbol(2wild)'!H$16,'FG_576way_Regular Symbol(2wild)'!H$44)))</f>
        <v>16</v>
      </c>
      <c r="Y48" s="373">
        <f>PRODUCT(T48,U48,V48,W48,X48)</f>
        <v>40320</v>
      </c>
    </row>
    <row r="49" spans="2:25" ht="14">
      <c r="B49" s="281" t="s">
        <v>330</v>
      </c>
      <c r="C49" s="358">
        <f>FG_243way_PayCombo!C49</f>
        <v>3</v>
      </c>
      <c r="D49" s="282"/>
      <c r="E49" s="282"/>
      <c r="F49" s="282"/>
      <c r="G49" s="246"/>
      <c r="H49" s="196"/>
      <c r="I49" s="196"/>
      <c r="J49" s="196"/>
      <c r="L49" s="30"/>
      <c r="M49" s="290"/>
      <c r="N49" s="134">
        <f>SUM(K40:K42)</f>
        <v>1.1204481792717085E-2</v>
      </c>
      <c r="O49" s="194" t="s">
        <v>253</v>
      </c>
      <c r="P49" s="194" t="s">
        <v>253</v>
      </c>
      <c r="Q49" s="194" t="s">
        <v>318</v>
      </c>
      <c r="R49" s="194" t="s">
        <v>318</v>
      </c>
      <c r="S49" s="194" t="s">
        <v>285</v>
      </c>
      <c r="T49" s="193">
        <f>IF(O49="WW",'FG_576way_Regular Symbol(2wild)'!D$15*'FG_576way_PayCombo (2wild)'!P$2,IF('FG_576way_PayCombo (2wild)'!O49="BN",'FG_576way_Regular Symbol(2wild)'!D$16-'FG_576way_Regular Symbol(2wild)'!D$44,IF('FG_576way_PayCombo (2wild)'!N49="X",'FG_576way_Regular Symbol(2wild)'!D$16,'FG_576way_Regular Symbol(2wild)'!D$44)))</f>
        <v>6</v>
      </c>
      <c r="U49" s="193">
        <f>IF(P49="WW",'FG_576way_Regular Symbol(2wild)'!E$15*'FG_576way_PayCombo (2wild)'!Q$2,IF('FG_576way_PayCombo (2wild)'!P49="BN",'FG_576way_Regular Symbol(2wild)'!E$16-'FG_576way_Regular Symbol(2wild)'!E$44,IF('FG_576way_PayCombo (2wild)'!O49="X",'FG_576way_Regular Symbol(2wild)'!E$16,'FG_576way_Regular Symbol(2wild)'!E$44)))</f>
        <v>6</v>
      </c>
      <c r="V49" s="193">
        <f>IF(Q49="WW",'FG_576way_Regular Symbol(2wild)'!F$15*'FG_576way_PayCombo (2wild)'!R$2,IF('FG_576way_PayCombo (2wild)'!Q49="BN",'FG_576way_Regular Symbol(2wild)'!F$16-'FG_576way_Regular Symbol(2wild)'!F$44,IF('FG_576way_PayCombo (2wild)'!P49="X",'FG_576way_Regular Symbol(2wild)'!F$16,'FG_576way_Regular Symbol(2wild)'!F$44)))</f>
        <v>5</v>
      </c>
      <c r="W49" s="193">
        <f>IF(R49="WW",'FG_576way_Regular Symbol(2wild)'!G$15*'FG_576way_PayCombo (2wild)'!S$2,IF('FG_576way_PayCombo (2wild)'!R49="BN",'FG_576way_Regular Symbol(2wild)'!G$16-'FG_576way_Regular Symbol(2wild)'!G$44,IF('FG_576way_PayCombo (2wild)'!Q49="X",'FG_576way_Regular Symbol(2wild)'!G$16,'FG_576way_Regular Symbol(2wild)'!G$44)))</f>
        <v>14</v>
      </c>
      <c r="X49" s="193">
        <f>IF(S49="WW",'FG_576way_Regular Symbol(2wild)'!H$15*'FG_576way_PayCombo (2wild)'!T$2,IF('FG_576way_PayCombo (2wild)'!S49="BN",'FG_576way_Regular Symbol(2wild)'!H$16-'FG_576way_Regular Symbol(2wild)'!H$44,IF('FG_576way_PayCombo (2wild)'!R49="X",'FG_576way_Regular Symbol(2wild)'!H$16,'FG_576way_Regular Symbol(2wild)'!H$44)))</f>
        <v>52</v>
      </c>
      <c r="Y49" s="373">
        <f>PRODUCT(T49,U49,V49,W49,X49)</f>
        <v>131040</v>
      </c>
    </row>
    <row r="50" spans="2:25" ht="14">
      <c r="B50" s="283"/>
      <c r="C50" s="284"/>
      <c r="D50" s="284"/>
      <c r="E50" s="284"/>
      <c r="F50" s="284"/>
      <c r="G50" s="196"/>
      <c r="H50" s="196"/>
      <c r="I50" s="196"/>
      <c r="J50" s="196"/>
      <c r="L50" s="30"/>
      <c r="M50" s="290"/>
      <c r="N50" s="134">
        <f>N49*總數據!G18</f>
        <v>8.0640012902402048E-5</v>
      </c>
      <c r="O50" s="194" t="s">
        <v>253</v>
      </c>
      <c r="P50" s="194" t="s">
        <v>253</v>
      </c>
      <c r="Q50" s="194" t="s">
        <v>318</v>
      </c>
      <c r="R50" s="194" t="s">
        <v>285</v>
      </c>
      <c r="S50" s="194" t="s">
        <v>285</v>
      </c>
      <c r="T50" s="193">
        <f>IF(O50="WW",'FG_576way_Regular Symbol(2wild)'!D$15*'FG_576way_PayCombo (2wild)'!P$2,IF('FG_576way_PayCombo (2wild)'!O50="BN",'FG_576way_Regular Symbol(2wild)'!D$16-'FG_576way_Regular Symbol(2wild)'!D$44,IF('FG_576way_PayCombo (2wild)'!N50="X",'FG_576way_Regular Symbol(2wild)'!D$16,'FG_576way_Regular Symbol(2wild)'!D$44)))</f>
        <v>6</v>
      </c>
      <c r="U50" s="193">
        <f>IF(P50="WW",'FG_576way_Regular Symbol(2wild)'!E$15*'FG_576way_PayCombo (2wild)'!Q$2,IF('FG_576way_PayCombo (2wild)'!P50="BN",'FG_576way_Regular Symbol(2wild)'!E$16-'FG_576way_Regular Symbol(2wild)'!E$44,IF('FG_576way_PayCombo (2wild)'!O50="X",'FG_576way_Regular Symbol(2wild)'!E$16,'FG_576way_Regular Symbol(2wild)'!E$44)))</f>
        <v>6</v>
      </c>
      <c r="V50" s="193">
        <f>IF(Q50="WW",'FG_576way_Regular Symbol(2wild)'!F$15*'FG_576way_PayCombo (2wild)'!R$2,IF('FG_576way_PayCombo (2wild)'!Q50="BN",'FG_576way_Regular Symbol(2wild)'!F$16-'FG_576way_Regular Symbol(2wild)'!F$44,IF('FG_576way_PayCombo (2wild)'!P50="X",'FG_576way_Regular Symbol(2wild)'!F$16,'FG_576way_Regular Symbol(2wild)'!F$44)))</f>
        <v>5</v>
      </c>
      <c r="W50" s="193">
        <f>IF(R50="WW",'FG_576way_Regular Symbol(2wild)'!G$15*'FG_576way_PayCombo (2wild)'!S$2,IF('FG_576way_PayCombo (2wild)'!R50="BN",'FG_576way_Regular Symbol(2wild)'!G$16-'FG_576way_Regular Symbol(2wild)'!G$44,IF('FG_576way_PayCombo (2wild)'!Q50="X",'FG_576way_Regular Symbol(2wild)'!G$16,'FG_576way_Regular Symbol(2wild)'!G$44)))</f>
        <v>42</v>
      </c>
      <c r="X50" s="193">
        <f>IF(S50="WW",'FG_576way_Regular Symbol(2wild)'!H$15*'FG_576way_PayCombo (2wild)'!T$2,IF('FG_576way_PayCombo (2wild)'!S50="BN",'FG_576way_Regular Symbol(2wild)'!H$16-'FG_576way_Regular Symbol(2wild)'!H$44,IF('FG_576way_PayCombo (2wild)'!R50="X",'FG_576way_Regular Symbol(2wild)'!H$16,'FG_576way_Regular Symbol(2wild)'!H$44)))</f>
        <v>68</v>
      </c>
      <c r="Y50" s="373">
        <f>PRODUCT(T50,U50,V50,W50,X50)</f>
        <v>514080</v>
      </c>
    </row>
    <row r="51" spans="2:25" ht="14">
      <c r="B51" s="283"/>
      <c r="C51" s="284"/>
      <c r="D51" s="284"/>
      <c r="E51" s="284"/>
      <c r="F51" s="284"/>
      <c r="G51" s="196"/>
      <c r="H51" s="196"/>
      <c r="I51" s="196"/>
      <c r="J51" s="196"/>
      <c r="N51" s="134"/>
    </row>
    <row r="52" spans="2:25" ht="14">
      <c r="B52" s="283"/>
      <c r="C52" s="285"/>
      <c r="D52" s="285"/>
      <c r="E52" s="285"/>
      <c r="F52" s="285"/>
      <c r="G52" s="196"/>
      <c r="H52" s="196"/>
      <c r="I52" s="196"/>
      <c r="J52" s="196"/>
      <c r="K52" s="227"/>
      <c r="M52" s="228"/>
      <c r="N52" s="134"/>
    </row>
    <row r="53" spans="2:25" ht="14">
      <c r="B53" s="283"/>
      <c r="C53" s="286"/>
      <c r="D53" s="286"/>
      <c r="E53" s="286"/>
      <c r="F53" s="286"/>
      <c r="K53" s="227"/>
      <c r="M53" s="227"/>
      <c r="N53" s="134"/>
    </row>
    <row r="54" spans="2:25" ht="14">
      <c r="B54" s="283"/>
      <c r="C54" s="287"/>
      <c r="D54" s="287"/>
      <c r="E54" s="287"/>
      <c r="F54" s="287"/>
      <c r="K54" s="227"/>
      <c r="M54" s="227"/>
      <c r="N54" s="134"/>
    </row>
    <row r="55" spans="2:25" ht="14">
      <c r="B55" s="283"/>
      <c r="C55" s="288"/>
      <c r="D55" s="288"/>
      <c r="E55" s="288"/>
      <c r="F55" s="288"/>
      <c r="K55" s="227"/>
      <c r="M55" s="227"/>
      <c r="N55" s="390" t="s">
        <v>290</v>
      </c>
      <c r="O55" s="193"/>
      <c r="P55" s="193"/>
      <c r="Q55" s="193"/>
    </row>
    <row r="56" spans="2:25">
      <c r="C56" s="273"/>
      <c r="D56" s="273"/>
      <c r="E56" s="273"/>
      <c r="F56" s="273"/>
      <c r="K56" s="227"/>
      <c r="L56" s="227"/>
      <c r="M56" s="290"/>
      <c r="N56" s="390"/>
      <c r="O56" s="193"/>
      <c r="P56" s="193"/>
      <c r="Q56" s="193"/>
    </row>
    <row r="57" spans="2:25">
      <c r="K57" s="227"/>
      <c r="L57" s="227"/>
      <c r="M57" s="227"/>
      <c r="N57" s="390"/>
      <c r="O57" s="193"/>
      <c r="P57" s="193"/>
      <c r="Q57" s="193"/>
    </row>
    <row r="58" spans="2:25">
      <c r="G58" s="227"/>
      <c r="H58" s="227"/>
      <c r="I58" s="227"/>
      <c r="J58" s="227"/>
      <c r="K58" s="229"/>
      <c r="L58" s="195"/>
      <c r="M58" s="195"/>
      <c r="N58" s="134"/>
      <c r="O58" s="193"/>
      <c r="P58" s="193"/>
      <c r="Q58" s="193"/>
    </row>
    <row r="59" spans="2:25">
      <c r="J59" s="227"/>
      <c r="K59" s="229"/>
      <c r="L59" s="195"/>
      <c r="M59" s="195"/>
      <c r="N59" s="262"/>
      <c r="O59" s="193"/>
      <c r="P59" s="193"/>
      <c r="Q59" s="193"/>
    </row>
    <row r="60" spans="2:25">
      <c r="J60" s="227"/>
      <c r="K60" s="229"/>
      <c r="L60" s="195"/>
      <c r="M60" s="195"/>
      <c r="N60" s="262"/>
      <c r="O60" s="310"/>
      <c r="P60" s="193"/>
      <c r="Q60" s="193"/>
    </row>
    <row r="61" spans="2:25">
      <c r="J61" s="227"/>
      <c r="K61" s="229"/>
      <c r="L61" s="195"/>
      <c r="M61" s="195"/>
      <c r="N61" s="134" t="s">
        <v>291</v>
      </c>
      <c r="O61" s="312">
        <f>SUM(L40:L42)</f>
        <v>2.2408963585434172E-3</v>
      </c>
    </row>
    <row r="62" spans="2:25">
      <c r="J62" s="227"/>
      <c r="K62" s="229"/>
      <c r="L62" s="195"/>
      <c r="M62" s="195"/>
      <c r="N62" s="18"/>
    </row>
    <row r="63" spans="2:25">
      <c r="F63" s="291"/>
      <c r="K63" s="195"/>
      <c r="L63" s="195"/>
      <c r="M63" s="195"/>
      <c r="N63" s="18"/>
    </row>
    <row r="64" spans="2:25">
      <c r="K64" s="195"/>
      <c r="L64" s="195"/>
      <c r="M64" s="195"/>
      <c r="N64" s="273"/>
      <c r="O64" s="273"/>
    </row>
    <row r="65" spans="11:17">
      <c r="K65" s="195"/>
      <c r="L65" s="195"/>
      <c r="M65" s="195"/>
      <c r="N65" s="290"/>
      <c r="O65" s="290"/>
    </row>
    <row r="66" spans="11:17">
      <c r="K66" s="195"/>
      <c r="L66" s="195"/>
      <c r="M66" s="195"/>
      <c r="O66" s="193"/>
    </row>
    <row r="67" spans="11:17">
      <c r="N67" s="227"/>
      <c r="O67" s="229"/>
    </row>
    <row r="68" spans="11:17">
      <c r="N68" s="227"/>
      <c r="O68" s="229"/>
    </row>
    <row r="69" spans="11:17">
      <c r="N69" s="228"/>
      <c r="O69" s="228"/>
    </row>
    <row r="70" spans="11:17">
      <c r="N70" s="227"/>
      <c r="O70" s="229"/>
    </row>
    <row r="71" spans="11:17">
      <c r="N71" s="227"/>
      <c r="O71" s="229"/>
    </row>
    <row r="72" spans="11:17">
      <c r="N72" s="227"/>
      <c r="O72" s="229"/>
    </row>
    <row r="73" spans="11:17">
      <c r="O73" s="193"/>
      <c r="P73" s="193"/>
      <c r="Q73" s="193"/>
    </row>
    <row r="74" spans="11:17">
      <c r="O74" s="193"/>
      <c r="P74" s="193"/>
      <c r="Q74" s="193"/>
    </row>
    <row r="75" spans="11:17">
      <c r="O75" s="193"/>
      <c r="P75" s="193"/>
      <c r="Q75" s="193"/>
    </row>
    <row r="76" spans="11:17">
      <c r="O76" s="193"/>
      <c r="P76" s="193"/>
      <c r="Q76" s="193"/>
    </row>
    <row r="77" spans="11:17">
      <c r="O77" s="193"/>
      <c r="P77" s="193"/>
      <c r="Q77" s="193"/>
    </row>
    <row r="78" spans="11:17">
      <c r="O78" s="193"/>
      <c r="P78" s="193"/>
      <c r="Q78" s="193"/>
    </row>
    <row r="79" spans="11:17">
      <c r="O79" s="193"/>
      <c r="P79" s="193"/>
      <c r="Q79" s="193"/>
    </row>
    <row r="80" spans="11:17">
      <c r="O80" s="193"/>
      <c r="P80" s="193"/>
      <c r="Q80" s="193"/>
    </row>
    <row r="81" spans="15:17">
      <c r="O81" s="193"/>
      <c r="P81" s="193"/>
      <c r="Q81" s="193"/>
    </row>
  </sheetData>
  <mergeCells count="2">
    <mergeCell ref="C5:G5"/>
    <mergeCell ref="N55:N57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2DCC-8C70-3642-BE9F-5F1A0E33B5AB}">
  <dimension ref="A1:Z81"/>
  <sheetViews>
    <sheetView topLeftCell="H1" zoomScale="138" zoomScaleNormal="125" workbookViewId="0">
      <pane ySplit="6" topLeftCell="A20" activePane="bottomLeft" state="frozen"/>
      <selection activeCell="K59" sqref="K59"/>
      <selection pane="bottomLeft" activeCell="K59" sqref="K59"/>
    </sheetView>
  </sheetViews>
  <sheetFormatPr baseColWidth="10" defaultColWidth="9" defaultRowHeight="13"/>
  <cols>
    <col min="1" max="1" width="9" style="193"/>
    <col min="2" max="2" width="19.83203125" style="193" customWidth="1"/>
    <col min="3" max="4" width="11.1640625" style="193" customWidth="1"/>
    <col min="5" max="5" width="11" style="193" customWidth="1"/>
    <col min="6" max="6" width="12" style="193" bestFit="1" customWidth="1"/>
    <col min="7" max="7" width="9" style="193" customWidth="1"/>
    <col min="8" max="8" width="11" style="193" bestFit="1" customWidth="1"/>
    <col min="9" max="9" width="10" style="193" customWidth="1"/>
    <col min="10" max="10" width="8.5" style="193" customWidth="1"/>
    <col min="11" max="11" width="14.1640625" style="193" customWidth="1"/>
    <col min="12" max="12" width="13.1640625" style="193" customWidth="1"/>
    <col min="13" max="13" width="13.33203125" style="193" customWidth="1"/>
    <col min="14" max="14" width="17.6640625" style="193" customWidth="1"/>
    <col min="15" max="15" width="12.1640625" style="195" bestFit="1" customWidth="1"/>
    <col min="16" max="17" width="9" style="195"/>
    <col min="18" max="25" width="9" style="193"/>
    <col min="26" max="26" width="10" style="193" bestFit="1" customWidth="1"/>
    <col min="27" max="16384" width="9" style="193"/>
  </cols>
  <sheetData>
    <row r="1" spans="1:26">
      <c r="O1" s="195" t="s">
        <v>315</v>
      </c>
      <c r="P1" s="195">
        <v>1</v>
      </c>
      <c r="Q1" s="195">
        <v>2</v>
      </c>
      <c r="R1" s="193">
        <v>3</v>
      </c>
      <c r="S1" s="193">
        <v>4</v>
      </c>
      <c r="T1" s="193">
        <v>5</v>
      </c>
    </row>
    <row r="2" spans="1:26">
      <c r="B2" s="193" t="s">
        <v>45</v>
      </c>
      <c r="C2" s="193" t="s">
        <v>46</v>
      </c>
      <c r="D2" s="193" t="s">
        <v>47</v>
      </c>
      <c r="E2" s="193" t="s">
        <v>48</v>
      </c>
      <c r="F2" s="193" t="s">
        <v>49</v>
      </c>
      <c r="P2" s="195">
        <v>3</v>
      </c>
      <c r="Q2" s="195">
        <v>3</v>
      </c>
      <c r="R2" s="193">
        <v>5</v>
      </c>
      <c r="S2" s="193">
        <v>5</v>
      </c>
      <c r="T2" s="193">
        <v>5</v>
      </c>
    </row>
    <row r="3" spans="1:26">
      <c r="C3" s="193">
        <f>FGOverView!B17</f>
        <v>50</v>
      </c>
      <c r="D3" s="193" t="s">
        <v>254</v>
      </c>
      <c r="E3" s="28">
        <f>SUM(K7:K42)</f>
        <v>12.0676917989418</v>
      </c>
      <c r="F3" s="18">
        <f>SUM(L7:L40)</f>
        <v>8.9621615312791789</v>
      </c>
    </row>
    <row r="5" spans="1:26" ht="14">
      <c r="B5" s="26" t="s">
        <v>25</v>
      </c>
      <c r="C5" s="389">
        <f>PRODUCT('FG_243way_Regular Symbol'!F16:H16,'FG_243way_Regular Symbol'!D15:E15,9)</f>
        <v>8225280</v>
      </c>
      <c r="D5" s="389"/>
      <c r="E5" s="389"/>
      <c r="F5" s="389"/>
      <c r="G5" s="389"/>
      <c r="H5" s="12"/>
      <c r="I5" s="13"/>
      <c r="J5" s="14"/>
      <c r="K5" s="15"/>
      <c r="L5" s="16"/>
      <c r="M5" s="196"/>
      <c r="N5" s="196"/>
    </row>
    <row r="6" spans="1:26" ht="14">
      <c r="A6" s="193" t="s">
        <v>7</v>
      </c>
      <c r="B6" s="22" t="s">
        <v>329</v>
      </c>
      <c r="C6" s="184">
        <v>1</v>
      </c>
      <c r="D6" s="184">
        <v>2</v>
      </c>
      <c r="E6" s="184">
        <v>3</v>
      </c>
      <c r="F6" s="184">
        <v>4</v>
      </c>
      <c r="G6" s="184">
        <v>5</v>
      </c>
      <c r="H6" s="22" t="s">
        <v>30</v>
      </c>
      <c r="I6" s="23" t="s">
        <v>31</v>
      </c>
      <c r="J6" s="24" t="s">
        <v>32</v>
      </c>
      <c r="K6" s="25" t="s">
        <v>33</v>
      </c>
      <c r="L6" s="238" t="s">
        <v>34</v>
      </c>
      <c r="M6" s="194" t="s">
        <v>124</v>
      </c>
      <c r="N6" s="208"/>
    </row>
    <row r="7" spans="1:26">
      <c r="A7" s="303" t="s">
        <v>149</v>
      </c>
      <c r="B7" s="356">
        <v>5</v>
      </c>
      <c r="C7" s="27">
        <f>IF(C$6&lt;=$B7,VLOOKUP($A7,'FG_R1R2appear wild'!$E$21:$H$32,'FG_1125way_PayCombo (2wild)'!C$6+2,FALSE),IF(C$6-$B7=1,VLOOKUP($A7,'FG_576way_Regular Symbol(2wild)'!$B$34:$H$44,'FG_1125way_PayCombo (2wild)'!C$6+2,FALSE),'FG_576way_Regular Symbol(2wild)'!D$16))</f>
        <v>6</v>
      </c>
      <c r="D7" s="27">
        <f>IF(D$6&lt;=$B7,VLOOKUP($A7,'FG_R1R2appear wild'!$E$21:$H$32,'FG_1125way_PayCombo (2wild)'!D$6+2,FALSE),IF(D$6-$B7=1,VLOOKUP($A7,'FG_576way_Regular Symbol(2wild)'!$B$34:$H$44,'FG_1125way_PayCombo (2wild)'!D$6+2,FALSE),'FG_576way_Regular Symbol(2wild)'!E$16))</f>
        <v>6</v>
      </c>
      <c r="E7" s="27">
        <f>IF(E$6&lt;=$B7,VLOOKUP($A7,'FG1125way_Regular Symbol(2wild)'!$B$21:$H$31,'FG_1125way_PayCombo (2wild)'!E$6+2,FALSE)*R$2,IF(E$6-$B7=1,VLOOKUP($A7,'FG1125way_Regular Symbol(2wild)'!$B$34:$H$44,'FG_1125way_PayCombo (2wild)'!E$6+2,FALSE),'FG1125way_Regular Symbol(2wild)'!F$16))</f>
        <v>30</v>
      </c>
      <c r="F7" s="27">
        <f>IF(F$6&lt;=$B7,VLOOKUP($A7,'FG1125way_Regular Symbol(2wild)'!$B$21:$H$31,'FG_1125way_PayCombo (2wild)'!F$6+2,FALSE)*S$2,IF(F$6-$B7=1,VLOOKUP($A7,'FG1125way_Regular Symbol(2wild)'!$B$34:$H$44,'FG_1125way_PayCombo (2wild)'!F$6+2,FALSE),'FG1125way_Regular Symbol(2wild)'!G$16))</f>
        <v>30</v>
      </c>
      <c r="G7" s="27">
        <f>IF(G$6&lt;=$B7,VLOOKUP($A7,'FG1125way_Regular Symbol(2wild)'!$B$21:$H$31,'FG_1125way_PayCombo (2wild)'!G$6+2,FALSE)*T$2,IF(G$6-$B7=1,VLOOKUP($A7,'FG1125way_Regular Symbol(2wild)'!$B$34:$H$44,'FG_1125way_PayCombo (2wild)'!G$6+2,FALSE),'FG1125way_Regular Symbol(2wild)'!H$16))</f>
        <v>10</v>
      </c>
      <c r="H7" s="256">
        <f t="shared" ref="H7:H36" si="0">PRODUCT(C7:G7)</f>
        <v>324000</v>
      </c>
      <c r="I7" s="244">
        <f t="shared" ref="I7:I36" si="1">$C$5/H7</f>
        <v>25.386666666666667</v>
      </c>
      <c r="J7" s="190">
        <f>VLOOKUP($A7,FGOverView!$B$36:$G$46,'FG_1125way_PayCombo (2wild)'!$B7+1,FALSE)</f>
        <v>800</v>
      </c>
      <c r="K7" s="183">
        <f t="shared" ref="K7:K42" si="2">M7/$C$3</f>
        <v>0.63025210084033612</v>
      </c>
      <c r="L7" s="276">
        <f t="shared" ref="L7:L36" si="3">1/I7</f>
        <v>3.9390756302521007E-2</v>
      </c>
      <c r="M7" s="275">
        <f t="shared" ref="M7:M36" si="4">L7*J7</f>
        <v>31.512605042016805</v>
      </c>
      <c r="N7" s="134"/>
      <c r="O7" s="193"/>
    </row>
    <row r="8" spans="1:26">
      <c r="A8" s="303" t="s">
        <v>85</v>
      </c>
      <c r="B8" s="356">
        <v>5</v>
      </c>
      <c r="C8" s="27">
        <f>IF(C$6&lt;=$B8,VLOOKUP($A8,'FG_R1R2appear wild'!$E$21:$H$32,'FG_1125way_PayCombo (2wild)'!C$6+2,FALSE),IF(C$6-$B8=1,VLOOKUP($A8,'FG_576way_Regular Symbol(2wild)'!$B$34:$H$44,'FG_1125way_PayCombo (2wild)'!C$6+2,FALSE),'FG_576way_Regular Symbol(2wild)'!D$16))</f>
        <v>6</v>
      </c>
      <c r="D8" s="27">
        <f>IF(D$6&lt;=$B8,VLOOKUP($A8,'FG_R1R2appear wild'!$E$21:$H$32,'FG_1125way_PayCombo (2wild)'!D$6+2,FALSE),IF(D$6-$B8=1,VLOOKUP($A8,'FG_576way_Regular Symbol(2wild)'!$B$34:$H$44,'FG_1125way_PayCombo (2wild)'!D$6+2,FALSE),'FG_576way_Regular Symbol(2wild)'!E$16))</f>
        <v>7</v>
      </c>
      <c r="E8" s="27">
        <f>IF(E$6&lt;=$B8,VLOOKUP($A8,'FG1125way_Regular Symbol(2wild)'!$B$21:$H$31,'FG_1125way_PayCombo (2wild)'!E$6+2,FALSE)*R$2,IF(E$6-$B8=1,VLOOKUP($A8,'FG1125way_Regular Symbol(2wild)'!$B$34:$H$44,'FG_1125way_PayCombo (2wild)'!E$6+2,FALSE),'FG1125way_Regular Symbol(2wild)'!F$16))</f>
        <v>25</v>
      </c>
      <c r="F8" s="27">
        <f>IF(F$6&lt;=$B8,VLOOKUP($A8,'FG1125way_Regular Symbol(2wild)'!$B$21:$H$31,'FG_1125way_PayCombo (2wild)'!F$6+2,FALSE)*S$2,IF(F$6-$B8=1,VLOOKUP($A8,'FG1125way_Regular Symbol(2wild)'!$B$34:$H$44,'FG_1125way_PayCombo (2wild)'!F$6+2,FALSE),'FG1125way_Regular Symbol(2wild)'!G$16))</f>
        <v>40</v>
      </c>
      <c r="G8" s="27">
        <f>IF(G$6&lt;=$B8,VLOOKUP($A8,'FG1125way_Regular Symbol(2wild)'!$B$21:$H$31,'FG_1125way_PayCombo (2wild)'!G$6+2,FALSE)*T$2,IF(G$6-$B8=1,VLOOKUP($A8,'FG1125way_Regular Symbol(2wild)'!$B$34:$H$44,'FG_1125way_PayCombo (2wild)'!G$6+2,FALSE),'FG1125way_Regular Symbol(2wild)'!H$16))</f>
        <v>10</v>
      </c>
      <c r="H8" s="256">
        <f t="shared" si="0"/>
        <v>420000</v>
      </c>
      <c r="I8" s="244">
        <f t="shared" si="1"/>
        <v>19.584</v>
      </c>
      <c r="J8" s="190">
        <f>VLOOKUP($A8,FGOverView!$B$36:$G$46,'FG_1125way_PayCombo (2wild)'!$B8+1,FALSE)</f>
        <v>800</v>
      </c>
      <c r="K8" s="183">
        <f t="shared" si="2"/>
        <v>0.81699346405228757</v>
      </c>
      <c r="L8" s="276">
        <f t="shared" si="3"/>
        <v>5.1062091503267973E-2</v>
      </c>
      <c r="M8" s="275">
        <f t="shared" si="4"/>
        <v>40.849673202614376</v>
      </c>
      <c r="N8" s="134"/>
      <c r="O8" s="193" t="s">
        <v>282</v>
      </c>
    </row>
    <row r="9" spans="1:26">
      <c r="A9" s="303" t="s">
        <v>83</v>
      </c>
      <c r="B9" s="356">
        <v>5</v>
      </c>
      <c r="C9" s="27">
        <f>IF(C$6&lt;=$B9,VLOOKUP($A9,'FG_R1R2appear wild'!$E$21:$H$32,'FG_1125way_PayCombo (2wild)'!C$6+2,FALSE),IF(C$6-$B9=1,VLOOKUP($A9,'FG_576way_Regular Symbol(2wild)'!$B$34:$H$44,'FG_1125way_PayCombo (2wild)'!C$6+2,FALSE),'FG_576way_Regular Symbol(2wild)'!D$16))</f>
        <v>6</v>
      </c>
      <c r="D9" s="27">
        <f>IF(D$6&lt;=$B9,VLOOKUP($A9,'FG_R1R2appear wild'!$E$21:$H$32,'FG_1125way_PayCombo (2wild)'!D$6+2,FALSE),IF(D$6-$B9=1,VLOOKUP($A9,'FG_576way_Regular Symbol(2wild)'!$B$34:$H$44,'FG_1125way_PayCombo (2wild)'!D$6+2,FALSE),'FG_576way_Regular Symbol(2wild)'!E$16))</f>
        <v>6</v>
      </c>
      <c r="E9" s="27">
        <f>IF(E$6&lt;=$B9,VLOOKUP($A9,'FG1125way_Regular Symbol(2wild)'!$B$21:$H$31,'FG_1125way_PayCombo (2wild)'!E$6+2,FALSE)*R$2,IF(E$6-$B9=1,VLOOKUP($A9,'FG1125way_Regular Symbol(2wild)'!$B$34:$H$44,'FG_1125way_PayCombo (2wild)'!E$6+2,FALSE),'FG1125way_Regular Symbol(2wild)'!F$16))</f>
        <v>15</v>
      </c>
      <c r="F9" s="27">
        <f>IF(F$6&lt;=$B9,VLOOKUP($A9,'FG1125way_Regular Symbol(2wild)'!$B$21:$H$31,'FG_1125way_PayCombo (2wild)'!F$6+2,FALSE)*S$2,IF(F$6-$B9=1,VLOOKUP($A9,'FG1125way_Regular Symbol(2wild)'!$B$34:$H$44,'FG_1125way_PayCombo (2wild)'!F$6+2,FALSE),'FG1125way_Regular Symbol(2wild)'!G$16))</f>
        <v>5</v>
      </c>
      <c r="G9" s="27">
        <f>IF(G$6&lt;=$B9,VLOOKUP($A9,'FG1125way_Regular Symbol(2wild)'!$B$21:$H$31,'FG_1125way_PayCombo (2wild)'!G$6+2,FALSE)*T$2,IF(G$6-$B9=1,VLOOKUP($A9,'FG1125way_Regular Symbol(2wild)'!$B$34:$H$44,'FG_1125way_PayCombo (2wild)'!G$6+2,FALSE),'FG1125way_Regular Symbol(2wild)'!H$16))</f>
        <v>40</v>
      </c>
      <c r="H9" s="256">
        <f t="shared" si="0"/>
        <v>108000</v>
      </c>
      <c r="I9" s="244">
        <f t="shared" si="1"/>
        <v>76.16</v>
      </c>
      <c r="J9" s="190">
        <f>VLOOKUP($A9,FGOverView!$B$36:$G$46,'FG_1125way_PayCombo (2wild)'!$B9+1,FALSE)</f>
        <v>300</v>
      </c>
      <c r="K9" s="183">
        <f t="shared" si="2"/>
        <v>7.8781512605042014E-2</v>
      </c>
      <c r="L9" s="276">
        <f t="shared" si="3"/>
        <v>1.3130252100840336E-2</v>
      </c>
      <c r="M9" s="275">
        <f t="shared" si="4"/>
        <v>3.9390756302521011</v>
      </c>
      <c r="N9" s="134"/>
      <c r="O9" s="302">
        <v>1</v>
      </c>
      <c r="P9" s="302">
        <v>2</v>
      </c>
      <c r="Q9" s="302">
        <v>3</v>
      </c>
      <c r="R9" s="302">
        <v>4</v>
      </c>
      <c r="S9" s="302">
        <v>5</v>
      </c>
      <c r="T9" s="302" t="s">
        <v>0</v>
      </c>
      <c r="U9" s="302" t="s">
        <v>4</v>
      </c>
      <c r="V9" s="302" t="s">
        <v>1</v>
      </c>
      <c r="W9" s="302" t="s">
        <v>2</v>
      </c>
      <c r="X9" s="302" t="s">
        <v>3</v>
      </c>
      <c r="Y9" s="303" t="s">
        <v>283</v>
      </c>
      <c r="Z9" s="303" t="s">
        <v>284</v>
      </c>
    </row>
    <row r="10" spans="1:26">
      <c r="A10" s="303" t="s">
        <v>84</v>
      </c>
      <c r="B10" s="356">
        <v>5</v>
      </c>
      <c r="C10" s="27">
        <f>IF(C$6&lt;=$B10,VLOOKUP($A10,'FG_R1R2appear wild'!$E$21:$H$32,'FG_1125way_PayCombo (2wild)'!C$6+2,FALSE),IF(C$6-$B10=1,VLOOKUP($A10,'FG_576way_Regular Symbol(2wild)'!$B$34:$H$44,'FG_1125way_PayCombo (2wild)'!C$6+2,FALSE),'FG_576way_Regular Symbol(2wild)'!D$16))</f>
        <v>6</v>
      </c>
      <c r="D10" s="27">
        <f>IF(D$6&lt;=$B10,VLOOKUP($A10,'FG_R1R2appear wild'!$E$21:$H$32,'FG_1125way_PayCombo (2wild)'!D$6+2,FALSE),IF(D$6-$B10=1,VLOOKUP($A10,'FG_576way_Regular Symbol(2wild)'!$B$34:$H$44,'FG_1125way_PayCombo (2wild)'!D$6+2,FALSE),'FG_576way_Regular Symbol(2wild)'!E$16))</f>
        <v>6</v>
      </c>
      <c r="E10" s="27">
        <f>IF(E$6&lt;=$B10,VLOOKUP($A10,'FG1125way_Regular Symbol(2wild)'!$B$21:$H$31,'FG_1125way_PayCombo (2wild)'!E$6+2,FALSE)*R$2,IF(E$6-$B10=1,VLOOKUP($A10,'FG1125way_Regular Symbol(2wild)'!$B$34:$H$44,'FG_1125way_PayCombo (2wild)'!E$6+2,FALSE),'FG1125way_Regular Symbol(2wild)'!F$16))</f>
        <v>20</v>
      </c>
      <c r="F10" s="27">
        <f>IF(F$6&lt;=$B10,VLOOKUP($A10,'FG1125way_Regular Symbol(2wild)'!$B$21:$H$31,'FG_1125way_PayCombo (2wild)'!F$6+2,FALSE)*S$2,IF(F$6-$B10=1,VLOOKUP($A10,'FG1125way_Regular Symbol(2wild)'!$B$34:$H$44,'FG_1125way_PayCombo (2wild)'!F$6+2,FALSE),'FG1125way_Regular Symbol(2wild)'!G$16))</f>
        <v>10</v>
      </c>
      <c r="G10" s="27">
        <f>IF(G$6&lt;=$B10,VLOOKUP($A10,'FG1125way_Regular Symbol(2wild)'!$B$21:$H$31,'FG_1125way_PayCombo (2wild)'!G$6+2,FALSE)*T$2,IF(G$6-$B10=1,VLOOKUP($A10,'FG1125way_Regular Symbol(2wild)'!$B$34:$H$44,'FG_1125way_PayCombo (2wild)'!G$6+2,FALSE),'FG1125way_Regular Symbol(2wild)'!H$16))</f>
        <v>10</v>
      </c>
      <c r="H10" s="256">
        <f t="shared" si="0"/>
        <v>72000</v>
      </c>
      <c r="I10" s="244">
        <f t="shared" si="1"/>
        <v>114.24</v>
      </c>
      <c r="J10" s="190">
        <f>VLOOKUP($A10,FGOverView!$B$36:$G$46,'FG_1125way_PayCombo (2wild)'!$B10+1,FALSE)</f>
        <v>300</v>
      </c>
      <c r="K10" s="183">
        <f t="shared" si="2"/>
        <v>5.2521008403361345E-2</v>
      </c>
      <c r="L10" s="276">
        <f t="shared" si="3"/>
        <v>8.7535014005602242E-3</v>
      </c>
      <c r="M10" s="275">
        <f t="shared" si="4"/>
        <v>2.6260504201680672</v>
      </c>
      <c r="N10" s="134"/>
      <c r="O10" s="304" t="s">
        <v>44</v>
      </c>
      <c r="P10" s="304" t="s">
        <v>44</v>
      </c>
      <c r="Q10" s="304" t="s">
        <v>44</v>
      </c>
      <c r="R10" s="304" t="s">
        <v>44</v>
      </c>
      <c r="S10" s="304" t="s">
        <v>44</v>
      </c>
      <c r="T10" s="302">
        <f>IF(O10="S1",VLOOKUP(O10,'FG_243way_Regular Symbol'!$B$3:$H$15,'FG_1125way_PayCombo (2wild)'!P$1+2,FALSE)*P$2,'FG_243way_Regular Symbol'!D$16-VLOOKUP("S1",'FG_243way_Regular Symbol'!$B$3:$H$15,'FG_1125way_PayCombo (2wild)'!P$1+2,FALSE)*P$2)</f>
        <v>3</v>
      </c>
      <c r="U10" s="302">
        <f>IF(P10="S1",VLOOKUP(P10,'FG_243way_Regular Symbol'!$B$3:$H$15,'FG_1125way_PayCombo (2wild)'!Q$1+2,FALSE)*Q$2,'FG_243way_Regular Symbol'!E$16-VLOOKUP("S1",'FG_243way_Regular Symbol'!$B$3:$H$15,'FG_1125way_PayCombo (2wild)'!Q$1+2,FALSE)*Q$2)</f>
        <v>18</v>
      </c>
      <c r="V10" s="302">
        <f>IF(Q10="S1",VLOOKUP(Q10,'FG_243way_Regular Symbol'!$B$3:$H$15,'FG_1125way_PayCombo (2wild)'!R$1+2,FALSE)*R$2,'FG_243way_Regular Symbol'!F$16-VLOOKUP("S1",'FG_243way_Regular Symbol'!$B$3:$H$15,'FG_1125way_PayCombo (2wild)'!R$1+2,FALSE)*R$2)</f>
        <v>20</v>
      </c>
      <c r="W10" s="302">
        <f>IF(R10="S1",VLOOKUP(R10,'FG_243way_Regular Symbol'!$B$3:$H$15,'FG_1125way_PayCombo (2wild)'!S$1+2,FALSE)*S$2,'FG_243way_Regular Symbol'!G$16-VLOOKUP("S1",'FG_243way_Regular Symbol'!$B$3:$H$15,'FG_1125way_PayCombo (2wild)'!S$1+2,FALSE)*S$2)</f>
        <v>10</v>
      </c>
      <c r="X10" s="302">
        <f>IF(S10="S1",VLOOKUP(S10,'FG_243way_Regular Symbol'!$B$3:$H$15,'FG_1125way_PayCombo (2wild)'!T$1+2,FALSE)*T$2,'FG_243way_Regular Symbol'!H$16-VLOOKUP("S1",'FG_243way_Regular Symbol'!$B$3:$H$15,'FG_1125way_PayCombo (2wild)'!T$1+2,FALSE)*T$2)</f>
        <v>5</v>
      </c>
      <c r="Y10" s="305">
        <f t="shared" ref="Y10:Y25" si="5">PRODUCT(T10,U10,V10,W10,X10)</f>
        <v>54000</v>
      </c>
      <c r="Z10" s="18">
        <f t="shared" ref="Z10:Z25" si="6">Y10/$C$5</f>
        <v>6.5651260504201682E-3</v>
      </c>
    </row>
    <row r="11" spans="1:26">
      <c r="A11" s="303" t="s">
        <v>147</v>
      </c>
      <c r="B11" s="356">
        <v>5</v>
      </c>
      <c r="C11" s="27">
        <f>IF(C$6&lt;=$B11,VLOOKUP($A11,'FG_R1R2appear wild'!$E$21:$H$32,'FG_1125way_PayCombo (2wild)'!C$6+2,FALSE),IF(C$6-$B11=1,VLOOKUP($A11,'FG_576way_Regular Symbol(2wild)'!$B$34:$H$44,'FG_1125way_PayCombo (2wild)'!C$6+2,FALSE),'FG_576way_Regular Symbol(2wild)'!D$16))</f>
        <v>9</v>
      </c>
      <c r="D11" s="27">
        <f>IF(D$6&lt;=$B11,VLOOKUP($A11,'FG_R1R2appear wild'!$E$21:$H$32,'FG_1125way_PayCombo (2wild)'!D$6+2,FALSE),IF(D$6-$B11=1,VLOOKUP($A11,'FG_576way_Regular Symbol(2wild)'!$B$34:$H$44,'FG_1125way_PayCombo (2wild)'!D$6+2,FALSE),'FG_576way_Regular Symbol(2wild)'!E$16))</f>
        <v>7</v>
      </c>
      <c r="E11" s="27">
        <f>IF(E$6&lt;=$B11,VLOOKUP($A11,'FG1125way_Regular Symbol(2wild)'!$B$21:$H$31,'FG_1125way_PayCombo (2wild)'!E$6+2,FALSE)*R$2,IF(E$6-$B11=1,VLOOKUP($A11,'FG1125way_Regular Symbol(2wild)'!$B$34:$H$44,'FG_1125way_PayCombo (2wild)'!E$6+2,FALSE),'FG1125way_Regular Symbol(2wild)'!F$16))</f>
        <v>70</v>
      </c>
      <c r="F11" s="27">
        <f>IF(F$6&lt;=$B11,VLOOKUP($A11,'FG1125way_Regular Symbol(2wild)'!$B$21:$H$31,'FG_1125way_PayCombo (2wild)'!F$6+2,FALSE)*S$2,IF(F$6-$B11=1,VLOOKUP($A11,'FG1125way_Regular Symbol(2wild)'!$B$34:$H$44,'FG_1125way_PayCombo (2wild)'!F$6+2,FALSE),'FG1125way_Regular Symbol(2wild)'!G$16))</f>
        <v>55</v>
      </c>
      <c r="G11" s="27">
        <f>IF(G$6&lt;=$B11,VLOOKUP($A11,'FG1125way_Regular Symbol(2wild)'!$B$21:$H$31,'FG_1125way_PayCombo (2wild)'!G$6+2,FALSE)*T$2,IF(G$6-$B11=1,VLOOKUP($A11,'FG1125way_Regular Symbol(2wild)'!$B$34:$H$44,'FG_1125way_PayCombo (2wild)'!G$6+2,FALSE),'FG1125way_Regular Symbol(2wild)'!H$16))</f>
        <v>20</v>
      </c>
      <c r="H11" s="256">
        <f t="shared" si="0"/>
        <v>4851000</v>
      </c>
      <c r="I11" s="244">
        <f t="shared" si="1"/>
        <v>1.6955844155844155</v>
      </c>
      <c r="J11" s="190">
        <f>VLOOKUP($A11,FGOverView!$B$36:$G$46,'FG_1125way_PayCombo (2wild)'!$B11+1,FALSE)</f>
        <v>200</v>
      </c>
      <c r="K11" s="183">
        <f t="shared" si="2"/>
        <v>2.3590686274509807</v>
      </c>
      <c r="L11" s="276">
        <f t="shared" si="3"/>
        <v>0.58976715686274517</v>
      </c>
      <c r="M11" s="275">
        <f t="shared" si="4"/>
        <v>117.95343137254903</v>
      </c>
      <c r="N11" s="134"/>
      <c r="O11" s="306" t="s">
        <v>44</v>
      </c>
      <c r="P11" s="306" t="s">
        <v>44</v>
      </c>
      <c r="Q11" s="306" t="s">
        <v>44</v>
      </c>
      <c r="R11" s="306" t="s">
        <v>44</v>
      </c>
      <c r="S11" s="306" t="s">
        <v>285</v>
      </c>
      <c r="T11" s="302">
        <f>IF(O11="S1",VLOOKUP(O11,'FG_243way_Regular Symbol'!$B$3:$H$15,'FG_1125way_PayCombo (2wild)'!P$1+2,FALSE)*P$2,'FG_243way_Regular Symbol'!D$16-VLOOKUP("S1",'FG_243way_Regular Symbol'!$B$3:$H$15,'FG_1125way_PayCombo (2wild)'!P$1+2,FALSE)*P$2)</f>
        <v>3</v>
      </c>
      <c r="U11" s="302">
        <f>IF(P11="S1",VLOOKUP(P11,'FG_243way_Regular Symbol'!$B$3:$H$15,'FG_1125way_PayCombo (2wild)'!Q$1+2,FALSE)*Q$2,'FG_243way_Regular Symbol'!E$16-VLOOKUP("S1",'FG_243way_Regular Symbol'!$B$3:$H$15,'FG_1125way_PayCombo (2wild)'!Q$1+2,FALSE)*Q$2)</f>
        <v>18</v>
      </c>
      <c r="V11" s="302">
        <f>IF(Q11="S1",VLOOKUP(Q11,'FG_243way_Regular Symbol'!$B$3:$H$15,'FG_1125way_PayCombo (2wild)'!R$1+2,FALSE)*R$2,'FG_243way_Regular Symbol'!F$16-VLOOKUP("S1",'FG_243way_Regular Symbol'!$B$3:$H$15,'FG_1125way_PayCombo (2wild)'!R$1+2,FALSE)*R$2)</f>
        <v>20</v>
      </c>
      <c r="W11" s="302">
        <f>IF(R11="S1",VLOOKUP(R11,'FG_243way_Regular Symbol'!$B$3:$H$15,'FG_1125way_PayCombo (2wild)'!S$1+2,FALSE)*S$2,'FG_243way_Regular Symbol'!G$16-VLOOKUP("S1",'FG_243way_Regular Symbol'!$B$3:$H$15,'FG_1125way_PayCombo (2wild)'!S$1+2,FALSE)*S$2)</f>
        <v>10</v>
      </c>
      <c r="X11" s="302">
        <f>IF(S11="S1",VLOOKUP(S11,'FG_243way_Regular Symbol'!$B$3:$H$15,'FG_1125way_PayCombo (2wild)'!T$1+2,FALSE)*T$2,'FG_243way_Regular Symbol'!H$16-VLOOKUP("S1",'FG_243way_Regular Symbol'!$B$3:$H$15,'FG_1125way_PayCombo (2wild)'!T$1+2,FALSE)*T$2)</f>
        <v>63</v>
      </c>
      <c r="Y11" s="305">
        <f t="shared" si="5"/>
        <v>680400</v>
      </c>
      <c r="Z11" s="18">
        <f t="shared" si="6"/>
        <v>8.2720588235294115E-2</v>
      </c>
    </row>
    <row r="12" spans="1:26">
      <c r="A12" s="303" t="s">
        <v>69</v>
      </c>
      <c r="B12" s="356">
        <v>5</v>
      </c>
      <c r="C12" s="27">
        <f>IF(C$6&lt;=$B12,VLOOKUP($A12,'FG_R1R2appear wild'!$E$21:$H$32,'FG_1125way_PayCombo (2wild)'!C$6+2,FALSE),IF(C$6-$B12=1,VLOOKUP($A12,'FG_576way_Regular Symbol(2wild)'!$B$34:$H$44,'FG_1125way_PayCombo (2wild)'!C$6+2,FALSE),'FG_576way_Regular Symbol(2wild)'!D$16))</f>
        <v>6</v>
      </c>
      <c r="D12" s="27">
        <f>IF(D$6&lt;=$B12,VLOOKUP($A12,'FG_R1R2appear wild'!$E$21:$H$32,'FG_1125way_PayCombo (2wild)'!D$6+2,FALSE),IF(D$6-$B12=1,VLOOKUP($A12,'FG_576way_Regular Symbol(2wild)'!$B$34:$H$44,'FG_1125way_PayCombo (2wild)'!D$6+2,FALSE),'FG_576way_Regular Symbol(2wild)'!E$16))</f>
        <v>8</v>
      </c>
      <c r="E12" s="27">
        <f>IF(E$6&lt;=$B12,VLOOKUP($A12,'FG1125way_Regular Symbol(2wild)'!$B$21:$H$31,'FG_1125way_PayCombo (2wild)'!E$6+2,FALSE)*R$2,IF(E$6-$B12=1,VLOOKUP($A12,'FG1125way_Regular Symbol(2wild)'!$B$34:$H$44,'FG_1125way_PayCombo (2wild)'!E$6+2,FALSE),'FG1125way_Regular Symbol(2wild)'!F$16))</f>
        <v>10</v>
      </c>
      <c r="F12" s="27">
        <f>IF(F$6&lt;=$B12,VLOOKUP($A12,'FG1125way_Regular Symbol(2wild)'!$B$21:$H$31,'FG_1125way_PayCombo (2wild)'!F$6+2,FALSE)*S$2,IF(F$6-$B12=1,VLOOKUP($A12,'FG1125way_Regular Symbol(2wild)'!$B$34:$H$44,'FG_1125way_PayCombo (2wild)'!F$6+2,FALSE),'FG1125way_Regular Symbol(2wild)'!G$16))</f>
        <v>20</v>
      </c>
      <c r="G12" s="27">
        <f>IF(G$6&lt;=$B12,VLOOKUP($A12,'FG1125way_Regular Symbol(2wild)'!$B$21:$H$31,'FG_1125way_PayCombo (2wild)'!G$6+2,FALSE)*T$2,IF(G$6-$B12=1,VLOOKUP($A12,'FG1125way_Regular Symbol(2wild)'!$B$34:$H$44,'FG_1125way_PayCombo (2wild)'!G$6+2,FALSE),'FG1125way_Regular Symbol(2wild)'!H$16))</f>
        <v>10</v>
      </c>
      <c r="H12" s="256">
        <f t="shared" si="0"/>
        <v>96000</v>
      </c>
      <c r="I12" s="244">
        <f t="shared" si="1"/>
        <v>85.68</v>
      </c>
      <c r="J12" s="190">
        <f>VLOOKUP($A12,FGOverView!$B$36:$G$46,'FG_1125way_PayCombo (2wild)'!$B12+1,FALSE)</f>
        <v>50</v>
      </c>
      <c r="K12" s="183">
        <f t="shared" si="2"/>
        <v>1.1671335200746964E-2</v>
      </c>
      <c r="L12" s="276">
        <f t="shared" si="3"/>
        <v>1.1671335200746964E-2</v>
      </c>
      <c r="M12" s="275">
        <f t="shared" si="4"/>
        <v>0.5835667600373482</v>
      </c>
      <c r="N12" s="134"/>
      <c r="O12" s="306" t="s">
        <v>44</v>
      </c>
      <c r="P12" s="306" t="s">
        <v>44</v>
      </c>
      <c r="Q12" s="306" t="s">
        <v>44</v>
      </c>
      <c r="R12" s="306" t="s">
        <v>285</v>
      </c>
      <c r="S12" s="306" t="s">
        <v>44</v>
      </c>
      <c r="T12" s="302">
        <f>IF(O12="S1",VLOOKUP(O12,'FG_243way_Regular Symbol'!$B$3:$H$15,'FG_1125way_PayCombo (2wild)'!P$1+2,FALSE)*P$2,'FG_243way_Regular Symbol'!D$16-VLOOKUP("S1",'FG_243way_Regular Symbol'!$B$3:$H$15,'FG_1125way_PayCombo (2wild)'!P$1+2,FALSE)*P$2)</f>
        <v>3</v>
      </c>
      <c r="U12" s="302">
        <f>IF(P12="S1",VLOOKUP(P12,'FG_243way_Regular Symbol'!$B$3:$H$15,'FG_1125way_PayCombo (2wild)'!Q$1+2,FALSE)*Q$2,'FG_243way_Regular Symbol'!E$16-VLOOKUP("S1",'FG_243way_Regular Symbol'!$B$3:$H$15,'FG_1125way_PayCombo (2wild)'!Q$1+2,FALSE)*Q$2)</f>
        <v>18</v>
      </c>
      <c r="V12" s="302">
        <f>IF(Q12="S1",VLOOKUP(Q12,'FG_243way_Regular Symbol'!$B$3:$H$15,'FG_1125way_PayCombo (2wild)'!R$1+2,FALSE)*R$2,'FG_243way_Regular Symbol'!F$16-VLOOKUP("S1",'FG_243way_Regular Symbol'!$B$3:$H$15,'FG_1125way_PayCombo (2wild)'!R$1+2,FALSE)*R$2)</f>
        <v>20</v>
      </c>
      <c r="W12" s="302">
        <f>IF(R12="S1",VLOOKUP(R12,'FG_243way_Regular Symbol'!$B$3:$H$15,'FG_1125way_PayCombo (2wild)'!S$1+2,FALSE)*S$2,'FG_243way_Regular Symbol'!G$16-VLOOKUP("S1",'FG_243way_Regular Symbol'!$B$3:$H$15,'FG_1125way_PayCombo (2wild)'!S$1+2,FALSE)*S$2)</f>
        <v>46</v>
      </c>
      <c r="X12" s="302">
        <f>IF(S12="S1",VLOOKUP(S12,'FG_243way_Regular Symbol'!$B$3:$H$15,'FG_1125way_PayCombo (2wild)'!T$1+2,FALSE)*T$2,'FG_243way_Regular Symbol'!H$16-VLOOKUP("S1",'FG_243way_Regular Symbol'!$B$3:$H$15,'FG_1125way_PayCombo (2wild)'!T$1+2,FALSE)*T$2)</f>
        <v>5</v>
      </c>
      <c r="Y12" s="305">
        <f t="shared" si="5"/>
        <v>248400</v>
      </c>
      <c r="Z12" s="18">
        <f t="shared" si="6"/>
        <v>3.0199579831932773E-2</v>
      </c>
    </row>
    <row r="13" spans="1:26">
      <c r="A13" s="303" t="s">
        <v>188</v>
      </c>
      <c r="B13" s="356">
        <v>5</v>
      </c>
      <c r="C13" s="27">
        <f>IF(C$6&lt;=$B13,VLOOKUP($A13,'FG_R1R2appear wild'!$E$21:$H$32,'FG_1125way_PayCombo (2wild)'!C$6+2,FALSE),IF(C$6-$B13=1,VLOOKUP($A13,'FG_576way_Regular Symbol(2wild)'!$B$34:$H$44,'FG_1125way_PayCombo (2wild)'!C$6+2,FALSE),'FG_576way_Regular Symbol(2wild)'!D$16))</f>
        <v>8</v>
      </c>
      <c r="D13" s="27">
        <f>IF(D$6&lt;=$B13,VLOOKUP($A13,'FG_R1R2appear wild'!$E$21:$H$32,'FG_1125way_PayCombo (2wild)'!D$6+2,FALSE),IF(D$6-$B13=1,VLOOKUP($A13,'FG_576way_Regular Symbol(2wild)'!$B$34:$H$44,'FG_1125way_PayCombo (2wild)'!D$6+2,FALSE),'FG_576way_Regular Symbol(2wild)'!E$16))</f>
        <v>10</v>
      </c>
      <c r="E13" s="27">
        <f>IF(E$6&lt;=$B13,VLOOKUP($A13,'FG1125way_Regular Symbol(2wild)'!$B$21:$H$31,'FG_1125way_PayCombo (2wild)'!E$6+2,FALSE)*R$2,IF(E$6-$B13=1,VLOOKUP($A13,'FG1125way_Regular Symbol(2wild)'!$B$34:$H$44,'FG_1125way_PayCombo (2wild)'!E$6+2,FALSE),'FG1125way_Regular Symbol(2wild)'!F$16))</f>
        <v>20</v>
      </c>
      <c r="F13" s="27">
        <f>IF(F$6&lt;=$B13,VLOOKUP($A13,'FG1125way_Regular Symbol(2wild)'!$B$21:$H$31,'FG_1125way_PayCombo (2wild)'!F$6+2,FALSE)*S$2,IF(F$6-$B13=1,VLOOKUP($A13,'FG1125way_Regular Symbol(2wild)'!$B$34:$H$44,'FG_1125way_PayCombo (2wild)'!F$6+2,FALSE),'FG1125way_Regular Symbol(2wild)'!G$16))</f>
        <v>40</v>
      </c>
      <c r="G13" s="27">
        <f>IF(G$6&lt;=$B13,VLOOKUP($A13,'FG1125way_Regular Symbol(2wild)'!$B$21:$H$31,'FG_1125way_PayCombo (2wild)'!G$6+2,FALSE)*T$2,IF(G$6-$B13=1,VLOOKUP($A13,'FG1125way_Regular Symbol(2wild)'!$B$34:$H$44,'FG_1125way_PayCombo (2wild)'!G$6+2,FALSE),'FG1125way_Regular Symbol(2wild)'!H$16))</f>
        <v>65</v>
      </c>
      <c r="H13" s="256">
        <f t="shared" si="0"/>
        <v>4160000</v>
      </c>
      <c r="I13" s="244">
        <f t="shared" si="1"/>
        <v>1.9772307692307691</v>
      </c>
      <c r="J13" s="190">
        <f>VLOOKUP($A13,FGOverView!$B$36:$G$46,'FG_1125way_PayCombo (2wild)'!$B13+1,FALSE)</f>
        <v>50</v>
      </c>
      <c r="K13" s="183">
        <f t="shared" si="2"/>
        <v>0.50575785869903522</v>
      </c>
      <c r="L13" s="276">
        <f t="shared" si="3"/>
        <v>0.50575785869903522</v>
      </c>
      <c r="M13" s="275">
        <f t="shared" si="4"/>
        <v>25.28789293495176</v>
      </c>
      <c r="N13" s="134"/>
      <c r="O13" s="306" t="s">
        <v>44</v>
      </c>
      <c r="P13" s="306" t="s">
        <v>44</v>
      </c>
      <c r="Q13" s="306" t="s">
        <v>285</v>
      </c>
      <c r="R13" s="306" t="s">
        <v>44</v>
      </c>
      <c r="S13" s="306" t="s">
        <v>44</v>
      </c>
      <c r="T13" s="302">
        <f>IF(O13="S1",VLOOKUP(O13,'FG_243way_Regular Symbol'!$B$3:$H$15,'FG_1125way_PayCombo (2wild)'!P$1+2,FALSE)*P$2,'FG_243way_Regular Symbol'!D$16-VLOOKUP("S1",'FG_243way_Regular Symbol'!$B$3:$H$15,'FG_1125way_PayCombo (2wild)'!P$1+2,FALSE)*P$2)</f>
        <v>3</v>
      </c>
      <c r="U13" s="302">
        <f>IF(P13="S1",VLOOKUP(P13,'FG_243way_Regular Symbol'!$B$3:$H$15,'FG_1125way_PayCombo (2wild)'!Q$1+2,FALSE)*Q$2,'FG_243way_Regular Symbol'!E$16-VLOOKUP("S1",'FG_243way_Regular Symbol'!$B$3:$H$15,'FG_1125way_PayCombo (2wild)'!Q$1+2,FALSE)*Q$2)</f>
        <v>18</v>
      </c>
      <c r="V13" s="302">
        <f>IF(Q13="S1",VLOOKUP(Q13,'FG_243way_Regular Symbol'!$B$3:$H$15,'FG_1125way_PayCombo (2wild)'!R$1+2,FALSE)*R$2,'FG_243way_Regular Symbol'!F$16-VLOOKUP("S1",'FG_243way_Regular Symbol'!$B$3:$H$15,'FG_1125way_PayCombo (2wild)'!R$1+2,FALSE)*R$2)</f>
        <v>40</v>
      </c>
      <c r="W13" s="302">
        <f>IF(R13="S1",VLOOKUP(R13,'FG_243way_Regular Symbol'!$B$3:$H$15,'FG_1125way_PayCombo (2wild)'!S$1+2,FALSE)*S$2,'FG_243way_Regular Symbol'!G$16-VLOOKUP("S1",'FG_243way_Regular Symbol'!$B$3:$H$15,'FG_1125way_PayCombo (2wild)'!S$1+2,FALSE)*S$2)</f>
        <v>10</v>
      </c>
      <c r="X13" s="302">
        <f>IF(S13="S1",VLOOKUP(S13,'FG_243way_Regular Symbol'!$B$3:$H$15,'FG_1125way_PayCombo (2wild)'!T$1+2,FALSE)*T$2,'FG_243way_Regular Symbol'!H$16-VLOOKUP("S1",'FG_243way_Regular Symbol'!$B$3:$H$15,'FG_1125way_PayCombo (2wild)'!T$1+2,FALSE)*T$2)</f>
        <v>5</v>
      </c>
      <c r="Y13" s="305">
        <f t="shared" si="5"/>
        <v>108000</v>
      </c>
      <c r="Z13" s="18">
        <f t="shared" si="6"/>
        <v>1.3130252100840336E-2</v>
      </c>
    </row>
    <row r="14" spans="1:26">
      <c r="A14" s="303" t="s">
        <v>189</v>
      </c>
      <c r="B14" s="356">
        <v>5</v>
      </c>
      <c r="C14" s="27">
        <f>IF(C$6&lt;=$B14,VLOOKUP($A14,'FG_R1R2appear wild'!$E$21:$H$32,'FG_1125way_PayCombo (2wild)'!C$6+2,FALSE),IF(C$6-$B14=1,VLOOKUP($A14,'FG_576way_Regular Symbol(2wild)'!$B$34:$H$44,'FG_1125way_PayCombo (2wild)'!C$6+2,FALSE),'FG_576way_Regular Symbol(2wild)'!D$16))</f>
        <v>7</v>
      </c>
      <c r="D14" s="27">
        <f>IF(D$6&lt;=$B14,VLOOKUP($A14,'FG_R1R2appear wild'!$E$21:$H$32,'FG_1125way_PayCombo (2wild)'!D$6+2,FALSE),IF(D$6-$B14=1,VLOOKUP($A14,'FG_576way_Regular Symbol(2wild)'!$B$34:$H$44,'FG_1125way_PayCombo (2wild)'!D$6+2,FALSE),'FG_576way_Regular Symbol(2wild)'!E$16))</f>
        <v>6</v>
      </c>
      <c r="E14" s="27">
        <f>IF(E$6&lt;=$B14,VLOOKUP($A14,'FG1125way_Regular Symbol(2wild)'!$B$21:$H$31,'FG_1125way_PayCombo (2wild)'!E$6+2,FALSE)*R$2,IF(E$6-$B14=1,VLOOKUP($A14,'FG1125way_Regular Symbol(2wild)'!$B$34:$H$44,'FG_1125way_PayCombo (2wild)'!E$6+2,FALSE),'FG1125way_Regular Symbol(2wild)'!F$16))</f>
        <v>25</v>
      </c>
      <c r="F14" s="27">
        <f>IF(F$6&lt;=$B14,VLOOKUP($A14,'FG1125way_Regular Symbol(2wild)'!$B$21:$H$31,'FG_1125way_PayCombo (2wild)'!F$6+2,FALSE)*S$2,IF(F$6-$B14=1,VLOOKUP($A14,'FG1125way_Regular Symbol(2wild)'!$B$34:$H$44,'FG_1125way_PayCombo (2wild)'!F$6+2,FALSE),'FG1125way_Regular Symbol(2wild)'!G$16))</f>
        <v>30</v>
      </c>
      <c r="G14" s="27">
        <f>IF(G$6&lt;=$B14,VLOOKUP($A14,'FG1125way_Regular Symbol(2wild)'!$B$21:$H$31,'FG_1125way_PayCombo (2wild)'!G$6+2,FALSE)*T$2,IF(G$6-$B14=1,VLOOKUP($A14,'FG1125way_Regular Symbol(2wild)'!$B$34:$H$44,'FG_1125way_PayCombo (2wild)'!G$6+2,FALSE),'FG1125way_Regular Symbol(2wild)'!H$16))</f>
        <v>50</v>
      </c>
      <c r="H14" s="256">
        <f t="shared" si="0"/>
        <v>1575000</v>
      </c>
      <c r="I14" s="244">
        <f t="shared" si="1"/>
        <v>5.2224000000000004</v>
      </c>
      <c r="J14" s="190">
        <f>VLOOKUP($A14,FGOverView!$B$36:$G$46,'FG_1125way_PayCombo (2wild)'!$B14+1,FALSE)</f>
        <v>50</v>
      </c>
      <c r="K14" s="183">
        <f t="shared" si="2"/>
        <v>0.19148284313725492</v>
      </c>
      <c r="L14" s="276">
        <f t="shared" si="3"/>
        <v>0.19148284313725489</v>
      </c>
      <c r="M14" s="275">
        <f t="shared" si="4"/>
        <v>9.5741421568627452</v>
      </c>
      <c r="N14" s="134"/>
      <c r="O14" s="306" t="s">
        <v>44</v>
      </c>
      <c r="P14" s="306" t="s">
        <v>285</v>
      </c>
      <c r="Q14" s="306" t="s">
        <v>44</v>
      </c>
      <c r="R14" s="306" t="s">
        <v>44</v>
      </c>
      <c r="S14" s="306" t="s">
        <v>44</v>
      </c>
      <c r="T14" s="302">
        <f>IF(O14="S1",VLOOKUP(O14,'FG_243way_Regular Symbol'!$B$3:$H$15,'FG_1125way_PayCombo (2wild)'!P$1+2,FALSE)*P$2,'FG_243way_Regular Symbol'!D$16-VLOOKUP("S1",'FG_243way_Regular Symbol'!$B$3:$H$15,'FG_1125way_PayCombo (2wild)'!P$1+2,FALSE)*P$2)</f>
        <v>3</v>
      </c>
      <c r="U14" s="302">
        <f>IF(P14="S1",VLOOKUP(P14,'FG_243way_Regular Symbol'!$B$3:$H$15,'FG_1125way_PayCombo (2wild)'!Q$1+2,FALSE)*Q$2,'FG_243way_Regular Symbol'!E$16-VLOOKUP("S1",'FG_243way_Regular Symbol'!$B$3:$H$15,'FG_1125way_PayCombo (2wild)'!Q$1+2,FALSE)*Q$2)</f>
        <v>64</v>
      </c>
      <c r="V14" s="302">
        <f>IF(Q14="S1",VLOOKUP(Q14,'FG_243way_Regular Symbol'!$B$3:$H$15,'FG_1125way_PayCombo (2wild)'!R$1+2,FALSE)*R$2,'FG_243way_Regular Symbol'!F$16-VLOOKUP("S1",'FG_243way_Regular Symbol'!$B$3:$H$15,'FG_1125way_PayCombo (2wild)'!R$1+2,FALSE)*R$2)</f>
        <v>20</v>
      </c>
      <c r="W14" s="302">
        <f>IF(R14="S1",VLOOKUP(R14,'FG_243way_Regular Symbol'!$B$3:$H$15,'FG_1125way_PayCombo (2wild)'!S$1+2,FALSE)*S$2,'FG_243way_Regular Symbol'!G$16-VLOOKUP("S1",'FG_243way_Regular Symbol'!$B$3:$H$15,'FG_1125way_PayCombo (2wild)'!S$1+2,FALSE)*S$2)</f>
        <v>10</v>
      </c>
      <c r="X14" s="302">
        <f>IF(S14="S1",VLOOKUP(S14,'FG_243way_Regular Symbol'!$B$3:$H$15,'FG_1125way_PayCombo (2wild)'!T$1+2,FALSE)*T$2,'FG_243way_Regular Symbol'!H$16-VLOOKUP("S1",'FG_243way_Regular Symbol'!$B$3:$H$15,'FG_1125way_PayCombo (2wild)'!T$1+2,FALSE)*T$2)</f>
        <v>5</v>
      </c>
      <c r="Y14" s="305">
        <f t="shared" si="5"/>
        <v>192000</v>
      </c>
      <c r="Z14" s="18">
        <f t="shared" si="6"/>
        <v>2.3342670401493931E-2</v>
      </c>
    </row>
    <row r="15" spans="1:26">
      <c r="A15" s="303" t="s">
        <v>190</v>
      </c>
      <c r="B15" s="356">
        <v>5</v>
      </c>
      <c r="C15" s="27">
        <f>IF(C$6&lt;=$B15,VLOOKUP($A15,'FG_R1R2appear wild'!$E$21:$H$32,'FG_1125way_PayCombo (2wild)'!C$6+2,FALSE),IF(C$6-$B15=1,VLOOKUP($A15,'FG_576way_Regular Symbol(2wild)'!$B$34:$H$44,'FG_1125way_PayCombo (2wild)'!C$6+2,FALSE),'FG_576way_Regular Symbol(2wild)'!D$16))</f>
        <v>7</v>
      </c>
      <c r="D15" s="27">
        <f>IF(D$6&lt;=$B15,VLOOKUP($A15,'FG_R1R2appear wild'!$E$21:$H$32,'FG_1125way_PayCombo (2wild)'!D$6+2,FALSE),IF(D$6-$B15=1,VLOOKUP($A15,'FG_576way_Regular Symbol(2wild)'!$B$34:$H$44,'FG_1125way_PayCombo (2wild)'!D$6+2,FALSE),'FG_576way_Regular Symbol(2wild)'!E$16))</f>
        <v>8</v>
      </c>
      <c r="E15" s="27">
        <f>IF(E$6&lt;=$B15,VLOOKUP($A15,'FG1125way_Regular Symbol(2wild)'!$B$21:$H$31,'FG_1125way_PayCombo (2wild)'!E$6+2,FALSE)*R$2,IF(E$6-$B15=1,VLOOKUP($A15,'FG1125way_Regular Symbol(2wild)'!$B$34:$H$44,'FG_1125way_PayCombo (2wild)'!E$6+2,FALSE),'FG1125way_Regular Symbol(2wild)'!F$16))</f>
        <v>20</v>
      </c>
      <c r="F15" s="27">
        <f>IF(F$6&lt;=$B15,VLOOKUP($A15,'FG1125way_Regular Symbol(2wild)'!$B$21:$H$31,'FG_1125way_PayCombo (2wild)'!F$6+2,FALSE)*S$2,IF(F$6-$B15=1,VLOOKUP($A15,'FG1125way_Regular Symbol(2wild)'!$B$34:$H$44,'FG_1125way_PayCombo (2wild)'!F$6+2,FALSE),'FG1125way_Regular Symbol(2wild)'!G$16))</f>
        <v>10</v>
      </c>
      <c r="G15" s="27">
        <f>IF(G$6&lt;=$B15,VLOOKUP($A15,'FG1125way_Regular Symbol(2wild)'!$B$21:$H$31,'FG_1125way_PayCombo (2wild)'!G$6+2,FALSE)*T$2,IF(G$6-$B15=1,VLOOKUP($A15,'FG1125way_Regular Symbol(2wild)'!$B$34:$H$44,'FG_1125way_PayCombo (2wild)'!G$6+2,FALSE),'FG1125way_Regular Symbol(2wild)'!H$16))</f>
        <v>60</v>
      </c>
      <c r="H15" s="256">
        <f t="shared" si="0"/>
        <v>672000</v>
      </c>
      <c r="I15" s="244">
        <f t="shared" si="1"/>
        <v>12.24</v>
      </c>
      <c r="J15" s="190">
        <f>VLOOKUP($A15,FGOverView!$B$36:$G$46,'FG_1125way_PayCombo (2wild)'!$B15+1,FALSE)</f>
        <v>50</v>
      </c>
      <c r="K15" s="183">
        <f t="shared" si="2"/>
        <v>8.1699346405228745E-2</v>
      </c>
      <c r="L15" s="276">
        <f t="shared" si="3"/>
        <v>8.1699346405228759E-2</v>
      </c>
      <c r="M15" s="275">
        <f t="shared" si="4"/>
        <v>4.0849673202614376</v>
      </c>
      <c r="N15" s="134"/>
      <c r="O15" s="306" t="s">
        <v>285</v>
      </c>
      <c r="P15" s="306" t="s">
        <v>44</v>
      </c>
      <c r="Q15" s="306" t="s">
        <v>44</v>
      </c>
      <c r="R15" s="306" t="s">
        <v>44</v>
      </c>
      <c r="S15" s="306" t="s">
        <v>44</v>
      </c>
      <c r="T15" s="302">
        <f>IF(O15="S1",VLOOKUP(O15,'FG_243way_Regular Symbol'!$B$3:$H$15,'FG_1125way_PayCombo (2wild)'!P$1+2,FALSE)*P$2,'FG_243way_Regular Symbol'!D$16-VLOOKUP("S1",'FG_243way_Regular Symbol'!$B$3:$H$15,'FG_1125way_PayCombo (2wild)'!P$1+2,FALSE)*P$2)</f>
        <v>58</v>
      </c>
      <c r="U15" s="302">
        <f>IF(P15="S1",VLOOKUP(P15,'FG_243way_Regular Symbol'!$B$3:$H$15,'FG_1125way_PayCombo (2wild)'!Q$1+2,FALSE)*Q$2,'FG_243way_Regular Symbol'!E$16-VLOOKUP("S1",'FG_243way_Regular Symbol'!$B$3:$H$15,'FG_1125way_PayCombo (2wild)'!Q$1+2,FALSE)*Q$2)</f>
        <v>18</v>
      </c>
      <c r="V15" s="302">
        <f>IF(Q15="S1",VLOOKUP(Q15,'FG_243way_Regular Symbol'!$B$3:$H$15,'FG_1125way_PayCombo (2wild)'!R$1+2,FALSE)*R$2,'FG_243way_Regular Symbol'!F$16-VLOOKUP("S1",'FG_243way_Regular Symbol'!$B$3:$H$15,'FG_1125way_PayCombo (2wild)'!R$1+2,FALSE)*R$2)</f>
        <v>20</v>
      </c>
      <c r="W15" s="302">
        <f>IF(R15="S1",VLOOKUP(R15,'FG_243way_Regular Symbol'!$B$3:$H$15,'FG_1125way_PayCombo (2wild)'!S$1+2,FALSE)*S$2,'FG_243way_Regular Symbol'!G$16-VLOOKUP("S1",'FG_243way_Regular Symbol'!$B$3:$H$15,'FG_1125way_PayCombo (2wild)'!S$1+2,FALSE)*S$2)</f>
        <v>10</v>
      </c>
      <c r="X15" s="302">
        <f>IF(S15="S1",VLOOKUP(S15,'FG_243way_Regular Symbol'!$B$3:$H$15,'FG_1125way_PayCombo (2wild)'!T$1+2,FALSE)*T$2,'FG_243way_Regular Symbol'!H$16-VLOOKUP("S1",'FG_243way_Regular Symbol'!$B$3:$H$15,'FG_1125way_PayCombo (2wild)'!T$1+2,FALSE)*T$2)</f>
        <v>5</v>
      </c>
      <c r="Y15" s="305">
        <f t="shared" si="5"/>
        <v>1044000</v>
      </c>
      <c r="Z15" s="18">
        <f t="shared" si="6"/>
        <v>0.12692577030812324</v>
      </c>
    </row>
    <row r="16" spans="1:26">
      <c r="A16" s="303" t="s">
        <v>186</v>
      </c>
      <c r="B16" s="356">
        <v>5</v>
      </c>
      <c r="C16" s="27">
        <f>IF(C$6&lt;=$B16,VLOOKUP($A16,'FG_R1R2appear wild'!$E$21:$H$32,'FG_1125way_PayCombo (2wild)'!C$6+2,FALSE),IF(C$6-$B16=1,VLOOKUP($A16,'FG_576way_Regular Symbol(2wild)'!$B$34:$H$44,'FG_1125way_PayCombo (2wild)'!C$6+2,FALSE),'FG_576way_Regular Symbol(2wild)'!D$16))</f>
        <v>11</v>
      </c>
      <c r="D16" s="27">
        <f>IF(D$6&lt;=$B16,VLOOKUP($A16,'FG_R1R2appear wild'!$E$21:$H$32,'FG_1125way_PayCombo (2wild)'!D$6+2,FALSE),IF(D$6-$B16=1,VLOOKUP($A16,'FG_576way_Regular Symbol(2wild)'!$B$34:$H$44,'FG_1125way_PayCombo (2wild)'!D$6+2,FALSE),'FG_576way_Regular Symbol(2wild)'!E$16))</f>
        <v>8</v>
      </c>
      <c r="E16" s="27">
        <f>IF(E$6&lt;=$B16,VLOOKUP($A16,'FG1125way_Regular Symbol(2wild)'!$B$21:$H$31,'FG_1125way_PayCombo (2wild)'!E$6+2,FALSE)*R$2,IF(E$6-$B16=1,VLOOKUP($A16,'FG1125way_Regular Symbol(2wild)'!$B$34:$H$44,'FG_1125way_PayCombo (2wild)'!E$6+2,FALSE),'FG1125way_Regular Symbol(2wild)'!F$16))</f>
        <v>35</v>
      </c>
      <c r="F16" s="27">
        <f>IF(F$6&lt;=$B16,VLOOKUP($A16,'FG1125way_Regular Symbol(2wild)'!$B$21:$H$31,'FG_1125way_PayCombo (2wild)'!F$6+2,FALSE)*S$2,IF(F$6-$B16=1,VLOOKUP($A16,'FG1125way_Regular Symbol(2wild)'!$B$34:$H$44,'FG_1125way_PayCombo (2wild)'!F$6+2,FALSE),'FG1125way_Regular Symbol(2wild)'!G$16))</f>
        <v>10</v>
      </c>
      <c r="G16" s="27">
        <f>IF(G$6&lt;=$B16,VLOOKUP($A16,'FG1125way_Regular Symbol(2wild)'!$B$21:$H$31,'FG_1125way_PayCombo (2wild)'!G$6+2,FALSE)*T$2,IF(G$6-$B16=1,VLOOKUP($A16,'FG1125way_Regular Symbol(2wild)'!$B$34:$H$44,'FG_1125way_PayCombo (2wild)'!G$6+2,FALSE),'FG1125way_Regular Symbol(2wild)'!H$16))</f>
        <v>40</v>
      </c>
      <c r="H16" s="256">
        <f t="shared" si="0"/>
        <v>1232000</v>
      </c>
      <c r="I16" s="244">
        <f t="shared" si="1"/>
        <v>6.6763636363636367</v>
      </c>
      <c r="J16" s="190">
        <f>VLOOKUP($A16,FGOverView!$B$36:$G$46,'FG_1125way_PayCombo (2wild)'!$B16+1,FALSE)</f>
        <v>50</v>
      </c>
      <c r="K16" s="183">
        <f t="shared" si="2"/>
        <v>0.14978213507625271</v>
      </c>
      <c r="L16" s="276">
        <f t="shared" si="3"/>
        <v>0.14978213507625271</v>
      </c>
      <c r="M16" s="275">
        <f t="shared" si="4"/>
        <v>7.489106753812635</v>
      </c>
      <c r="N16" s="134"/>
      <c r="O16" s="307" t="s">
        <v>44</v>
      </c>
      <c r="P16" s="307" t="s">
        <v>44</v>
      </c>
      <c r="Q16" s="307" t="s">
        <v>44</v>
      </c>
      <c r="R16" s="307" t="s">
        <v>285</v>
      </c>
      <c r="S16" s="307" t="s">
        <v>285</v>
      </c>
      <c r="T16" s="302">
        <f>IF(O16="S1",VLOOKUP(O16,'FG_243way_Regular Symbol'!$B$3:$H$15,'FG_1125way_PayCombo (2wild)'!P$1+2,FALSE)*P$2,'FG_243way_Regular Symbol'!D$16-VLOOKUP("S1",'FG_243way_Regular Symbol'!$B$3:$H$15,'FG_1125way_PayCombo (2wild)'!P$1+2,FALSE)*P$2)</f>
        <v>3</v>
      </c>
      <c r="U16" s="302">
        <f>IF(P16="S1",VLOOKUP(P16,'FG_243way_Regular Symbol'!$B$3:$H$15,'FG_1125way_PayCombo (2wild)'!Q$1+2,FALSE)*Q$2,'FG_243way_Regular Symbol'!E$16-VLOOKUP("S1",'FG_243way_Regular Symbol'!$B$3:$H$15,'FG_1125way_PayCombo (2wild)'!Q$1+2,FALSE)*Q$2)</f>
        <v>18</v>
      </c>
      <c r="V16" s="302">
        <f>IF(Q16="S1",VLOOKUP(Q16,'FG_243way_Regular Symbol'!$B$3:$H$15,'FG_1125way_PayCombo (2wild)'!R$1+2,FALSE)*R$2,'FG_243way_Regular Symbol'!F$16-VLOOKUP("S1",'FG_243way_Regular Symbol'!$B$3:$H$15,'FG_1125way_PayCombo (2wild)'!R$1+2,FALSE)*R$2)</f>
        <v>20</v>
      </c>
      <c r="W16" s="302">
        <f>IF(R16="S1",VLOOKUP(R16,'FG_243way_Regular Symbol'!$B$3:$H$15,'FG_1125way_PayCombo (2wild)'!S$1+2,FALSE)*S$2,'FG_243way_Regular Symbol'!G$16-VLOOKUP("S1",'FG_243way_Regular Symbol'!$B$3:$H$15,'FG_1125way_PayCombo (2wild)'!S$1+2,FALSE)*S$2)</f>
        <v>46</v>
      </c>
      <c r="X16" s="302">
        <f>IF(S16="S1",VLOOKUP(S16,'FG_243way_Regular Symbol'!$B$3:$H$15,'FG_1125way_PayCombo (2wild)'!T$1+2,FALSE)*T$2,'FG_243way_Regular Symbol'!H$16-VLOOKUP("S1",'FG_243way_Regular Symbol'!$B$3:$H$15,'FG_1125way_PayCombo (2wild)'!T$1+2,FALSE)*T$2)</f>
        <v>63</v>
      </c>
      <c r="Y16" s="305">
        <f t="shared" si="5"/>
        <v>3129840</v>
      </c>
      <c r="Z16" s="18">
        <f t="shared" si="6"/>
        <v>0.38051470588235292</v>
      </c>
    </row>
    <row r="17" spans="1:26">
      <c r="A17" s="303" t="s">
        <v>149</v>
      </c>
      <c r="B17" s="356">
        <v>4</v>
      </c>
      <c r="C17" s="27">
        <f>IF(C$6&lt;=$B17,VLOOKUP($A17,'FG_R1R2appear wild'!$E$21:$H$32,'FG_1125way_PayCombo (2wild)'!C$6+2,FALSE),IF(C$6-$B17=1,VLOOKUP($A17,'FG_576way_Regular Symbol(2wild)'!$B$34:$H$44,'FG_1125way_PayCombo (2wild)'!C$6+2,FALSE),'FG_576way_Regular Symbol(2wild)'!D$16))</f>
        <v>6</v>
      </c>
      <c r="D17" s="27">
        <f>IF(D$6&lt;=$B17,VLOOKUP($A17,'FG_R1R2appear wild'!$E$21:$H$32,'FG_1125way_PayCombo (2wild)'!D$6+2,FALSE),IF(D$6-$B17=1,VLOOKUP($A17,'FG_576way_Regular Symbol(2wild)'!$B$34:$H$44,'FG_1125way_PayCombo (2wild)'!D$6+2,FALSE),'FG_576way_Regular Symbol(2wild)'!E$16))</f>
        <v>6</v>
      </c>
      <c r="E17" s="27">
        <f>IF(E$6&lt;=$B17,VLOOKUP($A17,'FG1125way_Regular Symbol(2wild)'!$B$21:$H$31,'FG_1125way_PayCombo (2wild)'!E$6+2,FALSE)*R$2,IF(E$6-$B17=1,VLOOKUP($A17,'FG1125way_Regular Symbol(2wild)'!$B$34:$H$44,'FG_1125way_PayCombo (2wild)'!E$6+2,FALSE),'FG1125way_Regular Symbol(2wild)'!F$16))</f>
        <v>30</v>
      </c>
      <c r="F17" s="27">
        <f>IF(F$6&lt;=$B17,VLOOKUP($A17,'FG1125way_Regular Symbol(2wild)'!$B$21:$H$31,'FG_1125way_PayCombo (2wild)'!F$6+2,FALSE)*S$2,IF(F$6-$B17=1,VLOOKUP($A17,'FG1125way_Regular Symbol(2wild)'!$B$34:$H$44,'FG_1125way_PayCombo (2wild)'!F$6+2,FALSE),'FG1125way_Regular Symbol(2wild)'!G$16))</f>
        <v>30</v>
      </c>
      <c r="G17" s="27">
        <f>IF(G$6&lt;=$B17,VLOOKUP($A17,'FG1125way_Regular Symbol(2wild)'!$B$21:$H$31,'FG_1125way_PayCombo (2wild)'!G$6+2,FALSE)*T$2,IF(G$6-$B17=1,VLOOKUP($A17,'FG1125way_Regular Symbol(2wild)'!$B$34:$H$44,'FG_1125way_PayCombo (2wild)'!G$6+2,FALSE),'FG1125way_Regular Symbol(2wild)'!H$16))</f>
        <v>58</v>
      </c>
      <c r="H17" s="256">
        <f t="shared" si="0"/>
        <v>1879200</v>
      </c>
      <c r="I17" s="244">
        <f t="shared" si="1"/>
        <v>4.3770114942528737</v>
      </c>
      <c r="J17" s="190">
        <f>VLOOKUP($A17,FGOverView!$B$36:$G$46,'FG_1125way_PayCombo (2wild)'!$B17+1,FALSE)</f>
        <v>200</v>
      </c>
      <c r="K17" s="183">
        <f t="shared" si="2"/>
        <v>0.91386554621848726</v>
      </c>
      <c r="L17" s="276">
        <f t="shared" si="3"/>
        <v>0.22846638655462184</v>
      </c>
      <c r="M17" s="275">
        <f t="shared" si="4"/>
        <v>45.693277310924366</v>
      </c>
      <c r="N17" s="134"/>
      <c r="O17" s="307" t="s">
        <v>44</v>
      </c>
      <c r="P17" s="307" t="s">
        <v>44</v>
      </c>
      <c r="Q17" s="307" t="s">
        <v>285</v>
      </c>
      <c r="R17" s="307" t="s">
        <v>44</v>
      </c>
      <c r="S17" s="307" t="s">
        <v>285</v>
      </c>
      <c r="T17" s="302">
        <f>IF(O17="S1",VLOOKUP(O17,'FG_243way_Regular Symbol'!$B$3:$H$15,'FG_1125way_PayCombo (2wild)'!P$1+2,FALSE)*P$2,'FG_243way_Regular Symbol'!D$16-VLOOKUP("S1",'FG_243way_Regular Symbol'!$B$3:$H$15,'FG_1125way_PayCombo (2wild)'!P$1+2,FALSE)*P$2)</f>
        <v>3</v>
      </c>
      <c r="U17" s="302">
        <f>IF(P17="S1",VLOOKUP(P17,'FG_243way_Regular Symbol'!$B$3:$H$15,'FG_1125way_PayCombo (2wild)'!Q$1+2,FALSE)*Q$2,'FG_243way_Regular Symbol'!E$16-VLOOKUP("S1",'FG_243way_Regular Symbol'!$B$3:$H$15,'FG_1125way_PayCombo (2wild)'!Q$1+2,FALSE)*Q$2)</f>
        <v>18</v>
      </c>
      <c r="V17" s="302">
        <f>IF(Q17="S1",VLOOKUP(Q17,'FG_243way_Regular Symbol'!$B$3:$H$15,'FG_1125way_PayCombo (2wild)'!R$1+2,FALSE)*R$2,'FG_243way_Regular Symbol'!F$16-VLOOKUP("S1",'FG_243way_Regular Symbol'!$B$3:$H$15,'FG_1125way_PayCombo (2wild)'!R$1+2,FALSE)*R$2)</f>
        <v>40</v>
      </c>
      <c r="W17" s="302">
        <f>IF(R17="S1",VLOOKUP(R17,'FG_243way_Regular Symbol'!$B$3:$H$15,'FG_1125way_PayCombo (2wild)'!S$1+2,FALSE)*S$2,'FG_243way_Regular Symbol'!G$16-VLOOKUP("S1",'FG_243way_Regular Symbol'!$B$3:$H$15,'FG_1125way_PayCombo (2wild)'!S$1+2,FALSE)*S$2)</f>
        <v>10</v>
      </c>
      <c r="X17" s="302">
        <f>IF(S17="S1",VLOOKUP(S17,'FG_243way_Regular Symbol'!$B$3:$H$15,'FG_1125way_PayCombo (2wild)'!T$1+2,FALSE)*T$2,'FG_243way_Regular Symbol'!H$16-VLOOKUP("S1",'FG_243way_Regular Symbol'!$B$3:$H$15,'FG_1125way_PayCombo (2wild)'!T$1+2,FALSE)*T$2)</f>
        <v>63</v>
      </c>
      <c r="Y17" s="305">
        <f t="shared" si="5"/>
        <v>1360800</v>
      </c>
      <c r="Z17" s="18">
        <f t="shared" si="6"/>
        <v>0.16544117647058823</v>
      </c>
    </row>
    <row r="18" spans="1:26">
      <c r="A18" s="303" t="s">
        <v>85</v>
      </c>
      <c r="B18" s="356">
        <v>4</v>
      </c>
      <c r="C18" s="27">
        <f>IF(C$6&lt;=$B18,VLOOKUP($A18,'FG_R1R2appear wild'!$E$21:$H$32,'FG_1125way_PayCombo (2wild)'!C$6+2,FALSE),IF(C$6-$B18=1,VLOOKUP($A18,'FG_576way_Regular Symbol(2wild)'!$B$34:$H$44,'FG_1125way_PayCombo (2wild)'!C$6+2,FALSE),'FG_576way_Regular Symbol(2wild)'!D$16))</f>
        <v>6</v>
      </c>
      <c r="D18" s="27">
        <f>IF(D$6&lt;=$B18,VLOOKUP($A18,'FG_R1R2appear wild'!$E$21:$H$32,'FG_1125way_PayCombo (2wild)'!D$6+2,FALSE),IF(D$6-$B18=1,VLOOKUP($A18,'FG_576way_Regular Symbol(2wild)'!$B$34:$H$44,'FG_1125way_PayCombo (2wild)'!D$6+2,FALSE),'FG_576way_Regular Symbol(2wild)'!E$16))</f>
        <v>7</v>
      </c>
      <c r="E18" s="27">
        <f>IF(E$6&lt;=$B18,VLOOKUP($A18,'FG1125way_Regular Symbol(2wild)'!$B$21:$H$31,'FG_1125way_PayCombo (2wild)'!E$6+2,FALSE)*R$2,IF(E$6-$B18=1,VLOOKUP($A18,'FG1125way_Regular Symbol(2wild)'!$B$34:$H$44,'FG_1125way_PayCombo (2wild)'!E$6+2,FALSE),'FG1125way_Regular Symbol(2wild)'!F$16))</f>
        <v>25</v>
      </c>
      <c r="F18" s="27">
        <f>IF(F$6&lt;=$B18,VLOOKUP($A18,'FG1125way_Regular Symbol(2wild)'!$B$21:$H$31,'FG_1125way_PayCombo (2wild)'!F$6+2,FALSE)*S$2,IF(F$6-$B18=1,VLOOKUP($A18,'FG1125way_Regular Symbol(2wild)'!$B$34:$H$44,'FG_1125way_PayCombo (2wild)'!F$6+2,FALSE),'FG1125way_Regular Symbol(2wild)'!G$16))</f>
        <v>40</v>
      </c>
      <c r="G18" s="27">
        <f>IF(G$6&lt;=$B18,VLOOKUP($A18,'FG1125way_Regular Symbol(2wild)'!$B$21:$H$31,'FG_1125way_PayCombo (2wild)'!G$6+2,FALSE)*T$2,IF(G$6-$B18=1,VLOOKUP($A18,'FG1125way_Regular Symbol(2wild)'!$B$34:$H$44,'FG_1125way_PayCombo (2wild)'!G$6+2,FALSE),'FG1125way_Regular Symbol(2wild)'!H$16))</f>
        <v>58</v>
      </c>
      <c r="H18" s="256">
        <f t="shared" si="0"/>
        <v>2436000</v>
      </c>
      <c r="I18" s="244">
        <f t="shared" si="1"/>
        <v>3.376551724137931</v>
      </c>
      <c r="J18" s="190">
        <f>VLOOKUP($A18,FGOverView!$B$36:$G$46,'FG_1125way_PayCombo (2wild)'!$B18+1,FALSE)</f>
        <v>200</v>
      </c>
      <c r="K18" s="183">
        <f t="shared" si="2"/>
        <v>1.184640522875817</v>
      </c>
      <c r="L18" s="276">
        <f t="shared" si="3"/>
        <v>0.29616013071895425</v>
      </c>
      <c r="M18" s="275">
        <f t="shared" si="4"/>
        <v>59.232026143790847</v>
      </c>
      <c r="N18" s="134"/>
      <c r="O18" s="307" t="s">
        <v>44</v>
      </c>
      <c r="P18" s="307" t="s">
        <v>44</v>
      </c>
      <c r="Q18" s="307" t="s">
        <v>285</v>
      </c>
      <c r="R18" s="307" t="s">
        <v>285</v>
      </c>
      <c r="S18" s="307" t="s">
        <v>44</v>
      </c>
      <c r="T18" s="302">
        <f>IF(O18="S1",VLOOKUP(O18,'FG_243way_Regular Symbol'!$B$3:$H$15,'FG_1125way_PayCombo (2wild)'!P$1+2,FALSE)*P$2,'FG_243way_Regular Symbol'!D$16-VLOOKUP("S1",'FG_243way_Regular Symbol'!$B$3:$H$15,'FG_1125way_PayCombo (2wild)'!P$1+2,FALSE)*P$2)</f>
        <v>3</v>
      </c>
      <c r="U18" s="302">
        <f>IF(P18="S1",VLOOKUP(P18,'FG_243way_Regular Symbol'!$B$3:$H$15,'FG_1125way_PayCombo (2wild)'!Q$1+2,FALSE)*Q$2,'FG_243way_Regular Symbol'!E$16-VLOOKUP("S1",'FG_243way_Regular Symbol'!$B$3:$H$15,'FG_1125way_PayCombo (2wild)'!Q$1+2,FALSE)*Q$2)</f>
        <v>18</v>
      </c>
      <c r="V18" s="302">
        <f>IF(Q18="S1",VLOOKUP(Q18,'FG_243way_Regular Symbol'!$B$3:$H$15,'FG_1125way_PayCombo (2wild)'!R$1+2,FALSE)*R$2,'FG_243way_Regular Symbol'!F$16-VLOOKUP("S1",'FG_243way_Regular Symbol'!$B$3:$H$15,'FG_1125way_PayCombo (2wild)'!R$1+2,FALSE)*R$2)</f>
        <v>40</v>
      </c>
      <c r="W18" s="302">
        <f>IF(R18="S1",VLOOKUP(R18,'FG_243way_Regular Symbol'!$B$3:$H$15,'FG_1125way_PayCombo (2wild)'!S$1+2,FALSE)*S$2,'FG_243way_Regular Symbol'!G$16-VLOOKUP("S1",'FG_243way_Regular Symbol'!$B$3:$H$15,'FG_1125way_PayCombo (2wild)'!S$1+2,FALSE)*S$2)</f>
        <v>46</v>
      </c>
      <c r="X18" s="302">
        <f>IF(S18="S1",VLOOKUP(S18,'FG_243way_Regular Symbol'!$B$3:$H$15,'FG_1125way_PayCombo (2wild)'!T$1+2,FALSE)*T$2,'FG_243way_Regular Symbol'!H$16-VLOOKUP("S1",'FG_243way_Regular Symbol'!$B$3:$H$15,'FG_1125way_PayCombo (2wild)'!T$1+2,FALSE)*T$2)</f>
        <v>5</v>
      </c>
      <c r="Y18" s="305">
        <f t="shared" si="5"/>
        <v>496800</v>
      </c>
      <c r="Z18" s="18">
        <f t="shared" si="6"/>
        <v>6.0399159663865547E-2</v>
      </c>
    </row>
    <row r="19" spans="1:26">
      <c r="A19" s="303" t="s">
        <v>83</v>
      </c>
      <c r="B19" s="356">
        <v>4</v>
      </c>
      <c r="C19" s="27">
        <f>IF(C$6&lt;=$B19,VLOOKUP($A19,'FG_R1R2appear wild'!$E$21:$H$32,'FG_1125way_PayCombo (2wild)'!C$6+2,FALSE),IF(C$6-$B19=1,VLOOKUP($A19,'FG_576way_Regular Symbol(2wild)'!$B$34:$H$44,'FG_1125way_PayCombo (2wild)'!C$6+2,FALSE),'FG_576way_Regular Symbol(2wild)'!D$16))</f>
        <v>6</v>
      </c>
      <c r="D19" s="27">
        <f>IF(D$6&lt;=$B19,VLOOKUP($A19,'FG_R1R2appear wild'!$E$21:$H$32,'FG_1125way_PayCombo (2wild)'!D$6+2,FALSE),IF(D$6-$B19=1,VLOOKUP($A19,'FG_576way_Regular Symbol(2wild)'!$B$34:$H$44,'FG_1125way_PayCombo (2wild)'!D$6+2,FALSE),'FG_576way_Regular Symbol(2wild)'!E$16))</f>
        <v>6</v>
      </c>
      <c r="E19" s="27">
        <f>IF(E$6&lt;=$B19,VLOOKUP($A19,'FG1125way_Regular Symbol(2wild)'!$B$21:$H$31,'FG_1125way_PayCombo (2wild)'!E$6+2,FALSE)*R$2,IF(E$6-$B19=1,VLOOKUP($A19,'FG1125way_Regular Symbol(2wild)'!$B$34:$H$44,'FG_1125way_PayCombo (2wild)'!E$6+2,FALSE),'FG1125way_Regular Symbol(2wild)'!F$16))</f>
        <v>15</v>
      </c>
      <c r="F19" s="27">
        <f>IF(F$6&lt;=$B19,VLOOKUP($A19,'FG1125way_Regular Symbol(2wild)'!$B$21:$H$31,'FG_1125way_PayCombo (2wild)'!F$6+2,FALSE)*S$2,IF(F$6-$B19=1,VLOOKUP($A19,'FG1125way_Regular Symbol(2wild)'!$B$34:$H$44,'FG_1125way_PayCombo (2wild)'!F$6+2,FALSE),'FG1125way_Regular Symbol(2wild)'!G$16))</f>
        <v>5</v>
      </c>
      <c r="G19" s="27">
        <f>IF(G$6&lt;=$B19,VLOOKUP($A19,'FG1125way_Regular Symbol(2wild)'!$B$21:$H$31,'FG_1125way_PayCombo (2wild)'!G$6+2,FALSE)*T$2,IF(G$6-$B19=1,VLOOKUP($A19,'FG1125way_Regular Symbol(2wild)'!$B$34:$H$44,'FG_1125way_PayCombo (2wild)'!G$6+2,FALSE),'FG1125way_Regular Symbol(2wild)'!H$16))</f>
        <v>34</v>
      </c>
      <c r="H19" s="256">
        <f t="shared" si="0"/>
        <v>91800</v>
      </c>
      <c r="I19" s="244">
        <f t="shared" si="1"/>
        <v>89.6</v>
      </c>
      <c r="J19" s="190">
        <f>VLOOKUP($A19,FGOverView!$B$36:$G$46,'FG_1125way_PayCombo (2wild)'!$B19+1,FALSE)</f>
        <v>100</v>
      </c>
      <c r="K19" s="183">
        <f t="shared" si="2"/>
        <v>2.2321428571428572E-2</v>
      </c>
      <c r="L19" s="276">
        <f t="shared" si="3"/>
        <v>1.1160714285714286E-2</v>
      </c>
      <c r="M19" s="275">
        <f t="shared" si="4"/>
        <v>1.1160714285714286</v>
      </c>
      <c r="N19" s="134"/>
      <c r="O19" s="307" t="s">
        <v>44</v>
      </c>
      <c r="P19" s="307" t="s">
        <v>285</v>
      </c>
      <c r="Q19" s="307" t="s">
        <v>44</v>
      </c>
      <c r="R19" s="307" t="s">
        <v>44</v>
      </c>
      <c r="S19" s="307" t="s">
        <v>285</v>
      </c>
      <c r="T19" s="302">
        <f>IF(O19="S1",VLOOKUP(O19,'FG_243way_Regular Symbol'!$B$3:$H$15,'FG_1125way_PayCombo (2wild)'!P$1+2,FALSE)*P$2,'FG_243way_Regular Symbol'!D$16-VLOOKUP("S1",'FG_243way_Regular Symbol'!$B$3:$H$15,'FG_1125way_PayCombo (2wild)'!P$1+2,FALSE)*P$2)</f>
        <v>3</v>
      </c>
      <c r="U19" s="302">
        <f>IF(P19="S1",VLOOKUP(P19,'FG_243way_Regular Symbol'!$B$3:$H$15,'FG_1125way_PayCombo (2wild)'!Q$1+2,FALSE)*Q$2,'FG_243way_Regular Symbol'!E$16-VLOOKUP("S1",'FG_243way_Regular Symbol'!$B$3:$H$15,'FG_1125way_PayCombo (2wild)'!Q$1+2,FALSE)*Q$2)</f>
        <v>64</v>
      </c>
      <c r="V19" s="302">
        <f>IF(Q19="S1",VLOOKUP(Q19,'FG_243way_Regular Symbol'!$B$3:$H$15,'FG_1125way_PayCombo (2wild)'!R$1+2,FALSE)*R$2,'FG_243way_Regular Symbol'!F$16-VLOOKUP("S1",'FG_243way_Regular Symbol'!$B$3:$H$15,'FG_1125way_PayCombo (2wild)'!R$1+2,FALSE)*R$2)</f>
        <v>20</v>
      </c>
      <c r="W19" s="302">
        <f>IF(R19="S1",VLOOKUP(R19,'FG_243way_Regular Symbol'!$B$3:$H$15,'FG_1125way_PayCombo (2wild)'!S$1+2,FALSE)*S$2,'FG_243way_Regular Symbol'!G$16-VLOOKUP("S1",'FG_243way_Regular Symbol'!$B$3:$H$15,'FG_1125way_PayCombo (2wild)'!S$1+2,FALSE)*S$2)</f>
        <v>10</v>
      </c>
      <c r="X19" s="302">
        <f>IF(S19="S1",VLOOKUP(S19,'FG_243way_Regular Symbol'!$B$3:$H$15,'FG_1125way_PayCombo (2wild)'!T$1+2,FALSE)*T$2,'FG_243way_Regular Symbol'!H$16-VLOOKUP("S1",'FG_243way_Regular Symbol'!$B$3:$H$15,'FG_1125way_PayCombo (2wild)'!T$1+2,FALSE)*T$2)</f>
        <v>63</v>
      </c>
      <c r="Y19" s="305">
        <f t="shared" si="5"/>
        <v>2419200</v>
      </c>
      <c r="Z19" s="18">
        <f t="shared" si="6"/>
        <v>0.29411764705882354</v>
      </c>
    </row>
    <row r="20" spans="1:26">
      <c r="A20" s="303" t="s">
        <v>84</v>
      </c>
      <c r="B20" s="356">
        <v>4</v>
      </c>
      <c r="C20" s="27">
        <f>IF(C$6&lt;=$B20,VLOOKUP($A20,'FG_R1R2appear wild'!$E$21:$H$32,'FG_1125way_PayCombo (2wild)'!C$6+2,FALSE),IF(C$6-$B20=1,VLOOKUP($A20,'FG_576way_Regular Symbol(2wild)'!$B$34:$H$44,'FG_1125way_PayCombo (2wild)'!C$6+2,FALSE),'FG_576way_Regular Symbol(2wild)'!D$16))</f>
        <v>6</v>
      </c>
      <c r="D20" s="27">
        <f>IF(D$6&lt;=$B20,VLOOKUP($A20,'FG_R1R2appear wild'!$E$21:$H$32,'FG_1125way_PayCombo (2wild)'!D$6+2,FALSE),IF(D$6-$B20=1,VLOOKUP($A20,'FG_576way_Regular Symbol(2wild)'!$B$34:$H$44,'FG_1125way_PayCombo (2wild)'!D$6+2,FALSE),'FG_576way_Regular Symbol(2wild)'!E$16))</f>
        <v>6</v>
      </c>
      <c r="E20" s="27">
        <f>IF(E$6&lt;=$B20,VLOOKUP($A20,'FG1125way_Regular Symbol(2wild)'!$B$21:$H$31,'FG_1125way_PayCombo (2wild)'!E$6+2,FALSE)*R$2,IF(E$6-$B20=1,VLOOKUP($A20,'FG1125way_Regular Symbol(2wild)'!$B$34:$H$44,'FG_1125way_PayCombo (2wild)'!E$6+2,FALSE),'FG1125way_Regular Symbol(2wild)'!F$16))</f>
        <v>20</v>
      </c>
      <c r="F20" s="27">
        <f>IF(F$6&lt;=$B20,VLOOKUP($A20,'FG1125way_Regular Symbol(2wild)'!$B$21:$H$31,'FG_1125way_PayCombo (2wild)'!F$6+2,FALSE)*S$2,IF(F$6-$B20=1,VLOOKUP($A20,'FG1125way_Regular Symbol(2wild)'!$B$34:$H$44,'FG_1125way_PayCombo (2wild)'!F$6+2,FALSE),'FG1125way_Regular Symbol(2wild)'!G$16))</f>
        <v>10</v>
      </c>
      <c r="G20" s="27">
        <f>IF(G$6&lt;=$B20,VLOOKUP($A20,'FG1125way_Regular Symbol(2wild)'!$B$21:$H$31,'FG_1125way_PayCombo (2wild)'!G$6+2,FALSE)*T$2,IF(G$6-$B20=1,VLOOKUP($A20,'FG1125way_Regular Symbol(2wild)'!$B$34:$H$44,'FG_1125way_PayCombo (2wild)'!G$6+2,FALSE),'FG1125way_Regular Symbol(2wild)'!H$16))</f>
        <v>58</v>
      </c>
      <c r="H20" s="364">
        <f t="shared" si="0"/>
        <v>417600</v>
      </c>
      <c r="I20" s="244">
        <f t="shared" si="1"/>
        <v>19.69655172413793</v>
      </c>
      <c r="J20" s="190">
        <f>VLOOKUP($A20,FGOverView!$B$36:$G$46,'FG_1125way_PayCombo (2wild)'!$B20+1,FALSE)</f>
        <v>100</v>
      </c>
      <c r="K20" s="183">
        <f t="shared" si="2"/>
        <v>0.10154061624649861</v>
      </c>
      <c r="L20" s="276">
        <f t="shared" si="3"/>
        <v>5.0770308123249307E-2</v>
      </c>
      <c r="M20" s="275">
        <f t="shared" si="4"/>
        <v>5.0770308123249306</v>
      </c>
      <c r="N20" s="134"/>
      <c r="O20" s="307" t="s">
        <v>44</v>
      </c>
      <c r="P20" s="307" t="s">
        <v>285</v>
      </c>
      <c r="Q20" s="307" t="s">
        <v>44</v>
      </c>
      <c r="R20" s="307" t="s">
        <v>285</v>
      </c>
      <c r="S20" s="307" t="s">
        <v>44</v>
      </c>
      <c r="T20" s="302">
        <f>IF(O20="S1",VLOOKUP(O20,'FG_243way_Regular Symbol'!$B$3:$H$15,'FG_1125way_PayCombo (2wild)'!P$1+2,FALSE)*P$2,'FG_243way_Regular Symbol'!D$16-VLOOKUP("S1",'FG_243way_Regular Symbol'!$B$3:$H$15,'FG_1125way_PayCombo (2wild)'!P$1+2,FALSE)*P$2)</f>
        <v>3</v>
      </c>
      <c r="U20" s="302">
        <f>IF(P20="S1",VLOOKUP(P20,'FG_243way_Regular Symbol'!$B$3:$H$15,'FG_1125way_PayCombo (2wild)'!Q$1+2,FALSE)*Q$2,'FG_243way_Regular Symbol'!E$16-VLOOKUP("S1",'FG_243way_Regular Symbol'!$B$3:$H$15,'FG_1125way_PayCombo (2wild)'!Q$1+2,FALSE)*Q$2)</f>
        <v>64</v>
      </c>
      <c r="V20" s="302">
        <f>IF(Q20="S1",VLOOKUP(Q20,'FG_243way_Regular Symbol'!$B$3:$H$15,'FG_1125way_PayCombo (2wild)'!R$1+2,FALSE)*R$2,'FG_243way_Regular Symbol'!F$16-VLOOKUP("S1",'FG_243way_Regular Symbol'!$B$3:$H$15,'FG_1125way_PayCombo (2wild)'!R$1+2,FALSE)*R$2)</f>
        <v>20</v>
      </c>
      <c r="W20" s="302">
        <f>IF(R20="S1",VLOOKUP(R20,'FG_243way_Regular Symbol'!$B$3:$H$15,'FG_1125way_PayCombo (2wild)'!S$1+2,FALSE)*S$2,'FG_243way_Regular Symbol'!G$16-VLOOKUP("S1",'FG_243way_Regular Symbol'!$B$3:$H$15,'FG_1125way_PayCombo (2wild)'!S$1+2,FALSE)*S$2)</f>
        <v>46</v>
      </c>
      <c r="X20" s="302">
        <f>IF(S20="S1",VLOOKUP(S20,'FG_243way_Regular Symbol'!$B$3:$H$15,'FG_1125way_PayCombo (2wild)'!T$1+2,FALSE)*T$2,'FG_243way_Regular Symbol'!H$16-VLOOKUP("S1",'FG_243way_Regular Symbol'!$B$3:$H$15,'FG_1125way_PayCombo (2wild)'!T$1+2,FALSE)*T$2)</f>
        <v>5</v>
      </c>
      <c r="Y20" s="305">
        <f t="shared" si="5"/>
        <v>883200</v>
      </c>
      <c r="Z20" s="18">
        <f t="shared" si="6"/>
        <v>0.10737628384687208</v>
      </c>
    </row>
    <row r="21" spans="1:26">
      <c r="A21" s="303" t="s">
        <v>147</v>
      </c>
      <c r="B21" s="356">
        <v>4</v>
      </c>
      <c r="C21" s="27">
        <f>IF(C$6&lt;=$B21,VLOOKUP($A21,'FG_R1R2appear wild'!$E$21:$H$32,'FG_1125way_PayCombo (2wild)'!C$6+2,FALSE),IF(C$6-$B21=1,VLOOKUP($A21,'FG_576way_Regular Symbol(2wild)'!$B$34:$H$44,'FG_1125way_PayCombo (2wild)'!C$6+2,FALSE),'FG_576way_Regular Symbol(2wild)'!D$16))</f>
        <v>9</v>
      </c>
      <c r="D21" s="27">
        <f>IF(D$6&lt;=$B21,VLOOKUP($A21,'FG_R1R2appear wild'!$E$21:$H$32,'FG_1125way_PayCombo (2wild)'!D$6+2,FALSE),IF(D$6-$B21=1,VLOOKUP($A21,'FG_576way_Regular Symbol(2wild)'!$B$34:$H$44,'FG_1125way_PayCombo (2wild)'!D$6+2,FALSE),'FG_576way_Regular Symbol(2wild)'!E$16))</f>
        <v>7</v>
      </c>
      <c r="E21" s="27">
        <f>IF(E$6&lt;=$B21,VLOOKUP($A21,'FG1125way_Regular Symbol(2wild)'!$B$21:$H$31,'FG_1125way_PayCombo (2wild)'!E$6+2,FALSE)*R$2,IF(E$6-$B21=1,VLOOKUP($A21,'FG1125way_Regular Symbol(2wild)'!$B$34:$H$44,'FG_1125way_PayCombo (2wild)'!E$6+2,FALSE),'FG1125way_Regular Symbol(2wild)'!F$16))</f>
        <v>70</v>
      </c>
      <c r="F21" s="27">
        <f>IF(F$6&lt;=$B21,VLOOKUP($A21,'FG1125way_Regular Symbol(2wild)'!$B$21:$H$31,'FG_1125way_PayCombo (2wild)'!F$6+2,FALSE)*S$2,IF(F$6-$B21=1,VLOOKUP($A21,'FG1125way_Regular Symbol(2wild)'!$B$34:$H$44,'FG_1125way_PayCombo (2wild)'!F$6+2,FALSE),'FG1125way_Regular Symbol(2wild)'!G$16))</f>
        <v>55</v>
      </c>
      <c r="G21" s="27">
        <f>IF(G$6&lt;=$B21,VLOOKUP($A21,'FG1125way_Regular Symbol(2wild)'!$B$21:$H$31,'FG_1125way_PayCombo (2wild)'!G$6+2,FALSE)*T$2,IF(G$6-$B21=1,VLOOKUP($A21,'FG1125way_Regular Symbol(2wild)'!$B$34:$H$44,'FG_1125way_PayCombo (2wild)'!G$6+2,FALSE),'FG1125way_Regular Symbol(2wild)'!H$16))</f>
        <v>56</v>
      </c>
      <c r="H21" s="256">
        <f t="shared" si="0"/>
        <v>13582800</v>
      </c>
      <c r="I21" s="244">
        <f t="shared" si="1"/>
        <v>0.60556586270871982</v>
      </c>
      <c r="J21" s="190">
        <f>VLOOKUP($A21,FGOverView!$B$36:$G$46,'FG_1125way_PayCombo (2wild)'!$B21+1,FALSE)</f>
        <v>60</v>
      </c>
      <c r="K21" s="183">
        <f t="shared" si="2"/>
        <v>1.9816176470588234</v>
      </c>
      <c r="L21" s="276">
        <f t="shared" si="3"/>
        <v>1.6513480392156863</v>
      </c>
      <c r="M21" s="275">
        <f t="shared" si="4"/>
        <v>99.080882352941174</v>
      </c>
      <c r="N21" s="134"/>
      <c r="O21" s="307" t="s">
        <v>44</v>
      </c>
      <c r="P21" s="307" t="s">
        <v>285</v>
      </c>
      <c r="Q21" s="307" t="s">
        <v>285</v>
      </c>
      <c r="R21" s="307" t="s">
        <v>44</v>
      </c>
      <c r="S21" s="307" t="s">
        <v>44</v>
      </c>
      <c r="T21" s="302">
        <f>IF(O21="S1",VLOOKUP(O21,'FG_243way_Regular Symbol'!$B$3:$H$15,'FG_1125way_PayCombo (2wild)'!P$1+2,FALSE)*P$2,'FG_243way_Regular Symbol'!D$16-VLOOKUP("S1",'FG_243way_Regular Symbol'!$B$3:$H$15,'FG_1125way_PayCombo (2wild)'!P$1+2,FALSE)*P$2)</f>
        <v>3</v>
      </c>
      <c r="U21" s="302">
        <f>IF(P21="S1",VLOOKUP(P21,'FG_243way_Regular Symbol'!$B$3:$H$15,'FG_1125way_PayCombo (2wild)'!Q$1+2,FALSE)*Q$2,'FG_243way_Regular Symbol'!E$16-VLOOKUP("S1",'FG_243way_Regular Symbol'!$B$3:$H$15,'FG_1125way_PayCombo (2wild)'!Q$1+2,FALSE)*Q$2)</f>
        <v>64</v>
      </c>
      <c r="V21" s="302">
        <f>IF(Q21="S1",VLOOKUP(Q21,'FG_243way_Regular Symbol'!$B$3:$H$15,'FG_1125way_PayCombo (2wild)'!R$1+2,FALSE)*R$2,'FG_243way_Regular Symbol'!F$16-VLOOKUP("S1",'FG_243way_Regular Symbol'!$B$3:$H$15,'FG_1125way_PayCombo (2wild)'!R$1+2,FALSE)*R$2)</f>
        <v>40</v>
      </c>
      <c r="W21" s="302">
        <f>IF(R21="S1",VLOOKUP(R21,'FG_243way_Regular Symbol'!$B$3:$H$15,'FG_1125way_PayCombo (2wild)'!S$1+2,FALSE)*S$2,'FG_243way_Regular Symbol'!G$16-VLOOKUP("S1",'FG_243way_Regular Symbol'!$B$3:$H$15,'FG_1125way_PayCombo (2wild)'!S$1+2,FALSE)*S$2)</f>
        <v>10</v>
      </c>
      <c r="X21" s="302">
        <f>IF(S21="S1",VLOOKUP(S21,'FG_243way_Regular Symbol'!$B$3:$H$15,'FG_1125way_PayCombo (2wild)'!T$1+2,FALSE)*T$2,'FG_243way_Regular Symbol'!H$16-VLOOKUP("S1",'FG_243way_Regular Symbol'!$B$3:$H$15,'FG_1125way_PayCombo (2wild)'!T$1+2,FALSE)*T$2)</f>
        <v>5</v>
      </c>
      <c r="Y21" s="305">
        <f t="shared" si="5"/>
        <v>384000</v>
      </c>
      <c r="Z21" s="18">
        <f t="shared" si="6"/>
        <v>4.6685340802987862E-2</v>
      </c>
    </row>
    <row r="22" spans="1:26">
      <c r="A22" s="303" t="s">
        <v>69</v>
      </c>
      <c r="B22" s="356">
        <v>4</v>
      </c>
      <c r="C22" s="27">
        <f>IF(C$6&lt;=$B22,VLOOKUP($A22,'FG_R1R2appear wild'!$E$21:$H$32,'FG_1125way_PayCombo (2wild)'!C$6+2,FALSE),IF(C$6-$B22=1,VLOOKUP($A22,'FG_576way_Regular Symbol(2wild)'!$B$34:$H$44,'FG_1125way_PayCombo (2wild)'!C$6+2,FALSE),'FG_576way_Regular Symbol(2wild)'!D$16))</f>
        <v>6</v>
      </c>
      <c r="D22" s="27">
        <f>IF(D$6&lt;=$B22,VLOOKUP($A22,'FG_R1R2appear wild'!$E$21:$H$32,'FG_1125way_PayCombo (2wild)'!D$6+2,FALSE),IF(D$6-$B22=1,VLOOKUP($A22,'FG_576way_Regular Symbol(2wild)'!$B$34:$H$44,'FG_1125way_PayCombo (2wild)'!D$6+2,FALSE),'FG_576way_Regular Symbol(2wild)'!E$16))</f>
        <v>8</v>
      </c>
      <c r="E22" s="27">
        <f>IF(E$6&lt;=$B22,VLOOKUP($A22,'FG1125way_Regular Symbol(2wild)'!$B$21:$H$31,'FG_1125way_PayCombo (2wild)'!E$6+2,FALSE)*R$2,IF(E$6-$B22=1,VLOOKUP($A22,'FG1125way_Regular Symbol(2wild)'!$B$34:$H$44,'FG_1125way_PayCombo (2wild)'!E$6+2,FALSE),'FG1125way_Regular Symbol(2wild)'!F$16))</f>
        <v>10</v>
      </c>
      <c r="F22" s="27">
        <f>IF(F$6&lt;=$B22,VLOOKUP($A22,'FG1125way_Regular Symbol(2wild)'!$B$21:$H$31,'FG_1125way_PayCombo (2wild)'!F$6+2,FALSE)*S$2,IF(F$6-$B22=1,VLOOKUP($A22,'FG1125way_Regular Symbol(2wild)'!$B$34:$H$44,'FG_1125way_PayCombo (2wild)'!F$6+2,FALSE),'FG1125way_Regular Symbol(2wild)'!G$16))</f>
        <v>20</v>
      </c>
      <c r="G22" s="27">
        <f>IF(G$6&lt;=$B22,VLOOKUP($A22,'FG1125way_Regular Symbol(2wild)'!$B$21:$H$31,'FG_1125way_PayCombo (2wild)'!G$6+2,FALSE)*T$2,IF(G$6-$B22=1,VLOOKUP($A22,'FG1125way_Regular Symbol(2wild)'!$B$34:$H$44,'FG_1125way_PayCombo (2wild)'!G$6+2,FALSE),'FG1125way_Regular Symbol(2wild)'!H$16))</f>
        <v>58</v>
      </c>
      <c r="H22" s="256">
        <f t="shared" si="0"/>
        <v>556800</v>
      </c>
      <c r="I22" s="244">
        <f t="shared" si="1"/>
        <v>14.772413793103448</v>
      </c>
      <c r="J22" s="190">
        <f>VLOOKUP($A22,FGOverView!$B$36:$G$46,'FG_1125way_PayCombo (2wild)'!$B22+1,FALSE)</f>
        <v>10</v>
      </c>
      <c r="K22" s="183">
        <f t="shared" si="2"/>
        <v>1.3538748832866479E-2</v>
      </c>
      <c r="L22" s="276">
        <f t="shared" si="3"/>
        <v>6.7693744164332395E-2</v>
      </c>
      <c r="M22" s="275">
        <f t="shared" si="4"/>
        <v>0.67693744164332392</v>
      </c>
      <c r="N22" s="134"/>
      <c r="O22" s="307" t="s">
        <v>285</v>
      </c>
      <c r="P22" s="307" t="s">
        <v>44</v>
      </c>
      <c r="Q22" s="307" t="s">
        <v>44</v>
      </c>
      <c r="R22" s="307" t="s">
        <v>44</v>
      </c>
      <c r="S22" s="307" t="s">
        <v>285</v>
      </c>
      <c r="T22" s="302">
        <f>IF(O22="S1",VLOOKUP(O22,'FG_243way_Regular Symbol'!$B$3:$H$15,'FG_1125way_PayCombo (2wild)'!P$1+2,FALSE)*P$2,'FG_243way_Regular Symbol'!D$16-VLOOKUP("S1",'FG_243way_Regular Symbol'!$B$3:$H$15,'FG_1125way_PayCombo (2wild)'!P$1+2,FALSE)*P$2)</f>
        <v>58</v>
      </c>
      <c r="U22" s="302">
        <f>IF(P22="S1",VLOOKUP(P22,'FG_243way_Regular Symbol'!$B$3:$H$15,'FG_1125way_PayCombo (2wild)'!Q$1+2,FALSE)*Q$2,'FG_243way_Regular Symbol'!E$16-VLOOKUP("S1",'FG_243way_Regular Symbol'!$B$3:$H$15,'FG_1125way_PayCombo (2wild)'!Q$1+2,FALSE)*Q$2)</f>
        <v>18</v>
      </c>
      <c r="V22" s="302">
        <f>IF(Q22="S1",VLOOKUP(Q22,'FG_243way_Regular Symbol'!$B$3:$H$15,'FG_1125way_PayCombo (2wild)'!R$1+2,FALSE)*R$2,'FG_243way_Regular Symbol'!F$16-VLOOKUP("S1",'FG_243way_Regular Symbol'!$B$3:$H$15,'FG_1125way_PayCombo (2wild)'!R$1+2,FALSE)*R$2)</f>
        <v>20</v>
      </c>
      <c r="W22" s="302">
        <f>IF(R22="S1",VLOOKUP(R22,'FG_243way_Regular Symbol'!$B$3:$H$15,'FG_1125way_PayCombo (2wild)'!S$1+2,FALSE)*S$2,'FG_243way_Regular Symbol'!G$16-VLOOKUP("S1",'FG_243way_Regular Symbol'!$B$3:$H$15,'FG_1125way_PayCombo (2wild)'!S$1+2,FALSE)*S$2)</f>
        <v>10</v>
      </c>
      <c r="X22" s="302">
        <f>IF(S22="S1",VLOOKUP(S22,'FG_243way_Regular Symbol'!$B$3:$H$15,'FG_1125way_PayCombo (2wild)'!T$1+2,FALSE)*T$2,'FG_243way_Regular Symbol'!H$16-VLOOKUP("S1",'FG_243way_Regular Symbol'!$B$3:$H$15,'FG_1125way_PayCombo (2wild)'!T$1+2,FALSE)*T$2)</f>
        <v>63</v>
      </c>
      <c r="Y22" s="305">
        <f t="shared" si="5"/>
        <v>13154400</v>
      </c>
      <c r="Z22" s="18">
        <f t="shared" si="6"/>
        <v>1.599264705882353</v>
      </c>
    </row>
    <row r="23" spans="1:26">
      <c r="A23" s="303" t="s">
        <v>188</v>
      </c>
      <c r="B23" s="356">
        <v>4</v>
      </c>
      <c r="C23" s="27">
        <f>IF(C$6&lt;=$B23,VLOOKUP($A23,'FG_R1R2appear wild'!$E$21:$H$32,'FG_1125way_PayCombo (2wild)'!C$6+2,FALSE),IF(C$6-$B23=1,VLOOKUP($A23,'FG_576way_Regular Symbol(2wild)'!$B$34:$H$44,'FG_1125way_PayCombo (2wild)'!C$6+2,FALSE),'FG_576way_Regular Symbol(2wild)'!D$16))</f>
        <v>8</v>
      </c>
      <c r="D23" s="27">
        <f>IF(D$6&lt;=$B23,VLOOKUP($A23,'FG_R1R2appear wild'!$E$21:$H$32,'FG_1125way_PayCombo (2wild)'!D$6+2,FALSE),IF(D$6-$B23=1,VLOOKUP($A23,'FG_576way_Regular Symbol(2wild)'!$B$34:$H$44,'FG_1125way_PayCombo (2wild)'!D$6+2,FALSE),'FG_576way_Regular Symbol(2wild)'!E$16))</f>
        <v>10</v>
      </c>
      <c r="E23" s="27">
        <f>IF(E$6&lt;=$B23,VLOOKUP($A23,'FG1125way_Regular Symbol(2wild)'!$B$21:$H$31,'FG_1125way_PayCombo (2wild)'!E$6+2,FALSE)*R$2,IF(E$6-$B23=1,VLOOKUP($A23,'FG1125way_Regular Symbol(2wild)'!$B$34:$H$44,'FG_1125way_PayCombo (2wild)'!E$6+2,FALSE),'FG1125way_Regular Symbol(2wild)'!F$16))</f>
        <v>20</v>
      </c>
      <c r="F23" s="27">
        <f>IF(F$6&lt;=$B23,VLOOKUP($A23,'FG1125way_Regular Symbol(2wild)'!$B$21:$H$31,'FG_1125way_PayCombo (2wild)'!F$6+2,FALSE)*S$2,IF(F$6-$B23=1,VLOOKUP($A23,'FG1125way_Regular Symbol(2wild)'!$B$34:$H$44,'FG_1125way_PayCombo (2wild)'!F$6+2,FALSE),'FG1125way_Regular Symbol(2wild)'!G$16))</f>
        <v>40</v>
      </c>
      <c r="G23" s="27">
        <f>IF(G$6&lt;=$B23,VLOOKUP($A23,'FG1125way_Regular Symbol(2wild)'!$B$21:$H$31,'FG_1125way_PayCombo (2wild)'!G$6+2,FALSE)*T$2,IF(G$6-$B23=1,VLOOKUP($A23,'FG1125way_Regular Symbol(2wild)'!$B$34:$H$44,'FG_1125way_PayCombo (2wild)'!G$6+2,FALSE),'FG1125way_Regular Symbol(2wild)'!H$16))</f>
        <v>35</v>
      </c>
      <c r="H23" s="256">
        <f t="shared" si="0"/>
        <v>2240000</v>
      </c>
      <c r="I23" s="244">
        <f t="shared" si="1"/>
        <v>3.6720000000000002</v>
      </c>
      <c r="J23" s="190">
        <f>VLOOKUP($A23,FGOverView!$B$36:$G$46,'FG_1125way_PayCombo (2wild)'!$B23+1,FALSE)</f>
        <v>10</v>
      </c>
      <c r="K23" s="183">
        <f t="shared" si="2"/>
        <v>5.4466230936819168E-2</v>
      </c>
      <c r="L23" s="276">
        <f t="shared" si="3"/>
        <v>0.27233115468409586</v>
      </c>
      <c r="M23" s="275">
        <f t="shared" si="4"/>
        <v>2.7233115468409586</v>
      </c>
      <c r="N23" s="134"/>
      <c r="O23" s="307" t="s">
        <v>285</v>
      </c>
      <c r="P23" s="307" t="s">
        <v>44</v>
      </c>
      <c r="Q23" s="307" t="s">
        <v>44</v>
      </c>
      <c r="R23" s="307" t="s">
        <v>285</v>
      </c>
      <c r="S23" s="307" t="s">
        <v>44</v>
      </c>
      <c r="T23" s="302">
        <f>IF(O23="S1",VLOOKUP(O23,'FG_243way_Regular Symbol'!$B$3:$H$15,'FG_1125way_PayCombo (2wild)'!P$1+2,FALSE)*P$2,'FG_243way_Regular Symbol'!D$16-VLOOKUP("S1",'FG_243way_Regular Symbol'!$B$3:$H$15,'FG_1125way_PayCombo (2wild)'!P$1+2,FALSE)*P$2)</f>
        <v>58</v>
      </c>
      <c r="U23" s="302">
        <f>IF(P23="S1",VLOOKUP(P23,'FG_243way_Regular Symbol'!$B$3:$H$15,'FG_1125way_PayCombo (2wild)'!Q$1+2,FALSE)*Q$2,'FG_243way_Regular Symbol'!E$16-VLOOKUP("S1",'FG_243way_Regular Symbol'!$B$3:$H$15,'FG_1125way_PayCombo (2wild)'!Q$1+2,FALSE)*Q$2)</f>
        <v>18</v>
      </c>
      <c r="V23" s="302">
        <f>IF(Q23="S1",VLOOKUP(Q23,'FG_243way_Regular Symbol'!$B$3:$H$15,'FG_1125way_PayCombo (2wild)'!R$1+2,FALSE)*R$2,'FG_243way_Regular Symbol'!F$16-VLOOKUP("S1",'FG_243way_Regular Symbol'!$B$3:$H$15,'FG_1125way_PayCombo (2wild)'!R$1+2,FALSE)*R$2)</f>
        <v>20</v>
      </c>
      <c r="W23" s="302">
        <f>IF(R23="S1",VLOOKUP(R23,'FG_243way_Regular Symbol'!$B$3:$H$15,'FG_1125way_PayCombo (2wild)'!S$1+2,FALSE)*S$2,'FG_243way_Regular Symbol'!G$16-VLOOKUP("S1",'FG_243way_Regular Symbol'!$B$3:$H$15,'FG_1125way_PayCombo (2wild)'!S$1+2,FALSE)*S$2)</f>
        <v>46</v>
      </c>
      <c r="X23" s="302">
        <f>IF(S23="S1",VLOOKUP(S23,'FG_243way_Regular Symbol'!$B$3:$H$15,'FG_1125way_PayCombo (2wild)'!T$1+2,FALSE)*T$2,'FG_243way_Regular Symbol'!H$16-VLOOKUP("S1",'FG_243way_Regular Symbol'!$B$3:$H$15,'FG_1125way_PayCombo (2wild)'!T$1+2,FALSE)*T$2)</f>
        <v>5</v>
      </c>
      <c r="Y23" s="305">
        <f t="shared" si="5"/>
        <v>4802400</v>
      </c>
      <c r="Z23" s="18">
        <f t="shared" si="6"/>
        <v>0.58385854341736698</v>
      </c>
    </row>
    <row r="24" spans="1:26">
      <c r="A24" s="303" t="s">
        <v>189</v>
      </c>
      <c r="B24" s="356">
        <v>4</v>
      </c>
      <c r="C24" s="27">
        <f>IF(C$6&lt;=$B24,VLOOKUP($A24,'FG_R1R2appear wild'!$E$21:$H$32,'FG_1125way_PayCombo (2wild)'!C$6+2,FALSE),IF(C$6-$B24=1,VLOOKUP($A24,'FG_576way_Regular Symbol(2wild)'!$B$34:$H$44,'FG_1125way_PayCombo (2wild)'!C$6+2,FALSE),'FG_576way_Regular Symbol(2wild)'!D$16))</f>
        <v>7</v>
      </c>
      <c r="D24" s="27">
        <f>IF(D$6&lt;=$B24,VLOOKUP($A24,'FG_R1R2appear wild'!$E$21:$H$32,'FG_1125way_PayCombo (2wild)'!D$6+2,FALSE),IF(D$6-$B24=1,VLOOKUP($A24,'FG_576way_Regular Symbol(2wild)'!$B$34:$H$44,'FG_1125way_PayCombo (2wild)'!D$6+2,FALSE),'FG_576way_Regular Symbol(2wild)'!E$16))</f>
        <v>6</v>
      </c>
      <c r="E24" s="27">
        <f>IF(E$6&lt;=$B24,VLOOKUP($A24,'FG1125way_Regular Symbol(2wild)'!$B$21:$H$31,'FG_1125way_PayCombo (2wild)'!E$6+2,FALSE)*R$2,IF(E$6-$B24=1,VLOOKUP($A24,'FG1125way_Regular Symbol(2wild)'!$B$34:$H$44,'FG_1125way_PayCombo (2wild)'!E$6+2,FALSE),'FG1125way_Regular Symbol(2wild)'!F$16))</f>
        <v>25</v>
      </c>
      <c r="F24" s="27">
        <f>IF(F$6&lt;=$B24,VLOOKUP($A24,'FG1125way_Regular Symbol(2wild)'!$B$21:$H$31,'FG_1125way_PayCombo (2wild)'!F$6+2,FALSE)*S$2,IF(F$6-$B24=1,VLOOKUP($A24,'FG1125way_Regular Symbol(2wild)'!$B$34:$H$44,'FG_1125way_PayCombo (2wild)'!F$6+2,FALSE),'FG1125way_Regular Symbol(2wild)'!G$16))</f>
        <v>30</v>
      </c>
      <c r="G24" s="27">
        <f>IF(G$6&lt;=$B24,VLOOKUP($A24,'FG1125way_Regular Symbol(2wild)'!$B$21:$H$31,'FG_1125way_PayCombo (2wild)'!G$6+2,FALSE)*T$2,IF(G$6-$B24=1,VLOOKUP($A24,'FG1125way_Regular Symbol(2wild)'!$B$34:$H$44,'FG_1125way_PayCombo (2wild)'!G$6+2,FALSE),'FG1125way_Regular Symbol(2wild)'!H$16))</f>
        <v>36</v>
      </c>
      <c r="H24" s="256">
        <f t="shared" si="0"/>
        <v>1134000</v>
      </c>
      <c r="I24" s="244">
        <f t="shared" si="1"/>
        <v>7.253333333333333</v>
      </c>
      <c r="J24" s="190">
        <f>VLOOKUP($A24,FGOverView!$B$36:$G$46,'FG_1125way_PayCombo (2wild)'!$B24+1,FALSE)</f>
        <v>10</v>
      </c>
      <c r="K24" s="183">
        <f t="shared" si="2"/>
        <v>2.7573529411764709E-2</v>
      </c>
      <c r="L24" s="276">
        <f t="shared" si="3"/>
        <v>0.13786764705882354</v>
      </c>
      <c r="M24" s="275">
        <f t="shared" si="4"/>
        <v>1.3786764705882355</v>
      </c>
      <c r="N24" s="134"/>
      <c r="O24" s="307" t="s">
        <v>285</v>
      </c>
      <c r="P24" s="307" t="s">
        <v>44</v>
      </c>
      <c r="Q24" s="307" t="s">
        <v>285</v>
      </c>
      <c r="R24" s="307" t="s">
        <v>44</v>
      </c>
      <c r="S24" s="307" t="s">
        <v>44</v>
      </c>
      <c r="T24" s="302">
        <f>IF(O24="S1",VLOOKUP(O24,'FG_243way_Regular Symbol'!$B$3:$H$15,'FG_1125way_PayCombo (2wild)'!P$1+2,FALSE)*P$2,'FG_243way_Regular Symbol'!D$16-VLOOKUP("S1",'FG_243way_Regular Symbol'!$B$3:$H$15,'FG_1125way_PayCombo (2wild)'!P$1+2,FALSE)*P$2)</f>
        <v>58</v>
      </c>
      <c r="U24" s="302">
        <f>IF(P24="S1",VLOOKUP(P24,'FG_243way_Regular Symbol'!$B$3:$H$15,'FG_1125way_PayCombo (2wild)'!Q$1+2,FALSE)*Q$2,'FG_243way_Regular Symbol'!E$16-VLOOKUP("S1",'FG_243way_Regular Symbol'!$B$3:$H$15,'FG_1125way_PayCombo (2wild)'!Q$1+2,FALSE)*Q$2)</f>
        <v>18</v>
      </c>
      <c r="V24" s="302">
        <f>IF(Q24="S1",VLOOKUP(Q24,'FG_243way_Regular Symbol'!$B$3:$H$15,'FG_1125way_PayCombo (2wild)'!R$1+2,FALSE)*R$2,'FG_243way_Regular Symbol'!F$16-VLOOKUP("S1",'FG_243way_Regular Symbol'!$B$3:$H$15,'FG_1125way_PayCombo (2wild)'!R$1+2,FALSE)*R$2)</f>
        <v>40</v>
      </c>
      <c r="W24" s="302">
        <f>IF(R24="S1",VLOOKUP(R24,'FG_243way_Regular Symbol'!$B$3:$H$15,'FG_1125way_PayCombo (2wild)'!S$1+2,FALSE)*S$2,'FG_243way_Regular Symbol'!G$16-VLOOKUP("S1",'FG_243way_Regular Symbol'!$B$3:$H$15,'FG_1125way_PayCombo (2wild)'!S$1+2,FALSE)*S$2)</f>
        <v>10</v>
      </c>
      <c r="X24" s="302">
        <f>IF(S24="S1",VLOOKUP(S24,'FG_243way_Regular Symbol'!$B$3:$H$15,'FG_1125way_PayCombo (2wild)'!T$1+2,FALSE)*T$2,'FG_243way_Regular Symbol'!H$16-VLOOKUP("S1",'FG_243way_Regular Symbol'!$B$3:$H$15,'FG_1125way_PayCombo (2wild)'!T$1+2,FALSE)*T$2)</f>
        <v>5</v>
      </c>
      <c r="Y24" s="305">
        <f t="shared" si="5"/>
        <v>2088000</v>
      </c>
      <c r="Z24" s="18">
        <f t="shared" si="6"/>
        <v>0.25385154061624648</v>
      </c>
    </row>
    <row r="25" spans="1:26">
      <c r="A25" s="303" t="s">
        <v>190</v>
      </c>
      <c r="B25" s="356">
        <v>4</v>
      </c>
      <c r="C25" s="27">
        <f>IF(C$6&lt;=$B25,VLOOKUP($A25,'FG_R1R2appear wild'!$E$21:$H$32,'FG_1125way_PayCombo (2wild)'!C$6+2,FALSE),IF(C$6-$B25=1,VLOOKUP($A25,'FG_576way_Regular Symbol(2wild)'!$B$34:$H$44,'FG_1125way_PayCombo (2wild)'!C$6+2,FALSE),'FG_576way_Regular Symbol(2wild)'!D$16))</f>
        <v>7</v>
      </c>
      <c r="D25" s="27">
        <f>IF(D$6&lt;=$B25,VLOOKUP($A25,'FG_R1R2appear wild'!$E$21:$H$32,'FG_1125way_PayCombo (2wild)'!D$6+2,FALSE),IF(D$6-$B25=1,VLOOKUP($A25,'FG_576way_Regular Symbol(2wild)'!$B$34:$H$44,'FG_1125way_PayCombo (2wild)'!D$6+2,FALSE),'FG_576way_Regular Symbol(2wild)'!E$16))</f>
        <v>8</v>
      </c>
      <c r="E25" s="27">
        <f>IF(E$6&lt;=$B25,VLOOKUP($A25,'FG1125way_Regular Symbol(2wild)'!$B$21:$H$31,'FG_1125way_PayCombo (2wild)'!E$6+2,FALSE)*R$2,IF(E$6-$B25=1,VLOOKUP($A25,'FG1125way_Regular Symbol(2wild)'!$B$34:$H$44,'FG_1125way_PayCombo (2wild)'!E$6+2,FALSE),'FG1125way_Regular Symbol(2wild)'!F$16))</f>
        <v>20</v>
      </c>
      <c r="F25" s="27">
        <f>IF(F$6&lt;=$B25,VLOOKUP($A25,'FG1125way_Regular Symbol(2wild)'!$B$21:$H$31,'FG_1125way_PayCombo (2wild)'!F$6+2,FALSE)*S$2,IF(F$6-$B25=1,VLOOKUP($A25,'FG1125way_Regular Symbol(2wild)'!$B$34:$H$44,'FG_1125way_PayCombo (2wild)'!F$6+2,FALSE),'FG1125way_Regular Symbol(2wild)'!G$16))</f>
        <v>10</v>
      </c>
      <c r="G25" s="27">
        <f>IF(G$6&lt;=$B25,VLOOKUP($A25,'FG1125way_Regular Symbol(2wild)'!$B$21:$H$31,'FG_1125way_PayCombo (2wild)'!G$6+2,FALSE)*T$2,IF(G$6-$B25=1,VLOOKUP($A25,'FG1125way_Regular Symbol(2wild)'!$B$34:$H$44,'FG_1125way_PayCombo (2wild)'!G$6+2,FALSE),'FG1125way_Regular Symbol(2wild)'!H$16))</f>
        <v>24</v>
      </c>
      <c r="H25" s="256">
        <f t="shared" si="0"/>
        <v>268800</v>
      </c>
      <c r="I25" s="244">
        <f t="shared" si="1"/>
        <v>30.6</v>
      </c>
      <c r="J25" s="190">
        <f>VLOOKUP($A25,FGOverView!$B$36:$G$46,'FG_1125way_PayCombo (2wild)'!$B25+1,FALSE)</f>
        <v>10</v>
      </c>
      <c r="K25" s="183">
        <f t="shared" si="2"/>
        <v>6.5359477124183009E-3</v>
      </c>
      <c r="L25" s="276">
        <f t="shared" si="3"/>
        <v>3.2679738562091505E-2</v>
      </c>
      <c r="M25" s="275">
        <f t="shared" si="4"/>
        <v>0.32679738562091504</v>
      </c>
      <c r="N25" s="134"/>
      <c r="O25" s="307" t="s">
        <v>285</v>
      </c>
      <c r="P25" s="307" t="s">
        <v>285</v>
      </c>
      <c r="Q25" s="307" t="s">
        <v>44</v>
      </c>
      <c r="R25" s="307" t="s">
        <v>44</v>
      </c>
      <c r="S25" s="307" t="s">
        <v>44</v>
      </c>
      <c r="T25" s="302">
        <f>IF(O25="S1",VLOOKUP(O25,'FG_243way_Regular Symbol'!$B$3:$H$15,'FG_1125way_PayCombo (2wild)'!P$1+2,FALSE)*P$2,'FG_243way_Regular Symbol'!D$16-VLOOKUP("S1",'FG_243way_Regular Symbol'!$B$3:$H$15,'FG_1125way_PayCombo (2wild)'!P$1+2,FALSE)*P$2)</f>
        <v>58</v>
      </c>
      <c r="U25" s="302">
        <f>IF(P25="S1",VLOOKUP(P25,'FG_243way_Regular Symbol'!$B$3:$H$15,'FG_1125way_PayCombo (2wild)'!Q$1+2,FALSE)*Q$2,'FG_243way_Regular Symbol'!E$16-VLOOKUP("S1",'FG_243way_Regular Symbol'!$B$3:$H$15,'FG_1125way_PayCombo (2wild)'!Q$1+2,FALSE)*Q$2)</f>
        <v>64</v>
      </c>
      <c r="V25" s="302">
        <f>IF(Q25="S1",VLOOKUP(Q25,'FG_243way_Regular Symbol'!$B$3:$H$15,'FG_1125way_PayCombo (2wild)'!R$1+2,FALSE)*R$2,'FG_243way_Regular Symbol'!F$16-VLOOKUP("S1",'FG_243way_Regular Symbol'!$B$3:$H$15,'FG_1125way_PayCombo (2wild)'!R$1+2,FALSE)*R$2)</f>
        <v>20</v>
      </c>
      <c r="W25" s="302">
        <f>IF(R25="S1",VLOOKUP(R25,'FG_243way_Regular Symbol'!$B$3:$H$15,'FG_1125way_PayCombo (2wild)'!S$1+2,FALSE)*S$2,'FG_243way_Regular Symbol'!G$16-VLOOKUP("S1",'FG_243way_Regular Symbol'!$B$3:$H$15,'FG_1125way_PayCombo (2wild)'!S$1+2,FALSE)*S$2)</f>
        <v>10</v>
      </c>
      <c r="X25" s="302">
        <f>IF(S25="S1",VLOOKUP(S25,'FG_243way_Regular Symbol'!$B$3:$H$15,'FG_1125way_PayCombo (2wild)'!T$1+2,FALSE)*T$2,'FG_243way_Regular Symbol'!H$16-VLOOKUP("S1",'FG_243way_Regular Symbol'!$B$3:$H$15,'FG_1125way_PayCombo (2wild)'!T$1+2,FALSE)*T$2)</f>
        <v>5</v>
      </c>
      <c r="Y25" s="305">
        <f t="shared" si="5"/>
        <v>3712000</v>
      </c>
      <c r="Z25" s="18">
        <f t="shared" si="6"/>
        <v>0.45129162776221599</v>
      </c>
    </row>
    <row r="26" spans="1:26">
      <c r="A26" s="303" t="s">
        <v>186</v>
      </c>
      <c r="B26" s="356">
        <v>4</v>
      </c>
      <c r="C26" s="27">
        <f>IF(C$6&lt;=$B26,VLOOKUP($A26,'FG_R1R2appear wild'!$E$21:$H$32,'FG_1125way_PayCombo (2wild)'!C$6+2,FALSE),IF(C$6-$B26=1,VLOOKUP($A26,'FG_576way_Regular Symbol(2wild)'!$B$34:$H$44,'FG_1125way_PayCombo (2wild)'!C$6+2,FALSE),'FG_576way_Regular Symbol(2wild)'!D$16))</f>
        <v>11</v>
      </c>
      <c r="D26" s="27">
        <f>IF(D$6&lt;=$B26,VLOOKUP($A26,'FG_R1R2appear wild'!$E$21:$H$32,'FG_1125way_PayCombo (2wild)'!D$6+2,FALSE),IF(D$6-$B26=1,VLOOKUP($A26,'FG_576way_Regular Symbol(2wild)'!$B$34:$H$44,'FG_1125way_PayCombo (2wild)'!D$6+2,FALSE),'FG_576way_Regular Symbol(2wild)'!E$16))</f>
        <v>8</v>
      </c>
      <c r="E26" s="27">
        <f>IF(E$6&lt;=$B26,VLOOKUP($A26,'FG1125way_Regular Symbol(2wild)'!$B$21:$H$31,'FG_1125way_PayCombo (2wild)'!E$6+2,FALSE)*R$2,IF(E$6-$B26=1,VLOOKUP($A26,'FG1125way_Regular Symbol(2wild)'!$B$34:$H$44,'FG_1125way_PayCombo (2wild)'!E$6+2,FALSE),'FG1125way_Regular Symbol(2wild)'!F$16))</f>
        <v>35</v>
      </c>
      <c r="F26" s="27">
        <f>IF(F$6&lt;=$B26,VLOOKUP($A26,'FG1125way_Regular Symbol(2wild)'!$B$21:$H$31,'FG_1125way_PayCombo (2wild)'!F$6+2,FALSE)*S$2,IF(F$6-$B26=1,VLOOKUP($A26,'FG1125way_Regular Symbol(2wild)'!$B$34:$H$44,'FG_1125way_PayCombo (2wild)'!F$6+2,FALSE),'FG1125way_Regular Symbol(2wild)'!G$16))</f>
        <v>10</v>
      </c>
      <c r="G26" s="27">
        <f>IF(G$6&lt;=$B26,VLOOKUP($A26,'FG1125way_Regular Symbol(2wild)'!$B$21:$H$31,'FG_1125way_PayCombo (2wild)'!G$6+2,FALSE)*T$2,IF(G$6-$B26=1,VLOOKUP($A26,'FG1125way_Regular Symbol(2wild)'!$B$34:$H$44,'FG_1125way_PayCombo (2wild)'!G$6+2,FALSE),'FG1125way_Regular Symbol(2wild)'!H$16))</f>
        <v>39</v>
      </c>
      <c r="H26" s="256">
        <f t="shared" si="0"/>
        <v>1201200</v>
      </c>
      <c r="I26" s="244">
        <f t="shared" si="1"/>
        <v>6.8475524475524479</v>
      </c>
      <c r="J26" s="190">
        <f>VLOOKUP($A26,FGOverView!$B$36:$G$46,'FG_1125way_PayCombo (2wild)'!$B26+1,FALSE)</f>
        <v>10</v>
      </c>
      <c r="K26" s="183">
        <f t="shared" si="2"/>
        <v>2.9207516339869278E-2</v>
      </c>
      <c r="L26" s="276">
        <f t="shared" si="3"/>
        <v>0.14603758169934639</v>
      </c>
      <c r="M26" s="275">
        <f t="shared" si="4"/>
        <v>1.460375816993464</v>
      </c>
      <c r="N26" s="134"/>
      <c r="Y26" s="305"/>
      <c r="Z26" s="18"/>
    </row>
    <row r="27" spans="1:26">
      <c r="A27" s="303" t="s">
        <v>149</v>
      </c>
      <c r="B27" s="356">
        <v>3</v>
      </c>
      <c r="C27" s="27">
        <f>IF(C$6&lt;=$B27,VLOOKUP($A27,'FG_R1R2appear wild'!$E$21:$H$32,'FG_1125way_PayCombo (2wild)'!C$6+2,FALSE),IF(C$6-$B27=1,VLOOKUP($A27,'FG_576way_Regular Symbol(2wild)'!$B$34:$H$44,'FG_1125way_PayCombo (2wild)'!C$6+2,FALSE),'FG_576way_Regular Symbol(2wild)'!D$16))</f>
        <v>6</v>
      </c>
      <c r="D27" s="27">
        <f>IF(D$6&lt;=$B27,VLOOKUP($A27,'FG_R1R2appear wild'!$E$21:$H$32,'FG_1125way_PayCombo (2wild)'!D$6+2,FALSE),IF(D$6-$B27=1,VLOOKUP($A27,'FG_576way_Regular Symbol(2wild)'!$B$34:$H$44,'FG_1125way_PayCombo (2wild)'!D$6+2,FALSE),'FG_576way_Regular Symbol(2wild)'!E$16))</f>
        <v>6</v>
      </c>
      <c r="E27" s="27">
        <f>IF(E$6&lt;=$B27,VLOOKUP($A27,'FG1125way_Regular Symbol(2wild)'!$B$21:$H$31,'FG_1125way_PayCombo (2wild)'!E$6+2,FALSE)*R$2,IF(E$6-$B27=1,VLOOKUP($A27,'FG1125way_Regular Symbol(2wild)'!$B$34:$H$44,'FG_1125way_PayCombo (2wild)'!E$6+2,FALSE),'FG1125way_Regular Symbol(2wild)'!F$16))</f>
        <v>30</v>
      </c>
      <c r="F27" s="27">
        <f>IF(F$6&lt;=$B27,VLOOKUP($A27,'FG1125way_Regular Symbol(2wild)'!$B$21:$H$31,'FG_1125way_PayCombo (2wild)'!F$6+2,FALSE)*S$2,IF(F$6-$B27=1,VLOOKUP($A27,'FG1125way_Regular Symbol(2wild)'!$B$34:$H$44,'FG_1125way_PayCombo (2wild)'!F$6+2,FALSE),'FG1125way_Regular Symbol(2wild)'!G$16))</f>
        <v>34</v>
      </c>
      <c r="G27" s="27">
        <f>IF(G$6&lt;=$B27,VLOOKUP($A27,'FG1125way_Regular Symbol(2wild)'!$B$21:$H$31,'FG_1125way_PayCombo (2wild)'!G$6+2,FALSE)*T$2,IF(G$6-$B27=1,VLOOKUP($A27,'FG1125way_Regular Symbol(2wild)'!$B$34:$H$44,'FG_1125way_PayCombo (2wild)'!G$6+2,FALSE),'FG1125way_Regular Symbol(2wild)'!H$16))</f>
        <v>68</v>
      </c>
      <c r="H27" s="256">
        <f t="shared" si="0"/>
        <v>2496960</v>
      </c>
      <c r="I27" s="244">
        <f t="shared" si="1"/>
        <v>3.2941176470588234</v>
      </c>
      <c r="J27" s="190">
        <f>VLOOKUP($A27,FGOverView!$B$36:$G$46,'FG_1125way_PayCombo (2wild)'!$B27+1,FALSE)</f>
        <v>100</v>
      </c>
      <c r="K27" s="183">
        <f t="shared" si="2"/>
        <v>0.60714285714285721</v>
      </c>
      <c r="L27" s="276">
        <f t="shared" si="3"/>
        <v>0.3035714285714286</v>
      </c>
      <c r="M27" s="275">
        <f t="shared" si="4"/>
        <v>30.357142857142861</v>
      </c>
      <c r="N27" s="134"/>
      <c r="O27" s="193" t="s">
        <v>282</v>
      </c>
      <c r="Y27" s="305"/>
      <c r="Z27" s="18"/>
    </row>
    <row r="28" spans="1:26">
      <c r="A28" s="303" t="s">
        <v>85</v>
      </c>
      <c r="B28" s="356">
        <v>3</v>
      </c>
      <c r="C28" s="27">
        <f>IF(C$6&lt;=$B28,VLOOKUP($A28,'FG_R1R2appear wild'!$E$21:$H$32,'FG_1125way_PayCombo (2wild)'!C$6+2,FALSE),IF(C$6-$B28=1,VLOOKUP($A28,'FG_576way_Regular Symbol(2wild)'!$B$34:$H$44,'FG_1125way_PayCombo (2wild)'!C$6+2,FALSE),'FG_576way_Regular Symbol(2wild)'!D$16))</f>
        <v>6</v>
      </c>
      <c r="D28" s="27">
        <f>IF(D$6&lt;=$B28,VLOOKUP($A28,'FG_R1R2appear wild'!$E$21:$H$32,'FG_1125way_PayCombo (2wild)'!D$6+2,FALSE),IF(D$6-$B28=1,VLOOKUP($A28,'FG_576way_Regular Symbol(2wild)'!$B$34:$H$44,'FG_1125way_PayCombo (2wild)'!D$6+2,FALSE),'FG_576way_Regular Symbol(2wild)'!E$16))</f>
        <v>7</v>
      </c>
      <c r="E28" s="27">
        <f>IF(E$6&lt;=$B28,VLOOKUP($A28,'FG1125way_Regular Symbol(2wild)'!$B$21:$H$31,'FG_1125way_PayCombo (2wild)'!E$6+2,FALSE)*R$2,IF(E$6-$B28=1,VLOOKUP($A28,'FG1125way_Regular Symbol(2wild)'!$B$34:$H$44,'FG_1125way_PayCombo (2wild)'!E$6+2,FALSE),'FG1125way_Regular Symbol(2wild)'!F$16))</f>
        <v>25</v>
      </c>
      <c r="F28" s="27">
        <f>IF(F$6&lt;=$B28,VLOOKUP($A28,'FG1125way_Regular Symbol(2wild)'!$B$21:$H$31,'FG_1125way_PayCombo (2wild)'!F$6+2,FALSE)*S$2,IF(F$6-$B28=1,VLOOKUP($A28,'FG1125way_Regular Symbol(2wild)'!$B$34:$H$44,'FG_1125way_PayCombo (2wild)'!F$6+2,FALSE),'FG1125way_Regular Symbol(2wild)'!G$16))</f>
        <v>28</v>
      </c>
      <c r="G28" s="27">
        <f>IF(G$6&lt;=$B28,VLOOKUP($A28,'FG1125way_Regular Symbol(2wild)'!$B$21:$H$31,'FG_1125way_PayCombo (2wild)'!G$6+2,FALSE)*T$2,IF(G$6-$B28=1,VLOOKUP($A28,'FG1125way_Regular Symbol(2wild)'!$B$34:$H$44,'FG_1125way_PayCombo (2wild)'!G$6+2,FALSE),'FG1125way_Regular Symbol(2wild)'!H$16))</f>
        <v>68</v>
      </c>
      <c r="H28" s="256">
        <f t="shared" si="0"/>
        <v>1999200</v>
      </c>
      <c r="I28" s="244">
        <f t="shared" si="1"/>
        <v>4.1142857142857139</v>
      </c>
      <c r="J28" s="190">
        <f>VLOOKUP($A28,FGOverView!$B$36:$G$46,'FG_1125way_PayCombo (2wild)'!$B28+1,FALSE)</f>
        <v>100</v>
      </c>
      <c r="K28" s="183">
        <f t="shared" si="2"/>
        <v>0.48611111111111116</v>
      </c>
      <c r="L28" s="276">
        <f t="shared" si="3"/>
        <v>0.24305555555555558</v>
      </c>
      <c r="M28" s="275">
        <f t="shared" si="4"/>
        <v>24.305555555555557</v>
      </c>
      <c r="N28" s="134"/>
      <c r="O28" s="302">
        <v>1</v>
      </c>
      <c r="P28" s="302">
        <v>2</v>
      </c>
      <c r="Q28" s="302">
        <v>3</v>
      </c>
      <c r="R28" s="302">
        <v>4</v>
      </c>
      <c r="S28" s="302">
        <v>5</v>
      </c>
      <c r="T28" s="302" t="s">
        <v>0</v>
      </c>
      <c r="U28" s="302" t="s">
        <v>4</v>
      </c>
      <c r="V28" s="302" t="s">
        <v>1</v>
      </c>
      <c r="W28" s="302" t="s">
        <v>2</v>
      </c>
      <c r="X28" s="302" t="s">
        <v>3</v>
      </c>
      <c r="Y28" s="305"/>
      <c r="Z28" s="18"/>
    </row>
    <row r="29" spans="1:26">
      <c r="A29" s="303" t="s">
        <v>83</v>
      </c>
      <c r="B29" s="356">
        <v>3</v>
      </c>
      <c r="C29" s="27">
        <f>IF(C$6&lt;=$B29,VLOOKUP($A29,'FG_R1R2appear wild'!$E$21:$H$32,'FG_1125way_PayCombo (2wild)'!C$6+2,FALSE),IF(C$6-$B29=1,VLOOKUP($A29,'FG_576way_Regular Symbol(2wild)'!$B$34:$H$44,'FG_1125way_PayCombo (2wild)'!C$6+2,FALSE),'FG_576way_Regular Symbol(2wild)'!D$16))</f>
        <v>6</v>
      </c>
      <c r="D29" s="27">
        <f>IF(D$6&lt;=$B29,VLOOKUP($A29,'FG_R1R2appear wild'!$E$21:$H$32,'FG_1125way_PayCombo (2wild)'!D$6+2,FALSE),IF(D$6-$B29=1,VLOOKUP($A29,'FG_576way_Regular Symbol(2wild)'!$B$34:$H$44,'FG_1125way_PayCombo (2wild)'!D$6+2,FALSE),'FG_576way_Regular Symbol(2wild)'!E$16))</f>
        <v>6</v>
      </c>
      <c r="E29" s="27">
        <f>IF(E$6&lt;=$B29,VLOOKUP($A29,'FG1125way_Regular Symbol(2wild)'!$B$21:$H$31,'FG_1125way_PayCombo (2wild)'!E$6+2,FALSE)*R$2,IF(E$6-$B29=1,VLOOKUP($A29,'FG1125way_Regular Symbol(2wild)'!$B$34:$H$44,'FG_1125way_PayCombo (2wild)'!E$6+2,FALSE),'FG1125way_Regular Symbol(2wild)'!F$16))</f>
        <v>15</v>
      </c>
      <c r="F29" s="27">
        <f>IF(F$6&lt;=$B29,VLOOKUP($A29,'FG1125way_Regular Symbol(2wild)'!$B$21:$H$31,'FG_1125way_PayCombo (2wild)'!F$6+2,FALSE)*S$2,IF(F$6-$B29=1,VLOOKUP($A29,'FG1125way_Regular Symbol(2wild)'!$B$34:$H$44,'FG_1125way_PayCombo (2wild)'!F$6+2,FALSE),'FG1125way_Regular Symbol(2wild)'!G$16))</f>
        <v>51</v>
      </c>
      <c r="G29" s="27">
        <f>IF(G$6&lt;=$B29,VLOOKUP($A29,'FG1125way_Regular Symbol(2wild)'!$B$21:$H$31,'FG_1125way_PayCombo (2wild)'!G$6+2,FALSE)*T$2,IF(G$6-$B29=1,VLOOKUP($A29,'FG1125way_Regular Symbol(2wild)'!$B$34:$H$44,'FG_1125way_PayCombo (2wild)'!G$6+2,FALSE),'FG1125way_Regular Symbol(2wild)'!H$16))</f>
        <v>68</v>
      </c>
      <c r="H29" s="256">
        <f t="shared" si="0"/>
        <v>1872720</v>
      </c>
      <c r="I29" s="244">
        <f t="shared" si="1"/>
        <v>4.3921568627450984</v>
      </c>
      <c r="J29" s="190">
        <f>VLOOKUP($A29,FGOverView!$B$36:$G$46,'FG_1125way_PayCombo (2wild)'!$B29+1,FALSE)</f>
        <v>50</v>
      </c>
      <c r="K29" s="183">
        <f t="shared" si="2"/>
        <v>0.2276785714285714</v>
      </c>
      <c r="L29" s="276">
        <f t="shared" si="3"/>
        <v>0.2276785714285714</v>
      </c>
      <c r="M29" s="275">
        <f t="shared" si="4"/>
        <v>11.383928571428569</v>
      </c>
      <c r="N29" s="134"/>
      <c r="O29" s="304" t="s">
        <v>44</v>
      </c>
      <c r="P29" s="304" t="s">
        <v>44</v>
      </c>
      <c r="Q29" s="304" t="s">
        <v>44</v>
      </c>
      <c r="R29" s="304" t="s">
        <v>44</v>
      </c>
      <c r="S29" s="304" t="s">
        <v>44</v>
      </c>
      <c r="T29" s="302">
        <f>IF(OR(O$9=1,O$9=2),IF(O10="S1",'FG_R1R2appear wild'!G$33,'FG_243way_Regular Symbol'!D$15*3),'FG_1125way_PayCombo (2wild)'!T10)</f>
        <v>0</v>
      </c>
      <c r="U29" s="302">
        <f>IF(OR(P$9=1,P$9=2),IF(P10="S1",'FG_R1R2appear wild'!H$33,'FG_243way_Regular Symbol'!E$15*3),'FG_1125way_PayCombo (2wild)'!U10)</f>
        <v>0</v>
      </c>
      <c r="V29" s="302">
        <f>IF(OR(Q$9=1,Q$9=2),IF(Q10="S1",'FG_576way_Regular Symbol(2wild)'!F$60,'FG_1125way_PayCombo (2wild)'!V10),'FG_1125way_PayCombo (2wild)'!V10)</f>
        <v>20</v>
      </c>
      <c r="W29" s="302">
        <f>IF(OR(R$9=1,R$9=2),IF(R10="S1",'FG_576way_Regular Symbol(2wild)'!G$60,'FG_1125way_PayCombo (2wild)'!W10),'FG_1125way_PayCombo (2wild)'!W10)</f>
        <v>10</v>
      </c>
      <c r="X29" s="302">
        <f>IF(OR(S$9=1,S$9=2),IF(S10="S1",'FG_576way_Regular Symbol(2wild)'!H$60,'FG_1125way_PayCombo (2wild)'!X10),'FG_1125way_PayCombo (2wild)'!X10)</f>
        <v>5</v>
      </c>
      <c r="Y29" s="305">
        <f t="shared" ref="Y29:Y44" si="7">PRODUCT(T29,U29,V29,W29,X29)</f>
        <v>0</v>
      </c>
      <c r="Z29" s="18">
        <f t="shared" ref="Z29:Z44" si="8">Y29/$C$5</f>
        <v>0</v>
      </c>
    </row>
    <row r="30" spans="1:26">
      <c r="A30" s="303" t="s">
        <v>84</v>
      </c>
      <c r="B30" s="356">
        <v>3</v>
      </c>
      <c r="C30" s="27">
        <f>IF(C$6&lt;=$B30,VLOOKUP($A30,'FG_R1R2appear wild'!$E$21:$H$32,'FG_1125way_PayCombo (2wild)'!C$6+2,FALSE),IF(C$6-$B30=1,VLOOKUP($A30,'FG_576way_Regular Symbol(2wild)'!$B$34:$H$44,'FG_1125way_PayCombo (2wild)'!C$6+2,FALSE),'FG_576way_Regular Symbol(2wild)'!D$16))</f>
        <v>6</v>
      </c>
      <c r="D30" s="27">
        <f>IF(D$6&lt;=$B30,VLOOKUP($A30,'FG_R1R2appear wild'!$E$21:$H$32,'FG_1125way_PayCombo (2wild)'!D$6+2,FALSE),IF(D$6-$B30=1,VLOOKUP($A30,'FG_576way_Regular Symbol(2wild)'!$B$34:$H$44,'FG_1125way_PayCombo (2wild)'!D$6+2,FALSE),'FG_576way_Regular Symbol(2wild)'!E$16))</f>
        <v>6</v>
      </c>
      <c r="E30" s="27">
        <f>IF(E$6&lt;=$B30,VLOOKUP($A30,'FG1125way_Regular Symbol(2wild)'!$B$21:$H$31,'FG_1125way_PayCombo (2wild)'!E$6+2,FALSE)*R$2,IF(E$6-$B30=1,VLOOKUP($A30,'FG1125way_Regular Symbol(2wild)'!$B$34:$H$44,'FG_1125way_PayCombo (2wild)'!E$6+2,FALSE),'FG1125way_Regular Symbol(2wild)'!F$16))</f>
        <v>20</v>
      </c>
      <c r="F30" s="27">
        <f>IF(F$6&lt;=$B30,VLOOKUP($A30,'FG1125way_Regular Symbol(2wild)'!$B$21:$H$31,'FG_1125way_PayCombo (2wild)'!F$6+2,FALSE)*S$2,IF(F$6-$B30=1,VLOOKUP($A30,'FG1125way_Regular Symbol(2wild)'!$B$34:$H$44,'FG_1125way_PayCombo (2wild)'!F$6+2,FALSE),'FG1125way_Regular Symbol(2wild)'!G$16))</f>
        <v>46</v>
      </c>
      <c r="G30" s="27">
        <f>IF(G$6&lt;=$B30,VLOOKUP($A30,'FG1125way_Regular Symbol(2wild)'!$B$21:$H$31,'FG_1125way_PayCombo (2wild)'!G$6+2,FALSE)*T$2,IF(G$6-$B30=1,VLOOKUP($A30,'FG1125way_Regular Symbol(2wild)'!$B$34:$H$44,'FG_1125way_PayCombo (2wild)'!G$6+2,FALSE),'FG1125way_Regular Symbol(2wild)'!H$16))</f>
        <v>68</v>
      </c>
      <c r="H30" s="364">
        <f t="shared" si="0"/>
        <v>2252160</v>
      </c>
      <c r="I30" s="244">
        <f t="shared" si="1"/>
        <v>3.652173913043478</v>
      </c>
      <c r="J30" s="190">
        <f>VLOOKUP($A30,FGOverView!$B$36:$G$46,'FG_1125way_PayCombo (2wild)'!$B30+1,FALSE)</f>
        <v>50</v>
      </c>
      <c r="K30" s="183">
        <f t="shared" si="2"/>
        <v>0.27380952380952384</v>
      </c>
      <c r="L30" s="276">
        <f t="shared" si="3"/>
        <v>0.27380952380952384</v>
      </c>
      <c r="M30" s="275">
        <f t="shared" si="4"/>
        <v>13.690476190476192</v>
      </c>
      <c r="N30" s="134"/>
      <c r="O30" s="306" t="s">
        <v>44</v>
      </c>
      <c r="P30" s="306" t="s">
        <v>44</v>
      </c>
      <c r="Q30" s="306" t="s">
        <v>44</v>
      </c>
      <c r="R30" s="306" t="s">
        <v>44</v>
      </c>
      <c r="S30" s="306" t="s">
        <v>285</v>
      </c>
      <c r="T30" s="302">
        <f>IF(OR(O$9=1,O$9=2),IF(O11="S1",'FG_R1R2appear wild'!G$33,'FG_243way_Regular Symbol'!D$15*3),'FG_1125way_PayCombo (2wild)'!T11)</f>
        <v>0</v>
      </c>
      <c r="U30" s="302">
        <f>IF(OR(P$9=1,P$9=2),IF(P11="S1",'FG_R1R2appear wild'!H$33,'FG_243way_Regular Symbol'!E$15*3),'FG_1125way_PayCombo (2wild)'!U11)</f>
        <v>0</v>
      </c>
      <c r="V30" s="302">
        <f>IF(OR(Q$9=1,Q$9=2),IF(Q11="S1",'FG_576way_Regular Symbol(2wild)'!F$60,'FG_1125way_PayCombo (2wild)'!V11),'FG_1125way_PayCombo (2wild)'!V11)</f>
        <v>20</v>
      </c>
      <c r="W30" s="302">
        <f>IF(OR(R$9=1,R$9=2),IF(R11="S1",'FG_576way_Regular Symbol(2wild)'!G$60,'FG_1125way_PayCombo (2wild)'!W11),'FG_1125way_PayCombo (2wild)'!W11)</f>
        <v>10</v>
      </c>
      <c r="X30" s="302">
        <f>IF(OR(S$9=1,S$9=2),IF(S11="S1",'FG_576way_Regular Symbol(2wild)'!H$60,'FG_1125way_PayCombo (2wild)'!X11),'FG_1125way_PayCombo (2wild)'!X11)</f>
        <v>63</v>
      </c>
      <c r="Y30" s="305">
        <f t="shared" si="7"/>
        <v>0</v>
      </c>
      <c r="Z30" s="18">
        <f t="shared" si="8"/>
        <v>0</v>
      </c>
    </row>
    <row r="31" spans="1:26">
      <c r="A31" s="303" t="s">
        <v>147</v>
      </c>
      <c r="B31" s="356">
        <v>3</v>
      </c>
      <c r="C31" s="27">
        <f>IF(C$6&lt;=$B31,VLOOKUP($A31,'FG_R1R2appear wild'!$E$21:$H$32,'FG_1125way_PayCombo (2wild)'!C$6+2,FALSE),IF(C$6-$B31=1,VLOOKUP($A31,'FG_576way_Regular Symbol(2wild)'!$B$34:$H$44,'FG_1125way_PayCombo (2wild)'!C$6+2,FALSE),'FG_576way_Regular Symbol(2wild)'!D$16))</f>
        <v>9</v>
      </c>
      <c r="D31" s="27">
        <f>IF(D$6&lt;=$B31,VLOOKUP($A31,'FG_R1R2appear wild'!$E$21:$H$32,'FG_1125way_PayCombo (2wild)'!D$6+2,FALSE),IF(D$6-$B31=1,VLOOKUP($A31,'FG_576way_Regular Symbol(2wild)'!$B$34:$H$44,'FG_1125way_PayCombo (2wild)'!D$6+2,FALSE),'FG_576way_Regular Symbol(2wild)'!E$16))</f>
        <v>7</v>
      </c>
      <c r="E31" s="27">
        <f>IF(E$6&lt;=$B31,VLOOKUP($A31,'FG1125way_Regular Symbol(2wild)'!$B$21:$H$31,'FG_1125way_PayCombo (2wild)'!E$6+2,FALSE)*R$2,IF(E$6-$B31=1,VLOOKUP($A31,'FG1125way_Regular Symbol(2wild)'!$B$34:$H$44,'FG_1125way_PayCombo (2wild)'!E$6+2,FALSE),'FG1125way_Regular Symbol(2wild)'!F$16))</f>
        <v>70</v>
      </c>
      <c r="F31" s="27">
        <f>IF(F$6&lt;=$B31,VLOOKUP($A31,'FG1125way_Regular Symbol(2wild)'!$B$21:$H$31,'FG_1125way_PayCombo (2wild)'!F$6+2,FALSE)*S$2,IF(F$6-$B31=1,VLOOKUP($A31,'FG1125way_Regular Symbol(2wild)'!$B$34:$H$44,'FG_1125way_PayCombo (2wild)'!F$6+2,FALSE),'FG1125way_Regular Symbol(2wild)'!G$16))</f>
        <v>27</v>
      </c>
      <c r="G31" s="27">
        <f>IF(G$6&lt;=$B31,VLOOKUP($A31,'FG1125way_Regular Symbol(2wild)'!$B$21:$H$31,'FG_1125way_PayCombo (2wild)'!G$6+2,FALSE)*T$2,IF(G$6-$B31=1,VLOOKUP($A31,'FG1125way_Regular Symbol(2wild)'!$B$34:$H$44,'FG_1125way_PayCombo (2wild)'!G$6+2,FALSE),'FG1125way_Regular Symbol(2wild)'!H$16))</f>
        <v>68</v>
      </c>
      <c r="H31" s="256">
        <f t="shared" si="0"/>
        <v>8096760</v>
      </c>
      <c r="I31" s="244">
        <f t="shared" si="1"/>
        <v>1.0158730158730158</v>
      </c>
      <c r="J31" s="190">
        <f>VLOOKUP($A31,FGOverView!$B$36:$G$46,'FG_1125way_PayCombo (2wild)'!$B31+1,FALSE)</f>
        <v>30</v>
      </c>
      <c r="K31" s="183">
        <f t="shared" si="2"/>
        <v>0.59062499999999996</v>
      </c>
      <c r="L31" s="276">
        <f t="shared" si="3"/>
        <v>0.984375</v>
      </c>
      <c r="M31" s="275">
        <f t="shared" si="4"/>
        <v>29.53125</v>
      </c>
      <c r="N31" s="134"/>
      <c r="O31" s="306" t="s">
        <v>44</v>
      </c>
      <c r="P31" s="306" t="s">
        <v>44</v>
      </c>
      <c r="Q31" s="306" t="s">
        <v>44</v>
      </c>
      <c r="R31" s="306" t="s">
        <v>285</v>
      </c>
      <c r="S31" s="306" t="s">
        <v>44</v>
      </c>
      <c r="T31" s="302">
        <f>IF(OR(O$9=1,O$9=2),IF(O12="S1",'FG_R1R2appear wild'!G$33,'FG_243way_Regular Symbol'!D$15*3),'FG_1125way_PayCombo (2wild)'!T12)</f>
        <v>0</v>
      </c>
      <c r="U31" s="302">
        <f>IF(OR(P$9=1,P$9=2),IF(P12="S1",'FG_R1R2appear wild'!H$33,'FG_243way_Regular Symbol'!E$15*3),'FG_1125way_PayCombo (2wild)'!U12)</f>
        <v>0</v>
      </c>
      <c r="V31" s="302">
        <f>IF(OR(Q$9=1,Q$9=2),IF(Q12="S1",'FG_576way_Regular Symbol(2wild)'!F$60,'FG_1125way_PayCombo (2wild)'!V12),'FG_1125way_PayCombo (2wild)'!V12)</f>
        <v>20</v>
      </c>
      <c r="W31" s="302">
        <f>IF(OR(R$9=1,R$9=2),IF(R12="S1",'FG_576way_Regular Symbol(2wild)'!G$60,'FG_1125way_PayCombo (2wild)'!W12),'FG_1125way_PayCombo (2wild)'!W12)</f>
        <v>46</v>
      </c>
      <c r="X31" s="302">
        <f>IF(OR(S$9=1,S$9=2),IF(S12="S1",'FG_576way_Regular Symbol(2wild)'!H$60,'FG_1125way_PayCombo (2wild)'!X12),'FG_1125way_PayCombo (2wild)'!X12)</f>
        <v>5</v>
      </c>
      <c r="Y31" s="305">
        <f t="shared" si="7"/>
        <v>0</v>
      </c>
      <c r="Z31" s="18">
        <f t="shared" si="8"/>
        <v>0</v>
      </c>
    </row>
    <row r="32" spans="1:26">
      <c r="A32" s="303" t="s">
        <v>69</v>
      </c>
      <c r="B32" s="356">
        <v>3</v>
      </c>
      <c r="C32" s="27">
        <f>IF(C$6&lt;=$B32,VLOOKUP($A32,'FG_R1R2appear wild'!$E$21:$H$32,'FG_1125way_PayCombo (2wild)'!C$6+2,FALSE),IF(C$6-$B32=1,VLOOKUP($A32,'FG_576way_Regular Symbol(2wild)'!$B$34:$H$44,'FG_1125way_PayCombo (2wild)'!C$6+2,FALSE),'FG_576way_Regular Symbol(2wild)'!D$16))</f>
        <v>6</v>
      </c>
      <c r="D32" s="27">
        <f>IF(D$6&lt;=$B32,VLOOKUP($A32,'FG_R1R2appear wild'!$E$21:$H$32,'FG_1125way_PayCombo (2wild)'!D$6+2,FALSE),IF(D$6-$B32=1,VLOOKUP($A32,'FG_576way_Regular Symbol(2wild)'!$B$34:$H$44,'FG_1125way_PayCombo (2wild)'!D$6+2,FALSE),'FG_576way_Regular Symbol(2wild)'!E$16))</f>
        <v>8</v>
      </c>
      <c r="E32" s="27">
        <f>IF(E$6&lt;=$B32,VLOOKUP($A32,'FG1125way_Regular Symbol(2wild)'!$B$21:$H$31,'FG_1125way_PayCombo (2wild)'!E$6+2,FALSE)*R$2,IF(E$6-$B32=1,VLOOKUP($A32,'FG1125way_Regular Symbol(2wild)'!$B$34:$H$44,'FG_1125way_PayCombo (2wild)'!E$6+2,FALSE),'FG1125way_Regular Symbol(2wild)'!F$16))</f>
        <v>10</v>
      </c>
      <c r="F32" s="27">
        <f>IF(F$6&lt;=$B32,VLOOKUP($A32,'FG1125way_Regular Symbol(2wild)'!$B$21:$H$31,'FG_1125way_PayCombo (2wild)'!F$6+2,FALSE)*S$2,IF(F$6-$B32=1,VLOOKUP($A32,'FG1125way_Regular Symbol(2wild)'!$B$34:$H$44,'FG_1125way_PayCombo (2wild)'!F$6+2,FALSE),'FG1125way_Regular Symbol(2wild)'!G$16))</f>
        <v>38</v>
      </c>
      <c r="G32" s="27">
        <f>IF(G$6&lt;=$B32,VLOOKUP($A32,'FG1125way_Regular Symbol(2wild)'!$B$21:$H$31,'FG_1125way_PayCombo (2wild)'!G$6+2,FALSE)*T$2,IF(G$6-$B32=1,VLOOKUP($A32,'FG1125way_Regular Symbol(2wild)'!$B$34:$H$44,'FG_1125way_PayCombo (2wild)'!G$6+2,FALSE),'FG1125way_Regular Symbol(2wild)'!H$16))</f>
        <v>68</v>
      </c>
      <c r="H32" s="256">
        <f t="shared" si="0"/>
        <v>1240320</v>
      </c>
      <c r="I32" s="244">
        <f t="shared" si="1"/>
        <v>6.6315789473684212</v>
      </c>
      <c r="J32" s="190">
        <f>VLOOKUP($A32,FGOverView!$B$36:$G$46,'FG_1125way_PayCombo (2wild)'!$B32+1,FALSE)</f>
        <v>5</v>
      </c>
      <c r="K32" s="183">
        <f t="shared" si="2"/>
        <v>1.507936507936508E-2</v>
      </c>
      <c r="L32" s="276">
        <f t="shared" si="3"/>
        <v>0.15079365079365079</v>
      </c>
      <c r="M32" s="275">
        <f t="shared" si="4"/>
        <v>0.75396825396825395</v>
      </c>
      <c r="N32" s="134"/>
      <c r="O32" s="306" t="s">
        <v>44</v>
      </c>
      <c r="P32" s="306" t="s">
        <v>44</v>
      </c>
      <c r="Q32" s="306" t="s">
        <v>285</v>
      </c>
      <c r="R32" s="306" t="s">
        <v>44</v>
      </c>
      <c r="S32" s="306" t="s">
        <v>44</v>
      </c>
      <c r="T32" s="302">
        <f>IF(OR(O$9=1,O$9=2),IF(O13="S1",'FG_R1R2appear wild'!G$33,'FG_243way_Regular Symbol'!D$15*3),'FG_1125way_PayCombo (2wild)'!T13)</f>
        <v>0</v>
      </c>
      <c r="U32" s="302">
        <f>IF(OR(P$9=1,P$9=2),IF(P13="S1",'FG_R1R2appear wild'!H$33,'FG_243way_Regular Symbol'!E$15*3),'FG_1125way_PayCombo (2wild)'!U13)</f>
        <v>0</v>
      </c>
      <c r="V32" s="302">
        <f>IF(OR(Q$9=1,Q$9=2),IF(Q13="S1",'FG_576way_Regular Symbol(2wild)'!F$60,'FG_1125way_PayCombo (2wild)'!V13),'FG_1125way_PayCombo (2wild)'!V13)</f>
        <v>40</v>
      </c>
      <c r="W32" s="302">
        <f>IF(OR(R$9=1,R$9=2),IF(R13="S1",'FG_576way_Regular Symbol(2wild)'!G$60,'FG_1125way_PayCombo (2wild)'!W13),'FG_1125way_PayCombo (2wild)'!W13)</f>
        <v>10</v>
      </c>
      <c r="X32" s="302">
        <f>IF(OR(S$9=1,S$9=2),IF(S13="S1",'FG_576way_Regular Symbol(2wild)'!H$60,'FG_1125way_PayCombo (2wild)'!X13),'FG_1125way_PayCombo (2wild)'!X13)</f>
        <v>5</v>
      </c>
      <c r="Y32" s="305">
        <f t="shared" si="7"/>
        <v>0</v>
      </c>
      <c r="Z32" s="18">
        <f t="shared" si="8"/>
        <v>0</v>
      </c>
    </row>
    <row r="33" spans="1:26">
      <c r="A33" s="303" t="s">
        <v>188</v>
      </c>
      <c r="B33" s="356">
        <v>3</v>
      </c>
      <c r="C33" s="27">
        <f>IF(C$6&lt;=$B33,VLOOKUP($A33,'FG_R1R2appear wild'!$E$21:$H$32,'FG_1125way_PayCombo (2wild)'!C$6+2,FALSE),IF(C$6-$B33=1,VLOOKUP($A33,'FG_576way_Regular Symbol(2wild)'!$B$34:$H$44,'FG_1125way_PayCombo (2wild)'!C$6+2,FALSE),'FG_576way_Regular Symbol(2wild)'!D$16))</f>
        <v>8</v>
      </c>
      <c r="D33" s="27">
        <f>IF(D$6&lt;=$B33,VLOOKUP($A33,'FG_R1R2appear wild'!$E$21:$H$32,'FG_1125way_PayCombo (2wild)'!D$6+2,FALSE),IF(D$6-$B33=1,VLOOKUP($A33,'FG_576way_Regular Symbol(2wild)'!$B$34:$H$44,'FG_1125way_PayCombo (2wild)'!D$6+2,FALSE),'FG_576way_Regular Symbol(2wild)'!E$16))</f>
        <v>10</v>
      </c>
      <c r="E33" s="27">
        <f>IF(E$6&lt;=$B33,VLOOKUP($A33,'FG1125way_Regular Symbol(2wild)'!$B$21:$H$31,'FG_1125way_PayCombo (2wild)'!E$6+2,FALSE)*R$2,IF(E$6-$B33=1,VLOOKUP($A33,'FG1125way_Regular Symbol(2wild)'!$B$34:$H$44,'FG_1125way_PayCombo (2wild)'!E$6+2,FALSE),'FG1125way_Regular Symbol(2wild)'!F$16))</f>
        <v>20</v>
      </c>
      <c r="F33" s="27">
        <f>IF(F$6&lt;=$B33,VLOOKUP($A33,'FG1125way_Regular Symbol(2wild)'!$B$21:$H$31,'FG_1125way_PayCombo (2wild)'!F$6+2,FALSE)*S$2,IF(F$6-$B33=1,VLOOKUP($A33,'FG1125way_Regular Symbol(2wild)'!$B$34:$H$44,'FG_1125way_PayCombo (2wild)'!F$6+2,FALSE),'FG1125way_Regular Symbol(2wild)'!G$16))</f>
        <v>20</v>
      </c>
      <c r="G33" s="27">
        <f>IF(G$6&lt;=$B33,VLOOKUP($A33,'FG1125way_Regular Symbol(2wild)'!$B$21:$H$31,'FG_1125way_PayCombo (2wild)'!G$6+2,FALSE)*T$2,IF(G$6-$B33=1,VLOOKUP($A33,'FG1125way_Regular Symbol(2wild)'!$B$34:$H$44,'FG_1125way_PayCombo (2wild)'!G$6+2,FALSE),'FG1125way_Regular Symbol(2wild)'!H$16))</f>
        <v>68</v>
      </c>
      <c r="H33" s="256">
        <f t="shared" si="0"/>
        <v>2176000</v>
      </c>
      <c r="I33" s="244">
        <f t="shared" si="1"/>
        <v>3.78</v>
      </c>
      <c r="J33" s="190">
        <f>VLOOKUP($A33,FGOverView!$B$36:$G$46,'FG_1125way_PayCombo (2wild)'!$B33+1,FALSE)</f>
        <v>5</v>
      </c>
      <c r="K33" s="183">
        <f t="shared" si="2"/>
        <v>2.645502645502646E-2</v>
      </c>
      <c r="L33" s="276">
        <f t="shared" si="3"/>
        <v>0.26455026455026459</v>
      </c>
      <c r="M33" s="275">
        <f t="shared" si="4"/>
        <v>1.322751322751323</v>
      </c>
      <c r="N33" s="134"/>
      <c r="O33" s="306" t="s">
        <v>44</v>
      </c>
      <c r="P33" s="306" t="s">
        <v>285</v>
      </c>
      <c r="Q33" s="306" t="s">
        <v>44</v>
      </c>
      <c r="R33" s="306" t="s">
        <v>44</v>
      </c>
      <c r="S33" s="306" t="s">
        <v>44</v>
      </c>
      <c r="T33" s="302">
        <f>IF(OR(O$9=1,O$9=2),IF(O14="S1",'FG_R1R2appear wild'!G$33,'FG_243way_Regular Symbol'!D$15*3),'FG_1125way_PayCombo (2wild)'!T14)</f>
        <v>0</v>
      </c>
      <c r="U33" s="302">
        <f>IF(OR(P$9=1,P$9=2),IF(P14="S1",'FG_R1R2appear wild'!H$33,'FG_243way_Regular Symbol'!E$15*3),'FG_1125way_PayCombo (2wild)'!U14)</f>
        <v>6</v>
      </c>
      <c r="V33" s="302">
        <f>IF(OR(Q$9=1,Q$9=2),IF(Q14="S1",'FG_576way_Regular Symbol(2wild)'!F$60,'FG_1125way_PayCombo (2wild)'!V14),'FG_1125way_PayCombo (2wild)'!V14)</f>
        <v>20</v>
      </c>
      <c r="W33" s="302">
        <f>IF(OR(R$9=1,R$9=2),IF(R14="S1",'FG_576way_Regular Symbol(2wild)'!G$60,'FG_1125way_PayCombo (2wild)'!W14),'FG_1125way_PayCombo (2wild)'!W14)</f>
        <v>10</v>
      </c>
      <c r="X33" s="302">
        <f>IF(OR(S$9=1,S$9=2),IF(S14="S1",'FG_576way_Regular Symbol(2wild)'!H$60,'FG_1125way_PayCombo (2wild)'!X14),'FG_1125way_PayCombo (2wild)'!X14)</f>
        <v>5</v>
      </c>
      <c r="Y33" s="305">
        <f t="shared" si="7"/>
        <v>0</v>
      </c>
      <c r="Z33" s="18">
        <f t="shared" si="8"/>
        <v>0</v>
      </c>
    </row>
    <row r="34" spans="1:26">
      <c r="A34" s="303" t="s">
        <v>189</v>
      </c>
      <c r="B34" s="356">
        <v>3</v>
      </c>
      <c r="C34" s="27">
        <f>IF(C$6&lt;=$B34,VLOOKUP($A34,'FG_R1R2appear wild'!$E$21:$H$32,'FG_1125way_PayCombo (2wild)'!C$6+2,FALSE),IF(C$6-$B34=1,VLOOKUP($A34,'FG_576way_Regular Symbol(2wild)'!$B$34:$H$44,'FG_1125way_PayCombo (2wild)'!C$6+2,FALSE),'FG_576way_Regular Symbol(2wild)'!D$16))</f>
        <v>7</v>
      </c>
      <c r="D34" s="27">
        <f>IF(D$6&lt;=$B34,VLOOKUP($A34,'FG_R1R2appear wild'!$E$21:$H$32,'FG_1125way_PayCombo (2wild)'!D$6+2,FALSE),IF(D$6-$B34=1,VLOOKUP($A34,'FG_576way_Regular Symbol(2wild)'!$B$34:$H$44,'FG_1125way_PayCombo (2wild)'!D$6+2,FALSE),'FG_576way_Regular Symbol(2wild)'!E$16))</f>
        <v>6</v>
      </c>
      <c r="E34" s="27">
        <f>IF(E$6&lt;=$B34,VLOOKUP($A34,'FG1125way_Regular Symbol(2wild)'!$B$21:$H$31,'FG_1125way_PayCombo (2wild)'!E$6+2,FALSE)*R$2,IF(E$6-$B34=1,VLOOKUP($A34,'FG1125way_Regular Symbol(2wild)'!$B$34:$H$44,'FG_1125way_PayCombo (2wild)'!E$6+2,FALSE),'FG1125way_Regular Symbol(2wild)'!F$16))</f>
        <v>25</v>
      </c>
      <c r="F34" s="27">
        <f>IF(F$6&lt;=$B34,VLOOKUP($A34,'FG1125way_Regular Symbol(2wild)'!$B$21:$H$31,'FG_1125way_PayCombo (2wild)'!F$6+2,FALSE)*S$2,IF(F$6-$B34=1,VLOOKUP($A34,'FG1125way_Regular Symbol(2wild)'!$B$34:$H$44,'FG_1125way_PayCombo (2wild)'!F$6+2,FALSE),'FG1125way_Regular Symbol(2wild)'!G$16))</f>
        <v>28</v>
      </c>
      <c r="G34" s="27">
        <f>IF(G$6&lt;=$B34,VLOOKUP($A34,'FG1125way_Regular Symbol(2wild)'!$B$21:$H$31,'FG_1125way_PayCombo (2wild)'!G$6+2,FALSE)*T$2,IF(G$6-$B34=1,VLOOKUP($A34,'FG1125way_Regular Symbol(2wild)'!$B$34:$H$44,'FG_1125way_PayCombo (2wild)'!G$6+2,FALSE),'FG1125way_Regular Symbol(2wild)'!H$16))</f>
        <v>68</v>
      </c>
      <c r="H34" s="256">
        <f t="shared" si="0"/>
        <v>1999200</v>
      </c>
      <c r="I34" s="244">
        <f t="shared" si="1"/>
        <v>4.1142857142857139</v>
      </c>
      <c r="J34" s="190">
        <f>VLOOKUP($A34,FGOverView!$B$36:$G$46,'FG_1125way_PayCombo (2wild)'!$B34+1,FALSE)</f>
        <v>5</v>
      </c>
      <c r="K34" s="183">
        <f t="shared" si="2"/>
        <v>2.4305555555555559E-2</v>
      </c>
      <c r="L34" s="276">
        <f t="shared" si="3"/>
        <v>0.24305555555555558</v>
      </c>
      <c r="M34" s="275">
        <f t="shared" si="4"/>
        <v>1.2152777777777779</v>
      </c>
      <c r="N34" s="134"/>
      <c r="O34" s="306" t="s">
        <v>285</v>
      </c>
      <c r="P34" s="306" t="s">
        <v>44</v>
      </c>
      <c r="Q34" s="306" t="s">
        <v>44</v>
      </c>
      <c r="R34" s="306" t="s">
        <v>44</v>
      </c>
      <c r="S34" s="306" t="s">
        <v>44</v>
      </c>
      <c r="T34" s="302">
        <f>IF(OR(O$9=1,O$9=2),IF(O15="S1",'FG_R1R2appear wild'!G$33,'FG_243way_Regular Symbol'!D$15*3),'FG_1125way_PayCombo (2wild)'!T15)</f>
        <v>6</v>
      </c>
      <c r="U34" s="302">
        <f>IF(OR(P$9=1,P$9=2),IF(P15="S1",'FG_R1R2appear wild'!H$33,'FG_243way_Regular Symbol'!E$15*3),'FG_1125way_PayCombo (2wild)'!U15)</f>
        <v>0</v>
      </c>
      <c r="V34" s="302">
        <f>IF(OR(Q$9=1,Q$9=2),IF(Q15="S1",'FG_576way_Regular Symbol(2wild)'!F$60,'FG_1125way_PayCombo (2wild)'!V15),'FG_1125way_PayCombo (2wild)'!V15)</f>
        <v>20</v>
      </c>
      <c r="W34" s="302">
        <f>IF(OR(R$9=1,R$9=2),IF(R15="S1",'FG_576way_Regular Symbol(2wild)'!G$60,'FG_1125way_PayCombo (2wild)'!W15),'FG_1125way_PayCombo (2wild)'!W15)</f>
        <v>10</v>
      </c>
      <c r="X34" s="302">
        <f>IF(OR(S$9=1,S$9=2),IF(S15="S1",'FG_576way_Regular Symbol(2wild)'!H$60,'FG_1125way_PayCombo (2wild)'!X15),'FG_1125way_PayCombo (2wild)'!X15)</f>
        <v>5</v>
      </c>
      <c r="Y34" s="305">
        <f t="shared" si="7"/>
        <v>0</v>
      </c>
      <c r="Z34" s="18">
        <f t="shared" si="8"/>
        <v>0</v>
      </c>
    </row>
    <row r="35" spans="1:26">
      <c r="A35" s="303" t="s">
        <v>190</v>
      </c>
      <c r="B35" s="356">
        <v>3</v>
      </c>
      <c r="C35" s="27">
        <f>IF(C$6&lt;=$B35,VLOOKUP($A35,'FG_R1R2appear wild'!$E$21:$H$32,'FG_1125way_PayCombo (2wild)'!C$6+2,FALSE),IF(C$6-$B35=1,VLOOKUP($A35,'FG_576way_Regular Symbol(2wild)'!$B$34:$H$44,'FG_1125way_PayCombo (2wild)'!C$6+2,FALSE),'FG_576way_Regular Symbol(2wild)'!D$16))</f>
        <v>7</v>
      </c>
      <c r="D35" s="27">
        <f>IF(D$6&lt;=$B35,VLOOKUP($A35,'FG_R1R2appear wild'!$E$21:$H$32,'FG_1125way_PayCombo (2wild)'!D$6+2,FALSE),IF(D$6-$B35=1,VLOOKUP($A35,'FG_576way_Regular Symbol(2wild)'!$B$34:$H$44,'FG_1125way_PayCombo (2wild)'!D$6+2,FALSE),'FG_576way_Regular Symbol(2wild)'!E$16))</f>
        <v>8</v>
      </c>
      <c r="E35" s="27">
        <f>IF(E$6&lt;=$B35,VLOOKUP($A35,'FG1125way_Regular Symbol(2wild)'!$B$21:$H$31,'FG_1125way_PayCombo (2wild)'!E$6+2,FALSE)*R$2,IF(E$6-$B35=1,VLOOKUP($A35,'FG1125way_Regular Symbol(2wild)'!$B$34:$H$44,'FG_1125way_PayCombo (2wild)'!E$6+2,FALSE),'FG1125way_Regular Symbol(2wild)'!F$16))</f>
        <v>20</v>
      </c>
      <c r="F35" s="27">
        <f>IF(F$6&lt;=$B35,VLOOKUP($A35,'FG1125way_Regular Symbol(2wild)'!$B$21:$H$31,'FG_1125way_PayCombo (2wild)'!F$6+2,FALSE)*S$2,IF(F$6-$B35=1,VLOOKUP($A35,'FG1125way_Regular Symbol(2wild)'!$B$34:$H$44,'FG_1125way_PayCombo (2wild)'!F$6+2,FALSE),'FG1125way_Regular Symbol(2wild)'!G$16))</f>
        <v>50</v>
      </c>
      <c r="G35" s="27">
        <f>IF(G$6&lt;=$B35,VLOOKUP($A35,'FG1125way_Regular Symbol(2wild)'!$B$21:$H$31,'FG_1125way_PayCombo (2wild)'!G$6+2,FALSE)*T$2,IF(G$6-$B35=1,VLOOKUP($A35,'FG1125way_Regular Symbol(2wild)'!$B$34:$H$44,'FG_1125way_PayCombo (2wild)'!G$6+2,FALSE),'FG1125way_Regular Symbol(2wild)'!H$16))</f>
        <v>68</v>
      </c>
      <c r="H35" s="256">
        <f t="shared" si="0"/>
        <v>3808000</v>
      </c>
      <c r="I35" s="244">
        <f t="shared" si="1"/>
        <v>2.16</v>
      </c>
      <c r="J35" s="190">
        <f>VLOOKUP($A35,FGOverView!$B$36:$G$46,'FG_1125way_PayCombo (2wild)'!$B35+1,FALSE)</f>
        <v>5</v>
      </c>
      <c r="K35" s="183">
        <f t="shared" si="2"/>
        <v>4.6296296296296287E-2</v>
      </c>
      <c r="L35" s="276">
        <f t="shared" si="3"/>
        <v>0.46296296296296291</v>
      </c>
      <c r="M35" s="275">
        <f t="shared" si="4"/>
        <v>2.3148148148148144</v>
      </c>
      <c r="N35" s="134"/>
      <c r="O35" s="307" t="s">
        <v>44</v>
      </c>
      <c r="P35" s="307" t="s">
        <v>44</v>
      </c>
      <c r="Q35" s="307" t="s">
        <v>44</v>
      </c>
      <c r="R35" s="307" t="s">
        <v>285</v>
      </c>
      <c r="S35" s="307" t="s">
        <v>285</v>
      </c>
      <c r="T35" s="302">
        <f>IF(OR(O$9=1,O$9=2),IF(O16="S1",'FG_R1R2appear wild'!G$33,'FG_243way_Regular Symbol'!D$15*3),'FG_1125way_PayCombo (2wild)'!T16)</f>
        <v>0</v>
      </c>
      <c r="U35" s="302">
        <f>IF(OR(P$9=1,P$9=2),IF(P16="S1",'FG_R1R2appear wild'!H$33,'FG_243way_Regular Symbol'!E$15*3),'FG_1125way_PayCombo (2wild)'!U16)</f>
        <v>0</v>
      </c>
      <c r="V35" s="302">
        <f>IF(OR(Q$9=1,Q$9=2),IF(Q16="S1",'FG_576way_Regular Symbol(2wild)'!F$60,'FG_1125way_PayCombo (2wild)'!V16),'FG_1125way_PayCombo (2wild)'!V16)</f>
        <v>20</v>
      </c>
      <c r="W35" s="302">
        <f>IF(OR(R$9=1,R$9=2),IF(R16="S1",'FG_576way_Regular Symbol(2wild)'!G$60,'FG_1125way_PayCombo (2wild)'!W16),'FG_1125way_PayCombo (2wild)'!W16)</f>
        <v>46</v>
      </c>
      <c r="X35" s="302">
        <f>IF(OR(S$9=1,S$9=2),IF(S16="S1",'FG_576way_Regular Symbol(2wild)'!H$60,'FG_1125way_PayCombo (2wild)'!X16),'FG_1125way_PayCombo (2wild)'!X16)</f>
        <v>63</v>
      </c>
      <c r="Y35" s="305">
        <f t="shared" si="7"/>
        <v>0</v>
      </c>
      <c r="Z35" s="18">
        <f t="shared" si="8"/>
        <v>0</v>
      </c>
    </row>
    <row r="36" spans="1:26">
      <c r="A36" s="303" t="s">
        <v>186</v>
      </c>
      <c r="B36" s="356">
        <v>3</v>
      </c>
      <c r="C36" s="27">
        <f>IF(C$6&lt;=$B36,VLOOKUP($A36,'FG_R1R2appear wild'!$E$21:$H$32,'FG_1125way_PayCombo (2wild)'!C$6+2,FALSE),IF(C$6-$B36=1,VLOOKUP($A36,'FG_576way_Regular Symbol(2wild)'!$B$34:$H$44,'FG_1125way_PayCombo (2wild)'!C$6+2,FALSE),'FG_576way_Regular Symbol(2wild)'!D$16))</f>
        <v>11</v>
      </c>
      <c r="D36" s="27">
        <f>IF(D$6&lt;=$B36,VLOOKUP($A36,'FG_R1R2appear wild'!$E$21:$H$32,'FG_1125way_PayCombo (2wild)'!D$6+2,FALSE),IF(D$6-$B36=1,VLOOKUP($A36,'FG_576way_Regular Symbol(2wild)'!$B$34:$H$44,'FG_1125way_PayCombo (2wild)'!D$6+2,FALSE),'FG_576way_Regular Symbol(2wild)'!E$16))</f>
        <v>8</v>
      </c>
      <c r="E36" s="27">
        <f>IF(E$6&lt;=$B36,VLOOKUP($A36,'FG1125way_Regular Symbol(2wild)'!$B$21:$H$31,'FG_1125way_PayCombo (2wild)'!E$6+2,FALSE)*R$2,IF(E$6-$B36=1,VLOOKUP($A36,'FG1125way_Regular Symbol(2wild)'!$B$34:$H$44,'FG_1125way_PayCombo (2wild)'!E$6+2,FALSE),'FG1125way_Regular Symbol(2wild)'!F$16))</f>
        <v>35</v>
      </c>
      <c r="F36" s="27">
        <f>IF(F$6&lt;=$B36,VLOOKUP($A36,'FG1125way_Regular Symbol(2wild)'!$B$21:$H$31,'FG_1125way_PayCombo (2wild)'!F$6+2,FALSE)*S$2,IF(F$6-$B36=1,VLOOKUP($A36,'FG1125way_Regular Symbol(2wild)'!$B$34:$H$44,'FG_1125way_PayCombo (2wild)'!F$6+2,FALSE),'FG1125way_Regular Symbol(2wild)'!G$16))</f>
        <v>46</v>
      </c>
      <c r="G36" s="27">
        <f>IF(G$6&lt;=$B36,VLOOKUP($A36,'FG1125way_Regular Symbol(2wild)'!$B$21:$H$31,'FG_1125way_PayCombo (2wild)'!G$6+2,FALSE)*T$2,IF(G$6-$B36=1,VLOOKUP($A36,'FG1125way_Regular Symbol(2wild)'!$B$34:$H$44,'FG_1125way_PayCombo (2wild)'!G$6+2,FALSE),'FG1125way_Regular Symbol(2wild)'!H$16))</f>
        <v>68</v>
      </c>
      <c r="H36" s="256">
        <f t="shared" si="0"/>
        <v>9634240</v>
      </c>
      <c r="I36" s="244">
        <f t="shared" si="1"/>
        <v>0.85375494071146241</v>
      </c>
      <c r="J36" s="190">
        <f>VLOOKUP($A36,FGOverView!$B$36:$G$46,'FG_1125way_PayCombo (2wild)'!$B36+1,FALSE)</f>
        <v>5</v>
      </c>
      <c r="K36" s="183">
        <f t="shared" si="2"/>
        <v>0.11712962962962963</v>
      </c>
      <c r="L36" s="276">
        <f t="shared" si="3"/>
        <v>1.1712962962962963</v>
      </c>
      <c r="M36" s="275">
        <f t="shared" si="4"/>
        <v>5.856481481481481</v>
      </c>
      <c r="N36" s="134"/>
      <c r="O36" s="307" t="s">
        <v>44</v>
      </c>
      <c r="P36" s="307" t="s">
        <v>44</v>
      </c>
      <c r="Q36" s="307" t="s">
        <v>285</v>
      </c>
      <c r="R36" s="307" t="s">
        <v>44</v>
      </c>
      <c r="S36" s="307" t="s">
        <v>285</v>
      </c>
      <c r="T36" s="302">
        <f>IF(OR(O$9=1,O$9=2),IF(O17="S1",'FG_R1R2appear wild'!G$33,'FG_243way_Regular Symbol'!D$15*3),'FG_1125way_PayCombo (2wild)'!T17)</f>
        <v>0</v>
      </c>
      <c r="U36" s="302">
        <f>IF(OR(P$9=1,P$9=2),IF(P17="S1",'FG_R1R2appear wild'!H$33,'FG_243way_Regular Symbol'!E$15*3),'FG_1125way_PayCombo (2wild)'!U17)</f>
        <v>0</v>
      </c>
      <c r="V36" s="302">
        <f>IF(OR(Q$9=1,Q$9=2),IF(Q17="S1",'FG_576way_Regular Symbol(2wild)'!F$60,'FG_1125way_PayCombo (2wild)'!V17),'FG_1125way_PayCombo (2wild)'!V17)</f>
        <v>40</v>
      </c>
      <c r="W36" s="302">
        <f>IF(OR(R$9=1,R$9=2),IF(R17="S1",'FG_576way_Regular Symbol(2wild)'!G$60,'FG_1125way_PayCombo (2wild)'!W17),'FG_1125way_PayCombo (2wild)'!W17)</f>
        <v>10</v>
      </c>
      <c r="X36" s="302">
        <f>IF(OR(S$9=1,S$9=2),IF(S17="S1",'FG_576way_Regular Symbol(2wild)'!H$60,'FG_1125way_PayCombo (2wild)'!X17),'FG_1125way_PayCombo (2wild)'!X17)</f>
        <v>63</v>
      </c>
      <c r="Y36" s="305">
        <f t="shared" si="7"/>
        <v>0</v>
      </c>
      <c r="Z36" s="18">
        <f t="shared" si="8"/>
        <v>0</v>
      </c>
    </row>
    <row r="37" spans="1:26">
      <c r="A37" s="303" t="s">
        <v>318</v>
      </c>
      <c r="B37" s="357">
        <v>5</v>
      </c>
      <c r="C37" s="27">
        <f>IF(C$6&lt;=$B37,VLOOKUP($A37,'FG_R1R2appear wild'!$E$21:$H$32,'FG_1125way_PayCombo (2wild)'!C$6+2,FALSE),IF(C$6-$B37=1,VLOOKUP($A37,'FG_576way_Regular Symbol(2wild)'!$B$34:$H$44,'FG_1125way_PayCombo (2wild)'!C$6+2,FALSE),'FG_576way_Regular Symbol(2wild)'!D$16))</f>
        <v>6</v>
      </c>
      <c r="D37" s="27">
        <f>IF(D$6&lt;=$B37,VLOOKUP($A37,'FG_R1R2appear wild'!$E$21:$H$32,'FG_1125way_PayCombo (2wild)'!D$6+2,FALSE),IF(D$6-$B37=1,VLOOKUP($A37,'FG_576way_Regular Symbol(2wild)'!$B$34:$H$44,'FG_1125way_PayCombo (2wild)'!D$6+2,FALSE),'FG_576way_Regular Symbol(2wild)'!E$16))</f>
        <v>6</v>
      </c>
      <c r="E37" s="27">
        <f>IF(E$6&lt;=$B37,VLOOKUP($A37,'FG1125way_Regular Symbol(2wild)'!$B$21:$H$31,'FG_1125way_PayCombo (2wild)'!E$6+2,FALSE)*R$2,IF(E$6-$B37=1,VLOOKUP($A37,'FG1125way_Regular Symbol(2wild)'!$B$34:$H$44,'FG_1125way_PayCombo (2wild)'!E$6+2,FALSE),'FG1125way_Regular Symbol(2wild)'!F$16))</f>
        <v>10</v>
      </c>
      <c r="F37" s="27">
        <f>IF(F$6&lt;=$B37,VLOOKUP($A37,'FG1125way_Regular Symbol(2wild)'!$B$21:$H$31,'FG_1125way_PayCombo (2wild)'!F$6+2,FALSE)*S$2,IF(F$6-$B37=1,VLOOKUP($A37,'FG1125way_Regular Symbol(2wild)'!$B$34:$H$44,'FG_1125way_PayCombo (2wild)'!F$6+2,FALSE),'FG1125way_Regular Symbol(2wild)'!G$16))</f>
        <v>20</v>
      </c>
      <c r="G37" s="27">
        <f>IF(G$6&lt;=$B37,VLOOKUP($A37,'FG1125way_Regular Symbol(2wild)'!$B$21:$H$31,'FG_1125way_PayCombo (2wild)'!G$6+2,FALSE)*T$2,IF(G$6-$B37=1,VLOOKUP($A37,'FG1125way_Regular Symbol(2wild)'!$B$34:$H$44,'FG_1125way_PayCombo (2wild)'!G$6+2,FALSE),'FG1125way_Regular Symbol(2wild)'!H$16))</f>
        <v>20</v>
      </c>
      <c r="H37" s="256">
        <f>Y48</f>
        <v>73440</v>
      </c>
      <c r="I37" s="271">
        <f t="shared" ref="I37:I42" si="9">IF(H37=0,0,$C$5/H37)</f>
        <v>112</v>
      </c>
      <c r="J37" s="190">
        <f>$C$49*($B37-2)</f>
        <v>9</v>
      </c>
      <c r="K37" s="183">
        <f t="shared" si="2"/>
        <v>8.0357142857142849E-2</v>
      </c>
      <c r="L37" s="276">
        <f t="shared" ref="L37:L42" si="10">IF(I37=0,0,1/I37)</f>
        <v>8.9285714285714281E-3</v>
      </c>
      <c r="M37" s="275">
        <f t="shared" ref="M37:M42" si="11">L37*J37*$C$3</f>
        <v>4.0178571428571423</v>
      </c>
      <c r="N37" s="134"/>
      <c r="O37" s="307" t="s">
        <v>44</v>
      </c>
      <c r="P37" s="307" t="s">
        <v>44</v>
      </c>
      <c r="Q37" s="307" t="s">
        <v>285</v>
      </c>
      <c r="R37" s="307" t="s">
        <v>285</v>
      </c>
      <c r="S37" s="307" t="s">
        <v>44</v>
      </c>
      <c r="T37" s="302">
        <f>IF(OR(O$9=1,O$9=2),IF(O18="S1",'FG_R1R2appear wild'!G$33,'FG_243way_Regular Symbol'!D$15*3),'FG_1125way_PayCombo (2wild)'!T18)</f>
        <v>0</v>
      </c>
      <c r="U37" s="302">
        <f>IF(OR(P$9=1,P$9=2),IF(P18="S1",'FG_R1R2appear wild'!H$33,'FG_243way_Regular Symbol'!E$15*3),'FG_1125way_PayCombo (2wild)'!U18)</f>
        <v>0</v>
      </c>
      <c r="V37" s="302">
        <f>IF(OR(Q$9=1,Q$9=2),IF(Q18="S1",'FG_576way_Regular Symbol(2wild)'!F$60,'FG_1125way_PayCombo (2wild)'!V18),'FG_1125way_PayCombo (2wild)'!V18)</f>
        <v>40</v>
      </c>
      <c r="W37" s="302">
        <f>IF(OR(R$9=1,R$9=2),IF(R18="S1",'FG_576way_Regular Symbol(2wild)'!G$60,'FG_1125way_PayCombo (2wild)'!W18),'FG_1125way_PayCombo (2wild)'!W18)</f>
        <v>46</v>
      </c>
      <c r="X37" s="302">
        <f>IF(OR(S$9=1,S$9=2),IF(S18="S1",'FG_576way_Regular Symbol(2wild)'!H$60,'FG_1125way_PayCombo (2wild)'!X18),'FG_1125way_PayCombo (2wild)'!X18)</f>
        <v>5</v>
      </c>
      <c r="Y37" s="305">
        <f t="shared" si="7"/>
        <v>0</v>
      </c>
      <c r="Z37" s="18">
        <f t="shared" si="8"/>
        <v>0</v>
      </c>
    </row>
    <row r="38" spans="1:26">
      <c r="A38" s="303" t="s">
        <v>318</v>
      </c>
      <c r="B38" s="357">
        <v>4</v>
      </c>
      <c r="C38" s="27">
        <f>IF(C$6&lt;=$B38,VLOOKUP($A38,'FG_R1R2appear wild'!$E$21:$H$32,'FG_1125way_PayCombo (2wild)'!C$6+2,FALSE),IF(C$6-$B38=1,VLOOKUP($A38,'FG_576way_Regular Symbol(2wild)'!$B$34:$H$44,'FG_1125way_PayCombo (2wild)'!C$6+2,FALSE),'FG_576way_Regular Symbol(2wild)'!D$16))</f>
        <v>6</v>
      </c>
      <c r="D38" s="27">
        <f>IF(D$6&lt;=$B38,VLOOKUP($A38,'FG_R1R2appear wild'!$E$21:$H$32,'FG_1125way_PayCombo (2wild)'!D$6+2,FALSE),IF(D$6-$B38=1,VLOOKUP($A38,'FG_576way_Regular Symbol(2wild)'!$B$34:$H$44,'FG_1125way_PayCombo (2wild)'!D$6+2,FALSE),'FG_576way_Regular Symbol(2wild)'!E$16))</f>
        <v>6</v>
      </c>
      <c r="E38" s="27">
        <f>IF(E$6&lt;=$B38,VLOOKUP($A38,'FG1125way_Regular Symbol(2wild)'!$B$21:$H$31,'FG_1125way_PayCombo (2wild)'!E$6+2,FALSE)*R$2,IF(E$6-$B38=1,VLOOKUP($A38,'FG1125way_Regular Symbol(2wild)'!$B$34:$H$44,'FG_1125way_PayCombo (2wild)'!E$6+2,FALSE),'FG1125way_Regular Symbol(2wild)'!F$16))</f>
        <v>10</v>
      </c>
      <c r="F38" s="27">
        <f>IF(F$6&lt;=$B38,VLOOKUP($A38,'FG1125way_Regular Symbol(2wild)'!$B$21:$H$31,'FG_1125way_PayCombo (2wild)'!F$6+2,FALSE)*S$2,IF(F$6-$B38=1,VLOOKUP($A38,'FG1125way_Regular Symbol(2wild)'!$B$34:$H$44,'FG_1125way_PayCombo (2wild)'!F$6+2,FALSE),'FG1125way_Regular Symbol(2wild)'!G$16))</f>
        <v>20</v>
      </c>
      <c r="G38" s="27">
        <f>IF(G$6&lt;=$B38,VLOOKUP($A38,'FG1125way_Regular Symbol(2wild)'!$B$21:$H$31,'FG_1125way_PayCombo (2wild)'!G$6+2,FALSE)*T$2,IF(G$6-$B38=1,VLOOKUP($A38,'FG1125way_Regular Symbol(2wild)'!$B$34:$H$44,'FG_1125way_PayCombo (2wild)'!G$6+2,FALSE),'FG1125way_Regular Symbol(2wild)'!H$16))</f>
        <v>48</v>
      </c>
      <c r="H38" s="256">
        <f>Y49</f>
        <v>176256</v>
      </c>
      <c r="I38" s="271">
        <f t="shared" si="9"/>
        <v>46.666666666666664</v>
      </c>
      <c r="J38" s="190">
        <f>$C$49*($B38-2)</f>
        <v>6</v>
      </c>
      <c r="K38" s="183">
        <f t="shared" si="2"/>
        <v>0.12857142857142856</v>
      </c>
      <c r="L38" s="276">
        <f t="shared" si="10"/>
        <v>2.1428571428571429E-2</v>
      </c>
      <c r="M38" s="275">
        <f t="shared" si="11"/>
        <v>6.4285714285714279</v>
      </c>
      <c r="N38" s="134"/>
      <c r="O38" s="307" t="s">
        <v>44</v>
      </c>
      <c r="P38" s="307" t="s">
        <v>285</v>
      </c>
      <c r="Q38" s="307" t="s">
        <v>44</v>
      </c>
      <c r="R38" s="307" t="s">
        <v>44</v>
      </c>
      <c r="S38" s="307" t="s">
        <v>285</v>
      </c>
      <c r="T38" s="302">
        <f>IF(OR(O$9=1,O$9=2),IF(O19="S1",'FG_R1R2appear wild'!G$33,'FG_243way_Regular Symbol'!D$15*3),'FG_1125way_PayCombo (2wild)'!T19)</f>
        <v>0</v>
      </c>
      <c r="U38" s="302">
        <f>IF(OR(P$9=1,P$9=2),IF(P19="S1",'FG_R1R2appear wild'!H$33,'FG_243way_Regular Symbol'!E$15*3),'FG_1125way_PayCombo (2wild)'!U19)</f>
        <v>6</v>
      </c>
      <c r="V38" s="302">
        <f>IF(OR(Q$9=1,Q$9=2),IF(Q19="S1",'FG_576way_Regular Symbol(2wild)'!F$60,'FG_1125way_PayCombo (2wild)'!V19),'FG_1125way_PayCombo (2wild)'!V19)</f>
        <v>20</v>
      </c>
      <c r="W38" s="302">
        <f>IF(OR(R$9=1,R$9=2),IF(R19="S1",'FG_576way_Regular Symbol(2wild)'!G$60,'FG_1125way_PayCombo (2wild)'!W19),'FG_1125way_PayCombo (2wild)'!W19)</f>
        <v>10</v>
      </c>
      <c r="X38" s="302">
        <f>IF(OR(S$9=1,S$9=2),IF(S19="S1",'FG_576way_Regular Symbol(2wild)'!H$60,'FG_1125way_PayCombo (2wild)'!X19),'FG_1125way_PayCombo (2wild)'!X19)</f>
        <v>63</v>
      </c>
      <c r="Y38" s="305">
        <f t="shared" si="7"/>
        <v>0</v>
      </c>
      <c r="Z38" s="18">
        <f t="shared" si="8"/>
        <v>0</v>
      </c>
    </row>
    <row r="39" spans="1:26">
      <c r="A39" s="303" t="s">
        <v>318</v>
      </c>
      <c r="B39" s="357">
        <v>3</v>
      </c>
      <c r="C39" s="27">
        <f>IF(C$6&lt;=$B39,VLOOKUP($A39,'FG_R1R2appear wild'!$E$21:$H$32,'FG_1125way_PayCombo (2wild)'!C$6+2,FALSE),IF(C$6-$B39=1,VLOOKUP($A39,'FG_576way_Regular Symbol(2wild)'!$B$34:$H$44,'FG_1125way_PayCombo (2wild)'!C$6+2,FALSE),'FG_576way_Regular Symbol(2wild)'!D$16))</f>
        <v>6</v>
      </c>
      <c r="D39" s="27">
        <f>IF(D$6&lt;=$B39,VLOOKUP($A39,'FG_R1R2appear wild'!$E$21:$H$32,'FG_1125way_PayCombo (2wild)'!D$6+2,FALSE),IF(D$6-$B39=1,VLOOKUP($A39,'FG_576way_Regular Symbol(2wild)'!$B$34:$H$44,'FG_1125way_PayCombo (2wild)'!D$6+2,FALSE),'FG_576way_Regular Symbol(2wild)'!E$16))</f>
        <v>6</v>
      </c>
      <c r="E39" s="27">
        <f>IF(E$6&lt;=$B39,VLOOKUP($A39,'FG1125way_Regular Symbol(2wild)'!$B$21:$H$31,'FG_1125way_PayCombo (2wild)'!E$6+2,FALSE)*R$2,IF(E$6-$B39=1,VLOOKUP($A39,'FG1125way_Regular Symbol(2wild)'!$B$34:$H$44,'FG_1125way_PayCombo (2wild)'!E$6+2,FALSE),'FG1125way_Regular Symbol(2wild)'!F$16))</f>
        <v>10</v>
      </c>
      <c r="F39" s="27">
        <f>IF(F$6&lt;=$B39,VLOOKUP($A39,'FG1125way_Regular Symbol(2wild)'!$B$21:$H$31,'FG_1125way_PayCombo (2wild)'!F$6+2,FALSE)*S$2,IF(F$6-$B39=1,VLOOKUP($A39,'FG1125way_Regular Symbol(2wild)'!$B$34:$H$44,'FG_1125way_PayCombo (2wild)'!F$6+2,FALSE),'FG1125way_Regular Symbol(2wild)'!G$16))</f>
        <v>39</v>
      </c>
      <c r="G39" s="27">
        <f>IF(G$6&lt;=$B39,VLOOKUP($A39,'FG1125way_Regular Symbol(2wild)'!$B$21:$H$31,'FG_1125way_PayCombo (2wild)'!G$6+2,FALSE)*T$2,IF(G$6-$B39=1,VLOOKUP($A39,'FG1125way_Regular Symbol(2wild)'!$B$34:$H$44,'FG_1125way_PayCombo (2wild)'!G$6+2,FALSE),'FG1125way_Regular Symbol(2wild)'!H$16))</f>
        <v>68</v>
      </c>
      <c r="H39" s="256">
        <f>Y50</f>
        <v>572832</v>
      </c>
      <c r="I39" s="271">
        <f t="shared" si="9"/>
        <v>14.358974358974359</v>
      </c>
      <c r="J39" s="190">
        <f>$C$49*($B39-2)</f>
        <v>3</v>
      </c>
      <c r="K39" s="183">
        <f t="shared" si="2"/>
        <v>0.20892857142857144</v>
      </c>
      <c r="L39" s="276">
        <f t="shared" si="10"/>
        <v>6.9642857142857145E-2</v>
      </c>
      <c r="M39" s="275">
        <f t="shared" si="11"/>
        <v>10.446428571428571</v>
      </c>
      <c r="N39" s="134"/>
      <c r="O39" s="307" t="s">
        <v>44</v>
      </c>
      <c r="P39" s="307" t="s">
        <v>285</v>
      </c>
      <c r="Q39" s="307" t="s">
        <v>44</v>
      </c>
      <c r="R39" s="307" t="s">
        <v>285</v>
      </c>
      <c r="S39" s="307" t="s">
        <v>44</v>
      </c>
      <c r="T39" s="302">
        <f>IF(OR(O$9=1,O$9=2),IF(O20="S1",'FG_R1R2appear wild'!G$33,'FG_243way_Regular Symbol'!D$15*3),'FG_1125way_PayCombo (2wild)'!T20)</f>
        <v>0</v>
      </c>
      <c r="U39" s="302">
        <f>IF(OR(P$9=1,P$9=2),IF(P20="S1",'FG_R1R2appear wild'!H$33,'FG_243way_Regular Symbol'!E$15*3),'FG_1125way_PayCombo (2wild)'!U20)</f>
        <v>6</v>
      </c>
      <c r="V39" s="302">
        <f>IF(OR(Q$9=1,Q$9=2),IF(Q20="S1",'FG_576way_Regular Symbol(2wild)'!F$60,'FG_1125way_PayCombo (2wild)'!V20),'FG_1125way_PayCombo (2wild)'!V20)</f>
        <v>20</v>
      </c>
      <c r="W39" s="302">
        <f>IF(OR(R$9=1,R$9=2),IF(R20="S1",'FG_576way_Regular Symbol(2wild)'!G$60,'FG_1125way_PayCombo (2wild)'!W20),'FG_1125way_PayCombo (2wild)'!W20)</f>
        <v>46</v>
      </c>
      <c r="X39" s="302">
        <f>IF(OR(S$9=1,S$9=2),IF(S20="S1",'FG_576way_Regular Symbol(2wild)'!H$60,'FG_1125way_PayCombo (2wild)'!X20),'FG_1125way_PayCombo (2wild)'!X20)</f>
        <v>5</v>
      </c>
      <c r="Y39" s="305">
        <f t="shared" si="7"/>
        <v>0</v>
      </c>
      <c r="Z39" s="18">
        <f t="shared" si="8"/>
        <v>0</v>
      </c>
    </row>
    <row r="40" spans="1:26">
      <c r="A40" s="303" t="s">
        <v>44</v>
      </c>
      <c r="B40" s="357">
        <v>5</v>
      </c>
      <c r="C40" s="27">
        <f>'FG_243way_Regular Symbol'!D$14*FGOverView!C$26</f>
        <v>3</v>
      </c>
      <c r="D40" s="27">
        <f>'FG_243way_Regular Symbol'!E$14*FGOverView!D$26</f>
        <v>18</v>
      </c>
      <c r="E40" s="27">
        <f>'FG_243way_Regular Symbol'!F$14*FGOverView!E$26</f>
        <v>12</v>
      </c>
      <c r="F40" s="27">
        <f>'FG_243way_Regular Symbol'!G$14*FGOverView!F$26</f>
        <v>6</v>
      </c>
      <c r="G40" s="27">
        <f>'FG_243way_Regular Symbol'!H$14*FGOverView!G$26</f>
        <v>3</v>
      </c>
      <c r="H40" s="256">
        <f>Y29</f>
        <v>0</v>
      </c>
      <c r="I40" s="271">
        <f t="shared" si="9"/>
        <v>0</v>
      </c>
      <c r="J40" s="190">
        <f>VLOOKUP($A40,FGOverView!$B$36:$G$46,'FG_1125way_PayCombo (2wild)'!$B40+1,FALSE)</f>
        <v>100</v>
      </c>
      <c r="K40" s="183">
        <f t="shared" si="2"/>
        <v>0</v>
      </c>
      <c r="L40" s="276">
        <f t="shared" si="10"/>
        <v>0</v>
      </c>
      <c r="M40" s="275">
        <f t="shared" si="11"/>
        <v>0</v>
      </c>
      <c r="N40" s="134"/>
      <c r="O40" s="307" t="s">
        <v>44</v>
      </c>
      <c r="P40" s="307" t="s">
        <v>285</v>
      </c>
      <c r="Q40" s="307" t="s">
        <v>285</v>
      </c>
      <c r="R40" s="307" t="s">
        <v>44</v>
      </c>
      <c r="S40" s="307" t="s">
        <v>44</v>
      </c>
      <c r="T40" s="302">
        <f>IF(OR(O$9=1,O$9=2),IF(O21="S1",'FG_R1R2appear wild'!G$33,'FG_243way_Regular Symbol'!D$15*3),'FG_1125way_PayCombo (2wild)'!T21)</f>
        <v>0</v>
      </c>
      <c r="U40" s="302">
        <f>IF(OR(P$9=1,P$9=2),IF(P21="S1",'FG_R1R2appear wild'!H$33,'FG_243way_Regular Symbol'!E$15*3),'FG_1125way_PayCombo (2wild)'!U21)</f>
        <v>6</v>
      </c>
      <c r="V40" s="302">
        <f>IF(OR(Q$9=1,Q$9=2),IF(Q21="S1",'FG_576way_Regular Symbol(2wild)'!F$60,'FG_1125way_PayCombo (2wild)'!V21),'FG_1125way_PayCombo (2wild)'!V21)</f>
        <v>40</v>
      </c>
      <c r="W40" s="302">
        <f>IF(OR(R$9=1,R$9=2),IF(R21="S1",'FG_576way_Regular Symbol(2wild)'!G$60,'FG_1125way_PayCombo (2wild)'!W21),'FG_1125way_PayCombo (2wild)'!W21)</f>
        <v>10</v>
      </c>
      <c r="X40" s="302">
        <f>IF(OR(S$9=1,S$9=2),IF(S21="S1",'FG_576way_Regular Symbol(2wild)'!H$60,'FG_1125way_PayCombo (2wild)'!X21),'FG_1125way_PayCombo (2wild)'!X21)</f>
        <v>5</v>
      </c>
      <c r="Y40" s="305">
        <f t="shared" si="7"/>
        <v>0</v>
      </c>
      <c r="Z40" s="18">
        <f t="shared" si="8"/>
        <v>0</v>
      </c>
    </row>
    <row r="41" spans="1:26">
      <c r="A41" s="303" t="s">
        <v>44</v>
      </c>
      <c r="B41" s="357">
        <v>4</v>
      </c>
      <c r="C41" s="27">
        <f>'FG_243way_Regular Symbol'!D$14*FGOverView!C$26</f>
        <v>3</v>
      </c>
      <c r="D41" s="27">
        <f>'FG_243way_Regular Symbol'!E$14*FGOverView!D$26</f>
        <v>18</v>
      </c>
      <c r="E41" s="27">
        <f>'FG_243way_Regular Symbol'!F$14*FGOverView!E$26</f>
        <v>12</v>
      </c>
      <c r="F41" s="27">
        <f>'FG_243way_Regular Symbol'!G$14*FGOverView!F$26</f>
        <v>6</v>
      </c>
      <c r="G41" s="27">
        <f>'FG_243way_Regular Symbol'!$H$16-'FG_243way_Regular Symbol'!$H$14*FGOverView!G$26</f>
        <v>65</v>
      </c>
      <c r="H41" s="256">
        <f>SUM(Y30:Y34)</f>
        <v>0</v>
      </c>
      <c r="I41" s="271">
        <f t="shared" si="9"/>
        <v>0</v>
      </c>
      <c r="J41" s="190">
        <f>VLOOKUP($A41,FGOverView!$B$36:$G$46,'FG_1125way_PayCombo (2wild)'!$B41+1,FALSE)</f>
        <v>10</v>
      </c>
      <c r="K41" s="183">
        <f t="shared" si="2"/>
        <v>0</v>
      </c>
      <c r="L41" s="276">
        <f t="shared" si="10"/>
        <v>0</v>
      </c>
      <c r="M41" s="275">
        <f t="shared" si="11"/>
        <v>0</v>
      </c>
      <c r="N41" s="134"/>
      <c r="O41" s="307" t="s">
        <v>285</v>
      </c>
      <c r="P41" s="307" t="s">
        <v>44</v>
      </c>
      <c r="Q41" s="307" t="s">
        <v>44</v>
      </c>
      <c r="R41" s="307" t="s">
        <v>44</v>
      </c>
      <c r="S41" s="307" t="s">
        <v>285</v>
      </c>
      <c r="T41" s="302">
        <f>IF(OR(O$9=1,O$9=2),IF(O22="S1",'FG_R1R2appear wild'!G$33,'FG_243way_Regular Symbol'!D$15*3),'FG_1125way_PayCombo (2wild)'!T22)</f>
        <v>6</v>
      </c>
      <c r="U41" s="302">
        <f>IF(OR(P$9=1,P$9=2),IF(P22="S1",'FG_R1R2appear wild'!H$33,'FG_243way_Regular Symbol'!E$15*3),'FG_1125way_PayCombo (2wild)'!U22)</f>
        <v>0</v>
      </c>
      <c r="V41" s="302">
        <f>IF(OR(Q$9=1,Q$9=2),IF(Q22="S1",'FG_576way_Regular Symbol(2wild)'!F$60,'FG_1125way_PayCombo (2wild)'!V22),'FG_1125way_PayCombo (2wild)'!V22)</f>
        <v>20</v>
      </c>
      <c r="W41" s="302">
        <f>IF(OR(R$9=1,R$9=2),IF(R22="S1",'FG_576way_Regular Symbol(2wild)'!G$60,'FG_1125way_PayCombo (2wild)'!W22),'FG_1125way_PayCombo (2wild)'!W22)</f>
        <v>10</v>
      </c>
      <c r="X41" s="302">
        <f>IF(OR(S$9=1,S$9=2),IF(S22="S1",'FG_576way_Regular Symbol(2wild)'!H$60,'FG_1125way_PayCombo (2wild)'!X22),'FG_1125way_PayCombo (2wild)'!X22)</f>
        <v>63</v>
      </c>
      <c r="Y41" s="305">
        <f t="shared" si="7"/>
        <v>0</v>
      </c>
      <c r="Z41" s="18">
        <f t="shared" si="8"/>
        <v>0</v>
      </c>
    </row>
    <row r="42" spans="1:26">
      <c r="A42" s="303" t="s">
        <v>44</v>
      </c>
      <c r="B42" s="357">
        <v>3</v>
      </c>
      <c r="C42" s="27">
        <f>'FG_243way_Regular Symbol'!D$14*FGOverView!C$26</f>
        <v>3</v>
      </c>
      <c r="D42" s="27">
        <f>'FG_243way_Regular Symbol'!E$14*FGOverView!D$26</f>
        <v>18</v>
      </c>
      <c r="E42" s="27">
        <f>'FG_243way_Regular Symbol'!F$14*FGOverView!E$26</f>
        <v>12</v>
      </c>
      <c r="F42" s="27">
        <f>'FG_243way_Regular Symbol'!G$16-'FG_243way_Regular Symbol'!G$14*FGOverView!F$26</f>
        <v>50</v>
      </c>
      <c r="G42" s="27">
        <f>'FG_243way_Regular Symbol'!H$16</f>
        <v>68</v>
      </c>
      <c r="H42" s="256">
        <f>SUM(Y35:Y44)</f>
        <v>36000</v>
      </c>
      <c r="I42" s="271">
        <f t="shared" si="9"/>
        <v>228.48</v>
      </c>
      <c r="J42" s="190">
        <f>VLOOKUP($A42,FGOverView!$B$36:$G$46,'FG_1125way_PayCombo (2wild)'!$B42+1,FALSE)</f>
        <v>5</v>
      </c>
      <c r="K42" s="183">
        <f t="shared" si="2"/>
        <v>2.1883753501400559E-2</v>
      </c>
      <c r="L42" s="276">
        <f t="shared" si="10"/>
        <v>4.3767507002801121E-3</v>
      </c>
      <c r="M42" s="275">
        <f t="shared" si="11"/>
        <v>1.0941876750700279</v>
      </c>
      <c r="N42" s="134"/>
      <c r="O42" s="307" t="s">
        <v>285</v>
      </c>
      <c r="P42" s="307" t="s">
        <v>44</v>
      </c>
      <c r="Q42" s="307" t="s">
        <v>44</v>
      </c>
      <c r="R42" s="307" t="s">
        <v>285</v>
      </c>
      <c r="S42" s="307" t="s">
        <v>44</v>
      </c>
      <c r="T42" s="302">
        <f>IF(OR(O$9=1,O$9=2),IF(O23="S1",'FG_R1R2appear wild'!G$33,'FG_243way_Regular Symbol'!D$15*3),'FG_1125way_PayCombo (2wild)'!T23)</f>
        <v>6</v>
      </c>
      <c r="U42" s="302">
        <f>IF(OR(P$9=1,P$9=2),IF(P23="S1",'FG_R1R2appear wild'!H$33,'FG_243way_Regular Symbol'!E$15*3),'FG_1125way_PayCombo (2wild)'!U23)</f>
        <v>0</v>
      </c>
      <c r="V42" s="302">
        <f>IF(OR(Q$9=1,Q$9=2),IF(Q23="S1",'FG_576way_Regular Symbol(2wild)'!F$60,'FG_1125way_PayCombo (2wild)'!V23),'FG_1125way_PayCombo (2wild)'!V23)</f>
        <v>20</v>
      </c>
      <c r="W42" s="302">
        <f>IF(OR(R$9=1,R$9=2),IF(R23="S1",'FG_576way_Regular Symbol(2wild)'!G$60,'FG_1125way_PayCombo (2wild)'!W23),'FG_1125way_PayCombo (2wild)'!W23)</f>
        <v>46</v>
      </c>
      <c r="X42" s="302">
        <f>IF(OR(S$9=1,S$9=2),IF(S23="S1",'FG_576way_Regular Symbol(2wild)'!H$60,'FG_1125way_PayCombo (2wild)'!X23),'FG_1125way_PayCombo (2wild)'!X23)</f>
        <v>5</v>
      </c>
      <c r="Y42" s="305">
        <f t="shared" si="7"/>
        <v>0</v>
      </c>
      <c r="Z42" s="18">
        <f t="shared" si="8"/>
        <v>0</v>
      </c>
    </row>
    <row r="43" spans="1:26">
      <c r="B43" s="196" t="s">
        <v>15</v>
      </c>
      <c r="C43" s="196"/>
      <c r="D43" s="196"/>
      <c r="E43" s="196"/>
      <c r="F43" s="196"/>
      <c r="G43" s="196"/>
      <c r="H43" s="257">
        <f>SUM(H7:H40)</f>
        <v>73716288</v>
      </c>
      <c r="I43" s="255">
        <f>SUM(I7:I40)</f>
        <v>736.69709364808489</v>
      </c>
      <c r="J43" s="196"/>
      <c r="K43" s="277" t="s">
        <v>129</v>
      </c>
      <c r="L43" s="278">
        <f>SUM(K7:K42)</f>
        <v>12.0676917989418</v>
      </c>
      <c r="M43" s="134"/>
      <c r="N43" s="134"/>
      <c r="O43" s="307" t="s">
        <v>285</v>
      </c>
      <c r="P43" s="307" t="s">
        <v>44</v>
      </c>
      <c r="Q43" s="307" t="s">
        <v>285</v>
      </c>
      <c r="R43" s="307" t="s">
        <v>44</v>
      </c>
      <c r="S43" s="307" t="s">
        <v>44</v>
      </c>
      <c r="T43" s="302">
        <f>IF(OR(O$9=1,O$9=2),IF(O24="S1",'FG_R1R2appear wild'!G$33,'FG_243way_Regular Symbol'!D$15*3),'FG_1125way_PayCombo (2wild)'!T24)</f>
        <v>6</v>
      </c>
      <c r="U43" s="302">
        <f>IF(OR(P$9=1,P$9=2),IF(P24="S1",'FG_R1R2appear wild'!H$33,'FG_243way_Regular Symbol'!E$15*3),'FG_1125way_PayCombo (2wild)'!U24)</f>
        <v>0</v>
      </c>
      <c r="V43" s="302">
        <f>IF(OR(Q$9=1,Q$9=2),IF(Q24="S1",'FG_576way_Regular Symbol(2wild)'!F$60,'FG_1125way_PayCombo (2wild)'!V24),'FG_1125way_PayCombo (2wild)'!V24)</f>
        <v>40</v>
      </c>
      <c r="W43" s="302">
        <f>IF(OR(R$9=1,R$9=2),IF(R24="S1",'FG_576way_Regular Symbol(2wild)'!G$60,'FG_1125way_PayCombo (2wild)'!W24),'FG_1125way_PayCombo (2wild)'!W24)</f>
        <v>10</v>
      </c>
      <c r="X43" s="302">
        <f>IF(OR(S$9=1,S$9=2),IF(S24="S1",'FG_576way_Regular Symbol(2wild)'!H$60,'FG_1125way_PayCombo (2wild)'!X24),'FG_1125way_PayCombo (2wild)'!X24)</f>
        <v>5</v>
      </c>
      <c r="Y43" s="305">
        <f t="shared" si="7"/>
        <v>0</v>
      </c>
      <c r="Z43" s="18">
        <f t="shared" si="8"/>
        <v>0</v>
      </c>
    </row>
    <row r="44" spans="1:26">
      <c r="F44" s="196"/>
      <c r="G44" s="196"/>
      <c r="H44" s="196"/>
      <c r="I44" s="196"/>
      <c r="J44" s="196"/>
      <c r="K44" s="218" t="s">
        <v>130</v>
      </c>
      <c r="L44" s="217"/>
      <c r="M44" s="262"/>
      <c r="N44" s="134"/>
      <c r="O44" s="307" t="s">
        <v>285</v>
      </c>
      <c r="P44" s="307" t="s">
        <v>285</v>
      </c>
      <c r="Q44" s="307" t="s">
        <v>44</v>
      </c>
      <c r="R44" s="307" t="s">
        <v>44</v>
      </c>
      <c r="S44" s="307" t="s">
        <v>44</v>
      </c>
      <c r="T44" s="302">
        <f>IF(OR(O$9=1,O$9=2),IF(O25="S1",'FG_R1R2appear wild'!G$33,'FG_243way_Regular Symbol'!D$15*3),'FG_1125way_PayCombo (2wild)'!T25)</f>
        <v>6</v>
      </c>
      <c r="U44" s="302">
        <f>IF(OR(P$9=1,P$9=2),IF(P25="S1",'FG_R1R2appear wild'!H$33,'FG_243way_Regular Symbol'!E$15*3),'FG_1125way_PayCombo (2wild)'!U25)</f>
        <v>6</v>
      </c>
      <c r="V44" s="302">
        <f>IF(OR(Q$9=1,Q$9=2),IF(Q25="S1",'FG_576way_Regular Symbol(2wild)'!F$60,'FG_1125way_PayCombo (2wild)'!V25),'FG_1125way_PayCombo (2wild)'!V25)</f>
        <v>20</v>
      </c>
      <c r="W44" s="302">
        <f>IF(OR(R$9=1,R$9=2),IF(R25="S1",'FG_576way_Regular Symbol(2wild)'!G$60,'FG_1125way_PayCombo (2wild)'!W25),'FG_1125way_PayCombo (2wild)'!W25)</f>
        <v>10</v>
      </c>
      <c r="X44" s="302">
        <f>IF(OR(S$9=1,S$9=2),IF(S25="S1",'FG_576way_Regular Symbol(2wild)'!H$60,'FG_1125way_PayCombo (2wild)'!X25),'FG_1125way_PayCombo (2wild)'!X25)</f>
        <v>5</v>
      </c>
      <c r="Y44" s="305">
        <f t="shared" si="7"/>
        <v>36000</v>
      </c>
      <c r="Z44" s="18">
        <f t="shared" si="8"/>
        <v>4.3767507002801121E-3</v>
      </c>
    </row>
    <row r="45" spans="1:26">
      <c r="F45" s="196"/>
      <c r="G45" s="196"/>
      <c r="H45" s="196"/>
      <c r="I45" s="196"/>
      <c r="J45" s="196"/>
      <c r="K45" s="218" t="s">
        <v>131</v>
      </c>
      <c r="L45" s="217">
        <f>L43+L44</f>
        <v>12.0676917989418</v>
      </c>
      <c r="M45" s="196"/>
      <c r="N45" s="134"/>
    </row>
    <row r="46" spans="1:26">
      <c r="F46" s="196"/>
      <c r="G46" s="196"/>
      <c r="H46" s="196"/>
      <c r="I46" s="196"/>
      <c r="J46" s="196"/>
      <c r="K46" s="18"/>
      <c r="L46" s="30"/>
      <c r="M46" s="196"/>
      <c r="N46" s="134"/>
      <c r="O46" s="193"/>
      <c r="P46" s="193"/>
      <c r="Q46" s="193"/>
    </row>
    <row r="47" spans="1:26">
      <c r="F47" s="134"/>
      <c r="G47" s="196"/>
      <c r="H47" s="196"/>
      <c r="I47" s="196"/>
      <c r="J47" s="196"/>
      <c r="K47" s="227"/>
      <c r="L47" s="228"/>
      <c r="M47" s="228"/>
      <c r="N47" s="134"/>
      <c r="O47" s="194" t="s">
        <v>355</v>
      </c>
      <c r="P47" s="194"/>
      <c r="Q47" s="194"/>
      <c r="R47" s="194"/>
      <c r="S47" s="194"/>
      <c r="T47" s="194"/>
      <c r="U47" s="194"/>
      <c r="V47" s="194"/>
      <c r="W47" s="194"/>
      <c r="X47" s="194"/>
      <c r="Y47" s="194"/>
    </row>
    <row r="48" spans="1:26">
      <c r="F48" s="134"/>
      <c r="G48" s="196"/>
      <c r="H48" s="196"/>
      <c r="I48" s="196"/>
      <c r="J48" s="196"/>
      <c r="K48" s="227" t="s">
        <v>334</v>
      </c>
      <c r="L48" s="370">
        <f>SUM(K7:K39)</f>
        <v>12.045808045440399</v>
      </c>
      <c r="M48" s="228"/>
      <c r="N48" s="134" t="s">
        <v>295</v>
      </c>
      <c r="O48" s="194" t="s">
        <v>253</v>
      </c>
      <c r="P48" s="194" t="s">
        <v>253</v>
      </c>
      <c r="Q48" s="194" t="s">
        <v>318</v>
      </c>
      <c r="R48" s="194" t="s">
        <v>318</v>
      </c>
      <c r="S48" s="194" t="s">
        <v>318</v>
      </c>
      <c r="T48" s="193">
        <f>IF(O48="WW",'FG1125way_Regular Symbol(2wild)'!D$15*'FG_1125way_PayCombo (2wild)'!P$2,IF('FG_1125way_PayCombo (2wild)'!O48="BN",'FG1125way_Regular Symbol(2wild)'!D$16-'FG1125way_Regular Symbol(2wild)'!D$44,IF('FG_1125way_PayCombo (2wild)'!N48="X",'FG1125way_Regular Symbol(2wild)'!D$16,'FG1125way_Regular Symbol(2wild)'!D$44)))</f>
        <v>6</v>
      </c>
      <c r="U48" s="193">
        <f>IF(P48="WW",'FG1125way_Regular Symbol(2wild)'!E$15*'FG_1125way_PayCombo (2wild)'!Q$2,IF('FG_1125way_PayCombo (2wild)'!P48="BN",'FG1125way_Regular Symbol(2wild)'!E$16-'FG1125way_Regular Symbol(2wild)'!E$44,IF('FG_1125way_PayCombo (2wild)'!O48="X",'FG1125way_Regular Symbol(2wild)'!E$16,'FG1125way_Regular Symbol(2wild)'!E$44)))</f>
        <v>6</v>
      </c>
      <c r="V48" s="193">
        <f>IF(Q48="WW",'FG1125way_Regular Symbol(2wild)'!F$15*'FG_1125way_PayCombo (2wild)'!R$2,IF('FG_1125way_PayCombo (2wild)'!Q48="BN",'FG1125way_Regular Symbol(2wild)'!F$16-'FG1125way_Regular Symbol(2wild)'!F$44,IF('FG_1125way_PayCombo (2wild)'!P48="X",'FG1125way_Regular Symbol(2wild)'!F$16,'FG1125way_Regular Symbol(2wild)'!F$44)))</f>
        <v>6</v>
      </c>
      <c r="W48" s="193">
        <f>IF(R48="WW",'FG1125way_Regular Symbol(2wild)'!G$15*'FG_1125way_PayCombo (2wild)'!S$2,IF('FG_1125way_PayCombo (2wild)'!R48="BN",'FG1125way_Regular Symbol(2wild)'!G$16-'FG1125way_Regular Symbol(2wild)'!G$44,IF('FG_1125way_PayCombo (2wild)'!Q48="X",'FG1125way_Regular Symbol(2wild)'!G$16,'FG1125way_Regular Symbol(2wild)'!G$44)))</f>
        <v>17</v>
      </c>
      <c r="X48" s="193">
        <f>IF(S48="WW",'FG1125way_Regular Symbol(2wild)'!H$15*'FG_1125way_PayCombo (2wild)'!T$2,IF('FG_1125way_PayCombo (2wild)'!S48="BN",'FG1125way_Regular Symbol(2wild)'!H$16-'FG1125way_Regular Symbol(2wild)'!H$44,IF('FG_1125way_PayCombo (2wild)'!R48="X",'FG1125way_Regular Symbol(2wild)'!H$16,'FG1125way_Regular Symbol(2wild)'!H$44)))</f>
        <v>20</v>
      </c>
      <c r="Y48" s="373">
        <f>PRODUCT(T48,U48,V48,W48,X48)</f>
        <v>73440</v>
      </c>
    </row>
    <row r="49" spans="2:25" ht="14">
      <c r="B49" s="281" t="s">
        <v>330</v>
      </c>
      <c r="C49" s="358">
        <f>FG_243way_PayCombo!C49</f>
        <v>3</v>
      </c>
      <c r="D49" s="282"/>
      <c r="E49" s="282"/>
      <c r="F49" s="282"/>
      <c r="G49" s="246"/>
      <c r="H49" s="196"/>
      <c r="I49" s="196"/>
      <c r="J49" s="196"/>
      <c r="L49" s="30"/>
      <c r="M49" s="290"/>
      <c r="N49" s="134">
        <f>SUM(K40:K42)</f>
        <v>2.1883753501400559E-2</v>
      </c>
      <c r="O49" s="194" t="s">
        <v>253</v>
      </c>
      <c r="P49" s="194" t="s">
        <v>253</v>
      </c>
      <c r="Q49" s="194" t="s">
        <v>318</v>
      </c>
      <c r="R49" s="194" t="s">
        <v>318</v>
      </c>
      <c r="S49" s="194" t="s">
        <v>285</v>
      </c>
      <c r="T49" s="193">
        <f>IF(O49="WW",'FG1125way_Regular Symbol(2wild)'!D$15*'FG_1125way_PayCombo (2wild)'!P$2,IF('FG_1125way_PayCombo (2wild)'!O49="BN",'FG1125way_Regular Symbol(2wild)'!D$16-'FG1125way_Regular Symbol(2wild)'!D$44,IF('FG_1125way_PayCombo (2wild)'!N49="X",'FG1125way_Regular Symbol(2wild)'!D$16,'FG1125way_Regular Symbol(2wild)'!D$44)))</f>
        <v>6</v>
      </c>
      <c r="U49" s="193">
        <f>IF(P49="WW",'FG1125way_Regular Symbol(2wild)'!E$15*'FG_1125way_PayCombo (2wild)'!Q$2,IF('FG_1125way_PayCombo (2wild)'!P49="BN",'FG1125way_Regular Symbol(2wild)'!E$16-'FG1125way_Regular Symbol(2wild)'!E$44,IF('FG_1125way_PayCombo (2wild)'!O49="X",'FG1125way_Regular Symbol(2wild)'!E$16,'FG1125way_Regular Symbol(2wild)'!E$44)))</f>
        <v>6</v>
      </c>
      <c r="V49" s="193">
        <f>IF(Q49="WW",'FG1125way_Regular Symbol(2wild)'!F$15*'FG_1125way_PayCombo (2wild)'!R$2,IF('FG_1125way_PayCombo (2wild)'!Q49="BN",'FG1125way_Regular Symbol(2wild)'!F$16-'FG1125way_Regular Symbol(2wild)'!F$44,IF('FG_1125way_PayCombo (2wild)'!P49="X",'FG1125way_Regular Symbol(2wild)'!F$16,'FG1125way_Regular Symbol(2wild)'!F$44)))</f>
        <v>6</v>
      </c>
      <c r="W49" s="193">
        <f>IF(R49="WW",'FG1125way_Regular Symbol(2wild)'!G$15*'FG_1125way_PayCombo (2wild)'!S$2,IF('FG_1125way_PayCombo (2wild)'!R49="BN",'FG1125way_Regular Symbol(2wild)'!G$16-'FG1125way_Regular Symbol(2wild)'!G$44,IF('FG_1125way_PayCombo (2wild)'!Q49="X",'FG1125way_Regular Symbol(2wild)'!G$16,'FG1125way_Regular Symbol(2wild)'!G$44)))</f>
        <v>17</v>
      </c>
      <c r="X49" s="193">
        <f>IF(S49="WW",'FG1125way_Regular Symbol(2wild)'!H$15*'FG_1125way_PayCombo (2wild)'!T$2,IF('FG_1125way_PayCombo (2wild)'!S49="BN",'FG1125way_Regular Symbol(2wild)'!H$16-'FG1125way_Regular Symbol(2wild)'!H$44,IF('FG_1125way_PayCombo (2wild)'!R49="X",'FG1125way_Regular Symbol(2wild)'!H$16,'FG1125way_Regular Symbol(2wild)'!H$44)))</f>
        <v>48</v>
      </c>
      <c r="Y49" s="373">
        <f>PRODUCT(T49,U49,V49,W49,X49)</f>
        <v>176256</v>
      </c>
    </row>
    <row r="50" spans="2:25" ht="14">
      <c r="B50" s="283"/>
      <c r="C50" s="284"/>
      <c r="D50" s="284"/>
      <c r="E50" s="284"/>
      <c r="F50" s="284"/>
      <c r="G50" s="196"/>
      <c r="H50" s="196"/>
      <c r="I50" s="196"/>
      <c r="J50" s="196"/>
      <c r="L50" s="30"/>
      <c r="M50" s="290"/>
      <c r="N50" s="134">
        <f>N49*總數據!G18</f>
        <v>1.5750002520000401E-4</v>
      </c>
      <c r="O50" s="194" t="s">
        <v>253</v>
      </c>
      <c r="P50" s="194" t="s">
        <v>253</v>
      </c>
      <c r="Q50" s="194" t="s">
        <v>318</v>
      </c>
      <c r="R50" s="194" t="s">
        <v>285</v>
      </c>
      <c r="S50" s="194" t="s">
        <v>285</v>
      </c>
      <c r="T50" s="193">
        <f>IF(O50="WW",'FG1125way_Regular Symbol(2wild)'!D$15*'FG_1125way_PayCombo (2wild)'!P$2,IF('FG_1125way_PayCombo (2wild)'!O50="BN",'FG1125way_Regular Symbol(2wild)'!D$16-'FG1125way_Regular Symbol(2wild)'!D$44,IF('FG_1125way_PayCombo (2wild)'!N50="X",'FG1125way_Regular Symbol(2wild)'!D$16,'FG1125way_Regular Symbol(2wild)'!D$44)))</f>
        <v>6</v>
      </c>
      <c r="U50" s="193">
        <f>IF(P50="WW",'FG1125way_Regular Symbol(2wild)'!E$15*'FG_1125way_PayCombo (2wild)'!Q$2,IF('FG_1125way_PayCombo (2wild)'!P50="BN",'FG1125way_Regular Symbol(2wild)'!E$16-'FG1125way_Regular Symbol(2wild)'!E$44,IF('FG_1125way_PayCombo (2wild)'!O50="X",'FG1125way_Regular Symbol(2wild)'!E$16,'FG1125way_Regular Symbol(2wild)'!E$44)))</f>
        <v>6</v>
      </c>
      <c r="V50" s="193">
        <f>IF(Q50="WW",'FG1125way_Regular Symbol(2wild)'!F$15*'FG_1125way_PayCombo (2wild)'!R$2,IF('FG_1125way_PayCombo (2wild)'!Q50="BN",'FG1125way_Regular Symbol(2wild)'!F$16-'FG1125way_Regular Symbol(2wild)'!F$44,IF('FG_1125way_PayCombo (2wild)'!P50="X",'FG1125way_Regular Symbol(2wild)'!F$16,'FG1125way_Regular Symbol(2wild)'!F$44)))</f>
        <v>6</v>
      </c>
      <c r="W50" s="193">
        <f>IF(R50="WW",'FG1125way_Regular Symbol(2wild)'!G$15*'FG_1125way_PayCombo (2wild)'!S$2,IF('FG_1125way_PayCombo (2wild)'!R50="BN",'FG1125way_Regular Symbol(2wild)'!G$16-'FG1125way_Regular Symbol(2wild)'!G$44,IF('FG_1125way_PayCombo (2wild)'!Q50="X",'FG1125way_Regular Symbol(2wild)'!G$16,'FG1125way_Regular Symbol(2wild)'!G$44)))</f>
        <v>39</v>
      </c>
      <c r="X50" s="193">
        <f>IF(S50="WW",'FG1125way_Regular Symbol(2wild)'!H$15*'FG_1125way_PayCombo (2wild)'!T$2,IF('FG_1125way_PayCombo (2wild)'!S50="BN",'FG1125way_Regular Symbol(2wild)'!H$16-'FG1125way_Regular Symbol(2wild)'!H$44,IF('FG_1125way_PayCombo (2wild)'!R50="X",'FG1125way_Regular Symbol(2wild)'!H$16,'FG1125way_Regular Symbol(2wild)'!H$44)))</f>
        <v>68</v>
      </c>
      <c r="Y50" s="373">
        <f>PRODUCT(T50,U50,V50,W50,X50)</f>
        <v>572832</v>
      </c>
    </row>
    <row r="51" spans="2:25" ht="14">
      <c r="B51" s="283"/>
      <c r="C51" s="284"/>
      <c r="D51" s="284"/>
      <c r="E51" s="284"/>
      <c r="F51" s="284"/>
      <c r="G51" s="196"/>
      <c r="H51" s="196"/>
      <c r="I51" s="196"/>
      <c r="J51" s="196"/>
      <c r="N51" s="134"/>
    </row>
    <row r="52" spans="2:25" ht="14">
      <c r="B52" s="283"/>
      <c r="C52" s="285"/>
      <c r="D52" s="285"/>
      <c r="E52" s="285"/>
      <c r="F52" s="285"/>
      <c r="G52" s="196"/>
      <c r="H52" s="196"/>
      <c r="I52" s="196"/>
      <c r="J52" s="196"/>
      <c r="K52" s="227"/>
      <c r="M52" s="228"/>
      <c r="N52" s="134"/>
    </row>
    <row r="53" spans="2:25" ht="14">
      <c r="B53" s="283"/>
      <c r="C53" s="286"/>
      <c r="D53" s="286"/>
      <c r="E53" s="286"/>
      <c r="F53" s="286"/>
      <c r="K53" s="227"/>
      <c r="M53" s="227"/>
      <c r="N53" s="134"/>
    </row>
    <row r="54" spans="2:25" ht="14">
      <c r="B54" s="283"/>
      <c r="C54" s="287"/>
      <c r="D54" s="287"/>
      <c r="E54" s="287"/>
      <c r="F54" s="287"/>
      <c r="K54" s="227"/>
      <c r="M54" s="227"/>
      <c r="N54" s="134"/>
    </row>
    <row r="55" spans="2:25" ht="14">
      <c r="B55" s="283"/>
      <c r="C55" s="288"/>
      <c r="D55" s="288"/>
      <c r="E55" s="288"/>
      <c r="F55" s="288"/>
      <c r="K55" s="227"/>
      <c r="M55" s="227"/>
      <c r="N55" s="390" t="s">
        <v>290</v>
      </c>
      <c r="O55" s="193"/>
      <c r="P55" s="193"/>
      <c r="Q55" s="193"/>
    </row>
    <row r="56" spans="2:25">
      <c r="C56" s="273"/>
      <c r="D56" s="273"/>
      <c r="E56" s="273"/>
      <c r="F56" s="273"/>
      <c r="K56" s="227"/>
      <c r="L56" s="227"/>
      <c r="M56" s="290"/>
      <c r="N56" s="390"/>
      <c r="O56" s="193"/>
      <c r="P56" s="193"/>
      <c r="Q56" s="193"/>
    </row>
    <row r="57" spans="2:25">
      <c r="K57" s="227"/>
      <c r="L57" s="227"/>
      <c r="M57" s="227"/>
      <c r="N57" s="390"/>
      <c r="O57" s="193"/>
      <c r="P57" s="193"/>
      <c r="Q57" s="193"/>
    </row>
    <row r="58" spans="2:25">
      <c r="G58" s="227"/>
      <c r="H58" s="227"/>
      <c r="I58" s="227"/>
      <c r="J58" s="227"/>
      <c r="K58" s="229"/>
      <c r="L58" s="195"/>
      <c r="M58" s="195"/>
      <c r="N58" s="134"/>
      <c r="O58" s="193"/>
      <c r="P58" s="193"/>
      <c r="Q58" s="193"/>
    </row>
    <row r="59" spans="2:25">
      <c r="J59" s="227"/>
      <c r="K59" s="229"/>
      <c r="L59" s="195"/>
      <c r="M59" s="195"/>
      <c r="N59" s="262"/>
      <c r="O59" s="193"/>
      <c r="P59" s="193"/>
      <c r="Q59" s="193"/>
    </row>
    <row r="60" spans="2:25">
      <c r="J60" s="227"/>
      <c r="K60" s="229"/>
      <c r="L60" s="195"/>
      <c r="M60" s="195"/>
      <c r="N60" s="262"/>
      <c r="O60" s="310"/>
      <c r="P60" s="193"/>
      <c r="Q60" s="193"/>
    </row>
    <row r="61" spans="2:25">
      <c r="J61" s="227"/>
      <c r="K61" s="229"/>
      <c r="L61" s="195"/>
      <c r="M61" s="195"/>
      <c r="N61" s="134" t="s">
        <v>291</v>
      </c>
      <c r="O61" s="312">
        <f>SUM(L40:L42)</f>
        <v>4.3767507002801121E-3</v>
      </c>
    </row>
    <row r="62" spans="2:25">
      <c r="J62" s="227"/>
      <c r="K62" s="229"/>
      <c r="L62" s="195"/>
      <c r="M62" s="195"/>
      <c r="N62" s="18"/>
    </row>
    <row r="63" spans="2:25">
      <c r="F63" s="291"/>
      <c r="K63" s="195"/>
      <c r="L63" s="195"/>
      <c r="M63" s="195"/>
      <c r="N63" s="18"/>
    </row>
    <row r="64" spans="2:25">
      <c r="K64" s="195"/>
      <c r="L64" s="195"/>
      <c r="M64" s="195"/>
      <c r="N64" s="273"/>
      <c r="O64" s="273"/>
    </row>
    <row r="65" spans="11:17">
      <c r="K65" s="195"/>
      <c r="L65" s="195"/>
      <c r="M65" s="195"/>
      <c r="N65" s="290"/>
      <c r="O65" s="290"/>
    </row>
    <row r="66" spans="11:17">
      <c r="K66" s="195"/>
      <c r="L66" s="195"/>
      <c r="M66" s="195"/>
      <c r="O66" s="193"/>
    </row>
    <row r="67" spans="11:17">
      <c r="N67" s="227"/>
      <c r="O67" s="229"/>
    </row>
    <row r="68" spans="11:17">
      <c r="N68" s="227"/>
      <c r="O68" s="229"/>
    </row>
    <row r="69" spans="11:17">
      <c r="N69" s="228"/>
      <c r="O69" s="228"/>
    </row>
    <row r="70" spans="11:17">
      <c r="N70" s="227"/>
      <c r="O70" s="229"/>
    </row>
    <row r="71" spans="11:17">
      <c r="N71" s="227"/>
      <c r="O71" s="229"/>
    </row>
    <row r="72" spans="11:17">
      <c r="N72" s="227"/>
      <c r="O72" s="229"/>
    </row>
    <row r="73" spans="11:17">
      <c r="O73" s="193"/>
      <c r="P73" s="193"/>
      <c r="Q73" s="193"/>
    </row>
    <row r="74" spans="11:17">
      <c r="O74" s="193"/>
      <c r="P74" s="193"/>
      <c r="Q74" s="193"/>
    </row>
    <row r="75" spans="11:17">
      <c r="O75" s="193"/>
      <c r="P75" s="193"/>
      <c r="Q75" s="193"/>
    </row>
    <row r="76" spans="11:17">
      <c r="O76" s="193"/>
      <c r="P76" s="193"/>
      <c r="Q76" s="193"/>
    </row>
    <row r="77" spans="11:17">
      <c r="O77" s="193"/>
      <c r="P77" s="193"/>
      <c r="Q77" s="193"/>
    </row>
    <row r="78" spans="11:17">
      <c r="O78" s="193"/>
      <c r="P78" s="193"/>
      <c r="Q78" s="193"/>
    </row>
    <row r="79" spans="11:17">
      <c r="O79" s="193"/>
      <c r="P79" s="193"/>
      <c r="Q79" s="193"/>
    </row>
    <row r="80" spans="11:17">
      <c r="O80" s="193"/>
      <c r="P80" s="193"/>
      <c r="Q80" s="193"/>
    </row>
    <row r="81" spans="15:17">
      <c r="O81" s="193"/>
      <c r="P81" s="193"/>
      <c r="Q81" s="193"/>
    </row>
  </sheetData>
  <mergeCells count="2">
    <mergeCell ref="C5:G5"/>
    <mergeCell ref="N55:N57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C8CD-8964-7F48-88AC-0ED61BFFCA21}">
  <dimension ref="A1:CY109"/>
  <sheetViews>
    <sheetView zoomScale="141" zoomScaleNormal="141" workbookViewId="0">
      <pane xSplit="6" topLeftCell="G1" activePane="topRight" state="frozen"/>
      <selection activeCell="K59" sqref="K59"/>
      <selection pane="topRight" activeCell="K59" sqref="K59"/>
    </sheetView>
  </sheetViews>
  <sheetFormatPr baseColWidth="10" defaultRowHeight="15"/>
  <cols>
    <col min="1" max="1" width="7.5" style="268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7" max="16384" width="10.83203125" style="224"/>
  </cols>
  <sheetData>
    <row r="1" spans="1:103" ht="16" thickBot="1">
      <c r="O1" s="341" t="s">
        <v>146</v>
      </c>
      <c r="P1" s="342" t="s">
        <v>149</v>
      </c>
      <c r="Q1" s="342"/>
      <c r="R1" s="342"/>
      <c r="S1" s="343"/>
      <c r="U1" s="341" t="s">
        <v>253</v>
      </c>
      <c r="V1" s="342" t="s">
        <v>150</v>
      </c>
      <c r="W1" s="342"/>
      <c r="X1" s="342"/>
      <c r="Y1" s="343"/>
      <c r="AA1" s="341" t="s">
        <v>253</v>
      </c>
      <c r="AB1" s="342" t="s">
        <v>151</v>
      </c>
      <c r="AC1" s="342"/>
      <c r="AD1" s="342"/>
      <c r="AE1" s="343"/>
      <c r="AG1" s="341" t="s">
        <v>253</v>
      </c>
      <c r="AH1" s="342" t="s">
        <v>152</v>
      </c>
      <c r="AI1" s="342"/>
      <c r="AJ1" s="342"/>
      <c r="AK1" s="343"/>
      <c r="AM1" s="341" t="s">
        <v>253</v>
      </c>
      <c r="AN1" s="342" t="s">
        <v>118</v>
      </c>
      <c r="AO1" s="342"/>
      <c r="AP1" s="342"/>
      <c r="AQ1" s="343"/>
      <c r="AS1" s="341" t="s">
        <v>253</v>
      </c>
      <c r="AT1" s="342" t="s">
        <v>125</v>
      </c>
      <c r="AU1" s="342"/>
      <c r="AV1" s="342"/>
      <c r="AW1" s="343"/>
      <c r="AY1" s="341" t="s">
        <v>253</v>
      </c>
      <c r="AZ1" s="342" t="s">
        <v>318</v>
      </c>
      <c r="BA1" s="342"/>
      <c r="BB1" s="342"/>
      <c r="BC1" s="343"/>
      <c r="BE1" s="341" t="s">
        <v>253</v>
      </c>
      <c r="BF1" s="342" t="s">
        <v>127</v>
      </c>
      <c r="BG1" s="342"/>
      <c r="BH1" s="342"/>
      <c r="BI1" s="343"/>
      <c r="BK1" s="341" t="s">
        <v>253</v>
      </c>
      <c r="BL1" s="342" t="s">
        <v>128</v>
      </c>
      <c r="BM1" s="342"/>
      <c r="BN1" s="342"/>
      <c r="BO1" s="343"/>
      <c r="BQ1" s="3" t="s">
        <v>253</v>
      </c>
      <c r="BR1" s="1" t="s">
        <v>185</v>
      </c>
      <c r="BS1" s="3"/>
      <c r="BT1" s="3"/>
      <c r="BU1" s="3"/>
      <c r="BW1" s="3" t="s">
        <v>253</v>
      </c>
      <c r="BX1" s="1" t="s">
        <v>292</v>
      </c>
      <c r="BY1" s="3"/>
      <c r="BZ1" s="3"/>
      <c r="CA1" s="3"/>
      <c r="CC1" s="3" t="s">
        <v>253</v>
      </c>
      <c r="CD1" s="1" t="s">
        <v>293</v>
      </c>
      <c r="CE1" s="3"/>
      <c r="CF1" s="3"/>
      <c r="CG1" s="3"/>
      <c r="CI1" s="3" t="s">
        <v>253</v>
      </c>
      <c r="CJ1" s="1" t="s">
        <v>294</v>
      </c>
      <c r="CK1" s="3"/>
      <c r="CL1" s="3"/>
      <c r="CM1" s="3"/>
      <c r="CO1" s="3" t="s">
        <v>253</v>
      </c>
      <c r="CP1" s="1" t="s">
        <v>184</v>
      </c>
      <c r="CQ1" s="3"/>
      <c r="CR1" s="3"/>
      <c r="CS1" s="3"/>
      <c r="CU1" s="3" t="s">
        <v>253</v>
      </c>
      <c r="CV1" s="1" t="s">
        <v>183</v>
      </c>
      <c r="CW1" s="3"/>
      <c r="CX1" s="3"/>
      <c r="CY1" s="3"/>
    </row>
    <row r="2" spans="1:103">
      <c r="A2" s="334" t="str">
        <f>'FG_243way_Regular Symbol'!L1</f>
        <v>Symbol</v>
      </c>
      <c r="B2" s="147">
        <f>FGOverView!C27</f>
        <v>3</v>
      </c>
      <c r="C2" s="147">
        <f>FGOverView!D27</f>
        <v>3</v>
      </c>
      <c r="D2" s="147">
        <f>FGOverView!E27</f>
        <v>4</v>
      </c>
      <c r="E2" s="147">
        <f>FGOverView!F27</f>
        <v>4</v>
      </c>
      <c r="F2" s="147">
        <f>FGOverView!G27</f>
        <v>4</v>
      </c>
      <c r="H2" s="349" t="s">
        <v>315</v>
      </c>
      <c r="I2" s="350">
        <v>1</v>
      </c>
      <c r="J2" s="350">
        <v>2</v>
      </c>
      <c r="K2" s="350">
        <v>3</v>
      </c>
      <c r="L2" s="350">
        <v>4</v>
      </c>
      <c r="M2" s="351">
        <v>5</v>
      </c>
      <c r="O2" s="344">
        <f>B2</f>
        <v>3</v>
      </c>
      <c r="P2" s="344">
        <f>C2</f>
        <v>3</v>
      </c>
      <c r="Q2" s="344">
        <f>D2</f>
        <v>4</v>
      </c>
      <c r="R2" s="344">
        <f>E2</f>
        <v>4</v>
      </c>
      <c r="S2" s="344">
        <f>F2</f>
        <v>4</v>
      </c>
      <c r="U2" s="344">
        <f>O2</f>
        <v>3</v>
      </c>
      <c r="V2" s="344">
        <f>P2</f>
        <v>3</v>
      </c>
      <c r="W2" s="344">
        <f>Q2</f>
        <v>4</v>
      </c>
      <c r="X2" s="344">
        <f>R2</f>
        <v>4</v>
      </c>
      <c r="Y2" s="344">
        <f>S2</f>
        <v>4</v>
      </c>
      <c r="AA2" s="344">
        <f>U2</f>
        <v>3</v>
      </c>
      <c r="AB2" s="344">
        <f>V2</f>
        <v>3</v>
      </c>
      <c r="AC2" s="344">
        <f>W2</f>
        <v>4</v>
      </c>
      <c r="AD2" s="344">
        <f>X2</f>
        <v>4</v>
      </c>
      <c r="AE2" s="344">
        <f>Y2</f>
        <v>4</v>
      </c>
      <c r="AG2" s="344">
        <f>AA2</f>
        <v>3</v>
      </c>
      <c r="AH2" s="344">
        <f>AB2</f>
        <v>3</v>
      </c>
      <c r="AI2" s="344">
        <f>AC2</f>
        <v>4</v>
      </c>
      <c r="AJ2" s="344">
        <f>AD2</f>
        <v>4</v>
      </c>
      <c r="AK2" s="344">
        <f>AE2</f>
        <v>4</v>
      </c>
      <c r="AM2" s="344">
        <f>AG2</f>
        <v>3</v>
      </c>
      <c r="AN2" s="344">
        <f>AH2</f>
        <v>3</v>
      </c>
      <c r="AO2" s="344">
        <f>AI2</f>
        <v>4</v>
      </c>
      <c r="AP2" s="344">
        <f>AJ2</f>
        <v>4</v>
      </c>
      <c r="AQ2" s="344">
        <f>AK2</f>
        <v>4</v>
      </c>
      <c r="AS2" s="344">
        <f>AM2</f>
        <v>3</v>
      </c>
      <c r="AT2" s="344">
        <f>AN2</f>
        <v>3</v>
      </c>
      <c r="AU2" s="344">
        <f>AO2</f>
        <v>4</v>
      </c>
      <c r="AV2" s="344">
        <f>AP2</f>
        <v>4</v>
      </c>
      <c r="AW2" s="344">
        <f>AQ2</f>
        <v>4</v>
      </c>
      <c r="AX2" s="344"/>
      <c r="AY2" s="344">
        <f>AS2</f>
        <v>3</v>
      </c>
      <c r="AZ2" s="344">
        <f>AT2</f>
        <v>3</v>
      </c>
      <c r="BA2" s="344">
        <f>AU2</f>
        <v>4</v>
      </c>
      <c r="BB2" s="344">
        <f>AV2</f>
        <v>4</v>
      </c>
      <c r="BC2" s="344">
        <f>AW2</f>
        <v>4</v>
      </c>
      <c r="BE2" s="344">
        <f>AY2</f>
        <v>3</v>
      </c>
      <c r="BF2" s="344">
        <f>AZ2</f>
        <v>3</v>
      </c>
      <c r="BG2" s="344">
        <f>BA2</f>
        <v>4</v>
      </c>
      <c r="BH2" s="344">
        <f>BB2</f>
        <v>4</v>
      </c>
      <c r="BI2" s="344">
        <f>BC2</f>
        <v>4</v>
      </c>
      <c r="BK2" s="344">
        <f>BE2</f>
        <v>3</v>
      </c>
      <c r="BL2" s="344">
        <f>BF2</f>
        <v>3</v>
      </c>
      <c r="BM2" s="344">
        <f>BG2</f>
        <v>4</v>
      </c>
      <c r="BN2" s="344">
        <f>BH2</f>
        <v>4</v>
      </c>
      <c r="BO2" s="344">
        <f>BI2</f>
        <v>4</v>
      </c>
      <c r="BQ2" s="344">
        <f>BK2</f>
        <v>3</v>
      </c>
      <c r="BR2" s="344">
        <f>BL2</f>
        <v>3</v>
      </c>
      <c r="BS2" s="344">
        <f>BM2</f>
        <v>4</v>
      </c>
      <c r="BT2" s="344">
        <f>BN2</f>
        <v>4</v>
      </c>
      <c r="BU2" s="344">
        <f>BO2</f>
        <v>4</v>
      </c>
      <c r="BW2" s="344">
        <f>BQ2</f>
        <v>3</v>
      </c>
      <c r="BX2" s="344">
        <f>BR2</f>
        <v>3</v>
      </c>
      <c r="BY2" s="344">
        <f>BS2</f>
        <v>4</v>
      </c>
      <c r="BZ2" s="344">
        <f>BT2</f>
        <v>4</v>
      </c>
      <c r="CA2" s="344">
        <f>BU2</f>
        <v>4</v>
      </c>
      <c r="CC2" s="344">
        <f>BW2</f>
        <v>3</v>
      </c>
      <c r="CD2" s="344">
        <f>BX2</f>
        <v>3</v>
      </c>
      <c r="CE2" s="344">
        <f>BY2</f>
        <v>4</v>
      </c>
      <c r="CF2" s="344">
        <f>BZ2</f>
        <v>4</v>
      </c>
      <c r="CG2" s="344">
        <f>CA2</f>
        <v>4</v>
      </c>
      <c r="CI2" s="344">
        <f>CC2</f>
        <v>3</v>
      </c>
      <c r="CJ2" s="344">
        <f>CD2</f>
        <v>3</v>
      </c>
      <c r="CK2" s="344">
        <f>CE2</f>
        <v>4</v>
      </c>
      <c r="CL2" s="344">
        <f>CF2</f>
        <v>4</v>
      </c>
      <c r="CM2" s="344">
        <f>CG2</f>
        <v>4</v>
      </c>
      <c r="CO2" s="344">
        <f>CI2</f>
        <v>3</v>
      </c>
      <c r="CP2" s="344">
        <f>CJ2</f>
        <v>3</v>
      </c>
      <c r="CQ2" s="344">
        <f>CK2</f>
        <v>4</v>
      </c>
      <c r="CR2" s="344">
        <f>CL2</f>
        <v>4</v>
      </c>
      <c r="CS2" s="344">
        <f>CM2</f>
        <v>4</v>
      </c>
      <c r="CU2" s="344">
        <f>CO2</f>
        <v>3</v>
      </c>
      <c r="CV2" s="344">
        <f>CP2</f>
        <v>3</v>
      </c>
      <c r="CW2" s="344">
        <f>CQ2</f>
        <v>4</v>
      </c>
      <c r="CX2" s="344">
        <f>CR2</f>
        <v>4</v>
      </c>
      <c r="CY2" s="344">
        <f>CS2</f>
        <v>4</v>
      </c>
    </row>
    <row r="3" spans="1:103">
      <c r="A3" s="335" t="s">
        <v>315</v>
      </c>
      <c r="B3" s="333">
        <v>1</v>
      </c>
      <c r="C3" s="333">
        <v>2</v>
      </c>
      <c r="D3" s="333">
        <v>3</v>
      </c>
      <c r="E3" s="333">
        <v>4</v>
      </c>
      <c r="F3" s="336">
        <v>5</v>
      </c>
      <c r="H3" s="352" t="s">
        <v>149</v>
      </c>
      <c r="I3" s="3">
        <f>SUM(O4:O100)</f>
        <v>42</v>
      </c>
      <c r="J3" s="3">
        <f>SUM(P4:P100)</f>
        <v>49</v>
      </c>
      <c r="K3" s="3">
        <f>SUM(Q4:Q100)</f>
        <v>38</v>
      </c>
      <c r="L3" s="3">
        <f>SUM(R4:R100)</f>
        <v>38</v>
      </c>
      <c r="M3" s="3">
        <f>SUM(S4:S100)</f>
        <v>60</v>
      </c>
      <c r="O3" s="345" t="s">
        <v>0</v>
      </c>
      <c r="P3" s="113" t="s">
        <v>21</v>
      </c>
      <c r="Q3" s="113" t="s">
        <v>22</v>
      </c>
      <c r="R3" s="113" t="s">
        <v>23</v>
      </c>
      <c r="S3" s="346" t="s">
        <v>24</v>
      </c>
      <c r="U3" s="345" t="s">
        <v>0</v>
      </c>
      <c r="V3" s="113" t="s">
        <v>21</v>
      </c>
      <c r="W3" s="113" t="s">
        <v>22</v>
      </c>
      <c r="X3" s="113" t="s">
        <v>23</v>
      </c>
      <c r="Y3" s="346" t="s">
        <v>24</v>
      </c>
      <c r="AA3" s="345" t="s">
        <v>0</v>
      </c>
      <c r="AB3" s="113" t="s">
        <v>21</v>
      </c>
      <c r="AC3" s="113" t="s">
        <v>22</v>
      </c>
      <c r="AD3" s="113" t="s">
        <v>23</v>
      </c>
      <c r="AE3" s="346" t="s">
        <v>24</v>
      </c>
      <c r="AG3" s="345" t="s">
        <v>0</v>
      </c>
      <c r="AH3" s="113" t="s">
        <v>21</v>
      </c>
      <c r="AI3" s="113" t="s">
        <v>22</v>
      </c>
      <c r="AJ3" s="113" t="s">
        <v>23</v>
      </c>
      <c r="AK3" s="346" t="s">
        <v>24</v>
      </c>
      <c r="AM3" s="345" t="s">
        <v>0</v>
      </c>
      <c r="AN3" s="113" t="s">
        <v>21</v>
      </c>
      <c r="AO3" s="113" t="s">
        <v>22</v>
      </c>
      <c r="AP3" s="113" t="s">
        <v>23</v>
      </c>
      <c r="AQ3" s="346" t="s">
        <v>24</v>
      </c>
      <c r="AS3" s="345" t="s">
        <v>0</v>
      </c>
      <c r="AT3" s="113" t="s">
        <v>21</v>
      </c>
      <c r="AU3" s="113" t="s">
        <v>22</v>
      </c>
      <c r="AV3" s="113" t="s">
        <v>23</v>
      </c>
      <c r="AW3" s="346" t="s">
        <v>24</v>
      </c>
      <c r="AY3" s="345" t="s">
        <v>0</v>
      </c>
      <c r="AZ3" s="113" t="s">
        <v>21</v>
      </c>
      <c r="BA3" s="113" t="s">
        <v>22</v>
      </c>
      <c r="BB3" s="113" t="s">
        <v>23</v>
      </c>
      <c r="BC3" s="346" t="s">
        <v>24</v>
      </c>
      <c r="BE3" s="345" t="s">
        <v>0</v>
      </c>
      <c r="BF3" s="113" t="s">
        <v>21</v>
      </c>
      <c r="BG3" s="113" t="s">
        <v>22</v>
      </c>
      <c r="BH3" s="113" t="s">
        <v>23</v>
      </c>
      <c r="BI3" s="346" t="s">
        <v>24</v>
      </c>
      <c r="BK3" s="345" t="s">
        <v>0</v>
      </c>
      <c r="BL3" s="113" t="s">
        <v>21</v>
      </c>
      <c r="BM3" s="113" t="s">
        <v>22</v>
      </c>
      <c r="BN3" s="113" t="s">
        <v>23</v>
      </c>
      <c r="BO3" s="346" t="s">
        <v>24</v>
      </c>
      <c r="BQ3" s="113" t="s">
        <v>0</v>
      </c>
      <c r="BR3" s="113" t="s">
        <v>21</v>
      </c>
      <c r="BS3" s="113" t="s">
        <v>22</v>
      </c>
      <c r="BT3" s="113" t="s">
        <v>23</v>
      </c>
      <c r="BU3" s="113" t="s">
        <v>24</v>
      </c>
      <c r="BW3" s="113" t="s">
        <v>0</v>
      </c>
      <c r="BX3" s="113" t="s">
        <v>21</v>
      </c>
      <c r="BY3" s="113" t="s">
        <v>22</v>
      </c>
      <c r="BZ3" s="113" t="s">
        <v>23</v>
      </c>
      <c r="CA3" s="113" t="s">
        <v>24</v>
      </c>
      <c r="CC3" s="113" t="s">
        <v>0</v>
      </c>
      <c r="CD3" s="113" t="s">
        <v>21</v>
      </c>
      <c r="CE3" s="113" t="s">
        <v>22</v>
      </c>
      <c r="CF3" s="113" t="s">
        <v>23</v>
      </c>
      <c r="CG3" s="113" t="s">
        <v>24</v>
      </c>
      <c r="CI3" s="113" t="s">
        <v>0</v>
      </c>
      <c r="CJ3" s="113" t="s">
        <v>21</v>
      </c>
      <c r="CK3" s="113" t="s">
        <v>22</v>
      </c>
      <c r="CL3" s="113" t="s">
        <v>23</v>
      </c>
      <c r="CM3" s="113" t="s">
        <v>24</v>
      </c>
      <c r="CO3" s="113" t="s">
        <v>0</v>
      </c>
      <c r="CP3" s="113" t="s">
        <v>21</v>
      </c>
      <c r="CQ3" s="113" t="s">
        <v>22</v>
      </c>
      <c r="CR3" s="113" t="s">
        <v>23</v>
      </c>
      <c r="CS3" s="113" t="s">
        <v>24</v>
      </c>
      <c r="CU3" s="113" t="s">
        <v>0</v>
      </c>
      <c r="CV3" s="113" t="s">
        <v>21</v>
      </c>
      <c r="CW3" s="113" t="s">
        <v>22</v>
      </c>
      <c r="CX3" s="113" t="s">
        <v>23</v>
      </c>
      <c r="CY3" s="113" t="s">
        <v>24</v>
      </c>
    </row>
    <row r="4" spans="1:103">
      <c r="A4" s="337">
        <f>IF('FG_243way_Regular Symbol'!L3="","",'FG_243way_Regular Symbol'!L3)</f>
        <v>0</v>
      </c>
      <c r="B4" s="191" t="str">
        <f>IF('FG_576way_Regular Symbol(2wild)'!Q3="",
IF($A4-'FG_576way_Regular Symbol(2wild)'!D$16&gt;='FG_576way_RegularＸ_W()'!B$2-1,"",VLOOKUP($A4-'FG_576way_Regular Symbol(2wild)'!D$16,'FG_576way_Regular Symbol(2wild)'!$P$3:$U$99,'FG_576way_RegularＸ_W()'!B$3+1,FALSE)),
'FG_576way_Regular Symbol(2wild)'!Q3)</f>
        <v>M2</v>
      </c>
      <c r="C4" s="191" t="str">
        <f>IF('FG_576way_Regular Symbol(2wild)'!R3="",
IF($A4-'FG_576way_Regular Symbol(2wild)'!E$16&gt;='FG_576way_RegularＸ_W()'!C$2-1,"",VLOOKUP($A4-'FG_576way_Regular Symbol(2wild)'!E$16,'FG_576way_Regular Symbol(2wild)'!$P$3:$U$99,'FG_576way_RegularＸ_W()'!C$3+1,FALSE)),
'FG_576way_Regular Symbol(2wild)'!R3)</f>
        <v>M2</v>
      </c>
      <c r="D4" s="191" t="str">
        <f>IF('FG_576way_Regular Symbol(2wild)'!S3="",
IF($A4-'FG_576way_Regular Symbol(2wild)'!F$16&gt;='FG_576way_RegularＸ_W()'!D$2-1,"",VLOOKUP($A4-'FG_576way_Regular Symbol(2wild)'!F$16,'FG_576way_Regular Symbol(2wild)'!$P$3:$U$99,'FG_576way_RegularＸ_W()'!D$3+1,FALSE)),
'FG_576way_Regular Symbol(2wild)'!S3)</f>
        <v>M4</v>
      </c>
      <c r="E4" s="191" t="str">
        <f>IF('FG_576way_Regular Symbol(2wild)'!T3="",
IF($A4-'FG_576way_Regular Symbol(2wild)'!G$16&gt;='FG_576way_RegularＸ_W()'!E$2-1,"",VLOOKUP($A4-'FG_576way_Regular Symbol(2wild)'!G$16,'FG_576way_Regular Symbol(2wild)'!$P$3:$U$99,'FG_576way_RegularＸ_W()'!E$3+1,FALSE)),
'FG_576way_Regular Symbol(2wild)'!T3)</f>
        <v>M1</v>
      </c>
      <c r="F4" s="191" t="str">
        <f>IF('FG_576way_Regular Symbol(2wild)'!U3="",
IF($A4-'FG_576way_Regular Symbol(2wild)'!H$16&gt;='FG_576way_RegularＸ_W()'!F$2-1,"",VLOOKUP($A4-'FG_576way_Regular Symbol(2wild)'!H$16,'FG_576way_Regular Symbol(2wild)'!$P$3:$U$99,'FG_576way_RegularＸ_W()'!F$3+1,FALSE)),
'FG_576way_Regular Symbol(2wild)'!U3)</f>
        <v>Q</v>
      </c>
      <c r="H4" s="352" t="s">
        <v>150</v>
      </c>
      <c r="I4" s="3">
        <f>SUM(U4:U100)</f>
        <v>42</v>
      </c>
      <c r="J4" s="3">
        <f>SUM(V4:V100)</f>
        <v>64</v>
      </c>
      <c r="K4" s="3">
        <f>SUM(W4:W100)</f>
        <v>43</v>
      </c>
      <c r="L4" s="3">
        <f>SUM(X4:X100)</f>
        <v>32</v>
      </c>
      <c r="M4" s="3">
        <f>SUM(Y4:Y100)</f>
        <v>60</v>
      </c>
      <c r="N4" s="363">
        <f t="shared" ref="N4:N35" si="0">IF($A4="","",$A4)</f>
        <v>0</v>
      </c>
      <c r="O4" s="344">
        <f>IF($A4&gt;='FG_576way_Regular Symbol(2wild)'!D$16,"",IF(B4="","",IF(OR(B4=$O$1,B4=$P$1,B5=$O$1,B5=$P$1,B6=$O$1,B6=$P$1),0,1)))</f>
        <v>1</v>
      </c>
      <c r="P4" s="344">
        <f>IF($A4&gt;='FG_576way_Regular Symbol(2wild)'!E$16,"",IF(C4="","",IF(OR(C4=$O$1,C4=$P$1,C5=$O$1,C5=$P$1,C6=$O$1,C6=$P$1),0,1)))</f>
        <v>1</v>
      </c>
      <c r="Q4" s="344">
        <f>IF($A4&gt;='FG_576way_Regular Symbol(2wild)'!F$16,"",IF(D4="","",IF(OR(D4=$O$1,D4=$P$1,D5=$O$1,D5=$P$1,D6=$O$1,D6=$P$1,D7=$O$1,D7=$P$1),0,1)))</f>
        <v>1</v>
      </c>
      <c r="R4" s="344">
        <f>IF($A4&gt;='FG_576way_Regular Symbol(2wild)'!G$16,"",IF(E4="","",IF(OR(E4=$O$1,E4=$P$1,E5=$O$1,E5=$P$1,E6=$O$1,E6=$P$1,E7=$O$1,E7=$P$1),0,1)))</f>
        <v>0</v>
      </c>
      <c r="S4" s="344">
        <f>IF($A4&gt;='FG_576way_Regular Symbol(2wild)'!H$16,"",IF(F4="","",IF(OR(F4=$O$1,F4=$P$1,F5=$O$1,F5=$P$1,F6=$O$1,F6=$P$1,F7=$O$1,F7=$P$1),0,1)))</f>
        <v>1</v>
      </c>
      <c r="U4" s="344">
        <f>IF($A4&gt;='FG_576way_Regular Symbol(2wild)'!D$16,"",IF(B4=0,"",IF(OR(B4=$U$1,B4=$V$1,B5=$U$1,B5=$V$1,B6=$U$1,B6=$V$1),0,1)))</f>
        <v>0</v>
      </c>
      <c r="V4" s="344">
        <f>IF($A4&gt;='FG_576way_Regular Symbol(2wild)'!E$16,"",IF(C4=0,"",IF(OR(C4=$U$1,C4=$V$1,C5=$U$1,C5=$V$1,C6=$U$1,C6=$V$1),0,1)))</f>
        <v>0</v>
      </c>
      <c r="W4" s="3">
        <f>IF($A4&gt;='FG_576way_Regular Symbol(2wild)'!F$16,"",IF(D4=0,"",IF(OR(D4=$U$1,D4=$V$1,D5=$U$1,D5=$V$1,D6=$U$1,D6=$V$1,D7=$U$1,D7=$V$1),0,1)))</f>
        <v>0</v>
      </c>
      <c r="X4" s="3">
        <f>IF($A4&gt;='FG_576way_Regular Symbol(2wild)'!G$16,"",IF(E4=0,"",IF(OR(E4=$U$1,E4=$V$1,E5=$U$1,E5=$V$1,E6=$U$1,E6=$V$1,E7=$U$1,E7=$V$1),0,1)))</f>
        <v>0</v>
      </c>
      <c r="Y4" s="3">
        <f>IF($A4&gt;='FG_576way_Regular Symbol(2wild)'!H$16,"",IF(F4=0,"",IF(OR(F4=$U$1,F4=$V$1,F5=$U$1,F5=$V$1,F6=$U$1,F6=$V$1,F7=$U$1,F7=$V$1),0,1)))</f>
        <v>1</v>
      </c>
      <c r="AA4" s="344">
        <f>IF($A4&gt;='FG_576way_Regular Symbol(2wild)'!D$16,"",IF(B4=0,"",IF(OR(B4=$AA$1,B4=$AB$1,B5=$AA$1,B5=$AB$1,B6=$AA$1,,B6=$AB$1),0,1)))</f>
        <v>1</v>
      </c>
      <c r="AB4" s="344">
        <f>IF($A4&gt;='FG_576way_Regular Symbol(2wild)'!E$16,"",IF(C4=0,"",IF(OR(C4=$AA$1,C4=$AB$1,C5=$AA$1,C5=$AB$1,C6=$AA$1,,C6=$AB$1),0,1)))</f>
        <v>1</v>
      </c>
      <c r="AC4" s="3">
        <f>IF($A4&gt;='FG_576way_Regular Symbol(2wild)'!F$16,"",IF(D4=0,"",IF(OR(D4=$AA$1,D4=$AB$1,D5=$AA$1,D5=$AB$1,D6=$AA$1,D6=$AB$1,D7=$AA$1,D7=$AB$1),0,1)))</f>
        <v>1</v>
      </c>
      <c r="AD4" s="3">
        <f>IF($A4&gt;='FG_576way_Regular Symbol(2wild)'!G$16,"",IF(E4=0,"",IF(OR(E4=$AA$1,E4=$AB$1,E5=$AA$1,E5=$AB$1,E6=$AA$1,E6=$AB$1,E7=$AA$1,E7=$AB$1),0,1)))</f>
        <v>1</v>
      </c>
      <c r="AE4" s="3">
        <f>IF($A4&gt;='FG_576way_Regular Symbol(2wild)'!H$16,"",IF(F4=0,"",IF(OR(F4=$AA$1,F4=$AB$1,F5=$AA$1,F5=$AB$1,F6=$AA$1,F6=$AB$1,F7=$AA$1,F7=$AB$1),0,1)))</f>
        <v>1</v>
      </c>
      <c r="AG4" s="344">
        <f>IF($A4&gt;='FG_576way_Regular Symbol(2wild)'!D$16,"",IF(B4=0,"",IF(OR(B4=$AG$1,B4=$AH$1,B5=$AG$1,B5=$AH$1,B6=$AG$1,B6=$AH$1),0,1)))</f>
        <v>1</v>
      </c>
      <c r="AH4" s="344">
        <f>IF($A4&gt;='FG_576way_Regular Symbol(2wild)'!E$16,"",IF(C4=0,"",IF(OR(C4=$AG$1,C4=$AH$1,C5=$AG$1,C5=$AH$1,C6=$AG$1,C6=$AH$1),0,1)))</f>
        <v>1</v>
      </c>
      <c r="AI4" s="3">
        <f>IF($A4&gt;='FG_576way_Regular Symbol(2wild)'!F$16,"",IF(D4=0,"",IF(OR(D4=$AG$1,D4=$AH$1,D5=$AG$1,D5=$AH$1,D6=$AG$1,D6=$AH$1,D7=$AG$1,D7=$AH$1),0,1)))</f>
        <v>0</v>
      </c>
      <c r="AJ4" s="3">
        <f>IF($A4&gt;='FG_576way_Regular Symbol(2wild)'!G$16,"",IF(E4=0,"",IF(OR(E4=$AG$1,E4=$AH$1,E5=$AG$1,E5=$AH$1,E6=$AG$1,E6=$AH$1,E7=$AG$1,E7=$AH$1),0,1)))</f>
        <v>1</v>
      </c>
      <c r="AK4" s="3">
        <f>IF($A4&gt;='FG_576way_Regular Symbol(2wild)'!H$16,"",IF(F4=0,"",IF(OR(F4=$AG$1,F4=$AH$1,F5=$AG$1,F5=$AH$1,F6=$AG$1,F6=$AH$1,F7=$AG$1,F7=$AH$1),0,1)))</f>
        <v>1</v>
      </c>
      <c r="AM4" s="344">
        <f>IF($A4&gt;='FG_576way_Regular Symbol(2wild)'!D$16,"",IF(B4=0,"",IF(OR(B4=$AM$1,B4=$AN$1,B5=$AM$1,B5=$AN$1,B6=$AM$1,B6=$AN$1),0,1)))</f>
        <v>0</v>
      </c>
      <c r="AN4" s="344">
        <f>IF($A4&gt;='FG_576way_Regular Symbol(2wild)'!E$16,"",IF(C4=0,"",IF(OR(C4=$AM$1,C4=$AN$1,C5=$AM$1,C5=$AN$1,C6=$AM$1,C6=$AN$1),0,1)))</f>
        <v>1</v>
      </c>
      <c r="AO4" s="3">
        <f>IF($A4&gt;='FG_576way_Regular Symbol(2wild)'!F$16,"",IF(D4=0,"",IF(OR(D4=$AM$1,D4=$AN$1,D5=$AM$1,D5=$AN$1,D6=$AM$1,D6=$AN$1,D7=$AM$1,D7=$AN$1),0,1)))</f>
        <v>1</v>
      </c>
      <c r="AP4" s="3">
        <f>IF($A4&gt;='FG_576way_Regular Symbol(2wild)'!G$16,"",IF(E4=0,"",IF(OR(E4=$AM$1,E4=$AN$1,E5=$AM$1,E5=$AN$1,E6=$AM$1,E6=$AN$1,E7=$AM$1,E7=$AN$1),0,1)))</f>
        <v>1</v>
      </c>
      <c r="AQ4" s="3">
        <f>IF($A4&gt;='FG_576way_Regular Symbol(2wild)'!H$16,"",IF(F4=0,"",IF(OR(F4=$AM$1,F4=$AN$1,F5=$AM$1,F5=$AN$1,F6=$AM$1,F6=$AN$1,F7=$AM$1,F7=$AN$1),0,1)))</f>
        <v>1</v>
      </c>
      <c r="AS4" s="344">
        <f>IF($A4&gt;='FG_576way_Regular Symbol(2wild)'!D$16,"",IF(B4=0,"",IF(OR(B4=$AM$1,B4=$AT$1,B5=$AM$1,B5=$AT$1,B6=$AM$1,B6=$AT$1),0,1)))</f>
        <v>1</v>
      </c>
      <c r="AT4" s="344">
        <f>IF($A4&gt;='FG_576way_Regular Symbol(2wild)'!E$16,"",IF(C4=0,"",IF(OR(C4=$AM$1,C4=$AT$1,C5=$AM$1,C5=$AT$1,C6=$AM$1,C6=$AT$1),0,1)))</f>
        <v>1</v>
      </c>
      <c r="AU4" s="3">
        <f>IF($A4&gt;='FG_576way_Regular Symbol(2wild)'!F$16,"",IF(D4=0,"",IF(OR(D4=$AM$1,D4=$AT$1,D5=$AM$1,D5=$AT$1,D6=$AM$1,D6=$AT$1,D7=$AM$1,D7=$AT$1),0,1)))</f>
        <v>1</v>
      </c>
      <c r="AV4" s="3">
        <f>IF($A4&gt;='FG_576way_Regular Symbol(2wild)'!G$16,"",IF(E4=0,"",IF(OR(E4=$AM$1,E4=$AT$1,E5=$AM$1,E5=$AT$1,E6=$AM$1,E6=$AT$1,E7=$AM$1,E7=$AT$1),0,1)))</f>
        <v>1</v>
      </c>
      <c r="AW4" s="3">
        <f>IF($A4&gt;='FG_576way_Regular Symbol(2wild)'!H$16,"",IF(F4=0,"",IF(OR(F4=$AM$1,F4=$AT$1,F5=$AM$1,F5=$AT$1,F6=$AM$1,F6=$AT$1,F7=$AM$1,F7=$AT$1),0,1)))</f>
        <v>1</v>
      </c>
      <c r="AY4" s="344">
        <f>IF($A4&gt;='FG_576way_Regular Symbol(2wild)'!D$16,"",IF(B4=0,"",IF(OR(B4=$AM$1,B4=$AZ$1,B5=$AM$1,B5=$AZ$1,B6=$AM$1,B6=$AZ$1),0,1)))</f>
        <v>1</v>
      </c>
      <c r="AZ4" s="344">
        <f>IF($A4&gt;='FG_576way_Regular Symbol(2wild)'!E$16,"",IF(C4=0,"",IF(OR(C4=$AM$1,C4=$AZ$1,C5=$AM$1,C5=$AZ$1,C6=$AM$1,C6=$AZ$1),0,1)))</f>
        <v>1</v>
      </c>
      <c r="BA4" s="3">
        <f>IF($A4&gt;='FG_576way_Regular Symbol(2wild)'!F$16,"",IF(D4=0,"",IF(OR(D4=$AM$1,D4=$AZ$1,D5=$AM$1,D5=$AZ$1,D6=$AM$1,D6=$AZ$1,D7=$AM$1,D7=$AZ$1),0,1)))</f>
        <v>1</v>
      </c>
      <c r="BB4" s="3">
        <f>IF($A4&gt;='FG_576way_Regular Symbol(2wild)'!G$16,"",IF(E4=0,"",IF(OR(E4=$AM$1,E4=$AZ$1,E5=$AM$1,E5=$AZ$1,E6=$AM$1,E6=$AZ$1,E7=$AM$1,E7=$AZ$1),0,1)))</f>
        <v>1</v>
      </c>
      <c r="BC4" s="3">
        <f>IF($A4&gt;='FG_576way_Regular Symbol(2wild)'!H$16,"",IF(F4=0,"",IF(OR(F4=$AM$1,F4=$AZ$1,F5=$AM$1,F5=$AZ$1,F6=$AM$1,F6=$AZ$1,F7=$AM$1,F7=$AZ$1),0,1)))</f>
        <v>1</v>
      </c>
      <c r="BE4" s="344">
        <f>IF($A4&gt;='FG_576way_Regular Symbol(2wild)'!D$16,"",IF(B4=0,"",IF(OR(B4=$AM$1,B4=$BF$1,B5=$AM$1,B5=$BF$1,B6=$AM$1,B6=$BF$1),0,1)))</f>
        <v>1</v>
      </c>
      <c r="BF4" s="344">
        <f>IF($A4&gt;='FG_576way_Regular Symbol(2wild)'!E$16,"",IF(C4=0,"",IF(OR(C4=$AM$1,C4=$BF$1,C5=$AM$1,C5=$BF$1,C6=$AM$1,C6=$BF$1),0,1)))</f>
        <v>1</v>
      </c>
      <c r="BG4" s="3">
        <f>IF($A4&gt;='FG_576way_Regular Symbol(2wild)'!F$16,"",IF(D4=0,"",IF(OR(D4=$AM$1,D4=$BF$1,D5=$AM$1,D5=$BF$1,D6=$AM$1,D6=$BF$1,D7=$AM$1,D7=$BF$1),0,1)))</f>
        <v>1</v>
      </c>
      <c r="BH4" s="3">
        <f>IF($A4&gt;='FG_576way_Regular Symbol(2wild)'!G$16,"",IF(E4=0,"",IF(OR(E4=$AM$1,E4=$BF$1,E5=$AM$1,E5=$BF$1,E6=$AM$1,E6=$BF$1,E7=$AM$1,E7=$BF$1),0,1)))</f>
        <v>1</v>
      </c>
      <c r="BI4" s="3">
        <f>IF($A4&gt;='FG_576way_Regular Symbol(2wild)'!H$16,"",IF(F4=0,"",IF(OR(F4=$AM$1,F4=$BF$1,F5=$AM$1,F5=$BF$1,F6=$AM$1,F6=$BF$1,F7=$AM$1,F7=$BF$1),0,1)))</f>
        <v>1</v>
      </c>
      <c r="BK4" s="344">
        <f>IF($A4&gt;='FG_576way_Regular Symbol(2wild)'!D$16,"",IF(B4=0,"",IF(OR(B4=$AM$1,B4=$BL$1,B5=$AM$1,B5=$BL$1,B6=$AM$1,B6=$BL$1),0,1)))</f>
        <v>1</v>
      </c>
      <c r="BL4" s="344">
        <f>IF($A4&gt;='FG_576way_Regular Symbol(2wild)'!E$16,"",IF(C4=0,"",IF(OR(C4=$AM$1,C4=$BL$1,C5=$AM$1,C5=$BL$1,C6=$AM$1,C6=$BL$1),0,1)))</f>
        <v>1</v>
      </c>
      <c r="BM4" s="3">
        <f>IF($A4&gt;='FG_576way_Regular Symbol(2wild)'!F$16,"",IF(D4=0,"",IF(OR(D4=$AM$1,D4=$BL$1,D5=$AM$1,D5=$BL$1,D6=$AM$1,D6=$BL$1,D7=$AM$1,D7=$BL$1),0,1)))</f>
        <v>1</v>
      </c>
      <c r="BN4" s="3">
        <f>IF($A4&gt;='FG_576way_Regular Symbol(2wild)'!G$16,"",IF(E4=0,"",IF(OR(E4=$AM$1,E4=$BL$1,E5=$AM$1,E5=$BL$1,E6=$AM$1,E6=$BL$1,E7=$AM$1,E7=$BL$1),0,1)))</f>
        <v>1</v>
      </c>
      <c r="BO4" s="3">
        <f>IF($A4&gt;='FG_576way_Regular Symbol(2wild)'!H$16,"",IF(F4=0,"",IF(OR(F4=$AM$1,F4=$BL$1,F5=$AM$1,F5=$BL$1,F6=$AM$1,F6=$BL$1,F7=$AM$1,F7=$BL$1),0,1)))</f>
        <v>1</v>
      </c>
      <c r="BQ4" s="3">
        <f>IF($A4&gt;='FG_576way_Regular Symbol(2wild)'!D$16,"",IF(B4=0,"",IF(OR(B4=$BQ$1,B4=$BR$1,B5=$BQ$1,B5=$BR$1,B6=$BQ$1,B6=$BR$1),0,1)))</f>
        <v>1</v>
      </c>
      <c r="BR4" s="3">
        <f>IF($A4&gt;='FG_576way_Regular Symbol(2wild)'!E$16,"",IF(C4=0,"",IF(OR(C4=$BQ$1,C4=$BR$1,C5=$BQ$1,C5=$BR$1,C6=$BQ$1,C6=$BR$1),0,1)))</f>
        <v>1</v>
      </c>
      <c r="BS4" s="3">
        <f>IF($A4&gt;='FG_576way_Regular Symbol(2wild)'!F$16,"",IF(D4=0,"",IF(OR(D4=$BQ$1,D4=$BR$1,D5=$BQ$1,D5=$BR$1,D6=$BQ$1,D6=$BR$1,D7=$BQ$1,D7=$BR$1),0,1)))</f>
        <v>1</v>
      </c>
      <c r="BT4" s="3">
        <f>IF($A4&gt;='FG_576way_Regular Symbol(2wild)'!G$16,"",IF(E4=0,"",IF(OR(E4=$BQ$1,E4=$BR$1,E5=$BQ$1,E5=$BR$1,E6=$BQ$1,E6=$BR$1,E7=$BQ$1,E7=$BR$1),0,1)))</f>
        <v>1</v>
      </c>
      <c r="BU4" s="3">
        <f>IF($A4&gt;='FG_576way_Regular Symbol(2wild)'!H$16,"",IF(F4=0,"",IF(OR(F4=$BQ$1,F4=$BR$1,F5=$BQ$1,F5=$BR$1,F6=$BQ$1,F6=$BR$1,F7=$BQ$1,F7=$BR$1),0,1)))</f>
        <v>1</v>
      </c>
      <c r="BW4" s="3">
        <f>IF($A4&gt;='FG_576way_Regular Symbol(2wild)'!D$16,"",IF(B4=0,"",IF(OR(B4=$BW$1,B5=$BW$1,B6=$BW$1,B4=$BX$1,B5=$BX$1,B6=$BX$1),0,1)))</f>
        <v>1</v>
      </c>
      <c r="BX4" s="3">
        <f>IF($A4&gt;='FG_576way_Regular Symbol(2wild)'!E$16,"",IF(C4=0,"",IF(OR(C4=$BW$1,C5=$BW$1,C6=$BW$1,C4=$BX$1,C5=$BX$1,C6=$BX$1),0,1)))</f>
        <v>0</v>
      </c>
      <c r="BY4" s="3">
        <f>IF($A4&gt;='FG_576way_Regular Symbol(2wild)'!F$16,"",IF(D4=0,"",IF(OR(D4=$BW$1,D5=$BW$1,D6=$BW$1,D4=$BX$1,D5=$BX$1,D6=$BX$1,D7=$BW$1,D7=$BX$1),0,1)))</f>
        <v>1</v>
      </c>
      <c r="BZ4" s="3">
        <f>IF($A4&gt;='FG_576way_Regular Symbol(2wild)'!G$16,"",IF(E4=0,"",IF(OR(E4=$BW$1,E5=$BW$1,E6=$BW$1,E4=$BX$1,E5=$BX$1,E6=$BX$1,E7=$BW$1,E7=$BX$1),0,1)))</f>
        <v>0</v>
      </c>
      <c r="CA4" s="3">
        <f>IF($A4&gt;='FG_576way_Regular Symbol(2wild)'!H$16,"",IF(F4=0,"",IF(OR(F4=$BW$1,F5=$BW$1,F6=$BW$1,F4=$BX$1,F5=$BX$1,F6=$BX$1,F7=$BW$1,F7=$BX$1),0,1)))</f>
        <v>1</v>
      </c>
      <c r="CC4" s="3">
        <f>IF($A4&gt;='FG_576way_Regular Symbol(2wild)'!D$16,"",IF(B4=0,"",IF(OR(B4=$BW$1,B5=$BW$1,B6=$BW$1,B4=$CD$1,B5=$CD$1,B6=$CD$1),0,1)))</f>
        <v>1</v>
      </c>
      <c r="CD4" s="3">
        <f>IF($A4&gt;='FG_576way_Regular Symbol(2wild)'!E$16,"",IF(C4=0,"",IF(OR(C4=$BW$1,C5=$BW$1,C6=$BW$1,C4=$CD$1,C5=$CD$1,C6=$CD$1),0,1)))</f>
        <v>1</v>
      </c>
      <c r="CE4" s="3">
        <f>IF($A4&gt;='FG_576way_Regular Symbol(2wild)'!F$16,"",IF(D4=0,"",IF(OR(D4=$BW$1,D5=$BW$1,D6=$BW$1,D4=$CD$1,D5=$CD$1,D6=$CD$1,D7=$BW$1,D7=$CD$1),0,1)))</f>
        <v>1</v>
      </c>
      <c r="CF4" s="3">
        <f>IF($A4&gt;='FG_576way_Regular Symbol(2wild)'!G$16,"",IF(E4=0,"",IF(OR(E4=$BW$1,E5=$BW$1,E6=$BW$1,E4=$CD$1,E5=$CD$1,E6=$CD$1,E7=$BW$1,E7=$CD$1),0,1)))</f>
        <v>0</v>
      </c>
      <c r="CG4" s="3">
        <f>IF($A4&gt;='FG_576way_Regular Symbol(2wild)'!H$16,"",IF(F4=0,"",IF(OR(F4=$BW$1,F5=$BW$1,F6=$BW$1,F4=$CD$1,F5=$CD$1,F6=$CD$1,F7=$BW$1,F7=$CD$1),0,1)))</f>
        <v>0</v>
      </c>
      <c r="CI4" s="3">
        <f>IF($A4&gt;='FG_576way_Regular Symbol(2wild)'!D$16,"",IF(B4=0,"",IF(OR(B4=$BW$1,B5=$BW$1,B6=$BW$1,B4=$CJ$1,B5=$CJ$1,B6=$CJ$1),0,1)))</f>
        <v>1</v>
      </c>
      <c r="CJ4" s="3">
        <f>IF($A4&gt;='FG_576way_Regular Symbol(2wild)'!E$16,"",IF(C4=0,"",IF(OR(C4=$BW$1,C5=$BW$1,C6=$BW$1,C4=$CJ$1,C5=$CJ$1,C6=$CJ$1),0,1)))</f>
        <v>0</v>
      </c>
      <c r="CK4" s="3">
        <f>IF($A4&gt;='FG_576way_Regular Symbol(2wild)'!F$16,"",IF(D4=0,"",IF(OR(D4=$BW$1,D5=$BW$1,D6=$BW$1,D4=$CJ$1,D5=$CJ$1,D6=$CJ$1,D7=$BW$1,D7=$CJ$1),0,1)))</f>
        <v>1</v>
      </c>
      <c r="CL4" s="3">
        <f>IF($A4&gt;='FG_576way_Regular Symbol(2wild)'!G$16,"",IF(E4=0,"",IF(OR(E4=$BW$1,E5=$BW$1,E6=$BW$1,E4=$CJ$1,E5=$CJ$1,E6=$CJ$1,E7=$BW$1,E7=$CJ$1),0,1)))</f>
        <v>1</v>
      </c>
      <c r="CM4" s="3">
        <f>IF($A4&gt;='FG_576way_Regular Symbol(2wild)'!H$16,"",IF(F4=0,"",IF(OR(F4=$BW$1,F5=$BW$1,F6=$BW$1,F4=$CJ$1,F5=$CJ$1,F6=$CJ$1,F7=$BW$1,F7=$CJ$1),0,1)))</f>
        <v>1</v>
      </c>
      <c r="CO4" s="3">
        <f>IF($A4&gt;='FG_576way_Regular Symbol(2wild)'!D$16,"",IF(B4=0,"",IF(OR(B4=$BW$1,B5=$BW$1,B6=$BW$1,B4=$CP$1,B5=$CP$1,B6=$CP$1),0,1)))</f>
        <v>1</v>
      </c>
      <c r="CP4" s="3">
        <f>IF($A4&gt;='FG_576way_Regular Symbol(2wild)'!E$16,"",IF(C4=0,"",IF(OR(C4=$BW$1,C5=$BW$1,C6=$BW$1,C4=$CP$1,C5=$CP$1,C6=$CP$1),0,1)))</f>
        <v>1</v>
      </c>
      <c r="CQ4" s="3">
        <f>IF($A4&gt;='FG_576way_Regular Symbol(2wild)'!F$16,"",IF(D4=0,"",IF(OR(D4=$BW$1,D5=$BW$1,D6=$BW$1,D4=$CP$1,D5=$CP$1,D6=$CP$1,D7=$BW$1,D7=$CP$1),0,1)))</f>
        <v>0</v>
      </c>
      <c r="CR4" s="3">
        <f>IF($A4&gt;='FG_576way_Regular Symbol(2wild)'!G$16,"",IF(E4=0,"",IF(OR(E4=$BW$1,E5=$BW$1,E6=$BW$1,E4=$CP$1,E5=$CP$1,E6=$CP$1,E7=$BW$1,E7=$CP$1),0,1)))</f>
        <v>1</v>
      </c>
      <c r="CS4" s="3">
        <f>IF($A4&gt;='FG_576way_Regular Symbol(2wild)'!H$16,"",IF(F4=0,"",IF(OR(F4=$BW$1,F5=$BW$1,F6=$BW$1,F4=$CP$1,F5=$CP$1,F6=$CP$1,F7=$BW$1,F7=$CP$1),0,1)))</f>
        <v>0</v>
      </c>
      <c r="CU4" s="3">
        <f>IF($A4&gt;='FG_576way_Regular Symbol(2wild)'!D$16,"",IF(B4=0,"",IF(OR(B4=$BW$1,B5=$BW$1,B6=$BW$1,B4=$CV$1,B5=$CV$1,B6=$CV$1),0,1)))</f>
        <v>1</v>
      </c>
      <c r="CV4" s="3">
        <f>IF($A4&gt;='FG_576way_Regular Symbol(2wild)'!E$16,"",IF(C4=0,"",IF(OR(C4=$BW$1,C5=$BW$1,C6=$BW$1,C4=$CV$1,C5=$CV$1,C6=$CV$1),0,1)))</f>
        <v>1</v>
      </c>
      <c r="CW4" s="3">
        <f>IF($A4&gt;='FG_576way_Regular Symbol(2wild)'!F$16,"",IF(D4=0,"",IF(OR(D4=$BW$1,D5=$BW$1,D6=$BW$1,D4=$CV$1,D5=$CV$1,D6=$CV$1,D7=$BW$1,D7=$CV$1),0,1)))</f>
        <v>1</v>
      </c>
      <c r="CX4" s="3">
        <f>IF($A4&gt;='FG_576way_Regular Symbol(2wild)'!G$16,"",IF(E4=0,"",IF(OR(E4=$BW$1,E5=$BW$1,E6=$BW$1,E4=$CV$1,E5=$CV$1,E6=$CV$1,E7=$BW$1,E7=$CV$1),0,1)))</f>
        <v>1</v>
      </c>
      <c r="CY4" s="3">
        <f>IF($A4&gt;='FG_576way_Regular Symbol(2wild)'!H$16,"",IF(F4=0,"",IF(OR(F4=$BW$1,F5=$BW$1,F6=$BW$1,F4=$CV$1,F5=$CV$1,F6=$CV$1,F7=$BW$1,F7=$CV$1),0,1)))</f>
        <v>1</v>
      </c>
    </row>
    <row r="5" spans="1:103">
      <c r="A5" s="337">
        <f>IF('FG_243way_Regular Symbol'!L4="","",'FG_243way_Regular Symbol'!L4)</f>
        <v>1</v>
      </c>
      <c r="B5" s="191" t="str">
        <f>IF('FG_576way_Regular Symbol(2wild)'!Q4="",
IF($A5-'FG_576way_Regular Symbol(2wild)'!D$16&gt;='FG_576way_RegularＸ_W()'!B$2-1,"",VLOOKUP($A5-'FG_576way_Regular Symbol(2wild)'!D$16,'FG_576way_Regular Symbol(2wild)'!$P$3:$U$99,'FG_576way_RegularＸ_W()'!B$3+1,FALSE)),
'FG_576way_Regular Symbol(2wild)'!Q4)</f>
        <v>M5</v>
      </c>
      <c r="C5" s="191" t="str">
        <f>IF('FG_576way_Regular Symbol(2wild)'!R4="",
IF($A5-'FG_576way_Regular Symbol(2wild)'!E$16&gt;='FG_576way_RegularＸ_W()'!C$2-1,"",VLOOKUP($A5-'FG_576way_Regular Symbol(2wild)'!E$16,'FG_576way_Regular Symbol(2wild)'!$P$3:$U$99,'FG_576way_RegularＸ_W()'!C$3+1,FALSE)),
'FG_576way_Regular Symbol(2wild)'!R4)</f>
        <v>K</v>
      </c>
      <c r="D5" s="191" t="str">
        <f>IF('FG_576way_Regular Symbol(2wild)'!S4="",
IF($A5-'FG_576way_Regular Symbol(2wild)'!F$16&gt;='FG_576way_RegularＸ_W()'!D$2-1,"",VLOOKUP($A5-'FG_576way_Regular Symbol(2wild)'!F$16,'FG_576way_Regular Symbol(2wild)'!$P$3:$U$99,'FG_576way_RegularＸ_W()'!D$3+1,FALSE)),
'FG_576way_Regular Symbol(2wild)'!S4)</f>
        <v>M2</v>
      </c>
      <c r="E5" s="191" t="str">
        <f>IF('FG_576way_Regular Symbol(2wild)'!T4="",
IF($A5-'FG_576way_Regular Symbol(2wild)'!G$16&gt;='FG_576way_RegularＸ_W()'!E$2-1,"",VLOOKUP($A5-'FG_576way_Regular Symbol(2wild)'!G$16,'FG_576way_Regular Symbol(2wild)'!$P$3:$U$99,'FG_576way_RegularＸ_W()'!E$3+1,FALSE)),
'FG_576way_Regular Symbol(2wild)'!T4)</f>
        <v>M2</v>
      </c>
      <c r="F5" s="191" t="str">
        <f>IF('FG_576way_Regular Symbol(2wild)'!U4="",
IF($A5-'FG_576way_Regular Symbol(2wild)'!H$16&gt;='FG_576way_RegularＸ_W()'!F$2-1,"",VLOOKUP($A5-'FG_576way_Regular Symbol(2wild)'!H$16,'FG_576way_Regular Symbol(2wild)'!$P$3:$U$99,'FG_576way_RegularＸ_W()'!F$3+1,FALSE)),
'FG_576way_Regular Symbol(2wild)'!U4)</f>
        <v>TE</v>
      </c>
      <c r="H5" s="352" t="s">
        <v>83</v>
      </c>
      <c r="I5" s="3">
        <f>SUM(AA4:AA100)</f>
        <v>46</v>
      </c>
      <c r="J5" s="3">
        <f>SUM(AB4:AB100)</f>
        <v>67</v>
      </c>
      <c r="K5" s="3">
        <f>SUM(AC4:AC100)</f>
        <v>48</v>
      </c>
      <c r="L5" s="3">
        <f>SUM(AD4:AD100)</f>
        <v>52</v>
      </c>
      <c r="M5" s="3">
        <f>SUM(AE4:AE100)</f>
        <v>40</v>
      </c>
      <c r="N5" s="363">
        <f t="shared" si="0"/>
        <v>1</v>
      </c>
      <c r="O5" s="344">
        <f>IF($A5&gt;='FG_576way_Regular Symbol(2wild)'!D$16,"",IF(B5="","",IF(OR(B5=$O$1,B5=$P$1,B6=$O$1,B6=$P$1,B7=$O$1,B7=$P$1),0,1)))</f>
        <v>0</v>
      </c>
      <c r="P5" s="344">
        <f>IF($A5&gt;='FG_576way_Regular Symbol(2wild)'!E$16,"",IF(C5="","",IF(OR(C5=$O$1,C5=$P$1,C6=$O$1,C6=$P$1,C7=$O$1,C7=$P$1),0,1)))</f>
        <v>1</v>
      </c>
      <c r="Q5" s="344">
        <f>IF($A5&gt;='FG_576way_Regular Symbol(2wild)'!F$16,"",IF(D5="","",IF(OR(D5=$O$1,D5=$P$1,D6=$O$1,D6=$P$1,D7=$O$1,D7=$P$1,D8=$O$1,D8=$P$1),0,1)))</f>
        <v>1</v>
      </c>
      <c r="R5" s="344">
        <f>IF($A5&gt;='FG_576way_Regular Symbol(2wild)'!G$16,"",IF(E5="","",IF(OR(E5=$O$1,E5=$P$1,E6=$O$1,E6=$P$1,E7=$O$1,E7=$P$1,E8=$O$1,E8=$P$1),0,1)))</f>
        <v>1</v>
      </c>
      <c r="S5" s="344">
        <f>IF($A5&gt;='FG_576way_Regular Symbol(2wild)'!H$16,"",IF(F5="","",IF(OR(F5=$O$1,F5=$P$1,F6=$O$1,F6=$P$1,F7=$O$1,F7=$P$1,F8=$O$1,F8=$P$1),0,1)))</f>
        <v>0</v>
      </c>
      <c r="U5" s="344">
        <f>IF($A5&gt;='FG_576way_Regular Symbol(2wild)'!D$16,"",IF(B5=0,"",IF(OR(B5=$U$1,B5=$V$1,B6=$U$1,B6=$V$1,B7=$U$1,B7=$V$1),0,1)))</f>
        <v>0</v>
      </c>
      <c r="V5" s="344">
        <f>IF($A5&gt;='FG_576way_Regular Symbol(2wild)'!E$16,"",IF(C5=0,"",IF(OR(C5=$U$1,C5=$V$1,C6=$U$1,C6=$V$1,C7=$U$1,C7=$V$1),0,1)))</f>
        <v>1</v>
      </c>
      <c r="W5" s="3">
        <f>IF($A5&gt;='FG_576way_Regular Symbol(2wild)'!F$16,"",IF(D5=0,"",IF(OR(D5=$U$1,D5=$V$1,D6=$U$1,D6=$V$1,D7=$U$1,D7=$V$1,D8=$U$1,D8=$V$1),0,1)))</f>
        <v>0</v>
      </c>
      <c r="X5" s="3">
        <f>IF($A5&gt;='FG_576way_Regular Symbol(2wild)'!G$16,"",IF(E5=0,"",IF(OR(E5=$U$1,E5=$V$1,E6=$U$1,E6=$V$1,E7=$U$1,E7=$V$1,E8=$U$1,E8=$V$1),0,1)))</f>
        <v>0</v>
      </c>
      <c r="Y5" s="3">
        <f>IF($A5&gt;='FG_576way_Regular Symbol(2wild)'!H$16,"",IF(F5=0,"",IF(OR(F5=$U$1,F5=$V$1,F6=$U$1,F6=$V$1,F7=$U$1,F7=$V$1,F8=$U$1,F8=$V$1),0,1)))</f>
        <v>1</v>
      </c>
      <c r="AA5" s="344">
        <f>IF($A5&gt;='FG_576way_Regular Symbol(2wild)'!D$16,"",IF(B5=0,"",IF(OR(B5=$AA$1,B5=$AB$1,B6=$AA$1,B6=$AB$1,B7=$AA$1,,B7=$AB$1),0,1)))</f>
        <v>0</v>
      </c>
      <c r="AB5" s="344">
        <f>IF($A5&gt;='FG_576way_Regular Symbol(2wild)'!E$16,"",IF(C5=0,"",IF(OR(C5=$AA$1,C5=$AB$1,C6=$AA$1,C6=$AB$1,C7=$AA$1,,C7=$AB$1),0,1)))</f>
        <v>1</v>
      </c>
      <c r="AC5" s="3">
        <f>IF($A5&gt;='FG_576way_Regular Symbol(2wild)'!F$16,"",IF(D5=0,"",IF(OR(D5=$AA$1,D5=$AB$1,D6=$AA$1,D6=$AB$1,D7=$AA$1,D7=$AB$1,D8=$AA$1,D8=$AB$1),0,1)))</f>
        <v>1</v>
      </c>
      <c r="AD5" s="3">
        <f>IF($A5&gt;='FG_576way_Regular Symbol(2wild)'!G$16,"",IF(E5=0,"",IF(OR(E5=$AA$1,E5=$AB$1,E6=$AA$1,E6=$AB$1,E7=$AA$1,E7=$AB$1,E8=$AA$1,E8=$AB$1),0,1)))</f>
        <v>1</v>
      </c>
      <c r="AE5" s="3">
        <f>IF($A5&gt;='FG_576way_Regular Symbol(2wild)'!H$16,"",IF(F5=0,"",IF(OR(F5=$AA$1,F5=$AB$1,F6=$AA$1,F6=$AB$1,F7=$AA$1,F7=$AB$1,F8=$AA$1,F8=$AB$1),0,1)))</f>
        <v>1</v>
      </c>
      <c r="AG5" s="344">
        <f>IF($A5&gt;='FG_576way_Regular Symbol(2wild)'!D$16,"",IF(B5=0,"",IF(OR(B5=$AG$1,B5=$AH$1,B6=$AG$1,B6=$AH$1,B7=$AG$1,B7=$AH$1),0,1)))</f>
        <v>0</v>
      </c>
      <c r="AH5" s="344">
        <f>IF($A5&gt;='FG_576way_Regular Symbol(2wild)'!E$16,"",IF(C5=0,"",IF(OR(C5=$AG$1,C5=$AH$1,C6=$AG$1,C6=$AH$1,C7=$AG$1,C7=$AH$1),0,1)))</f>
        <v>1</v>
      </c>
      <c r="AI5" s="3">
        <f>IF($A5&gt;='FG_576way_Regular Symbol(2wild)'!F$16,"",IF(D5=0,"",IF(OR(D5=$AG$1,D5=$AH$1,D6=$AG$1,D6=$AH$1,D7=$AG$1,D7=$AH$1,D8=$AG$1,D8=$AH$1),0,1)))</f>
        <v>1</v>
      </c>
      <c r="AJ5" s="3">
        <f>IF($A5&gt;='FG_576way_Regular Symbol(2wild)'!G$16,"",IF(E5=0,"",IF(OR(E5=$AG$1,E5=$AH$1,E6=$AG$1,E6=$AH$1,E7=$AG$1,E7=$AH$1,E8=$AG$1,E8=$AH$1),0,1)))</f>
        <v>1</v>
      </c>
      <c r="AK5" s="3">
        <f>IF($A5&gt;='FG_576way_Regular Symbol(2wild)'!H$16,"",IF(F5=0,"",IF(OR(F5=$AG$1,F5=$AH$1,F6=$AG$1,F6=$AH$1,F7=$AG$1,F7=$AH$1,F8=$AG$1,F8=$AH$1),0,1)))</f>
        <v>1</v>
      </c>
      <c r="AM5" s="344">
        <f>IF($A5&gt;='FG_576way_Regular Symbol(2wild)'!D$16,"",IF(B5=0,"",IF(OR(B5=$AM$1,B5=$AN$1,B6=$AM$1,B6=$AN$1,B7=$AM$1,B7=$AN$1),0,1)))</f>
        <v>0</v>
      </c>
      <c r="AN5" s="344">
        <f>IF($A5&gt;='FG_576way_Regular Symbol(2wild)'!E$16,"",IF(C5=0,"",IF(OR(C5=$AM$1,C5=$AN$1,C6=$AM$1,C6=$AN$1,C7=$AM$1,C7=$AN$1),0,1)))</f>
        <v>0</v>
      </c>
      <c r="AO5" s="3">
        <f>IF($A5&gt;='FG_576way_Regular Symbol(2wild)'!F$16,"",IF(D5=0,"",IF(OR(D5=$AM$1,D5=$AN$1,D6=$AM$1,D6=$AN$1,D7=$AM$1,D7=$AN$1,D8=$AM$1,D8=$AN$1),0,1)))</f>
        <v>0</v>
      </c>
      <c r="AP5" s="3">
        <f>IF($A5&gt;='FG_576way_Regular Symbol(2wild)'!G$16,"",IF(E5=0,"",IF(OR(E5=$AM$1,E5=$AN$1,E6=$AM$1,E6=$AN$1,E7=$AM$1,E7=$AN$1,E8=$AM$1,E8=$AN$1),0,1)))</f>
        <v>1</v>
      </c>
      <c r="AQ5" s="3">
        <f>IF($A5&gt;='FG_576way_Regular Symbol(2wild)'!H$16,"",IF(F5=0,"",IF(OR(F5=$AM$1,F5=$AN$1,F6=$AM$1,F6=$AN$1,F7=$AM$1,F7=$AN$1,F8=$AM$1,F8=$AN$1),0,1)))</f>
        <v>1</v>
      </c>
      <c r="AS5" s="344">
        <f>IF($A5&gt;='FG_576way_Regular Symbol(2wild)'!D$16,"",IF(B5=0,"",IF(OR(B5=$AM$1,B5=$AT$1,B6=$AM$1,B6=$AT$1,B7=$AM$1,B7=$AT$1),0,1)))</f>
        <v>0</v>
      </c>
      <c r="AT5" s="344">
        <f>IF($A5&gt;='FG_576way_Regular Symbol(2wild)'!E$16,"",IF(C5=0,"",IF(OR(C5=$AM$1,C5=$AT$1,C6=$AM$1,C6=$AT$1,C7=$AM$1,C7=$AT$1),0,1)))</f>
        <v>1</v>
      </c>
      <c r="AU5" s="3">
        <f>IF($A5&gt;='FG_576way_Regular Symbol(2wild)'!F$16,"",IF(D5=0,"",IF(OR(D5=$AM$1,D5=$AT$1,D6=$AM$1,D6=$AT$1,D7=$AM$1,D7=$AT$1,D8=$AM$1,D8=$AT$1),0,1)))</f>
        <v>1</v>
      </c>
      <c r="AV5" s="3">
        <f>IF($A5&gt;='FG_576way_Regular Symbol(2wild)'!G$16,"",IF(E5=0,"",IF(OR(E5=$AM$1,E5=$AT$1,E6=$AM$1,E6=$AT$1,E7=$AM$1,E7=$AT$1,E8=$AM$1,E8=$AT$1),0,1)))</f>
        <v>1</v>
      </c>
      <c r="AW5" s="3">
        <f>IF($A5&gt;='FG_576way_Regular Symbol(2wild)'!H$16,"",IF(F5=0,"",IF(OR(F5=$AM$1,F5=$AT$1,F6=$AM$1,F6=$AT$1,F7=$AM$1,F7=$AT$1,F8=$AM$1,F8=$AT$1),0,1)))</f>
        <v>1</v>
      </c>
      <c r="AY5" s="344">
        <f>IF($A5&gt;='FG_576way_Regular Symbol(2wild)'!D$16,"",IF(B5=0,"",IF(OR(B5=$AM$1,B5=$AZ$1,B6=$AM$1,B6=$AZ$1,B7=$AM$1,B7=$AZ$1),0,1)))</f>
        <v>0</v>
      </c>
      <c r="AZ5" s="344">
        <f>IF($A5&gt;='FG_576way_Regular Symbol(2wild)'!E$16,"",IF(C5=0,"",IF(OR(C5=$AM$1,C5=$AZ$1,C6=$AM$1,C6=$AZ$1,C7=$AM$1,C7=$AZ$1),0,1)))</f>
        <v>1</v>
      </c>
      <c r="BA5" s="3">
        <f>IF($A5&gt;='FG_576way_Regular Symbol(2wild)'!F$16,"",IF(D5=0,"",IF(OR(D5=$AM$1,D5=$AZ$1,D6=$AM$1,D6=$AZ$1,D7=$AM$1,D7=$AZ$1,D8=$AM$1,D8=$AZ$1),0,1)))</f>
        <v>1</v>
      </c>
      <c r="BB5" s="3">
        <f>IF($A5&gt;='FG_576way_Regular Symbol(2wild)'!G$16,"",IF(E5=0,"",IF(OR(E5=$AM$1,E5=$AZ$1,E6=$AM$1,E6=$AZ$1,E7=$AM$1,E7=$AZ$1,E8=$AM$1,E8=$AZ$1),0,1)))</f>
        <v>1</v>
      </c>
      <c r="BC5" s="3">
        <f>IF($A5&gt;='FG_576way_Regular Symbol(2wild)'!H$16,"",IF(F5=0,"",IF(OR(F5=$AM$1,F5=$AZ$1,F6=$AM$1,F6=$AZ$1,F7=$AM$1,F7=$AZ$1,F8=$AM$1,F8=$AZ$1),0,1)))</f>
        <v>1</v>
      </c>
      <c r="BE5" s="344">
        <f>IF($A5&gt;='FG_576way_Regular Symbol(2wild)'!D$16,"",IF(B5=0,"",IF(OR(B5=$AM$1,B5=$BF$1,B6=$AM$1,B6=$BF$1,B7=$AM$1,B7=$BF$1),0,1)))</f>
        <v>0</v>
      </c>
      <c r="BF5" s="344">
        <f>IF($A5&gt;='FG_576way_Regular Symbol(2wild)'!E$16,"",IF(C5=0,"",IF(OR(C5=$AM$1,C5=$BF$1,C6=$AM$1,C6=$BF$1,C7=$AM$1,C7=$BF$1),0,1)))</f>
        <v>1</v>
      </c>
      <c r="BG5" s="3">
        <f>IF($A5&gt;='FG_576way_Regular Symbol(2wild)'!F$16,"",IF(D5=0,"",IF(OR(D5=$AM$1,D5=$BF$1,D6=$AM$1,D6=$BF$1,D7=$AM$1,D7=$BF$1,D8=$AM$1,D8=$BF$1),0,1)))</f>
        <v>1</v>
      </c>
      <c r="BH5" s="3">
        <f>IF($A5&gt;='FG_576way_Regular Symbol(2wild)'!G$16,"",IF(E5=0,"",IF(OR(E5=$AM$1,E5=$BF$1,E6=$AM$1,E6=$BF$1,E7=$AM$1,E7=$BF$1,E8=$AM$1,E8=$BF$1),0,1)))</f>
        <v>1</v>
      </c>
      <c r="BI5" s="3">
        <f>IF($A5&gt;='FG_576way_Regular Symbol(2wild)'!H$16,"",IF(F5=0,"",IF(OR(F5=$AM$1,F5=$BF$1,F6=$AM$1,F6=$BF$1,F7=$AM$1,F7=$BF$1,F8=$AM$1,F8=$BF$1),0,1)))</f>
        <v>1</v>
      </c>
      <c r="BK5" s="344">
        <f>IF($A5&gt;='FG_576way_Regular Symbol(2wild)'!D$16,"",IF(B5=0,"",IF(OR(B5=$AM$1,B5=$BL$1,B6=$AM$1,B6=$BL$1,B7=$AM$1,B7=$BL$1),0,1)))</f>
        <v>0</v>
      </c>
      <c r="BL5" s="344">
        <f>IF($A5&gt;='FG_576way_Regular Symbol(2wild)'!E$16,"",IF(C5=0,"",IF(OR(C5=$AM$1,C5=$BL$1,C6=$AM$1,C6=$BL$1,C7=$AM$1,C7=$BL$1),0,1)))</f>
        <v>1</v>
      </c>
      <c r="BM5" s="3">
        <f>IF($A5&gt;='FG_576way_Regular Symbol(2wild)'!F$16,"",IF(D5=0,"",IF(OR(D5=$AM$1,D5=$BL$1,D6=$AM$1,D6=$BL$1,D7=$AM$1,D7=$BL$1,D8=$AM$1,D8=$BL$1),0,1)))</f>
        <v>1</v>
      </c>
      <c r="BN5" s="3">
        <f>IF($A5&gt;='FG_576way_Regular Symbol(2wild)'!G$16,"",IF(E5=0,"",IF(OR(E5=$AM$1,E5=$BL$1,E6=$AM$1,E6=$BL$1,E7=$AM$1,E7=$BL$1,E8=$AM$1,E8=$BL$1),0,1)))</f>
        <v>1</v>
      </c>
      <c r="BO5" s="3">
        <f>IF($A5&gt;='FG_576way_Regular Symbol(2wild)'!H$16,"",IF(F5=0,"",IF(OR(F5=$AM$1,F5=$BL$1,F6=$AM$1,F6=$BL$1,F7=$AM$1,F7=$BL$1,F8=$AM$1,F8=$BL$1),0,1)))</f>
        <v>1</v>
      </c>
      <c r="BQ5" s="3">
        <f>IF($A5&gt;='FG_576way_Regular Symbol(2wild)'!D$16,"",IF(B5=0,"",IF(OR(B5=$BQ$1,B5=$BR$1,B6=$BQ$1,B6=$BR$1,B7=$BQ$1,B7=$BR$1),0,1)))</f>
        <v>0</v>
      </c>
      <c r="BR5" s="3">
        <f>IF($A5&gt;='FG_576way_Regular Symbol(2wild)'!E$16,"",IF(C5=0,"",IF(OR(C5=$BQ$1,C5=$BR$1,C6=$BQ$1,C6=$BR$1,C7=$BQ$1,C7=$BR$1),0,1)))</f>
        <v>1</v>
      </c>
      <c r="BS5" s="3">
        <f>IF($A5&gt;='FG_576way_Regular Symbol(2wild)'!F$16,"",IF(D5=0,"",IF(OR(D5=$BQ$1,D5=$BR$1,D6=$BQ$1,D6=$BR$1,D7=$BQ$1,D7=$BR$1,D8=$BQ$1,D8=$BR$1),0,1)))</f>
        <v>1</v>
      </c>
      <c r="BT5" s="3">
        <f>IF($A5&gt;='FG_576way_Regular Symbol(2wild)'!G$16,"",IF(E5=0,"",IF(OR(E5=$BQ$1,E5=$BR$1,E6=$BQ$1,E6=$BR$1,E7=$BQ$1,E7=$BR$1,E8=$BQ$1,E8=$BR$1),0,1)))</f>
        <v>1</v>
      </c>
      <c r="BU5" s="3">
        <f>IF($A5&gt;='FG_576way_Regular Symbol(2wild)'!H$16,"",IF(F5=0,"",IF(OR(F5=$BQ$1,F5=$BR$1,F6=$BQ$1,F6=$BR$1,F7=$BQ$1,F7=$BR$1,F8=$BQ$1,F8=$BR$1),0,1)))</f>
        <v>1</v>
      </c>
      <c r="BW5" s="3">
        <f>IF($A5&gt;='FG_576way_Regular Symbol(2wild)'!D$16,"",IF(B5=0,"",IF(OR(B5=$BW$1,B6=$BW$1,B7=$BW$1,B5=$BX$1,B6=$BX$1,B7=$BX$1),0,1)))</f>
        <v>0</v>
      </c>
      <c r="BX5" s="3">
        <f>IF($A5&gt;='FG_576way_Regular Symbol(2wild)'!E$16,"",IF(C5=0,"",IF(OR(C5=$BW$1,C6=$BW$1,C7=$BW$1,C5=$BX$1,C6=$BX$1,C7=$BX$1),0,1)))</f>
        <v>0</v>
      </c>
      <c r="BY5" s="3">
        <f>IF($A5&gt;='FG_576way_Regular Symbol(2wild)'!F$16,"",IF(D5=0,"",IF(OR(D5=$BW$1,D6=$BW$1,D7=$BW$1,D5=$BX$1,D6=$BX$1,D7=$BX$1,D8=$BW$1,D8=$BX$1),0,1)))</f>
        <v>1</v>
      </c>
      <c r="BZ5" s="3">
        <f>IF($A5&gt;='FG_576way_Regular Symbol(2wild)'!G$16,"",IF(E5=0,"",IF(OR(E5=$BW$1,E6=$BW$1,E7=$BW$1,E5=$BX$1,E6=$BX$1,E7=$BX$1,E8=$BW$1,E8=$BX$1),0,1)))</f>
        <v>0</v>
      </c>
      <c r="CA5" s="3">
        <f>IF($A5&gt;='FG_576way_Regular Symbol(2wild)'!H$16,"",IF(F5=0,"",IF(OR(F5=$BW$1,F6=$BW$1,F7=$BW$1,F5=$BX$1,F6=$BX$1,F7=$BX$1,F8=$BW$1,F8=$BX$1),0,1)))</f>
        <v>1</v>
      </c>
      <c r="CC5" s="3">
        <f>IF($A5&gt;='FG_576way_Regular Symbol(2wild)'!D$16,"",IF(B5=0,"",IF(OR(B5=$BW$1,B6=$BW$1,B7=$BW$1,B5=$CD$1,B6=$CD$1,B7=$CD$1),0,1)))</f>
        <v>0</v>
      </c>
      <c r="CD5" s="3">
        <f>IF($A5&gt;='FG_576way_Regular Symbol(2wild)'!E$16,"",IF(C5=0,"",IF(OR(C5=$BW$1,C6=$BW$1,C7=$BW$1,C5=$CD$1,C6=$CD$1,C7=$CD$1),0,1)))</f>
        <v>1</v>
      </c>
      <c r="CE5" s="3">
        <f>IF($A5&gt;='FG_576way_Regular Symbol(2wild)'!F$16,"",IF(D5=0,"",IF(OR(D5=$BW$1,D6=$BW$1,D7=$BW$1,D5=$CD$1,D6=$CD$1,D7=$CD$1,D8=$BW$1,D8=$CD$1),0,1)))</f>
        <v>1</v>
      </c>
      <c r="CF5" s="3">
        <f>IF($A5&gt;='FG_576way_Regular Symbol(2wild)'!G$16,"",IF(E5=0,"",IF(OR(E5=$BW$1,E6=$BW$1,E7=$BW$1,E5=$CD$1,E6=$CD$1,E7=$CD$1,E8=$BW$1,E8=$CD$1),0,1)))</f>
        <v>0</v>
      </c>
      <c r="CG5" s="3">
        <f>IF($A5&gt;='FG_576way_Regular Symbol(2wild)'!H$16,"",IF(F5=0,"",IF(OR(F5=$BW$1,F6=$BW$1,F7=$BW$1,F5=$CD$1,F6=$CD$1,F7=$CD$1,F8=$BW$1,F8=$CD$1),0,1)))</f>
        <v>0</v>
      </c>
      <c r="CI5" s="3">
        <f>IF($A5&gt;='FG_576way_Regular Symbol(2wild)'!D$16,"",IF(B5=0,"",IF(OR(B5=$BW$1,B6=$BW$1,B7=$BW$1,B5=$CJ$1,B6=$CJ$1,B7=$CJ$1),0,1)))</f>
        <v>0</v>
      </c>
      <c r="CJ5" s="3">
        <f>IF($A5&gt;='FG_576way_Regular Symbol(2wild)'!E$16,"",IF(C5=0,"",IF(OR(C5=$BW$1,C6=$BW$1,C7=$BW$1,C5=$CJ$1,C6=$CJ$1,C7=$CJ$1),0,1)))</f>
        <v>0</v>
      </c>
      <c r="CK5" s="3">
        <f>IF($A5&gt;='FG_576way_Regular Symbol(2wild)'!F$16,"",IF(D5=0,"",IF(OR(D5=$BW$1,D6=$BW$1,D7=$BW$1,D5=$CJ$1,D6=$CJ$1,D7=$CJ$1,D8=$BW$1,D8=$CJ$1),0,1)))</f>
        <v>1</v>
      </c>
      <c r="CL5" s="3">
        <f>IF($A5&gt;='FG_576way_Regular Symbol(2wild)'!G$16,"",IF(E5=0,"",IF(OR(E5=$BW$1,E6=$BW$1,E7=$BW$1,E5=$CJ$1,E6=$CJ$1,E7=$CJ$1,E8=$BW$1,E8=$CJ$1),0,1)))</f>
        <v>1</v>
      </c>
      <c r="CM5" s="3">
        <f>IF($A5&gt;='FG_576way_Regular Symbol(2wild)'!H$16,"",IF(F5=0,"",IF(OR(F5=$BW$1,F6=$BW$1,F7=$BW$1,F5=$CJ$1,F6=$CJ$1,F7=$CJ$1,F8=$BW$1,F8=$CJ$1),0,1)))</f>
        <v>1</v>
      </c>
      <c r="CO5" s="3">
        <f>IF($A5&gt;='FG_576way_Regular Symbol(2wild)'!D$16,"",IF(B5=0,"",IF(OR(B5=$BW$1,B6=$BW$1,B7=$BW$1,B5=$CP$1,B6=$CP$1,B7=$CP$1),0,1)))</f>
        <v>0</v>
      </c>
      <c r="CP5" s="3">
        <f>IF($A5&gt;='FG_576way_Regular Symbol(2wild)'!E$16,"",IF(C5=0,"",IF(OR(C5=$BW$1,C6=$BW$1,C7=$BW$1,C5=$CP$1,C6=$CP$1,C7=$CP$1),0,1)))</f>
        <v>1</v>
      </c>
      <c r="CQ5" s="3">
        <f>IF($A5&gt;='FG_576way_Regular Symbol(2wild)'!F$16,"",IF(D5=0,"",IF(OR(D5=$BW$1,D6=$BW$1,D7=$BW$1,D5=$CP$1,D6=$CP$1,D7=$CP$1,D8=$BW$1,D8=$CP$1),0,1)))</f>
        <v>0</v>
      </c>
      <c r="CR5" s="3">
        <f>IF($A5&gt;='FG_576way_Regular Symbol(2wild)'!G$16,"",IF(E5=0,"",IF(OR(E5=$BW$1,E6=$BW$1,E7=$BW$1,E5=$CP$1,E6=$CP$1,E7=$CP$1,E8=$BW$1,E8=$CP$1),0,1)))</f>
        <v>1</v>
      </c>
      <c r="CS5" s="3">
        <f>IF($A5&gt;='FG_576way_Regular Symbol(2wild)'!H$16,"",IF(F5=0,"",IF(OR(F5=$BW$1,F6=$BW$1,F7=$BW$1,F5=$CP$1,F6=$CP$1,F7=$CP$1,F8=$BW$1,F8=$CP$1),0,1)))</f>
        <v>0</v>
      </c>
      <c r="CU5" s="3">
        <f>IF($A5&gt;='FG_576way_Regular Symbol(2wild)'!D$16,"",IF(B5=0,"",IF(OR(B5=$BW$1,B6=$BW$1,B7=$BW$1,B5=$CV$1,B6=$CV$1,B7=$CV$1),0,1)))</f>
        <v>0</v>
      </c>
      <c r="CV5" s="3">
        <f>IF($A5&gt;='FG_576way_Regular Symbol(2wild)'!E$16,"",IF(C5=0,"",IF(OR(C5=$BW$1,C6=$BW$1,C7=$BW$1,C5=$CV$1,C6=$CV$1,C7=$CV$1),0,1)))</f>
        <v>1</v>
      </c>
      <c r="CW5" s="3">
        <f>IF($A5&gt;='FG_576way_Regular Symbol(2wild)'!F$16,"",IF(D5=0,"",IF(OR(D5=$BW$1,D6=$BW$1,D7=$BW$1,D5=$CV$1,D6=$CV$1,D7=$CV$1,D8=$BW$1,D8=$CV$1),0,1)))</f>
        <v>1</v>
      </c>
      <c r="CX5" s="3">
        <f>IF($A5&gt;='FG_576way_Regular Symbol(2wild)'!G$16,"",IF(E5=0,"",IF(OR(E5=$BW$1,E6=$BW$1,E7=$BW$1,E5=$CV$1,E6=$CV$1,E7=$CV$1,E8=$BW$1,E8=$CV$1),0,1)))</f>
        <v>1</v>
      </c>
      <c r="CY5" s="3">
        <f>IF($A5&gt;='FG_576way_Regular Symbol(2wild)'!H$16,"",IF(F5=0,"",IF(OR(F5=$BW$1,F6=$BW$1,F7=$BW$1,F5=$CV$1,F6=$CV$1,F7=$CV$1,F8=$BW$1,F8=$CV$1),0,1)))</f>
        <v>1</v>
      </c>
    </row>
    <row r="6" spans="1:103">
      <c r="A6" s="337">
        <f>IF('FG_243way_Regular Symbol'!L5="","",'FG_243way_Regular Symbol'!L5)</f>
        <v>2</v>
      </c>
      <c r="B6" s="191" t="str">
        <f>IF('FG_576way_Regular Symbol(2wild)'!Q5="",
IF($A6-'FG_576way_Regular Symbol(2wild)'!D$16&gt;='FG_576way_RegularＸ_W()'!B$2-1,"",VLOOKUP($A6-'FG_576way_Regular Symbol(2wild)'!D$16,'FG_576way_Regular Symbol(2wild)'!$P$3:$U$99,'FG_576way_RegularＸ_W()'!B$3+1,FALSE)),
'FG_576way_Regular Symbol(2wild)'!Q5)</f>
        <v>M5</v>
      </c>
      <c r="C6" s="191" t="str">
        <f>IF('FG_576way_Regular Symbol(2wild)'!R5="",
IF($A6-'FG_576way_Regular Symbol(2wild)'!E$16&gt;='FG_576way_RegularＸ_W()'!C$2-1,"",VLOOKUP($A6-'FG_576way_Regular Symbol(2wild)'!E$16,'FG_576way_Regular Symbol(2wild)'!$P$3:$U$99,'FG_576way_RegularＸ_W()'!C$3+1,FALSE)),
'FG_576way_Regular Symbol(2wild)'!R5)</f>
        <v>J</v>
      </c>
      <c r="D6" s="191" t="str">
        <f>IF('FG_576way_Regular Symbol(2wild)'!S5="",
IF($A6-'FG_576way_Regular Symbol(2wild)'!F$16&gt;='FG_576way_RegularＸ_W()'!D$2-1,"",VLOOKUP($A6-'FG_576way_Regular Symbol(2wild)'!F$16,'FG_576way_Regular Symbol(2wild)'!$P$3:$U$99,'FG_576way_RegularＸ_W()'!D$3+1,FALSE)),
'FG_576way_Regular Symbol(2wild)'!S5)</f>
        <v>M2</v>
      </c>
      <c r="E6" s="191" t="str">
        <f>IF('FG_576way_Regular Symbol(2wild)'!T5="",
IF($A6-'FG_576way_Regular Symbol(2wild)'!G$16&gt;='FG_576way_RegularＸ_W()'!E$2-1,"",VLOOKUP($A6-'FG_576way_Regular Symbol(2wild)'!G$16,'FG_576way_Regular Symbol(2wild)'!$P$3:$U$99,'FG_576way_RegularＸ_W()'!E$3+1,FALSE)),
'FG_576way_Regular Symbol(2wild)'!T5)</f>
        <v>Q</v>
      </c>
      <c r="F6" s="191" t="str">
        <f>IF('FG_576way_Regular Symbol(2wild)'!U5="",
IF($A6-'FG_576way_Regular Symbol(2wild)'!H$16&gt;='FG_576way_RegularＸ_W()'!F$2-1,"",VLOOKUP($A6-'FG_576way_Regular Symbol(2wild)'!H$16,'FG_576way_Regular Symbol(2wild)'!$P$3:$U$99,'FG_576way_RegularＸ_W()'!F$3+1,FALSE)),
'FG_576way_Regular Symbol(2wild)'!U5)</f>
        <v>TE</v>
      </c>
      <c r="H6" s="352" t="s">
        <v>84</v>
      </c>
      <c r="I6" s="3">
        <f>SUM(AG4:AG100)</f>
        <v>47</v>
      </c>
      <c r="J6" s="3">
        <f>SUM(AH4:AH100)</f>
        <v>54</v>
      </c>
      <c r="K6" s="3">
        <f>SUM(AI4:AI100)</f>
        <v>48</v>
      </c>
      <c r="L6" s="3">
        <f>SUM(AJ4:AJ100)</f>
        <v>48</v>
      </c>
      <c r="M6" s="3">
        <f>SUM(AK4:AK100)</f>
        <v>60</v>
      </c>
      <c r="N6" s="363">
        <f t="shared" si="0"/>
        <v>2</v>
      </c>
      <c r="O6" s="344">
        <f>IF($A6&gt;='FG_576way_Regular Symbol(2wild)'!D$16,"",IF(B6="","",IF(OR(B6=$O$1,B6=$P$1,B7=$O$1,B7=$P$1,B8=$O$1,B8=$P$1),0,1)))</f>
        <v>0</v>
      </c>
      <c r="P6" s="344">
        <f>IF($A6&gt;='FG_576way_Regular Symbol(2wild)'!E$16,"",IF(C6="","",IF(OR(C6=$O$1,C6=$P$1,C7=$O$1,C7=$P$1,C8=$O$1,C8=$P$1),0,1)))</f>
        <v>0</v>
      </c>
      <c r="Q6" s="344">
        <f>IF($A6&gt;='FG_576way_Regular Symbol(2wild)'!F$16,"",IF(D6="","",IF(OR(D6=$O$1,D6=$P$1,D7=$O$1,D7=$P$1,D8=$O$1,D8=$P$1,D9=$O$1,D9=$P$1),0,1)))</f>
        <v>1</v>
      </c>
      <c r="R6" s="344">
        <f>IF($A6&gt;='FG_576way_Regular Symbol(2wild)'!G$16,"",IF(E6="","",IF(OR(E6=$O$1,E6=$P$1,E7=$O$1,E7=$P$1,E8=$O$1,E8=$P$1,E9=$O$1,E9=$P$1),0,1)))</f>
        <v>0</v>
      </c>
      <c r="S6" s="344">
        <f>IF($A6&gt;='FG_576way_Regular Symbol(2wild)'!H$16,"",IF(F6="","",IF(OR(F6=$O$1,F6=$P$1,F7=$O$1,F7=$P$1,F8=$O$1,F8=$P$1,F9=$O$1,F9=$P$1),0,1)))</f>
        <v>0</v>
      </c>
      <c r="U6" s="344">
        <f>IF($A6&gt;='FG_576way_Regular Symbol(2wild)'!D$16,"",IF(B6=0,"",IF(OR(B6=$U$1,B6=$V$1,B7=$U$1,B7=$V$1,B8=$U$1,B8=$V$1),0,1)))</f>
        <v>0</v>
      </c>
      <c r="V6" s="344">
        <f>IF($A6&gt;='FG_576way_Regular Symbol(2wild)'!E$16,"",IF(C6=0,"",IF(OR(C6=$U$1,C6=$V$1,C7=$U$1,C7=$V$1,C8=$U$1,C8=$V$1),0,1)))</f>
        <v>1</v>
      </c>
      <c r="W6" s="3">
        <f>IF($A6&gt;='FG_576way_Regular Symbol(2wild)'!F$16,"",IF(D6=0,"",IF(OR(D6=$U$1,D6=$V$1,D7=$U$1,D7=$V$1,D8=$U$1,D8=$V$1,D9=$U$1,D9=$V$1),0,1)))</f>
        <v>0</v>
      </c>
      <c r="X6" s="3">
        <f>IF($A6&gt;='FG_576way_Regular Symbol(2wild)'!G$16,"",IF(E6=0,"",IF(OR(E6=$U$1,E6=$V$1,E7=$U$1,E7=$V$1,E8=$U$1,E8=$V$1,E9=$U$1,E9=$V$1),0,1)))</f>
        <v>0</v>
      </c>
      <c r="Y6" s="3">
        <f>IF($A6&gt;='FG_576way_Regular Symbol(2wild)'!H$16,"",IF(F6=0,"",IF(OR(F6=$U$1,F6=$V$1,F7=$U$1,F7=$V$1,F8=$U$1,F8=$V$1,F9=$U$1,F9=$V$1),0,1)))</f>
        <v>1</v>
      </c>
      <c r="AA6" s="344">
        <f>IF($A6&gt;='FG_576way_Regular Symbol(2wild)'!D$16,"",IF(B6=0,"",IF(OR(B6=$AA$1,B6=$AB$1,B7=$AA$1,B7=$AB$1,B8=$AA$1,,B8=$AB$1),0,1)))</f>
        <v>0</v>
      </c>
      <c r="AB6" s="344">
        <f>IF($A6&gt;='FG_576way_Regular Symbol(2wild)'!E$16,"",IF(C6=0,"",IF(OR(C6=$AA$1,C6=$AB$1,C7=$AA$1,C7=$AB$1,C8=$AA$1,,C8=$AB$1),0,1)))</f>
        <v>1</v>
      </c>
      <c r="AC6" s="3">
        <f>IF($A6&gt;='FG_576way_Regular Symbol(2wild)'!F$16,"",IF(D6=0,"",IF(OR(D6=$AA$1,D6=$AB$1,D7=$AA$1,D7=$AB$1,D8=$AA$1,D8=$AB$1,D9=$AA$1,D9=$AB$1),0,1)))</f>
        <v>1</v>
      </c>
      <c r="AD6" s="3">
        <f>IF($A6&gt;='FG_576way_Regular Symbol(2wild)'!G$16,"",IF(E6=0,"",IF(OR(E6=$AA$1,E6=$AB$1,E7=$AA$1,E7=$AB$1,E8=$AA$1,E8=$AB$1,E9=$AA$1,E9=$AB$1),0,1)))</f>
        <v>1</v>
      </c>
      <c r="AE6" s="3">
        <f>IF($A6&gt;='FG_576way_Regular Symbol(2wild)'!H$16,"",IF(F6=0,"",IF(OR(F6=$AA$1,F6=$AB$1,F7=$AA$1,F7=$AB$1,F8=$AA$1,F8=$AB$1,F9=$AA$1,F9=$AB$1),0,1)))</f>
        <v>0</v>
      </c>
      <c r="AG6" s="344">
        <f>IF($A6&gt;='FG_576way_Regular Symbol(2wild)'!D$16,"",IF(B6=0,"",IF(OR(B6=$AG$1,B6=$AH$1,B7=$AG$1,B7=$AH$1,B8=$AG$1,B8=$AH$1),0,1)))</f>
        <v>0</v>
      </c>
      <c r="AH6" s="344">
        <f>IF($A6&gt;='FG_576way_Regular Symbol(2wild)'!E$16,"",IF(C6=0,"",IF(OR(C6=$AG$1,C6=$AH$1,C7=$AG$1,C7=$AH$1,C8=$AG$1,C8=$AH$1),0,1)))</f>
        <v>1</v>
      </c>
      <c r="AI6" s="3">
        <f>IF($A6&gt;='FG_576way_Regular Symbol(2wild)'!F$16,"",IF(D6=0,"",IF(OR(D6=$AG$1,D6=$AH$1,D7=$AG$1,D7=$AH$1,D8=$AG$1,D8=$AH$1,D9=$AG$1,D9=$AH$1),0,1)))</f>
        <v>1</v>
      </c>
      <c r="AJ6" s="3">
        <f>IF($A6&gt;='FG_576way_Regular Symbol(2wild)'!G$16,"",IF(E6=0,"",IF(OR(E6=$AG$1,E6=$AH$1,E7=$AG$1,E7=$AH$1,E8=$AG$1,E8=$AH$1,E9=$AG$1,E9=$AH$1),0,1)))</f>
        <v>1</v>
      </c>
      <c r="AK6" s="3">
        <f>IF($A6&gt;='FG_576way_Regular Symbol(2wild)'!H$16,"",IF(F6=0,"",IF(OR(F6=$AG$1,F6=$AH$1,F7=$AG$1,F7=$AH$1,F8=$AG$1,F8=$AH$1,F9=$AG$1,F9=$AH$1),0,1)))</f>
        <v>1</v>
      </c>
      <c r="AM6" s="344">
        <f>IF($A6&gt;='FG_576way_Regular Symbol(2wild)'!D$16,"",IF(B6=0,"",IF(OR(B6=$AM$1,B6=$AN$1,B7=$AM$1,B7=$AN$1,B8=$AM$1,B8=$AN$1),0,1)))</f>
        <v>0</v>
      </c>
      <c r="AN6" s="344">
        <f>IF($A6&gt;='FG_576way_Regular Symbol(2wild)'!E$16,"",IF(C6=0,"",IF(OR(C6=$AM$1,C6=$AN$1,C7=$AM$1,C7=$AN$1,C8=$AM$1,C8=$AN$1),0,1)))</f>
        <v>0</v>
      </c>
      <c r="AO6" s="3">
        <f>IF($A6&gt;='FG_576way_Regular Symbol(2wild)'!F$16,"",IF(D6=0,"",IF(OR(D6=$AM$1,D6=$AN$1,D7=$AM$1,D7=$AN$1,D8=$AM$1,D8=$AN$1,D9=$AM$1,D9=$AN$1),0,1)))</f>
        <v>0</v>
      </c>
      <c r="AP6" s="3">
        <f>IF($A6&gt;='FG_576way_Regular Symbol(2wild)'!G$16,"",IF(E6=0,"",IF(OR(E6=$AM$1,E6=$AN$1,E7=$AM$1,E7=$AN$1,E8=$AM$1,E8=$AN$1,E9=$AM$1,E9=$AN$1),0,1)))</f>
        <v>1</v>
      </c>
      <c r="AQ6" s="3">
        <f>IF($A6&gt;='FG_576way_Regular Symbol(2wild)'!H$16,"",IF(F6=0,"",IF(OR(F6=$AM$1,F6=$AN$1,F7=$AM$1,F7=$AN$1,F8=$AM$1,F8=$AN$1,F9=$AM$1,F9=$AN$1),0,1)))</f>
        <v>1</v>
      </c>
      <c r="AS6" s="344">
        <f>IF($A6&gt;='FG_576way_Regular Symbol(2wild)'!D$16,"",IF(B6=0,"",IF(OR(B6=$AM$1,B6=$AT$1,B7=$AM$1,B7=$AT$1,B8=$AM$1,B8=$AT$1),0,1)))</f>
        <v>0</v>
      </c>
      <c r="AT6" s="344">
        <f>IF($A6&gt;='FG_576way_Regular Symbol(2wild)'!E$16,"",IF(C6=0,"",IF(OR(C6=$AM$1,C6=$AT$1,C7=$AM$1,C7=$AT$1,C8=$AM$1,C8=$AT$1),0,1)))</f>
        <v>1</v>
      </c>
      <c r="AU6" s="3">
        <f>IF($A6&gt;='FG_576way_Regular Symbol(2wild)'!F$16,"",IF(D6=0,"",IF(OR(D6=$AM$1,D6=$AT$1,D7=$AM$1,D7=$AT$1,D8=$AM$1,D8=$AT$1,D9=$AM$1,D9=$AT$1),0,1)))</f>
        <v>1</v>
      </c>
      <c r="AV6" s="3">
        <f>IF($A6&gt;='FG_576way_Regular Symbol(2wild)'!G$16,"",IF(E6=0,"",IF(OR(E6=$AM$1,E6=$AT$1,E7=$AM$1,E7=$AT$1,E8=$AM$1,E8=$AT$1,E9=$AM$1,E9=$AT$1),0,1)))</f>
        <v>1</v>
      </c>
      <c r="AW6" s="3">
        <f>IF($A6&gt;='FG_576way_Regular Symbol(2wild)'!H$16,"",IF(F6=0,"",IF(OR(F6=$AM$1,F6=$AT$1,F7=$AM$1,F7=$AT$1,F8=$AM$1,F8=$AT$1,F9=$AM$1,F9=$AT$1),0,1)))</f>
        <v>1</v>
      </c>
      <c r="AY6" s="344">
        <f>IF($A6&gt;='FG_576way_Regular Symbol(2wild)'!D$16,"",IF(B6=0,"",IF(OR(B6=$AM$1,B6=$AZ$1,B7=$AM$1,B7=$AZ$1,B8=$AM$1,B8=$AZ$1),0,1)))</f>
        <v>0</v>
      </c>
      <c r="AZ6" s="344">
        <f>IF($A6&gt;='FG_576way_Regular Symbol(2wild)'!E$16,"",IF(C6=0,"",IF(OR(C6=$AM$1,C6=$AZ$1,C7=$AM$1,C7=$AZ$1,C8=$AM$1,C8=$AZ$1),0,1)))</f>
        <v>1</v>
      </c>
      <c r="BA6" s="3">
        <f>IF($A6&gt;='FG_576way_Regular Symbol(2wild)'!F$16,"",IF(D6=0,"",IF(OR(D6=$AM$1,D6=$AZ$1,D7=$AM$1,D7=$AZ$1,D8=$AM$1,D8=$AZ$1,D9=$AM$1,D9=$AZ$1),0,1)))</f>
        <v>1</v>
      </c>
      <c r="BB6" s="3">
        <f>IF($A6&gt;='FG_576way_Regular Symbol(2wild)'!G$16,"",IF(E6=0,"",IF(OR(E6=$AM$1,E6=$AZ$1,E7=$AM$1,E7=$AZ$1,E8=$AM$1,E8=$AZ$1,E9=$AM$1,E9=$AZ$1),0,1)))</f>
        <v>1</v>
      </c>
      <c r="BC6" s="3">
        <f>IF($A6&gt;='FG_576way_Regular Symbol(2wild)'!H$16,"",IF(F6=0,"",IF(OR(F6=$AM$1,F6=$AZ$1,F7=$AM$1,F7=$AZ$1,F8=$AM$1,F8=$AZ$1,F9=$AM$1,F9=$AZ$1),0,1)))</f>
        <v>1</v>
      </c>
      <c r="BE6" s="344">
        <f>IF($A6&gt;='FG_576way_Regular Symbol(2wild)'!D$16,"",IF(B6=0,"",IF(OR(B6=$AM$1,B6=$BF$1,B7=$AM$1,B7=$BF$1,B8=$AM$1,B8=$BF$1),0,1)))</f>
        <v>0</v>
      </c>
      <c r="BF6" s="344">
        <f>IF($A6&gt;='FG_576way_Regular Symbol(2wild)'!E$16,"",IF(C6=0,"",IF(OR(C6=$AM$1,C6=$BF$1,C7=$AM$1,C7=$BF$1,C8=$AM$1,C8=$BF$1),0,1)))</f>
        <v>1</v>
      </c>
      <c r="BG6" s="3">
        <f>IF($A6&gt;='FG_576way_Regular Symbol(2wild)'!F$16,"",IF(D6=0,"",IF(OR(D6=$AM$1,D6=$BF$1,D7=$AM$1,D7=$BF$1,D8=$AM$1,D8=$BF$1,D9=$AM$1,D9=$BF$1),0,1)))</f>
        <v>1</v>
      </c>
      <c r="BH6" s="3">
        <f>IF($A6&gt;='FG_576way_Regular Symbol(2wild)'!G$16,"",IF(E6=0,"",IF(OR(E6=$AM$1,E6=$BF$1,E7=$AM$1,E7=$BF$1,E8=$AM$1,E8=$BF$1,E9=$AM$1,E9=$BF$1),0,1)))</f>
        <v>1</v>
      </c>
      <c r="BI6" s="3">
        <f>IF($A6&gt;='FG_576way_Regular Symbol(2wild)'!H$16,"",IF(F6=0,"",IF(OR(F6=$AM$1,F6=$BF$1,F7=$AM$1,F7=$BF$1,F8=$AM$1,F8=$BF$1,F9=$AM$1,F9=$BF$1),0,1)))</f>
        <v>1</v>
      </c>
      <c r="BK6" s="344">
        <f>IF($A6&gt;='FG_576way_Regular Symbol(2wild)'!D$16,"",IF(B6=0,"",IF(OR(B6=$AM$1,B6=$BL$1,B7=$AM$1,B7=$BL$1,B8=$AM$1,B8=$BL$1),0,1)))</f>
        <v>0</v>
      </c>
      <c r="BL6" s="344">
        <f>IF($A6&gt;='FG_576way_Regular Symbol(2wild)'!E$16,"",IF(C6=0,"",IF(OR(C6=$AM$1,C6=$BL$1,C7=$AM$1,C7=$BL$1,C8=$AM$1,C8=$BL$1),0,1)))</f>
        <v>1</v>
      </c>
      <c r="BM6" s="3">
        <f>IF($A6&gt;='FG_576way_Regular Symbol(2wild)'!F$16,"",IF(D6=0,"",IF(OR(D6=$AM$1,D6=$BL$1,D7=$AM$1,D7=$BL$1,D8=$AM$1,D8=$BL$1,D9=$AM$1,D9=$BL$1),0,1)))</f>
        <v>1</v>
      </c>
      <c r="BN6" s="3">
        <f>IF($A6&gt;='FG_576way_Regular Symbol(2wild)'!G$16,"",IF(E6=0,"",IF(OR(E6=$AM$1,E6=$BL$1,E7=$AM$1,E7=$BL$1,E8=$AM$1,E8=$BL$1,E9=$AM$1,E9=$BL$1),0,1)))</f>
        <v>1</v>
      </c>
      <c r="BO6" s="3">
        <f>IF($A6&gt;='FG_576way_Regular Symbol(2wild)'!H$16,"",IF(F6=0,"",IF(OR(F6=$AM$1,F6=$BL$1,F7=$AM$1,F7=$BL$1,F8=$AM$1,F8=$BL$1,F9=$AM$1,F9=$BL$1),0,1)))</f>
        <v>1</v>
      </c>
      <c r="BQ6" s="3">
        <f>IF($A6&gt;='FG_576way_Regular Symbol(2wild)'!D$16,"",IF(B6=0,"",IF(OR(B6=$BQ$1,B6=$BR$1,B7=$BQ$1,B7=$BR$1,B8=$BQ$1,B8=$BR$1),0,1)))</f>
        <v>0</v>
      </c>
      <c r="BR6" s="3">
        <f>IF($A6&gt;='FG_576way_Regular Symbol(2wild)'!E$16,"",IF(C6=0,"",IF(OR(C6=$BQ$1,C6=$BR$1,C7=$BQ$1,C7=$BR$1,C8=$BQ$1,C8=$BR$1),0,1)))</f>
        <v>1</v>
      </c>
      <c r="BS6" s="3">
        <f>IF($A6&gt;='FG_576way_Regular Symbol(2wild)'!F$16,"",IF(D6=0,"",IF(OR(D6=$BQ$1,D6=$BR$1,D7=$BQ$1,D7=$BR$1,D8=$BQ$1,D8=$BR$1,D9=$BQ$1,D9=$BR$1),0,1)))</f>
        <v>1</v>
      </c>
      <c r="BT6" s="3">
        <f>IF($A6&gt;='FG_576way_Regular Symbol(2wild)'!G$16,"",IF(E6=0,"",IF(OR(E6=$BQ$1,E6=$BR$1,E7=$BQ$1,E7=$BR$1,E8=$BQ$1,E8=$BR$1,E9=$BQ$1,E9=$BR$1),0,1)))</f>
        <v>1</v>
      </c>
      <c r="BU6" s="3">
        <f>IF($A6&gt;='FG_576way_Regular Symbol(2wild)'!H$16,"",IF(F6=0,"",IF(OR(F6=$BQ$1,F6=$BR$1,F7=$BQ$1,F7=$BR$1,F8=$BQ$1,F8=$BR$1,F9=$BQ$1,F9=$BR$1),0,1)))</f>
        <v>1</v>
      </c>
      <c r="BW6" s="3">
        <f>IF($A6&gt;='FG_576way_Regular Symbol(2wild)'!D$16,"",IF(B6=0,"",IF(OR(B6=$BW$1,B7=$BW$1,B8=$BW$1,B6=$BX$1,B7=$BX$1,B8=$BX$1),0,1)))</f>
        <v>0</v>
      </c>
      <c r="BX6" s="3">
        <f>IF($A6&gt;='FG_576way_Regular Symbol(2wild)'!E$16,"",IF(C6=0,"",IF(OR(C6=$BW$1,C7=$BW$1,C8=$BW$1,C6=$BX$1,C7=$BX$1,C8=$BX$1),0,1)))</f>
        <v>1</v>
      </c>
      <c r="BY6" s="3">
        <f>IF($A6&gt;='FG_576way_Regular Symbol(2wild)'!F$16,"",IF(D6=0,"",IF(OR(D6=$BW$1,D7=$BW$1,D8=$BW$1,D6=$BX$1,D7=$BX$1,D8=$BX$1,D9=$BW$1,D9=$BX$1),0,1)))</f>
        <v>1</v>
      </c>
      <c r="BZ6" s="3">
        <f>IF($A6&gt;='FG_576way_Regular Symbol(2wild)'!G$16,"",IF(E6=0,"",IF(OR(E6=$BW$1,E7=$BW$1,E8=$BW$1,E6=$BX$1,E7=$BX$1,E8=$BX$1,E9=$BW$1,E9=$BX$1),0,1)))</f>
        <v>0</v>
      </c>
      <c r="CA6" s="3">
        <f>IF($A6&gt;='FG_576way_Regular Symbol(2wild)'!H$16,"",IF(F6=0,"",IF(OR(F6=$BW$1,F7=$BW$1,F8=$BW$1,F6=$BX$1,F7=$BX$1,F8=$BX$1,F9=$BW$1,F9=$BX$1),0,1)))</f>
        <v>1</v>
      </c>
      <c r="CC6" s="3">
        <f>IF($A6&gt;='FG_576way_Regular Symbol(2wild)'!D$16,"",IF(B6=0,"",IF(OR(B6=$BW$1,B7=$BW$1,B8=$BW$1,B6=$CD$1,B7=$CD$1,B8=$CD$1),0,1)))</f>
        <v>0</v>
      </c>
      <c r="CD6" s="3">
        <f>IF($A6&gt;='FG_576way_Regular Symbol(2wild)'!E$16,"",IF(C6=0,"",IF(OR(C6=$BW$1,C7=$BW$1,C8=$BW$1,C6=$CD$1,C7=$CD$1,C8=$CD$1),0,1)))</f>
        <v>1</v>
      </c>
      <c r="CE6" s="3">
        <f>IF($A6&gt;='FG_576way_Regular Symbol(2wild)'!F$16,"",IF(D6=0,"",IF(OR(D6=$BW$1,D7=$BW$1,D8=$BW$1,D6=$CD$1,D7=$CD$1,D8=$CD$1,D9=$BW$1,D9=$CD$1),0,1)))</f>
        <v>1</v>
      </c>
      <c r="CF6" s="3">
        <f>IF($A6&gt;='FG_576way_Regular Symbol(2wild)'!G$16,"",IF(E6=0,"",IF(OR(E6=$BW$1,E7=$BW$1,E8=$BW$1,E6=$CD$1,E7=$CD$1,E8=$CD$1,E9=$BW$1,E9=$CD$1),0,1)))</f>
        <v>0</v>
      </c>
      <c r="CG6" s="3">
        <f>IF($A6&gt;='FG_576way_Regular Symbol(2wild)'!H$16,"",IF(F6=0,"",IF(OR(F6=$BW$1,F7=$BW$1,F8=$BW$1,F6=$CD$1,F7=$CD$1,F8=$CD$1,F9=$BW$1,F9=$CD$1),0,1)))</f>
        <v>0</v>
      </c>
      <c r="CI6" s="3">
        <f>IF($A6&gt;='FG_576way_Regular Symbol(2wild)'!D$16,"",IF(B6=0,"",IF(OR(B6=$BW$1,B7=$BW$1,B8=$BW$1,B6=$CJ$1,B7=$CJ$1,B8=$CJ$1),0,1)))</f>
        <v>0</v>
      </c>
      <c r="CJ6" s="3">
        <f>IF($A6&gt;='FG_576way_Regular Symbol(2wild)'!E$16,"",IF(C6=0,"",IF(OR(C6=$BW$1,C7=$BW$1,C8=$BW$1,C6=$CJ$1,C7=$CJ$1,C8=$CJ$1),0,1)))</f>
        <v>0</v>
      </c>
      <c r="CK6" s="3">
        <f>IF($A6&gt;='FG_576way_Regular Symbol(2wild)'!F$16,"",IF(D6=0,"",IF(OR(D6=$BW$1,D7=$BW$1,D8=$BW$1,D6=$CJ$1,D7=$CJ$1,D8=$CJ$1,D9=$BW$1,D9=$CJ$1),0,1)))</f>
        <v>1</v>
      </c>
      <c r="CL6" s="3">
        <f>IF($A6&gt;='FG_576way_Regular Symbol(2wild)'!G$16,"",IF(E6=0,"",IF(OR(E6=$BW$1,E7=$BW$1,E8=$BW$1,E6=$CJ$1,E7=$CJ$1,E8=$CJ$1,E9=$BW$1,E9=$CJ$1),0,1)))</f>
        <v>1</v>
      </c>
      <c r="CM6" s="3">
        <f>IF($A6&gt;='FG_576way_Regular Symbol(2wild)'!H$16,"",IF(F6=0,"",IF(OR(F6=$BW$1,F7=$BW$1,F8=$BW$1,F6=$CJ$1,F7=$CJ$1,F8=$CJ$1,F9=$BW$1,F9=$CJ$1),0,1)))</f>
        <v>1</v>
      </c>
      <c r="CO6" s="3">
        <f>IF($A6&gt;='FG_576way_Regular Symbol(2wild)'!D$16,"",IF(B6=0,"",IF(OR(B6=$BW$1,B7=$BW$1,B8=$BW$1,B6=$CP$1,B7=$CP$1,B8=$CP$1),0,1)))</f>
        <v>0</v>
      </c>
      <c r="CP6" s="3">
        <f>IF($A6&gt;='FG_576way_Regular Symbol(2wild)'!E$16,"",IF(C6=0,"",IF(OR(C6=$BW$1,C7=$BW$1,C8=$BW$1,C6=$CP$1,C7=$CP$1,C8=$CP$1),0,1)))</f>
        <v>1</v>
      </c>
      <c r="CQ6" s="3">
        <f>IF($A6&gt;='FG_576way_Regular Symbol(2wild)'!F$16,"",IF(D6=0,"",IF(OR(D6=$BW$1,D7=$BW$1,D8=$BW$1,D6=$CP$1,D7=$CP$1,D8=$CP$1,D9=$BW$1,D9=$CP$1),0,1)))</f>
        <v>0</v>
      </c>
      <c r="CR6" s="3">
        <f>IF($A6&gt;='FG_576way_Regular Symbol(2wild)'!G$16,"",IF(E6=0,"",IF(OR(E6=$BW$1,E7=$BW$1,E8=$BW$1,E6=$CP$1,E7=$CP$1,E8=$CP$1,E9=$BW$1,E9=$CP$1),0,1)))</f>
        <v>1</v>
      </c>
      <c r="CS6" s="3">
        <f>IF($A6&gt;='FG_576way_Regular Symbol(2wild)'!H$16,"",IF(F6=0,"",IF(OR(F6=$BW$1,F7=$BW$1,F8=$BW$1,F6=$CP$1,F7=$CP$1,F8=$CP$1,F9=$BW$1,F9=$CP$1),0,1)))</f>
        <v>0</v>
      </c>
      <c r="CU6" s="3">
        <f>IF($A6&gt;='FG_576way_Regular Symbol(2wild)'!D$16,"",IF(B6=0,"",IF(OR(B6=$BW$1,B7=$BW$1,B8=$BW$1,B6=$CV$1,B7=$CV$1,B8=$CV$1),0,1)))</f>
        <v>0</v>
      </c>
      <c r="CV6" s="3">
        <f>IF($A6&gt;='FG_576way_Regular Symbol(2wild)'!E$16,"",IF(C6=0,"",IF(OR(C6=$BW$1,C7=$BW$1,C8=$BW$1,C6=$CV$1,C7=$CV$1,C8=$CV$1),0,1)))</f>
        <v>1</v>
      </c>
      <c r="CW6" s="3">
        <f>IF($A6&gt;='FG_576way_Regular Symbol(2wild)'!F$16,"",IF(D6=0,"",IF(OR(D6=$BW$1,D7=$BW$1,D8=$BW$1,D6=$CV$1,D7=$CV$1,D8=$CV$1,D9=$BW$1,D9=$CV$1),0,1)))</f>
        <v>1</v>
      </c>
      <c r="CX6" s="3">
        <f>IF($A6&gt;='FG_576way_Regular Symbol(2wild)'!G$16,"",IF(E6=0,"",IF(OR(E6=$BW$1,E7=$BW$1,E8=$BW$1,E6=$CV$1,E7=$CV$1,E8=$CV$1,E9=$BW$1,E9=$CV$1),0,1)))</f>
        <v>1</v>
      </c>
      <c r="CY6" s="3">
        <f>IF($A6&gt;='FG_576way_Regular Symbol(2wild)'!H$16,"",IF(F6=0,"",IF(OR(F6=$BW$1,F7=$BW$1,F8=$BW$1,F6=$CV$1,F7=$CV$1,F8=$CV$1,F9=$BW$1,F9=$CV$1),0,1)))</f>
        <v>1</v>
      </c>
    </row>
    <row r="7" spans="1:103">
      <c r="A7" s="337">
        <f>IF('FG_243way_Regular Symbol'!L6="","",'FG_243way_Regular Symbol'!L6)</f>
        <v>3</v>
      </c>
      <c r="B7" s="191" t="str">
        <f>IF('FG_576way_Regular Symbol(2wild)'!Q6="",
IF($A7-'FG_576way_Regular Symbol(2wild)'!D$16&gt;='FG_576way_RegularＸ_W()'!B$2-1,"",VLOOKUP($A7-'FG_576way_Regular Symbol(2wild)'!D$16,'FG_576way_Regular Symbol(2wild)'!$P$3:$U$99,'FG_576way_RegularＸ_W()'!B$3+1,FALSE)),
'FG_576way_Regular Symbol(2wild)'!Q6)</f>
        <v>WW</v>
      </c>
      <c r="C7" s="191" t="str">
        <f>IF('FG_576way_Regular Symbol(2wild)'!R6="",
IF($A7-'FG_576way_Regular Symbol(2wild)'!E$16&gt;='FG_576way_RegularＸ_W()'!C$2-1,"",VLOOKUP($A7-'FG_576way_Regular Symbol(2wild)'!E$16,'FG_576way_Regular Symbol(2wild)'!$P$3:$U$99,'FG_576way_RegularＸ_W()'!C$3+1,FALSE)),
'FG_576way_Regular Symbol(2wild)'!R6)</f>
        <v>M5</v>
      </c>
      <c r="D7" s="191" t="str">
        <f>IF('FG_576way_Regular Symbol(2wild)'!S6="",
IF($A7-'FG_576way_Regular Symbol(2wild)'!F$16&gt;='FG_576way_RegularＸ_W()'!D$2-1,"",VLOOKUP($A7-'FG_576way_Regular Symbol(2wild)'!F$16,'FG_576way_Regular Symbol(2wild)'!$P$3:$U$99,'FG_576way_RegularＸ_W()'!D$3+1,FALSE)),
'FG_576way_Regular Symbol(2wild)'!S6)</f>
        <v>TE</v>
      </c>
      <c r="E7" s="191" t="str">
        <f>IF('FG_576way_Regular Symbol(2wild)'!T6="",
IF($A7-'FG_576way_Regular Symbol(2wild)'!G$16&gt;='FG_576way_RegularＸ_W()'!E$2-1,"",VLOOKUP($A7-'FG_576way_Regular Symbol(2wild)'!G$16,'FG_576way_Regular Symbol(2wild)'!$P$3:$U$99,'FG_576way_RegularＸ_W()'!E$3+1,FALSE)),
'FG_576way_Regular Symbol(2wild)'!T6)</f>
        <v>K</v>
      </c>
      <c r="F7" s="191" t="str">
        <f>IF('FG_576way_Regular Symbol(2wild)'!U6="",
IF($A7-'FG_576way_Regular Symbol(2wild)'!H$16&gt;='FG_576way_RegularＸ_W()'!F$2-1,"",VLOOKUP($A7-'FG_576way_Regular Symbol(2wild)'!H$16,'FG_576way_Regular Symbol(2wild)'!$P$3:$U$99,'FG_576way_RegularＸ_W()'!F$3+1,FALSE)),
'FG_576way_Regular Symbol(2wild)'!U6)</f>
        <v>Q</v>
      </c>
      <c r="H7" s="352" t="s">
        <v>147</v>
      </c>
      <c r="I7" s="3">
        <f>SUM(AM4:AM100)</f>
        <v>43</v>
      </c>
      <c r="J7" s="3">
        <f>SUM(AN4:AN100)</f>
        <v>49</v>
      </c>
      <c r="K7" s="3">
        <f>SUM(AO4:AO100)</f>
        <v>17</v>
      </c>
      <c r="L7" s="3">
        <f>SUM(AP4:AP100)</f>
        <v>31</v>
      </c>
      <c r="M7" s="3">
        <f>SUM(AQ4:AQ100)</f>
        <v>58</v>
      </c>
      <c r="N7" s="363">
        <f t="shared" si="0"/>
        <v>3</v>
      </c>
      <c r="O7" s="344">
        <f>IF($A7&gt;='FG_576way_Regular Symbol(2wild)'!D$16,"",IF(B7="","",IF(OR(B7=$O$1,B7=$P$1,B8=$O$1,B8=$P$1,B9=$O$1,B9=$P$1),0,1)))</f>
        <v>0</v>
      </c>
      <c r="P7" s="344">
        <f>IF($A7&gt;='FG_576way_Regular Symbol(2wild)'!E$16,"",IF(C7="","",IF(OR(C7=$O$1,C7=$P$1,C8=$O$1,C8=$P$1,C9=$O$1,C9=$P$1),0,1)))</f>
        <v>0</v>
      </c>
      <c r="Q7" s="344">
        <f>IF($A7&gt;='FG_576way_Regular Symbol(2wild)'!F$16,"",IF(D7="","",IF(OR(D7=$O$1,D7=$P$1,D8=$O$1,D8=$P$1,D9=$O$1,D9=$P$1,D10=$O$1,D10=$P$1),0,1)))</f>
        <v>0</v>
      </c>
      <c r="R7" s="344">
        <f>IF($A7&gt;='FG_576way_Regular Symbol(2wild)'!G$16,"",IF(E7="","",IF(OR(E7=$O$1,E7=$P$1,E8=$O$1,E8=$P$1,E9=$O$1,E9=$P$1,E10=$O$1,E10=$P$1),0,1)))</f>
        <v>0</v>
      </c>
      <c r="S7" s="344">
        <f>IF($A7&gt;='FG_576way_Regular Symbol(2wild)'!H$16,"",IF(F7="","",IF(OR(F7=$O$1,F7=$P$1,F8=$O$1,F8=$P$1,F9=$O$1,F9=$P$1,F10=$O$1,F10=$P$1),0,1)))</f>
        <v>0</v>
      </c>
      <c r="U7" s="344">
        <f>IF($A7&gt;='FG_576way_Regular Symbol(2wild)'!D$16,"",IF(B7=0,"",IF(OR(B7=$U$1,B7=$V$1,B8=$U$1,B8=$V$1,B9=$U$1,B9=$V$1),0,1)))</f>
        <v>0</v>
      </c>
      <c r="V7" s="344">
        <f>IF($A7&gt;='FG_576way_Regular Symbol(2wild)'!E$16,"",IF(C7=0,"",IF(OR(C7=$U$1,C7=$V$1,C8=$U$1,C8=$V$1,C9=$U$1,C9=$V$1),0,1)))</f>
        <v>1</v>
      </c>
      <c r="W7" s="3">
        <f>IF($A7&gt;='FG_576way_Regular Symbol(2wild)'!F$16,"",IF(D7=0,"",IF(OR(D7=$U$1,D7=$V$1,D8=$U$1,D8=$V$1,D9=$U$1,D9=$V$1,D10=$U$1,D10=$V$1),0,1)))</f>
        <v>1</v>
      </c>
      <c r="X7" s="3">
        <f>IF($A7&gt;='FG_576way_Regular Symbol(2wild)'!G$16,"",IF(E7=0,"",IF(OR(E7=$U$1,E7=$V$1,E8=$U$1,E8=$V$1,E9=$U$1,E9=$V$1,E10=$U$1,E10=$V$1),0,1)))</f>
        <v>0</v>
      </c>
      <c r="Y7" s="3">
        <f>IF($A7&gt;='FG_576way_Regular Symbol(2wild)'!H$16,"",IF(F7=0,"",IF(OR(F7=$U$1,F7=$V$1,F8=$U$1,F8=$V$1,F9=$U$1,F9=$V$1,F10=$U$1,F10=$V$1),0,1)))</f>
        <v>1</v>
      </c>
      <c r="AA7" s="344">
        <f>IF($A7&gt;='FG_576way_Regular Symbol(2wild)'!D$16,"",IF(B7=0,"",IF(OR(B7=$AA$1,B7=$AB$1,B8=$AA$1,B8=$AB$1,B9=$AA$1,,B9=$AB$1),0,1)))</f>
        <v>0</v>
      </c>
      <c r="AB7" s="344">
        <f>IF($A7&gt;='FG_576way_Regular Symbol(2wild)'!E$16,"",IF(C7=0,"",IF(OR(C7=$AA$1,C7=$AB$1,C8=$AA$1,C8=$AB$1,C9=$AA$1,,C9=$AB$1),0,1)))</f>
        <v>1</v>
      </c>
      <c r="AC7" s="3">
        <f>IF($A7&gt;='FG_576way_Regular Symbol(2wild)'!F$16,"",IF(D7=0,"",IF(OR(D7=$AA$1,D7=$AB$1,D8=$AA$1,D8=$AB$1,D9=$AA$1,D9=$AB$1,D10=$AA$1,D10=$AB$1),0,1)))</f>
        <v>1</v>
      </c>
      <c r="AD7" s="3">
        <f>IF($A7&gt;='FG_576way_Regular Symbol(2wild)'!G$16,"",IF(E7=0,"",IF(OR(E7=$AA$1,E7=$AB$1,E8=$AA$1,E8=$AB$1,E9=$AA$1,E9=$AB$1,E10=$AA$1,E10=$AB$1),0,1)))</f>
        <v>1</v>
      </c>
      <c r="AE7" s="3">
        <f>IF($A7&gt;='FG_576way_Regular Symbol(2wild)'!H$16,"",IF(F7=0,"",IF(OR(F7=$AA$1,F7=$AB$1,F8=$AA$1,F8=$AB$1,F9=$AA$1,F9=$AB$1,F10=$AA$1,F10=$AB$1),0,1)))</f>
        <v>0</v>
      </c>
      <c r="AG7" s="344">
        <f>IF($A7&gt;='FG_576way_Regular Symbol(2wild)'!D$16,"",IF(B7=0,"",IF(OR(B7=$AG$1,B7=$AH$1,B8=$AG$1,B8=$AH$1,B9=$AG$1,B9=$AH$1),0,1)))</f>
        <v>0</v>
      </c>
      <c r="AH7" s="344">
        <f>IF($A7&gt;='FG_576way_Regular Symbol(2wild)'!E$16,"",IF(C7=0,"",IF(OR(C7=$AG$1,C7=$AH$1,C8=$AG$1,C8=$AH$1,C9=$AG$1,C9=$AH$1),0,1)))</f>
        <v>1</v>
      </c>
      <c r="AI7" s="3">
        <f>IF($A7&gt;='FG_576way_Regular Symbol(2wild)'!F$16,"",IF(D7=0,"",IF(OR(D7=$AG$1,D7=$AH$1,D8=$AG$1,D8=$AH$1,D9=$AG$1,D9=$AH$1,D10=$AG$1,D10=$AH$1),0,1)))</f>
        <v>1</v>
      </c>
      <c r="AJ7" s="3">
        <f>IF($A7&gt;='FG_576way_Regular Symbol(2wild)'!G$16,"",IF(E7=0,"",IF(OR(E7=$AG$1,E7=$AH$1,E8=$AG$1,E8=$AH$1,E9=$AG$1,E9=$AH$1,E10=$AG$1,E10=$AH$1),0,1)))</f>
        <v>1</v>
      </c>
      <c r="AK7" s="3">
        <f>IF($A7&gt;='FG_576way_Regular Symbol(2wild)'!H$16,"",IF(F7=0,"",IF(OR(F7=$AG$1,F7=$AH$1,F8=$AG$1,F8=$AH$1,F9=$AG$1,F9=$AH$1,F10=$AG$1,F10=$AH$1),0,1)))</f>
        <v>1</v>
      </c>
      <c r="AM7" s="344">
        <f>IF($A7&gt;='FG_576way_Regular Symbol(2wild)'!D$16,"",IF(B7=0,"",IF(OR(B7=$AM$1,B7=$AN$1,B8=$AM$1,B8=$AN$1,B9=$AM$1,B9=$AN$1),0,1)))</f>
        <v>0</v>
      </c>
      <c r="AN7" s="344">
        <f>IF($A7&gt;='FG_576way_Regular Symbol(2wild)'!E$16,"",IF(C7=0,"",IF(OR(C7=$AM$1,C7=$AN$1,C8=$AM$1,C8=$AN$1,C9=$AM$1,C9=$AN$1),0,1)))</f>
        <v>0</v>
      </c>
      <c r="AO7" s="3">
        <f>IF($A7&gt;='FG_576way_Regular Symbol(2wild)'!F$16,"",IF(D7=0,"",IF(OR(D7=$AM$1,D7=$AN$1,D8=$AM$1,D8=$AN$1,D9=$AM$1,D9=$AN$1,D10=$AM$1,D10=$AN$1),0,1)))</f>
        <v>0</v>
      </c>
      <c r="AP7" s="3">
        <f>IF($A7&gt;='FG_576way_Regular Symbol(2wild)'!G$16,"",IF(E7=0,"",IF(OR(E7=$AM$1,E7=$AN$1,E8=$AM$1,E8=$AN$1,E9=$AM$1,E9=$AN$1,E10=$AM$1,E10=$AN$1),0,1)))</f>
        <v>1</v>
      </c>
      <c r="AQ7" s="3">
        <f>IF($A7&gt;='FG_576way_Regular Symbol(2wild)'!H$16,"",IF(F7=0,"",IF(OR(F7=$AM$1,F7=$AN$1,F8=$AM$1,F8=$AN$1,F9=$AM$1,F9=$AN$1,F10=$AM$1,F10=$AN$1),0,1)))</f>
        <v>1</v>
      </c>
      <c r="AS7" s="344">
        <f>IF($A7&gt;='FG_576way_Regular Symbol(2wild)'!D$16,"",IF(B7=0,"",IF(OR(B7=$AM$1,B7=$AT$1,B8=$AM$1,B8=$AT$1,B9=$AM$1,B9=$AT$1),0,1)))</f>
        <v>0</v>
      </c>
      <c r="AT7" s="344">
        <f>IF($A7&gt;='FG_576way_Regular Symbol(2wild)'!E$16,"",IF(C7=0,"",IF(OR(C7=$AM$1,C7=$AT$1,C8=$AM$1,C8=$AT$1,C9=$AM$1,C9=$AT$1),0,1)))</f>
        <v>1</v>
      </c>
      <c r="AU7" s="3">
        <f>IF($A7&gt;='FG_576way_Regular Symbol(2wild)'!F$16,"",IF(D7=0,"",IF(OR(D7=$AM$1,D7=$AT$1,D8=$AM$1,D8=$AT$1,D9=$AM$1,D9=$AT$1,D10=$AM$1,D10=$AT$1),0,1)))</f>
        <v>1</v>
      </c>
      <c r="AV7" s="3">
        <f>IF($A7&gt;='FG_576way_Regular Symbol(2wild)'!G$16,"",IF(E7=0,"",IF(OR(E7=$AM$1,E7=$AT$1,E8=$AM$1,E8=$AT$1,E9=$AM$1,E9=$AT$1,E10=$AM$1,E10=$AT$1),0,1)))</f>
        <v>1</v>
      </c>
      <c r="AW7" s="3">
        <f>IF($A7&gt;='FG_576way_Regular Symbol(2wild)'!H$16,"",IF(F7=0,"",IF(OR(F7=$AM$1,F7=$AT$1,F8=$AM$1,F8=$AT$1,F9=$AM$1,F9=$AT$1,F10=$AM$1,F10=$AT$1),0,1)))</f>
        <v>1</v>
      </c>
      <c r="AY7" s="344">
        <f>IF($A7&gt;='FG_576way_Regular Symbol(2wild)'!D$16,"",IF(B7=0,"",IF(OR(B7=$AM$1,B7=$AZ$1,B8=$AM$1,B8=$AZ$1,B9=$AM$1,B9=$AZ$1),0,1)))</f>
        <v>0</v>
      </c>
      <c r="AZ7" s="344">
        <f>IF($A7&gt;='FG_576way_Regular Symbol(2wild)'!E$16,"",IF(C7=0,"",IF(OR(C7=$AM$1,C7=$AZ$1,C8=$AM$1,C8=$AZ$1,C9=$AM$1,C9=$AZ$1),0,1)))</f>
        <v>1</v>
      </c>
      <c r="BA7" s="3">
        <f>IF($A7&gt;='FG_576way_Regular Symbol(2wild)'!F$16,"",IF(D7=0,"",IF(OR(D7=$AM$1,D7=$AZ$1,D8=$AM$1,D8=$AZ$1,D9=$AM$1,D9=$AZ$1,D10=$AM$1,D10=$AZ$1),0,1)))</f>
        <v>1</v>
      </c>
      <c r="BB7" s="3">
        <f>IF($A7&gt;='FG_576way_Regular Symbol(2wild)'!G$16,"",IF(E7=0,"",IF(OR(E7=$AM$1,E7=$AZ$1,E8=$AM$1,E8=$AZ$1,E9=$AM$1,E9=$AZ$1,E10=$AM$1,E10=$AZ$1),0,1)))</f>
        <v>1</v>
      </c>
      <c r="BC7" s="3">
        <f>IF($A7&gt;='FG_576way_Regular Symbol(2wild)'!H$16,"",IF(F7=0,"",IF(OR(F7=$AM$1,F7=$AZ$1,F8=$AM$1,F8=$AZ$1,F9=$AM$1,F9=$AZ$1,F10=$AM$1,F10=$AZ$1),0,1)))</f>
        <v>1</v>
      </c>
      <c r="BE7" s="344">
        <f>IF($A7&gt;='FG_576way_Regular Symbol(2wild)'!D$16,"",IF(B7=0,"",IF(OR(B7=$AM$1,B7=$BF$1,B8=$AM$1,B8=$BF$1,B9=$AM$1,B9=$BF$1),0,1)))</f>
        <v>0</v>
      </c>
      <c r="BF7" s="344">
        <f>IF($A7&gt;='FG_576way_Regular Symbol(2wild)'!E$16,"",IF(C7=0,"",IF(OR(C7=$AM$1,C7=$BF$1,C8=$AM$1,C8=$BF$1,C9=$AM$1,C9=$BF$1),0,1)))</f>
        <v>1</v>
      </c>
      <c r="BG7" s="3">
        <f>IF($A7&gt;='FG_576way_Regular Symbol(2wild)'!F$16,"",IF(D7=0,"",IF(OR(D7=$AM$1,D7=$BF$1,D8=$AM$1,D8=$BF$1,D9=$AM$1,D9=$BF$1,D10=$AM$1,D10=$BF$1),0,1)))</f>
        <v>1</v>
      </c>
      <c r="BH7" s="3">
        <f>IF($A7&gt;='FG_576way_Regular Symbol(2wild)'!G$16,"",IF(E7=0,"",IF(OR(E7=$AM$1,E7=$BF$1,E8=$AM$1,E8=$BF$1,E9=$AM$1,E9=$BF$1,E10=$AM$1,E10=$BF$1),0,1)))</f>
        <v>1</v>
      </c>
      <c r="BI7" s="3">
        <f>IF($A7&gt;='FG_576way_Regular Symbol(2wild)'!H$16,"",IF(F7=0,"",IF(OR(F7=$AM$1,F7=$BF$1,F8=$AM$1,F8=$BF$1,F9=$AM$1,F9=$BF$1,F10=$AM$1,F10=$BF$1),0,1)))</f>
        <v>1</v>
      </c>
      <c r="BK7" s="344">
        <f>IF($A7&gt;='FG_576way_Regular Symbol(2wild)'!D$16,"",IF(B7=0,"",IF(OR(B7=$AM$1,B7=$BL$1,B8=$AM$1,B8=$BL$1,B9=$AM$1,B9=$BL$1),0,1)))</f>
        <v>0</v>
      </c>
      <c r="BL7" s="344">
        <f>IF($A7&gt;='FG_576way_Regular Symbol(2wild)'!E$16,"",IF(C7=0,"",IF(OR(C7=$AM$1,C7=$BL$1,C8=$AM$1,C8=$BL$1,C9=$AM$1,C9=$BL$1),0,1)))</f>
        <v>1</v>
      </c>
      <c r="BM7" s="3">
        <f>IF($A7&gt;='FG_576way_Regular Symbol(2wild)'!F$16,"",IF(D7=0,"",IF(OR(D7=$AM$1,D7=$BL$1,D8=$AM$1,D8=$BL$1,D9=$AM$1,D9=$BL$1,D10=$AM$1,D10=$BL$1),0,1)))</f>
        <v>1</v>
      </c>
      <c r="BN7" s="3">
        <f>IF($A7&gt;='FG_576way_Regular Symbol(2wild)'!G$16,"",IF(E7=0,"",IF(OR(E7=$AM$1,E7=$BL$1,E8=$AM$1,E8=$BL$1,E9=$AM$1,E9=$BL$1,E10=$AM$1,E10=$BL$1),0,1)))</f>
        <v>1</v>
      </c>
      <c r="BO7" s="3">
        <f>IF($A7&gt;='FG_576way_Regular Symbol(2wild)'!H$16,"",IF(F7=0,"",IF(OR(F7=$AM$1,F7=$BL$1,F8=$AM$1,F8=$BL$1,F9=$AM$1,F9=$BL$1,F10=$AM$1,F10=$BL$1),0,1)))</f>
        <v>1</v>
      </c>
      <c r="BQ7" s="3">
        <f>IF($A7&gt;='FG_576way_Regular Symbol(2wild)'!D$16,"",IF(B7=0,"",IF(OR(B7=$BQ$1,B7=$BR$1,B8=$BQ$1,B8=$BR$1,B9=$BQ$1,B9=$BR$1),0,1)))</f>
        <v>0</v>
      </c>
      <c r="BR7" s="3">
        <f>IF($A7&gt;='FG_576way_Regular Symbol(2wild)'!E$16,"",IF(C7=0,"",IF(OR(C7=$BQ$1,C7=$BR$1,C8=$BQ$1,C8=$BR$1,C9=$BQ$1,C9=$BR$1),0,1)))</f>
        <v>1</v>
      </c>
      <c r="BS7" s="3">
        <f>IF($A7&gt;='FG_576way_Regular Symbol(2wild)'!F$16,"",IF(D7=0,"",IF(OR(D7=$BQ$1,D7=$BR$1,D8=$BQ$1,D8=$BR$1,D9=$BQ$1,D9=$BR$1,D10=$BQ$1,D10=$BR$1),0,1)))</f>
        <v>1</v>
      </c>
      <c r="BT7" s="3">
        <f>IF($A7&gt;='FG_576way_Regular Symbol(2wild)'!G$16,"",IF(E7=0,"",IF(OR(E7=$BQ$1,E7=$BR$1,E8=$BQ$1,E8=$BR$1,E9=$BQ$1,E9=$BR$1,E10=$BQ$1,E10=$BR$1),0,1)))</f>
        <v>1</v>
      </c>
      <c r="BU7" s="3">
        <f>IF($A7&gt;='FG_576way_Regular Symbol(2wild)'!H$16,"",IF(F7=0,"",IF(OR(F7=$BQ$1,F7=$BR$1,F8=$BQ$1,F8=$BR$1,F9=$BQ$1,F9=$BR$1,F10=$BQ$1,F10=$BR$1),0,1)))</f>
        <v>1</v>
      </c>
      <c r="BW7" s="3">
        <f>IF($A7&gt;='FG_576way_Regular Symbol(2wild)'!D$16,"",IF(B7=0,"",IF(OR(B7=$BW$1,B8=$BW$1,B9=$BW$1,B7=$BX$1,B8=$BX$1,B9=$BX$1),0,1)))</f>
        <v>0</v>
      </c>
      <c r="BX7" s="3">
        <f>IF($A7&gt;='FG_576way_Regular Symbol(2wild)'!E$16,"",IF(C7=0,"",IF(OR(C7=$BW$1,C8=$BW$1,C9=$BW$1,C7=$BX$1,C8=$BX$1,C9=$BX$1),0,1)))</f>
        <v>1</v>
      </c>
      <c r="BY7" s="3">
        <f>IF($A7&gt;='FG_576way_Regular Symbol(2wild)'!F$16,"",IF(D7=0,"",IF(OR(D7=$BW$1,D8=$BW$1,D9=$BW$1,D7=$BX$1,D8=$BX$1,D9=$BX$1,D10=$BW$1,D10=$BX$1),0,1)))</f>
        <v>1</v>
      </c>
      <c r="BZ7" s="3">
        <f>IF($A7&gt;='FG_576way_Regular Symbol(2wild)'!G$16,"",IF(E7=0,"",IF(OR(E7=$BW$1,E8=$BW$1,E9=$BW$1,E7=$BX$1,E8=$BX$1,E9=$BX$1,E10=$BW$1,E10=$BX$1),0,1)))</f>
        <v>0</v>
      </c>
      <c r="CA7" s="3">
        <f>IF($A7&gt;='FG_576way_Regular Symbol(2wild)'!H$16,"",IF(F7=0,"",IF(OR(F7=$BW$1,F8=$BW$1,F9=$BW$1,F7=$BX$1,F8=$BX$1,F9=$BX$1,F10=$BW$1,F10=$BX$1),0,1)))</f>
        <v>1</v>
      </c>
      <c r="CC7" s="3">
        <f>IF($A7&gt;='FG_576way_Regular Symbol(2wild)'!D$16,"",IF(B7=0,"",IF(OR(B7=$BW$1,B8=$BW$1,B9=$BW$1,B7=$CD$1,B8=$CD$1,B9=$CD$1),0,1)))</f>
        <v>0</v>
      </c>
      <c r="CD7" s="3">
        <f>IF($A7&gt;='FG_576way_Regular Symbol(2wild)'!E$16,"",IF(C7=0,"",IF(OR(C7=$BW$1,C8=$BW$1,C9=$BW$1,C7=$CD$1,C8=$CD$1,C9=$CD$1),0,1)))</f>
        <v>1</v>
      </c>
      <c r="CE7" s="3">
        <f>IF($A7&gt;='FG_576way_Regular Symbol(2wild)'!F$16,"",IF(D7=0,"",IF(OR(D7=$BW$1,D8=$BW$1,D9=$BW$1,D7=$CD$1,D8=$CD$1,D9=$CD$1,D10=$BW$1,D10=$CD$1),0,1)))</f>
        <v>1</v>
      </c>
      <c r="CF7" s="3">
        <f>IF($A7&gt;='FG_576way_Regular Symbol(2wild)'!G$16,"",IF(E7=0,"",IF(OR(E7=$BW$1,E8=$BW$1,E9=$BW$1,E7=$CD$1,E8=$CD$1,E9=$CD$1,E10=$BW$1,E10=$CD$1),0,1)))</f>
        <v>1</v>
      </c>
      <c r="CG7" s="3">
        <f>IF($A7&gt;='FG_576way_Regular Symbol(2wild)'!H$16,"",IF(F7=0,"",IF(OR(F7=$BW$1,F8=$BW$1,F9=$BW$1,F7=$CD$1,F8=$CD$1,F9=$CD$1,F10=$BW$1,F10=$CD$1),0,1)))</f>
        <v>0</v>
      </c>
      <c r="CI7" s="3">
        <f>IF($A7&gt;='FG_576way_Regular Symbol(2wild)'!D$16,"",IF(B7=0,"",IF(OR(B7=$BW$1,B8=$BW$1,B9=$BW$1,B7=$CJ$1,B8=$CJ$1,B9=$CJ$1),0,1)))</f>
        <v>0</v>
      </c>
      <c r="CJ7" s="3">
        <f>IF($A7&gt;='FG_576way_Regular Symbol(2wild)'!E$16,"",IF(C7=0,"",IF(OR(C7=$BW$1,C8=$BW$1,C9=$BW$1,C7=$CJ$1,C8=$CJ$1,C9=$CJ$1),0,1)))</f>
        <v>1</v>
      </c>
      <c r="CK7" s="3">
        <f>IF($A7&gt;='FG_576way_Regular Symbol(2wild)'!F$16,"",IF(D7=0,"",IF(OR(D7=$BW$1,D8=$BW$1,D9=$BW$1,D7=$CJ$1,D8=$CJ$1,D9=$CJ$1,D10=$BW$1,D10=$CJ$1),0,1)))</f>
        <v>1</v>
      </c>
      <c r="CL7" s="3">
        <f>IF($A7&gt;='FG_576way_Regular Symbol(2wild)'!G$16,"",IF(E7=0,"",IF(OR(E7=$BW$1,E8=$BW$1,E9=$BW$1,E7=$CJ$1,E8=$CJ$1,E9=$CJ$1,E10=$BW$1,E10=$CJ$1),0,1)))</f>
        <v>1</v>
      </c>
      <c r="CM7" s="3">
        <f>IF($A7&gt;='FG_576way_Regular Symbol(2wild)'!H$16,"",IF(F7=0,"",IF(OR(F7=$BW$1,F8=$BW$1,F9=$BW$1,F7=$CJ$1,F8=$CJ$1,F9=$CJ$1,F10=$BW$1,F10=$CJ$1),0,1)))</f>
        <v>1</v>
      </c>
      <c r="CO7" s="3">
        <f>IF($A7&gt;='FG_576way_Regular Symbol(2wild)'!D$16,"",IF(B7=0,"",IF(OR(B7=$BW$1,B8=$BW$1,B9=$BW$1,B7=$CP$1,B8=$CP$1,B9=$CP$1),0,1)))</f>
        <v>0</v>
      </c>
      <c r="CP7" s="3">
        <f>IF($A7&gt;='FG_576way_Regular Symbol(2wild)'!E$16,"",IF(C7=0,"",IF(OR(C7=$BW$1,C8=$BW$1,C9=$BW$1,C7=$CP$1,C8=$CP$1,C9=$CP$1),0,1)))</f>
        <v>1</v>
      </c>
      <c r="CQ7" s="3">
        <f>IF($A7&gt;='FG_576way_Regular Symbol(2wild)'!F$16,"",IF(D7=0,"",IF(OR(D7=$BW$1,D8=$BW$1,D9=$BW$1,D7=$CP$1,D8=$CP$1,D9=$CP$1,D10=$BW$1,D10=$CP$1),0,1)))</f>
        <v>0</v>
      </c>
      <c r="CR7" s="3">
        <f>IF($A7&gt;='FG_576way_Regular Symbol(2wild)'!G$16,"",IF(E7=0,"",IF(OR(E7=$BW$1,E8=$BW$1,E9=$BW$1,E7=$CP$1,E8=$CP$1,E9=$CP$1,E10=$BW$1,E10=$CP$1),0,1)))</f>
        <v>1</v>
      </c>
      <c r="CS7" s="3">
        <f>IF($A7&gt;='FG_576way_Regular Symbol(2wild)'!H$16,"",IF(F7=0,"",IF(OR(F7=$BW$1,F8=$BW$1,F9=$BW$1,F7=$CP$1,F8=$CP$1,F9=$CP$1,F10=$BW$1,F10=$CP$1),0,1)))</f>
        <v>1</v>
      </c>
      <c r="CU7" s="3">
        <f>IF($A7&gt;='FG_576way_Regular Symbol(2wild)'!D$16,"",IF(B7=0,"",IF(OR(B7=$BW$1,B8=$BW$1,B9=$BW$1,B7=$CV$1,B8=$CV$1,B9=$CV$1),0,1)))</f>
        <v>0</v>
      </c>
      <c r="CV7" s="3">
        <f>IF($A7&gt;='FG_576way_Regular Symbol(2wild)'!E$16,"",IF(C7=0,"",IF(OR(C7=$BW$1,C8=$BW$1,C9=$BW$1,C7=$CV$1,C8=$CV$1,C9=$CV$1),0,1)))</f>
        <v>1</v>
      </c>
      <c r="CW7" s="3">
        <f>IF($A7&gt;='FG_576way_Regular Symbol(2wild)'!F$16,"",IF(D7=0,"",IF(OR(D7=$BW$1,D8=$BW$1,D9=$BW$1,D7=$CV$1,D8=$CV$1,D9=$CV$1,D10=$BW$1,D10=$CV$1),0,1)))</f>
        <v>1</v>
      </c>
      <c r="CX7" s="3">
        <f>IF($A7&gt;='FG_576way_Regular Symbol(2wild)'!G$16,"",IF(E7=0,"",IF(OR(E7=$BW$1,E8=$BW$1,E9=$BW$1,E7=$CV$1,E8=$CV$1,E9=$CV$1,E10=$BW$1,E10=$CV$1),0,1)))</f>
        <v>1</v>
      </c>
      <c r="CY7" s="3">
        <f>IF($A7&gt;='FG_576way_Regular Symbol(2wild)'!H$16,"",IF(F7=0,"",IF(OR(F7=$BW$1,F8=$BW$1,F9=$BW$1,F7=$CV$1,F8=$CV$1,F9=$CV$1,F10=$BW$1,F10=$CV$1),0,1)))</f>
        <v>1</v>
      </c>
    </row>
    <row r="8" spans="1:103">
      <c r="A8" s="337">
        <f>IF('FG_243way_Regular Symbol'!L7="","",'FG_243way_Regular Symbol'!L7)</f>
        <v>4</v>
      </c>
      <c r="B8" s="191" t="str">
        <f>IF('FG_576way_Regular Symbol(2wild)'!Q7="",
IF($A8-'FG_576way_Regular Symbol(2wild)'!D$16&gt;='FG_576way_RegularＸ_W()'!B$2-1,"",VLOOKUP($A8-'FG_576way_Regular Symbol(2wild)'!D$16,'FG_576way_Regular Symbol(2wild)'!$P$3:$U$99,'FG_576way_RegularＸ_W()'!B$3+1,FALSE)),
'FG_576way_Regular Symbol(2wild)'!Q7)</f>
        <v>TE</v>
      </c>
      <c r="C8" s="191" t="str">
        <f>IF('FG_576way_Regular Symbol(2wild)'!R7="",
IF($A8-'FG_576way_Regular Symbol(2wild)'!E$16&gt;='FG_576way_RegularＸ_W()'!C$2-1,"",VLOOKUP($A8-'FG_576way_Regular Symbol(2wild)'!E$16,'FG_576way_Regular Symbol(2wild)'!$P$3:$U$99,'FG_576way_RegularＸ_W()'!C$3+1,FALSE)),
'FG_576way_Regular Symbol(2wild)'!R7)</f>
        <v>M1</v>
      </c>
      <c r="D8" s="191" t="str">
        <f>IF('FG_576way_Regular Symbol(2wild)'!S7="",
IF($A8-'FG_576way_Regular Symbol(2wild)'!F$16&gt;='FG_576way_RegularＸ_W()'!D$2-1,"",VLOOKUP($A8-'FG_576way_Regular Symbol(2wild)'!F$16,'FG_576way_Regular Symbol(2wild)'!$P$3:$U$99,'FG_576way_RegularＸ_W()'!D$3+1,FALSE)),
'FG_576way_Regular Symbol(2wild)'!S7)</f>
        <v>M5</v>
      </c>
      <c r="E8" s="191" t="str">
        <f>IF('FG_576way_Regular Symbol(2wild)'!T7="",
IF($A8-'FG_576way_Regular Symbol(2wild)'!G$16&gt;='FG_576way_RegularＸ_W()'!E$2-1,"",VLOOKUP($A8-'FG_576way_Regular Symbol(2wild)'!G$16,'FG_576way_Regular Symbol(2wild)'!$P$3:$U$99,'FG_576way_RegularＸ_W()'!E$3+1,FALSE)),
'FG_576way_Regular Symbol(2wild)'!T7)</f>
        <v>M2</v>
      </c>
      <c r="F8" s="191" t="str">
        <f>IF('FG_576way_Regular Symbol(2wild)'!U7="",
IF($A8-'FG_576way_Regular Symbol(2wild)'!H$16&gt;='FG_576way_RegularＸ_W()'!F$2-1,"",VLOOKUP($A8-'FG_576way_Regular Symbol(2wild)'!H$16,'FG_576way_Regular Symbol(2wild)'!$P$3:$U$99,'FG_576way_RegularＸ_W()'!F$3+1,FALSE)),
'FG_576way_Regular Symbol(2wild)'!U7)</f>
        <v>M1</v>
      </c>
      <c r="H8" s="352" t="s">
        <v>316</v>
      </c>
      <c r="I8" s="3">
        <f>SUM(AS4:AS100)</f>
        <v>55</v>
      </c>
      <c r="J8" s="3">
        <f>SUM(AT4:AT100)</f>
        <v>76</v>
      </c>
      <c r="K8" s="3">
        <f>SUM(AU4:AU100)</f>
        <v>60</v>
      </c>
      <c r="L8" s="3">
        <f>SUM(AV4:AV100)</f>
        <v>56</v>
      </c>
      <c r="M8" s="3">
        <f>SUM(AW4:AW100)</f>
        <v>68</v>
      </c>
      <c r="N8" s="363">
        <f t="shared" si="0"/>
        <v>4</v>
      </c>
      <c r="O8" s="344">
        <f>IF($A8&gt;='FG_576way_Regular Symbol(2wild)'!D$16,"",IF(B8="","",IF(OR(B8=$O$1,B8=$P$1,B9=$O$1,B9=$P$1,B10=$O$1,B10=$P$1),0,1)))</f>
        <v>1</v>
      </c>
      <c r="P8" s="344">
        <f>IF($A8&gt;='FG_576way_Regular Symbol(2wild)'!E$16,"",IF(C8="","",IF(OR(C8=$O$1,C8=$P$1,C9=$O$1,C9=$P$1,C10=$O$1,C10=$P$1),0,1)))</f>
        <v>0</v>
      </c>
      <c r="Q8" s="344">
        <f>IF($A8&gt;='FG_576way_Regular Symbol(2wild)'!F$16,"",IF(D8="","",IF(OR(D8=$O$1,D8=$P$1,D9=$O$1,D9=$P$1,D10=$O$1,D10=$P$1,D11=$O$1,D11=$P$1),0,1)))</f>
        <v>0</v>
      </c>
      <c r="R8" s="344">
        <f>IF($A8&gt;='FG_576way_Regular Symbol(2wild)'!G$16,"",IF(E8="","",IF(OR(E8=$O$1,E8=$P$1,E9=$O$1,E9=$P$1,E10=$O$1,E10=$P$1,E11=$O$1,E11=$P$1),0,1)))</f>
        <v>0</v>
      </c>
      <c r="S8" s="344">
        <f>IF($A8&gt;='FG_576way_Regular Symbol(2wild)'!H$16,"",IF(F8="","",IF(OR(F8=$O$1,F8=$P$1,F9=$O$1,F9=$P$1,F10=$O$1,F10=$P$1,F11=$O$1,F11=$P$1),0,1)))</f>
        <v>0</v>
      </c>
      <c r="U8" s="344">
        <f>IF($A8&gt;='FG_576way_Regular Symbol(2wild)'!D$16,"",IF(B8=0,"",IF(OR(B8=$U$1,B8=$V$1,B9=$U$1,B9=$V$1,B10=$U$1,B10=$V$1),0,1)))</f>
        <v>1</v>
      </c>
      <c r="V8" s="344">
        <f>IF($A8&gt;='FG_576way_Regular Symbol(2wild)'!E$16,"",IF(C8=0,"",IF(OR(C8=$U$1,C8=$V$1,C9=$U$1,C9=$V$1,C10=$U$1,C10=$V$1),0,1)))</f>
        <v>1</v>
      </c>
      <c r="W8" s="3">
        <f>IF($A8&gt;='FG_576way_Regular Symbol(2wild)'!F$16,"",IF(D8=0,"",IF(OR(D8=$U$1,D8=$V$1,D9=$U$1,D9=$V$1,D10=$U$1,D10=$V$1,D11=$U$1,D11=$V$1),0,1)))</f>
        <v>1</v>
      </c>
      <c r="X8" s="3">
        <f>IF($A8&gt;='FG_576way_Regular Symbol(2wild)'!G$16,"",IF(E8=0,"",IF(OR(E8=$U$1,E8=$V$1,E9=$U$1,E9=$V$1,E10=$U$1,E10=$V$1,E11=$U$1,E11=$V$1),0,1)))</f>
        <v>0</v>
      </c>
      <c r="Y8" s="3">
        <f>IF($A8&gt;='FG_576way_Regular Symbol(2wild)'!H$16,"",IF(F8=0,"",IF(OR(F8=$U$1,F8=$V$1,F9=$U$1,F9=$V$1,F10=$U$1,F10=$V$1,F11=$U$1,F11=$V$1),0,1)))</f>
        <v>1</v>
      </c>
      <c r="AA8" s="344">
        <f>IF($A8&gt;='FG_576way_Regular Symbol(2wild)'!D$16,"",IF(B8=0,"",IF(OR(B8=$AA$1,B8=$AB$1,B9=$AA$1,B9=$AB$1,B10=$AA$1,,B10=$AB$1),0,1)))</f>
        <v>1</v>
      </c>
      <c r="AB8" s="344">
        <f>IF($A8&gt;='FG_576way_Regular Symbol(2wild)'!E$16,"",IF(C8=0,"",IF(OR(C8=$AA$1,C8=$AB$1,C9=$AA$1,C9=$AB$1,C10=$AA$1,,C10=$AB$1),0,1)))</f>
        <v>1</v>
      </c>
      <c r="AC8" s="3">
        <f>IF($A8&gt;='FG_576way_Regular Symbol(2wild)'!F$16,"",IF(D8=0,"",IF(OR(D8=$AA$1,D8=$AB$1,D9=$AA$1,D9=$AB$1,D10=$AA$1,D10=$AB$1,D11=$AA$1,D11=$AB$1),0,1)))</f>
        <v>1</v>
      </c>
      <c r="AD8" s="3">
        <f>IF($A8&gt;='FG_576way_Regular Symbol(2wild)'!G$16,"",IF(E8=0,"",IF(OR(E8=$AA$1,E8=$AB$1,E9=$AA$1,E9=$AB$1,E10=$AA$1,E10=$AB$1,E11=$AA$1,E11=$AB$1),0,1)))</f>
        <v>1</v>
      </c>
      <c r="AE8" s="3">
        <f>IF($A8&gt;='FG_576way_Regular Symbol(2wild)'!H$16,"",IF(F8=0,"",IF(OR(F8=$AA$1,F8=$AB$1,F9=$AA$1,F9=$AB$1,F10=$AA$1,F10=$AB$1,F11=$AA$1,F11=$AB$1),0,1)))</f>
        <v>0</v>
      </c>
      <c r="AG8" s="344">
        <f>IF($A8&gt;='FG_576way_Regular Symbol(2wild)'!D$16,"",IF(B8=0,"",IF(OR(B8=$AG$1,B8=$AH$1,B9=$AG$1,B9=$AH$1,B10=$AG$1,B10=$AH$1),0,1)))</f>
        <v>1</v>
      </c>
      <c r="AH8" s="344">
        <f>IF($A8&gt;='FG_576way_Regular Symbol(2wild)'!E$16,"",IF(C8=0,"",IF(OR(C8=$AG$1,C8=$AH$1,C9=$AG$1,C9=$AH$1,C10=$AG$1,C10=$AH$1),0,1)))</f>
        <v>1</v>
      </c>
      <c r="AI8" s="3">
        <f>IF($A8&gt;='FG_576way_Regular Symbol(2wild)'!F$16,"",IF(D8=0,"",IF(OR(D8=$AG$1,D8=$AH$1,D9=$AG$1,D9=$AH$1,D10=$AG$1,D10=$AH$1,D11=$AG$1,D11=$AH$1),0,1)))</f>
        <v>1</v>
      </c>
      <c r="AJ8" s="3">
        <f>IF($A8&gt;='FG_576way_Regular Symbol(2wild)'!G$16,"",IF(E8=0,"",IF(OR(E8=$AG$1,E8=$AH$1,E9=$AG$1,E9=$AH$1,E10=$AG$1,E10=$AH$1,E11=$AG$1,E11=$AH$1),0,1)))</f>
        <v>1</v>
      </c>
      <c r="AK8" s="3">
        <f>IF($A8&gt;='FG_576way_Regular Symbol(2wild)'!H$16,"",IF(F8=0,"",IF(OR(F8=$AG$1,F8=$AH$1,F9=$AG$1,F9=$AH$1,F10=$AG$1,F10=$AH$1,F11=$AG$1,F11=$AH$1),0,1)))</f>
        <v>1</v>
      </c>
      <c r="AM8" s="344">
        <f>IF($A8&gt;='FG_576way_Regular Symbol(2wild)'!D$16,"",IF(B8=0,"",IF(OR(B8=$AM$1,B8=$AN$1,B9=$AM$1,B9=$AN$1,B10=$AM$1,B10=$AN$1),0,1)))</f>
        <v>1</v>
      </c>
      <c r="AN8" s="344">
        <f>IF($A8&gt;='FG_576way_Regular Symbol(2wild)'!E$16,"",IF(C8=0,"",IF(OR(C8=$AM$1,C8=$AN$1,C9=$AM$1,C9=$AN$1,C10=$AM$1,C10=$AN$1),0,1)))</f>
        <v>0</v>
      </c>
      <c r="AO8" s="3">
        <f>IF($A8&gt;='FG_576way_Regular Symbol(2wild)'!F$16,"",IF(D8=0,"",IF(OR(D8=$AM$1,D8=$AN$1,D9=$AM$1,D9=$AN$1,D10=$AM$1,D10=$AN$1,D11=$AM$1,D11=$AN$1),0,1)))</f>
        <v>0</v>
      </c>
      <c r="AP8" s="3">
        <f>IF($A8&gt;='FG_576way_Regular Symbol(2wild)'!G$16,"",IF(E8=0,"",IF(OR(E8=$AM$1,E8=$AN$1,E9=$AM$1,E9=$AN$1,E10=$AM$1,E10=$AN$1,E11=$AM$1,E11=$AN$1),0,1)))</f>
        <v>1</v>
      </c>
      <c r="AQ8" s="3">
        <f>IF($A8&gt;='FG_576way_Regular Symbol(2wild)'!H$16,"",IF(F8=0,"",IF(OR(F8=$AM$1,F8=$AN$1,F9=$AM$1,F9=$AN$1,F10=$AM$1,F10=$AN$1,F11=$AM$1,F11=$AN$1),0,1)))</f>
        <v>1</v>
      </c>
      <c r="AS8" s="344">
        <f>IF($A8&gt;='FG_576way_Regular Symbol(2wild)'!D$16,"",IF(B8=0,"",IF(OR(B8=$AM$1,B8=$AT$1,B9=$AM$1,B9=$AT$1,B10=$AM$1,B10=$AT$1),0,1)))</f>
        <v>1</v>
      </c>
      <c r="AT8" s="344">
        <f>IF($A8&gt;='FG_576way_Regular Symbol(2wild)'!E$16,"",IF(C8=0,"",IF(OR(C8=$AM$1,C8=$AT$1,C9=$AM$1,C9=$AT$1,C10=$AM$1,C10=$AT$1),0,1)))</f>
        <v>1</v>
      </c>
      <c r="AU8" s="3">
        <f>IF($A8&gt;='FG_576way_Regular Symbol(2wild)'!F$16,"",IF(D8=0,"",IF(OR(D8=$AM$1,D8=$AT$1,D9=$AM$1,D9=$AT$1,D10=$AM$1,D10=$AT$1,D11=$AM$1,D11=$AT$1),0,1)))</f>
        <v>1</v>
      </c>
      <c r="AV8" s="3">
        <f>IF($A8&gt;='FG_576way_Regular Symbol(2wild)'!G$16,"",IF(E8=0,"",IF(OR(E8=$AM$1,E8=$AT$1,E9=$AM$1,E9=$AT$1,E10=$AM$1,E10=$AT$1,E11=$AM$1,E11=$AT$1),0,1)))</f>
        <v>1</v>
      </c>
      <c r="AW8" s="3">
        <f>IF($A8&gt;='FG_576way_Regular Symbol(2wild)'!H$16,"",IF(F8=0,"",IF(OR(F8=$AM$1,F8=$AT$1,F9=$AM$1,F9=$AT$1,F10=$AM$1,F10=$AT$1,F11=$AM$1,F11=$AT$1),0,1)))</f>
        <v>1</v>
      </c>
      <c r="AY8" s="344">
        <f>IF($A8&gt;='FG_576way_Regular Symbol(2wild)'!D$16,"",IF(B8=0,"",IF(OR(B8=$AM$1,B8=$AZ$1,B9=$AM$1,B9=$AZ$1,B10=$AM$1,B10=$AZ$1),0,1)))</f>
        <v>1</v>
      </c>
      <c r="AZ8" s="344">
        <f>IF($A8&gt;='FG_576way_Regular Symbol(2wild)'!E$16,"",IF(C8=0,"",IF(OR(C8=$AM$1,C8=$AZ$1,C9=$AM$1,C9=$AZ$1,C10=$AM$1,C10=$AZ$1),0,1)))</f>
        <v>1</v>
      </c>
      <c r="BA8" s="3">
        <f>IF($A8&gt;='FG_576way_Regular Symbol(2wild)'!F$16,"",IF(D8=0,"",IF(OR(D8=$AM$1,D8=$AZ$1,D9=$AM$1,D9=$AZ$1,D10=$AM$1,D10=$AZ$1,D11=$AM$1,D11=$AZ$1),0,1)))</f>
        <v>1</v>
      </c>
      <c r="BB8" s="3">
        <f>IF($A8&gt;='FG_576way_Regular Symbol(2wild)'!G$16,"",IF(E8=0,"",IF(OR(E8=$AM$1,E8=$AZ$1,E9=$AM$1,E9=$AZ$1,E10=$AM$1,E10=$AZ$1,E11=$AM$1,E11=$AZ$1),0,1)))</f>
        <v>1</v>
      </c>
      <c r="BC8" s="3">
        <f>IF($A8&gt;='FG_576way_Regular Symbol(2wild)'!H$16,"",IF(F8=0,"",IF(OR(F8=$AM$1,F8=$AZ$1,F9=$AM$1,F9=$AZ$1,F10=$AM$1,F10=$AZ$1,F11=$AM$1,F11=$AZ$1),0,1)))</f>
        <v>1</v>
      </c>
      <c r="BE8" s="344">
        <f>IF($A8&gt;='FG_576way_Regular Symbol(2wild)'!D$16,"",IF(B8=0,"",IF(OR(B8=$AM$1,B8=$BF$1,B9=$AM$1,B9=$BF$1,B10=$AM$1,B10=$BF$1),0,1)))</f>
        <v>1</v>
      </c>
      <c r="BF8" s="344">
        <f>IF($A8&gt;='FG_576way_Regular Symbol(2wild)'!E$16,"",IF(C8=0,"",IF(OR(C8=$AM$1,C8=$BF$1,C9=$AM$1,C9=$BF$1,C10=$AM$1,C10=$BF$1),0,1)))</f>
        <v>1</v>
      </c>
      <c r="BG8" s="3">
        <f>IF($A8&gt;='FG_576way_Regular Symbol(2wild)'!F$16,"",IF(D8=0,"",IF(OR(D8=$AM$1,D8=$BF$1,D9=$AM$1,D9=$BF$1,D10=$AM$1,D10=$BF$1,D11=$AM$1,D11=$BF$1),0,1)))</f>
        <v>1</v>
      </c>
      <c r="BH8" s="3">
        <f>IF($A8&gt;='FG_576way_Regular Symbol(2wild)'!G$16,"",IF(E8=0,"",IF(OR(E8=$AM$1,E8=$BF$1,E9=$AM$1,E9=$BF$1,E10=$AM$1,E10=$BF$1,E11=$AM$1,E11=$BF$1),0,1)))</f>
        <v>1</v>
      </c>
      <c r="BI8" s="3">
        <f>IF($A8&gt;='FG_576way_Regular Symbol(2wild)'!H$16,"",IF(F8=0,"",IF(OR(F8=$AM$1,F8=$BF$1,F9=$AM$1,F9=$BF$1,F10=$AM$1,F10=$BF$1,F11=$AM$1,F11=$BF$1),0,1)))</f>
        <v>1</v>
      </c>
      <c r="BK8" s="344">
        <f>IF($A8&gt;='FG_576way_Regular Symbol(2wild)'!D$16,"",IF(B8=0,"",IF(OR(B8=$AM$1,B8=$BL$1,B9=$AM$1,B9=$BL$1,B10=$AM$1,B10=$BL$1),0,1)))</f>
        <v>1</v>
      </c>
      <c r="BL8" s="344">
        <f>IF($A8&gt;='FG_576way_Regular Symbol(2wild)'!E$16,"",IF(C8=0,"",IF(OR(C8=$AM$1,C8=$BL$1,C9=$AM$1,C9=$BL$1,C10=$AM$1,C10=$BL$1),0,1)))</f>
        <v>1</v>
      </c>
      <c r="BM8" s="3">
        <f>IF($A8&gt;='FG_576way_Regular Symbol(2wild)'!F$16,"",IF(D8=0,"",IF(OR(D8=$AM$1,D8=$BL$1,D9=$AM$1,D9=$BL$1,D10=$AM$1,D10=$BL$1,D11=$AM$1,D11=$BL$1),0,1)))</f>
        <v>1</v>
      </c>
      <c r="BN8" s="3">
        <f>IF($A8&gt;='FG_576way_Regular Symbol(2wild)'!G$16,"",IF(E8=0,"",IF(OR(E8=$AM$1,E8=$BL$1,E9=$AM$1,E9=$BL$1,E10=$AM$1,E10=$BL$1,E11=$AM$1,E11=$BL$1),0,1)))</f>
        <v>1</v>
      </c>
      <c r="BO8" s="3">
        <f>IF($A8&gt;='FG_576way_Regular Symbol(2wild)'!H$16,"",IF(F8=0,"",IF(OR(F8=$AM$1,F8=$BL$1,F9=$AM$1,F9=$BL$1,F10=$AM$1,F10=$BL$1,F11=$AM$1,F11=$BL$1),0,1)))</f>
        <v>1</v>
      </c>
      <c r="BQ8" s="3">
        <f>IF($A8&gt;='FG_576way_Regular Symbol(2wild)'!D$16,"",IF(B8=0,"",IF(OR(B8=$BQ$1,B8=$BR$1,B9=$BQ$1,B9=$BR$1,B10=$BQ$1,B10=$BR$1),0,1)))</f>
        <v>1</v>
      </c>
      <c r="BR8" s="3">
        <f>IF($A8&gt;='FG_576way_Regular Symbol(2wild)'!E$16,"",IF(C8=0,"",IF(OR(C8=$BQ$1,C8=$BR$1,C9=$BQ$1,C9=$BR$1,C10=$BQ$1,C10=$BR$1),0,1)))</f>
        <v>1</v>
      </c>
      <c r="BS8" s="3">
        <f>IF($A8&gt;='FG_576way_Regular Symbol(2wild)'!F$16,"",IF(D8=0,"",IF(OR(D8=$BQ$1,D8=$BR$1,D9=$BQ$1,D9=$BR$1,D10=$BQ$1,D10=$BR$1,D11=$BQ$1,D11=$BR$1),0,1)))</f>
        <v>1</v>
      </c>
      <c r="BT8" s="3">
        <f>IF($A8&gt;='FG_576way_Regular Symbol(2wild)'!G$16,"",IF(E8=0,"",IF(OR(E8=$BQ$1,E8=$BR$1,E9=$BQ$1,E9=$BR$1,E10=$BQ$1,E10=$BR$1,E11=$BQ$1,E11=$BR$1),0,1)))</f>
        <v>1</v>
      </c>
      <c r="BU8" s="3">
        <f>IF($A8&gt;='FG_576way_Regular Symbol(2wild)'!H$16,"",IF(F8=0,"",IF(OR(F8=$BQ$1,F8=$BR$1,F9=$BQ$1,F9=$BR$1,F10=$BQ$1,F10=$BR$1,F11=$BQ$1,F11=$BR$1),0,1)))</f>
        <v>1</v>
      </c>
      <c r="BW8" s="3">
        <f>IF($A8&gt;='FG_576way_Regular Symbol(2wild)'!D$16,"",IF(B8=0,"",IF(OR(B8=$BW$1,B9=$BW$1,B10=$BW$1,B8=$BX$1,B9=$BX$1,B10=$BX$1),0,1)))</f>
        <v>1</v>
      </c>
      <c r="BX8" s="3">
        <f>IF($A8&gt;='FG_576way_Regular Symbol(2wild)'!E$16,"",IF(C8=0,"",IF(OR(C8=$BW$1,C9=$BW$1,C10=$BW$1,C8=$BX$1,C9=$BX$1,C10=$BX$1),0,1)))</f>
        <v>1</v>
      </c>
      <c r="BY8" s="3">
        <f>IF($A8&gt;='FG_576way_Regular Symbol(2wild)'!F$16,"",IF(D8=0,"",IF(OR(D8=$BW$1,D9=$BW$1,D10=$BW$1,D8=$BX$1,D9=$BX$1,D10=$BX$1,D11=$BW$1,D11=$BX$1),0,1)))</f>
        <v>1</v>
      </c>
      <c r="BZ8" s="3">
        <f>IF($A8&gt;='FG_576way_Regular Symbol(2wild)'!G$16,"",IF(E8=0,"",IF(OR(E8=$BW$1,E9=$BW$1,E10=$BW$1,E8=$BX$1,E9=$BX$1,E10=$BX$1,E11=$BW$1,E11=$BX$1),0,1)))</f>
        <v>1</v>
      </c>
      <c r="CA8" s="3">
        <f>IF($A8&gt;='FG_576way_Regular Symbol(2wild)'!H$16,"",IF(F8=0,"",IF(OR(F8=$BW$1,F9=$BW$1,F10=$BW$1,F8=$BX$1,F9=$BX$1,F10=$BX$1,F11=$BW$1,F11=$BX$1),0,1)))</f>
        <v>1</v>
      </c>
      <c r="CC8" s="3">
        <f>IF($A8&gt;='FG_576way_Regular Symbol(2wild)'!D$16,"",IF(B8=0,"",IF(OR(B8=$BW$1,B9=$BW$1,B10=$BW$1,B8=$CD$1,B9=$CD$1,B10=$CD$1),0,1)))</f>
        <v>0</v>
      </c>
      <c r="CD8" s="3">
        <f>IF($A8&gt;='FG_576way_Regular Symbol(2wild)'!E$16,"",IF(C8=0,"",IF(OR(C8=$BW$1,C9=$BW$1,C10=$BW$1,C8=$CD$1,C9=$CD$1,C10=$CD$1),0,1)))</f>
        <v>1</v>
      </c>
      <c r="CE8" s="3">
        <f>IF($A8&gt;='FG_576way_Regular Symbol(2wild)'!F$16,"",IF(D8=0,"",IF(OR(D8=$BW$1,D9=$BW$1,D10=$BW$1,D8=$CD$1,D9=$CD$1,D10=$CD$1,D11=$BW$1,D11=$CD$1),0,1)))</f>
        <v>1</v>
      </c>
      <c r="CF8" s="3">
        <f>IF($A8&gt;='FG_576way_Regular Symbol(2wild)'!G$16,"",IF(E8=0,"",IF(OR(E8=$BW$1,E9=$BW$1,E10=$BW$1,E8=$CD$1,E9=$CD$1,E10=$CD$1,E11=$BW$1,E11=$CD$1),0,1)))</f>
        <v>0</v>
      </c>
      <c r="CG8" s="3">
        <f>IF($A8&gt;='FG_576way_Regular Symbol(2wild)'!H$16,"",IF(F8=0,"",IF(OR(F8=$BW$1,F9=$BW$1,F10=$BW$1,F8=$CD$1,F9=$CD$1,F10=$CD$1,F11=$BW$1,F11=$CD$1),0,1)))</f>
        <v>0</v>
      </c>
      <c r="CI8" s="3">
        <f>IF($A8&gt;='FG_576way_Regular Symbol(2wild)'!D$16,"",IF(B8=0,"",IF(OR(B8=$BW$1,B9=$BW$1,B10=$BW$1,B8=$CJ$1,B9=$CJ$1,B10=$CJ$1),0,1)))</f>
        <v>1</v>
      </c>
      <c r="CJ8" s="3">
        <f>IF($A8&gt;='FG_576way_Regular Symbol(2wild)'!E$16,"",IF(C8=0,"",IF(OR(C8=$BW$1,C9=$BW$1,C10=$BW$1,C8=$CJ$1,C9=$CJ$1,C10=$CJ$1),0,1)))</f>
        <v>1</v>
      </c>
      <c r="CK8" s="3">
        <f>IF($A8&gt;='FG_576way_Regular Symbol(2wild)'!F$16,"",IF(D8=0,"",IF(OR(D8=$BW$1,D9=$BW$1,D10=$BW$1,D8=$CJ$1,D9=$CJ$1,D10=$CJ$1,D11=$BW$1,D11=$CJ$1),0,1)))</f>
        <v>1</v>
      </c>
      <c r="CL8" s="3">
        <f>IF($A8&gt;='FG_576way_Regular Symbol(2wild)'!G$16,"",IF(E8=0,"",IF(OR(E8=$BW$1,E9=$BW$1,E10=$BW$1,E8=$CJ$1,E9=$CJ$1,E10=$CJ$1,E11=$BW$1,E11=$CJ$1),0,1)))</f>
        <v>1</v>
      </c>
      <c r="CM8" s="3">
        <f>IF($A8&gt;='FG_576way_Regular Symbol(2wild)'!H$16,"",IF(F8=0,"",IF(OR(F8=$BW$1,F9=$BW$1,F10=$BW$1,F8=$CJ$1,F9=$CJ$1,F10=$CJ$1,F11=$BW$1,F11=$CJ$1),0,1)))</f>
        <v>1</v>
      </c>
      <c r="CO8" s="3">
        <f>IF($A8&gt;='FG_576way_Regular Symbol(2wild)'!D$16,"",IF(B8=0,"",IF(OR(B8=$BW$1,B9=$BW$1,B10=$BW$1,B8=$CP$1,B9=$CP$1,B10=$CP$1),0,1)))</f>
        <v>0</v>
      </c>
      <c r="CP8" s="3">
        <f>IF($A8&gt;='FG_576way_Regular Symbol(2wild)'!E$16,"",IF(C8=0,"",IF(OR(C8=$BW$1,C9=$BW$1,C10=$BW$1,C8=$CP$1,C9=$CP$1,C10=$CP$1),0,1)))</f>
        <v>1</v>
      </c>
      <c r="CQ8" s="3">
        <f>IF($A8&gt;='FG_576way_Regular Symbol(2wild)'!F$16,"",IF(D8=0,"",IF(OR(D8=$BW$1,D9=$BW$1,D10=$BW$1,D8=$CP$1,D9=$CP$1,D10=$CP$1,D11=$BW$1,D11=$CP$1),0,1)))</f>
        <v>0</v>
      </c>
      <c r="CR8" s="3">
        <f>IF($A8&gt;='FG_576way_Regular Symbol(2wild)'!G$16,"",IF(E8=0,"",IF(OR(E8=$BW$1,E9=$BW$1,E10=$BW$1,E8=$CP$1,E9=$CP$1,E10=$CP$1,E11=$BW$1,E11=$CP$1),0,1)))</f>
        <v>1</v>
      </c>
      <c r="CS8" s="3">
        <f>IF($A8&gt;='FG_576way_Regular Symbol(2wild)'!H$16,"",IF(F8=0,"",IF(OR(F8=$BW$1,F9=$BW$1,F10=$BW$1,F8=$CP$1,F9=$CP$1,F10=$CP$1,F11=$BW$1,F11=$CP$1),0,1)))</f>
        <v>1</v>
      </c>
      <c r="CU8" s="3">
        <f>IF($A8&gt;='FG_576way_Regular Symbol(2wild)'!D$16,"",IF(B8=0,"",IF(OR(B8=$BW$1,B9=$BW$1,B10=$BW$1,B8=$CV$1,B9=$CV$1,B10=$CV$1),0,1)))</f>
        <v>1</v>
      </c>
      <c r="CV8" s="3">
        <f>IF($A8&gt;='FG_576way_Regular Symbol(2wild)'!E$16,"",IF(C8=0,"",IF(OR(C8=$BW$1,C9=$BW$1,C10=$BW$1,C8=$CV$1,C9=$CV$1,C10=$CV$1),0,1)))</f>
        <v>1</v>
      </c>
      <c r="CW8" s="3">
        <f>IF($A8&gt;='FG_576way_Regular Symbol(2wild)'!F$16,"",IF(D8=0,"",IF(OR(D8=$BW$1,D9=$BW$1,D10=$BW$1,D8=$CV$1,D9=$CV$1,D10=$CV$1,D11=$BW$1,D11=$CV$1),0,1)))</f>
        <v>1</v>
      </c>
      <c r="CX8" s="3">
        <f>IF($A8&gt;='FG_576way_Regular Symbol(2wild)'!G$16,"",IF(E8=0,"",IF(OR(E8=$BW$1,E9=$BW$1,E10=$BW$1,E8=$CV$1,E9=$CV$1,E10=$CV$1,E11=$BW$1,E11=$CV$1),0,1)))</f>
        <v>1</v>
      </c>
      <c r="CY8" s="3">
        <f>IF($A8&gt;='FG_576way_Regular Symbol(2wild)'!H$16,"",IF(F8=0,"",IF(OR(F8=$BW$1,F9=$BW$1,F10=$BW$1,F8=$CV$1,F9=$CV$1,F10=$CV$1,F11=$BW$1,F11=$CV$1),0,1)))</f>
        <v>1</v>
      </c>
    </row>
    <row r="9" spans="1:103">
      <c r="A9" s="337">
        <f>IF('FG_243way_Regular Symbol'!L8="","",'FG_243way_Regular Symbol'!L8)</f>
        <v>5</v>
      </c>
      <c r="B9" s="191" t="str">
        <f>IF('FG_576way_Regular Symbol(2wild)'!Q8="",
IF($A9-'FG_576way_Regular Symbol(2wild)'!D$16&gt;='FG_576way_RegularＸ_W()'!B$2-1,"",VLOOKUP($A9-'FG_576way_Regular Symbol(2wild)'!D$16,'FG_576way_Regular Symbol(2wild)'!$P$3:$U$99,'FG_576way_RegularＸ_W()'!B$3+1,FALSE)),
'FG_576way_Regular Symbol(2wild)'!Q8)</f>
        <v>TE</v>
      </c>
      <c r="C9" s="191" t="str">
        <f>IF('FG_576way_Regular Symbol(2wild)'!R8="",
IF($A9-'FG_576way_Regular Symbol(2wild)'!E$16&gt;='FG_576way_RegularＸ_W()'!C$2-1,"",VLOOKUP($A9-'FG_576way_Regular Symbol(2wild)'!E$16,'FG_576way_Regular Symbol(2wild)'!$P$3:$U$99,'FG_576way_RegularＸ_W()'!C$3+1,FALSE)),
'FG_576way_Regular Symbol(2wild)'!R8)</f>
        <v>S1</v>
      </c>
      <c r="D9" s="191" t="str">
        <f>IF('FG_576way_Regular Symbol(2wild)'!S8="",
IF($A9-'FG_576way_Regular Symbol(2wild)'!F$16&gt;='FG_576way_RegularＸ_W()'!D$2-1,"",VLOOKUP($A9-'FG_576way_Regular Symbol(2wild)'!F$16,'FG_576way_Regular Symbol(2wild)'!$P$3:$U$99,'FG_576way_RegularＸ_W()'!D$3+1,FALSE)),
'FG_576way_Regular Symbol(2wild)'!S8)</f>
        <v>M5</v>
      </c>
      <c r="E9" s="191" t="str">
        <f>IF('FG_576way_Regular Symbol(2wild)'!T8="",
IF($A9-'FG_576way_Regular Symbol(2wild)'!G$16&gt;='FG_576way_RegularＸ_W()'!E$2-1,"",VLOOKUP($A9-'FG_576way_Regular Symbol(2wild)'!G$16,'FG_576way_Regular Symbol(2wild)'!$P$3:$U$99,'FG_576way_RegularＸ_W()'!E$3+1,FALSE)),
'FG_576way_Regular Symbol(2wild)'!T8)</f>
        <v>M1</v>
      </c>
      <c r="F9" s="191" t="str">
        <f>IF('FG_576way_Regular Symbol(2wild)'!U8="",
IF($A9-'FG_576way_Regular Symbol(2wild)'!H$16&gt;='FG_576way_RegularＸ_W()'!F$2-1,"",VLOOKUP($A9-'FG_576way_Regular Symbol(2wild)'!H$16,'FG_576way_Regular Symbol(2wild)'!$P$3:$U$99,'FG_576way_RegularＸ_W()'!F$3+1,FALSE)),
'FG_576way_Regular Symbol(2wild)'!U8)</f>
        <v>M3</v>
      </c>
      <c r="H9" s="352" t="s">
        <v>69</v>
      </c>
      <c r="I9" s="3">
        <f>SUM(BQ4:BQ100)</f>
        <v>46</v>
      </c>
      <c r="J9" s="3">
        <f>SUM(BR4:BR100)</f>
        <v>69</v>
      </c>
      <c r="K9" s="3">
        <f>SUM(BS4:BS100)</f>
        <v>52</v>
      </c>
      <c r="L9" s="3">
        <f>SUM(BT4:BT100)</f>
        <v>41</v>
      </c>
      <c r="M9" s="3">
        <f>SUM(BU4:BU100)</f>
        <v>60</v>
      </c>
      <c r="N9" s="363">
        <f t="shared" si="0"/>
        <v>5</v>
      </c>
      <c r="O9" s="344">
        <f>IF($A9&gt;='FG_576way_Regular Symbol(2wild)'!D$16,"",IF(B9="","",IF(OR(B9=$O$1,B9=$P$1,B10=$O$1,B10=$P$1,B11=$O$1,B11=$P$1),0,1)))</f>
        <v>1</v>
      </c>
      <c r="P9" s="344">
        <f>IF($A9&gt;='FG_576way_Regular Symbol(2wild)'!E$16,"",IF(C9="","",IF(OR(C9=$O$1,C9=$P$1,C10=$O$1,C10=$P$1,C11=$O$1,C11=$P$1),0,1)))</f>
        <v>1</v>
      </c>
      <c r="Q9" s="344">
        <f>IF($A9&gt;='FG_576way_Regular Symbol(2wild)'!F$16,"",IF(D9="","",IF(OR(D9=$O$1,D9=$P$1,D10=$O$1,D10=$P$1,D11=$O$1,D11=$P$1,D12=$O$1,D12=$P$1),0,1)))</f>
        <v>0</v>
      </c>
      <c r="R9" s="344">
        <f>IF($A9&gt;='FG_576way_Regular Symbol(2wild)'!G$16,"",IF(E9="","",IF(OR(E9=$O$1,E9=$P$1,E10=$O$1,E10=$P$1,E11=$O$1,E11=$P$1,E12=$O$1,E12=$P$1),0,1)))</f>
        <v>0</v>
      </c>
      <c r="S9" s="344">
        <f>IF($A9&gt;='FG_576way_Regular Symbol(2wild)'!H$16,"",IF(F9="","",IF(OR(F9=$O$1,F9=$P$1,F10=$O$1,F10=$P$1,F11=$O$1,F11=$P$1,F12=$O$1,F12=$P$1),0,1)))</f>
        <v>1</v>
      </c>
      <c r="U9" s="344">
        <f>IF($A9&gt;='FG_576way_Regular Symbol(2wild)'!D$16,"",IF(B9=0,"",IF(OR(B9=$U$1,B9=$V$1,B10=$U$1,B10=$V$1,B11=$U$1,B11=$V$1),0,1)))</f>
        <v>1</v>
      </c>
      <c r="V9" s="344">
        <f>IF($A9&gt;='FG_576way_Regular Symbol(2wild)'!E$16,"",IF(C9=0,"",IF(OR(C9=$U$1,C9=$V$1,C10=$U$1,C10=$V$1,C11=$U$1,C11=$V$1),0,1)))</f>
        <v>1</v>
      </c>
      <c r="W9" s="3">
        <f>IF($A9&gt;='FG_576way_Regular Symbol(2wild)'!F$16,"",IF(D9=0,"",IF(OR(D9=$U$1,D9=$V$1,D10=$U$1,D10=$V$1,D11=$U$1,D11=$V$1,D12=$U$1,D12=$V$1),0,1)))</f>
        <v>1</v>
      </c>
      <c r="X9" s="3">
        <f>IF($A9&gt;='FG_576way_Regular Symbol(2wild)'!G$16,"",IF(E9=0,"",IF(OR(E9=$U$1,E9=$V$1,E10=$U$1,E10=$V$1,E11=$U$1,E11=$V$1,E12=$U$1,E12=$V$1),0,1)))</f>
        <v>0</v>
      </c>
      <c r="Y9" s="3">
        <f>IF($A9&gt;='FG_576way_Regular Symbol(2wild)'!H$16,"",IF(F9=0,"",IF(OR(F9=$U$1,F9=$V$1,F10=$U$1,F10=$V$1,F11=$U$1,F11=$V$1,F12=$U$1,F12=$V$1),0,1)))</f>
        <v>1</v>
      </c>
      <c r="AA9" s="344">
        <f>IF($A9&gt;='FG_576way_Regular Symbol(2wild)'!D$16,"",IF(B9=0,"",IF(OR(B9=$AA$1,B9=$AB$1,B10=$AA$1,B10=$AB$1,B11=$AA$1,,B11=$AB$1),0,1)))</f>
        <v>1</v>
      </c>
      <c r="AB9" s="344">
        <f>IF($A9&gt;='FG_576way_Regular Symbol(2wild)'!E$16,"",IF(C9=0,"",IF(OR(C9=$AA$1,C9=$AB$1,C10=$AA$1,C10=$AB$1,C11=$AA$1,,C11=$AB$1),0,1)))</f>
        <v>1</v>
      </c>
      <c r="AC9" s="3">
        <f>IF($A9&gt;='FG_576way_Regular Symbol(2wild)'!F$16,"",IF(D9=0,"",IF(OR(D9=$AA$1,D9=$AB$1,D10=$AA$1,D10=$AB$1,D11=$AA$1,D11=$AB$1,D12=$AA$1,D12=$AB$1),0,1)))</f>
        <v>1</v>
      </c>
      <c r="AD9" s="3">
        <f>IF($A9&gt;='FG_576way_Regular Symbol(2wild)'!G$16,"",IF(E9=0,"",IF(OR(E9=$AA$1,E9=$AB$1,E10=$AA$1,E10=$AB$1,E11=$AA$1,E11=$AB$1,E12=$AA$1,E12=$AB$1),0,1)))</f>
        <v>1</v>
      </c>
      <c r="AE9" s="3">
        <f>IF($A9&gt;='FG_576way_Regular Symbol(2wild)'!H$16,"",IF(F9=0,"",IF(OR(F9=$AA$1,F9=$AB$1,F10=$AA$1,F10=$AB$1,F11=$AA$1,F11=$AB$1,F12=$AA$1,F12=$AB$1),0,1)))</f>
        <v>0</v>
      </c>
      <c r="AG9" s="344">
        <f>IF($A9&gt;='FG_576way_Regular Symbol(2wild)'!D$16,"",IF(B9=0,"",IF(OR(B9=$AG$1,B9=$AH$1,B10=$AG$1,B10=$AH$1,B11=$AG$1,B11=$AH$1),0,1)))</f>
        <v>1</v>
      </c>
      <c r="AH9" s="344">
        <f>IF($A9&gt;='FG_576way_Regular Symbol(2wild)'!E$16,"",IF(C9=0,"",IF(OR(C9=$AG$1,C9=$AH$1,C10=$AG$1,C10=$AH$1,C11=$AG$1,C11=$AH$1),0,1)))</f>
        <v>1</v>
      </c>
      <c r="AI9" s="3">
        <f>IF($A9&gt;='FG_576way_Regular Symbol(2wild)'!F$16,"",IF(D9=0,"",IF(OR(D9=$AG$1,D9=$AH$1,D10=$AG$1,D10=$AH$1,D11=$AG$1,D11=$AH$1,D12=$AG$1,D12=$AH$1),0,1)))</f>
        <v>1</v>
      </c>
      <c r="AJ9" s="3">
        <f>IF($A9&gt;='FG_576way_Regular Symbol(2wild)'!G$16,"",IF(E9=0,"",IF(OR(E9=$AG$1,E9=$AH$1,E10=$AG$1,E10=$AH$1,E11=$AG$1,E11=$AH$1,E12=$AG$1,E12=$AH$1),0,1)))</f>
        <v>1</v>
      </c>
      <c r="AK9" s="3">
        <f>IF($A9&gt;='FG_576way_Regular Symbol(2wild)'!H$16,"",IF(F9=0,"",IF(OR(F9=$AG$1,F9=$AH$1,F10=$AG$1,F10=$AH$1,F11=$AG$1,F11=$AH$1,F12=$AG$1,F12=$AH$1),0,1)))</f>
        <v>1</v>
      </c>
      <c r="AM9" s="344">
        <f>IF($A9&gt;='FG_576way_Regular Symbol(2wild)'!D$16,"",IF(B9=0,"",IF(OR(B9=$AM$1,B9=$AN$1,B10=$AM$1,B10=$AN$1,B11=$AM$1,B11=$AN$1),0,1)))</f>
        <v>1</v>
      </c>
      <c r="AN9" s="344">
        <f>IF($A9&gt;='FG_576way_Regular Symbol(2wild)'!E$16,"",IF(C9=0,"",IF(OR(C9=$AM$1,C9=$AN$1,C10=$AM$1,C10=$AN$1,C11=$AM$1,C11=$AN$1),0,1)))</f>
        <v>0</v>
      </c>
      <c r="AO9" s="3">
        <f>IF($A9&gt;='FG_576way_Regular Symbol(2wild)'!F$16,"",IF(D9=0,"",IF(OR(D9=$AM$1,D9=$AN$1,D10=$AM$1,D10=$AN$1,D11=$AM$1,D11=$AN$1,D12=$AM$1,D12=$AN$1),0,1)))</f>
        <v>0</v>
      </c>
      <c r="AP9" s="3">
        <f>IF($A9&gt;='FG_576way_Regular Symbol(2wild)'!G$16,"",IF(E9=0,"",IF(OR(E9=$AM$1,E9=$AN$1,E10=$AM$1,E10=$AN$1,E11=$AM$1,E11=$AN$1,E12=$AM$1,E12=$AN$1),0,1)))</f>
        <v>1</v>
      </c>
      <c r="AQ9" s="3">
        <f>IF($A9&gt;='FG_576way_Regular Symbol(2wild)'!H$16,"",IF(F9=0,"",IF(OR(F9=$AM$1,F9=$AN$1,F10=$AM$1,F10=$AN$1,F11=$AM$1,F11=$AN$1,F12=$AM$1,F12=$AN$1),0,1)))</f>
        <v>1</v>
      </c>
      <c r="AS9" s="344">
        <f>IF($A9&gt;='FG_576way_Regular Symbol(2wild)'!D$16,"",IF(B9=0,"",IF(OR(B9=$AM$1,B9=$AT$1,B10=$AM$1,B10=$AT$1,B11=$AM$1,B11=$AT$1),0,1)))</f>
        <v>1</v>
      </c>
      <c r="AT9" s="344">
        <f>IF($A9&gt;='FG_576way_Regular Symbol(2wild)'!E$16,"",IF(C9=0,"",IF(OR(C9=$AM$1,C9=$AT$1,C10=$AM$1,C10=$AT$1,C11=$AM$1,C11=$AT$1),0,1)))</f>
        <v>1</v>
      </c>
      <c r="AU9" s="3">
        <f>IF($A9&gt;='FG_576way_Regular Symbol(2wild)'!F$16,"",IF(D9=0,"",IF(OR(D9=$AM$1,D9=$AT$1,D10=$AM$1,D10=$AT$1,D11=$AM$1,D11=$AT$1,D12=$AM$1,D12=$AT$1),0,1)))</f>
        <v>1</v>
      </c>
      <c r="AV9" s="3">
        <f>IF($A9&gt;='FG_576way_Regular Symbol(2wild)'!G$16,"",IF(E9=0,"",IF(OR(E9=$AM$1,E9=$AT$1,E10=$AM$1,E10=$AT$1,E11=$AM$1,E11=$AT$1,E12=$AM$1,E12=$AT$1),0,1)))</f>
        <v>1</v>
      </c>
      <c r="AW9" s="3">
        <f>IF($A9&gt;='FG_576way_Regular Symbol(2wild)'!H$16,"",IF(F9=0,"",IF(OR(F9=$AM$1,F9=$AT$1,F10=$AM$1,F10=$AT$1,F11=$AM$1,F11=$AT$1,F12=$AM$1,F12=$AT$1),0,1)))</f>
        <v>1</v>
      </c>
      <c r="AY9" s="344">
        <f>IF($A9&gt;='FG_576way_Regular Symbol(2wild)'!D$16,"",IF(B9=0,"",IF(OR(B9=$AM$1,B9=$AZ$1,B10=$AM$1,B10=$AZ$1,B11=$AM$1,B11=$AZ$1),0,1)))</f>
        <v>1</v>
      </c>
      <c r="AZ9" s="344">
        <f>IF($A9&gt;='FG_576way_Regular Symbol(2wild)'!E$16,"",IF(C9=0,"",IF(OR(C9=$AM$1,C9=$AZ$1,C10=$AM$1,C10=$AZ$1,C11=$AM$1,C11=$AZ$1),0,1)))</f>
        <v>1</v>
      </c>
      <c r="BA9" s="3">
        <f>IF($A9&gt;='FG_576way_Regular Symbol(2wild)'!F$16,"",IF(D9=0,"",IF(OR(D9=$AM$1,D9=$AZ$1,D10=$AM$1,D10=$AZ$1,D11=$AM$1,D11=$AZ$1,D12=$AM$1,D12=$AZ$1),0,1)))</f>
        <v>1</v>
      </c>
      <c r="BB9" s="3">
        <f>IF($A9&gt;='FG_576way_Regular Symbol(2wild)'!G$16,"",IF(E9=0,"",IF(OR(E9=$AM$1,E9=$AZ$1,E10=$AM$1,E10=$AZ$1,E11=$AM$1,E11=$AZ$1,E12=$AM$1,E12=$AZ$1),0,1)))</f>
        <v>0</v>
      </c>
      <c r="BC9" s="3">
        <f>IF($A9&gt;='FG_576way_Regular Symbol(2wild)'!H$16,"",IF(F9=0,"",IF(OR(F9=$AM$1,F9=$AZ$1,F10=$AM$1,F10=$AZ$1,F11=$AM$1,F11=$AZ$1,F12=$AM$1,F12=$AZ$1),0,1)))</f>
        <v>1</v>
      </c>
      <c r="BE9" s="344">
        <f>IF($A9&gt;='FG_576way_Regular Symbol(2wild)'!D$16,"",IF(B9=0,"",IF(OR(B9=$AM$1,B9=$BF$1,B10=$AM$1,B10=$BF$1,B11=$AM$1,B11=$BF$1),0,1)))</f>
        <v>1</v>
      </c>
      <c r="BF9" s="344">
        <f>IF($A9&gt;='FG_576way_Regular Symbol(2wild)'!E$16,"",IF(C9=0,"",IF(OR(C9=$AM$1,C9=$BF$1,C10=$AM$1,C10=$BF$1,C11=$AM$1,C11=$BF$1),0,1)))</f>
        <v>1</v>
      </c>
      <c r="BG9" s="3">
        <f>IF($A9&gt;='FG_576way_Regular Symbol(2wild)'!F$16,"",IF(D9=0,"",IF(OR(D9=$AM$1,D9=$BF$1,D10=$AM$1,D10=$BF$1,D11=$AM$1,D11=$BF$1,D12=$AM$1,D12=$BF$1),0,1)))</f>
        <v>1</v>
      </c>
      <c r="BH9" s="3">
        <f>IF($A9&gt;='FG_576way_Regular Symbol(2wild)'!G$16,"",IF(E9=0,"",IF(OR(E9=$AM$1,E9=$BF$1,E10=$AM$1,E10=$BF$1,E11=$AM$1,E11=$BF$1,E12=$AM$1,E12=$BF$1),0,1)))</f>
        <v>1</v>
      </c>
      <c r="BI9" s="3">
        <f>IF($A9&gt;='FG_576way_Regular Symbol(2wild)'!H$16,"",IF(F9=0,"",IF(OR(F9=$AM$1,F9=$BF$1,F10=$AM$1,F10=$BF$1,F11=$AM$1,F11=$BF$1,F12=$AM$1,F12=$BF$1),0,1)))</f>
        <v>1</v>
      </c>
      <c r="BK9" s="344">
        <f>IF($A9&gt;='FG_576way_Regular Symbol(2wild)'!D$16,"",IF(B9=0,"",IF(OR(B9=$AM$1,B9=$BL$1,B10=$AM$1,B10=$BL$1,B11=$AM$1,B11=$BL$1),0,1)))</f>
        <v>1</v>
      </c>
      <c r="BL9" s="344">
        <f>IF($A9&gt;='FG_576way_Regular Symbol(2wild)'!E$16,"",IF(C9=0,"",IF(OR(C9=$AM$1,C9=$BL$1,C10=$AM$1,C10=$BL$1,C11=$AM$1,C11=$BL$1),0,1)))</f>
        <v>1</v>
      </c>
      <c r="BM9" s="3">
        <f>IF($A9&gt;='FG_576way_Regular Symbol(2wild)'!F$16,"",IF(D9=0,"",IF(OR(D9=$AM$1,D9=$BL$1,D10=$AM$1,D10=$BL$1,D11=$AM$1,D11=$BL$1,D12=$AM$1,D12=$BL$1),0,1)))</f>
        <v>1</v>
      </c>
      <c r="BN9" s="3">
        <f>IF($A9&gt;='FG_576way_Regular Symbol(2wild)'!G$16,"",IF(E9=0,"",IF(OR(E9=$AM$1,E9=$BL$1,E10=$AM$1,E10=$BL$1,E11=$AM$1,E11=$BL$1,E12=$AM$1,E12=$BL$1),0,1)))</f>
        <v>1</v>
      </c>
      <c r="BO9" s="3">
        <f>IF($A9&gt;='FG_576way_Regular Symbol(2wild)'!H$16,"",IF(F9=0,"",IF(OR(F9=$AM$1,F9=$BL$1,F10=$AM$1,F10=$BL$1,F11=$AM$1,F11=$BL$1,F12=$AM$1,F12=$BL$1),0,1)))</f>
        <v>1</v>
      </c>
      <c r="BQ9" s="3">
        <f>IF($A9&gt;='FG_576way_Regular Symbol(2wild)'!D$16,"",IF(B9=0,"",IF(OR(B9=$BQ$1,B9=$BR$1,B10=$BQ$1,B10=$BR$1,B11=$BQ$1,B11=$BR$1),0,1)))</f>
        <v>1</v>
      </c>
      <c r="BR9" s="3">
        <f>IF($A9&gt;='FG_576way_Regular Symbol(2wild)'!E$16,"",IF(C9=0,"",IF(OR(C9=$BQ$1,C9=$BR$1,C10=$BQ$1,C10=$BR$1,C11=$BQ$1,C11=$BR$1),0,1)))</f>
        <v>1</v>
      </c>
      <c r="BS9" s="3">
        <f>IF($A9&gt;='FG_576way_Regular Symbol(2wild)'!F$16,"",IF(D9=0,"",IF(OR(D9=$BQ$1,D9=$BR$1,D10=$BQ$1,D10=$BR$1,D11=$BQ$1,D11=$BR$1,D12=$BQ$1,D12=$BR$1),0,1)))</f>
        <v>1</v>
      </c>
      <c r="BT9" s="3">
        <f>IF($A9&gt;='FG_576way_Regular Symbol(2wild)'!G$16,"",IF(E9=0,"",IF(OR(E9=$BQ$1,E9=$BR$1,E10=$BQ$1,E10=$BR$1,E11=$BQ$1,E11=$BR$1,E12=$BQ$1,E12=$BR$1),0,1)))</f>
        <v>1</v>
      </c>
      <c r="BU9" s="3">
        <f>IF($A9&gt;='FG_576way_Regular Symbol(2wild)'!H$16,"",IF(F9=0,"",IF(OR(F9=$BQ$1,F9=$BR$1,F10=$BQ$1,F10=$BR$1,F11=$BQ$1,F11=$BR$1,F12=$BQ$1,F12=$BR$1),0,1)))</f>
        <v>1</v>
      </c>
      <c r="BW9" s="3">
        <f>IF($A9&gt;='FG_576way_Regular Symbol(2wild)'!D$16,"",IF(B9=0,"",IF(OR(B9=$BW$1,B10=$BW$1,B11=$BW$1,B9=$BX$1,B10=$BX$1,B11=$BX$1),0,1)))</f>
        <v>1</v>
      </c>
      <c r="BX9" s="3">
        <f>IF($A9&gt;='FG_576way_Regular Symbol(2wild)'!E$16,"",IF(C9=0,"",IF(OR(C9=$BW$1,C10=$BW$1,C11=$BW$1,C9=$BX$1,C10=$BX$1,C11=$BX$1),0,1)))</f>
        <v>0</v>
      </c>
      <c r="BY9" s="3">
        <f>IF($A9&gt;='FG_576way_Regular Symbol(2wild)'!F$16,"",IF(D9=0,"",IF(OR(D9=$BW$1,D10=$BW$1,D11=$BW$1,D9=$BX$1,D10=$BX$1,D11=$BX$1,D12=$BW$1,D12=$BX$1),0,1)))</f>
        <v>1</v>
      </c>
      <c r="BZ9" s="3">
        <f>IF($A9&gt;='FG_576way_Regular Symbol(2wild)'!G$16,"",IF(E9=0,"",IF(OR(E9=$BW$1,E10=$BW$1,E11=$BW$1,E9=$BX$1,E10=$BX$1,E11=$BX$1,E12=$BW$1,E12=$BX$1),0,1)))</f>
        <v>1</v>
      </c>
      <c r="CA9" s="3">
        <f>IF($A9&gt;='FG_576way_Regular Symbol(2wild)'!H$16,"",IF(F9=0,"",IF(OR(F9=$BW$1,F10=$BW$1,F11=$BW$1,F9=$BX$1,F10=$BX$1,F11=$BX$1,F12=$BW$1,F12=$BX$1),0,1)))</f>
        <v>1</v>
      </c>
      <c r="CC9" s="3">
        <f>IF($A9&gt;='FG_576way_Regular Symbol(2wild)'!D$16,"",IF(B9=0,"",IF(OR(B9=$BW$1,B10=$BW$1,B11=$BW$1,B9=$CD$1,B10=$CD$1,B11=$CD$1),0,1)))</f>
        <v>0</v>
      </c>
      <c r="CD9" s="3">
        <f>IF($A9&gt;='FG_576way_Regular Symbol(2wild)'!E$16,"",IF(C9=0,"",IF(OR(C9=$BW$1,C10=$BW$1,C11=$BW$1,C9=$CD$1,C10=$CD$1,C11=$CD$1),0,1)))</f>
        <v>1</v>
      </c>
      <c r="CE9" s="3">
        <f>IF($A9&gt;='FG_576way_Regular Symbol(2wild)'!F$16,"",IF(D9=0,"",IF(OR(D9=$BW$1,D10=$BW$1,D11=$BW$1,D9=$CD$1,D10=$CD$1,D11=$CD$1,D12=$BW$1,D12=$CD$1),0,1)))</f>
        <v>1</v>
      </c>
      <c r="CF9" s="3">
        <f>IF($A9&gt;='FG_576way_Regular Symbol(2wild)'!G$16,"",IF(E9=0,"",IF(OR(E9=$BW$1,E10=$BW$1,E11=$BW$1,E9=$CD$1,E10=$CD$1,E11=$CD$1,E12=$BW$1,E12=$CD$1),0,1)))</f>
        <v>0</v>
      </c>
      <c r="CG9" s="3">
        <f>IF($A9&gt;='FG_576way_Regular Symbol(2wild)'!H$16,"",IF(F9=0,"",IF(OR(F9=$BW$1,F10=$BW$1,F11=$BW$1,F9=$CD$1,F10=$CD$1,F11=$CD$1,F12=$BW$1,F12=$CD$1),0,1)))</f>
        <v>0</v>
      </c>
      <c r="CI9" s="3">
        <f>IF($A9&gt;='FG_576way_Regular Symbol(2wild)'!D$16,"",IF(B9=0,"",IF(OR(B9=$BW$1,B10=$BW$1,B11=$BW$1,B9=$CJ$1,B10=$CJ$1,B11=$CJ$1),0,1)))</f>
        <v>1</v>
      </c>
      <c r="CJ9" s="3">
        <f>IF($A9&gt;='FG_576way_Regular Symbol(2wild)'!E$16,"",IF(C9=0,"",IF(OR(C9=$BW$1,C10=$BW$1,C11=$BW$1,C9=$CJ$1,C10=$CJ$1,C11=$CJ$1),0,1)))</f>
        <v>1</v>
      </c>
      <c r="CK9" s="3">
        <f>IF($A9&gt;='FG_576way_Regular Symbol(2wild)'!F$16,"",IF(D9=0,"",IF(OR(D9=$BW$1,D10=$BW$1,D11=$BW$1,D9=$CJ$1,D10=$CJ$1,D11=$CJ$1,D12=$BW$1,D12=$CJ$1),0,1)))</f>
        <v>1</v>
      </c>
      <c r="CL9" s="3">
        <f>IF($A9&gt;='FG_576way_Regular Symbol(2wild)'!G$16,"",IF(E9=0,"",IF(OR(E9=$BW$1,E10=$BW$1,E11=$BW$1,E9=$CJ$1,E10=$CJ$1,E11=$CJ$1,E12=$BW$1,E12=$CJ$1),0,1)))</f>
        <v>1</v>
      </c>
      <c r="CM9" s="3">
        <f>IF($A9&gt;='FG_576way_Regular Symbol(2wild)'!H$16,"",IF(F9=0,"",IF(OR(F9=$BW$1,F10=$BW$1,F11=$BW$1,F9=$CJ$1,F10=$CJ$1,F11=$CJ$1,F12=$BW$1,F12=$CJ$1),0,1)))</f>
        <v>1</v>
      </c>
      <c r="CO9" s="3">
        <f>IF($A9&gt;='FG_576way_Regular Symbol(2wild)'!D$16,"",IF(B9=0,"",IF(OR(B9=$BW$1,B10=$BW$1,B11=$BW$1,B9=$CP$1,B10=$CP$1,B11=$CP$1),0,1)))</f>
        <v>0</v>
      </c>
      <c r="CP9" s="3">
        <f>IF($A9&gt;='FG_576way_Regular Symbol(2wild)'!E$16,"",IF(C9=0,"",IF(OR(C9=$BW$1,C10=$BW$1,C11=$BW$1,C9=$CP$1,C10=$CP$1,C11=$CP$1),0,1)))</f>
        <v>1</v>
      </c>
      <c r="CQ9" s="3">
        <f>IF($A9&gt;='FG_576way_Regular Symbol(2wild)'!F$16,"",IF(D9=0,"",IF(OR(D9=$BW$1,D10=$BW$1,D11=$BW$1,D9=$CP$1,D10=$CP$1,D11=$CP$1,D12=$BW$1,D12=$CP$1),0,1)))</f>
        <v>0</v>
      </c>
      <c r="CR9" s="3">
        <f>IF($A9&gt;='FG_576way_Regular Symbol(2wild)'!G$16,"",IF(E9=0,"",IF(OR(E9=$BW$1,E10=$BW$1,E11=$BW$1,E9=$CP$1,E10=$CP$1,E11=$CP$1,E12=$BW$1,E12=$CP$1),0,1)))</f>
        <v>1</v>
      </c>
      <c r="CS9" s="3">
        <f>IF($A9&gt;='FG_576way_Regular Symbol(2wild)'!H$16,"",IF(F9=0,"",IF(OR(F9=$BW$1,F10=$BW$1,F11=$BW$1,F9=$CP$1,F10=$CP$1,F11=$CP$1,F12=$BW$1,F12=$CP$1),0,1)))</f>
        <v>1</v>
      </c>
      <c r="CU9" s="3">
        <f>IF($A9&gt;='FG_576way_Regular Symbol(2wild)'!D$16,"",IF(B9=0,"",IF(OR(B9=$BW$1,B10=$BW$1,B11=$BW$1,B9=$CV$1,B10=$CV$1,B11=$CV$1),0,1)))</f>
        <v>1</v>
      </c>
      <c r="CV9" s="3">
        <f>IF($A9&gt;='FG_576way_Regular Symbol(2wild)'!E$16,"",IF(C9=0,"",IF(OR(C9=$BW$1,C10=$BW$1,C11=$BW$1,C9=$CV$1,C10=$CV$1,C11=$CV$1),0,1)))</f>
        <v>1</v>
      </c>
      <c r="CW9" s="3">
        <f>IF($A9&gt;='FG_576way_Regular Symbol(2wild)'!F$16,"",IF(D9=0,"",IF(OR(D9=$BW$1,D10=$BW$1,D11=$BW$1,D9=$CV$1,D10=$CV$1,D11=$CV$1,D12=$BW$1,D12=$CV$1),0,1)))</f>
        <v>1</v>
      </c>
      <c r="CX9" s="3">
        <f>IF($A9&gt;='FG_576way_Regular Symbol(2wild)'!G$16,"",IF(E9=0,"",IF(OR(E9=$BW$1,E10=$BW$1,E11=$BW$1,E9=$CV$1,E10=$CV$1,E11=$CV$1,E12=$BW$1,E12=$CV$1),0,1)))</f>
        <v>1</v>
      </c>
      <c r="CY9" s="3">
        <f>IF($A9&gt;='FG_576way_Regular Symbol(2wild)'!H$16,"",IF(F9=0,"",IF(OR(F9=$BW$1,F10=$BW$1,F11=$BW$1,F9=$CV$1,F10=$CV$1,F11=$CV$1,F12=$BW$1,F12=$CV$1),0,1)))</f>
        <v>1</v>
      </c>
    </row>
    <row r="10" spans="1:103">
      <c r="A10" s="337">
        <f>IF('FG_243way_Regular Symbol'!L9="","",'FG_243way_Regular Symbol'!L9)</f>
        <v>6</v>
      </c>
      <c r="B10" s="191" t="str">
        <f>IF('FG_576way_Regular Symbol(2wild)'!Q9="",
IF($A10-'FG_576way_Regular Symbol(2wild)'!D$16&gt;='FG_576way_RegularＸ_W()'!B$2-1,"",VLOOKUP($A10-'FG_576way_Regular Symbol(2wild)'!D$16,'FG_576way_Regular Symbol(2wild)'!$P$3:$U$99,'FG_576way_RegularＸ_W()'!B$3+1,FALSE)),
'FG_576way_Regular Symbol(2wild)'!Q9)</f>
        <v>Q</v>
      </c>
      <c r="C10" s="191" t="str">
        <f>IF('FG_576way_Regular Symbol(2wild)'!R9="",
IF($A10-'FG_576way_Regular Symbol(2wild)'!E$16&gt;='FG_576way_RegularＸ_W()'!C$2-1,"",VLOOKUP($A10-'FG_576way_Regular Symbol(2wild)'!E$16,'FG_576way_Regular Symbol(2wild)'!$P$3:$U$99,'FG_576way_RegularＸ_W()'!C$3+1,FALSE)),
'FG_576way_Regular Symbol(2wild)'!R9)</f>
        <v>M5</v>
      </c>
      <c r="D10" s="191" t="str">
        <f>IF('FG_576way_Regular Symbol(2wild)'!S9="",
IF($A10-'FG_576way_Regular Symbol(2wild)'!F$16&gt;='FG_576way_RegularＸ_W()'!D$2-1,"",VLOOKUP($A10-'FG_576way_Regular Symbol(2wild)'!F$16,'FG_576way_Regular Symbol(2wild)'!$P$3:$U$99,'FG_576way_RegularＸ_W()'!D$3+1,FALSE)),
'FG_576way_Regular Symbol(2wild)'!S9)</f>
        <v>M1</v>
      </c>
      <c r="E10" s="191" t="str">
        <f>IF('FG_576way_Regular Symbol(2wild)'!T9="",
IF($A10-'FG_576way_Regular Symbol(2wild)'!G$16&gt;='FG_576way_RegularＸ_W()'!E$2-1,"",VLOOKUP($A10-'FG_576way_Regular Symbol(2wild)'!G$16,'FG_576way_Regular Symbol(2wild)'!$P$3:$U$99,'FG_576way_RegularＸ_W()'!E$3+1,FALSE)),
'FG_576way_Regular Symbol(2wild)'!T9)</f>
        <v>M2</v>
      </c>
      <c r="F10" s="191" t="str">
        <f>IF('FG_576way_Regular Symbol(2wild)'!U9="",
IF($A10-'FG_576way_Regular Symbol(2wild)'!H$16&gt;='FG_576way_RegularＸ_W()'!F$2-1,"",VLOOKUP($A10-'FG_576way_Regular Symbol(2wild)'!H$16,'FG_576way_Regular Symbol(2wild)'!$P$3:$U$99,'FG_576way_RegularＸ_W()'!F$3+1,FALSE)),
'FG_576way_Regular Symbol(2wild)'!U9)</f>
        <v>Q</v>
      </c>
      <c r="H10" s="352" t="s">
        <v>188</v>
      </c>
      <c r="I10" s="3">
        <f>SUM(BW4:BW100)</f>
        <v>36</v>
      </c>
      <c r="J10" s="3">
        <f>SUM(BX4:BX100)</f>
        <v>52</v>
      </c>
      <c r="K10" s="3">
        <f>SUM(BY4:BY100)</f>
        <v>49</v>
      </c>
      <c r="L10" s="3">
        <f>SUM(BZ4:BZ100)</f>
        <v>27</v>
      </c>
      <c r="M10" s="3">
        <f>SUM(CA4:CA100)</f>
        <v>39</v>
      </c>
      <c r="N10" s="363">
        <f t="shared" si="0"/>
        <v>6</v>
      </c>
      <c r="O10" s="344">
        <f>IF($A10&gt;='FG_576way_Regular Symbol(2wild)'!D$16,"",IF(B10="","",IF(OR(B10=$O$1,B10=$P$1,B11=$O$1,B11=$P$1,B12=$O$1,B12=$P$1),0,1)))</f>
        <v>1</v>
      </c>
      <c r="P10" s="344">
        <f>IF($A10&gt;='FG_576way_Regular Symbol(2wild)'!E$16,"",IF(C10="","",IF(OR(C10=$O$1,C10=$P$1,C11=$O$1,C11=$P$1,C12=$O$1,C12=$P$1),0,1)))</f>
        <v>0</v>
      </c>
      <c r="Q10" s="344">
        <f>IF($A10&gt;='FG_576way_Regular Symbol(2wild)'!F$16,"",IF(D10="","",IF(OR(D10=$O$1,D10=$P$1,D11=$O$1,D11=$P$1,D12=$O$1,D12=$P$1,D13=$O$1,D13=$P$1),0,1)))</f>
        <v>0</v>
      </c>
      <c r="R10" s="344">
        <f>IF($A10&gt;='FG_576way_Regular Symbol(2wild)'!G$16,"",IF(E10="","",IF(OR(E10=$O$1,E10=$P$1,E11=$O$1,E11=$P$1,E12=$O$1,E12=$P$1,E13=$O$1,E13=$P$1),0,1)))</f>
        <v>1</v>
      </c>
      <c r="S10" s="344">
        <f>IF($A10&gt;='FG_576way_Regular Symbol(2wild)'!H$16,"",IF(F10="","",IF(OR(F10=$O$1,F10=$P$1,F11=$O$1,F11=$P$1,F12=$O$1,F12=$P$1,F13=$O$1,F13=$P$1),0,1)))</f>
        <v>1</v>
      </c>
      <c r="U10" s="344">
        <f>IF($A10&gt;='FG_576way_Regular Symbol(2wild)'!D$16,"",IF(B10=0,"",IF(OR(B10=$U$1,B10=$V$1,B11=$U$1,B11=$V$1,B12=$U$1,B12=$V$1),0,1)))</f>
        <v>1</v>
      </c>
      <c r="V10" s="344">
        <f>IF($A10&gt;='FG_576way_Regular Symbol(2wild)'!E$16,"",IF(C10=0,"",IF(OR(C10=$U$1,C10=$V$1,C11=$U$1,C11=$V$1,C12=$U$1,C12=$V$1),0,1)))</f>
        <v>0</v>
      </c>
      <c r="W10" s="3">
        <f>IF($A10&gt;='FG_576way_Regular Symbol(2wild)'!F$16,"",IF(D10=0,"",IF(OR(D10=$U$1,D10=$V$1,D11=$U$1,D11=$V$1,D12=$U$1,D12=$V$1,D13=$U$1,D13=$V$1),0,1)))</f>
        <v>1</v>
      </c>
      <c r="X10" s="3">
        <f>IF($A10&gt;='FG_576way_Regular Symbol(2wild)'!G$16,"",IF(E10=0,"",IF(OR(E10=$U$1,E10=$V$1,E11=$U$1,E11=$V$1,E12=$U$1,E12=$V$1,E13=$U$1,E13=$V$1),0,1)))</f>
        <v>0</v>
      </c>
      <c r="Y10" s="3">
        <f>IF($A10&gt;='FG_576way_Regular Symbol(2wild)'!H$16,"",IF(F10=0,"",IF(OR(F10=$U$1,F10=$V$1,F11=$U$1,F11=$V$1,F12=$U$1,F12=$V$1,F13=$U$1,F13=$V$1),0,1)))</f>
        <v>1</v>
      </c>
      <c r="AA10" s="344">
        <f>IF($A10&gt;='FG_576way_Regular Symbol(2wild)'!D$16,"",IF(B10=0,"",IF(OR(B10=$AA$1,B10=$AB$1,B11=$AA$1,B11=$AB$1,B12=$AA$1,,B12=$AB$1),0,1)))</f>
        <v>1</v>
      </c>
      <c r="AB10" s="344">
        <f>IF($A10&gt;='FG_576way_Regular Symbol(2wild)'!E$16,"",IF(C10=0,"",IF(OR(C10=$AA$1,C10=$AB$1,C11=$AA$1,C11=$AB$1,C12=$AA$1,,C12=$AB$1),0,1)))</f>
        <v>0</v>
      </c>
      <c r="AC10" s="3">
        <f>IF($A10&gt;='FG_576way_Regular Symbol(2wild)'!F$16,"",IF(D10=0,"",IF(OR(D10=$AA$1,D10=$AB$1,D11=$AA$1,D11=$AB$1,D12=$AA$1,D12=$AB$1,D13=$AA$1,D13=$AB$1),0,1)))</f>
        <v>1</v>
      </c>
      <c r="AD10" s="3">
        <f>IF($A10&gt;='FG_576way_Regular Symbol(2wild)'!G$16,"",IF(E10=0,"",IF(OR(E10=$AA$1,E10=$AB$1,E11=$AA$1,E11=$AB$1,E12=$AA$1,E12=$AB$1,E13=$AA$1,E13=$AB$1),0,1)))</f>
        <v>1</v>
      </c>
      <c r="AE10" s="3">
        <f>IF($A10&gt;='FG_576way_Regular Symbol(2wild)'!H$16,"",IF(F10=0,"",IF(OR(F10=$AA$1,F10=$AB$1,F11=$AA$1,F11=$AB$1,F12=$AA$1,F12=$AB$1,F13=$AA$1,F13=$AB$1),0,1)))</f>
        <v>1</v>
      </c>
      <c r="AG10" s="344">
        <f>IF($A10&gt;='FG_576way_Regular Symbol(2wild)'!D$16,"",IF(B10=0,"",IF(OR(B10=$AG$1,B10=$AH$1,B11=$AG$1,B11=$AH$1,B12=$AG$1,B12=$AH$1),0,1)))</f>
        <v>1</v>
      </c>
      <c r="AH10" s="344">
        <f>IF($A10&gt;='FG_576way_Regular Symbol(2wild)'!E$16,"",IF(C10=0,"",IF(OR(C10=$AG$1,C10=$AH$1,C11=$AG$1,C11=$AH$1,C12=$AG$1,C12=$AH$1),0,1)))</f>
        <v>0</v>
      </c>
      <c r="AI10" s="3">
        <f>IF($A10&gt;='FG_576way_Regular Symbol(2wild)'!F$16,"",IF(D10=0,"",IF(OR(D10=$AG$1,D10=$AH$1,D11=$AG$1,D11=$AH$1,D12=$AG$1,D12=$AH$1,D13=$AG$1,D13=$AH$1),0,1)))</f>
        <v>1</v>
      </c>
      <c r="AJ10" s="3">
        <f>IF($A10&gt;='FG_576way_Regular Symbol(2wild)'!G$16,"",IF(E10=0,"",IF(OR(E10=$AG$1,E10=$AH$1,E11=$AG$1,E11=$AH$1,E12=$AG$1,E12=$AH$1,E13=$AG$1,E13=$AH$1),0,1)))</f>
        <v>1</v>
      </c>
      <c r="AK10" s="3">
        <f>IF($A10&gt;='FG_576way_Regular Symbol(2wild)'!H$16,"",IF(F10=0,"",IF(OR(F10=$AG$1,F10=$AH$1,F11=$AG$1,F11=$AH$1,F12=$AG$1,F12=$AH$1,F13=$AG$1,F13=$AH$1),0,1)))</f>
        <v>1</v>
      </c>
      <c r="AM10" s="344">
        <f>IF($A10&gt;='FG_576way_Regular Symbol(2wild)'!D$16,"",IF(B10=0,"",IF(OR(B10=$AM$1,B10=$AN$1,B11=$AM$1,B11=$AN$1,B12=$AM$1,B12=$AN$1),0,1)))</f>
        <v>1</v>
      </c>
      <c r="AN10" s="344">
        <f>IF($A10&gt;='FG_576way_Regular Symbol(2wild)'!E$16,"",IF(C10=0,"",IF(OR(C10=$AM$1,C10=$AN$1,C11=$AM$1,C11=$AN$1,C12=$AM$1,C12=$AN$1),0,1)))</f>
        <v>0</v>
      </c>
      <c r="AO10" s="3">
        <f>IF($A10&gt;='FG_576way_Regular Symbol(2wild)'!F$16,"",IF(D10=0,"",IF(OR(D10=$AM$1,D10=$AN$1,D11=$AM$1,D11=$AN$1,D12=$AM$1,D12=$AN$1,D13=$AM$1,D13=$AN$1),0,1)))</f>
        <v>1</v>
      </c>
      <c r="AP10" s="3">
        <f>IF($A10&gt;='FG_576way_Regular Symbol(2wild)'!G$16,"",IF(E10=0,"",IF(OR(E10=$AM$1,E10=$AN$1,E11=$AM$1,E11=$AN$1,E12=$AM$1,E12=$AN$1,E13=$AM$1,E13=$AN$1),0,1)))</f>
        <v>0</v>
      </c>
      <c r="AQ10" s="3">
        <f>IF($A10&gt;='FG_576way_Regular Symbol(2wild)'!H$16,"",IF(F10=0,"",IF(OR(F10=$AM$1,F10=$AN$1,F11=$AM$1,F11=$AN$1,F12=$AM$1,F12=$AN$1,F13=$AM$1,F13=$AN$1),0,1)))</f>
        <v>1</v>
      </c>
      <c r="AS10" s="344">
        <f>IF($A10&gt;='FG_576way_Regular Symbol(2wild)'!D$16,"",IF(B10=0,"",IF(OR(B10=$AM$1,B10=$AT$1,B11=$AM$1,B11=$AT$1,B12=$AM$1,B12=$AT$1),0,1)))</f>
        <v>1</v>
      </c>
      <c r="AT10" s="344">
        <f>IF($A10&gt;='FG_576way_Regular Symbol(2wild)'!E$16,"",IF(C10=0,"",IF(OR(C10=$AM$1,C10=$AT$1,C11=$AM$1,C11=$AT$1,C12=$AM$1,C12=$AT$1),0,1)))</f>
        <v>0</v>
      </c>
      <c r="AU10" s="3">
        <f>IF($A10&gt;='FG_576way_Regular Symbol(2wild)'!F$16,"",IF(D10=0,"",IF(OR(D10=$AM$1,D10=$AT$1,D11=$AM$1,D11=$AT$1,D12=$AM$1,D12=$AT$1,D13=$AM$1,D13=$AT$1),0,1)))</f>
        <v>1</v>
      </c>
      <c r="AV10" s="3">
        <f>IF($A10&gt;='FG_576way_Regular Symbol(2wild)'!G$16,"",IF(E10=0,"",IF(OR(E10=$AM$1,E10=$AT$1,E11=$AM$1,E11=$AT$1,E12=$AM$1,E12=$AT$1,E13=$AM$1,E13=$AT$1),0,1)))</f>
        <v>1</v>
      </c>
      <c r="AW10" s="3">
        <f>IF($A10&gt;='FG_576way_Regular Symbol(2wild)'!H$16,"",IF(F10=0,"",IF(OR(F10=$AM$1,F10=$AT$1,F11=$AM$1,F11=$AT$1,F12=$AM$1,F12=$AT$1,F13=$AM$1,F13=$AT$1),0,1)))</f>
        <v>1</v>
      </c>
      <c r="AY10" s="344">
        <f>IF($A10&gt;='FG_576way_Regular Symbol(2wild)'!D$16,"",IF(B10=0,"",IF(OR(B10=$AM$1,B10=$AZ$1,B11=$AM$1,B11=$AZ$1,B12=$AM$1,B12=$AZ$1),0,1)))</f>
        <v>1</v>
      </c>
      <c r="AZ10" s="344">
        <f>IF($A10&gt;='FG_576way_Regular Symbol(2wild)'!E$16,"",IF(C10=0,"",IF(OR(C10=$AM$1,C10=$AZ$1,C11=$AM$1,C11=$AZ$1,C12=$AM$1,C12=$AZ$1),0,1)))</f>
        <v>0</v>
      </c>
      <c r="BA10" s="3">
        <f>IF($A10&gt;='FG_576way_Regular Symbol(2wild)'!F$16,"",IF(D10=0,"",IF(OR(D10=$AM$1,D10=$AZ$1,D11=$AM$1,D11=$AZ$1,D12=$AM$1,D12=$AZ$1,D13=$AM$1,D13=$AZ$1),0,1)))</f>
        <v>1</v>
      </c>
      <c r="BB10" s="3">
        <f>IF($A10&gt;='FG_576way_Regular Symbol(2wild)'!G$16,"",IF(E10=0,"",IF(OR(E10=$AM$1,E10=$AZ$1,E11=$AM$1,E11=$AZ$1,E12=$AM$1,E12=$AZ$1,E13=$AM$1,E13=$AZ$1),0,1)))</f>
        <v>0</v>
      </c>
      <c r="BC10" s="3">
        <f>IF($A10&gt;='FG_576way_Regular Symbol(2wild)'!H$16,"",IF(F10=0,"",IF(OR(F10=$AM$1,F10=$AZ$1,F11=$AM$1,F11=$AZ$1,F12=$AM$1,F12=$AZ$1,F13=$AM$1,F13=$AZ$1),0,1)))</f>
        <v>1</v>
      </c>
      <c r="BE10" s="344">
        <f>IF($A10&gt;='FG_576way_Regular Symbol(2wild)'!D$16,"",IF(B10=0,"",IF(OR(B10=$AM$1,B10=$BF$1,B11=$AM$1,B11=$BF$1,B12=$AM$1,B12=$BF$1),0,1)))</f>
        <v>1</v>
      </c>
      <c r="BF10" s="344">
        <f>IF($A10&gt;='FG_576way_Regular Symbol(2wild)'!E$16,"",IF(C10=0,"",IF(OR(C10=$AM$1,C10=$BF$1,C11=$AM$1,C11=$BF$1,C12=$AM$1,C12=$BF$1),0,1)))</f>
        <v>0</v>
      </c>
      <c r="BG10" s="3">
        <f>IF($A10&gt;='FG_576way_Regular Symbol(2wild)'!F$16,"",IF(D10=0,"",IF(OR(D10=$AM$1,D10=$BF$1,D11=$AM$1,D11=$BF$1,D12=$AM$1,D12=$BF$1,D13=$AM$1,D13=$BF$1),0,1)))</f>
        <v>1</v>
      </c>
      <c r="BH10" s="3">
        <f>IF($A10&gt;='FG_576way_Regular Symbol(2wild)'!G$16,"",IF(E10=0,"",IF(OR(E10=$AM$1,E10=$BF$1,E11=$AM$1,E11=$BF$1,E12=$AM$1,E12=$BF$1,E13=$AM$1,E13=$BF$1),0,1)))</f>
        <v>1</v>
      </c>
      <c r="BI10" s="3">
        <f>IF($A10&gt;='FG_576way_Regular Symbol(2wild)'!H$16,"",IF(F10=0,"",IF(OR(F10=$AM$1,F10=$BF$1,F11=$AM$1,F11=$BF$1,F12=$AM$1,F12=$BF$1,F13=$AM$1,F13=$BF$1),0,1)))</f>
        <v>1</v>
      </c>
      <c r="BK10" s="344">
        <f>IF($A10&gt;='FG_576way_Regular Symbol(2wild)'!D$16,"",IF(B10=0,"",IF(OR(B10=$AM$1,B10=$BL$1,B11=$AM$1,B11=$BL$1,B12=$AM$1,B12=$BL$1),0,1)))</f>
        <v>1</v>
      </c>
      <c r="BL10" s="344">
        <f>IF($A10&gt;='FG_576way_Regular Symbol(2wild)'!E$16,"",IF(C10=0,"",IF(OR(C10=$AM$1,C10=$BL$1,C11=$AM$1,C11=$BL$1,C12=$AM$1,C12=$BL$1),0,1)))</f>
        <v>0</v>
      </c>
      <c r="BM10" s="3">
        <f>IF($A10&gt;='FG_576way_Regular Symbol(2wild)'!F$16,"",IF(D10=0,"",IF(OR(D10=$AM$1,D10=$BL$1,D11=$AM$1,D11=$BL$1,D12=$AM$1,D12=$BL$1,D13=$AM$1,D13=$BL$1),0,1)))</f>
        <v>1</v>
      </c>
      <c r="BN10" s="3">
        <f>IF($A10&gt;='FG_576way_Regular Symbol(2wild)'!G$16,"",IF(E10=0,"",IF(OR(E10=$AM$1,E10=$BL$1,E11=$AM$1,E11=$BL$1,E12=$AM$1,E12=$BL$1,E13=$AM$1,E13=$BL$1),0,1)))</f>
        <v>1</v>
      </c>
      <c r="BO10" s="3">
        <f>IF($A10&gt;='FG_576way_Regular Symbol(2wild)'!H$16,"",IF(F10=0,"",IF(OR(F10=$AM$1,F10=$BL$1,F11=$AM$1,F11=$BL$1,F12=$AM$1,F12=$BL$1,F13=$AM$1,F13=$BL$1),0,1)))</f>
        <v>1</v>
      </c>
      <c r="BQ10" s="3">
        <f>IF($A10&gt;='FG_576way_Regular Symbol(2wild)'!D$16,"",IF(B10=0,"",IF(OR(B10=$BQ$1,B10=$BR$1,B11=$BQ$1,B11=$BR$1,B12=$BQ$1,B12=$BR$1),0,1)))</f>
        <v>1</v>
      </c>
      <c r="BR10" s="3">
        <f>IF($A10&gt;='FG_576way_Regular Symbol(2wild)'!E$16,"",IF(C10=0,"",IF(OR(C10=$BQ$1,C10=$BR$1,C11=$BQ$1,C11=$BR$1,C12=$BQ$1,C12=$BR$1),0,1)))</f>
        <v>0</v>
      </c>
      <c r="BS10" s="3">
        <f>IF($A10&gt;='FG_576way_Regular Symbol(2wild)'!F$16,"",IF(D10=0,"",IF(OR(D10=$BQ$1,D10=$BR$1,D11=$BQ$1,D11=$BR$1,D12=$BQ$1,D12=$BR$1,D13=$BQ$1,D13=$BR$1),0,1)))</f>
        <v>1</v>
      </c>
      <c r="BT10" s="3">
        <f>IF($A10&gt;='FG_576way_Regular Symbol(2wild)'!G$16,"",IF(E10=0,"",IF(OR(E10=$BQ$1,E10=$BR$1,E11=$BQ$1,E11=$BR$1,E12=$BQ$1,E12=$BR$1,E13=$BQ$1,E13=$BR$1),0,1)))</f>
        <v>1</v>
      </c>
      <c r="BU10" s="3">
        <f>IF($A10&gt;='FG_576way_Regular Symbol(2wild)'!H$16,"",IF(F10=0,"",IF(OR(F10=$BQ$1,F10=$BR$1,F11=$BQ$1,F11=$BR$1,F12=$BQ$1,F12=$BR$1,F13=$BQ$1,F13=$BR$1),0,1)))</f>
        <v>1</v>
      </c>
      <c r="BW10" s="3">
        <f>IF($A10&gt;='FG_576way_Regular Symbol(2wild)'!D$16,"",IF(B10=0,"",IF(OR(B10=$BW$1,B11=$BW$1,B12=$BW$1,B10=$BX$1,B11=$BX$1,B12=$BX$1),0,1)))</f>
        <v>1</v>
      </c>
      <c r="BX10" s="3">
        <f>IF($A10&gt;='FG_576way_Regular Symbol(2wild)'!E$16,"",IF(C10=0,"",IF(OR(C10=$BW$1,C11=$BW$1,C12=$BW$1,C10=$BX$1,C11=$BX$1,C12=$BX$1),0,1)))</f>
        <v>0</v>
      </c>
      <c r="BY10" s="3">
        <f>IF($A10&gt;='FG_576way_Regular Symbol(2wild)'!F$16,"",IF(D10=0,"",IF(OR(D10=$BW$1,D11=$BW$1,D12=$BW$1,D10=$BX$1,D11=$BX$1,D12=$BX$1,D13=$BW$1,D13=$BX$1),0,1)))</f>
        <v>1</v>
      </c>
      <c r="BZ10" s="3">
        <f>IF($A10&gt;='FG_576way_Regular Symbol(2wild)'!G$16,"",IF(E10=0,"",IF(OR(E10=$BW$1,E11=$BW$1,E12=$BW$1,E10=$BX$1,E11=$BX$1,E12=$BX$1,E13=$BW$1,E13=$BX$1),0,1)))</f>
        <v>1</v>
      </c>
      <c r="CA10" s="3">
        <f>IF($A10&gt;='FG_576way_Regular Symbol(2wild)'!H$16,"",IF(F10=0,"",IF(OR(F10=$BW$1,F11=$BW$1,F12=$BW$1,F10=$BX$1,F11=$BX$1,F12=$BX$1,F13=$BW$1,F13=$BX$1),0,1)))</f>
        <v>1</v>
      </c>
      <c r="CC10" s="3">
        <f>IF($A10&gt;='FG_576way_Regular Symbol(2wild)'!D$16,"",IF(B10=0,"",IF(OR(B10=$BW$1,B11=$BW$1,B12=$BW$1,B10=$CD$1,B11=$CD$1,B12=$CD$1),0,1)))</f>
        <v>0</v>
      </c>
      <c r="CD10" s="3">
        <f>IF($A10&gt;='FG_576way_Regular Symbol(2wild)'!E$16,"",IF(C10=0,"",IF(OR(C10=$BW$1,C11=$BW$1,C12=$BW$1,C10=$CD$1,C11=$CD$1,C12=$CD$1),0,1)))</f>
        <v>0</v>
      </c>
      <c r="CE10" s="3">
        <f>IF($A10&gt;='FG_576way_Regular Symbol(2wild)'!F$16,"",IF(D10=0,"",IF(OR(D10=$BW$1,D11=$BW$1,D12=$BW$1,D10=$CD$1,D11=$CD$1,D12=$CD$1,D13=$BW$1,D13=$CD$1),0,1)))</f>
        <v>1</v>
      </c>
      <c r="CF10" s="3">
        <f>IF($A10&gt;='FG_576way_Regular Symbol(2wild)'!G$16,"",IF(E10=0,"",IF(OR(E10=$BW$1,E11=$BW$1,E12=$BW$1,E10=$CD$1,E11=$CD$1,E12=$CD$1,E13=$BW$1,E13=$CD$1),0,1)))</f>
        <v>0</v>
      </c>
      <c r="CG10" s="3">
        <f>IF($A10&gt;='FG_576way_Regular Symbol(2wild)'!H$16,"",IF(F10=0,"",IF(OR(F10=$BW$1,F11=$BW$1,F12=$BW$1,F10=$CD$1,F11=$CD$1,F12=$CD$1,F13=$BW$1,F13=$CD$1),0,1)))</f>
        <v>0</v>
      </c>
      <c r="CI10" s="3">
        <f>IF($A10&gt;='FG_576way_Regular Symbol(2wild)'!D$16,"",IF(B10=0,"",IF(OR(B10=$BW$1,B11=$BW$1,B12=$BW$1,B10=$CJ$1,B11=$CJ$1,B12=$CJ$1),0,1)))</f>
        <v>0</v>
      </c>
      <c r="CJ10" s="3">
        <f>IF($A10&gt;='FG_576way_Regular Symbol(2wild)'!E$16,"",IF(C10=0,"",IF(OR(C10=$BW$1,C11=$BW$1,C12=$BW$1,C10=$CJ$1,C11=$CJ$1,C12=$CJ$1),0,1)))</f>
        <v>0</v>
      </c>
      <c r="CK10" s="3">
        <f>IF($A10&gt;='FG_576way_Regular Symbol(2wild)'!F$16,"",IF(D10=0,"",IF(OR(D10=$BW$1,D11=$BW$1,D12=$BW$1,D10=$CJ$1,D11=$CJ$1,D12=$CJ$1,D13=$BW$1,D13=$CJ$1),0,1)))</f>
        <v>1</v>
      </c>
      <c r="CL10" s="3">
        <f>IF($A10&gt;='FG_576way_Regular Symbol(2wild)'!G$16,"",IF(E10=0,"",IF(OR(E10=$BW$1,E11=$BW$1,E12=$BW$1,E10=$CJ$1,E11=$CJ$1,E12=$CJ$1,E13=$BW$1,E13=$CJ$1),0,1)))</f>
        <v>1</v>
      </c>
      <c r="CM10" s="3">
        <f>IF($A10&gt;='FG_576way_Regular Symbol(2wild)'!H$16,"",IF(F10=0,"",IF(OR(F10=$BW$1,F11=$BW$1,F12=$BW$1,F10=$CJ$1,F11=$CJ$1,F12=$CJ$1,F13=$BW$1,F13=$CJ$1),0,1)))</f>
        <v>1</v>
      </c>
      <c r="CO10" s="3">
        <f>IF($A10&gt;='FG_576way_Regular Symbol(2wild)'!D$16,"",IF(B10=0,"",IF(OR(B10=$BW$1,B11=$BW$1,B12=$BW$1,B10=$CP$1,B11=$CP$1,B12=$CP$1),0,1)))</f>
        <v>1</v>
      </c>
      <c r="CP10" s="3">
        <f>IF($A10&gt;='FG_576way_Regular Symbol(2wild)'!E$16,"",IF(C10=0,"",IF(OR(C10=$BW$1,C11=$BW$1,C12=$BW$1,C10=$CP$1,C11=$CP$1,C12=$CP$1),0,1)))</f>
        <v>0</v>
      </c>
      <c r="CQ10" s="3">
        <f>IF($A10&gt;='FG_576way_Regular Symbol(2wild)'!F$16,"",IF(D10=0,"",IF(OR(D10=$BW$1,D11=$BW$1,D12=$BW$1,D10=$CP$1,D11=$CP$1,D12=$CP$1,D13=$BW$1,D13=$CP$1),0,1)))</f>
        <v>0</v>
      </c>
      <c r="CR10" s="3">
        <f>IF($A10&gt;='FG_576way_Regular Symbol(2wild)'!G$16,"",IF(E10=0,"",IF(OR(E10=$BW$1,E11=$BW$1,E12=$BW$1,E10=$CP$1,E11=$CP$1,E12=$CP$1,E13=$BW$1,E13=$CP$1),0,1)))</f>
        <v>1</v>
      </c>
      <c r="CS10" s="3">
        <f>IF($A10&gt;='FG_576way_Regular Symbol(2wild)'!H$16,"",IF(F10=0,"",IF(OR(F10=$BW$1,F11=$BW$1,F12=$BW$1,F10=$CP$1,F11=$CP$1,F12=$CP$1,F13=$BW$1,F13=$CP$1),0,1)))</f>
        <v>0</v>
      </c>
      <c r="CU10" s="3">
        <f>IF($A10&gt;='FG_576way_Regular Symbol(2wild)'!D$16,"",IF(B10=0,"",IF(OR(B10=$BW$1,B11=$BW$1,B12=$BW$1,B10=$CV$1,B11=$CV$1,B12=$CV$1),0,1)))</f>
        <v>1</v>
      </c>
      <c r="CV10" s="3">
        <f>IF($A10&gt;='FG_576way_Regular Symbol(2wild)'!E$16,"",IF(C10=0,"",IF(OR(C10=$BW$1,C11=$BW$1,C12=$BW$1,C10=$CV$1,C11=$CV$1,C12=$CV$1),0,1)))</f>
        <v>0</v>
      </c>
      <c r="CW10" s="3">
        <f>IF($A10&gt;='FG_576way_Regular Symbol(2wild)'!F$16,"",IF(D10=0,"",IF(OR(D10=$BW$1,D11=$BW$1,D12=$BW$1,D10=$CV$1,D11=$CV$1,D12=$CV$1,D13=$BW$1,D13=$CV$1),0,1)))</f>
        <v>1</v>
      </c>
      <c r="CX10" s="3">
        <f>IF($A10&gt;='FG_576way_Regular Symbol(2wild)'!G$16,"",IF(E10=0,"",IF(OR(E10=$BW$1,E11=$BW$1,E12=$BW$1,E10=$CV$1,E11=$CV$1,E12=$CV$1,E13=$BW$1,E13=$CV$1),0,1)))</f>
        <v>1</v>
      </c>
      <c r="CY10" s="3">
        <f>IF($A10&gt;='FG_576way_Regular Symbol(2wild)'!H$16,"",IF(F10=0,"",IF(OR(F10=$BW$1,F11=$BW$1,F12=$BW$1,F10=$CV$1,F11=$CV$1,F12=$CV$1,F13=$BW$1,F13=$CV$1),0,1)))</f>
        <v>1</v>
      </c>
    </row>
    <row r="11" spans="1:103">
      <c r="A11" s="337">
        <f>IF('FG_243way_Regular Symbol'!L10="","",'FG_243way_Regular Symbol'!L10)</f>
        <v>7</v>
      </c>
      <c r="B11" s="191" t="str">
        <f>IF('FG_576way_Regular Symbol(2wild)'!Q10="",
IF($A11-'FG_576way_Regular Symbol(2wild)'!D$16&gt;='FG_576way_RegularＸ_W()'!B$2-1,"",VLOOKUP($A11-'FG_576way_Regular Symbol(2wild)'!D$16,'FG_576way_Regular Symbol(2wild)'!$P$3:$U$99,'FG_576way_RegularＸ_W()'!B$3+1,FALSE)),
'FG_576way_Regular Symbol(2wild)'!Q10)</f>
        <v>Q</v>
      </c>
      <c r="C11" s="191" t="str">
        <f>IF('FG_576way_Regular Symbol(2wild)'!R10="",
IF($A11-'FG_576way_Regular Symbol(2wild)'!E$16&gt;='FG_576way_RegularＸ_W()'!C$2-1,"",VLOOKUP($A11-'FG_576way_Regular Symbol(2wild)'!E$16,'FG_576way_Regular Symbol(2wild)'!$P$3:$U$99,'FG_576way_RegularＸ_W()'!C$3+1,FALSE)),
'FG_576way_Regular Symbol(2wild)'!R10)</f>
        <v>K</v>
      </c>
      <c r="D11" s="191" t="str">
        <f>IF('FG_576way_Regular Symbol(2wild)'!S10="",
IF($A11-'FG_576way_Regular Symbol(2wild)'!F$16&gt;='FG_576way_RegularＸ_W()'!D$2-1,"",VLOOKUP($A11-'FG_576way_Regular Symbol(2wild)'!F$16,'FG_576way_Regular Symbol(2wild)'!$P$3:$U$99,'FG_576way_RegularＸ_W()'!D$3+1,FALSE)),
'FG_576way_Regular Symbol(2wild)'!S10)</f>
        <v>TE</v>
      </c>
      <c r="E11" s="191" t="str">
        <f>IF('FG_576way_Regular Symbol(2wild)'!T10="",
IF($A11-'FG_576way_Regular Symbol(2wild)'!G$16&gt;='FG_576way_RegularＸ_W()'!E$2-1,"",VLOOKUP($A11-'FG_576way_Regular Symbol(2wild)'!G$16,'FG_576way_Regular Symbol(2wild)'!$P$3:$U$99,'FG_576way_RegularＸ_W()'!E$3+1,FALSE)),
'FG_576way_Regular Symbol(2wild)'!T10)</f>
        <v>Q</v>
      </c>
      <c r="F11" s="191" t="str">
        <f>IF('FG_576way_Regular Symbol(2wild)'!U10="",
IF($A11-'FG_576way_Regular Symbol(2wild)'!H$16&gt;='FG_576way_RegularＸ_W()'!F$2-1,"",VLOOKUP($A11-'FG_576way_Regular Symbol(2wild)'!H$16,'FG_576way_Regular Symbol(2wild)'!$P$3:$U$99,'FG_576way_RegularＸ_W()'!F$3+1,FALSE)),
'FG_576way_Regular Symbol(2wild)'!U10)</f>
        <v>Q</v>
      </c>
      <c r="H11" s="352" t="s">
        <v>189</v>
      </c>
      <c r="I11" s="3">
        <f>SUM(CC4:CC100)</f>
        <v>30</v>
      </c>
      <c r="J11" s="3">
        <f>SUM(CD4:CD100)</f>
        <v>54</v>
      </c>
      <c r="K11" s="3">
        <f>SUM(CE4:CE100)</f>
        <v>49</v>
      </c>
      <c r="L11" s="3">
        <f>SUM(CF4:CF100)</f>
        <v>33</v>
      </c>
      <c r="M11" s="3">
        <f>SUM(CG4:CG100)</f>
        <v>38</v>
      </c>
      <c r="N11" s="363">
        <f t="shared" si="0"/>
        <v>7</v>
      </c>
      <c r="O11" s="344">
        <f>IF($A11&gt;='FG_576way_Regular Symbol(2wild)'!D$16,"",IF(B11="","",IF(OR(B11=$O$1,B11=$P$1,B12=$O$1,B12=$P$1,B13=$O$1,B13=$P$1),0,1)))</f>
        <v>0</v>
      </c>
      <c r="P11" s="344">
        <f>IF($A11&gt;='FG_576way_Regular Symbol(2wild)'!E$16,"",IF(C11="","",IF(OR(C11=$O$1,C11=$P$1,C12=$O$1,C12=$P$1,C13=$O$1,C13=$P$1),0,1)))</f>
        <v>0</v>
      </c>
      <c r="Q11" s="344">
        <f>IF($A11&gt;='FG_576way_Regular Symbol(2wild)'!F$16,"",IF(D11="","",IF(OR(D11=$O$1,D11=$P$1,D12=$O$1,D12=$P$1,D13=$O$1,D13=$P$1,D14=$O$1,D14=$P$1),0,1)))</f>
        <v>0</v>
      </c>
      <c r="R11" s="344">
        <f>IF($A11&gt;='FG_576way_Regular Symbol(2wild)'!G$16,"",IF(E11="","",IF(OR(E11=$O$1,E11=$P$1,E12=$O$1,E12=$P$1,E13=$O$1,E13=$P$1,E14=$O$1,E14=$P$1),0,1)))</f>
        <v>1</v>
      </c>
      <c r="S11" s="344">
        <f>IF($A11&gt;='FG_576way_Regular Symbol(2wild)'!H$16,"",IF(F11="","",IF(OR(F11=$O$1,F11=$P$1,F12=$O$1,F12=$P$1,F13=$O$1,F13=$P$1,F14=$O$1,F14=$P$1),0,1)))</f>
        <v>1</v>
      </c>
      <c r="U11" s="344">
        <f>IF($A11&gt;='FG_576way_Regular Symbol(2wild)'!D$16,"",IF(B11=0,"",IF(OR(B11=$U$1,B11=$V$1,B12=$U$1,B12=$V$1,B13=$U$1,B13=$V$1),0,1)))</f>
        <v>1</v>
      </c>
      <c r="V11" s="344">
        <f>IF($A11&gt;='FG_576way_Regular Symbol(2wild)'!E$16,"",IF(C11=0,"",IF(OR(C11=$U$1,C11=$V$1,C12=$U$1,C12=$V$1,C13=$U$1,C13=$V$1),0,1)))</f>
        <v>0</v>
      </c>
      <c r="W11" s="3">
        <f>IF($A11&gt;='FG_576way_Regular Symbol(2wild)'!F$16,"",IF(D11=0,"",IF(OR(D11=$U$1,D11=$V$1,D12=$U$1,D12=$V$1,D13=$U$1,D13=$V$1,D14=$U$1,D14=$V$1),0,1)))</f>
        <v>1</v>
      </c>
      <c r="X11" s="3">
        <f>IF($A11&gt;='FG_576way_Regular Symbol(2wild)'!G$16,"",IF(E11=0,"",IF(OR(E11=$U$1,E11=$V$1,E12=$U$1,E12=$V$1,E13=$U$1,E13=$V$1,E14=$U$1,E14=$V$1),0,1)))</f>
        <v>1</v>
      </c>
      <c r="Y11" s="3">
        <f>IF($A11&gt;='FG_576way_Regular Symbol(2wild)'!H$16,"",IF(F11=0,"",IF(OR(F11=$U$1,F11=$V$1,F12=$U$1,F12=$V$1,F13=$U$1,F13=$V$1,F14=$U$1,F14=$V$1),0,1)))</f>
        <v>1</v>
      </c>
      <c r="AA11" s="344">
        <f>IF($A11&gt;='FG_576way_Regular Symbol(2wild)'!D$16,"",IF(B11=0,"",IF(OR(B11=$AA$1,B11=$AB$1,B12=$AA$1,B12=$AB$1,B13=$AA$1,,B13=$AB$1),0,1)))</f>
        <v>1</v>
      </c>
      <c r="AB11" s="344">
        <f>IF($A11&gt;='FG_576way_Regular Symbol(2wild)'!E$16,"",IF(C11=0,"",IF(OR(C11=$AA$1,C11=$AB$1,C12=$AA$1,C12=$AB$1,C13=$AA$1,,C13=$AB$1),0,1)))</f>
        <v>0</v>
      </c>
      <c r="AC11" s="3">
        <f>IF($A11&gt;='FG_576way_Regular Symbol(2wild)'!F$16,"",IF(D11=0,"",IF(OR(D11=$AA$1,D11=$AB$1,D12=$AA$1,D12=$AB$1,D13=$AA$1,D13=$AB$1,D14=$AA$1,D14=$AB$1),0,1)))</f>
        <v>1</v>
      </c>
      <c r="AD11" s="3">
        <f>IF($A11&gt;='FG_576way_Regular Symbol(2wild)'!G$16,"",IF(E11=0,"",IF(OR(E11=$AA$1,E11=$AB$1,E12=$AA$1,E12=$AB$1,E13=$AA$1,E13=$AB$1,E14=$AA$1,E14=$AB$1),0,1)))</f>
        <v>1</v>
      </c>
      <c r="AE11" s="3">
        <f>IF($A11&gt;='FG_576way_Regular Symbol(2wild)'!H$16,"",IF(F11=0,"",IF(OR(F11=$AA$1,F11=$AB$1,F12=$AA$1,F12=$AB$1,F13=$AA$1,F13=$AB$1,F14=$AA$1,F14=$AB$1),0,1)))</f>
        <v>1</v>
      </c>
      <c r="AG11" s="344">
        <f>IF($A11&gt;='FG_576way_Regular Symbol(2wild)'!D$16,"",IF(B11=0,"",IF(OR(B11=$AG$1,B11=$AH$1,B12=$AG$1,B12=$AH$1,B13=$AG$1,B13=$AH$1),0,1)))</f>
        <v>1</v>
      </c>
      <c r="AH11" s="344">
        <f>IF($A11&gt;='FG_576way_Regular Symbol(2wild)'!E$16,"",IF(C11=0,"",IF(OR(C11=$AG$1,C11=$AH$1,C12=$AG$1,C12=$AH$1,C13=$AG$1,C13=$AH$1),0,1)))</f>
        <v>0</v>
      </c>
      <c r="AI11" s="3">
        <f>IF($A11&gt;='FG_576way_Regular Symbol(2wild)'!F$16,"",IF(D11=0,"",IF(OR(D11=$AG$1,D11=$AH$1,D12=$AG$1,D12=$AH$1,D13=$AG$1,D13=$AH$1,D14=$AG$1,D14=$AH$1),0,1)))</f>
        <v>1</v>
      </c>
      <c r="AJ11" s="3">
        <f>IF($A11&gt;='FG_576way_Regular Symbol(2wild)'!G$16,"",IF(E11=0,"",IF(OR(E11=$AG$1,E11=$AH$1,E12=$AG$1,E12=$AH$1,E13=$AG$1,E13=$AH$1,E14=$AG$1,E14=$AH$1),0,1)))</f>
        <v>1</v>
      </c>
      <c r="AK11" s="3">
        <f>IF($A11&gt;='FG_576way_Regular Symbol(2wild)'!H$16,"",IF(F11=0,"",IF(OR(F11=$AG$1,F11=$AH$1,F12=$AG$1,F12=$AH$1,F13=$AG$1,F13=$AH$1,F14=$AG$1,F14=$AH$1),0,1)))</f>
        <v>1</v>
      </c>
      <c r="AM11" s="344">
        <f>IF($A11&gt;='FG_576way_Regular Symbol(2wild)'!D$16,"",IF(B11=0,"",IF(OR(B11=$AM$1,B11=$AN$1,B12=$AM$1,B12=$AN$1,B13=$AM$1,B13=$AN$1),0,1)))</f>
        <v>1</v>
      </c>
      <c r="AN11" s="344">
        <f>IF($A11&gt;='FG_576way_Regular Symbol(2wild)'!E$16,"",IF(C11=0,"",IF(OR(C11=$AM$1,C11=$AN$1,C12=$AM$1,C12=$AN$1,C13=$AM$1,C13=$AN$1),0,1)))</f>
        <v>0</v>
      </c>
      <c r="AO11" s="3">
        <f>IF($A11&gt;='FG_576way_Regular Symbol(2wild)'!F$16,"",IF(D11=0,"",IF(OR(D11=$AM$1,D11=$AN$1,D12=$AM$1,D12=$AN$1,D13=$AM$1,D13=$AN$1,D14=$AM$1,D14=$AN$1),0,1)))</f>
        <v>1</v>
      </c>
      <c r="AP11" s="3">
        <f>IF($A11&gt;='FG_576way_Regular Symbol(2wild)'!G$16,"",IF(E11=0,"",IF(OR(E11=$AM$1,E11=$AN$1,E12=$AM$1,E12=$AN$1,E13=$AM$1,E13=$AN$1,E14=$AM$1,E14=$AN$1),0,1)))</f>
        <v>0</v>
      </c>
      <c r="AQ11" s="3">
        <f>IF($A11&gt;='FG_576way_Regular Symbol(2wild)'!H$16,"",IF(F11=0,"",IF(OR(F11=$AM$1,F11=$AN$1,F12=$AM$1,F12=$AN$1,F13=$AM$1,F13=$AN$1,F14=$AM$1,F14=$AN$1),0,1)))</f>
        <v>1</v>
      </c>
      <c r="AS11" s="344">
        <f>IF($A11&gt;='FG_576way_Regular Symbol(2wild)'!D$16,"",IF(B11=0,"",IF(OR(B11=$AM$1,B11=$AT$1,B12=$AM$1,B12=$AT$1,B13=$AM$1,B13=$AT$1),0,1)))</f>
        <v>1</v>
      </c>
      <c r="AT11" s="344">
        <f>IF($A11&gt;='FG_576way_Regular Symbol(2wild)'!E$16,"",IF(C11=0,"",IF(OR(C11=$AM$1,C11=$AT$1,C12=$AM$1,C12=$AT$1,C13=$AM$1,C13=$AT$1),0,1)))</f>
        <v>0</v>
      </c>
      <c r="AU11" s="3">
        <f>IF($A11&gt;='FG_576way_Regular Symbol(2wild)'!F$16,"",IF(D11=0,"",IF(OR(D11=$AM$1,D11=$AT$1,D12=$AM$1,D12=$AT$1,D13=$AM$1,D13=$AT$1,D14=$AM$1,D14=$AT$1),0,1)))</f>
        <v>1</v>
      </c>
      <c r="AV11" s="3">
        <f>IF($A11&gt;='FG_576way_Regular Symbol(2wild)'!G$16,"",IF(E11=0,"",IF(OR(E11=$AM$1,E11=$AT$1,E12=$AM$1,E12=$AT$1,E13=$AM$1,E13=$AT$1,E14=$AM$1,E14=$AT$1),0,1)))</f>
        <v>1</v>
      </c>
      <c r="AW11" s="3">
        <f>IF($A11&gt;='FG_576way_Regular Symbol(2wild)'!H$16,"",IF(F11=0,"",IF(OR(F11=$AM$1,F11=$AT$1,F12=$AM$1,F12=$AT$1,F13=$AM$1,F13=$AT$1,F14=$AM$1,F14=$AT$1),0,1)))</f>
        <v>1</v>
      </c>
      <c r="AY11" s="344">
        <f>IF($A11&gt;='FG_576way_Regular Symbol(2wild)'!D$16,"",IF(B11=0,"",IF(OR(B11=$AM$1,B11=$AZ$1,B12=$AM$1,B12=$AZ$1,B13=$AM$1,B13=$AZ$1),0,1)))</f>
        <v>1</v>
      </c>
      <c r="AZ11" s="344">
        <f>IF($A11&gt;='FG_576way_Regular Symbol(2wild)'!E$16,"",IF(C11=0,"",IF(OR(C11=$AM$1,C11=$AZ$1,C12=$AM$1,C12=$AZ$1,C13=$AM$1,C13=$AZ$1),0,1)))</f>
        <v>0</v>
      </c>
      <c r="BA11" s="3">
        <f>IF($A11&gt;='FG_576way_Regular Symbol(2wild)'!F$16,"",IF(D11=0,"",IF(OR(D11=$AM$1,D11=$AZ$1,D12=$AM$1,D12=$AZ$1,D13=$AM$1,D13=$AZ$1,D14=$AM$1,D14=$AZ$1),0,1)))</f>
        <v>1</v>
      </c>
      <c r="BB11" s="3">
        <f>IF($A11&gt;='FG_576way_Regular Symbol(2wild)'!G$16,"",IF(E11=0,"",IF(OR(E11=$AM$1,E11=$AZ$1,E12=$AM$1,E12=$AZ$1,E13=$AM$1,E13=$AZ$1,E14=$AM$1,E14=$AZ$1),0,1)))</f>
        <v>0</v>
      </c>
      <c r="BC11" s="3">
        <f>IF($A11&gt;='FG_576way_Regular Symbol(2wild)'!H$16,"",IF(F11=0,"",IF(OR(F11=$AM$1,F11=$AZ$1,F12=$AM$1,F12=$AZ$1,F13=$AM$1,F13=$AZ$1,F14=$AM$1,F14=$AZ$1),0,1)))</f>
        <v>1</v>
      </c>
      <c r="BE11" s="344">
        <f>IF($A11&gt;='FG_576way_Regular Symbol(2wild)'!D$16,"",IF(B11=0,"",IF(OR(B11=$AM$1,B11=$BF$1,B12=$AM$1,B12=$BF$1,B13=$AM$1,B13=$BF$1),0,1)))</f>
        <v>1</v>
      </c>
      <c r="BF11" s="344">
        <f>IF($A11&gt;='FG_576way_Regular Symbol(2wild)'!E$16,"",IF(C11=0,"",IF(OR(C11=$AM$1,C11=$BF$1,C12=$AM$1,C12=$BF$1,C13=$AM$1,C13=$BF$1),0,1)))</f>
        <v>0</v>
      </c>
      <c r="BG11" s="3">
        <f>IF($A11&gt;='FG_576way_Regular Symbol(2wild)'!F$16,"",IF(D11=0,"",IF(OR(D11=$AM$1,D11=$BF$1,D12=$AM$1,D12=$BF$1,D13=$AM$1,D13=$BF$1,D14=$AM$1,D14=$BF$1),0,1)))</f>
        <v>1</v>
      </c>
      <c r="BH11" s="3">
        <f>IF($A11&gt;='FG_576way_Regular Symbol(2wild)'!G$16,"",IF(E11=0,"",IF(OR(E11=$AM$1,E11=$BF$1,E12=$AM$1,E12=$BF$1,E13=$AM$1,E13=$BF$1,E14=$AM$1,E14=$BF$1),0,1)))</f>
        <v>1</v>
      </c>
      <c r="BI11" s="3">
        <f>IF($A11&gt;='FG_576way_Regular Symbol(2wild)'!H$16,"",IF(F11=0,"",IF(OR(F11=$AM$1,F11=$BF$1,F12=$AM$1,F12=$BF$1,F13=$AM$1,F13=$BF$1,F14=$AM$1,F14=$BF$1),0,1)))</f>
        <v>1</v>
      </c>
      <c r="BK11" s="344">
        <f>IF($A11&gt;='FG_576way_Regular Symbol(2wild)'!D$16,"",IF(B11=0,"",IF(OR(B11=$AM$1,B11=$BL$1,B12=$AM$1,B12=$BL$1,B13=$AM$1,B13=$BL$1),0,1)))</f>
        <v>1</v>
      </c>
      <c r="BL11" s="344">
        <f>IF($A11&gt;='FG_576way_Regular Symbol(2wild)'!E$16,"",IF(C11=0,"",IF(OR(C11=$AM$1,C11=$BL$1,C12=$AM$1,C12=$BL$1,C13=$AM$1,C13=$BL$1),0,1)))</f>
        <v>0</v>
      </c>
      <c r="BM11" s="3">
        <f>IF($A11&gt;='FG_576way_Regular Symbol(2wild)'!F$16,"",IF(D11=0,"",IF(OR(D11=$AM$1,D11=$BL$1,D12=$AM$1,D12=$BL$1,D13=$AM$1,D13=$BL$1,D14=$AM$1,D14=$BL$1),0,1)))</f>
        <v>1</v>
      </c>
      <c r="BN11" s="3">
        <f>IF($A11&gt;='FG_576way_Regular Symbol(2wild)'!G$16,"",IF(E11=0,"",IF(OR(E11=$AM$1,E11=$BL$1,E12=$AM$1,E12=$BL$1,E13=$AM$1,E13=$BL$1,E14=$AM$1,E14=$BL$1),0,1)))</f>
        <v>1</v>
      </c>
      <c r="BO11" s="3">
        <f>IF($A11&gt;='FG_576way_Regular Symbol(2wild)'!H$16,"",IF(F11=0,"",IF(OR(F11=$AM$1,F11=$BL$1,F12=$AM$1,F12=$BL$1,F13=$AM$1,F13=$BL$1,F14=$AM$1,F14=$BL$1),0,1)))</f>
        <v>1</v>
      </c>
      <c r="BQ11" s="3">
        <f>IF($A11&gt;='FG_576way_Regular Symbol(2wild)'!D$16,"",IF(B11=0,"",IF(OR(B11=$BQ$1,B11=$BR$1,B12=$BQ$1,B12=$BR$1,B13=$BQ$1,B13=$BR$1),0,1)))</f>
        <v>1</v>
      </c>
      <c r="BR11" s="3">
        <f>IF($A11&gt;='FG_576way_Regular Symbol(2wild)'!E$16,"",IF(C11=0,"",IF(OR(C11=$BQ$1,C11=$BR$1,C12=$BQ$1,C12=$BR$1,C13=$BQ$1,C13=$BR$1),0,1)))</f>
        <v>0</v>
      </c>
      <c r="BS11" s="3">
        <f>IF($A11&gt;='FG_576way_Regular Symbol(2wild)'!F$16,"",IF(D11=0,"",IF(OR(D11=$BQ$1,D11=$BR$1,D12=$BQ$1,D12=$BR$1,D13=$BQ$1,D13=$BR$1,D14=$BQ$1,D14=$BR$1),0,1)))</f>
        <v>1</v>
      </c>
      <c r="BT11" s="3">
        <f>IF($A11&gt;='FG_576way_Regular Symbol(2wild)'!G$16,"",IF(E11=0,"",IF(OR(E11=$BQ$1,E11=$BR$1,E12=$BQ$1,E12=$BR$1,E13=$BQ$1,E13=$BR$1,E14=$BQ$1,E14=$BR$1),0,1)))</f>
        <v>1</v>
      </c>
      <c r="BU11" s="3">
        <f>IF($A11&gt;='FG_576way_Regular Symbol(2wild)'!H$16,"",IF(F11=0,"",IF(OR(F11=$BQ$1,F11=$BR$1,F12=$BQ$1,F12=$BR$1,F13=$BQ$1,F13=$BR$1,F14=$BQ$1,F14=$BR$1),0,1)))</f>
        <v>1</v>
      </c>
      <c r="BW11" s="3">
        <f>IF($A11&gt;='FG_576way_Regular Symbol(2wild)'!D$16,"",IF(B11=0,"",IF(OR(B11=$BW$1,B12=$BW$1,B13=$BW$1,B11=$BX$1,B12=$BX$1,B13=$BX$1),0,1)))</f>
        <v>1</v>
      </c>
      <c r="BX11" s="3">
        <f>IF($A11&gt;='FG_576way_Regular Symbol(2wild)'!E$16,"",IF(C11=0,"",IF(OR(C11=$BW$1,C12=$BW$1,C13=$BW$1,C11=$BX$1,C12=$BX$1,C13=$BX$1),0,1)))</f>
        <v>0</v>
      </c>
      <c r="BY11" s="3">
        <f>IF($A11&gt;='FG_576way_Regular Symbol(2wild)'!F$16,"",IF(D11=0,"",IF(OR(D11=$BW$1,D12=$BW$1,D13=$BW$1,D11=$BX$1,D12=$BX$1,D13=$BX$1,D14=$BW$1,D14=$BX$1),0,1)))</f>
        <v>1</v>
      </c>
      <c r="BZ11" s="3">
        <f>IF($A11&gt;='FG_576way_Regular Symbol(2wild)'!G$16,"",IF(E11=0,"",IF(OR(E11=$BW$1,E12=$BW$1,E13=$BW$1,E11=$BX$1,E12=$BX$1,E13=$BX$1,E14=$BW$1,E14=$BX$1),0,1)))</f>
        <v>1</v>
      </c>
      <c r="CA11" s="3">
        <f>IF($A11&gt;='FG_576way_Regular Symbol(2wild)'!H$16,"",IF(F11=0,"",IF(OR(F11=$BW$1,F12=$BW$1,F13=$BW$1,F11=$BX$1,F12=$BX$1,F13=$BX$1,F14=$BW$1,F14=$BX$1),0,1)))</f>
        <v>1</v>
      </c>
      <c r="CC11" s="3">
        <f>IF($A11&gt;='FG_576way_Regular Symbol(2wild)'!D$16,"",IF(B11=0,"",IF(OR(B11=$BW$1,B12=$BW$1,B13=$BW$1,B11=$CD$1,B12=$CD$1,B13=$CD$1),0,1)))</f>
        <v>0</v>
      </c>
      <c r="CD11" s="3">
        <f>IF($A11&gt;='FG_576way_Regular Symbol(2wild)'!E$16,"",IF(C11=0,"",IF(OR(C11=$BW$1,C12=$BW$1,C13=$BW$1,C11=$CD$1,C12=$CD$1,C13=$CD$1),0,1)))</f>
        <v>0</v>
      </c>
      <c r="CE11" s="3">
        <f>IF($A11&gt;='FG_576way_Regular Symbol(2wild)'!F$16,"",IF(D11=0,"",IF(OR(D11=$BW$1,D12=$BW$1,D13=$BW$1,D11=$CD$1,D12=$CD$1,D13=$CD$1,D14=$BW$1,D14=$CD$1),0,1)))</f>
        <v>1</v>
      </c>
      <c r="CF11" s="3">
        <f>IF($A11&gt;='FG_576way_Regular Symbol(2wild)'!G$16,"",IF(E11=0,"",IF(OR(E11=$BW$1,E12=$BW$1,E13=$BW$1,E11=$CD$1,E12=$CD$1,E13=$CD$1,E14=$BW$1,E14=$CD$1),0,1)))</f>
        <v>0</v>
      </c>
      <c r="CG11" s="3">
        <f>IF($A11&gt;='FG_576way_Regular Symbol(2wild)'!H$16,"",IF(F11=0,"",IF(OR(F11=$BW$1,F12=$BW$1,F13=$BW$1,F11=$CD$1,F12=$CD$1,F13=$CD$1,F14=$BW$1,F14=$CD$1),0,1)))</f>
        <v>0</v>
      </c>
      <c r="CI11" s="3">
        <f>IF($A11&gt;='FG_576way_Regular Symbol(2wild)'!D$16,"",IF(B11=0,"",IF(OR(B11=$BW$1,B12=$BW$1,B13=$BW$1,B11=$CJ$1,B12=$CJ$1,B13=$CJ$1),0,1)))</f>
        <v>0</v>
      </c>
      <c r="CJ11" s="3">
        <f>IF($A11&gt;='FG_576way_Regular Symbol(2wild)'!E$16,"",IF(C11=0,"",IF(OR(C11=$BW$1,C12=$BW$1,C13=$BW$1,C11=$CJ$1,C12=$CJ$1,C13=$CJ$1),0,1)))</f>
        <v>0</v>
      </c>
      <c r="CK11" s="3">
        <f>IF($A11&gt;='FG_576way_Regular Symbol(2wild)'!F$16,"",IF(D11=0,"",IF(OR(D11=$BW$1,D12=$BW$1,D13=$BW$1,D11=$CJ$1,D12=$CJ$1,D13=$CJ$1,D14=$BW$1,D14=$CJ$1),0,1)))</f>
        <v>1</v>
      </c>
      <c r="CL11" s="3">
        <f>IF($A11&gt;='FG_576way_Regular Symbol(2wild)'!G$16,"",IF(E11=0,"",IF(OR(E11=$BW$1,E12=$BW$1,E13=$BW$1,E11=$CJ$1,E12=$CJ$1,E13=$CJ$1,E14=$BW$1,E14=$CJ$1),0,1)))</f>
        <v>1</v>
      </c>
      <c r="CM11" s="3">
        <f>IF($A11&gt;='FG_576way_Regular Symbol(2wild)'!H$16,"",IF(F11=0,"",IF(OR(F11=$BW$1,F12=$BW$1,F13=$BW$1,F11=$CJ$1,F12=$CJ$1,F13=$CJ$1,F14=$BW$1,F14=$CJ$1),0,1)))</f>
        <v>1</v>
      </c>
      <c r="CO11" s="3">
        <f>IF($A11&gt;='FG_576way_Regular Symbol(2wild)'!D$16,"",IF(B11=0,"",IF(OR(B11=$BW$1,B12=$BW$1,B13=$BW$1,B11=$CP$1,B12=$CP$1,B13=$CP$1),0,1)))</f>
        <v>1</v>
      </c>
      <c r="CP11" s="3">
        <f>IF($A11&gt;='FG_576way_Regular Symbol(2wild)'!E$16,"",IF(C11=0,"",IF(OR(C11=$BW$1,C12=$BW$1,C13=$BW$1,C11=$CP$1,C12=$CP$1,C13=$CP$1),0,1)))</f>
        <v>0</v>
      </c>
      <c r="CQ11" s="3">
        <f>IF($A11&gt;='FG_576way_Regular Symbol(2wild)'!F$16,"",IF(D11=0,"",IF(OR(D11=$BW$1,D12=$BW$1,D13=$BW$1,D11=$CP$1,D12=$CP$1,D13=$CP$1,D14=$BW$1,D14=$CP$1),0,1)))</f>
        <v>0</v>
      </c>
      <c r="CR11" s="3">
        <f>IF($A11&gt;='FG_576way_Regular Symbol(2wild)'!G$16,"",IF(E11=0,"",IF(OR(E11=$BW$1,E12=$BW$1,E13=$BW$1,E11=$CP$1,E12=$CP$1,E13=$CP$1,E14=$BW$1,E14=$CP$1),0,1)))</f>
        <v>1</v>
      </c>
      <c r="CS11" s="3">
        <f>IF($A11&gt;='FG_576way_Regular Symbol(2wild)'!H$16,"",IF(F11=0,"",IF(OR(F11=$BW$1,F12=$BW$1,F13=$BW$1,F11=$CP$1,F12=$CP$1,F13=$CP$1,F14=$BW$1,F14=$CP$1),0,1)))</f>
        <v>0</v>
      </c>
      <c r="CU11" s="3">
        <f>IF($A11&gt;='FG_576way_Regular Symbol(2wild)'!D$16,"",IF(B11=0,"",IF(OR(B11=$BW$1,B12=$BW$1,B13=$BW$1,B11=$CV$1,B12=$CV$1,B13=$CV$1),0,1)))</f>
        <v>1</v>
      </c>
      <c r="CV11" s="3">
        <f>IF($A11&gt;='FG_576way_Regular Symbol(2wild)'!E$16,"",IF(C11=0,"",IF(OR(C11=$BW$1,C12=$BW$1,C13=$BW$1,C11=$CV$1,C12=$CV$1,C13=$CV$1),0,1)))</f>
        <v>0</v>
      </c>
      <c r="CW11" s="3">
        <f>IF($A11&gt;='FG_576way_Regular Symbol(2wild)'!F$16,"",IF(D11=0,"",IF(OR(D11=$BW$1,D12=$BW$1,D13=$BW$1,D11=$CV$1,D12=$CV$1,D13=$CV$1,D14=$BW$1,D14=$CV$1),0,1)))</f>
        <v>1</v>
      </c>
      <c r="CX11" s="3">
        <f>IF($A11&gt;='FG_576way_Regular Symbol(2wild)'!G$16,"",IF(E11=0,"",IF(OR(E11=$BW$1,E12=$BW$1,E13=$BW$1,E11=$CV$1,E12=$CV$1,E13=$CV$1,E14=$BW$1,E14=$CV$1),0,1)))</f>
        <v>1</v>
      </c>
      <c r="CY11" s="3">
        <f>IF($A11&gt;='FG_576way_Regular Symbol(2wild)'!H$16,"",IF(F11=0,"",IF(OR(F11=$BW$1,F12=$BW$1,F13=$BW$1,F11=$CV$1,F12=$CV$1,F13=$CV$1,F14=$BW$1,F14=$CV$1),0,1)))</f>
        <v>1</v>
      </c>
    </row>
    <row r="12" spans="1:103">
      <c r="A12" s="337">
        <f>IF('FG_243way_Regular Symbol'!L11="","",'FG_243way_Regular Symbol'!L11)</f>
        <v>8</v>
      </c>
      <c r="B12" s="191" t="str">
        <f>IF('FG_576way_Regular Symbol(2wild)'!Q11="",
IF($A12-'FG_576way_Regular Symbol(2wild)'!D$16&gt;='FG_576way_RegularＸ_W()'!B$2-1,"",VLOOKUP($A12-'FG_576way_Regular Symbol(2wild)'!D$16,'FG_576way_Regular Symbol(2wild)'!$P$3:$U$99,'FG_576way_RegularＸ_W()'!B$3+1,FALSE)),
'FG_576way_Regular Symbol(2wild)'!Q11)</f>
        <v>J</v>
      </c>
      <c r="C12" s="191" t="str">
        <f>IF('FG_576way_Regular Symbol(2wild)'!R11="",
IF($A12-'FG_576way_Regular Symbol(2wild)'!E$16&gt;='FG_576way_RegularＸ_W()'!C$2-1,"",VLOOKUP($A12-'FG_576way_Regular Symbol(2wild)'!E$16,'FG_576way_Regular Symbol(2wild)'!$P$3:$U$99,'FG_576way_RegularＸ_W()'!C$3+1,FALSE)),
'FG_576way_Regular Symbol(2wild)'!R11)</f>
        <v>WW</v>
      </c>
      <c r="D12" s="191" t="str">
        <f>IF('FG_576way_Regular Symbol(2wild)'!S11="",
IF($A12-'FG_576way_Regular Symbol(2wild)'!F$16&gt;='FG_576way_RegularＸ_W()'!D$2-1,"",VLOOKUP($A12-'FG_576way_Regular Symbol(2wild)'!F$16,'FG_576way_Regular Symbol(2wild)'!$P$3:$U$99,'FG_576way_RegularＸ_W()'!D$3+1,FALSE)),
'FG_576way_Regular Symbol(2wild)'!S11)</f>
        <v>TE</v>
      </c>
      <c r="E12" s="191" t="str">
        <f>IF('FG_576way_Regular Symbol(2wild)'!T11="",
IF($A12-'FG_576way_Regular Symbol(2wild)'!G$16&gt;='FG_576way_RegularＸ_W()'!E$2-1,"",VLOOKUP($A12-'FG_576way_Regular Symbol(2wild)'!G$16,'FG_576way_Regular Symbol(2wild)'!$P$3:$U$99,'FG_576way_RegularＸ_W()'!E$3+1,FALSE)),
'FG_576way_Regular Symbol(2wild)'!T11)</f>
        <v>BN</v>
      </c>
      <c r="F12" s="191" t="str">
        <f>IF('FG_576way_Regular Symbol(2wild)'!U11="",
IF($A12-'FG_576way_Regular Symbol(2wild)'!H$16&gt;='FG_576way_RegularＸ_W()'!F$2-1,"",VLOOKUP($A12-'FG_576way_Regular Symbol(2wild)'!H$16,'FG_576way_Regular Symbol(2wild)'!$P$3:$U$99,'FG_576way_RegularＸ_W()'!F$3+1,FALSE)),
'FG_576way_Regular Symbol(2wild)'!U11)</f>
        <v>S1</v>
      </c>
      <c r="H12" s="352" t="s">
        <v>190</v>
      </c>
      <c r="I12" s="3">
        <f>SUM(CI4:CI100)</f>
        <v>37</v>
      </c>
      <c r="J12" s="3">
        <f>SUM(CJ4:CJ100)</f>
        <v>48</v>
      </c>
      <c r="K12" s="3">
        <f>SUM(CK4:CK100)</f>
        <v>44</v>
      </c>
      <c r="L12" s="3">
        <f>SUM(CL4:CL100)</f>
        <v>51</v>
      </c>
      <c r="M12" s="3">
        <f>SUM(CM4:CM100)</f>
        <v>30</v>
      </c>
      <c r="N12" s="363">
        <f t="shared" si="0"/>
        <v>8</v>
      </c>
      <c r="O12" s="344">
        <f>IF($A12&gt;='FG_576way_Regular Symbol(2wild)'!D$16,"",IF(B12="","",IF(OR(B12=$O$1,B12=$P$1,B13=$O$1,B13=$P$1,B14=$O$1,B14=$P$1),0,1)))</f>
        <v>0</v>
      </c>
      <c r="P12" s="344">
        <f>IF($A12&gt;='FG_576way_Regular Symbol(2wild)'!E$16,"",IF(C12="","",IF(OR(C12=$O$1,C12=$P$1,C13=$O$1,C13=$P$1,C14=$O$1,C14=$P$1),0,1)))</f>
        <v>0</v>
      </c>
      <c r="Q12" s="344">
        <f>IF($A12&gt;='FG_576way_Regular Symbol(2wild)'!F$16,"",IF(D12="","",IF(OR(D12=$O$1,D12=$P$1,D13=$O$1,D13=$P$1,D14=$O$1,D14=$P$1,D15=$O$1,D15=$P$1),0,1)))</f>
        <v>0</v>
      </c>
      <c r="R12" s="344">
        <f>IF($A12&gt;='FG_576way_Regular Symbol(2wild)'!G$16,"",IF(E12="","",IF(OR(E12=$O$1,E12=$P$1,E13=$O$1,E13=$P$1,E14=$O$1,E14=$P$1,E15=$O$1,E15=$P$1),0,1)))</f>
        <v>0</v>
      </c>
      <c r="S12" s="344">
        <f>IF($A12&gt;='FG_576way_Regular Symbol(2wild)'!H$16,"",IF(F12="","",IF(OR(F12=$O$1,F12=$P$1,F13=$O$1,F13=$P$1,F14=$O$1,F14=$P$1,F15=$O$1,F15=$P$1),0,1)))</f>
        <v>1</v>
      </c>
      <c r="U12" s="344">
        <f>IF($A12&gt;='FG_576way_Regular Symbol(2wild)'!D$16,"",IF(B12=0,"",IF(OR(B12=$U$1,B12=$V$1,B13=$U$1,B13=$V$1,B14=$U$1,B14=$V$1),0,1)))</f>
        <v>1</v>
      </c>
      <c r="V12" s="344">
        <f>IF($A12&gt;='FG_576way_Regular Symbol(2wild)'!E$16,"",IF(C12=0,"",IF(OR(C12=$U$1,C12=$V$1,C13=$U$1,C13=$V$1,C14=$U$1,C14=$V$1),0,1)))</f>
        <v>0</v>
      </c>
      <c r="W12" s="3">
        <f>IF($A12&gt;='FG_576way_Regular Symbol(2wild)'!F$16,"",IF(D12=0,"",IF(OR(D12=$U$1,D12=$V$1,D13=$U$1,D13=$V$1,D14=$U$1,D14=$V$1,D15=$U$1,D15=$V$1),0,1)))</f>
        <v>1</v>
      </c>
      <c r="X12" s="3">
        <f>IF($A12&gt;='FG_576way_Regular Symbol(2wild)'!G$16,"",IF(E12=0,"",IF(OR(E12=$U$1,E12=$V$1,E13=$U$1,E13=$V$1,E14=$U$1,E14=$V$1,E15=$U$1,E15=$V$1),0,1)))</f>
        <v>1</v>
      </c>
      <c r="Y12" s="3">
        <f>IF($A12&gt;='FG_576way_Regular Symbol(2wild)'!H$16,"",IF(F12=0,"",IF(OR(F12=$U$1,F12=$V$1,F13=$U$1,F13=$V$1,F14=$U$1,F14=$V$1,F15=$U$1,F15=$V$1),0,1)))</f>
        <v>1</v>
      </c>
      <c r="AA12" s="344">
        <f>IF($A12&gt;='FG_576way_Regular Symbol(2wild)'!D$16,"",IF(B12=0,"",IF(OR(B12=$AA$1,B12=$AB$1,B13=$AA$1,B13=$AB$1,B14=$AA$1,,B14=$AB$1),0,1)))</f>
        <v>1</v>
      </c>
      <c r="AB12" s="344">
        <f>IF($A12&gt;='FG_576way_Regular Symbol(2wild)'!E$16,"",IF(C12=0,"",IF(OR(C12=$AA$1,C12=$AB$1,C13=$AA$1,C13=$AB$1,C14=$AA$1,,C14=$AB$1),0,1)))</f>
        <v>0</v>
      </c>
      <c r="AC12" s="3">
        <f>IF($A12&gt;='FG_576way_Regular Symbol(2wild)'!F$16,"",IF(D12=0,"",IF(OR(D12=$AA$1,D12=$AB$1,D13=$AA$1,D13=$AB$1,D14=$AA$1,D14=$AB$1,D15=$AA$1,D15=$AB$1),0,1)))</f>
        <v>1</v>
      </c>
      <c r="AD12" s="3">
        <f>IF($A12&gt;='FG_576way_Regular Symbol(2wild)'!G$16,"",IF(E12=0,"",IF(OR(E12=$AA$1,E12=$AB$1,E13=$AA$1,E13=$AB$1,E14=$AA$1,E14=$AB$1,E15=$AA$1,E15=$AB$1),0,1)))</f>
        <v>1</v>
      </c>
      <c r="AE12" s="3">
        <f>IF($A12&gt;='FG_576way_Regular Symbol(2wild)'!H$16,"",IF(F12=0,"",IF(OR(F12=$AA$1,F12=$AB$1,F13=$AA$1,F13=$AB$1,F14=$AA$1,F14=$AB$1,F15=$AA$1,F15=$AB$1),0,1)))</f>
        <v>1</v>
      </c>
      <c r="AG12" s="344">
        <f>IF($A12&gt;='FG_576way_Regular Symbol(2wild)'!D$16,"",IF(B12=0,"",IF(OR(B12=$AG$1,B12=$AH$1,B13=$AG$1,B13=$AH$1,B14=$AG$1,B14=$AH$1),0,1)))</f>
        <v>1</v>
      </c>
      <c r="AH12" s="344">
        <f>IF($A12&gt;='FG_576way_Regular Symbol(2wild)'!E$16,"",IF(C12=0,"",IF(OR(C12=$AG$1,C12=$AH$1,C13=$AG$1,C13=$AH$1,C14=$AG$1,C14=$AH$1),0,1)))</f>
        <v>0</v>
      </c>
      <c r="AI12" s="3">
        <f>IF($A12&gt;='FG_576way_Regular Symbol(2wild)'!F$16,"",IF(D12=0,"",IF(OR(D12=$AG$1,D12=$AH$1,D13=$AG$1,D13=$AH$1,D14=$AG$1,D14=$AH$1,D15=$AG$1,D15=$AH$1),0,1)))</f>
        <v>1</v>
      </c>
      <c r="AJ12" s="3">
        <f>IF($A12&gt;='FG_576way_Regular Symbol(2wild)'!G$16,"",IF(E12=0,"",IF(OR(E12=$AG$1,E12=$AH$1,E13=$AG$1,E13=$AH$1,E14=$AG$1,E14=$AH$1,E15=$AG$1,E15=$AH$1),0,1)))</f>
        <v>1</v>
      </c>
      <c r="AK12" s="3">
        <f>IF($A12&gt;='FG_576way_Regular Symbol(2wild)'!H$16,"",IF(F12=0,"",IF(OR(F12=$AG$1,F12=$AH$1,F13=$AG$1,F13=$AH$1,F14=$AG$1,F14=$AH$1,F15=$AG$1,F15=$AH$1),0,1)))</f>
        <v>1</v>
      </c>
      <c r="AM12" s="344">
        <f>IF($A12&gt;='FG_576way_Regular Symbol(2wild)'!D$16,"",IF(B12=0,"",IF(OR(B12=$AM$1,B12=$AN$1,B13=$AM$1,B13=$AN$1,B14=$AM$1,B14=$AN$1),0,1)))</f>
        <v>0</v>
      </c>
      <c r="AN12" s="344">
        <f>IF($A12&gt;='FG_576way_Regular Symbol(2wild)'!E$16,"",IF(C12=0,"",IF(OR(C12=$AM$1,C12=$AN$1,C13=$AM$1,C13=$AN$1,C14=$AM$1,C14=$AN$1),0,1)))</f>
        <v>0</v>
      </c>
      <c r="AO12" s="3">
        <f>IF($A12&gt;='FG_576way_Regular Symbol(2wild)'!F$16,"",IF(D12=0,"",IF(OR(D12=$AM$1,D12=$AN$1,D13=$AM$1,D13=$AN$1,D14=$AM$1,D14=$AN$1,D15=$AM$1,D15=$AN$1),0,1)))</f>
        <v>0</v>
      </c>
      <c r="AP12" s="3">
        <f>IF($A12&gt;='FG_576way_Regular Symbol(2wild)'!G$16,"",IF(E12=0,"",IF(OR(E12=$AM$1,E12=$AN$1,E13=$AM$1,E13=$AN$1,E14=$AM$1,E14=$AN$1,E15=$AM$1,E15=$AN$1),0,1)))</f>
        <v>0</v>
      </c>
      <c r="AQ12" s="3">
        <f>IF($A12&gt;='FG_576way_Regular Symbol(2wild)'!H$16,"",IF(F12=0,"",IF(OR(F12=$AM$1,F12=$AN$1,F13=$AM$1,F13=$AN$1,F14=$AM$1,F14=$AN$1,F15=$AM$1,F15=$AN$1),0,1)))</f>
        <v>1</v>
      </c>
      <c r="AS12" s="344">
        <f>IF($A12&gt;='FG_576way_Regular Symbol(2wild)'!D$16,"",IF(B12=0,"",IF(OR(B12=$AM$1,B12=$AT$1,B13=$AM$1,B13=$AT$1,B14=$AM$1,B14=$AT$1),0,1)))</f>
        <v>1</v>
      </c>
      <c r="AT12" s="344">
        <f>IF($A12&gt;='FG_576way_Regular Symbol(2wild)'!E$16,"",IF(C12=0,"",IF(OR(C12=$AM$1,C12=$AT$1,C13=$AM$1,C13=$AT$1,C14=$AM$1,C14=$AT$1),0,1)))</f>
        <v>0</v>
      </c>
      <c r="AU12" s="3">
        <f>IF($A12&gt;='FG_576way_Regular Symbol(2wild)'!F$16,"",IF(D12=0,"",IF(OR(D12=$AM$1,D12=$AT$1,D13=$AM$1,D13=$AT$1,D14=$AM$1,D14=$AT$1,D15=$AM$1,D15=$AT$1),0,1)))</f>
        <v>1</v>
      </c>
      <c r="AV12" s="3">
        <f>IF($A12&gt;='FG_576way_Regular Symbol(2wild)'!G$16,"",IF(E12=0,"",IF(OR(E12=$AM$1,E12=$AT$1,E13=$AM$1,E13=$AT$1,E14=$AM$1,E14=$AT$1,E15=$AM$1,E15=$AT$1),0,1)))</f>
        <v>1</v>
      </c>
      <c r="AW12" s="3">
        <f>IF($A12&gt;='FG_576way_Regular Symbol(2wild)'!H$16,"",IF(F12=0,"",IF(OR(F12=$AM$1,F12=$AT$1,F13=$AM$1,F13=$AT$1,F14=$AM$1,F14=$AT$1,F15=$AM$1,F15=$AT$1),0,1)))</f>
        <v>1</v>
      </c>
      <c r="AY12" s="344">
        <f>IF($A12&gt;='FG_576way_Regular Symbol(2wild)'!D$16,"",IF(B12=0,"",IF(OR(B12=$AM$1,B12=$AZ$1,B13=$AM$1,B13=$AZ$1,B14=$AM$1,B14=$AZ$1),0,1)))</f>
        <v>1</v>
      </c>
      <c r="AZ12" s="344">
        <f>IF($A12&gt;='FG_576way_Regular Symbol(2wild)'!E$16,"",IF(C12=0,"",IF(OR(C12=$AM$1,C12=$AZ$1,C13=$AM$1,C13=$AZ$1,C14=$AM$1,C14=$AZ$1),0,1)))</f>
        <v>0</v>
      </c>
      <c r="BA12" s="3">
        <f>IF($A12&gt;='FG_576way_Regular Symbol(2wild)'!F$16,"",IF(D12=0,"",IF(OR(D12=$AM$1,D12=$AZ$1,D13=$AM$1,D13=$AZ$1,D14=$AM$1,D14=$AZ$1,D15=$AM$1,D15=$AZ$1),0,1)))</f>
        <v>1</v>
      </c>
      <c r="BB12" s="3">
        <f>IF($A12&gt;='FG_576way_Regular Symbol(2wild)'!G$16,"",IF(E12=0,"",IF(OR(E12=$AM$1,E12=$AZ$1,E13=$AM$1,E13=$AZ$1,E14=$AM$1,E14=$AZ$1,E15=$AM$1,E15=$AZ$1),0,1)))</f>
        <v>0</v>
      </c>
      <c r="BC12" s="3">
        <f>IF($A12&gt;='FG_576way_Regular Symbol(2wild)'!H$16,"",IF(F12=0,"",IF(OR(F12=$AM$1,F12=$AZ$1,F13=$AM$1,F13=$AZ$1,F14=$AM$1,F14=$AZ$1,F15=$AM$1,F15=$AZ$1),0,1)))</f>
        <v>1</v>
      </c>
      <c r="BE12" s="344">
        <f>IF($A12&gt;='FG_576way_Regular Symbol(2wild)'!D$16,"",IF(B12=0,"",IF(OR(B12=$AM$1,B12=$BF$1,B13=$AM$1,B13=$BF$1,B14=$AM$1,B14=$BF$1),0,1)))</f>
        <v>1</v>
      </c>
      <c r="BF12" s="344">
        <f>IF($A12&gt;='FG_576way_Regular Symbol(2wild)'!E$16,"",IF(C12=0,"",IF(OR(C12=$AM$1,C12=$BF$1,C13=$AM$1,C13=$BF$1,C14=$AM$1,C14=$BF$1),0,1)))</f>
        <v>0</v>
      </c>
      <c r="BG12" s="3">
        <f>IF($A12&gt;='FG_576way_Regular Symbol(2wild)'!F$16,"",IF(D12=0,"",IF(OR(D12=$AM$1,D12=$BF$1,D13=$AM$1,D13=$BF$1,D14=$AM$1,D14=$BF$1,D15=$AM$1,D15=$BF$1),0,1)))</f>
        <v>1</v>
      </c>
      <c r="BH12" s="3">
        <f>IF($A12&gt;='FG_576way_Regular Symbol(2wild)'!G$16,"",IF(E12=0,"",IF(OR(E12=$AM$1,E12=$BF$1,E13=$AM$1,E13=$BF$1,E14=$AM$1,E14=$BF$1,E15=$AM$1,E15=$BF$1),0,1)))</f>
        <v>1</v>
      </c>
      <c r="BI12" s="3">
        <f>IF($A12&gt;='FG_576way_Regular Symbol(2wild)'!H$16,"",IF(F12=0,"",IF(OR(F12=$AM$1,F12=$BF$1,F13=$AM$1,F13=$BF$1,F14=$AM$1,F14=$BF$1,F15=$AM$1,F15=$BF$1),0,1)))</f>
        <v>1</v>
      </c>
      <c r="BK12" s="344">
        <f>IF($A12&gt;='FG_576way_Regular Symbol(2wild)'!D$16,"",IF(B12=0,"",IF(OR(B12=$AM$1,B12=$BL$1,B13=$AM$1,B13=$BL$1,B14=$AM$1,B14=$BL$1),0,1)))</f>
        <v>1</v>
      </c>
      <c r="BL12" s="344">
        <f>IF($A12&gt;='FG_576way_Regular Symbol(2wild)'!E$16,"",IF(C12=0,"",IF(OR(C12=$AM$1,C12=$BL$1,C13=$AM$1,C13=$BL$1,C14=$AM$1,C14=$BL$1),0,1)))</f>
        <v>0</v>
      </c>
      <c r="BM12" s="3">
        <f>IF($A12&gt;='FG_576way_Regular Symbol(2wild)'!F$16,"",IF(D12=0,"",IF(OR(D12=$AM$1,D12=$BL$1,D13=$AM$1,D13=$BL$1,D14=$AM$1,D14=$BL$1,D15=$AM$1,D15=$BL$1),0,1)))</f>
        <v>1</v>
      </c>
      <c r="BN12" s="3">
        <f>IF($A12&gt;='FG_576way_Regular Symbol(2wild)'!G$16,"",IF(E12=0,"",IF(OR(E12=$AM$1,E12=$BL$1,E13=$AM$1,E13=$BL$1,E14=$AM$1,E14=$BL$1,E15=$AM$1,E15=$BL$1),0,1)))</f>
        <v>1</v>
      </c>
      <c r="BO12" s="3">
        <f>IF($A12&gt;='FG_576way_Regular Symbol(2wild)'!H$16,"",IF(F12=0,"",IF(OR(F12=$AM$1,F12=$BL$1,F13=$AM$1,F13=$BL$1,F14=$AM$1,F14=$BL$1,F15=$AM$1,F15=$BL$1),0,1)))</f>
        <v>1</v>
      </c>
      <c r="BQ12" s="3">
        <f>IF($A12&gt;='FG_576way_Regular Symbol(2wild)'!D$16,"",IF(B12=0,"",IF(OR(B12=$BQ$1,B12=$BR$1,B13=$BQ$1,B13=$BR$1,B14=$BQ$1,B14=$BR$1),0,1)))</f>
        <v>1</v>
      </c>
      <c r="BR12" s="3">
        <f>IF($A12&gt;='FG_576way_Regular Symbol(2wild)'!E$16,"",IF(C12=0,"",IF(OR(C12=$BQ$1,C12=$BR$1,C13=$BQ$1,C13=$BR$1,C14=$BQ$1,C14=$BR$1),0,1)))</f>
        <v>0</v>
      </c>
      <c r="BS12" s="3">
        <f>IF($A12&gt;='FG_576way_Regular Symbol(2wild)'!F$16,"",IF(D12=0,"",IF(OR(D12=$BQ$1,D12=$BR$1,D13=$BQ$1,D13=$BR$1,D14=$BQ$1,D14=$BR$1,D15=$BQ$1,D15=$BR$1),0,1)))</f>
        <v>1</v>
      </c>
      <c r="BT12" s="3">
        <f>IF($A12&gt;='FG_576way_Regular Symbol(2wild)'!G$16,"",IF(E12=0,"",IF(OR(E12=$BQ$1,E12=$BR$1,E13=$BQ$1,E13=$BR$1,E14=$BQ$1,E14=$BR$1,E15=$BQ$1,E15=$BR$1),0,1)))</f>
        <v>1</v>
      </c>
      <c r="BU12" s="3">
        <f>IF($A12&gt;='FG_576way_Regular Symbol(2wild)'!H$16,"",IF(F12=0,"",IF(OR(F12=$BQ$1,F12=$BR$1,F13=$BQ$1,F13=$BR$1,F14=$BQ$1,F14=$BR$1,F15=$BQ$1,F15=$BR$1),0,1)))</f>
        <v>1</v>
      </c>
      <c r="BW12" s="3">
        <f>IF($A12&gt;='FG_576way_Regular Symbol(2wild)'!D$16,"",IF(B12=0,"",IF(OR(B12=$BW$1,B13=$BW$1,B14=$BW$1,B12=$BX$1,B13=$BX$1,B14=$BX$1),0,1)))</f>
        <v>1</v>
      </c>
      <c r="BX12" s="3">
        <f>IF($A12&gt;='FG_576way_Regular Symbol(2wild)'!E$16,"",IF(C12=0,"",IF(OR(C12=$BW$1,C13=$BW$1,C14=$BW$1,C12=$BX$1,C13=$BX$1,C14=$BX$1),0,1)))</f>
        <v>0</v>
      </c>
      <c r="BY12" s="3">
        <f>IF($A12&gt;='FG_576way_Regular Symbol(2wild)'!F$16,"",IF(D12=0,"",IF(OR(D12=$BW$1,D13=$BW$1,D14=$BW$1,D12=$BX$1,D13=$BX$1,D14=$BX$1,D15=$BW$1,D15=$BX$1),0,1)))</f>
        <v>1</v>
      </c>
      <c r="BZ12" s="3">
        <f>IF($A12&gt;='FG_576way_Regular Symbol(2wild)'!G$16,"",IF(E12=0,"",IF(OR(E12=$BW$1,E13=$BW$1,E14=$BW$1,E12=$BX$1,E13=$BX$1,E14=$BX$1,E15=$BW$1,E15=$BX$1),0,1)))</f>
        <v>1</v>
      </c>
      <c r="CA12" s="3">
        <f>IF($A12&gt;='FG_576way_Regular Symbol(2wild)'!H$16,"",IF(F12=0,"",IF(OR(F12=$BW$1,F13=$BW$1,F14=$BW$1,F12=$BX$1,F13=$BX$1,F14=$BX$1,F15=$BW$1,F15=$BX$1),0,1)))</f>
        <v>1</v>
      </c>
      <c r="CC12" s="3">
        <f>IF($A12&gt;='FG_576way_Regular Symbol(2wild)'!D$16,"",IF(B12=0,"",IF(OR(B12=$BW$1,B13=$BW$1,B14=$BW$1,B12=$CD$1,B13=$CD$1,B14=$CD$1),0,1)))</f>
        <v>1</v>
      </c>
      <c r="CD12" s="3">
        <f>IF($A12&gt;='FG_576way_Regular Symbol(2wild)'!E$16,"",IF(C12=0,"",IF(OR(C12=$BW$1,C13=$BW$1,C14=$BW$1,C12=$CD$1,C13=$CD$1,C14=$CD$1),0,1)))</f>
        <v>0</v>
      </c>
      <c r="CE12" s="3">
        <f>IF($A12&gt;='FG_576way_Regular Symbol(2wild)'!F$16,"",IF(D12=0,"",IF(OR(D12=$BW$1,D13=$BW$1,D14=$BW$1,D12=$CD$1,D13=$CD$1,D14=$CD$1,D15=$BW$1,D15=$CD$1),0,1)))</f>
        <v>1</v>
      </c>
      <c r="CF12" s="3">
        <f>IF($A12&gt;='FG_576way_Regular Symbol(2wild)'!G$16,"",IF(E12=0,"",IF(OR(E12=$BW$1,E13=$BW$1,E14=$BW$1,E12=$CD$1,E13=$CD$1,E14=$CD$1,E15=$BW$1,E15=$CD$1),0,1)))</f>
        <v>1</v>
      </c>
      <c r="CG12" s="3">
        <f>IF($A12&gt;='FG_576way_Regular Symbol(2wild)'!H$16,"",IF(F12=0,"",IF(OR(F12=$BW$1,F13=$BW$1,F14=$BW$1,F12=$CD$1,F13=$CD$1,F14=$CD$1,F15=$BW$1,F15=$CD$1),0,1)))</f>
        <v>0</v>
      </c>
      <c r="CI12" s="3">
        <f>IF($A12&gt;='FG_576way_Regular Symbol(2wild)'!D$16,"",IF(B12=0,"",IF(OR(B12=$BW$1,B13=$BW$1,B14=$BW$1,B12=$CJ$1,B13=$CJ$1,B14=$CJ$1),0,1)))</f>
        <v>0</v>
      </c>
      <c r="CJ12" s="3">
        <f>IF($A12&gt;='FG_576way_Regular Symbol(2wild)'!E$16,"",IF(C12=0,"",IF(OR(C12=$BW$1,C13=$BW$1,C14=$BW$1,C12=$CJ$1,C13=$CJ$1,C14=$CJ$1),0,1)))</f>
        <v>0</v>
      </c>
      <c r="CK12" s="3">
        <f>IF($A12&gt;='FG_576way_Regular Symbol(2wild)'!F$16,"",IF(D12=0,"",IF(OR(D12=$BW$1,D13=$BW$1,D14=$BW$1,D12=$CJ$1,D13=$CJ$1,D14=$CJ$1,D15=$BW$1,D15=$CJ$1),0,1)))</f>
        <v>1</v>
      </c>
      <c r="CL12" s="3">
        <f>IF($A12&gt;='FG_576way_Regular Symbol(2wild)'!G$16,"",IF(E12=0,"",IF(OR(E12=$BW$1,E13=$BW$1,E14=$BW$1,E12=$CJ$1,E13=$CJ$1,E14=$CJ$1,E15=$BW$1,E15=$CJ$1),0,1)))</f>
        <v>1</v>
      </c>
      <c r="CM12" s="3">
        <f>IF($A12&gt;='FG_576way_Regular Symbol(2wild)'!H$16,"",IF(F12=0,"",IF(OR(F12=$BW$1,F13=$BW$1,F14=$BW$1,F12=$CJ$1,F13=$CJ$1,F14=$CJ$1,F15=$BW$1,F15=$CJ$1),0,1)))</f>
        <v>0</v>
      </c>
      <c r="CO12" s="3">
        <f>IF($A12&gt;='FG_576way_Regular Symbol(2wild)'!D$16,"",IF(B12=0,"",IF(OR(B12=$BW$1,B13=$BW$1,B14=$BW$1,B12=$CP$1,B13=$CP$1,B14=$CP$1),0,1)))</f>
        <v>1</v>
      </c>
      <c r="CP12" s="3">
        <f>IF($A12&gt;='FG_576way_Regular Symbol(2wild)'!E$16,"",IF(C12=0,"",IF(OR(C12=$BW$1,C13=$BW$1,C14=$BW$1,C12=$CP$1,C13=$CP$1,C14=$CP$1),0,1)))</f>
        <v>0</v>
      </c>
      <c r="CQ12" s="3">
        <f>IF($A12&gt;='FG_576way_Regular Symbol(2wild)'!F$16,"",IF(D12=0,"",IF(OR(D12=$BW$1,D13=$BW$1,D14=$BW$1,D12=$CP$1,D13=$CP$1,D14=$CP$1,D15=$BW$1,D15=$CP$1),0,1)))</f>
        <v>0</v>
      </c>
      <c r="CR12" s="3">
        <f>IF($A12&gt;='FG_576way_Regular Symbol(2wild)'!G$16,"",IF(E12=0,"",IF(OR(E12=$BW$1,E13=$BW$1,E14=$BW$1,E12=$CP$1,E13=$CP$1,E14=$CP$1,E15=$BW$1,E15=$CP$1),0,1)))</f>
        <v>1</v>
      </c>
      <c r="CS12" s="3">
        <f>IF($A12&gt;='FG_576way_Regular Symbol(2wild)'!H$16,"",IF(F12=0,"",IF(OR(F12=$BW$1,F13=$BW$1,F14=$BW$1,F12=$CP$1,F13=$CP$1,F14=$CP$1,F15=$BW$1,F15=$CP$1),0,1)))</f>
        <v>0</v>
      </c>
      <c r="CU12" s="3">
        <f>IF($A12&gt;='FG_576way_Regular Symbol(2wild)'!D$16,"",IF(B12=0,"",IF(OR(B12=$BW$1,B13=$BW$1,B14=$BW$1,B12=$CV$1,B13=$CV$1,B14=$CV$1),0,1)))</f>
        <v>1</v>
      </c>
      <c r="CV12" s="3">
        <f>IF($A12&gt;='FG_576way_Regular Symbol(2wild)'!E$16,"",IF(C12=0,"",IF(OR(C12=$BW$1,C13=$BW$1,C14=$BW$1,C12=$CV$1,C13=$CV$1,C14=$CV$1),0,1)))</f>
        <v>0</v>
      </c>
      <c r="CW12" s="3">
        <f>IF($A12&gt;='FG_576way_Regular Symbol(2wild)'!F$16,"",IF(D12=0,"",IF(OR(D12=$BW$1,D13=$BW$1,D14=$BW$1,D12=$CV$1,D13=$CV$1,D14=$CV$1,D15=$BW$1,D15=$CV$1),0,1)))</f>
        <v>1</v>
      </c>
      <c r="CX12" s="3">
        <f>IF($A12&gt;='FG_576way_Regular Symbol(2wild)'!G$16,"",IF(E12=0,"",IF(OR(E12=$BW$1,E13=$BW$1,E14=$BW$1,E12=$CV$1,E13=$CV$1,E14=$CV$1,E15=$BW$1,E15=$CV$1),0,1)))</f>
        <v>1</v>
      </c>
      <c r="CY12" s="3">
        <f>IF($A12&gt;='FG_576way_Regular Symbol(2wild)'!H$16,"",IF(F12=0,"",IF(OR(F12=$BW$1,F13=$BW$1,F14=$BW$1,F12=$CV$1,F13=$CV$1,F14=$CV$1,F15=$BW$1,F15=$CV$1),0,1)))</f>
        <v>1</v>
      </c>
    </row>
    <row r="13" spans="1:103">
      <c r="A13" s="337">
        <f>IF('FG_243way_Regular Symbol'!L12="","",'FG_243way_Regular Symbol'!L12)</f>
        <v>9</v>
      </c>
      <c r="B13" s="191" t="str">
        <f>IF('FG_576way_Regular Symbol(2wild)'!Q12="",
IF($A13-'FG_576way_Regular Symbol(2wild)'!D$16&gt;='FG_576way_RegularＸ_W()'!B$2-1,"",VLOOKUP($A13-'FG_576way_Regular Symbol(2wild)'!D$16,'FG_576way_Regular Symbol(2wild)'!$P$3:$U$99,'FG_576way_RegularＸ_W()'!B$3+1,FALSE)),
'FG_576way_Regular Symbol(2wild)'!Q12)</f>
        <v>M1</v>
      </c>
      <c r="C13" s="191" t="str">
        <f>IF('FG_576way_Regular Symbol(2wild)'!R12="",
IF($A13-'FG_576way_Regular Symbol(2wild)'!E$16&gt;='FG_576way_RegularＸ_W()'!C$2-1,"",VLOOKUP($A13-'FG_576way_Regular Symbol(2wild)'!E$16,'FG_576way_Regular Symbol(2wild)'!$P$3:$U$99,'FG_576way_RegularＸ_W()'!C$3+1,FALSE)),
'FG_576way_Regular Symbol(2wild)'!R12)</f>
        <v>TE</v>
      </c>
      <c r="D13" s="191" t="str">
        <f>IF('FG_576way_Regular Symbol(2wild)'!S12="",
IF($A13-'FG_576way_Regular Symbol(2wild)'!F$16&gt;='FG_576way_RegularＸ_W()'!D$2-1,"",VLOOKUP($A13-'FG_576way_Regular Symbol(2wild)'!F$16,'FG_576way_Regular Symbol(2wild)'!$P$3:$U$99,'FG_576way_RegularＸ_W()'!D$3+1,FALSE)),
'FG_576way_Regular Symbol(2wild)'!S12)</f>
        <v>S1</v>
      </c>
      <c r="E13" s="191" t="str">
        <f>IF('FG_576way_Regular Symbol(2wild)'!T12="",
IF($A13-'FG_576way_Regular Symbol(2wild)'!G$16&gt;='FG_576way_RegularＸ_W()'!E$2-1,"",VLOOKUP($A13-'FG_576way_Regular Symbol(2wild)'!G$16,'FG_576way_Regular Symbol(2wild)'!$P$3:$U$99,'FG_576way_RegularＸ_W()'!E$3+1,FALSE)),
'FG_576way_Regular Symbol(2wild)'!T12)</f>
        <v>M5</v>
      </c>
      <c r="F13" s="191" t="str">
        <f>IF('FG_576way_Regular Symbol(2wild)'!U12="",
IF($A13-'FG_576way_Regular Symbol(2wild)'!H$16&gt;='FG_576way_RegularＸ_W()'!F$2-1,"",VLOOKUP($A13-'FG_576way_Regular Symbol(2wild)'!H$16,'FG_576way_Regular Symbol(2wild)'!$P$3:$U$99,'FG_576way_RegularＸ_W()'!F$3+1,FALSE)),
'FG_576way_Regular Symbol(2wild)'!U12)</f>
        <v>TE</v>
      </c>
      <c r="H13" s="352" t="s">
        <v>186</v>
      </c>
      <c r="I13" s="3">
        <f>SUM(CO4:CO100)</f>
        <v>46</v>
      </c>
      <c r="J13" s="3">
        <f>SUM(CP4:CP100)</f>
        <v>62</v>
      </c>
      <c r="K13" s="3">
        <f>SUM(CQ4:CQ100)</f>
        <v>38</v>
      </c>
      <c r="L13" s="3">
        <f>SUM(CR4:CR100)</f>
        <v>48</v>
      </c>
      <c r="M13" s="3">
        <f>SUM(CS4:CS100)</f>
        <v>43</v>
      </c>
      <c r="N13" s="363">
        <f t="shared" si="0"/>
        <v>9</v>
      </c>
      <c r="O13" s="344">
        <f>IF($A13&gt;='FG_576way_Regular Symbol(2wild)'!D$16,"",IF(B13="","",IF(OR(B13=$O$1,B13=$P$1,B14=$O$1,B14=$P$1,B15=$O$1,B15=$P$1),0,1)))</f>
        <v>0</v>
      </c>
      <c r="P13" s="344">
        <f>IF($A13&gt;='FG_576way_Regular Symbol(2wild)'!E$16,"",IF(C13="","",IF(OR(C13=$O$1,C13=$P$1,C14=$O$1,C14=$P$1,C15=$O$1,C15=$P$1),0,1)))</f>
        <v>1</v>
      </c>
      <c r="Q13" s="344">
        <f>IF($A13&gt;='FG_576way_Regular Symbol(2wild)'!F$16,"",IF(D13="","",IF(OR(D13=$O$1,D13=$P$1,D14=$O$1,D14=$P$1,D15=$O$1,D15=$P$1,D16=$O$1,D16=$P$1),0,1)))</f>
        <v>0</v>
      </c>
      <c r="R13" s="344">
        <f>IF($A13&gt;='FG_576way_Regular Symbol(2wild)'!G$16,"",IF(E13="","",IF(OR(E13=$O$1,E13=$P$1,E14=$O$1,E14=$P$1,E15=$O$1,E15=$P$1,E16=$O$1,E16=$P$1),0,1)))</f>
        <v>0</v>
      </c>
      <c r="S13" s="344">
        <f>IF($A13&gt;='FG_576way_Regular Symbol(2wild)'!H$16,"",IF(F13="","",IF(OR(F13=$O$1,F13=$P$1,F14=$O$1,F14=$P$1,F15=$O$1,F15=$P$1,F16=$O$1,F16=$P$1),0,1)))</f>
        <v>1</v>
      </c>
      <c r="U13" s="344">
        <f>IF($A13&gt;='FG_576way_Regular Symbol(2wild)'!D$16,"",IF(B13=0,"",IF(OR(B13=$U$1,B13=$V$1,B14=$U$1,B14=$V$1,B15=$U$1,B15=$V$1),0,1)))</f>
        <v>1</v>
      </c>
      <c r="V13" s="344">
        <f>IF($A13&gt;='FG_576way_Regular Symbol(2wild)'!E$16,"",IF(C13=0,"",IF(OR(C13=$U$1,C13=$V$1,C14=$U$1,C14=$V$1,C15=$U$1,C15=$V$1),0,1)))</f>
        <v>1</v>
      </c>
      <c r="W13" s="3">
        <f>IF($A13&gt;='FG_576way_Regular Symbol(2wild)'!F$16,"",IF(D13=0,"",IF(OR(D13=$U$1,D13=$V$1,D14=$U$1,D14=$V$1,D15=$U$1,D15=$V$1,D16=$U$1,D16=$V$1),0,1)))</f>
        <v>1</v>
      </c>
      <c r="X13" s="3">
        <f>IF($A13&gt;='FG_576way_Regular Symbol(2wild)'!G$16,"",IF(E13=0,"",IF(OR(E13=$U$1,E13=$V$1,E14=$U$1,E14=$V$1,E15=$U$1,E15=$V$1,E16=$U$1,E16=$V$1),0,1)))</f>
        <v>1</v>
      </c>
      <c r="Y13" s="3">
        <f>IF($A13&gt;='FG_576way_Regular Symbol(2wild)'!H$16,"",IF(F13=0,"",IF(OR(F13=$U$1,F13=$V$1,F14=$U$1,F14=$V$1,F15=$U$1,F15=$V$1,F16=$U$1,F16=$V$1),0,1)))</f>
        <v>1</v>
      </c>
      <c r="AA13" s="344">
        <f>IF($A13&gt;='FG_576way_Regular Symbol(2wild)'!D$16,"",IF(B13=0,"",IF(OR(B13=$AA$1,B13=$AB$1,B14=$AA$1,B14=$AB$1,B15=$AA$1,,B15=$AB$1),0,1)))</f>
        <v>1</v>
      </c>
      <c r="AB13" s="344">
        <f>IF($A13&gt;='FG_576way_Regular Symbol(2wild)'!E$16,"",IF(C13=0,"",IF(OR(C13=$AA$1,C13=$AB$1,C14=$AA$1,C14=$AB$1,C15=$AA$1,,C15=$AB$1),0,1)))</f>
        <v>1</v>
      </c>
      <c r="AC13" s="3">
        <f>IF($A13&gt;='FG_576way_Regular Symbol(2wild)'!F$16,"",IF(D13=0,"",IF(OR(D13=$AA$1,D13=$AB$1,D14=$AA$1,D14=$AB$1,D15=$AA$1,D15=$AB$1,D16=$AA$1,D16=$AB$1),0,1)))</f>
        <v>1</v>
      </c>
      <c r="AD13" s="3">
        <f>IF($A13&gt;='FG_576way_Regular Symbol(2wild)'!G$16,"",IF(E13=0,"",IF(OR(E13=$AA$1,E13=$AB$1,E14=$AA$1,E14=$AB$1,E15=$AA$1,E15=$AB$1,E16=$AA$1,E16=$AB$1),0,1)))</f>
        <v>1</v>
      </c>
      <c r="AE13" s="3">
        <f>IF($A13&gt;='FG_576way_Regular Symbol(2wild)'!H$16,"",IF(F13=0,"",IF(OR(F13=$AA$1,F13=$AB$1,F14=$AA$1,F14=$AB$1,F15=$AA$1,F15=$AB$1,F16=$AA$1,F16=$AB$1),0,1)))</f>
        <v>1</v>
      </c>
      <c r="AG13" s="344">
        <f>IF($A13&gt;='FG_576way_Regular Symbol(2wild)'!D$16,"",IF(B13=0,"",IF(OR(B13=$AG$1,B13=$AH$1,B14=$AG$1,B14=$AH$1,B15=$AG$1,B15=$AH$1),0,1)))</f>
        <v>1</v>
      </c>
      <c r="AH13" s="344">
        <f>IF($A13&gt;='FG_576way_Regular Symbol(2wild)'!E$16,"",IF(C13=0,"",IF(OR(C13=$AG$1,C13=$AH$1,C14=$AG$1,C14=$AH$1,C15=$AG$1,C15=$AH$1),0,1)))</f>
        <v>1</v>
      </c>
      <c r="AI13" s="3">
        <f>IF($A13&gt;='FG_576way_Regular Symbol(2wild)'!F$16,"",IF(D13=0,"",IF(OR(D13=$AG$1,D13=$AH$1,D14=$AG$1,D14=$AH$1,D15=$AG$1,D15=$AH$1,D16=$AG$1,D16=$AH$1),0,1)))</f>
        <v>1</v>
      </c>
      <c r="AJ13" s="3">
        <f>IF($A13&gt;='FG_576way_Regular Symbol(2wild)'!G$16,"",IF(E13=0,"",IF(OR(E13=$AG$1,E13=$AH$1,E14=$AG$1,E14=$AH$1,E15=$AG$1,E15=$AH$1,E16=$AG$1,E16=$AH$1),0,1)))</f>
        <v>1</v>
      </c>
      <c r="AK13" s="3">
        <f>IF($A13&gt;='FG_576way_Regular Symbol(2wild)'!H$16,"",IF(F13=0,"",IF(OR(F13=$AG$1,F13=$AH$1,F14=$AG$1,F14=$AH$1,F15=$AG$1,F15=$AH$1,F16=$AG$1,F16=$AH$1),0,1)))</f>
        <v>1</v>
      </c>
      <c r="AM13" s="344">
        <f>IF($A13&gt;='FG_576way_Regular Symbol(2wild)'!D$16,"",IF(B13=0,"",IF(OR(B13=$AM$1,B13=$AN$1,B14=$AM$1,B14=$AN$1,B15=$AM$1,B15=$AN$1),0,1)))</f>
        <v>0</v>
      </c>
      <c r="AN13" s="344">
        <f>IF($A13&gt;='FG_576way_Regular Symbol(2wild)'!E$16,"",IF(C13=0,"",IF(OR(C13=$AM$1,C13=$AN$1,C14=$AM$1,C14=$AN$1,C15=$AM$1,C15=$AN$1),0,1)))</f>
        <v>1</v>
      </c>
      <c r="AO13" s="3">
        <f>IF($A13&gt;='FG_576way_Regular Symbol(2wild)'!F$16,"",IF(D13=0,"",IF(OR(D13=$AM$1,D13=$AN$1,D14=$AM$1,D14=$AN$1,D15=$AM$1,D15=$AN$1,D16=$AM$1,D16=$AN$1),0,1)))</f>
        <v>0</v>
      </c>
      <c r="AP13" s="3">
        <f>IF($A13&gt;='FG_576way_Regular Symbol(2wild)'!G$16,"",IF(E13=0,"",IF(OR(E13=$AM$1,E13=$AN$1,E14=$AM$1,E14=$AN$1,E15=$AM$1,E15=$AN$1,E16=$AM$1,E16=$AN$1),0,1)))</f>
        <v>0</v>
      </c>
      <c r="AQ13" s="3">
        <f>IF($A13&gt;='FG_576way_Regular Symbol(2wild)'!H$16,"",IF(F13=0,"",IF(OR(F13=$AM$1,F13=$AN$1,F14=$AM$1,F14=$AN$1,F15=$AM$1,F15=$AN$1,F16=$AM$1,F16=$AN$1),0,1)))</f>
        <v>1</v>
      </c>
      <c r="AS13" s="344">
        <f>IF($A13&gt;='FG_576way_Regular Symbol(2wild)'!D$16,"",IF(B13=0,"",IF(OR(B13=$AM$1,B13=$AT$1,B14=$AM$1,B14=$AT$1,B15=$AM$1,B15=$AT$1),0,1)))</f>
        <v>1</v>
      </c>
      <c r="AT13" s="344">
        <f>IF($A13&gt;='FG_576way_Regular Symbol(2wild)'!E$16,"",IF(C13=0,"",IF(OR(C13=$AM$1,C13=$AT$1,C14=$AM$1,C14=$AT$1,C15=$AM$1,C15=$AT$1),0,1)))</f>
        <v>1</v>
      </c>
      <c r="AU13" s="3">
        <f>IF($A13&gt;='FG_576way_Regular Symbol(2wild)'!F$16,"",IF(D13=0,"",IF(OR(D13=$AM$1,D13=$AT$1,D14=$AM$1,D14=$AT$1,D15=$AM$1,D15=$AT$1,D16=$AM$1,D16=$AT$1),0,1)))</f>
        <v>1</v>
      </c>
      <c r="AV13" s="3">
        <f>IF($A13&gt;='FG_576way_Regular Symbol(2wild)'!G$16,"",IF(E13=0,"",IF(OR(E13=$AM$1,E13=$AT$1,E14=$AM$1,E14=$AT$1,E15=$AM$1,E15=$AT$1,E16=$AM$1,E16=$AT$1),0,1)))</f>
        <v>1</v>
      </c>
      <c r="AW13" s="3">
        <f>IF($A13&gt;='FG_576way_Regular Symbol(2wild)'!H$16,"",IF(F13=0,"",IF(OR(F13=$AM$1,F13=$AT$1,F14=$AM$1,F14=$AT$1,F15=$AM$1,F15=$AT$1,F16=$AM$1,F16=$AT$1),0,1)))</f>
        <v>1</v>
      </c>
      <c r="AY13" s="344">
        <f>IF($A13&gt;='FG_576way_Regular Symbol(2wild)'!D$16,"",IF(B13=0,"",IF(OR(B13=$AM$1,B13=$AZ$1,B14=$AM$1,B14=$AZ$1,B15=$AM$1,B15=$AZ$1),0,1)))</f>
        <v>1</v>
      </c>
      <c r="AZ13" s="344">
        <f>IF($A13&gt;='FG_576way_Regular Symbol(2wild)'!E$16,"",IF(C13=0,"",IF(OR(C13=$AM$1,C13=$AZ$1,C14=$AM$1,C14=$AZ$1,C15=$AM$1,C15=$AZ$1),0,1)))</f>
        <v>1</v>
      </c>
      <c r="BA13" s="3">
        <f>IF($A13&gt;='FG_576way_Regular Symbol(2wild)'!F$16,"",IF(D13=0,"",IF(OR(D13=$AM$1,D13=$AZ$1,D14=$AM$1,D14=$AZ$1,D15=$AM$1,D15=$AZ$1,D16=$AM$1,D16=$AZ$1),0,1)))</f>
        <v>1</v>
      </c>
      <c r="BB13" s="3">
        <f>IF($A13&gt;='FG_576way_Regular Symbol(2wild)'!G$16,"",IF(E13=0,"",IF(OR(E13=$AM$1,E13=$AZ$1,E14=$AM$1,E14=$AZ$1,E15=$AM$1,E15=$AZ$1,E16=$AM$1,E16=$AZ$1),0,1)))</f>
        <v>0</v>
      </c>
      <c r="BC13" s="3">
        <f>IF($A13&gt;='FG_576way_Regular Symbol(2wild)'!H$16,"",IF(F13=0,"",IF(OR(F13=$AM$1,F13=$AZ$1,F14=$AM$1,F14=$AZ$1,F15=$AM$1,F15=$AZ$1,F16=$AM$1,F16=$AZ$1),0,1)))</f>
        <v>1</v>
      </c>
      <c r="BE13" s="344">
        <f>IF($A13&gt;='FG_576way_Regular Symbol(2wild)'!D$16,"",IF(B13=0,"",IF(OR(B13=$AM$1,B13=$BF$1,B14=$AM$1,B14=$BF$1,B15=$AM$1,B15=$BF$1),0,1)))</f>
        <v>1</v>
      </c>
      <c r="BF13" s="344">
        <f>IF($A13&gt;='FG_576way_Regular Symbol(2wild)'!E$16,"",IF(C13=0,"",IF(OR(C13=$AM$1,C13=$BF$1,C14=$AM$1,C14=$BF$1,C15=$AM$1,C15=$BF$1),0,1)))</f>
        <v>1</v>
      </c>
      <c r="BG13" s="3">
        <f>IF($A13&gt;='FG_576way_Regular Symbol(2wild)'!F$16,"",IF(D13=0,"",IF(OR(D13=$AM$1,D13=$BF$1,D14=$AM$1,D14=$BF$1,D15=$AM$1,D15=$BF$1,D16=$AM$1,D16=$BF$1),0,1)))</f>
        <v>1</v>
      </c>
      <c r="BH13" s="3">
        <f>IF($A13&gt;='FG_576way_Regular Symbol(2wild)'!G$16,"",IF(E13=0,"",IF(OR(E13=$AM$1,E13=$BF$1,E14=$AM$1,E14=$BF$1,E15=$AM$1,E15=$BF$1,E16=$AM$1,E16=$BF$1),0,1)))</f>
        <v>1</v>
      </c>
      <c r="BI13" s="3">
        <f>IF($A13&gt;='FG_576way_Regular Symbol(2wild)'!H$16,"",IF(F13=0,"",IF(OR(F13=$AM$1,F13=$BF$1,F14=$AM$1,F14=$BF$1,F15=$AM$1,F15=$BF$1,F16=$AM$1,F16=$BF$1),0,1)))</f>
        <v>1</v>
      </c>
      <c r="BK13" s="344">
        <f>IF($A13&gt;='FG_576way_Regular Symbol(2wild)'!D$16,"",IF(B13=0,"",IF(OR(B13=$AM$1,B13=$BL$1,B14=$AM$1,B14=$BL$1,B15=$AM$1,B15=$BL$1),0,1)))</f>
        <v>1</v>
      </c>
      <c r="BL13" s="344">
        <f>IF($A13&gt;='FG_576way_Regular Symbol(2wild)'!E$16,"",IF(C13=0,"",IF(OR(C13=$AM$1,C13=$BL$1,C14=$AM$1,C14=$BL$1,C15=$AM$1,C15=$BL$1),0,1)))</f>
        <v>1</v>
      </c>
      <c r="BM13" s="3">
        <f>IF($A13&gt;='FG_576way_Regular Symbol(2wild)'!F$16,"",IF(D13=0,"",IF(OR(D13=$AM$1,D13=$BL$1,D14=$AM$1,D14=$BL$1,D15=$AM$1,D15=$BL$1,D16=$AM$1,D16=$BL$1),0,1)))</f>
        <v>1</v>
      </c>
      <c r="BN13" s="3">
        <f>IF($A13&gt;='FG_576way_Regular Symbol(2wild)'!G$16,"",IF(E13=0,"",IF(OR(E13=$AM$1,E13=$BL$1,E14=$AM$1,E14=$BL$1,E15=$AM$1,E15=$BL$1,E16=$AM$1,E16=$BL$1),0,1)))</f>
        <v>1</v>
      </c>
      <c r="BO13" s="3">
        <f>IF($A13&gt;='FG_576way_Regular Symbol(2wild)'!H$16,"",IF(F13=0,"",IF(OR(F13=$AM$1,F13=$BL$1,F14=$AM$1,F14=$BL$1,F15=$AM$1,F15=$BL$1,F16=$AM$1,F16=$BL$1),0,1)))</f>
        <v>1</v>
      </c>
      <c r="BQ13" s="3">
        <f>IF($A13&gt;='FG_576way_Regular Symbol(2wild)'!D$16,"",IF(B13=0,"",IF(OR(B13=$BQ$1,B13=$BR$1,B14=$BQ$1,B14=$BR$1,B15=$BQ$1,B15=$BR$1),0,1)))</f>
        <v>1</v>
      </c>
      <c r="BR13" s="3">
        <f>IF($A13&gt;='FG_576way_Regular Symbol(2wild)'!E$16,"",IF(C13=0,"",IF(OR(C13=$BQ$1,C13=$BR$1,C14=$BQ$1,C14=$BR$1,C15=$BQ$1,C15=$BR$1),0,1)))</f>
        <v>1</v>
      </c>
      <c r="BS13" s="3">
        <f>IF($A13&gt;='FG_576way_Regular Symbol(2wild)'!F$16,"",IF(D13=0,"",IF(OR(D13=$BQ$1,D13=$BR$1,D14=$BQ$1,D14=$BR$1,D15=$BQ$1,D15=$BR$1,D16=$BQ$1,D16=$BR$1),0,1)))</f>
        <v>1</v>
      </c>
      <c r="BT13" s="3">
        <f>IF($A13&gt;='FG_576way_Regular Symbol(2wild)'!G$16,"",IF(E13=0,"",IF(OR(E13=$BQ$1,E13=$BR$1,E14=$BQ$1,E14=$BR$1,E15=$BQ$1,E15=$BR$1,E16=$BQ$1,E16=$BR$1),0,1)))</f>
        <v>1</v>
      </c>
      <c r="BU13" s="3">
        <f>IF($A13&gt;='FG_576way_Regular Symbol(2wild)'!H$16,"",IF(F13=0,"",IF(OR(F13=$BQ$1,F13=$BR$1,F14=$BQ$1,F14=$BR$1,F15=$BQ$1,F15=$BR$1,F16=$BQ$1,F16=$BR$1),0,1)))</f>
        <v>1</v>
      </c>
      <c r="BW13" s="3">
        <f>IF($A13&gt;='FG_576way_Regular Symbol(2wild)'!D$16,"",IF(B13=0,"",IF(OR(B13=$BW$1,B14=$BW$1,B15=$BW$1,B13=$BX$1,B14=$BX$1,B15=$BX$1),0,1)))</f>
        <v>1</v>
      </c>
      <c r="BX13" s="3">
        <f>IF($A13&gt;='FG_576way_Regular Symbol(2wild)'!E$16,"",IF(C13=0,"",IF(OR(C13=$BW$1,C14=$BW$1,C15=$BW$1,C13=$BX$1,C14=$BX$1,C15=$BX$1),0,1)))</f>
        <v>0</v>
      </c>
      <c r="BY13" s="3">
        <f>IF($A13&gt;='FG_576way_Regular Symbol(2wild)'!F$16,"",IF(D13=0,"",IF(OR(D13=$BW$1,D14=$BW$1,D15=$BW$1,D13=$BX$1,D14=$BX$1,D15=$BX$1,D16=$BW$1,D16=$BX$1),0,1)))</f>
        <v>1</v>
      </c>
      <c r="BZ13" s="3">
        <f>IF($A13&gt;='FG_576way_Regular Symbol(2wild)'!G$16,"",IF(E13=0,"",IF(OR(E13=$BW$1,E14=$BW$1,E15=$BW$1,E13=$BX$1,E14=$BX$1,E15=$BX$1,E16=$BW$1,E16=$BX$1),0,1)))</f>
        <v>1</v>
      </c>
      <c r="CA13" s="3">
        <f>IF($A13&gt;='FG_576way_Regular Symbol(2wild)'!H$16,"",IF(F13=0,"",IF(OR(F13=$BW$1,F14=$BW$1,F15=$BW$1,F13=$BX$1,F14=$BX$1,F15=$BX$1,F16=$BW$1,F16=$BX$1),0,1)))</f>
        <v>1</v>
      </c>
      <c r="CC13" s="3">
        <f>IF($A13&gt;='FG_576way_Regular Symbol(2wild)'!D$16,"",IF(B13=0,"",IF(OR(B13=$BW$1,B14=$BW$1,B15=$BW$1,B13=$CD$1,B14=$CD$1,B15=$CD$1),0,1)))</f>
        <v>0</v>
      </c>
      <c r="CD13" s="3">
        <f>IF($A13&gt;='FG_576way_Regular Symbol(2wild)'!E$16,"",IF(C13=0,"",IF(OR(C13=$BW$1,C14=$BW$1,C15=$BW$1,C13=$CD$1,C14=$CD$1,C15=$CD$1),0,1)))</f>
        <v>1</v>
      </c>
      <c r="CE13" s="3">
        <f>IF($A13&gt;='FG_576way_Regular Symbol(2wild)'!F$16,"",IF(D13=0,"",IF(OR(D13=$BW$1,D14=$BW$1,D15=$BW$1,D13=$CD$1,D14=$CD$1,D15=$CD$1,D16=$BW$1,D16=$CD$1),0,1)))</f>
        <v>1</v>
      </c>
      <c r="CF13" s="3">
        <f>IF($A13&gt;='FG_576way_Regular Symbol(2wild)'!G$16,"",IF(E13=0,"",IF(OR(E13=$BW$1,E14=$BW$1,E15=$BW$1,E13=$CD$1,E14=$CD$1,E15=$CD$1,E16=$BW$1,E16=$CD$1),0,1)))</f>
        <v>1</v>
      </c>
      <c r="CG13" s="3">
        <f>IF($A13&gt;='FG_576way_Regular Symbol(2wild)'!H$16,"",IF(F13=0,"",IF(OR(F13=$BW$1,F14=$BW$1,F15=$BW$1,F13=$CD$1,F14=$CD$1,F15=$CD$1,F16=$BW$1,F16=$CD$1),0,1)))</f>
        <v>0</v>
      </c>
      <c r="CI13" s="3">
        <f>IF($A13&gt;='FG_576way_Regular Symbol(2wild)'!D$16,"",IF(B13=0,"",IF(OR(B13=$BW$1,B14=$BW$1,B15=$BW$1,B13=$CJ$1,B14=$CJ$1,B15=$CJ$1),0,1)))</f>
        <v>1</v>
      </c>
      <c r="CJ13" s="3">
        <f>IF($A13&gt;='FG_576way_Regular Symbol(2wild)'!E$16,"",IF(C13=0,"",IF(OR(C13=$BW$1,C14=$BW$1,C15=$BW$1,C13=$CJ$1,C14=$CJ$1,C15=$CJ$1),0,1)))</f>
        <v>0</v>
      </c>
      <c r="CK13" s="3">
        <f>IF($A13&gt;='FG_576way_Regular Symbol(2wild)'!F$16,"",IF(D13=0,"",IF(OR(D13=$BW$1,D14=$BW$1,D15=$BW$1,D13=$CJ$1,D14=$CJ$1,D15=$CJ$1,D16=$BW$1,D16=$CJ$1),0,1)))</f>
        <v>1</v>
      </c>
      <c r="CL13" s="3">
        <f>IF($A13&gt;='FG_576way_Regular Symbol(2wild)'!G$16,"",IF(E13=0,"",IF(OR(E13=$BW$1,E14=$BW$1,E15=$BW$1,E13=$CJ$1,E14=$CJ$1,E15=$CJ$1,E16=$BW$1,E16=$CJ$1),0,1)))</f>
        <v>1</v>
      </c>
      <c r="CM13" s="3">
        <f>IF($A13&gt;='FG_576way_Regular Symbol(2wild)'!H$16,"",IF(F13=0,"",IF(OR(F13=$BW$1,F14=$BW$1,F15=$BW$1,F13=$CJ$1,F14=$CJ$1,F15=$CJ$1,F16=$BW$1,F16=$CJ$1),0,1)))</f>
        <v>0</v>
      </c>
      <c r="CO13" s="3">
        <f>IF($A13&gt;='FG_576way_Regular Symbol(2wild)'!D$16,"",IF(B13=0,"",IF(OR(B13=$BW$1,B14=$BW$1,B15=$BW$1,B13=$CP$1,B14=$CP$1,B15=$CP$1),0,1)))</f>
        <v>1</v>
      </c>
      <c r="CP13" s="3">
        <f>IF($A13&gt;='FG_576way_Regular Symbol(2wild)'!E$16,"",IF(C13=0,"",IF(OR(C13=$BW$1,C14=$BW$1,C15=$BW$1,C13=$CP$1,C14=$CP$1,C15=$CP$1),0,1)))</f>
        <v>0</v>
      </c>
      <c r="CQ13" s="3">
        <f>IF($A13&gt;='FG_576way_Regular Symbol(2wild)'!F$16,"",IF(D13=0,"",IF(OR(D13=$BW$1,D14=$BW$1,D15=$BW$1,D13=$CP$1,D14=$CP$1,D15=$CP$1,D16=$BW$1,D16=$CP$1),0,1)))</f>
        <v>1</v>
      </c>
      <c r="CR13" s="3">
        <f>IF($A13&gt;='FG_576way_Regular Symbol(2wild)'!G$16,"",IF(E13=0,"",IF(OR(E13=$BW$1,E14=$BW$1,E15=$BW$1,E13=$CP$1,E14=$CP$1,E15=$CP$1,E16=$BW$1,E16=$CP$1),0,1)))</f>
        <v>1</v>
      </c>
      <c r="CS13" s="3">
        <f>IF($A13&gt;='FG_576way_Regular Symbol(2wild)'!H$16,"",IF(F13=0,"",IF(OR(F13=$BW$1,F14=$BW$1,F15=$BW$1,F13=$CP$1,F14=$CP$1,F15=$CP$1,F16=$BW$1,F16=$CP$1),0,1)))</f>
        <v>0</v>
      </c>
      <c r="CU13" s="3">
        <f>IF($A13&gt;='FG_576way_Regular Symbol(2wild)'!D$16,"",IF(B13=0,"",IF(OR(B13=$BW$1,B14=$BW$1,B15=$BW$1,B13=$CV$1,B14=$CV$1,B15=$CV$1),0,1)))</f>
        <v>1</v>
      </c>
      <c r="CV13" s="3">
        <f>IF($A13&gt;='FG_576way_Regular Symbol(2wild)'!E$16,"",IF(C13=0,"",IF(OR(C13=$BW$1,C14=$BW$1,C15=$BW$1,C13=$CV$1,C14=$CV$1,C15=$CV$1),0,1)))</f>
        <v>1</v>
      </c>
      <c r="CW13" s="3">
        <f>IF($A13&gt;='FG_576way_Regular Symbol(2wild)'!F$16,"",IF(D13=0,"",IF(OR(D13=$BW$1,D14=$BW$1,D15=$BW$1,D13=$CV$1,D14=$CV$1,D15=$CV$1,D16=$BW$1,D16=$CV$1),0,1)))</f>
        <v>1</v>
      </c>
      <c r="CX13" s="3">
        <f>IF($A13&gt;='FG_576way_Regular Symbol(2wild)'!G$16,"",IF(E13=0,"",IF(OR(E13=$BW$1,E14=$BW$1,E15=$BW$1,E13=$CV$1,E14=$CV$1,E15=$CV$1,E16=$BW$1,E16=$CV$1),0,1)))</f>
        <v>1</v>
      </c>
      <c r="CY13" s="3">
        <f>IF($A13&gt;='FG_576way_Regular Symbol(2wild)'!H$16,"",IF(F13=0,"",IF(OR(F13=$BW$1,F14=$BW$1,F15=$BW$1,F13=$CV$1,F14=$CV$1,F15=$CV$1,F16=$BW$1,F16=$CV$1),0,1)))</f>
        <v>1</v>
      </c>
    </row>
    <row r="14" spans="1:103" ht="16" thickBot="1">
      <c r="A14" s="337">
        <f>IF('FG_243way_Regular Symbol'!L13="","",'FG_243way_Regular Symbol'!L13)</f>
        <v>10</v>
      </c>
      <c r="B14" s="191" t="str">
        <f>IF('FG_576way_Regular Symbol(2wild)'!Q13="",
IF($A14-'FG_576way_Regular Symbol(2wild)'!D$16&gt;='FG_576way_RegularＸ_W()'!B$2-1,"",VLOOKUP($A14-'FG_576way_Regular Symbol(2wild)'!D$16,'FG_576way_Regular Symbol(2wild)'!$P$3:$U$99,'FG_576way_RegularＸ_W()'!B$3+1,FALSE)),
'FG_576way_Regular Symbol(2wild)'!Q13)</f>
        <v>M5</v>
      </c>
      <c r="C14" s="191" t="str">
        <f>IF('FG_576way_Regular Symbol(2wild)'!R13="",
IF($A14-'FG_576way_Regular Symbol(2wild)'!E$16&gt;='FG_576way_RegularＸ_W()'!C$2-1,"",VLOOKUP($A14-'FG_576way_Regular Symbol(2wild)'!E$16,'FG_576way_Regular Symbol(2wild)'!$P$3:$U$99,'FG_576way_RegularＸ_W()'!C$3+1,FALSE)),
'FG_576way_Regular Symbol(2wild)'!R13)</f>
        <v>K</v>
      </c>
      <c r="D14" s="191" t="str">
        <f>IF('FG_576way_Regular Symbol(2wild)'!S13="",
IF($A14-'FG_576way_Regular Symbol(2wild)'!F$16&gt;='FG_576way_RegularＸ_W()'!D$2-1,"",VLOOKUP($A14-'FG_576way_Regular Symbol(2wild)'!F$16,'FG_576way_Regular Symbol(2wild)'!$P$3:$U$99,'FG_576way_RegularＸ_W()'!D$3+1,FALSE)),
'FG_576way_Regular Symbol(2wild)'!S13)</f>
        <v>M1</v>
      </c>
      <c r="E14" s="191" t="str">
        <f>IF('FG_576way_Regular Symbol(2wild)'!T13="",
IF($A14-'FG_576way_Regular Symbol(2wild)'!G$16&gt;='FG_576way_RegularＸ_W()'!E$2-1,"",VLOOKUP($A14-'FG_576way_Regular Symbol(2wild)'!G$16,'FG_576way_Regular Symbol(2wild)'!$P$3:$U$99,'FG_576way_RegularＸ_W()'!E$3+1,FALSE)),
'FG_576way_Regular Symbol(2wild)'!T13)</f>
        <v>BN</v>
      </c>
      <c r="F14" s="191" t="str">
        <f>IF('FG_576way_Regular Symbol(2wild)'!U13="",
IF($A14-'FG_576way_Regular Symbol(2wild)'!H$16&gt;='FG_576way_RegularＸ_W()'!F$2-1,"",VLOOKUP($A14-'FG_576way_Regular Symbol(2wild)'!H$16,'FG_576way_Regular Symbol(2wild)'!$P$3:$U$99,'FG_576way_RegularＸ_W()'!F$3+1,FALSE)),
'FG_576way_Regular Symbol(2wild)'!U13)</f>
        <v>Q</v>
      </c>
      <c r="H14" s="353" t="s">
        <v>187</v>
      </c>
      <c r="I14" s="154">
        <f>SUM(CU4:CU100)</f>
        <v>55</v>
      </c>
      <c r="J14" s="154">
        <f>SUM(CV4:CV100)</f>
        <v>76</v>
      </c>
      <c r="K14" s="154">
        <f>SUM(CW4:CW100)</f>
        <v>60</v>
      </c>
      <c r="L14" s="154">
        <f>SUM(CX4:CX100)</f>
        <v>56</v>
      </c>
      <c r="M14" s="154">
        <f>SUM(CY4:CY100)</f>
        <v>68</v>
      </c>
      <c r="N14" s="363">
        <f t="shared" si="0"/>
        <v>10</v>
      </c>
      <c r="O14" s="344">
        <f>IF($A14&gt;='FG_576way_Regular Symbol(2wild)'!D$16,"",IF(B14="","",IF(OR(B14=$O$1,B14=$P$1,B15=$O$1,B15=$P$1,B16=$O$1,B16=$P$1),0,1)))</f>
        <v>1</v>
      </c>
      <c r="P14" s="344">
        <f>IF($A14&gt;='FG_576way_Regular Symbol(2wild)'!E$16,"",IF(C14="","",IF(OR(C14=$O$1,C14=$P$1,C15=$O$1,C15=$P$1,C16=$O$1,C16=$P$1),0,1)))</f>
        <v>0</v>
      </c>
      <c r="Q14" s="344">
        <f>IF($A14&gt;='FG_576way_Regular Symbol(2wild)'!F$16,"",IF(D14="","",IF(OR(D14=$O$1,D14=$P$1,D15=$O$1,D15=$P$1,D16=$O$1,D16=$P$1,D17=$O$1,D17=$P$1),0,1)))</f>
        <v>0</v>
      </c>
      <c r="R14" s="344">
        <f>IF($A14&gt;='FG_576way_Regular Symbol(2wild)'!G$16,"",IF(E14="","",IF(OR(E14=$O$1,E14=$P$1,E15=$O$1,E15=$P$1,E16=$O$1,E16=$P$1,E17=$O$1,E17=$P$1),0,1)))</f>
        <v>0</v>
      </c>
      <c r="S14" s="344">
        <f>IF($A14&gt;='FG_576way_Regular Symbol(2wild)'!H$16,"",IF(F14="","",IF(OR(F14=$O$1,F14=$P$1,F15=$O$1,F15=$P$1,F16=$O$1,F16=$P$1,F17=$O$1,F17=$P$1),0,1)))</f>
        <v>1</v>
      </c>
      <c r="U14" s="344">
        <f>IF($A14&gt;='FG_576way_Regular Symbol(2wild)'!D$16,"",IF(B14=0,"",IF(OR(B14=$U$1,B14=$V$1,B15=$U$1,B15=$V$1,B16=$U$1,B16=$V$1),0,1)))</f>
        <v>0</v>
      </c>
      <c r="V14" s="344">
        <f>IF($A14&gt;='FG_576way_Regular Symbol(2wild)'!E$16,"",IF(C14=0,"",IF(OR(C14=$U$1,C14=$V$1,C15=$U$1,C15=$V$1,C16=$U$1,C16=$V$1),0,1)))</f>
        <v>1</v>
      </c>
      <c r="W14" s="3">
        <f>IF($A14&gt;='FG_576way_Regular Symbol(2wild)'!F$16,"",IF(D14=0,"",IF(OR(D14=$U$1,D14=$V$1,D15=$U$1,D15=$V$1,D16=$U$1,D16=$V$1,D17=$U$1,D17=$V$1),0,1)))</f>
        <v>1</v>
      </c>
      <c r="X14" s="3">
        <f>IF($A14&gt;='FG_576way_Regular Symbol(2wild)'!G$16,"",IF(E14=0,"",IF(OR(E14=$U$1,E14=$V$1,E15=$U$1,E15=$V$1,E16=$U$1,E16=$V$1,E17=$U$1,E17=$V$1),0,1)))</f>
        <v>1</v>
      </c>
      <c r="Y14" s="3">
        <f>IF($A14&gt;='FG_576way_Regular Symbol(2wild)'!H$16,"",IF(F14=0,"",IF(OR(F14=$U$1,F14=$V$1,F15=$U$1,F15=$V$1,F16=$U$1,F16=$V$1,F17=$U$1,F17=$V$1),0,1)))</f>
        <v>1</v>
      </c>
      <c r="AA14" s="344">
        <f>IF($A14&gt;='FG_576way_Regular Symbol(2wild)'!D$16,"",IF(B14=0,"",IF(OR(B14=$AA$1,B14=$AB$1,B15=$AA$1,B15=$AB$1,B16=$AA$1,,B16=$AB$1),0,1)))</f>
        <v>1</v>
      </c>
      <c r="AB14" s="344">
        <f>IF($A14&gt;='FG_576way_Regular Symbol(2wild)'!E$16,"",IF(C14=0,"",IF(OR(C14=$AA$1,C14=$AB$1,C15=$AA$1,C15=$AB$1,C16=$AA$1,,C16=$AB$1),0,1)))</f>
        <v>1</v>
      </c>
      <c r="AC14" s="3">
        <f>IF($A14&gt;='FG_576way_Regular Symbol(2wild)'!F$16,"",IF(D14=0,"",IF(OR(D14=$AA$1,D14=$AB$1,D15=$AA$1,D15=$AB$1,D16=$AA$1,D16=$AB$1,D17=$AA$1,D17=$AB$1),0,1)))</f>
        <v>0</v>
      </c>
      <c r="AD14" s="3">
        <f>IF($A14&gt;='FG_576way_Regular Symbol(2wild)'!G$16,"",IF(E14=0,"",IF(OR(E14=$AA$1,E14=$AB$1,E15=$AA$1,E15=$AB$1,E16=$AA$1,E16=$AB$1,E17=$AA$1,E17=$AB$1),0,1)))</f>
        <v>1</v>
      </c>
      <c r="AE14" s="3">
        <f>IF($A14&gt;='FG_576way_Regular Symbol(2wild)'!H$16,"",IF(F14=0,"",IF(OR(F14=$AA$1,F14=$AB$1,F15=$AA$1,F15=$AB$1,F16=$AA$1,F16=$AB$1,F17=$AA$1,F17=$AB$1),0,1)))</f>
        <v>1</v>
      </c>
      <c r="AG14" s="344">
        <f>IF($A14&gt;='FG_576way_Regular Symbol(2wild)'!D$16,"",IF(B14=0,"",IF(OR(B14=$AG$1,B14=$AH$1,B15=$AG$1,B15=$AH$1,B16=$AG$1,B16=$AH$1),0,1)))</f>
        <v>1</v>
      </c>
      <c r="AH14" s="344">
        <f>IF($A14&gt;='FG_576way_Regular Symbol(2wild)'!E$16,"",IF(C14=0,"",IF(OR(C14=$AG$1,C14=$AH$1,C15=$AG$1,C15=$AH$1,C16=$AG$1,C16=$AH$1),0,1)))</f>
        <v>1</v>
      </c>
      <c r="AI14" s="3">
        <f>IF($A14&gt;='FG_576way_Regular Symbol(2wild)'!F$16,"",IF(D14=0,"",IF(OR(D14=$AG$1,D14=$AH$1,D15=$AG$1,D15=$AH$1,D16=$AG$1,D16=$AH$1,D17=$AG$1,D17=$AH$1),0,1)))</f>
        <v>1</v>
      </c>
      <c r="AJ14" s="3">
        <f>IF($A14&gt;='FG_576way_Regular Symbol(2wild)'!G$16,"",IF(E14=0,"",IF(OR(E14=$AG$1,E14=$AH$1,E15=$AG$1,E15=$AH$1,E16=$AG$1,E16=$AH$1,E17=$AG$1,E17=$AH$1),0,1)))</f>
        <v>1</v>
      </c>
      <c r="AK14" s="3">
        <f>IF($A14&gt;='FG_576way_Regular Symbol(2wild)'!H$16,"",IF(F14=0,"",IF(OR(F14=$AG$1,F14=$AH$1,F15=$AG$1,F15=$AH$1,F16=$AG$1,F16=$AH$1,F17=$AG$1,F17=$AH$1),0,1)))</f>
        <v>1</v>
      </c>
      <c r="AM14" s="344">
        <f>IF($A14&gt;='FG_576way_Regular Symbol(2wild)'!D$16,"",IF(B14=0,"",IF(OR(B14=$AM$1,B14=$AN$1,B15=$AM$1,B15=$AN$1,B16=$AM$1,B16=$AN$1),0,1)))</f>
        <v>0</v>
      </c>
      <c r="AN14" s="344">
        <f>IF($A14&gt;='FG_576way_Regular Symbol(2wild)'!E$16,"",IF(C14=0,"",IF(OR(C14=$AM$1,C14=$AN$1,C15=$AM$1,C15=$AN$1,C16=$AM$1,C16=$AN$1),0,1)))</f>
        <v>1</v>
      </c>
      <c r="AO14" s="3">
        <f>IF($A14&gt;='FG_576way_Regular Symbol(2wild)'!F$16,"",IF(D14=0,"",IF(OR(D14=$AM$1,D14=$AN$1,D15=$AM$1,D15=$AN$1,D16=$AM$1,D16=$AN$1,D17=$AM$1,D17=$AN$1),0,1)))</f>
        <v>0</v>
      </c>
      <c r="AP14" s="3">
        <f>IF($A14&gt;='FG_576way_Regular Symbol(2wild)'!G$16,"",IF(E14=0,"",IF(OR(E14=$AM$1,E14=$AN$1,E15=$AM$1,E15=$AN$1,E16=$AM$1,E16=$AN$1,E17=$AM$1,E17=$AN$1),0,1)))</f>
        <v>1</v>
      </c>
      <c r="AQ14" s="3">
        <f>IF($A14&gt;='FG_576way_Regular Symbol(2wild)'!H$16,"",IF(F14=0,"",IF(OR(F14=$AM$1,F14=$AN$1,F15=$AM$1,F15=$AN$1,F16=$AM$1,F16=$AN$1,F17=$AM$1,F17=$AN$1),0,1)))</f>
        <v>1</v>
      </c>
      <c r="AS14" s="344">
        <f>IF($A14&gt;='FG_576way_Regular Symbol(2wild)'!D$16,"",IF(B14=0,"",IF(OR(B14=$AM$1,B14=$AT$1,B15=$AM$1,B15=$AT$1,B16=$AM$1,B16=$AT$1),0,1)))</f>
        <v>1</v>
      </c>
      <c r="AT14" s="344">
        <f>IF($A14&gt;='FG_576way_Regular Symbol(2wild)'!E$16,"",IF(C14=0,"",IF(OR(C14=$AM$1,C14=$AT$1,C15=$AM$1,C15=$AT$1,C16=$AM$1,C16=$AT$1),0,1)))</f>
        <v>1</v>
      </c>
      <c r="AU14" s="3">
        <f>IF($A14&gt;='FG_576way_Regular Symbol(2wild)'!F$16,"",IF(D14=0,"",IF(OR(D14=$AM$1,D14=$AT$1,D15=$AM$1,D15=$AT$1,D16=$AM$1,D16=$AT$1,D17=$AM$1,D17=$AT$1),0,1)))</f>
        <v>1</v>
      </c>
      <c r="AV14" s="3">
        <f>IF($A14&gt;='FG_576way_Regular Symbol(2wild)'!G$16,"",IF(E14=0,"",IF(OR(E14=$AM$1,E14=$AT$1,E15=$AM$1,E15=$AT$1,E16=$AM$1,E16=$AT$1,E17=$AM$1,E17=$AT$1),0,1)))</f>
        <v>1</v>
      </c>
      <c r="AW14" s="3">
        <f>IF($A14&gt;='FG_576way_Regular Symbol(2wild)'!H$16,"",IF(F14=0,"",IF(OR(F14=$AM$1,F14=$AT$1,F15=$AM$1,F15=$AT$1,F16=$AM$1,F16=$AT$1,F17=$AM$1,F17=$AT$1),0,1)))</f>
        <v>1</v>
      </c>
      <c r="AY14" s="344">
        <f>IF($A14&gt;='FG_576way_Regular Symbol(2wild)'!D$16,"",IF(B14=0,"",IF(OR(B14=$AM$1,B14=$AZ$1,B15=$AM$1,B15=$AZ$1,B16=$AM$1,B16=$AZ$1),0,1)))</f>
        <v>1</v>
      </c>
      <c r="AZ14" s="344">
        <f>IF($A14&gt;='FG_576way_Regular Symbol(2wild)'!E$16,"",IF(C14=0,"",IF(OR(C14=$AM$1,C14=$AZ$1,C15=$AM$1,C15=$AZ$1,C16=$AM$1,C16=$AZ$1),0,1)))</f>
        <v>1</v>
      </c>
      <c r="BA14" s="3">
        <f>IF($A14&gt;='FG_576way_Regular Symbol(2wild)'!F$16,"",IF(D14=0,"",IF(OR(D14=$AM$1,D14=$AZ$1,D15=$AM$1,D15=$AZ$1,D16=$AM$1,D16=$AZ$1,D17=$AM$1,D17=$AZ$1),0,1)))</f>
        <v>1</v>
      </c>
      <c r="BB14" s="3">
        <f>IF($A14&gt;='FG_576way_Regular Symbol(2wild)'!G$16,"",IF(E14=0,"",IF(OR(E14=$AM$1,E14=$AZ$1,E15=$AM$1,E15=$AZ$1,E16=$AM$1,E16=$AZ$1,E17=$AM$1,E17=$AZ$1),0,1)))</f>
        <v>0</v>
      </c>
      <c r="BC14" s="3">
        <f>IF($A14&gt;='FG_576way_Regular Symbol(2wild)'!H$16,"",IF(F14=0,"",IF(OR(F14=$AM$1,F14=$AZ$1,F15=$AM$1,F15=$AZ$1,F16=$AM$1,F16=$AZ$1,F17=$AM$1,F17=$AZ$1),0,1)))</f>
        <v>1</v>
      </c>
      <c r="BE14" s="344">
        <f>IF($A14&gt;='FG_576way_Regular Symbol(2wild)'!D$16,"",IF(B14=0,"",IF(OR(B14=$AM$1,B14=$BF$1,B15=$AM$1,B15=$BF$1,B16=$AM$1,B16=$BF$1),0,1)))</f>
        <v>1</v>
      </c>
      <c r="BF14" s="344">
        <f>IF($A14&gt;='FG_576way_Regular Symbol(2wild)'!E$16,"",IF(C14=0,"",IF(OR(C14=$AM$1,C14=$BF$1,C15=$AM$1,C15=$BF$1,C16=$AM$1,C16=$BF$1),0,1)))</f>
        <v>1</v>
      </c>
      <c r="BG14" s="3">
        <f>IF($A14&gt;='FG_576way_Regular Symbol(2wild)'!F$16,"",IF(D14=0,"",IF(OR(D14=$AM$1,D14=$BF$1,D15=$AM$1,D15=$BF$1,D16=$AM$1,D16=$BF$1,D17=$AM$1,D17=$BF$1),0,1)))</f>
        <v>1</v>
      </c>
      <c r="BH14" s="3">
        <f>IF($A14&gt;='FG_576way_Regular Symbol(2wild)'!G$16,"",IF(E14=0,"",IF(OR(E14=$AM$1,E14=$BF$1,E15=$AM$1,E15=$BF$1,E16=$AM$1,E16=$BF$1,E17=$AM$1,E17=$BF$1),0,1)))</f>
        <v>1</v>
      </c>
      <c r="BI14" s="3">
        <f>IF($A14&gt;='FG_576way_Regular Symbol(2wild)'!H$16,"",IF(F14=0,"",IF(OR(F14=$AM$1,F14=$BF$1,F15=$AM$1,F15=$BF$1,F16=$AM$1,F16=$BF$1,F17=$AM$1,F17=$BF$1),0,1)))</f>
        <v>1</v>
      </c>
      <c r="BK14" s="344">
        <f>IF($A14&gt;='FG_576way_Regular Symbol(2wild)'!D$16,"",IF(B14=0,"",IF(OR(B14=$AM$1,B14=$BL$1,B15=$AM$1,B15=$BL$1,B16=$AM$1,B16=$BL$1),0,1)))</f>
        <v>1</v>
      </c>
      <c r="BL14" s="344">
        <f>IF($A14&gt;='FG_576way_Regular Symbol(2wild)'!E$16,"",IF(C14=0,"",IF(OR(C14=$AM$1,C14=$BL$1,C15=$AM$1,C15=$BL$1,C16=$AM$1,C16=$BL$1),0,1)))</f>
        <v>1</v>
      </c>
      <c r="BM14" s="3">
        <f>IF($A14&gt;='FG_576way_Regular Symbol(2wild)'!F$16,"",IF(D14=0,"",IF(OR(D14=$AM$1,D14=$BL$1,D15=$AM$1,D15=$BL$1,D16=$AM$1,D16=$BL$1,D17=$AM$1,D17=$BL$1),0,1)))</f>
        <v>1</v>
      </c>
      <c r="BN14" s="3">
        <f>IF($A14&gt;='FG_576way_Regular Symbol(2wild)'!G$16,"",IF(E14=0,"",IF(OR(E14=$AM$1,E14=$BL$1,E15=$AM$1,E15=$BL$1,E16=$AM$1,E16=$BL$1,E17=$AM$1,E17=$BL$1),0,1)))</f>
        <v>1</v>
      </c>
      <c r="BO14" s="3">
        <f>IF($A14&gt;='FG_576way_Regular Symbol(2wild)'!H$16,"",IF(F14=0,"",IF(OR(F14=$AM$1,F14=$BL$1,F15=$AM$1,F15=$BL$1,F16=$AM$1,F16=$BL$1,F17=$AM$1,F17=$BL$1),0,1)))</f>
        <v>1</v>
      </c>
      <c r="BQ14" s="3">
        <f>IF($A14&gt;='FG_576way_Regular Symbol(2wild)'!D$16,"",IF(B14=0,"",IF(OR(B14=$BQ$1,B14=$BR$1,B15=$BQ$1,B15=$BR$1,B16=$BQ$1,B16=$BR$1),0,1)))</f>
        <v>1</v>
      </c>
      <c r="BR14" s="3">
        <f>IF($A14&gt;='FG_576way_Regular Symbol(2wild)'!E$16,"",IF(C14=0,"",IF(OR(C14=$BQ$1,C14=$BR$1,C15=$BQ$1,C15=$BR$1,C16=$BQ$1,C16=$BR$1),0,1)))</f>
        <v>1</v>
      </c>
      <c r="BS14" s="3">
        <f>IF($A14&gt;='FG_576way_Regular Symbol(2wild)'!F$16,"",IF(D14=0,"",IF(OR(D14=$BQ$1,D14=$BR$1,D15=$BQ$1,D15=$BR$1,D16=$BQ$1,D16=$BR$1,D17=$BQ$1,D17=$BR$1),0,1)))</f>
        <v>1</v>
      </c>
      <c r="BT14" s="3">
        <f>IF($A14&gt;='FG_576way_Regular Symbol(2wild)'!G$16,"",IF(E14=0,"",IF(OR(E14=$BQ$1,E14=$BR$1,E15=$BQ$1,E15=$BR$1,E16=$BQ$1,E16=$BR$1,E17=$BQ$1,E17=$BR$1),0,1)))</f>
        <v>1</v>
      </c>
      <c r="BU14" s="3">
        <f>IF($A14&gt;='FG_576way_Regular Symbol(2wild)'!H$16,"",IF(F14=0,"",IF(OR(F14=$BQ$1,F14=$BR$1,F15=$BQ$1,F15=$BR$1,F16=$BQ$1,F16=$BR$1,F17=$BQ$1,F17=$BR$1),0,1)))</f>
        <v>1</v>
      </c>
      <c r="BW14" s="3">
        <f>IF($A14&gt;='FG_576way_Regular Symbol(2wild)'!D$16,"",IF(B14=0,"",IF(OR(B14=$BW$1,B15=$BW$1,B16=$BW$1,B14=$BX$1,B15=$BX$1,B16=$BX$1),0,1)))</f>
        <v>1</v>
      </c>
      <c r="BX14" s="3">
        <f>IF($A14&gt;='FG_576way_Regular Symbol(2wild)'!E$16,"",IF(C14=0,"",IF(OR(C14=$BW$1,C15=$BW$1,C16=$BW$1,C14=$BX$1,C15=$BX$1,C16=$BX$1),0,1)))</f>
        <v>0</v>
      </c>
      <c r="BY14" s="3">
        <f>IF($A14&gt;='FG_576way_Regular Symbol(2wild)'!F$16,"",IF(D14=0,"",IF(OR(D14=$BW$1,D15=$BW$1,D16=$BW$1,D14=$BX$1,D15=$BX$1,D16=$BX$1,D17=$BW$1,D17=$BX$1),0,1)))</f>
        <v>1</v>
      </c>
      <c r="BZ14" s="3">
        <f>IF($A14&gt;='FG_576way_Regular Symbol(2wild)'!G$16,"",IF(E14=0,"",IF(OR(E14=$BW$1,E15=$BW$1,E16=$BW$1,E14=$BX$1,E15=$BX$1,E16=$BX$1,E17=$BW$1,E17=$BX$1),0,1)))</f>
        <v>1</v>
      </c>
      <c r="CA14" s="3">
        <f>IF($A14&gt;='FG_576way_Regular Symbol(2wild)'!H$16,"",IF(F14=0,"",IF(OR(F14=$BW$1,F15=$BW$1,F16=$BW$1,F14=$BX$1,F15=$BX$1,F16=$BX$1,F17=$BW$1,F17=$BX$1),0,1)))</f>
        <v>1</v>
      </c>
      <c r="CC14" s="3">
        <f>IF($A14&gt;='FG_576way_Regular Symbol(2wild)'!D$16,"",IF(B14=0,"",IF(OR(B14=$BW$1,B15=$BW$1,B16=$BW$1,B14=$CD$1,B15=$CD$1,B16=$CD$1),0,1)))</f>
        <v>0</v>
      </c>
      <c r="CD14" s="3">
        <f>IF($A14&gt;='FG_576way_Regular Symbol(2wild)'!E$16,"",IF(C14=0,"",IF(OR(C14=$BW$1,C15=$BW$1,C16=$BW$1,C14=$CD$1,C15=$CD$1,C16=$CD$1),0,1)))</f>
        <v>1</v>
      </c>
      <c r="CE14" s="3">
        <f>IF($A14&gt;='FG_576way_Regular Symbol(2wild)'!F$16,"",IF(D14=0,"",IF(OR(D14=$BW$1,D15=$BW$1,D16=$BW$1,D14=$CD$1,D15=$CD$1,D16=$CD$1,D17=$BW$1,D17=$CD$1),0,1)))</f>
        <v>1</v>
      </c>
      <c r="CF14" s="3">
        <f>IF($A14&gt;='FG_576way_Regular Symbol(2wild)'!G$16,"",IF(E14=0,"",IF(OR(E14=$BW$1,E15=$BW$1,E16=$BW$1,E14=$CD$1,E15=$CD$1,E16=$CD$1,E17=$BW$1,E17=$CD$1),0,1)))</f>
        <v>1</v>
      </c>
      <c r="CG14" s="3">
        <f>IF($A14&gt;='FG_576way_Regular Symbol(2wild)'!H$16,"",IF(F14=0,"",IF(OR(F14=$BW$1,F15=$BW$1,F16=$BW$1,F14=$CD$1,F15=$CD$1,F16=$CD$1,F17=$BW$1,F17=$CD$1),0,1)))</f>
        <v>0</v>
      </c>
      <c r="CI14" s="3">
        <f>IF($A14&gt;='FG_576way_Regular Symbol(2wild)'!D$16,"",IF(B14=0,"",IF(OR(B14=$BW$1,B15=$BW$1,B16=$BW$1,B14=$CJ$1,B15=$CJ$1,B16=$CJ$1),0,1)))</f>
        <v>1</v>
      </c>
      <c r="CJ14" s="3">
        <f>IF($A14&gt;='FG_576way_Regular Symbol(2wild)'!E$16,"",IF(C14=0,"",IF(OR(C14=$BW$1,C15=$BW$1,C16=$BW$1,C14=$CJ$1,C15=$CJ$1,C16=$CJ$1),0,1)))</f>
        <v>0</v>
      </c>
      <c r="CK14" s="3">
        <f>IF($A14&gt;='FG_576way_Regular Symbol(2wild)'!F$16,"",IF(D14=0,"",IF(OR(D14=$BW$1,D15=$BW$1,D16=$BW$1,D14=$CJ$1,D15=$CJ$1,D16=$CJ$1,D17=$BW$1,D17=$CJ$1),0,1)))</f>
        <v>1</v>
      </c>
      <c r="CL14" s="3">
        <f>IF($A14&gt;='FG_576way_Regular Symbol(2wild)'!G$16,"",IF(E14=0,"",IF(OR(E14=$BW$1,E15=$BW$1,E16=$BW$1,E14=$CJ$1,E15=$CJ$1,E16=$CJ$1,E17=$BW$1,E17=$CJ$1),0,1)))</f>
        <v>1</v>
      </c>
      <c r="CM14" s="3">
        <f>IF($A14&gt;='FG_576way_Regular Symbol(2wild)'!H$16,"",IF(F14=0,"",IF(OR(F14=$BW$1,F15=$BW$1,F16=$BW$1,F14=$CJ$1,F15=$CJ$1,F16=$CJ$1,F17=$BW$1,F17=$CJ$1),0,1)))</f>
        <v>0</v>
      </c>
      <c r="CO14" s="3">
        <f>IF($A14&gt;='FG_576way_Regular Symbol(2wild)'!D$16,"",IF(B14=0,"",IF(OR(B14=$BW$1,B15=$BW$1,B16=$BW$1,B14=$CP$1,B15=$CP$1,B16=$CP$1),0,1)))</f>
        <v>1</v>
      </c>
      <c r="CP14" s="3">
        <f>IF($A14&gt;='FG_576way_Regular Symbol(2wild)'!E$16,"",IF(C14=0,"",IF(OR(C14=$BW$1,C15=$BW$1,C16=$BW$1,C14=$CP$1,C15=$CP$1,C16=$CP$1),0,1)))</f>
        <v>1</v>
      </c>
      <c r="CQ14" s="3">
        <f>IF($A14&gt;='FG_576way_Regular Symbol(2wild)'!F$16,"",IF(D14=0,"",IF(OR(D14=$BW$1,D15=$BW$1,D16=$BW$1,D14=$CP$1,D15=$CP$1,D16=$CP$1,D17=$BW$1,D17=$CP$1),0,1)))</f>
        <v>1</v>
      </c>
      <c r="CR14" s="3">
        <f>IF($A14&gt;='FG_576way_Regular Symbol(2wild)'!G$16,"",IF(E14=0,"",IF(OR(E14=$BW$1,E15=$BW$1,E16=$BW$1,E14=$CP$1,E15=$CP$1,E16=$CP$1,E17=$BW$1,E17=$CP$1),0,1)))</f>
        <v>1</v>
      </c>
      <c r="CS14" s="3">
        <f>IF($A14&gt;='FG_576way_Regular Symbol(2wild)'!H$16,"",IF(F14=0,"",IF(OR(F14=$BW$1,F15=$BW$1,F16=$BW$1,F14=$CP$1,F15=$CP$1,F16=$CP$1,F17=$BW$1,F17=$CP$1),0,1)))</f>
        <v>0</v>
      </c>
      <c r="CU14" s="3">
        <f>IF($A14&gt;='FG_576way_Regular Symbol(2wild)'!D$16,"",IF(B14=0,"",IF(OR(B14=$BW$1,B15=$BW$1,B16=$BW$1,B14=$CV$1,B15=$CV$1,B16=$CV$1),0,1)))</f>
        <v>1</v>
      </c>
      <c r="CV14" s="3">
        <f>IF($A14&gt;='FG_576way_Regular Symbol(2wild)'!E$16,"",IF(C14=0,"",IF(OR(C14=$BW$1,C15=$BW$1,C16=$BW$1,C14=$CV$1,C15=$CV$1,C16=$CV$1),0,1)))</f>
        <v>1</v>
      </c>
      <c r="CW14" s="3">
        <f>IF($A14&gt;='FG_576way_Regular Symbol(2wild)'!F$16,"",IF(D14=0,"",IF(OR(D14=$BW$1,D15=$BW$1,D16=$BW$1,D14=$CV$1,D15=$CV$1,D16=$CV$1,D17=$BW$1,D17=$CV$1),0,1)))</f>
        <v>1</v>
      </c>
      <c r="CX14" s="3">
        <f>IF($A14&gt;='FG_576way_Regular Symbol(2wild)'!G$16,"",IF(E14=0,"",IF(OR(E14=$BW$1,E15=$BW$1,E16=$BW$1,E14=$CV$1,E15=$CV$1,E16=$CV$1,E17=$BW$1,E17=$CV$1),0,1)))</f>
        <v>1</v>
      </c>
      <c r="CY14" s="3">
        <f>IF($A14&gt;='FG_576way_Regular Symbol(2wild)'!H$16,"",IF(F14=0,"",IF(OR(F14=$BW$1,F15=$BW$1,F16=$BW$1,F14=$CV$1,F15=$CV$1,F16=$CV$1,F17=$BW$1,F17=$CV$1),0,1)))</f>
        <v>1</v>
      </c>
    </row>
    <row r="15" spans="1:103">
      <c r="A15" s="337">
        <f>IF('FG_243way_Regular Symbol'!L14="","",'FG_243way_Regular Symbol'!L14)</f>
        <v>11</v>
      </c>
      <c r="B15" s="191" t="str">
        <f>IF('FG_576way_Regular Symbol(2wild)'!Q14="",
IF($A15-'FG_576way_Regular Symbol(2wild)'!D$16&gt;='FG_576way_RegularＸ_W()'!B$2-1,"",VLOOKUP($A15-'FG_576way_Regular Symbol(2wild)'!D$16,'FG_576way_Regular Symbol(2wild)'!$P$3:$U$99,'FG_576way_RegularＸ_W()'!B$3+1,FALSE)),
'FG_576way_Regular Symbol(2wild)'!Q14)</f>
        <v>Q</v>
      </c>
      <c r="C15" s="191" t="str">
        <f>IF('FG_576way_Regular Symbol(2wild)'!R14="",
IF($A15-'FG_576way_Regular Symbol(2wild)'!E$16&gt;='FG_576way_RegularＸ_W()'!C$2-1,"",VLOOKUP($A15-'FG_576way_Regular Symbol(2wild)'!E$16,'FG_576way_Regular Symbol(2wild)'!$P$3:$U$99,'FG_576way_RegularＸ_W()'!C$3+1,FALSE)),
'FG_576way_Regular Symbol(2wild)'!R14)</f>
        <v>J</v>
      </c>
      <c r="D15" s="191" t="str">
        <f>IF('FG_576way_Regular Symbol(2wild)'!S14="",
IF($A15-'FG_576way_Regular Symbol(2wild)'!F$16&gt;='FG_576way_RegularＸ_W()'!D$2-1,"",VLOOKUP($A15-'FG_576way_Regular Symbol(2wild)'!F$16,'FG_576way_Regular Symbol(2wild)'!$P$3:$U$99,'FG_576way_RegularＸ_W()'!D$3+1,FALSE)),
'FG_576way_Regular Symbol(2wild)'!S14)</f>
        <v>M5</v>
      </c>
      <c r="E15" s="191" t="str">
        <f>IF('FG_576way_Regular Symbol(2wild)'!T14="",
IF($A15-'FG_576way_Regular Symbol(2wild)'!G$16&gt;='FG_576way_RegularＸ_W()'!E$2-1,"",VLOOKUP($A15-'FG_576way_Regular Symbol(2wild)'!G$16,'FG_576way_Regular Symbol(2wild)'!$P$3:$U$99,'FG_576way_RegularＸ_W()'!E$3+1,FALSE)),
'FG_576way_Regular Symbol(2wild)'!T14)</f>
        <v>M1</v>
      </c>
      <c r="F15" s="191" t="str">
        <f>IF('FG_576way_Regular Symbol(2wild)'!U14="",
IF($A15-'FG_576way_Regular Symbol(2wild)'!H$16&gt;='FG_576way_RegularＸ_W()'!F$2-1,"",VLOOKUP($A15-'FG_576way_Regular Symbol(2wild)'!H$16,'FG_576way_Regular Symbol(2wild)'!$P$3:$U$99,'FG_576way_RegularＸ_W()'!F$3+1,FALSE)),
'FG_576way_Regular Symbol(2wild)'!U14)</f>
        <v>J</v>
      </c>
      <c r="H15" s="354" t="s">
        <v>318</v>
      </c>
      <c r="I15" s="224">
        <f>SUM(AY4:AY100)</f>
        <v>55</v>
      </c>
      <c r="J15" s="224">
        <f>SUM(AZ4:AZ100)</f>
        <v>76</v>
      </c>
      <c r="K15" s="224">
        <f>SUM(BA4:BA100)</f>
        <v>55</v>
      </c>
      <c r="L15" s="224">
        <f>SUM(BB4:BB100)</f>
        <v>42</v>
      </c>
      <c r="M15" s="224">
        <f>SUM(BC4:BC100)</f>
        <v>52</v>
      </c>
      <c r="N15" s="363">
        <f t="shared" si="0"/>
        <v>11</v>
      </c>
      <c r="O15" s="344">
        <f>IF($A15&gt;='FG_576way_Regular Symbol(2wild)'!D$16,"",IF(B15="","",IF(OR(B15=$O$1,B15=$P$1,B16=$O$1,B16=$P$1,B17=$O$1,B17=$P$1),0,1)))</f>
        <v>1</v>
      </c>
      <c r="P15" s="344">
        <f>IF($A15&gt;='FG_576way_Regular Symbol(2wild)'!E$16,"",IF(C15="","",IF(OR(C15=$O$1,C15=$P$1,C16=$O$1,C16=$P$1,C17=$O$1,C17=$P$1),0,1)))</f>
        <v>0</v>
      </c>
      <c r="Q15" s="344">
        <f>IF($A15&gt;='FG_576way_Regular Symbol(2wild)'!F$16,"",IF(D15="","",IF(OR(D15=$O$1,D15=$P$1,D16=$O$1,D16=$P$1,D17=$O$1,D17=$P$1,D18=$O$1,D18=$P$1),0,1)))</f>
        <v>0</v>
      </c>
      <c r="R15" s="344">
        <f>IF($A15&gt;='FG_576way_Regular Symbol(2wild)'!G$16,"",IF(E15="","",IF(OR(E15=$O$1,E15=$P$1,E16=$O$1,E16=$P$1,E17=$O$1,E17=$P$1,E18=$O$1,E18=$P$1),0,1)))</f>
        <v>0</v>
      </c>
      <c r="S15" s="344">
        <f>IF($A15&gt;='FG_576way_Regular Symbol(2wild)'!H$16,"",IF(F15="","",IF(OR(F15=$O$1,F15=$P$1,F16=$O$1,F16=$P$1,F17=$O$1,F17=$P$1,F18=$O$1,F18=$P$1),0,1)))</f>
        <v>1</v>
      </c>
      <c r="U15" s="344">
        <f>IF($A15&gt;='FG_576way_Regular Symbol(2wild)'!D$16,"",IF(B15=0,"",IF(OR(B15=$U$1,B15=$V$1,B16=$U$1,B16=$V$1,B17=$U$1,B17=$V$1),0,1)))</f>
        <v>0</v>
      </c>
      <c r="V15" s="344">
        <f>IF($A15&gt;='FG_576way_Regular Symbol(2wild)'!E$16,"",IF(C15=0,"",IF(OR(C15=$U$1,C15=$V$1,C16=$U$1,C16=$V$1,C17=$U$1,C17=$V$1),0,1)))</f>
        <v>1</v>
      </c>
      <c r="W15" s="3">
        <f>IF($A15&gt;='FG_576way_Regular Symbol(2wild)'!F$16,"",IF(D15=0,"",IF(OR(D15=$U$1,D15=$V$1,D16=$U$1,D16=$V$1,D17=$U$1,D17=$V$1,D18=$U$1,D18=$V$1),0,1)))</f>
        <v>1</v>
      </c>
      <c r="X15" s="3">
        <f>IF($A15&gt;='FG_576way_Regular Symbol(2wild)'!G$16,"",IF(E15=0,"",IF(OR(E15=$U$1,E15=$V$1,E16=$U$1,E16=$V$1,E17=$U$1,E17=$V$1,E18=$U$1,E18=$V$1),0,1)))</f>
        <v>0</v>
      </c>
      <c r="Y15" s="3">
        <f>IF($A15&gt;='FG_576way_Regular Symbol(2wild)'!H$16,"",IF(F15=0,"",IF(OR(F15=$U$1,F15=$V$1,F16=$U$1,F16=$V$1,F17=$U$1,F17=$V$1,F18=$U$1,F18=$V$1),0,1)))</f>
        <v>1</v>
      </c>
      <c r="AA15" s="344">
        <f>IF($A15&gt;='FG_576way_Regular Symbol(2wild)'!D$16,"",IF(B15=0,"",IF(OR(B15=$AA$1,B15=$AB$1,B16=$AA$1,B16=$AB$1,B17=$AA$1,,B17=$AB$1),0,1)))</f>
        <v>1</v>
      </c>
      <c r="AB15" s="344">
        <f>IF($A15&gt;='FG_576way_Regular Symbol(2wild)'!E$16,"",IF(C15=0,"",IF(OR(C15=$AA$1,C15=$AB$1,C16=$AA$1,C16=$AB$1,C17=$AA$1,,C17=$AB$1),0,1)))</f>
        <v>1</v>
      </c>
      <c r="AC15" s="3">
        <f>IF($A15&gt;='FG_576way_Regular Symbol(2wild)'!F$16,"",IF(D15=0,"",IF(OR(D15=$AA$1,D15=$AB$1,D16=$AA$1,D16=$AB$1,D17=$AA$1,D17=$AB$1,D18=$AA$1,D18=$AB$1),0,1)))</f>
        <v>0</v>
      </c>
      <c r="AD15" s="3">
        <f>IF($A15&gt;='FG_576way_Regular Symbol(2wild)'!G$16,"",IF(E15=0,"",IF(OR(E15=$AA$1,E15=$AB$1,E16=$AA$1,E16=$AB$1,E17=$AA$1,E17=$AB$1,E18=$AA$1,E18=$AB$1),0,1)))</f>
        <v>1</v>
      </c>
      <c r="AE15" s="3">
        <f>IF($A15&gt;='FG_576way_Regular Symbol(2wild)'!H$16,"",IF(F15=0,"",IF(OR(F15=$AA$1,F15=$AB$1,F16=$AA$1,F16=$AB$1,F17=$AA$1,F17=$AB$1,F18=$AA$1,F18=$AB$1),0,1)))</f>
        <v>1</v>
      </c>
      <c r="AG15" s="344">
        <f>IF($A15&gt;='FG_576way_Regular Symbol(2wild)'!D$16,"",IF(B15=0,"",IF(OR(B15=$AG$1,B15=$AH$1,B16=$AG$1,B16=$AH$1,B17=$AG$1,B17=$AH$1),0,1)))</f>
        <v>1</v>
      </c>
      <c r="AH15" s="344">
        <f>IF($A15&gt;='FG_576way_Regular Symbol(2wild)'!E$16,"",IF(C15=0,"",IF(OR(C15=$AG$1,C15=$AH$1,C16=$AG$1,C16=$AH$1,C17=$AG$1,C17=$AH$1),0,1)))</f>
        <v>1</v>
      </c>
      <c r="AI15" s="3">
        <f>IF($A15&gt;='FG_576way_Regular Symbol(2wild)'!F$16,"",IF(D15=0,"",IF(OR(D15=$AG$1,D15=$AH$1,D16=$AG$1,D16=$AH$1,D17=$AG$1,D17=$AH$1,D18=$AG$1,D18=$AH$1),0,1)))</f>
        <v>1</v>
      </c>
      <c r="AJ15" s="3">
        <f>IF($A15&gt;='FG_576way_Regular Symbol(2wild)'!G$16,"",IF(E15=0,"",IF(OR(E15=$AG$1,E15=$AH$1,E16=$AG$1,E16=$AH$1,E17=$AG$1,E17=$AH$1,E18=$AG$1,E18=$AH$1),0,1)))</f>
        <v>1</v>
      </c>
      <c r="AK15" s="3">
        <f>IF($A15&gt;='FG_576way_Regular Symbol(2wild)'!H$16,"",IF(F15=0,"",IF(OR(F15=$AG$1,F15=$AH$1,F16=$AG$1,F16=$AH$1,F17=$AG$1,F17=$AH$1,F18=$AG$1,F18=$AH$1),0,1)))</f>
        <v>1</v>
      </c>
      <c r="AM15" s="344">
        <f>IF($A15&gt;='FG_576way_Regular Symbol(2wild)'!D$16,"",IF(B15=0,"",IF(OR(B15=$AM$1,B15=$AN$1,B16=$AM$1,B16=$AN$1,B17=$AM$1,B17=$AN$1),0,1)))</f>
        <v>1</v>
      </c>
      <c r="AN15" s="344">
        <f>IF($A15&gt;='FG_576way_Regular Symbol(2wild)'!E$16,"",IF(C15=0,"",IF(OR(C15=$AM$1,C15=$AN$1,C16=$AM$1,C16=$AN$1,C17=$AM$1,C17=$AN$1),0,1)))</f>
        <v>1</v>
      </c>
      <c r="AO15" s="3">
        <f>IF($A15&gt;='FG_576way_Regular Symbol(2wild)'!F$16,"",IF(D15=0,"",IF(OR(D15=$AM$1,D15=$AN$1,D16=$AM$1,D16=$AN$1,D17=$AM$1,D17=$AN$1,D18=$AM$1,D18=$AN$1),0,1)))</f>
        <v>0</v>
      </c>
      <c r="AP15" s="3">
        <f>IF($A15&gt;='FG_576way_Regular Symbol(2wild)'!G$16,"",IF(E15=0,"",IF(OR(E15=$AM$1,E15=$AN$1,E16=$AM$1,E16=$AN$1,E17=$AM$1,E17=$AN$1,E18=$AM$1,E18=$AN$1),0,1)))</f>
        <v>1</v>
      </c>
      <c r="AQ15" s="3">
        <f>IF($A15&gt;='FG_576way_Regular Symbol(2wild)'!H$16,"",IF(F15=0,"",IF(OR(F15=$AM$1,F15=$AN$1,F16=$AM$1,F16=$AN$1,F17=$AM$1,F17=$AN$1,F18=$AM$1,F18=$AN$1),0,1)))</f>
        <v>1</v>
      </c>
      <c r="AS15" s="344">
        <f>IF($A15&gt;='FG_576way_Regular Symbol(2wild)'!D$16,"",IF(B15=0,"",IF(OR(B15=$AM$1,B15=$AT$1,B16=$AM$1,B16=$AT$1,B17=$AM$1,B17=$AT$1),0,1)))</f>
        <v>1</v>
      </c>
      <c r="AT15" s="344">
        <f>IF($A15&gt;='FG_576way_Regular Symbol(2wild)'!E$16,"",IF(C15=0,"",IF(OR(C15=$AM$1,C15=$AT$1,C16=$AM$1,C16=$AT$1,C17=$AM$1,C17=$AT$1),0,1)))</f>
        <v>1</v>
      </c>
      <c r="AU15" s="3">
        <f>IF($A15&gt;='FG_576way_Regular Symbol(2wild)'!F$16,"",IF(D15=0,"",IF(OR(D15=$AM$1,D15=$AT$1,D16=$AM$1,D16=$AT$1,D17=$AM$1,D17=$AT$1,D18=$AM$1,D18=$AT$1),0,1)))</f>
        <v>1</v>
      </c>
      <c r="AV15" s="3">
        <f>IF($A15&gt;='FG_576way_Regular Symbol(2wild)'!G$16,"",IF(E15=0,"",IF(OR(E15=$AM$1,E15=$AT$1,E16=$AM$1,E16=$AT$1,E17=$AM$1,E17=$AT$1,E18=$AM$1,E18=$AT$1),0,1)))</f>
        <v>1</v>
      </c>
      <c r="AW15" s="3">
        <f>IF($A15&gt;='FG_576way_Regular Symbol(2wild)'!H$16,"",IF(F15=0,"",IF(OR(F15=$AM$1,F15=$AT$1,F16=$AM$1,F16=$AT$1,F17=$AM$1,F17=$AT$1,F18=$AM$1,F18=$AT$1),0,1)))</f>
        <v>1</v>
      </c>
      <c r="AY15" s="344">
        <f>IF($A15&gt;='FG_576way_Regular Symbol(2wild)'!D$16,"",IF(B15=0,"",IF(OR(B15=$AM$1,B15=$AZ$1,B16=$AM$1,B16=$AZ$1,B17=$AM$1,B17=$AZ$1),0,1)))</f>
        <v>1</v>
      </c>
      <c r="AZ15" s="344">
        <f>IF($A15&gt;='FG_576way_Regular Symbol(2wild)'!E$16,"",IF(C15=0,"",IF(OR(C15=$AM$1,C15=$AZ$1,C16=$AM$1,C16=$AZ$1,C17=$AM$1,C17=$AZ$1),0,1)))</f>
        <v>1</v>
      </c>
      <c r="BA15" s="3">
        <f>IF($A15&gt;='FG_576way_Regular Symbol(2wild)'!F$16,"",IF(D15=0,"",IF(OR(D15=$AM$1,D15=$AZ$1,D16=$AM$1,D16=$AZ$1,D17=$AM$1,D17=$AZ$1,D18=$AM$1,D18=$AZ$1),0,1)))</f>
        <v>1</v>
      </c>
      <c r="BB15" s="3">
        <f>IF($A15&gt;='FG_576way_Regular Symbol(2wild)'!G$16,"",IF(E15=0,"",IF(OR(E15=$AM$1,E15=$AZ$1,E16=$AM$1,E16=$AZ$1,E17=$AM$1,E17=$AZ$1,E18=$AM$1,E18=$AZ$1),0,1)))</f>
        <v>1</v>
      </c>
      <c r="BC15" s="3">
        <f>IF($A15&gt;='FG_576way_Regular Symbol(2wild)'!H$16,"",IF(F15=0,"",IF(OR(F15=$AM$1,F15=$AZ$1,F16=$AM$1,F16=$AZ$1,F17=$AM$1,F17=$AZ$1,F18=$AM$1,F18=$AZ$1),0,1)))</f>
        <v>1</v>
      </c>
      <c r="BE15" s="344">
        <f>IF($A15&gt;='FG_576way_Regular Symbol(2wild)'!D$16,"",IF(B15=0,"",IF(OR(B15=$AM$1,B15=$BF$1,B16=$AM$1,B16=$BF$1,B17=$AM$1,B17=$BF$1),0,1)))</f>
        <v>1</v>
      </c>
      <c r="BF15" s="344">
        <f>IF($A15&gt;='FG_576way_Regular Symbol(2wild)'!E$16,"",IF(C15=0,"",IF(OR(C15=$AM$1,C15=$BF$1,C16=$AM$1,C16=$BF$1,C17=$AM$1,C17=$BF$1),0,1)))</f>
        <v>1</v>
      </c>
      <c r="BG15" s="3">
        <f>IF($A15&gt;='FG_576way_Regular Symbol(2wild)'!F$16,"",IF(D15=0,"",IF(OR(D15=$AM$1,D15=$BF$1,D16=$AM$1,D16=$BF$1,D17=$AM$1,D17=$BF$1,D18=$AM$1,D18=$BF$1),0,1)))</f>
        <v>1</v>
      </c>
      <c r="BH15" s="3">
        <f>IF($A15&gt;='FG_576way_Regular Symbol(2wild)'!G$16,"",IF(E15=0,"",IF(OR(E15=$AM$1,E15=$BF$1,E16=$AM$1,E16=$BF$1,E17=$AM$1,E17=$BF$1,E18=$AM$1,E18=$BF$1),0,1)))</f>
        <v>1</v>
      </c>
      <c r="BI15" s="3">
        <f>IF($A15&gt;='FG_576way_Regular Symbol(2wild)'!H$16,"",IF(F15=0,"",IF(OR(F15=$AM$1,F15=$BF$1,F16=$AM$1,F16=$BF$1,F17=$AM$1,F17=$BF$1,F18=$AM$1,F18=$BF$1),0,1)))</f>
        <v>1</v>
      </c>
      <c r="BK15" s="344">
        <f>IF($A15&gt;='FG_576way_Regular Symbol(2wild)'!D$16,"",IF(B15=0,"",IF(OR(B15=$AM$1,B15=$BL$1,B16=$AM$1,B16=$BL$1,B17=$AM$1,B17=$BL$1),0,1)))</f>
        <v>1</v>
      </c>
      <c r="BL15" s="344">
        <f>IF($A15&gt;='FG_576way_Regular Symbol(2wild)'!E$16,"",IF(C15=0,"",IF(OR(C15=$AM$1,C15=$BL$1,C16=$AM$1,C16=$BL$1,C17=$AM$1,C17=$BL$1),0,1)))</f>
        <v>1</v>
      </c>
      <c r="BM15" s="3">
        <f>IF($A15&gt;='FG_576way_Regular Symbol(2wild)'!F$16,"",IF(D15=0,"",IF(OR(D15=$AM$1,D15=$BL$1,D16=$AM$1,D16=$BL$1,D17=$AM$1,D17=$BL$1,D18=$AM$1,D18=$BL$1),0,1)))</f>
        <v>1</v>
      </c>
      <c r="BN15" s="3">
        <f>IF($A15&gt;='FG_576way_Regular Symbol(2wild)'!G$16,"",IF(E15=0,"",IF(OR(E15=$AM$1,E15=$BL$1,E16=$AM$1,E16=$BL$1,E17=$AM$1,E17=$BL$1,E18=$AM$1,E18=$BL$1),0,1)))</f>
        <v>1</v>
      </c>
      <c r="BO15" s="3">
        <f>IF($A15&gt;='FG_576way_Regular Symbol(2wild)'!H$16,"",IF(F15=0,"",IF(OR(F15=$AM$1,F15=$BL$1,F16=$AM$1,F16=$BL$1,F17=$AM$1,F17=$BL$1,F18=$AM$1,F18=$BL$1),0,1)))</f>
        <v>1</v>
      </c>
      <c r="BQ15" s="3">
        <f>IF($A15&gt;='FG_576way_Regular Symbol(2wild)'!D$16,"",IF(B15=0,"",IF(OR(B15=$BQ$1,B15=$BR$1,B16=$BQ$1,B16=$BR$1,B17=$BQ$1,B17=$BR$1),0,1)))</f>
        <v>1</v>
      </c>
      <c r="BR15" s="3">
        <f>IF($A15&gt;='FG_576way_Regular Symbol(2wild)'!E$16,"",IF(C15=0,"",IF(OR(C15=$BQ$1,C15=$BR$1,C16=$BQ$1,C16=$BR$1,C17=$BQ$1,C17=$BR$1),0,1)))</f>
        <v>1</v>
      </c>
      <c r="BS15" s="3">
        <f>IF($A15&gt;='FG_576way_Regular Symbol(2wild)'!F$16,"",IF(D15=0,"",IF(OR(D15=$BQ$1,D15=$BR$1,D16=$BQ$1,D16=$BR$1,D17=$BQ$1,D17=$BR$1,D18=$BQ$1,D18=$BR$1),0,1)))</f>
        <v>1</v>
      </c>
      <c r="BT15" s="3">
        <f>IF($A15&gt;='FG_576way_Regular Symbol(2wild)'!G$16,"",IF(E15=0,"",IF(OR(E15=$BQ$1,E15=$BR$1,E16=$BQ$1,E16=$BR$1,E17=$BQ$1,E17=$BR$1,E18=$BQ$1,E18=$BR$1),0,1)))</f>
        <v>1</v>
      </c>
      <c r="BU15" s="3">
        <f>IF($A15&gt;='FG_576way_Regular Symbol(2wild)'!H$16,"",IF(F15=0,"",IF(OR(F15=$BQ$1,F15=$BR$1,F16=$BQ$1,F16=$BR$1,F17=$BQ$1,F17=$BR$1,F18=$BQ$1,F18=$BR$1),0,1)))</f>
        <v>1</v>
      </c>
      <c r="BW15" s="3">
        <f>IF($A15&gt;='FG_576way_Regular Symbol(2wild)'!D$16,"",IF(B15=0,"",IF(OR(B15=$BW$1,B16=$BW$1,B17=$BW$1,B15=$BX$1,B16=$BX$1,B17=$BX$1),0,1)))</f>
        <v>1</v>
      </c>
      <c r="BX15" s="3">
        <f>IF($A15&gt;='FG_576way_Regular Symbol(2wild)'!E$16,"",IF(C15=0,"",IF(OR(C15=$BW$1,C16=$BW$1,C17=$BW$1,C15=$BX$1,C16=$BX$1,C17=$BX$1),0,1)))</f>
        <v>1</v>
      </c>
      <c r="BY15" s="3">
        <f>IF($A15&gt;='FG_576way_Regular Symbol(2wild)'!F$16,"",IF(D15=0,"",IF(OR(D15=$BW$1,D16=$BW$1,D17=$BW$1,D15=$BX$1,D16=$BX$1,D17=$BX$1,D18=$BW$1,D18=$BX$1),0,1)))</f>
        <v>1</v>
      </c>
      <c r="BZ15" s="3">
        <f>IF($A15&gt;='FG_576way_Regular Symbol(2wild)'!G$16,"",IF(E15=0,"",IF(OR(E15=$BW$1,E16=$BW$1,E17=$BW$1,E15=$BX$1,E16=$BX$1,E17=$BX$1,E18=$BW$1,E18=$BX$1),0,1)))</f>
        <v>1</v>
      </c>
      <c r="CA15" s="3">
        <f>IF($A15&gt;='FG_576way_Regular Symbol(2wild)'!H$16,"",IF(F15=0,"",IF(OR(F15=$BW$1,F16=$BW$1,F17=$BW$1,F15=$BX$1,F16=$BX$1,F17=$BX$1,F18=$BW$1,F18=$BX$1),0,1)))</f>
        <v>1</v>
      </c>
      <c r="CC15" s="3">
        <f>IF($A15&gt;='FG_576way_Regular Symbol(2wild)'!D$16,"",IF(B15=0,"",IF(OR(B15=$BW$1,B16=$BW$1,B17=$BW$1,B15=$CD$1,B16=$CD$1,B17=$CD$1),0,1)))</f>
        <v>0</v>
      </c>
      <c r="CD15" s="3">
        <f>IF($A15&gt;='FG_576way_Regular Symbol(2wild)'!E$16,"",IF(C15=0,"",IF(OR(C15=$BW$1,C16=$BW$1,C17=$BW$1,C15=$CD$1,C16=$CD$1,C17=$CD$1),0,1)))</f>
        <v>1</v>
      </c>
      <c r="CE15" s="3">
        <f>IF($A15&gt;='FG_576way_Regular Symbol(2wild)'!F$16,"",IF(D15=0,"",IF(OR(D15=$BW$1,D16=$BW$1,D17=$BW$1,D15=$CD$1,D16=$CD$1,D17=$CD$1,D18=$BW$1,D18=$CD$1),0,1)))</f>
        <v>0</v>
      </c>
      <c r="CF15" s="3">
        <f>IF($A15&gt;='FG_576way_Regular Symbol(2wild)'!G$16,"",IF(E15=0,"",IF(OR(E15=$BW$1,E16=$BW$1,E17=$BW$1,E15=$CD$1,E16=$CD$1,E17=$CD$1,E18=$BW$1,E18=$CD$1),0,1)))</f>
        <v>1</v>
      </c>
      <c r="CG15" s="3">
        <f>IF($A15&gt;='FG_576way_Regular Symbol(2wild)'!H$16,"",IF(F15=0,"",IF(OR(F15=$BW$1,F16=$BW$1,F17=$BW$1,F15=$CD$1,F16=$CD$1,F17=$CD$1,F18=$BW$1,F18=$CD$1),0,1)))</f>
        <v>0</v>
      </c>
      <c r="CI15" s="3">
        <f>IF($A15&gt;='FG_576way_Regular Symbol(2wild)'!D$16,"",IF(B15=0,"",IF(OR(B15=$BW$1,B16=$BW$1,B17=$BW$1,B15=$CJ$1,B16=$CJ$1,B17=$CJ$1),0,1)))</f>
        <v>1</v>
      </c>
      <c r="CJ15" s="3">
        <f>IF($A15&gt;='FG_576way_Regular Symbol(2wild)'!E$16,"",IF(C15=0,"",IF(OR(C15=$BW$1,C16=$BW$1,C17=$BW$1,C15=$CJ$1,C16=$CJ$1,C17=$CJ$1),0,1)))</f>
        <v>0</v>
      </c>
      <c r="CK15" s="3">
        <f>IF($A15&gt;='FG_576way_Regular Symbol(2wild)'!F$16,"",IF(D15=0,"",IF(OR(D15=$BW$1,D16=$BW$1,D17=$BW$1,D15=$CJ$1,D16=$CJ$1,D17=$CJ$1,D18=$BW$1,D18=$CJ$1),0,1)))</f>
        <v>1</v>
      </c>
      <c r="CL15" s="3">
        <f>IF($A15&gt;='FG_576way_Regular Symbol(2wild)'!G$16,"",IF(E15=0,"",IF(OR(E15=$BW$1,E16=$BW$1,E17=$BW$1,E15=$CJ$1,E16=$CJ$1,E17=$CJ$1,E18=$BW$1,E18=$CJ$1),0,1)))</f>
        <v>1</v>
      </c>
      <c r="CM15" s="3">
        <f>IF($A15&gt;='FG_576way_Regular Symbol(2wild)'!H$16,"",IF(F15=0,"",IF(OR(F15=$BW$1,F16=$BW$1,F17=$BW$1,F15=$CJ$1,F16=$CJ$1,F17=$CJ$1,F18=$BW$1,F18=$CJ$1),0,1)))</f>
        <v>0</v>
      </c>
      <c r="CO15" s="3">
        <f>IF($A15&gt;='FG_576way_Regular Symbol(2wild)'!D$16,"",IF(B15=0,"",IF(OR(B15=$BW$1,B16=$BW$1,B17=$BW$1,B15=$CP$1,B16=$CP$1,B17=$CP$1),0,1)))</f>
        <v>1</v>
      </c>
      <c r="CP15" s="3">
        <f>IF($A15&gt;='FG_576way_Regular Symbol(2wild)'!E$16,"",IF(C15=0,"",IF(OR(C15=$BW$1,C16=$BW$1,C17=$BW$1,C15=$CP$1,C16=$CP$1,C17=$CP$1),0,1)))</f>
        <v>1</v>
      </c>
      <c r="CQ15" s="3">
        <f>IF($A15&gt;='FG_576way_Regular Symbol(2wild)'!F$16,"",IF(D15=0,"",IF(OR(D15=$BW$1,D16=$BW$1,D17=$BW$1,D15=$CP$1,D16=$CP$1,D17=$CP$1,D18=$BW$1,D18=$CP$1),0,1)))</f>
        <v>1</v>
      </c>
      <c r="CR15" s="3">
        <f>IF($A15&gt;='FG_576way_Regular Symbol(2wild)'!G$16,"",IF(E15=0,"",IF(OR(E15=$BW$1,E16=$BW$1,E17=$BW$1,E15=$CP$1,E16=$CP$1,E17=$CP$1,E18=$BW$1,E18=$CP$1),0,1)))</f>
        <v>1</v>
      </c>
      <c r="CS15" s="3">
        <f>IF($A15&gt;='FG_576way_Regular Symbol(2wild)'!H$16,"",IF(F15=0,"",IF(OR(F15=$BW$1,F16=$BW$1,F17=$BW$1,F15=$CP$1,F16=$CP$1,F17=$CP$1,F18=$BW$1,F18=$CP$1),0,1)))</f>
        <v>0</v>
      </c>
      <c r="CU15" s="3">
        <f>IF($A15&gt;='FG_576way_Regular Symbol(2wild)'!D$16,"",IF(B15=0,"",IF(OR(B15=$BW$1,B16=$BW$1,B17=$BW$1,B15=$CV$1,B16=$CV$1,B17=$CV$1),0,1)))</f>
        <v>1</v>
      </c>
      <c r="CV15" s="3">
        <f>IF($A15&gt;='FG_576way_Regular Symbol(2wild)'!E$16,"",IF(C15=0,"",IF(OR(C15=$BW$1,C16=$BW$1,C17=$BW$1,C15=$CV$1,C16=$CV$1,C17=$CV$1),0,1)))</f>
        <v>1</v>
      </c>
      <c r="CW15" s="3">
        <f>IF($A15&gt;='FG_576way_Regular Symbol(2wild)'!F$16,"",IF(D15=0,"",IF(OR(D15=$BW$1,D16=$BW$1,D17=$BW$1,D15=$CV$1,D16=$CV$1,D17=$CV$1,D18=$BW$1,D18=$CV$1),0,1)))</f>
        <v>1</v>
      </c>
      <c r="CX15" s="3">
        <f>IF($A15&gt;='FG_576way_Regular Symbol(2wild)'!G$16,"",IF(E15=0,"",IF(OR(E15=$BW$1,E16=$BW$1,E17=$BW$1,E15=$CV$1,E16=$CV$1,E17=$CV$1,E18=$BW$1,E18=$CV$1),0,1)))</f>
        <v>1</v>
      </c>
      <c r="CY15" s="3">
        <f>IF($A15&gt;='FG_576way_Regular Symbol(2wild)'!H$16,"",IF(F15=0,"",IF(OR(F15=$BW$1,F16=$BW$1,F17=$BW$1,F15=$CV$1,F16=$CV$1,F17=$CV$1,F18=$BW$1,F18=$CV$1),0,1)))</f>
        <v>1</v>
      </c>
    </row>
    <row r="16" spans="1:103">
      <c r="A16" s="337">
        <f>IF('FG_243way_Regular Symbol'!L15="","",'FG_243way_Regular Symbol'!L15)</f>
        <v>12</v>
      </c>
      <c r="B16" s="191" t="str">
        <f>IF('FG_576way_Regular Symbol(2wild)'!Q15="",
IF($A16-'FG_576way_Regular Symbol(2wild)'!D$16&gt;='FG_576way_RegularＸ_W()'!B$2-1,"",VLOOKUP($A16-'FG_576way_Regular Symbol(2wild)'!D$16,'FG_576way_Regular Symbol(2wild)'!$P$3:$U$99,'FG_576way_RegularＸ_W()'!B$3+1,FALSE)),
'FG_576way_Regular Symbol(2wild)'!Q15)</f>
        <v>M2</v>
      </c>
      <c r="C16" s="191" t="str">
        <f>IF('FG_576way_Regular Symbol(2wild)'!R15="",
IF($A16-'FG_576way_Regular Symbol(2wild)'!E$16&gt;='FG_576way_RegularＸ_W()'!C$2-1,"",VLOOKUP($A16-'FG_576way_Regular Symbol(2wild)'!E$16,'FG_576way_Regular Symbol(2wild)'!$P$3:$U$99,'FG_576way_RegularＸ_W()'!C$3+1,FALSE)),
'FG_576way_Regular Symbol(2wild)'!R15)</f>
        <v>M1</v>
      </c>
      <c r="D16" s="191" t="str">
        <f>IF('FG_576way_Regular Symbol(2wild)'!S15="",
IF($A16-'FG_576way_Regular Symbol(2wild)'!F$16&gt;='FG_576way_RegularＸ_W()'!D$2-1,"",VLOOKUP($A16-'FG_576way_Regular Symbol(2wild)'!F$16,'FG_576way_Regular Symbol(2wild)'!$P$3:$U$99,'FG_576way_RegularＸ_W()'!D$3+1,FALSE)),
'FG_576way_Regular Symbol(2wild)'!S15)</f>
        <v>M1</v>
      </c>
      <c r="E16" s="191" t="str">
        <f>IF('FG_576way_Regular Symbol(2wild)'!T15="",
IF($A16-'FG_576way_Regular Symbol(2wild)'!G$16&gt;='FG_576way_RegularＸ_W()'!E$2-1,"",VLOOKUP($A16-'FG_576way_Regular Symbol(2wild)'!G$16,'FG_576way_Regular Symbol(2wild)'!$P$3:$U$99,'FG_576way_RegularＸ_W()'!E$3+1,FALSE)),
'FG_576way_Regular Symbol(2wild)'!T15)</f>
        <v>M1</v>
      </c>
      <c r="F16" s="191" t="str">
        <f>IF('FG_576way_Regular Symbol(2wild)'!U15="",
IF($A16-'FG_576way_Regular Symbol(2wild)'!H$16&gt;='FG_576way_RegularＸ_W()'!F$2-1,"",VLOOKUP($A16-'FG_576way_Regular Symbol(2wild)'!H$16,'FG_576way_Regular Symbol(2wild)'!$P$3:$U$99,'FG_576way_RegularＸ_W()'!F$3+1,FALSE)),
'FG_576way_Regular Symbol(2wild)'!U15)</f>
        <v>TE</v>
      </c>
      <c r="N16" s="363">
        <f t="shared" si="0"/>
        <v>12</v>
      </c>
      <c r="O16" s="344">
        <f>IF($A16&gt;='FG_576way_Regular Symbol(2wild)'!D$16,"",IF(B16="","",IF(OR(B16=$O$1,B16=$P$1,B17=$O$1,B17=$P$1,B18=$O$1,B18=$P$1),0,1)))</f>
        <v>1</v>
      </c>
      <c r="P16" s="344">
        <f>IF($A16&gt;='FG_576way_Regular Symbol(2wild)'!E$16,"",IF(C16="","",IF(OR(C16=$O$1,C16=$P$1,C17=$O$1,C17=$P$1,C18=$O$1,C18=$P$1),0,1)))</f>
        <v>0</v>
      </c>
      <c r="Q16" s="344">
        <f>IF($A16&gt;='FG_576way_Regular Symbol(2wild)'!F$16,"",IF(D16="","",IF(OR(D16=$O$1,D16=$P$1,D17=$O$1,D17=$P$1,D18=$O$1,D18=$P$1,D19=$O$1,D19=$P$1),0,1)))</f>
        <v>0</v>
      </c>
      <c r="R16" s="344">
        <f>IF($A16&gt;='FG_576way_Regular Symbol(2wild)'!G$16,"",IF(E16="","",IF(OR(E16=$O$1,E16=$P$1,E17=$O$1,E17=$P$1,E18=$O$1,E18=$P$1,E19=$O$1,E19=$P$1),0,1)))</f>
        <v>0</v>
      </c>
      <c r="S16" s="344">
        <f>IF($A16&gt;='FG_576way_Regular Symbol(2wild)'!H$16,"",IF(F16="","",IF(OR(F16=$O$1,F16=$P$1,F17=$O$1,F17=$P$1,F18=$O$1,F18=$P$1,F19=$O$1,F19=$P$1),0,1)))</f>
        <v>1</v>
      </c>
      <c r="U16" s="344">
        <f>IF($A16&gt;='FG_576way_Regular Symbol(2wild)'!D$16,"",IF(B16=0,"",IF(OR(B16=$U$1,B16=$V$1,B17=$U$1,B17=$V$1,B18=$U$1,B18=$V$1),0,1)))</f>
        <v>0</v>
      </c>
      <c r="V16" s="344">
        <f>IF($A16&gt;='FG_576way_Regular Symbol(2wild)'!E$16,"",IF(C16=0,"",IF(OR(C16=$U$1,C16=$V$1,C17=$U$1,C17=$V$1,C18=$U$1,C18=$V$1),0,1)))</f>
        <v>1</v>
      </c>
      <c r="W16" s="3">
        <f>IF($A16&gt;='FG_576way_Regular Symbol(2wild)'!F$16,"",IF(D16=0,"",IF(OR(D16=$U$1,D16=$V$1,D17=$U$1,D17=$V$1,D18=$U$1,D18=$V$1,D19=$U$1,D19=$V$1),0,1)))</f>
        <v>1</v>
      </c>
      <c r="X16" s="3">
        <f>IF($A16&gt;='FG_576way_Regular Symbol(2wild)'!G$16,"",IF(E16=0,"",IF(OR(E16=$U$1,E16=$V$1,E17=$U$1,E17=$V$1,E18=$U$1,E18=$V$1,E19=$U$1,E19=$V$1),0,1)))</f>
        <v>0</v>
      </c>
      <c r="Y16" s="3">
        <f>IF($A16&gt;='FG_576way_Regular Symbol(2wild)'!H$16,"",IF(F16=0,"",IF(OR(F16=$U$1,F16=$V$1,F17=$U$1,F17=$V$1,F18=$U$1,F18=$V$1,F19=$U$1,F19=$V$1),0,1)))</f>
        <v>1</v>
      </c>
      <c r="AA16" s="344">
        <f>IF($A16&gt;='FG_576way_Regular Symbol(2wild)'!D$16,"",IF(B16=0,"",IF(OR(B16=$AA$1,B16=$AB$1,B17=$AA$1,B17=$AB$1,B18=$AA$1,,B18=$AB$1),0,1)))</f>
        <v>1</v>
      </c>
      <c r="AB16" s="344">
        <f>IF($A16&gt;='FG_576way_Regular Symbol(2wild)'!E$16,"",IF(C16=0,"",IF(OR(C16=$AA$1,C16=$AB$1,C17=$AA$1,C17=$AB$1,C18=$AA$1,,C18=$AB$1),0,1)))</f>
        <v>1</v>
      </c>
      <c r="AC16" s="3">
        <f>IF($A16&gt;='FG_576way_Regular Symbol(2wild)'!F$16,"",IF(D16=0,"",IF(OR(D16=$AA$1,D16=$AB$1,D17=$AA$1,D17=$AB$1,D18=$AA$1,D18=$AB$1,D19=$AA$1,D19=$AB$1),0,1)))</f>
        <v>0</v>
      </c>
      <c r="AD16" s="3">
        <f>IF($A16&gt;='FG_576way_Regular Symbol(2wild)'!G$16,"",IF(E16=0,"",IF(OR(E16=$AA$1,E16=$AB$1,E17=$AA$1,E17=$AB$1,E18=$AA$1,E18=$AB$1,E19=$AA$1,E19=$AB$1),0,1)))</f>
        <v>1</v>
      </c>
      <c r="AE16" s="3">
        <f>IF($A16&gt;='FG_576way_Regular Symbol(2wild)'!H$16,"",IF(F16=0,"",IF(OR(F16=$AA$1,F16=$AB$1,F17=$AA$1,F17=$AB$1,F18=$AA$1,F18=$AB$1,F19=$AA$1,F19=$AB$1),0,1)))</f>
        <v>0</v>
      </c>
      <c r="AG16" s="344">
        <f>IF($A16&gt;='FG_576way_Regular Symbol(2wild)'!D$16,"",IF(B16=0,"",IF(OR(B16=$AG$1,B16=$AH$1,B17=$AG$1,B17=$AH$1,B18=$AG$1,B18=$AH$1),0,1)))</f>
        <v>1</v>
      </c>
      <c r="AH16" s="344">
        <f>IF($A16&gt;='FG_576way_Regular Symbol(2wild)'!E$16,"",IF(C16=0,"",IF(OR(C16=$AG$1,C16=$AH$1,C17=$AG$1,C17=$AH$1,C18=$AG$1,C18=$AH$1),0,1)))</f>
        <v>1</v>
      </c>
      <c r="AI16" s="3">
        <f>IF($A16&gt;='FG_576way_Regular Symbol(2wild)'!F$16,"",IF(D16=0,"",IF(OR(D16=$AG$1,D16=$AH$1,D17=$AG$1,D17=$AH$1,D18=$AG$1,D18=$AH$1,D19=$AG$1,D19=$AH$1),0,1)))</f>
        <v>1</v>
      </c>
      <c r="AJ16" s="3">
        <f>IF($A16&gt;='FG_576way_Regular Symbol(2wild)'!G$16,"",IF(E16=0,"",IF(OR(E16=$AG$1,E16=$AH$1,E17=$AG$1,E17=$AH$1,E18=$AG$1,E18=$AH$1,E19=$AG$1,E19=$AH$1),0,1)))</f>
        <v>1</v>
      </c>
      <c r="AK16" s="3">
        <f>IF($A16&gt;='FG_576way_Regular Symbol(2wild)'!H$16,"",IF(F16=0,"",IF(OR(F16=$AG$1,F16=$AH$1,F17=$AG$1,F17=$AH$1,F18=$AG$1,F18=$AH$1,F19=$AG$1,F19=$AH$1),0,1)))</f>
        <v>1</v>
      </c>
      <c r="AM16" s="344">
        <f>IF($A16&gt;='FG_576way_Regular Symbol(2wild)'!D$16,"",IF(B16=0,"",IF(OR(B16=$AM$1,B16=$AN$1,B17=$AM$1,B17=$AN$1,B18=$AM$1,B18=$AN$1),0,1)))</f>
        <v>1</v>
      </c>
      <c r="AN16" s="344">
        <f>IF($A16&gt;='FG_576way_Regular Symbol(2wild)'!E$16,"",IF(C16=0,"",IF(OR(C16=$AM$1,C16=$AN$1,C17=$AM$1,C17=$AN$1,C18=$AM$1,C18=$AN$1),0,1)))</f>
        <v>1</v>
      </c>
      <c r="AO16" s="3">
        <f>IF($A16&gt;='FG_576way_Regular Symbol(2wild)'!F$16,"",IF(D16=0,"",IF(OR(D16=$AM$1,D16=$AN$1,D17=$AM$1,D17=$AN$1,D18=$AM$1,D18=$AN$1,D19=$AM$1,D19=$AN$1),0,1)))</f>
        <v>1</v>
      </c>
      <c r="AP16" s="3">
        <f>IF($A16&gt;='FG_576way_Regular Symbol(2wild)'!G$16,"",IF(E16=0,"",IF(OR(E16=$AM$1,E16=$AN$1,E17=$AM$1,E17=$AN$1,E18=$AM$1,E18=$AN$1,E19=$AM$1,E19=$AN$1),0,1)))</f>
        <v>1</v>
      </c>
      <c r="AQ16" s="3">
        <f>IF($A16&gt;='FG_576way_Regular Symbol(2wild)'!H$16,"",IF(F16=0,"",IF(OR(F16=$AM$1,F16=$AN$1,F17=$AM$1,F17=$AN$1,F18=$AM$1,F18=$AN$1,F19=$AM$1,F19=$AN$1),0,1)))</f>
        <v>1</v>
      </c>
      <c r="AS16" s="344">
        <f>IF($A16&gt;='FG_576way_Regular Symbol(2wild)'!D$16,"",IF(B16=0,"",IF(OR(B16=$AM$1,B16=$AT$1,B17=$AM$1,B17=$AT$1,B18=$AM$1,B18=$AT$1),0,1)))</f>
        <v>1</v>
      </c>
      <c r="AT16" s="344">
        <f>IF($A16&gt;='FG_576way_Regular Symbol(2wild)'!E$16,"",IF(C16=0,"",IF(OR(C16=$AM$1,C16=$AT$1,C17=$AM$1,C17=$AT$1,C18=$AM$1,C18=$AT$1),0,1)))</f>
        <v>1</v>
      </c>
      <c r="AU16" s="3">
        <f>IF($A16&gt;='FG_576way_Regular Symbol(2wild)'!F$16,"",IF(D16=0,"",IF(OR(D16=$AM$1,D16=$AT$1,D17=$AM$1,D17=$AT$1,D18=$AM$1,D18=$AT$1,D19=$AM$1,D19=$AT$1),0,1)))</f>
        <v>1</v>
      </c>
      <c r="AV16" s="3">
        <f>IF($A16&gt;='FG_576way_Regular Symbol(2wild)'!G$16,"",IF(E16=0,"",IF(OR(E16=$AM$1,E16=$AT$1,E17=$AM$1,E17=$AT$1,E18=$AM$1,E18=$AT$1,E19=$AM$1,E19=$AT$1),0,1)))</f>
        <v>1</v>
      </c>
      <c r="AW16" s="3">
        <f>IF($A16&gt;='FG_576way_Regular Symbol(2wild)'!H$16,"",IF(F16=0,"",IF(OR(F16=$AM$1,F16=$AT$1,F17=$AM$1,F17=$AT$1,F18=$AM$1,F18=$AT$1,F19=$AM$1,F19=$AT$1),0,1)))</f>
        <v>1</v>
      </c>
      <c r="AY16" s="344">
        <f>IF($A16&gt;='FG_576way_Regular Symbol(2wild)'!D$16,"",IF(B16=0,"",IF(OR(B16=$AM$1,B16=$AZ$1,B17=$AM$1,B17=$AZ$1,B18=$AM$1,B18=$AZ$1),0,1)))</f>
        <v>1</v>
      </c>
      <c r="AZ16" s="344">
        <f>IF($A16&gt;='FG_576way_Regular Symbol(2wild)'!E$16,"",IF(C16=0,"",IF(OR(C16=$AM$1,C16=$AZ$1,C17=$AM$1,C17=$AZ$1,C18=$AM$1,C18=$AZ$1),0,1)))</f>
        <v>1</v>
      </c>
      <c r="BA16" s="3">
        <f>IF($A16&gt;='FG_576way_Regular Symbol(2wild)'!F$16,"",IF(D16=0,"",IF(OR(D16=$AM$1,D16=$AZ$1,D17=$AM$1,D17=$AZ$1,D18=$AM$1,D18=$AZ$1,D19=$AM$1,D19=$AZ$1),0,1)))</f>
        <v>1</v>
      </c>
      <c r="BB16" s="3">
        <f>IF($A16&gt;='FG_576way_Regular Symbol(2wild)'!G$16,"",IF(E16=0,"",IF(OR(E16=$AM$1,E16=$AZ$1,E17=$AM$1,E17=$AZ$1,E18=$AM$1,E18=$AZ$1,E19=$AM$1,E19=$AZ$1),0,1)))</f>
        <v>1</v>
      </c>
      <c r="BC16" s="3">
        <f>IF($A16&gt;='FG_576way_Regular Symbol(2wild)'!H$16,"",IF(F16=0,"",IF(OR(F16=$AM$1,F16=$AZ$1,F17=$AM$1,F17=$AZ$1,F18=$AM$1,F18=$AZ$1,F19=$AM$1,F19=$AZ$1),0,1)))</f>
        <v>1</v>
      </c>
      <c r="BE16" s="344">
        <f>IF($A16&gt;='FG_576way_Regular Symbol(2wild)'!D$16,"",IF(B16=0,"",IF(OR(B16=$AM$1,B16=$BF$1,B17=$AM$1,B17=$BF$1,B18=$AM$1,B18=$BF$1),0,1)))</f>
        <v>1</v>
      </c>
      <c r="BF16" s="344">
        <f>IF($A16&gt;='FG_576way_Regular Symbol(2wild)'!E$16,"",IF(C16=0,"",IF(OR(C16=$AM$1,C16=$BF$1,C17=$AM$1,C17=$BF$1,C18=$AM$1,C18=$BF$1),0,1)))</f>
        <v>1</v>
      </c>
      <c r="BG16" s="3">
        <f>IF($A16&gt;='FG_576way_Regular Symbol(2wild)'!F$16,"",IF(D16=0,"",IF(OR(D16=$AM$1,D16=$BF$1,D17=$AM$1,D17=$BF$1,D18=$AM$1,D18=$BF$1,D19=$AM$1,D19=$BF$1),0,1)))</f>
        <v>1</v>
      </c>
      <c r="BH16" s="3">
        <f>IF($A16&gt;='FG_576way_Regular Symbol(2wild)'!G$16,"",IF(E16=0,"",IF(OR(E16=$AM$1,E16=$BF$1,E17=$AM$1,E17=$BF$1,E18=$AM$1,E18=$BF$1,E19=$AM$1,E19=$BF$1),0,1)))</f>
        <v>1</v>
      </c>
      <c r="BI16" s="3">
        <f>IF($A16&gt;='FG_576way_Regular Symbol(2wild)'!H$16,"",IF(F16=0,"",IF(OR(F16=$AM$1,F16=$BF$1,F17=$AM$1,F17=$BF$1,F18=$AM$1,F18=$BF$1,F19=$AM$1,F19=$BF$1),0,1)))</f>
        <v>1</v>
      </c>
      <c r="BK16" s="344">
        <f>IF($A16&gt;='FG_576way_Regular Symbol(2wild)'!D$16,"",IF(B16=0,"",IF(OR(B16=$AM$1,B16=$BL$1,B17=$AM$1,B17=$BL$1,B18=$AM$1,B18=$BL$1),0,1)))</f>
        <v>1</v>
      </c>
      <c r="BL16" s="344">
        <f>IF($A16&gt;='FG_576way_Regular Symbol(2wild)'!E$16,"",IF(C16=0,"",IF(OR(C16=$AM$1,C16=$BL$1,C17=$AM$1,C17=$BL$1,C18=$AM$1,C18=$BL$1),0,1)))</f>
        <v>1</v>
      </c>
      <c r="BM16" s="3">
        <f>IF($A16&gt;='FG_576way_Regular Symbol(2wild)'!F$16,"",IF(D16=0,"",IF(OR(D16=$AM$1,D16=$BL$1,D17=$AM$1,D17=$BL$1,D18=$AM$1,D18=$BL$1,D19=$AM$1,D19=$BL$1),0,1)))</f>
        <v>1</v>
      </c>
      <c r="BN16" s="3">
        <f>IF($A16&gt;='FG_576way_Regular Symbol(2wild)'!G$16,"",IF(E16=0,"",IF(OR(E16=$AM$1,E16=$BL$1,E17=$AM$1,E17=$BL$1,E18=$AM$1,E18=$BL$1,E19=$AM$1,E19=$BL$1),0,1)))</f>
        <v>1</v>
      </c>
      <c r="BO16" s="3">
        <f>IF($A16&gt;='FG_576way_Regular Symbol(2wild)'!H$16,"",IF(F16=0,"",IF(OR(F16=$AM$1,F16=$BL$1,F17=$AM$1,F17=$BL$1,F18=$AM$1,F18=$BL$1,F19=$AM$1,F19=$BL$1),0,1)))</f>
        <v>1</v>
      </c>
      <c r="BQ16" s="3">
        <f>IF($A16&gt;='FG_576way_Regular Symbol(2wild)'!D$16,"",IF(B16=0,"",IF(OR(B16=$BQ$1,B16=$BR$1,B17=$BQ$1,B17=$BR$1,B18=$BQ$1,B18=$BR$1),0,1)))</f>
        <v>1</v>
      </c>
      <c r="BR16" s="3">
        <f>IF($A16&gt;='FG_576way_Regular Symbol(2wild)'!E$16,"",IF(C16=0,"",IF(OR(C16=$BQ$1,C16=$BR$1,C17=$BQ$1,C17=$BR$1,C18=$BQ$1,C18=$BR$1),0,1)))</f>
        <v>1</v>
      </c>
      <c r="BS16" s="3">
        <f>IF($A16&gt;='FG_576way_Regular Symbol(2wild)'!F$16,"",IF(D16=0,"",IF(OR(D16=$BQ$1,D16=$BR$1,D17=$BQ$1,D17=$BR$1,D18=$BQ$1,D18=$BR$1,D19=$BQ$1,D19=$BR$1),0,1)))</f>
        <v>1</v>
      </c>
      <c r="BT16" s="3">
        <f>IF($A16&gt;='FG_576way_Regular Symbol(2wild)'!G$16,"",IF(E16=0,"",IF(OR(E16=$BQ$1,E16=$BR$1,E17=$BQ$1,E17=$BR$1,E18=$BQ$1,E18=$BR$1,E19=$BQ$1,E19=$BR$1),0,1)))</f>
        <v>1</v>
      </c>
      <c r="BU16" s="3">
        <f>IF($A16&gt;='FG_576way_Regular Symbol(2wild)'!H$16,"",IF(F16=0,"",IF(OR(F16=$BQ$1,F16=$BR$1,F17=$BQ$1,F17=$BR$1,F18=$BQ$1,F18=$BR$1,F19=$BQ$1,F19=$BR$1),0,1)))</f>
        <v>1</v>
      </c>
      <c r="BW16" s="3">
        <f>IF($A16&gt;='FG_576way_Regular Symbol(2wild)'!D$16,"",IF(B16=0,"",IF(OR(B16=$BW$1,B17=$BW$1,B18=$BW$1,B16=$BX$1,B17=$BX$1,B18=$BX$1),0,1)))</f>
        <v>1</v>
      </c>
      <c r="BX16" s="3">
        <f>IF($A16&gt;='FG_576way_Regular Symbol(2wild)'!E$16,"",IF(C16=0,"",IF(OR(C16=$BW$1,C17=$BW$1,C18=$BW$1,C16=$BX$1,C17=$BX$1,C18=$BX$1),0,1)))</f>
        <v>1</v>
      </c>
      <c r="BY16" s="3">
        <f>IF($A16&gt;='FG_576way_Regular Symbol(2wild)'!F$16,"",IF(D16=0,"",IF(OR(D16=$BW$1,D17=$BW$1,D18=$BW$1,D16=$BX$1,D17=$BX$1,D18=$BX$1,D19=$BW$1,D19=$BX$1),0,1)))</f>
        <v>1</v>
      </c>
      <c r="BZ16" s="3">
        <f>IF($A16&gt;='FG_576way_Regular Symbol(2wild)'!G$16,"",IF(E16=0,"",IF(OR(E16=$BW$1,E17=$BW$1,E18=$BW$1,E16=$BX$1,E17=$BX$1,E18=$BX$1,E19=$BW$1,E19=$BX$1),0,1)))</f>
        <v>1</v>
      </c>
      <c r="CA16" s="3">
        <f>IF($A16&gt;='FG_576way_Regular Symbol(2wild)'!H$16,"",IF(F16=0,"",IF(OR(F16=$BW$1,F17=$BW$1,F18=$BW$1,F16=$BX$1,F17=$BX$1,F18=$BX$1,F19=$BW$1,F19=$BX$1),0,1)))</f>
        <v>1</v>
      </c>
      <c r="CC16" s="3">
        <f>IF($A16&gt;='FG_576way_Regular Symbol(2wild)'!D$16,"",IF(B16=0,"",IF(OR(B16=$BW$1,B17=$BW$1,B18=$BW$1,B16=$CD$1,B17=$CD$1,B18=$CD$1),0,1)))</f>
        <v>0</v>
      </c>
      <c r="CD16" s="3">
        <f>IF($A16&gt;='FG_576way_Regular Symbol(2wild)'!E$16,"",IF(C16=0,"",IF(OR(C16=$BW$1,C17=$BW$1,C18=$BW$1,C16=$CD$1,C17=$CD$1,C18=$CD$1),0,1)))</f>
        <v>1</v>
      </c>
      <c r="CE16" s="3">
        <f>IF($A16&gt;='FG_576way_Regular Symbol(2wild)'!F$16,"",IF(D16=0,"",IF(OR(D16=$BW$1,D17=$BW$1,D18=$BW$1,D16=$CD$1,D17=$CD$1,D18=$CD$1,D19=$BW$1,D19=$CD$1),0,1)))</f>
        <v>0</v>
      </c>
      <c r="CF16" s="3">
        <f>IF($A16&gt;='FG_576way_Regular Symbol(2wild)'!G$16,"",IF(E16=0,"",IF(OR(E16=$BW$1,E17=$BW$1,E18=$BW$1,E16=$CD$1,E17=$CD$1,E18=$CD$1,E19=$BW$1,E19=$CD$1),0,1)))</f>
        <v>1</v>
      </c>
      <c r="CG16" s="3">
        <f>IF($A16&gt;='FG_576way_Regular Symbol(2wild)'!H$16,"",IF(F16=0,"",IF(OR(F16=$BW$1,F17=$BW$1,F18=$BW$1,F16=$CD$1,F17=$CD$1,F18=$CD$1,F19=$BW$1,F19=$CD$1),0,1)))</f>
        <v>0</v>
      </c>
      <c r="CI16" s="3">
        <f>IF($A16&gt;='FG_576way_Regular Symbol(2wild)'!D$16,"",IF(B16=0,"",IF(OR(B16=$BW$1,B17=$BW$1,B18=$BW$1,B16=$CJ$1,B17=$CJ$1,B18=$CJ$1),0,1)))</f>
        <v>1</v>
      </c>
      <c r="CJ16" s="3">
        <f>IF($A16&gt;='FG_576way_Regular Symbol(2wild)'!E$16,"",IF(C16=0,"",IF(OR(C16=$BW$1,C17=$BW$1,C18=$BW$1,C16=$CJ$1,C17=$CJ$1,C18=$CJ$1),0,1)))</f>
        <v>1</v>
      </c>
      <c r="CK16" s="3">
        <f>IF($A16&gt;='FG_576way_Regular Symbol(2wild)'!F$16,"",IF(D16=0,"",IF(OR(D16=$BW$1,D17=$BW$1,D18=$BW$1,D16=$CJ$1,D17=$CJ$1,D18=$CJ$1,D19=$BW$1,D19=$CJ$1),0,1)))</f>
        <v>1</v>
      </c>
      <c r="CL16" s="3">
        <f>IF($A16&gt;='FG_576way_Regular Symbol(2wild)'!G$16,"",IF(E16=0,"",IF(OR(E16=$BW$1,E17=$BW$1,E18=$BW$1,E16=$CJ$1,E17=$CJ$1,E18=$CJ$1,E19=$BW$1,E19=$CJ$1),0,1)))</f>
        <v>1</v>
      </c>
      <c r="CM16" s="3">
        <f>IF($A16&gt;='FG_576way_Regular Symbol(2wild)'!H$16,"",IF(F16=0,"",IF(OR(F16=$BW$1,F17=$BW$1,F18=$BW$1,F16=$CJ$1,F17=$CJ$1,F18=$CJ$1,F19=$BW$1,F19=$CJ$1),0,1)))</f>
        <v>1</v>
      </c>
      <c r="CO16" s="3">
        <f>IF($A16&gt;='FG_576way_Regular Symbol(2wild)'!D$16,"",IF(B16=0,"",IF(OR(B16=$BW$1,B17=$BW$1,B18=$BW$1,B16=$CP$1,B17=$CP$1,B18=$CP$1),0,1)))</f>
        <v>0</v>
      </c>
      <c r="CP16" s="3">
        <f>IF($A16&gt;='FG_576way_Regular Symbol(2wild)'!E$16,"",IF(C16=0,"",IF(OR(C16=$BW$1,C17=$BW$1,C18=$BW$1,C16=$CP$1,C17=$CP$1,C18=$CP$1),0,1)))</f>
        <v>1</v>
      </c>
      <c r="CQ16" s="3">
        <f>IF($A16&gt;='FG_576way_Regular Symbol(2wild)'!F$16,"",IF(D16=0,"",IF(OR(D16=$BW$1,D17=$BW$1,D18=$BW$1,D16=$CP$1,D17=$CP$1,D18=$CP$1,D19=$BW$1,D19=$CP$1),0,1)))</f>
        <v>1</v>
      </c>
      <c r="CR16" s="3">
        <f>IF($A16&gt;='FG_576way_Regular Symbol(2wild)'!G$16,"",IF(E16=0,"",IF(OR(E16=$BW$1,E17=$BW$1,E18=$BW$1,E16=$CP$1,E17=$CP$1,E18=$CP$1,E19=$BW$1,E19=$CP$1),0,1)))</f>
        <v>1</v>
      </c>
      <c r="CS16" s="3">
        <f>IF($A16&gt;='FG_576way_Regular Symbol(2wild)'!H$16,"",IF(F16=0,"",IF(OR(F16=$BW$1,F17=$BW$1,F18=$BW$1,F16=$CP$1,F17=$CP$1,F18=$CP$1,F19=$BW$1,F19=$CP$1),0,1)))</f>
        <v>0</v>
      </c>
      <c r="CU16" s="3">
        <f>IF($A16&gt;='FG_576way_Regular Symbol(2wild)'!D$16,"",IF(B16=0,"",IF(OR(B16=$BW$1,B17=$BW$1,B18=$BW$1,B16=$CV$1,B17=$CV$1,B18=$CV$1),0,1)))</f>
        <v>1</v>
      </c>
      <c r="CV16" s="3">
        <f>IF($A16&gt;='FG_576way_Regular Symbol(2wild)'!E$16,"",IF(C16=0,"",IF(OR(C16=$BW$1,C17=$BW$1,C18=$BW$1,C16=$CV$1,C17=$CV$1,C18=$CV$1),0,1)))</f>
        <v>1</v>
      </c>
      <c r="CW16" s="3">
        <f>IF($A16&gt;='FG_576way_Regular Symbol(2wild)'!F$16,"",IF(D16=0,"",IF(OR(D16=$BW$1,D17=$BW$1,D18=$BW$1,D16=$CV$1,D17=$CV$1,D18=$CV$1,D19=$BW$1,D19=$CV$1),0,1)))</f>
        <v>1</v>
      </c>
      <c r="CX16" s="3">
        <f>IF($A16&gt;='FG_576way_Regular Symbol(2wild)'!G$16,"",IF(E16=0,"",IF(OR(E16=$BW$1,E17=$BW$1,E18=$BW$1,E16=$CV$1,E17=$CV$1,E18=$CV$1,E19=$BW$1,E19=$CV$1),0,1)))</f>
        <v>1</v>
      </c>
      <c r="CY16" s="3">
        <f>IF($A16&gt;='FG_576way_Regular Symbol(2wild)'!H$16,"",IF(F16=0,"",IF(OR(F16=$BW$1,F17=$BW$1,F18=$BW$1,F16=$CV$1,F17=$CV$1,F18=$CV$1,F19=$BW$1,F19=$CV$1),0,1)))</f>
        <v>1</v>
      </c>
    </row>
    <row r="17" spans="1:103">
      <c r="A17" s="337">
        <f>IF('FG_243way_Regular Symbol'!L16="","",'FG_243way_Regular Symbol'!L16)</f>
        <v>13</v>
      </c>
      <c r="B17" s="191" t="str">
        <f>IF('FG_576way_Regular Symbol(2wild)'!Q16="",
IF($A17-'FG_576way_Regular Symbol(2wild)'!D$16&gt;='FG_576way_RegularＸ_W()'!B$2-1,"",VLOOKUP($A17-'FG_576way_Regular Symbol(2wild)'!D$16,'FG_576way_Regular Symbol(2wild)'!$P$3:$U$99,'FG_576way_RegularＸ_W()'!B$3+1,FALSE)),
'FG_576way_Regular Symbol(2wild)'!Q16)</f>
        <v>Q</v>
      </c>
      <c r="C17" s="191" t="str">
        <f>IF('FG_576way_Regular Symbol(2wild)'!R16="",
IF($A17-'FG_576way_Regular Symbol(2wild)'!E$16&gt;='FG_576way_RegularＸ_W()'!C$2-1,"",VLOOKUP($A17-'FG_576way_Regular Symbol(2wild)'!E$16,'FG_576way_Regular Symbol(2wild)'!$P$3:$U$99,'FG_576way_RegularＸ_W()'!C$3+1,FALSE)),
'FG_576way_Regular Symbol(2wild)'!R16)</f>
        <v>S1</v>
      </c>
      <c r="D17" s="191" t="str">
        <f>IF('FG_576way_Regular Symbol(2wild)'!S16="",
IF($A17-'FG_576way_Regular Symbol(2wild)'!F$16&gt;='FG_576way_RegularＸ_W()'!D$2-1,"",VLOOKUP($A17-'FG_576way_Regular Symbol(2wild)'!F$16,'FG_576way_Regular Symbol(2wild)'!$P$3:$U$99,'FG_576way_RegularＸ_W()'!D$3+1,FALSE)),
'FG_576way_Regular Symbol(2wild)'!S16)</f>
        <v>M3</v>
      </c>
      <c r="E17" s="191" t="str">
        <f>IF('FG_576way_Regular Symbol(2wild)'!T16="",
IF($A17-'FG_576way_Regular Symbol(2wild)'!G$16&gt;='FG_576way_RegularＸ_W()'!E$2-1,"",VLOOKUP($A17-'FG_576way_Regular Symbol(2wild)'!G$16,'FG_576way_Regular Symbol(2wild)'!$P$3:$U$99,'FG_576way_RegularＸ_W()'!E$3+1,FALSE)),
'FG_576way_Regular Symbol(2wild)'!T16)</f>
        <v>S1</v>
      </c>
      <c r="F17" s="191" t="str">
        <f>IF('FG_576way_Regular Symbol(2wild)'!U16="",
IF($A17-'FG_576way_Regular Symbol(2wild)'!H$16&gt;='FG_576way_RegularＸ_W()'!F$2-1,"",VLOOKUP($A17-'FG_576way_Regular Symbol(2wild)'!H$16,'FG_576way_Regular Symbol(2wild)'!$P$3:$U$99,'FG_576way_RegularＸ_W()'!F$3+1,FALSE)),
'FG_576way_Regular Symbol(2wild)'!U16)</f>
        <v>TE</v>
      </c>
      <c r="N17" s="363">
        <f t="shared" si="0"/>
        <v>13</v>
      </c>
      <c r="O17" s="344">
        <f>IF($A17&gt;='FG_576way_Regular Symbol(2wild)'!D$16,"",IF(B17="","",IF(OR(B17=$O$1,B17=$P$1,B18=$O$1,B18=$P$1,B19=$O$1,B19=$P$1),0,1)))</f>
        <v>1</v>
      </c>
      <c r="P17" s="344">
        <f>IF($A17&gt;='FG_576way_Regular Symbol(2wild)'!E$16,"",IF(C17="","",IF(OR(C17=$O$1,C17=$P$1,C18=$O$1,C18=$P$1,C19=$O$1,C19=$P$1),0,1)))</f>
        <v>0</v>
      </c>
      <c r="Q17" s="344">
        <f>IF($A17&gt;='FG_576way_Regular Symbol(2wild)'!F$16,"",IF(D17="","",IF(OR(D17=$O$1,D17=$P$1,D18=$O$1,D18=$P$1,D19=$O$1,D19=$P$1,D20=$O$1,D20=$P$1),0,1)))</f>
        <v>1</v>
      </c>
      <c r="R17" s="344">
        <f>IF($A17&gt;='FG_576way_Regular Symbol(2wild)'!G$16,"",IF(E17="","",IF(OR(E17=$O$1,E17=$P$1,E18=$O$1,E18=$P$1,E19=$O$1,E19=$P$1,E20=$O$1,E20=$P$1),0,1)))</f>
        <v>1</v>
      </c>
      <c r="S17" s="344">
        <f>IF($A17&gt;='FG_576way_Regular Symbol(2wild)'!H$16,"",IF(F17="","",IF(OR(F17=$O$1,F17=$P$1,F18=$O$1,F18=$P$1,F19=$O$1,F19=$P$1,F20=$O$1,F20=$P$1),0,1)))</f>
        <v>1</v>
      </c>
      <c r="U17" s="344">
        <f>IF($A17&gt;='FG_576way_Regular Symbol(2wild)'!D$16,"",IF(B17=0,"",IF(OR(B17=$U$1,B17=$V$1,B18=$U$1,B18=$V$1,B19=$U$1,B19=$V$1),0,1)))</f>
        <v>1</v>
      </c>
      <c r="V17" s="344">
        <f>IF($A17&gt;='FG_576way_Regular Symbol(2wild)'!E$16,"",IF(C17=0,"",IF(OR(C17=$U$1,C17=$V$1,C18=$U$1,C18=$V$1,C19=$U$1,C19=$V$1),0,1)))</f>
        <v>1</v>
      </c>
      <c r="W17" s="3">
        <f>IF($A17&gt;='FG_576way_Regular Symbol(2wild)'!F$16,"",IF(D17=0,"",IF(OR(D17=$U$1,D17=$V$1,D18=$U$1,D18=$V$1,D19=$U$1,D19=$V$1,D20=$U$1,D20=$V$1),0,1)))</f>
        <v>1</v>
      </c>
      <c r="X17" s="3">
        <f>IF($A17&gt;='FG_576way_Regular Symbol(2wild)'!G$16,"",IF(E17=0,"",IF(OR(E17=$U$1,E17=$V$1,E18=$U$1,E18=$V$1,E19=$U$1,E19=$V$1,E20=$U$1,E20=$V$1),0,1)))</f>
        <v>0</v>
      </c>
      <c r="Y17" s="3">
        <f>IF($A17&gt;='FG_576way_Regular Symbol(2wild)'!H$16,"",IF(F17=0,"",IF(OR(F17=$U$1,F17=$V$1,F18=$U$1,F18=$V$1,F19=$U$1,F19=$V$1,F20=$U$1,F20=$V$1),0,1)))</f>
        <v>1</v>
      </c>
      <c r="AA17" s="344">
        <f>IF($A17&gt;='FG_576way_Regular Symbol(2wild)'!D$16,"",IF(B17=0,"",IF(OR(B17=$AA$1,B17=$AB$1,B18=$AA$1,B18=$AB$1,B19=$AA$1,,B19=$AB$1),0,1)))</f>
        <v>1</v>
      </c>
      <c r="AB17" s="344">
        <f>IF($A17&gt;='FG_576way_Regular Symbol(2wild)'!E$16,"",IF(C17=0,"",IF(OR(C17=$AA$1,C17=$AB$1,C18=$AA$1,C18=$AB$1,C19=$AA$1,,C19=$AB$1),0,1)))</f>
        <v>1</v>
      </c>
      <c r="AC17" s="3">
        <f>IF($A17&gt;='FG_576way_Regular Symbol(2wild)'!F$16,"",IF(D17=0,"",IF(OR(D17=$AA$1,D17=$AB$1,D18=$AA$1,D18=$AB$1,D19=$AA$1,D19=$AB$1,D20=$AA$1,D20=$AB$1),0,1)))</f>
        <v>0</v>
      </c>
      <c r="AD17" s="3">
        <f>IF($A17&gt;='FG_576way_Regular Symbol(2wild)'!G$16,"",IF(E17=0,"",IF(OR(E17=$AA$1,E17=$AB$1,E18=$AA$1,E18=$AB$1,E19=$AA$1,E19=$AB$1,E20=$AA$1,E20=$AB$1),0,1)))</f>
        <v>1</v>
      </c>
      <c r="AE17" s="3">
        <f>IF($A17&gt;='FG_576way_Regular Symbol(2wild)'!H$16,"",IF(F17=0,"",IF(OR(F17=$AA$1,F17=$AB$1,F18=$AA$1,F18=$AB$1,F19=$AA$1,F19=$AB$1,F20=$AA$1,F20=$AB$1),0,1)))</f>
        <v>0</v>
      </c>
      <c r="AG17" s="344">
        <f>IF($A17&gt;='FG_576way_Regular Symbol(2wild)'!D$16,"",IF(B17=0,"",IF(OR(B17=$AG$1,B17=$AH$1,B18=$AG$1,B18=$AH$1,B19=$AG$1,B19=$AH$1),0,1)))</f>
        <v>1</v>
      </c>
      <c r="AH17" s="344">
        <f>IF($A17&gt;='FG_576way_Regular Symbol(2wild)'!E$16,"",IF(C17=0,"",IF(OR(C17=$AG$1,C17=$AH$1,C18=$AG$1,C18=$AH$1,C19=$AG$1,C19=$AH$1),0,1)))</f>
        <v>1</v>
      </c>
      <c r="AI17" s="3">
        <f>IF($A17&gt;='FG_576way_Regular Symbol(2wild)'!F$16,"",IF(D17=0,"",IF(OR(D17=$AG$1,D17=$AH$1,D18=$AG$1,D18=$AH$1,D19=$AG$1,D19=$AH$1,D20=$AG$1,D20=$AH$1),0,1)))</f>
        <v>1</v>
      </c>
      <c r="AJ17" s="3">
        <f>IF($A17&gt;='FG_576way_Regular Symbol(2wild)'!G$16,"",IF(E17=0,"",IF(OR(E17=$AG$1,E17=$AH$1,E18=$AG$1,E18=$AH$1,E19=$AG$1,E19=$AH$1,E20=$AG$1,E20=$AH$1),0,1)))</f>
        <v>0</v>
      </c>
      <c r="AK17" s="3">
        <f>IF($A17&gt;='FG_576way_Regular Symbol(2wild)'!H$16,"",IF(F17=0,"",IF(OR(F17=$AG$1,F17=$AH$1,F18=$AG$1,F18=$AH$1,F19=$AG$1,F19=$AH$1,F20=$AG$1,F20=$AH$1),0,1)))</f>
        <v>0</v>
      </c>
      <c r="AM17" s="344">
        <f>IF($A17&gt;='FG_576way_Regular Symbol(2wild)'!D$16,"",IF(B17=0,"",IF(OR(B17=$AM$1,B17=$AN$1,B18=$AM$1,B18=$AN$1,B19=$AM$1,B19=$AN$1),0,1)))</f>
        <v>1</v>
      </c>
      <c r="AN17" s="344">
        <f>IF($A17&gt;='FG_576way_Regular Symbol(2wild)'!E$16,"",IF(C17=0,"",IF(OR(C17=$AM$1,C17=$AN$1,C18=$AM$1,C18=$AN$1,C19=$AM$1,C19=$AN$1),0,1)))</f>
        <v>0</v>
      </c>
      <c r="AO17" s="3">
        <f>IF($A17&gt;='FG_576way_Regular Symbol(2wild)'!F$16,"",IF(D17=0,"",IF(OR(D17=$AM$1,D17=$AN$1,D18=$AM$1,D18=$AN$1,D19=$AM$1,D19=$AN$1,D20=$AM$1,D20=$AN$1),0,1)))</f>
        <v>0</v>
      </c>
      <c r="AP17" s="3">
        <f>IF($A17&gt;='FG_576way_Regular Symbol(2wild)'!G$16,"",IF(E17=0,"",IF(OR(E17=$AM$1,E17=$AN$1,E18=$AM$1,E18=$AN$1,E19=$AM$1,E19=$AN$1,E20=$AM$1,E20=$AN$1),0,1)))</f>
        <v>1</v>
      </c>
      <c r="AQ17" s="3">
        <f>IF($A17&gt;='FG_576way_Regular Symbol(2wild)'!H$16,"",IF(F17=0,"",IF(OR(F17=$AM$1,F17=$AN$1,F18=$AM$1,F18=$AN$1,F19=$AM$1,F19=$AN$1,F20=$AM$1,F20=$AN$1),0,1)))</f>
        <v>1</v>
      </c>
      <c r="AS17" s="344">
        <f>IF($A17&gt;='FG_576way_Regular Symbol(2wild)'!D$16,"",IF(B17=0,"",IF(OR(B17=$AM$1,B17=$AT$1,B18=$AM$1,B18=$AT$1,B19=$AM$1,B19=$AT$1),0,1)))</f>
        <v>1</v>
      </c>
      <c r="AT17" s="344">
        <f>IF($A17&gt;='FG_576way_Regular Symbol(2wild)'!E$16,"",IF(C17=0,"",IF(OR(C17=$AM$1,C17=$AT$1,C18=$AM$1,C18=$AT$1,C19=$AM$1,C19=$AT$1),0,1)))</f>
        <v>1</v>
      </c>
      <c r="AU17" s="3">
        <f>IF($A17&gt;='FG_576way_Regular Symbol(2wild)'!F$16,"",IF(D17=0,"",IF(OR(D17=$AM$1,D17=$AT$1,D18=$AM$1,D18=$AT$1,D19=$AM$1,D19=$AT$1,D20=$AM$1,D20=$AT$1),0,1)))</f>
        <v>1</v>
      </c>
      <c r="AV17" s="3">
        <f>IF($A17&gt;='FG_576way_Regular Symbol(2wild)'!G$16,"",IF(E17=0,"",IF(OR(E17=$AM$1,E17=$AT$1,E18=$AM$1,E18=$AT$1,E19=$AM$1,E19=$AT$1,E20=$AM$1,E20=$AT$1),0,1)))</f>
        <v>1</v>
      </c>
      <c r="AW17" s="3">
        <f>IF($A17&gt;='FG_576way_Regular Symbol(2wild)'!H$16,"",IF(F17=0,"",IF(OR(F17=$AM$1,F17=$AT$1,F18=$AM$1,F18=$AT$1,F19=$AM$1,F19=$AT$1,F20=$AM$1,F20=$AT$1),0,1)))</f>
        <v>1</v>
      </c>
      <c r="AY17" s="344">
        <f>IF($A17&gt;='FG_576way_Regular Symbol(2wild)'!D$16,"",IF(B17=0,"",IF(OR(B17=$AM$1,B17=$AZ$1,B18=$AM$1,B18=$AZ$1,B19=$AM$1,B19=$AZ$1),0,1)))</f>
        <v>1</v>
      </c>
      <c r="AZ17" s="344">
        <f>IF($A17&gt;='FG_576way_Regular Symbol(2wild)'!E$16,"",IF(C17=0,"",IF(OR(C17=$AM$1,C17=$AZ$1,C18=$AM$1,C18=$AZ$1,C19=$AM$1,C19=$AZ$1),0,1)))</f>
        <v>1</v>
      </c>
      <c r="BA17" s="3">
        <f>IF($A17&gt;='FG_576way_Regular Symbol(2wild)'!F$16,"",IF(D17=0,"",IF(OR(D17=$AM$1,D17=$AZ$1,D18=$AM$1,D18=$AZ$1,D19=$AM$1,D19=$AZ$1,D20=$AM$1,D20=$AZ$1),0,1)))</f>
        <v>1</v>
      </c>
      <c r="BB17" s="3">
        <f>IF($A17&gt;='FG_576way_Regular Symbol(2wild)'!G$16,"",IF(E17=0,"",IF(OR(E17=$AM$1,E17=$AZ$1,E18=$AM$1,E18=$AZ$1,E19=$AM$1,E19=$AZ$1,E20=$AM$1,E20=$AZ$1),0,1)))</f>
        <v>1</v>
      </c>
      <c r="BC17" s="3">
        <f>IF($A17&gt;='FG_576way_Regular Symbol(2wild)'!H$16,"",IF(F17=0,"",IF(OR(F17=$AM$1,F17=$AZ$1,F18=$AM$1,F18=$AZ$1,F19=$AM$1,F19=$AZ$1,F20=$AM$1,F20=$AZ$1),0,1)))</f>
        <v>1</v>
      </c>
      <c r="BE17" s="344">
        <f>IF($A17&gt;='FG_576way_Regular Symbol(2wild)'!D$16,"",IF(B17=0,"",IF(OR(B17=$AM$1,B17=$BF$1,B18=$AM$1,B18=$BF$1,B19=$AM$1,B19=$BF$1),0,1)))</f>
        <v>1</v>
      </c>
      <c r="BF17" s="344">
        <f>IF($A17&gt;='FG_576way_Regular Symbol(2wild)'!E$16,"",IF(C17=0,"",IF(OR(C17=$AM$1,C17=$BF$1,C18=$AM$1,C18=$BF$1,C19=$AM$1,C19=$BF$1),0,1)))</f>
        <v>1</v>
      </c>
      <c r="BG17" s="3">
        <f>IF($A17&gt;='FG_576way_Regular Symbol(2wild)'!F$16,"",IF(D17=0,"",IF(OR(D17=$AM$1,D17=$BF$1,D18=$AM$1,D18=$BF$1,D19=$AM$1,D19=$BF$1,D20=$AM$1,D20=$BF$1),0,1)))</f>
        <v>1</v>
      </c>
      <c r="BH17" s="3">
        <f>IF($A17&gt;='FG_576way_Regular Symbol(2wild)'!G$16,"",IF(E17=0,"",IF(OR(E17=$AM$1,E17=$BF$1,E18=$AM$1,E18=$BF$1,E19=$AM$1,E19=$BF$1,E20=$AM$1,E20=$BF$1),0,1)))</f>
        <v>1</v>
      </c>
      <c r="BI17" s="3">
        <f>IF($A17&gt;='FG_576way_Regular Symbol(2wild)'!H$16,"",IF(F17=0,"",IF(OR(F17=$AM$1,F17=$BF$1,F18=$AM$1,F18=$BF$1,F19=$AM$1,F19=$BF$1,F20=$AM$1,F20=$BF$1),0,1)))</f>
        <v>1</v>
      </c>
      <c r="BK17" s="344">
        <f>IF($A17&gt;='FG_576way_Regular Symbol(2wild)'!D$16,"",IF(B17=0,"",IF(OR(B17=$AM$1,B17=$BL$1,B18=$AM$1,B18=$BL$1,B19=$AM$1,B19=$BL$1),0,1)))</f>
        <v>1</v>
      </c>
      <c r="BL17" s="344">
        <f>IF($A17&gt;='FG_576way_Regular Symbol(2wild)'!E$16,"",IF(C17=0,"",IF(OR(C17=$AM$1,C17=$BL$1,C18=$AM$1,C18=$BL$1,C19=$AM$1,C19=$BL$1),0,1)))</f>
        <v>1</v>
      </c>
      <c r="BM17" s="3">
        <f>IF($A17&gt;='FG_576way_Regular Symbol(2wild)'!F$16,"",IF(D17=0,"",IF(OR(D17=$AM$1,D17=$BL$1,D18=$AM$1,D18=$BL$1,D19=$AM$1,D19=$BL$1,D20=$AM$1,D20=$BL$1),0,1)))</f>
        <v>1</v>
      </c>
      <c r="BN17" s="3">
        <f>IF($A17&gt;='FG_576way_Regular Symbol(2wild)'!G$16,"",IF(E17=0,"",IF(OR(E17=$AM$1,E17=$BL$1,E18=$AM$1,E18=$BL$1,E19=$AM$1,E19=$BL$1,E20=$AM$1,E20=$BL$1),0,1)))</f>
        <v>1</v>
      </c>
      <c r="BO17" s="3">
        <f>IF($A17&gt;='FG_576way_Regular Symbol(2wild)'!H$16,"",IF(F17=0,"",IF(OR(F17=$AM$1,F17=$BL$1,F18=$AM$1,F18=$BL$1,F19=$AM$1,F19=$BL$1,F20=$AM$1,F20=$BL$1),0,1)))</f>
        <v>1</v>
      </c>
      <c r="BQ17" s="3">
        <f>IF($A17&gt;='FG_576way_Regular Symbol(2wild)'!D$16,"",IF(B17=0,"",IF(OR(B17=$BQ$1,B17=$BR$1,B18=$BQ$1,B18=$BR$1,B19=$BQ$1,B19=$BR$1),0,1)))</f>
        <v>1</v>
      </c>
      <c r="BR17" s="3">
        <f>IF($A17&gt;='FG_576way_Regular Symbol(2wild)'!E$16,"",IF(C17=0,"",IF(OR(C17=$BQ$1,C17=$BR$1,C18=$BQ$1,C18=$BR$1,C19=$BQ$1,C19=$BR$1),0,1)))</f>
        <v>1</v>
      </c>
      <c r="BS17" s="3">
        <f>IF($A17&gt;='FG_576way_Regular Symbol(2wild)'!F$16,"",IF(D17=0,"",IF(OR(D17=$BQ$1,D17=$BR$1,D18=$BQ$1,D18=$BR$1,D19=$BQ$1,D19=$BR$1,D20=$BQ$1,D20=$BR$1),0,1)))</f>
        <v>1</v>
      </c>
      <c r="BT17" s="3">
        <f>IF($A17&gt;='FG_576way_Regular Symbol(2wild)'!G$16,"",IF(E17=0,"",IF(OR(E17=$BQ$1,E17=$BR$1,E18=$BQ$1,E18=$BR$1,E19=$BQ$1,E19=$BR$1,E20=$BQ$1,E20=$BR$1),0,1)))</f>
        <v>1</v>
      </c>
      <c r="BU17" s="3">
        <f>IF($A17&gt;='FG_576way_Regular Symbol(2wild)'!H$16,"",IF(F17=0,"",IF(OR(F17=$BQ$1,F17=$BR$1,F18=$BQ$1,F18=$BR$1,F19=$BQ$1,F19=$BR$1,F20=$BQ$1,F20=$BR$1),0,1)))</f>
        <v>1</v>
      </c>
      <c r="BW17" s="3">
        <f>IF($A17&gt;='FG_576way_Regular Symbol(2wild)'!D$16,"",IF(B17=0,"",IF(OR(B17=$BW$1,B18=$BW$1,B19=$BW$1,B17=$BX$1,B18=$BX$1,B19=$BX$1),0,1)))</f>
        <v>1</v>
      </c>
      <c r="BX17" s="3">
        <f>IF($A17&gt;='FG_576way_Regular Symbol(2wild)'!E$16,"",IF(C17=0,"",IF(OR(C17=$BW$1,C18=$BW$1,C19=$BW$1,C17=$BX$1,C18=$BX$1,C19=$BX$1),0,1)))</f>
        <v>1</v>
      </c>
      <c r="BY17" s="3">
        <f>IF($A17&gt;='FG_576way_Regular Symbol(2wild)'!F$16,"",IF(D17=0,"",IF(OR(D17=$BW$1,D18=$BW$1,D19=$BW$1,D17=$BX$1,D18=$BX$1,D19=$BX$1,D20=$BW$1,D20=$BX$1),0,1)))</f>
        <v>1</v>
      </c>
      <c r="BZ17" s="3">
        <f>IF($A17&gt;='FG_576way_Regular Symbol(2wild)'!G$16,"",IF(E17=0,"",IF(OR(E17=$BW$1,E18=$BW$1,E19=$BW$1,E17=$BX$1,E18=$BX$1,E19=$BX$1,E20=$BW$1,E20=$BX$1),0,1)))</f>
        <v>1</v>
      </c>
      <c r="CA17" s="3">
        <f>IF($A17&gt;='FG_576way_Regular Symbol(2wild)'!H$16,"",IF(F17=0,"",IF(OR(F17=$BW$1,F18=$BW$1,F19=$BW$1,F17=$BX$1,F18=$BX$1,F19=$BX$1,F20=$BW$1,F20=$BX$1),0,1)))</f>
        <v>1</v>
      </c>
      <c r="CC17" s="3">
        <f>IF($A17&gt;='FG_576way_Regular Symbol(2wild)'!D$16,"",IF(B17=0,"",IF(OR(B17=$BW$1,B18=$BW$1,B19=$BW$1,B17=$CD$1,B18=$CD$1,B19=$CD$1),0,1)))</f>
        <v>0</v>
      </c>
      <c r="CD17" s="3">
        <f>IF($A17&gt;='FG_576way_Regular Symbol(2wild)'!E$16,"",IF(C17=0,"",IF(OR(C17=$BW$1,C18=$BW$1,C19=$BW$1,C17=$CD$1,C18=$CD$1,C19=$CD$1),0,1)))</f>
        <v>1</v>
      </c>
      <c r="CE17" s="3">
        <f>IF($A17&gt;='FG_576way_Regular Symbol(2wild)'!F$16,"",IF(D17=0,"",IF(OR(D17=$BW$1,D18=$BW$1,D19=$BW$1,D17=$CD$1,D18=$CD$1,D19=$CD$1,D20=$BW$1,D20=$CD$1),0,1)))</f>
        <v>0</v>
      </c>
      <c r="CF17" s="3">
        <f>IF($A17&gt;='FG_576way_Regular Symbol(2wild)'!G$16,"",IF(E17=0,"",IF(OR(E17=$BW$1,E18=$BW$1,E19=$BW$1,E17=$CD$1,E18=$CD$1,E19=$CD$1,E20=$BW$1,E20=$CD$1),0,1)))</f>
        <v>1</v>
      </c>
      <c r="CG17" s="3">
        <f>IF($A17&gt;='FG_576way_Regular Symbol(2wild)'!H$16,"",IF(F17=0,"",IF(OR(F17=$BW$1,F18=$BW$1,F19=$BW$1,F17=$CD$1,F18=$CD$1,F19=$CD$1,F20=$BW$1,F20=$CD$1),0,1)))</f>
        <v>0</v>
      </c>
      <c r="CI17" s="3">
        <f>IF($A17&gt;='FG_576way_Regular Symbol(2wild)'!D$16,"",IF(B17=0,"",IF(OR(B17=$BW$1,B18=$BW$1,B19=$BW$1,B17=$CJ$1,B18=$CJ$1,B19=$CJ$1),0,1)))</f>
        <v>1</v>
      </c>
      <c r="CJ17" s="3">
        <f>IF($A17&gt;='FG_576way_Regular Symbol(2wild)'!E$16,"",IF(C17=0,"",IF(OR(C17=$BW$1,C18=$BW$1,C19=$BW$1,C17=$CJ$1,C18=$CJ$1,C19=$CJ$1),0,1)))</f>
        <v>1</v>
      </c>
      <c r="CK17" s="3">
        <f>IF($A17&gt;='FG_576way_Regular Symbol(2wild)'!F$16,"",IF(D17=0,"",IF(OR(D17=$BW$1,D18=$BW$1,D19=$BW$1,D17=$CJ$1,D18=$CJ$1,D19=$CJ$1,D20=$BW$1,D20=$CJ$1),0,1)))</f>
        <v>1</v>
      </c>
      <c r="CL17" s="3">
        <f>IF($A17&gt;='FG_576way_Regular Symbol(2wild)'!G$16,"",IF(E17=0,"",IF(OR(E17=$BW$1,E18=$BW$1,E19=$BW$1,E17=$CJ$1,E18=$CJ$1,E19=$CJ$1,E20=$BW$1,E20=$CJ$1),0,1)))</f>
        <v>1</v>
      </c>
      <c r="CM17" s="3">
        <f>IF($A17&gt;='FG_576way_Regular Symbol(2wild)'!H$16,"",IF(F17=0,"",IF(OR(F17=$BW$1,F18=$BW$1,F19=$BW$1,F17=$CJ$1,F18=$CJ$1,F19=$CJ$1,F20=$BW$1,F20=$CJ$1),0,1)))</f>
        <v>1</v>
      </c>
      <c r="CO17" s="3">
        <f>IF($A17&gt;='FG_576way_Regular Symbol(2wild)'!D$16,"",IF(B17=0,"",IF(OR(B17=$BW$1,B18=$BW$1,B19=$BW$1,B17=$CP$1,B18=$CP$1,B19=$CP$1),0,1)))</f>
        <v>0</v>
      </c>
      <c r="CP17" s="3">
        <f>IF($A17&gt;='FG_576way_Regular Symbol(2wild)'!E$16,"",IF(C17=0,"",IF(OR(C17=$BW$1,C18=$BW$1,C19=$BW$1,C17=$CP$1,C18=$CP$1,C19=$CP$1),0,1)))</f>
        <v>1</v>
      </c>
      <c r="CQ17" s="3">
        <f>IF($A17&gt;='FG_576way_Regular Symbol(2wild)'!F$16,"",IF(D17=0,"",IF(OR(D17=$BW$1,D18=$BW$1,D19=$BW$1,D17=$CP$1,D18=$CP$1,D19=$CP$1,D20=$BW$1,D20=$CP$1),0,1)))</f>
        <v>1</v>
      </c>
      <c r="CR17" s="3">
        <f>IF($A17&gt;='FG_576way_Regular Symbol(2wild)'!G$16,"",IF(E17=0,"",IF(OR(E17=$BW$1,E18=$BW$1,E19=$BW$1,E17=$CP$1,E18=$CP$1,E19=$CP$1,E20=$BW$1,E20=$CP$1),0,1)))</f>
        <v>1</v>
      </c>
      <c r="CS17" s="3">
        <f>IF($A17&gt;='FG_576way_Regular Symbol(2wild)'!H$16,"",IF(F17=0,"",IF(OR(F17=$BW$1,F18=$BW$1,F19=$BW$1,F17=$CP$1,F18=$CP$1,F19=$CP$1,F20=$BW$1,F20=$CP$1),0,1)))</f>
        <v>0</v>
      </c>
      <c r="CU17" s="3">
        <f>IF($A17&gt;='FG_576way_Regular Symbol(2wild)'!D$16,"",IF(B17=0,"",IF(OR(B17=$BW$1,B18=$BW$1,B19=$BW$1,B17=$CV$1,B18=$CV$1,B19=$CV$1),0,1)))</f>
        <v>1</v>
      </c>
      <c r="CV17" s="3">
        <f>IF($A17&gt;='FG_576way_Regular Symbol(2wild)'!E$16,"",IF(C17=0,"",IF(OR(C17=$BW$1,C18=$BW$1,C19=$BW$1,C17=$CV$1,C18=$CV$1,C19=$CV$1),0,1)))</f>
        <v>1</v>
      </c>
      <c r="CW17" s="3">
        <f>IF($A17&gt;='FG_576way_Regular Symbol(2wild)'!F$16,"",IF(D17=0,"",IF(OR(D17=$BW$1,D18=$BW$1,D19=$BW$1,D17=$CV$1,D18=$CV$1,D19=$CV$1,D20=$BW$1,D20=$CV$1),0,1)))</f>
        <v>1</v>
      </c>
      <c r="CX17" s="3">
        <f>IF($A17&gt;='FG_576way_Regular Symbol(2wild)'!G$16,"",IF(E17=0,"",IF(OR(E17=$BW$1,E18=$BW$1,E19=$BW$1,E17=$CV$1,E18=$CV$1,E19=$CV$1,E20=$BW$1,E20=$CV$1),0,1)))</f>
        <v>1</v>
      </c>
      <c r="CY17" s="3">
        <f>IF($A17&gt;='FG_576way_Regular Symbol(2wild)'!H$16,"",IF(F17=0,"",IF(OR(F17=$BW$1,F18=$BW$1,F19=$BW$1,F17=$CV$1,F18=$CV$1,F19=$CV$1,F20=$BW$1,F20=$CV$1),0,1)))</f>
        <v>1</v>
      </c>
    </row>
    <row r="18" spans="1:103">
      <c r="A18" s="337">
        <f>IF('FG_243way_Regular Symbol'!L17="","",'FG_243way_Regular Symbol'!L17)</f>
        <v>14</v>
      </c>
      <c r="B18" s="191" t="str">
        <f>IF('FG_576way_Regular Symbol(2wild)'!Q17="",
IF($A18-'FG_576way_Regular Symbol(2wild)'!D$16&gt;='FG_576way_RegularＸ_W()'!B$2-1,"",VLOOKUP($A18-'FG_576way_Regular Symbol(2wild)'!D$16,'FG_576way_Regular Symbol(2wild)'!$P$3:$U$99,'FG_576way_RegularＸ_W()'!B$3+1,FALSE)),
'FG_576way_Regular Symbol(2wild)'!Q17)</f>
        <v>TE</v>
      </c>
      <c r="C18" s="191" t="str">
        <f>IF('FG_576way_Regular Symbol(2wild)'!R17="",
IF($A18-'FG_576way_Regular Symbol(2wild)'!E$16&gt;='FG_576way_RegularＸ_W()'!C$2-1,"",VLOOKUP($A18-'FG_576way_Regular Symbol(2wild)'!E$16,'FG_576way_Regular Symbol(2wild)'!$P$3:$U$99,'FG_576way_RegularＸ_W()'!C$3+1,FALSE)),
'FG_576way_Regular Symbol(2wild)'!R17)</f>
        <v>M1</v>
      </c>
      <c r="D18" s="191" t="str">
        <f>IF('FG_576way_Regular Symbol(2wild)'!S17="",
IF($A18-'FG_576way_Regular Symbol(2wild)'!F$16&gt;='FG_576way_RegularＸ_W()'!D$2-1,"",VLOOKUP($A18-'FG_576way_Regular Symbol(2wild)'!F$16,'FG_576way_Regular Symbol(2wild)'!$P$3:$U$99,'FG_576way_RegularＸ_W()'!D$3+1,FALSE)),
'FG_576way_Regular Symbol(2wild)'!S17)</f>
        <v>Q</v>
      </c>
      <c r="E18" s="191" t="str">
        <f>IF('FG_576way_Regular Symbol(2wild)'!T17="",
IF($A18-'FG_576way_Regular Symbol(2wild)'!G$16&gt;='FG_576way_RegularＸ_W()'!E$2-1,"",VLOOKUP($A18-'FG_576way_Regular Symbol(2wild)'!G$16,'FG_576way_Regular Symbol(2wild)'!$P$3:$U$99,'FG_576way_RegularＸ_W()'!E$3+1,FALSE)),
'FG_576way_Regular Symbol(2wild)'!T17)</f>
        <v>M2</v>
      </c>
      <c r="F18" s="191" t="str">
        <f>IF('FG_576way_Regular Symbol(2wild)'!U17="",
IF($A18-'FG_576way_Regular Symbol(2wild)'!H$16&gt;='FG_576way_RegularＸ_W()'!F$2-1,"",VLOOKUP($A18-'FG_576way_Regular Symbol(2wild)'!H$16,'FG_576way_Regular Symbol(2wild)'!$P$3:$U$99,'FG_576way_RegularＸ_W()'!F$3+1,FALSE)),
'FG_576way_Regular Symbol(2wild)'!U17)</f>
        <v>Q</v>
      </c>
      <c r="N18" s="363">
        <f t="shared" si="0"/>
        <v>14</v>
      </c>
      <c r="O18" s="344">
        <f>IF($A18&gt;='FG_576way_Regular Symbol(2wild)'!D$16,"",IF(B18="","",IF(OR(B18=$O$1,B18=$P$1,B19=$O$1,B19=$P$1,B20=$O$1,B20=$P$1),0,1)))</f>
        <v>1</v>
      </c>
      <c r="P18" s="344">
        <f>IF($A18&gt;='FG_576way_Regular Symbol(2wild)'!E$16,"",IF(C18="","",IF(OR(C18=$O$1,C18=$P$1,C19=$O$1,C19=$P$1,C20=$O$1,C20=$P$1),0,1)))</f>
        <v>0</v>
      </c>
      <c r="Q18" s="344">
        <f>IF($A18&gt;='FG_576way_Regular Symbol(2wild)'!F$16,"",IF(D18="","",IF(OR(D18=$O$1,D18=$P$1,D19=$O$1,D19=$P$1,D20=$O$1,D20=$P$1,D21=$O$1,D21=$P$1),0,1)))</f>
        <v>1</v>
      </c>
      <c r="R18" s="344">
        <f>IF($A18&gt;='FG_576way_Regular Symbol(2wild)'!G$16,"",IF(E18="","",IF(OR(E18=$O$1,E18=$P$1,E19=$O$1,E19=$P$1,E20=$O$1,E20=$P$1,E21=$O$1,E21=$P$1),0,1)))</f>
        <v>1</v>
      </c>
      <c r="S18" s="344">
        <f>IF($A18&gt;='FG_576way_Regular Symbol(2wild)'!H$16,"",IF(F18="","",IF(OR(F18=$O$1,F18=$P$1,F19=$O$1,F19=$P$1,F20=$O$1,F20=$P$1,F21=$O$1,F21=$P$1),0,1)))</f>
        <v>1</v>
      </c>
      <c r="U18" s="344">
        <f>IF($A18&gt;='FG_576way_Regular Symbol(2wild)'!D$16,"",IF(B18=0,"",IF(OR(B18=$U$1,B18=$V$1,B19=$U$1,B19=$V$1,B20=$U$1,B20=$V$1),0,1)))</f>
        <v>1</v>
      </c>
      <c r="V18" s="344">
        <f>IF($A18&gt;='FG_576way_Regular Symbol(2wild)'!E$16,"",IF(C18=0,"",IF(OR(C18=$U$1,C18=$V$1,C19=$U$1,C19=$V$1,C20=$U$1,C20=$V$1),0,1)))</f>
        <v>1</v>
      </c>
      <c r="W18" s="3">
        <f>IF($A18&gt;='FG_576way_Regular Symbol(2wild)'!F$16,"",IF(D18=0,"",IF(OR(D18=$U$1,D18=$V$1,D19=$U$1,D19=$V$1,D20=$U$1,D20=$V$1,D21=$U$1,D21=$V$1),0,1)))</f>
        <v>1</v>
      </c>
      <c r="X18" s="3">
        <f>IF($A18&gt;='FG_576way_Regular Symbol(2wild)'!G$16,"",IF(E18=0,"",IF(OR(E18=$U$1,E18=$V$1,E19=$U$1,E19=$V$1,E20=$U$1,E20=$V$1,E21=$U$1,E21=$V$1),0,1)))</f>
        <v>0</v>
      </c>
      <c r="Y18" s="3">
        <f>IF($A18&gt;='FG_576way_Regular Symbol(2wild)'!H$16,"",IF(F18=0,"",IF(OR(F18=$U$1,F18=$V$1,F19=$U$1,F19=$V$1,F20=$U$1,F20=$V$1,F21=$U$1,F21=$V$1),0,1)))</f>
        <v>1</v>
      </c>
      <c r="AA18" s="344">
        <f>IF($A18&gt;='FG_576way_Regular Symbol(2wild)'!D$16,"",IF(B18=0,"",IF(OR(B18=$AA$1,B18=$AB$1,B19=$AA$1,B19=$AB$1,B20=$AA$1,,B20=$AB$1),0,1)))</f>
        <v>1</v>
      </c>
      <c r="AB18" s="344">
        <f>IF($A18&gt;='FG_576way_Regular Symbol(2wild)'!E$16,"",IF(C18=0,"",IF(OR(C18=$AA$1,C18=$AB$1,C19=$AA$1,C19=$AB$1,C20=$AA$1,,C20=$AB$1),0,1)))</f>
        <v>1</v>
      </c>
      <c r="AC18" s="3">
        <f>IF($A18&gt;='FG_576way_Regular Symbol(2wild)'!F$16,"",IF(D18=0,"",IF(OR(D18=$AA$1,D18=$AB$1,D19=$AA$1,D19=$AB$1,D20=$AA$1,D20=$AB$1,D21=$AA$1,D21=$AB$1),0,1)))</f>
        <v>1</v>
      </c>
      <c r="AD18" s="3">
        <f>IF($A18&gt;='FG_576way_Regular Symbol(2wild)'!G$16,"",IF(E18=0,"",IF(OR(E18=$AA$1,E18=$AB$1,E19=$AA$1,E19=$AB$1,E20=$AA$1,E20=$AB$1,E21=$AA$1,E21=$AB$1),0,1)))</f>
        <v>1</v>
      </c>
      <c r="AE18" s="3">
        <f>IF($A18&gt;='FG_576way_Regular Symbol(2wild)'!H$16,"",IF(F18=0,"",IF(OR(F18=$AA$1,F18=$AB$1,F19=$AA$1,F19=$AB$1,F20=$AA$1,F20=$AB$1,F21=$AA$1,F21=$AB$1),0,1)))</f>
        <v>0</v>
      </c>
      <c r="AG18" s="344">
        <f>IF($A18&gt;='FG_576way_Regular Symbol(2wild)'!D$16,"",IF(B18=0,"",IF(OR(B18=$AG$1,B18=$AH$1,B19=$AG$1,B19=$AH$1,B20=$AG$1,B20=$AH$1),0,1)))</f>
        <v>1</v>
      </c>
      <c r="AH18" s="344">
        <f>IF($A18&gt;='FG_576way_Regular Symbol(2wild)'!E$16,"",IF(C18=0,"",IF(OR(C18=$AG$1,C18=$AH$1,C19=$AG$1,C19=$AH$1,C20=$AG$1,C20=$AH$1),0,1)))</f>
        <v>1</v>
      </c>
      <c r="AI18" s="3">
        <f>IF($A18&gt;='FG_576way_Regular Symbol(2wild)'!F$16,"",IF(D18=0,"",IF(OR(D18=$AG$1,D18=$AH$1,D19=$AG$1,D19=$AH$1,D20=$AG$1,D20=$AH$1,D21=$AG$1,D21=$AH$1),0,1)))</f>
        <v>1</v>
      </c>
      <c r="AJ18" s="3">
        <f>IF($A18&gt;='FG_576way_Regular Symbol(2wild)'!G$16,"",IF(E18=0,"",IF(OR(E18=$AG$1,E18=$AH$1,E19=$AG$1,E19=$AH$1,E20=$AG$1,E20=$AH$1,E21=$AG$1,E21=$AH$1),0,1)))</f>
        <v>0</v>
      </c>
      <c r="AK18" s="3">
        <f>IF($A18&gt;='FG_576way_Regular Symbol(2wild)'!H$16,"",IF(F18=0,"",IF(OR(F18=$AG$1,F18=$AH$1,F19=$AG$1,F19=$AH$1,F20=$AG$1,F20=$AH$1,F21=$AG$1,F21=$AH$1),0,1)))</f>
        <v>0</v>
      </c>
      <c r="AM18" s="344">
        <f>IF($A18&gt;='FG_576way_Regular Symbol(2wild)'!D$16,"",IF(B18=0,"",IF(OR(B18=$AM$1,B18=$AN$1,B19=$AM$1,B19=$AN$1,B20=$AM$1,B20=$AN$1),0,1)))</f>
        <v>1</v>
      </c>
      <c r="AN18" s="344">
        <f>IF($A18&gt;='FG_576way_Regular Symbol(2wild)'!E$16,"",IF(C18=0,"",IF(OR(C18=$AM$1,C18=$AN$1,C19=$AM$1,C19=$AN$1,C20=$AM$1,C20=$AN$1),0,1)))</f>
        <v>0</v>
      </c>
      <c r="AO18" s="3">
        <f>IF($A18&gt;='FG_576way_Regular Symbol(2wild)'!F$16,"",IF(D18=0,"",IF(OR(D18=$AM$1,D18=$AN$1,D19=$AM$1,D19=$AN$1,D20=$AM$1,D20=$AN$1,D21=$AM$1,D21=$AN$1),0,1)))</f>
        <v>0</v>
      </c>
      <c r="AP18" s="3">
        <f>IF($A18&gt;='FG_576way_Regular Symbol(2wild)'!G$16,"",IF(E18=0,"",IF(OR(E18=$AM$1,E18=$AN$1,E19=$AM$1,E19=$AN$1,E20=$AM$1,E20=$AN$1,E21=$AM$1,E21=$AN$1),0,1)))</f>
        <v>1</v>
      </c>
      <c r="AQ18" s="3">
        <f>IF($A18&gt;='FG_576way_Regular Symbol(2wild)'!H$16,"",IF(F18=0,"",IF(OR(F18=$AM$1,F18=$AN$1,F19=$AM$1,F19=$AN$1,F20=$AM$1,F20=$AN$1,F21=$AM$1,F21=$AN$1),0,1)))</f>
        <v>1</v>
      </c>
      <c r="AS18" s="344">
        <f>IF($A18&gt;='FG_576way_Regular Symbol(2wild)'!D$16,"",IF(B18=0,"",IF(OR(B18=$AM$1,B18=$AT$1,B19=$AM$1,B19=$AT$1,B20=$AM$1,B20=$AT$1),0,1)))</f>
        <v>1</v>
      </c>
      <c r="AT18" s="344">
        <f>IF($A18&gt;='FG_576way_Regular Symbol(2wild)'!E$16,"",IF(C18=0,"",IF(OR(C18=$AM$1,C18=$AT$1,C19=$AM$1,C19=$AT$1,C20=$AM$1,C20=$AT$1),0,1)))</f>
        <v>1</v>
      </c>
      <c r="AU18" s="3">
        <f>IF($A18&gt;='FG_576way_Regular Symbol(2wild)'!F$16,"",IF(D18=0,"",IF(OR(D18=$AM$1,D18=$AT$1,D19=$AM$1,D19=$AT$1,D20=$AM$1,D20=$AT$1,D21=$AM$1,D21=$AT$1),0,1)))</f>
        <v>1</v>
      </c>
      <c r="AV18" s="3">
        <f>IF($A18&gt;='FG_576way_Regular Symbol(2wild)'!G$16,"",IF(E18=0,"",IF(OR(E18=$AM$1,E18=$AT$1,E19=$AM$1,E19=$AT$1,E20=$AM$1,E20=$AT$1,E21=$AM$1,E21=$AT$1),0,1)))</f>
        <v>1</v>
      </c>
      <c r="AW18" s="3">
        <f>IF($A18&gt;='FG_576way_Regular Symbol(2wild)'!H$16,"",IF(F18=0,"",IF(OR(F18=$AM$1,F18=$AT$1,F19=$AM$1,F19=$AT$1,F20=$AM$1,F20=$AT$1,F21=$AM$1,F21=$AT$1),0,1)))</f>
        <v>1</v>
      </c>
      <c r="AY18" s="344">
        <f>IF($A18&gt;='FG_576way_Regular Symbol(2wild)'!D$16,"",IF(B18=0,"",IF(OR(B18=$AM$1,B18=$AZ$1,B19=$AM$1,B19=$AZ$1,B20=$AM$1,B20=$AZ$1),0,1)))</f>
        <v>1</v>
      </c>
      <c r="AZ18" s="344">
        <f>IF($A18&gt;='FG_576way_Regular Symbol(2wild)'!E$16,"",IF(C18=0,"",IF(OR(C18=$AM$1,C18=$AZ$1,C19=$AM$1,C19=$AZ$1,C20=$AM$1,C20=$AZ$1),0,1)))</f>
        <v>1</v>
      </c>
      <c r="BA18" s="3">
        <f>IF($A18&gt;='FG_576way_Regular Symbol(2wild)'!F$16,"",IF(D18=0,"",IF(OR(D18=$AM$1,D18=$AZ$1,D19=$AM$1,D19=$AZ$1,D20=$AM$1,D20=$AZ$1,D21=$AM$1,D21=$AZ$1),0,1)))</f>
        <v>1</v>
      </c>
      <c r="BB18" s="3">
        <f>IF($A18&gt;='FG_576way_Regular Symbol(2wild)'!G$16,"",IF(E18=0,"",IF(OR(E18=$AM$1,E18=$AZ$1,E19=$AM$1,E19=$AZ$1,E20=$AM$1,E20=$AZ$1,E21=$AM$1,E21=$AZ$1),0,1)))</f>
        <v>1</v>
      </c>
      <c r="BC18" s="3">
        <f>IF($A18&gt;='FG_576way_Regular Symbol(2wild)'!H$16,"",IF(F18=0,"",IF(OR(F18=$AM$1,F18=$AZ$1,F19=$AM$1,F19=$AZ$1,F20=$AM$1,F20=$AZ$1,F21=$AM$1,F21=$AZ$1),0,1)))</f>
        <v>1</v>
      </c>
      <c r="BE18" s="344">
        <f>IF($A18&gt;='FG_576way_Regular Symbol(2wild)'!D$16,"",IF(B18=0,"",IF(OR(B18=$AM$1,B18=$BF$1,B19=$AM$1,B19=$BF$1,B20=$AM$1,B20=$BF$1),0,1)))</f>
        <v>1</v>
      </c>
      <c r="BF18" s="344">
        <f>IF($A18&gt;='FG_576way_Regular Symbol(2wild)'!E$16,"",IF(C18=0,"",IF(OR(C18=$AM$1,C18=$BF$1,C19=$AM$1,C19=$BF$1,C20=$AM$1,C20=$BF$1),0,1)))</f>
        <v>1</v>
      </c>
      <c r="BG18" s="3">
        <f>IF($A18&gt;='FG_576way_Regular Symbol(2wild)'!F$16,"",IF(D18=0,"",IF(OR(D18=$AM$1,D18=$BF$1,D19=$AM$1,D19=$BF$1,D20=$AM$1,D20=$BF$1,D21=$AM$1,D21=$BF$1),0,1)))</f>
        <v>1</v>
      </c>
      <c r="BH18" s="3">
        <f>IF($A18&gt;='FG_576way_Regular Symbol(2wild)'!G$16,"",IF(E18=0,"",IF(OR(E18=$AM$1,E18=$BF$1,E19=$AM$1,E19=$BF$1,E20=$AM$1,E20=$BF$1,E21=$AM$1,E21=$BF$1),0,1)))</f>
        <v>1</v>
      </c>
      <c r="BI18" s="3">
        <f>IF($A18&gt;='FG_576way_Regular Symbol(2wild)'!H$16,"",IF(F18=0,"",IF(OR(F18=$AM$1,F18=$BF$1,F19=$AM$1,F19=$BF$1,F20=$AM$1,F20=$BF$1,F21=$AM$1,F21=$BF$1),0,1)))</f>
        <v>1</v>
      </c>
      <c r="BK18" s="344">
        <f>IF($A18&gt;='FG_576way_Regular Symbol(2wild)'!D$16,"",IF(B18=0,"",IF(OR(B18=$AM$1,B18=$BL$1,B19=$AM$1,B19=$BL$1,B20=$AM$1,B20=$BL$1),0,1)))</f>
        <v>1</v>
      </c>
      <c r="BL18" s="344">
        <f>IF($A18&gt;='FG_576way_Regular Symbol(2wild)'!E$16,"",IF(C18=0,"",IF(OR(C18=$AM$1,C18=$BL$1,C19=$AM$1,C19=$BL$1,C20=$AM$1,C20=$BL$1),0,1)))</f>
        <v>1</v>
      </c>
      <c r="BM18" s="3">
        <f>IF($A18&gt;='FG_576way_Regular Symbol(2wild)'!F$16,"",IF(D18=0,"",IF(OR(D18=$AM$1,D18=$BL$1,D19=$AM$1,D19=$BL$1,D20=$AM$1,D20=$BL$1,D21=$AM$1,D21=$BL$1),0,1)))</f>
        <v>1</v>
      </c>
      <c r="BN18" s="3">
        <f>IF($A18&gt;='FG_576way_Regular Symbol(2wild)'!G$16,"",IF(E18=0,"",IF(OR(E18=$AM$1,E18=$BL$1,E19=$AM$1,E19=$BL$1,E20=$AM$1,E20=$BL$1,E21=$AM$1,E21=$BL$1),0,1)))</f>
        <v>1</v>
      </c>
      <c r="BO18" s="3">
        <f>IF($A18&gt;='FG_576way_Regular Symbol(2wild)'!H$16,"",IF(F18=0,"",IF(OR(F18=$AM$1,F18=$BL$1,F19=$AM$1,F19=$BL$1,F20=$AM$1,F20=$BL$1,F21=$AM$1,F21=$BL$1),0,1)))</f>
        <v>1</v>
      </c>
      <c r="BQ18" s="3">
        <f>IF($A18&gt;='FG_576way_Regular Symbol(2wild)'!D$16,"",IF(B18=0,"",IF(OR(B18=$BQ$1,B18=$BR$1,B19=$BQ$1,B19=$BR$1,B20=$BQ$1,B20=$BR$1),0,1)))</f>
        <v>1</v>
      </c>
      <c r="BR18" s="3">
        <f>IF($A18&gt;='FG_576way_Regular Symbol(2wild)'!E$16,"",IF(C18=0,"",IF(OR(C18=$BQ$1,C18=$BR$1,C19=$BQ$1,C19=$BR$1,C20=$BQ$1,C20=$BR$1),0,1)))</f>
        <v>1</v>
      </c>
      <c r="BS18" s="3">
        <f>IF($A18&gt;='FG_576way_Regular Symbol(2wild)'!F$16,"",IF(D18=0,"",IF(OR(D18=$BQ$1,D18=$BR$1,D19=$BQ$1,D19=$BR$1,D20=$BQ$1,D20=$BR$1,D21=$BQ$1,D21=$BR$1),0,1)))</f>
        <v>1</v>
      </c>
      <c r="BT18" s="3">
        <f>IF($A18&gt;='FG_576way_Regular Symbol(2wild)'!G$16,"",IF(E18=0,"",IF(OR(E18=$BQ$1,E18=$BR$1,E19=$BQ$1,E19=$BR$1,E20=$BQ$1,E20=$BR$1,E21=$BQ$1,E21=$BR$1),0,1)))</f>
        <v>1</v>
      </c>
      <c r="BU18" s="3">
        <f>IF($A18&gt;='FG_576way_Regular Symbol(2wild)'!H$16,"",IF(F18=0,"",IF(OR(F18=$BQ$1,F18=$BR$1,F19=$BQ$1,F19=$BR$1,F20=$BQ$1,F20=$BR$1,F21=$BQ$1,F21=$BR$1),0,1)))</f>
        <v>1</v>
      </c>
      <c r="BW18" s="3">
        <f>IF($A18&gt;='FG_576way_Regular Symbol(2wild)'!D$16,"",IF(B18=0,"",IF(OR(B18=$BW$1,B19=$BW$1,B20=$BW$1,B18=$BX$1,B19=$BX$1,B20=$BX$1),0,1)))</f>
        <v>1</v>
      </c>
      <c r="BX18" s="3">
        <f>IF($A18&gt;='FG_576way_Regular Symbol(2wild)'!E$16,"",IF(C18=0,"",IF(OR(C18=$BW$1,C19=$BW$1,C20=$BW$1,C18=$BX$1,C19=$BX$1,C20=$BX$1),0,1)))</f>
        <v>1</v>
      </c>
      <c r="BY18" s="3">
        <f>IF($A18&gt;='FG_576way_Regular Symbol(2wild)'!F$16,"",IF(D18=0,"",IF(OR(D18=$BW$1,D19=$BW$1,D20=$BW$1,D18=$BX$1,D19=$BX$1,D20=$BX$1,D21=$BW$1,D21=$BX$1),0,1)))</f>
        <v>1</v>
      </c>
      <c r="BZ18" s="3">
        <f>IF($A18&gt;='FG_576way_Regular Symbol(2wild)'!G$16,"",IF(E18=0,"",IF(OR(E18=$BW$1,E19=$BW$1,E20=$BW$1,E18=$BX$1,E19=$BX$1,E20=$BX$1,E21=$BW$1,E21=$BX$1),0,1)))</f>
        <v>0</v>
      </c>
      <c r="CA18" s="3">
        <f>IF($A18&gt;='FG_576way_Regular Symbol(2wild)'!H$16,"",IF(F18=0,"",IF(OR(F18=$BW$1,F19=$BW$1,F20=$BW$1,F18=$BX$1,F19=$BX$1,F20=$BX$1,F21=$BW$1,F21=$BX$1),0,1)))</f>
        <v>1</v>
      </c>
      <c r="CC18" s="3">
        <f>IF($A18&gt;='FG_576way_Regular Symbol(2wild)'!D$16,"",IF(B18=0,"",IF(OR(B18=$BW$1,B19=$BW$1,B20=$BW$1,B18=$CD$1,B19=$CD$1,B20=$CD$1),0,1)))</f>
        <v>1</v>
      </c>
      <c r="CD18" s="3">
        <f>IF($A18&gt;='FG_576way_Regular Symbol(2wild)'!E$16,"",IF(C18=0,"",IF(OR(C18=$BW$1,C19=$BW$1,C20=$BW$1,C18=$CD$1,C19=$CD$1,C20=$CD$1),0,1)))</f>
        <v>0</v>
      </c>
      <c r="CE18" s="3">
        <f>IF($A18&gt;='FG_576way_Regular Symbol(2wild)'!F$16,"",IF(D18=0,"",IF(OR(D18=$BW$1,D19=$BW$1,D20=$BW$1,D18=$CD$1,D19=$CD$1,D20=$CD$1,D21=$BW$1,D21=$CD$1),0,1)))</f>
        <v>0</v>
      </c>
      <c r="CF18" s="3">
        <f>IF($A18&gt;='FG_576way_Regular Symbol(2wild)'!G$16,"",IF(E18=0,"",IF(OR(E18=$BW$1,E19=$BW$1,E20=$BW$1,E18=$CD$1,E19=$CD$1,E20=$CD$1,E21=$BW$1,E21=$CD$1),0,1)))</f>
        <v>1</v>
      </c>
      <c r="CG18" s="3">
        <f>IF($A18&gt;='FG_576way_Regular Symbol(2wild)'!H$16,"",IF(F18=0,"",IF(OR(F18=$BW$1,F19=$BW$1,F20=$BW$1,F18=$CD$1,F19=$CD$1,F20=$CD$1,F21=$BW$1,F21=$CD$1),0,1)))</f>
        <v>0</v>
      </c>
      <c r="CI18" s="3">
        <f>IF($A18&gt;='FG_576way_Regular Symbol(2wild)'!D$16,"",IF(B18=0,"",IF(OR(B18=$BW$1,B19=$BW$1,B20=$BW$1,B18=$CJ$1,B19=$CJ$1,B20=$CJ$1),0,1)))</f>
        <v>0</v>
      </c>
      <c r="CJ18" s="3">
        <f>IF($A18&gt;='FG_576way_Regular Symbol(2wild)'!E$16,"",IF(C18=0,"",IF(OR(C18=$BW$1,C19=$BW$1,C20=$BW$1,C18=$CJ$1,C19=$CJ$1,C20=$CJ$1),0,1)))</f>
        <v>1</v>
      </c>
      <c r="CK18" s="3">
        <f>IF($A18&gt;='FG_576way_Regular Symbol(2wild)'!F$16,"",IF(D18=0,"",IF(OR(D18=$BW$1,D19=$BW$1,D20=$BW$1,D18=$CJ$1,D19=$CJ$1,D20=$CJ$1,D21=$BW$1,D21=$CJ$1),0,1)))</f>
        <v>1</v>
      </c>
      <c r="CL18" s="3">
        <f>IF($A18&gt;='FG_576way_Regular Symbol(2wild)'!G$16,"",IF(E18=0,"",IF(OR(E18=$BW$1,E19=$BW$1,E20=$BW$1,E18=$CJ$1,E19=$CJ$1,E20=$CJ$1,E21=$BW$1,E21=$CJ$1),0,1)))</f>
        <v>1</v>
      </c>
      <c r="CM18" s="3">
        <f>IF($A18&gt;='FG_576way_Regular Symbol(2wild)'!H$16,"",IF(F18=0,"",IF(OR(F18=$BW$1,F19=$BW$1,F20=$BW$1,F18=$CJ$1,F19=$CJ$1,F20=$CJ$1,F21=$BW$1,F21=$CJ$1),0,1)))</f>
        <v>0</v>
      </c>
      <c r="CO18" s="3">
        <f>IF($A18&gt;='FG_576way_Regular Symbol(2wild)'!D$16,"",IF(B18=0,"",IF(OR(B18=$BW$1,B19=$BW$1,B20=$BW$1,B18=$CP$1,B19=$CP$1,B20=$CP$1),0,1)))</f>
        <v>0</v>
      </c>
      <c r="CP18" s="3">
        <f>IF($A18&gt;='FG_576way_Regular Symbol(2wild)'!E$16,"",IF(C18=0,"",IF(OR(C18=$BW$1,C19=$BW$1,C20=$BW$1,C18=$CP$1,C19=$CP$1,C20=$CP$1),0,1)))</f>
        <v>1</v>
      </c>
      <c r="CQ18" s="3">
        <f>IF($A18&gt;='FG_576way_Regular Symbol(2wild)'!F$16,"",IF(D18=0,"",IF(OR(D18=$BW$1,D19=$BW$1,D20=$BW$1,D18=$CP$1,D19=$CP$1,D20=$CP$1,D21=$BW$1,D21=$CP$1),0,1)))</f>
        <v>1</v>
      </c>
      <c r="CR18" s="3">
        <f>IF($A18&gt;='FG_576way_Regular Symbol(2wild)'!G$16,"",IF(E18=0,"",IF(OR(E18=$BW$1,E19=$BW$1,E20=$BW$1,E18=$CP$1,E19=$CP$1,E20=$CP$1,E21=$BW$1,E21=$CP$1),0,1)))</f>
        <v>1</v>
      </c>
      <c r="CS18" s="3">
        <f>IF($A18&gt;='FG_576way_Regular Symbol(2wild)'!H$16,"",IF(F18=0,"",IF(OR(F18=$BW$1,F19=$BW$1,F20=$BW$1,F18=$CP$1,F19=$CP$1,F20=$CP$1,F21=$BW$1,F21=$CP$1),0,1)))</f>
        <v>1</v>
      </c>
      <c r="CU18" s="3">
        <f>IF($A18&gt;='FG_576way_Regular Symbol(2wild)'!D$16,"",IF(B18=0,"",IF(OR(B18=$BW$1,B19=$BW$1,B20=$BW$1,B18=$CV$1,B19=$CV$1,B20=$CV$1),0,1)))</f>
        <v>1</v>
      </c>
      <c r="CV18" s="3">
        <f>IF($A18&gt;='FG_576way_Regular Symbol(2wild)'!E$16,"",IF(C18=0,"",IF(OR(C18=$BW$1,C19=$BW$1,C20=$BW$1,C18=$CV$1,C19=$CV$1,C20=$CV$1),0,1)))</f>
        <v>1</v>
      </c>
      <c r="CW18" s="3">
        <f>IF($A18&gt;='FG_576way_Regular Symbol(2wild)'!F$16,"",IF(D18=0,"",IF(OR(D18=$BW$1,D19=$BW$1,D20=$BW$1,D18=$CV$1,D19=$CV$1,D20=$CV$1,D21=$BW$1,D21=$CV$1),0,1)))</f>
        <v>1</v>
      </c>
      <c r="CX18" s="3">
        <f>IF($A18&gt;='FG_576way_Regular Symbol(2wild)'!G$16,"",IF(E18=0,"",IF(OR(E18=$BW$1,E19=$BW$1,E20=$BW$1,E18=$CV$1,E19=$CV$1,E20=$CV$1,E21=$BW$1,E21=$CV$1),0,1)))</f>
        <v>1</v>
      </c>
      <c r="CY18" s="3">
        <f>IF($A18&gt;='FG_576way_Regular Symbol(2wild)'!H$16,"",IF(F18=0,"",IF(OR(F18=$BW$1,F19=$BW$1,F20=$BW$1,F18=$CV$1,F19=$CV$1,F20=$CV$1,F21=$BW$1,F21=$CV$1),0,1)))</f>
        <v>1</v>
      </c>
    </row>
    <row r="19" spans="1:103">
      <c r="A19" s="337">
        <f>IF('FG_243way_Regular Symbol'!L18="","",'FG_243way_Regular Symbol'!L18)</f>
        <v>15</v>
      </c>
      <c r="B19" s="191" t="str">
        <f>IF('FG_576way_Regular Symbol(2wild)'!Q18="",
IF($A19-'FG_576way_Regular Symbol(2wild)'!D$16&gt;='FG_576way_RegularＸ_W()'!B$2-1,"",VLOOKUP($A19-'FG_576way_Regular Symbol(2wild)'!D$16,'FG_576way_Regular Symbol(2wild)'!$P$3:$U$99,'FG_576way_RegularＸ_W()'!B$3+1,FALSE)),
'FG_576way_Regular Symbol(2wild)'!Q18)</f>
        <v>S1</v>
      </c>
      <c r="C19" s="191" t="str">
        <f>IF('FG_576way_Regular Symbol(2wild)'!R18="",
IF($A19-'FG_576way_Regular Symbol(2wild)'!E$16&gt;='FG_576way_RegularＸ_W()'!C$2-1,"",VLOOKUP($A19-'FG_576way_Regular Symbol(2wild)'!E$16,'FG_576way_Regular Symbol(2wild)'!$P$3:$U$99,'FG_576way_RegularＸ_W()'!C$3+1,FALSE)),
'FG_576way_Regular Symbol(2wild)'!R18)</f>
        <v>M5</v>
      </c>
      <c r="D19" s="191" t="str">
        <f>IF('FG_576way_Regular Symbol(2wild)'!S18="",
IF($A19-'FG_576way_Regular Symbol(2wild)'!F$16&gt;='FG_576way_RegularＸ_W()'!D$2-1,"",VLOOKUP($A19-'FG_576way_Regular Symbol(2wild)'!F$16,'FG_576way_Regular Symbol(2wild)'!$P$3:$U$99,'FG_576way_RegularＸ_W()'!D$3+1,FALSE)),
'FG_576way_Regular Symbol(2wild)'!S18)</f>
        <v>Q</v>
      </c>
      <c r="E19" s="191" t="str">
        <f>IF('FG_576way_Regular Symbol(2wild)'!T18="",
IF($A19-'FG_576way_Regular Symbol(2wild)'!G$16&gt;='FG_576way_RegularＸ_W()'!E$2-1,"",VLOOKUP($A19-'FG_576way_Regular Symbol(2wild)'!G$16,'FG_576way_Regular Symbol(2wild)'!$P$3:$U$99,'FG_576way_RegularＸ_W()'!E$3+1,FALSE)),
'FG_576way_Regular Symbol(2wild)'!T18)</f>
        <v>M2</v>
      </c>
      <c r="F19" s="191" t="str">
        <f>IF('FG_576way_Regular Symbol(2wild)'!U18="",
IF($A19-'FG_576way_Regular Symbol(2wild)'!H$16&gt;='FG_576way_RegularＸ_W()'!F$2-1,"",VLOOKUP($A19-'FG_576way_Regular Symbol(2wild)'!H$16,'FG_576way_Regular Symbol(2wild)'!$P$3:$U$99,'FG_576way_RegularＸ_W()'!F$3+1,FALSE)),
'FG_576way_Regular Symbol(2wild)'!U18)</f>
        <v>M3</v>
      </c>
      <c r="N19" s="363">
        <f t="shared" si="0"/>
        <v>15</v>
      </c>
      <c r="O19" s="344">
        <f>IF($A19&gt;='FG_576way_Regular Symbol(2wild)'!D$16,"",IF(B19="","",IF(OR(B19=$O$1,B19=$P$1,B20=$O$1,B20=$P$1,B21=$O$1,B21=$P$1),0,1)))</f>
        <v>1</v>
      </c>
      <c r="P19" s="344">
        <f>IF($A19&gt;='FG_576way_Regular Symbol(2wild)'!E$16,"",IF(C19="","",IF(OR(C19=$O$1,C19=$P$1,C20=$O$1,C20=$P$1,C21=$O$1,C21=$P$1),0,1)))</f>
        <v>1</v>
      </c>
      <c r="Q19" s="344">
        <f>IF($A19&gt;='FG_576way_Regular Symbol(2wild)'!F$16,"",IF(D19="","",IF(OR(D19=$O$1,D19=$P$1,D20=$O$1,D20=$P$1,D21=$O$1,D21=$P$1,D22=$O$1,D22=$P$1),0,1)))</f>
        <v>1</v>
      </c>
      <c r="R19" s="344">
        <f>IF($A19&gt;='FG_576way_Regular Symbol(2wild)'!G$16,"",IF(E19="","",IF(OR(E19=$O$1,E19=$P$1,E20=$O$1,E20=$P$1,E21=$O$1,E21=$P$1,E22=$O$1,E22=$P$1),0,1)))</f>
        <v>1</v>
      </c>
      <c r="S19" s="344">
        <f>IF($A19&gt;='FG_576way_Regular Symbol(2wild)'!H$16,"",IF(F19="","",IF(OR(F19=$O$1,F19=$P$1,F20=$O$1,F20=$P$1,F21=$O$1,F21=$P$1,F22=$O$1,F22=$P$1),0,1)))</f>
        <v>1</v>
      </c>
      <c r="U19" s="344">
        <f>IF($A19&gt;='FG_576way_Regular Symbol(2wild)'!D$16,"",IF(B19=0,"",IF(OR(B19=$U$1,B19=$V$1,B20=$U$1,B20=$V$1,B21=$U$1,B21=$V$1),0,1)))</f>
        <v>1</v>
      </c>
      <c r="V19" s="344">
        <f>IF($A19&gt;='FG_576way_Regular Symbol(2wild)'!E$16,"",IF(C19=0,"",IF(OR(C19=$U$1,C19=$V$1,C20=$U$1,C20=$V$1,C21=$U$1,C21=$V$1),0,1)))</f>
        <v>1</v>
      </c>
      <c r="W19" s="3">
        <f>IF($A19&gt;='FG_576way_Regular Symbol(2wild)'!F$16,"",IF(D19=0,"",IF(OR(D19=$U$1,D19=$V$1,D20=$U$1,D20=$V$1,D21=$U$1,D21=$V$1,D22=$U$1,D22=$V$1),0,1)))</f>
        <v>1</v>
      </c>
      <c r="X19" s="3">
        <f>IF($A19&gt;='FG_576way_Regular Symbol(2wild)'!G$16,"",IF(E19=0,"",IF(OR(E19=$U$1,E19=$V$1,E20=$U$1,E20=$V$1,E21=$U$1,E21=$V$1,E22=$U$1,E22=$V$1),0,1)))</f>
        <v>0</v>
      </c>
      <c r="Y19" s="3">
        <f>IF($A19&gt;='FG_576way_Regular Symbol(2wild)'!H$16,"",IF(F19=0,"",IF(OR(F19=$U$1,F19=$V$1,F20=$U$1,F20=$V$1,F21=$U$1,F21=$V$1,F22=$U$1,F22=$V$1),0,1)))</f>
        <v>1</v>
      </c>
      <c r="AA19" s="344">
        <f>IF($A19&gt;='FG_576way_Regular Symbol(2wild)'!D$16,"",IF(B19=0,"",IF(OR(B19=$AA$1,B19=$AB$1,B20=$AA$1,B20=$AB$1,B21=$AA$1,,B21=$AB$1),0,1)))</f>
        <v>1</v>
      </c>
      <c r="AB19" s="344">
        <f>IF($A19&gt;='FG_576way_Regular Symbol(2wild)'!E$16,"",IF(C19=0,"",IF(OR(C19=$AA$1,C19=$AB$1,C20=$AA$1,C20=$AB$1,C21=$AA$1,,C21=$AB$1),0,1)))</f>
        <v>1</v>
      </c>
      <c r="AC19" s="3">
        <f>IF($A19&gt;='FG_576way_Regular Symbol(2wild)'!F$16,"",IF(D19=0,"",IF(OR(D19=$AA$1,D19=$AB$1,D20=$AA$1,D20=$AB$1,D21=$AA$1,D21=$AB$1,D22=$AA$1,D22=$AB$1),0,1)))</f>
        <v>1</v>
      </c>
      <c r="AD19" s="3">
        <f>IF($A19&gt;='FG_576way_Regular Symbol(2wild)'!G$16,"",IF(E19=0,"",IF(OR(E19=$AA$1,E19=$AB$1,E20=$AA$1,E20=$AB$1,E21=$AA$1,E21=$AB$1,E22=$AA$1,E22=$AB$1),0,1)))</f>
        <v>1</v>
      </c>
      <c r="AE19" s="3">
        <f>IF($A19&gt;='FG_576way_Regular Symbol(2wild)'!H$16,"",IF(F19=0,"",IF(OR(F19=$AA$1,F19=$AB$1,F20=$AA$1,F20=$AB$1,F21=$AA$1,F21=$AB$1,F22=$AA$1,F22=$AB$1),0,1)))</f>
        <v>0</v>
      </c>
      <c r="AG19" s="344">
        <f>IF($A19&gt;='FG_576way_Regular Symbol(2wild)'!D$16,"",IF(B19=0,"",IF(OR(B19=$AG$1,B19=$AH$1,B20=$AG$1,B20=$AH$1,B21=$AG$1,B21=$AH$1),0,1)))</f>
        <v>1</v>
      </c>
      <c r="AH19" s="344">
        <f>IF($A19&gt;='FG_576way_Regular Symbol(2wild)'!E$16,"",IF(C19=0,"",IF(OR(C19=$AG$1,C19=$AH$1,C20=$AG$1,C20=$AH$1,C21=$AG$1,C21=$AH$1),0,1)))</f>
        <v>1</v>
      </c>
      <c r="AI19" s="3">
        <f>IF($A19&gt;='FG_576way_Regular Symbol(2wild)'!F$16,"",IF(D19=0,"",IF(OR(D19=$AG$1,D19=$AH$1,D20=$AG$1,D20=$AH$1,D21=$AG$1,D21=$AH$1,D22=$AG$1,D22=$AH$1),0,1)))</f>
        <v>1</v>
      </c>
      <c r="AJ19" s="3">
        <f>IF($A19&gt;='FG_576way_Regular Symbol(2wild)'!G$16,"",IF(E19=0,"",IF(OR(E19=$AG$1,E19=$AH$1,E20=$AG$1,E20=$AH$1,E21=$AG$1,E21=$AH$1,E22=$AG$1,E22=$AH$1),0,1)))</f>
        <v>0</v>
      </c>
      <c r="AK19" s="3">
        <f>IF($A19&gt;='FG_576way_Regular Symbol(2wild)'!H$16,"",IF(F19=0,"",IF(OR(F19=$AG$1,F19=$AH$1,F20=$AG$1,F20=$AH$1,F21=$AG$1,F21=$AH$1,F22=$AG$1,F22=$AH$1),0,1)))</f>
        <v>0</v>
      </c>
      <c r="AM19" s="344">
        <f>IF($A19&gt;='FG_576way_Regular Symbol(2wild)'!D$16,"",IF(B19=0,"",IF(OR(B19=$AM$1,B19=$AN$1,B20=$AM$1,B20=$AN$1,B21=$AM$1,B21=$AN$1),0,1)))</f>
        <v>1</v>
      </c>
      <c r="AN19" s="344">
        <f>IF($A19&gt;='FG_576way_Regular Symbol(2wild)'!E$16,"",IF(C19=0,"",IF(OR(C19=$AM$1,C19=$AN$1,C20=$AM$1,C20=$AN$1,C21=$AM$1,C21=$AN$1),0,1)))</f>
        <v>0</v>
      </c>
      <c r="AO19" s="3">
        <f>IF($A19&gt;='FG_576way_Regular Symbol(2wild)'!F$16,"",IF(D19=0,"",IF(OR(D19=$AM$1,D19=$AN$1,D20=$AM$1,D20=$AN$1,D21=$AM$1,D21=$AN$1,D22=$AM$1,D22=$AN$1),0,1)))</f>
        <v>0</v>
      </c>
      <c r="AP19" s="3">
        <f>IF($A19&gt;='FG_576way_Regular Symbol(2wild)'!G$16,"",IF(E19=0,"",IF(OR(E19=$AM$1,E19=$AN$1,E20=$AM$1,E20=$AN$1,E21=$AM$1,E21=$AN$1,E22=$AM$1,E22=$AN$1),0,1)))</f>
        <v>1</v>
      </c>
      <c r="AQ19" s="3">
        <f>IF($A19&gt;='FG_576way_Regular Symbol(2wild)'!H$16,"",IF(F19=0,"",IF(OR(F19=$AM$1,F19=$AN$1,F20=$AM$1,F20=$AN$1,F21=$AM$1,F21=$AN$1,F22=$AM$1,F22=$AN$1),0,1)))</f>
        <v>1</v>
      </c>
      <c r="AS19" s="344">
        <f>IF($A19&gt;='FG_576way_Regular Symbol(2wild)'!D$16,"",IF(B19=0,"",IF(OR(B19=$AM$1,B19=$AT$1,B20=$AM$1,B20=$AT$1,B21=$AM$1,B21=$AT$1),0,1)))</f>
        <v>1</v>
      </c>
      <c r="AT19" s="344">
        <f>IF($A19&gt;='FG_576way_Regular Symbol(2wild)'!E$16,"",IF(C19=0,"",IF(OR(C19=$AM$1,C19=$AT$1,C20=$AM$1,C20=$AT$1,C21=$AM$1,C21=$AT$1),0,1)))</f>
        <v>1</v>
      </c>
      <c r="AU19" s="3">
        <f>IF($A19&gt;='FG_576way_Regular Symbol(2wild)'!F$16,"",IF(D19=0,"",IF(OR(D19=$AM$1,D19=$AT$1,D20=$AM$1,D20=$AT$1,D21=$AM$1,D21=$AT$1,D22=$AM$1,D22=$AT$1),0,1)))</f>
        <v>1</v>
      </c>
      <c r="AV19" s="3">
        <f>IF($A19&gt;='FG_576way_Regular Symbol(2wild)'!G$16,"",IF(E19=0,"",IF(OR(E19=$AM$1,E19=$AT$1,E20=$AM$1,E20=$AT$1,E21=$AM$1,E21=$AT$1,E22=$AM$1,E22=$AT$1),0,1)))</f>
        <v>1</v>
      </c>
      <c r="AW19" s="3">
        <f>IF($A19&gt;='FG_576way_Regular Symbol(2wild)'!H$16,"",IF(F19=0,"",IF(OR(F19=$AM$1,F19=$AT$1,F20=$AM$1,F20=$AT$1,F21=$AM$1,F21=$AT$1,F22=$AM$1,F22=$AT$1),0,1)))</f>
        <v>1</v>
      </c>
      <c r="AY19" s="344">
        <f>IF($A19&gt;='FG_576way_Regular Symbol(2wild)'!D$16,"",IF(B19=0,"",IF(OR(B19=$AM$1,B19=$AZ$1,B20=$AM$1,B20=$AZ$1,B21=$AM$1,B21=$AZ$1),0,1)))</f>
        <v>1</v>
      </c>
      <c r="AZ19" s="344">
        <f>IF($A19&gt;='FG_576way_Regular Symbol(2wild)'!E$16,"",IF(C19=0,"",IF(OR(C19=$AM$1,C19=$AZ$1,C20=$AM$1,C20=$AZ$1,C21=$AM$1,C21=$AZ$1),0,1)))</f>
        <v>1</v>
      </c>
      <c r="BA19" s="3">
        <f>IF($A19&gt;='FG_576way_Regular Symbol(2wild)'!F$16,"",IF(D19=0,"",IF(OR(D19=$AM$1,D19=$AZ$1,D20=$AM$1,D20=$AZ$1,D21=$AM$1,D21=$AZ$1,D22=$AM$1,D22=$AZ$1),0,1)))</f>
        <v>1</v>
      </c>
      <c r="BB19" s="3">
        <f>IF($A19&gt;='FG_576way_Regular Symbol(2wild)'!G$16,"",IF(E19=0,"",IF(OR(E19=$AM$1,E19=$AZ$1,E20=$AM$1,E20=$AZ$1,E21=$AM$1,E21=$AZ$1,E22=$AM$1,E22=$AZ$1),0,1)))</f>
        <v>1</v>
      </c>
      <c r="BC19" s="3">
        <f>IF($A19&gt;='FG_576way_Regular Symbol(2wild)'!H$16,"",IF(F19=0,"",IF(OR(F19=$AM$1,F19=$AZ$1,F20=$AM$1,F20=$AZ$1,F21=$AM$1,F21=$AZ$1,F22=$AM$1,F22=$AZ$1),0,1)))</f>
        <v>1</v>
      </c>
      <c r="BE19" s="344">
        <f>IF($A19&gt;='FG_576way_Regular Symbol(2wild)'!D$16,"",IF(B19=0,"",IF(OR(B19=$AM$1,B19=$BF$1,B20=$AM$1,B20=$BF$1,B21=$AM$1,B21=$BF$1),0,1)))</f>
        <v>1</v>
      </c>
      <c r="BF19" s="344">
        <f>IF($A19&gt;='FG_576way_Regular Symbol(2wild)'!E$16,"",IF(C19=0,"",IF(OR(C19=$AM$1,C19=$BF$1,C20=$AM$1,C20=$BF$1,C21=$AM$1,C21=$BF$1),0,1)))</f>
        <v>1</v>
      </c>
      <c r="BG19" s="3">
        <f>IF($A19&gt;='FG_576way_Regular Symbol(2wild)'!F$16,"",IF(D19=0,"",IF(OR(D19=$AM$1,D19=$BF$1,D20=$AM$1,D20=$BF$1,D21=$AM$1,D21=$BF$1,D22=$AM$1,D22=$BF$1),0,1)))</f>
        <v>1</v>
      </c>
      <c r="BH19" s="3">
        <f>IF($A19&gt;='FG_576way_Regular Symbol(2wild)'!G$16,"",IF(E19=0,"",IF(OR(E19=$AM$1,E19=$BF$1,E20=$AM$1,E20=$BF$1,E21=$AM$1,E21=$BF$1,E22=$AM$1,E22=$BF$1),0,1)))</f>
        <v>1</v>
      </c>
      <c r="BI19" s="3">
        <f>IF($A19&gt;='FG_576way_Regular Symbol(2wild)'!H$16,"",IF(F19=0,"",IF(OR(F19=$AM$1,F19=$BF$1,F20=$AM$1,F20=$BF$1,F21=$AM$1,F21=$BF$1,F22=$AM$1,F22=$BF$1),0,1)))</f>
        <v>1</v>
      </c>
      <c r="BK19" s="344">
        <f>IF($A19&gt;='FG_576way_Regular Symbol(2wild)'!D$16,"",IF(B19=0,"",IF(OR(B19=$AM$1,B19=$BL$1,B20=$AM$1,B20=$BL$1,B21=$AM$1,B21=$BL$1),0,1)))</f>
        <v>1</v>
      </c>
      <c r="BL19" s="344">
        <f>IF($A19&gt;='FG_576way_Regular Symbol(2wild)'!E$16,"",IF(C19=0,"",IF(OR(C19=$AM$1,C19=$BL$1,C20=$AM$1,C20=$BL$1,C21=$AM$1,C21=$BL$1),0,1)))</f>
        <v>1</v>
      </c>
      <c r="BM19" s="3">
        <f>IF($A19&gt;='FG_576way_Regular Symbol(2wild)'!F$16,"",IF(D19=0,"",IF(OR(D19=$AM$1,D19=$BL$1,D20=$AM$1,D20=$BL$1,D21=$AM$1,D21=$BL$1,D22=$AM$1,D22=$BL$1),0,1)))</f>
        <v>1</v>
      </c>
      <c r="BN19" s="3">
        <f>IF($A19&gt;='FG_576way_Regular Symbol(2wild)'!G$16,"",IF(E19=0,"",IF(OR(E19=$AM$1,E19=$BL$1,E20=$AM$1,E20=$BL$1,E21=$AM$1,E21=$BL$1,E22=$AM$1,E22=$BL$1),0,1)))</f>
        <v>1</v>
      </c>
      <c r="BO19" s="3">
        <f>IF($A19&gt;='FG_576way_Regular Symbol(2wild)'!H$16,"",IF(F19=0,"",IF(OR(F19=$AM$1,F19=$BL$1,F20=$AM$1,F20=$BL$1,F21=$AM$1,F21=$BL$1,F22=$AM$1,F22=$BL$1),0,1)))</f>
        <v>1</v>
      </c>
      <c r="BQ19" s="3">
        <f>IF($A19&gt;='FG_576way_Regular Symbol(2wild)'!D$16,"",IF(B19=0,"",IF(OR(B19=$BQ$1,B19=$BR$1,B20=$BQ$1,B20=$BR$1,B21=$BQ$1,B21=$BR$1),0,1)))</f>
        <v>1</v>
      </c>
      <c r="BR19" s="3">
        <f>IF($A19&gt;='FG_576way_Regular Symbol(2wild)'!E$16,"",IF(C19=0,"",IF(OR(C19=$BQ$1,C19=$BR$1,C20=$BQ$1,C20=$BR$1,C21=$BQ$1,C21=$BR$1),0,1)))</f>
        <v>1</v>
      </c>
      <c r="BS19" s="3">
        <f>IF($A19&gt;='FG_576way_Regular Symbol(2wild)'!F$16,"",IF(D19=0,"",IF(OR(D19=$BQ$1,D19=$BR$1,D20=$BQ$1,D20=$BR$1,D21=$BQ$1,D21=$BR$1,D22=$BQ$1,D22=$BR$1),0,1)))</f>
        <v>1</v>
      </c>
      <c r="BT19" s="3">
        <f>IF($A19&gt;='FG_576way_Regular Symbol(2wild)'!G$16,"",IF(E19=0,"",IF(OR(E19=$BQ$1,E19=$BR$1,E20=$BQ$1,E20=$BR$1,E21=$BQ$1,E21=$BR$1,E22=$BQ$1,E22=$BR$1),0,1)))</f>
        <v>1</v>
      </c>
      <c r="BU19" s="3">
        <f>IF($A19&gt;='FG_576way_Regular Symbol(2wild)'!H$16,"",IF(F19=0,"",IF(OR(F19=$BQ$1,F19=$BR$1,F20=$BQ$1,F20=$BR$1,F21=$BQ$1,F21=$BR$1,F22=$BQ$1,F22=$BR$1),0,1)))</f>
        <v>1</v>
      </c>
      <c r="BW19" s="3">
        <f>IF($A19&gt;='FG_576way_Regular Symbol(2wild)'!D$16,"",IF(B19=0,"",IF(OR(B19=$BW$1,B20=$BW$1,B21=$BW$1,B19=$BX$1,B20=$BX$1,B21=$BX$1),0,1)))</f>
        <v>1</v>
      </c>
      <c r="BX19" s="3">
        <f>IF($A19&gt;='FG_576way_Regular Symbol(2wild)'!E$16,"",IF(C19=0,"",IF(OR(C19=$BW$1,C20=$BW$1,C21=$BW$1,C19=$BX$1,C20=$BX$1,C21=$BX$1),0,1)))</f>
        <v>1</v>
      </c>
      <c r="BY19" s="3">
        <f>IF($A19&gt;='FG_576way_Regular Symbol(2wild)'!F$16,"",IF(D19=0,"",IF(OR(D19=$BW$1,D20=$BW$1,D21=$BW$1,D19=$BX$1,D20=$BX$1,D21=$BX$1,D22=$BW$1,D22=$BX$1),0,1)))</f>
        <v>1</v>
      </c>
      <c r="BZ19" s="3">
        <f>IF($A19&gt;='FG_576way_Regular Symbol(2wild)'!G$16,"",IF(E19=0,"",IF(OR(E19=$BW$1,E20=$BW$1,E21=$BW$1,E19=$BX$1,E20=$BX$1,E21=$BX$1,E22=$BW$1,E22=$BX$1),0,1)))</f>
        <v>0</v>
      </c>
      <c r="CA19" s="3">
        <f>IF($A19&gt;='FG_576way_Regular Symbol(2wild)'!H$16,"",IF(F19=0,"",IF(OR(F19=$BW$1,F20=$BW$1,F21=$BW$1,F19=$BX$1,F20=$BX$1,F21=$BX$1,F22=$BW$1,F22=$BX$1),0,1)))</f>
        <v>1</v>
      </c>
      <c r="CC19" s="3">
        <f>IF($A19&gt;='FG_576way_Regular Symbol(2wild)'!D$16,"",IF(B19=0,"",IF(OR(B19=$BW$1,B20=$BW$1,B21=$BW$1,B19=$CD$1,B20=$CD$1,B21=$CD$1),0,1)))</f>
        <v>1</v>
      </c>
      <c r="CD19" s="3">
        <f>IF($A19&gt;='FG_576way_Regular Symbol(2wild)'!E$16,"",IF(C19=0,"",IF(OR(C19=$BW$1,C20=$BW$1,C21=$BW$1,C19=$CD$1,C20=$CD$1,C21=$CD$1),0,1)))</f>
        <v>0</v>
      </c>
      <c r="CE19" s="3">
        <f>IF($A19&gt;='FG_576way_Regular Symbol(2wild)'!F$16,"",IF(D19=0,"",IF(OR(D19=$BW$1,D20=$BW$1,D21=$BW$1,D19=$CD$1,D20=$CD$1,D21=$CD$1,D22=$BW$1,D22=$CD$1),0,1)))</f>
        <v>0</v>
      </c>
      <c r="CF19" s="3">
        <f>IF($A19&gt;='FG_576way_Regular Symbol(2wild)'!G$16,"",IF(E19=0,"",IF(OR(E19=$BW$1,E20=$BW$1,E21=$BW$1,E19=$CD$1,E20=$CD$1,E21=$CD$1,E22=$BW$1,E22=$CD$1),0,1)))</f>
        <v>1</v>
      </c>
      <c r="CG19" s="3">
        <f>IF($A19&gt;='FG_576way_Regular Symbol(2wild)'!H$16,"",IF(F19=0,"",IF(OR(F19=$BW$1,F20=$BW$1,F21=$BW$1,F19=$CD$1,F20=$CD$1,F21=$CD$1,F22=$BW$1,F22=$CD$1),0,1)))</f>
        <v>1</v>
      </c>
      <c r="CI19" s="3">
        <f>IF($A19&gt;='FG_576way_Regular Symbol(2wild)'!D$16,"",IF(B19=0,"",IF(OR(B19=$BW$1,B20=$BW$1,B21=$BW$1,B19=$CJ$1,B20=$CJ$1,B21=$CJ$1),0,1)))</f>
        <v>0</v>
      </c>
      <c r="CJ19" s="3">
        <f>IF($A19&gt;='FG_576way_Regular Symbol(2wild)'!E$16,"",IF(C19=0,"",IF(OR(C19=$BW$1,C20=$BW$1,C21=$BW$1,C19=$CJ$1,C20=$CJ$1,C21=$CJ$1),0,1)))</f>
        <v>0</v>
      </c>
      <c r="CK19" s="3">
        <f>IF($A19&gt;='FG_576way_Regular Symbol(2wild)'!F$16,"",IF(D19=0,"",IF(OR(D19=$BW$1,D20=$BW$1,D21=$BW$1,D19=$CJ$1,D20=$CJ$1,D21=$CJ$1,D22=$BW$1,D22=$CJ$1),0,1)))</f>
        <v>1</v>
      </c>
      <c r="CL19" s="3">
        <f>IF($A19&gt;='FG_576way_Regular Symbol(2wild)'!G$16,"",IF(E19=0,"",IF(OR(E19=$BW$1,E20=$BW$1,E21=$BW$1,E19=$CJ$1,E20=$CJ$1,E21=$CJ$1,E22=$BW$1,E22=$CJ$1),0,1)))</f>
        <v>1</v>
      </c>
      <c r="CM19" s="3">
        <f>IF($A19&gt;='FG_576way_Regular Symbol(2wild)'!H$16,"",IF(F19=0,"",IF(OR(F19=$BW$1,F20=$BW$1,F21=$BW$1,F19=$CJ$1,F20=$CJ$1,F21=$CJ$1,F22=$BW$1,F22=$CJ$1),0,1)))</f>
        <v>0</v>
      </c>
      <c r="CO19" s="3">
        <f>IF($A19&gt;='FG_576way_Regular Symbol(2wild)'!D$16,"",IF(B19=0,"",IF(OR(B19=$BW$1,B20=$BW$1,B21=$BW$1,B19=$CP$1,B20=$CP$1,B21=$CP$1),0,1)))</f>
        <v>1</v>
      </c>
      <c r="CP19" s="3">
        <f>IF($A19&gt;='FG_576way_Regular Symbol(2wild)'!E$16,"",IF(C19=0,"",IF(OR(C19=$BW$1,C20=$BW$1,C21=$BW$1,C19=$CP$1,C20=$CP$1,C21=$CP$1),0,1)))</f>
        <v>1</v>
      </c>
      <c r="CQ19" s="3">
        <f>IF($A19&gt;='FG_576way_Regular Symbol(2wild)'!F$16,"",IF(D19=0,"",IF(OR(D19=$BW$1,D20=$BW$1,D21=$BW$1,D19=$CP$1,D20=$CP$1,D21=$CP$1,D22=$BW$1,D22=$CP$1),0,1)))</f>
        <v>0</v>
      </c>
      <c r="CR19" s="3">
        <f>IF($A19&gt;='FG_576way_Regular Symbol(2wild)'!G$16,"",IF(E19=0,"",IF(OR(E19=$BW$1,E20=$BW$1,E21=$BW$1,E19=$CP$1,E20=$CP$1,E21=$CP$1,E22=$BW$1,E22=$CP$1),0,1)))</f>
        <v>0</v>
      </c>
      <c r="CS19" s="3">
        <f>IF($A19&gt;='FG_576way_Regular Symbol(2wild)'!H$16,"",IF(F19=0,"",IF(OR(F19=$BW$1,F20=$BW$1,F21=$BW$1,F19=$CP$1,F20=$CP$1,F21=$CP$1,F22=$BW$1,F22=$CP$1),0,1)))</f>
        <v>1</v>
      </c>
      <c r="CU19" s="3">
        <f>IF($A19&gt;='FG_576way_Regular Symbol(2wild)'!D$16,"",IF(B19=0,"",IF(OR(B19=$BW$1,B20=$BW$1,B21=$BW$1,B19=$CV$1,B20=$CV$1,B21=$CV$1),0,1)))</f>
        <v>1</v>
      </c>
      <c r="CV19" s="3">
        <f>IF($A19&gt;='FG_576way_Regular Symbol(2wild)'!E$16,"",IF(C19=0,"",IF(OR(C19=$BW$1,C20=$BW$1,C21=$BW$1,C19=$CV$1,C20=$CV$1,C21=$CV$1),0,1)))</f>
        <v>1</v>
      </c>
      <c r="CW19" s="3">
        <f>IF($A19&gt;='FG_576way_Regular Symbol(2wild)'!F$16,"",IF(D19=0,"",IF(OR(D19=$BW$1,D20=$BW$1,D21=$BW$1,D19=$CV$1,D20=$CV$1,D21=$CV$1,D22=$BW$1,D22=$CV$1),0,1)))</f>
        <v>1</v>
      </c>
      <c r="CX19" s="3">
        <f>IF($A19&gt;='FG_576way_Regular Symbol(2wild)'!G$16,"",IF(E19=0,"",IF(OR(E19=$BW$1,E20=$BW$1,E21=$BW$1,E19=$CV$1,E20=$CV$1,E21=$CV$1,E22=$BW$1,E22=$CV$1),0,1)))</f>
        <v>1</v>
      </c>
      <c r="CY19" s="3">
        <f>IF($A19&gt;='FG_576way_Regular Symbol(2wild)'!H$16,"",IF(F19=0,"",IF(OR(F19=$BW$1,F20=$BW$1,F21=$BW$1,F19=$CV$1,F20=$CV$1,F21=$CV$1,F22=$BW$1,F22=$CV$1),0,1)))</f>
        <v>1</v>
      </c>
    </row>
    <row r="20" spans="1:103">
      <c r="A20" s="337">
        <f>IF('FG_243way_Regular Symbol'!L19="","",'FG_243way_Regular Symbol'!L19)</f>
        <v>16</v>
      </c>
      <c r="B20" s="191" t="str">
        <f>IF('FG_576way_Regular Symbol(2wild)'!Q19="",
IF($A20-'FG_576way_Regular Symbol(2wild)'!D$16&gt;='FG_576way_RegularＸ_W()'!B$2-1,"",VLOOKUP($A20-'FG_576way_Regular Symbol(2wild)'!D$16,'FG_576way_Regular Symbol(2wild)'!$P$3:$U$99,'FG_576way_RegularＸ_W()'!B$3+1,FALSE)),
'FG_576way_Regular Symbol(2wild)'!Q19)</f>
        <v>J</v>
      </c>
      <c r="C20" s="191" t="str">
        <f>IF('FG_576way_Regular Symbol(2wild)'!R19="",
IF($A20-'FG_576way_Regular Symbol(2wild)'!E$16&gt;='FG_576way_RegularＸ_W()'!C$2-1,"",VLOOKUP($A20-'FG_576way_Regular Symbol(2wild)'!E$16,'FG_576way_Regular Symbol(2wild)'!$P$3:$U$99,'FG_576way_RegularＸ_W()'!C$3+1,FALSE)),
'FG_576way_Regular Symbol(2wild)'!R19)</f>
        <v>Q</v>
      </c>
      <c r="D20" s="191" t="str">
        <f>IF('FG_576way_Regular Symbol(2wild)'!S19="",
IF($A20-'FG_576way_Regular Symbol(2wild)'!F$16&gt;='FG_576way_RegularＸ_W()'!D$2-1,"",VLOOKUP($A20-'FG_576way_Regular Symbol(2wild)'!F$16,'FG_576way_Regular Symbol(2wild)'!$P$3:$U$99,'FG_576way_RegularＸ_W()'!D$3+1,FALSE)),
'FG_576way_Regular Symbol(2wild)'!S19)</f>
        <v>M5</v>
      </c>
      <c r="E20" s="191" t="str">
        <f>IF('FG_576way_Regular Symbol(2wild)'!T19="",
IF($A20-'FG_576way_Regular Symbol(2wild)'!G$16&gt;='FG_576way_RegularＸ_W()'!E$2-1,"",VLOOKUP($A20-'FG_576way_Regular Symbol(2wild)'!G$16,'FG_576way_Regular Symbol(2wild)'!$P$3:$U$99,'FG_576way_RegularＸ_W()'!E$3+1,FALSE)),
'FG_576way_Regular Symbol(2wild)'!T19)</f>
        <v>M4</v>
      </c>
      <c r="F20" s="191" t="str">
        <f>IF('FG_576way_Regular Symbol(2wild)'!U19="",
IF($A20-'FG_576way_Regular Symbol(2wild)'!H$16&gt;='FG_576way_RegularＸ_W()'!F$2-1,"",VLOOKUP($A20-'FG_576way_Regular Symbol(2wild)'!H$16,'FG_576way_Regular Symbol(2wild)'!$P$3:$U$99,'FG_576way_RegularＸ_W()'!F$3+1,FALSE)),
'FG_576way_Regular Symbol(2wild)'!U19)</f>
        <v>M4</v>
      </c>
      <c r="N20" s="363">
        <f t="shared" si="0"/>
        <v>16</v>
      </c>
      <c r="O20" s="344">
        <f>IF($A20&gt;='FG_576way_Regular Symbol(2wild)'!D$16,"",IF(B20="","",IF(OR(B20=$O$1,B20=$P$1,B21=$O$1,B21=$P$1,B22=$O$1,B22=$P$1),0,1)))</f>
        <v>1</v>
      </c>
      <c r="P20" s="344">
        <f>IF($A20&gt;='FG_576way_Regular Symbol(2wild)'!E$16,"",IF(C20="","",IF(OR(C20=$O$1,C20=$P$1,C21=$O$1,C21=$P$1,C22=$O$1,C22=$P$1),0,1)))</f>
        <v>1</v>
      </c>
      <c r="Q20" s="344">
        <f>IF($A20&gt;='FG_576way_Regular Symbol(2wild)'!F$16,"",IF(D20="","",IF(OR(D20=$O$1,D20=$P$1,D21=$O$1,D21=$P$1,D22=$O$1,D22=$P$1,D23=$O$1,D23=$P$1),0,1)))</f>
        <v>1</v>
      </c>
      <c r="R20" s="344">
        <f>IF($A20&gt;='FG_576way_Regular Symbol(2wild)'!G$16,"",IF(E20="","",IF(OR(E20=$O$1,E20=$P$1,E21=$O$1,E21=$P$1,E22=$O$1,E22=$P$1,E23=$O$1,E23=$P$1),0,1)))</f>
        <v>1</v>
      </c>
      <c r="S20" s="344">
        <f>IF($A20&gt;='FG_576way_Regular Symbol(2wild)'!H$16,"",IF(F20="","",IF(OR(F20=$O$1,F20=$P$1,F21=$O$1,F21=$P$1,F22=$O$1,F22=$P$1,F23=$O$1,F23=$P$1),0,1)))</f>
        <v>1</v>
      </c>
      <c r="U20" s="344">
        <f>IF($A20&gt;='FG_576way_Regular Symbol(2wild)'!D$16,"",IF(B20=0,"",IF(OR(B20=$U$1,B20=$V$1,B21=$U$1,B21=$V$1,B22=$U$1,B22=$V$1),0,1)))</f>
        <v>1</v>
      </c>
      <c r="V20" s="344">
        <f>IF($A20&gt;='FG_576way_Regular Symbol(2wild)'!E$16,"",IF(C20=0,"",IF(OR(C20=$U$1,C20=$V$1,C21=$U$1,C21=$V$1,C22=$U$1,C22=$V$1),0,1)))</f>
        <v>1</v>
      </c>
      <c r="W20" s="3">
        <f>IF($A20&gt;='FG_576way_Regular Symbol(2wild)'!F$16,"",IF(D20=0,"",IF(OR(D20=$U$1,D20=$V$1,D21=$U$1,D21=$V$1,D22=$U$1,D22=$V$1,D23=$U$1,D23=$V$1),0,1)))</f>
        <v>0</v>
      </c>
      <c r="X20" s="3">
        <f>IF($A20&gt;='FG_576way_Regular Symbol(2wild)'!G$16,"",IF(E20=0,"",IF(OR(E20=$U$1,E20=$V$1,E21=$U$1,E21=$V$1,E22=$U$1,E22=$V$1,E23=$U$1,E23=$V$1),0,1)))</f>
        <v>1</v>
      </c>
      <c r="Y20" s="3">
        <f>IF($A20&gt;='FG_576way_Regular Symbol(2wild)'!H$16,"",IF(F20=0,"",IF(OR(F20=$U$1,F20=$V$1,F21=$U$1,F21=$V$1,F22=$U$1,F22=$V$1,F23=$U$1,F23=$V$1),0,1)))</f>
        <v>1</v>
      </c>
      <c r="AA20" s="344">
        <f>IF($A20&gt;='FG_576way_Regular Symbol(2wild)'!D$16,"",IF(B20=0,"",IF(OR(B20=$AA$1,B20=$AB$1,B21=$AA$1,B21=$AB$1,B22=$AA$1,,B22=$AB$1),0,1)))</f>
        <v>1</v>
      </c>
      <c r="AB20" s="344">
        <f>IF($A20&gt;='FG_576way_Regular Symbol(2wild)'!E$16,"",IF(C20=0,"",IF(OR(C20=$AA$1,C20=$AB$1,C21=$AA$1,C21=$AB$1,C22=$AA$1,,C22=$AB$1),0,1)))</f>
        <v>1</v>
      </c>
      <c r="AC20" s="3">
        <f>IF($A20&gt;='FG_576way_Regular Symbol(2wild)'!F$16,"",IF(D20=0,"",IF(OR(D20=$AA$1,D20=$AB$1,D21=$AA$1,D21=$AB$1,D22=$AA$1,D22=$AB$1,D23=$AA$1,D23=$AB$1),0,1)))</f>
        <v>1</v>
      </c>
      <c r="AD20" s="3">
        <f>IF($A20&gt;='FG_576way_Regular Symbol(2wild)'!G$16,"",IF(E20=0,"",IF(OR(E20=$AA$1,E20=$AB$1,E21=$AA$1,E21=$AB$1,E22=$AA$1,E22=$AB$1,E23=$AA$1,E23=$AB$1),0,1)))</f>
        <v>1</v>
      </c>
      <c r="AE20" s="3">
        <f>IF($A20&gt;='FG_576way_Regular Symbol(2wild)'!H$16,"",IF(F20=0,"",IF(OR(F20=$AA$1,F20=$AB$1,F21=$AA$1,F21=$AB$1,F22=$AA$1,F22=$AB$1,F23=$AA$1,F23=$AB$1),0,1)))</f>
        <v>0</v>
      </c>
      <c r="AG20" s="344">
        <f>IF($A20&gt;='FG_576way_Regular Symbol(2wild)'!D$16,"",IF(B20=0,"",IF(OR(B20=$AG$1,B20=$AH$1,B21=$AG$1,B21=$AH$1,B22=$AG$1,B22=$AH$1),0,1)))</f>
        <v>1</v>
      </c>
      <c r="AH20" s="344">
        <f>IF($A20&gt;='FG_576way_Regular Symbol(2wild)'!E$16,"",IF(C20=0,"",IF(OR(C20=$AG$1,C20=$AH$1,C21=$AG$1,C21=$AH$1,C22=$AG$1,C22=$AH$1),0,1)))</f>
        <v>1</v>
      </c>
      <c r="AI20" s="3">
        <f>IF($A20&gt;='FG_576way_Regular Symbol(2wild)'!F$16,"",IF(D20=0,"",IF(OR(D20=$AG$1,D20=$AH$1,D21=$AG$1,D21=$AH$1,D22=$AG$1,D22=$AH$1,D23=$AG$1,D23=$AH$1),0,1)))</f>
        <v>1</v>
      </c>
      <c r="AJ20" s="3">
        <f>IF($A20&gt;='FG_576way_Regular Symbol(2wild)'!G$16,"",IF(E20=0,"",IF(OR(E20=$AG$1,E20=$AH$1,E21=$AG$1,E21=$AH$1,E22=$AG$1,E22=$AH$1,E23=$AG$1,E23=$AH$1),0,1)))</f>
        <v>0</v>
      </c>
      <c r="AK20" s="3">
        <f>IF($A20&gt;='FG_576way_Regular Symbol(2wild)'!H$16,"",IF(F20=0,"",IF(OR(F20=$AG$1,F20=$AH$1,F21=$AG$1,F21=$AH$1,F22=$AG$1,F22=$AH$1,F23=$AG$1,F23=$AH$1),0,1)))</f>
        <v>0</v>
      </c>
      <c r="AM20" s="344">
        <f>IF($A20&gt;='FG_576way_Regular Symbol(2wild)'!D$16,"",IF(B20=0,"",IF(OR(B20=$AM$1,B20=$AN$1,B21=$AM$1,B21=$AN$1,B22=$AM$1,B22=$AN$1),0,1)))</f>
        <v>1</v>
      </c>
      <c r="AN20" s="344">
        <f>IF($A20&gt;='FG_576way_Regular Symbol(2wild)'!E$16,"",IF(C20=0,"",IF(OR(C20=$AM$1,C20=$AN$1,C21=$AM$1,C21=$AN$1,C22=$AM$1,C22=$AN$1),0,1)))</f>
        <v>1</v>
      </c>
      <c r="AO20" s="3">
        <f>IF($A20&gt;='FG_576way_Regular Symbol(2wild)'!F$16,"",IF(D20=0,"",IF(OR(D20=$AM$1,D20=$AN$1,D21=$AM$1,D21=$AN$1,D22=$AM$1,D22=$AN$1,D23=$AM$1,D23=$AN$1),0,1)))</f>
        <v>0</v>
      </c>
      <c r="AP20" s="3">
        <f>IF($A20&gt;='FG_576way_Regular Symbol(2wild)'!G$16,"",IF(E20=0,"",IF(OR(E20=$AM$1,E20=$AN$1,E21=$AM$1,E21=$AN$1,E22=$AM$1,E22=$AN$1,E23=$AM$1,E23=$AN$1),0,1)))</f>
        <v>1</v>
      </c>
      <c r="AQ20" s="3">
        <f>IF($A20&gt;='FG_576way_Regular Symbol(2wild)'!H$16,"",IF(F20=0,"",IF(OR(F20=$AM$1,F20=$AN$1,F21=$AM$1,F21=$AN$1,F22=$AM$1,F22=$AN$1,F23=$AM$1,F23=$AN$1),0,1)))</f>
        <v>1</v>
      </c>
      <c r="AS20" s="344">
        <f>IF($A20&gt;='FG_576way_Regular Symbol(2wild)'!D$16,"",IF(B20=0,"",IF(OR(B20=$AM$1,B20=$AT$1,B21=$AM$1,B21=$AT$1,B22=$AM$1,B22=$AT$1),0,1)))</f>
        <v>1</v>
      </c>
      <c r="AT20" s="344">
        <f>IF($A20&gt;='FG_576way_Regular Symbol(2wild)'!E$16,"",IF(C20=0,"",IF(OR(C20=$AM$1,C20=$AT$1,C21=$AM$1,C21=$AT$1,C22=$AM$1,C22=$AT$1),0,1)))</f>
        <v>1</v>
      </c>
      <c r="AU20" s="3">
        <f>IF($A20&gt;='FG_576way_Regular Symbol(2wild)'!F$16,"",IF(D20=0,"",IF(OR(D20=$AM$1,D20=$AT$1,D21=$AM$1,D21=$AT$1,D22=$AM$1,D22=$AT$1,D23=$AM$1,D23=$AT$1),0,1)))</f>
        <v>1</v>
      </c>
      <c r="AV20" s="3">
        <f>IF($A20&gt;='FG_576way_Regular Symbol(2wild)'!G$16,"",IF(E20=0,"",IF(OR(E20=$AM$1,E20=$AT$1,E21=$AM$1,E21=$AT$1,E22=$AM$1,E22=$AT$1,E23=$AM$1,E23=$AT$1),0,1)))</f>
        <v>1</v>
      </c>
      <c r="AW20" s="3">
        <f>IF($A20&gt;='FG_576way_Regular Symbol(2wild)'!H$16,"",IF(F20=0,"",IF(OR(F20=$AM$1,F20=$AT$1,F21=$AM$1,F21=$AT$1,F22=$AM$1,F22=$AT$1,F23=$AM$1,F23=$AT$1),0,1)))</f>
        <v>1</v>
      </c>
      <c r="AY20" s="344">
        <f>IF($A20&gt;='FG_576way_Regular Symbol(2wild)'!D$16,"",IF(B20=0,"",IF(OR(B20=$AM$1,B20=$AZ$1,B21=$AM$1,B21=$AZ$1,B22=$AM$1,B22=$AZ$1),0,1)))</f>
        <v>1</v>
      </c>
      <c r="AZ20" s="344">
        <f>IF($A20&gt;='FG_576way_Regular Symbol(2wild)'!E$16,"",IF(C20=0,"",IF(OR(C20=$AM$1,C20=$AZ$1,C21=$AM$1,C21=$AZ$1,C22=$AM$1,C22=$AZ$1),0,1)))</f>
        <v>1</v>
      </c>
      <c r="BA20" s="3">
        <f>IF($A20&gt;='FG_576way_Regular Symbol(2wild)'!F$16,"",IF(D20=0,"",IF(OR(D20=$AM$1,D20=$AZ$1,D21=$AM$1,D21=$AZ$1,D22=$AM$1,D22=$AZ$1,D23=$AM$1,D23=$AZ$1),0,1)))</f>
        <v>1</v>
      </c>
      <c r="BB20" s="3">
        <f>IF($A20&gt;='FG_576way_Regular Symbol(2wild)'!G$16,"",IF(E20=0,"",IF(OR(E20=$AM$1,E20=$AZ$1,E21=$AM$1,E21=$AZ$1,E22=$AM$1,E22=$AZ$1,E23=$AM$1,E23=$AZ$1),0,1)))</f>
        <v>0</v>
      </c>
      <c r="BC20" s="3">
        <f>IF($A20&gt;='FG_576way_Regular Symbol(2wild)'!H$16,"",IF(F20=0,"",IF(OR(F20=$AM$1,F20=$AZ$1,F21=$AM$1,F21=$AZ$1,F22=$AM$1,F22=$AZ$1,F23=$AM$1,F23=$AZ$1),0,1)))</f>
        <v>1</v>
      </c>
      <c r="BE20" s="344">
        <f>IF($A20&gt;='FG_576way_Regular Symbol(2wild)'!D$16,"",IF(B20=0,"",IF(OR(B20=$AM$1,B20=$BF$1,B21=$AM$1,B21=$BF$1,B22=$AM$1,B22=$BF$1),0,1)))</f>
        <v>1</v>
      </c>
      <c r="BF20" s="344">
        <f>IF($A20&gt;='FG_576way_Regular Symbol(2wild)'!E$16,"",IF(C20=0,"",IF(OR(C20=$AM$1,C20=$BF$1,C21=$AM$1,C21=$BF$1,C22=$AM$1,C22=$BF$1),0,1)))</f>
        <v>1</v>
      </c>
      <c r="BG20" s="3">
        <f>IF($A20&gt;='FG_576way_Regular Symbol(2wild)'!F$16,"",IF(D20=0,"",IF(OR(D20=$AM$1,D20=$BF$1,D21=$AM$1,D21=$BF$1,D22=$AM$1,D22=$BF$1,D23=$AM$1,D23=$BF$1),0,1)))</f>
        <v>1</v>
      </c>
      <c r="BH20" s="3">
        <f>IF($A20&gt;='FG_576way_Regular Symbol(2wild)'!G$16,"",IF(E20=0,"",IF(OR(E20=$AM$1,E20=$BF$1,E21=$AM$1,E21=$BF$1,E22=$AM$1,E22=$BF$1,E23=$AM$1,E23=$BF$1),0,1)))</f>
        <v>1</v>
      </c>
      <c r="BI20" s="3">
        <f>IF($A20&gt;='FG_576way_Regular Symbol(2wild)'!H$16,"",IF(F20=0,"",IF(OR(F20=$AM$1,F20=$BF$1,F21=$AM$1,F21=$BF$1,F22=$AM$1,F22=$BF$1,F23=$AM$1,F23=$BF$1),0,1)))</f>
        <v>1</v>
      </c>
      <c r="BK20" s="344">
        <f>IF($A20&gt;='FG_576way_Regular Symbol(2wild)'!D$16,"",IF(B20=0,"",IF(OR(B20=$AM$1,B20=$BL$1,B21=$AM$1,B21=$BL$1,B22=$AM$1,B22=$BL$1),0,1)))</f>
        <v>1</v>
      </c>
      <c r="BL20" s="344">
        <f>IF($A20&gt;='FG_576way_Regular Symbol(2wild)'!E$16,"",IF(C20=0,"",IF(OR(C20=$AM$1,C20=$BL$1,C21=$AM$1,C21=$BL$1,C22=$AM$1,C22=$BL$1),0,1)))</f>
        <v>1</v>
      </c>
      <c r="BM20" s="3">
        <f>IF($A20&gt;='FG_576way_Regular Symbol(2wild)'!F$16,"",IF(D20=0,"",IF(OR(D20=$AM$1,D20=$BL$1,D21=$AM$1,D21=$BL$1,D22=$AM$1,D22=$BL$1,D23=$AM$1,D23=$BL$1),0,1)))</f>
        <v>1</v>
      </c>
      <c r="BN20" s="3">
        <f>IF($A20&gt;='FG_576way_Regular Symbol(2wild)'!G$16,"",IF(E20=0,"",IF(OR(E20=$AM$1,E20=$BL$1,E21=$AM$1,E21=$BL$1,E22=$AM$1,E22=$BL$1,E23=$AM$1,E23=$BL$1),0,1)))</f>
        <v>1</v>
      </c>
      <c r="BO20" s="3">
        <f>IF($A20&gt;='FG_576way_Regular Symbol(2wild)'!H$16,"",IF(F20=0,"",IF(OR(F20=$AM$1,F20=$BL$1,F21=$AM$1,F21=$BL$1,F22=$AM$1,F22=$BL$1,F23=$AM$1,F23=$BL$1),0,1)))</f>
        <v>1</v>
      </c>
      <c r="BQ20" s="3">
        <f>IF($A20&gt;='FG_576way_Regular Symbol(2wild)'!D$16,"",IF(B20=0,"",IF(OR(B20=$BQ$1,B20=$BR$1,B21=$BQ$1,B21=$BR$1,B22=$BQ$1,B22=$BR$1),0,1)))</f>
        <v>1</v>
      </c>
      <c r="BR20" s="3">
        <f>IF($A20&gt;='FG_576way_Regular Symbol(2wild)'!E$16,"",IF(C20=0,"",IF(OR(C20=$BQ$1,C20=$BR$1,C21=$BQ$1,C21=$BR$1,C22=$BQ$1,C22=$BR$1),0,1)))</f>
        <v>1</v>
      </c>
      <c r="BS20" s="3">
        <f>IF($A20&gt;='FG_576way_Regular Symbol(2wild)'!F$16,"",IF(D20=0,"",IF(OR(D20=$BQ$1,D20=$BR$1,D21=$BQ$1,D21=$BR$1,D22=$BQ$1,D22=$BR$1,D23=$BQ$1,D23=$BR$1),0,1)))</f>
        <v>1</v>
      </c>
      <c r="BT20" s="3">
        <f>IF($A20&gt;='FG_576way_Regular Symbol(2wild)'!G$16,"",IF(E20=0,"",IF(OR(E20=$BQ$1,E20=$BR$1,E21=$BQ$1,E21=$BR$1,E22=$BQ$1,E22=$BR$1,E23=$BQ$1,E23=$BR$1),0,1)))</f>
        <v>1</v>
      </c>
      <c r="BU20" s="3">
        <f>IF($A20&gt;='FG_576way_Regular Symbol(2wild)'!H$16,"",IF(F20=0,"",IF(OR(F20=$BQ$1,F20=$BR$1,F21=$BQ$1,F21=$BR$1,F22=$BQ$1,F22=$BR$1,F23=$BQ$1,F23=$BR$1),0,1)))</f>
        <v>1</v>
      </c>
      <c r="BW20" s="3">
        <f>IF($A20&gt;='FG_576way_Regular Symbol(2wild)'!D$16,"",IF(B20=0,"",IF(OR(B20=$BW$1,B21=$BW$1,B22=$BW$1,B20=$BX$1,B21=$BX$1,B22=$BX$1),0,1)))</f>
        <v>1</v>
      </c>
      <c r="BX20" s="3">
        <f>IF($A20&gt;='FG_576way_Regular Symbol(2wild)'!E$16,"",IF(C20=0,"",IF(OR(C20=$BW$1,C21=$BW$1,C22=$BW$1,C20=$BX$1,C21=$BX$1,C22=$BX$1),0,1)))</f>
        <v>0</v>
      </c>
      <c r="BY20" s="3">
        <f>IF($A20&gt;='FG_576way_Regular Symbol(2wild)'!F$16,"",IF(D20=0,"",IF(OR(D20=$BW$1,D21=$BW$1,D22=$BW$1,D20=$BX$1,D21=$BX$1,D22=$BX$1,D23=$BW$1,D23=$BX$1),0,1)))</f>
        <v>1</v>
      </c>
      <c r="BZ20" s="3">
        <f>IF($A20&gt;='FG_576way_Regular Symbol(2wild)'!G$16,"",IF(E20=0,"",IF(OR(E20=$BW$1,E21=$BW$1,E22=$BW$1,E20=$BX$1,E21=$BX$1,E22=$BX$1,E23=$BW$1,E23=$BX$1),0,1)))</f>
        <v>0</v>
      </c>
      <c r="CA20" s="3">
        <f>IF($A20&gt;='FG_576way_Regular Symbol(2wild)'!H$16,"",IF(F20=0,"",IF(OR(F20=$BW$1,F21=$BW$1,F22=$BW$1,F20=$BX$1,F21=$BX$1,F22=$BX$1,F23=$BW$1,F23=$BX$1),0,1)))</f>
        <v>1</v>
      </c>
      <c r="CC20" s="3">
        <f>IF($A20&gt;='FG_576way_Regular Symbol(2wild)'!D$16,"",IF(B20=0,"",IF(OR(B20=$BW$1,B21=$BW$1,B22=$BW$1,B20=$CD$1,B21=$CD$1,B22=$CD$1),0,1)))</f>
        <v>1</v>
      </c>
      <c r="CD20" s="3">
        <f>IF($A20&gt;='FG_576way_Regular Symbol(2wild)'!E$16,"",IF(C20=0,"",IF(OR(C20=$BW$1,C21=$BW$1,C22=$BW$1,C20=$CD$1,C21=$CD$1,C22=$CD$1),0,1)))</f>
        <v>0</v>
      </c>
      <c r="CE20" s="3">
        <f>IF($A20&gt;='FG_576way_Regular Symbol(2wild)'!F$16,"",IF(D20=0,"",IF(OR(D20=$BW$1,D21=$BW$1,D22=$BW$1,D20=$CD$1,D21=$CD$1,D22=$CD$1,D23=$BW$1,D23=$CD$1),0,1)))</f>
        <v>1</v>
      </c>
      <c r="CF20" s="3">
        <f>IF($A20&gt;='FG_576way_Regular Symbol(2wild)'!G$16,"",IF(E20=0,"",IF(OR(E20=$BW$1,E21=$BW$1,E22=$BW$1,E20=$CD$1,E21=$CD$1,E22=$CD$1,E23=$BW$1,E23=$CD$1),0,1)))</f>
        <v>1</v>
      </c>
      <c r="CG20" s="3">
        <f>IF($A20&gt;='FG_576way_Regular Symbol(2wild)'!H$16,"",IF(F20=0,"",IF(OR(F20=$BW$1,F21=$BW$1,F22=$BW$1,F20=$CD$1,F21=$CD$1,F22=$CD$1,F23=$BW$1,F23=$CD$1),0,1)))</f>
        <v>1</v>
      </c>
      <c r="CI20" s="3">
        <f>IF($A20&gt;='FG_576way_Regular Symbol(2wild)'!D$16,"",IF(B20=0,"",IF(OR(B20=$BW$1,B21=$BW$1,B22=$BW$1,B20=$CJ$1,B21=$CJ$1,B22=$CJ$1),0,1)))</f>
        <v>0</v>
      </c>
      <c r="CJ20" s="3">
        <f>IF($A20&gt;='FG_576way_Regular Symbol(2wild)'!E$16,"",IF(C20=0,"",IF(OR(C20=$BW$1,C21=$BW$1,C22=$BW$1,C20=$CJ$1,C21=$CJ$1,C22=$CJ$1),0,1)))</f>
        <v>0</v>
      </c>
      <c r="CK20" s="3">
        <f>IF($A20&gt;='FG_576way_Regular Symbol(2wild)'!F$16,"",IF(D20=0,"",IF(OR(D20=$BW$1,D21=$BW$1,D22=$BW$1,D20=$CJ$1,D21=$CJ$1,D22=$CJ$1,D23=$BW$1,D23=$CJ$1),0,1)))</f>
        <v>1</v>
      </c>
      <c r="CL20" s="3">
        <f>IF($A20&gt;='FG_576way_Regular Symbol(2wild)'!G$16,"",IF(E20=0,"",IF(OR(E20=$BW$1,E21=$BW$1,E22=$BW$1,E20=$CJ$1,E21=$CJ$1,E22=$CJ$1,E23=$BW$1,E23=$CJ$1),0,1)))</f>
        <v>1</v>
      </c>
      <c r="CM20" s="3">
        <f>IF($A20&gt;='FG_576way_Regular Symbol(2wild)'!H$16,"",IF(F20=0,"",IF(OR(F20=$BW$1,F21=$BW$1,F22=$BW$1,F20=$CJ$1,F21=$CJ$1,F22=$CJ$1,F23=$BW$1,F23=$CJ$1),0,1)))</f>
        <v>0</v>
      </c>
      <c r="CO20" s="3">
        <f>IF($A20&gt;='FG_576way_Regular Symbol(2wild)'!D$16,"",IF(B20=0,"",IF(OR(B20=$BW$1,B21=$BW$1,B22=$BW$1,B20=$CP$1,B21=$CP$1,B22=$CP$1),0,1)))</f>
        <v>0</v>
      </c>
      <c r="CP20" s="3">
        <f>IF($A20&gt;='FG_576way_Regular Symbol(2wild)'!E$16,"",IF(C20=0,"",IF(OR(C20=$BW$1,C21=$BW$1,C22=$BW$1,C20=$CP$1,C21=$CP$1,C22=$CP$1),0,1)))</f>
        <v>1</v>
      </c>
      <c r="CQ20" s="3">
        <f>IF($A20&gt;='FG_576way_Regular Symbol(2wild)'!F$16,"",IF(D20=0,"",IF(OR(D20=$BW$1,D21=$BW$1,D22=$BW$1,D20=$CP$1,D21=$CP$1,D22=$CP$1,D23=$BW$1,D23=$CP$1),0,1)))</f>
        <v>0</v>
      </c>
      <c r="CR20" s="3">
        <f>IF($A20&gt;='FG_576way_Regular Symbol(2wild)'!G$16,"",IF(E20=0,"",IF(OR(E20=$BW$1,E21=$BW$1,E22=$BW$1,E20=$CP$1,E21=$CP$1,E22=$CP$1,E23=$BW$1,E23=$CP$1),0,1)))</f>
        <v>0</v>
      </c>
      <c r="CS20" s="3">
        <f>IF($A20&gt;='FG_576way_Regular Symbol(2wild)'!H$16,"",IF(F20=0,"",IF(OR(F20=$BW$1,F21=$BW$1,F22=$BW$1,F20=$CP$1,F21=$CP$1,F22=$CP$1,F23=$BW$1,F23=$CP$1),0,1)))</f>
        <v>0</v>
      </c>
      <c r="CU20" s="3">
        <f>IF($A20&gt;='FG_576way_Regular Symbol(2wild)'!D$16,"",IF(B20=0,"",IF(OR(B20=$BW$1,B21=$BW$1,B22=$BW$1,B20=$CV$1,B21=$CV$1,B22=$CV$1),0,1)))</f>
        <v>1</v>
      </c>
      <c r="CV20" s="3">
        <f>IF($A20&gt;='FG_576way_Regular Symbol(2wild)'!E$16,"",IF(C20=0,"",IF(OR(C20=$BW$1,C21=$BW$1,C22=$BW$1,C20=$CV$1,C21=$CV$1,C22=$CV$1),0,1)))</f>
        <v>1</v>
      </c>
      <c r="CW20" s="3">
        <f>IF($A20&gt;='FG_576way_Regular Symbol(2wild)'!F$16,"",IF(D20=0,"",IF(OR(D20=$BW$1,D21=$BW$1,D22=$BW$1,D20=$CV$1,D21=$CV$1,D22=$CV$1,D23=$BW$1,D23=$CV$1),0,1)))</f>
        <v>1</v>
      </c>
      <c r="CX20" s="3">
        <f>IF($A20&gt;='FG_576way_Regular Symbol(2wild)'!G$16,"",IF(E20=0,"",IF(OR(E20=$BW$1,E21=$BW$1,E22=$BW$1,E20=$CV$1,E21=$CV$1,E22=$CV$1,E23=$BW$1,E23=$CV$1),0,1)))</f>
        <v>1</v>
      </c>
      <c r="CY20" s="3">
        <f>IF($A20&gt;='FG_576way_Regular Symbol(2wild)'!H$16,"",IF(F20=0,"",IF(OR(F20=$BW$1,F21=$BW$1,F22=$BW$1,F20=$CV$1,F21=$CV$1,F22=$CV$1,F23=$BW$1,F23=$CV$1),0,1)))</f>
        <v>1</v>
      </c>
    </row>
    <row r="21" spans="1:103">
      <c r="A21" s="337">
        <f>IF('FG_243way_Regular Symbol'!L20="","",'FG_243way_Regular Symbol'!L20)</f>
        <v>17</v>
      </c>
      <c r="B21" s="191" t="str">
        <f>IF('FG_576way_Regular Symbol(2wild)'!Q20="",
IF($A21-'FG_576way_Regular Symbol(2wild)'!D$16&gt;='FG_576way_RegularＸ_W()'!B$2-1,"",VLOOKUP($A21-'FG_576way_Regular Symbol(2wild)'!D$16,'FG_576way_Regular Symbol(2wild)'!$P$3:$U$99,'FG_576way_RegularＸ_W()'!B$3+1,FALSE)),
'FG_576way_Regular Symbol(2wild)'!Q20)</f>
        <v>J</v>
      </c>
      <c r="C21" s="191" t="str">
        <f>IF('FG_576way_Regular Symbol(2wild)'!R20="",
IF($A21-'FG_576way_Regular Symbol(2wild)'!E$16&gt;='FG_576way_RegularＸ_W()'!C$2-1,"",VLOOKUP($A21-'FG_576way_Regular Symbol(2wild)'!E$16,'FG_576way_Regular Symbol(2wild)'!$P$3:$U$99,'FG_576way_RegularＸ_W()'!C$3+1,FALSE)),
'FG_576way_Regular Symbol(2wild)'!R20)</f>
        <v>J</v>
      </c>
      <c r="D21" s="191" t="str">
        <f>IF('FG_576way_Regular Symbol(2wild)'!S20="",
IF($A21-'FG_576way_Regular Symbol(2wild)'!F$16&gt;='FG_576way_RegularＸ_W()'!D$2-1,"",VLOOKUP($A21-'FG_576way_Regular Symbol(2wild)'!F$16,'FG_576way_Regular Symbol(2wild)'!$P$3:$U$99,'FG_576way_RegularＸ_W()'!D$3+1,FALSE)),
'FG_576way_Regular Symbol(2wild)'!S20)</f>
        <v>M5</v>
      </c>
      <c r="E21" s="191" t="str">
        <f>IF('FG_576way_Regular Symbol(2wild)'!T20="",
IF($A21-'FG_576way_Regular Symbol(2wild)'!G$16&gt;='FG_576way_RegularＸ_W()'!E$2-1,"",VLOOKUP($A21-'FG_576way_Regular Symbol(2wild)'!G$16,'FG_576way_Regular Symbol(2wild)'!$P$3:$U$99,'FG_576way_RegularＸ_W()'!E$3+1,FALSE)),
'FG_576way_Regular Symbol(2wild)'!T20)</f>
        <v>K</v>
      </c>
      <c r="F21" s="191" t="str">
        <f>IF('FG_576way_Regular Symbol(2wild)'!U20="",
IF($A21-'FG_576way_Regular Symbol(2wild)'!H$16&gt;='FG_576way_RegularＸ_W()'!F$2-1,"",VLOOKUP($A21-'FG_576way_Regular Symbol(2wild)'!H$16,'FG_576way_Regular Symbol(2wild)'!$P$3:$U$99,'FG_576way_RegularＸ_W()'!F$3+1,FALSE)),
'FG_576way_Regular Symbol(2wild)'!U20)</f>
        <v>J</v>
      </c>
      <c r="I21" s="224">
        <v>39</v>
      </c>
      <c r="J21" s="224">
        <v>49</v>
      </c>
      <c r="K21" s="224">
        <v>43</v>
      </c>
      <c r="L21" s="224">
        <v>42</v>
      </c>
      <c r="M21" s="224">
        <v>62</v>
      </c>
      <c r="N21" s="363">
        <f t="shared" si="0"/>
        <v>17</v>
      </c>
      <c r="O21" s="344">
        <f>IF($A21&gt;='FG_576way_Regular Symbol(2wild)'!D$16,"",IF(B21="","",IF(OR(B21=$O$1,B21=$P$1,B22=$O$1,B22=$P$1,B23=$O$1,B23=$P$1),0,1)))</f>
        <v>0</v>
      </c>
      <c r="P21" s="344">
        <f>IF($A21&gt;='FG_576way_Regular Symbol(2wild)'!E$16,"",IF(C21="","",IF(OR(C21=$O$1,C21=$P$1,C22=$O$1,C22=$P$1,C23=$O$1,C23=$P$1),0,1)))</f>
        <v>0</v>
      </c>
      <c r="Q21" s="344">
        <f>IF($A21&gt;='FG_576way_Regular Symbol(2wild)'!F$16,"",IF(D21="","",IF(OR(D21=$O$1,D21=$P$1,D22=$O$1,D22=$P$1,D23=$O$1,D23=$P$1,D24=$O$1,D24=$P$1),0,1)))</f>
        <v>1</v>
      </c>
      <c r="R21" s="344">
        <f>IF($A21&gt;='FG_576way_Regular Symbol(2wild)'!G$16,"",IF(E21="","",IF(OR(E21=$O$1,E21=$P$1,E22=$O$1,E22=$P$1,E23=$O$1,E23=$P$1,E24=$O$1,E24=$P$1),0,1)))</f>
        <v>0</v>
      </c>
      <c r="S21" s="344">
        <f>IF($A21&gt;='FG_576way_Regular Symbol(2wild)'!H$16,"",IF(F21="","",IF(OR(F21=$O$1,F21=$P$1,F22=$O$1,F22=$P$1,F23=$O$1,F23=$P$1,F24=$O$1,F24=$P$1),0,1)))</f>
        <v>1</v>
      </c>
      <c r="U21" s="344">
        <f>IF($A21&gt;='FG_576way_Regular Symbol(2wild)'!D$16,"",IF(B21=0,"",IF(OR(B21=$U$1,B21=$V$1,B22=$U$1,B22=$V$1,B23=$U$1,B23=$V$1),0,1)))</f>
        <v>0</v>
      </c>
      <c r="V21" s="344">
        <f>IF($A21&gt;='FG_576way_Regular Symbol(2wild)'!E$16,"",IF(C21=0,"",IF(OR(C21=$U$1,C21=$V$1,C22=$U$1,C22=$V$1,C23=$U$1,C23=$V$1),0,1)))</f>
        <v>1</v>
      </c>
      <c r="W21" s="3">
        <f>IF($A21&gt;='FG_576way_Regular Symbol(2wild)'!F$16,"",IF(D21=0,"",IF(OR(D21=$U$1,D21=$V$1,D22=$U$1,D22=$V$1,D23=$U$1,D23=$V$1,D24=$U$1,D24=$V$1),0,1)))</f>
        <v>0</v>
      </c>
      <c r="X21" s="3">
        <f>IF($A21&gt;='FG_576way_Regular Symbol(2wild)'!G$16,"",IF(E21=0,"",IF(OR(E21=$U$1,E21=$V$1,E22=$U$1,E22=$V$1,E23=$U$1,E23=$V$1,E24=$U$1,E24=$V$1),0,1)))</f>
        <v>1</v>
      </c>
      <c r="Y21" s="3">
        <f>IF($A21&gt;='FG_576way_Regular Symbol(2wild)'!H$16,"",IF(F21=0,"",IF(OR(F21=$U$1,F21=$V$1,F22=$U$1,F22=$V$1,F23=$U$1,F23=$V$1,F24=$U$1,F24=$V$1),0,1)))</f>
        <v>1</v>
      </c>
      <c r="AA21" s="344">
        <f>IF($A21&gt;='FG_576way_Regular Symbol(2wild)'!D$16,"",IF(B21=0,"",IF(OR(B21=$AA$1,B21=$AB$1,B22=$AA$1,B22=$AB$1,B23=$AA$1,,B23=$AB$1),0,1)))</f>
        <v>0</v>
      </c>
      <c r="AB21" s="344">
        <f>IF($A21&gt;='FG_576way_Regular Symbol(2wild)'!E$16,"",IF(C21=0,"",IF(OR(C21=$AA$1,C21=$AB$1,C22=$AA$1,C22=$AB$1,C23=$AA$1,,C23=$AB$1),0,1)))</f>
        <v>1</v>
      </c>
      <c r="AC21" s="3">
        <f>IF($A21&gt;='FG_576way_Regular Symbol(2wild)'!F$16,"",IF(D21=0,"",IF(OR(D21=$AA$1,D21=$AB$1,D22=$AA$1,D22=$AB$1,D23=$AA$1,D23=$AB$1,D24=$AA$1,D24=$AB$1),0,1)))</f>
        <v>1</v>
      </c>
      <c r="AD21" s="3">
        <f>IF($A21&gt;='FG_576way_Regular Symbol(2wild)'!G$16,"",IF(E21=0,"",IF(OR(E21=$AA$1,E21=$AB$1,E22=$AA$1,E22=$AB$1,E23=$AA$1,E23=$AB$1,E24=$AA$1,E24=$AB$1),0,1)))</f>
        <v>1</v>
      </c>
      <c r="AE21" s="3">
        <f>IF($A21&gt;='FG_576way_Regular Symbol(2wild)'!H$16,"",IF(F21=0,"",IF(OR(F21=$AA$1,F21=$AB$1,F22=$AA$1,F22=$AB$1,F23=$AA$1,F23=$AB$1,F24=$AA$1,F24=$AB$1),0,1)))</f>
        <v>0</v>
      </c>
      <c r="AG21" s="344">
        <f>IF($A21&gt;='FG_576way_Regular Symbol(2wild)'!D$16,"",IF(B21=0,"",IF(OR(B21=$AG$1,B21=$AH$1,B22=$AG$1,B22=$AH$1,B23=$AG$1,B23=$AH$1),0,1)))</f>
        <v>0</v>
      </c>
      <c r="AH21" s="344">
        <f>IF($A21&gt;='FG_576way_Regular Symbol(2wild)'!E$16,"",IF(C21=0,"",IF(OR(C21=$AG$1,C21=$AH$1,C22=$AG$1,C22=$AH$1,C23=$AG$1,C23=$AH$1),0,1)))</f>
        <v>1</v>
      </c>
      <c r="AI21" s="3">
        <f>IF($A21&gt;='FG_576way_Regular Symbol(2wild)'!F$16,"",IF(D21=0,"",IF(OR(D21=$AG$1,D21=$AH$1,D22=$AG$1,D22=$AH$1,D23=$AG$1,D23=$AH$1,D24=$AG$1,D24=$AH$1),0,1)))</f>
        <v>1</v>
      </c>
      <c r="AJ21" s="3">
        <f>IF($A21&gt;='FG_576way_Regular Symbol(2wild)'!G$16,"",IF(E21=0,"",IF(OR(E21=$AG$1,E21=$AH$1,E22=$AG$1,E22=$AH$1,E23=$AG$1,E23=$AH$1,E24=$AG$1,E24=$AH$1),0,1)))</f>
        <v>1</v>
      </c>
      <c r="AK21" s="3">
        <f>IF($A21&gt;='FG_576way_Regular Symbol(2wild)'!H$16,"",IF(F21=0,"",IF(OR(F21=$AG$1,F21=$AH$1,F22=$AG$1,F22=$AH$1,F23=$AG$1,F23=$AH$1,F24=$AG$1,F24=$AH$1),0,1)))</f>
        <v>1</v>
      </c>
      <c r="AM21" s="344">
        <f>IF($A21&gt;='FG_576way_Regular Symbol(2wild)'!D$16,"",IF(B21=0,"",IF(OR(B21=$AM$1,B21=$AN$1,B22=$AM$1,B22=$AN$1,B23=$AM$1,B23=$AN$1),0,1)))</f>
        <v>0</v>
      </c>
      <c r="AN21" s="344">
        <f>IF($A21&gt;='FG_576way_Regular Symbol(2wild)'!E$16,"",IF(C21=0,"",IF(OR(C21=$AM$1,C21=$AN$1,C22=$AM$1,C22=$AN$1,C23=$AM$1,C23=$AN$1),0,1)))</f>
        <v>1</v>
      </c>
      <c r="AO21" s="3">
        <f>IF($A21&gt;='FG_576way_Regular Symbol(2wild)'!F$16,"",IF(D21=0,"",IF(OR(D21=$AM$1,D21=$AN$1,D22=$AM$1,D22=$AN$1,D23=$AM$1,D23=$AN$1,D24=$AM$1,D24=$AN$1),0,1)))</f>
        <v>0</v>
      </c>
      <c r="AP21" s="3">
        <f>IF($A21&gt;='FG_576way_Regular Symbol(2wild)'!G$16,"",IF(E21=0,"",IF(OR(E21=$AM$1,E21=$AN$1,E22=$AM$1,E22=$AN$1,E23=$AM$1,E23=$AN$1,E24=$AM$1,E24=$AN$1),0,1)))</f>
        <v>1</v>
      </c>
      <c r="AQ21" s="3">
        <f>IF($A21&gt;='FG_576way_Regular Symbol(2wild)'!H$16,"",IF(F21=0,"",IF(OR(F21=$AM$1,F21=$AN$1,F22=$AM$1,F22=$AN$1,F23=$AM$1,F23=$AN$1,F24=$AM$1,F24=$AN$1),0,1)))</f>
        <v>1</v>
      </c>
      <c r="AS21" s="344">
        <f>IF($A21&gt;='FG_576way_Regular Symbol(2wild)'!D$16,"",IF(B21=0,"",IF(OR(B21=$AM$1,B21=$AT$1,B22=$AM$1,B22=$AT$1,B23=$AM$1,B23=$AT$1),0,1)))</f>
        <v>0</v>
      </c>
      <c r="AT21" s="344">
        <f>IF($A21&gt;='FG_576way_Regular Symbol(2wild)'!E$16,"",IF(C21=0,"",IF(OR(C21=$AM$1,C21=$AT$1,C22=$AM$1,C22=$AT$1,C23=$AM$1,C23=$AT$1),0,1)))</f>
        <v>1</v>
      </c>
      <c r="AU21" s="3">
        <f>IF($A21&gt;='FG_576way_Regular Symbol(2wild)'!F$16,"",IF(D21=0,"",IF(OR(D21=$AM$1,D21=$AT$1,D22=$AM$1,D22=$AT$1,D23=$AM$1,D23=$AT$1,D24=$AM$1,D24=$AT$1),0,1)))</f>
        <v>1</v>
      </c>
      <c r="AV21" s="3">
        <f>IF($A21&gt;='FG_576way_Regular Symbol(2wild)'!G$16,"",IF(E21=0,"",IF(OR(E21=$AM$1,E21=$AT$1,E22=$AM$1,E22=$AT$1,E23=$AM$1,E23=$AT$1,E24=$AM$1,E24=$AT$1),0,1)))</f>
        <v>1</v>
      </c>
      <c r="AW21" s="3">
        <f>IF($A21&gt;='FG_576way_Regular Symbol(2wild)'!H$16,"",IF(F21=0,"",IF(OR(F21=$AM$1,F21=$AT$1,F22=$AM$1,F22=$AT$1,F23=$AM$1,F23=$AT$1,F24=$AM$1,F24=$AT$1),0,1)))</f>
        <v>1</v>
      </c>
      <c r="AY21" s="344">
        <f>IF($A21&gt;='FG_576way_Regular Symbol(2wild)'!D$16,"",IF(B21=0,"",IF(OR(B21=$AM$1,B21=$AZ$1,B22=$AM$1,B22=$AZ$1,B23=$AM$1,B23=$AZ$1),0,1)))</f>
        <v>0</v>
      </c>
      <c r="AZ21" s="344">
        <f>IF($A21&gt;='FG_576way_Regular Symbol(2wild)'!E$16,"",IF(C21=0,"",IF(OR(C21=$AM$1,C21=$AZ$1,C22=$AM$1,C22=$AZ$1,C23=$AM$1,C23=$AZ$1),0,1)))</f>
        <v>1</v>
      </c>
      <c r="BA21" s="3">
        <f>IF($A21&gt;='FG_576way_Regular Symbol(2wild)'!F$16,"",IF(D21=0,"",IF(OR(D21=$AM$1,D21=$AZ$1,D22=$AM$1,D22=$AZ$1,D23=$AM$1,D23=$AZ$1,D24=$AM$1,D24=$AZ$1),0,1)))</f>
        <v>0</v>
      </c>
      <c r="BB21" s="3">
        <f>IF($A21&gt;='FG_576way_Regular Symbol(2wild)'!G$16,"",IF(E21=0,"",IF(OR(E21=$AM$1,E21=$AZ$1,E22=$AM$1,E22=$AZ$1,E23=$AM$1,E23=$AZ$1,E24=$AM$1,E24=$AZ$1),0,1)))</f>
        <v>0</v>
      </c>
      <c r="BC21" s="3">
        <f>IF($A21&gt;='FG_576way_Regular Symbol(2wild)'!H$16,"",IF(F21=0,"",IF(OR(F21=$AM$1,F21=$AZ$1,F22=$AM$1,F22=$AZ$1,F23=$AM$1,F23=$AZ$1,F24=$AM$1,F24=$AZ$1),0,1)))</f>
        <v>1</v>
      </c>
      <c r="BE21" s="344">
        <f>IF($A21&gt;='FG_576way_Regular Symbol(2wild)'!D$16,"",IF(B21=0,"",IF(OR(B21=$AM$1,B21=$BF$1,B22=$AM$1,B22=$BF$1,B23=$AM$1,B23=$BF$1),0,1)))</f>
        <v>0</v>
      </c>
      <c r="BF21" s="344">
        <f>IF($A21&gt;='FG_576way_Regular Symbol(2wild)'!E$16,"",IF(C21=0,"",IF(OR(C21=$AM$1,C21=$BF$1,C22=$AM$1,C22=$BF$1,C23=$AM$1,C23=$BF$1),0,1)))</f>
        <v>1</v>
      </c>
      <c r="BG21" s="3">
        <f>IF($A21&gt;='FG_576way_Regular Symbol(2wild)'!F$16,"",IF(D21=0,"",IF(OR(D21=$AM$1,D21=$BF$1,D22=$AM$1,D22=$BF$1,D23=$AM$1,D23=$BF$1,D24=$AM$1,D24=$BF$1),0,1)))</f>
        <v>1</v>
      </c>
      <c r="BH21" s="3">
        <f>IF($A21&gt;='FG_576way_Regular Symbol(2wild)'!G$16,"",IF(E21=0,"",IF(OR(E21=$AM$1,E21=$BF$1,E22=$AM$1,E22=$BF$1,E23=$AM$1,E23=$BF$1,E24=$AM$1,E24=$BF$1),0,1)))</f>
        <v>1</v>
      </c>
      <c r="BI21" s="3">
        <f>IF($A21&gt;='FG_576way_Regular Symbol(2wild)'!H$16,"",IF(F21=0,"",IF(OR(F21=$AM$1,F21=$BF$1,F22=$AM$1,F22=$BF$1,F23=$AM$1,F23=$BF$1,F24=$AM$1,F24=$BF$1),0,1)))</f>
        <v>1</v>
      </c>
      <c r="BK21" s="344">
        <f>IF($A21&gt;='FG_576way_Regular Symbol(2wild)'!D$16,"",IF(B21=0,"",IF(OR(B21=$AM$1,B21=$BL$1,B22=$AM$1,B22=$BL$1,B23=$AM$1,B23=$BL$1),0,1)))</f>
        <v>0</v>
      </c>
      <c r="BL21" s="344">
        <f>IF($A21&gt;='FG_576way_Regular Symbol(2wild)'!E$16,"",IF(C21=0,"",IF(OR(C21=$AM$1,C21=$BL$1,C22=$AM$1,C22=$BL$1,C23=$AM$1,C23=$BL$1),0,1)))</f>
        <v>1</v>
      </c>
      <c r="BM21" s="3">
        <f>IF($A21&gt;='FG_576way_Regular Symbol(2wild)'!F$16,"",IF(D21=0,"",IF(OR(D21=$AM$1,D21=$BL$1,D22=$AM$1,D22=$BL$1,D23=$AM$1,D23=$BL$1,D24=$AM$1,D24=$BL$1),0,1)))</f>
        <v>1</v>
      </c>
      <c r="BN21" s="3">
        <f>IF($A21&gt;='FG_576way_Regular Symbol(2wild)'!G$16,"",IF(E21=0,"",IF(OR(E21=$AM$1,E21=$BL$1,E22=$AM$1,E22=$BL$1,E23=$AM$1,E23=$BL$1,E24=$AM$1,E24=$BL$1),0,1)))</f>
        <v>1</v>
      </c>
      <c r="BO21" s="3">
        <f>IF($A21&gt;='FG_576way_Regular Symbol(2wild)'!H$16,"",IF(F21=0,"",IF(OR(F21=$AM$1,F21=$BL$1,F22=$AM$1,F22=$BL$1,F23=$AM$1,F23=$BL$1,F24=$AM$1,F24=$BL$1),0,1)))</f>
        <v>1</v>
      </c>
      <c r="BQ21" s="3">
        <f>IF($A21&gt;='FG_576way_Regular Symbol(2wild)'!D$16,"",IF(B21=0,"",IF(OR(B21=$BQ$1,B21=$BR$1,B22=$BQ$1,B22=$BR$1,B23=$BQ$1,B23=$BR$1),0,1)))</f>
        <v>0</v>
      </c>
      <c r="BR21" s="3">
        <f>IF($A21&gt;='FG_576way_Regular Symbol(2wild)'!E$16,"",IF(C21=0,"",IF(OR(C21=$BQ$1,C21=$BR$1,C22=$BQ$1,C22=$BR$1,C23=$BQ$1,C23=$BR$1),0,1)))</f>
        <v>1</v>
      </c>
      <c r="BS21" s="3">
        <f>IF($A21&gt;='FG_576way_Regular Symbol(2wild)'!F$16,"",IF(D21=0,"",IF(OR(D21=$BQ$1,D21=$BR$1,D22=$BQ$1,D22=$BR$1,D23=$BQ$1,D23=$BR$1,D24=$BQ$1,D24=$BR$1),0,1)))</f>
        <v>1</v>
      </c>
      <c r="BT21" s="3">
        <f>IF($A21&gt;='FG_576way_Regular Symbol(2wild)'!G$16,"",IF(E21=0,"",IF(OR(E21=$BQ$1,E21=$BR$1,E22=$BQ$1,E22=$BR$1,E23=$BQ$1,E23=$BR$1,E24=$BQ$1,E24=$BR$1),0,1)))</f>
        <v>1</v>
      </c>
      <c r="BU21" s="3">
        <f>IF($A21&gt;='FG_576way_Regular Symbol(2wild)'!H$16,"",IF(F21=0,"",IF(OR(F21=$BQ$1,F21=$BR$1,F22=$BQ$1,F22=$BR$1,F23=$BQ$1,F23=$BR$1,F24=$BQ$1,F24=$BR$1),0,1)))</f>
        <v>1</v>
      </c>
      <c r="BW21" s="3">
        <f>IF($A21&gt;='FG_576way_Regular Symbol(2wild)'!D$16,"",IF(B21=0,"",IF(OR(B21=$BW$1,B22=$BW$1,B23=$BW$1,B21=$BX$1,B22=$BX$1,B23=$BX$1),0,1)))</f>
        <v>0</v>
      </c>
      <c r="BX21" s="3">
        <f>IF($A21&gt;='FG_576way_Regular Symbol(2wild)'!E$16,"",IF(C21=0,"",IF(OR(C21=$BW$1,C22=$BW$1,C23=$BW$1,C21=$BX$1,C22=$BX$1,C23=$BX$1),0,1)))</f>
        <v>0</v>
      </c>
      <c r="BY21" s="3">
        <f>IF($A21&gt;='FG_576way_Regular Symbol(2wild)'!F$16,"",IF(D21=0,"",IF(OR(D21=$BW$1,D22=$BW$1,D23=$BW$1,D21=$BX$1,D22=$BX$1,D23=$BX$1,D24=$BW$1,D24=$BX$1),0,1)))</f>
        <v>1</v>
      </c>
      <c r="BZ21" s="3">
        <f>IF($A21&gt;='FG_576way_Regular Symbol(2wild)'!G$16,"",IF(E21=0,"",IF(OR(E21=$BW$1,E22=$BW$1,E23=$BW$1,E21=$BX$1,E22=$BX$1,E23=$BX$1,E24=$BW$1,E24=$BX$1),0,1)))</f>
        <v>0</v>
      </c>
      <c r="CA21" s="3">
        <f>IF($A21&gt;='FG_576way_Regular Symbol(2wild)'!H$16,"",IF(F21=0,"",IF(OR(F21=$BW$1,F22=$BW$1,F23=$BW$1,F21=$BX$1,F22=$BX$1,F23=$BX$1,F24=$BW$1,F24=$BX$1),0,1)))</f>
        <v>1</v>
      </c>
      <c r="CC21" s="3">
        <f>IF($A21&gt;='FG_576way_Regular Symbol(2wild)'!D$16,"",IF(B21=0,"",IF(OR(B21=$BW$1,B22=$BW$1,B23=$BW$1,B21=$CD$1,B22=$CD$1,B23=$CD$1),0,1)))</f>
        <v>0</v>
      </c>
      <c r="CD21" s="3">
        <f>IF($A21&gt;='FG_576way_Regular Symbol(2wild)'!E$16,"",IF(C21=0,"",IF(OR(C21=$BW$1,C22=$BW$1,C23=$BW$1,C21=$CD$1,C22=$CD$1,C23=$CD$1),0,1)))</f>
        <v>1</v>
      </c>
      <c r="CE21" s="3">
        <f>IF($A21&gt;='FG_576way_Regular Symbol(2wild)'!F$16,"",IF(D21=0,"",IF(OR(D21=$BW$1,D22=$BW$1,D23=$BW$1,D21=$CD$1,D22=$CD$1,D23=$CD$1,D24=$BW$1,D24=$CD$1),0,1)))</f>
        <v>1</v>
      </c>
      <c r="CF21" s="3">
        <f>IF($A21&gt;='FG_576way_Regular Symbol(2wild)'!G$16,"",IF(E21=0,"",IF(OR(E21=$BW$1,E22=$BW$1,E23=$BW$1,E21=$CD$1,E22=$CD$1,E23=$CD$1,E24=$BW$1,E24=$CD$1),0,1)))</f>
        <v>1</v>
      </c>
      <c r="CG21" s="3">
        <f>IF($A21&gt;='FG_576way_Regular Symbol(2wild)'!H$16,"",IF(F21=0,"",IF(OR(F21=$BW$1,F22=$BW$1,F23=$BW$1,F21=$CD$1,F22=$CD$1,F23=$CD$1,F24=$BW$1,F24=$CD$1),0,1)))</f>
        <v>1</v>
      </c>
      <c r="CI21" s="3">
        <f>IF($A21&gt;='FG_576way_Regular Symbol(2wild)'!D$16,"",IF(B21=0,"",IF(OR(B21=$BW$1,B22=$BW$1,B23=$BW$1,B21=$CJ$1,B22=$CJ$1,B23=$CJ$1),0,1)))</f>
        <v>0</v>
      </c>
      <c r="CJ21" s="3">
        <f>IF($A21&gt;='FG_576way_Regular Symbol(2wild)'!E$16,"",IF(C21=0,"",IF(OR(C21=$BW$1,C22=$BW$1,C23=$BW$1,C21=$CJ$1,C22=$CJ$1,C23=$CJ$1),0,1)))</f>
        <v>0</v>
      </c>
      <c r="CK21" s="3">
        <f>IF($A21&gt;='FG_576way_Regular Symbol(2wild)'!F$16,"",IF(D21=0,"",IF(OR(D21=$BW$1,D22=$BW$1,D23=$BW$1,D21=$CJ$1,D22=$CJ$1,D23=$CJ$1,D24=$BW$1,D24=$CJ$1),0,1)))</f>
        <v>1</v>
      </c>
      <c r="CL21" s="3">
        <f>IF($A21&gt;='FG_576way_Regular Symbol(2wild)'!G$16,"",IF(E21=0,"",IF(OR(E21=$BW$1,E22=$BW$1,E23=$BW$1,E21=$CJ$1,E22=$CJ$1,E23=$CJ$1,E24=$BW$1,E24=$CJ$1),0,1)))</f>
        <v>1</v>
      </c>
      <c r="CM21" s="3">
        <f>IF($A21&gt;='FG_576way_Regular Symbol(2wild)'!H$16,"",IF(F21=0,"",IF(OR(F21=$BW$1,F22=$BW$1,F23=$BW$1,F21=$CJ$1,F22=$CJ$1,F23=$CJ$1,F24=$BW$1,F24=$CJ$1),0,1)))</f>
        <v>0</v>
      </c>
      <c r="CO21" s="3">
        <f>IF($A21&gt;='FG_576way_Regular Symbol(2wild)'!D$16,"",IF(B21=0,"",IF(OR(B21=$BW$1,B22=$BW$1,B23=$BW$1,B21=$CP$1,B22=$CP$1,B23=$CP$1),0,1)))</f>
        <v>0</v>
      </c>
      <c r="CP21" s="3">
        <f>IF($A21&gt;='FG_576way_Regular Symbol(2wild)'!E$16,"",IF(C21=0,"",IF(OR(C21=$BW$1,C22=$BW$1,C23=$BW$1,C21=$CP$1,C22=$CP$1,C23=$CP$1),0,1)))</f>
        <v>1</v>
      </c>
      <c r="CQ21" s="3">
        <f>IF($A21&gt;='FG_576way_Regular Symbol(2wild)'!F$16,"",IF(D21=0,"",IF(OR(D21=$BW$1,D22=$BW$1,D23=$BW$1,D21=$CP$1,D22=$CP$1,D23=$CP$1,D24=$BW$1,D24=$CP$1),0,1)))</f>
        <v>0</v>
      </c>
      <c r="CR21" s="3">
        <f>IF($A21&gt;='FG_576way_Regular Symbol(2wild)'!G$16,"",IF(E21=0,"",IF(OR(E21=$BW$1,E22=$BW$1,E23=$BW$1,E21=$CP$1,E22=$CP$1,E23=$CP$1,E24=$BW$1,E24=$CP$1),0,1)))</f>
        <v>0</v>
      </c>
      <c r="CS21" s="3">
        <f>IF($A21&gt;='FG_576way_Regular Symbol(2wild)'!H$16,"",IF(F21=0,"",IF(OR(F21=$BW$1,F22=$BW$1,F23=$BW$1,F21=$CP$1,F22=$CP$1,F23=$CP$1,F24=$BW$1,F24=$CP$1),0,1)))</f>
        <v>0</v>
      </c>
      <c r="CU21" s="3">
        <f>IF($A21&gt;='FG_576way_Regular Symbol(2wild)'!D$16,"",IF(B21=0,"",IF(OR(B21=$BW$1,B22=$BW$1,B23=$BW$1,B21=$CV$1,B22=$CV$1,B23=$CV$1),0,1)))</f>
        <v>0</v>
      </c>
      <c r="CV21" s="3">
        <f>IF($A21&gt;='FG_576way_Regular Symbol(2wild)'!E$16,"",IF(C21=0,"",IF(OR(C21=$BW$1,C22=$BW$1,C23=$BW$1,C21=$CV$1,C22=$CV$1,C23=$CV$1),0,1)))</f>
        <v>1</v>
      </c>
      <c r="CW21" s="3">
        <f>IF($A21&gt;='FG_576way_Regular Symbol(2wild)'!F$16,"",IF(D21=0,"",IF(OR(D21=$BW$1,D22=$BW$1,D23=$BW$1,D21=$CV$1,D22=$CV$1,D23=$CV$1,D24=$BW$1,D24=$CV$1),0,1)))</f>
        <v>1</v>
      </c>
      <c r="CX21" s="3">
        <f>IF($A21&gt;='FG_576way_Regular Symbol(2wild)'!G$16,"",IF(E21=0,"",IF(OR(E21=$BW$1,E22=$BW$1,E23=$BW$1,E21=$CV$1,E22=$CV$1,E23=$CV$1,E24=$BW$1,E24=$CV$1),0,1)))</f>
        <v>1</v>
      </c>
      <c r="CY21" s="3">
        <f>IF($A21&gt;='FG_576way_Regular Symbol(2wild)'!H$16,"",IF(F21=0,"",IF(OR(F21=$BW$1,F22=$BW$1,F23=$BW$1,F21=$CV$1,F22=$CV$1,F23=$CV$1,F24=$BW$1,F24=$CV$1),0,1)))</f>
        <v>1</v>
      </c>
    </row>
    <row r="22" spans="1:103">
      <c r="A22" s="337">
        <f>IF('FG_243way_Regular Symbol'!L21="","",'FG_243way_Regular Symbol'!L21)</f>
        <v>18</v>
      </c>
      <c r="B22" s="191" t="str">
        <f>IF('FG_576way_Regular Symbol(2wild)'!Q21="",
IF($A22-'FG_576way_Regular Symbol(2wild)'!D$16&gt;='FG_576way_RegularＸ_W()'!B$2-1,"",VLOOKUP($A22-'FG_576way_Regular Symbol(2wild)'!D$16,'FG_576way_Regular Symbol(2wild)'!$P$3:$U$99,'FG_576way_RegularＸ_W()'!B$3+1,FALSE)),
'FG_576way_Regular Symbol(2wild)'!Q21)</f>
        <v>TE</v>
      </c>
      <c r="C22" s="191" t="str">
        <f>IF('FG_576way_Regular Symbol(2wild)'!R21="",
IF($A22-'FG_576way_Regular Symbol(2wild)'!E$16&gt;='FG_576way_RegularＸ_W()'!C$2-1,"",VLOOKUP($A22-'FG_576way_Regular Symbol(2wild)'!E$16,'FG_576way_Regular Symbol(2wild)'!$P$3:$U$99,'FG_576way_RegularＸ_W()'!C$3+1,FALSE)),
'FG_576way_Regular Symbol(2wild)'!R21)</f>
        <v>K</v>
      </c>
      <c r="D22" s="191" t="str">
        <f>IF('FG_576way_Regular Symbol(2wild)'!S21="",
IF($A22-'FG_576way_Regular Symbol(2wild)'!F$16&gt;='FG_576way_RegularＸ_W()'!D$2-1,"",VLOOKUP($A22-'FG_576way_Regular Symbol(2wild)'!F$16,'FG_576way_Regular Symbol(2wild)'!$P$3:$U$99,'FG_576way_RegularＸ_W()'!D$3+1,FALSE)),
'FG_576way_Regular Symbol(2wild)'!S21)</f>
        <v>TE</v>
      </c>
      <c r="E22" s="191" t="str">
        <f>IF('FG_576way_Regular Symbol(2wild)'!T21="",
IF($A22-'FG_576way_Regular Symbol(2wild)'!G$16&gt;='FG_576way_RegularＸ_W()'!E$2-1,"",VLOOKUP($A22-'FG_576way_Regular Symbol(2wild)'!G$16,'FG_576way_Regular Symbol(2wild)'!$P$3:$U$99,'FG_576way_RegularＸ_W()'!E$3+1,FALSE)),
'FG_576way_Regular Symbol(2wild)'!T21)</f>
        <v>TE</v>
      </c>
      <c r="F22" s="191" t="str">
        <f>IF('FG_576way_Regular Symbol(2wild)'!U21="",
IF($A22-'FG_576way_Regular Symbol(2wild)'!H$16&gt;='FG_576way_RegularＸ_W()'!F$2-1,"",VLOOKUP($A22-'FG_576way_Regular Symbol(2wild)'!H$16,'FG_576way_Regular Symbol(2wild)'!$P$3:$U$99,'FG_576way_RegularＸ_W()'!F$3+1,FALSE)),
'FG_576way_Regular Symbol(2wild)'!U21)</f>
        <v>M3</v>
      </c>
      <c r="N22" s="363">
        <f t="shared" si="0"/>
        <v>18</v>
      </c>
      <c r="O22" s="344">
        <f>IF($A22&gt;='FG_576way_Regular Symbol(2wild)'!D$16,"",IF(B22="","",IF(OR(B22=$O$1,B22=$P$1,B23=$O$1,B23=$P$1,B24=$O$1,B24=$P$1),0,1)))</f>
        <v>0</v>
      </c>
      <c r="P22" s="344">
        <f>IF($A22&gt;='FG_576way_Regular Symbol(2wild)'!E$16,"",IF(C22="","",IF(OR(C22=$O$1,C22=$P$1,C23=$O$1,C23=$P$1,C24=$O$1,C24=$P$1),0,1)))</f>
        <v>0</v>
      </c>
      <c r="Q22" s="344">
        <f>IF($A22&gt;='FG_576way_Regular Symbol(2wild)'!F$16,"",IF(D22="","",IF(OR(D22=$O$1,D22=$P$1,D23=$O$1,D23=$P$1,D24=$O$1,D24=$P$1,D25=$O$1,D25=$P$1),0,1)))</f>
        <v>1</v>
      </c>
      <c r="R22" s="344">
        <f>IF($A22&gt;='FG_576way_Regular Symbol(2wild)'!G$16,"",IF(E22="","",IF(OR(E22=$O$1,E22=$P$1,E23=$O$1,E23=$P$1,E24=$O$1,E24=$P$1,E25=$O$1,E25=$P$1),0,1)))</f>
        <v>0</v>
      </c>
      <c r="S22" s="344">
        <f>IF($A22&gt;='FG_576way_Regular Symbol(2wild)'!H$16,"",IF(F22="","",IF(OR(F22=$O$1,F22=$P$1,F23=$O$1,F23=$P$1,F24=$O$1,F24=$P$1,F25=$O$1,F25=$P$1),0,1)))</f>
        <v>1</v>
      </c>
      <c r="U22" s="344">
        <f>IF($A22&gt;='FG_576way_Regular Symbol(2wild)'!D$16,"",IF(B22=0,"",IF(OR(B22=$U$1,B22=$V$1,B23=$U$1,B23=$V$1,B24=$U$1,B24=$V$1),0,1)))</f>
        <v>0</v>
      </c>
      <c r="V22" s="344">
        <f>IF($A22&gt;='FG_576way_Regular Symbol(2wild)'!E$16,"",IF(C22=0,"",IF(OR(C22=$U$1,C22=$V$1,C23=$U$1,C23=$V$1,C24=$U$1,C24=$V$1),0,1)))</f>
        <v>1</v>
      </c>
      <c r="W22" s="3">
        <f>IF($A22&gt;='FG_576way_Regular Symbol(2wild)'!F$16,"",IF(D22=0,"",IF(OR(D22=$U$1,D22=$V$1,D23=$U$1,D23=$V$1,D24=$U$1,D24=$V$1,D25=$U$1,D25=$V$1),0,1)))</f>
        <v>0</v>
      </c>
      <c r="X22" s="3">
        <f>IF($A22&gt;='FG_576way_Regular Symbol(2wild)'!G$16,"",IF(E22=0,"",IF(OR(E22=$U$1,E22=$V$1,E23=$U$1,E23=$V$1,E24=$U$1,E24=$V$1,E25=$U$1,E25=$V$1),0,1)))</f>
        <v>1</v>
      </c>
      <c r="Y22" s="3">
        <f>IF($A22&gt;='FG_576way_Regular Symbol(2wild)'!H$16,"",IF(F22=0,"",IF(OR(F22=$U$1,F22=$V$1,F23=$U$1,F23=$V$1,F24=$U$1,F24=$V$1,F25=$U$1,F25=$V$1),0,1)))</f>
        <v>1</v>
      </c>
      <c r="AA22" s="344">
        <f>IF($A22&gt;='FG_576way_Regular Symbol(2wild)'!D$16,"",IF(B22=0,"",IF(OR(B22=$AA$1,B22=$AB$1,B23=$AA$1,B23=$AB$1,B24=$AA$1,,B24=$AB$1),0,1)))</f>
        <v>0</v>
      </c>
      <c r="AB22" s="344">
        <f>IF($A22&gt;='FG_576way_Regular Symbol(2wild)'!E$16,"",IF(C22=0,"",IF(OR(C22=$AA$1,C22=$AB$1,C23=$AA$1,C23=$AB$1,C24=$AA$1,,C24=$AB$1),0,1)))</f>
        <v>1</v>
      </c>
      <c r="AC22" s="3">
        <f>IF($A22&gt;='FG_576way_Regular Symbol(2wild)'!F$16,"",IF(D22=0,"",IF(OR(D22=$AA$1,D22=$AB$1,D23=$AA$1,D23=$AB$1,D24=$AA$1,D24=$AB$1,D25=$AA$1,D25=$AB$1),0,1)))</f>
        <v>1</v>
      </c>
      <c r="AD22" s="3">
        <f>IF($A22&gt;='FG_576way_Regular Symbol(2wild)'!G$16,"",IF(E22=0,"",IF(OR(E22=$AA$1,E22=$AB$1,E23=$AA$1,E23=$AB$1,E24=$AA$1,E24=$AB$1,E25=$AA$1,E25=$AB$1),0,1)))</f>
        <v>1</v>
      </c>
      <c r="AE22" s="3">
        <f>IF($A22&gt;='FG_576way_Regular Symbol(2wild)'!H$16,"",IF(F22=0,"",IF(OR(F22=$AA$1,F22=$AB$1,F23=$AA$1,F23=$AB$1,F24=$AA$1,F24=$AB$1,F25=$AA$1,F25=$AB$1),0,1)))</f>
        <v>0</v>
      </c>
      <c r="AG22" s="344">
        <f>IF($A22&gt;='FG_576way_Regular Symbol(2wild)'!D$16,"",IF(B22=0,"",IF(OR(B22=$AG$1,B22=$AH$1,B23=$AG$1,B23=$AH$1,B24=$AG$1,B24=$AH$1),0,1)))</f>
        <v>0</v>
      </c>
      <c r="AH22" s="344">
        <f>IF($A22&gt;='FG_576way_Regular Symbol(2wild)'!E$16,"",IF(C22=0,"",IF(OR(C22=$AG$1,C22=$AH$1,C23=$AG$1,C23=$AH$1,C24=$AG$1,C24=$AH$1),0,1)))</f>
        <v>1</v>
      </c>
      <c r="AI22" s="3">
        <f>IF($A22&gt;='FG_576way_Regular Symbol(2wild)'!F$16,"",IF(D22=0,"",IF(OR(D22=$AG$1,D22=$AH$1,D23=$AG$1,D23=$AH$1,D24=$AG$1,D24=$AH$1,D25=$AG$1,D25=$AH$1),0,1)))</f>
        <v>1</v>
      </c>
      <c r="AJ22" s="3">
        <f>IF($A22&gt;='FG_576way_Regular Symbol(2wild)'!G$16,"",IF(E22=0,"",IF(OR(E22=$AG$1,E22=$AH$1,E23=$AG$1,E23=$AH$1,E24=$AG$1,E24=$AH$1,E25=$AG$1,E25=$AH$1),0,1)))</f>
        <v>1</v>
      </c>
      <c r="AK22" s="3">
        <f>IF($A22&gt;='FG_576way_Regular Symbol(2wild)'!H$16,"",IF(F22=0,"",IF(OR(F22=$AG$1,F22=$AH$1,F23=$AG$1,F23=$AH$1,F24=$AG$1,F24=$AH$1,F25=$AG$1,F25=$AH$1),0,1)))</f>
        <v>1</v>
      </c>
      <c r="AM22" s="344">
        <f>IF($A22&gt;='FG_576way_Regular Symbol(2wild)'!D$16,"",IF(B22=0,"",IF(OR(B22=$AM$1,B22=$AN$1,B23=$AM$1,B23=$AN$1,B24=$AM$1,B24=$AN$1),0,1)))</f>
        <v>0</v>
      </c>
      <c r="AN22" s="344">
        <f>IF($A22&gt;='FG_576way_Regular Symbol(2wild)'!E$16,"",IF(C22=0,"",IF(OR(C22=$AM$1,C22=$AN$1,C23=$AM$1,C23=$AN$1,C24=$AM$1,C24=$AN$1),0,1)))</f>
        <v>1</v>
      </c>
      <c r="AO22" s="3">
        <f>IF($A22&gt;='FG_576way_Regular Symbol(2wild)'!F$16,"",IF(D22=0,"",IF(OR(D22=$AM$1,D22=$AN$1,D23=$AM$1,D23=$AN$1,D24=$AM$1,D24=$AN$1,D25=$AM$1,D25=$AN$1),0,1)))</f>
        <v>1</v>
      </c>
      <c r="AP22" s="3">
        <f>IF($A22&gt;='FG_576way_Regular Symbol(2wild)'!G$16,"",IF(E22=0,"",IF(OR(E22=$AM$1,E22=$AN$1,E23=$AM$1,E23=$AN$1,E24=$AM$1,E24=$AN$1,E25=$AM$1,E25=$AN$1),0,1)))</f>
        <v>1</v>
      </c>
      <c r="AQ22" s="3">
        <f>IF($A22&gt;='FG_576way_Regular Symbol(2wild)'!H$16,"",IF(F22=0,"",IF(OR(F22=$AM$1,F22=$AN$1,F23=$AM$1,F23=$AN$1,F24=$AM$1,F24=$AN$1,F25=$AM$1,F25=$AN$1),0,1)))</f>
        <v>1</v>
      </c>
      <c r="AS22" s="344">
        <f>IF($A22&gt;='FG_576way_Regular Symbol(2wild)'!D$16,"",IF(B22=0,"",IF(OR(B22=$AM$1,B22=$AT$1,B23=$AM$1,B23=$AT$1,B24=$AM$1,B24=$AT$1),0,1)))</f>
        <v>0</v>
      </c>
      <c r="AT22" s="344">
        <f>IF($A22&gt;='FG_576way_Regular Symbol(2wild)'!E$16,"",IF(C22=0,"",IF(OR(C22=$AM$1,C22=$AT$1,C23=$AM$1,C23=$AT$1,C24=$AM$1,C24=$AT$1),0,1)))</f>
        <v>1</v>
      </c>
      <c r="AU22" s="3">
        <f>IF($A22&gt;='FG_576way_Regular Symbol(2wild)'!F$16,"",IF(D22=0,"",IF(OR(D22=$AM$1,D22=$AT$1,D23=$AM$1,D23=$AT$1,D24=$AM$1,D24=$AT$1,D25=$AM$1,D25=$AT$1),0,1)))</f>
        <v>1</v>
      </c>
      <c r="AV22" s="3">
        <f>IF($A22&gt;='FG_576way_Regular Symbol(2wild)'!G$16,"",IF(E22=0,"",IF(OR(E22=$AM$1,E22=$AT$1,E23=$AM$1,E23=$AT$1,E24=$AM$1,E24=$AT$1,E25=$AM$1,E25=$AT$1),0,1)))</f>
        <v>1</v>
      </c>
      <c r="AW22" s="3">
        <f>IF($A22&gt;='FG_576way_Regular Symbol(2wild)'!H$16,"",IF(F22=0,"",IF(OR(F22=$AM$1,F22=$AT$1,F23=$AM$1,F23=$AT$1,F24=$AM$1,F24=$AT$1,F25=$AM$1,F25=$AT$1),0,1)))</f>
        <v>1</v>
      </c>
      <c r="AY22" s="344">
        <f>IF($A22&gt;='FG_576way_Regular Symbol(2wild)'!D$16,"",IF(B22=0,"",IF(OR(B22=$AM$1,B22=$AZ$1,B23=$AM$1,B23=$AZ$1,B24=$AM$1,B24=$AZ$1),0,1)))</f>
        <v>0</v>
      </c>
      <c r="AZ22" s="344">
        <f>IF($A22&gt;='FG_576way_Regular Symbol(2wild)'!E$16,"",IF(C22=0,"",IF(OR(C22=$AM$1,C22=$AZ$1,C23=$AM$1,C23=$AZ$1,C24=$AM$1,C24=$AZ$1),0,1)))</f>
        <v>1</v>
      </c>
      <c r="BA22" s="3">
        <f>IF($A22&gt;='FG_576way_Regular Symbol(2wild)'!F$16,"",IF(D22=0,"",IF(OR(D22=$AM$1,D22=$AZ$1,D23=$AM$1,D23=$AZ$1,D24=$AM$1,D24=$AZ$1,D25=$AM$1,D25=$AZ$1),0,1)))</f>
        <v>0</v>
      </c>
      <c r="BB22" s="3">
        <f>IF($A22&gt;='FG_576way_Regular Symbol(2wild)'!G$16,"",IF(E22=0,"",IF(OR(E22=$AM$1,E22=$AZ$1,E23=$AM$1,E23=$AZ$1,E24=$AM$1,E24=$AZ$1,E25=$AM$1,E25=$AZ$1),0,1)))</f>
        <v>0</v>
      </c>
      <c r="BC22" s="3">
        <f>IF($A22&gt;='FG_576way_Regular Symbol(2wild)'!H$16,"",IF(F22=0,"",IF(OR(F22=$AM$1,F22=$AZ$1,F23=$AM$1,F23=$AZ$1,F24=$AM$1,F24=$AZ$1,F25=$AM$1,F25=$AZ$1),0,1)))</f>
        <v>1</v>
      </c>
      <c r="BE22" s="344">
        <f>IF($A22&gt;='FG_576way_Regular Symbol(2wild)'!D$16,"",IF(B22=0,"",IF(OR(B22=$AM$1,B22=$BF$1,B23=$AM$1,B23=$BF$1,B24=$AM$1,B24=$BF$1),0,1)))</f>
        <v>0</v>
      </c>
      <c r="BF22" s="344">
        <f>IF($A22&gt;='FG_576way_Regular Symbol(2wild)'!E$16,"",IF(C22=0,"",IF(OR(C22=$AM$1,C22=$BF$1,C23=$AM$1,C23=$BF$1,C24=$AM$1,C24=$BF$1),0,1)))</f>
        <v>1</v>
      </c>
      <c r="BG22" s="3">
        <f>IF($A22&gt;='FG_576way_Regular Symbol(2wild)'!F$16,"",IF(D22=0,"",IF(OR(D22=$AM$1,D22=$BF$1,D23=$AM$1,D23=$BF$1,D24=$AM$1,D24=$BF$1,D25=$AM$1,D25=$BF$1),0,1)))</f>
        <v>1</v>
      </c>
      <c r="BH22" s="3">
        <f>IF($A22&gt;='FG_576way_Regular Symbol(2wild)'!G$16,"",IF(E22=0,"",IF(OR(E22=$AM$1,E22=$BF$1,E23=$AM$1,E23=$BF$1,E24=$AM$1,E24=$BF$1,E25=$AM$1,E25=$BF$1),0,1)))</f>
        <v>1</v>
      </c>
      <c r="BI22" s="3">
        <f>IF($A22&gt;='FG_576way_Regular Symbol(2wild)'!H$16,"",IF(F22=0,"",IF(OR(F22=$AM$1,F22=$BF$1,F23=$AM$1,F23=$BF$1,F24=$AM$1,F24=$BF$1,F25=$AM$1,F25=$BF$1),0,1)))</f>
        <v>1</v>
      </c>
      <c r="BK22" s="344">
        <f>IF($A22&gt;='FG_576way_Regular Symbol(2wild)'!D$16,"",IF(B22=0,"",IF(OR(B22=$AM$1,B22=$BL$1,B23=$AM$1,B23=$BL$1,B24=$AM$1,B24=$BL$1),0,1)))</f>
        <v>0</v>
      </c>
      <c r="BL22" s="344">
        <f>IF($A22&gt;='FG_576way_Regular Symbol(2wild)'!E$16,"",IF(C22=0,"",IF(OR(C22=$AM$1,C22=$BL$1,C23=$AM$1,C23=$BL$1,C24=$AM$1,C24=$BL$1),0,1)))</f>
        <v>1</v>
      </c>
      <c r="BM22" s="3">
        <f>IF($A22&gt;='FG_576way_Regular Symbol(2wild)'!F$16,"",IF(D22=0,"",IF(OR(D22=$AM$1,D22=$BL$1,D23=$AM$1,D23=$BL$1,D24=$AM$1,D24=$BL$1,D25=$AM$1,D25=$BL$1),0,1)))</f>
        <v>1</v>
      </c>
      <c r="BN22" s="3">
        <f>IF($A22&gt;='FG_576way_Regular Symbol(2wild)'!G$16,"",IF(E22=0,"",IF(OR(E22=$AM$1,E22=$BL$1,E23=$AM$1,E23=$BL$1,E24=$AM$1,E24=$BL$1,E25=$AM$1,E25=$BL$1),0,1)))</f>
        <v>1</v>
      </c>
      <c r="BO22" s="3">
        <f>IF($A22&gt;='FG_576way_Regular Symbol(2wild)'!H$16,"",IF(F22=0,"",IF(OR(F22=$AM$1,F22=$BL$1,F23=$AM$1,F23=$BL$1,F24=$AM$1,F24=$BL$1,F25=$AM$1,F25=$BL$1),0,1)))</f>
        <v>1</v>
      </c>
      <c r="BQ22" s="3">
        <f>IF($A22&gt;='FG_576way_Regular Symbol(2wild)'!D$16,"",IF(B22=0,"",IF(OR(B22=$BQ$1,B22=$BR$1,B23=$BQ$1,B23=$BR$1,B24=$BQ$1,B24=$BR$1),0,1)))</f>
        <v>0</v>
      </c>
      <c r="BR22" s="3">
        <f>IF($A22&gt;='FG_576way_Regular Symbol(2wild)'!E$16,"",IF(C22=0,"",IF(OR(C22=$BQ$1,C22=$BR$1,C23=$BQ$1,C23=$BR$1,C24=$BQ$1,C24=$BR$1),0,1)))</f>
        <v>1</v>
      </c>
      <c r="BS22" s="3">
        <f>IF($A22&gt;='FG_576way_Regular Symbol(2wild)'!F$16,"",IF(D22=0,"",IF(OR(D22=$BQ$1,D22=$BR$1,D23=$BQ$1,D23=$BR$1,D24=$BQ$1,D24=$BR$1,D25=$BQ$1,D25=$BR$1),0,1)))</f>
        <v>1</v>
      </c>
      <c r="BT22" s="3">
        <f>IF($A22&gt;='FG_576way_Regular Symbol(2wild)'!G$16,"",IF(E22=0,"",IF(OR(E22=$BQ$1,E22=$BR$1,E23=$BQ$1,E23=$BR$1,E24=$BQ$1,E24=$BR$1,E25=$BQ$1,E25=$BR$1),0,1)))</f>
        <v>1</v>
      </c>
      <c r="BU22" s="3">
        <f>IF($A22&gt;='FG_576way_Regular Symbol(2wild)'!H$16,"",IF(F22=0,"",IF(OR(F22=$BQ$1,F22=$BR$1,F23=$BQ$1,F23=$BR$1,F24=$BQ$1,F24=$BR$1,F25=$BQ$1,F25=$BR$1),0,1)))</f>
        <v>1</v>
      </c>
      <c r="BW22" s="3">
        <f>IF($A22&gt;='FG_576way_Regular Symbol(2wild)'!D$16,"",IF(B22=0,"",IF(OR(B22=$BW$1,B23=$BW$1,B24=$BW$1,B22=$BX$1,B23=$BX$1,B24=$BX$1),0,1)))</f>
        <v>0</v>
      </c>
      <c r="BX22" s="3">
        <f>IF($A22&gt;='FG_576way_Regular Symbol(2wild)'!E$16,"",IF(C22=0,"",IF(OR(C22=$BW$1,C23=$BW$1,C24=$BW$1,C22=$BX$1,C23=$BX$1,C24=$BX$1),0,1)))</f>
        <v>0</v>
      </c>
      <c r="BY22" s="3">
        <f>IF($A22&gt;='FG_576way_Regular Symbol(2wild)'!F$16,"",IF(D22=0,"",IF(OR(D22=$BW$1,D23=$BW$1,D24=$BW$1,D22=$BX$1,D23=$BX$1,D24=$BX$1,D25=$BW$1,D25=$BX$1),0,1)))</f>
        <v>1</v>
      </c>
      <c r="BZ22" s="3">
        <f>IF($A22&gt;='FG_576way_Regular Symbol(2wild)'!G$16,"",IF(E22=0,"",IF(OR(E22=$BW$1,E23=$BW$1,E24=$BW$1,E22=$BX$1,E23=$BX$1,E24=$BX$1,E25=$BW$1,E25=$BX$1),0,1)))</f>
        <v>1</v>
      </c>
      <c r="CA22" s="3">
        <f>IF($A22&gt;='FG_576way_Regular Symbol(2wild)'!H$16,"",IF(F22=0,"",IF(OR(F22=$BW$1,F23=$BW$1,F24=$BW$1,F22=$BX$1,F23=$BX$1,F24=$BX$1,F25=$BW$1,F25=$BX$1),0,1)))</f>
        <v>1</v>
      </c>
      <c r="CC22" s="3">
        <f>IF($A22&gt;='FG_576way_Regular Symbol(2wild)'!D$16,"",IF(B22=0,"",IF(OR(B22=$BW$1,B23=$BW$1,B24=$BW$1,B22=$CD$1,B23=$CD$1,B24=$CD$1),0,1)))</f>
        <v>0</v>
      </c>
      <c r="CD22" s="3">
        <f>IF($A22&gt;='FG_576way_Regular Symbol(2wild)'!E$16,"",IF(C22=0,"",IF(OR(C22=$BW$1,C23=$BW$1,C24=$BW$1,C22=$CD$1,C23=$CD$1,C24=$CD$1),0,1)))</f>
        <v>0</v>
      </c>
      <c r="CE22" s="3">
        <f>IF($A22&gt;='FG_576way_Regular Symbol(2wild)'!F$16,"",IF(D22=0,"",IF(OR(D22=$BW$1,D23=$BW$1,D24=$BW$1,D22=$CD$1,D23=$CD$1,D24=$CD$1,D25=$BW$1,D25=$CD$1),0,1)))</f>
        <v>1</v>
      </c>
      <c r="CF22" s="3">
        <f>IF($A22&gt;='FG_576way_Regular Symbol(2wild)'!G$16,"",IF(E22=0,"",IF(OR(E22=$BW$1,E23=$BW$1,E24=$BW$1,E22=$CD$1,E23=$CD$1,E24=$CD$1,E25=$BW$1,E25=$CD$1),0,1)))</f>
        <v>1</v>
      </c>
      <c r="CG22" s="3">
        <f>IF($A22&gt;='FG_576way_Regular Symbol(2wild)'!H$16,"",IF(F22=0,"",IF(OR(F22=$BW$1,F23=$BW$1,F24=$BW$1,F22=$CD$1,F23=$CD$1,F24=$CD$1,F25=$BW$1,F25=$CD$1),0,1)))</f>
        <v>1</v>
      </c>
      <c r="CI22" s="3">
        <f>IF($A22&gt;='FG_576way_Regular Symbol(2wild)'!D$16,"",IF(B22=0,"",IF(OR(B22=$BW$1,B23=$BW$1,B24=$BW$1,B22=$CJ$1,B23=$CJ$1,B24=$CJ$1),0,1)))</f>
        <v>0</v>
      </c>
      <c r="CJ22" s="3">
        <f>IF($A22&gt;='FG_576way_Regular Symbol(2wild)'!E$16,"",IF(C22=0,"",IF(OR(C22=$BW$1,C23=$BW$1,C24=$BW$1,C22=$CJ$1,C23=$CJ$1,C24=$CJ$1),0,1)))</f>
        <v>1</v>
      </c>
      <c r="CK22" s="3">
        <f>IF($A22&gt;='FG_576way_Regular Symbol(2wild)'!F$16,"",IF(D22=0,"",IF(OR(D22=$BW$1,D23=$BW$1,D24=$BW$1,D22=$CJ$1,D23=$CJ$1,D24=$CJ$1,D25=$BW$1,D25=$CJ$1),0,1)))</f>
        <v>1</v>
      </c>
      <c r="CL22" s="3">
        <f>IF($A22&gt;='FG_576way_Regular Symbol(2wild)'!G$16,"",IF(E22=0,"",IF(OR(E22=$BW$1,E23=$BW$1,E24=$BW$1,E22=$CJ$1,E23=$CJ$1,E24=$CJ$1,E25=$BW$1,E25=$CJ$1),0,1)))</f>
        <v>1</v>
      </c>
      <c r="CM22" s="3">
        <f>IF($A22&gt;='FG_576way_Regular Symbol(2wild)'!H$16,"",IF(F22=0,"",IF(OR(F22=$BW$1,F23=$BW$1,F24=$BW$1,F22=$CJ$1,F23=$CJ$1,F24=$CJ$1,F25=$BW$1,F25=$CJ$1),0,1)))</f>
        <v>0</v>
      </c>
      <c r="CO22" s="3">
        <f>IF($A22&gt;='FG_576way_Regular Symbol(2wild)'!D$16,"",IF(B22=0,"",IF(OR(B22=$BW$1,B23=$BW$1,B24=$BW$1,B22=$CP$1,B23=$CP$1,B24=$CP$1),0,1)))</f>
        <v>0</v>
      </c>
      <c r="CP22" s="3">
        <f>IF($A22&gt;='FG_576way_Regular Symbol(2wild)'!E$16,"",IF(C22=0,"",IF(OR(C22=$BW$1,C23=$BW$1,C24=$BW$1,C22=$CP$1,C23=$CP$1,C24=$CP$1),0,1)))</f>
        <v>1</v>
      </c>
      <c r="CQ22" s="3">
        <f>IF($A22&gt;='FG_576way_Regular Symbol(2wild)'!F$16,"",IF(D22=0,"",IF(OR(D22=$BW$1,D23=$BW$1,D24=$BW$1,D22=$CP$1,D23=$CP$1,D24=$CP$1,D25=$BW$1,D25=$CP$1),0,1)))</f>
        <v>0</v>
      </c>
      <c r="CR22" s="3">
        <f>IF($A22&gt;='FG_576way_Regular Symbol(2wild)'!G$16,"",IF(E22=0,"",IF(OR(E22=$BW$1,E23=$BW$1,E24=$BW$1,E22=$CP$1,E23=$CP$1,E24=$CP$1,E25=$BW$1,E25=$CP$1),0,1)))</f>
        <v>0</v>
      </c>
      <c r="CS22" s="3">
        <f>IF($A22&gt;='FG_576way_Regular Symbol(2wild)'!H$16,"",IF(F22=0,"",IF(OR(F22=$BW$1,F23=$BW$1,F24=$BW$1,F22=$CP$1,F23=$CP$1,F24=$CP$1,F25=$BW$1,F25=$CP$1),0,1)))</f>
        <v>0</v>
      </c>
      <c r="CU22" s="3">
        <f>IF($A22&gt;='FG_576way_Regular Symbol(2wild)'!D$16,"",IF(B22=0,"",IF(OR(B22=$BW$1,B23=$BW$1,B24=$BW$1,B22=$CV$1,B23=$CV$1,B24=$CV$1),0,1)))</f>
        <v>0</v>
      </c>
      <c r="CV22" s="3">
        <f>IF($A22&gt;='FG_576way_Regular Symbol(2wild)'!E$16,"",IF(C22=0,"",IF(OR(C22=$BW$1,C23=$BW$1,C24=$BW$1,C22=$CV$1,C23=$CV$1,C24=$CV$1),0,1)))</f>
        <v>1</v>
      </c>
      <c r="CW22" s="3">
        <f>IF($A22&gt;='FG_576way_Regular Symbol(2wild)'!F$16,"",IF(D22=0,"",IF(OR(D22=$BW$1,D23=$BW$1,D24=$BW$1,D22=$CV$1,D23=$CV$1,D24=$CV$1,D25=$BW$1,D25=$CV$1),0,1)))</f>
        <v>1</v>
      </c>
      <c r="CX22" s="3">
        <f>IF($A22&gt;='FG_576way_Regular Symbol(2wild)'!G$16,"",IF(E22=0,"",IF(OR(E22=$BW$1,E23=$BW$1,E24=$BW$1,E22=$CV$1,E23=$CV$1,E24=$CV$1,E25=$BW$1,E25=$CV$1),0,1)))</f>
        <v>1</v>
      </c>
      <c r="CY22" s="3">
        <f>IF($A22&gt;='FG_576way_Regular Symbol(2wild)'!H$16,"",IF(F22=0,"",IF(OR(F22=$BW$1,F23=$BW$1,F24=$BW$1,F22=$CV$1,F23=$CV$1,F24=$CV$1,F25=$BW$1,F25=$CV$1),0,1)))</f>
        <v>1</v>
      </c>
    </row>
    <row r="23" spans="1:103">
      <c r="A23" s="337">
        <f>IF('FG_243way_Regular Symbol'!L22="","",'FG_243way_Regular Symbol'!L22)</f>
        <v>19</v>
      </c>
      <c r="B23" s="191" t="str">
        <f>IF('FG_576way_Regular Symbol(2wild)'!Q22="",
IF($A23-'FG_576way_Regular Symbol(2wild)'!D$16&gt;='FG_576way_RegularＸ_W()'!B$2-1,"",VLOOKUP($A23-'FG_576way_Regular Symbol(2wild)'!D$16,'FG_576way_Regular Symbol(2wild)'!$P$3:$U$99,'FG_576way_RegularＸ_W()'!B$3+1,FALSE)),
'FG_576way_Regular Symbol(2wild)'!Q22)</f>
        <v>WW</v>
      </c>
      <c r="C23" s="191" t="str">
        <f>IF('FG_576way_Regular Symbol(2wild)'!R22="",
IF($A23-'FG_576way_Regular Symbol(2wild)'!E$16&gt;='FG_576way_RegularＸ_W()'!C$2-1,"",VLOOKUP($A23-'FG_576way_Regular Symbol(2wild)'!E$16,'FG_576way_Regular Symbol(2wild)'!$P$3:$U$99,'FG_576way_RegularＸ_W()'!C$3+1,FALSE)),
'FG_576way_Regular Symbol(2wild)'!R22)</f>
        <v>M1</v>
      </c>
      <c r="D23" s="191" t="str">
        <f>IF('FG_576way_Regular Symbol(2wild)'!S22="",
IF($A23-'FG_576way_Regular Symbol(2wild)'!F$16&gt;='FG_576way_RegularＸ_W()'!D$2-1,"",VLOOKUP($A23-'FG_576way_Regular Symbol(2wild)'!F$16,'FG_576way_Regular Symbol(2wild)'!$P$3:$U$99,'FG_576way_RegularＸ_W()'!D$3+1,FALSE)),
'FG_576way_Regular Symbol(2wild)'!S22)</f>
        <v>M2</v>
      </c>
      <c r="E23" s="191" t="str">
        <f>IF('FG_576way_Regular Symbol(2wild)'!T22="",
IF($A23-'FG_576way_Regular Symbol(2wild)'!G$16&gt;='FG_576way_RegularＸ_W()'!E$2-1,"",VLOOKUP($A23-'FG_576way_Regular Symbol(2wild)'!G$16,'FG_576way_Regular Symbol(2wild)'!$P$3:$U$99,'FG_576way_RegularＸ_W()'!E$3+1,FALSE)),
'FG_576way_Regular Symbol(2wild)'!T22)</f>
        <v>BN</v>
      </c>
      <c r="F23" s="191" t="str">
        <f>IF('FG_576way_Regular Symbol(2wild)'!U22="",
IF($A23-'FG_576way_Regular Symbol(2wild)'!H$16&gt;='FG_576way_RegularＸ_W()'!F$2-1,"",VLOOKUP($A23-'FG_576way_Regular Symbol(2wild)'!H$16,'FG_576way_Regular Symbol(2wild)'!$P$3:$U$99,'FG_576way_RegularＸ_W()'!F$3+1,FALSE)),
'FG_576way_Regular Symbol(2wild)'!U22)</f>
        <v>TE</v>
      </c>
      <c r="N23" s="363">
        <f t="shared" si="0"/>
        <v>19</v>
      </c>
      <c r="O23" s="344">
        <f>IF($A23&gt;='FG_576way_Regular Symbol(2wild)'!D$16,"",IF(B23="","",IF(OR(B23=$O$1,B23=$P$1,B24=$O$1,B24=$P$1,B25=$O$1,B25=$P$1),0,1)))</f>
        <v>0</v>
      </c>
      <c r="P23" s="344">
        <f>IF($A23&gt;='FG_576way_Regular Symbol(2wild)'!E$16,"",IF(C23="","",IF(OR(C23=$O$1,C23=$P$1,C24=$O$1,C24=$P$1,C25=$O$1,C25=$P$1),0,1)))</f>
        <v>0</v>
      </c>
      <c r="Q23" s="344">
        <f>IF($A23&gt;='FG_576way_Regular Symbol(2wild)'!F$16,"",IF(D23="","",IF(OR(D23=$O$1,D23=$P$1,D24=$O$1,D24=$P$1,D25=$O$1,D25=$P$1,D26=$O$1,D26=$P$1),0,1)))</f>
        <v>1</v>
      </c>
      <c r="R23" s="344">
        <f>IF($A23&gt;='FG_576way_Regular Symbol(2wild)'!G$16,"",IF(E23="","",IF(OR(E23=$O$1,E23=$P$1,E24=$O$1,E24=$P$1,E25=$O$1,E25=$P$1,E26=$O$1,E26=$P$1),0,1)))</f>
        <v>0</v>
      </c>
      <c r="S23" s="344">
        <f>IF($A23&gt;='FG_576way_Regular Symbol(2wild)'!H$16,"",IF(F23="","",IF(OR(F23=$O$1,F23=$P$1,F24=$O$1,F24=$P$1,F25=$O$1,F25=$P$1,F26=$O$1,F26=$P$1),0,1)))</f>
        <v>1</v>
      </c>
      <c r="U23" s="344">
        <f>IF($A23&gt;='FG_576way_Regular Symbol(2wild)'!D$16,"",IF(B23=0,"",IF(OR(B23=$U$1,B23=$V$1,B24=$U$1,B24=$V$1,B25=$U$1,B25=$V$1),0,1)))</f>
        <v>0</v>
      </c>
      <c r="V23" s="344">
        <f>IF($A23&gt;='FG_576way_Regular Symbol(2wild)'!E$16,"",IF(C23=0,"",IF(OR(C23=$U$1,C23=$V$1,C24=$U$1,C24=$V$1,C25=$U$1,C25=$V$1),0,1)))</f>
        <v>1</v>
      </c>
      <c r="W23" s="3">
        <f>IF($A23&gt;='FG_576way_Regular Symbol(2wild)'!F$16,"",IF(D23=0,"",IF(OR(D23=$U$1,D23=$V$1,D24=$U$1,D24=$V$1,D25=$U$1,D25=$V$1,D26=$U$1,D26=$V$1),0,1)))</f>
        <v>0</v>
      </c>
      <c r="X23" s="3">
        <f>IF($A23&gt;='FG_576way_Regular Symbol(2wild)'!G$16,"",IF(E23=0,"",IF(OR(E23=$U$1,E23=$V$1,E24=$U$1,E24=$V$1,E25=$U$1,E25=$V$1,E26=$U$1,E26=$V$1),0,1)))</f>
        <v>1</v>
      </c>
      <c r="Y23" s="3">
        <f>IF($A23&gt;='FG_576way_Regular Symbol(2wild)'!H$16,"",IF(F23=0,"",IF(OR(F23=$U$1,F23=$V$1,F24=$U$1,F24=$V$1,F25=$U$1,F25=$V$1,F26=$U$1,F26=$V$1),0,1)))</f>
        <v>1</v>
      </c>
      <c r="AA23" s="344">
        <f>IF($A23&gt;='FG_576way_Regular Symbol(2wild)'!D$16,"",IF(B23=0,"",IF(OR(B23=$AA$1,B23=$AB$1,B24=$AA$1,B24=$AB$1,B25=$AA$1,,B25=$AB$1),0,1)))</f>
        <v>0</v>
      </c>
      <c r="AB23" s="344">
        <f>IF($A23&gt;='FG_576way_Regular Symbol(2wild)'!E$16,"",IF(C23=0,"",IF(OR(C23=$AA$1,C23=$AB$1,C24=$AA$1,C24=$AB$1,C25=$AA$1,,C25=$AB$1),0,1)))</f>
        <v>1</v>
      </c>
      <c r="AC23" s="3">
        <f>IF($A23&gt;='FG_576way_Regular Symbol(2wild)'!F$16,"",IF(D23=0,"",IF(OR(D23=$AA$1,D23=$AB$1,D24=$AA$1,D24=$AB$1,D25=$AA$1,D25=$AB$1,D26=$AA$1,D26=$AB$1),0,1)))</f>
        <v>1</v>
      </c>
      <c r="AD23" s="3">
        <f>IF($A23&gt;='FG_576way_Regular Symbol(2wild)'!G$16,"",IF(E23=0,"",IF(OR(E23=$AA$1,E23=$AB$1,E24=$AA$1,E24=$AB$1,E25=$AA$1,E25=$AB$1,E26=$AA$1,E26=$AB$1),0,1)))</f>
        <v>1</v>
      </c>
      <c r="AE23" s="3">
        <f>IF($A23&gt;='FG_576way_Regular Symbol(2wild)'!H$16,"",IF(F23=0,"",IF(OR(F23=$AA$1,F23=$AB$1,F24=$AA$1,F24=$AB$1,F25=$AA$1,F25=$AB$1,F26=$AA$1,F26=$AB$1),0,1)))</f>
        <v>1</v>
      </c>
      <c r="AG23" s="344">
        <f>IF($A23&gt;='FG_576way_Regular Symbol(2wild)'!D$16,"",IF(B23=0,"",IF(OR(B23=$AG$1,B23=$AH$1,B24=$AG$1,B24=$AH$1,B25=$AG$1,B25=$AH$1),0,1)))</f>
        <v>0</v>
      </c>
      <c r="AH23" s="344">
        <f>IF($A23&gt;='FG_576way_Regular Symbol(2wild)'!E$16,"",IF(C23=0,"",IF(OR(C23=$AG$1,C23=$AH$1,C24=$AG$1,C24=$AH$1,C25=$AG$1,C25=$AH$1),0,1)))</f>
        <v>0</v>
      </c>
      <c r="AI23" s="3">
        <f>IF($A23&gt;='FG_576way_Regular Symbol(2wild)'!F$16,"",IF(D23=0,"",IF(OR(D23=$AG$1,D23=$AH$1,D24=$AG$1,D24=$AH$1,D25=$AG$1,D25=$AH$1,D26=$AG$1,D26=$AH$1),0,1)))</f>
        <v>1</v>
      </c>
      <c r="AJ23" s="3">
        <f>IF($A23&gt;='FG_576way_Regular Symbol(2wild)'!G$16,"",IF(E23=0,"",IF(OR(E23=$AG$1,E23=$AH$1,E24=$AG$1,E24=$AH$1,E25=$AG$1,E25=$AH$1,E26=$AG$1,E26=$AH$1),0,1)))</f>
        <v>1</v>
      </c>
      <c r="AK23" s="3">
        <f>IF($A23&gt;='FG_576way_Regular Symbol(2wild)'!H$16,"",IF(F23=0,"",IF(OR(F23=$AG$1,F23=$AH$1,F24=$AG$1,F24=$AH$1,F25=$AG$1,F25=$AH$1,F26=$AG$1,F26=$AH$1),0,1)))</f>
        <v>1</v>
      </c>
      <c r="AM23" s="344">
        <f>IF($A23&gt;='FG_576way_Regular Symbol(2wild)'!D$16,"",IF(B23=0,"",IF(OR(B23=$AM$1,B23=$AN$1,B24=$AM$1,B24=$AN$1,B25=$AM$1,B25=$AN$1),0,1)))</f>
        <v>0</v>
      </c>
      <c r="AN23" s="344">
        <f>IF($A23&gt;='FG_576way_Regular Symbol(2wild)'!E$16,"",IF(C23=0,"",IF(OR(C23=$AM$1,C23=$AN$1,C24=$AM$1,C24=$AN$1,C25=$AM$1,C25=$AN$1),0,1)))</f>
        <v>1</v>
      </c>
      <c r="AO23" s="3">
        <f>IF($A23&gt;='FG_576way_Regular Symbol(2wild)'!F$16,"",IF(D23=0,"",IF(OR(D23=$AM$1,D23=$AN$1,D24=$AM$1,D24=$AN$1,D25=$AM$1,D25=$AN$1,D26=$AM$1,D26=$AN$1),0,1)))</f>
        <v>0</v>
      </c>
      <c r="AP23" s="3">
        <f>IF($A23&gt;='FG_576way_Regular Symbol(2wild)'!G$16,"",IF(E23=0,"",IF(OR(E23=$AM$1,E23=$AN$1,E24=$AM$1,E24=$AN$1,E25=$AM$1,E25=$AN$1,E26=$AM$1,E26=$AN$1),0,1)))</f>
        <v>1</v>
      </c>
      <c r="AQ23" s="3">
        <f>IF($A23&gt;='FG_576way_Regular Symbol(2wild)'!H$16,"",IF(F23=0,"",IF(OR(F23=$AM$1,F23=$AN$1,F24=$AM$1,F24=$AN$1,F25=$AM$1,F25=$AN$1,F26=$AM$1,F26=$AN$1),0,1)))</f>
        <v>1</v>
      </c>
      <c r="AS23" s="344">
        <f>IF($A23&gt;='FG_576way_Regular Symbol(2wild)'!D$16,"",IF(B23=0,"",IF(OR(B23=$AM$1,B23=$AT$1,B24=$AM$1,B24=$AT$1,B25=$AM$1,B25=$AT$1),0,1)))</f>
        <v>0</v>
      </c>
      <c r="AT23" s="344">
        <f>IF($A23&gt;='FG_576way_Regular Symbol(2wild)'!E$16,"",IF(C23=0,"",IF(OR(C23=$AM$1,C23=$AT$1,C24=$AM$1,C24=$AT$1,C25=$AM$1,C25=$AT$1),0,1)))</f>
        <v>1</v>
      </c>
      <c r="AU23" s="3">
        <f>IF($A23&gt;='FG_576way_Regular Symbol(2wild)'!F$16,"",IF(D23=0,"",IF(OR(D23=$AM$1,D23=$AT$1,D24=$AM$1,D24=$AT$1,D25=$AM$1,D25=$AT$1,D26=$AM$1,D26=$AT$1),0,1)))</f>
        <v>1</v>
      </c>
      <c r="AV23" s="3">
        <f>IF($A23&gt;='FG_576way_Regular Symbol(2wild)'!G$16,"",IF(E23=0,"",IF(OR(E23=$AM$1,E23=$AT$1,E24=$AM$1,E24=$AT$1,E25=$AM$1,E25=$AT$1,E26=$AM$1,E26=$AT$1),0,1)))</f>
        <v>1</v>
      </c>
      <c r="AW23" s="3">
        <f>IF($A23&gt;='FG_576way_Regular Symbol(2wild)'!H$16,"",IF(F23=0,"",IF(OR(F23=$AM$1,F23=$AT$1,F24=$AM$1,F24=$AT$1,F25=$AM$1,F25=$AT$1,F26=$AM$1,F26=$AT$1),0,1)))</f>
        <v>1</v>
      </c>
      <c r="AY23" s="344">
        <f>IF($A23&gt;='FG_576way_Regular Symbol(2wild)'!D$16,"",IF(B23=0,"",IF(OR(B23=$AM$1,B23=$AZ$1,B24=$AM$1,B24=$AZ$1,B25=$AM$1,B25=$AZ$1),0,1)))</f>
        <v>0</v>
      </c>
      <c r="AZ23" s="344">
        <f>IF($A23&gt;='FG_576way_Regular Symbol(2wild)'!E$16,"",IF(C23=0,"",IF(OR(C23=$AM$1,C23=$AZ$1,C24=$AM$1,C24=$AZ$1,C25=$AM$1,C25=$AZ$1),0,1)))</f>
        <v>1</v>
      </c>
      <c r="BA23" s="3">
        <f>IF($A23&gt;='FG_576way_Regular Symbol(2wild)'!F$16,"",IF(D23=0,"",IF(OR(D23=$AM$1,D23=$AZ$1,D24=$AM$1,D24=$AZ$1,D25=$AM$1,D25=$AZ$1,D26=$AM$1,D26=$AZ$1),0,1)))</f>
        <v>0</v>
      </c>
      <c r="BB23" s="3">
        <f>IF($A23&gt;='FG_576way_Regular Symbol(2wild)'!G$16,"",IF(E23=0,"",IF(OR(E23=$AM$1,E23=$AZ$1,E24=$AM$1,E24=$AZ$1,E25=$AM$1,E25=$AZ$1,E26=$AM$1,E26=$AZ$1),0,1)))</f>
        <v>0</v>
      </c>
      <c r="BC23" s="3">
        <f>IF($A23&gt;='FG_576way_Regular Symbol(2wild)'!H$16,"",IF(F23=0,"",IF(OR(F23=$AM$1,F23=$AZ$1,F24=$AM$1,F24=$AZ$1,F25=$AM$1,F25=$AZ$1,F26=$AM$1,F26=$AZ$1),0,1)))</f>
        <v>1</v>
      </c>
      <c r="BE23" s="344">
        <f>IF($A23&gt;='FG_576way_Regular Symbol(2wild)'!D$16,"",IF(B23=0,"",IF(OR(B23=$AM$1,B23=$BF$1,B24=$AM$1,B24=$BF$1,B25=$AM$1,B25=$BF$1),0,1)))</f>
        <v>0</v>
      </c>
      <c r="BF23" s="344">
        <f>IF($A23&gt;='FG_576way_Regular Symbol(2wild)'!E$16,"",IF(C23=0,"",IF(OR(C23=$AM$1,C23=$BF$1,C24=$AM$1,C24=$BF$1,C25=$AM$1,C25=$BF$1),0,1)))</f>
        <v>1</v>
      </c>
      <c r="BG23" s="3">
        <f>IF($A23&gt;='FG_576way_Regular Symbol(2wild)'!F$16,"",IF(D23=0,"",IF(OR(D23=$AM$1,D23=$BF$1,D24=$AM$1,D24=$BF$1,D25=$AM$1,D25=$BF$1,D26=$AM$1,D26=$BF$1),0,1)))</f>
        <v>1</v>
      </c>
      <c r="BH23" s="3">
        <f>IF($A23&gt;='FG_576way_Regular Symbol(2wild)'!G$16,"",IF(E23=0,"",IF(OR(E23=$AM$1,E23=$BF$1,E24=$AM$1,E24=$BF$1,E25=$AM$1,E25=$BF$1,E26=$AM$1,E26=$BF$1),0,1)))</f>
        <v>1</v>
      </c>
      <c r="BI23" s="3">
        <f>IF($A23&gt;='FG_576way_Regular Symbol(2wild)'!H$16,"",IF(F23=0,"",IF(OR(F23=$AM$1,F23=$BF$1,F24=$AM$1,F24=$BF$1,F25=$AM$1,F25=$BF$1,F26=$AM$1,F26=$BF$1),0,1)))</f>
        <v>1</v>
      </c>
      <c r="BK23" s="344">
        <f>IF($A23&gt;='FG_576way_Regular Symbol(2wild)'!D$16,"",IF(B23=0,"",IF(OR(B23=$AM$1,B23=$BL$1,B24=$AM$1,B24=$BL$1,B25=$AM$1,B25=$BL$1),0,1)))</f>
        <v>0</v>
      </c>
      <c r="BL23" s="344">
        <f>IF($A23&gt;='FG_576way_Regular Symbol(2wild)'!E$16,"",IF(C23=0,"",IF(OR(C23=$AM$1,C23=$BL$1,C24=$AM$1,C24=$BL$1,C25=$AM$1,C25=$BL$1),0,1)))</f>
        <v>1</v>
      </c>
      <c r="BM23" s="3">
        <f>IF($A23&gt;='FG_576way_Regular Symbol(2wild)'!F$16,"",IF(D23=0,"",IF(OR(D23=$AM$1,D23=$BL$1,D24=$AM$1,D24=$BL$1,D25=$AM$1,D25=$BL$1,D26=$AM$1,D26=$BL$1),0,1)))</f>
        <v>1</v>
      </c>
      <c r="BN23" s="3">
        <f>IF($A23&gt;='FG_576way_Regular Symbol(2wild)'!G$16,"",IF(E23=0,"",IF(OR(E23=$AM$1,E23=$BL$1,E24=$AM$1,E24=$BL$1,E25=$AM$1,E25=$BL$1,E26=$AM$1,E26=$BL$1),0,1)))</f>
        <v>1</v>
      </c>
      <c r="BO23" s="3">
        <f>IF($A23&gt;='FG_576way_Regular Symbol(2wild)'!H$16,"",IF(F23=0,"",IF(OR(F23=$AM$1,F23=$BL$1,F24=$AM$1,F24=$BL$1,F25=$AM$1,F25=$BL$1,F26=$AM$1,F26=$BL$1),0,1)))</f>
        <v>1</v>
      </c>
      <c r="BQ23" s="3">
        <f>IF($A23&gt;='FG_576way_Regular Symbol(2wild)'!D$16,"",IF(B23=0,"",IF(OR(B23=$BQ$1,B23=$BR$1,B24=$BQ$1,B24=$BR$1,B25=$BQ$1,B25=$BR$1),0,1)))</f>
        <v>0</v>
      </c>
      <c r="BR23" s="3">
        <f>IF($A23&gt;='FG_576way_Regular Symbol(2wild)'!E$16,"",IF(C23=0,"",IF(OR(C23=$BQ$1,C23=$BR$1,C24=$BQ$1,C24=$BR$1,C25=$BQ$1,C25=$BR$1),0,1)))</f>
        <v>1</v>
      </c>
      <c r="BS23" s="3">
        <f>IF($A23&gt;='FG_576way_Regular Symbol(2wild)'!F$16,"",IF(D23=0,"",IF(OR(D23=$BQ$1,D23=$BR$1,D24=$BQ$1,D24=$BR$1,D25=$BQ$1,D25=$BR$1,D26=$BQ$1,D26=$BR$1),0,1)))</f>
        <v>1</v>
      </c>
      <c r="BT23" s="3">
        <f>IF($A23&gt;='FG_576way_Regular Symbol(2wild)'!G$16,"",IF(E23=0,"",IF(OR(E23=$BQ$1,E23=$BR$1,E24=$BQ$1,E24=$BR$1,E25=$BQ$1,E25=$BR$1,E26=$BQ$1,E26=$BR$1),0,1)))</f>
        <v>1</v>
      </c>
      <c r="BU23" s="3">
        <f>IF($A23&gt;='FG_576way_Regular Symbol(2wild)'!H$16,"",IF(F23=0,"",IF(OR(F23=$BQ$1,F23=$BR$1,F24=$BQ$1,F24=$BR$1,F25=$BQ$1,F25=$BR$1,F26=$BQ$1,F26=$BR$1),0,1)))</f>
        <v>1</v>
      </c>
      <c r="BW23" s="3">
        <f>IF($A23&gt;='FG_576way_Regular Symbol(2wild)'!D$16,"",IF(B23=0,"",IF(OR(B23=$BW$1,B24=$BW$1,B25=$BW$1,B23=$BX$1,B24=$BX$1,B25=$BX$1),0,1)))</f>
        <v>0</v>
      </c>
      <c r="BX23" s="3">
        <f>IF($A23&gt;='FG_576way_Regular Symbol(2wild)'!E$16,"",IF(C23=0,"",IF(OR(C23=$BW$1,C24=$BW$1,C25=$BW$1,C23=$BX$1,C24=$BX$1,C25=$BX$1),0,1)))</f>
        <v>1</v>
      </c>
      <c r="BY23" s="3">
        <f>IF($A23&gt;='FG_576way_Regular Symbol(2wild)'!F$16,"",IF(D23=0,"",IF(OR(D23=$BW$1,D24=$BW$1,D25=$BW$1,D23=$BX$1,D24=$BX$1,D25=$BX$1,D26=$BW$1,D26=$BX$1),0,1)))</f>
        <v>1</v>
      </c>
      <c r="BZ23" s="3">
        <f>IF($A23&gt;='FG_576way_Regular Symbol(2wild)'!G$16,"",IF(E23=0,"",IF(OR(E23=$BW$1,E24=$BW$1,E25=$BW$1,E23=$BX$1,E24=$BX$1,E25=$BX$1,E26=$BW$1,E26=$BX$1),0,1)))</f>
        <v>0</v>
      </c>
      <c r="CA23" s="3">
        <f>IF($A23&gt;='FG_576way_Regular Symbol(2wild)'!H$16,"",IF(F23=0,"",IF(OR(F23=$BW$1,F24=$BW$1,F25=$BW$1,F23=$BX$1,F24=$BX$1,F25=$BX$1,F26=$BW$1,F26=$BX$1),0,1)))</f>
        <v>1</v>
      </c>
      <c r="CC23" s="3">
        <f>IF($A23&gt;='FG_576way_Regular Symbol(2wild)'!D$16,"",IF(B23=0,"",IF(OR(B23=$BW$1,B24=$BW$1,B25=$BW$1,B23=$CD$1,B24=$CD$1,B25=$CD$1),0,1)))</f>
        <v>0</v>
      </c>
      <c r="CD23" s="3">
        <f>IF($A23&gt;='FG_576way_Regular Symbol(2wild)'!E$16,"",IF(C23=0,"",IF(OR(C23=$BW$1,C24=$BW$1,C25=$BW$1,C23=$CD$1,C24=$CD$1,C25=$CD$1),0,1)))</f>
        <v>0</v>
      </c>
      <c r="CE23" s="3">
        <f>IF($A23&gt;='FG_576way_Regular Symbol(2wild)'!F$16,"",IF(D23=0,"",IF(OR(D23=$BW$1,D24=$BW$1,D25=$BW$1,D23=$CD$1,D24=$CD$1,D25=$CD$1,D26=$BW$1,D26=$CD$1),0,1)))</f>
        <v>1</v>
      </c>
      <c r="CF23" s="3">
        <f>IF($A23&gt;='FG_576way_Regular Symbol(2wild)'!G$16,"",IF(E23=0,"",IF(OR(E23=$BW$1,E24=$BW$1,E25=$BW$1,E23=$CD$1,E24=$CD$1,E25=$CD$1,E26=$BW$1,E26=$CD$1),0,1)))</f>
        <v>1</v>
      </c>
      <c r="CG23" s="3">
        <f>IF($A23&gt;='FG_576way_Regular Symbol(2wild)'!H$16,"",IF(F23=0,"",IF(OR(F23=$BW$1,F24=$BW$1,F25=$BW$1,F23=$CD$1,F24=$CD$1,F25=$CD$1,F26=$BW$1,F26=$CD$1),0,1)))</f>
        <v>1</v>
      </c>
      <c r="CI23" s="3">
        <f>IF($A23&gt;='FG_576way_Regular Symbol(2wild)'!D$16,"",IF(B23=0,"",IF(OR(B23=$BW$1,B24=$BW$1,B25=$BW$1,B23=$CJ$1,B24=$CJ$1,B25=$CJ$1),0,1)))</f>
        <v>0</v>
      </c>
      <c r="CJ23" s="3">
        <f>IF($A23&gt;='FG_576way_Regular Symbol(2wild)'!E$16,"",IF(C23=0,"",IF(OR(C23=$BW$1,C24=$BW$1,C25=$BW$1,C23=$CJ$1,C24=$CJ$1,C25=$CJ$1),0,1)))</f>
        <v>1</v>
      </c>
      <c r="CK23" s="3">
        <f>IF($A23&gt;='FG_576way_Regular Symbol(2wild)'!F$16,"",IF(D23=0,"",IF(OR(D23=$BW$1,D24=$BW$1,D25=$BW$1,D23=$CJ$1,D24=$CJ$1,D25=$CJ$1,D26=$BW$1,D26=$CJ$1),0,1)))</f>
        <v>1</v>
      </c>
      <c r="CL23" s="3">
        <f>IF($A23&gt;='FG_576way_Regular Symbol(2wild)'!G$16,"",IF(E23=0,"",IF(OR(E23=$BW$1,E24=$BW$1,E25=$BW$1,E23=$CJ$1,E24=$CJ$1,E25=$CJ$1,E26=$BW$1,E26=$CJ$1),0,1)))</f>
        <v>1</v>
      </c>
      <c r="CM23" s="3">
        <f>IF($A23&gt;='FG_576way_Regular Symbol(2wild)'!H$16,"",IF(F23=0,"",IF(OR(F23=$BW$1,F24=$BW$1,F25=$BW$1,F23=$CJ$1,F24=$CJ$1,F25=$CJ$1,F26=$BW$1,F26=$CJ$1),0,1)))</f>
        <v>0</v>
      </c>
      <c r="CO23" s="3">
        <f>IF($A23&gt;='FG_576way_Regular Symbol(2wild)'!D$16,"",IF(B23=0,"",IF(OR(B23=$BW$1,B24=$BW$1,B25=$BW$1,B23=$CP$1,B24=$CP$1,B25=$CP$1),0,1)))</f>
        <v>0</v>
      </c>
      <c r="CP23" s="3">
        <f>IF($A23&gt;='FG_576way_Regular Symbol(2wild)'!E$16,"",IF(C23=0,"",IF(OR(C23=$BW$1,C24=$BW$1,C25=$BW$1,C23=$CP$1,C24=$CP$1,C25=$CP$1),0,1)))</f>
        <v>1</v>
      </c>
      <c r="CQ23" s="3">
        <f>IF($A23&gt;='FG_576way_Regular Symbol(2wild)'!F$16,"",IF(D23=0,"",IF(OR(D23=$BW$1,D24=$BW$1,D25=$BW$1,D23=$CP$1,D24=$CP$1,D25=$CP$1,D26=$BW$1,D26=$CP$1),0,1)))</f>
        <v>1</v>
      </c>
      <c r="CR23" s="3">
        <f>IF($A23&gt;='FG_576way_Regular Symbol(2wild)'!G$16,"",IF(E23=0,"",IF(OR(E23=$BW$1,E24=$BW$1,E25=$BW$1,E23=$CP$1,E24=$CP$1,E25=$CP$1,E26=$BW$1,E26=$CP$1),0,1)))</f>
        <v>1</v>
      </c>
      <c r="CS23" s="3">
        <f>IF($A23&gt;='FG_576way_Regular Symbol(2wild)'!H$16,"",IF(F23=0,"",IF(OR(F23=$BW$1,F24=$BW$1,F25=$BW$1,F23=$CP$1,F24=$CP$1,F25=$CP$1,F26=$BW$1,F26=$CP$1),0,1)))</f>
        <v>0</v>
      </c>
      <c r="CU23" s="3">
        <f>IF($A23&gt;='FG_576way_Regular Symbol(2wild)'!D$16,"",IF(B23=0,"",IF(OR(B23=$BW$1,B24=$BW$1,B25=$BW$1,B23=$CV$1,B24=$CV$1,B25=$CV$1),0,1)))</f>
        <v>0</v>
      </c>
      <c r="CV23" s="3">
        <f>IF($A23&gt;='FG_576way_Regular Symbol(2wild)'!E$16,"",IF(C23=0,"",IF(OR(C23=$BW$1,C24=$BW$1,C25=$BW$1,C23=$CV$1,C24=$CV$1,C25=$CV$1),0,1)))</f>
        <v>1</v>
      </c>
      <c r="CW23" s="3">
        <f>IF($A23&gt;='FG_576way_Regular Symbol(2wild)'!F$16,"",IF(D23=0,"",IF(OR(D23=$BW$1,D24=$BW$1,D25=$BW$1,D23=$CV$1,D24=$CV$1,D25=$CV$1,D26=$BW$1,D26=$CV$1),0,1)))</f>
        <v>1</v>
      </c>
      <c r="CX23" s="3">
        <f>IF($A23&gt;='FG_576way_Regular Symbol(2wild)'!G$16,"",IF(E23=0,"",IF(OR(E23=$BW$1,E24=$BW$1,E25=$BW$1,E23=$CV$1,E24=$CV$1,E25=$CV$1,E26=$BW$1,E26=$CV$1),0,1)))</f>
        <v>1</v>
      </c>
      <c r="CY23" s="3">
        <f>IF($A23&gt;='FG_576way_Regular Symbol(2wild)'!H$16,"",IF(F23=0,"",IF(OR(F23=$BW$1,F24=$BW$1,F25=$BW$1,F23=$CV$1,F24=$CV$1,F25=$CV$1,F26=$BW$1,F26=$CV$1),0,1)))</f>
        <v>1</v>
      </c>
    </row>
    <row r="24" spans="1:103">
      <c r="A24" s="337">
        <f>IF('FG_243way_Regular Symbol'!L23="","",'FG_243way_Regular Symbol'!L23)</f>
        <v>20</v>
      </c>
      <c r="B24" s="191" t="str">
        <f>IF('FG_576way_Regular Symbol(2wild)'!Q23="",
IF($A24-'FG_576way_Regular Symbol(2wild)'!D$16&gt;='FG_576way_RegularＸ_W()'!B$2-1,"",VLOOKUP($A24-'FG_576way_Regular Symbol(2wild)'!D$16,'FG_576way_Regular Symbol(2wild)'!$P$3:$U$99,'FG_576way_RegularＸ_W()'!B$3+1,FALSE)),
'FG_576way_Regular Symbol(2wild)'!Q23)</f>
        <v>K</v>
      </c>
      <c r="C24" s="191" t="str">
        <f>IF('FG_576way_Regular Symbol(2wild)'!R23="",
IF($A24-'FG_576way_Regular Symbol(2wild)'!E$16&gt;='FG_576way_RegularＸ_W()'!C$2-1,"",VLOOKUP($A24-'FG_576way_Regular Symbol(2wild)'!E$16,'FG_576way_Regular Symbol(2wild)'!$P$3:$U$99,'FG_576way_RegularＸ_W()'!C$3+1,FALSE)),
'FG_576way_Regular Symbol(2wild)'!R23)</f>
        <v>Q</v>
      </c>
      <c r="D24" s="191" t="str">
        <f>IF('FG_576way_Regular Symbol(2wild)'!S23="",
IF($A24-'FG_576way_Regular Symbol(2wild)'!F$16&gt;='FG_576way_RegularＸ_W()'!D$2-1,"",VLOOKUP($A24-'FG_576way_Regular Symbol(2wild)'!F$16,'FG_576way_Regular Symbol(2wild)'!$P$3:$U$99,'FG_576way_RegularＸ_W()'!D$3+1,FALSE)),
'FG_576way_Regular Symbol(2wild)'!S23)</f>
        <v>BN</v>
      </c>
      <c r="E24" s="191" t="str">
        <f>IF('FG_576way_Regular Symbol(2wild)'!T23="",
IF($A24-'FG_576way_Regular Symbol(2wild)'!G$16&gt;='FG_576way_RegularＸ_W()'!E$2-1,"",VLOOKUP($A24-'FG_576way_Regular Symbol(2wild)'!G$16,'FG_576way_Regular Symbol(2wild)'!$P$3:$U$99,'FG_576way_RegularＸ_W()'!E$3+1,FALSE)),
'FG_576way_Regular Symbol(2wild)'!T23)</f>
        <v>M1</v>
      </c>
      <c r="F24" s="191" t="str">
        <f>IF('FG_576way_Regular Symbol(2wild)'!U23="",
IF($A24-'FG_576way_Regular Symbol(2wild)'!H$16&gt;='FG_576way_RegularＸ_W()'!F$2-1,"",VLOOKUP($A24-'FG_576way_Regular Symbol(2wild)'!H$16,'FG_576way_Regular Symbol(2wild)'!$P$3:$U$99,'FG_576way_RegularＸ_W()'!F$3+1,FALSE)),
'FG_576way_Regular Symbol(2wild)'!U23)</f>
        <v>J</v>
      </c>
      <c r="N24" s="363">
        <f t="shared" si="0"/>
        <v>20</v>
      </c>
      <c r="O24" s="344">
        <f>IF($A24&gt;='FG_576way_Regular Symbol(2wild)'!D$16,"",IF(B24="","",IF(OR(B24=$O$1,B24=$P$1,B25=$O$1,B25=$P$1,B26=$O$1,B26=$P$1),0,1)))</f>
        <v>1</v>
      </c>
      <c r="P24" s="344">
        <f>IF($A24&gt;='FG_576way_Regular Symbol(2wild)'!E$16,"",IF(C24="","",IF(OR(C24=$O$1,C24=$P$1,C25=$O$1,C25=$P$1,C26=$O$1,C26=$P$1),0,1)))</f>
        <v>1</v>
      </c>
      <c r="Q24" s="344">
        <f>IF($A24&gt;='FG_576way_Regular Symbol(2wild)'!F$16,"",IF(D24="","",IF(OR(D24=$O$1,D24=$P$1,D25=$O$1,D25=$P$1,D26=$O$1,D26=$P$1,D27=$O$1,D27=$P$1),0,1)))</f>
        <v>1</v>
      </c>
      <c r="R24" s="344">
        <f>IF($A24&gt;='FG_576way_Regular Symbol(2wild)'!G$16,"",IF(E24="","",IF(OR(E24=$O$1,E24=$P$1,E25=$O$1,E25=$P$1,E26=$O$1,E26=$P$1,E27=$O$1,E27=$P$1),0,1)))</f>
        <v>0</v>
      </c>
      <c r="S24" s="344">
        <f>IF($A24&gt;='FG_576way_Regular Symbol(2wild)'!H$16,"",IF(F24="","",IF(OR(F24=$O$1,F24=$P$1,F25=$O$1,F25=$P$1,F26=$O$1,F26=$P$1,F27=$O$1,F27=$P$1),0,1)))</f>
        <v>1</v>
      </c>
      <c r="U24" s="344">
        <f>IF($A24&gt;='FG_576way_Regular Symbol(2wild)'!D$16,"",IF(B24=0,"",IF(OR(B24=$U$1,B24=$V$1,B25=$U$1,B25=$V$1,B26=$U$1,B26=$V$1),0,1)))</f>
        <v>1</v>
      </c>
      <c r="V24" s="344">
        <f>IF($A24&gt;='FG_576way_Regular Symbol(2wild)'!E$16,"",IF(C24=0,"",IF(OR(C24=$U$1,C24=$V$1,C25=$U$1,C25=$V$1,C26=$U$1,C26=$V$1),0,1)))</f>
        <v>1</v>
      </c>
      <c r="W24" s="3">
        <f>IF($A24&gt;='FG_576way_Regular Symbol(2wild)'!F$16,"",IF(D24=0,"",IF(OR(D24=$U$1,D24=$V$1,D25=$U$1,D25=$V$1,D26=$U$1,D26=$V$1,D27=$U$1,D27=$V$1),0,1)))</f>
        <v>1</v>
      </c>
      <c r="X24" s="3">
        <f>IF($A24&gt;='FG_576way_Regular Symbol(2wild)'!G$16,"",IF(E24=0,"",IF(OR(E24=$U$1,E24=$V$1,E25=$U$1,E25=$V$1,E26=$U$1,E26=$V$1,E27=$U$1,E27=$V$1),0,1)))</f>
        <v>1</v>
      </c>
      <c r="Y24" s="3">
        <f>IF($A24&gt;='FG_576way_Regular Symbol(2wild)'!H$16,"",IF(F24=0,"",IF(OR(F24=$U$1,F24=$V$1,F25=$U$1,F25=$V$1,F26=$U$1,F26=$V$1,F27=$U$1,F27=$V$1),0,1)))</f>
        <v>1</v>
      </c>
      <c r="AA24" s="344">
        <f>IF($A24&gt;='FG_576way_Regular Symbol(2wild)'!D$16,"",IF(B24=0,"",IF(OR(B24=$AA$1,B24=$AB$1,B25=$AA$1,B25=$AB$1,B26=$AA$1,,B26=$AB$1),0,1)))</f>
        <v>1</v>
      </c>
      <c r="AB24" s="344">
        <f>IF($A24&gt;='FG_576way_Regular Symbol(2wild)'!E$16,"",IF(C24=0,"",IF(OR(C24=$AA$1,C24=$AB$1,C25=$AA$1,C25=$AB$1,C26=$AA$1,,C26=$AB$1),0,1)))</f>
        <v>1</v>
      </c>
      <c r="AC24" s="3">
        <f>IF($A24&gt;='FG_576way_Regular Symbol(2wild)'!F$16,"",IF(D24=0,"",IF(OR(D24=$AA$1,D24=$AB$1,D25=$AA$1,D25=$AB$1,D26=$AA$1,D26=$AB$1,D27=$AA$1,D27=$AB$1),0,1)))</f>
        <v>1</v>
      </c>
      <c r="AD24" s="3">
        <f>IF($A24&gt;='FG_576way_Regular Symbol(2wild)'!G$16,"",IF(E24=0,"",IF(OR(E24=$AA$1,E24=$AB$1,E25=$AA$1,E25=$AB$1,E26=$AA$1,E26=$AB$1,E27=$AA$1,E27=$AB$1),0,1)))</f>
        <v>1</v>
      </c>
      <c r="AE24" s="3">
        <f>IF($A24&gt;='FG_576way_Regular Symbol(2wild)'!H$16,"",IF(F24=0,"",IF(OR(F24=$AA$1,F24=$AB$1,F25=$AA$1,F25=$AB$1,F26=$AA$1,F26=$AB$1,F27=$AA$1,F27=$AB$1),0,1)))</f>
        <v>1</v>
      </c>
      <c r="AG24" s="344">
        <f>IF($A24&gt;='FG_576way_Regular Symbol(2wild)'!D$16,"",IF(B24=0,"",IF(OR(B24=$AG$1,B24=$AH$1,B25=$AG$1,B25=$AH$1,B26=$AG$1,B26=$AH$1),0,1)))</f>
        <v>1</v>
      </c>
      <c r="AH24" s="344">
        <f>IF($A24&gt;='FG_576way_Regular Symbol(2wild)'!E$16,"",IF(C24=0,"",IF(OR(C24=$AG$1,C24=$AH$1,C25=$AG$1,C25=$AH$1,C26=$AG$1,C26=$AH$1),0,1)))</f>
        <v>0</v>
      </c>
      <c r="AI24" s="3">
        <f>IF($A24&gt;='FG_576way_Regular Symbol(2wild)'!F$16,"",IF(D24=0,"",IF(OR(D24=$AG$1,D24=$AH$1,D25=$AG$1,D25=$AH$1,D26=$AG$1,D26=$AH$1,D27=$AG$1,D27=$AH$1),0,1)))</f>
        <v>1</v>
      </c>
      <c r="AJ24" s="3">
        <f>IF($A24&gt;='FG_576way_Regular Symbol(2wild)'!G$16,"",IF(E24=0,"",IF(OR(E24=$AG$1,E24=$AH$1,E25=$AG$1,E25=$AH$1,E26=$AG$1,E26=$AH$1,E27=$AG$1,E27=$AH$1),0,1)))</f>
        <v>1</v>
      </c>
      <c r="AK24" s="3">
        <f>IF($A24&gt;='FG_576way_Regular Symbol(2wild)'!H$16,"",IF(F24=0,"",IF(OR(F24=$AG$1,F24=$AH$1,F25=$AG$1,F25=$AH$1,F26=$AG$1,F26=$AH$1,F27=$AG$1,F27=$AH$1),0,1)))</f>
        <v>1</v>
      </c>
      <c r="AM24" s="344">
        <f>IF($A24&gt;='FG_576way_Regular Symbol(2wild)'!D$16,"",IF(B24=0,"",IF(OR(B24=$AM$1,B24=$AN$1,B25=$AM$1,B25=$AN$1,B26=$AM$1,B26=$AN$1),0,1)))</f>
        <v>0</v>
      </c>
      <c r="AN24" s="344">
        <f>IF($A24&gt;='FG_576way_Regular Symbol(2wild)'!E$16,"",IF(C24=0,"",IF(OR(C24=$AM$1,C24=$AN$1,C25=$AM$1,C25=$AN$1,C26=$AM$1,C26=$AN$1),0,1)))</f>
        <v>1</v>
      </c>
      <c r="AO24" s="3">
        <f>IF($A24&gt;='FG_576way_Regular Symbol(2wild)'!F$16,"",IF(D24=0,"",IF(OR(D24=$AM$1,D24=$AN$1,D25=$AM$1,D25=$AN$1,D26=$AM$1,D26=$AN$1,D27=$AM$1,D27=$AN$1),0,1)))</f>
        <v>0</v>
      </c>
      <c r="AP24" s="3">
        <f>IF($A24&gt;='FG_576way_Regular Symbol(2wild)'!G$16,"",IF(E24=0,"",IF(OR(E24=$AM$1,E24=$AN$1,E25=$AM$1,E25=$AN$1,E26=$AM$1,E26=$AN$1,E27=$AM$1,E27=$AN$1),0,1)))</f>
        <v>0</v>
      </c>
      <c r="AQ24" s="3">
        <f>IF($A24&gt;='FG_576way_Regular Symbol(2wild)'!H$16,"",IF(F24=0,"",IF(OR(F24=$AM$1,F24=$AN$1,F25=$AM$1,F25=$AN$1,F26=$AM$1,F26=$AN$1,F27=$AM$1,F27=$AN$1),0,1)))</f>
        <v>1</v>
      </c>
      <c r="AS24" s="344">
        <f>IF($A24&gt;='FG_576way_Regular Symbol(2wild)'!D$16,"",IF(B24=0,"",IF(OR(B24=$AM$1,B24=$AT$1,B25=$AM$1,B25=$AT$1,B26=$AM$1,B26=$AT$1),0,1)))</f>
        <v>1</v>
      </c>
      <c r="AT24" s="344">
        <f>IF($A24&gt;='FG_576way_Regular Symbol(2wild)'!E$16,"",IF(C24=0,"",IF(OR(C24=$AM$1,C24=$AT$1,C25=$AM$1,C25=$AT$1,C26=$AM$1,C26=$AT$1),0,1)))</f>
        <v>1</v>
      </c>
      <c r="AU24" s="3">
        <f>IF($A24&gt;='FG_576way_Regular Symbol(2wild)'!F$16,"",IF(D24=0,"",IF(OR(D24=$AM$1,D24=$AT$1,D25=$AM$1,D25=$AT$1,D26=$AM$1,D26=$AT$1,D27=$AM$1,D27=$AT$1),0,1)))</f>
        <v>1</v>
      </c>
      <c r="AV24" s="3">
        <f>IF($A24&gt;='FG_576way_Regular Symbol(2wild)'!G$16,"",IF(E24=0,"",IF(OR(E24=$AM$1,E24=$AT$1,E25=$AM$1,E25=$AT$1,E26=$AM$1,E26=$AT$1,E27=$AM$1,E27=$AT$1),0,1)))</f>
        <v>1</v>
      </c>
      <c r="AW24" s="3">
        <f>IF($A24&gt;='FG_576way_Regular Symbol(2wild)'!H$16,"",IF(F24=0,"",IF(OR(F24=$AM$1,F24=$AT$1,F25=$AM$1,F25=$AT$1,F26=$AM$1,F26=$AT$1,F27=$AM$1,F27=$AT$1),0,1)))</f>
        <v>1</v>
      </c>
      <c r="AY24" s="344">
        <f>IF($A24&gt;='FG_576way_Regular Symbol(2wild)'!D$16,"",IF(B24=0,"",IF(OR(B24=$AM$1,B24=$AZ$1,B25=$AM$1,B25=$AZ$1,B26=$AM$1,B26=$AZ$1),0,1)))</f>
        <v>1</v>
      </c>
      <c r="AZ24" s="344">
        <f>IF($A24&gt;='FG_576way_Regular Symbol(2wild)'!E$16,"",IF(C24=0,"",IF(OR(C24=$AM$1,C24=$AZ$1,C25=$AM$1,C25=$AZ$1,C26=$AM$1,C26=$AZ$1),0,1)))</f>
        <v>1</v>
      </c>
      <c r="BA24" s="3">
        <f>IF($A24&gt;='FG_576way_Regular Symbol(2wild)'!F$16,"",IF(D24=0,"",IF(OR(D24=$AM$1,D24=$AZ$1,D25=$AM$1,D25=$AZ$1,D26=$AM$1,D26=$AZ$1,D27=$AM$1,D27=$AZ$1),0,1)))</f>
        <v>0</v>
      </c>
      <c r="BB24" s="3">
        <f>IF($A24&gt;='FG_576way_Regular Symbol(2wild)'!G$16,"",IF(E24=0,"",IF(OR(E24=$AM$1,E24=$AZ$1,E25=$AM$1,E25=$AZ$1,E26=$AM$1,E26=$AZ$1,E27=$AM$1,E27=$AZ$1),0,1)))</f>
        <v>1</v>
      </c>
      <c r="BC24" s="3">
        <f>IF($A24&gt;='FG_576way_Regular Symbol(2wild)'!H$16,"",IF(F24=0,"",IF(OR(F24=$AM$1,F24=$AZ$1,F25=$AM$1,F25=$AZ$1,F26=$AM$1,F26=$AZ$1,F27=$AM$1,F27=$AZ$1),0,1)))</f>
        <v>1</v>
      </c>
      <c r="BE24" s="344">
        <f>IF($A24&gt;='FG_576way_Regular Symbol(2wild)'!D$16,"",IF(B24=0,"",IF(OR(B24=$AM$1,B24=$BF$1,B25=$AM$1,B25=$BF$1,B26=$AM$1,B26=$BF$1),0,1)))</f>
        <v>1</v>
      </c>
      <c r="BF24" s="344">
        <f>IF($A24&gt;='FG_576way_Regular Symbol(2wild)'!E$16,"",IF(C24=0,"",IF(OR(C24=$AM$1,C24=$BF$1,C25=$AM$1,C25=$BF$1,C26=$AM$1,C26=$BF$1),0,1)))</f>
        <v>1</v>
      </c>
      <c r="BG24" s="3">
        <f>IF($A24&gt;='FG_576way_Regular Symbol(2wild)'!F$16,"",IF(D24=0,"",IF(OR(D24=$AM$1,D24=$BF$1,D25=$AM$1,D25=$BF$1,D26=$AM$1,D26=$BF$1,D27=$AM$1,D27=$BF$1),0,1)))</f>
        <v>1</v>
      </c>
      <c r="BH24" s="3">
        <f>IF($A24&gt;='FG_576way_Regular Symbol(2wild)'!G$16,"",IF(E24=0,"",IF(OR(E24=$AM$1,E24=$BF$1,E25=$AM$1,E25=$BF$1,E26=$AM$1,E26=$BF$1,E27=$AM$1,E27=$BF$1),0,1)))</f>
        <v>1</v>
      </c>
      <c r="BI24" s="3">
        <f>IF($A24&gt;='FG_576way_Regular Symbol(2wild)'!H$16,"",IF(F24=0,"",IF(OR(F24=$AM$1,F24=$BF$1,F25=$AM$1,F25=$BF$1,F26=$AM$1,F26=$BF$1,F27=$AM$1,F27=$BF$1),0,1)))</f>
        <v>1</v>
      </c>
      <c r="BK24" s="344">
        <f>IF($A24&gt;='FG_576way_Regular Symbol(2wild)'!D$16,"",IF(B24=0,"",IF(OR(B24=$AM$1,B24=$BL$1,B25=$AM$1,B25=$BL$1,B26=$AM$1,B26=$BL$1),0,1)))</f>
        <v>1</v>
      </c>
      <c r="BL24" s="344">
        <f>IF($A24&gt;='FG_576way_Regular Symbol(2wild)'!E$16,"",IF(C24=0,"",IF(OR(C24=$AM$1,C24=$BL$1,C25=$AM$1,C25=$BL$1,C26=$AM$1,C26=$BL$1),0,1)))</f>
        <v>1</v>
      </c>
      <c r="BM24" s="3">
        <f>IF($A24&gt;='FG_576way_Regular Symbol(2wild)'!F$16,"",IF(D24=0,"",IF(OR(D24=$AM$1,D24=$BL$1,D25=$AM$1,D25=$BL$1,D26=$AM$1,D26=$BL$1,D27=$AM$1,D27=$BL$1),0,1)))</f>
        <v>1</v>
      </c>
      <c r="BN24" s="3">
        <f>IF($A24&gt;='FG_576way_Regular Symbol(2wild)'!G$16,"",IF(E24=0,"",IF(OR(E24=$AM$1,E24=$BL$1,E25=$AM$1,E25=$BL$1,E26=$AM$1,E26=$BL$1,E27=$AM$1,E27=$BL$1),0,1)))</f>
        <v>1</v>
      </c>
      <c r="BO24" s="3">
        <f>IF($A24&gt;='FG_576way_Regular Symbol(2wild)'!H$16,"",IF(F24=0,"",IF(OR(F24=$AM$1,F24=$BL$1,F25=$AM$1,F25=$BL$1,F26=$AM$1,F26=$BL$1,F27=$AM$1,F27=$BL$1),0,1)))</f>
        <v>1</v>
      </c>
      <c r="BQ24" s="3">
        <f>IF($A24&gt;='FG_576way_Regular Symbol(2wild)'!D$16,"",IF(B24=0,"",IF(OR(B24=$BQ$1,B24=$BR$1,B25=$BQ$1,B25=$BR$1,B26=$BQ$1,B26=$BR$1),0,1)))</f>
        <v>1</v>
      </c>
      <c r="BR24" s="3">
        <f>IF($A24&gt;='FG_576way_Regular Symbol(2wild)'!E$16,"",IF(C24=0,"",IF(OR(C24=$BQ$1,C24=$BR$1,C25=$BQ$1,C25=$BR$1,C26=$BQ$1,C26=$BR$1),0,1)))</f>
        <v>1</v>
      </c>
      <c r="BS24" s="3">
        <f>IF($A24&gt;='FG_576way_Regular Symbol(2wild)'!F$16,"",IF(D24=0,"",IF(OR(D24=$BQ$1,D24=$BR$1,D25=$BQ$1,D25=$BR$1,D26=$BQ$1,D26=$BR$1,D27=$BQ$1,D27=$BR$1),0,1)))</f>
        <v>1</v>
      </c>
      <c r="BT24" s="3">
        <f>IF($A24&gt;='FG_576way_Regular Symbol(2wild)'!G$16,"",IF(E24=0,"",IF(OR(E24=$BQ$1,E24=$BR$1,E25=$BQ$1,E25=$BR$1,E26=$BQ$1,E26=$BR$1,E27=$BQ$1,E27=$BR$1),0,1)))</f>
        <v>1</v>
      </c>
      <c r="BU24" s="3">
        <f>IF($A24&gt;='FG_576way_Regular Symbol(2wild)'!H$16,"",IF(F24=0,"",IF(OR(F24=$BQ$1,F24=$BR$1,F25=$BQ$1,F25=$BR$1,F26=$BQ$1,F26=$BR$1,F27=$BQ$1,F27=$BR$1),0,1)))</f>
        <v>1</v>
      </c>
      <c r="BW24" s="3">
        <f>IF($A24&gt;='FG_576way_Regular Symbol(2wild)'!D$16,"",IF(B24=0,"",IF(OR(B24=$BW$1,B25=$BW$1,B26=$BW$1,B24=$BX$1,B25=$BX$1,B26=$BX$1),0,1)))</f>
        <v>0</v>
      </c>
      <c r="BX24" s="3">
        <f>IF($A24&gt;='FG_576way_Regular Symbol(2wild)'!E$16,"",IF(C24=0,"",IF(OR(C24=$BW$1,C25=$BW$1,C26=$BW$1,C24=$BX$1,C25=$BX$1,C26=$BX$1),0,1)))</f>
        <v>1</v>
      </c>
      <c r="BY24" s="3">
        <f>IF($A24&gt;='FG_576way_Regular Symbol(2wild)'!F$16,"",IF(D24=0,"",IF(OR(D24=$BW$1,D25=$BW$1,D26=$BW$1,D24=$BX$1,D25=$BX$1,D26=$BX$1,D27=$BW$1,D27=$BX$1),0,1)))</f>
        <v>1</v>
      </c>
      <c r="BZ24" s="3">
        <f>IF($A24&gt;='FG_576way_Regular Symbol(2wild)'!G$16,"",IF(E24=0,"",IF(OR(E24=$BW$1,E25=$BW$1,E26=$BW$1,E24=$BX$1,E25=$BX$1,E26=$BX$1,E27=$BW$1,E27=$BX$1),0,1)))</f>
        <v>0</v>
      </c>
      <c r="CA24" s="3">
        <f>IF($A24&gt;='FG_576way_Regular Symbol(2wild)'!H$16,"",IF(F24=0,"",IF(OR(F24=$BW$1,F25=$BW$1,F26=$BW$1,F24=$BX$1,F25=$BX$1,F26=$BX$1,F27=$BW$1,F27=$BX$1),0,1)))</f>
        <v>0</v>
      </c>
      <c r="CC24" s="3">
        <f>IF($A24&gt;='FG_576way_Regular Symbol(2wild)'!D$16,"",IF(B24=0,"",IF(OR(B24=$BW$1,B25=$BW$1,B26=$BW$1,B24=$CD$1,B25=$CD$1,B26=$CD$1),0,1)))</f>
        <v>0</v>
      </c>
      <c r="CD24" s="3">
        <f>IF($A24&gt;='FG_576way_Regular Symbol(2wild)'!E$16,"",IF(C24=0,"",IF(OR(C24=$BW$1,C25=$BW$1,C26=$BW$1,C24=$CD$1,C25=$CD$1,C26=$CD$1),0,1)))</f>
        <v>0</v>
      </c>
      <c r="CE24" s="3">
        <f>IF($A24&gt;='FG_576way_Regular Symbol(2wild)'!F$16,"",IF(D24=0,"",IF(OR(D24=$BW$1,D25=$BW$1,D26=$BW$1,D24=$CD$1,D25=$CD$1,D26=$CD$1,D27=$BW$1,D27=$CD$1),0,1)))</f>
        <v>1</v>
      </c>
      <c r="CF24" s="3">
        <f>IF($A24&gt;='FG_576way_Regular Symbol(2wild)'!G$16,"",IF(E24=0,"",IF(OR(E24=$BW$1,E25=$BW$1,E26=$BW$1,E24=$CD$1,E25=$CD$1,E26=$CD$1,E27=$BW$1,E27=$CD$1),0,1)))</f>
        <v>1</v>
      </c>
      <c r="CG24" s="3">
        <f>IF($A24&gt;='FG_576way_Regular Symbol(2wild)'!H$16,"",IF(F24=0,"",IF(OR(F24=$BW$1,F25=$BW$1,F26=$BW$1,F24=$CD$1,F25=$CD$1,F26=$CD$1,F27=$BW$1,F27=$CD$1),0,1)))</f>
        <v>1</v>
      </c>
      <c r="CI24" s="3">
        <f>IF($A24&gt;='FG_576way_Regular Symbol(2wild)'!D$16,"",IF(B24=0,"",IF(OR(B24=$BW$1,B25=$BW$1,B26=$BW$1,B24=$CJ$1,B25=$CJ$1,B26=$CJ$1),0,1)))</f>
        <v>1</v>
      </c>
      <c r="CJ24" s="3">
        <f>IF($A24&gt;='FG_576way_Regular Symbol(2wild)'!E$16,"",IF(C24=0,"",IF(OR(C24=$BW$1,C25=$BW$1,C26=$BW$1,C24=$CJ$1,C25=$CJ$1,C26=$CJ$1),0,1)))</f>
        <v>1</v>
      </c>
      <c r="CK24" s="3">
        <f>IF($A24&gt;='FG_576way_Regular Symbol(2wild)'!F$16,"",IF(D24=0,"",IF(OR(D24=$BW$1,D25=$BW$1,D26=$BW$1,D24=$CJ$1,D25=$CJ$1,D26=$CJ$1,D27=$BW$1,D27=$CJ$1),0,1)))</f>
        <v>1</v>
      </c>
      <c r="CL24" s="3">
        <f>IF($A24&gt;='FG_576way_Regular Symbol(2wild)'!G$16,"",IF(E24=0,"",IF(OR(E24=$BW$1,E25=$BW$1,E26=$BW$1,E24=$CJ$1,E25=$CJ$1,E26=$CJ$1,E27=$BW$1,E27=$CJ$1),0,1)))</f>
        <v>1</v>
      </c>
      <c r="CM24" s="3">
        <f>IF($A24&gt;='FG_576way_Regular Symbol(2wild)'!H$16,"",IF(F24=0,"",IF(OR(F24=$BW$1,F25=$BW$1,F26=$BW$1,F24=$CJ$1,F25=$CJ$1,F26=$CJ$1,F27=$BW$1,F27=$CJ$1),0,1)))</f>
        <v>0</v>
      </c>
      <c r="CO24" s="3">
        <f>IF($A24&gt;='FG_576way_Regular Symbol(2wild)'!D$16,"",IF(B24=0,"",IF(OR(B24=$BW$1,B25=$BW$1,B26=$BW$1,B24=$CP$1,B25=$CP$1,B26=$CP$1),0,1)))</f>
        <v>1</v>
      </c>
      <c r="CP24" s="3">
        <f>IF($A24&gt;='FG_576way_Regular Symbol(2wild)'!E$16,"",IF(C24=0,"",IF(OR(C24=$BW$1,C25=$BW$1,C26=$BW$1,C24=$CP$1,C25=$CP$1,C26=$CP$1),0,1)))</f>
        <v>1</v>
      </c>
      <c r="CQ24" s="3">
        <f>IF($A24&gt;='FG_576way_Regular Symbol(2wild)'!F$16,"",IF(D24=0,"",IF(OR(D24=$BW$1,D25=$BW$1,D26=$BW$1,D24=$CP$1,D25=$CP$1,D26=$CP$1,D27=$BW$1,D27=$CP$1),0,1)))</f>
        <v>1</v>
      </c>
      <c r="CR24" s="3">
        <f>IF($A24&gt;='FG_576way_Regular Symbol(2wild)'!G$16,"",IF(E24=0,"",IF(OR(E24=$BW$1,E25=$BW$1,E26=$BW$1,E24=$CP$1,E25=$CP$1,E26=$CP$1,E27=$BW$1,E27=$CP$1),0,1)))</f>
        <v>1</v>
      </c>
      <c r="CS24" s="3">
        <f>IF($A24&gt;='FG_576way_Regular Symbol(2wild)'!H$16,"",IF(F24=0,"",IF(OR(F24=$BW$1,F25=$BW$1,F26=$BW$1,F24=$CP$1,F25=$CP$1,F26=$CP$1,F27=$BW$1,F27=$CP$1),0,1)))</f>
        <v>1</v>
      </c>
      <c r="CU24" s="3">
        <f>IF($A24&gt;='FG_576way_Regular Symbol(2wild)'!D$16,"",IF(B24=0,"",IF(OR(B24=$BW$1,B25=$BW$1,B26=$BW$1,B24=$CV$1,B25=$CV$1,B26=$CV$1),0,1)))</f>
        <v>1</v>
      </c>
      <c r="CV24" s="3">
        <f>IF($A24&gt;='FG_576way_Regular Symbol(2wild)'!E$16,"",IF(C24=0,"",IF(OR(C24=$BW$1,C25=$BW$1,C26=$BW$1,C24=$CV$1,C25=$CV$1,C26=$CV$1),0,1)))</f>
        <v>1</v>
      </c>
      <c r="CW24" s="3">
        <f>IF($A24&gt;='FG_576way_Regular Symbol(2wild)'!F$16,"",IF(D24=0,"",IF(OR(D24=$BW$1,D25=$BW$1,D26=$BW$1,D24=$CV$1,D25=$CV$1,D26=$CV$1,D27=$BW$1,D27=$CV$1),0,1)))</f>
        <v>1</v>
      </c>
      <c r="CX24" s="3">
        <f>IF($A24&gt;='FG_576way_Regular Symbol(2wild)'!G$16,"",IF(E24=0,"",IF(OR(E24=$BW$1,E25=$BW$1,E26=$BW$1,E24=$CV$1,E25=$CV$1,E26=$CV$1,E27=$BW$1,E27=$CV$1),0,1)))</f>
        <v>1</v>
      </c>
      <c r="CY24" s="3">
        <f>IF($A24&gt;='FG_576way_Regular Symbol(2wild)'!H$16,"",IF(F24=0,"",IF(OR(F24=$BW$1,F25=$BW$1,F26=$BW$1,F24=$CV$1,F25=$CV$1,F26=$CV$1,F27=$BW$1,F27=$CV$1),0,1)))</f>
        <v>1</v>
      </c>
    </row>
    <row r="25" spans="1:103">
      <c r="A25" s="337">
        <f>IF('FG_243way_Regular Symbol'!L24="","",'FG_243way_Regular Symbol'!L24)</f>
        <v>21</v>
      </c>
      <c r="B25" s="191" t="str">
        <f>IF('FG_576way_Regular Symbol(2wild)'!Q24="",
IF($A25-'FG_576way_Regular Symbol(2wild)'!D$16&gt;='FG_576way_RegularＸ_W()'!B$2-1,"",VLOOKUP($A25-'FG_576way_Regular Symbol(2wild)'!D$16,'FG_576way_Regular Symbol(2wild)'!$P$3:$U$99,'FG_576way_RegularＸ_W()'!B$3+1,FALSE)),
'FG_576way_Regular Symbol(2wild)'!Q24)</f>
        <v>Q</v>
      </c>
      <c r="C25" s="191" t="str">
        <f>IF('FG_576way_Regular Symbol(2wild)'!R24="",
IF($A25-'FG_576way_Regular Symbol(2wild)'!E$16&gt;='FG_576way_RegularＸ_W()'!C$2-1,"",VLOOKUP($A25-'FG_576way_Regular Symbol(2wild)'!E$16,'FG_576way_Regular Symbol(2wild)'!$P$3:$U$99,'FG_576way_RegularＸ_W()'!C$3+1,FALSE)),
'FG_576way_Regular Symbol(2wild)'!R24)</f>
        <v>M4</v>
      </c>
      <c r="D25" s="191" t="str">
        <f>IF('FG_576way_Regular Symbol(2wild)'!S24="",
IF($A25-'FG_576way_Regular Symbol(2wild)'!F$16&gt;='FG_576way_RegularＸ_W()'!D$2-1,"",VLOOKUP($A25-'FG_576way_Regular Symbol(2wild)'!F$16,'FG_576way_Regular Symbol(2wild)'!$P$3:$U$99,'FG_576way_RegularＸ_W()'!D$3+1,FALSE)),
'FG_576way_Regular Symbol(2wild)'!S24)</f>
        <v>BN</v>
      </c>
      <c r="E25" s="191" t="str">
        <f>IF('FG_576way_Regular Symbol(2wild)'!T24="",
IF($A25-'FG_576way_Regular Symbol(2wild)'!G$16&gt;='FG_576way_RegularＸ_W()'!E$2-1,"",VLOOKUP($A25-'FG_576way_Regular Symbol(2wild)'!G$16,'FG_576way_Regular Symbol(2wild)'!$P$3:$U$99,'FG_576way_RegularＸ_W()'!E$3+1,FALSE)),
'FG_576way_Regular Symbol(2wild)'!T24)</f>
        <v>M1</v>
      </c>
      <c r="F25" s="191" t="str">
        <f>IF('FG_576way_Regular Symbol(2wild)'!U24="",
IF($A25-'FG_576way_Regular Symbol(2wild)'!H$16&gt;='FG_576way_RegularＸ_W()'!F$2-1,"",VLOOKUP($A25-'FG_576way_Regular Symbol(2wild)'!H$16,'FG_576way_Regular Symbol(2wild)'!$P$3:$U$99,'FG_576way_RegularＸ_W()'!F$3+1,FALSE)),
'FG_576way_Regular Symbol(2wild)'!U24)</f>
        <v>J</v>
      </c>
      <c r="N25" s="363">
        <f t="shared" si="0"/>
        <v>21</v>
      </c>
      <c r="O25" s="344">
        <f>IF($A25&gt;='FG_576way_Regular Symbol(2wild)'!D$16,"",IF(B25="","",IF(OR(B25=$O$1,B25=$P$1,B26=$O$1,B26=$P$1,B27=$O$1,B27=$P$1),0,1)))</f>
        <v>1</v>
      </c>
      <c r="P25" s="344">
        <f>IF($A25&gt;='FG_576way_Regular Symbol(2wild)'!E$16,"",IF(C25="","",IF(OR(C25=$O$1,C25=$P$1,C26=$O$1,C26=$P$1,C27=$O$1,C27=$P$1),0,1)))</f>
        <v>0</v>
      </c>
      <c r="Q25" s="344">
        <f>IF($A25&gt;='FG_576way_Regular Symbol(2wild)'!F$16,"",IF(D25="","",IF(OR(D25=$O$1,D25=$P$1,D26=$O$1,D26=$P$1,D27=$O$1,D27=$P$1,D28=$O$1,D28=$P$1),0,1)))</f>
        <v>1</v>
      </c>
      <c r="R25" s="344">
        <f>IF($A25&gt;='FG_576way_Regular Symbol(2wild)'!G$16,"",IF(E25="","",IF(OR(E25=$O$1,E25=$P$1,E26=$O$1,E26=$P$1,E27=$O$1,E27=$P$1,E28=$O$1,E28=$P$1),0,1)))</f>
        <v>0</v>
      </c>
      <c r="S25" s="344">
        <f>IF($A25&gt;='FG_576way_Regular Symbol(2wild)'!H$16,"",IF(F25="","",IF(OR(F25=$O$1,F25=$P$1,F26=$O$1,F26=$P$1,F27=$O$1,F27=$P$1,F28=$O$1,F28=$P$1),0,1)))</f>
        <v>1</v>
      </c>
      <c r="U25" s="344">
        <f>IF($A25&gt;='FG_576way_Regular Symbol(2wild)'!D$16,"",IF(B25=0,"",IF(OR(B25=$U$1,B25=$V$1,B26=$U$1,B26=$V$1,B27=$U$1,B27=$V$1),0,1)))</f>
        <v>1</v>
      </c>
      <c r="V25" s="344">
        <f>IF($A25&gt;='FG_576way_Regular Symbol(2wild)'!E$16,"",IF(C25=0,"",IF(OR(C25=$U$1,C25=$V$1,C26=$U$1,C26=$V$1,C27=$U$1,C27=$V$1),0,1)))</f>
        <v>1</v>
      </c>
      <c r="W25" s="3">
        <f>IF($A25&gt;='FG_576way_Regular Symbol(2wild)'!F$16,"",IF(D25=0,"",IF(OR(D25=$U$1,D25=$V$1,D26=$U$1,D26=$V$1,D27=$U$1,D27=$V$1,D28=$U$1,D28=$V$1),0,1)))</f>
        <v>1</v>
      </c>
      <c r="X25" s="3">
        <f>IF($A25&gt;='FG_576way_Regular Symbol(2wild)'!G$16,"",IF(E25=0,"",IF(OR(E25=$U$1,E25=$V$1,E26=$U$1,E26=$V$1,E27=$U$1,E27=$V$1,E28=$U$1,E28=$V$1),0,1)))</f>
        <v>1</v>
      </c>
      <c r="Y25" s="3">
        <f>IF($A25&gt;='FG_576way_Regular Symbol(2wild)'!H$16,"",IF(F25=0,"",IF(OR(F25=$U$1,F25=$V$1,F26=$U$1,F26=$V$1,F27=$U$1,F27=$V$1,F28=$U$1,F28=$V$1),0,1)))</f>
        <v>1</v>
      </c>
      <c r="AA25" s="344">
        <f>IF($A25&gt;='FG_576way_Regular Symbol(2wild)'!D$16,"",IF(B25=0,"",IF(OR(B25=$AA$1,B25=$AB$1,B26=$AA$1,B26=$AB$1,B27=$AA$1,,B27=$AB$1),0,1)))</f>
        <v>1</v>
      </c>
      <c r="AB25" s="344">
        <f>IF($A25&gt;='FG_576way_Regular Symbol(2wild)'!E$16,"",IF(C25=0,"",IF(OR(C25=$AA$1,C25=$AB$1,C26=$AA$1,C26=$AB$1,C27=$AA$1,,C27=$AB$1),0,1)))</f>
        <v>1</v>
      </c>
      <c r="AC25" s="3">
        <f>IF($A25&gt;='FG_576way_Regular Symbol(2wild)'!F$16,"",IF(D25=0,"",IF(OR(D25=$AA$1,D25=$AB$1,D26=$AA$1,D26=$AB$1,D27=$AA$1,D27=$AB$1,D28=$AA$1,D28=$AB$1),0,1)))</f>
        <v>1</v>
      </c>
      <c r="AD25" s="3">
        <f>IF($A25&gt;='FG_576way_Regular Symbol(2wild)'!G$16,"",IF(E25=0,"",IF(OR(E25=$AA$1,E25=$AB$1,E26=$AA$1,E26=$AB$1,E27=$AA$1,E27=$AB$1,E28=$AA$1,E28=$AB$1),0,1)))</f>
        <v>1</v>
      </c>
      <c r="AE25" s="3">
        <f>IF($A25&gt;='FG_576way_Regular Symbol(2wild)'!H$16,"",IF(F25=0,"",IF(OR(F25=$AA$1,F25=$AB$1,F26=$AA$1,F26=$AB$1,F27=$AA$1,F27=$AB$1,F28=$AA$1,F28=$AB$1),0,1)))</f>
        <v>1</v>
      </c>
      <c r="AG25" s="344">
        <f>IF($A25&gt;='FG_576way_Regular Symbol(2wild)'!D$16,"",IF(B25=0,"",IF(OR(B25=$AG$1,B25=$AH$1,B26=$AG$1,B26=$AH$1,B27=$AG$1,B27=$AH$1),0,1)))</f>
        <v>1</v>
      </c>
      <c r="AH25" s="344">
        <f>IF($A25&gt;='FG_576way_Regular Symbol(2wild)'!E$16,"",IF(C25=0,"",IF(OR(C25=$AG$1,C25=$AH$1,C26=$AG$1,C26=$AH$1,C27=$AG$1,C27=$AH$1),0,1)))</f>
        <v>0</v>
      </c>
      <c r="AI25" s="3">
        <f>IF($A25&gt;='FG_576way_Regular Symbol(2wild)'!F$16,"",IF(D25=0,"",IF(OR(D25=$AG$1,D25=$AH$1,D26=$AG$1,D26=$AH$1,D27=$AG$1,D27=$AH$1,D28=$AG$1,D28=$AH$1),0,1)))</f>
        <v>1</v>
      </c>
      <c r="AJ25" s="3">
        <f>IF($A25&gt;='FG_576way_Regular Symbol(2wild)'!G$16,"",IF(E25=0,"",IF(OR(E25=$AG$1,E25=$AH$1,E26=$AG$1,E26=$AH$1,E27=$AG$1,E27=$AH$1,E28=$AG$1,E28=$AH$1),0,1)))</f>
        <v>1</v>
      </c>
      <c r="AK25" s="3">
        <f>IF($A25&gt;='FG_576way_Regular Symbol(2wild)'!H$16,"",IF(F25=0,"",IF(OR(F25=$AG$1,F25=$AH$1,F26=$AG$1,F26=$AH$1,F27=$AG$1,F27=$AH$1,F28=$AG$1,F28=$AH$1),0,1)))</f>
        <v>1</v>
      </c>
      <c r="AM25" s="344">
        <f>IF($A25&gt;='FG_576way_Regular Symbol(2wild)'!D$16,"",IF(B25=0,"",IF(OR(B25=$AM$1,B25=$AN$1,B26=$AM$1,B26=$AN$1,B27=$AM$1,B27=$AN$1),0,1)))</f>
        <v>0</v>
      </c>
      <c r="AN25" s="344">
        <f>IF($A25&gt;='FG_576way_Regular Symbol(2wild)'!E$16,"",IF(C25=0,"",IF(OR(C25=$AM$1,C25=$AN$1,C26=$AM$1,C26=$AN$1,C27=$AM$1,C27=$AN$1),0,1)))</f>
        <v>1</v>
      </c>
      <c r="AO25" s="3">
        <f>IF($A25&gt;='FG_576way_Regular Symbol(2wild)'!F$16,"",IF(D25=0,"",IF(OR(D25=$AM$1,D25=$AN$1,D26=$AM$1,D26=$AN$1,D27=$AM$1,D27=$AN$1,D28=$AM$1,D28=$AN$1),0,1)))</f>
        <v>0</v>
      </c>
      <c r="AP25" s="3">
        <f>IF($A25&gt;='FG_576way_Regular Symbol(2wild)'!G$16,"",IF(E25=0,"",IF(OR(E25=$AM$1,E25=$AN$1,E26=$AM$1,E26=$AN$1,E27=$AM$1,E27=$AN$1,E28=$AM$1,E28=$AN$1),0,1)))</f>
        <v>0</v>
      </c>
      <c r="AQ25" s="3">
        <f>IF($A25&gt;='FG_576way_Regular Symbol(2wild)'!H$16,"",IF(F25=0,"",IF(OR(F25=$AM$1,F25=$AN$1,F26=$AM$1,F26=$AN$1,F27=$AM$1,F27=$AN$1,F28=$AM$1,F28=$AN$1),0,1)))</f>
        <v>1</v>
      </c>
      <c r="AS25" s="344">
        <f>IF($A25&gt;='FG_576way_Regular Symbol(2wild)'!D$16,"",IF(B25=0,"",IF(OR(B25=$AM$1,B25=$AT$1,B26=$AM$1,B26=$AT$1,B27=$AM$1,B27=$AT$1),0,1)))</f>
        <v>1</v>
      </c>
      <c r="AT25" s="344">
        <f>IF($A25&gt;='FG_576way_Regular Symbol(2wild)'!E$16,"",IF(C25=0,"",IF(OR(C25=$AM$1,C25=$AT$1,C26=$AM$1,C26=$AT$1,C27=$AM$1,C27=$AT$1),0,1)))</f>
        <v>1</v>
      </c>
      <c r="AU25" s="3">
        <f>IF($A25&gt;='FG_576way_Regular Symbol(2wild)'!F$16,"",IF(D25=0,"",IF(OR(D25=$AM$1,D25=$AT$1,D26=$AM$1,D26=$AT$1,D27=$AM$1,D27=$AT$1,D28=$AM$1,D28=$AT$1),0,1)))</f>
        <v>1</v>
      </c>
      <c r="AV25" s="3">
        <f>IF($A25&gt;='FG_576way_Regular Symbol(2wild)'!G$16,"",IF(E25=0,"",IF(OR(E25=$AM$1,E25=$AT$1,E26=$AM$1,E26=$AT$1,E27=$AM$1,E27=$AT$1,E28=$AM$1,E28=$AT$1),0,1)))</f>
        <v>1</v>
      </c>
      <c r="AW25" s="3">
        <f>IF($A25&gt;='FG_576way_Regular Symbol(2wild)'!H$16,"",IF(F25=0,"",IF(OR(F25=$AM$1,F25=$AT$1,F26=$AM$1,F26=$AT$1,F27=$AM$1,F27=$AT$1,F28=$AM$1,F28=$AT$1),0,1)))</f>
        <v>1</v>
      </c>
      <c r="AY25" s="344">
        <f>IF($A25&gt;='FG_576way_Regular Symbol(2wild)'!D$16,"",IF(B25=0,"",IF(OR(B25=$AM$1,B25=$AZ$1,B26=$AM$1,B26=$AZ$1,B27=$AM$1,B27=$AZ$1),0,1)))</f>
        <v>1</v>
      </c>
      <c r="AZ25" s="344">
        <f>IF($A25&gt;='FG_576way_Regular Symbol(2wild)'!E$16,"",IF(C25=0,"",IF(OR(C25=$AM$1,C25=$AZ$1,C26=$AM$1,C26=$AZ$1,C27=$AM$1,C27=$AZ$1),0,1)))</f>
        <v>1</v>
      </c>
      <c r="BA25" s="3">
        <f>IF($A25&gt;='FG_576way_Regular Symbol(2wild)'!F$16,"",IF(D25=0,"",IF(OR(D25=$AM$1,D25=$AZ$1,D26=$AM$1,D26=$AZ$1,D27=$AM$1,D27=$AZ$1,D28=$AM$1,D28=$AZ$1),0,1)))</f>
        <v>0</v>
      </c>
      <c r="BB25" s="3">
        <f>IF($A25&gt;='FG_576way_Regular Symbol(2wild)'!G$16,"",IF(E25=0,"",IF(OR(E25=$AM$1,E25=$AZ$1,E26=$AM$1,E26=$AZ$1,E27=$AM$1,E27=$AZ$1,E28=$AM$1,E28=$AZ$1),0,1)))</f>
        <v>1</v>
      </c>
      <c r="BC25" s="3">
        <f>IF($A25&gt;='FG_576way_Regular Symbol(2wild)'!H$16,"",IF(F25=0,"",IF(OR(F25=$AM$1,F25=$AZ$1,F26=$AM$1,F26=$AZ$1,F27=$AM$1,F27=$AZ$1,F28=$AM$1,F28=$AZ$1),0,1)))</f>
        <v>1</v>
      </c>
      <c r="BE25" s="344">
        <f>IF($A25&gt;='FG_576way_Regular Symbol(2wild)'!D$16,"",IF(B25=0,"",IF(OR(B25=$AM$1,B25=$BF$1,B26=$AM$1,B26=$BF$1,B27=$AM$1,B27=$BF$1),0,1)))</f>
        <v>1</v>
      </c>
      <c r="BF25" s="344">
        <f>IF($A25&gt;='FG_576way_Regular Symbol(2wild)'!E$16,"",IF(C25=0,"",IF(OR(C25=$AM$1,C25=$BF$1,C26=$AM$1,C26=$BF$1,C27=$AM$1,C27=$BF$1),0,1)))</f>
        <v>1</v>
      </c>
      <c r="BG25" s="3">
        <f>IF($A25&gt;='FG_576way_Regular Symbol(2wild)'!F$16,"",IF(D25=0,"",IF(OR(D25=$AM$1,D25=$BF$1,D26=$AM$1,D26=$BF$1,D27=$AM$1,D27=$BF$1,D28=$AM$1,D28=$BF$1),0,1)))</f>
        <v>1</v>
      </c>
      <c r="BH25" s="3">
        <f>IF($A25&gt;='FG_576way_Regular Symbol(2wild)'!G$16,"",IF(E25=0,"",IF(OR(E25=$AM$1,E25=$BF$1,E26=$AM$1,E26=$BF$1,E27=$AM$1,E27=$BF$1,E28=$AM$1,E28=$BF$1),0,1)))</f>
        <v>1</v>
      </c>
      <c r="BI25" s="3">
        <f>IF($A25&gt;='FG_576way_Regular Symbol(2wild)'!H$16,"",IF(F25=0,"",IF(OR(F25=$AM$1,F25=$BF$1,F26=$AM$1,F26=$BF$1,F27=$AM$1,F27=$BF$1,F28=$AM$1,F28=$BF$1),0,1)))</f>
        <v>1</v>
      </c>
      <c r="BK25" s="344">
        <f>IF($A25&gt;='FG_576way_Regular Symbol(2wild)'!D$16,"",IF(B25=0,"",IF(OR(B25=$AM$1,B25=$BL$1,B26=$AM$1,B26=$BL$1,B27=$AM$1,B27=$BL$1),0,1)))</f>
        <v>1</v>
      </c>
      <c r="BL25" s="344">
        <f>IF($A25&gt;='FG_576way_Regular Symbol(2wild)'!E$16,"",IF(C25=0,"",IF(OR(C25=$AM$1,C25=$BL$1,C26=$AM$1,C26=$BL$1,C27=$AM$1,C27=$BL$1),0,1)))</f>
        <v>1</v>
      </c>
      <c r="BM25" s="3">
        <f>IF($A25&gt;='FG_576way_Regular Symbol(2wild)'!F$16,"",IF(D25=0,"",IF(OR(D25=$AM$1,D25=$BL$1,D26=$AM$1,D26=$BL$1,D27=$AM$1,D27=$BL$1,D28=$AM$1,D28=$BL$1),0,1)))</f>
        <v>1</v>
      </c>
      <c r="BN25" s="3">
        <f>IF($A25&gt;='FG_576way_Regular Symbol(2wild)'!G$16,"",IF(E25=0,"",IF(OR(E25=$AM$1,E25=$BL$1,E26=$AM$1,E26=$BL$1,E27=$AM$1,E27=$BL$1,E28=$AM$1,E28=$BL$1),0,1)))</f>
        <v>1</v>
      </c>
      <c r="BO25" s="3">
        <f>IF($A25&gt;='FG_576way_Regular Symbol(2wild)'!H$16,"",IF(F25=0,"",IF(OR(F25=$AM$1,F25=$BL$1,F26=$AM$1,F26=$BL$1,F27=$AM$1,F27=$BL$1,F28=$AM$1,F28=$BL$1),0,1)))</f>
        <v>1</v>
      </c>
      <c r="BQ25" s="3">
        <f>IF($A25&gt;='FG_576way_Regular Symbol(2wild)'!D$16,"",IF(B25=0,"",IF(OR(B25=$BQ$1,B25=$BR$1,B26=$BQ$1,B26=$BR$1,B27=$BQ$1,B27=$BR$1),0,1)))</f>
        <v>1</v>
      </c>
      <c r="BR25" s="3">
        <f>IF($A25&gt;='FG_576way_Regular Symbol(2wild)'!E$16,"",IF(C25=0,"",IF(OR(C25=$BQ$1,C25=$BR$1,C26=$BQ$1,C26=$BR$1,C27=$BQ$1,C27=$BR$1),0,1)))</f>
        <v>1</v>
      </c>
      <c r="BS25" s="3">
        <f>IF($A25&gt;='FG_576way_Regular Symbol(2wild)'!F$16,"",IF(D25=0,"",IF(OR(D25=$BQ$1,D25=$BR$1,D26=$BQ$1,D26=$BR$1,D27=$BQ$1,D27=$BR$1,D28=$BQ$1,D28=$BR$1),0,1)))</f>
        <v>1</v>
      </c>
      <c r="BT25" s="3">
        <f>IF($A25&gt;='FG_576way_Regular Symbol(2wild)'!G$16,"",IF(E25=0,"",IF(OR(E25=$BQ$1,E25=$BR$1,E26=$BQ$1,E26=$BR$1,E27=$BQ$1,E27=$BR$1,E28=$BQ$1,E28=$BR$1),0,1)))</f>
        <v>1</v>
      </c>
      <c r="BU25" s="3">
        <f>IF($A25&gt;='FG_576way_Regular Symbol(2wild)'!H$16,"",IF(F25=0,"",IF(OR(F25=$BQ$1,F25=$BR$1,F26=$BQ$1,F26=$BR$1,F27=$BQ$1,F27=$BR$1,F28=$BQ$1,F28=$BR$1),0,1)))</f>
        <v>1</v>
      </c>
      <c r="BW25" s="3">
        <f>IF($A25&gt;='FG_576way_Regular Symbol(2wild)'!D$16,"",IF(B25=0,"",IF(OR(B25=$BW$1,B26=$BW$1,B27=$BW$1,B25=$BX$1,B26=$BX$1,B27=$BX$1),0,1)))</f>
        <v>1</v>
      </c>
      <c r="BX25" s="3">
        <f>IF($A25&gt;='FG_576way_Regular Symbol(2wild)'!E$16,"",IF(C25=0,"",IF(OR(C25=$BW$1,C26=$BW$1,C27=$BW$1,C25=$BX$1,C26=$BX$1,C27=$BX$1),0,1)))</f>
        <v>1</v>
      </c>
      <c r="BY25" s="3">
        <f>IF($A25&gt;='FG_576way_Regular Symbol(2wild)'!F$16,"",IF(D25=0,"",IF(OR(D25=$BW$1,D26=$BW$1,D27=$BW$1,D25=$BX$1,D26=$BX$1,D27=$BX$1,D28=$BW$1,D28=$BX$1),0,1)))</f>
        <v>1</v>
      </c>
      <c r="BZ25" s="3">
        <f>IF($A25&gt;='FG_576way_Regular Symbol(2wild)'!G$16,"",IF(E25=0,"",IF(OR(E25=$BW$1,E26=$BW$1,E27=$BW$1,E25=$BX$1,E26=$BX$1,E27=$BX$1,E28=$BW$1,E28=$BX$1),0,1)))</f>
        <v>0</v>
      </c>
      <c r="CA25" s="3">
        <f>IF($A25&gt;='FG_576way_Regular Symbol(2wild)'!H$16,"",IF(F25=0,"",IF(OR(F25=$BW$1,F26=$BW$1,F27=$BW$1,F25=$BX$1,F26=$BX$1,F27=$BX$1,F28=$BW$1,F28=$BX$1),0,1)))</f>
        <v>0</v>
      </c>
      <c r="CC25" s="3">
        <f>IF($A25&gt;='FG_576way_Regular Symbol(2wild)'!D$16,"",IF(B25=0,"",IF(OR(B25=$BW$1,B26=$BW$1,B27=$BW$1,B25=$CD$1,B26=$CD$1,B27=$CD$1),0,1)))</f>
        <v>0</v>
      </c>
      <c r="CD25" s="3">
        <f>IF($A25&gt;='FG_576way_Regular Symbol(2wild)'!E$16,"",IF(C25=0,"",IF(OR(C25=$BW$1,C26=$BW$1,C27=$BW$1,C25=$CD$1,C26=$CD$1,C27=$CD$1),0,1)))</f>
        <v>1</v>
      </c>
      <c r="CE25" s="3">
        <f>IF($A25&gt;='FG_576way_Regular Symbol(2wild)'!F$16,"",IF(D25=0,"",IF(OR(D25=$BW$1,D26=$BW$1,D27=$BW$1,D25=$CD$1,D26=$CD$1,D27=$CD$1,D28=$BW$1,D28=$CD$1),0,1)))</f>
        <v>1</v>
      </c>
      <c r="CF25" s="3">
        <f>IF($A25&gt;='FG_576way_Regular Symbol(2wild)'!G$16,"",IF(E25=0,"",IF(OR(E25=$BW$1,E26=$BW$1,E27=$BW$1,E25=$CD$1,E26=$CD$1,E27=$CD$1,E28=$BW$1,E28=$CD$1),0,1)))</f>
        <v>1</v>
      </c>
      <c r="CG25" s="3">
        <f>IF($A25&gt;='FG_576way_Regular Symbol(2wild)'!H$16,"",IF(F25=0,"",IF(OR(F25=$BW$1,F26=$BW$1,F27=$BW$1,F25=$CD$1,F26=$CD$1,F27=$CD$1,F28=$BW$1,F28=$CD$1),0,1)))</f>
        <v>1</v>
      </c>
      <c r="CI25" s="3">
        <f>IF($A25&gt;='FG_576way_Regular Symbol(2wild)'!D$16,"",IF(B25=0,"",IF(OR(B25=$BW$1,B26=$BW$1,B27=$BW$1,B25=$CJ$1,B26=$CJ$1,B27=$CJ$1),0,1)))</f>
        <v>1</v>
      </c>
      <c r="CJ25" s="3">
        <f>IF($A25&gt;='FG_576way_Regular Symbol(2wild)'!E$16,"",IF(C25=0,"",IF(OR(C25=$BW$1,C26=$BW$1,C27=$BW$1,C25=$CJ$1,C26=$CJ$1,C27=$CJ$1),0,1)))</f>
        <v>1</v>
      </c>
      <c r="CK25" s="3">
        <f>IF($A25&gt;='FG_576way_Regular Symbol(2wild)'!F$16,"",IF(D25=0,"",IF(OR(D25=$BW$1,D26=$BW$1,D27=$BW$1,D25=$CJ$1,D26=$CJ$1,D27=$CJ$1,D28=$BW$1,D28=$CJ$1),0,1)))</f>
        <v>0</v>
      </c>
      <c r="CL25" s="3">
        <f>IF($A25&gt;='FG_576way_Regular Symbol(2wild)'!G$16,"",IF(E25=0,"",IF(OR(E25=$BW$1,E26=$BW$1,E27=$BW$1,E25=$CJ$1,E26=$CJ$1,E27=$CJ$1,E28=$BW$1,E28=$CJ$1),0,1)))</f>
        <v>1</v>
      </c>
      <c r="CM25" s="3">
        <f>IF($A25&gt;='FG_576way_Regular Symbol(2wild)'!H$16,"",IF(F25=0,"",IF(OR(F25=$BW$1,F26=$BW$1,F27=$BW$1,F25=$CJ$1,F26=$CJ$1,F27=$CJ$1,F28=$BW$1,F28=$CJ$1),0,1)))</f>
        <v>0</v>
      </c>
      <c r="CO25" s="3">
        <f>IF($A25&gt;='FG_576way_Regular Symbol(2wild)'!D$16,"",IF(B25=0,"",IF(OR(B25=$BW$1,B26=$BW$1,B27=$BW$1,B25=$CP$1,B26=$CP$1,B27=$CP$1),0,1)))</f>
        <v>1</v>
      </c>
      <c r="CP25" s="3">
        <f>IF($A25&gt;='FG_576way_Regular Symbol(2wild)'!E$16,"",IF(C25=0,"",IF(OR(C25=$BW$1,C26=$BW$1,C27=$BW$1,C25=$CP$1,C26=$CP$1,C27=$CP$1),0,1)))</f>
        <v>1</v>
      </c>
      <c r="CQ25" s="3">
        <f>IF($A25&gt;='FG_576way_Regular Symbol(2wild)'!F$16,"",IF(D25=0,"",IF(OR(D25=$BW$1,D26=$BW$1,D27=$BW$1,D25=$CP$1,D26=$CP$1,D27=$CP$1,D28=$BW$1,D28=$CP$1),0,1)))</f>
        <v>1</v>
      </c>
      <c r="CR25" s="3">
        <f>IF($A25&gt;='FG_576way_Regular Symbol(2wild)'!G$16,"",IF(E25=0,"",IF(OR(E25=$BW$1,E26=$BW$1,E27=$BW$1,E25=$CP$1,E26=$CP$1,E27=$CP$1,E28=$BW$1,E28=$CP$1),0,1)))</f>
        <v>1</v>
      </c>
      <c r="CS25" s="3">
        <f>IF($A25&gt;='FG_576way_Regular Symbol(2wild)'!H$16,"",IF(F25=0,"",IF(OR(F25=$BW$1,F26=$BW$1,F27=$BW$1,F25=$CP$1,F26=$CP$1,F27=$CP$1,F28=$BW$1,F28=$CP$1),0,1)))</f>
        <v>1</v>
      </c>
      <c r="CU25" s="3">
        <f>IF($A25&gt;='FG_576way_Regular Symbol(2wild)'!D$16,"",IF(B25=0,"",IF(OR(B25=$BW$1,B26=$BW$1,B27=$BW$1,B25=$CV$1,B26=$CV$1,B27=$CV$1),0,1)))</f>
        <v>1</v>
      </c>
      <c r="CV25" s="3">
        <f>IF($A25&gt;='FG_576way_Regular Symbol(2wild)'!E$16,"",IF(C25=0,"",IF(OR(C25=$BW$1,C26=$BW$1,C27=$BW$1,C25=$CV$1,C26=$CV$1,C27=$CV$1),0,1)))</f>
        <v>1</v>
      </c>
      <c r="CW25" s="3">
        <f>IF($A25&gt;='FG_576way_Regular Symbol(2wild)'!F$16,"",IF(D25=0,"",IF(OR(D25=$BW$1,D26=$BW$1,D27=$BW$1,D25=$CV$1,D26=$CV$1,D27=$CV$1,D28=$BW$1,D28=$CV$1),0,1)))</f>
        <v>1</v>
      </c>
      <c r="CX25" s="3">
        <f>IF($A25&gt;='FG_576way_Regular Symbol(2wild)'!G$16,"",IF(E25=0,"",IF(OR(E25=$BW$1,E26=$BW$1,E27=$BW$1,E25=$CV$1,E26=$CV$1,E27=$CV$1,E28=$BW$1,E28=$CV$1),0,1)))</f>
        <v>1</v>
      </c>
      <c r="CY25" s="3">
        <f>IF($A25&gt;='FG_576way_Regular Symbol(2wild)'!H$16,"",IF(F25=0,"",IF(OR(F25=$BW$1,F26=$BW$1,F27=$BW$1,F25=$CV$1,F26=$CV$1,F27=$CV$1,F28=$BW$1,F28=$CV$1),0,1)))</f>
        <v>1</v>
      </c>
    </row>
    <row r="26" spans="1:103">
      <c r="A26" s="337">
        <f>IF('FG_243way_Regular Symbol'!L25="","",'FG_243way_Regular Symbol'!L25)</f>
        <v>22</v>
      </c>
      <c r="B26" s="191" t="str">
        <f>IF('FG_576way_Regular Symbol(2wild)'!Q25="",
IF($A26-'FG_576way_Regular Symbol(2wild)'!D$16&gt;='FG_576way_RegularＸ_W()'!B$2-1,"",VLOOKUP($A26-'FG_576way_Regular Symbol(2wild)'!D$16,'FG_576way_Regular Symbol(2wild)'!$P$3:$U$99,'FG_576way_RegularＸ_W()'!B$3+1,FALSE)),
'FG_576way_Regular Symbol(2wild)'!Q25)</f>
        <v>M5</v>
      </c>
      <c r="C26" s="191" t="str">
        <f>IF('FG_576way_Regular Symbol(2wild)'!R25="",
IF($A26-'FG_576way_Regular Symbol(2wild)'!E$16&gt;='FG_576way_RegularＸ_W()'!C$2-1,"",VLOOKUP($A26-'FG_576way_Regular Symbol(2wild)'!E$16,'FG_576way_Regular Symbol(2wild)'!$P$3:$U$99,'FG_576way_RegularＸ_W()'!C$3+1,FALSE)),
'FG_576way_Regular Symbol(2wild)'!R25)</f>
        <v>S1</v>
      </c>
      <c r="D26" s="191" t="str">
        <f>IF('FG_576way_Regular Symbol(2wild)'!S25="",
IF($A26-'FG_576way_Regular Symbol(2wild)'!F$16&gt;='FG_576way_RegularＸ_W()'!D$2-1,"",VLOOKUP($A26-'FG_576way_Regular Symbol(2wild)'!F$16,'FG_576way_Regular Symbol(2wild)'!$P$3:$U$99,'FG_576way_RegularＸ_W()'!D$3+1,FALSE)),
'FG_576way_Regular Symbol(2wild)'!S25)</f>
        <v>M5</v>
      </c>
      <c r="E26" s="191" t="str">
        <f>IF('FG_576way_Regular Symbol(2wild)'!T25="",
IF($A26-'FG_576way_Regular Symbol(2wild)'!G$16&gt;='FG_576way_RegularＸ_W()'!E$2-1,"",VLOOKUP($A26-'FG_576way_Regular Symbol(2wild)'!G$16,'FG_576way_Regular Symbol(2wild)'!$P$3:$U$99,'FG_576way_RegularＸ_W()'!E$3+1,FALSE)),
'FG_576way_Regular Symbol(2wild)'!T25)</f>
        <v>K</v>
      </c>
      <c r="F26" s="191" t="str">
        <f>IF('FG_576way_Regular Symbol(2wild)'!U25="",
IF($A26-'FG_576way_Regular Symbol(2wild)'!H$16&gt;='FG_576way_RegularＸ_W()'!F$2-1,"",VLOOKUP($A26-'FG_576way_Regular Symbol(2wild)'!H$16,'FG_576way_Regular Symbol(2wild)'!$P$3:$U$99,'FG_576way_RegularＸ_W()'!F$3+1,FALSE)),
'FG_576way_Regular Symbol(2wild)'!U25)</f>
        <v>J</v>
      </c>
      <c r="N26" s="363">
        <f t="shared" si="0"/>
        <v>22</v>
      </c>
      <c r="O26" s="344">
        <f>IF($A26&gt;='FG_576way_Regular Symbol(2wild)'!D$16,"",IF(B26="","",IF(OR(B26=$O$1,B26=$P$1,B27=$O$1,B27=$P$1,B28=$O$1,B28=$P$1),0,1)))</f>
        <v>0</v>
      </c>
      <c r="P26" s="344">
        <f>IF($A26&gt;='FG_576way_Regular Symbol(2wild)'!E$16,"",IF(C26="","",IF(OR(C26=$O$1,C26=$P$1,C27=$O$1,C27=$P$1,C28=$O$1,C28=$P$1),0,1)))</f>
        <v>0</v>
      </c>
      <c r="Q26" s="344">
        <f>IF($A26&gt;='FG_576way_Regular Symbol(2wild)'!F$16,"",IF(D26="","",IF(OR(D26=$O$1,D26=$P$1,D27=$O$1,D27=$P$1,D28=$O$1,D28=$P$1,D29=$O$1,D29=$P$1),0,1)))</f>
        <v>1</v>
      </c>
      <c r="R26" s="344">
        <f>IF($A26&gt;='FG_576way_Regular Symbol(2wild)'!G$16,"",IF(E26="","",IF(OR(E26=$O$1,E26=$P$1,E27=$O$1,E27=$P$1,E28=$O$1,E28=$P$1,E29=$O$1,E29=$P$1),0,1)))</f>
        <v>1</v>
      </c>
      <c r="S26" s="344">
        <f>IF($A26&gt;='FG_576way_Regular Symbol(2wild)'!H$16,"",IF(F26="","",IF(OR(F26=$O$1,F26=$P$1,F27=$O$1,F27=$P$1,F28=$O$1,F28=$P$1,F29=$O$1,F29=$P$1),0,1)))</f>
        <v>1</v>
      </c>
      <c r="U26" s="344">
        <f>IF($A26&gt;='FG_576way_Regular Symbol(2wild)'!D$16,"",IF(B26=0,"",IF(OR(B26=$U$1,B26=$V$1,B27=$U$1,B27=$V$1,B28=$U$1,B28=$V$1),0,1)))</f>
        <v>1</v>
      </c>
      <c r="V26" s="344">
        <f>IF($A26&gt;='FG_576way_Regular Symbol(2wild)'!E$16,"",IF(C26=0,"",IF(OR(C26=$U$1,C26=$V$1,C27=$U$1,C27=$V$1,C28=$U$1,C28=$V$1),0,1)))</f>
        <v>1</v>
      </c>
      <c r="W26" s="3">
        <f>IF($A26&gt;='FG_576way_Regular Symbol(2wild)'!F$16,"",IF(D26=0,"",IF(OR(D26=$U$1,D26=$V$1,D27=$U$1,D27=$V$1,D28=$U$1,D28=$V$1,D29=$U$1,D29=$V$1),0,1)))</f>
        <v>1</v>
      </c>
      <c r="X26" s="3">
        <f>IF($A26&gt;='FG_576way_Regular Symbol(2wild)'!G$16,"",IF(E26=0,"",IF(OR(E26=$U$1,E26=$V$1,E27=$U$1,E27=$V$1,E28=$U$1,E28=$V$1,E29=$U$1,E29=$V$1),0,1)))</f>
        <v>1</v>
      </c>
      <c r="Y26" s="3">
        <f>IF($A26&gt;='FG_576way_Regular Symbol(2wild)'!H$16,"",IF(F26=0,"",IF(OR(F26=$U$1,F26=$V$1,F27=$U$1,F27=$V$1,F28=$U$1,F28=$V$1,F29=$U$1,F29=$V$1),0,1)))</f>
        <v>1</v>
      </c>
      <c r="AA26" s="344">
        <f>IF($A26&gt;='FG_576way_Regular Symbol(2wild)'!D$16,"",IF(B26=0,"",IF(OR(B26=$AA$1,B26=$AB$1,B27=$AA$1,B27=$AB$1,B28=$AA$1,,B28=$AB$1),0,1)))</f>
        <v>1</v>
      </c>
      <c r="AB26" s="344">
        <f>IF($A26&gt;='FG_576way_Regular Symbol(2wild)'!E$16,"",IF(C26=0,"",IF(OR(C26=$AA$1,C26=$AB$1,C27=$AA$1,C27=$AB$1,C28=$AA$1,,C28=$AB$1),0,1)))</f>
        <v>1</v>
      </c>
      <c r="AC26" s="3">
        <f>IF($A26&gt;='FG_576way_Regular Symbol(2wild)'!F$16,"",IF(D26=0,"",IF(OR(D26=$AA$1,D26=$AB$1,D27=$AA$1,D27=$AB$1,D28=$AA$1,D28=$AB$1,D29=$AA$1,D29=$AB$1),0,1)))</f>
        <v>1</v>
      </c>
      <c r="AD26" s="3">
        <f>IF($A26&gt;='FG_576way_Regular Symbol(2wild)'!G$16,"",IF(E26=0,"",IF(OR(E26=$AA$1,E26=$AB$1,E27=$AA$1,E27=$AB$1,E28=$AA$1,E28=$AB$1,E29=$AA$1,E29=$AB$1),0,1)))</f>
        <v>1</v>
      </c>
      <c r="AE26" s="3">
        <f>IF($A26&gt;='FG_576way_Regular Symbol(2wild)'!H$16,"",IF(F26=0,"",IF(OR(F26=$AA$1,F26=$AB$1,F27=$AA$1,F27=$AB$1,F28=$AA$1,F28=$AB$1,F29=$AA$1,F29=$AB$1),0,1)))</f>
        <v>1</v>
      </c>
      <c r="AG26" s="344">
        <f>IF($A26&gt;='FG_576way_Regular Symbol(2wild)'!D$16,"",IF(B26=0,"",IF(OR(B26=$AG$1,B26=$AH$1,B27=$AG$1,B27=$AH$1,B28=$AG$1,B28=$AH$1),0,1)))</f>
        <v>1</v>
      </c>
      <c r="AH26" s="344">
        <f>IF($A26&gt;='FG_576way_Regular Symbol(2wild)'!E$16,"",IF(C26=0,"",IF(OR(C26=$AG$1,C26=$AH$1,C27=$AG$1,C27=$AH$1,C28=$AG$1,C28=$AH$1),0,1)))</f>
        <v>1</v>
      </c>
      <c r="AI26" s="3">
        <f>IF($A26&gt;='FG_576way_Regular Symbol(2wild)'!F$16,"",IF(D26=0,"",IF(OR(D26=$AG$1,D26=$AH$1,D27=$AG$1,D27=$AH$1,D28=$AG$1,D28=$AH$1,D29=$AG$1,D29=$AH$1),0,1)))</f>
        <v>1</v>
      </c>
      <c r="AJ26" s="3">
        <f>IF($A26&gt;='FG_576way_Regular Symbol(2wild)'!G$16,"",IF(E26=0,"",IF(OR(E26=$AG$1,E26=$AH$1,E27=$AG$1,E27=$AH$1,E28=$AG$1,E28=$AH$1,E29=$AG$1,E29=$AH$1),0,1)))</f>
        <v>1</v>
      </c>
      <c r="AK26" s="3">
        <f>IF($A26&gt;='FG_576way_Regular Symbol(2wild)'!H$16,"",IF(F26=0,"",IF(OR(F26=$AG$1,F26=$AH$1,F27=$AG$1,F27=$AH$1,F28=$AG$1,F28=$AH$1,F29=$AG$1,F29=$AH$1),0,1)))</f>
        <v>1</v>
      </c>
      <c r="AM26" s="344">
        <f>IF($A26&gt;='FG_576way_Regular Symbol(2wild)'!D$16,"",IF(B26=0,"",IF(OR(B26=$AM$1,B26=$AN$1,B27=$AM$1,B27=$AN$1,B28=$AM$1,B28=$AN$1),0,1)))</f>
        <v>0</v>
      </c>
      <c r="AN26" s="344">
        <f>IF($A26&gt;='FG_576way_Regular Symbol(2wild)'!E$16,"",IF(C26=0,"",IF(OR(C26=$AM$1,C26=$AN$1,C27=$AM$1,C27=$AN$1,C28=$AM$1,C28=$AN$1),0,1)))</f>
        <v>1</v>
      </c>
      <c r="AO26" s="3">
        <f>IF($A26&gt;='FG_576way_Regular Symbol(2wild)'!F$16,"",IF(D26=0,"",IF(OR(D26=$AM$1,D26=$AN$1,D27=$AM$1,D27=$AN$1,D28=$AM$1,D28=$AN$1,D29=$AM$1,D29=$AN$1),0,1)))</f>
        <v>0</v>
      </c>
      <c r="AP26" s="3">
        <f>IF($A26&gt;='FG_576way_Regular Symbol(2wild)'!G$16,"",IF(E26=0,"",IF(OR(E26=$AM$1,E26=$AN$1,E27=$AM$1,E27=$AN$1,E28=$AM$1,E28=$AN$1,E29=$AM$1,E29=$AN$1),0,1)))</f>
        <v>0</v>
      </c>
      <c r="AQ26" s="3">
        <f>IF($A26&gt;='FG_576way_Regular Symbol(2wild)'!H$16,"",IF(F26=0,"",IF(OR(F26=$AM$1,F26=$AN$1,F27=$AM$1,F27=$AN$1,F28=$AM$1,F28=$AN$1,F29=$AM$1,F29=$AN$1),0,1)))</f>
        <v>1</v>
      </c>
      <c r="AS26" s="344">
        <f>IF($A26&gt;='FG_576way_Regular Symbol(2wild)'!D$16,"",IF(B26=0,"",IF(OR(B26=$AM$1,B26=$AT$1,B27=$AM$1,B27=$AT$1,B28=$AM$1,B28=$AT$1),0,1)))</f>
        <v>1</v>
      </c>
      <c r="AT26" s="344">
        <f>IF($A26&gt;='FG_576way_Regular Symbol(2wild)'!E$16,"",IF(C26=0,"",IF(OR(C26=$AM$1,C26=$AT$1,C27=$AM$1,C27=$AT$1,C28=$AM$1,C28=$AT$1),0,1)))</f>
        <v>1</v>
      </c>
      <c r="AU26" s="3">
        <f>IF($A26&gt;='FG_576way_Regular Symbol(2wild)'!F$16,"",IF(D26=0,"",IF(OR(D26=$AM$1,D26=$AT$1,D27=$AM$1,D27=$AT$1,D28=$AM$1,D28=$AT$1,D29=$AM$1,D29=$AT$1),0,1)))</f>
        <v>1</v>
      </c>
      <c r="AV26" s="3">
        <f>IF($A26&gt;='FG_576way_Regular Symbol(2wild)'!G$16,"",IF(E26=0,"",IF(OR(E26=$AM$1,E26=$AT$1,E27=$AM$1,E27=$AT$1,E28=$AM$1,E28=$AT$1,E29=$AM$1,E29=$AT$1),0,1)))</f>
        <v>1</v>
      </c>
      <c r="AW26" s="3">
        <f>IF($A26&gt;='FG_576way_Regular Symbol(2wild)'!H$16,"",IF(F26=0,"",IF(OR(F26=$AM$1,F26=$AT$1,F27=$AM$1,F27=$AT$1,F28=$AM$1,F28=$AT$1,F29=$AM$1,F29=$AT$1),0,1)))</f>
        <v>1</v>
      </c>
      <c r="AY26" s="344">
        <f>IF($A26&gt;='FG_576way_Regular Symbol(2wild)'!D$16,"",IF(B26=0,"",IF(OR(B26=$AM$1,B26=$AZ$1,B27=$AM$1,B27=$AZ$1,B28=$AM$1,B28=$AZ$1),0,1)))</f>
        <v>1</v>
      </c>
      <c r="AZ26" s="344">
        <f>IF($A26&gt;='FG_576way_Regular Symbol(2wild)'!E$16,"",IF(C26=0,"",IF(OR(C26=$AM$1,C26=$AZ$1,C27=$AM$1,C27=$AZ$1,C28=$AM$1,C28=$AZ$1),0,1)))</f>
        <v>1</v>
      </c>
      <c r="BA26" s="3">
        <f>IF($A26&gt;='FG_576way_Regular Symbol(2wild)'!F$16,"",IF(D26=0,"",IF(OR(D26=$AM$1,D26=$AZ$1,D27=$AM$1,D27=$AZ$1,D28=$AM$1,D28=$AZ$1,D29=$AM$1,D29=$AZ$1),0,1)))</f>
        <v>1</v>
      </c>
      <c r="BB26" s="3">
        <f>IF($A26&gt;='FG_576way_Regular Symbol(2wild)'!G$16,"",IF(E26=0,"",IF(OR(E26=$AM$1,E26=$AZ$1,E27=$AM$1,E27=$AZ$1,E28=$AM$1,E28=$AZ$1,E29=$AM$1,E29=$AZ$1),0,1)))</f>
        <v>1</v>
      </c>
      <c r="BC26" s="3">
        <f>IF($A26&gt;='FG_576way_Regular Symbol(2wild)'!H$16,"",IF(F26=0,"",IF(OR(F26=$AM$1,F26=$AZ$1,F27=$AM$1,F27=$AZ$1,F28=$AM$1,F28=$AZ$1,F29=$AM$1,F29=$AZ$1),0,1)))</f>
        <v>1</v>
      </c>
      <c r="BE26" s="344">
        <f>IF($A26&gt;='FG_576way_Regular Symbol(2wild)'!D$16,"",IF(B26=0,"",IF(OR(B26=$AM$1,B26=$BF$1,B27=$AM$1,B27=$BF$1,B28=$AM$1,B28=$BF$1),0,1)))</f>
        <v>1</v>
      </c>
      <c r="BF26" s="344">
        <f>IF($A26&gt;='FG_576way_Regular Symbol(2wild)'!E$16,"",IF(C26=0,"",IF(OR(C26=$AM$1,C26=$BF$1,C27=$AM$1,C27=$BF$1,C28=$AM$1,C28=$BF$1),0,1)))</f>
        <v>1</v>
      </c>
      <c r="BG26" s="3">
        <f>IF($A26&gt;='FG_576way_Regular Symbol(2wild)'!F$16,"",IF(D26=0,"",IF(OR(D26=$AM$1,D26=$BF$1,D27=$AM$1,D27=$BF$1,D28=$AM$1,D28=$BF$1,D29=$AM$1,D29=$BF$1),0,1)))</f>
        <v>1</v>
      </c>
      <c r="BH26" s="3">
        <f>IF($A26&gt;='FG_576way_Regular Symbol(2wild)'!G$16,"",IF(E26=0,"",IF(OR(E26=$AM$1,E26=$BF$1,E27=$AM$1,E27=$BF$1,E28=$AM$1,E28=$BF$1,E29=$AM$1,E29=$BF$1),0,1)))</f>
        <v>1</v>
      </c>
      <c r="BI26" s="3">
        <f>IF($A26&gt;='FG_576way_Regular Symbol(2wild)'!H$16,"",IF(F26=0,"",IF(OR(F26=$AM$1,F26=$BF$1,F27=$AM$1,F27=$BF$1,F28=$AM$1,F28=$BF$1,F29=$AM$1,F29=$BF$1),0,1)))</f>
        <v>1</v>
      </c>
      <c r="BK26" s="344">
        <f>IF($A26&gt;='FG_576way_Regular Symbol(2wild)'!D$16,"",IF(B26=0,"",IF(OR(B26=$AM$1,B26=$BL$1,B27=$AM$1,B27=$BL$1,B28=$AM$1,B28=$BL$1),0,1)))</f>
        <v>1</v>
      </c>
      <c r="BL26" s="344">
        <f>IF($A26&gt;='FG_576way_Regular Symbol(2wild)'!E$16,"",IF(C26=0,"",IF(OR(C26=$AM$1,C26=$BL$1,C27=$AM$1,C27=$BL$1,C28=$AM$1,C28=$BL$1),0,1)))</f>
        <v>1</v>
      </c>
      <c r="BM26" s="3">
        <f>IF($A26&gt;='FG_576way_Regular Symbol(2wild)'!F$16,"",IF(D26=0,"",IF(OR(D26=$AM$1,D26=$BL$1,D27=$AM$1,D27=$BL$1,D28=$AM$1,D28=$BL$1,D29=$AM$1,D29=$BL$1),0,1)))</f>
        <v>1</v>
      </c>
      <c r="BN26" s="3">
        <f>IF($A26&gt;='FG_576way_Regular Symbol(2wild)'!G$16,"",IF(E26=0,"",IF(OR(E26=$AM$1,E26=$BL$1,E27=$AM$1,E27=$BL$1,E28=$AM$1,E28=$BL$1,E29=$AM$1,E29=$BL$1),0,1)))</f>
        <v>1</v>
      </c>
      <c r="BO26" s="3">
        <f>IF($A26&gt;='FG_576way_Regular Symbol(2wild)'!H$16,"",IF(F26=0,"",IF(OR(F26=$AM$1,F26=$BL$1,F27=$AM$1,F27=$BL$1,F28=$AM$1,F28=$BL$1,F29=$AM$1,F29=$BL$1),0,1)))</f>
        <v>1</v>
      </c>
      <c r="BQ26" s="3">
        <f>IF($A26&gt;='FG_576way_Regular Symbol(2wild)'!D$16,"",IF(B26=0,"",IF(OR(B26=$BQ$1,B26=$BR$1,B27=$BQ$1,B27=$BR$1,B28=$BQ$1,B28=$BR$1),0,1)))</f>
        <v>1</v>
      </c>
      <c r="BR26" s="3">
        <f>IF($A26&gt;='FG_576way_Regular Symbol(2wild)'!E$16,"",IF(C26=0,"",IF(OR(C26=$BQ$1,C26=$BR$1,C27=$BQ$1,C27=$BR$1,C28=$BQ$1,C28=$BR$1),0,1)))</f>
        <v>1</v>
      </c>
      <c r="BS26" s="3">
        <f>IF($A26&gt;='FG_576way_Regular Symbol(2wild)'!F$16,"",IF(D26=0,"",IF(OR(D26=$BQ$1,D26=$BR$1,D27=$BQ$1,D27=$BR$1,D28=$BQ$1,D28=$BR$1,D29=$BQ$1,D29=$BR$1),0,1)))</f>
        <v>1</v>
      </c>
      <c r="BT26" s="3">
        <f>IF($A26&gt;='FG_576way_Regular Symbol(2wild)'!G$16,"",IF(E26=0,"",IF(OR(E26=$BQ$1,E26=$BR$1,E27=$BQ$1,E27=$BR$1,E28=$BQ$1,E28=$BR$1,E29=$BQ$1,E29=$BR$1),0,1)))</f>
        <v>1</v>
      </c>
      <c r="BU26" s="3">
        <f>IF($A26&gt;='FG_576way_Regular Symbol(2wild)'!H$16,"",IF(F26=0,"",IF(OR(F26=$BQ$1,F26=$BR$1,F27=$BQ$1,F27=$BR$1,F28=$BQ$1,F28=$BR$1,F29=$BQ$1,F29=$BR$1),0,1)))</f>
        <v>1</v>
      </c>
      <c r="BW26" s="3">
        <f>IF($A26&gt;='FG_576way_Regular Symbol(2wild)'!D$16,"",IF(B26=0,"",IF(OR(B26=$BW$1,B27=$BW$1,B28=$BW$1,B26=$BX$1,B27=$BX$1,B28=$BX$1),0,1)))</f>
        <v>1</v>
      </c>
      <c r="BX26" s="3">
        <f>IF($A26&gt;='FG_576way_Regular Symbol(2wild)'!E$16,"",IF(C26=0,"",IF(OR(C26=$BW$1,C27=$BW$1,C28=$BW$1,C26=$BX$1,C27=$BX$1,C28=$BX$1),0,1)))</f>
        <v>1</v>
      </c>
      <c r="BY26" s="3">
        <f>IF($A26&gt;='FG_576way_Regular Symbol(2wild)'!F$16,"",IF(D26=0,"",IF(OR(D26=$BW$1,D27=$BW$1,D28=$BW$1,D26=$BX$1,D27=$BX$1,D28=$BX$1,D29=$BW$1,D29=$BX$1),0,1)))</f>
        <v>1</v>
      </c>
      <c r="BZ26" s="3">
        <f>IF($A26&gt;='FG_576way_Regular Symbol(2wild)'!G$16,"",IF(E26=0,"",IF(OR(E26=$BW$1,E27=$BW$1,E28=$BW$1,E26=$BX$1,E27=$BX$1,E28=$BX$1,E29=$BW$1,E29=$BX$1),0,1)))</f>
        <v>0</v>
      </c>
      <c r="CA26" s="3">
        <f>IF($A26&gt;='FG_576way_Regular Symbol(2wild)'!H$16,"",IF(F26=0,"",IF(OR(F26=$BW$1,F27=$BW$1,F28=$BW$1,F26=$BX$1,F27=$BX$1,F28=$BX$1,F29=$BW$1,F29=$BX$1),0,1)))</f>
        <v>0</v>
      </c>
      <c r="CC26" s="3">
        <f>IF($A26&gt;='FG_576way_Regular Symbol(2wild)'!D$16,"",IF(B26=0,"",IF(OR(B26=$BW$1,B27=$BW$1,B28=$BW$1,B26=$CD$1,B27=$CD$1,B28=$CD$1),0,1)))</f>
        <v>1</v>
      </c>
      <c r="CD26" s="3">
        <f>IF($A26&gt;='FG_576way_Regular Symbol(2wild)'!E$16,"",IF(C26=0,"",IF(OR(C26=$BW$1,C27=$BW$1,C28=$BW$1,C26=$CD$1,C27=$CD$1,C28=$CD$1),0,1)))</f>
        <v>1</v>
      </c>
      <c r="CE26" s="3">
        <f>IF($A26&gt;='FG_576way_Regular Symbol(2wild)'!F$16,"",IF(D26=0,"",IF(OR(D26=$BW$1,D27=$BW$1,D28=$BW$1,D26=$CD$1,D27=$CD$1,D28=$CD$1,D29=$BW$1,D29=$CD$1),0,1)))</f>
        <v>1</v>
      </c>
      <c r="CF26" s="3">
        <f>IF($A26&gt;='FG_576way_Regular Symbol(2wild)'!G$16,"",IF(E26=0,"",IF(OR(E26=$BW$1,E27=$BW$1,E28=$BW$1,E26=$CD$1,E27=$CD$1,E28=$CD$1,E29=$BW$1,E29=$CD$1),0,1)))</f>
        <v>0</v>
      </c>
      <c r="CG26" s="3">
        <f>IF($A26&gt;='FG_576way_Regular Symbol(2wild)'!H$16,"",IF(F26=0,"",IF(OR(F26=$BW$1,F27=$BW$1,F28=$BW$1,F26=$CD$1,F27=$CD$1,F28=$CD$1,F29=$BW$1,F29=$CD$1),0,1)))</f>
        <v>1</v>
      </c>
      <c r="CI26" s="3">
        <f>IF($A26&gt;='FG_576way_Regular Symbol(2wild)'!D$16,"",IF(B26=0,"",IF(OR(B26=$BW$1,B27=$BW$1,B28=$BW$1,B26=$CJ$1,B27=$CJ$1,B28=$CJ$1),0,1)))</f>
        <v>1</v>
      </c>
      <c r="CJ26" s="3">
        <f>IF($A26&gt;='FG_576way_Regular Symbol(2wild)'!E$16,"",IF(C26=0,"",IF(OR(C26=$BW$1,C27=$BW$1,C28=$BW$1,C26=$CJ$1,C27=$CJ$1,C28=$CJ$1),0,1)))</f>
        <v>0</v>
      </c>
      <c r="CK26" s="3">
        <f>IF($A26&gt;='FG_576way_Regular Symbol(2wild)'!F$16,"",IF(D26=0,"",IF(OR(D26=$BW$1,D27=$BW$1,D28=$BW$1,D26=$CJ$1,D27=$CJ$1,D28=$CJ$1,D29=$BW$1,D29=$CJ$1),0,1)))</f>
        <v>0</v>
      </c>
      <c r="CL26" s="3">
        <f>IF($A26&gt;='FG_576way_Regular Symbol(2wild)'!G$16,"",IF(E26=0,"",IF(OR(E26=$BW$1,E27=$BW$1,E28=$BW$1,E26=$CJ$1,E27=$CJ$1,E28=$CJ$1,E29=$BW$1,E29=$CJ$1),0,1)))</f>
        <v>1</v>
      </c>
      <c r="CM26" s="3">
        <f>IF($A26&gt;='FG_576way_Regular Symbol(2wild)'!H$16,"",IF(F26=0,"",IF(OR(F26=$BW$1,F27=$BW$1,F28=$BW$1,F26=$CJ$1,F27=$CJ$1,F28=$CJ$1,F29=$BW$1,F29=$CJ$1),0,1)))</f>
        <v>0</v>
      </c>
      <c r="CO26" s="3">
        <f>IF($A26&gt;='FG_576way_Regular Symbol(2wild)'!D$16,"",IF(B26=0,"",IF(OR(B26=$BW$1,B27=$BW$1,B28=$BW$1,B26=$CP$1,B27=$CP$1,B28=$CP$1),0,1)))</f>
        <v>1</v>
      </c>
      <c r="CP26" s="3">
        <f>IF($A26&gt;='FG_576way_Regular Symbol(2wild)'!E$16,"",IF(C26=0,"",IF(OR(C26=$BW$1,C27=$BW$1,C28=$BW$1,C26=$CP$1,C27=$CP$1,C28=$CP$1),0,1)))</f>
        <v>1</v>
      </c>
      <c r="CQ26" s="3">
        <f>IF($A26&gt;='FG_576way_Regular Symbol(2wild)'!F$16,"",IF(D26=0,"",IF(OR(D26=$BW$1,D27=$BW$1,D28=$BW$1,D26=$CP$1,D27=$CP$1,D28=$CP$1,D29=$BW$1,D29=$CP$1),0,1)))</f>
        <v>0</v>
      </c>
      <c r="CR26" s="3">
        <f>IF($A26&gt;='FG_576way_Regular Symbol(2wild)'!G$16,"",IF(E26=0,"",IF(OR(E26=$BW$1,E27=$BW$1,E28=$BW$1,E26=$CP$1,E27=$CP$1,E28=$CP$1,E29=$BW$1,E29=$CP$1),0,1)))</f>
        <v>1</v>
      </c>
      <c r="CS26" s="3">
        <f>IF($A26&gt;='FG_576way_Regular Symbol(2wild)'!H$16,"",IF(F26=0,"",IF(OR(F26=$BW$1,F27=$BW$1,F28=$BW$1,F26=$CP$1,F27=$CP$1,F28=$CP$1,F29=$BW$1,F29=$CP$1),0,1)))</f>
        <v>1</v>
      </c>
      <c r="CU26" s="3">
        <f>IF($A26&gt;='FG_576way_Regular Symbol(2wild)'!D$16,"",IF(B26=0,"",IF(OR(B26=$BW$1,B27=$BW$1,B28=$BW$1,B26=$CV$1,B27=$CV$1,B28=$CV$1),0,1)))</f>
        <v>1</v>
      </c>
      <c r="CV26" s="3">
        <f>IF($A26&gt;='FG_576way_Regular Symbol(2wild)'!E$16,"",IF(C26=0,"",IF(OR(C26=$BW$1,C27=$BW$1,C28=$BW$1,C26=$CV$1,C27=$CV$1,C28=$CV$1),0,1)))</f>
        <v>1</v>
      </c>
      <c r="CW26" s="3">
        <f>IF($A26&gt;='FG_576way_Regular Symbol(2wild)'!F$16,"",IF(D26=0,"",IF(OR(D26=$BW$1,D27=$BW$1,D28=$BW$1,D26=$CV$1,D27=$CV$1,D28=$CV$1,D29=$BW$1,D29=$CV$1),0,1)))</f>
        <v>1</v>
      </c>
      <c r="CX26" s="3">
        <f>IF($A26&gt;='FG_576way_Regular Symbol(2wild)'!G$16,"",IF(E26=0,"",IF(OR(E26=$BW$1,E27=$BW$1,E28=$BW$1,E26=$CV$1,E27=$CV$1,E28=$CV$1,E29=$BW$1,E29=$CV$1),0,1)))</f>
        <v>1</v>
      </c>
      <c r="CY26" s="3">
        <f>IF($A26&gt;='FG_576way_Regular Symbol(2wild)'!H$16,"",IF(F26=0,"",IF(OR(F26=$BW$1,F27=$BW$1,F28=$BW$1,F26=$CV$1,F27=$CV$1,F28=$CV$1,F29=$BW$1,F29=$CV$1),0,1)))</f>
        <v>1</v>
      </c>
    </row>
    <row r="27" spans="1:103">
      <c r="A27" s="337">
        <f>IF('FG_243way_Regular Symbol'!L26="","",'FG_243way_Regular Symbol'!L26)</f>
        <v>23</v>
      </c>
      <c r="B27" s="191" t="str">
        <f>IF('FG_576way_Regular Symbol(2wild)'!Q26="",
IF($A27-'FG_576way_Regular Symbol(2wild)'!D$16&gt;='FG_576way_RegularＸ_W()'!B$2-1,"",VLOOKUP($A27-'FG_576way_Regular Symbol(2wild)'!D$16,'FG_576way_Regular Symbol(2wild)'!$P$3:$U$99,'FG_576way_RegularＸ_W()'!B$3+1,FALSE)),
'FG_576way_Regular Symbol(2wild)'!Q26)</f>
        <v>M5</v>
      </c>
      <c r="C27" s="191" t="str">
        <f>IF('FG_576way_Regular Symbol(2wild)'!R26="",
IF($A27-'FG_576way_Regular Symbol(2wild)'!E$16&gt;='FG_576way_RegularＸ_W()'!C$2-1,"",VLOOKUP($A27-'FG_576way_Regular Symbol(2wild)'!E$16,'FG_576way_Regular Symbol(2wild)'!$P$3:$U$99,'FG_576way_RegularＸ_W()'!C$3+1,FALSE)),
'FG_576way_Regular Symbol(2wild)'!R26)</f>
        <v>M1</v>
      </c>
      <c r="D27" s="191" t="str">
        <f>IF('FG_576way_Regular Symbol(2wild)'!S26="",
IF($A27-'FG_576way_Regular Symbol(2wild)'!F$16&gt;='FG_576way_RegularＸ_W()'!D$2-1,"",VLOOKUP($A27-'FG_576way_Regular Symbol(2wild)'!F$16,'FG_576way_Regular Symbol(2wild)'!$P$3:$U$99,'FG_576way_RegularＸ_W()'!D$3+1,FALSE)),
'FG_576way_Regular Symbol(2wild)'!S26)</f>
        <v>M5</v>
      </c>
      <c r="E27" s="191" t="str">
        <f>IF('FG_576way_Regular Symbol(2wild)'!T26="",
IF($A27-'FG_576way_Regular Symbol(2wild)'!G$16&gt;='FG_576way_RegularＸ_W()'!E$2-1,"",VLOOKUP($A27-'FG_576way_Regular Symbol(2wild)'!G$16,'FG_576way_Regular Symbol(2wild)'!$P$3:$U$99,'FG_576way_RegularＸ_W()'!E$3+1,FALSE)),
'FG_576way_Regular Symbol(2wild)'!T26)</f>
        <v>M5</v>
      </c>
      <c r="F27" s="191" t="str">
        <f>IF('FG_576way_Regular Symbol(2wild)'!U26="",
IF($A27-'FG_576way_Regular Symbol(2wild)'!H$16&gt;='FG_576way_RegularＸ_W()'!F$2-1,"",VLOOKUP($A27-'FG_576way_Regular Symbol(2wild)'!H$16,'FG_576way_Regular Symbol(2wild)'!$P$3:$U$99,'FG_576way_RegularＸ_W()'!F$3+1,FALSE)),
'FG_576way_Regular Symbol(2wild)'!U26)</f>
        <v>K</v>
      </c>
      <c r="N27" s="363">
        <f t="shared" si="0"/>
        <v>23</v>
      </c>
      <c r="O27" s="344">
        <f>IF($A27&gt;='FG_576way_Regular Symbol(2wild)'!D$16,"",IF(B27="","",IF(OR(B27=$O$1,B27=$P$1,B28=$O$1,B28=$P$1,B29=$O$1,B29=$P$1),0,1)))</f>
        <v>0</v>
      </c>
      <c r="P27" s="344">
        <f>IF($A27&gt;='FG_576way_Regular Symbol(2wild)'!E$16,"",IF(C27="","",IF(OR(C27=$O$1,C27=$P$1,C28=$O$1,C28=$P$1,C29=$O$1,C29=$P$1),0,1)))</f>
        <v>0</v>
      </c>
      <c r="Q27" s="344">
        <f>IF($A27&gt;='FG_576way_Regular Symbol(2wild)'!F$16,"",IF(D27="","",IF(OR(D27=$O$1,D27=$P$1,D28=$O$1,D28=$P$1,D29=$O$1,D29=$P$1,D30=$O$1,D30=$P$1),0,1)))</f>
        <v>0</v>
      </c>
      <c r="R27" s="344">
        <f>IF($A27&gt;='FG_576way_Regular Symbol(2wild)'!G$16,"",IF(E27="","",IF(OR(E27=$O$1,E27=$P$1,E28=$O$1,E28=$P$1,E29=$O$1,E29=$P$1,E30=$O$1,E30=$P$1),0,1)))</f>
        <v>1</v>
      </c>
      <c r="S27" s="344">
        <f>IF($A27&gt;='FG_576way_Regular Symbol(2wild)'!H$16,"",IF(F27="","",IF(OR(F27=$O$1,F27=$P$1,F28=$O$1,F28=$P$1,F29=$O$1,F29=$P$1,F30=$O$1,F30=$P$1),0,1)))</f>
        <v>1</v>
      </c>
      <c r="U27" s="344">
        <f>IF($A27&gt;='FG_576way_Regular Symbol(2wild)'!D$16,"",IF(B27=0,"",IF(OR(B27=$U$1,B27=$V$1,B28=$U$1,B28=$V$1,B29=$U$1,B29=$V$1),0,1)))</f>
        <v>1</v>
      </c>
      <c r="V27" s="344">
        <f>IF($A27&gt;='FG_576way_Regular Symbol(2wild)'!E$16,"",IF(C27=0,"",IF(OR(C27=$U$1,C27=$V$1,C28=$U$1,C28=$V$1,C29=$U$1,C29=$V$1),0,1)))</f>
        <v>1</v>
      </c>
      <c r="W27" s="3">
        <f>IF($A27&gt;='FG_576way_Regular Symbol(2wild)'!F$16,"",IF(D27=0,"",IF(OR(D27=$U$1,D27=$V$1,D28=$U$1,D28=$V$1,D29=$U$1,D29=$V$1,D30=$U$1,D30=$V$1),0,1)))</f>
        <v>1</v>
      </c>
      <c r="X27" s="3">
        <f>IF($A27&gt;='FG_576way_Regular Symbol(2wild)'!G$16,"",IF(E27=0,"",IF(OR(E27=$U$1,E27=$V$1,E28=$U$1,E28=$V$1,E29=$U$1,E29=$V$1,E30=$U$1,E30=$V$1),0,1)))</f>
        <v>0</v>
      </c>
      <c r="Y27" s="3">
        <f>IF($A27&gt;='FG_576way_Regular Symbol(2wild)'!H$16,"",IF(F27=0,"",IF(OR(F27=$U$1,F27=$V$1,F28=$U$1,F28=$V$1,F29=$U$1,F29=$V$1,F30=$U$1,F30=$V$1),0,1)))</f>
        <v>1</v>
      </c>
      <c r="AA27" s="344">
        <f>IF($A27&gt;='FG_576way_Regular Symbol(2wild)'!D$16,"",IF(B27=0,"",IF(OR(B27=$AA$1,B27=$AB$1,B28=$AA$1,B28=$AB$1,B29=$AA$1,,B29=$AB$1),0,1)))</f>
        <v>1</v>
      </c>
      <c r="AB27" s="344">
        <f>IF($A27&gt;='FG_576way_Regular Symbol(2wild)'!E$16,"",IF(C27=0,"",IF(OR(C27=$AA$1,C27=$AB$1,C28=$AA$1,C28=$AB$1,C29=$AA$1,,C29=$AB$1),0,1)))</f>
        <v>1</v>
      </c>
      <c r="AC27" s="3">
        <f>IF($A27&gt;='FG_576way_Regular Symbol(2wild)'!F$16,"",IF(D27=0,"",IF(OR(D27=$AA$1,D27=$AB$1,D28=$AA$1,D28=$AB$1,D29=$AA$1,D29=$AB$1,D30=$AA$1,D30=$AB$1),0,1)))</f>
        <v>1</v>
      </c>
      <c r="AD27" s="3">
        <f>IF($A27&gt;='FG_576way_Regular Symbol(2wild)'!G$16,"",IF(E27=0,"",IF(OR(E27=$AA$1,E27=$AB$1,E28=$AA$1,E28=$AB$1,E29=$AA$1,E29=$AB$1,E30=$AA$1,E30=$AB$1),0,1)))</f>
        <v>1</v>
      </c>
      <c r="AE27" s="3">
        <f>IF($A27&gt;='FG_576way_Regular Symbol(2wild)'!H$16,"",IF(F27=0,"",IF(OR(F27=$AA$1,F27=$AB$1,F28=$AA$1,F28=$AB$1,F29=$AA$1,F29=$AB$1,F30=$AA$1,F30=$AB$1),0,1)))</f>
        <v>1</v>
      </c>
      <c r="AG27" s="344">
        <f>IF($A27&gt;='FG_576way_Regular Symbol(2wild)'!D$16,"",IF(B27=0,"",IF(OR(B27=$AG$1,B27=$AH$1,B28=$AG$1,B28=$AH$1,B29=$AG$1,B29=$AH$1),0,1)))</f>
        <v>1</v>
      </c>
      <c r="AH27" s="344">
        <f>IF($A27&gt;='FG_576way_Regular Symbol(2wild)'!E$16,"",IF(C27=0,"",IF(OR(C27=$AG$1,C27=$AH$1,C28=$AG$1,C28=$AH$1,C29=$AG$1,C29=$AH$1),0,1)))</f>
        <v>0</v>
      </c>
      <c r="AI27" s="3">
        <f>IF($A27&gt;='FG_576way_Regular Symbol(2wild)'!F$16,"",IF(D27=0,"",IF(OR(D27=$AG$1,D27=$AH$1,D28=$AG$1,D28=$AH$1,D29=$AG$1,D29=$AH$1,D30=$AG$1,D30=$AH$1),0,1)))</f>
        <v>1</v>
      </c>
      <c r="AJ27" s="3">
        <f>IF($A27&gt;='FG_576way_Regular Symbol(2wild)'!G$16,"",IF(E27=0,"",IF(OR(E27=$AG$1,E27=$AH$1,E28=$AG$1,E28=$AH$1,E29=$AG$1,E29=$AH$1,E30=$AG$1,E30=$AH$1),0,1)))</f>
        <v>1</v>
      </c>
      <c r="AK27" s="3">
        <f>IF($A27&gt;='FG_576way_Regular Symbol(2wild)'!H$16,"",IF(F27=0,"",IF(OR(F27=$AG$1,F27=$AH$1,F28=$AG$1,F28=$AH$1,F29=$AG$1,F29=$AH$1,F30=$AG$1,F30=$AH$1),0,1)))</f>
        <v>1</v>
      </c>
      <c r="AM27" s="344">
        <f>IF($A27&gt;='FG_576way_Regular Symbol(2wild)'!D$16,"",IF(B27=0,"",IF(OR(B27=$AM$1,B27=$AN$1,B28=$AM$1,B28=$AN$1,B29=$AM$1,B29=$AN$1),0,1)))</f>
        <v>0</v>
      </c>
      <c r="AN27" s="344">
        <f>IF($A27&gt;='FG_576way_Regular Symbol(2wild)'!E$16,"",IF(C27=0,"",IF(OR(C27=$AM$1,C27=$AN$1,C28=$AM$1,C28=$AN$1,C29=$AM$1,C29=$AN$1),0,1)))</f>
        <v>1</v>
      </c>
      <c r="AO27" s="3">
        <f>IF($A27&gt;='FG_576way_Regular Symbol(2wild)'!F$16,"",IF(D27=0,"",IF(OR(D27=$AM$1,D27=$AN$1,D28=$AM$1,D28=$AN$1,D29=$AM$1,D29=$AN$1,D30=$AM$1,D30=$AN$1),0,1)))</f>
        <v>0</v>
      </c>
      <c r="AP27" s="3">
        <f>IF($A27&gt;='FG_576way_Regular Symbol(2wild)'!G$16,"",IF(E27=0,"",IF(OR(E27=$AM$1,E27=$AN$1,E28=$AM$1,E28=$AN$1,E29=$AM$1,E29=$AN$1,E30=$AM$1,E30=$AN$1),0,1)))</f>
        <v>0</v>
      </c>
      <c r="AQ27" s="3">
        <f>IF($A27&gt;='FG_576way_Regular Symbol(2wild)'!H$16,"",IF(F27=0,"",IF(OR(F27=$AM$1,F27=$AN$1,F28=$AM$1,F28=$AN$1,F29=$AM$1,F29=$AN$1,F30=$AM$1,F30=$AN$1),0,1)))</f>
        <v>1</v>
      </c>
      <c r="AS27" s="344">
        <f>IF($A27&gt;='FG_576way_Regular Symbol(2wild)'!D$16,"",IF(B27=0,"",IF(OR(B27=$AM$1,B27=$AT$1,B28=$AM$1,B28=$AT$1,B29=$AM$1,B29=$AT$1),0,1)))</f>
        <v>1</v>
      </c>
      <c r="AT27" s="344">
        <f>IF($A27&gt;='FG_576way_Regular Symbol(2wild)'!E$16,"",IF(C27=0,"",IF(OR(C27=$AM$1,C27=$AT$1,C28=$AM$1,C28=$AT$1,C29=$AM$1,C29=$AT$1),0,1)))</f>
        <v>1</v>
      </c>
      <c r="AU27" s="3">
        <f>IF($A27&gt;='FG_576way_Regular Symbol(2wild)'!F$16,"",IF(D27=0,"",IF(OR(D27=$AM$1,D27=$AT$1,D28=$AM$1,D28=$AT$1,D29=$AM$1,D29=$AT$1,D30=$AM$1,D30=$AT$1),0,1)))</f>
        <v>1</v>
      </c>
      <c r="AV27" s="3">
        <f>IF($A27&gt;='FG_576way_Regular Symbol(2wild)'!G$16,"",IF(E27=0,"",IF(OR(E27=$AM$1,E27=$AT$1,E28=$AM$1,E28=$AT$1,E29=$AM$1,E29=$AT$1,E30=$AM$1,E30=$AT$1),0,1)))</f>
        <v>1</v>
      </c>
      <c r="AW27" s="3">
        <f>IF($A27&gt;='FG_576way_Regular Symbol(2wild)'!H$16,"",IF(F27=0,"",IF(OR(F27=$AM$1,F27=$AT$1,F28=$AM$1,F28=$AT$1,F29=$AM$1,F29=$AT$1,F30=$AM$1,F30=$AT$1),0,1)))</f>
        <v>1</v>
      </c>
      <c r="AY27" s="344">
        <f>IF($A27&gt;='FG_576way_Regular Symbol(2wild)'!D$16,"",IF(B27=0,"",IF(OR(B27=$AM$1,B27=$AZ$1,B28=$AM$1,B28=$AZ$1,B29=$AM$1,B29=$AZ$1),0,1)))</f>
        <v>1</v>
      </c>
      <c r="AZ27" s="344">
        <f>IF($A27&gt;='FG_576way_Regular Symbol(2wild)'!E$16,"",IF(C27=0,"",IF(OR(C27=$AM$1,C27=$AZ$1,C28=$AM$1,C28=$AZ$1,C29=$AM$1,C29=$AZ$1),0,1)))</f>
        <v>1</v>
      </c>
      <c r="BA27" s="3">
        <f>IF($A27&gt;='FG_576way_Regular Symbol(2wild)'!F$16,"",IF(D27=0,"",IF(OR(D27=$AM$1,D27=$AZ$1,D28=$AM$1,D28=$AZ$1,D29=$AM$1,D29=$AZ$1,D30=$AM$1,D30=$AZ$1),0,1)))</f>
        <v>1</v>
      </c>
      <c r="BB27" s="3">
        <f>IF($A27&gt;='FG_576way_Regular Symbol(2wild)'!G$16,"",IF(E27=0,"",IF(OR(E27=$AM$1,E27=$AZ$1,E28=$AM$1,E28=$AZ$1,E29=$AM$1,E29=$AZ$1,E30=$AM$1,E30=$AZ$1),0,1)))</f>
        <v>1</v>
      </c>
      <c r="BC27" s="3">
        <f>IF($A27&gt;='FG_576way_Regular Symbol(2wild)'!H$16,"",IF(F27=0,"",IF(OR(F27=$AM$1,F27=$AZ$1,F28=$AM$1,F28=$AZ$1,F29=$AM$1,F29=$AZ$1,F30=$AM$1,F30=$AZ$1),0,1)))</f>
        <v>1</v>
      </c>
      <c r="BE27" s="344">
        <f>IF($A27&gt;='FG_576way_Regular Symbol(2wild)'!D$16,"",IF(B27=0,"",IF(OR(B27=$AM$1,B27=$BF$1,B28=$AM$1,B28=$BF$1,B29=$AM$1,B29=$BF$1),0,1)))</f>
        <v>1</v>
      </c>
      <c r="BF27" s="344">
        <f>IF($A27&gt;='FG_576way_Regular Symbol(2wild)'!E$16,"",IF(C27=0,"",IF(OR(C27=$AM$1,C27=$BF$1,C28=$AM$1,C28=$BF$1,C29=$AM$1,C29=$BF$1),0,1)))</f>
        <v>1</v>
      </c>
      <c r="BG27" s="3">
        <f>IF($A27&gt;='FG_576way_Regular Symbol(2wild)'!F$16,"",IF(D27=0,"",IF(OR(D27=$AM$1,D27=$BF$1,D28=$AM$1,D28=$BF$1,D29=$AM$1,D29=$BF$1,D30=$AM$1,D30=$BF$1),0,1)))</f>
        <v>1</v>
      </c>
      <c r="BH27" s="3">
        <f>IF($A27&gt;='FG_576way_Regular Symbol(2wild)'!G$16,"",IF(E27=0,"",IF(OR(E27=$AM$1,E27=$BF$1,E28=$AM$1,E28=$BF$1,E29=$AM$1,E29=$BF$1,E30=$AM$1,E30=$BF$1),0,1)))</f>
        <v>1</v>
      </c>
      <c r="BI27" s="3">
        <f>IF($A27&gt;='FG_576way_Regular Symbol(2wild)'!H$16,"",IF(F27=0,"",IF(OR(F27=$AM$1,F27=$BF$1,F28=$AM$1,F28=$BF$1,F29=$AM$1,F29=$BF$1,F30=$AM$1,F30=$BF$1),0,1)))</f>
        <v>1</v>
      </c>
      <c r="BK27" s="344">
        <f>IF($A27&gt;='FG_576way_Regular Symbol(2wild)'!D$16,"",IF(B27=0,"",IF(OR(B27=$AM$1,B27=$BL$1,B28=$AM$1,B28=$BL$1,B29=$AM$1,B29=$BL$1),0,1)))</f>
        <v>1</v>
      </c>
      <c r="BL27" s="344">
        <f>IF($A27&gt;='FG_576way_Regular Symbol(2wild)'!E$16,"",IF(C27=0,"",IF(OR(C27=$AM$1,C27=$BL$1,C28=$AM$1,C28=$BL$1,C29=$AM$1,C29=$BL$1),0,1)))</f>
        <v>1</v>
      </c>
      <c r="BM27" s="3">
        <f>IF($A27&gt;='FG_576way_Regular Symbol(2wild)'!F$16,"",IF(D27=0,"",IF(OR(D27=$AM$1,D27=$BL$1,D28=$AM$1,D28=$BL$1,D29=$AM$1,D29=$BL$1,D30=$AM$1,D30=$BL$1),0,1)))</f>
        <v>1</v>
      </c>
      <c r="BN27" s="3">
        <f>IF($A27&gt;='FG_576way_Regular Symbol(2wild)'!G$16,"",IF(E27=0,"",IF(OR(E27=$AM$1,E27=$BL$1,E28=$AM$1,E28=$BL$1,E29=$AM$1,E29=$BL$1,E30=$AM$1,E30=$BL$1),0,1)))</f>
        <v>1</v>
      </c>
      <c r="BO27" s="3">
        <f>IF($A27&gt;='FG_576way_Regular Symbol(2wild)'!H$16,"",IF(F27=0,"",IF(OR(F27=$AM$1,F27=$BL$1,F28=$AM$1,F28=$BL$1,F29=$AM$1,F29=$BL$1,F30=$AM$1,F30=$BL$1),0,1)))</f>
        <v>1</v>
      </c>
      <c r="BQ27" s="3">
        <f>IF($A27&gt;='FG_576way_Regular Symbol(2wild)'!D$16,"",IF(B27=0,"",IF(OR(B27=$BQ$1,B27=$BR$1,B28=$BQ$1,B28=$BR$1,B29=$BQ$1,B29=$BR$1),0,1)))</f>
        <v>1</v>
      </c>
      <c r="BR27" s="3">
        <f>IF($A27&gt;='FG_576way_Regular Symbol(2wild)'!E$16,"",IF(C27=0,"",IF(OR(C27=$BQ$1,C27=$BR$1,C28=$BQ$1,C28=$BR$1,C29=$BQ$1,C29=$BR$1),0,1)))</f>
        <v>1</v>
      </c>
      <c r="BS27" s="3">
        <f>IF($A27&gt;='FG_576way_Regular Symbol(2wild)'!F$16,"",IF(D27=0,"",IF(OR(D27=$BQ$1,D27=$BR$1,D28=$BQ$1,D28=$BR$1,D29=$BQ$1,D29=$BR$1,D30=$BQ$1,D30=$BR$1),0,1)))</f>
        <v>1</v>
      </c>
      <c r="BT27" s="3">
        <f>IF($A27&gt;='FG_576way_Regular Symbol(2wild)'!G$16,"",IF(E27=0,"",IF(OR(E27=$BQ$1,E27=$BR$1,E28=$BQ$1,E28=$BR$1,E29=$BQ$1,E29=$BR$1,E30=$BQ$1,E30=$BR$1),0,1)))</f>
        <v>1</v>
      </c>
      <c r="BU27" s="3">
        <f>IF($A27&gt;='FG_576way_Regular Symbol(2wild)'!H$16,"",IF(F27=0,"",IF(OR(F27=$BQ$1,F27=$BR$1,F28=$BQ$1,F28=$BR$1,F29=$BQ$1,F29=$BR$1,F30=$BQ$1,F30=$BR$1),0,1)))</f>
        <v>1</v>
      </c>
      <c r="BW27" s="3">
        <f>IF($A27&gt;='FG_576way_Regular Symbol(2wild)'!D$16,"",IF(B27=0,"",IF(OR(B27=$BW$1,B28=$BW$1,B29=$BW$1,B27=$BX$1,B28=$BX$1,B29=$BX$1),0,1)))</f>
        <v>1</v>
      </c>
      <c r="BX27" s="3">
        <f>IF($A27&gt;='FG_576way_Regular Symbol(2wild)'!E$16,"",IF(C27=0,"",IF(OR(C27=$BW$1,C28=$BW$1,C29=$BW$1,C27=$BX$1,C28=$BX$1,C29=$BX$1),0,1)))</f>
        <v>1</v>
      </c>
      <c r="BY27" s="3">
        <f>IF($A27&gt;='FG_576way_Regular Symbol(2wild)'!F$16,"",IF(D27=0,"",IF(OR(D27=$BW$1,D28=$BW$1,D29=$BW$1,D27=$BX$1,D28=$BX$1,D29=$BX$1,D30=$BW$1,D30=$BX$1),0,1)))</f>
        <v>1</v>
      </c>
      <c r="BZ27" s="3">
        <f>IF($A27&gt;='FG_576way_Regular Symbol(2wild)'!G$16,"",IF(E27=0,"",IF(OR(E27=$BW$1,E28=$BW$1,E29=$BW$1,E27=$BX$1,E28=$BX$1,E29=$BX$1,E30=$BW$1,E30=$BX$1),0,1)))</f>
        <v>1</v>
      </c>
      <c r="CA27" s="3">
        <f>IF($A27&gt;='FG_576way_Regular Symbol(2wild)'!H$16,"",IF(F27=0,"",IF(OR(F27=$BW$1,F28=$BW$1,F29=$BW$1,F27=$BX$1,F28=$BX$1,F29=$BX$1,F30=$BW$1,F30=$BX$1),0,1)))</f>
        <v>0</v>
      </c>
      <c r="CC27" s="3">
        <f>IF($A27&gt;='FG_576way_Regular Symbol(2wild)'!D$16,"",IF(B27=0,"",IF(OR(B27=$BW$1,B28=$BW$1,B29=$BW$1,B27=$CD$1,B28=$CD$1,B29=$CD$1),0,1)))</f>
        <v>1</v>
      </c>
      <c r="CD27" s="3">
        <f>IF($A27&gt;='FG_576way_Regular Symbol(2wild)'!E$16,"",IF(C27=0,"",IF(OR(C27=$BW$1,C28=$BW$1,C29=$BW$1,C27=$CD$1,C28=$CD$1,C29=$CD$1),0,1)))</f>
        <v>1</v>
      </c>
      <c r="CE27" s="3">
        <f>IF($A27&gt;='FG_576way_Regular Symbol(2wild)'!F$16,"",IF(D27=0,"",IF(OR(D27=$BW$1,D28=$BW$1,D29=$BW$1,D27=$CD$1,D28=$CD$1,D29=$CD$1,D30=$BW$1,D30=$CD$1),0,1)))</f>
        <v>1</v>
      </c>
      <c r="CF27" s="3">
        <f>IF($A27&gt;='FG_576way_Regular Symbol(2wild)'!G$16,"",IF(E27=0,"",IF(OR(E27=$BW$1,E28=$BW$1,E29=$BW$1,E27=$CD$1,E28=$CD$1,E29=$CD$1,E30=$BW$1,E30=$CD$1),0,1)))</f>
        <v>0</v>
      </c>
      <c r="CG27" s="3">
        <f>IF($A27&gt;='FG_576way_Regular Symbol(2wild)'!H$16,"",IF(F27=0,"",IF(OR(F27=$BW$1,F28=$BW$1,F29=$BW$1,F27=$CD$1,F28=$CD$1,F29=$CD$1,F30=$BW$1,F30=$CD$1),0,1)))</f>
        <v>1</v>
      </c>
      <c r="CI27" s="3">
        <f>IF($A27&gt;='FG_576way_Regular Symbol(2wild)'!D$16,"",IF(B27=0,"",IF(OR(B27=$BW$1,B28=$BW$1,B29=$BW$1,B27=$CJ$1,B28=$CJ$1,B29=$CJ$1),0,1)))</f>
        <v>0</v>
      </c>
      <c r="CJ27" s="3">
        <f>IF($A27&gt;='FG_576way_Regular Symbol(2wild)'!E$16,"",IF(C27=0,"",IF(OR(C27=$BW$1,C28=$BW$1,C29=$BW$1,C27=$CJ$1,C28=$CJ$1,C29=$CJ$1),0,1)))</f>
        <v>0</v>
      </c>
      <c r="CK27" s="3">
        <f>IF($A27&gt;='FG_576way_Regular Symbol(2wild)'!F$16,"",IF(D27=0,"",IF(OR(D27=$BW$1,D28=$BW$1,D29=$BW$1,D27=$CJ$1,D28=$CJ$1,D29=$CJ$1,D30=$BW$1,D30=$CJ$1),0,1)))</f>
        <v>0</v>
      </c>
      <c r="CL27" s="3">
        <f>IF($A27&gt;='FG_576way_Regular Symbol(2wild)'!G$16,"",IF(E27=0,"",IF(OR(E27=$BW$1,E28=$BW$1,E29=$BW$1,E27=$CJ$1,E28=$CJ$1,E29=$CJ$1,E30=$BW$1,E30=$CJ$1),0,1)))</f>
        <v>1</v>
      </c>
      <c r="CM27" s="3">
        <f>IF($A27&gt;='FG_576way_Regular Symbol(2wild)'!H$16,"",IF(F27=0,"",IF(OR(F27=$BW$1,F28=$BW$1,F29=$BW$1,F27=$CJ$1,F28=$CJ$1,F29=$CJ$1,F30=$BW$1,F30=$CJ$1),0,1)))</f>
        <v>1</v>
      </c>
      <c r="CO27" s="3">
        <f>IF($A27&gt;='FG_576way_Regular Symbol(2wild)'!D$16,"",IF(B27=0,"",IF(OR(B27=$BW$1,B28=$BW$1,B29=$BW$1,B27=$CP$1,B28=$CP$1,B29=$CP$1),0,1)))</f>
        <v>1</v>
      </c>
      <c r="CP27" s="3">
        <f>IF($A27&gt;='FG_576way_Regular Symbol(2wild)'!E$16,"",IF(C27=0,"",IF(OR(C27=$BW$1,C28=$BW$1,C29=$BW$1,C27=$CP$1,C28=$CP$1,C29=$CP$1),0,1)))</f>
        <v>1</v>
      </c>
      <c r="CQ27" s="3">
        <f>IF($A27&gt;='FG_576way_Regular Symbol(2wild)'!F$16,"",IF(D27=0,"",IF(OR(D27=$BW$1,D28=$BW$1,D29=$BW$1,D27=$CP$1,D28=$CP$1,D29=$CP$1,D30=$BW$1,D30=$CP$1),0,1)))</f>
        <v>0</v>
      </c>
      <c r="CR27" s="3">
        <f>IF($A27&gt;='FG_576way_Regular Symbol(2wild)'!G$16,"",IF(E27=0,"",IF(OR(E27=$BW$1,E28=$BW$1,E29=$BW$1,E27=$CP$1,E28=$CP$1,E29=$CP$1,E30=$BW$1,E30=$CP$1),0,1)))</f>
        <v>1</v>
      </c>
      <c r="CS27" s="3">
        <f>IF($A27&gt;='FG_576way_Regular Symbol(2wild)'!H$16,"",IF(F27=0,"",IF(OR(F27=$BW$1,F28=$BW$1,F29=$BW$1,F27=$CP$1,F28=$CP$1,F29=$CP$1,F30=$BW$1,F30=$CP$1),0,1)))</f>
        <v>1</v>
      </c>
      <c r="CU27" s="3">
        <f>IF($A27&gt;='FG_576way_Regular Symbol(2wild)'!D$16,"",IF(B27=0,"",IF(OR(B27=$BW$1,B28=$BW$1,B29=$BW$1,B27=$CV$1,B28=$CV$1,B29=$CV$1),0,1)))</f>
        <v>1</v>
      </c>
      <c r="CV27" s="3">
        <f>IF($A27&gt;='FG_576way_Regular Symbol(2wild)'!E$16,"",IF(C27=0,"",IF(OR(C27=$BW$1,C28=$BW$1,C29=$BW$1,C27=$CV$1,C28=$CV$1,C29=$CV$1),0,1)))</f>
        <v>1</v>
      </c>
      <c r="CW27" s="3">
        <f>IF($A27&gt;='FG_576way_Regular Symbol(2wild)'!F$16,"",IF(D27=0,"",IF(OR(D27=$BW$1,D28=$BW$1,D29=$BW$1,D27=$CV$1,D28=$CV$1,D29=$CV$1,D30=$BW$1,D30=$CV$1),0,1)))</f>
        <v>1</v>
      </c>
      <c r="CX27" s="3">
        <f>IF($A27&gt;='FG_576way_Regular Symbol(2wild)'!G$16,"",IF(E27=0,"",IF(OR(E27=$BW$1,E28=$BW$1,E29=$BW$1,E27=$CV$1,E28=$CV$1,E29=$CV$1,E30=$BW$1,E30=$CV$1),0,1)))</f>
        <v>1</v>
      </c>
      <c r="CY27" s="3">
        <f>IF($A27&gt;='FG_576way_Regular Symbol(2wild)'!H$16,"",IF(F27=0,"",IF(OR(F27=$BW$1,F28=$BW$1,F29=$BW$1,F27=$CV$1,F28=$CV$1,F29=$CV$1,F30=$BW$1,F30=$CV$1),0,1)))</f>
        <v>1</v>
      </c>
    </row>
    <row r="28" spans="1:103">
      <c r="A28" s="337">
        <f>IF('FG_243way_Regular Symbol'!L27="","",'FG_243way_Regular Symbol'!L27)</f>
        <v>24</v>
      </c>
      <c r="B28" s="191" t="str">
        <f>IF('FG_576way_Regular Symbol(2wild)'!Q27="",
IF($A28-'FG_576way_Regular Symbol(2wild)'!D$16&gt;='FG_576way_RegularＸ_W()'!B$2-1,"",VLOOKUP($A28-'FG_576way_Regular Symbol(2wild)'!D$16,'FG_576way_Regular Symbol(2wild)'!$P$3:$U$99,'FG_576way_RegularＸ_W()'!B$3+1,FALSE)),
'FG_576way_Regular Symbol(2wild)'!Q27)</f>
        <v>M1</v>
      </c>
      <c r="C28" s="191" t="str">
        <f>IF('FG_576way_Regular Symbol(2wild)'!R27="",
IF($A28-'FG_576way_Regular Symbol(2wild)'!E$16&gt;='FG_576way_RegularＸ_W()'!C$2-1,"",VLOOKUP($A28-'FG_576way_Regular Symbol(2wild)'!E$16,'FG_576way_Regular Symbol(2wild)'!$P$3:$U$99,'FG_576way_RegularＸ_W()'!C$3+1,FALSE)),
'FG_576way_Regular Symbol(2wild)'!R27)</f>
        <v>J</v>
      </c>
      <c r="D28" s="191" t="str">
        <f>IF('FG_576way_Regular Symbol(2wild)'!S27="",
IF($A28-'FG_576way_Regular Symbol(2wild)'!F$16&gt;='FG_576way_RegularＸ_W()'!D$2-1,"",VLOOKUP($A28-'FG_576way_Regular Symbol(2wild)'!F$16,'FG_576way_Regular Symbol(2wild)'!$P$3:$U$99,'FG_576way_RegularＸ_W()'!D$3+1,FALSE)),
'FG_576way_Regular Symbol(2wild)'!S27)</f>
        <v>J</v>
      </c>
      <c r="E28" s="191" t="str">
        <f>IF('FG_576way_Regular Symbol(2wild)'!T27="",
IF($A28-'FG_576way_Regular Symbol(2wild)'!G$16&gt;='FG_576way_RegularＸ_W()'!E$2-1,"",VLOOKUP($A28-'FG_576way_Regular Symbol(2wild)'!G$16,'FG_576way_Regular Symbol(2wild)'!$P$3:$U$99,'FG_576way_RegularＸ_W()'!E$3+1,FALSE)),
'FG_576way_Regular Symbol(2wild)'!T27)</f>
        <v>M5</v>
      </c>
      <c r="F28" s="191" t="str">
        <f>IF('FG_576way_Regular Symbol(2wild)'!U27="",
IF($A28-'FG_576way_Regular Symbol(2wild)'!H$16&gt;='FG_576way_RegularＸ_W()'!F$2-1,"",VLOOKUP($A28-'FG_576way_Regular Symbol(2wild)'!H$16,'FG_576way_Regular Symbol(2wild)'!$P$3:$U$99,'FG_576way_RegularＸ_W()'!F$3+1,FALSE)),
'FG_576way_Regular Symbol(2wild)'!U27)</f>
        <v>K</v>
      </c>
      <c r="N28" s="363">
        <f t="shared" si="0"/>
        <v>24</v>
      </c>
      <c r="O28" s="344">
        <f>IF($A28&gt;='FG_576way_Regular Symbol(2wild)'!D$16,"",IF(B28="","",IF(OR(B28=$O$1,B28=$P$1,B29=$O$1,B29=$P$1,B30=$O$1,B30=$P$1),0,1)))</f>
        <v>0</v>
      </c>
      <c r="P28" s="344">
        <f>IF($A28&gt;='FG_576way_Regular Symbol(2wild)'!E$16,"",IF(C28="","",IF(OR(C28=$O$1,C28=$P$1,C29=$O$1,C29=$P$1,C30=$O$1,C30=$P$1),0,1)))</f>
        <v>1</v>
      </c>
      <c r="Q28" s="344">
        <f>IF($A28&gt;='FG_576way_Regular Symbol(2wild)'!F$16,"",IF(D28="","",IF(OR(D28=$O$1,D28=$P$1,D29=$O$1,D29=$P$1,D30=$O$1,D30=$P$1,D31=$O$1,D31=$P$1),0,1)))</f>
        <v>0</v>
      </c>
      <c r="R28" s="344">
        <f>IF($A28&gt;='FG_576way_Regular Symbol(2wild)'!G$16,"",IF(E28="","",IF(OR(E28=$O$1,E28=$P$1,E29=$O$1,E29=$P$1,E30=$O$1,E30=$P$1,E31=$O$1,E31=$P$1),0,1)))</f>
        <v>1</v>
      </c>
      <c r="S28" s="344">
        <f>IF($A28&gt;='FG_576way_Regular Symbol(2wild)'!H$16,"",IF(F28="","",IF(OR(F28=$O$1,F28=$P$1,F29=$O$1,F29=$P$1,F30=$O$1,F30=$P$1,F31=$O$1,F31=$P$1),0,1)))</f>
        <v>1</v>
      </c>
      <c r="U28" s="344">
        <f>IF($A28&gt;='FG_576way_Regular Symbol(2wild)'!D$16,"",IF(B28=0,"",IF(OR(B28=$U$1,B28=$V$1,B29=$U$1,B29=$V$1,B30=$U$1,B30=$V$1),0,1)))</f>
        <v>1</v>
      </c>
      <c r="V28" s="344">
        <f>IF($A28&gt;='FG_576way_Regular Symbol(2wild)'!E$16,"",IF(C28=0,"",IF(OR(C28=$U$1,C28=$V$1,C29=$U$1,C29=$V$1,C30=$U$1,C30=$V$1),0,1)))</f>
        <v>1</v>
      </c>
      <c r="W28" s="3">
        <f>IF($A28&gt;='FG_576way_Regular Symbol(2wild)'!F$16,"",IF(D28=0,"",IF(OR(D28=$U$1,D28=$V$1,D29=$U$1,D29=$V$1,D30=$U$1,D30=$V$1,D31=$U$1,D31=$V$1),0,1)))</f>
        <v>1</v>
      </c>
      <c r="X28" s="3">
        <f>IF($A28&gt;='FG_576way_Regular Symbol(2wild)'!G$16,"",IF(E28=0,"",IF(OR(E28=$U$1,E28=$V$1,E29=$U$1,E29=$V$1,E30=$U$1,E30=$V$1,E31=$U$1,E31=$V$1),0,1)))</f>
        <v>0</v>
      </c>
      <c r="Y28" s="3">
        <f>IF($A28&gt;='FG_576way_Regular Symbol(2wild)'!H$16,"",IF(F28=0,"",IF(OR(F28=$U$1,F28=$V$1,F29=$U$1,F29=$V$1,F30=$U$1,F30=$V$1,F31=$U$1,F31=$V$1),0,1)))</f>
        <v>1</v>
      </c>
      <c r="AA28" s="344">
        <f>IF($A28&gt;='FG_576way_Regular Symbol(2wild)'!D$16,"",IF(B28=0,"",IF(OR(B28=$AA$1,B28=$AB$1,B29=$AA$1,B29=$AB$1,B30=$AA$1,,B30=$AB$1),0,1)))</f>
        <v>1</v>
      </c>
      <c r="AB28" s="344">
        <f>IF($A28&gt;='FG_576way_Regular Symbol(2wild)'!E$16,"",IF(C28=0,"",IF(OR(C28=$AA$1,C28=$AB$1,C29=$AA$1,C29=$AB$1,C30=$AA$1,,C30=$AB$1),0,1)))</f>
        <v>1</v>
      </c>
      <c r="AC28" s="3">
        <f>IF($A28&gt;='FG_576way_Regular Symbol(2wild)'!F$16,"",IF(D28=0,"",IF(OR(D28=$AA$1,D28=$AB$1,D29=$AA$1,D29=$AB$1,D30=$AA$1,D30=$AB$1,D31=$AA$1,D31=$AB$1),0,1)))</f>
        <v>1</v>
      </c>
      <c r="AD28" s="3">
        <f>IF($A28&gt;='FG_576way_Regular Symbol(2wild)'!G$16,"",IF(E28=0,"",IF(OR(E28=$AA$1,E28=$AB$1,E29=$AA$1,E29=$AB$1,E30=$AA$1,E30=$AB$1,E31=$AA$1,E31=$AB$1),0,1)))</f>
        <v>1</v>
      </c>
      <c r="AE28" s="3">
        <f>IF($A28&gt;='FG_576way_Regular Symbol(2wild)'!H$16,"",IF(F28=0,"",IF(OR(F28=$AA$1,F28=$AB$1,F29=$AA$1,F29=$AB$1,F30=$AA$1,F30=$AB$1,F31=$AA$1,F31=$AB$1),0,1)))</f>
        <v>1</v>
      </c>
      <c r="AG28" s="344">
        <f>IF($A28&gt;='FG_576way_Regular Symbol(2wild)'!D$16,"",IF(B28=0,"",IF(OR(B28=$AG$1,B28=$AH$1,B29=$AG$1,B29=$AH$1,B30=$AG$1,B30=$AH$1),0,1)))</f>
        <v>1</v>
      </c>
      <c r="AH28" s="344">
        <f>IF($A28&gt;='FG_576way_Regular Symbol(2wild)'!E$16,"",IF(C28=0,"",IF(OR(C28=$AG$1,C28=$AH$1,C29=$AG$1,C29=$AH$1,C30=$AG$1,C30=$AH$1),0,1)))</f>
        <v>0</v>
      </c>
      <c r="AI28" s="3">
        <f>IF($A28&gt;='FG_576way_Regular Symbol(2wild)'!F$16,"",IF(D28=0,"",IF(OR(D28=$AG$1,D28=$AH$1,D29=$AG$1,D29=$AH$1,D30=$AG$1,D30=$AH$1,D31=$AG$1,D31=$AH$1),0,1)))</f>
        <v>1</v>
      </c>
      <c r="AJ28" s="3">
        <f>IF($A28&gt;='FG_576way_Regular Symbol(2wild)'!G$16,"",IF(E28=0,"",IF(OR(E28=$AG$1,E28=$AH$1,E29=$AG$1,E29=$AH$1,E30=$AG$1,E30=$AH$1,E31=$AG$1,E31=$AH$1),0,1)))</f>
        <v>1</v>
      </c>
      <c r="AK28" s="3">
        <f>IF($A28&gt;='FG_576way_Regular Symbol(2wild)'!H$16,"",IF(F28=0,"",IF(OR(F28=$AG$1,F28=$AH$1,F29=$AG$1,F29=$AH$1,F30=$AG$1,F30=$AH$1,F31=$AG$1,F31=$AH$1),0,1)))</f>
        <v>1</v>
      </c>
      <c r="AM28" s="344">
        <f>IF($A28&gt;='FG_576way_Regular Symbol(2wild)'!D$16,"",IF(B28=0,"",IF(OR(B28=$AM$1,B28=$AN$1,B29=$AM$1,B29=$AN$1,B30=$AM$1,B30=$AN$1),0,1)))</f>
        <v>1</v>
      </c>
      <c r="AN28" s="344">
        <f>IF($A28&gt;='FG_576way_Regular Symbol(2wild)'!E$16,"",IF(C28=0,"",IF(OR(C28=$AM$1,C28=$AN$1,C29=$AM$1,C29=$AN$1,C30=$AM$1,C30=$AN$1),0,1)))</f>
        <v>1</v>
      </c>
      <c r="AO28" s="3">
        <f>IF($A28&gt;='FG_576way_Regular Symbol(2wild)'!F$16,"",IF(D28=0,"",IF(OR(D28=$AM$1,D28=$AN$1,D29=$AM$1,D29=$AN$1,D30=$AM$1,D30=$AN$1,D31=$AM$1,D31=$AN$1),0,1)))</f>
        <v>1</v>
      </c>
      <c r="AP28" s="3">
        <f>IF($A28&gt;='FG_576way_Regular Symbol(2wild)'!G$16,"",IF(E28=0,"",IF(OR(E28=$AM$1,E28=$AN$1,E29=$AM$1,E29=$AN$1,E30=$AM$1,E30=$AN$1,E31=$AM$1,E31=$AN$1),0,1)))</f>
        <v>0</v>
      </c>
      <c r="AQ28" s="3">
        <f>IF($A28&gt;='FG_576way_Regular Symbol(2wild)'!H$16,"",IF(F28=0,"",IF(OR(F28=$AM$1,F28=$AN$1,F29=$AM$1,F29=$AN$1,F30=$AM$1,F30=$AN$1,F31=$AM$1,F31=$AN$1),0,1)))</f>
        <v>1</v>
      </c>
      <c r="AS28" s="344">
        <f>IF($A28&gt;='FG_576way_Regular Symbol(2wild)'!D$16,"",IF(B28=0,"",IF(OR(B28=$AM$1,B28=$AT$1,B29=$AM$1,B29=$AT$1,B30=$AM$1,B30=$AT$1),0,1)))</f>
        <v>1</v>
      </c>
      <c r="AT28" s="344">
        <f>IF($A28&gt;='FG_576way_Regular Symbol(2wild)'!E$16,"",IF(C28=0,"",IF(OR(C28=$AM$1,C28=$AT$1,C29=$AM$1,C29=$AT$1,C30=$AM$1,C30=$AT$1),0,1)))</f>
        <v>1</v>
      </c>
      <c r="AU28" s="3">
        <f>IF($A28&gt;='FG_576way_Regular Symbol(2wild)'!F$16,"",IF(D28=0,"",IF(OR(D28=$AM$1,D28=$AT$1,D29=$AM$1,D29=$AT$1,D30=$AM$1,D30=$AT$1,D31=$AM$1,D31=$AT$1),0,1)))</f>
        <v>1</v>
      </c>
      <c r="AV28" s="3">
        <f>IF($A28&gt;='FG_576way_Regular Symbol(2wild)'!G$16,"",IF(E28=0,"",IF(OR(E28=$AM$1,E28=$AT$1,E29=$AM$1,E29=$AT$1,E30=$AM$1,E30=$AT$1,E31=$AM$1,E31=$AT$1),0,1)))</f>
        <v>1</v>
      </c>
      <c r="AW28" s="3">
        <f>IF($A28&gt;='FG_576way_Regular Symbol(2wild)'!H$16,"",IF(F28=0,"",IF(OR(F28=$AM$1,F28=$AT$1,F29=$AM$1,F29=$AT$1,F30=$AM$1,F30=$AT$1,F31=$AM$1,F31=$AT$1),0,1)))</f>
        <v>1</v>
      </c>
      <c r="AY28" s="344">
        <f>IF($A28&gt;='FG_576way_Regular Symbol(2wild)'!D$16,"",IF(B28=0,"",IF(OR(B28=$AM$1,B28=$AZ$1,B29=$AM$1,B29=$AZ$1,B30=$AM$1,B30=$AZ$1),0,1)))</f>
        <v>1</v>
      </c>
      <c r="AZ28" s="344">
        <f>IF($A28&gt;='FG_576way_Regular Symbol(2wild)'!E$16,"",IF(C28=0,"",IF(OR(C28=$AM$1,C28=$AZ$1,C29=$AM$1,C29=$AZ$1,C30=$AM$1,C30=$AZ$1),0,1)))</f>
        <v>1</v>
      </c>
      <c r="BA28" s="3">
        <f>IF($A28&gt;='FG_576way_Regular Symbol(2wild)'!F$16,"",IF(D28=0,"",IF(OR(D28=$AM$1,D28=$AZ$1,D29=$AM$1,D29=$AZ$1,D30=$AM$1,D30=$AZ$1,D31=$AM$1,D31=$AZ$1),0,1)))</f>
        <v>1</v>
      </c>
      <c r="BB28" s="3">
        <f>IF($A28&gt;='FG_576way_Regular Symbol(2wild)'!G$16,"",IF(E28=0,"",IF(OR(E28=$AM$1,E28=$AZ$1,E29=$AM$1,E29=$AZ$1,E30=$AM$1,E30=$AZ$1,E31=$AM$1,E31=$AZ$1),0,1)))</f>
        <v>1</v>
      </c>
      <c r="BC28" s="3">
        <f>IF($A28&gt;='FG_576way_Regular Symbol(2wild)'!H$16,"",IF(F28=0,"",IF(OR(F28=$AM$1,F28=$AZ$1,F29=$AM$1,F29=$AZ$1,F30=$AM$1,F30=$AZ$1,F31=$AM$1,F31=$AZ$1),0,1)))</f>
        <v>0</v>
      </c>
      <c r="BE28" s="344">
        <f>IF($A28&gt;='FG_576way_Regular Symbol(2wild)'!D$16,"",IF(B28=0,"",IF(OR(B28=$AM$1,B28=$BF$1,B29=$AM$1,B29=$BF$1,B30=$AM$1,B30=$BF$1),0,1)))</f>
        <v>1</v>
      </c>
      <c r="BF28" s="344">
        <f>IF($A28&gt;='FG_576way_Regular Symbol(2wild)'!E$16,"",IF(C28=0,"",IF(OR(C28=$AM$1,C28=$BF$1,C29=$AM$1,C29=$BF$1,C30=$AM$1,C30=$BF$1),0,1)))</f>
        <v>1</v>
      </c>
      <c r="BG28" s="3">
        <f>IF($A28&gt;='FG_576way_Regular Symbol(2wild)'!F$16,"",IF(D28=0,"",IF(OR(D28=$AM$1,D28=$BF$1,D29=$AM$1,D29=$BF$1,D30=$AM$1,D30=$BF$1,D31=$AM$1,D31=$BF$1),0,1)))</f>
        <v>1</v>
      </c>
      <c r="BH28" s="3">
        <f>IF($A28&gt;='FG_576way_Regular Symbol(2wild)'!G$16,"",IF(E28=0,"",IF(OR(E28=$AM$1,E28=$BF$1,E29=$AM$1,E29=$BF$1,E30=$AM$1,E30=$BF$1,E31=$AM$1,E31=$BF$1),0,1)))</f>
        <v>1</v>
      </c>
      <c r="BI28" s="3">
        <f>IF($A28&gt;='FG_576way_Regular Symbol(2wild)'!H$16,"",IF(F28=0,"",IF(OR(F28=$AM$1,F28=$BF$1,F29=$AM$1,F29=$BF$1,F30=$AM$1,F30=$BF$1,F31=$AM$1,F31=$BF$1),0,1)))</f>
        <v>1</v>
      </c>
      <c r="BK28" s="344">
        <f>IF($A28&gt;='FG_576way_Regular Symbol(2wild)'!D$16,"",IF(B28=0,"",IF(OR(B28=$AM$1,B28=$BL$1,B29=$AM$1,B29=$BL$1,B30=$AM$1,B30=$BL$1),0,1)))</f>
        <v>1</v>
      </c>
      <c r="BL28" s="344">
        <f>IF($A28&gt;='FG_576way_Regular Symbol(2wild)'!E$16,"",IF(C28=0,"",IF(OR(C28=$AM$1,C28=$BL$1,C29=$AM$1,C29=$BL$1,C30=$AM$1,C30=$BL$1),0,1)))</f>
        <v>1</v>
      </c>
      <c r="BM28" s="3">
        <f>IF($A28&gt;='FG_576way_Regular Symbol(2wild)'!F$16,"",IF(D28=0,"",IF(OR(D28=$AM$1,D28=$BL$1,D29=$AM$1,D29=$BL$1,D30=$AM$1,D30=$BL$1,D31=$AM$1,D31=$BL$1),0,1)))</f>
        <v>1</v>
      </c>
      <c r="BN28" s="3">
        <f>IF($A28&gt;='FG_576way_Regular Symbol(2wild)'!G$16,"",IF(E28=0,"",IF(OR(E28=$AM$1,E28=$BL$1,E29=$AM$1,E29=$BL$1,E30=$AM$1,E30=$BL$1,E31=$AM$1,E31=$BL$1),0,1)))</f>
        <v>1</v>
      </c>
      <c r="BO28" s="3">
        <f>IF($A28&gt;='FG_576way_Regular Symbol(2wild)'!H$16,"",IF(F28=0,"",IF(OR(F28=$AM$1,F28=$BL$1,F29=$AM$1,F29=$BL$1,F30=$AM$1,F30=$BL$1,F31=$AM$1,F31=$BL$1),0,1)))</f>
        <v>1</v>
      </c>
      <c r="BQ28" s="3">
        <f>IF($A28&gt;='FG_576way_Regular Symbol(2wild)'!D$16,"",IF(B28=0,"",IF(OR(B28=$BQ$1,B28=$BR$1,B29=$BQ$1,B29=$BR$1,B30=$BQ$1,B30=$BR$1),0,1)))</f>
        <v>1</v>
      </c>
      <c r="BR28" s="3">
        <f>IF($A28&gt;='FG_576way_Regular Symbol(2wild)'!E$16,"",IF(C28=0,"",IF(OR(C28=$BQ$1,C28=$BR$1,C29=$BQ$1,C29=$BR$1,C30=$BQ$1,C30=$BR$1),0,1)))</f>
        <v>1</v>
      </c>
      <c r="BS28" s="3">
        <f>IF($A28&gt;='FG_576way_Regular Symbol(2wild)'!F$16,"",IF(D28=0,"",IF(OR(D28=$BQ$1,D28=$BR$1,D29=$BQ$1,D29=$BR$1,D30=$BQ$1,D30=$BR$1,D31=$BQ$1,D31=$BR$1),0,1)))</f>
        <v>1</v>
      </c>
      <c r="BT28" s="3">
        <f>IF($A28&gt;='FG_576way_Regular Symbol(2wild)'!G$16,"",IF(E28=0,"",IF(OR(E28=$BQ$1,E28=$BR$1,E29=$BQ$1,E29=$BR$1,E30=$BQ$1,E30=$BR$1,E31=$BQ$1,E31=$BR$1),0,1)))</f>
        <v>1</v>
      </c>
      <c r="BU28" s="3">
        <f>IF($A28&gt;='FG_576way_Regular Symbol(2wild)'!H$16,"",IF(F28=0,"",IF(OR(F28=$BQ$1,F28=$BR$1,F29=$BQ$1,F29=$BR$1,F30=$BQ$1,F30=$BR$1,F31=$BQ$1,F31=$BR$1),0,1)))</f>
        <v>1</v>
      </c>
      <c r="BW28" s="3">
        <f>IF($A28&gt;='FG_576way_Regular Symbol(2wild)'!D$16,"",IF(B28=0,"",IF(OR(B28=$BW$1,B29=$BW$1,B30=$BW$1,B28=$BX$1,B29=$BX$1,B30=$BX$1),0,1)))</f>
        <v>1</v>
      </c>
      <c r="BX28" s="3">
        <f>IF($A28&gt;='FG_576way_Regular Symbol(2wild)'!E$16,"",IF(C28=0,"",IF(OR(C28=$BW$1,C29=$BW$1,C30=$BW$1,C28=$BX$1,C29=$BX$1,C30=$BX$1),0,1)))</f>
        <v>1</v>
      </c>
      <c r="BY28" s="3">
        <f>IF($A28&gt;='FG_576way_Regular Symbol(2wild)'!F$16,"",IF(D28=0,"",IF(OR(D28=$BW$1,D29=$BW$1,D30=$BW$1,D28=$BX$1,D29=$BX$1,D30=$BX$1,D31=$BW$1,D31=$BX$1),0,1)))</f>
        <v>1</v>
      </c>
      <c r="BZ28" s="3">
        <f>IF($A28&gt;='FG_576way_Regular Symbol(2wild)'!G$16,"",IF(E28=0,"",IF(OR(E28=$BW$1,E29=$BW$1,E30=$BW$1,E28=$BX$1,E29=$BX$1,E30=$BX$1,E31=$BW$1,E31=$BX$1),0,1)))</f>
        <v>0</v>
      </c>
      <c r="CA28" s="3">
        <f>IF($A28&gt;='FG_576way_Regular Symbol(2wild)'!H$16,"",IF(F28=0,"",IF(OR(F28=$BW$1,F29=$BW$1,F30=$BW$1,F28=$BX$1,F29=$BX$1,F30=$BX$1,F31=$BW$1,F31=$BX$1),0,1)))</f>
        <v>0</v>
      </c>
      <c r="CC28" s="3">
        <f>IF($A28&gt;='FG_576way_Regular Symbol(2wild)'!D$16,"",IF(B28=0,"",IF(OR(B28=$BW$1,B29=$BW$1,B30=$BW$1,B28=$CD$1,B29=$CD$1,B30=$CD$1),0,1)))</f>
        <v>0</v>
      </c>
      <c r="CD28" s="3">
        <f>IF($A28&gt;='FG_576way_Regular Symbol(2wild)'!E$16,"",IF(C28=0,"",IF(OR(C28=$BW$1,C29=$BW$1,C30=$BW$1,C28=$CD$1,C29=$CD$1,C30=$CD$1),0,1)))</f>
        <v>1</v>
      </c>
      <c r="CE28" s="3">
        <f>IF($A28&gt;='FG_576way_Regular Symbol(2wild)'!F$16,"",IF(D28=0,"",IF(OR(D28=$BW$1,D29=$BW$1,D30=$BW$1,D28=$CD$1,D29=$CD$1,D30=$CD$1,D31=$BW$1,D31=$CD$1),0,1)))</f>
        <v>1</v>
      </c>
      <c r="CF28" s="3">
        <f>IF($A28&gt;='FG_576way_Regular Symbol(2wild)'!G$16,"",IF(E28=0,"",IF(OR(E28=$BW$1,E29=$BW$1,E30=$BW$1,E28=$CD$1,E29=$CD$1,E30=$CD$1,E31=$BW$1,E31=$CD$1),0,1)))</f>
        <v>0</v>
      </c>
      <c r="CG28" s="3">
        <f>IF($A28&gt;='FG_576way_Regular Symbol(2wild)'!H$16,"",IF(F28=0,"",IF(OR(F28=$BW$1,F29=$BW$1,F30=$BW$1,F28=$CD$1,F29=$CD$1,F30=$CD$1,F31=$BW$1,F31=$CD$1),0,1)))</f>
        <v>1</v>
      </c>
      <c r="CI28" s="3">
        <f>IF($A28&gt;='FG_576way_Regular Symbol(2wild)'!D$16,"",IF(B28=0,"",IF(OR(B28=$BW$1,B29=$BW$1,B30=$BW$1,B28=$CJ$1,B29=$CJ$1,B30=$CJ$1),0,1)))</f>
        <v>0</v>
      </c>
      <c r="CJ28" s="3">
        <f>IF($A28&gt;='FG_576way_Regular Symbol(2wild)'!E$16,"",IF(C28=0,"",IF(OR(C28=$BW$1,C29=$BW$1,C30=$BW$1,C28=$CJ$1,C29=$CJ$1,C30=$CJ$1),0,1)))</f>
        <v>0</v>
      </c>
      <c r="CK28" s="3">
        <f>IF($A28&gt;='FG_576way_Regular Symbol(2wild)'!F$16,"",IF(D28=0,"",IF(OR(D28=$BW$1,D29=$BW$1,D30=$BW$1,D28=$CJ$1,D29=$CJ$1,D30=$CJ$1,D31=$BW$1,D31=$CJ$1),0,1)))</f>
        <v>0</v>
      </c>
      <c r="CL28" s="3">
        <f>IF($A28&gt;='FG_576way_Regular Symbol(2wild)'!G$16,"",IF(E28=0,"",IF(OR(E28=$BW$1,E29=$BW$1,E30=$BW$1,E28=$CJ$1,E29=$CJ$1,E30=$CJ$1,E31=$BW$1,E31=$CJ$1),0,1)))</f>
        <v>1</v>
      </c>
      <c r="CM28" s="3">
        <f>IF($A28&gt;='FG_576way_Regular Symbol(2wild)'!H$16,"",IF(F28=0,"",IF(OR(F28=$BW$1,F29=$BW$1,F30=$BW$1,F28=$CJ$1,F29=$CJ$1,F30=$CJ$1,F31=$BW$1,F31=$CJ$1),0,1)))</f>
        <v>1</v>
      </c>
      <c r="CO28" s="3">
        <f>IF($A28&gt;='FG_576way_Regular Symbol(2wild)'!D$16,"",IF(B28=0,"",IF(OR(B28=$BW$1,B29=$BW$1,B30=$BW$1,B28=$CP$1,B29=$CP$1,B30=$CP$1),0,1)))</f>
        <v>1</v>
      </c>
      <c r="CP28" s="3">
        <f>IF($A28&gt;='FG_576way_Regular Symbol(2wild)'!E$16,"",IF(C28=0,"",IF(OR(C28=$BW$1,C29=$BW$1,C30=$BW$1,C28=$CP$1,C29=$CP$1,C30=$CP$1),0,1)))</f>
        <v>0</v>
      </c>
      <c r="CQ28" s="3">
        <f>IF($A28&gt;='FG_576way_Regular Symbol(2wild)'!F$16,"",IF(D28=0,"",IF(OR(D28=$BW$1,D29=$BW$1,D30=$BW$1,D28=$CP$1,D29=$CP$1,D30=$CP$1,D31=$BW$1,D31=$CP$1),0,1)))</f>
        <v>0</v>
      </c>
      <c r="CR28" s="3">
        <f>IF($A28&gt;='FG_576way_Regular Symbol(2wild)'!G$16,"",IF(E28=0,"",IF(OR(E28=$BW$1,E29=$BW$1,E30=$BW$1,E28=$CP$1,E29=$CP$1,E30=$CP$1,E31=$BW$1,E31=$CP$1),0,1)))</f>
        <v>1</v>
      </c>
      <c r="CS28" s="3">
        <f>IF($A28&gt;='FG_576way_Regular Symbol(2wild)'!H$16,"",IF(F28=0,"",IF(OR(F28=$BW$1,F29=$BW$1,F30=$BW$1,F28=$CP$1,F29=$CP$1,F30=$CP$1,F31=$BW$1,F31=$CP$1),0,1)))</f>
        <v>1</v>
      </c>
      <c r="CU28" s="3">
        <f>IF($A28&gt;='FG_576way_Regular Symbol(2wild)'!D$16,"",IF(B28=0,"",IF(OR(B28=$BW$1,B29=$BW$1,B30=$BW$1,B28=$CV$1,B29=$CV$1,B30=$CV$1),0,1)))</f>
        <v>1</v>
      </c>
      <c r="CV28" s="3">
        <f>IF($A28&gt;='FG_576way_Regular Symbol(2wild)'!E$16,"",IF(C28=0,"",IF(OR(C28=$BW$1,C29=$BW$1,C30=$BW$1,C28=$CV$1,C29=$CV$1,C30=$CV$1),0,1)))</f>
        <v>1</v>
      </c>
      <c r="CW28" s="3">
        <f>IF($A28&gt;='FG_576way_Regular Symbol(2wild)'!F$16,"",IF(D28=0,"",IF(OR(D28=$BW$1,D29=$BW$1,D30=$BW$1,D28=$CV$1,D29=$CV$1,D30=$CV$1,D31=$BW$1,D31=$CV$1),0,1)))</f>
        <v>1</v>
      </c>
      <c r="CX28" s="3">
        <f>IF($A28&gt;='FG_576way_Regular Symbol(2wild)'!G$16,"",IF(E28=0,"",IF(OR(E28=$BW$1,E29=$BW$1,E30=$BW$1,E28=$CV$1,E29=$CV$1,E30=$CV$1,E31=$BW$1,E31=$CV$1),0,1)))</f>
        <v>1</v>
      </c>
      <c r="CY28" s="3">
        <f>IF($A28&gt;='FG_576way_Regular Symbol(2wild)'!H$16,"",IF(F28=0,"",IF(OR(F28=$BW$1,F29=$BW$1,F30=$BW$1,F28=$CV$1,F29=$CV$1,F30=$CV$1,F31=$BW$1,F31=$CV$1),0,1)))</f>
        <v>1</v>
      </c>
    </row>
    <row r="29" spans="1:103">
      <c r="A29" s="337">
        <f>IF('FG_243way_Regular Symbol'!L28="","",'FG_243way_Regular Symbol'!L28)</f>
        <v>25</v>
      </c>
      <c r="B29" s="191" t="str">
        <f>IF('FG_576way_Regular Symbol(2wild)'!Q28="",
IF($A29-'FG_576way_Regular Symbol(2wild)'!D$16&gt;='FG_576way_RegularＸ_W()'!B$2-1,"",VLOOKUP($A29-'FG_576way_Regular Symbol(2wild)'!D$16,'FG_576way_Regular Symbol(2wild)'!$P$3:$U$99,'FG_576way_RegularＸ_W()'!B$3+1,FALSE)),
'FG_576way_Regular Symbol(2wild)'!Q28)</f>
        <v>J</v>
      </c>
      <c r="C29" s="191" t="str">
        <f>IF('FG_576way_Regular Symbol(2wild)'!R28="",
IF($A29-'FG_576way_Regular Symbol(2wild)'!E$16&gt;='FG_576way_RegularＸ_W()'!C$2-1,"",VLOOKUP($A29-'FG_576way_Regular Symbol(2wild)'!E$16,'FG_576way_Regular Symbol(2wild)'!$P$3:$U$99,'FG_576way_RegularＸ_W()'!C$3+1,FALSE)),
'FG_576way_Regular Symbol(2wild)'!R28)</f>
        <v>M4</v>
      </c>
      <c r="D29" s="191" t="str">
        <f>IF('FG_576way_Regular Symbol(2wild)'!S28="",
IF($A29-'FG_576way_Regular Symbol(2wild)'!F$16&gt;='FG_576way_RegularＸ_W()'!D$2-1,"",VLOOKUP($A29-'FG_576way_Regular Symbol(2wild)'!F$16,'FG_576way_Regular Symbol(2wild)'!$P$3:$U$99,'FG_576way_RegularＸ_W()'!D$3+1,FALSE)),
'FG_576way_Regular Symbol(2wild)'!S28)</f>
        <v>TE</v>
      </c>
      <c r="E29" s="191" t="str">
        <f>IF('FG_576way_Regular Symbol(2wild)'!T28="",
IF($A29-'FG_576way_Regular Symbol(2wild)'!G$16&gt;='FG_576way_RegularＸ_W()'!E$2-1,"",VLOOKUP($A29-'FG_576way_Regular Symbol(2wild)'!G$16,'FG_576way_Regular Symbol(2wild)'!$P$3:$U$99,'FG_576way_RegularＸ_W()'!E$3+1,FALSE)),
'FG_576way_Regular Symbol(2wild)'!T28)</f>
        <v>Q</v>
      </c>
      <c r="F29" s="191" t="str">
        <f>IF('FG_576way_Regular Symbol(2wild)'!U28="",
IF($A29-'FG_576way_Regular Symbol(2wild)'!H$16&gt;='FG_576way_RegularＸ_W()'!F$2-1,"",VLOOKUP($A29-'FG_576way_Regular Symbol(2wild)'!H$16,'FG_576way_Regular Symbol(2wild)'!$P$3:$U$99,'FG_576way_RegularＸ_W()'!F$3+1,FALSE)),
'FG_576way_Regular Symbol(2wild)'!U28)</f>
        <v>K</v>
      </c>
      <c r="N29" s="363">
        <f t="shared" si="0"/>
        <v>25</v>
      </c>
      <c r="O29" s="344">
        <f>IF($A29&gt;='FG_576way_Regular Symbol(2wild)'!D$16,"",IF(B29="","",IF(OR(B29=$O$1,B29=$P$1,B30=$O$1,B30=$P$1,B31=$O$1,B31=$P$1),0,1)))</f>
        <v>1</v>
      </c>
      <c r="P29" s="344">
        <f>IF($A29&gt;='FG_576way_Regular Symbol(2wild)'!E$16,"",IF(C29="","",IF(OR(C29=$O$1,C29=$P$1,C30=$O$1,C30=$P$1,C31=$O$1,C31=$P$1),0,1)))</f>
        <v>1</v>
      </c>
      <c r="Q29" s="344">
        <f>IF($A29&gt;='FG_576way_Regular Symbol(2wild)'!F$16,"",IF(D29="","",IF(OR(D29=$O$1,D29=$P$1,D30=$O$1,D30=$P$1,D31=$O$1,D31=$P$1,D32=$O$1,D32=$P$1),0,1)))</f>
        <v>0</v>
      </c>
      <c r="R29" s="344">
        <f>IF($A29&gt;='FG_576way_Regular Symbol(2wild)'!G$16,"",IF(E29="","",IF(OR(E29=$O$1,E29=$P$1,E30=$O$1,E30=$P$1,E31=$O$1,E31=$P$1,E32=$O$1,E32=$P$1),0,1)))</f>
        <v>1</v>
      </c>
      <c r="S29" s="344">
        <f>IF($A29&gt;='FG_576way_Regular Symbol(2wild)'!H$16,"",IF(F29="","",IF(OR(F29=$O$1,F29=$P$1,F30=$O$1,F30=$P$1,F31=$O$1,F31=$P$1,F32=$O$1,F32=$P$1),0,1)))</f>
        <v>1</v>
      </c>
      <c r="U29" s="344">
        <f>IF($A29&gt;='FG_576way_Regular Symbol(2wild)'!D$16,"",IF(B29=0,"",IF(OR(B29=$U$1,B29=$V$1,B30=$U$1,B30=$V$1,B31=$U$1,B31=$V$1),0,1)))</f>
        <v>1</v>
      </c>
      <c r="V29" s="344">
        <f>IF($A29&gt;='FG_576way_Regular Symbol(2wild)'!E$16,"",IF(C29=0,"",IF(OR(C29=$U$1,C29=$V$1,C30=$U$1,C30=$V$1,C31=$U$1,C31=$V$1),0,1)))</f>
        <v>1</v>
      </c>
      <c r="W29" s="3">
        <f>IF($A29&gt;='FG_576way_Regular Symbol(2wild)'!F$16,"",IF(D29=0,"",IF(OR(D29=$U$1,D29=$V$1,D30=$U$1,D30=$V$1,D31=$U$1,D31=$V$1,D32=$U$1,D32=$V$1),0,1)))</f>
        <v>1</v>
      </c>
      <c r="X29" s="3">
        <f>IF($A29&gt;='FG_576way_Regular Symbol(2wild)'!G$16,"",IF(E29=0,"",IF(OR(E29=$U$1,E29=$V$1,E30=$U$1,E30=$V$1,E31=$U$1,E31=$V$1,E32=$U$1,E32=$V$1),0,1)))</f>
        <v>0</v>
      </c>
      <c r="Y29" s="3">
        <f>IF($A29&gt;='FG_576way_Regular Symbol(2wild)'!H$16,"",IF(F29=0,"",IF(OR(F29=$U$1,F29=$V$1,F30=$U$1,F30=$V$1,F31=$U$1,F31=$V$1,F32=$U$1,F32=$V$1),0,1)))</f>
        <v>1</v>
      </c>
      <c r="AA29" s="344">
        <f>IF($A29&gt;='FG_576way_Regular Symbol(2wild)'!D$16,"",IF(B29=0,"",IF(OR(B29=$AA$1,B29=$AB$1,B30=$AA$1,B30=$AB$1,B31=$AA$1,,B31=$AB$1),0,1)))</f>
        <v>1</v>
      </c>
      <c r="AB29" s="344">
        <f>IF($A29&gt;='FG_576way_Regular Symbol(2wild)'!E$16,"",IF(C29=0,"",IF(OR(C29=$AA$1,C29=$AB$1,C30=$AA$1,C30=$AB$1,C31=$AA$1,,C31=$AB$1),0,1)))</f>
        <v>1</v>
      </c>
      <c r="AC29" s="3">
        <f>IF($A29&gt;='FG_576way_Regular Symbol(2wild)'!F$16,"",IF(D29=0,"",IF(OR(D29=$AA$1,D29=$AB$1,D30=$AA$1,D30=$AB$1,D31=$AA$1,D31=$AB$1,D32=$AA$1,D32=$AB$1),0,1)))</f>
        <v>1</v>
      </c>
      <c r="AD29" s="3">
        <f>IF($A29&gt;='FG_576way_Regular Symbol(2wild)'!G$16,"",IF(E29=0,"",IF(OR(E29=$AA$1,E29=$AB$1,E30=$AA$1,E30=$AB$1,E31=$AA$1,E31=$AB$1,E32=$AA$1,E32=$AB$1),0,1)))</f>
        <v>1</v>
      </c>
      <c r="AE29" s="3">
        <f>IF($A29&gt;='FG_576way_Regular Symbol(2wild)'!H$16,"",IF(F29=0,"",IF(OR(F29=$AA$1,F29=$AB$1,F30=$AA$1,F30=$AB$1,F31=$AA$1,F31=$AB$1,F32=$AA$1,F32=$AB$1),0,1)))</f>
        <v>1</v>
      </c>
      <c r="AG29" s="344">
        <f>IF($A29&gt;='FG_576way_Regular Symbol(2wild)'!D$16,"",IF(B29=0,"",IF(OR(B29=$AG$1,B29=$AH$1,B30=$AG$1,B30=$AH$1,B31=$AG$1,B31=$AH$1),0,1)))</f>
        <v>1</v>
      </c>
      <c r="AH29" s="344">
        <f>IF($A29&gt;='FG_576way_Regular Symbol(2wild)'!E$16,"",IF(C29=0,"",IF(OR(C29=$AG$1,C29=$AH$1,C30=$AG$1,C30=$AH$1,C31=$AG$1,C31=$AH$1),0,1)))</f>
        <v>0</v>
      </c>
      <c r="AI29" s="3">
        <f>IF($A29&gt;='FG_576way_Regular Symbol(2wild)'!F$16,"",IF(D29=0,"",IF(OR(D29=$AG$1,D29=$AH$1,D30=$AG$1,D30=$AH$1,D31=$AG$1,D31=$AH$1,D32=$AG$1,D32=$AH$1),0,1)))</f>
        <v>1</v>
      </c>
      <c r="AJ29" s="3">
        <f>IF($A29&gt;='FG_576way_Regular Symbol(2wild)'!G$16,"",IF(E29=0,"",IF(OR(E29=$AG$1,E29=$AH$1,E30=$AG$1,E30=$AH$1,E31=$AG$1,E31=$AH$1,E32=$AG$1,E32=$AH$1),0,1)))</f>
        <v>1</v>
      </c>
      <c r="AK29" s="3">
        <f>IF($A29&gt;='FG_576way_Regular Symbol(2wild)'!H$16,"",IF(F29=0,"",IF(OR(F29=$AG$1,F29=$AH$1,F30=$AG$1,F30=$AH$1,F31=$AG$1,F31=$AH$1,F32=$AG$1,F32=$AH$1),0,1)))</f>
        <v>1</v>
      </c>
      <c r="AM29" s="344">
        <f>IF($A29&gt;='FG_576way_Regular Symbol(2wild)'!D$16,"",IF(B29=0,"",IF(OR(B29=$AM$1,B29=$AN$1,B30=$AM$1,B30=$AN$1,B31=$AM$1,B31=$AN$1),0,1)))</f>
        <v>1</v>
      </c>
      <c r="AN29" s="344">
        <f>IF($A29&gt;='FG_576way_Regular Symbol(2wild)'!E$16,"",IF(C29=0,"",IF(OR(C29=$AM$1,C29=$AN$1,C30=$AM$1,C30=$AN$1,C31=$AM$1,C31=$AN$1),0,1)))</f>
        <v>1</v>
      </c>
      <c r="AO29" s="3">
        <f>IF($A29&gt;='FG_576way_Regular Symbol(2wild)'!F$16,"",IF(D29=0,"",IF(OR(D29=$AM$1,D29=$AN$1,D30=$AM$1,D30=$AN$1,D31=$AM$1,D31=$AN$1,D32=$AM$1,D32=$AN$1),0,1)))</f>
        <v>0</v>
      </c>
      <c r="AP29" s="3">
        <f>IF($A29&gt;='FG_576way_Regular Symbol(2wild)'!G$16,"",IF(E29=0,"",IF(OR(E29=$AM$1,E29=$AN$1,E30=$AM$1,E30=$AN$1,E31=$AM$1,E31=$AN$1,E32=$AM$1,E32=$AN$1),0,1)))</f>
        <v>1</v>
      </c>
      <c r="AQ29" s="3">
        <f>IF($A29&gt;='FG_576way_Regular Symbol(2wild)'!H$16,"",IF(F29=0,"",IF(OR(F29=$AM$1,F29=$AN$1,F30=$AM$1,F30=$AN$1,F31=$AM$1,F31=$AN$1,F32=$AM$1,F32=$AN$1),0,1)))</f>
        <v>1</v>
      </c>
      <c r="AS29" s="344">
        <f>IF($A29&gt;='FG_576way_Regular Symbol(2wild)'!D$16,"",IF(B29=0,"",IF(OR(B29=$AM$1,B29=$AT$1,B30=$AM$1,B30=$AT$1,B31=$AM$1,B31=$AT$1),0,1)))</f>
        <v>1</v>
      </c>
      <c r="AT29" s="344">
        <f>IF($A29&gt;='FG_576way_Regular Symbol(2wild)'!E$16,"",IF(C29=0,"",IF(OR(C29=$AM$1,C29=$AT$1,C30=$AM$1,C30=$AT$1,C31=$AM$1,C31=$AT$1),0,1)))</f>
        <v>1</v>
      </c>
      <c r="AU29" s="3">
        <f>IF($A29&gt;='FG_576way_Regular Symbol(2wild)'!F$16,"",IF(D29=0,"",IF(OR(D29=$AM$1,D29=$AT$1,D30=$AM$1,D30=$AT$1,D31=$AM$1,D31=$AT$1,D32=$AM$1,D32=$AT$1),0,1)))</f>
        <v>1</v>
      </c>
      <c r="AV29" s="3">
        <f>IF($A29&gt;='FG_576way_Regular Symbol(2wild)'!G$16,"",IF(E29=0,"",IF(OR(E29=$AM$1,E29=$AT$1,E30=$AM$1,E30=$AT$1,E31=$AM$1,E31=$AT$1,E32=$AM$1,E32=$AT$1),0,1)))</f>
        <v>1</v>
      </c>
      <c r="AW29" s="3">
        <f>IF($A29&gt;='FG_576way_Regular Symbol(2wild)'!H$16,"",IF(F29=0,"",IF(OR(F29=$AM$1,F29=$AT$1,F30=$AM$1,F30=$AT$1,F31=$AM$1,F31=$AT$1,F32=$AM$1,F32=$AT$1),0,1)))</f>
        <v>1</v>
      </c>
      <c r="AY29" s="344">
        <f>IF($A29&gt;='FG_576way_Regular Symbol(2wild)'!D$16,"",IF(B29=0,"",IF(OR(B29=$AM$1,B29=$AZ$1,B30=$AM$1,B30=$AZ$1,B31=$AM$1,B31=$AZ$1),0,1)))</f>
        <v>1</v>
      </c>
      <c r="AZ29" s="344">
        <f>IF($A29&gt;='FG_576way_Regular Symbol(2wild)'!E$16,"",IF(C29=0,"",IF(OR(C29=$AM$1,C29=$AZ$1,C30=$AM$1,C30=$AZ$1,C31=$AM$1,C31=$AZ$1),0,1)))</f>
        <v>1</v>
      </c>
      <c r="BA29" s="3">
        <f>IF($A29&gt;='FG_576way_Regular Symbol(2wild)'!F$16,"",IF(D29=0,"",IF(OR(D29=$AM$1,D29=$AZ$1,D30=$AM$1,D30=$AZ$1,D31=$AM$1,D31=$AZ$1,D32=$AM$1,D32=$AZ$1),0,1)))</f>
        <v>1</v>
      </c>
      <c r="BB29" s="3">
        <f>IF($A29&gt;='FG_576way_Regular Symbol(2wild)'!G$16,"",IF(E29=0,"",IF(OR(E29=$AM$1,E29=$AZ$1,E30=$AM$1,E30=$AZ$1,E31=$AM$1,E31=$AZ$1,E32=$AM$1,E32=$AZ$1),0,1)))</f>
        <v>1</v>
      </c>
      <c r="BC29" s="3">
        <f>IF($A29&gt;='FG_576way_Regular Symbol(2wild)'!H$16,"",IF(F29=0,"",IF(OR(F29=$AM$1,F29=$AZ$1,F30=$AM$1,F30=$AZ$1,F31=$AM$1,F31=$AZ$1,F32=$AM$1,F32=$AZ$1),0,1)))</f>
        <v>0</v>
      </c>
      <c r="BE29" s="344">
        <f>IF($A29&gt;='FG_576way_Regular Symbol(2wild)'!D$16,"",IF(B29=0,"",IF(OR(B29=$AM$1,B29=$BF$1,B30=$AM$1,B30=$BF$1,B31=$AM$1,B31=$BF$1),0,1)))</f>
        <v>1</v>
      </c>
      <c r="BF29" s="344">
        <f>IF($A29&gt;='FG_576way_Regular Symbol(2wild)'!E$16,"",IF(C29=0,"",IF(OR(C29=$AM$1,C29=$BF$1,C30=$AM$1,C30=$BF$1,C31=$AM$1,C31=$BF$1),0,1)))</f>
        <v>1</v>
      </c>
      <c r="BG29" s="3">
        <f>IF($A29&gt;='FG_576way_Regular Symbol(2wild)'!F$16,"",IF(D29=0,"",IF(OR(D29=$AM$1,D29=$BF$1,D30=$AM$1,D30=$BF$1,D31=$AM$1,D31=$BF$1,D32=$AM$1,D32=$BF$1),0,1)))</f>
        <v>1</v>
      </c>
      <c r="BH29" s="3">
        <f>IF($A29&gt;='FG_576way_Regular Symbol(2wild)'!G$16,"",IF(E29=0,"",IF(OR(E29=$AM$1,E29=$BF$1,E30=$AM$1,E30=$BF$1,E31=$AM$1,E31=$BF$1,E32=$AM$1,E32=$BF$1),0,1)))</f>
        <v>1</v>
      </c>
      <c r="BI29" s="3">
        <f>IF($A29&gt;='FG_576way_Regular Symbol(2wild)'!H$16,"",IF(F29=0,"",IF(OR(F29=$AM$1,F29=$BF$1,F30=$AM$1,F30=$BF$1,F31=$AM$1,F31=$BF$1,F32=$AM$1,F32=$BF$1),0,1)))</f>
        <v>1</v>
      </c>
      <c r="BK29" s="344">
        <f>IF($A29&gt;='FG_576way_Regular Symbol(2wild)'!D$16,"",IF(B29=0,"",IF(OR(B29=$AM$1,B29=$BL$1,B30=$AM$1,B30=$BL$1,B31=$AM$1,B31=$BL$1),0,1)))</f>
        <v>1</v>
      </c>
      <c r="BL29" s="344">
        <f>IF($A29&gt;='FG_576way_Regular Symbol(2wild)'!E$16,"",IF(C29=0,"",IF(OR(C29=$AM$1,C29=$BL$1,C30=$AM$1,C30=$BL$1,C31=$AM$1,C31=$BL$1),0,1)))</f>
        <v>1</v>
      </c>
      <c r="BM29" s="3">
        <f>IF($A29&gt;='FG_576way_Regular Symbol(2wild)'!F$16,"",IF(D29=0,"",IF(OR(D29=$AM$1,D29=$BL$1,D30=$AM$1,D30=$BL$1,D31=$AM$1,D31=$BL$1,D32=$AM$1,D32=$BL$1),0,1)))</f>
        <v>1</v>
      </c>
      <c r="BN29" s="3">
        <f>IF($A29&gt;='FG_576way_Regular Symbol(2wild)'!G$16,"",IF(E29=0,"",IF(OR(E29=$AM$1,E29=$BL$1,E30=$AM$1,E30=$BL$1,E31=$AM$1,E31=$BL$1,E32=$AM$1,E32=$BL$1),0,1)))</f>
        <v>1</v>
      </c>
      <c r="BO29" s="3">
        <f>IF($A29&gt;='FG_576way_Regular Symbol(2wild)'!H$16,"",IF(F29=0,"",IF(OR(F29=$AM$1,F29=$BL$1,F30=$AM$1,F30=$BL$1,F31=$AM$1,F31=$BL$1,F32=$AM$1,F32=$BL$1),0,1)))</f>
        <v>1</v>
      </c>
      <c r="BQ29" s="3">
        <f>IF($A29&gt;='FG_576way_Regular Symbol(2wild)'!D$16,"",IF(B29=0,"",IF(OR(B29=$BQ$1,B29=$BR$1,B30=$BQ$1,B30=$BR$1,B31=$BQ$1,B31=$BR$1),0,1)))</f>
        <v>1</v>
      </c>
      <c r="BR29" s="3">
        <f>IF($A29&gt;='FG_576way_Regular Symbol(2wild)'!E$16,"",IF(C29=0,"",IF(OR(C29=$BQ$1,C29=$BR$1,C30=$BQ$1,C30=$BR$1,C31=$BQ$1,C31=$BR$1),0,1)))</f>
        <v>1</v>
      </c>
      <c r="BS29" s="3">
        <f>IF($A29&gt;='FG_576way_Regular Symbol(2wild)'!F$16,"",IF(D29=0,"",IF(OR(D29=$BQ$1,D29=$BR$1,D30=$BQ$1,D30=$BR$1,D31=$BQ$1,D31=$BR$1,D32=$BQ$1,D32=$BR$1),0,1)))</f>
        <v>1</v>
      </c>
      <c r="BT29" s="3">
        <f>IF($A29&gt;='FG_576way_Regular Symbol(2wild)'!G$16,"",IF(E29=0,"",IF(OR(E29=$BQ$1,E29=$BR$1,E30=$BQ$1,E30=$BR$1,E31=$BQ$1,E31=$BR$1,E32=$BQ$1,E32=$BR$1),0,1)))</f>
        <v>1</v>
      </c>
      <c r="BU29" s="3">
        <f>IF($A29&gt;='FG_576way_Regular Symbol(2wild)'!H$16,"",IF(F29=0,"",IF(OR(F29=$BQ$1,F29=$BR$1,F30=$BQ$1,F30=$BR$1,F31=$BQ$1,F31=$BR$1,F32=$BQ$1,F32=$BR$1),0,1)))</f>
        <v>1</v>
      </c>
      <c r="BW29" s="3">
        <f>IF($A29&gt;='FG_576way_Regular Symbol(2wild)'!D$16,"",IF(B29=0,"",IF(OR(B29=$BW$1,B30=$BW$1,B31=$BW$1,B29=$BX$1,B30=$BX$1,B31=$BX$1),0,1)))</f>
        <v>1</v>
      </c>
      <c r="BX29" s="3">
        <f>IF($A29&gt;='FG_576way_Regular Symbol(2wild)'!E$16,"",IF(C29=0,"",IF(OR(C29=$BW$1,C30=$BW$1,C31=$BW$1,C29=$BX$1,C30=$BX$1,C31=$BX$1),0,1)))</f>
        <v>1</v>
      </c>
      <c r="BY29" s="3">
        <f>IF($A29&gt;='FG_576way_Regular Symbol(2wild)'!F$16,"",IF(D29=0,"",IF(OR(D29=$BW$1,D30=$BW$1,D31=$BW$1,D29=$BX$1,D30=$BX$1,D31=$BX$1,D32=$BW$1,D32=$BX$1),0,1)))</f>
        <v>1</v>
      </c>
      <c r="BZ29" s="3">
        <f>IF($A29&gt;='FG_576way_Regular Symbol(2wild)'!G$16,"",IF(E29=0,"",IF(OR(E29=$BW$1,E30=$BW$1,E31=$BW$1,E29=$BX$1,E30=$BX$1,E31=$BX$1,E32=$BW$1,E32=$BX$1),0,1)))</f>
        <v>0</v>
      </c>
      <c r="CA29" s="3">
        <f>IF($A29&gt;='FG_576way_Regular Symbol(2wild)'!H$16,"",IF(F29=0,"",IF(OR(F29=$BW$1,F30=$BW$1,F31=$BW$1,F29=$BX$1,F30=$BX$1,F31=$BX$1,F32=$BW$1,F32=$BX$1),0,1)))</f>
        <v>0</v>
      </c>
      <c r="CC29" s="3">
        <f>IF($A29&gt;='FG_576way_Regular Symbol(2wild)'!D$16,"",IF(B29=0,"",IF(OR(B29=$BW$1,B30=$BW$1,B31=$BW$1,B29=$CD$1,B30=$CD$1,B31=$CD$1),0,1)))</f>
        <v>0</v>
      </c>
      <c r="CD29" s="3">
        <f>IF($A29&gt;='FG_576way_Regular Symbol(2wild)'!E$16,"",IF(C29=0,"",IF(OR(C29=$BW$1,C30=$BW$1,C31=$BW$1,C29=$CD$1,C30=$CD$1,C31=$CD$1),0,1)))</f>
        <v>0</v>
      </c>
      <c r="CE29" s="3">
        <f>IF($A29&gt;='FG_576way_Regular Symbol(2wild)'!F$16,"",IF(D29=0,"",IF(OR(D29=$BW$1,D30=$BW$1,D31=$BW$1,D29=$CD$1,D30=$CD$1,D31=$CD$1,D32=$BW$1,D32=$CD$1),0,1)))</f>
        <v>1</v>
      </c>
      <c r="CF29" s="3">
        <f>IF($A29&gt;='FG_576way_Regular Symbol(2wild)'!G$16,"",IF(E29=0,"",IF(OR(E29=$BW$1,E30=$BW$1,E31=$BW$1,E29=$CD$1,E30=$CD$1,E31=$CD$1,E32=$BW$1,E32=$CD$1),0,1)))</f>
        <v>0</v>
      </c>
      <c r="CG29" s="3">
        <f>IF($A29&gt;='FG_576way_Regular Symbol(2wild)'!H$16,"",IF(F29=0,"",IF(OR(F29=$BW$1,F30=$BW$1,F31=$BW$1,F29=$CD$1,F30=$CD$1,F31=$CD$1,F32=$BW$1,F32=$CD$1),0,1)))</f>
        <v>0</v>
      </c>
      <c r="CI29" s="3">
        <f>IF($A29&gt;='FG_576way_Regular Symbol(2wild)'!D$16,"",IF(B29=0,"",IF(OR(B29=$BW$1,B30=$BW$1,B31=$BW$1,B29=$CJ$1,B30=$CJ$1,B31=$CJ$1),0,1)))</f>
        <v>0</v>
      </c>
      <c r="CJ29" s="3">
        <f>IF($A29&gt;='FG_576way_Regular Symbol(2wild)'!E$16,"",IF(C29=0,"",IF(OR(C29=$BW$1,C30=$BW$1,C31=$BW$1,C29=$CJ$1,C30=$CJ$1,C31=$CJ$1),0,1)))</f>
        <v>1</v>
      </c>
      <c r="CK29" s="3">
        <f>IF($A29&gt;='FG_576way_Regular Symbol(2wild)'!F$16,"",IF(D29=0,"",IF(OR(D29=$BW$1,D30=$BW$1,D31=$BW$1,D29=$CJ$1,D30=$CJ$1,D31=$CJ$1,D32=$BW$1,D32=$CJ$1),0,1)))</f>
        <v>1</v>
      </c>
      <c r="CL29" s="3">
        <f>IF($A29&gt;='FG_576way_Regular Symbol(2wild)'!G$16,"",IF(E29=0,"",IF(OR(E29=$BW$1,E30=$BW$1,E31=$BW$1,E29=$CJ$1,E30=$CJ$1,E31=$CJ$1,E32=$BW$1,E32=$CJ$1),0,1)))</f>
        <v>1</v>
      </c>
      <c r="CM29" s="3">
        <f>IF($A29&gt;='FG_576way_Regular Symbol(2wild)'!H$16,"",IF(F29=0,"",IF(OR(F29=$BW$1,F30=$BW$1,F31=$BW$1,F29=$CJ$1,F30=$CJ$1,F31=$CJ$1,F32=$BW$1,F32=$CJ$1),0,1)))</f>
        <v>1</v>
      </c>
      <c r="CO29" s="3">
        <f>IF($A29&gt;='FG_576way_Regular Symbol(2wild)'!D$16,"",IF(B29=0,"",IF(OR(B29=$BW$1,B30=$BW$1,B31=$BW$1,B29=$CP$1,B30=$CP$1,B31=$CP$1),0,1)))</f>
        <v>1</v>
      </c>
      <c r="CP29" s="3">
        <f>IF($A29&gt;='FG_576way_Regular Symbol(2wild)'!E$16,"",IF(C29=0,"",IF(OR(C29=$BW$1,C30=$BW$1,C31=$BW$1,C29=$CP$1,C30=$CP$1,C31=$CP$1),0,1)))</f>
        <v>0</v>
      </c>
      <c r="CQ29" s="3">
        <f>IF($A29&gt;='FG_576way_Regular Symbol(2wild)'!F$16,"",IF(D29=0,"",IF(OR(D29=$BW$1,D30=$BW$1,D31=$BW$1,D29=$CP$1,D30=$CP$1,D31=$CP$1,D32=$BW$1,D32=$CP$1),0,1)))</f>
        <v>0</v>
      </c>
      <c r="CR29" s="3">
        <f>IF($A29&gt;='FG_576way_Regular Symbol(2wild)'!G$16,"",IF(E29=0,"",IF(OR(E29=$BW$1,E30=$BW$1,E31=$BW$1,E29=$CP$1,E30=$CP$1,E31=$CP$1,E32=$BW$1,E32=$CP$1),0,1)))</f>
        <v>1</v>
      </c>
      <c r="CS29" s="3">
        <f>IF($A29&gt;='FG_576way_Regular Symbol(2wild)'!H$16,"",IF(F29=0,"",IF(OR(F29=$BW$1,F30=$BW$1,F31=$BW$1,F29=$CP$1,F30=$CP$1,F31=$CP$1,F32=$BW$1,F32=$CP$1),0,1)))</f>
        <v>1</v>
      </c>
      <c r="CU29" s="3">
        <f>IF($A29&gt;='FG_576way_Regular Symbol(2wild)'!D$16,"",IF(B29=0,"",IF(OR(B29=$BW$1,B30=$BW$1,B31=$BW$1,B29=$CV$1,B30=$CV$1,B31=$CV$1),0,1)))</f>
        <v>1</v>
      </c>
      <c r="CV29" s="3">
        <f>IF($A29&gt;='FG_576way_Regular Symbol(2wild)'!E$16,"",IF(C29=0,"",IF(OR(C29=$BW$1,C30=$BW$1,C31=$BW$1,C29=$CV$1,C30=$CV$1,C31=$CV$1),0,1)))</f>
        <v>1</v>
      </c>
      <c r="CW29" s="3">
        <f>IF($A29&gt;='FG_576way_Regular Symbol(2wild)'!F$16,"",IF(D29=0,"",IF(OR(D29=$BW$1,D30=$BW$1,D31=$BW$1,D29=$CV$1,D30=$CV$1,D31=$CV$1,D32=$BW$1,D32=$CV$1),0,1)))</f>
        <v>1</v>
      </c>
      <c r="CX29" s="3">
        <f>IF($A29&gt;='FG_576way_Regular Symbol(2wild)'!G$16,"",IF(E29=0,"",IF(OR(E29=$BW$1,E30=$BW$1,E31=$BW$1,E29=$CV$1,E30=$CV$1,E31=$CV$1,E32=$BW$1,E32=$CV$1),0,1)))</f>
        <v>1</v>
      </c>
      <c r="CY29" s="3">
        <f>IF($A29&gt;='FG_576way_Regular Symbol(2wild)'!H$16,"",IF(F29=0,"",IF(OR(F29=$BW$1,F30=$BW$1,F31=$BW$1,F29=$CV$1,F30=$CV$1,F31=$CV$1,F32=$BW$1,F32=$CV$1),0,1)))</f>
        <v>1</v>
      </c>
    </row>
    <row r="30" spans="1:103">
      <c r="A30" s="337">
        <f>IF('FG_243way_Regular Symbol'!L29="","",'FG_243way_Regular Symbol'!L29)</f>
        <v>26</v>
      </c>
      <c r="B30" s="191" t="str">
        <f>IF('FG_576way_Regular Symbol(2wild)'!Q29="",
IF($A30-'FG_576way_Regular Symbol(2wild)'!D$16&gt;='FG_576way_RegularＸ_W()'!B$2-1,"",VLOOKUP($A30-'FG_576way_Regular Symbol(2wild)'!D$16,'FG_576way_Regular Symbol(2wild)'!$P$3:$U$99,'FG_576way_RegularＸ_W()'!B$3+1,FALSE)),
'FG_576way_Regular Symbol(2wild)'!Q29)</f>
        <v>Q</v>
      </c>
      <c r="C30" s="191" t="str">
        <f>IF('FG_576way_Regular Symbol(2wild)'!R29="",
IF($A30-'FG_576way_Regular Symbol(2wild)'!E$16&gt;='FG_576way_RegularＸ_W()'!C$2-1,"",VLOOKUP($A30-'FG_576way_Regular Symbol(2wild)'!E$16,'FG_576way_Regular Symbol(2wild)'!$P$3:$U$99,'FG_576way_RegularＸ_W()'!C$3+1,FALSE)),
'FG_576way_Regular Symbol(2wild)'!R29)</f>
        <v>TE</v>
      </c>
      <c r="D30" s="191" t="str">
        <f>IF('FG_576way_Regular Symbol(2wild)'!S29="",
IF($A30-'FG_576way_Regular Symbol(2wild)'!F$16&gt;='FG_576way_RegularＸ_W()'!D$2-1,"",VLOOKUP($A30-'FG_576way_Regular Symbol(2wild)'!F$16,'FG_576way_Regular Symbol(2wild)'!$P$3:$U$99,'FG_576way_RegularＸ_W()'!D$3+1,FALSE)),
'FG_576way_Regular Symbol(2wild)'!S29)</f>
        <v>M1</v>
      </c>
      <c r="E30" s="191" t="str">
        <f>IF('FG_576way_Regular Symbol(2wild)'!T29="",
IF($A30-'FG_576way_Regular Symbol(2wild)'!G$16&gt;='FG_576way_RegularＸ_W()'!E$2-1,"",VLOOKUP($A30-'FG_576way_Regular Symbol(2wild)'!G$16,'FG_576way_Regular Symbol(2wild)'!$P$3:$U$99,'FG_576way_RegularＸ_W()'!E$3+1,FALSE)),
'FG_576way_Regular Symbol(2wild)'!T29)</f>
        <v>M2</v>
      </c>
      <c r="F30" s="191" t="str">
        <f>IF('FG_576way_Regular Symbol(2wild)'!U29="",
IF($A30-'FG_576way_Regular Symbol(2wild)'!H$16&gt;='FG_576way_RegularＸ_W()'!F$2-1,"",VLOOKUP($A30-'FG_576way_Regular Symbol(2wild)'!H$16,'FG_576way_Regular Symbol(2wild)'!$P$3:$U$99,'FG_576way_RegularＸ_W()'!F$3+1,FALSE)),
'FG_576way_Regular Symbol(2wild)'!U29)</f>
        <v>K</v>
      </c>
      <c r="N30" s="363">
        <f t="shared" si="0"/>
        <v>26</v>
      </c>
      <c r="O30" s="344">
        <f>IF($A30&gt;='FG_576way_Regular Symbol(2wild)'!D$16,"",IF(B30="","",IF(OR(B30=$O$1,B30=$P$1,B31=$O$1,B31=$P$1,B32=$O$1,B32=$P$1),0,1)))</f>
        <v>1</v>
      </c>
      <c r="P30" s="344">
        <f>IF($A30&gt;='FG_576way_Regular Symbol(2wild)'!E$16,"",IF(C30="","",IF(OR(C30=$O$1,C30=$P$1,C31=$O$1,C31=$P$1,C32=$O$1,C32=$P$1),0,1)))</f>
        <v>1</v>
      </c>
      <c r="Q30" s="344">
        <f>IF($A30&gt;='FG_576way_Regular Symbol(2wild)'!F$16,"",IF(D30="","",IF(OR(D30=$O$1,D30=$P$1,D31=$O$1,D31=$P$1,D32=$O$1,D32=$P$1,D33=$O$1,D33=$P$1),0,1)))</f>
        <v>0</v>
      </c>
      <c r="R30" s="344">
        <f>IF($A30&gt;='FG_576way_Regular Symbol(2wild)'!G$16,"",IF(E30="","",IF(OR(E30=$O$1,E30=$P$1,E31=$O$1,E31=$P$1,E32=$O$1,E32=$P$1,E33=$O$1,E33=$P$1),0,1)))</f>
        <v>1</v>
      </c>
      <c r="S30" s="344">
        <f>IF($A30&gt;='FG_576way_Regular Symbol(2wild)'!H$16,"",IF(F30="","",IF(OR(F30=$O$1,F30=$P$1,F31=$O$1,F31=$P$1,F32=$O$1,F32=$P$1,F33=$O$1,F33=$P$1),0,1)))</f>
        <v>1</v>
      </c>
      <c r="U30" s="344">
        <f>IF($A30&gt;='FG_576way_Regular Symbol(2wild)'!D$16,"",IF(B30=0,"",IF(OR(B30=$U$1,B30=$V$1,B31=$U$1,B31=$V$1,B32=$U$1,B32=$V$1),0,1)))</f>
        <v>1</v>
      </c>
      <c r="V30" s="344">
        <f>IF($A30&gt;='FG_576way_Regular Symbol(2wild)'!E$16,"",IF(C30=0,"",IF(OR(C30=$U$1,C30=$V$1,C31=$U$1,C31=$V$1,C32=$U$1,C32=$V$1),0,1)))</f>
        <v>1</v>
      </c>
      <c r="W30" s="3">
        <f>IF($A30&gt;='FG_576way_Regular Symbol(2wild)'!F$16,"",IF(D30=0,"",IF(OR(D30=$U$1,D30=$V$1,D31=$U$1,D31=$V$1,D32=$U$1,D32=$V$1,D33=$U$1,D33=$V$1),0,1)))</f>
        <v>1</v>
      </c>
      <c r="X30" s="3">
        <f>IF($A30&gt;='FG_576way_Regular Symbol(2wild)'!G$16,"",IF(E30=0,"",IF(OR(E30=$U$1,E30=$V$1,E31=$U$1,E31=$V$1,E32=$U$1,E32=$V$1,E33=$U$1,E33=$V$1),0,1)))</f>
        <v>0</v>
      </c>
      <c r="Y30" s="3">
        <f>IF($A30&gt;='FG_576way_Regular Symbol(2wild)'!H$16,"",IF(F30=0,"",IF(OR(F30=$U$1,F30=$V$1,F31=$U$1,F31=$V$1,F32=$U$1,F32=$V$1,F33=$U$1,F33=$V$1),0,1)))</f>
        <v>1</v>
      </c>
      <c r="AA30" s="344">
        <f>IF($A30&gt;='FG_576way_Regular Symbol(2wild)'!D$16,"",IF(B30=0,"",IF(OR(B30=$AA$1,B30=$AB$1,B31=$AA$1,B31=$AB$1,B32=$AA$1,,B32=$AB$1),0,1)))</f>
        <v>1</v>
      </c>
      <c r="AB30" s="344">
        <f>IF($A30&gt;='FG_576way_Regular Symbol(2wild)'!E$16,"",IF(C30=0,"",IF(OR(C30=$AA$1,C30=$AB$1,C31=$AA$1,C31=$AB$1,C32=$AA$1,,C32=$AB$1),0,1)))</f>
        <v>1</v>
      </c>
      <c r="AC30" s="3">
        <f>IF($A30&gt;='FG_576way_Regular Symbol(2wild)'!F$16,"",IF(D30=0,"",IF(OR(D30=$AA$1,D30=$AB$1,D31=$AA$1,D31=$AB$1,D32=$AA$1,D32=$AB$1,D33=$AA$1,D33=$AB$1),0,1)))</f>
        <v>1</v>
      </c>
      <c r="AD30" s="3">
        <f>IF($A30&gt;='FG_576way_Regular Symbol(2wild)'!G$16,"",IF(E30=0,"",IF(OR(E30=$AA$1,E30=$AB$1,E31=$AA$1,E31=$AB$1,E32=$AA$1,E32=$AB$1,E33=$AA$1,E33=$AB$1),0,1)))</f>
        <v>1</v>
      </c>
      <c r="AE30" s="3">
        <f>IF($A30&gt;='FG_576way_Regular Symbol(2wild)'!H$16,"",IF(F30=0,"",IF(OR(F30=$AA$1,F30=$AB$1,F31=$AA$1,F31=$AB$1,F32=$AA$1,F32=$AB$1,F33=$AA$1,F33=$AB$1),0,1)))</f>
        <v>1</v>
      </c>
      <c r="AG30" s="344">
        <f>IF($A30&gt;='FG_576way_Regular Symbol(2wild)'!D$16,"",IF(B30=0,"",IF(OR(B30=$AG$1,B30=$AH$1,B31=$AG$1,B31=$AH$1,B32=$AG$1,B32=$AH$1),0,1)))</f>
        <v>1</v>
      </c>
      <c r="AH30" s="344">
        <f>IF($A30&gt;='FG_576way_Regular Symbol(2wild)'!E$16,"",IF(C30=0,"",IF(OR(C30=$AG$1,C30=$AH$1,C31=$AG$1,C31=$AH$1,C32=$AG$1,C32=$AH$1),0,1)))</f>
        <v>1</v>
      </c>
      <c r="AI30" s="3">
        <f>IF($A30&gt;='FG_576way_Regular Symbol(2wild)'!F$16,"",IF(D30=0,"",IF(OR(D30=$AG$1,D30=$AH$1,D31=$AG$1,D31=$AH$1,D32=$AG$1,D32=$AH$1,D33=$AG$1,D33=$AH$1),0,1)))</f>
        <v>1</v>
      </c>
      <c r="AJ30" s="3">
        <f>IF($A30&gt;='FG_576way_Regular Symbol(2wild)'!G$16,"",IF(E30=0,"",IF(OR(E30=$AG$1,E30=$AH$1,E31=$AG$1,E31=$AH$1,E32=$AG$1,E32=$AH$1,E33=$AG$1,E33=$AH$1),0,1)))</f>
        <v>1</v>
      </c>
      <c r="AK30" s="3">
        <f>IF($A30&gt;='FG_576way_Regular Symbol(2wild)'!H$16,"",IF(F30=0,"",IF(OR(F30=$AG$1,F30=$AH$1,F31=$AG$1,F31=$AH$1,F32=$AG$1,F32=$AH$1,F33=$AG$1,F33=$AH$1),0,1)))</f>
        <v>1</v>
      </c>
      <c r="AM30" s="344">
        <f>IF($A30&gt;='FG_576way_Regular Symbol(2wild)'!D$16,"",IF(B30=0,"",IF(OR(B30=$AM$1,B30=$AN$1,B31=$AM$1,B31=$AN$1,B32=$AM$1,B32=$AN$1),0,1)))</f>
        <v>1</v>
      </c>
      <c r="AN30" s="344">
        <f>IF($A30&gt;='FG_576way_Regular Symbol(2wild)'!E$16,"",IF(C30=0,"",IF(OR(C30=$AM$1,C30=$AN$1,C31=$AM$1,C31=$AN$1,C32=$AM$1,C32=$AN$1),0,1)))</f>
        <v>0</v>
      </c>
      <c r="AO30" s="3">
        <f>IF($A30&gt;='FG_576way_Regular Symbol(2wild)'!F$16,"",IF(D30=0,"",IF(OR(D30=$AM$1,D30=$AN$1,D31=$AM$1,D31=$AN$1,D32=$AM$1,D32=$AN$1,D33=$AM$1,D33=$AN$1),0,1)))</f>
        <v>0</v>
      </c>
      <c r="AP30" s="3">
        <f>IF($A30&gt;='FG_576way_Regular Symbol(2wild)'!G$16,"",IF(E30=0,"",IF(OR(E30=$AM$1,E30=$AN$1,E31=$AM$1,E31=$AN$1,E32=$AM$1,E32=$AN$1,E33=$AM$1,E33=$AN$1),0,1)))</f>
        <v>0</v>
      </c>
      <c r="AQ30" s="3">
        <f>IF($A30&gt;='FG_576way_Regular Symbol(2wild)'!H$16,"",IF(F30=0,"",IF(OR(F30=$AM$1,F30=$AN$1,F31=$AM$1,F31=$AN$1,F32=$AM$1,F32=$AN$1,F33=$AM$1,F33=$AN$1),0,1)))</f>
        <v>1</v>
      </c>
      <c r="AS30" s="344">
        <f>IF($A30&gt;='FG_576way_Regular Symbol(2wild)'!D$16,"",IF(B30=0,"",IF(OR(B30=$AM$1,B30=$AT$1,B31=$AM$1,B31=$AT$1,B32=$AM$1,B32=$AT$1),0,1)))</f>
        <v>1</v>
      </c>
      <c r="AT30" s="344">
        <f>IF($A30&gt;='FG_576way_Regular Symbol(2wild)'!E$16,"",IF(C30=0,"",IF(OR(C30=$AM$1,C30=$AT$1,C31=$AM$1,C31=$AT$1,C32=$AM$1,C32=$AT$1),0,1)))</f>
        <v>1</v>
      </c>
      <c r="AU30" s="3">
        <f>IF($A30&gt;='FG_576way_Regular Symbol(2wild)'!F$16,"",IF(D30=0,"",IF(OR(D30=$AM$1,D30=$AT$1,D31=$AM$1,D31=$AT$1,D32=$AM$1,D32=$AT$1,D33=$AM$1,D33=$AT$1),0,1)))</f>
        <v>1</v>
      </c>
      <c r="AV30" s="3">
        <f>IF($A30&gt;='FG_576way_Regular Symbol(2wild)'!G$16,"",IF(E30=0,"",IF(OR(E30=$AM$1,E30=$AT$1,E31=$AM$1,E31=$AT$1,E32=$AM$1,E32=$AT$1,E33=$AM$1,E33=$AT$1),0,1)))</f>
        <v>1</v>
      </c>
      <c r="AW30" s="3">
        <f>IF($A30&gt;='FG_576way_Regular Symbol(2wild)'!H$16,"",IF(F30=0,"",IF(OR(F30=$AM$1,F30=$AT$1,F31=$AM$1,F31=$AT$1,F32=$AM$1,F32=$AT$1,F33=$AM$1,F33=$AT$1),0,1)))</f>
        <v>1</v>
      </c>
      <c r="AY30" s="344">
        <f>IF($A30&gt;='FG_576way_Regular Symbol(2wild)'!D$16,"",IF(B30=0,"",IF(OR(B30=$AM$1,B30=$AZ$1,B31=$AM$1,B31=$AZ$1,B32=$AM$1,B32=$AZ$1),0,1)))</f>
        <v>1</v>
      </c>
      <c r="AZ30" s="344">
        <f>IF($A30&gt;='FG_576way_Regular Symbol(2wild)'!E$16,"",IF(C30=0,"",IF(OR(C30=$AM$1,C30=$AZ$1,C31=$AM$1,C31=$AZ$1,C32=$AM$1,C32=$AZ$1),0,1)))</f>
        <v>1</v>
      </c>
      <c r="BA30" s="3">
        <f>IF($A30&gt;='FG_576way_Regular Symbol(2wild)'!F$16,"",IF(D30=0,"",IF(OR(D30=$AM$1,D30=$AZ$1,D31=$AM$1,D31=$AZ$1,D32=$AM$1,D32=$AZ$1,D33=$AM$1,D33=$AZ$1),0,1)))</f>
        <v>1</v>
      </c>
      <c r="BB30" s="3">
        <f>IF($A30&gt;='FG_576way_Regular Symbol(2wild)'!G$16,"",IF(E30=0,"",IF(OR(E30=$AM$1,E30=$AZ$1,E31=$AM$1,E31=$AZ$1,E32=$AM$1,E32=$AZ$1,E33=$AM$1,E33=$AZ$1),0,1)))</f>
        <v>1</v>
      </c>
      <c r="BC30" s="3">
        <f>IF($A30&gt;='FG_576way_Regular Symbol(2wild)'!H$16,"",IF(F30=0,"",IF(OR(F30=$AM$1,F30=$AZ$1,F31=$AM$1,F31=$AZ$1,F32=$AM$1,F32=$AZ$1,F33=$AM$1,F33=$AZ$1),0,1)))</f>
        <v>0</v>
      </c>
      <c r="BE30" s="344">
        <f>IF($A30&gt;='FG_576way_Regular Symbol(2wild)'!D$16,"",IF(B30=0,"",IF(OR(B30=$AM$1,B30=$BF$1,B31=$AM$1,B31=$BF$1,B32=$AM$1,B32=$BF$1),0,1)))</f>
        <v>1</v>
      </c>
      <c r="BF30" s="344">
        <f>IF($A30&gt;='FG_576way_Regular Symbol(2wild)'!E$16,"",IF(C30=0,"",IF(OR(C30=$AM$1,C30=$BF$1,C31=$AM$1,C31=$BF$1,C32=$AM$1,C32=$BF$1),0,1)))</f>
        <v>1</v>
      </c>
      <c r="BG30" s="3">
        <f>IF($A30&gt;='FG_576way_Regular Symbol(2wild)'!F$16,"",IF(D30=0,"",IF(OR(D30=$AM$1,D30=$BF$1,D31=$AM$1,D31=$BF$1,D32=$AM$1,D32=$BF$1,D33=$AM$1,D33=$BF$1),0,1)))</f>
        <v>1</v>
      </c>
      <c r="BH30" s="3">
        <f>IF($A30&gt;='FG_576way_Regular Symbol(2wild)'!G$16,"",IF(E30=0,"",IF(OR(E30=$AM$1,E30=$BF$1,E31=$AM$1,E31=$BF$1,E32=$AM$1,E32=$BF$1,E33=$AM$1,E33=$BF$1),0,1)))</f>
        <v>1</v>
      </c>
      <c r="BI30" s="3">
        <f>IF($A30&gt;='FG_576way_Regular Symbol(2wild)'!H$16,"",IF(F30=0,"",IF(OR(F30=$AM$1,F30=$BF$1,F31=$AM$1,F31=$BF$1,F32=$AM$1,F32=$BF$1,F33=$AM$1,F33=$BF$1),0,1)))</f>
        <v>1</v>
      </c>
      <c r="BK30" s="344">
        <f>IF($A30&gt;='FG_576way_Regular Symbol(2wild)'!D$16,"",IF(B30=0,"",IF(OR(B30=$AM$1,B30=$BL$1,B31=$AM$1,B31=$BL$1,B32=$AM$1,B32=$BL$1),0,1)))</f>
        <v>1</v>
      </c>
      <c r="BL30" s="344">
        <f>IF($A30&gt;='FG_576way_Regular Symbol(2wild)'!E$16,"",IF(C30=0,"",IF(OR(C30=$AM$1,C30=$BL$1,C31=$AM$1,C31=$BL$1,C32=$AM$1,C32=$BL$1),0,1)))</f>
        <v>1</v>
      </c>
      <c r="BM30" s="3">
        <f>IF($A30&gt;='FG_576way_Regular Symbol(2wild)'!F$16,"",IF(D30=0,"",IF(OR(D30=$AM$1,D30=$BL$1,D31=$AM$1,D31=$BL$1,D32=$AM$1,D32=$BL$1,D33=$AM$1,D33=$BL$1),0,1)))</f>
        <v>1</v>
      </c>
      <c r="BN30" s="3">
        <f>IF($A30&gt;='FG_576way_Regular Symbol(2wild)'!G$16,"",IF(E30=0,"",IF(OR(E30=$AM$1,E30=$BL$1,E31=$AM$1,E31=$BL$1,E32=$AM$1,E32=$BL$1,E33=$AM$1,E33=$BL$1),0,1)))</f>
        <v>1</v>
      </c>
      <c r="BO30" s="3">
        <f>IF($A30&gt;='FG_576way_Regular Symbol(2wild)'!H$16,"",IF(F30=0,"",IF(OR(F30=$AM$1,F30=$BL$1,F31=$AM$1,F31=$BL$1,F32=$AM$1,F32=$BL$1,F33=$AM$1,F33=$BL$1),0,1)))</f>
        <v>1</v>
      </c>
      <c r="BQ30" s="3">
        <f>IF($A30&gt;='FG_576way_Regular Symbol(2wild)'!D$16,"",IF(B30=0,"",IF(OR(B30=$BQ$1,B30=$BR$1,B31=$BQ$1,B31=$BR$1,B32=$BQ$1,B32=$BR$1),0,1)))</f>
        <v>1</v>
      </c>
      <c r="BR30" s="3">
        <f>IF($A30&gt;='FG_576way_Regular Symbol(2wild)'!E$16,"",IF(C30=0,"",IF(OR(C30=$BQ$1,C30=$BR$1,C31=$BQ$1,C31=$BR$1,C32=$BQ$1,C32=$BR$1),0,1)))</f>
        <v>1</v>
      </c>
      <c r="BS30" s="3">
        <f>IF($A30&gt;='FG_576way_Regular Symbol(2wild)'!F$16,"",IF(D30=0,"",IF(OR(D30=$BQ$1,D30=$BR$1,D31=$BQ$1,D31=$BR$1,D32=$BQ$1,D32=$BR$1,D33=$BQ$1,D33=$BR$1),0,1)))</f>
        <v>1</v>
      </c>
      <c r="BT30" s="3">
        <f>IF($A30&gt;='FG_576way_Regular Symbol(2wild)'!G$16,"",IF(E30=0,"",IF(OR(E30=$BQ$1,E30=$BR$1,E31=$BQ$1,E31=$BR$1,E32=$BQ$1,E32=$BR$1,E33=$BQ$1,E33=$BR$1),0,1)))</f>
        <v>1</v>
      </c>
      <c r="BU30" s="3">
        <f>IF($A30&gt;='FG_576way_Regular Symbol(2wild)'!H$16,"",IF(F30=0,"",IF(OR(F30=$BQ$1,F30=$BR$1,F31=$BQ$1,F31=$BR$1,F32=$BQ$1,F32=$BR$1,F33=$BQ$1,F33=$BR$1),0,1)))</f>
        <v>1</v>
      </c>
      <c r="BW30" s="3">
        <f>IF($A30&gt;='FG_576way_Regular Symbol(2wild)'!D$16,"",IF(B30=0,"",IF(OR(B30=$BW$1,B31=$BW$1,B32=$BW$1,B30=$BX$1,B31=$BX$1,B32=$BX$1),0,1)))</f>
        <v>1</v>
      </c>
      <c r="BX30" s="3">
        <f>IF($A30&gt;='FG_576way_Regular Symbol(2wild)'!E$16,"",IF(C30=0,"",IF(OR(C30=$BW$1,C31=$BW$1,C32=$BW$1,C30=$BX$1,C31=$BX$1,C32=$BX$1),0,1)))</f>
        <v>1</v>
      </c>
      <c r="BY30" s="3">
        <f>IF($A30&gt;='FG_576way_Regular Symbol(2wild)'!F$16,"",IF(D30=0,"",IF(OR(D30=$BW$1,D31=$BW$1,D32=$BW$1,D30=$BX$1,D31=$BX$1,D32=$BX$1,D33=$BW$1,D33=$BX$1),0,1)))</f>
        <v>1</v>
      </c>
      <c r="BZ30" s="3">
        <f>IF($A30&gt;='FG_576way_Regular Symbol(2wild)'!G$16,"",IF(E30=0,"",IF(OR(E30=$BW$1,E31=$BW$1,E32=$BW$1,E30=$BX$1,E31=$BX$1,E32=$BX$1,E33=$BW$1,E33=$BX$1),0,1)))</f>
        <v>0</v>
      </c>
      <c r="CA30" s="3">
        <f>IF($A30&gt;='FG_576way_Regular Symbol(2wild)'!H$16,"",IF(F30=0,"",IF(OR(F30=$BW$1,F31=$BW$1,F32=$BW$1,F30=$BX$1,F31=$BX$1,F32=$BX$1,F33=$BW$1,F33=$BX$1),0,1)))</f>
        <v>0</v>
      </c>
      <c r="CC30" s="3">
        <f>IF($A30&gt;='FG_576way_Regular Symbol(2wild)'!D$16,"",IF(B30=0,"",IF(OR(B30=$BW$1,B31=$BW$1,B32=$BW$1,B30=$CD$1,B31=$CD$1,B32=$CD$1),0,1)))</f>
        <v>0</v>
      </c>
      <c r="CD30" s="3">
        <f>IF($A30&gt;='FG_576way_Regular Symbol(2wild)'!E$16,"",IF(C30=0,"",IF(OR(C30=$BW$1,C31=$BW$1,C32=$BW$1,C30=$CD$1,C31=$CD$1,C32=$CD$1),0,1)))</f>
        <v>0</v>
      </c>
      <c r="CE30" s="3">
        <f>IF($A30&gt;='FG_576way_Regular Symbol(2wild)'!F$16,"",IF(D30=0,"",IF(OR(D30=$BW$1,D31=$BW$1,D32=$BW$1,D30=$CD$1,D31=$CD$1,D32=$CD$1,D33=$BW$1,D33=$CD$1),0,1)))</f>
        <v>0</v>
      </c>
      <c r="CF30" s="3">
        <f>IF($A30&gt;='FG_576way_Regular Symbol(2wild)'!G$16,"",IF(E30=0,"",IF(OR(E30=$BW$1,E31=$BW$1,E32=$BW$1,E30=$CD$1,E31=$CD$1,E32=$CD$1,E33=$BW$1,E33=$CD$1),0,1)))</f>
        <v>1</v>
      </c>
      <c r="CG30" s="3">
        <f>IF($A30&gt;='FG_576way_Regular Symbol(2wild)'!H$16,"",IF(F30=0,"",IF(OR(F30=$BW$1,F31=$BW$1,F32=$BW$1,F30=$CD$1,F31=$CD$1,F32=$CD$1,F33=$BW$1,F33=$CD$1),0,1)))</f>
        <v>0</v>
      </c>
      <c r="CI30" s="3">
        <f>IF($A30&gt;='FG_576way_Regular Symbol(2wild)'!D$16,"",IF(B30=0,"",IF(OR(B30=$BW$1,B31=$BW$1,B32=$BW$1,B30=$CJ$1,B31=$CJ$1,B32=$CJ$1),0,1)))</f>
        <v>0</v>
      </c>
      <c r="CJ30" s="3">
        <f>IF($A30&gt;='FG_576way_Regular Symbol(2wild)'!E$16,"",IF(C30=0,"",IF(OR(C30=$BW$1,C31=$BW$1,C32=$BW$1,C30=$CJ$1,C31=$CJ$1,C32=$CJ$1),0,1)))</f>
        <v>1</v>
      </c>
      <c r="CK30" s="3">
        <f>IF($A30&gt;='FG_576way_Regular Symbol(2wild)'!F$16,"",IF(D30=0,"",IF(OR(D30=$BW$1,D31=$BW$1,D32=$BW$1,D30=$CJ$1,D31=$CJ$1,D32=$CJ$1,D33=$BW$1,D33=$CJ$1),0,1)))</f>
        <v>1</v>
      </c>
      <c r="CL30" s="3">
        <f>IF($A30&gt;='FG_576way_Regular Symbol(2wild)'!G$16,"",IF(E30=0,"",IF(OR(E30=$BW$1,E31=$BW$1,E32=$BW$1,E30=$CJ$1,E31=$CJ$1,E32=$CJ$1,E33=$BW$1,E33=$CJ$1),0,1)))</f>
        <v>1</v>
      </c>
      <c r="CM30" s="3">
        <f>IF($A30&gt;='FG_576way_Regular Symbol(2wild)'!H$16,"",IF(F30=0,"",IF(OR(F30=$BW$1,F31=$BW$1,F32=$BW$1,F30=$CJ$1,F31=$CJ$1,F32=$CJ$1,F33=$BW$1,F33=$CJ$1),0,1)))</f>
        <v>1</v>
      </c>
      <c r="CO30" s="3">
        <f>IF($A30&gt;='FG_576way_Regular Symbol(2wild)'!D$16,"",IF(B30=0,"",IF(OR(B30=$BW$1,B31=$BW$1,B32=$BW$1,B30=$CP$1,B31=$CP$1,B32=$CP$1),0,1)))</f>
        <v>1</v>
      </c>
      <c r="CP30" s="3">
        <f>IF($A30&gt;='FG_576way_Regular Symbol(2wild)'!E$16,"",IF(C30=0,"",IF(OR(C30=$BW$1,C31=$BW$1,C32=$BW$1,C30=$CP$1,C31=$CP$1,C32=$CP$1),0,1)))</f>
        <v>0</v>
      </c>
      <c r="CQ30" s="3">
        <f>IF($A30&gt;='FG_576way_Regular Symbol(2wild)'!F$16,"",IF(D30=0,"",IF(OR(D30=$BW$1,D31=$BW$1,D32=$BW$1,D30=$CP$1,D31=$CP$1,D32=$CP$1,D33=$BW$1,D33=$CP$1),0,1)))</f>
        <v>1</v>
      </c>
      <c r="CR30" s="3">
        <f>IF($A30&gt;='FG_576way_Regular Symbol(2wild)'!G$16,"",IF(E30=0,"",IF(OR(E30=$BW$1,E31=$BW$1,E32=$BW$1,E30=$CP$1,E31=$CP$1,E32=$CP$1,E33=$BW$1,E33=$CP$1),0,1)))</f>
        <v>1</v>
      </c>
      <c r="CS30" s="3">
        <f>IF($A30&gt;='FG_576way_Regular Symbol(2wild)'!H$16,"",IF(F30=0,"",IF(OR(F30=$BW$1,F31=$BW$1,F32=$BW$1,F30=$CP$1,F31=$CP$1,F32=$CP$1,F33=$BW$1,F33=$CP$1),0,1)))</f>
        <v>1</v>
      </c>
      <c r="CU30" s="3">
        <f>IF($A30&gt;='FG_576way_Regular Symbol(2wild)'!D$16,"",IF(B30=0,"",IF(OR(B30=$BW$1,B31=$BW$1,B32=$BW$1,B30=$CV$1,B31=$CV$1,B32=$CV$1),0,1)))</f>
        <v>1</v>
      </c>
      <c r="CV30" s="3">
        <f>IF($A30&gt;='FG_576way_Regular Symbol(2wild)'!E$16,"",IF(C30=0,"",IF(OR(C30=$BW$1,C31=$BW$1,C32=$BW$1,C30=$CV$1,C31=$CV$1,C32=$CV$1),0,1)))</f>
        <v>1</v>
      </c>
      <c r="CW30" s="3">
        <f>IF($A30&gt;='FG_576way_Regular Symbol(2wild)'!F$16,"",IF(D30=0,"",IF(OR(D30=$BW$1,D31=$BW$1,D32=$BW$1,D30=$CV$1,D31=$CV$1,D32=$CV$1,D33=$BW$1,D33=$CV$1),0,1)))</f>
        <v>1</v>
      </c>
      <c r="CX30" s="3">
        <f>IF($A30&gt;='FG_576way_Regular Symbol(2wild)'!G$16,"",IF(E30=0,"",IF(OR(E30=$BW$1,E31=$BW$1,E32=$BW$1,E30=$CV$1,E31=$CV$1,E32=$CV$1,E33=$BW$1,E33=$CV$1),0,1)))</f>
        <v>1</v>
      </c>
      <c r="CY30" s="3">
        <f>IF($A30&gt;='FG_576way_Regular Symbol(2wild)'!H$16,"",IF(F30=0,"",IF(OR(F30=$BW$1,F31=$BW$1,F32=$BW$1,F30=$CV$1,F31=$CV$1,F32=$CV$1,F33=$BW$1,F33=$CV$1),0,1)))</f>
        <v>1</v>
      </c>
    </row>
    <row r="31" spans="1:103">
      <c r="A31" s="337">
        <f>IF('FG_243way_Regular Symbol'!L30="","",'FG_243way_Regular Symbol'!L30)</f>
        <v>27</v>
      </c>
      <c r="B31" s="191" t="str">
        <f>IF('FG_576way_Regular Symbol(2wild)'!Q30="",
IF($A31-'FG_576way_Regular Symbol(2wild)'!D$16&gt;='FG_576way_RegularＸ_W()'!B$2-1,"",VLOOKUP($A31-'FG_576way_Regular Symbol(2wild)'!D$16,'FG_576way_Regular Symbol(2wild)'!$P$3:$U$99,'FG_576way_RegularＸ_W()'!B$3+1,FALSE)),
'FG_576way_Regular Symbol(2wild)'!Q30)</f>
        <v>Q</v>
      </c>
      <c r="C31" s="191" t="str">
        <f>IF('FG_576way_Regular Symbol(2wild)'!R30="",
IF($A31-'FG_576way_Regular Symbol(2wild)'!E$16&gt;='FG_576way_RegularＸ_W()'!C$2-1,"",VLOOKUP($A31-'FG_576way_Regular Symbol(2wild)'!E$16,'FG_576way_Regular Symbol(2wild)'!$P$3:$U$99,'FG_576way_RegularＸ_W()'!C$3+1,FALSE)),
'FG_576way_Regular Symbol(2wild)'!R30)</f>
        <v>Q</v>
      </c>
      <c r="D31" s="191" t="str">
        <f>IF('FG_576way_Regular Symbol(2wild)'!S30="",
IF($A31-'FG_576way_Regular Symbol(2wild)'!F$16&gt;='FG_576way_RegularＸ_W()'!D$2-1,"",VLOOKUP($A31-'FG_576way_Regular Symbol(2wild)'!F$16,'FG_576way_Regular Symbol(2wild)'!$P$3:$U$99,'FG_576way_RegularＸ_W()'!D$3+1,FALSE)),
'FG_576way_Regular Symbol(2wild)'!S30)</f>
        <v>S1</v>
      </c>
      <c r="E31" s="191" t="str">
        <f>IF('FG_576way_Regular Symbol(2wild)'!T30="",
IF($A31-'FG_576way_Regular Symbol(2wild)'!G$16&gt;='FG_576way_RegularＸ_W()'!E$2-1,"",VLOOKUP($A31-'FG_576way_Regular Symbol(2wild)'!G$16,'FG_576way_Regular Symbol(2wild)'!$P$3:$U$99,'FG_576way_RegularＸ_W()'!E$3+1,FALSE)),
'FG_576way_Regular Symbol(2wild)'!T30)</f>
        <v>K</v>
      </c>
      <c r="F31" s="191" t="str">
        <f>IF('FG_576way_Regular Symbol(2wild)'!U30="",
IF($A31-'FG_576way_Regular Symbol(2wild)'!H$16&gt;='FG_576way_RegularＸ_W()'!F$2-1,"",VLOOKUP($A31-'FG_576way_Regular Symbol(2wild)'!H$16,'FG_576way_Regular Symbol(2wild)'!$P$3:$U$99,'FG_576way_RegularＸ_W()'!F$3+1,FALSE)),
'FG_576way_Regular Symbol(2wild)'!U30)</f>
        <v>BN</v>
      </c>
      <c r="N31" s="363">
        <f t="shared" si="0"/>
        <v>27</v>
      </c>
      <c r="O31" s="344">
        <f>IF($A31&gt;='FG_576way_Regular Symbol(2wild)'!D$16,"",IF(B31="","",IF(OR(B31=$O$1,B31=$P$1,B32=$O$1,B32=$P$1,B33=$O$1,B33=$P$1),0,1)))</f>
        <v>1</v>
      </c>
      <c r="P31" s="344">
        <f>IF($A31&gt;='FG_576way_Regular Symbol(2wild)'!E$16,"",IF(C31="","",IF(OR(C31=$O$1,C31=$P$1,C32=$O$1,C32=$P$1,C33=$O$1,C33=$P$1),0,1)))</f>
        <v>0</v>
      </c>
      <c r="Q31" s="344">
        <f>IF($A31&gt;='FG_576way_Regular Symbol(2wild)'!F$16,"",IF(D31="","",IF(OR(D31=$O$1,D31=$P$1,D32=$O$1,D32=$P$1,D33=$O$1,D33=$P$1,D34=$O$1,D34=$P$1),0,1)))</f>
        <v>1</v>
      </c>
      <c r="R31" s="344">
        <f>IF($A31&gt;='FG_576way_Regular Symbol(2wild)'!G$16,"",IF(E31="","",IF(OR(E31=$O$1,E31=$P$1,E32=$O$1,E32=$P$1,E33=$O$1,E33=$P$1,E34=$O$1,E34=$P$1),0,1)))</f>
        <v>1</v>
      </c>
      <c r="S31" s="344">
        <f>IF($A31&gt;='FG_576way_Regular Symbol(2wild)'!H$16,"",IF(F31="","",IF(OR(F31=$O$1,F31=$P$1,F32=$O$1,F32=$P$1,F33=$O$1,F33=$P$1,F34=$O$1,F34=$P$1),0,1)))</f>
        <v>1</v>
      </c>
      <c r="U31" s="344">
        <f>IF($A31&gt;='FG_576way_Regular Symbol(2wild)'!D$16,"",IF(B31=0,"",IF(OR(B31=$U$1,B31=$V$1,B32=$U$1,B32=$V$1,B33=$U$1,B33=$V$1),0,1)))</f>
        <v>1</v>
      </c>
      <c r="V31" s="344">
        <f>IF($A31&gt;='FG_576way_Regular Symbol(2wild)'!E$16,"",IF(C31=0,"",IF(OR(C31=$U$1,C31=$V$1,C32=$U$1,C32=$V$1,C33=$U$1,C33=$V$1),0,1)))</f>
        <v>1</v>
      </c>
      <c r="W31" s="3">
        <f>IF($A31&gt;='FG_576way_Regular Symbol(2wild)'!F$16,"",IF(D31=0,"",IF(OR(D31=$U$1,D31=$V$1,D32=$U$1,D32=$V$1,D33=$U$1,D33=$V$1,D34=$U$1,D34=$V$1),0,1)))</f>
        <v>1</v>
      </c>
      <c r="X31" s="3">
        <f>IF($A31&gt;='FG_576way_Regular Symbol(2wild)'!G$16,"",IF(E31=0,"",IF(OR(E31=$U$1,E31=$V$1,E32=$U$1,E32=$V$1,E33=$U$1,E33=$V$1,E34=$U$1,E34=$V$1),0,1)))</f>
        <v>0</v>
      </c>
      <c r="Y31" s="3">
        <f>IF($A31&gt;='FG_576way_Regular Symbol(2wild)'!H$16,"",IF(F31=0,"",IF(OR(F31=$U$1,F31=$V$1,F32=$U$1,F32=$V$1,F33=$U$1,F33=$V$1,F34=$U$1,F34=$V$1),0,1)))</f>
        <v>1</v>
      </c>
      <c r="AA31" s="344">
        <f>IF($A31&gt;='FG_576way_Regular Symbol(2wild)'!D$16,"",IF(B31=0,"",IF(OR(B31=$AA$1,B31=$AB$1,B32=$AA$1,B32=$AB$1,B33=$AA$1,,B33=$AB$1),0,1)))</f>
        <v>0</v>
      </c>
      <c r="AB31" s="344">
        <f>IF($A31&gt;='FG_576way_Regular Symbol(2wild)'!E$16,"",IF(C31=0,"",IF(OR(C31=$AA$1,C31=$AB$1,C32=$AA$1,C32=$AB$1,C33=$AA$1,,C33=$AB$1),0,1)))</f>
        <v>1</v>
      </c>
      <c r="AC31" s="3">
        <f>IF($A31&gt;='FG_576way_Regular Symbol(2wild)'!F$16,"",IF(D31=0,"",IF(OR(D31=$AA$1,D31=$AB$1,D32=$AA$1,D32=$AB$1,D33=$AA$1,D33=$AB$1,D34=$AA$1,D34=$AB$1),0,1)))</f>
        <v>1</v>
      </c>
      <c r="AD31" s="3">
        <f>IF($A31&gt;='FG_576way_Regular Symbol(2wild)'!G$16,"",IF(E31=0,"",IF(OR(E31=$AA$1,E31=$AB$1,E32=$AA$1,E32=$AB$1,E33=$AA$1,E33=$AB$1,E34=$AA$1,E34=$AB$1),0,1)))</f>
        <v>1</v>
      </c>
      <c r="AE31" s="3">
        <f>IF($A31&gt;='FG_576way_Regular Symbol(2wild)'!H$16,"",IF(F31=0,"",IF(OR(F31=$AA$1,F31=$AB$1,F32=$AA$1,F32=$AB$1,F33=$AA$1,F33=$AB$1,F34=$AA$1,F34=$AB$1),0,1)))</f>
        <v>1</v>
      </c>
      <c r="AG31" s="344">
        <f>IF($A31&gt;='FG_576way_Regular Symbol(2wild)'!D$16,"",IF(B31=0,"",IF(OR(B31=$AG$1,B31=$AH$1,B32=$AG$1,B32=$AH$1,B33=$AG$1,B33=$AH$1),0,1)))</f>
        <v>1</v>
      </c>
      <c r="AH31" s="344">
        <f>IF($A31&gt;='FG_576way_Regular Symbol(2wild)'!E$16,"",IF(C31=0,"",IF(OR(C31=$AG$1,C31=$AH$1,C32=$AG$1,C32=$AH$1,C33=$AG$1,C33=$AH$1),0,1)))</f>
        <v>1</v>
      </c>
      <c r="AI31" s="3">
        <f>IF($A31&gt;='FG_576way_Regular Symbol(2wild)'!F$16,"",IF(D31=0,"",IF(OR(D31=$AG$1,D31=$AH$1,D32=$AG$1,D32=$AH$1,D33=$AG$1,D33=$AH$1,D34=$AG$1,D34=$AH$1),0,1)))</f>
        <v>1</v>
      </c>
      <c r="AJ31" s="3">
        <f>IF($A31&gt;='FG_576way_Regular Symbol(2wild)'!G$16,"",IF(E31=0,"",IF(OR(E31=$AG$1,E31=$AH$1,E32=$AG$1,E32=$AH$1,E33=$AG$1,E33=$AH$1,E34=$AG$1,E34=$AH$1),0,1)))</f>
        <v>1</v>
      </c>
      <c r="AK31" s="3">
        <f>IF($A31&gt;='FG_576way_Regular Symbol(2wild)'!H$16,"",IF(F31=0,"",IF(OR(F31=$AG$1,F31=$AH$1,F32=$AG$1,F32=$AH$1,F33=$AG$1,F33=$AH$1,F34=$AG$1,F34=$AH$1),0,1)))</f>
        <v>1</v>
      </c>
      <c r="AM31" s="344">
        <f>IF($A31&gt;='FG_576way_Regular Symbol(2wild)'!D$16,"",IF(B31=0,"",IF(OR(B31=$AM$1,B31=$AN$1,B32=$AM$1,B32=$AN$1,B33=$AM$1,B33=$AN$1),0,1)))</f>
        <v>1</v>
      </c>
      <c r="AN31" s="344">
        <f>IF($A31&gt;='FG_576way_Regular Symbol(2wild)'!E$16,"",IF(C31=0,"",IF(OR(C31=$AM$1,C31=$AN$1,C32=$AM$1,C32=$AN$1,C33=$AM$1,C33=$AN$1),0,1)))</f>
        <v>0</v>
      </c>
      <c r="AO31" s="3">
        <f>IF($A31&gt;='FG_576way_Regular Symbol(2wild)'!F$16,"",IF(D31=0,"",IF(OR(D31=$AM$1,D31=$AN$1,D32=$AM$1,D32=$AN$1,D33=$AM$1,D33=$AN$1,D34=$AM$1,D34=$AN$1),0,1)))</f>
        <v>0</v>
      </c>
      <c r="AP31" s="3">
        <f>IF($A31&gt;='FG_576way_Regular Symbol(2wild)'!G$16,"",IF(E31=0,"",IF(OR(E31=$AM$1,E31=$AN$1,E32=$AM$1,E32=$AN$1,E33=$AM$1,E33=$AN$1,E34=$AM$1,E34=$AN$1),0,1)))</f>
        <v>0</v>
      </c>
      <c r="AQ31" s="3">
        <f>IF($A31&gt;='FG_576way_Regular Symbol(2wild)'!H$16,"",IF(F31=0,"",IF(OR(F31=$AM$1,F31=$AN$1,F32=$AM$1,F32=$AN$1,F33=$AM$1,F33=$AN$1,F34=$AM$1,F34=$AN$1),0,1)))</f>
        <v>1</v>
      </c>
      <c r="AS31" s="344">
        <f>IF($A31&gt;='FG_576way_Regular Symbol(2wild)'!D$16,"",IF(B31=0,"",IF(OR(B31=$AM$1,B31=$AT$1,B32=$AM$1,B32=$AT$1,B33=$AM$1,B33=$AT$1),0,1)))</f>
        <v>1</v>
      </c>
      <c r="AT31" s="344">
        <f>IF($A31&gt;='FG_576way_Regular Symbol(2wild)'!E$16,"",IF(C31=0,"",IF(OR(C31=$AM$1,C31=$AT$1,C32=$AM$1,C32=$AT$1,C33=$AM$1,C33=$AT$1),0,1)))</f>
        <v>1</v>
      </c>
      <c r="AU31" s="3">
        <f>IF($A31&gt;='FG_576way_Regular Symbol(2wild)'!F$16,"",IF(D31=0,"",IF(OR(D31=$AM$1,D31=$AT$1,D32=$AM$1,D32=$AT$1,D33=$AM$1,D33=$AT$1,D34=$AM$1,D34=$AT$1),0,1)))</f>
        <v>1</v>
      </c>
      <c r="AV31" s="3">
        <f>IF($A31&gt;='FG_576way_Regular Symbol(2wild)'!G$16,"",IF(E31=0,"",IF(OR(E31=$AM$1,E31=$AT$1,E32=$AM$1,E32=$AT$1,E33=$AM$1,E33=$AT$1,E34=$AM$1,E34=$AT$1),0,1)))</f>
        <v>1</v>
      </c>
      <c r="AW31" s="3">
        <f>IF($A31&gt;='FG_576way_Regular Symbol(2wild)'!H$16,"",IF(F31=0,"",IF(OR(F31=$AM$1,F31=$AT$1,F32=$AM$1,F32=$AT$1,F33=$AM$1,F33=$AT$1,F34=$AM$1,F34=$AT$1),0,1)))</f>
        <v>1</v>
      </c>
      <c r="AY31" s="344">
        <f>IF($A31&gt;='FG_576way_Regular Symbol(2wild)'!D$16,"",IF(B31=0,"",IF(OR(B31=$AM$1,B31=$AZ$1,B32=$AM$1,B32=$AZ$1,B33=$AM$1,B33=$AZ$1),0,1)))</f>
        <v>1</v>
      </c>
      <c r="AZ31" s="344">
        <f>IF($A31&gt;='FG_576way_Regular Symbol(2wild)'!E$16,"",IF(C31=0,"",IF(OR(C31=$AM$1,C31=$AZ$1,C32=$AM$1,C32=$AZ$1,C33=$AM$1,C33=$AZ$1),0,1)))</f>
        <v>1</v>
      </c>
      <c r="BA31" s="3">
        <f>IF($A31&gt;='FG_576way_Regular Symbol(2wild)'!F$16,"",IF(D31=0,"",IF(OR(D31=$AM$1,D31=$AZ$1,D32=$AM$1,D32=$AZ$1,D33=$AM$1,D33=$AZ$1,D34=$AM$1,D34=$AZ$1),0,1)))</f>
        <v>1</v>
      </c>
      <c r="BB31" s="3">
        <f>IF($A31&gt;='FG_576way_Regular Symbol(2wild)'!G$16,"",IF(E31=0,"",IF(OR(E31=$AM$1,E31=$AZ$1,E32=$AM$1,E32=$AZ$1,E33=$AM$1,E33=$AZ$1,E34=$AM$1,E34=$AZ$1),0,1)))</f>
        <v>1</v>
      </c>
      <c r="BC31" s="3">
        <f>IF($A31&gt;='FG_576way_Regular Symbol(2wild)'!H$16,"",IF(F31=0,"",IF(OR(F31=$AM$1,F31=$AZ$1,F32=$AM$1,F32=$AZ$1,F33=$AM$1,F33=$AZ$1,F34=$AM$1,F34=$AZ$1),0,1)))</f>
        <v>0</v>
      </c>
      <c r="BE31" s="344">
        <f>IF($A31&gt;='FG_576way_Regular Symbol(2wild)'!D$16,"",IF(B31=0,"",IF(OR(B31=$AM$1,B31=$BF$1,B32=$AM$1,B32=$BF$1,B33=$AM$1,B33=$BF$1),0,1)))</f>
        <v>1</v>
      </c>
      <c r="BF31" s="344">
        <f>IF($A31&gt;='FG_576way_Regular Symbol(2wild)'!E$16,"",IF(C31=0,"",IF(OR(C31=$AM$1,C31=$BF$1,C32=$AM$1,C32=$BF$1,C33=$AM$1,C33=$BF$1),0,1)))</f>
        <v>1</v>
      </c>
      <c r="BG31" s="3">
        <f>IF($A31&gt;='FG_576way_Regular Symbol(2wild)'!F$16,"",IF(D31=0,"",IF(OR(D31=$AM$1,D31=$BF$1,D32=$AM$1,D32=$BF$1,D33=$AM$1,D33=$BF$1,D34=$AM$1,D34=$BF$1),0,1)))</f>
        <v>1</v>
      </c>
      <c r="BH31" s="3">
        <f>IF($A31&gt;='FG_576way_Regular Symbol(2wild)'!G$16,"",IF(E31=0,"",IF(OR(E31=$AM$1,E31=$BF$1,E32=$AM$1,E32=$BF$1,E33=$AM$1,E33=$BF$1,E34=$AM$1,E34=$BF$1),0,1)))</f>
        <v>1</v>
      </c>
      <c r="BI31" s="3">
        <f>IF($A31&gt;='FG_576way_Regular Symbol(2wild)'!H$16,"",IF(F31=0,"",IF(OR(F31=$AM$1,F31=$BF$1,F32=$AM$1,F32=$BF$1,F33=$AM$1,F33=$BF$1,F34=$AM$1,F34=$BF$1),0,1)))</f>
        <v>1</v>
      </c>
      <c r="BK31" s="344">
        <f>IF($A31&gt;='FG_576way_Regular Symbol(2wild)'!D$16,"",IF(B31=0,"",IF(OR(B31=$AM$1,B31=$BL$1,B32=$AM$1,B32=$BL$1,B33=$AM$1,B33=$BL$1),0,1)))</f>
        <v>1</v>
      </c>
      <c r="BL31" s="344">
        <f>IF($A31&gt;='FG_576way_Regular Symbol(2wild)'!E$16,"",IF(C31=0,"",IF(OR(C31=$AM$1,C31=$BL$1,C32=$AM$1,C32=$BL$1,C33=$AM$1,C33=$BL$1),0,1)))</f>
        <v>1</v>
      </c>
      <c r="BM31" s="3">
        <f>IF($A31&gt;='FG_576way_Regular Symbol(2wild)'!F$16,"",IF(D31=0,"",IF(OR(D31=$AM$1,D31=$BL$1,D32=$AM$1,D32=$BL$1,D33=$AM$1,D33=$BL$1,D34=$AM$1,D34=$BL$1),0,1)))</f>
        <v>1</v>
      </c>
      <c r="BN31" s="3">
        <f>IF($A31&gt;='FG_576way_Regular Symbol(2wild)'!G$16,"",IF(E31=0,"",IF(OR(E31=$AM$1,E31=$BL$1,E32=$AM$1,E32=$BL$1,E33=$AM$1,E33=$BL$1,E34=$AM$1,E34=$BL$1),0,1)))</f>
        <v>1</v>
      </c>
      <c r="BO31" s="3">
        <f>IF($A31&gt;='FG_576way_Regular Symbol(2wild)'!H$16,"",IF(F31=0,"",IF(OR(F31=$AM$1,F31=$BL$1,F32=$AM$1,F32=$BL$1,F33=$AM$1,F33=$BL$1,F34=$AM$1,F34=$BL$1),0,1)))</f>
        <v>1</v>
      </c>
      <c r="BQ31" s="3">
        <f>IF($A31&gt;='FG_576way_Regular Symbol(2wild)'!D$16,"",IF(B31=0,"",IF(OR(B31=$BQ$1,B31=$BR$1,B32=$BQ$1,B32=$BR$1,B33=$BQ$1,B33=$BR$1),0,1)))</f>
        <v>1</v>
      </c>
      <c r="BR31" s="3">
        <f>IF($A31&gt;='FG_576way_Regular Symbol(2wild)'!E$16,"",IF(C31=0,"",IF(OR(C31=$BQ$1,C31=$BR$1,C32=$BQ$1,C32=$BR$1,C33=$BQ$1,C33=$BR$1),0,1)))</f>
        <v>1</v>
      </c>
      <c r="BS31" s="3">
        <f>IF($A31&gt;='FG_576way_Regular Symbol(2wild)'!F$16,"",IF(D31=0,"",IF(OR(D31=$BQ$1,D31=$BR$1,D32=$BQ$1,D32=$BR$1,D33=$BQ$1,D33=$BR$1,D34=$BQ$1,D34=$BR$1),0,1)))</f>
        <v>1</v>
      </c>
      <c r="BT31" s="3">
        <f>IF($A31&gt;='FG_576way_Regular Symbol(2wild)'!G$16,"",IF(E31=0,"",IF(OR(E31=$BQ$1,E31=$BR$1,E32=$BQ$1,E32=$BR$1,E33=$BQ$1,E33=$BR$1,E34=$BQ$1,E34=$BR$1),0,1)))</f>
        <v>1</v>
      </c>
      <c r="BU31" s="3">
        <f>IF($A31&gt;='FG_576way_Regular Symbol(2wild)'!H$16,"",IF(F31=0,"",IF(OR(F31=$BQ$1,F31=$BR$1,F32=$BQ$1,F32=$BR$1,F33=$BQ$1,F33=$BR$1,F34=$BQ$1,F34=$BR$1),0,1)))</f>
        <v>1</v>
      </c>
      <c r="BW31" s="3">
        <f>IF($A31&gt;='FG_576way_Regular Symbol(2wild)'!D$16,"",IF(B31=0,"",IF(OR(B31=$BW$1,B32=$BW$1,B33=$BW$1,B31=$BX$1,B32=$BX$1,B33=$BX$1),0,1)))</f>
        <v>1</v>
      </c>
      <c r="BX31" s="3">
        <f>IF($A31&gt;='FG_576way_Regular Symbol(2wild)'!E$16,"",IF(C31=0,"",IF(OR(C31=$BW$1,C32=$BW$1,C33=$BW$1,C31=$BX$1,C32=$BX$1,C33=$BX$1),0,1)))</f>
        <v>1</v>
      </c>
      <c r="BY31" s="3">
        <f>IF($A31&gt;='FG_576way_Regular Symbol(2wild)'!F$16,"",IF(D31=0,"",IF(OR(D31=$BW$1,D32=$BW$1,D33=$BW$1,D31=$BX$1,D32=$BX$1,D33=$BX$1,D34=$BW$1,D34=$BX$1),0,1)))</f>
        <v>1</v>
      </c>
      <c r="BZ31" s="3">
        <f>IF($A31&gt;='FG_576way_Regular Symbol(2wild)'!G$16,"",IF(E31=0,"",IF(OR(E31=$BW$1,E32=$BW$1,E33=$BW$1,E31=$BX$1,E32=$BX$1,E33=$BX$1,E34=$BW$1,E34=$BX$1),0,1)))</f>
        <v>0</v>
      </c>
      <c r="CA31" s="3">
        <f>IF($A31&gt;='FG_576way_Regular Symbol(2wild)'!H$16,"",IF(F31=0,"",IF(OR(F31=$BW$1,F32=$BW$1,F33=$BW$1,F31=$BX$1,F32=$BX$1,F33=$BX$1,F34=$BW$1,F34=$BX$1),0,1)))</f>
        <v>1</v>
      </c>
      <c r="CC31" s="3">
        <f>IF($A31&gt;='FG_576way_Regular Symbol(2wild)'!D$16,"",IF(B31=0,"",IF(OR(B31=$BW$1,B32=$BW$1,B33=$BW$1,B31=$CD$1,B32=$CD$1,B33=$CD$1),0,1)))</f>
        <v>0</v>
      </c>
      <c r="CD31" s="3">
        <f>IF($A31&gt;='FG_576way_Regular Symbol(2wild)'!E$16,"",IF(C31=0,"",IF(OR(C31=$BW$1,C32=$BW$1,C33=$BW$1,C31=$CD$1,C32=$CD$1,C33=$CD$1),0,1)))</f>
        <v>0</v>
      </c>
      <c r="CE31" s="3">
        <f>IF($A31&gt;='FG_576way_Regular Symbol(2wild)'!F$16,"",IF(D31=0,"",IF(OR(D31=$BW$1,D32=$BW$1,D33=$BW$1,D31=$CD$1,D32=$CD$1,D33=$CD$1,D34=$BW$1,D34=$CD$1),0,1)))</f>
        <v>0</v>
      </c>
      <c r="CF31" s="3">
        <f>IF($A31&gt;='FG_576way_Regular Symbol(2wild)'!G$16,"",IF(E31=0,"",IF(OR(E31=$BW$1,E32=$BW$1,E33=$BW$1,E31=$CD$1,E32=$CD$1,E33=$CD$1,E34=$BW$1,E34=$CD$1),0,1)))</f>
        <v>1</v>
      </c>
      <c r="CG31" s="3">
        <f>IF($A31&gt;='FG_576way_Regular Symbol(2wild)'!H$16,"",IF(F31=0,"",IF(OR(F31=$BW$1,F32=$BW$1,F33=$BW$1,F31=$CD$1,F32=$CD$1,F33=$CD$1,F34=$BW$1,F34=$CD$1),0,1)))</f>
        <v>0</v>
      </c>
      <c r="CI31" s="3">
        <f>IF($A31&gt;='FG_576way_Regular Symbol(2wild)'!D$16,"",IF(B31=0,"",IF(OR(B31=$BW$1,B32=$BW$1,B33=$BW$1,B31=$CJ$1,B32=$CJ$1,B33=$CJ$1),0,1)))</f>
        <v>0</v>
      </c>
      <c r="CJ31" s="3">
        <f>IF($A31&gt;='FG_576way_Regular Symbol(2wild)'!E$16,"",IF(C31=0,"",IF(OR(C31=$BW$1,C32=$BW$1,C33=$BW$1,C31=$CJ$1,C32=$CJ$1,C33=$CJ$1),0,1)))</f>
        <v>1</v>
      </c>
      <c r="CK31" s="3">
        <f>IF($A31&gt;='FG_576way_Regular Symbol(2wild)'!F$16,"",IF(D31=0,"",IF(OR(D31=$BW$1,D32=$BW$1,D33=$BW$1,D31=$CJ$1,D32=$CJ$1,D33=$CJ$1,D34=$BW$1,D34=$CJ$1),0,1)))</f>
        <v>1</v>
      </c>
      <c r="CL31" s="3">
        <f>IF($A31&gt;='FG_576way_Regular Symbol(2wild)'!G$16,"",IF(E31=0,"",IF(OR(E31=$BW$1,E32=$BW$1,E33=$BW$1,E31=$CJ$1,E32=$CJ$1,E33=$CJ$1,E34=$BW$1,E34=$CJ$1),0,1)))</f>
        <v>1</v>
      </c>
      <c r="CM31" s="3">
        <f>IF($A31&gt;='FG_576way_Regular Symbol(2wild)'!H$16,"",IF(F31=0,"",IF(OR(F31=$BW$1,F32=$BW$1,F33=$BW$1,F31=$CJ$1,F32=$CJ$1,F33=$CJ$1,F34=$BW$1,F34=$CJ$1),0,1)))</f>
        <v>0</v>
      </c>
      <c r="CO31" s="3">
        <f>IF($A31&gt;='FG_576way_Regular Symbol(2wild)'!D$16,"",IF(B31=0,"",IF(OR(B31=$BW$1,B32=$BW$1,B33=$BW$1,B31=$CP$1,B32=$CP$1,B33=$CP$1),0,1)))</f>
        <v>1</v>
      </c>
      <c r="CP31" s="3">
        <f>IF($A31&gt;='FG_576way_Regular Symbol(2wild)'!E$16,"",IF(C31=0,"",IF(OR(C31=$BW$1,C32=$BW$1,C33=$BW$1,C31=$CP$1,C32=$CP$1,C33=$CP$1),0,1)))</f>
        <v>1</v>
      </c>
      <c r="CQ31" s="3">
        <f>IF($A31&gt;='FG_576way_Regular Symbol(2wild)'!F$16,"",IF(D31=0,"",IF(OR(D31=$BW$1,D32=$BW$1,D33=$BW$1,D31=$CP$1,D32=$CP$1,D33=$CP$1,D34=$BW$1,D34=$CP$1),0,1)))</f>
        <v>1</v>
      </c>
      <c r="CR31" s="3">
        <f>IF($A31&gt;='FG_576way_Regular Symbol(2wild)'!G$16,"",IF(E31=0,"",IF(OR(E31=$BW$1,E32=$BW$1,E33=$BW$1,E31=$CP$1,E32=$CP$1,E33=$CP$1,E34=$BW$1,E34=$CP$1),0,1)))</f>
        <v>1</v>
      </c>
      <c r="CS31" s="3">
        <f>IF($A31&gt;='FG_576way_Regular Symbol(2wild)'!H$16,"",IF(F31=0,"",IF(OR(F31=$BW$1,F32=$BW$1,F33=$BW$1,F31=$CP$1,F32=$CP$1,F33=$CP$1,F34=$BW$1,F34=$CP$1),0,1)))</f>
        <v>1</v>
      </c>
      <c r="CU31" s="3">
        <f>IF($A31&gt;='FG_576way_Regular Symbol(2wild)'!D$16,"",IF(B31=0,"",IF(OR(B31=$BW$1,B32=$BW$1,B33=$BW$1,B31=$CV$1,B32=$CV$1,B33=$CV$1),0,1)))</f>
        <v>1</v>
      </c>
      <c r="CV31" s="3">
        <f>IF($A31&gt;='FG_576way_Regular Symbol(2wild)'!E$16,"",IF(C31=0,"",IF(OR(C31=$BW$1,C32=$BW$1,C33=$BW$1,C31=$CV$1,C32=$CV$1,C33=$CV$1),0,1)))</f>
        <v>1</v>
      </c>
      <c r="CW31" s="3">
        <f>IF($A31&gt;='FG_576way_Regular Symbol(2wild)'!F$16,"",IF(D31=0,"",IF(OR(D31=$BW$1,D32=$BW$1,D33=$BW$1,D31=$CV$1,D32=$CV$1,D33=$CV$1,D34=$BW$1,D34=$CV$1),0,1)))</f>
        <v>1</v>
      </c>
      <c r="CX31" s="3">
        <f>IF($A31&gt;='FG_576way_Regular Symbol(2wild)'!G$16,"",IF(E31=0,"",IF(OR(E31=$BW$1,E32=$BW$1,E33=$BW$1,E31=$CV$1,E32=$CV$1,E33=$CV$1,E34=$BW$1,E34=$CV$1),0,1)))</f>
        <v>1</v>
      </c>
      <c r="CY31" s="3">
        <f>IF($A31&gt;='FG_576way_Regular Symbol(2wild)'!H$16,"",IF(F31=0,"",IF(OR(F31=$BW$1,F32=$BW$1,F33=$BW$1,F31=$CV$1,F32=$CV$1,F33=$CV$1,F34=$BW$1,F34=$CV$1),0,1)))</f>
        <v>1</v>
      </c>
    </row>
    <row r="32" spans="1:103">
      <c r="A32" s="337">
        <f>IF('FG_243way_Regular Symbol'!L31="","",'FG_243way_Regular Symbol'!L31)</f>
        <v>28</v>
      </c>
      <c r="B32" s="191" t="str">
        <f>IF('FG_576way_Regular Symbol(2wild)'!Q31="",
IF($A32-'FG_576way_Regular Symbol(2wild)'!D$16&gt;='FG_576way_RegularＸ_W()'!B$2-1,"",VLOOKUP($A32-'FG_576way_Regular Symbol(2wild)'!D$16,'FG_576way_Regular Symbol(2wild)'!$P$3:$U$99,'FG_576way_RegularＸ_W()'!B$3+1,FALSE)),
'FG_576way_Regular Symbol(2wild)'!Q31)</f>
        <v>J</v>
      </c>
      <c r="C32" s="191" t="str">
        <f>IF('FG_576way_Regular Symbol(2wild)'!R31="",
IF($A32-'FG_576way_Regular Symbol(2wild)'!E$16&gt;='FG_576way_RegularＸ_W()'!C$2-1,"",VLOOKUP($A32-'FG_576way_Regular Symbol(2wild)'!E$16,'FG_576way_Regular Symbol(2wild)'!$P$3:$U$99,'FG_576way_RegularＸ_W()'!C$3+1,FALSE)),
'FG_576way_Regular Symbol(2wild)'!R31)</f>
        <v>M5</v>
      </c>
      <c r="D32" s="191" t="str">
        <f>IF('FG_576way_Regular Symbol(2wild)'!S31="",
IF($A32-'FG_576way_Regular Symbol(2wild)'!F$16&gt;='FG_576way_RegularＸ_W()'!D$2-1,"",VLOOKUP($A32-'FG_576way_Regular Symbol(2wild)'!F$16,'FG_576way_Regular Symbol(2wild)'!$P$3:$U$99,'FG_576way_RegularＸ_W()'!D$3+1,FALSE)),
'FG_576way_Regular Symbol(2wild)'!S31)</f>
        <v>M5</v>
      </c>
      <c r="E32" s="191" t="str">
        <f>IF('FG_576way_Regular Symbol(2wild)'!T31="",
IF($A32-'FG_576way_Regular Symbol(2wild)'!G$16&gt;='FG_576way_RegularＸ_W()'!E$2-1,"",VLOOKUP($A32-'FG_576way_Regular Symbol(2wild)'!G$16,'FG_576way_Regular Symbol(2wild)'!$P$3:$U$99,'FG_576way_RegularＸ_W()'!E$3+1,FALSE)),
'FG_576way_Regular Symbol(2wild)'!T31)</f>
        <v>M2</v>
      </c>
      <c r="F32" s="191" t="str">
        <f>IF('FG_576way_Regular Symbol(2wild)'!U31="",
IF($A32-'FG_576way_Regular Symbol(2wild)'!H$16&gt;='FG_576way_RegularＸ_W()'!F$2-1,"",VLOOKUP($A32-'FG_576way_Regular Symbol(2wild)'!H$16,'FG_576way_Regular Symbol(2wild)'!$P$3:$U$99,'FG_576way_RegularＸ_W()'!F$3+1,FALSE)),
'FG_576way_Regular Symbol(2wild)'!U31)</f>
        <v>Q</v>
      </c>
      <c r="N32" s="363">
        <f t="shared" si="0"/>
        <v>28</v>
      </c>
      <c r="O32" s="344">
        <f>IF($A32&gt;='FG_576way_Regular Symbol(2wild)'!D$16,"",IF(B32="","",IF(OR(B32=$O$1,B32=$P$1,B33=$O$1,B33=$P$1,B34=$O$1,B34=$P$1),0,1)))</f>
        <v>1</v>
      </c>
      <c r="P32" s="344">
        <f>IF($A32&gt;='FG_576way_Regular Symbol(2wild)'!E$16,"",IF(C32="","",IF(OR(C32=$O$1,C32=$P$1,C33=$O$1,C33=$P$1,C34=$O$1,C34=$P$1),0,1)))</f>
        <v>0</v>
      </c>
      <c r="Q32" s="344">
        <f>IF($A32&gt;='FG_576way_Regular Symbol(2wild)'!F$16,"",IF(D32="","",IF(OR(D32=$O$1,D32=$P$1,D33=$O$1,D33=$P$1,D34=$O$1,D34=$P$1,D35=$O$1,D35=$P$1),0,1)))</f>
        <v>1</v>
      </c>
      <c r="R32" s="344">
        <f>IF($A32&gt;='FG_576way_Regular Symbol(2wild)'!G$16,"",IF(E32="","",IF(OR(E32=$O$1,E32=$P$1,E33=$O$1,E33=$P$1,E34=$O$1,E34=$P$1,E35=$O$1,E35=$P$1),0,1)))</f>
        <v>1</v>
      </c>
      <c r="S32" s="344">
        <f>IF($A32&gt;='FG_576way_Regular Symbol(2wild)'!H$16,"",IF(F32="","",IF(OR(F32=$O$1,F32=$P$1,F33=$O$1,F33=$P$1,F34=$O$1,F34=$P$1,F35=$O$1,F35=$P$1),0,1)))</f>
        <v>1</v>
      </c>
      <c r="U32" s="344">
        <f>IF($A32&gt;='FG_576way_Regular Symbol(2wild)'!D$16,"",IF(B32=0,"",IF(OR(B32=$U$1,B32=$V$1,B33=$U$1,B33=$V$1,B34=$U$1,B34=$V$1),0,1)))</f>
        <v>1</v>
      </c>
      <c r="V32" s="344">
        <f>IF($A32&gt;='FG_576way_Regular Symbol(2wild)'!E$16,"",IF(C32=0,"",IF(OR(C32=$U$1,C32=$V$1,C33=$U$1,C33=$V$1,C34=$U$1,C34=$V$1),0,1)))</f>
        <v>1</v>
      </c>
      <c r="W32" s="3">
        <f>IF($A32&gt;='FG_576way_Regular Symbol(2wild)'!F$16,"",IF(D32=0,"",IF(OR(D32=$U$1,D32=$V$1,D33=$U$1,D33=$V$1,D34=$U$1,D34=$V$1,D35=$U$1,D35=$V$1),0,1)))</f>
        <v>1</v>
      </c>
      <c r="X32" s="3">
        <f>IF($A32&gt;='FG_576way_Regular Symbol(2wild)'!G$16,"",IF(E32=0,"",IF(OR(E32=$U$1,E32=$V$1,E33=$U$1,E33=$V$1,E34=$U$1,E34=$V$1,E35=$U$1,E35=$V$1),0,1)))</f>
        <v>0</v>
      </c>
      <c r="Y32" s="3">
        <f>IF($A32&gt;='FG_576way_Regular Symbol(2wild)'!H$16,"",IF(F32=0,"",IF(OR(F32=$U$1,F32=$V$1,F33=$U$1,F33=$V$1,F34=$U$1,F34=$V$1,F35=$U$1,F35=$V$1),0,1)))</f>
        <v>1</v>
      </c>
      <c r="AA32" s="344">
        <f>IF($A32&gt;='FG_576way_Regular Symbol(2wild)'!D$16,"",IF(B32=0,"",IF(OR(B32=$AA$1,B32=$AB$1,B33=$AA$1,B33=$AB$1,B34=$AA$1,,B34=$AB$1),0,1)))</f>
        <v>0</v>
      </c>
      <c r="AB32" s="344">
        <f>IF($A32&gt;='FG_576way_Regular Symbol(2wild)'!E$16,"",IF(C32=0,"",IF(OR(C32=$AA$1,C32=$AB$1,C33=$AA$1,C33=$AB$1,C34=$AA$1,,C34=$AB$1),0,1)))</f>
        <v>1</v>
      </c>
      <c r="AC32" s="3">
        <f>IF($A32&gt;='FG_576way_Regular Symbol(2wild)'!F$16,"",IF(D32=0,"",IF(OR(D32=$AA$1,D32=$AB$1,D33=$AA$1,D33=$AB$1,D34=$AA$1,D34=$AB$1,D35=$AA$1,D35=$AB$1),0,1)))</f>
        <v>1</v>
      </c>
      <c r="AD32" s="3">
        <f>IF($A32&gt;='FG_576way_Regular Symbol(2wild)'!G$16,"",IF(E32=0,"",IF(OR(E32=$AA$1,E32=$AB$1,E33=$AA$1,E33=$AB$1,E34=$AA$1,E34=$AB$1,E35=$AA$1,E35=$AB$1),0,1)))</f>
        <v>1</v>
      </c>
      <c r="AE32" s="3">
        <f>IF($A32&gt;='FG_576way_Regular Symbol(2wild)'!H$16,"",IF(F32=0,"",IF(OR(F32=$AA$1,F32=$AB$1,F33=$AA$1,F33=$AB$1,F34=$AA$1,F34=$AB$1,F35=$AA$1,F35=$AB$1),0,1)))</f>
        <v>1</v>
      </c>
      <c r="AG32" s="344">
        <f>IF($A32&gt;='FG_576way_Regular Symbol(2wild)'!D$16,"",IF(B32=0,"",IF(OR(B32=$AG$1,B32=$AH$1,B33=$AG$1,B33=$AH$1,B34=$AG$1,B34=$AH$1),0,1)))</f>
        <v>1</v>
      </c>
      <c r="AH32" s="344">
        <f>IF($A32&gt;='FG_576way_Regular Symbol(2wild)'!E$16,"",IF(C32=0,"",IF(OR(C32=$AG$1,C32=$AH$1,C33=$AG$1,C33=$AH$1,C34=$AG$1,C34=$AH$1),0,1)))</f>
        <v>1</v>
      </c>
      <c r="AI32" s="3">
        <f>IF($A32&gt;='FG_576way_Regular Symbol(2wild)'!F$16,"",IF(D32=0,"",IF(OR(D32=$AG$1,D32=$AH$1,D33=$AG$1,D33=$AH$1,D34=$AG$1,D34=$AH$1,D35=$AG$1,D35=$AH$1),0,1)))</f>
        <v>1</v>
      </c>
      <c r="AJ32" s="3">
        <f>IF($A32&gt;='FG_576way_Regular Symbol(2wild)'!G$16,"",IF(E32=0,"",IF(OR(E32=$AG$1,E32=$AH$1,E33=$AG$1,E33=$AH$1,E34=$AG$1,E34=$AH$1,E35=$AG$1,E35=$AH$1),0,1)))</f>
        <v>1</v>
      </c>
      <c r="AK32" s="3">
        <f>IF($A32&gt;='FG_576way_Regular Symbol(2wild)'!H$16,"",IF(F32=0,"",IF(OR(F32=$AG$1,F32=$AH$1,F33=$AG$1,F33=$AH$1,F34=$AG$1,F34=$AH$1,F35=$AG$1,F35=$AH$1),0,1)))</f>
        <v>1</v>
      </c>
      <c r="AM32" s="344">
        <f>IF($A32&gt;='FG_576way_Regular Symbol(2wild)'!D$16,"",IF(B32=0,"",IF(OR(B32=$AM$1,B32=$AN$1,B33=$AM$1,B33=$AN$1,B34=$AM$1,B34=$AN$1),0,1)))</f>
        <v>1</v>
      </c>
      <c r="AN32" s="344">
        <f>IF($A32&gt;='FG_576way_Regular Symbol(2wild)'!E$16,"",IF(C32=0,"",IF(OR(C32=$AM$1,C32=$AN$1,C33=$AM$1,C33=$AN$1,C34=$AM$1,C34=$AN$1),0,1)))</f>
        <v>0</v>
      </c>
      <c r="AO32" s="3">
        <f>IF($A32&gt;='FG_576way_Regular Symbol(2wild)'!F$16,"",IF(D32=0,"",IF(OR(D32=$AM$1,D32=$AN$1,D33=$AM$1,D33=$AN$1,D34=$AM$1,D34=$AN$1,D35=$AM$1,D35=$AN$1),0,1)))</f>
        <v>0</v>
      </c>
      <c r="AP32" s="3">
        <f>IF($A32&gt;='FG_576way_Regular Symbol(2wild)'!G$16,"",IF(E32=0,"",IF(OR(E32=$AM$1,E32=$AN$1,E33=$AM$1,E33=$AN$1,E34=$AM$1,E34=$AN$1,E35=$AM$1,E35=$AN$1),0,1)))</f>
        <v>0</v>
      </c>
      <c r="AQ32" s="3">
        <f>IF($A32&gt;='FG_576way_Regular Symbol(2wild)'!H$16,"",IF(F32=0,"",IF(OR(F32=$AM$1,F32=$AN$1,F33=$AM$1,F33=$AN$1,F34=$AM$1,F34=$AN$1,F35=$AM$1,F35=$AN$1),0,1)))</f>
        <v>0</v>
      </c>
      <c r="AS32" s="344">
        <f>IF($A32&gt;='FG_576way_Regular Symbol(2wild)'!D$16,"",IF(B32=0,"",IF(OR(B32=$AM$1,B32=$AT$1,B33=$AM$1,B33=$AT$1,B34=$AM$1,B34=$AT$1),0,1)))</f>
        <v>1</v>
      </c>
      <c r="AT32" s="344">
        <f>IF($A32&gt;='FG_576way_Regular Symbol(2wild)'!E$16,"",IF(C32=0,"",IF(OR(C32=$AM$1,C32=$AT$1,C33=$AM$1,C33=$AT$1,C34=$AM$1,C34=$AT$1),0,1)))</f>
        <v>1</v>
      </c>
      <c r="AU32" s="3">
        <f>IF($A32&gt;='FG_576way_Regular Symbol(2wild)'!F$16,"",IF(D32=0,"",IF(OR(D32=$AM$1,D32=$AT$1,D33=$AM$1,D33=$AT$1,D34=$AM$1,D34=$AT$1,D35=$AM$1,D35=$AT$1),0,1)))</f>
        <v>1</v>
      </c>
      <c r="AV32" s="3">
        <f>IF($A32&gt;='FG_576way_Regular Symbol(2wild)'!G$16,"",IF(E32=0,"",IF(OR(E32=$AM$1,E32=$AT$1,E33=$AM$1,E33=$AT$1,E34=$AM$1,E34=$AT$1,E35=$AM$1,E35=$AT$1),0,1)))</f>
        <v>1</v>
      </c>
      <c r="AW32" s="3">
        <f>IF($A32&gt;='FG_576way_Regular Symbol(2wild)'!H$16,"",IF(F32=0,"",IF(OR(F32=$AM$1,F32=$AT$1,F33=$AM$1,F33=$AT$1,F34=$AM$1,F34=$AT$1,F35=$AM$1,F35=$AT$1),0,1)))</f>
        <v>1</v>
      </c>
      <c r="AY32" s="344">
        <f>IF($A32&gt;='FG_576way_Regular Symbol(2wild)'!D$16,"",IF(B32=0,"",IF(OR(B32=$AM$1,B32=$AZ$1,B33=$AM$1,B33=$AZ$1,B34=$AM$1,B34=$AZ$1),0,1)))</f>
        <v>1</v>
      </c>
      <c r="AZ32" s="344">
        <f>IF($A32&gt;='FG_576way_Regular Symbol(2wild)'!E$16,"",IF(C32=0,"",IF(OR(C32=$AM$1,C32=$AZ$1,C33=$AM$1,C33=$AZ$1,C34=$AM$1,C34=$AZ$1),0,1)))</f>
        <v>1</v>
      </c>
      <c r="BA32" s="3">
        <f>IF($A32&gt;='FG_576way_Regular Symbol(2wild)'!F$16,"",IF(D32=0,"",IF(OR(D32=$AM$1,D32=$AZ$1,D33=$AM$1,D33=$AZ$1,D34=$AM$1,D34=$AZ$1,D35=$AM$1,D35=$AZ$1),0,1)))</f>
        <v>1</v>
      </c>
      <c r="BB32" s="3">
        <f>IF($A32&gt;='FG_576way_Regular Symbol(2wild)'!G$16,"",IF(E32=0,"",IF(OR(E32=$AM$1,E32=$AZ$1,E33=$AM$1,E33=$AZ$1,E34=$AM$1,E34=$AZ$1,E35=$AM$1,E35=$AZ$1),0,1)))</f>
        <v>1</v>
      </c>
      <c r="BC32" s="3">
        <f>IF($A32&gt;='FG_576way_Regular Symbol(2wild)'!H$16,"",IF(F32=0,"",IF(OR(F32=$AM$1,F32=$AZ$1,F33=$AM$1,F33=$AZ$1,F34=$AM$1,F34=$AZ$1,F35=$AM$1,F35=$AZ$1),0,1)))</f>
        <v>1</v>
      </c>
      <c r="BE32" s="344">
        <f>IF($A32&gt;='FG_576way_Regular Symbol(2wild)'!D$16,"",IF(B32=0,"",IF(OR(B32=$AM$1,B32=$BF$1,B33=$AM$1,B33=$BF$1,B34=$AM$1,B34=$BF$1),0,1)))</f>
        <v>1</v>
      </c>
      <c r="BF32" s="344">
        <f>IF($A32&gt;='FG_576way_Regular Symbol(2wild)'!E$16,"",IF(C32=0,"",IF(OR(C32=$AM$1,C32=$BF$1,C33=$AM$1,C33=$BF$1,C34=$AM$1,C34=$BF$1),0,1)))</f>
        <v>1</v>
      </c>
      <c r="BG32" s="3">
        <f>IF($A32&gt;='FG_576way_Regular Symbol(2wild)'!F$16,"",IF(D32=0,"",IF(OR(D32=$AM$1,D32=$BF$1,D33=$AM$1,D33=$BF$1,D34=$AM$1,D34=$BF$1,D35=$AM$1,D35=$BF$1),0,1)))</f>
        <v>1</v>
      </c>
      <c r="BH32" s="3">
        <f>IF($A32&gt;='FG_576way_Regular Symbol(2wild)'!G$16,"",IF(E32=0,"",IF(OR(E32=$AM$1,E32=$BF$1,E33=$AM$1,E33=$BF$1,E34=$AM$1,E34=$BF$1,E35=$AM$1,E35=$BF$1),0,1)))</f>
        <v>1</v>
      </c>
      <c r="BI32" s="3">
        <f>IF($A32&gt;='FG_576way_Regular Symbol(2wild)'!H$16,"",IF(F32=0,"",IF(OR(F32=$AM$1,F32=$BF$1,F33=$AM$1,F33=$BF$1,F34=$AM$1,F34=$BF$1,F35=$AM$1,F35=$BF$1),0,1)))</f>
        <v>1</v>
      </c>
      <c r="BK32" s="344">
        <f>IF($A32&gt;='FG_576way_Regular Symbol(2wild)'!D$16,"",IF(B32=0,"",IF(OR(B32=$AM$1,B32=$BL$1,B33=$AM$1,B33=$BL$1,B34=$AM$1,B34=$BL$1),0,1)))</f>
        <v>1</v>
      </c>
      <c r="BL32" s="344">
        <f>IF($A32&gt;='FG_576way_Regular Symbol(2wild)'!E$16,"",IF(C32=0,"",IF(OR(C32=$AM$1,C32=$BL$1,C33=$AM$1,C33=$BL$1,C34=$AM$1,C34=$BL$1),0,1)))</f>
        <v>1</v>
      </c>
      <c r="BM32" s="3">
        <f>IF($A32&gt;='FG_576way_Regular Symbol(2wild)'!F$16,"",IF(D32=0,"",IF(OR(D32=$AM$1,D32=$BL$1,D33=$AM$1,D33=$BL$1,D34=$AM$1,D34=$BL$1,D35=$AM$1,D35=$BL$1),0,1)))</f>
        <v>1</v>
      </c>
      <c r="BN32" s="3">
        <f>IF($A32&gt;='FG_576way_Regular Symbol(2wild)'!G$16,"",IF(E32=0,"",IF(OR(E32=$AM$1,E32=$BL$1,E33=$AM$1,E33=$BL$1,E34=$AM$1,E34=$BL$1,E35=$AM$1,E35=$BL$1),0,1)))</f>
        <v>1</v>
      </c>
      <c r="BO32" s="3">
        <f>IF($A32&gt;='FG_576way_Regular Symbol(2wild)'!H$16,"",IF(F32=0,"",IF(OR(F32=$AM$1,F32=$BL$1,F33=$AM$1,F33=$BL$1,F34=$AM$1,F34=$BL$1,F35=$AM$1,F35=$BL$1),0,1)))</f>
        <v>1</v>
      </c>
      <c r="BQ32" s="3">
        <f>IF($A32&gt;='FG_576way_Regular Symbol(2wild)'!D$16,"",IF(B32=0,"",IF(OR(B32=$BQ$1,B32=$BR$1,B33=$BQ$1,B33=$BR$1,B34=$BQ$1,B34=$BR$1),0,1)))</f>
        <v>1</v>
      </c>
      <c r="BR32" s="3">
        <f>IF($A32&gt;='FG_576way_Regular Symbol(2wild)'!E$16,"",IF(C32=0,"",IF(OR(C32=$BQ$1,C32=$BR$1,C33=$BQ$1,C33=$BR$1,C34=$BQ$1,C34=$BR$1),0,1)))</f>
        <v>1</v>
      </c>
      <c r="BS32" s="3">
        <f>IF($A32&gt;='FG_576way_Regular Symbol(2wild)'!F$16,"",IF(D32=0,"",IF(OR(D32=$BQ$1,D32=$BR$1,D33=$BQ$1,D33=$BR$1,D34=$BQ$1,D34=$BR$1,D35=$BQ$1,D35=$BR$1),0,1)))</f>
        <v>1</v>
      </c>
      <c r="BT32" s="3">
        <f>IF($A32&gt;='FG_576way_Regular Symbol(2wild)'!G$16,"",IF(E32=0,"",IF(OR(E32=$BQ$1,E32=$BR$1,E33=$BQ$1,E33=$BR$1,E34=$BQ$1,E34=$BR$1,E35=$BQ$1,E35=$BR$1),0,1)))</f>
        <v>1</v>
      </c>
      <c r="BU32" s="3">
        <f>IF($A32&gt;='FG_576way_Regular Symbol(2wild)'!H$16,"",IF(F32=0,"",IF(OR(F32=$BQ$1,F32=$BR$1,F33=$BQ$1,F33=$BR$1,F34=$BQ$1,F34=$BR$1,F35=$BQ$1,F35=$BR$1),0,1)))</f>
        <v>1</v>
      </c>
      <c r="BW32" s="3">
        <f>IF($A32&gt;='FG_576way_Regular Symbol(2wild)'!D$16,"",IF(B32=0,"",IF(OR(B32=$BW$1,B33=$BW$1,B34=$BW$1,B32=$BX$1,B33=$BX$1,B34=$BX$1),0,1)))</f>
        <v>0</v>
      </c>
      <c r="BX32" s="3">
        <f>IF($A32&gt;='FG_576way_Regular Symbol(2wild)'!E$16,"",IF(C32=0,"",IF(OR(C32=$BW$1,C33=$BW$1,C34=$BW$1,C32=$BX$1,C33=$BX$1,C34=$BX$1),0,1)))</f>
        <v>1</v>
      </c>
      <c r="BY32" s="3">
        <f>IF($A32&gt;='FG_576way_Regular Symbol(2wild)'!F$16,"",IF(D32=0,"",IF(OR(D32=$BW$1,D33=$BW$1,D34=$BW$1,D32=$BX$1,D33=$BX$1,D34=$BX$1,D35=$BW$1,D35=$BX$1),0,1)))</f>
        <v>1</v>
      </c>
      <c r="BZ32" s="3">
        <f>IF($A32&gt;='FG_576way_Regular Symbol(2wild)'!G$16,"",IF(E32=0,"",IF(OR(E32=$BW$1,E33=$BW$1,E34=$BW$1,E32=$BX$1,E33=$BX$1,E34=$BX$1,E35=$BW$1,E35=$BX$1),0,1)))</f>
        <v>1</v>
      </c>
      <c r="CA32" s="3">
        <f>IF($A32&gt;='FG_576way_Regular Symbol(2wild)'!H$16,"",IF(F32=0,"",IF(OR(F32=$BW$1,F33=$BW$1,F34=$BW$1,F32=$BX$1,F33=$BX$1,F34=$BX$1,F35=$BW$1,F35=$BX$1),0,1)))</f>
        <v>1</v>
      </c>
      <c r="CC32" s="3">
        <f>IF($A32&gt;='FG_576way_Regular Symbol(2wild)'!D$16,"",IF(B32=0,"",IF(OR(B32=$BW$1,B33=$BW$1,B34=$BW$1,B32=$CD$1,B33=$CD$1,B34=$CD$1),0,1)))</f>
        <v>1</v>
      </c>
      <c r="CD32" s="3">
        <f>IF($A32&gt;='FG_576way_Regular Symbol(2wild)'!E$16,"",IF(C32=0,"",IF(OR(C32=$BW$1,C33=$BW$1,C34=$BW$1,C32=$CD$1,C33=$CD$1,C34=$CD$1),0,1)))</f>
        <v>1</v>
      </c>
      <c r="CE32" s="3">
        <f>IF($A32&gt;='FG_576way_Regular Symbol(2wild)'!F$16,"",IF(D32=0,"",IF(OR(D32=$BW$1,D33=$BW$1,D34=$BW$1,D32=$CD$1,D33=$CD$1,D34=$CD$1,D35=$BW$1,D35=$CD$1),0,1)))</f>
        <v>0</v>
      </c>
      <c r="CF32" s="3">
        <f>IF($A32&gt;='FG_576way_Regular Symbol(2wild)'!G$16,"",IF(E32=0,"",IF(OR(E32=$BW$1,E33=$BW$1,E34=$BW$1,E32=$CD$1,E33=$CD$1,E34=$CD$1,E35=$BW$1,E35=$CD$1),0,1)))</f>
        <v>1</v>
      </c>
      <c r="CG32" s="3">
        <f>IF($A32&gt;='FG_576way_Regular Symbol(2wild)'!H$16,"",IF(F32=0,"",IF(OR(F32=$BW$1,F33=$BW$1,F34=$BW$1,F32=$CD$1,F33=$CD$1,F34=$CD$1,F35=$BW$1,F35=$CD$1),0,1)))</f>
        <v>0</v>
      </c>
      <c r="CI32" s="3">
        <f>IF($A32&gt;='FG_576way_Regular Symbol(2wild)'!D$16,"",IF(B32=0,"",IF(OR(B32=$BW$1,B33=$BW$1,B34=$BW$1,B32=$CJ$1,B33=$CJ$1,B34=$CJ$1),0,1)))</f>
        <v>0</v>
      </c>
      <c r="CJ32" s="3">
        <f>IF($A32&gt;='FG_576way_Regular Symbol(2wild)'!E$16,"",IF(C32=0,"",IF(OR(C32=$BW$1,C33=$BW$1,C34=$BW$1,C32=$CJ$1,C33=$CJ$1,C34=$CJ$1),0,1)))</f>
        <v>1</v>
      </c>
      <c r="CK32" s="3">
        <f>IF($A32&gt;='FG_576way_Regular Symbol(2wild)'!F$16,"",IF(D32=0,"",IF(OR(D32=$BW$1,D33=$BW$1,D34=$BW$1,D32=$CJ$1,D33=$CJ$1,D34=$CJ$1,D35=$BW$1,D35=$CJ$1),0,1)))</f>
        <v>1</v>
      </c>
      <c r="CL32" s="3">
        <f>IF($A32&gt;='FG_576way_Regular Symbol(2wild)'!G$16,"",IF(E32=0,"",IF(OR(E32=$BW$1,E33=$BW$1,E34=$BW$1,E32=$CJ$1,E33=$CJ$1,E34=$CJ$1,E35=$BW$1,E35=$CJ$1),0,1)))</f>
        <v>1</v>
      </c>
      <c r="CM32" s="3">
        <f>IF($A32&gt;='FG_576way_Regular Symbol(2wild)'!H$16,"",IF(F32=0,"",IF(OR(F32=$BW$1,F33=$BW$1,F34=$BW$1,F32=$CJ$1,F33=$CJ$1,F34=$CJ$1,F35=$BW$1,F35=$CJ$1),0,1)))</f>
        <v>0</v>
      </c>
      <c r="CO32" s="3">
        <f>IF($A32&gt;='FG_576way_Regular Symbol(2wild)'!D$16,"",IF(B32=0,"",IF(OR(B32=$BW$1,B33=$BW$1,B34=$BW$1,B32=$CP$1,B33=$CP$1,B34=$CP$1),0,1)))</f>
        <v>1</v>
      </c>
      <c r="CP32" s="3">
        <f>IF($A32&gt;='FG_576way_Regular Symbol(2wild)'!E$16,"",IF(C32=0,"",IF(OR(C32=$BW$1,C33=$BW$1,C34=$BW$1,C32=$CP$1,C33=$CP$1,C34=$CP$1),0,1)))</f>
        <v>1</v>
      </c>
      <c r="CQ32" s="3">
        <f>IF($A32&gt;='FG_576way_Regular Symbol(2wild)'!F$16,"",IF(D32=0,"",IF(OR(D32=$BW$1,D33=$BW$1,D34=$BW$1,D32=$CP$1,D33=$CP$1,D34=$CP$1,D35=$BW$1,D35=$CP$1),0,1)))</f>
        <v>1</v>
      </c>
      <c r="CR32" s="3">
        <f>IF($A32&gt;='FG_576way_Regular Symbol(2wild)'!G$16,"",IF(E32=0,"",IF(OR(E32=$BW$1,E33=$BW$1,E34=$BW$1,E32=$CP$1,E33=$CP$1,E34=$CP$1,E35=$BW$1,E35=$CP$1),0,1)))</f>
        <v>1</v>
      </c>
      <c r="CS32" s="3">
        <f>IF($A32&gt;='FG_576way_Regular Symbol(2wild)'!H$16,"",IF(F32=0,"",IF(OR(F32=$BW$1,F33=$BW$1,F34=$BW$1,F32=$CP$1,F33=$CP$1,F34=$CP$1,F35=$BW$1,F35=$CP$1),0,1)))</f>
        <v>1</v>
      </c>
      <c r="CU32" s="3">
        <f>IF($A32&gt;='FG_576way_Regular Symbol(2wild)'!D$16,"",IF(B32=0,"",IF(OR(B32=$BW$1,B33=$BW$1,B34=$BW$1,B32=$CV$1,B33=$CV$1,B34=$CV$1),0,1)))</f>
        <v>1</v>
      </c>
      <c r="CV32" s="3">
        <f>IF($A32&gt;='FG_576way_Regular Symbol(2wild)'!E$16,"",IF(C32=0,"",IF(OR(C32=$BW$1,C33=$BW$1,C34=$BW$1,C32=$CV$1,C33=$CV$1,C34=$CV$1),0,1)))</f>
        <v>1</v>
      </c>
      <c r="CW32" s="3">
        <f>IF($A32&gt;='FG_576way_Regular Symbol(2wild)'!F$16,"",IF(D32=0,"",IF(OR(D32=$BW$1,D33=$BW$1,D34=$BW$1,D32=$CV$1,D33=$CV$1,D34=$CV$1,D35=$BW$1,D35=$CV$1),0,1)))</f>
        <v>1</v>
      </c>
      <c r="CX32" s="3">
        <f>IF($A32&gt;='FG_576way_Regular Symbol(2wild)'!G$16,"",IF(E32=0,"",IF(OR(E32=$BW$1,E33=$BW$1,E34=$BW$1,E32=$CV$1,E33=$CV$1,E34=$CV$1,E35=$BW$1,E35=$CV$1),0,1)))</f>
        <v>1</v>
      </c>
      <c r="CY32" s="3">
        <f>IF($A32&gt;='FG_576way_Regular Symbol(2wild)'!H$16,"",IF(F32=0,"",IF(OR(F32=$BW$1,F33=$BW$1,F34=$BW$1,F32=$CV$1,F33=$CV$1,F34=$CV$1,F35=$BW$1,F35=$CV$1),0,1)))</f>
        <v>1</v>
      </c>
    </row>
    <row r="33" spans="1:103">
      <c r="A33" s="337">
        <f>IF('FG_243way_Regular Symbol'!L32="","",'FG_243way_Regular Symbol'!L32)</f>
        <v>29</v>
      </c>
      <c r="B33" s="191" t="str">
        <f>IF('FG_576way_Regular Symbol(2wild)'!Q32="",
IF($A33-'FG_576way_Regular Symbol(2wild)'!D$16&gt;='FG_576way_RegularＸ_W()'!B$2-1,"",VLOOKUP($A33-'FG_576way_Regular Symbol(2wild)'!D$16,'FG_576way_Regular Symbol(2wild)'!$P$3:$U$99,'FG_576way_RegularＸ_W()'!B$3+1,FALSE)),
'FG_576way_Regular Symbol(2wild)'!Q32)</f>
        <v>M3</v>
      </c>
      <c r="C33" s="191" t="str">
        <f>IF('FG_576way_Regular Symbol(2wild)'!R32="",
IF($A33-'FG_576way_Regular Symbol(2wild)'!E$16&gt;='FG_576way_RegularＸ_W()'!C$2-1,"",VLOOKUP($A33-'FG_576way_Regular Symbol(2wild)'!E$16,'FG_576way_Regular Symbol(2wild)'!$P$3:$U$99,'FG_576way_RegularＸ_W()'!C$3+1,FALSE)),
'FG_576way_Regular Symbol(2wild)'!R32)</f>
        <v>M1</v>
      </c>
      <c r="D33" s="191" t="str">
        <f>IF('FG_576way_Regular Symbol(2wild)'!S32="",
IF($A33-'FG_576way_Regular Symbol(2wild)'!F$16&gt;='FG_576way_RegularＸ_W()'!D$2-1,"",VLOOKUP($A33-'FG_576way_Regular Symbol(2wild)'!F$16,'FG_576way_Regular Symbol(2wild)'!$P$3:$U$99,'FG_576way_RegularＸ_W()'!D$3+1,FALSE)),
'FG_576way_Regular Symbol(2wild)'!S32)</f>
        <v>Q</v>
      </c>
      <c r="E33" s="191" t="str">
        <f>IF('FG_576way_Regular Symbol(2wild)'!T32="",
IF($A33-'FG_576way_Regular Symbol(2wild)'!G$16&gt;='FG_576way_RegularＸ_W()'!E$2-1,"",VLOOKUP($A33-'FG_576way_Regular Symbol(2wild)'!G$16,'FG_576way_Regular Symbol(2wild)'!$P$3:$U$99,'FG_576way_RegularＸ_W()'!E$3+1,FALSE)),
'FG_576way_Regular Symbol(2wild)'!T32)</f>
        <v>M5</v>
      </c>
      <c r="F33" s="191" t="str">
        <f>IF('FG_576way_Regular Symbol(2wild)'!U32="",
IF($A33-'FG_576way_Regular Symbol(2wild)'!H$16&gt;='FG_576way_RegularＸ_W()'!F$2-1,"",VLOOKUP($A33-'FG_576way_Regular Symbol(2wild)'!H$16,'FG_576way_Regular Symbol(2wild)'!$P$3:$U$99,'FG_576way_RegularＸ_W()'!F$3+1,FALSE)),
'FG_576way_Regular Symbol(2wild)'!U32)</f>
        <v>Q</v>
      </c>
      <c r="N33" s="363">
        <f t="shared" si="0"/>
        <v>29</v>
      </c>
      <c r="O33" s="344">
        <f>IF($A33&gt;='FG_576way_Regular Symbol(2wild)'!D$16,"",IF(B33="","",IF(OR(B33=$O$1,B33=$P$1,B34=$O$1,B34=$P$1,B35=$O$1,B35=$P$1),0,1)))</f>
        <v>1</v>
      </c>
      <c r="P33" s="344">
        <f>IF($A33&gt;='FG_576way_Regular Symbol(2wild)'!E$16,"",IF(C33="","",IF(OR(C33=$O$1,C33=$P$1,C34=$O$1,C34=$P$1,C35=$O$1,C35=$P$1),0,1)))</f>
        <v>0</v>
      </c>
      <c r="Q33" s="344">
        <f>IF($A33&gt;='FG_576way_Regular Symbol(2wild)'!F$16,"",IF(D33="","",IF(OR(D33=$O$1,D33=$P$1,D34=$O$1,D34=$P$1,D35=$O$1,D35=$P$1,D36=$O$1,D36=$P$1),0,1)))</f>
        <v>1</v>
      </c>
      <c r="R33" s="344">
        <f>IF($A33&gt;='FG_576way_Regular Symbol(2wild)'!G$16,"",IF(E33="","",IF(OR(E33=$O$1,E33=$P$1,E34=$O$1,E34=$P$1,E35=$O$1,E35=$P$1,E36=$O$1,E36=$P$1),0,1)))</f>
        <v>1</v>
      </c>
      <c r="S33" s="344">
        <f>IF($A33&gt;='FG_576way_Regular Symbol(2wild)'!H$16,"",IF(F33="","",IF(OR(F33=$O$1,F33=$P$1,F34=$O$1,F34=$P$1,F35=$O$1,F35=$P$1,F36=$O$1,F36=$P$1),0,1)))</f>
        <v>1</v>
      </c>
      <c r="U33" s="344">
        <f>IF($A33&gt;='FG_576way_Regular Symbol(2wild)'!D$16,"",IF(B33=0,"",IF(OR(B33=$U$1,B33=$V$1,B34=$U$1,B34=$V$1,B35=$U$1,B35=$V$1),0,1)))</f>
        <v>1</v>
      </c>
      <c r="V33" s="344">
        <f>IF($A33&gt;='FG_576way_Regular Symbol(2wild)'!E$16,"",IF(C33=0,"",IF(OR(C33=$U$1,C33=$V$1,C34=$U$1,C34=$V$1,C35=$U$1,C35=$V$1),0,1)))</f>
        <v>1</v>
      </c>
      <c r="W33" s="3">
        <f>IF($A33&gt;='FG_576way_Regular Symbol(2wild)'!F$16,"",IF(D33=0,"",IF(OR(D33=$U$1,D33=$V$1,D34=$U$1,D34=$V$1,D35=$U$1,D35=$V$1,D36=$U$1,D36=$V$1),0,1)))</f>
        <v>0</v>
      </c>
      <c r="X33" s="3">
        <f>IF($A33&gt;='FG_576way_Regular Symbol(2wild)'!G$16,"",IF(E33=0,"",IF(OR(E33=$U$1,E33=$V$1,E34=$U$1,E34=$V$1,E35=$U$1,E35=$V$1,E36=$U$1,E36=$V$1),0,1)))</f>
        <v>1</v>
      </c>
      <c r="Y33" s="3">
        <f>IF($A33&gt;='FG_576way_Regular Symbol(2wild)'!H$16,"",IF(F33=0,"",IF(OR(F33=$U$1,F33=$V$1,F34=$U$1,F34=$V$1,F35=$U$1,F35=$V$1,F36=$U$1,F36=$V$1),0,1)))</f>
        <v>1</v>
      </c>
      <c r="AA33" s="344">
        <f>IF($A33&gt;='FG_576way_Regular Symbol(2wild)'!D$16,"",IF(B33=0,"",IF(OR(B33=$AA$1,B33=$AB$1,B34=$AA$1,B34=$AB$1,B35=$AA$1,,B35=$AB$1),0,1)))</f>
        <v>0</v>
      </c>
      <c r="AB33" s="344">
        <f>IF($A33&gt;='FG_576way_Regular Symbol(2wild)'!E$16,"",IF(C33=0,"",IF(OR(C33=$AA$1,C33=$AB$1,C34=$AA$1,C34=$AB$1,C35=$AA$1,,C35=$AB$1),0,1)))</f>
        <v>1</v>
      </c>
      <c r="AC33" s="3">
        <f>IF($A33&gt;='FG_576way_Regular Symbol(2wild)'!F$16,"",IF(D33=0,"",IF(OR(D33=$AA$1,D33=$AB$1,D34=$AA$1,D34=$AB$1,D35=$AA$1,D35=$AB$1,D36=$AA$1,D36=$AB$1),0,1)))</f>
        <v>1</v>
      </c>
      <c r="AD33" s="3">
        <f>IF($A33&gt;='FG_576way_Regular Symbol(2wild)'!G$16,"",IF(E33=0,"",IF(OR(E33=$AA$1,E33=$AB$1,E34=$AA$1,E34=$AB$1,E35=$AA$1,E35=$AB$1,E36=$AA$1,E36=$AB$1),0,1)))</f>
        <v>1</v>
      </c>
      <c r="AE33" s="3">
        <f>IF($A33&gt;='FG_576way_Regular Symbol(2wild)'!H$16,"",IF(F33=0,"",IF(OR(F33=$AA$1,F33=$AB$1,F34=$AA$1,F34=$AB$1,F35=$AA$1,F35=$AB$1,F36=$AA$1,F36=$AB$1),0,1)))</f>
        <v>1</v>
      </c>
      <c r="AG33" s="344">
        <f>IF($A33&gt;='FG_576way_Regular Symbol(2wild)'!D$16,"",IF(B33=0,"",IF(OR(B33=$AG$1,B33=$AH$1,B34=$AG$1,B34=$AH$1,B35=$AG$1,B35=$AH$1),0,1)))</f>
        <v>1</v>
      </c>
      <c r="AH33" s="344">
        <f>IF($A33&gt;='FG_576way_Regular Symbol(2wild)'!E$16,"",IF(C33=0,"",IF(OR(C33=$AG$1,C33=$AH$1,C34=$AG$1,C34=$AH$1,C35=$AG$1,C35=$AH$1),0,1)))</f>
        <v>1</v>
      </c>
      <c r="AI33" s="3">
        <f>IF($A33&gt;='FG_576way_Regular Symbol(2wild)'!F$16,"",IF(D33=0,"",IF(OR(D33=$AG$1,D33=$AH$1,D34=$AG$1,D34=$AH$1,D35=$AG$1,D35=$AH$1,D36=$AG$1,D36=$AH$1),0,1)))</f>
        <v>1</v>
      </c>
      <c r="AJ33" s="3">
        <f>IF($A33&gt;='FG_576way_Regular Symbol(2wild)'!G$16,"",IF(E33=0,"",IF(OR(E33=$AG$1,E33=$AH$1,E34=$AG$1,E34=$AH$1,E35=$AG$1,E35=$AH$1,E36=$AG$1,E36=$AH$1),0,1)))</f>
        <v>1</v>
      </c>
      <c r="AK33" s="3">
        <f>IF($A33&gt;='FG_576way_Regular Symbol(2wild)'!H$16,"",IF(F33=0,"",IF(OR(F33=$AG$1,F33=$AH$1,F34=$AG$1,F34=$AH$1,F35=$AG$1,F35=$AH$1,F36=$AG$1,F36=$AH$1),0,1)))</f>
        <v>1</v>
      </c>
      <c r="AM33" s="344">
        <f>IF($A33&gt;='FG_576way_Regular Symbol(2wild)'!D$16,"",IF(B33=0,"",IF(OR(B33=$AM$1,B33=$AN$1,B34=$AM$1,B34=$AN$1,B35=$AM$1,B35=$AN$1),0,1)))</f>
        <v>1</v>
      </c>
      <c r="AN33" s="344">
        <f>IF($A33&gt;='FG_576way_Regular Symbol(2wild)'!E$16,"",IF(C33=0,"",IF(OR(C33=$AM$1,C33=$AN$1,C34=$AM$1,C34=$AN$1,C35=$AM$1,C35=$AN$1),0,1)))</f>
        <v>0</v>
      </c>
      <c r="AO33" s="3">
        <f>IF($A33&gt;='FG_576way_Regular Symbol(2wild)'!F$16,"",IF(D33=0,"",IF(OR(D33=$AM$1,D33=$AN$1,D34=$AM$1,D34=$AN$1,D35=$AM$1,D35=$AN$1,D36=$AM$1,D36=$AN$1),0,1)))</f>
        <v>1</v>
      </c>
      <c r="AP33" s="3">
        <f>IF($A33&gt;='FG_576way_Regular Symbol(2wild)'!G$16,"",IF(E33=0,"",IF(OR(E33=$AM$1,E33=$AN$1,E34=$AM$1,E34=$AN$1,E35=$AM$1,E35=$AN$1,E36=$AM$1,E36=$AN$1),0,1)))</f>
        <v>0</v>
      </c>
      <c r="AQ33" s="3">
        <f>IF($A33&gt;='FG_576way_Regular Symbol(2wild)'!H$16,"",IF(F33=0,"",IF(OR(F33=$AM$1,F33=$AN$1,F34=$AM$1,F34=$AN$1,F35=$AM$1,F35=$AN$1,F36=$AM$1,F36=$AN$1),0,1)))</f>
        <v>0</v>
      </c>
      <c r="AS33" s="344">
        <f>IF($A33&gt;='FG_576way_Regular Symbol(2wild)'!D$16,"",IF(B33=0,"",IF(OR(B33=$AM$1,B33=$AT$1,B34=$AM$1,B34=$AT$1,B35=$AM$1,B35=$AT$1),0,1)))</f>
        <v>1</v>
      </c>
      <c r="AT33" s="344">
        <f>IF($A33&gt;='FG_576way_Regular Symbol(2wild)'!E$16,"",IF(C33=0,"",IF(OR(C33=$AM$1,C33=$AT$1,C34=$AM$1,C34=$AT$1,C35=$AM$1,C35=$AT$1),0,1)))</f>
        <v>1</v>
      </c>
      <c r="AU33" s="3">
        <f>IF($A33&gt;='FG_576way_Regular Symbol(2wild)'!F$16,"",IF(D33=0,"",IF(OR(D33=$AM$1,D33=$AT$1,D34=$AM$1,D34=$AT$1,D35=$AM$1,D35=$AT$1,D36=$AM$1,D36=$AT$1),0,1)))</f>
        <v>1</v>
      </c>
      <c r="AV33" s="3">
        <f>IF($A33&gt;='FG_576way_Regular Symbol(2wild)'!G$16,"",IF(E33=0,"",IF(OR(E33=$AM$1,E33=$AT$1,E34=$AM$1,E34=$AT$1,E35=$AM$1,E35=$AT$1,E36=$AM$1,E36=$AT$1),0,1)))</f>
        <v>1</v>
      </c>
      <c r="AW33" s="3">
        <f>IF($A33&gt;='FG_576way_Regular Symbol(2wild)'!H$16,"",IF(F33=0,"",IF(OR(F33=$AM$1,F33=$AT$1,F34=$AM$1,F34=$AT$1,F35=$AM$1,F35=$AT$1,F36=$AM$1,F36=$AT$1),0,1)))</f>
        <v>1</v>
      </c>
      <c r="AY33" s="344">
        <f>IF($A33&gt;='FG_576way_Regular Symbol(2wild)'!D$16,"",IF(B33=0,"",IF(OR(B33=$AM$1,B33=$AZ$1,B34=$AM$1,B34=$AZ$1,B35=$AM$1,B35=$AZ$1),0,1)))</f>
        <v>1</v>
      </c>
      <c r="AZ33" s="344">
        <f>IF($A33&gt;='FG_576way_Regular Symbol(2wild)'!E$16,"",IF(C33=0,"",IF(OR(C33=$AM$1,C33=$AZ$1,C34=$AM$1,C34=$AZ$1,C35=$AM$1,C35=$AZ$1),0,1)))</f>
        <v>1</v>
      </c>
      <c r="BA33" s="3">
        <f>IF($A33&gt;='FG_576way_Regular Symbol(2wild)'!F$16,"",IF(D33=0,"",IF(OR(D33=$AM$1,D33=$AZ$1,D34=$AM$1,D34=$AZ$1,D35=$AM$1,D35=$AZ$1,D36=$AM$1,D36=$AZ$1),0,1)))</f>
        <v>1</v>
      </c>
      <c r="BB33" s="3">
        <f>IF($A33&gt;='FG_576way_Regular Symbol(2wild)'!G$16,"",IF(E33=0,"",IF(OR(E33=$AM$1,E33=$AZ$1,E34=$AM$1,E34=$AZ$1,E35=$AM$1,E35=$AZ$1,E36=$AM$1,E36=$AZ$1),0,1)))</f>
        <v>1</v>
      </c>
      <c r="BC33" s="3">
        <f>IF($A33&gt;='FG_576way_Regular Symbol(2wild)'!H$16,"",IF(F33=0,"",IF(OR(F33=$AM$1,F33=$AZ$1,F34=$AM$1,F34=$AZ$1,F35=$AM$1,F35=$AZ$1,F36=$AM$1,F36=$AZ$1),0,1)))</f>
        <v>1</v>
      </c>
      <c r="BE33" s="344">
        <f>IF($A33&gt;='FG_576way_Regular Symbol(2wild)'!D$16,"",IF(B33=0,"",IF(OR(B33=$AM$1,B33=$BF$1,B34=$AM$1,B34=$BF$1,B35=$AM$1,B35=$BF$1),0,1)))</f>
        <v>1</v>
      </c>
      <c r="BF33" s="344">
        <f>IF($A33&gt;='FG_576way_Regular Symbol(2wild)'!E$16,"",IF(C33=0,"",IF(OR(C33=$AM$1,C33=$BF$1,C34=$AM$1,C34=$BF$1,C35=$AM$1,C35=$BF$1),0,1)))</f>
        <v>1</v>
      </c>
      <c r="BG33" s="3">
        <f>IF($A33&gt;='FG_576way_Regular Symbol(2wild)'!F$16,"",IF(D33=0,"",IF(OR(D33=$AM$1,D33=$BF$1,D34=$AM$1,D34=$BF$1,D35=$AM$1,D35=$BF$1,D36=$AM$1,D36=$BF$1),0,1)))</f>
        <v>1</v>
      </c>
      <c r="BH33" s="3">
        <f>IF($A33&gt;='FG_576way_Regular Symbol(2wild)'!G$16,"",IF(E33=0,"",IF(OR(E33=$AM$1,E33=$BF$1,E34=$AM$1,E34=$BF$1,E35=$AM$1,E35=$BF$1,E36=$AM$1,E36=$BF$1),0,1)))</f>
        <v>1</v>
      </c>
      <c r="BI33" s="3">
        <f>IF($A33&gt;='FG_576way_Regular Symbol(2wild)'!H$16,"",IF(F33=0,"",IF(OR(F33=$AM$1,F33=$BF$1,F34=$AM$1,F34=$BF$1,F35=$AM$1,F35=$BF$1,F36=$AM$1,F36=$BF$1),0,1)))</f>
        <v>1</v>
      </c>
      <c r="BK33" s="344">
        <f>IF($A33&gt;='FG_576way_Regular Symbol(2wild)'!D$16,"",IF(B33=0,"",IF(OR(B33=$AM$1,B33=$BL$1,B34=$AM$1,B34=$BL$1,B35=$AM$1,B35=$BL$1),0,1)))</f>
        <v>1</v>
      </c>
      <c r="BL33" s="344">
        <f>IF($A33&gt;='FG_576way_Regular Symbol(2wild)'!E$16,"",IF(C33=0,"",IF(OR(C33=$AM$1,C33=$BL$1,C34=$AM$1,C34=$BL$1,C35=$AM$1,C35=$BL$1),0,1)))</f>
        <v>1</v>
      </c>
      <c r="BM33" s="3">
        <f>IF($A33&gt;='FG_576way_Regular Symbol(2wild)'!F$16,"",IF(D33=0,"",IF(OR(D33=$AM$1,D33=$BL$1,D34=$AM$1,D34=$BL$1,D35=$AM$1,D35=$BL$1,D36=$AM$1,D36=$BL$1),0,1)))</f>
        <v>1</v>
      </c>
      <c r="BN33" s="3">
        <f>IF($A33&gt;='FG_576way_Regular Symbol(2wild)'!G$16,"",IF(E33=0,"",IF(OR(E33=$AM$1,E33=$BL$1,E34=$AM$1,E34=$BL$1,E35=$AM$1,E35=$BL$1,E36=$AM$1,E36=$BL$1),0,1)))</f>
        <v>1</v>
      </c>
      <c r="BO33" s="3">
        <f>IF($A33&gt;='FG_576way_Regular Symbol(2wild)'!H$16,"",IF(F33=0,"",IF(OR(F33=$AM$1,F33=$BL$1,F34=$AM$1,F34=$BL$1,F35=$AM$1,F35=$BL$1,F36=$AM$1,F36=$BL$1),0,1)))</f>
        <v>1</v>
      </c>
      <c r="BQ33" s="3">
        <f>IF($A33&gt;='FG_576way_Regular Symbol(2wild)'!D$16,"",IF(B33=0,"",IF(OR(B33=$BQ$1,B33=$BR$1,B34=$BQ$1,B34=$BR$1,B35=$BQ$1,B35=$BR$1),0,1)))</f>
        <v>1</v>
      </c>
      <c r="BR33" s="3">
        <f>IF($A33&gt;='FG_576way_Regular Symbol(2wild)'!E$16,"",IF(C33=0,"",IF(OR(C33=$BQ$1,C33=$BR$1,C34=$BQ$1,C34=$BR$1,C35=$BQ$1,C35=$BR$1),0,1)))</f>
        <v>1</v>
      </c>
      <c r="BS33" s="3">
        <f>IF($A33&gt;='FG_576way_Regular Symbol(2wild)'!F$16,"",IF(D33=0,"",IF(OR(D33=$BQ$1,D33=$BR$1,D34=$BQ$1,D34=$BR$1,D35=$BQ$1,D35=$BR$1,D36=$BQ$1,D36=$BR$1),0,1)))</f>
        <v>1</v>
      </c>
      <c r="BT33" s="3">
        <f>IF($A33&gt;='FG_576way_Regular Symbol(2wild)'!G$16,"",IF(E33=0,"",IF(OR(E33=$BQ$1,E33=$BR$1,E34=$BQ$1,E34=$BR$1,E35=$BQ$1,E35=$BR$1,E36=$BQ$1,E36=$BR$1),0,1)))</f>
        <v>1</v>
      </c>
      <c r="BU33" s="3">
        <f>IF($A33&gt;='FG_576way_Regular Symbol(2wild)'!H$16,"",IF(F33=0,"",IF(OR(F33=$BQ$1,F33=$BR$1,F34=$BQ$1,F34=$BR$1,F35=$BQ$1,F35=$BR$1,F36=$BQ$1,F36=$BR$1),0,1)))</f>
        <v>1</v>
      </c>
      <c r="BW33" s="3">
        <f>IF($A33&gt;='FG_576way_Regular Symbol(2wild)'!D$16,"",IF(B33=0,"",IF(OR(B33=$BW$1,B34=$BW$1,B35=$BW$1,B33=$BX$1,B34=$BX$1,B35=$BX$1),0,1)))</f>
        <v>0</v>
      </c>
      <c r="BX33" s="3">
        <f>IF($A33&gt;='FG_576way_Regular Symbol(2wild)'!E$16,"",IF(C33=0,"",IF(OR(C33=$BW$1,C34=$BW$1,C35=$BW$1,C33=$BX$1,C34=$BX$1,C35=$BX$1),0,1)))</f>
        <v>1</v>
      </c>
      <c r="BY33" s="3">
        <f>IF($A33&gt;='FG_576way_Regular Symbol(2wild)'!F$16,"",IF(D33=0,"",IF(OR(D33=$BW$1,D34=$BW$1,D35=$BW$1,D33=$BX$1,D34=$BX$1,D35=$BX$1,D36=$BW$1,D36=$BX$1),0,1)))</f>
        <v>1</v>
      </c>
      <c r="BZ33" s="3">
        <f>IF($A33&gt;='FG_576way_Regular Symbol(2wild)'!G$16,"",IF(E33=0,"",IF(OR(E33=$BW$1,E34=$BW$1,E35=$BW$1,E33=$BX$1,E34=$BX$1,E35=$BX$1,E36=$BW$1,E36=$BX$1),0,1)))</f>
        <v>0</v>
      </c>
      <c r="CA33" s="3">
        <f>IF($A33&gt;='FG_576way_Regular Symbol(2wild)'!H$16,"",IF(F33=0,"",IF(OR(F33=$BW$1,F34=$BW$1,F35=$BW$1,F33=$BX$1,F34=$BX$1,F35=$BX$1,F36=$BW$1,F36=$BX$1),0,1)))</f>
        <v>1</v>
      </c>
      <c r="CC33" s="3">
        <f>IF($A33&gt;='FG_576way_Regular Symbol(2wild)'!D$16,"",IF(B33=0,"",IF(OR(B33=$BW$1,B34=$BW$1,B35=$BW$1,B33=$CD$1,B34=$CD$1,B35=$CD$1),0,1)))</f>
        <v>1</v>
      </c>
      <c r="CD33" s="3">
        <f>IF($A33&gt;='FG_576way_Regular Symbol(2wild)'!E$16,"",IF(C33=0,"",IF(OR(C33=$BW$1,C34=$BW$1,C35=$BW$1,C33=$CD$1,C34=$CD$1,C35=$CD$1),0,1)))</f>
        <v>1</v>
      </c>
      <c r="CE33" s="3">
        <f>IF($A33&gt;='FG_576way_Regular Symbol(2wild)'!F$16,"",IF(D33=0,"",IF(OR(D33=$BW$1,D34=$BW$1,D35=$BW$1,D33=$CD$1,D34=$CD$1,D35=$CD$1,D36=$BW$1,D36=$CD$1),0,1)))</f>
        <v>0</v>
      </c>
      <c r="CF33" s="3">
        <f>IF($A33&gt;='FG_576way_Regular Symbol(2wild)'!G$16,"",IF(E33=0,"",IF(OR(E33=$BW$1,E34=$BW$1,E35=$BW$1,E33=$CD$1,E34=$CD$1,E35=$CD$1,E36=$BW$1,E36=$CD$1),0,1)))</f>
        <v>1</v>
      </c>
      <c r="CG33" s="3">
        <f>IF($A33&gt;='FG_576way_Regular Symbol(2wild)'!H$16,"",IF(F33=0,"",IF(OR(F33=$BW$1,F34=$BW$1,F35=$BW$1,F33=$CD$1,F34=$CD$1,F35=$CD$1,F36=$BW$1,F36=$CD$1),0,1)))</f>
        <v>0</v>
      </c>
      <c r="CI33" s="3">
        <f>IF($A33&gt;='FG_576way_Regular Symbol(2wild)'!D$16,"",IF(B33=0,"",IF(OR(B33=$BW$1,B34=$BW$1,B35=$BW$1,B33=$CJ$1,B34=$CJ$1,B35=$CJ$1),0,1)))</f>
        <v>1</v>
      </c>
      <c r="CJ33" s="3">
        <f>IF($A33&gt;='FG_576way_Regular Symbol(2wild)'!E$16,"",IF(C33=0,"",IF(OR(C33=$BW$1,C34=$BW$1,C35=$BW$1,C33=$CJ$1,C34=$CJ$1,C35=$CJ$1),0,1)))</f>
        <v>1</v>
      </c>
      <c r="CK33" s="3">
        <f>IF($A33&gt;='FG_576way_Regular Symbol(2wild)'!F$16,"",IF(D33=0,"",IF(OR(D33=$BW$1,D34=$BW$1,D35=$BW$1,D33=$CJ$1,D34=$CJ$1,D35=$CJ$1,D36=$BW$1,D36=$CJ$1),0,1)))</f>
        <v>1</v>
      </c>
      <c r="CL33" s="3">
        <f>IF($A33&gt;='FG_576way_Regular Symbol(2wild)'!G$16,"",IF(E33=0,"",IF(OR(E33=$BW$1,E34=$BW$1,E35=$BW$1,E33=$CJ$1,E34=$CJ$1,E35=$CJ$1,E36=$BW$1,E36=$CJ$1),0,1)))</f>
        <v>1</v>
      </c>
      <c r="CM33" s="3">
        <f>IF($A33&gt;='FG_576way_Regular Symbol(2wild)'!H$16,"",IF(F33=0,"",IF(OR(F33=$BW$1,F34=$BW$1,F35=$BW$1,F33=$CJ$1,F34=$CJ$1,F35=$CJ$1,F36=$BW$1,F36=$CJ$1),0,1)))</f>
        <v>0</v>
      </c>
      <c r="CO33" s="3">
        <f>IF($A33&gt;='FG_576way_Regular Symbol(2wild)'!D$16,"",IF(B33=0,"",IF(OR(B33=$BW$1,B34=$BW$1,B35=$BW$1,B33=$CP$1,B34=$CP$1,B35=$CP$1),0,1)))</f>
        <v>1</v>
      </c>
      <c r="CP33" s="3">
        <f>IF($A33&gt;='FG_576way_Regular Symbol(2wild)'!E$16,"",IF(C33=0,"",IF(OR(C33=$BW$1,C34=$BW$1,C35=$BW$1,C33=$CP$1,C34=$CP$1,C35=$CP$1),0,1)))</f>
        <v>1</v>
      </c>
      <c r="CQ33" s="3">
        <f>IF($A33&gt;='FG_576way_Regular Symbol(2wild)'!F$16,"",IF(D33=0,"",IF(OR(D33=$BW$1,D34=$BW$1,D35=$BW$1,D33=$CP$1,D34=$CP$1,D35=$CP$1,D36=$BW$1,D36=$CP$1),0,1)))</f>
        <v>1</v>
      </c>
      <c r="CR33" s="3">
        <f>IF($A33&gt;='FG_576way_Regular Symbol(2wild)'!G$16,"",IF(E33=0,"",IF(OR(E33=$BW$1,E34=$BW$1,E35=$BW$1,E33=$CP$1,E34=$CP$1,E35=$CP$1,E36=$BW$1,E36=$CP$1),0,1)))</f>
        <v>1</v>
      </c>
      <c r="CS33" s="3">
        <f>IF($A33&gt;='FG_576way_Regular Symbol(2wild)'!H$16,"",IF(F33=0,"",IF(OR(F33=$BW$1,F34=$BW$1,F35=$BW$1,F33=$CP$1,F34=$CP$1,F35=$CP$1,F36=$BW$1,F36=$CP$1),0,1)))</f>
        <v>1</v>
      </c>
      <c r="CU33" s="3">
        <f>IF($A33&gt;='FG_576way_Regular Symbol(2wild)'!D$16,"",IF(B33=0,"",IF(OR(B33=$BW$1,B34=$BW$1,B35=$BW$1,B33=$CV$1,B34=$CV$1,B35=$CV$1),0,1)))</f>
        <v>1</v>
      </c>
      <c r="CV33" s="3">
        <f>IF($A33&gt;='FG_576way_Regular Symbol(2wild)'!E$16,"",IF(C33=0,"",IF(OR(C33=$BW$1,C34=$BW$1,C35=$BW$1,C33=$CV$1,C34=$CV$1,C35=$CV$1),0,1)))</f>
        <v>1</v>
      </c>
      <c r="CW33" s="3">
        <f>IF($A33&gt;='FG_576way_Regular Symbol(2wild)'!F$16,"",IF(D33=0,"",IF(OR(D33=$BW$1,D34=$BW$1,D35=$BW$1,D33=$CV$1,D34=$CV$1,D35=$CV$1,D36=$BW$1,D36=$CV$1),0,1)))</f>
        <v>1</v>
      </c>
      <c r="CX33" s="3">
        <f>IF($A33&gt;='FG_576way_Regular Symbol(2wild)'!G$16,"",IF(E33=0,"",IF(OR(E33=$BW$1,E34=$BW$1,E35=$BW$1,E33=$CV$1,E34=$CV$1,E35=$CV$1,E36=$BW$1,E36=$CV$1),0,1)))</f>
        <v>1</v>
      </c>
      <c r="CY33" s="3">
        <f>IF($A33&gt;='FG_576way_Regular Symbol(2wild)'!H$16,"",IF(F33=0,"",IF(OR(F33=$BW$1,F34=$BW$1,F35=$BW$1,F33=$CV$1,F34=$CV$1,F35=$CV$1,F36=$BW$1,F36=$CV$1),0,1)))</f>
        <v>1</v>
      </c>
    </row>
    <row r="34" spans="1:103">
      <c r="A34" s="337">
        <f>IF('FG_243way_Regular Symbol'!L33="","",'FG_243way_Regular Symbol'!L33)</f>
        <v>30</v>
      </c>
      <c r="B34" s="191" t="str">
        <f>IF('FG_576way_Regular Symbol(2wild)'!Q33="",
IF($A34-'FG_576way_Regular Symbol(2wild)'!D$16&gt;='FG_576way_RegularＸ_W()'!B$2-1,"",VLOOKUP($A34-'FG_576way_Regular Symbol(2wild)'!D$16,'FG_576way_Regular Symbol(2wild)'!$P$3:$U$99,'FG_576way_RegularＸ_W()'!B$3+1,FALSE)),
'FG_576way_Regular Symbol(2wild)'!Q33)</f>
        <v>K</v>
      </c>
      <c r="C34" s="191" t="str">
        <f>IF('FG_576way_Regular Symbol(2wild)'!R33="",
IF($A34-'FG_576way_Regular Symbol(2wild)'!E$16&gt;='FG_576way_RegularＸ_W()'!C$2-1,"",VLOOKUP($A34-'FG_576way_Regular Symbol(2wild)'!E$16,'FG_576way_Regular Symbol(2wild)'!$P$3:$U$99,'FG_576way_RegularＸ_W()'!C$3+1,FALSE)),
'FG_576way_Regular Symbol(2wild)'!R33)</f>
        <v>S1</v>
      </c>
      <c r="D34" s="191" t="str">
        <f>IF('FG_576way_Regular Symbol(2wild)'!S33="",
IF($A34-'FG_576way_Regular Symbol(2wild)'!F$16&gt;='FG_576way_RegularＸ_W()'!D$2-1,"",VLOOKUP($A34-'FG_576way_Regular Symbol(2wild)'!F$16,'FG_576way_Regular Symbol(2wild)'!$P$3:$U$99,'FG_576way_RegularＸ_W()'!D$3+1,FALSE)),
'FG_576way_Regular Symbol(2wild)'!S33)</f>
        <v>Q</v>
      </c>
      <c r="E34" s="191" t="str">
        <f>IF('FG_576way_Regular Symbol(2wild)'!T33="",
IF($A34-'FG_576way_Regular Symbol(2wild)'!G$16&gt;='FG_576way_RegularＸ_W()'!E$2-1,"",VLOOKUP($A34-'FG_576way_Regular Symbol(2wild)'!G$16,'FG_576way_Regular Symbol(2wild)'!$P$3:$U$99,'FG_576way_RegularＸ_W()'!E$3+1,FALSE)),
'FG_576way_Regular Symbol(2wild)'!T33)</f>
        <v>M5</v>
      </c>
      <c r="F34" s="191" t="str">
        <f>IF('FG_576way_Regular Symbol(2wild)'!U33="",
IF($A34-'FG_576way_Regular Symbol(2wild)'!H$16&gt;='FG_576way_RegularＸ_W()'!F$2-1,"",VLOOKUP($A34-'FG_576way_Regular Symbol(2wild)'!H$16,'FG_576way_Regular Symbol(2wild)'!$P$3:$U$99,'FG_576way_RegularＸ_W()'!F$3+1,FALSE)),
'FG_576way_Regular Symbol(2wild)'!U33)</f>
        <v>J</v>
      </c>
      <c r="N34" s="363">
        <f t="shared" si="0"/>
        <v>30</v>
      </c>
      <c r="O34" s="344">
        <f>IF($A34&gt;='FG_576way_Regular Symbol(2wild)'!D$16,"",IF(B34="","",IF(OR(B34=$O$1,B34=$P$1,B35=$O$1,B35=$P$1,B36=$O$1,B36=$P$1),0,1)))</f>
        <v>1</v>
      </c>
      <c r="P34" s="344">
        <f>IF($A34&gt;='FG_576way_Regular Symbol(2wild)'!E$16,"",IF(C34="","",IF(OR(C34=$O$1,C34=$P$1,C35=$O$1,C35=$P$1,C36=$O$1,C36=$P$1),0,1)))</f>
        <v>0</v>
      </c>
      <c r="Q34" s="344">
        <f>IF($A34&gt;='FG_576way_Regular Symbol(2wild)'!F$16,"",IF(D34="","",IF(OR(D34=$O$1,D34=$P$1,D35=$O$1,D35=$P$1,D36=$O$1,D36=$P$1,D37=$O$1,D37=$P$1),0,1)))</f>
        <v>1</v>
      </c>
      <c r="R34" s="344">
        <f>IF($A34&gt;='FG_576way_Regular Symbol(2wild)'!G$16,"",IF(E34="","",IF(OR(E34=$O$1,E34=$P$1,E35=$O$1,E35=$P$1,E36=$O$1,E36=$P$1,E37=$O$1,E37=$P$1),0,1)))</f>
        <v>1</v>
      </c>
      <c r="S34" s="344">
        <f>IF($A34&gt;='FG_576way_Regular Symbol(2wild)'!H$16,"",IF(F34="","",IF(OR(F34=$O$1,F34=$P$1,F35=$O$1,F35=$P$1,F36=$O$1,F36=$P$1,F37=$O$1,F37=$P$1),0,1)))</f>
        <v>1</v>
      </c>
      <c r="U34" s="344">
        <f>IF($A34&gt;='FG_576way_Regular Symbol(2wild)'!D$16,"",IF(B34=0,"",IF(OR(B34=$U$1,B34=$V$1,B35=$U$1,B35=$V$1,B36=$U$1,B36=$V$1),0,1)))</f>
        <v>0</v>
      </c>
      <c r="V34" s="344">
        <f>IF($A34&gt;='FG_576way_Regular Symbol(2wild)'!E$16,"",IF(C34=0,"",IF(OR(C34=$U$1,C34=$V$1,C35=$U$1,C35=$V$1,C36=$U$1,C36=$V$1),0,1)))</f>
        <v>1</v>
      </c>
      <c r="W34" s="3">
        <f>IF($A34&gt;='FG_576way_Regular Symbol(2wild)'!F$16,"",IF(D34=0,"",IF(OR(D34=$U$1,D34=$V$1,D35=$U$1,D35=$V$1,D36=$U$1,D36=$V$1,D37=$U$1,D37=$V$1),0,1)))</f>
        <v>0</v>
      </c>
      <c r="X34" s="3">
        <f>IF($A34&gt;='FG_576way_Regular Symbol(2wild)'!G$16,"",IF(E34=0,"",IF(OR(E34=$U$1,E34=$V$1,E35=$U$1,E35=$V$1,E36=$U$1,E36=$V$1,E37=$U$1,E37=$V$1),0,1)))</f>
        <v>1</v>
      </c>
      <c r="Y34" s="3">
        <f>IF($A34&gt;='FG_576way_Regular Symbol(2wild)'!H$16,"",IF(F34=0,"",IF(OR(F34=$U$1,F34=$V$1,F35=$U$1,F35=$V$1,F36=$U$1,F36=$V$1,F37=$U$1,F37=$V$1),0,1)))</f>
        <v>1</v>
      </c>
      <c r="AA34" s="344">
        <f>IF($A34&gt;='FG_576way_Regular Symbol(2wild)'!D$16,"",IF(B34=0,"",IF(OR(B34=$AA$1,B34=$AB$1,B35=$AA$1,B35=$AB$1,B36=$AA$1,,B36=$AB$1),0,1)))</f>
        <v>1</v>
      </c>
      <c r="AB34" s="344">
        <f>IF($A34&gt;='FG_576way_Regular Symbol(2wild)'!E$16,"",IF(C34=0,"",IF(OR(C34=$AA$1,C34=$AB$1,C35=$AA$1,C35=$AB$1,C36=$AA$1,,C36=$AB$1),0,1)))</f>
        <v>1</v>
      </c>
      <c r="AC34" s="3">
        <f>IF($A34&gt;='FG_576way_Regular Symbol(2wild)'!F$16,"",IF(D34=0,"",IF(OR(D34=$AA$1,D34=$AB$1,D35=$AA$1,D35=$AB$1,D36=$AA$1,D36=$AB$1,D37=$AA$1,D37=$AB$1),0,1)))</f>
        <v>1</v>
      </c>
      <c r="AD34" s="3">
        <f>IF($A34&gt;='FG_576way_Regular Symbol(2wild)'!G$16,"",IF(E34=0,"",IF(OR(E34=$AA$1,E34=$AB$1,E35=$AA$1,E35=$AB$1,E36=$AA$1,E36=$AB$1,E37=$AA$1,E37=$AB$1),0,1)))</f>
        <v>1</v>
      </c>
      <c r="AE34" s="3">
        <f>IF($A34&gt;='FG_576way_Regular Symbol(2wild)'!H$16,"",IF(F34=0,"",IF(OR(F34=$AA$1,F34=$AB$1,F35=$AA$1,F35=$AB$1,F36=$AA$1,F36=$AB$1,F37=$AA$1,F37=$AB$1),0,1)))</f>
        <v>1</v>
      </c>
      <c r="AG34" s="344">
        <f>IF($A34&gt;='FG_576way_Regular Symbol(2wild)'!D$16,"",IF(B34=0,"",IF(OR(B34=$AG$1,B34=$AH$1,B35=$AG$1,B35=$AH$1,B36=$AG$1,B36=$AH$1),0,1)))</f>
        <v>1</v>
      </c>
      <c r="AH34" s="344">
        <f>IF($A34&gt;='FG_576way_Regular Symbol(2wild)'!E$16,"",IF(C34=0,"",IF(OR(C34=$AG$1,C34=$AH$1,C35=$AG$1,C35=$AH$1,C36=$AG$1,C36=$AH$1),0,1)))</f>
        <v>1</v>
      </c>
      <c r="AI34" s="3">
        <f>IF($A34&gt;='FG_576way_Regular Symbol(2wild)'!F$16,"",IF(D34=0,"",IF(OR(D34=$AG$1,D34=$AH$1,D35=$AG$1,D35=$AH$1,D36=$AG$1,D36=$AH$1,D37=$AG$1,D37=$AH$1),0,1)))</f>
        <v>1</v>
      </c>
      <c r="AJ34" s="3">
        <f>IF($A34&gt;='FG_576way_Regular Symbol(2wild)'!G$16,"",IF(E34=0,"",IF(OR(E34=$AG$1,E34=$AH$1,E35=$AG$1,E35=$AH$1,E36=$AG$1,E36=$AH$1,E37=$AG$1,E37=$AH$1),0,1)))</f>
        <v>1</v>
      </c>
      <c r="AK34" s="3">
        <f>IF($A34&gt;='FG_576way_Regular Symbol(2wild)'!H$16,"",IF(F34=0,"",IF(OR(F34=$AG$1,F34=$AH$1,F35=$AG$1,F35=$AH$1,F36=$AG$1,F36=$AH$1,F37=$AG$1,F37=$AH$1),0,1)))</f>
        <v>1</v>
      </c>
      <c r="AM34" s="344">
        <f>IF($A34&gt;='FG_576way_Regular Symbol(2wild)'!D$16,"",IF(B34=0,"",IF(OR(B34=$AM$1,B34=$AN$1,B35=$AM$1,B35=$AN$1,B36=$AM$1,B36=$AN$1),0,1)))</f>
        <v>1</v>
      </c>
      <c r="AN34" s="344">
        <f>IF($A34&gt;='FG_576way_Regular Symbol(2wild)'!E$16,"",IF(C34=0,"",IF(OR(C34=$AM$1,C34=$AN$1,C35=$AM$1,C35=$AN$1,C36=$AM$1,C36=$AN$1),0,1)))</f>
        <v>0</v>
      </c>
      <c r="AO34" s="3">
        <f>IF($A34&gt;='FG_576way_Regular Symbol(2wild)'!F$16,"",IF(D34=0,"",IF(OR(D34=$AM$1,D34=$AN$1,D35=$AM$1,D35=$AN$1,D36=$AM$1,D36=$AN$1,D37=$AM$1,D37=$AN$1),0,1)))</f>
        <v>1</v>
      </c>
      <c r="AP34" s="3">
        <f>IF($A34&gt;='FG_576way_Regular Symbol(2wild)'!G$16,"",IF(E34=0,"",IF(OR(E34=$AM$1,E34=$AN$1,E35=$AM$1,E35=$AN$1,E36=$AM$1,E36=$AN$1,E37=$AM$1,E37=$AN$1),0,1)))</f>
        <v>0</v>
      </c>
      <c r="AQ34" s="3">
        <f>IF($A34&gt;='FG_576way_Regular Symbol(2wild)'!H$16,"",IF(F34=0,"",IF(OR(F34=$AM$1,F34=$AN$1,F35=$AM$1,F35=$AN$1,F36=$AM$1,F36=$AN$1,F37=$AM$1,F37=$AN$1),0,1)))</f>
        <v>0</v>
      </c>
      <c r="AS34" s="344">
        <f>IF($A34&gt;='FG_576way_Regular Symbol(2wild)'!D$16,"",IF(B34=0,"",IF(OR(B34=$AM$1,B34=$AT$1,B35=$AM$1,B35=$AT$1,B36=$AM$1,B36=$AT$1),0,1)))</f>
        <v>1</v>
      </c>
      <c r="AT34" s="344">
        <f>IF($A34&gt;='FG_576way_Regular Symbol(2wild)'!E$16,"",IF(C34=0,"",IF(OR(C34=$AM$1,C34=$AT$1,C35=$AM$1,C35=$AT$1,C36=$AM$1,C36=$AT$1),0,1)))</f>
        <v>1</v>
      </c>
      <c r="AU34" s="3">
        <f>IF($A34&gt;='FG_576way_Regular Symbol(2wild)'!F$16,"",IF(D34=0,"",IF(OR(D34=$AM$1,D34=$AT$1,D35=$AM$1,D35=$AT$1,D36=$AM$1,D36=$AT$1,D37=$AM$1,D37=$AT$1),0,1)))</f>
        <v>1</v>
      </c>
      <c r="AV34" s="3">
        <f>IF($A34&gt;='FG_576way_Regular Symbol(2wild)'!G$16,"",IF(E34=0,"",IF(OR(E34=$AM$1,E34=$AT$1,E35=$AM$1,E35=$AT$1,E36=$AM$1,E36=$AT$1,E37=$AM$1,E37=$AT$1),0,1)))</f>
        <v>1</v>
      </c>
      <c r="AW34" s="3">
        <f>IF($A34&gt;='FG_576way_Regular Symbol(2wild)'!H$16,"",IF(F34=0,"",IF(OR(F34=$AM$1,F34=$AT$1,F35=$AM$1,F35=$AT$1,F36=$AM$1,F36=$AT$1,F37=$AM$1,F37=$AT$1),0,1)))</f>
        <v>1</v>
      </c>
      <c r="AY34" s="344">
        <f>IF($A34&gt;='FG_576way_Regular Symbol(2wild)'!D$16,"",IF(B34=0,"",IF(OR(B34=$AM$1,B34=$AZ$1,B35=$AM$1,B35=$AZ$1,B36=$AM$1,B36=$AZ$1),0,1)))</f>
        <v>1</v>
      </c>
      <c r="AZ34" s="344">
        <f>IF($A34&gt;='FG_576way_Regular Symbol(2wild)'!E$16,"",IF(C34=0,"",IF(OR(C34=$AM$1,C34=$AZ$1,C35=$AM$1,C35=$AZ$1,C36=$AM$1,C36=$AZ$1),0,1)))</f>
        <v>1</v>
      </c>
      <c r="BA34" s="3">
        <f>IF($A34&gt;='FG_576way_Regular Symbol(2wild)'!F$16,"",IF(D34=0,"",IF(OR(D34=$AM$1,D34=$AZ$1,D35=$AM$1,D35=$AZ$1,D36=$AM$1,D36=$AZ$1,D37=$AM$1,D37=$AZ$1),0,1)))</f>
        <v>1</v>
      </c>
      <c r="BB34" s="3">
        <f>IF($A34&gt;='FG_576way_Regular Symbol(2wild)'!G$16,"",IF(E34=0,"",IF(OR(E34=$AM$1,E34=$AZ$1,E35=$AM$1,E35=$AZ$1,E36=$AM$1,E36=$AZ$1,E37=$AM$1,E37=$AZ$1),0,1)))</f>
        <v>1</v>
      </c>
      <c r="BC34" s="3">
        <f>IF($A34&gt;='FG_576way_Regular Symbol(2wild)'!H$16,"",IF(F34=0,"",IF(OR(F34=$AM$1,F34=$AZ$1,F35=$AM$1,F35=$AZ$1,F36=$AM$1,F36=$AZ$1,F37=$AM$1,F37=$AZ$1),0,1)))</f>
        <v>1</v>
      </c>
      <c r="BE34" s="344">
        <f>IF($A34&gt;='FG_576way_Regular Symbol(2wild)'!D$16,"",IF(B34=0,"",IF(OR(B34=$AM$1,B34=$BF$1,B35=$AM$1,B35=$BF$1,B36=$AM$1,B36=$BF$1),0,1)))</f>
        <v>1</v>
      </c>
      <c r="BF34" s="344">
        <f>IF($A34&gt;='FG_576way_Regular Symbol(2wild)'!E$16,"",IF(C34=0,"",IF(OR(C34=$AM$1,C34=$BF$1,C35=$AM$1,C35=$BF$1,C36=$AM$1,C36=$BF$1),0,1)))</f>
        <v>1</v>
      </c>
      <c r="BG34" s="3">
        <f>IF($A34&gt;='FG_576way_Regular Symbol(2wild)'!F$16,"",IF(D34=0,"",IF(OR(D34=$AM$1,D34=$BF$1,D35=$AM$1,D35=$BF$1,D36=$AM$1,D36=$BF$1,D37=$AM$1,D37=$BF$1),0,1)))</f>
        <v>1</v>
      </c>
      <c r="BH34" s="3">
        <f>IF($A34&gt;='FG_576way_Regular Symbol(2wild)'!G$16,"",IF(E34=0,"",IF(OR(E34=$AM$1,E34=$BF$1,E35=$AM$1,E35=$BF$1,E36=$AM$1,E36=$BF$1,E37=$AM$1,E37=$BF$1),0,1)))</f>
        <v>1</v>
      </c>
      <c r="BI34" s="3">
        <f>IF($A34&gt;='FG_576way_Regular Symbol(2wild)'!H$16,"",IF(F34=0,"",IF(OR(F34=$AM$1,F34=$BF$1,F35=$AM$1,F35=$BF$1,F36=$AM$1,F36=$BF$1,F37=$AM$1,F37=$BF$1),0,1)))</f>
        <v>1</v>
      </c>
      <c r="BK34" s="344">
        <f>IF($A34&gt;='FG_576way_Regular Symbol(2wild)'!D$16,"",IF(B34=0,"",IF(OR(B34=$AM$1,B34=$BL$1,B35=$AM$1,B35=$BL$1,B36=$AM$1,B36=$BL$1),0,1)))</f>
        <v>1</v>
      </c>
      <c r="BL34" s="344">
        <f>IF($A34&gt;='FG_576way_Regular Symbol(2wild)'!E$16,"",IF(C34=0,"",IF(OR(C34=$AM$1,C34=$BL$1,C35=$AM$1,C35=$BL$1,C36=$AM$1,C36=$BL$1),0,1)))</f>
        <v>1</v>
      </c>
      <c r="BM34" s="3">
        <f>IF($A34&gt;='FG_576way_Regular Symbol(2wild)'!F$16,"",IF(D34=0,"",IF(OR(D34=$AM$1,D34=$BL$1,D35=$AM$1,D35=$BL$1,D36=$AM$1,D36=$BL$1,D37=$AM$1,D37=$BL$1),0,1)))</f>
        <v>1</v>
      </c>
      <c r="BN34" s="3">
        <f>IF($A34&gt;='FG_576way_Regular Symbol(2wild)'!G$16,"",IF(E34=0,"",IF(OR(E34=$AM$1,E34=$BL$1,E35=$AM$1,E35=$BL$1,E36=$AM$1,E36=$BL$1,E37=$AM$1,E37=$BL$1),0,1)))</f>
        <v>1</v>
      </c>
      <c r="BO34" s="3">
        <f>IF($A34&gt;='FG_576way_Regular Symbol(2wild)'!H$16,"",IF(F34=0,"",IF(OR(F34=$AM$1,F34=$BL$1,F35=$AM$1,F35=$BL$1,F36=$AM$1,F36=$BL$1,F37=$AM$1,F37=$BL$1),0,1)))</f>
        <v>1</v>
      </c>
      <c r="BQ34" s="3">
        <f>IF($A34&gt;='FG_576way_Regular Symbol(2wild)'!D$16,"",IF(B34=0,"",IF(OR(B34=$BQ$1,B34=$BR$1,B35=$BQ$1,B35=$BR$1,B36=$BQ$1,B36=$BR$1),0,1)))</f>
        <v>1</v>
      </c>
      <c r="BR34" s="3">
        <f>IF($A34&gt;='FG_576way_Regular Symbol(2wild)'!E$16,"",IF(C34=0,"",IF(OR(C34=$BQ$1,C34=$BR$1,C35=$BQ$1,C35=$BR$1,C36=$BQ$1,C36=$BR$1),0,1)))</f>
        <v>1</v>
      </c>
      <c r="BS34" s="3">
        <f>IF($A34&gt;='FG_576way_Regular Symbol(2wild)'!F$16,"",IF(D34=0,"",IF(OR(D34=$BQ$1,D34=$BR$1,D35=$BQ$1,D35=$BR$1,D36=$BQ$1,D36=$BR$1,D37=$BQ$1,D37=$BR$1),0,1)))</f>
        <v>1</v>
      </c>
      <c r="BT34" s="3">
        <f>IF($A34&gt;='FG_576way_Regular Symbol(2wild)'!G$16,"",IF(E34=0,"",IF(OR(E34=$BQ$1,E34=$BR$1,E35=$BQ$1,E35=$BR$1,E36=$BQ$1,E36=$BR$1,E37=$BQ$1,E37=$BR$1),0,1)))</f>
        <v>1</v>
      </c>
      <c r="BU34" s="3">
        <f>IF($A34&gt;='FG_576way_Regular Symbol(2wild)'!H$16,"",IF(F34=0,"",IF(OR(F34=$BQ$1,F34=$BR$1,F35=$BQ$1,F35=$BR$1,F36=$BQ$1,F36=$BR$1,F37=$BQ$1,F37=$BR$1),0,1)))</f>
        <v>1</v>
      </c>
      <c r="BW34" s="3">
        <f>IF($A34&gt;='FG_576way_Regular Symbol(2wild)'!D$16,"",IF(B34=0,"",IF(OR(B34=$BW$1,B35=$BW$1,B36=$BW$1,B34=$BX$1,B35=$BX$1,B36=$BX$1),0,1)))</f>
        <v>0</v>
      </c>
      <c r="BX34" s="3">
        <f>IF($A34&gt;='FG_576way_Regular Symbol(2wild)'!E$16,"",IF(C34=0,"",IF(OR(C34=$BW$1,C35=$BW$1,C36=$BW$1,C34=$BX$1,C35=$BX$1,C36=$BX$1),0,1)))</f>
        <v>1</v>
      </c>
      <c r="BY34" s="3">
        <f>IF($A34&gt;='FG_576way_Regular Symbol(2wild)'!F$16,"",IF(D34=0,"",IF(OR(D34=$BW$1,D35=$BW$1,D36=$BW$1,D34=$BX$1,D35=$BX$1,D36=$BX$1,D37=$BW$1,D37=$BX$1),0,1)))</f>
        <v>1</v>
      </c>
      <c r="BZ34" s="3">
        <f>IF($A34&gt;='FG_576way_Regular Symbol(2wild)'!G$16,"",IF(E34=0,"",IF(OR(E34=$BW$1,E35=$BW$1,E36=$BW$1,E34=$BX$1,E35=$BX$1,E36=$BX$1,E37=$BW$1,E37=$BX$1),0,1)))</f>
        <v>0</v>
      </c>
      <c r="CA34" s="3">
        <f>IF($A34&gt;='FG_576way_Regular Symbol(2wild)'!H$16,"",IF(F34=0,"",IF(OR(F34=$BW$1,F35=$BW$1,F36=$BW$1,F34=$BX$1,F35=$BX$1,F36=$BX$1,F37=$BW$1,F37=$BX$1),0,1)))</f>
        <v>1</v>
      </c>
      <c r="CC34" s="3">
        <f>IF($A34&gt;='FG_576way_Regular Symbol(2wild)'!D$16,"",IF(B34=0,"",IF(OR(B34=$BW$1,B35=$BW$1,B36=$BW$1,B34=$CD$1,B35=$CD$1,B36=$CD$1),0,1)))</f>
        <v>1</v>
      </c>
      <c r="CD34" s="3">
        <f>IF($A34&gt;='FG_576way_Regular Symbol(2wild)'!E$16,"",IF(C34=0,"",IF(OR(C34=$BW$1,C35=$BW$1,C36=$BW$1,C34=$CD$1,C35=$CD$1,C36=$CD$1),0,1)))</f>
        <v>1</v>
      </c>
      <c r="CE34" s="3">
        <f>IF($A34&gt;='FG_576way_Regular Symbol(2wild)'!F$16,"",IF(D34=0,"",IF(OR(D34=$BW$1,D35=$BW$1,D36=$BW$1,D34=$CD$1,D35=$CD$1,D36=$CD$1,D37=$BW$1,D37=$CD$1),0,1)))</f>
        <v>0</v>
      </c>
      <c r="CF34" s="3">
        <f>IF($A34&gt;='FG_576way_Regular Symbol(2wild)'!G$16,"",IF(E34=0,"",IF(OR(E34=$BW$1,E35=$BW$1,E36=$BW$1,E34=$CD$1,E35=$CD$1,E36=$CD$1,E37=$BW$1,E37=$CD$1),0,1)))</f>
        <v>1</v>
      </c>
      <c r="CG34" s="3">
        <f>IF($A34&gt;='FG_576way_Regular Symbol(2wild)'!H$16,"",IF(F34=0,"",IF(OR(F34=$BW$1,F35=$BW$1,F36=$BW$1,F34=$CD$1,F35=$CD$1,F36=$CD$1,F37=$BW$1,F37=$CD$1),0,1)))</f>
        <v>1</v>
      </c>
      <c r="CI34" s="3">
        <f>IF($A34&gt;='FG_576way_Regular Symbol(2wild)'!D$16,"",IF(B34=0,"",IF(OR(B34=$BW$1,B35=$BW$1,B36=$BW$1,B34=$CJ$1,B35=$CJ$1,B36=$CJ$1),0,1)))</f>
        <v>1</v>
      </c>
      <c r="CJ34" s="3">
        <f>IF($A34&gt;='FG_576way_Regular Symbol(2wild)'!E$16,"",IF(C34=0,"",IF(OR(C34=$BW$1,C35=$BW$1,C36=$BW$1,C34=$CJ$1,C35=$CJ$1,C36=$CJ$1),0,1)))</f>
        <v>1</v>
      </c>
      <c r="CK34" s="3">
        <f>IF($A34&gt;='FG_576way_Regular Symbol(2wild)'!F$16,"",IF(D34=0,"",IF(OR(D34=$BW$1,D35=$BW$1,D36=$BW$1,D34=$CJ$1,D35=$CJ$1,D36=$CJ$1,D37=$BW$1,D37=$CJ$1),0,1)))</f>
        <v>1</v>
      </c>
      <c r="CL34" s="3">
        <f>IF($A34&gt;='FG_576way_Regular Symbol(2wild)'!G$16,"",IF(E34=0,"",IF(OR(E34=$BW$1,E35=$BW$1,E36=$BW$1,E34=$CJ$1,E35=$CJ$1,E36=$CJ$1,E37=$BW$1,E37=$CJ$1),0,1)))</f>
        <v>1</v>
      </c>
      <c r="CM34" s="3">
        <f>IF($A34&gt;='FG_576way_Regular Symbol(2wild)'!H$16,"",IF(F34=0,"",IF(OR(F34=$BW$1,F35=$BW$1,F36=$BW$1,F34=$CJ$1,F35=$CJ$1,F36=$CJ$1,F37=$BW$1,F37=$CJ$1),0,1)))</f>
        <v>0</v>
      </c>
      <c r="CO34" s="3">
        <f>IF($A34&gt;='FG_576way_Regular Symbol(2wild)'!D$16,"",IF(B34=0,"",IF(OR(B34=$BW$1,B35=$BW$1,B36=$BW$1,B34=$CP$1,B35=$CP$1,B36=$CP$1),0,1)))</f>
        <v>1</v>
      </c>
      <c r="CP34" s="3">
        <f>IF($A34&gt;='FG_576way_Regular Symbol(2wild)'!E$16,"",IF(C34=0,"",IF(OR(C34=$BW$1,C35=$BW$1,C36=$BW$1,C34=$CP$1,C35=$CP$1,C36=$CP$1),0,1)))</f>
        <v>1</v>
      </c>
      <c r="CQ34" s="3">
        <f>IF($A34&gt;='FG_576way_Regular Symbol(2wild)'!F$16,"",IF(D34=0,"",IF(OR(D34=$BW$1,D35=$BW$1,D36=$BW$1,D34=$CP$1,D35=$CP$1,D36=$CP$1,D37=$BW$1,D37=$CP$1),0,1)))</f>
        <v>1</v>
      </c>
      <c r="CR34" s="3">
        <f>IF($A34&gt;='FG_576way_Regular Symbol(2wild)'!G$16,"",IF(E34=0,"",IF(OR(E34=$BW$1,E35=$BW$1,E36=$BW$1,E34=$CP$1,E35=$CP$1,E36=$CP$1,E37=$BW$1,E37=$CP$1),0,1)))</f>
        <v>1</v>
      </c>
      <c r="CS34" s="3">
        <f>IF($A34&gt;='FG_576way_Regular Symbol(2wild)'!H$16,"",IF(F34=0,"",IF(OR(F34=$BW$1,F35=$BW$1,F36=$BW$1,F34=$CP$1,F35=$CP$1,F36=$CP$1,F37=$BW$1,F37=$CP$1),0,1)))</f>
        <v>1</v>
      </c>
      <c r="CU34" s="3">
        <f>IF($A34&gt;='FG_576way_Regular Symbol(2wild)'!D$16,"",IF(B34=0,"",IF(OR(B34=$BW$1,B35=$BW$1,B36=$BW$1,B34=$CV$1,B35=$CV$1,B36=$CV$1),0,1)))</f>
        <v>1</v>
      </c>
      <c r="CV34" s="3">
        <f>IF($A34&gt;='FG_576way_Regular Symbol(2wild)'!E$16,"",IF(C34=0,"",IF(OR(C34=$BW$1,C35=$BW$1,C36=$BW$1,C34=$CV$1,C35=$CV$1,C36=$CV$1),0,1)))</f>
        <v>1</v>
      </c>
      <c r="CW34" s="3">
        <f>IF($A34&gt;='FG_576way_Regular Symbol(2wild)'!F$16,"",IF(D34=0,"",IF(OR(D34=$BW$1,D35=$BW$1,D36=$BW$1,D34=$CV$1,D35=$CV$1,D36=$CV$1,D37=$BW$1,D37=$CV$1),0,1)))</f>
        <v>1</v>
      </c>
      <c r="CX34" s="3">
        <f>IF($A34&gt;='FG_576way_Regular Symbol(2wild)'!G$16,"",IF(E34=0,"",IF(OR(E34=$BW$1,E35=$BW$1,E36=$BW$1,E34=$CV$1,E35=$CV$1,E36=$CV$1,E37=$BW$1,E37=$CV$1),0,1)))</f>
        <v>1</v>
      </c>
      <c r="CY34" s="3">
        <f>IF($A34&gt;='FG_576way_Regular Symbol(2wild)'!H$16,"",IF(F34=0,"",IF(OR(F34=$BW$1,F35=$BW$1,F36=$BW$1,F34=$CV$1,F35=$CV$1,F36=$CV$1,F37=$BW$1,F37=$CV$1),0,1)))</f>
        <v>1</v>
      </c>
    </row>
    <row r="35" spans="1:103">
      <c r="A35" s="337">
        <f>IF('FG_243way_Regular Symbol'!L34="","",'FG_243way_Regular Symbol'!L34)</f>
        <v>31</v>
      </c>
      <c r="B35" s="191" t="str">
        <f>IF('FG_576way_Regular Symbol(2wild)'!Q34="",
IF($A35-'FG_576way_Regular Symbol(2wild)'!D$16&gt;='FG_576way_RegularＸ_W()'!B$2-1,"",VLOOKUP($A35-'FG_576way_Regular Symbol(2wild)'!D$16,'FG_576way_Regular Symbol(2wild)'!$P$3:$U$99,'FG_576way_RegularＸ_W()'!B$3+1,FALSE)),
'FG_576way_Regular Symbol(2wild)'!Q34)</f>
        <v>K</v>
      </c>
      <c r="C35" s="191" t="str">
        <f>IF('FG_576way_Regular Symbol(2wild)'!R34="",
IF($A35-'FG_576way_Regular Symbol(2wild)'!E$16&gt;='FG_576way_RegularＸ_W()'!C$2-1,"",VLOOKUP($A35-'FG_576way_Regular Symbol(2wild)'!E$16,'FG_576way_Regular Symbol(2wild)'!$P$3:$U$99,'FG_576way_RegularＸ_W()'!C$3+1,FALSE)),
'FG_576way_Regular Symbol(2wild)'!R34)</f>
        <v>M5</v>
      </c>
      <c r="D35" s="191" t="str">
        <f>IF('FG_576way_Regular Symbol(2wild)'!S34="",
IF($A35-'FG_576way_Regular Symbol(2wild)'!F$16&gt;='FG_576way_RegularＸ_W()'!D$2-1,"",VLOOKUP($A35-'FG_576way_Regular Symbol(2wild)'!F$16,'FG_576way_Regular Symbol(2wild)'!$P$3:$U$99,'FG_576way_RegularＸ_W()'!D$3+1,FALSE)),
'FG_576way_Regular Symbol(2wild)'!S34)</f>
        <v>Q</v>
      </c>
      <c r="E35" s="191" t="str">
        <f>IF('FG_576way_Regular Symbol(2wild)'!T34="",
IF($A35-'FG_576way_Regular Symbol(2wild)'!G$16&gt;='FG_576way_RegularＸ_W()'!E$2-1,"",VLOOKUP($A35-'FG_576way_Regular Symbol(2wild)'!G$16,'FG_576way_Regular Symbol(2wild)'!$P$3:$U$99,'FG_576way_RegularＸ_W()'!E$3+1,FALSE)),
'FG_576way_Regular Symbol(2wild)'!T34)</f>
        <v>M5</v>
      </c>
      <c r="F35" s="191" t="str">
        <f>IF('FG_576way_Regular Symbol(2wild)'!U34="",
IF($A35-'FG_576way_Regular Symbol(2wild)'!H$16&gt;='FG_576way_RegularＸ_W()'!F$2-1,"",VLOOKUP($A35-'FG_576way_Regular Symbol(2wild)'!H$16,'FG_576way_Regular Symbol(2wild)'!$P$3:$U$99,'FG_576way_RegularＸ_W()'!F$3+1,FALSE)),
'FG_576way_Regular Symbol(2wild)'!U34)</f>
        <v>M5</v>
      </c>
      <c r="N35" s="363">
        <f t="shared" si="0"/>
        <v>31</v>
      </c>
      <c r="O35" s="344">
        <f>IF($A35&gt;='FG_576way_Regular Symbol(2wild)'!D$16,"",IF(B35="","",IF(OR(B35=$O$1,B35=$P$1,B36=$O$1,B36=$P$1,B37=$O$1,B37=$P$1),0,1)))</f>
        <v>1</v>
      </c>
      <c r="P35" s="344">
        <f>IF($A35&gt;='FG_576way_Regular Symbol(2wild)'!E$16,"",IF(C35="","",IF(OR(C35=$O$1,C35=$P$1,C36=$O$1,C36=$P$1,C37=$O$1,C37=$P$1),0,1)))</f>
        <v>0</v>
      </c>
      <c r="Q35" s="344">
        <f>IF($A35&gt;='FG_576way_Regular Symbol(2wild)'!F$16,"",IF(D35="","",IF(OR(D35=$O$1,D35=$P$1,D36=$O$1,D36=$P$1,D37=$O$1,D37=$P$1,D38=$O$1,D38=$P$1),0,1)))</f>
        <v>1</v>
      </c>
      <c r="R35" s="344">
        <f>IF($A35&gt;='FG_576way_Regular Symbol(2wild)'!G$16,"",IF(E35="","",IF(OR(E35=$O$1,E35=$P$1,E36=$O$1,E36=$P$1,E37=$O$1,E37=$P$1,E38=$O$1,E38=$P$1),0,1)))</f>
        <v>1</v>
      </c>
      <c r="S35" s="344">
        <f>IF($A35&gt;='FG_576way_Regular Symbol(2wild)'!H$16,"",IF(F35="","",IF(OR(F35=$O$1,F35=$P$1,F36=$O$1,F36=$P$1,F37=$O$1,F37=$P$1,F38=$O$1,F38=$P$1),0,1)))</f>
        <v>1</v>
      </c>
      <c r="U35" s="344">
        <f>IF($A35&gt;='FG_576way_Regular Symbol(2wild)'!D$16,"",IF(B35=0,"",IF(OR(B35=$U$1,B35=$V$1,B36=$U$1,B36=$V$1,B37=$U$1,B37=$V$1),0,1)))</f>
        <v>0</v>
      </c>
      <c r="V35" s="344">
        <f>IF($A35&gt;='FG_576way_Regular Symbol(2wild)'!E$16,"",IF(C35=0,"",IF(OR(C35=$U$1,C35=$V$1,C36=$U$1,C36=$V$1,C37=$U$1,C37=$V$1),0,1)))</f>
        <v>1</v>
      </c>
      <c r="W35" s="3">
        <f>IF($A35&gt;='FG_576way_Regular Symbol(2wild)'!F$16,"",IF(D35=0,"",IF(OR(D35=$U$1,D35=$V$1,D36=$U$1,D36=$V$1,D37=$U$1,D37=$V$1,D38=$U$1,D38=$V$1),0,1)))</f>
        <v>0</v>
      </c>
      <c r="X35" s="3">
        <f>IF($A35&gt;='FG_576way_Regular Symbol(2wild)'!G$16,"",IF(E35=0,"",IF(OR(E35=$U$1,E35=$V$1,E36=$U$1,E36=$V$1,E37=$U$1,E37=$V$1,E38=$U$1,E38=$V$1),0,1)))</f>
        <v>1</v>
      </c>
      <c r="Y35" s="3">
        <f>IF($A35&gt;='FG_576way_Regular Symbol(2wild)'!H$16,"",IF(F35=0,"",IF(OR(F35=$U$1,F35=$V$1,F36=$U$1,F36=$V$1,F37=$U$1,F37=$V$1,F38=$U$1,F38=$V$1),0,1)))</f>
        <v>1</v>
      </c>
      <c r="AA35" s="344">
        <f>IF($A35&gt;='FG_576way_Regular Symbol(2wild)'!D$16,"",IF(B35=0,"",IF(OR(B35=$AA$1,B35=$AB$1,B36=$AA$1,B36=$AB$1,B37=$AA$1,,B37=$AB$1),0,1)))</f>
        <v>1</v>
      </c>
      <c r="AB35" s="344">
        <f>IF($A35&gt;='FG_576way_Regular Symbol(2wild)'!E$16,"",IF(C35=0,"",IF(OR(C35=$AA$1,C35=$AB$1,C36=$AA$1,C36=$AB$1,C37=$AA$1,,C37=$AB$1),0,1)))</f>
        <v>1</v>
      </c>
      <c r="AC35" s="3">
        <f>IF($A35&gt;='FG_576way_Regular Symbol(2wild)'!F$16,"",IF(D35=0,"",IF(OR(D35=$AA$1,D35=$AB$1,D36=$AA$1,D36=$AB$1,D37=$AA$1,D37=$AB$1,D38=$AA$1,D38=$AB$1),0,1)))</f>
        <v>0</v>
      </c>
      <c r="AD35" s="3">
        <f>IF($A35&gt;='FG_576way_Regular Symbol(2wild)'!G$16,"",IF(E35=0,"",IF(OR(E35=$AA$1,E35=$AB$1,E36=$AA$1,E36=$AB$1,E37=$AA$1,E37=$AB$1,E38=$AA$1,E38=$AB$1),0,1)))</f>
        <v>1</v>
      </c>
      <c r="AE35" s="3">
        <f>IF($A35&gt;='FG_576way_Regular Symbol(2wild)'!H$16,"",IF(F35=0,"",IF(OR(F35=$AA$1,F35=$AB$1,F36=$AA$1,F36=$AB$1,F37=$AA$1,F37=$AB$1,F38=$AA$1,F38=$AB$1),0,1)))</f>
        <v>1</v>
      </c>
      <c r="AG35" s="344">
        <f>IF($A35&gt;='FG_576way_Regular Symbol(2wild)'!D$16,"",IF(B35=0,"",IF(OR(B35=$AG$1,B35=$AH$1,B36=$AG$1,B36=$AH$1,B37=$AG$1,B37=$AH$1),0,1)))</f>
        <v>1</v>
      </c>
      <c r="AH35" s="344">
        <f>IF($A35&gt;='FG_576way_Regular Symbol(2wild)'!E$16,"",IF(C35=0,"",IF(OR(C35=$AG$1,C35=$AH$1,C36=$AG$1,C36=$AH$1,C37=$AG$1,C37=$AH$1),0,1)))</f>
        <v>1</v>
      </c>
      <c r="AI35" s="3">
        <f>IF($A35&gt;='FG_576way_Regular Symbol(2wild)'!F$16,"",IF(D35=0,"",IF(OR(D35=$AG$1,D35=$AH$1,D36=$AG$1,D36=$AH$1,D37=$AG$1,D37=$AH$1,D38=$AG$1,D38=$AH$1),0,1)))</f>
        <v>1</v>
      </c>
      <c r="AJ35" s="3">
        <f>IF($A35&gt;='FG_576way_Regular Symbol(2wild)'!G$16,"",IF(E35=0,"",IF(OR(E35=$AG$1,E35=$AH$1,E36=$AG$1,E36=$AH$1,E37=$AG$1,E37=$AH$1,E38=$AG$1,E38=$AH$1),0,1)))</f>
        <v>1</v>
      </c>
      <c r="AK35" s="3">
        <f>IF($A35&gt;='FG_576way_Regular Symbol(2wild)'!H$16,"",IF(F35=0,"",IF(OR(F35=$AG$1,F35=$AH$1,F36=$AG$1,F36=$AH$1,F37=$AG$1,F37=$AH$1,F38=$AG$1,F38=$AH$1),0,1)))</f>
        <v>1</v>
      </c>
      <c r="AM35" s="344">
        <f>IF($A35&gt;='FG_576way_Regular Symbol(2wild)'!D$16,"",IF(B35=0,"",IF(OR(B35=$AM$1,B35=$AN$1,B36=$AM$1,B36=$AN$1,B37=$AM$1,B37=$AN$1),0,1)))</f>
        <v>1</v>
      </c>
      <c r="AN35" s="344">
        <f>IF($A35&gt;='FG_576way_Regular Symbol(2wild)'!E$16,"",IF(C35=0,"",IF(OR(C35=$AM$1,C35=$AN$1,C36=$AM$1,C36=$AN$1,C37=$AM$1,C37=$AN$1),0,1)))</f>
        <v>0</v>
      </c>
      <c r="AO35" s="3">
        <f>IF($A35&gt;='FG_576way_Regular Symbol(2wild)'!F$16,"",IF(D35=0,"",IF(OR(D35=$AM$1,D35=$AN$1,D36=$AM$1,D36=$AN$1,D37=$AM$1,D37=$AN$1,D38=$AM$1,D38=$AN$1),0,1)))</f>
        <v>1</v>
      </c>
      <c r="AP35" s="3">
        <f>IF($A35&gt;='FG_576way_Regular Symbol(2wild)'!G$16,"",IF(E35=0,"",IF(OR(E35=$AM$1,E35=$AN$1,E36=$AM$1,E36=$AN$1,E37=$AM$1,E37=$AN$1,E38=$AM$1,E38=$AN$1),0,1)))</f>
        <v>0</v>
      </c>
      <c r="AQ35" s="3">
        <f>IF($A35&gt;='FG_576way_Regular Symbol(2wild)'!H$16,"",IF(F35=0,"",IF(OR(F35=$AM$1,F35=$AN$1,F36=$AM$1,F36=$AN$1,F37=$AM$1,F37=$AN$1,F38=$AM$1,F38=$AN$1),0,1)))</f>
        <v>0</v>
      </c>
      <c r="AS35" s="344">
        <f>IF($A35&gt;='FG_576way_Regular Symbol(2wild)'!D$16,"",IF(B35=0,"",IF(OR(B35=$AM$1,B35=$AT$1,B36=$AM$1,B36=$AT$1,B37=$AM$1,B37=$AT$1),0,1)))</f>
        <v>1</v>
      </c>
      <c r="AT35" s="344">
        <f>IF($A35&gt;='FG_576way_Regular Symbol(2wild)'!E$16,"",IF(C35=0,"",IF(OR(C35=$AM$1,C35=$AT$1,C36=$AM$1,C36=$AT$1,C37=$AM$1,C37=$AT$1),0,1)))</f>
        <v>1</v>
      </c>
      <c r="AU35" s="3">
        <f>IF($A35&gt;='FG_576way_Regular Symbol(2wild)'!F$16,"",IF(D35=0,"",IF(OR(D35=$AM$1,D35=$AT$1,D36=$AM$1,D36=$AT$1,D37=$AM$1,D37=$AT$1,D38=$AM$1,D38=$AT$1),0,1)))</f>
        <v>1</v>
      </c>
      <c r="AV35" s="3">
        <f>IF($A35&gt;='FG_576way_Regular Symbol(2wild)'!G$16,"",IF(E35=0,"",IF(OR(E35=$AM$1,E35=$AT$1,E36=$AM$1,E36=$AT$1,E37=$AM$1,E37=$AT$1,E38=$AM$1,E38=$AT$1),0,1)))</f>
        <v>1</v>
      </c>
      <c r="AW35" s="3">
        <f>IF($A35&gt;='FG_576way_Regular Symbol(2wild)'!H$16,"",IF(F35=0,"",IF(OR(F35=$AM$1,F35=$AT$1,F36=$AM$1,F36=$AT$1,F37=$AM$1,F37=$AT$1,F38=$AM$1,F38=$AT$1),0,1)))</f>
        <v>1</v>
      </c>
      <c r="AY35" s="344">
        <f>IF($A35&gt;='FG_576way_Regular Symbol(2wild)'!D$16,"",IF(B35=0,"",IF(OR(B35=$AM$1,B35=$AZ$1,B36=$AM$1,B36=$AZ$1,B37=$AM$1,B37=$AZ$1),0,1)))</f>
        <v>1</v>
      </c>
      <c r="AZ35" s="344">
        <f>IF($A35&gt;='FG_576way_Regular Symbol(2wild)'!E$16,"",IF(C35=0,"",IF(OR(C35=$AM$1,C35=$AZ$1,C36=$AM$1,C36=$AZ$1,C37=$AM$1,C37=$AZ$1),0,1)))</f>
        <v>1</v>
      </c>
      <c r="BA35" s="3">
        <f>IF($A35&gt;='FG_576way_Regular Symbol(2wild)'!F$16,"",IF(D35=0,"",IF(OR(D35=$AM$1,D35=$AZ$1,D36=$AM$1,D36=$AZ$1,D37=$AM$1,D37=$AZ$1,D38=$AM$1,D38=$AZ$1),0,1)))</f>
        <v>1</v>
      </c>
      <c r="BB35" s="3">
        <f>IF($A35&gt;='FG_576way_Regular Symbol(2wild)'!G$16,"",IF(E35=0,"",IF(OR(E35=$AM$1,E35=$AZ$1,E36=$AM$1,E36=$AZ$1,E37=$AM$1,E37=$AZ$1,E38=$AM$1,E38=$AZ$1),0,1)))</f>
        <v>1</v>
      </c>
      <c r="BC35" s="3">
        <f>IF($A35&gt;='FG_576way_Regular Symbol(2wild)'!H$16,"",IF(F35=0,"",IF(OR(F35=$AM$1,F35=$AZ$1,F36=$AM$1,F36=$AZ$1,F37=$AM$1,F37=$AZ$1,F38=$AM$1,F38=$AZ$1),0,1)))</f>
        <v>1</v>
      </c>
      <c r="BE35" s="344">
        <f>IF($A35&gt;='FG_576way_Regular Symbol(2wild)'!D$16,"",IF(B35=0,"",IF(OR(B35=$AM$1,B35=$BF$1,B36=$AM$1,B36=$BF$1,B37=$AM$1,B37=$BF$1),0,1)))</f>
        <v>1</v>
      </c>
      <c r="BF35" s="344">
        <f>IF($A35&gt;='FG_576way_Regular Symbol(2wild)'!E$16,"",IF(C35=0,"",IF(OR(C35=$AM$1,C35=$BF$1,C36=$AM$1,C36=$BF$1,C37=$AM$1,C37=$BF$1),0,1)))</f>
        <v>1</v>
      </c>
      <c r="BG35" s="3">
        <f>IF($A35&gt;='FG_576way_Regular Symbol(2wild)'!F$16,"",IF(D35=0,"",IF(OR(D35=$AM$1,D35=$BF$1,D36=$AM$1,D36=$BF$1,D37=$AM$1,D37=$BF$1,D38=$AM$1,D38=$BF$1),0,1)))</f>
        <v>1</v>
      </c>
      <c r="BH35" s="3">
        <f>IF($A35&gt;='FG_576way_Regular Symbol(2wild)'!G$16,"",IF(E35=0,"",IF(OR(E35=$AM$1,E35=$BF$1,E36=$AM$1,E36=$BF$1,E37=$AM$1,E37=$BF$1,E38=$AM$1,E38=$BF$1),0,1)))</f>
        <v>1</v>
      </c>
      <c r="BI35" s="3">
        <f>IF($A35&gt;='FG_576way_Regular Symbol(2wild)'!H$16,"",IF(F35=0,"",IF(OR(F35=$AM$1,F35=$BF$1,F36=$AM$1,F36=$BF$1,F37=$AM$1,F37=$BF$1,F38=$AM$1,F38=$BF$1),0,1)))</f>
        <v>1</v>
      </c>
      <c r="BK35" s="344">
        <f>IF($A35&gt;='FG_576way_Regular Symbol(2wild)'!D$16,"",IF(B35=0,"",IF(OR(B35=$AM$1,B35=$BL$1,B36=$AM$1,B36=$BL$1,B37=$AM$1,B37=$BL$1),0,1)))</f>
        <v>1</v>
      </c>
      <c r="BL35" s="344">
        <f>IF($A35&gt;='FG_576way_Regular Symbol(2wild)'!E$16,"",IF(C35=0,"",IF(OR(C35=$AM$1,C35=$BL$1,C36=$AM$1,C36=$BL$1,C37=$AM$1,C37=$BL$1),0,1)))</f>
        <v>1</v>
      </c>
      <c r="BM35" s="3">
        <f>IF($A35&gt;='FG_576way_Regular Symbol(2wild)'!F$16,"",IF(D35=0,"",IF(OR(D35=$AM$1,D35=$BL$1,D36=$AM$1,D36=$BL$1,D37=$AM$1,D37=$BL$1,D38=$AM$1,D38=$BL$1),0,1)))</f>
        <v>1</v>
      </c>
      <c r="BN35" s="3">
        <f>IF($A35&gt;='FG_576way_Regular Symbol(2wild)'!G$16,"",IF(E35=0,"",IF(OR(E35=$AM$1,E35=$BL$1,E36=$AM$1,E36=$BL$1,E37=$AM$1,E37=$BL$1,E38=$AM$1,E38=$BL$1),0,1)))</f>
        <v>1</v>
      </c>
      <c r="BO35" s="3">
        <f>IF($A35&gt;='FG_576way_Regular Symbol(2wild)'!H$16,"",IF(F35=0,"",IF(OR(F35=$AM$1,F35=$BL$1,F36=$AM$1,F36=$BL$1,F37=$AM$1,F37=$BL$1,F38=$AM$1,F38=$BL$1),0,1)))</f>
        <v>1</v>
      </c>
      <c r="BQ35" s="3">
        <f>IF($A35&gt;='FG_576way_Regular Symbol(2wild)'!D$16,"",IF(B35=0,"",IF(OR(B35=$BQ$1,B35=$BR$1,B36=$BQ$1,B36=$BR$1,B37=$BQ$1,B37=$BR$1),0,1)))</f>
        <v>1</v>
      </c>
      <c r="BR35" s="3">
        <f>IF($A35&gt;='FG_576way_Regular Symbol(2wild)'!E$16,"",IF(C35=0,"",IF(OR(C35=$BQ$1,C35=$BR$1,C36=$BQ$1,C36=$BR$1,C37=$BQ$1,C37=$BR$1),0,1)))</f>
        <v>1</v>
      </c>
      <c r="BS35" s="3">
        <f>IF($A35&gt;='FG_576way_Regular Symbol(2wild)'!F$16,"",IF(D35=0,"",IF(OR(D35=$BQ$1,D35=$BR$1,D36=$BQ$1,D36=$BR$1,D37=$BQ$1,D37=$BR$1,D38=$BQ$1,D38=$BR$1),0,1)))</f>
        <v>1</v>
      </c>
      <c r="BT35" s="3">
        <f>IF($A35&gt;='FG_576way_Regular Symbol(2wild)'!G$16,"",IF(E35=0,"",IF(OR(E35=$BQ$1,E35=$BR$1,E36=$BQ$1,E36=$BR$1,E37=$BQ$1,E37=$BR$1,E38=$BQ$1,E38=$BR$1),0,1)))</f>
        <v>1</v>
      </c>
      <c r="BU35" s="3">
        <f>IF($A35&gt;='FG_576way_Regular Symbol(2wild)'!H$16,"",IF(F35=0,"",IF(OR(F35=$BQ$1,F35=$BR$1,F36=$BQ$1,F36=$BR$1,F37=$BQ$1,F37=$BR$1,F38=$BQ$1,F38=$BR$1),0,1)))</f>
        <v>1</v>
      </c>
      <c r="BW35" s="3">
        <f>IF($A35&gt;='FG_576way_Regular Symbol(2wild)'!D$16,"",IF(B35=0,"",IF(OR(B35=$BW$1,B36=$BW$1,B37=$BW$1,B35=$BX$1,B36=$BX$1,B37=$BX$1),0,1)))</f>
        <v>0</v>
      </c>
      <c r="BX35" s="3">
        <f>IF($A35&gt;='FG_576way_Regular Symbol(2wild)'!E$16,"",IF(C35=0,"",IF(OR(C35=$BW$1,C36=$BW$1,C37=$BW$1,C35=$BX$1,C36=$BX$1,C37=$BX$1),0,1)))</f>
        <v>1</v>
      </c>
      <c r="BY35" s="3">
        <f>IF($A35&gt;='FG_576way_Regular Symbol(2wild)'!F$16,"",IF(D35=0,"",IF(OR(D35=$BW$1,D36=$BW$1,D37=$BW$1,D35=$BX$1,D36=$BX$1,D37=$BX$1,D38=$BW$1,D38=$BX$1),0,1)))</f>
        <v>1</v>
      </c>
      <c r="BZ35" s="3">
        <f>IF($A35&gt;='FG_576way_Regular Symbol(2wild)'!G$16,"",IF(E35=0,"",IF(OR(E35=$BW$1,E36=$BW$1,E37=$BW$1,E35=$BX$1,E36=$BX$1,E37=$BX$1,E38=$BW$1,E38=$BX$1),0,1)))</f>
        <v>0</v>
      </c>
      <c r="CA35" s="3">
        <f>IF($A35&gt;='FG_576way_Regular Symbol(2wild)'!H$16,"",IF(F35=0,"",IF(OR(F35=$BW$1,F36=$BW$1,F37=$BW$1,F35=$BX$1,F36=$BX$1,F37=$BX$1,F38=$BW$1,F38=$BX$1),0,1)))</f>
        <v>0</v>
      </c>
      <c r="CC35" s="3">
        <f>IF($A35&gt;='FG_576way_Regular Symbol(2wild)'!D$16,"",IF(B35=0,"",IF(OR(B35=$BW$1,B36=$BW$1,B37=$BW$1,B35=$CD$1,B36=$CD$1,B37=$CD$1),0,1)))</f>
        <v>1</v>
      </c>
      <c r="CD35" s="3">
        <f>IF($A35&gt;='FG_576way_Regular Symbol(2wild)'!E$16,"",IF(C35=0,"",IF(OR(C35=$BW$1,C36=$BW$1,C37=$BW$1,C35=$CD$1,C36=$CD$1,C37=$CD$1),0,1)))</f>
        <v>1</v>
      </c>
      <c r="CE35" s="3">
        <f>IF($A35&gt;='FG_576way_Regular Symbol(2wild)'!F$16,"",IF(D35=0,"",IF(OR(D35=$BW$1,D36=$BW$1,D37=$BW$1,D35=$CD$1,D36=$CD$1,D37=$CD$1,D38=$BW$1,D38=$CD$1),0,1)))</f>
        <v>0</v>
      </c>
      <c r="CF35" s="3">
        <f>IF($A35&gt;='FG_576way_Regular Symbol(2wild)'!G$16,"",IF(E35=0,"",IF(OR(E35=$BW$1,E36=$BW$1,E37=$BW$1,E35=$CD$1,E36=$CD$1,E37=$CD$1,E38=$BW$1,E38=$CD$1),0,1)))</f>
        <v>1</v>
      </c>
      <c r="CG35" s="3">
        <f>IF($A35&gt;='FG_576way_Regular Symbol(2wild)'!H$16,"",IF(F35=0,"",IF(OR(F35=$BW$1,F36=$BW$1,F37=$BW$1,F35=$CD$1,F36=$CD$1,F37=$CD$1,F38=$BW$1,F38=$CD$1),0,1)))</f>
        <v>1</v>
      </c>
      <c r="CI35" s="3">
        <f>IF($A35&gt;='FG_576way_Regular Symbol(2wild)'!D$16,"",IF(B35=0,"",IF(OR(B35=$BW$1,B36=$BW$1,B37=$BW$1,B35=$CJ$1,B36=$CJ$1,B37=$CJ$1),0,1)))</f>
        <v>1</v>
      </c>
      <c r="CJ35" s="3">
        <f>IF($A35&gt;='FG_576way_Regular Symbol(2wild)'!E$16,"",IF(C35=0,"",IF(OR(C35=$BW$1,C36=$BW$1,C37=$BW$1,C35=$CJ$1,C36=$CJ$1,C37=$CJ$1),0,1)))</f>
        <v>1</v>
      </c>
      <c r="CK35" s="3">
        <f>IF($A35&gt;='FG_576way_Regular Symbol(2wild)'!F$16,"",IF(D35=0,"",IF(OR(D35=$BW$1,D36=$BW$1,D37=$BW$1,D35=$CJ$1,D36=$CJ$1,D37=$CJ$1,D38=$BW$1,D38=$CJ$1),0,1)))</f>
        <v>1</v>
      </c>
      <c r="CL35" s="3">
        <f>IF($A35&gt;='FG_576way_Regular Symbol(2wild)'!G$16,"",IF(E35=0,"",IF(OR(E35=$BW$1,E36=$BW$1,E37=$BW$1,E35=$CJ$1,E36=$CJ$1,E37=$CJ$1,E38=$BW$1,E38=$CJ$1),0,1)))</f>
        <v>1</v>
      </c>
      <c r="CM35" s="3">
        <f>IF($A35&gt;='FG_576way_Regular Symbol(2wild)'!H$16,"",IF(F35=0,"",IF(OR(F35=$BW$1,F36=$BW$1,F37=$BW$1,F35=$CJ$1,F36=$CJ$1,F37=$CJ$1,F38=$BW$1,F38=$CJ$1),0,1)))</f>
        <v>1</v>
      </c>
      <c r="CO35" s="3">
        <f>IF($A35&gt;='FG_576way_Regular Symbol(2wild)'!D$16,"",IF(B35=0,"",IF(OR(B35=$BW$1,B36=$BW$1,B37=$BW$1,B35=$CP$1,B36=$CP$1,B37=$CP$1),0,1)))</f>
        <v>1</v>
      </c>
      <c r="CP35" s="3">
        <f>IF($A35&gt;='FG_576way_Regular Symbol(2wild)'!E$16,"",IF(C35=0,"",IF(OR(C35=$BW$1,C36=$BW$1,C37=$BW$1,C35=$CP$1,C36=$CP$1,C37=$CP$1),0,1)))</f>
        <v>0</v>
      </c>
      <c r="CQ35" s="3">
        <f>IF($A35&gt;='FG_576way_Regular Symbol(2wild)'!F$16,"",IF(D35=0,"",IF(OR(D35=$BW$1,D36=$BW$1,D37=$BW$1,D35=$CP$1,D36=$CP$1,D37=$CP$1,D38=$BW$1,D38=$CP$1),0,1)))</f>
        <v>1</v>
      </c>
      <c r="CR35" s="3">
        <f>IF($A35&gt;='FG_576way_Regular Symbol(2wild)'!G$16,"",IF(E35=0,"",IF(OR(E35=$BW$1,E36=$BW$1,E37=$BW$1,E35=$CP$1,E36=$CP$1,E37=$CP$1,E38=$BW$1,E38=$CP$1),0,1)))</f>
        <v>0</v>
      </c>
      <c r="CS35" s="3">
        <f>IF($A35&gt;='FG_576way_Regular Symbol(2wild)'!H$16,"",IF(F35=0,"",IF(OR(F35=$BW$1,F36=$BW$1,F37=$BW$1,F35=$CP$1,F36=$CP$1,F37=$CP$1,F38=$BW$1,F38=$CP$1),0,1)))</f>
        <v>1</v>
      </c>
      <c r="CU35" s="3">
        <f>IF($A35&gt;='FG_576way_Regular Symbol(2wild)'!D$16,"",IF(B35=0,"",IF(OR(B35=$BW$1,B36=$BW$1,B37=$BW$1,B35=$CV$1,B36=$CV$1,B37=$CV$1),0,1)))</f>
        <v>1</v>
      </c>
      <c r="CV35" s="3">
        <f>IF($A35&gt;='FG_576way_Regular Symbol(2wild)'!E$16,"",IF(C35=0,"",IF(OR(C35=$BW$1,C36=$BW$1,C37=$BW$1,C35=$CV$1,C36=$CV$1,C37=$CV$1),0,1)))</f>
        <v>1</v>
      </c>
      <c r="CW35" s="3">
        <f>IF($A35&gt;='FG_576way_Regular Symbol(2wild)'!F$16,"",IF(D35=0,"",IF(OR(D35=$BW$1,D36=$BW$1,D37=$BW$1,D35=$CV$1,D36=$CV$1,D37=$CV$1,D38=$BW$1,D38=$CV$1),0,1)))</f>
        <v>1</v>
      </c>
      <c r="CX35" s="3">
        <f>IF($A35&gt;='FG_576way_Regular Symbol(2wild)'!G$16,"",IF(E35=0,"",IF(OR(E35=$BW$1,E36=$BW$1,E37=$BW$1,E35=$CV$1,E36=$CV$1,E37=$CV$1,E38=$BW$1,E38=$CV$1),0,1)))</f>
        <v>1</v>
      </c>
      <c r="CY35" s="3">
        <f>IF($A35&gt;='FG_576way_Regular Symbol(2wild)'!H$16,"",IF(F35=0,"",IF(OR(F35=$BW$1,F36=$BW$1,F37=$BW$1,F35=$CV$1,F36=$CV$1,F37=$CV$1,F38=$BW$1,F38=$CV$1),0,1)))</f>
        <v>1</v>
      </c>
    </row>
    <row r="36" spans="1:103">
      <c r="A36" s="337">
        <f>IF('FG_243way_Regular Symbol'!L35="","",'FG_243way_Regular Symbol'!L35)</f>
        <v>32</v>
      </c>
      <c r="B36" s="191" t="str">
        <f>IF('FG_576way_Regular Symbol(2wild)'!Q35="",
IF($A36-'FG_576way_Regular Symbol(2wild)'!D$16&gt;='FG_576way_RegularＸ_W()'!B$2-1,"",VLOOKUP($A36-'FG_576way_Regular Symbol(2wild)'!D$16,'FG_576way_Regular Symbol(2wild)'!$P$3:$U$99,'FG_576way_RegularＸ_W()'!B$3+1,FALSE)),
'FG_576way_Regular Symbol(2wild)'!Q35)</f>
        <v>M2</v>
      </c>
      <c r="C36" s="191" t="str">
        <f>IF('FG_576way_Regular Symbol(2wild)'!R35="",
IF($A36-'FG_576way_Regular Symbol(2wild)'!E$16&gt;='FG_576way_RegularＸ_W()'!C$2-1,"",VLOOKUP($A36-'FG_576way_Regular Symbol(2wild)'!E$16,'FG_576way_Regular Symbol(2wild)'!$P$3:$U$99,'FG_576way_RegularＸ_W()'!C$3+1,FALSE)),
'FG_576way_Regular Symbol(2wild)'!R35)</f>
        <v>M1</v>
      </c>
      <c r="D36" s="191" t="str">
        <f>IF('FG_576way_Regular Symbol(2wild)'!S35="",
IF($A36-'FG_576way_Regular Symbol(2wild)'!F$16&gt;='FG_576way_RegularＸ_W()'!D$2-1,"",VLOOKUP($A36-'FG_576way_Regular Symbol(2wild)'!F$16,'FG_576way_Regular Symbol(2wild)'!$P$3:$U$99,'FG_576way_RegularＸ_W()'!D$3+1,FALSE)),
'FG_576way_Regular Symbol(2wild)'!S35)</f>
        <v>M2</v>
      </c>
      <c r="E36" s="191" t="str">
        <f>IF('FG_576way_Regular Symbol(2wild)'!T35="",
IF($A36-'FG_576way_Regular Symbol(2wild)'!G$16&gt;='FG_576way_RegularＸ_W()'!E$2-1,"",VLOOKUP($A36-'FG_576way_Regular Symbol(2wild)'!G$16,'FG_576way_Regular Symbol(2wild)'!$P$3:$U$99,'FG_576way_RegularＸ_W()'!E$3+1,FALSE)),
'FG_576way_Regular Symbol(2wild)'!T35)</f>
        <v>K</v>
      </c>
      <c r="F36" s="191" t="str">
        <f>IF('FG_576way_Regular Symbol(2wild)'!U35="",
IF($A36-'FG_576way_Regular Symbol(2wild)'!H$16&gt;='FG_576way_RegularＸ_W()'!F$2-1,"",VLOOKUP($A36-'FG_576way_Regular Symbol(2wild)'!H$16,'FG_576way_Regular Symbol(2wild)'!$P$3:$U$99,'FG_576way_RegularＸ_W()'!F$3+1,FALSE)),
'FG_576way_Regular Symbol(2wild)'!U35)</f>
        <v>M5</v>
      </c>
      <c r="N36" s="363">
        <f t="shared" ref="N36:N67" si="1">IF($A36="","",$A36)</f>
        <v>32</v>
      </c>
      <c r="O36" s="344">
        <f>IF($A36&gt;='FG_576way_Regular Symbol(2wild)'!D$16,"",IF(B36="","",IF(OR(B36=$O$1,B36=$P$1,B37=$O$1,B37=$P$1,B38=$O$1,B38=$P$1),0,1)))</f>
        <v>1</v>
      </c>
      <c r="P36" s="344">
        <f>IF($A36&gt;='FG_576way_Regular Symbol(2wild)'!E$16,"",IF(C36="","",IF(OR(C36=$O$1,C36=$P$1,C37=$O$1,C37=$P$1,C38=$O$1,C38=$P$1),0,1)))</f>
        <v>0</v>
      </c>
      <c r="Q36" s="344">
        <f>IF($A36&gt;='FG_576way_Regular Symbol(2wild)'!F$16,"",IF(D36="","",IF(OR(D36=$O$1,D36=$P$1,D37=$O$1,D37=$P$1,D38=$O$1,D38=$P$1,D39=$O$1,D39=$P$1),0,1)))</f>
        <v>1</v>
      </c>
      <c r="R36" s="344">
        <f>IF($A36&gt;='FG_576way_Regular Symbol(2wild)'!G$16,"",IF(E36="","",IF(OR(E36=$O$1,E36=$P$1,E37=$O$1,E37=$P$1,E38=$O$1,E38=$P$1,E39=$O$1,E39=$P$1),0,1)))</f>
        <v>1</v>
      </c>
      <c r="S36" s="344">
        <f>IF($A36&gt;='FG_576way_Regular Symbol(2wild)'!H$16,"",IF(F36="","",IF(OR(F36=$O$1,F36=$P$1,F37=$O$1,F37=$P$1,F38=$O$1,F38=$P$1,F39=$O$1,F39=$P$1),0,1)))</f>
        <v>1</v>
      </c>
      <c r="U36" s="344">
        <f>IF($A36&gt;='FG_576way_Regular Symbol(2wild)'!D$16,"",IF(B36=0,"",IF(OR(B36=$U$1,B36=$V$1,B37=$U$1,B37=$V$1,B38=$U$1,B38=$V$1),0,1)))</f>
        <v>0</v>
      </c>
      <c r="V36" s="344">
        <f>IF($A36&gt;='FG_576way_Regular Symbol(2wild)'!E$16,"",IF(C36=0,"",IF(OR(C36=$U$1,C36=$V$1,C37=$U$1,C37=$V$1,C38=$U$1,C38=$V$1),0,1)))</f>
        <v>1</v>
      </c>
      <c r="W36" s="3">
        <f>IF($A36&gt;='FG_576way_Regular Symbol(2wild)'!F$16,"",IF(D36=0,"",IF(OR(D36=$U$1,D36=$V$1,D37=$U$1,D37=$V$1,D38=$U$1,D38=$V$1,D39=$U$1,D39=$V$1),0,1)))</f>
        <v>0</v>
      </c>
      <c r="X36" s="3">
        <f>IF($A36&gt;='FG_576way_Regular Symbol(2wild)'!G$16,"",IF(E36=0,"",IF(OR(E36=$U$1,E36=$V$1,E37=$U$1,E37=$V$1,E38=$U$1,E38=$V$1,E39=$U$1,E39=$V$1),0,1)))</f>
        <v>1</v>
      </c>
      <c r="Y36" s="3">
        <f>IF($A36&gt;='FG_576way_Regular Symbol(2wild)'!H$16,"",IF(F36=0,"",IF(OR(F36=$U$1,F36=$V$1,F37=$U$1,F37=$V$1,F38=$U$1,F38=$V$1,F39=$U$1,F39=$V$1),0,1)))</f>
        <v>1</v>
      </c>
      <c r="AA36" s="344">
        <f>IF($A36&gt;='FG_576way_Regular Symbol(2wild)'!D$16,"",IF(B36=0,"",IF(OR(B36=$AA$1,B36=$AB$1,B37=$AA$1,B37=$AB$1,B38=$AA$1,,B38=$AB$1),0,1)))</f>
        <v>1</v>
      </c>
      <c r="AB36" s="344">
        <f>IF($A36&gt;='FG_576way_Regular Symbol(2wild)'!E$16,"",IF(C36=0,"",IF(OR(C36=$AA$1,C36=$AB$1,C37=$AA$1,C37=$AB$1,C38=$AA$1,,C38=$AB$1),0,1)))</f>
        <v>1</v>
      </c>
      <c r="AC36" s="3">
        <f>IF($A36&gt;='FG_576way_Regular Symbol(2wild)'!F$16,"",IF(D36=0,"",IF(OR(D36=$AA$1,D36=$AB$1,D37=$AA$1,D37=$AB$1,D38=$AA$1,D38=$AB$1,D39=$AA$1,D39=$AB$1),0,1)))</f>
        <v>0</v>
      </c>
      <c r="AD36" s="3">
        <f>IF($A36&gt;='FG_576way_Regular Symbol(2wild)'!G$16,"",IF(E36=0,"",IF(OR(E36=$AA$1,E36=$AB$1,E37=$AA$1,E37=$AB$1,E38=$AA$1,E38=$AB$1,E39=$AA$1,E39=$AB$1),0,1)))</f>
        <v>1</v>
      </c>
      <c r="AE36" s="3">
        <f>IF($A36&gt;='FG_576way_Regular Symbol(2wild)'!H$16,"",IF(F36=0,"",IF(OR(F36=$AA$1,F36=$AB$1,F37=$AA$1,F37=$AB$1,F38=$AA$1,F38=$AB$1,F39=$AA$1,F39=$AB$1),0,1)))</f>
        <v>1</v>
      </c>
      <c r="AG36" s="344">
        <f>IF($A36&gt;='FG_576way_Regular Symbol(2wild)'!D$16,"",IF(B36=0,"",IF(OR(B36=$AG$1,B36=$AH$1,B37=$AG$1,B37=$AH$1,B38=$AG$1,B38=$AH$1),0,1)))</f>
        <v>1</v>
      </c>
      <c r="AH36" s="344">
        <f>IF($A36&gt;='FG_576way_Regular Symbol(2wild)'!E$16,"",IF(C36=0,"",IF(OR(C36=$AG$1,C36=$AH$1,C37=$AG$1,C37=$AH$1,C38=$AG$1,C38=$AH$1),0,1)))</f>
        <v>0</v>
      </c>
      <c r="AI36" s="3">
        <f>IF($A36&gt;='FG_576way_Regular Symbol(2wild)'!F$16,"",IF(D36=0,"",IF(OR(D36=$AG$1,D36=$AH$1,D37=$AG$1,D37=$AH$1,D38=$AG$1,D38=$AH$1,D39=$AG$1,D39=$AH$1),0,1)))</f>
        <v>1</v>
      </c>
      <c r="AJ36" s="3">
        <f>IF($A36&gt;='FG_576way_Regular Symbol(2wild)'!G$16,"",IF(E36=0,"",IF(OR(E36=$AG$1,E36=$AH$1,E37=$AG$1,E37=$AH$1,E38=$AG$1,E38=$AH$1,E39=$AG$1,E39=$AH$1),0,1)))</f>
        <v>1</v>
      </c>
      <c r="AK36" s="3">
        <f>IF($A36&gt;='FG_576way_Regular Symbol(2wild)'!H$16,"",IF(F36=0,"",IF(OR(F36=$AG$1,F36=$AH$1,F37=$AG$1,F37=$AH$1,F38=$AG$1,F38=$AH$1,F39=$AG$1,F39=$AH$1),0,1)))</f>
        <v>1</v>
      </c>
      <c r="AM36" s="344">
        <f>IF($A36&gt;='FG_576way_Regular Symbol(2wild)'!D$16,"",IF(B36=0,"",IF(OR(B36=$AM$1,B36=$AN$1,B37=$AM$1,B37=$AN$1,B38=$AM$1,B38=$AN$1),0,1)))</f>
        <v>1</v>
      </c>
      <c r="AN36" s="344">
        <f>IF($A36&gt;='FG_576way_Regular Symbol(2wild)'!E$16,"",IF(C36=0,"",IF(OR(C36=$AM$1,C36=$AN$1,C37=$AM$1,C37=$AN$1,C38=$AM$1,C38=$AN$1),0,1)))</f>
        <v>1</v>
      </c>
      <c r="AO36" s="3">
        <f>IF($A36&gt;='FG_576way_Regular Symbol(2wild)'!F$16,"",IF(D36=0,"",IF(OR(D36=$AM$1,D36=$AN$1,D37=$AM$1,D37=$AN$1,D38=$AM$1,D38=$AN$1,D39=$AM$1,D39=$AN$1),0,1)))</f>
        <v>0</v>
      </c>
      <c r="AP36" s="3">
        <f>IF($A36&gt;='FG_576way_Regular Symbol(2wild)'!G$16,"",IF(E36=0,"",IF(OR(E36=$AM$1,E36=$AN$1,E37=$AM$1,E37=$AN$1,E38=$AM$1,E38=$AN$1,E39=$AM$1,E39=$AN$1),0,1)))</f>
        <v>0</v>
      </c>
      <c r="AQ36" s="3">
        <f>IF($A36&gt;='FG_576way_Regular Symbol(2wild)'!H$16,"",IF(F36=0,"",IF(OR(F36=$AM$1,F36=$AN$1,F37=$AM$1,F37=$AN$1,F38=$AM$1,F38=$AN$1,F39=$AM$1,F39=$AN$1),0,1)))</f>
        <v>0</v>
      </c>
      <c r="AS36" s="344">
        <f>IF($A36&gt;='FG_576way_Regular Symbol(2wild)'!D$16,"",IF(B36=0,"",IF(OR(B36=$AM$1,B36=$AT$1,B37=$AM$1,B37=$AT$1,B38=$AM$1,B38=$AT$1),0,1)))</f>
        <v>1</v>
      </c>
      <c r="AT36" s="344">
        <f>IF($A36&gt;='FG_576way_Regular Symbol(2wild)'!E$16,"",IF(C36=0,"",IF(OR(C36=$AM$1,C36=$AT$1,C37=$AM$1,C37=$AT$1,C38=$AM$1,C38=$AT$1),0,1)))</f>
        <v>1</v>
      </c>
      <c r="AU36" s="3">
        <f>IF($A36&gt;='FG_576way_Regular Symbol(2wild)'!F$16,"",IF(D36=0,"",IF(OR(D36=$AM$1,D36=$AT$1,D37=$AM$1,D37=$AT$1,D38=$AM$1,D38=$AT$1,D39=$AM$1,D39=$AT$1),0,1)))</f>
        <v>1</v>
      </c>
      <c r="AV36" s="3">
        <f>IF($A36&gt;='FG_576way_Regular Symbol(2wild)'!G$16,"",IF(E36=0,"",IF(OR(E36=$AM$1,E36=$AT$1,E37=$AM$1,E37=$AT$1,E38=$AM$1,E38=$AT$1,E39=$AM$1,E39=$AT$1),0,1)))</f>
        <v>1</v>
      </c>
      <c r="AW36" s="3">
        <f>IF($A36&gt;='FG_576way_Regular Symbol(2wild)'!H$16,"",IF(F36=0,"",IF(OR(F36=$AM$1,F36=$AT$1,F37=$AM$1,F37=$AT$1,F38=$AM$1,F38=$AT$1,F39=$AM$1,F39=$AT$1),0,1)))</f>
        <v>1</v>
      </c>
      <c r="AY36" s="344">
        <f>IF($A36&gt;='FG_576way_Regular Symbol(2wild)'!D$16,"",IF(B36=0,"",IF(OR(B36=$AM$1,B36=$AZ$1,B37=$AM$1,B37=$AZ$1,B38=$AM$1,B38=$AZ$1),0,1)))</f>
        <v>1</v>
      </c>
      <c r="AZ36" s="344">
        <f>IF($A36&gt;='FG_576way_Regular Symbol(2wild)'!E$16,"",IF(C36=0,"",IF(OR(C36=$AM$1,C36=$AZ$1,C37=$AM$1,C37=$AZ$1,C38=$AM$1,C38=$AZ$1),0,1)))</f>
        <v>1</v>
      </c>
      <c r="BA36" s="3">
        <f>IF($A36&gt;='FG_576way_Regular Symbol(2wild)'!F$16,"",IF(D36=0,"",IF(OR(D36=$AM$1,D36=$AZ$1,D37=$AM$1,D37=$AZ$1,D38=$AM$1,D38=$AZ$1,D39=$AM$1,D39=$AZ$1),0,1)))</f>
        <v>1</v>
      </c>
      <c r="BB36" s="3">
        <f>IF($A36&gt;='FG_576way_Regular Symbol(2wild)'!G$16,"",IF(E36=0,"",IF(OR(E36=$AM$1,E36=$AZ$1,E37=$AM$1,E37=$AZ$1,E38=$AM$1,E38=$AZ$1,E39=$AM$1,E39=$AZ$1),0,1)))</f>
        <v>1</v>
      </c>
      <c r="BC36" s="3">
        <f>IF($A36&gt;='FG_576way_Regular Symbol(2wild)'!H$16,"",IF(F36=0,"",IF(OR(F36=$AM$1,F36=$AZ$1,F37=$AM$1,F37=$AZ$1,F38=$AM$1,F38=$AZ$1,F39=$AM$1,F39=$AZ$1),0,1)))</f>
        <v>1</v>
      </c>
      <c r="BE36" s="344">
        <f>IF($A36&gt;='FG_576way_Regular Symbol(2wild)'!D$16,"",IF(B36=0,"",IF(OR(B36=$AM$1,B36=$BF$1,B37=$AM$1,B37=$BF$1,B38=$AM$1,B38=$BF$1),0,1)))</f>
        <v>1</v>
      </c>
      <c r="BF36" s="344">
        <f>IF($A36&gt;='FG_576way_Regular Symbol(2wild)'!E$16,"",IF(C36=0,"",IF(OR(C36=$AM$1,C36=$BF$1,C37=$AM$1,C37=$BF$1,C38=$AM$1,C38=$BF$1),0,1)))</f>
        <v>1</v>
      </c>
      <c r="BG36" s="3">
        <f>IF($A36&gt;='FG_576way_Regular Symbol(2wild)'!F$16,"",IF(D36=0,"",IF(OR(D36=$AM$1,D36=$BF$1,D37=$AM$1,D37=$BF$1,D38=$AM$1,D38=$BF$1,D39=$AM$1,D39=$BF$1),0,1)))</f>
        <v>1</v>
      </c>
      <c r="BH36" s="3">
        <f>IF($A36&gt;='FG_576way_Regular Symbol(2wild)'!G$16,"",IF(E36=0,"",IF(OR(E36=$AM$1,E36=$BF$1,E37=$AM$1,E37=$BF$1,E38=$AM$1,E38=$BF$1,E39=$AM$1,E39=$BF$1),0,1)))</f>
        <v>1</v>
      </c>
      <c r="BI36" s="3">
        <f>IF($A36&gt;='FG_576way_Regular Symbol(2wild)'!H$16,"",IF(F36=0,"",IF(OR(F36=$AM$1,F36=$BF$1,F37=$AM$1,F37=$BF$1,F38=$AM$1,F38=$BF$1,F39=$AM$1,F39=$BF$1),0,1)))</f>
        <v>1</v>
      </c>
      <c r="BK36" s="344">
        <f>IF($A36&gt;='FG_576way_Regular Symbol(2wild)'!D$16,"",IF(B36=0,"",IF(OR(B36=$AM$1,B36=$BL$1,B37=$AM$1,B37=$BL$1,B38=$AM$1,B38=$BL$1),0,1)))</f>
        <v>1</v>
      </c>
      <c r="BL36" s="344">
        <f>IF($A36&gt;='FG_576way_Regular Symbol(2wild)'!E$16,"",IF(C36=0,"",IF(OR(C36=$AM$1,C36=$BL$1,C37=$AM$1,C37=$BL$1,C38=$AM$1,C38=$BL$1),0,1)))</f>
        <v>1</v>
      </c>
      <c r="BM36" s="3">
        <f>IF($A36&gt;='FG_576way_Regular Symbol(2wild)'!F$16,"",IF(D36=0,"",IF(OR(D36=$AM$1,D36=$BL$1,D37=$AM$1,D37=$BL$1,D38=$AM$1,D38=$BL$1,D39=$AM$1,D39=$BL$1),0,1)))</f>
        <v>1</v>
      </c>
      <c r="BN36" s="3">
        <f>IF($A36&gt;='FG_576way_Regular Symbol(2wild)'!G$16,"",IF(E36=0,"",IF(OR(E36=$AM$1,E36=$BL$1,E37=$AM$1,E37=$BL$1,E38=$AM$1,E38=$BL$1,E39=$AM$1,E39=$BL$1),0,1)))</f>
        <v>1</v>
      </c>
      <c r="BO36" s="3">
        <f>IF($A36&gt;='FG_576way_Regular Symbol(2wild)'!H$16,"",IF(F36=0,"",IF(OR(F36=$AM$1,F36=$BL$1,F37=$AM$1,F37=$BL$1,F38=$AM$1,F38=$BL$1,F39=$AM$1,F39=$BL$1),0,1)))</f>
        <v>1</v>
      </c>
      <c r="BQ36" s="3">
        <f>IF($A36&gt;='FG_576way_Regular Symbol(2wild)'!D$16,"",IF(B36=0,"",IF(OR(B36=$BQ$1,B36=$BR$1,B37=$BQ$1,B37=$BR$1,B38=$BQ$1,B38=$BR$1),0,1)))</f>
        <v>1</v>
      </c>
      <c r="BR36" s="3">
        <f>IF($A36&gt;='FG_576way_Regular Symbol(2wild)'!E$16,"",IF(C36=0,"",IF(OR(C36=$BQ$1,C36=$BR$1,C37=$BQ$1,C37=$BR$1,C38=$BQ$1,C38=$BR$1),0,1)))</f>
        <v>1</v>
      </c>
      <c r="BS36" s="3">
        <f>IF($A36&gt;='FG_576way_Regular Symbol(2wild)'!F$16,"",IF(D36=0,"",IF(OR(D36=$BQ$1,D36=$BR$1,D37=$BQ$1,D37=$BR$1,D38=$BQ$1,D38=$BR$1,D39=$BQ$1,D39=$BR$1),0,1)))</f>
        <v>1</v>
      </c>
      <c r="BT36" s="3">
        <f>IF($A36&gt;='FG_576way_Regular Symbol(2wild)'!G$16,"",IF(E36=0,"",IF(OR(E36=$BQ$1,E36=$BR$1,E37=$BQ$1,E37=$BR$1,E38=$BQ$1,E38=$BR$1,E39=$BQ$1,E39=$BR$1),0,1)))</f>
        <v>1</v>
      </c>
      <c r="BU36" s="3">
        <f>IF($A36&gt;='FG_576way_Regular Symbol(2wild)'!H$16,"",IF(F36=0,"",IF(OR(F36=$BQ$1,F36=$BR$1,F37=$BQ$1,F37=$BR$1,F38=$BQ$1,F38=$BR$1,F39=$BQ$1,F39=$BR$1),0,1)))</f>
        <v>1</v>
      </c>
      <c r="BW36" s="3">
        <f>IF($A36&gt;='FG_576way_Regular Symbol(2wild)'!D$16,"",IF(B36=0,"",IF(OR(B36=$BW$1,B37=$BW$1,B38=$BW$1,B36=$BX$1,B37=$BX$1,B38=$BX$1),0,1)))</f>
        <v>0</v>
      </c>
      <c r="BX36" s="3">
        <f>IF($A36&gt;='FG_576way_Regular Symbol(2wild)'!E$16,"",IF(C36=0,"",IF(OR(C36=$BW$1,C37=$BW$1,C38=$BW$1,C36=$BX$1,C37=$BX$1,C38=$BX$1),0,1)))</f>
        <v>1</v>
      </c>
      <c r="BY36" s="3">
        <f>IF($A36&gt;='FG_576way_Regular Symbol(2wild)'!F$16,"",IF(D36=0,"",IF(OR(D36=$BW$1,D37=$BW$1,D38=$BW$1,D36=$BX$1,D37=$BX$1,D38=$BX$1,D39=$BW$1,D39=$BX$1),0,1)))</f>
        <v>1</v>
      </c>
      <c r="BZ36" s="3">
        <f>IF($A36&gt;='FG_576way_Regular Symbol(2wild)'!G$16,"",IF(E36=0,"",IF(OR(E36=$BW$1,E37=$BW$1,E38=$BW$1,E36=$BX$1,E37=$BX$1,E38=$BX$1,E39=$BW$1,E39=$BX$1),0,1)))</f>
        <v>0</v>
      </c>
      <c r="CA36" s="3">
        <f>IF($A36&gt;='FG_576way_Regular Symbol(2wild)'!H$16,"",IF(F36=0,"",IF(OR(F36=$BW$1,F37=$BW$1,F38=$BW$1,F36=$BX$1,F37=$BX$1,F38=$BX$1,F39=$BW$1,F39=$BX$1),0,1)))</f>
        <v>0</v>
      </c>
      <c r="CC36" s="3">
        <f>IF($A36&gt;='FG_576way_Regular Symbol(2wild)'!D$16,"",IF(B36=0,"",IF(OR(B36=$BW$1,B37=$BW$1,B38=$BW$1,B36=$CD$1,B37=$CD$1,B38=$CD$1),0,1)))</f>
        <v>1</v>
      </c>
      <c r="CD36" s="3">
        <f>IF($A36&gt;='FG_576way_Regular Symbol(2wild)'!E$16,"",IF(C36=0,"",IF(OR(C36=$BW$1,C37=$BW$1,C38=$BW$1,C36=$CD$1,C37=$CD$1,C38=$CD$1),0,1)))</f>
        <v>1</v>
      </c>
      <c r="CE36" s="3">
        <f>IF($A36&gt;='FG_576way_Regular Symbol(2wild)'!F$16,"",IF(D36=0,"",IF(OR(D36=$BW$1,D37=$BW$1,D38=$BW$1,D36=$CD$1,D37=$CD$1,D38=$CD$1,D39=$BW$1,D39=$CD$1),0,1)))</f>
        <v>1</v>
      </c>
      <c r="CF36" s="3">
        <f>IF($A36&gt;='FG_576way_Regular Symbol(2wild)'!G$16,"",IF(E36=0,"",IF(OR(E36=$BW$1,E37=$BW$1,E38=$BW$1,E36=$CD$1,E37=$CD$1,E38=$CD$1,E39=$BW$1,E39=$CD$1),0,1)))</f>
        <v>1</v>
      </c>
      <c r="CG36" s="3">
        <f>IF($A36&gt;='FG_576way_Regular Symbol(2wild)'!H$16,"",IF(F36=0,"",IF(OR(F36=$BW$1,F37=$BW$1,F38=$BW$1,F36=$CD$1,F37=$CD$1,F38=$CD$1,F39=$BW$1,F39=$CD$1),0,1)))</f>
        <v>1</v>
      </c>
      <c r="CI36" s="3">
        <f>IF($A36&gt;='FG_576way_Regular Symbol(2wild)'!D$16,"",IF(B36=0,"",IF(OR(B36=$BW$1,B37=$BW$1,B38=$BW$1,B36=$CJ$1,B37=$CJ$1,B38=$CJ$1),0,1)))</f>
        <v>1</v>
      </c>
      <c r="CJ36" s="3">
        <f>IF($A36&gt;='FG_576way_Regular Symbol(2wild)'!E$16,"",IF(C36=0,"",IF(OR(C36=$BW$1,C37=$BW$1,C38=$BW$1,C36=$CJ$1,C37=$CJ$1,C38=$CJ$1),0,1)))</f>
        <v>1</v>
      </c>
      <c r="CK36" s="3">
        <f>IF($A36&gt;='FG_576way_Regular Symbol(2wild)'!F$16,"",IF(D36=0,"",IF(OR(D36=$BW$1,D37=$BW$1,D38=$BW$1,D36=$CJ$1,D37=$CJ$1,D38=$CJ$1,D39=$BW$1,D39=$CJ$1),0,1)))</f>
        <v>1</v>
      </c>
      <c r="CL36" s="3">
        <f>IF($A36&gt;='FG_576way_Regular Symbol(2wild)'!G$16,"",IF(E36=0,"",IF(OR(E36=$BW$1,E37=$BW$1,E38=$BW$1,E36=$CJ$1,E37=$CJ$1,E38=$CJ$1,E39=$BW$1,E39=$CJ$1),0,1)))</f>
        <v>1</v>
      </c>
      <c r="CM36" s="3">
        <f>IF($A36&gt;='FG_576way_Regular Symbol(2wild)'!H$16,"",IF(F36=0,"",IF(OR(F36=$BW$1,F37=$BW$1,F38=$BW$1,F36=$CJ$1,F37=$CJ$1,F38=$CJ$1,F39=$BW$1,F39=$CJ$1),0,1)))</f>
        <v>0</v>
      </c>
      <c r="CO36" s="3">
        <f>IF($A36&gt;='FG_576way_Regular Symbol(2wild)'!D$16,"",IF(B36=0,"",IF(OR(B36=$BW$1,B37=$BW$1,B38=$BW$1,B36=$CP$1,B37=$CP$1,B38=$CP$1),0,1)))</f>
        <v>1</v>
      </c>
      <c r="CP36" s="3">
        <f>IF($A36&gt;='FG_576way_Regular Symbol(2wild)'!E$16,"",IF(C36=0,"",IF(OR(C36=$BW$1,C37=$BW$1,C38=$BW$1,C36=$CP$1,C37=$CP$1,C38=$CP$1),0,1)))</f>
        <v>0</v>
      </c>
      <c r="CQ36" s="3">
        <f>IF($A36&gt;='FG_576way_Regular Symbol(2wild)'!F$16,"",IF(D36=0,"",IF(OR(D36=$BW$1,D37=$BW$1,D38=$BW$1,D36=$CP$1,D37=$CP$1,D38=$CP$1,D39=$BW$1,D39=$CP$1),0,1)))</f>
        <v>1</v>
      </c>
      <c r="CR36" s="3">
        <f>IF($A36&gt;='FG_576way_Regular Symbol(2wild)'!G$16,"",IF(E36=0,"",IF(OR(E36=$BW$1,E37=$BW$1,E38=$BW$1,E36=$CP$1,E37=$CP$1,E38=$CP$1,E39=$BW$1,E39=$CP$1),0,1)))</f>
        <v>0</v>
      </c>
      <c r="CS36" s="3">
        <f>IF($A36&gt;='FG_576way_Regular Symbol(2wild)'!H$16,"",IF(F36=0,"",IF(OR(F36=$BW$1,F37=$BW$1,F38=$BW$1,F36=$CP$1,F37=$CP$1,F38=$CP$1,F39=$BW$1,F39=$CP$1),0,1)))</f>
        <v>1</v>
      </c>
      <c r="CU36" s="3">
        <f>IF($A36&gt;='FG_576way_Regular Symbol(2wild)'!D$16,"",IF(B36=0,"",IF(OR(B36=$BW$1,B37=$BW$1,B38=$BW$1,B36=$CV$1,B37=$CV$1,B38=$CV$1),0,1)))</f>
        <v>1</v>
      </c>
      <c r="CV36" s="3">
        <f>IF($A36&gt;='FG_576way_Regular Symbol(2wild)'!E$16,"",IF(C36=0,"",IF(OR(C36=$BW$1,C37=$BW$1,C38=$BW$1,C36=$CV$1,C37=$CV$1,C38=$CV$1),0,1)))</f>
        <v>1</v>
      </c>
      <c r="CW36" s="3">
        <f>IF($A36&gt;='FG_576way_Regular Symbol(2wild)'!F$16,"",IF(D36=0,"",IF(OR(D36=$BW$1,D37=$BW$1,D38=$BW$1,D36=$CV$1,D37=$CV$1,D38=$CV$1,D39=$BW$1,D39=$CV$1),0,1)))</f>
        <v>1</v>
      </c>
      <c r="CX36" s="3">
        <f>IF($A36&gt;='FG_576way_Regular Symbol(2wild)'!G$16,"",IF(E36=0,"",IF(OR(E36=$BW$1,E37=$BW$1,E38=$BW$1,E36=$CV$1,E37=$CV$1,E38=$CV$1,E39=$BW$1,E39=$CV$1),0,1)))</f>
        <v>1</v>
      </c>
      <c r="CY36" s="3">
        <f>IF($A36&gt;='FG_576way_Regular Symbol(2wild)'!H$16,"",IF(F36=0,"",IF(OR(F36=$BW$1,F37=$BW$1,F38=$BW$1,F36=$CV$1,F37=$CV$1,F38=$CV$1,F39=$BW$1,F39=$CV$1),0,1)))</f>
        <v>1</v>
      </c>
    </row>
    <row r="37" spans="1:103">
      <c r="A37" s="337">
        <f>IF('FG_243way_Regular Symbol'!L36="","",'FG_243way_Regular Symbol'!L36)</f>
        <v>33</v>
      </c>
      <c r="B37" s="191" t="str">
        <f>IF('FG_576way_Regular Symbol(2wild)'!Q36="",
IF($A37-'FG_576way_Regular Symbol(2wild)'!D$16&gt;='FG_576way_RegularＸ_W()'!B$2-1,"",VLOOKUP($A37-'FG_576way_Regular Symbol(2wild)'!D$16,'FG_576way_Regular Symbol(2wild)'!$P$3:$U$99,'FG_576way_RegularＸ_W()'!B$3+1,FALSE)),
'FG_576way_Regular Symbol(2wild)'!Q36)</f>
        <v>M2</v>
      </c>
      <c r="C37" s="191" t="str">
        <f>IF('FG_576way_Regular Symbol(2wild)'!R36="",
IF($A37-'FG_576way_Regular Symbol(2wild)'!E$16&gt;='FG_576way_RegularＸ_W()'!C$2-1,"",VLOOKUP($A37-'FG_576way_Regular Symbol(2wild)'!E$16,'FG_576way_Regular Symbol(2wild)'!$P$3:$U$99,'FG_576way_RegularＸ_W()'!C$3+1,FALSE)),
'FG_576way_Regular Symbol(2wild)'!R36)</f>
        <v>TE</v>
      </c>
      <c r="D37" s="191" t="str">
        <f>IF('FG_576way_Regular Symbol(2wild)'!S36="",
IF($A37-'FG_576way_Regular Symbol(2wild)'!F$16&gt;='FG_576way_RegularＸ_W()'!D$2-1,"",VLOOKUP($A37-'FG_576way_Regular Symbol(2wild)'!F$16,'FG_576way_Regular Symbol(2wild)'!$P$3:$U$99,'FG_576way_RegularＸ_W()'!D$3+1,FALSE)),
'FG_576way_Regular Symbol(2wild)'!S36)</f>
        <v>S1</v>
      </c>
      <c r="E37" s="191" t="str">
        <f>IF('FG_576way_Regular Symbol(2wild)'!T36="",
IF($A37-'FG_576way_Regular Symbol(2wild)'!G$16&gt;='FG_576way_RegularＸ_W()'!E$2-1,"",VLOOKUP($A37-'FG_576way_Regular Symbol(2wild)'!G$16,'FG_576way_Regular Symbol(2wild)'!$P$3:$U$99,'FG_576way_RegularＸ_W()'!E$3+1,FALSE)),
'FG_576way_Regular Symbol(2wild)'!T36)</f>
        <v>M5</v>
      </c>
      <c r="F37" s="191" t="str">
        <f>IF('FG_576way_Regular Symbol(2wild)'!U36="",
IF($A37-'FG_576way_Regular Symbol(2wild)'!H$16&gt;='FG_576way_RegularＸ_W()'!F$2-1,"",VLOOKUP($A37-'FG_576way_Regular Symbol(2wild)'!H$16,'FG_576way_Regular Symbol(2wild)'!$P$3:$U$99,'FG_576way_RegularＸ_W()'!F$3+1,FALSE)),
'FG_576way_Regular Symbol(2wild)'!U36)</f>
        <v>M5</v>
      </c>
      <c r="N37" s="363">
        <f t="shared" si="1"/>
        <v>33</v>
      </c>
      <c r="O37" s="344">
        <f>IF($A37&gt;='FG_576way_Regular Symbol(2wild)'!D$16,"",IF(B37="","",IF(OR(B37=$O$1,B37=$P$1,B38=$O$1,B38=$P$1,B39=$O$1,B39=$P$1),0,1)))</f>
        <v>1</v>
      </c>
      <c r="P37" s="344">
        <f>IF($A37&gt;='FG_576way_Regular Symbol(2wild)'!E$16,"",IF(C37="","",IF(OR(C37=$O$1,C37=$P$1,C38=$O$1,C38=$P$1,C39=$O$1,C39=$P$1),0,1)))</f>
        <v>1</v>
      </c>
      <c r="Q37" s="344">
        <f>IF($A37&gt;='FG_576way_Regular Symbol(2wild)'!F$16,"",IF(D37="","",IF(OR(D37=$O$1,D37=$P$1,D38=$O$1,D38=$P$1,D39=$O$1,D39=$P$1,D40=$O$1,D40=$P$1),0,1)))</f>
        <v>1</v>
      </c>
      <c r="R37" s="344">
        <f>IF($A37&gt;='FG_576way_Regular Symbol(2wild)'!G$16,"",IF(E37="","",IF(OR(E37=$O$1,E37=$P$1,E38=$O$1,E38=$P$1,E39=$O$1,E39=$P$1,E40=$O$1,E40=$P$1),0,1)))</f>
        <v>1</v>
      </c>
      <c r="S37" s="344">
        <f>IF($A37&gt;='FG_576way_Regular Symbol(2wild)'!H$16,"",IF(F37="","",IF(OR(F37=$O$1,F37=$P$1,F38=$O$1,F38=$P$1,F39=$O$1,F39=$P$1,F40=$O$1,F40=$P$1),0,1)))</f>
        <v>1</v>
      </c>
      <c r="U37" s="344">
        <f>IF($A37&gt;='FG_576way_Regular Symbol(2wild)'!D$16,"",IF(B37=0,"",IF(OR(B37=$U$1,B37=$V$1,B38=$U$1,B38=$V$1,B39=$U$1,B39=$V$1),0,1)))</f>
        <v>0</v>
      </c>
      <c r="V37" s="344">
        <f>IF($A37&gt;='FG_576way_Regular Symbol(2wild)'!E$16,"",IF(C37=0,"",IF(OR(C37=$U$1,C37=$V$1,C38=$U$1,C38=$V$1,C39=$U$1,C39=$V$1),0,1)))</f>
        <v>1</v>
      </c>
      <c r="W37" s="3">
        <f>IF($A37&gt;='FG_576way_Regular Symbol(2wild)'!F$16,"",IF(D37=0,"",IF(OR(D37=$U$1,D37=$V$1,D38=$U$1,D38=$V$1,D39=$U$1,D39=$V$1,D40=$U$1,D40=$V$1),0,1)))</f>
        <v>1</v>
      </c>
      <c r="X37" s="3">
        <f>IF($A37&gt;='FG_576way_Regular Symbol(2wild)'!G$16,"",IF(E37=0,"",IF(OR(E37=$U$1,E37=$V$1,E38=$U$1,E38=$V$1,E39=$U$1,E39=$V$1,E40=$U$1,E40=$V$1),0,1)))</f>
        <v>1</v>
      </c>
      <c r="Y37" s="3">
        <f>IF($A37&gt;='FG_576way_Regular Symbol(2wild)'!H$16,"",IF(F37=0,"",IF(OR(F37=$U$1,F37=$V$1,F38=$U$1,F38=$V$1,F39=$U$1,F39=$V$1,F40=$U$1,F40=$V$1),0,1)))</f>
        <v>1</v>
      </c>
      <c r="AA37" s="344">
        <f>IF($A37&gt;='FG_576way_Regular Symbol(2wild)'!D$16,"",IF(B37=0,"",IF(OR(B37=$AA$1,B37=$AB$1,B38=$AA$1,B38=$AB$1,B39=$AA$1,,B39=$AB$1),0,1)))</f>
        <v>0</v>
      </c>
      <c r="AB37" s="344">
        <f>IF($A37&gt;='FG_576way_Regular Symbol(2wild)'!E$16,"",IF(C37=0,"",IF(OR(C37=$AA$1,C37=$AB$1,C38=$AA$1,C38=$AB$1,C39=$AA$1,,C39=$AB$1),0,1)))</f>
        <v>1</v>
      </c>
      <c r="AC37" s="3">
        <f>IF($A37&gt;='FG_576way_Regular Symbol(2wild)'!F$16,"",IF(D37=0,"",IF(OR(D37=$AA$1,D37=$AB$1,D38=$AA$1,D38=$AB$1,D39=$AA$1,D39=$AB$1,D40=$AA$1,D40=$AB$1),0,1)))</f>
        <v>0</v>
      </c>
      <c r="AD37" s="3">
        <f>IF($A37&gt;='FG_576way_Regular Symbol(2wild)'!G$16,"",IF(E37=0,"",IF(OR(E37=$AA$1,E37=$AB$1,E38=$AA$1,E38=$AB$1,E39=$AA$1,E39=$AB$1,E40=$AA$1,E40=$AB$1),0,1)))</f>
        <v>1</v>
      </c>
      <c r="AE37" s="3">
        <f>IF($A37&gt;='FG_576way_Regular Symbol(2wild)'!H$16,"",IF(F37=0,"",IF(OR(F37=$AA$1,F37=$AB$1,F38=$AA$1,F38=$AB$1,F39=$AA$1,F39=$AB$1,F40=$AA$1,F40=$AB$1),0,1)))</f>
        <v>0</v>
      </c>
      <c r="AG37" s="344">
        <f>IF($A37&gt;='FG_576way_Regular Symbol(2wild)'!D$16,"",IF(B37=0,"",IF(OR(B37=$AG$1,B37=$AH$1,B38=$AG$1,B38=$AH$1,B39=$AG$1,B39=$AH$1),0,1)))</f>
        <v>1</v>
      </c>
      <c r="AH37" s="344">
        <f>IF($A37&gt;='FG_576way_Regular Symbol(2wild)'!E$16,"",IF(C37=0,"",IF(OR(C37=$AG$1,C37=$AH$1,C38=$AG$1,C38=$AH$1,C39=$AG$1,C39=$AH$1),0,1)))</f>
        <v>0</v>
      </c>
      <c r="AI37" s="3">
        <f>IF($A37&gt;='FG_576way_Regular Symbol(2wild)'!F$16,"",IF(D37=0,"",IF(OR(D37=$AG$1,D37=$AH$1,D38=$AG$1,D38=$AH$1,D39=$AG$1,D39=$AH$1,D40=$AG$1,D40=$AH$1),0,1)))</f>
        <v>0</v>
      </c>
      <c r="AJ37" s="3">
        <f>IF($A37&gt;='FG_576way_Regular Symbol(2wild)'!G$16,"",IF(E37=0,"",IF(OR(E37=$AG$1,E37=$AH$1,E38=$AG$1,E38=$AH$1,E39=$AG$1,E39=$AH$1,E40=$AG$1,E40=$AH$1),0,1)))</f>
        <v>1</v>
      </c>
      <c r="AK37" s="3">
        <f>IF($A37&gt;='FG_576way_Regular Symbol(2wild)'!H$16,"",IF(F37=0,"",IF(OR(F37=$AG$1,F37=$AH$1,F38=$AG$1,F38=$AH$1,F39=$AG$1,F39=$AH$1,F40=$AG$1,F40=$AH$1),0,1)))</f>
        <v>1</v>
      </c>
      <c r="AM37" s="344">
        <f>IF($A37&gt;='FG_576way_Regular Symbol(2wild)'!D$16,"",IF(B37=0,"",IF(OR(B37=$AM$1,B37=$AN$1,B38=$AM$1,B38=$AN$1,B39=$AM$1,B39=$AN$1),0,1)))</f>
        <v>1</v>
      </c>
      <c r="AN37" s="344">
        <f>IF($A37&gt;='FG_576way_Regular Symbol(2wild)'!E$16,"",IF(C37=0,"",IF(OR(C37=$AM$1,C37=$AN$1,C38=$AM$1,C38=$AN$1,C39=$AM$1,C39=$AN$1),0,1)))</f>
        <v>1</v>
      </c>
      <c r="AO37" s="3">
        <f>IF($A37&gt;='FG_576way_Regular Symbol(2wild)'!F$16,"",IF(D37=0,"",IF(OR(D37=$AM$1,D37=$AN$1,D38=$AM$1,D38=$AN$1,D39=$AM$1,D39=$AN$1,D40=$AM$1,D40=$AN$1),0,1)))</f>
        <v>0</v>
      </c>
      <c r="AP37" s="3">
        <f>IF($A37&gt;='FG_576way_Regular Symbol(2wild)'!G$16,"",IF(E37=0,"",IF(OR(E37=$AM$1,E37=$AN$1,E38=$AM$1,E38=$AN$1,E39=$AM$1,E39=$AN$1,E40=$AM$1,E40=$AN$1),0,1)))</f>
        <v>0</v>
      </c>
      <c r="AQ37" s="3">
        <f>IF($A37&gt;='FG_576way_Regular Symbol(2wild)'!H$16,"",IF(F37=0,"",IF(OR(F37=$AM$1,F37=$AN$1,F38=$AM$1,F38=$AN$1,F39=$AM$1,F39=$AN$1,F40=$AM$1,F40=$AN$1),0,1)))</f>
        <v>0</v>
      </c>
      <c r="AS37" s="344">
        <f>IF($A37&gt;='FG_576way_Regular Symbol(2wild)'!D$16,"",IF(B37=0,"",IF(OR(B37=$AM$1,B37=$AT$1,B38=$AM$1,B38=$AT$1,B39=$AM$1,B39=$AT$1),0,1)))</f>
        <v>1</v>
      </c>
      <c r="AT37" s="344">
        <f>IF($A37&gt;='FG_576way_Regular Symbol(2wild)'!E$16,"",IF(C37=0,"",IF(OR(C37=$AM$1,C37=$AT$1,C38=$AM$1,C38=$AT$1,C39=$AM$1,C39=$AT$1),0,1)))</f>
        <v>1</v>
      </c>
      <c r="AU37" s="3">
        <f>IF($A37&gt;='FG_576way_Regular Symbol(2wild)'!F$16,"",IF(D37=0,"",IF(OR(D37=$AM$1,D37=$AT$1,D38=$AM$1,D38=$AT$1,D39=$AM$1,D39=$AT$1,D40=$AM$1,D40=$AT$1),0,1)))</f>
        <v>1</v>
      </c>
      <c r="AV37" s="3">
        <f>IF($A37&gt;='FG_576way_Regular Symbol(2wild)'!G$16,"",IF(E37=0,"",IF(OR(E37=$AM$1,E37=$AT$1,E38=$AM$1,E38=$AT$1,E39=$AM$1,E39=$AT$1,E40=$AM$1,E40=$AT$1),0,1)))</f>
        <v>1</v>
      </c>
      <c r="AW37" s="3">
        <f>IF($A37&gt;='FG_576way_Regular Symbol(2wild)'!H$16,"",IF(F37=0,"",IF(OR(F37=$AM$1,F37=$AT$1,F38=$AM$1,F38=$AT$1,F39=$AM$1,F39=$AT$1,F40=$AM$1,F40=$AT$1),0,1)))</f>
        <v>1</v>
      </c>
      <c r="AY37" s="344">
        <f>IF($A37&gt;='FG_576way_Regular Symbol(2wild)'!D$16,"",IF(B37=0,"",IF(OR(B37=$AM$1,B37=$AZ$1,B38=$AM$1,B38=$AZ$1,B39=$AM$1,B39=$AZ$1),0,1)))</f>
        <v>1</v>
      </c>
      <c r="AZ37" s="344">
        <f>IF($A37&gt;='FG_576way_Regular Symbol(2wild)'!E$16,"",IF(C37=0,"",IF(OR(C37=$AM$1,C37=$AZ$1,C38=$AM$1,C38=$AZ$1,C39=$AM$1,C39=$AZ$1),0,1)))</f>
        <v>1</v>
      </c>
      <c r="BA37" s="3">
        <f>IF($A37&gt;='FG_576way_Regular Symbol(2wild)'!F$16,"",IF(D37=0,"",IF(OR(D37=$AM$1,D37=$AZ$1,D38=$AM$1,D38=$AZ$1,D39=$AM$1,D39=$AZ$1,D40=$AM$1,D40=$AZ$1),0,1)))</f>
        <v>1</v>
      </c>
      <c r="BB37" s="3">
        <f>IF($A37&gt;='FG_576way_Regular Symbol(2wild)'!G$16,"",IF(E37=0,"",IF(OR(E37=$AM$1,E37=$AZ$1,E38=$AM$1,E38=$AZ$1,E39=$AM$1,E39=$AZ$1,E40=$AM$1,E40=$AZ$1),0,1)))</f>
        <v>1</v>
      </c>
      <c r="BC37" s="3">
        <f>IF($A37&gt;='FG_576way_Regular Symbol(2wild)'!H$16,"",IF(F37=0,"",IF(OR(F37=$AM$1,F37=$AZ$1,F38=$AM$1,F38=$AZ$1,F39=$AM$1,F39=$AZ$1,F40=$AM$1,F40=$AZ$1),0,1)))</f>
        <v>1</v>
      </c>
      <c r="BE37" s="344">
        <f>IF($A37&gt;='FG_576way_Regular Symbol(2wild)'!D$16,"",IF(B37=0,"",IF(OR(B37=$AM$1,B37=$BF$1,B38=$AM$1,B38=$BF$1,B39=$AM$1,B39=$BF$1),0,1)))</f>
        <v>1</v>
      </c>
      <c r="BF37" s="344">
        <f>IF($A37&gt;='FG_576way_Regular Symbol(2wild)'!E$16,"",IF(C37=0,"",IF(OR(C37=$AM$1,C37=$BF$1,C38=$AM$1,C38=$BF$1,C39=$AM$1,C39=$BF$1),0,1)))</f>
        <v>1</v>
      </c>
      <c r="BG37" s="3">
        <f>IF($A37&gt;='FG_576way_Regular Symbol(2wild)'!F$16,"",IF(D37=0,"",IF(OR(D37=$AM$1,D37=$BF$1,D38=$AM$1,D38=$BF$1,D39=$AM$1,D39=$BF$1,D40=$AM$1,D40=$BF$1),0,1)))</f>
        <v>1</v>
      </c>
      <c r="BH37" s="3">
        <f>IF($A37&gt;='FG_576way_Regular Symbol(2wild)'!G$16,"",IF(E37=0,"",IF(OR(E37=$AM$1,E37=$BF$1,E38=$AM$1,E38=$BF$1,E39=$AM$1,E39=$BF$1,E40=$AM$1,E40=$BF$1),0,1)))</f>
        <v>1</v>
      </c>
      <c r="BI37" s="3">
        <f>IF($A37&gt;='FG_576way_Regular Symbol(2wild)'!H$16,"",IF(F37=0,"",IF(OR(F37=$AM$1,F37=$BF$1,F38=$AM$1,F38=$BF$1,F39=$AM$1,F39=$BF$1,F40=$AM$1,F40=$BF$1),0,1)))</f>
        <v>1</v>
      </c>
      <c r="BK37" s="344">
        <f>IF($A37&gt;='FG_576way_Regular Symbol(2wild)'!D$16,"",IF(B37=0,"",IF(OR(B37=$AM$1,B37=$BL$1,B38=$AM$1,B38=$BL$1,B39=$AM$1,B39=$BL$1),0,1)))</f>
        <v>1</v>
      </c>
      <c r="BL37" s="344">
        <f>IF($A37&gt;='FG_576way_Regular Symbol(2wild)'!E$16,"",IF(C37=0,"",IF(OR(C37=$AM$1,C37=$BL$1,C38=$AM$1,C38=$BL$1,C39=$AM$1,C39=$BL$1),0,1)))</f>
        <v>1</v>
      </c>
      <c r="BM37" s="3">
        <f>IF($A37&gt;='FG_576way_Regular Symbol(2wild)'!F$16,"",IF(D37=0,"",IF(OR(D37=$AM$1,D37=$BL$1,D38=$AM$1,D38=$BL$1,D39=$AM$1,D39=$BL$1,D40=$AM$1,D40=$BL$1),0,1)))</f>
        <v>1</v>
      </c>
      <c r="BN37" s="3">
        <f>IF($A37&gt;='FG_576way_Regular Symbol(2wild)'!G$16,"",IF(E37=0,"",IF(OR(E37=$AM$1,E37=$BL$1,E38=$AM$1,E38=$BL$1,E39=$AM$1,E39=$BL$1,E40=$AM$1,E40=$BL$1),0,1)))</f>
        <v>1</v>
      </c>
      <c r="BO37" s="3">
        <f>IF($A37&gt;='FG_576way_Regular Symbol(2wild)'!H$16,"",IF(F37=0,"",IF(OR(F37=$AM$1,F37=$BL$1,F38=$AM$1,F38=$BL$1,F39=$AM$1,F39=$BL$1,F40=$AM$1,F40=$BL$1),0,1)))</f>
        <v>1</v>
      </c>
      <c r="BQ37" s="3">
        <f>IF($A37&gt;='FG_576way_Regular Symbol(2wild)'!D$16,"",IF(B37=0,"",IF(OR(B37=$BQ$1,B37=$BR$1,B38=$BQ$1,B38=$BR$1,B39=$BQ$1,B39=$BR$1),0,1)))</f>
        <v>1</v>
      </c>
      <c r="BR37" s="3">
        <f>IF($A37&gt;='FG_576way_Regular Symbol(2wild)'!E$16,"",IF(C37=0,"",IF(OR(C37=$BQ$1,C37=$BR$1,C38=$BQ$1,C38=$BR$1,C39=$BQ$1,C39=$BR$1),0,1)))</f>
        <v>1</v>
      </c>
      <c r="BS37" s="3">
        <f>IF($A37&gt;='FG_576way_Regular Symbol(2wild)'!F$16,"",IF(D37=0,"",IF(OR(D37=$BQ$1,D37=$BR$1,D38=$BQ$1,D38=$BR$1,D39=$BQ$1,D39=$BR$1,D40=$BQ$1,D40=$BR$1),0,1)))</f>
        <v>1</v>
      </c>
      <c r="BT37" s="3">
        <f>IF($A37&gt;='FG_576way_Regular Symbol(2wild)'!G$16,"",IF(E37=0,"",IF(OR(E37=$BQ$1,E37=$BR$1,E38=$BQ$1,E38=$BR$1,E39=$BQ$1,E39=$BR$1,E40=$BQ$1,E40=$BR$1),0,1)))</f>
        <v>1</v>
      </c>
      <c r="BU37" s="3">
        <f>IF($A37&gt;='FG_576way_Regular Symbol(2wild)'!H$16,"",IF(F37=0,"",IF(OR(F37=$BQ$1,F37=$BR$1,F38=$BQ$1,F38=$BR$1,F39=$BQ$1,F39=$BR$1,F40=$BQ$1,F40=$BR$1),0,1)))</f>
        <v>1</v>
      </c>
      <c r="BW37" s="3">
        <f>IF($A37&gt;='FG_576way_Regular Symbol(2wild)'!D$16,"",IF(B37=0,"",IF(OR(B37=$BW$1,B38=$BW$1,B39=$BW$1,B37=$BX$1,B38=$BX$1,B39=$BX$1),0,1)))</f>
        <v>0</v>
      </c>
      <c r="BX37" s="3">
        <f>IF($A37&gt;='FG_576way_Regular Symbol(2wild)'!E$16,"",IF(C37=0,"",IF(OR(C37=$BW$1,C38=$BW$1,C39=$BW$1,C37=$BX$1,C38=$BX$1,C39=$BX$1),0,1)))</f>
        <v>1</v>
      </c>
      <c r="BY37" s="3">
        <f>IF($A37&gt;='FG_576way_Regular Symbol(2wild)'!F$16,"",IF(D37=0,"",IF(OR(D37=$BW$1,D38=$BW$1,D39=$BW$1,D37=$BX$1,D38=$BX$1,D39=$BX$1,D40=$BW$1,D40=$BX$1),0,1)))</f>
        <v>1</v>
      </c>
      <c r="BZ37" s="3">
        <f>IF($A37&gt;='FG_576way_Regular Symbol(2wild)'!G$16,"",IF(E37=0,"",IF(OR(E37=$BW$1,E38=$BW$1,E39=$BW$1,E37=$BX$1,E38=$BX$1,E39=$BX$1,E40=$BW$1,E40=$BX$1),0,1)))</f>
        <v>1</v>
      </c>
      <c r="CA37" s="3">
        <f>IF($A37&gt;='FG_576way_Regular Symbol(2wild)'!H$16,"",IF(F37=0,"",IF(OR(F37=$BW$1,F38=$BW$1,F39=$BW$1,F37=$BX$1,F38=$BX$1,F39=$BX$1,F40=$BW$1,F40=$BX$1),0,1)))</f>
        <v>0</v>
      </c>
      <c r="CC37" s="3">
        <f>IF($A37&gt;='FG_576way_Regular Symbol(2wild)'!D$16,"",IF(B37=0,"",IF(OR(B37=$BW$1,B38=$BW$1,B39=$BW$1,B37=$CD$1,B38=$CD$1,B39=$CD$1),0,1)))</f>
        <v>1</v>
      </c>
      <c r="CD37" s="3">
        <f>IF($A37&gt;='FG_576way_Regular Symbol(2wild)'!E$16,"",IF(C37=0,"",IF(OR(C37=$BW$1,C38=$BW$1,C39=$BW$1,C37=$CD$1,C38=$CD$1,C39=$CD$1),0,1)))</f>
        <v>1</v>
      </c>
      <c r="CE37" s="3">
        <f>IF($A37&gt;='FG_576way_Regular Symbol(2wild)'!F$16,"",IF(D37=0,"",IF(OR(D37=$BW$1,D38=$BW$1,D39=$BW$1,D37=$CD$1,D38=$CD$1,D39=$CD$1,D40=$BW$1,D40=$CD$1),0,1)))</f>
        <v>1</v>
      </c>
      <c r="CF37" s="3">
        <f>IF($A37&gt;='FG_576way_Regular Symbol(2wild)'!G$16,"",IF(E37=0,"",IF(OR(E37=$BW$1,E38=$BW$1,E39=$BW$1,E37=$CD$1,E38=$CD$1,E39=$CD$1,E40=$BW$1,E40=$CD$1),0,1)))</f>
        <v>1</v>
      </c>
      <c r="CG37" s="3">
        <f>IF($A37&gt;='FG_576way_Regular Symbol(2wild)'!H$16,"",IF(F37=0,"",IF(OR(F37=$BW$1,F38=$BW$1,F39=$BW$1,F37=$CD$1,F38=$CD$1,F39=$CD$1,F40=$BW$1,F40=$CD$1),0,1)))</f>
        <v>1</v>
      </c>
      <c r="CI37" s="3">
        <f>IF($A37&gt;='FG_576way_Regular Symbol(2wild)'!D$16,"",IF(B37=0,"",IF(OR(B37=$BW$1,B38=$BW$1,B39=$BW$1,B37=$CJ$1,B38=$CJ$1,B39=$CJ$1),0,1)))</f>
        <v>1</v>
      </c>
      <c r="CJ37" s="3">
        <f>IF($A37&gt;='FG_576way_Regular Symbol(2wild)'!E$16,"",IF(C37=0,"",IF(OR(C37=$BW$1,C38=$BW$1,C39=$BW$1,C37=$CJ$1,C38=$CJ$1,C39=$CJ$1),0,1)))</f>
        <v>1</v>
      </c>
      <c r="CK37" s="3">
        <f>IF($A37&gt;='FG_576way_Regular Symbol(2wild)'!F$16,"",IF(D37=0,"",IF(OR(D37=$BW$1,D38=$BW$1,D39=$BW$1,D37=$CJ$1,D38=$CJ$1,D39=$CJ$1,D40=$BW$1,D40=$CJ$1),0,1)))</f>
        <v>1</v>
      </c>
      <c r="CL37" s="3">
        <f>IF($A37&gt;='FG_576way_Regular Symbol(2wild)'!G$16,"",IF(E37=0,"",IF(OR(E37=$BW$1,E38=$BW$1,E39=$BW$1,E37=$CJ$1,E38=$CJ$1,E39=$CJ$1,E40=$BW$1,E40=$CJ$1),0,1)))</f>
        <v>1</v>
      </c>
      <c r="CM37" s="3">
        <f>IF($A37&gt;='FG_576way_Regular Symbol(2wild)'!H$16,"",IF(F37=0,"",IF(OR(F37=$BW$1,F38=$BW$1,F39=$BW$1,F37=$CJ$1,F38=$CJ$1,F39=$CJ$1,F40=$BW$1,F40=$CJ$1),0,1)))</f>
        <v>0</v>
      </c>
      <c r="CO37" s="3">
        <f>IF($A37&gt;='FG_576way_Regular Symbol(2wild)'!D$16,"",IF(B37=0,"",IF(OR(B37=$BW$1,B38=$BW$1,B39=$BW$1,B37=$CP$1,B38=$CP$1,B39=$CP$1),0,1)))</f>
        <v>1</v>
      </c>
      <c r="CP37" s="3">
        <f>IF($A37&gt;='FG_576way_Regular Symbol(2wild)'!E$16,"",IF(C37=0,"",IF(OR(C37=$BW$1,C38=$BW$1,C39=$BW$1,C37=$CP$1,C38=$CP$1,C39=$CP$1),0,1)))</f>
        <v>0</v>
      </c>
      <c r="CQ37" s="3">
        <f>IF($A37&gt;='FG_576way_Regular Symbol(2wild)'!F$16,"",IF(D37=0,"",IF(OR(D37=$BW$1,D38=$BW$1,D39=$BW$1,D37=$CP$1,D38=$CP$1,D39=$CP$1,D40=$BW$1,D40=$CP$1),0,1)))</f>
        <v>1</v>
      </c>
      <c r="CR37" s="3">
        <f>IF($A37&gt;='FG_576way_Regular Symbol(2wild)'!G$16,"",IF(E37=0,"",IF(OR(E37=$BW$1,E38=$BW$1,E39=$BW$1,E37=$CP$1,E38=$CP$1,E39=$CP$1,E40=$BW$1,E40=$CP$1),0,1)))</f>
        <v>0</v>
      </c>
      <c r="CS37" s="3">
        <f>IF($A37&gt;='FG_576way_Regular Symbol(2wild)'!H$16,"",IF(F37=0,"",IF(OR(F37=$BW$1,F38=$BW$1,F39=$BW$1,F37=$CP$1,F38=$CP$1,F39=$CP$1,F40=$BW$1,F40=$CP$1),0,1)))</f>
        <v>1</v>
      </c>
      <c r="CU37" s="3">
        <f>IF($A37&gt;='FG_576way_Regular Symbol(2wild)'!D$16,"",IF(B37=0,"",IF(OR(B37=$BW$1,B38=$BW$1,B39=$BW$1,B37=$CV$1,B38=$CV$1,B39=$CV$1),0,1)))</f>
        <v>1</v>
      </c>
      <c r="CV37" s="3">
        <f>IF($A37&gt;='FG_576way_Regular Symbol(2wild)'!E$16,"",IF(C37=0,"",IF(OR(C37=$BW$1,C38=$BW$1,C39=$BW$1,C37=$CV$1,C38=$CV$1,C39=$CV$1),0,1)))</f>
        <v>1</v>
      </c>
      <c r="CW37" s="3">
        <f>IF($A37&gt;='FG_576way_Regular Symbol(2wild)'!F$16,"",IF(D37=0,"",IF(OR(D37=$BW$1,D38=$BW$1,D39=$BW$1,D37=$CV$1,D38=$CV$1,D39=$CV$1,D40=$BW$1,D40=$CV$1),0,1)))</f>
        <v>1</v>
      </c>
      <c r="CX37" s="3">
        <f>IF($A37&gt;='FG_576way_Regular Symbol(2wild)'!G$16,"",IF(E37=0,"",IF(OR(E37=$BW$1,E38=$BW$1,E39=$BW$1,E37=$CV$1,E38=$CV$1,E39=$CV$1,E40=$BW$1,E40=$CV$1),0,1)))</f>
        <v>1</v>
      </c>
      <c r="CY37" s="3">
        <f>IF($A37&gt;='FG_576way_Regular Symbol(2wild)'!H$16,"",IF(F37=0,"",IF(OR(F37=$BW$1,F38=$BW$1,F39=$BW$1,F37=$CV$1,F38=$CV$1,F39=$CV$1,F40=$BW$1,F40=$CV$1),0,1)))</f>
        <v>1</v>
      </c>
    </row>
    <row r="38" spans="1:103">
      <c r="A38" s="337">
        <f>IF('FG_243way_Regular Symbol'!L37="","",'FG_243way_Regular Symbol'!L37)</f>
        <v>34</v>
      </c>
      <c r="B38" s="191" t="str">
        <f>IF('FG_576way_Regular Symbol(2wild)'!Q37="",
IF($A38-'FG_576way_Regular Symbol(2wild)'!D$16&gt;='FG_576way_RegularＸ_W()'!B$2-1,"",VLOOKUP($A38-'FG_576way_Regular Symbol(2wild)'!D$16,'FG_576way_Regular Symbol(2wild)'!$P$3:$U$99,'FG_576way_RegularＸ_W()'!B$3+1,FALSE)),
'FG_576way_Regular Symbol(2wild)'!Q37)</f>
        <v>K</v>
      </c>
      <c r="C38" s="191" t="str">
        <f>IF('FG_576way_Regular Symbol(2wild)'!R37="",
IF($A38-'FG_576way_Regular Symbol(2wild)'!E$16&gt;='FG_576way_RegularＸ_W()'!C$2-1,"",VLOOKUP($A38-'FG_576way_Regular Symbol(2wild)'!E$16,'FG_576way_Regular Symbol(2wild)'!$P$3:$U$99,'FG_576way_RegularＸ_W()'!C$3+1,FALSE)),
'FG_576way_Regular Symbol(2wild)'!R37)</f>
        <v>M4</v>
      </c>
      <c r="D38" s="191" t="str">
        <f>IF('FG_576way_Regular Symbol(2wild)'!S37="",
IF($A38-'FG_576way_Regular Symbol(2wild)'!F$16&gt;='FG_576way_RegularＸ_W()'!D$2-1,"",VLOOKUP($A38-'FG_576way_Regular Symbol(2wild)'!F$16,'FG_576way_Regular Symbol(2wild)'!$P$3:$U$99,'FG_576way_RegularＸ_W()'!D$3+1,FALSE)),
'FG_576way_Regular Symbol(2wild)'!S37)</f>
        <v>M3</v>
      </c>
      <c r="E38" s="191" t="str">
        <f>IF('FG_576way_Regular Symbol(2wild)'!T37="",
IF($A38-'FG_576way_Regular Symbol(2wild)'!G$16&gt;='FG_576way_RegularＸ_W()'!E$2-1,"",VLOOKUP($A38-'FG_576way_Regular Symbol(2wild)'!G$16,'FG_576way_Regular Symbol(2wild)'!$P$3:$U$99,'FG_576way_RegularＸ_W()'!E$3+1,FALSE)),
'FG_576way_Regular Symbol(2wild)'!T37)</f>
        <v>TE</v>
      </c>
      <c r="F38" s="191" t="str">
        <f>IF('FG_576way_Regular Symbol(2wild)'!U37="",
IF($A38-'FG_576way_Regular Symbol(2wild)'!H$16&gt;='FG_576way_RegularＸ_W()'!F$2-1,"",VLOOKUP($A38-'FG_576way_Regular Symbol(2wild)'!H$16,'FG_576way_Regular Symbol(2wild)'!$P$3:$U$99,'FG_576way_RegularＸ_W()'!F$3+1,FALSE)),
'FG_576way_Regular Symbol(2wild)'!U37)</f>
        <v>K</v>
      </c>
      <c r="N38" s="363">
        <f t="shared" si="1"/>
        <v>34</v>
      </c>
      <c r="O38" s="344">
        <f>IF($A38&gt;='FG_576way_Regular Symbol(2wild)'!D$16,"",IF(B38="","",IF(OR(B38=$O$1,B38=$P$1,B39=$O$1,B39=$P$1,B40=$O$1,B40=$P$1),0,1)))</f>
        <v>1</v>
      </c>
      <c r="P38" s="344">
        <f>IF($A38&gt;='FG_576way_Regular Symbol(2wild)'!E$16,"",IF(C38="","",IF(OR(C38=$O$1,C38=$P$1,C39=$O$1,C39=$P$1,C40=$O$1,C40=$P$1),0,1)))</f>
        <v>1</v>
      </c>
      <c r="Q38" s="344">
        <f>IF($A38&gt;='FG_576way_Regular Symbol(2wild)'!F$16,"",IF(D38="","",IF(OR(D38=$O$1,D38=$P$1,D39=$O$1,D39=$P$1,D40=$O$1,D40=$P$1,D41=$O$1,D41=$P$1),0,1)))</f>
        <v>1</v>
      </c>
      <c r="R38" s="344">
        <f>IF($A38&gt;='FG_576way_Regular Symbol(2wild)'!G$16,"",IF(E38="","",IF(OR(E38=$O$1,E38=$P$1,E39=$O$1,E39=$P$1,E40=$O$1,E40=$P$1,E41=$O$1,E41=$P$1),0,1)))</f>
        <v>1</v>
      </c>
      <c r="S38" s="344">
        <f>IF($A38&gt;='FG_576way_Regular Symbol(2wild)'!H$16,"",IF(F38="","",IF(OR(F38=$O$1,F38=$P$1,F39=$O$1,F39=$P$1,F40=$O$1,F40=$P$1,F41=$O$1,F41=$P$1),0,1)))</f>
        <v>1</v>
      </c>
      <c r="U38" s="344">
        <f>IF($A38&gt;='FG_576way_Regular Symbol(2wild)'!D$16,"",IF(B38=0,"",IF(OR(B38=$U$1,B38=$V$1,B39=$U$1,B39=$V$1,B40=$U$1,B40=$V$1),0,1)))</f>
        <v>1</v>
      </c>
      <c r="V38" s="344">
        <f>IF($A38&gt;='FG_576way_Regular Symbol(2wild)'!E$16,"",IF(C38=0,"",IF(OR(C38=$U$1,C38=$V$1,C39=$U$1,C39=$V$1,C40=$U$1,C40=$V$1),0,1)))</f>
        <v>1</v>
      </c>
      <c r="W38" s="3">
        <f>IF($A38&gt;='FG_576way_Regular Symbol(2wild)'!F$16,"",IF(D38=0,"",IF(OR(D38=$U$1,D38=$V$1,D39=$U$1,D39=$V$1,D40=$U$1,D40=$V$1,D41=$U$1,D41=$V$1),0,1)))</f>
        <v>1</v>
      </c>
      <c r="X38" s="3">
        <f>IF($A38&gt;='FG_576way_Regular Symbol(2wild)'!G$16,"",IF(E38=0,"",IF(OR(E38=$U$1,E38=$V$1,E39=$U$1,E39=$V$1,E40=$U$1,E40=$V$1,E41=$U$1,E41=$V$1),0,1)))</f>
        <v>1</v>
      </c>
      <c r="Y38" s="3">
        <f>IF($A38&gt;='FG_576way_Regular Symbol(2wild)'!H$16,"",IF(F38=0,"",IF(OR(F38=$U$1,F38=$V$1,F39=$U$1,F39=$V$1,F40=$U$1,F40=$V$1,F41=$U$1,F41=$V$1),0,1)))</f>
        <v>1</v>
      </c>
      <c r="AA38" s="344">
        <f>IF($A38&gt;='FG_576way_Regular Symbol(2wild)'!D$16,"",IF(B38=0,"",IF(OR(B38=$AA$1,B38=$AB$1,B39=$AA$1,B39=$AB$1,B40=$AA$1,,B40=$AB$1),0,1)))</f>
        <v>0</v>
      </c>
      <c r="AB38" s="344">
        <f>IF($A38&gt;='FG_576way_Regular Symbol(2wild)'!E$16,"",IF(C38=0,"",IF(OR(C38=$AA$1,C38=$AB$1,C39=$AA$1,C39=$AB$1,C40=$AA$1,,C40=$AB$1),0,1)))</f>
        <v>0</v>
      </c>
      <c r="AC38" s="3">
        <f>IF($A38&gt;='FG_576way_Regular Symbol(2wild)'!F$16,"",IF(D38=0,"",IF(OR(D38=$AA$1,D38=$AB$1,D39=$AA$1,D39=$AB$1,D40=$AA$1,D40=$AB$1,D41=$AA$1,D41=$AB$1),0,1)))</f>
        <v>0</v>
      </c>
      <c r="AD38" s="3">
        <f>IF($A38&gt;='FG_576way_Regular Symbol(2wild)'!G$16,"",IF(E38=0,"",IF(OR(E38=$AA$1,E38=$AB$1,E39=$AA$1,E39=$AB$1,E40=$AA$1,E40=$AB$1,E41=$AA$1,E41=$AB$1),0,1)))</f>
        <v>1</v>
      </c>
      <c r="AE38" s="3">
        <f>IF($A38&gt;='FG_576way_Regular Symbol(2wild)'!H$16,"",IF(F38=0,"",IF(OR(F38=$AA$1,F38=$AB$1,F39=$AA$1,F39=$AB$1,F40=$AA$1,F40=$AB$1,F41=$AA$1,F41=$AB$1),0,1)))</f>
        <v>0</v>
      </c>
      <c r="AG38" s="344">
        <f>IF($A38&gt;='FG_576way_Regular Symbol(2wild)'!D$16,"",IF(B38=0,"",IF(OR(B38=$AG$1,B38=$AH$1,B39=$AG$1,B39=$AH$1,B40=$AG$1,B40=$AH$1),0,1)))</f>
        <v>1</v>
      </c>
      <c r="AH38" s="344">
        <f>IF($A38&gt;='FG_576way_Regular Symbol(2wild)'!E$16,"",IF(C38=0,"",IF(OR(C38=$AG$1,C38=$AH$1,C39=$AG$1,C39=$AH$1,C40=$AG$1,C40=$AH$1),0,1)))</f>
        <v>0</v>
      </c>
      <c r="AI38" s="3">
        <f>IF($A38&gt;='FG_576way_Regular Symbol(2wild)'!F$16,"",IF(D38=0,"",IF(OR(D38=$AG$1,D38=$AH$1,D39=$AG$1,D39=$AH$1,D40=$AG$1,D40=$AH$1,D41=$AG$1,D41=$AH$1),0,1)))</f>
        <v>0</v>
      </c>
      <c r="AJ38" s="3">
        <f>IF($A38&gt;='FG_576way_Regular Symbol(2wild)'!G$16,"",IF(E38=0,"",IF(OR(E38=$AG$1,E38=$AH$1,E39=$AG$1,E39=$AH$1,E40=$AG$1,E40=$AH$1,E41=$AG$1,E41=$AH$1),0,1)))</f>
        <v>1</v>
      </c>
      <c r="AK38" s="3">
        <f>IF($A38&gt;='FG_576way_Regular Symbol(2wild)'!H$16,"",IF(F38=0,"",IF(OR(F38=$AG$1,F38=$AH$1,F39=$AG$1,F39=$AH$1,F40=$AG$1,F40=$AH$1,F41=$AG$1,F41=$AH$1),0,1)))</f>
        <v>1</v>
      </c>
      <c r="AM38" s="344">
        <f>IF($A38&gt;='FG_576way_Regular Symbol(2wild)'!D$16,"",IF(B38=0,"",IF(OR(B38=$AM$1,B38=$AN$1,B39=$AM$1,B39=$AN$1,B40=$AM$1,B40=$AN$1),0,1)))</f>
        <v>1</v>
      </c>
      <c r="AN38" s="344">
        <f>IF($A38&gt;='FG_576way_Regular Symbol(2wild)'!E$16,"",IF(C38=0,"",IF(OR(C38=$AM$1,C38=$AN$1,C39=$AM$1,C39=$AN$1,C40=$AM$1,C40=$AN$1),0,1)))</f>
        <v>1</v>
      </c>
      <c r="AO38" s="3">
        <f>IF($A38&gt;='FG_576way_Regular Symbol(2wild)'!F$16,"",IF(D38=0,"",IF(OR(D38=$AM$1,D38=$AN$1,D39=$AM$1,D39=$AN$1,D40=$AM$1,D40=$AN$1,D41=$AM$1,D41=$AN$1),0,1)))</f>
        <v>0</v>
      </c>
      <c r="AP38" s="3">
        <f>IF($A38&gt;='FG_576way_Regular Symbol(2wild)'!G$16,"",IF(E38=0,"",IF(OR(E38=$AM$1,E38=$AN$1,E39=$AM$1,E39=$AN$1,E40=$AM$1,E40=$AN$1,E41=$AM$1,E41=$AN$1),0,1)))</f>
        <v>0</v>
      </c>
      <c r="AQ38" s="3">
        <f>IF($A38&gt;='FG_576way_Regular Symbol(2wild)'!H$16,"",IF(F38=0,"",IF(OR(F38=$AM$1,F38=$AN$1,F39=$AM$1,F39=$AN$1,F40=$AM$1,F40=$AN$1,F41=$AM$1,F41=$AN$1),0,1)))</f>
        <v>1</v>
      </c>
      <c r="AS38" s="344">
        <f>IF($A38&gt;='FG_576way_Regular Symbol(2wild)'!D$16,"",IF(B38=0,"",IF(OR(B38=$AM$1,B38=$AT$1,B39=$AM$1,B39=$AT$1,B40=$AM$1,B40=$AT$1),0,1)))</f>
        <v>1</v>
      </c>
      <c r="AT38" s="344">
        <f>IF($A38&gt;='FG_576way_Regular Symbol(2wild)'!E$16,"",IF(C38=0,"",IF(OR(C38=$AM$1,C38=$AT$1,C39=$AM$1,C39=$AT$1,C40=$AM$1,C40=$AT$1),0,1)))</f>
        <v>1</v>
      </c>
      <c r="AU38" s="3">
        <f>IF($A38&gt;='FG_576way_Regular Symbol(2wild)'!F$16,"",IF(D38=0,"",IF(OR(D38=$AM$1,D38=$AT$1,D39=$AM$1,D39=$AT$1,D40=$AM$1,D40=$AT$1,D41=$AM$1,D41=$AT$1),0,1)))</f>
        <v>1</v>
      </c>
      <c r="AV38" s="3">
        <f>IF($A38&gt;='FG_576way_Regular Symbol(2wild)'!G$16,"",IF(E38=0,"",IF(OR(E38=$AM$1,E38=$AT$1,E39=$AM$1,E39=$AT$1,E40=$AM$1,E40=$AT$1,E41=$AM$1,E41=$AT$1),0,1)))</f>
        <v>1</v>
      </c>
      <c r="AW38" s="3">
        <f>IF($A38&gt;='FG_576way_Regular Symbol(2wild)'!H$16,"",IF(F38=0,"",IF(OR(F38=$AM$1,F38=$AT$1,F39=$AM$1,F39=$AT$1,F40=$AM$1,F40=$AT$1,F41=$AM$1,F41=$AT$1),0,1)))</f>
        <v>1</v>
      </c>
      <c r="AY38" s="344">
        <f>IF($A38&gt;='FG_576way_Regular Symbol(2wild)'!D$16,"",IF(B38=0,"",IF(OR(B38=$AM$1,B38=$AZ$1,B39=$AM$1,B39=$AZ$1,B40=$AM$1,B40=$AZ$1),0,1)))</f>
        <v>1</v>
      </c>
      <c r="AZ38" s="344">
        <f>IF($A38&gt;='FG_576way_Regular Symbol(2wild)'!E$16,"",IF(C38=0,"",IF(OR(C38=$AM$1,C38=$AZ$1,C39=$AM$1,C39=$AZ$1,C40=$AM$1,C40=$AZ$1),0,1)))</f>
        <v>1</v>
      </c>
      <c r="BA38" s="3">
        <f>IF($A38&gt;='FG_576way_Regular Symbol(2wild)'!F$16,"",IF(D38=0,"",IF(OR(D38=$AM$1,D38=$AZ$1,D39=$AM$1,D39=$AZ$1,D40=$AM$1,D40=$AZ$1,D41=$AM$1,D41=$AZ$1),0,1)))</f>
        <v>1</v>
      </c>
      <c r="BB38" s="3">
        <f>IF($A38&gt;='FG_576way_Regular Symbol(2wild)'!G$16,"",IF(E38=0,"",IF(OR(E38=$AM$1,E38=$AZ$1,E39=$AM$1,E39=$AZ$1,E40=$AM$1,E40=$AZ$1,E41=$AM$1,E41=$AZ$1),0,1)))</f>
        <v>1</v>
      </c>
      <c r="BC38" s="3">
        <f>IF($A38&gt;='FG_576way_Regular Symbol(2wild)'!H$16,"",IF(F38=0,"",IF(OR(F38=$AM$1,F38=$AZ$1,F39=$AM$1,F39=$AZ$1,F40=$AM$1,F40=$AZ$1,F41=$AM$1,F41=$AZ$1),0,1)))</f>
        <v>1</v>
      </c>
      <c r="BE38" s="344">
        <f>IF($A38&gt;='FG_576way_Regular Symbol(2wild)'!D$16,"",IF(B38=0,"",IF(OR(B38=$AM$1,B38=$BF$1,B39=$AM$1,B39=$BF$1,B40=$AM$1,B40=$BF$1),0,1)))</f>
        <v>1</v>
      </c>
      <c r="BF38" s="344">
        <f>IF($A38&gt;='FG_576way_Regular Symbol(2wild)'!E$16,"",IF(C38=0,"",IF(OR(C38=$AM$1,C38=$BF$1,C39=$AM$1,C39=$BF$1,C40=$AM$1,C40=$BF$1),0,1)))</f>
        <v>1</v>
      </c>
      <c r="BG38" s="3">
        <f>IF($A38&gt;='FG_576way_Regular Symbol(2wild)'!F$16,"",IF(D38=0,"",IF(OR(D38=$AM$1,D38=$BF$1,D39=$AM$1,D39=$BF$1,D40=$AM$1,D40=$BF$1,D41=$AM$1,D41=$BF$1),0,1)))</f>
        <v>1</v>
      </c>
      <c r="BH38" s="3">
        <f>IF($A38&gt;='FG_576way_Regular Symbol(2wild)'!G$16,"",IF(E38=0,"",IF(OR(E38=$AM$1,E38=$BF$1,E39=$AM$1,E39=$BF$1,E40=$AM$1,E40=$BF$1,E41=$AM$1,E41=$BF$1),0,1)))</f>
        <v>1</v>
      </c>
      <c r="BI38" s="3">
        <f>IF($A38&gt;='FG_576way_Regular Symbol(2wild)'!H$16,"",IF(F38=0,"",IF(OR(F38=$AM$1,F38=$BF$1,F39=$AM$1,F39=$BF$1,F40=$AM$1,F40=$BF$1,F41=$AM$1,F41=$BF$1),0,1)))</f>
        <v>1</v>
      </c>
      <c r="BK38" s="344">
        <f>IF($A38&gt;='FG_576way_Regular Symbol(2wild)'!D$16,"",IF(B38=0,"",IF(OR(B38=$AM$1,B38=$BL$1,B39=$AM$1,B39=$BL$1,B40=$AM$1,B40=$BL$1),0,1)))</f>
        <v>1</v>
      </c>
      <c r="BL38" s="344">
        <f>IF($A38&gt;='FG_576way_Regular Symbol(2wild)'!E$16,"",IF(C38=0,"",IF(OR(C38=$AM$1,C38=$BL$1,C39=$AM$1,C39=$BL$1,C40=$AM$1,C40=$BL$1),0,1)))</f>
        <v>1</v>
      </c>
      <c r="BM38" s="3">
        <f>IF($A38&gt;='FG_576way_Regular Symbol(2wild)'!F$16,"",IF(D38=0,"",IF(OR(D38=$AM$1,D38=$BL$1,D39=$AM$1,D39=$BL$1,D40=$AM$1,D40=$BL$1,D41=$AM$1,D41=$BL$1),0,1)))</f>
        <v>1</v>
      </c>
      <c r="BN38" s="3">
        <f>IF($A38&gt;='FG_576way_Regular Symbol(2wild)'!G$16,"",IF(E38=0,"",IF(OR(E38=$AM$1,E38=$BL$1,E39=$AM$1,E39=$BL$1,E40=$AM$1,E40=$BL$1,E41=$AM$1,E41=$BL$1),0,1)))</f>
        <v>1</v>
      </c>
      <c r="BO38" s="3">
        <f>IF($A38&gt;='FG_576way_Regular Symbol(2wild)'!H$16,"",IF(F38=0,"",IF(OR(F38=$AM$1,F38=$BL$1,F39=$AM$1,F39=$BL$1,F40=$AM$1,F40=$BL$1,F41=$AM$1,F41=$BL$1),0,1)))</f>
        <v>1</v>
      </c>
      <c r="BQ38" s="3">
        <f>IF($A38&gt;='FG_576way_Regular Symbol(2wild)'!D$16,"",IF(B38=0,"",IF(OR(B38=$BQ$1,B38=$BR$1,B39=$BQ$1,B39=$BR$1,B40=$BQ$1,B40=$BR$1),0,1)))</f>
        <v>1</v>
      </c>
      <c r="BR38" s="3">
        <f>IF($A38&gt;='FG_576way_Regular Symbol(2wild)'!E$16,"",IF(C38=0,"",IF(OR(C38=$BQ$1,C38=$BR$1,C39=$BQ$1,C39=$BR$1,C40=$BQ$1,C40=$BR$1),0,1)))</f>
        <v>1</v>
      </c>
      <c r="BS38" s="3">
        <f>IF($A38&gt;='FG_576way_Regular Symbol(2wild)'!F$16,"",IF(D38=0,"",IF(OR(D38=$BQ$1,D38=$BR$1,D39=$BQ$1,D39=$BR$1,D40=$BQ$1,D40=$BR$1,D41=$BQ$1,D41=$BR$1),0,1)))</f>
        <v>1</v>
      </c>
      <c r="BT38" s="3">
        <f>IF($A38&gt;='FG_576way_Regular Symbol(2wild)'!G$16,"",IF(E38=0,"",IF(OR(E38=$BQ$1,E38=$BR$1,E39=$BQ$1,E39=$BR$1,E40=$BQ$1,E40=$BR$1,E41=$BQ$1,E41=$BR$1),0,1)))</f>
        <v>1</v>
      </c>
      <c r="BU38" s="3">
        <f>IF($A38&gt;='FG_576way_Regular Symbol(2wild)'!H$16,"",IF(F38=0,"",IF(OR(F38=$BQ$1,F38=$BR$1,F39=$BQ$1,F39=$BR$1,F40=$BQ$1,F40=$BR$1,F41=$BQ$1,F41=$BR$1),0,1)))</f>
        <v>1</v>
      </c>
      <c r="BW38" s="3">
        <f>IF($A38&gt;='FG_576way_Regular Symbol(2wild)'!D$16,"",IF(B38=0,"",IF(OR(B38=$BW$1,B39=$BW$1,B40=$BW$1,B38=$BX$1,B39=$BX$1,B40=$BX$1),0,1)))</f>
        <v>0</v>
      </c>
      <c r="BX38" s="3">
        <f>IF($A38&gt;='FG_576way_Regular Symbol(2wild)'!E$16,"",IF(C38=0,"",IF(OR(C38=$BW$1,C39=$BW$1,C40=$BW$1,C38=$BX$1,C39=$BX$1,C40=$BX$1),0,1)))</f>
        <v>1</v>
      </c>
      <c r="BY38" s="3">
        <f>IF($A38&gt;='FG_576way_Regular Symbol(2wild)'!F$16,"",IF(D38=0,"",IF(OR(D38=$BW$1,D39=$BW$1,D40=$BW$1,D38=$BX$1,D39=$BX$1,D40=$BX$1,D41=$BW$1,D41=$BX$1),0,1)))</f>
        <v>1</v>
      </c>
      <c r="BZ38" s="3">
        <f>IF($A38&gt;='FG_576way_Regular Symbol(2wild)'!G$16,"",IF(E38=0,"",IF(OR(E38=$BW$1,E39=$BW$1,E40=$BW$1,E38=$BX$1,E39=$BX$1,E40=$BX$1,E41=$BW$1,E41=$BX$1),0,1)))</f>
        <v>1</v>
      </c>
      <c r="CA38" s="3">
        <f>IF($A38&gt;='FG_576way_Regular Symbol(2wild)'!H$16,"",IF(F38=0,"",IF(OR(F38=$BW$1,F39=$BW$1,F40=$BW$1,F38=$BX$1,F39=$BX$1,F40=$BX$1,F41=$BW$1,F41=$BX$1),0,1)))</f>
        <v>0</v>
      </c>
      <c r="CC38" s="3">
        <f>IF($A38&gt;='FG_576way_Regular Symbol(2wild)'!D$16,"",IF(B38=0,"",IF(OR(B38=$BW$1,B39=$BW$1,B40=$BW$1,B38=$CD$1,B39=$CD$1,B40=$CD$1),0,1)))</f>
        <v>1</v>
      </c>
      <c r="CD38" s="3">
        <f>IF($A38&gt;='FG_576way_Regular Symbol(2wild)'!E$16,"",IF(C38=0,"",IF(OR(C38=$BW$1,C39=$BW$1,C40=$BW$1,C38=$CD$1,C39=$CD$1,C40=$CD$1),0,1)))</f>
        <v>1</v>
      </c>
      <c r="CE38" s="3">
        <f>IF($A38&gt;='FG_576way_Regular Symbol(2wild)'!F$16,"",IF(D38=0,"",IF(OR(D38=$BW$1,D39=$BW$1,D40=$BW$1,D38=$CD$1,D39=$CD$1,D40=$CD$1,D41=$BW$1,D41=$CD$1),0,1)))</f>
        <v>1</v>
      </c>
      <c r="CF38" s="3">
        <f>IF($A38&gt;='FG_576way_Regular Symbol(2wild)'!G$16,"",IF(E38=0,"",IF(OR(E38=$BW$1,E39=$BW$1,E40=$BW$1,E38=$CD$1,E39=$CD$1,E40=$CD$1,E41=$BW$1,E41=$CD$1),0,1)))</f>
        <v>1</v>
      </c>
      <c r="CG38" s="3">
        <f>IF($A38&gt;='FG_576way_Regular Symbol(2wild)'!H$16,"",IF(F38=0,"",IF(OR(F38=$BW$1,F39=$BW$1,F40=$BW$1,F38=$CD$1,F39=$CD$1,F40=$CD$1,F41=$BW$1,F41=$CD$1),0,1)))</f>
        <v>1</v>
      </c>
      <c r="CI38" s="3">
        <f>IF($A38&gt;='FG_576way_Regular Symbol(2wild)'!D$16,"",IF(B38=0,"",IF(OR(B38=$BW$1,B39=$BW$1,B40=$BW$1,B38=$CJ$1,B39=$CJ$1,B40=$CJ$1),0,1)))</f>
        <v>1</v>
      </c>
      <c r="CJ38" s="3">
        <f>IF($A38&gt;='FG_576way_Regular Symbol(2wild)'!E$16,"",IF(C38=0,"",IF(OR(C38=$BW$1,C39=$BW$1,C40=$BW$1,C38=$CJ$1,C39=$CJ$1,C40=$CJ$1),0,1)))</f>
        <v>1</v>
      </c>
      <c r="CK38" s="3">
        <f>IF($A38&gt;='FG_576way_Regular Symbol(2wild)'!F$16,"",IF(D38=0,"",IF(OR(D38=$BW$1,D39=$BW$1,D40=$BW$1,D38=$CJ$1,D39=$CJ$1,D40=$CJ$1,D41=$BW$1,D41=$CJ$1),0,1)))</f>
        <v>1</v>
      </c>
      <c r="CL38" s="3">
        <f>IF($A38&gt;='FG_576way_Regular Symbol(2wild)'!G$16,"",IF(E38=0,"",IF(OR(E38=$BW$1,E39=$BW$1,E40=$BW$1,E38=$CJ$1,E39=$CJ$1,E40=$CJ$1,E41=$BW$1,E41=$CJ$1),0,1)))</f>
        <v>1</v>
      </c>
      <c r="CM38" s="3">
        <f>IF($A38&gt;='FG_576way_Regular Symbol(2wild)'!H$16,"",IF(F38=0,"",IF(OR(F38=$BW$1,F39=$BW$1,F40=$BW$1,F38=$CJ$1,F39=$CJ$1,F40=$CJ$1,F41=$BW$1,F41=$CJ$1),0,1)))</f>
        <v>0</v>
      </c>
      <c r="CO38" s="3">
        <f>IF($A38&gt;='FG_576way_Regular Symbol(2wild)'!D$16,"",IF(B38=0,"",IF(OR(B38=$BW$1,B39=$BW$1,B40=$BW$1,B38=$CP$1,B39=$CP$1,B40=$CP$1),0,1)))</f>
        <v>1</v>
      </c>
      <c r="CP38" s="3">
        <f>IF($A38&gt;='FG_576way_Regular Symbol(2wild)'!E$16,"",IF(C38=0,"",IF(OR(C38=$BW$1,C39=$BW$1,C40=$BW$1,C38=$CP$1,C39=$CP$1,C40=$CP$1),0,1)))</f>
        <v>1</v>
      </c>
      <c r="CQ38" s="3">
        <f>IF($A38&gt;='FG_576way_Regular Symbol(2wild)'!F$16,"",IF(D38=0,"",IF(OR(D38=$BW$1,D39=$BW$1,D40=$BW$1,D38=$CP$1,D39=$CP$1,D40=$CP$1,D41=$BW$1,D41=$CP$1),0,1)))</f>
        <v>1</v>
      </c>
      <c r="CR38" s="3">
        <f>IF($A38&gt;='FG_576way_Regular Symbol(2wild)'!G$16,"",IF(E38=0,"",IF(OR(E38=$BW$1,E39=$BW$1,E40=$BW$1,E38=$CP$1,E39=$CP$1,E40=$CP$1,E41=$BW$1,E41=$CP$1),0,1)))</f>
        <v>0</v>
      </c>
      <c r="CS38" s="3">
        <f>IF($A38&gt;='FG_576way_Regular Symbol(2wild)'!H$16,"",IF(F38=0,"",IF(OR(F38=$BW$1,F39=$BW$1,F40=$BW$1,F38=$CP$1,F39=$CP$1,F40=$CP$1,F41=$BW$1,F41=$CP$1),0,1)))</f>
        <v>1</v>
      </c>
      <c r="CU38" s="3">
        <f>IF($A38&gt;='FG_576way_Regular Symbol(2wild)'!D$16,"",IF(B38=0,"",IF(OR(B38=$BW$1,B39=$BW$1,B40=$BW$1,B38=$CV$1,B39=$CV$1,B40=$CV$1),0,1)))</f>
        <v>1</v>
      </c>
      <c r="CV38" s="3">
        <f>IF($A38&gt;='FG_576way_Regular Symbol(2wild)'!E$16,"",IF(C38=0,"",IF(OR(C38=$BW$1,C39=$BW$1,C40=$BW$1,C38=$CV$1,C39=$CV$1,C40=$CV$1),0,1)))</f>
        <v>1</v>
      </c>
      <c r="CW38" s="3">
        <f>IF($A38&gt;='FG_576way_Regular Symbol(2wild)'!F$16,"",IF(D38=0,"",IF(OR(D38=$BW$1,D39=$BW$1,D40=$BW$1,D38=$CV$1,D39=$CV$1,D40=$CV$1,D41=$BW$1,D41=$CV$1),0,1)))</f>
        <v>1</v>
      </c>
      <c r="CX38" s="3">
        <f>IF($A38&gt;='FG_576way_Regular Symbol(2wild)'!G$16,"",IF(E38=0,"",IF(OR(E38=$BW$1,E39=$BW$1,E40=$BW$1,E38=$CV$1,E39=$CV$1,E40=$CV$1,E41=$BW$1,E41=$CV$1),0,1)))</f>
        <v>1</v>
      </c>
      <c r="CY38" s="3">
        <f>IF($A38&gt;='FG_576way_Regular Symbol(2wild)'!H$16,"",IF(F38=0,"",IF(OR(F38=$BW$1,F39=$BW$1,F40=$BW$1,F38=$CV$1,F39=$CV$1,F40=$CV$1,F41=$BW$1,F41=$CV$1),0,1)))</f>
        <v>1</v>
      </c>
    </row>
    <row r="39" spans="1:103">
      <c r="A39" s="337">
        <f>IF('FG_243way_Regular Symbol'!L38="","",'FG_243way_Regular Symbol'!L38)</f>
        <v>35</v>
      </c>
      <c r="B39" s="191" t="str">
        <f>IF('FG_576way_Regular Symbol(2wild)'!Q38="",
IF($A39-'FG_576way_Regular Symbol(2wild)'!D$16&gt;='FG_576way_RegularＸ_W()'!B$2-1,"",VLOOKUP($A39-'FG_576way_Regular Symbol(2wild)'!D$16,'FG_576way_Regular Symbol(2wild)'!$P$3:$U$99,'FG_576way_RegularＸ_W()'!B$3+1,FALSE)),
'FG_576way_Regular Symbol(2wild)'!Q38)</f>
        <v>M3</v>
      </c>
      <c r="C39" s="191" t="str">
        <f>IF('FG_576way_Regular Symbol(2wild)'!R38="",
IF($A39-'FG_576way_Regular Symbol(2wild)'!E$16&gt;='FG_576way_RegularＸ_W()'!C$2-1,"",VLOOKUP($A39-'FG_576way_Regular Symbol(2wild)'!E$16,'FG_576way_Regular Symbol(2wild)'!$P$3:$U$99,'FG_576way_RegularＸ_W()'!C$3+1,FALSE)),
'FG_576way_Regular Symbol(2wild)'!R38)</f>
        <v>M4</v>
      </c>
      <c r="D39" s="191" t="str">
        <f>IF('FG_576way_Regular Symbol(2wild)'!S38="",
IF($A39-'FG_576way_Regular Symbol(2wild)'!F$16&gt;='FG_576way_RegularＸ_W()'!D$2-1,"",VLOOKUP($A39-'FG_576way_Regular Symbol(2wild)'!F$16,'FG_576way_Regular Symbol(2wild)'!$P$3:$U$99,'FG_576way_RegularＸ_W()'!D$3+1,FALSE)),
'FG_576way_Regular Symbol(2wild)'!S38)</f>
        <v>M5</v>
      </c>
      <c r="E39" s="191" t="str">
        <f>IF('FG_576way_Regular Symbol(2wild)'!T38="",
IF($A39-'FG_576way_Regular Symbol(2wild)'!G$16&gt;='FG_576way_RegularＸ_W()'!E$2-1,"",VLOOKUP($A39-'FG_576way_Regular Symbol(2wild)'!G$16,'FG_576way_Regular Symbol(2wild)'!$P$3:$U$99,'FG_576way_RegularＸ_W()'!E$3+1,FALSE)),
'FG_576way_Regular Symbol(2wild)'!T38)</f>
        <v>M5</v>
      </c>
      <c r="F39" s="191" t="str">
        <f>IF('FG_576way_Regular Symbol(2wild)'!U38="",
IF($A39-'FG_576way_Regular Symbol(2wild)'!H$16&gt;='FG_576way_RegularＸ_W()'!F$2-1,"",VLOOKUP($A39-'FG_576way_Regular Symbol(2wild)'!H$16,'FG_576way_Regular Symbol(2wild)'!$P$3:$U$99,'FG_576way_RegularＸ_W()'!F$3+1,FALSE)),
'FG_576way_Regular Symbol(2wild)'!U38)</f>
        <v>J</v>
      </c>
      <c r="N39" s="363">
        <f t="shared" si="1"/>
        <v>35</v>
      </c>
      <c r="O39" s="344">
        <f>IF($A39&gt;='FG_576way_Regular Symbol(2wild)'!D$16,"",IF(B39="","",IF(OR(B39=$O$1,B39=$P$1,B40=$O$1,B40=$P$1,B41=$O$1,B41=$P$1),0,1)))</f>
        <v>1</v>
      </c>
      <c r="P39" s="344">
        <f>IF($A39&gt;='FG_576way_Regular Symbol(2wild)'!E$16,"",IF(C39="","",IF(OR(C39=$O$1,C39=$P$1,C40=$O$1,C40=$P$1,C41=$O$1,C41=$P$1),0,1)))</f>
        <v>1</v>
      </c>
      <c r="Q39" s="344">
        <f>IF($A39&gt;='FG_576way_Regular Symbol(2wild)'!F$16,"",IF(D39="","",IF(OR(D39=$O$1,D39=$P$1,D40=$O$1,D40=$P$1,D41=$O$1,D41=$P$1,D42=$O$1,D42=$P$1),0,1)))</f>
        <v>1</v>
      </c>
      <c r="R39" s="344">
        <f>IF($A39&gt;='FG_576way_Regular Symbol(2wild)'!G$16,"",IF(E39="","",IF(OR(E39=$O$1,E39=$P$1,E40=$O$1,E40=$P$1,E41=$O$1,E41=$P$1,E42=$O$1,E42=$P$1),0,1)))</f>
        <v>1</v>
      </c>
      <c r="S39" s="344">
        <f>IF($A39&gt;='FG_576way_Regular Symbol(2wild)'!H$16,"",IF(F39="","",IF(OR(F39=$O$1,F39=$P$1,F40=$O$1,F40=$P$1,F41=$O$1,F41=$P$1,F42=$O$1,F42=$P$1),0,1)))</f>
        <v>1</v>
      </c>
      <c r="U39" s="344">
        <f>IF($A39&gt;='FG_576way_Regular Symbol(2wild)'!D$16,"",IF(B39=0,"",IF(OR(B39=$U$1,B39=$V$1,B40=$U$1,B40=$V$1,B41=$U$1,B41=$V$1),0,1)))</f>
        <v>0</v>
      </c>
      <c r="V39" s="344">
        <f>IF($A39&gt;='FG_576way_Regular Symbol(2wild)'!E$16,"",IF(C39=0,"",IF(OR(C39=$U$1,C39=$V$1,C40=$U$1,C40=$V$1,C41=$U$1,C41=$V$1),0,1)))</f>
        <v>1</v>
      </c>
      <c r="W39" s="3">
        <f>IF($A39&gt;='FG_576way_Regular Symbol(2wild)'!F$16,"",IF(D39=0,"",IF(OR(D39=$U$1,D39=$V$1,D40=$U$1,D40=$V$1,D41=$U$1,D41=$V$1,D42=$U$1,D42=$V$1),0,1)))</f>
        <v>1</v>
      </c>
      <c r="X39" s="3">
        <f>IF($A39&gt;='FG_576way_Regular Symbol(2wild)'!G$16,"",IF(E39=0,"",IF(OR(E39=$U$1,E39=$V$1,E40=$U$1,E40=$V$1,E41=$U$1,E41=$V$1,E42=$U$1,E42=$V$1),0,1)))</f>
        <v>1</v>
      </c>
      <c r="Y39" s="3">
        <f>IF($A39&gt;='FG_576way_Regular Symbol(2wild)'!H$16,"",IF(F39=0,"",IF(OR(F39=$U$1,F39=$V$1,F40=$U$1,F40=$V$1,F41=$U$1,F41=$V$1,F42=$U$1,F42=$V$1),0,1)))</f>
        <v>1</v>
      </c>
      <c r="AA39" s="344">
        <f>IF($A39&gt;='FG_576way_Regular Symbol(2wild)'!D$16,"",IF(B39=0,"",IF(OR(B39=$AA$1,B39=$AB$1,B40=$AA$1,B40=$AB$1,B41=$AA$1,,B41=$AB$1),0,1)))</f>
        <v>0</v>
      </c>
      <c r="AB39" s="344">
        <f>IF($A39&gt;='FG_576way_Regular Symbol(2wild)'!E$16,"",IF(C39=0,"",IF(OR(C39=$AA$1,C39=$AB$1,C40=$AA$1,C40=$AB$1,C41=$AA$1,,C41=$AB$1),0,1)))</f>
        <v>0</v>
      </c>
      <c r="AC39" s="3">
        <f>IF($A39&gt;='FG_576way_Regular Symbol(2wild)'!F$16,"",IF(D39=0,"",IF(OR(D39=$AA$1,D39=$AB$1,D40=$AA$1,D40=$AB$1,D41=$AA$1,D41=$AB$1,D42=$AA$1,D42=$AB$1),0,1)))</f>
        <v>1</v>
      </c>
      <c r="AD39" s="3">
        <f>IF($A39&gt;='FG_576way_Regular Symbol(2wild)'!G$16,"",IF(E39=0,"",IF(OR(E39=$AA$1,E39=$AB$1,E40=$AA$1,E40=$AB$1,E41=$AA$1,E41=$AB$1,E42=$AA$1,E42=$AB$1),0,1)))</f>
        <v>1</v>
      </c>
      <c r="AE39" s="3">
        <f>IF($A39&gt;='FG_576way_Regular Symbol(2wild)'!H$16,"",IF(F39=0,"",IF(OR(F39=$AA$1,F39=$AB$1,F40=$AA$1,F40=$AB$1,F41=$AA$1,F41=$AB$1,F42=$AA$1,F42=$AB$1),0,1)))</f>
        <v>0</v>
      </c>
      <c r="AG39" s="344">
        <f>IF($A39&gt;='FG_576way_Regular Symbol(2wild)'!D$16,"",IF(B39=0,"",IF(OR(B39=$AG$1,B39=$AH$1,B40=$AG$1,B40=$AH$1,B41=$AG$1,B41=$AH$1),0,1)))</f>
        <v>1</v>
      </c>
      <c r="AH39" s="344">
        <f>IF($A39&gt;='FG_576way_Regular Symbol(2wild)'!E$16,"",IF(C39=0,"",IF(OR(C39=$AG$1,C39=$AH$1,C40=$AG$1,C40=$AH$1,C41=$AG$1,C41=$AH$1),0,1)))</f>
        <v>0</v>
      </c>
      <c r="AI39" s="3">
        <f>IF($A39&gt;='FG_576way_Regular Symbol(2wild)'!F$16,"",IF(D39=0,"",IF(OR(D39=$AG$1,D39=$AH$1,D40=$AG$1,D40=$AH$1,D41=$AG$1,D41=$AH$1,D42=$AG$1,D42=$AH$1),0,1)))</f>
        <v>0</v>
      </c>
      <c r="AJ39" s="3">
        <f>IF($A39&gt;='FG_576way_Regular Symbol(2wild)'!G$16,"",IF(E39=0,"",IF(OR(E39=$AG$1,E39=$AH$1,E40=$AG$1,E40=$AH$1,E41=$AG$1,E41=$AH$1,E42=$AG$1,E42=$AH$1),0,1)))</f>
        <v>1</v>
      </c>
      <c r="AK39" s="3">
        <f>IF($A39&gt;='FG_576way_Regular Symbol(2wild)'!H$16,"",IF(F39=0,"",IF(OR(F39=$AG$1,F39=$AH$1,F40=$AG$1,F40=$AH$1,F41=$AG$1,F41=$AH$1,F42=$AG$1,F42=$AH$1),0,1)))</f>
        <v>1</v>
      </c>
      <c r="AM39" s="344">
        <f>IF($A39&gt;='FG_576way_Regular Symbol(2wild)'!D$16,"",IF(B39=0,"",IF(OR(B39=$AM$1,B39=$AN$1,B40=$AM$1,B40=$AN$1,B41=$AM$1,B41=$AN$1),0,1)))</f>
        <v>1</v>
      </c>
      <c r="AN39" s="344">
        <f>IF($A39&gt;='FG_576way_Regular Symbol(2wild)'!E$16,"",IF(C39=0,"",IF(OR(C39=$AM$1,C39=$AN$1,C40=$AM$1,C40=$AN$1,C41=$AM$1,C41=$AN$1),0,1)))</f>
        <v>0</v>
      </c>
      <c r="AO39" s="3">
        <f>IF($A39&gt;='FG_576way_Regular Symbol(2wild)'!F$16,"",IF(D39=0,"",IF(OR(D39=$AM$1,D39=$AN$1,D40=$AM$1,D40=$AN$1,D41=$AM$1,D41=$AN$1,D42=$AM$1,D42=$AN$1),0,1)))</f>
        <v>0</v>
      </c>
      <c r="AP39" s="3">
        <f>IF($A39&gt;='FG_576way_Regular Symbol(2wild)'!G$16,"",IF(E39=0,"",IF(OR(E39=$AM$1,E39=$AN$1,E40=$AM$1,E40=$AN$1,E41=$AM$1,E41=$AN$1,E42=$AM$1,E42=$AN$1),0,1)))</f>
        <v>0</v>
      </c>
      <c r="AQ39" s="3">
        <f>IF($A39&gt;='FG_576way_Regular Symbol(2wild)'!H$16,"",IF(F39=0,"",IF(OR(F39=$AM$1,F39=$AN$1,F40=$AM$1,F40=$AN$1,F41=$AM$1,F41=$AN$1,F42=$AM$1,F42=$AN$1),0,1)))</f>
        <v>1</v>
      </c>
      <c r="AS39" s="344">
        <f>IF($A39&gt;='FG_576way_Regular Symbol(2wild)'!D$16,"",IF(B39=0,"",IF(OR(B39=$AM$1,B39=$AT$1,B40=$AM$1,B40=$AT$1,B41=$AM$1,B41=$AT$1),0,1)))</f>
        <v>1</v>
      </c>
      <c r="AT39" s="344">
        <f>IF($A39&gt;='FG_576way_Regular Symbol(2wild)'!E$16,"",IF(C39=0,"",IF(OR(C39=$AM$1,C39=$AT$1,C40=$AM$1,C40=$AT$1,C41=$AM$1,C41=$AT$1),0,1)))</f>
        <v>1</v>
      </c>
      <c r="AU39" s="3">
        <f>IF($A39&gt;='FG_576way_Regular Symbol(2wild)'!F$16,"",IF(D39=0,"",IF(OR(D39=$AM$1,D39=$AT$1,D40=$AM$1,D40=$AT$1,D41=$AM$1,D41=$AT$1,D42=$AM$1,D42=$AT$1),0,1)))</f>
        <v>1</v>
      </c>
      <c r="AV39" s="3">
        <f>IF($A39&gt;='FG_576way_Regular Symbol(2wild)'!G$16,"",IF(E39=0,"",IF(OR(E39=$AM$1,E39=$AT$1,E40=$AM$1,E40=$AT$1,E41=$AM$1,E41=$AT$1,E42=$AM$1,E42=$AT$1),0,1)))</f>
        <v>1</v>
      </c>
      <c r="AW39" s="3">
        <f>IF($A39&gt;='FG_576way_Regular Symbol(2wild)'!H$16,"",IF(F39=0,"",IF(OR(F39=$AM$1,F39=$AT$1,F40=$AM$1,F40=$AT$1,F41=$AM$1,F41=$AT$1,F42=$AM$1,F42=$AT$1),0,1)))</f>
        <v>1</v>
      </c>
      <c r="AY39" s="344">
        <f>IF($A39&gt;='FG_576way_Regular Symbol(2wild)'!D$16,"",IF(B39=0,"",IF(OR(B39=$AM$1,B39=$AZ$1,B40=$AM$1,B40=$AZ$1,B41=$AM$1,B41=$AZ$1),0,1)))</f>
        <v>1</v>
      </c>
      <c r="AZ39" s="344">
        <f>IF($A39&gt;='FG_576way_Regular Symbol(2wild)'!E$16,"",IF(C39=0,"",IF(OR(C39=$AM$1,C39=$AZ$1,C40=$AM$1,C40=$AZ$1,C41=$AM$1,C41=$AZ$1),0,1)))</f>
        <v>1</v>
      </c>
      <c r="BA39" s="3">
        <f>IF($A39&gt;='FG_576way_Regular Symbol(2wild)'!F$16,"",IF(D39=0,"",IF(OR(D39=$AM$1,D39=$AZ$1,D40=$AM$1,D40=$AZ$1,D41=$AM$1,D41=$AZ$1,D42=$AM$1,D42=$AZ$1),0,1)))</f>
        <v>1</v>
      </c>
      <c r="BB39" s="3">
        <f>IF($A39&gt;='FG_576way_Regular Symbol(2wild)'!G$16,"",IF(E39=0,"",IF(OR(E39=$AM$1,E39=$AZ$1,E40=$AM$1,E40=$AZ$1,E41=$AM$1,E41=$AZ$1,E42=$AM$1,E42=$AZ$1),0,1)))</f>
        <v>1</v>
      </c>
      <c r="BC39" s="3">
        <f>IF($A39&gt;='FG_576way_Regular Symbol(2wild)'!H$16,"",IF(F39=0,"",IF(OR(F39=$AM$1,F39=$AZ$1,F40=$AM$1,F40=$AZ$1,F41=$AM$1,F41=$AZ$1,F42=$AM$1,F42=$AZ$1),0,1)))</f>
        <v>0</v>
      </c>
      <c r="BE39" s="344">
        <f>IF($A39&gt;='FG_576way_Regular Symbol(2wild)'!D$16,"",IF(B39=0,"",IF(OR(B39=$AM$1,B39=$BF$1,B40=$AM$1,B40=$BF$1,B41=$AM$1,B41=$BF$1),0,1)))</f>
        <v>1</v>
      </c>
      <c r="BF39" s="344">
        <f>IF($A39&gt;='FG_576way_Regular Symbol(2wild)'!E$16,"",IF(C39=0,"",IF(OR(C39=$AM$1,C39=$BF$1,C40=$AM$1,C40=$BF$1,C41=$AM$1,C41=$BF$1),0,1)))</f>
        <v>1</v>
      </c>
      <c r="BG39" s="3">
        <f>IF($A39&gt;='FG_576way_Regular Symbol(2wild)'!F$16,"",IF(D39=0,"",IF(OR(D39=$AM$1,D39=$BF$1,D40=$AM$1,D40=$BF$1,D41=$AM$1,D41=$BF$1,D42=$AM$1,D42=$BF$1),0,1)))</f>
        <v>1</v>
      </c>
      <c r="BH39" s="3">
        <f>IF($A39&gt;='FG_576way_Regular Symbol(2wild)'!G$16,"",IF(E39=0,"",IF(OR(E39=$AM$1,E39=$BF$1,E40=$AM$1,E40=$BF$1,E41=$AM$1,E41=$BF$1,E42=$AM$1,E42=$BF$1),0,1)))</f>
        <v>1</v>
      </c>
      <c r="BI39" s="3">
        <f>IF($A39&gt;='FG_576way_Regular Symbol(2wild)'!H$16,"",IF(F39=0,"",IF(OR(F39=$AM$1,F39=$BF$1,F40=$AM$1,F40=$BF$1,F41=$AM$1,F41=$BF$1,F42=$AM$1,F42=$BF$1),0,1)))</f>
        <v>1</v>
      </c>
      <c r="BK39" s="344">
        <f>IF($A39&gt;='FG_576way_Regular Symbol(2wild)'!D$16,"",IF(B39=0,"",IF(OR(B39=$AM$1,B39=$BL$1,B40=$AM$1,B40=$BL$1,B41=$AM$1,B41=$BL$1),0,1)))</f>
        <v>1</v>
      </c>
      <c r="BL39" s="344">
        <f>IF($A39&gt;='FG_576way_Regular Symbol(2wild)'!E$16,"",IF(C39=0,"",IF(OR(C39=$AM$1,C39=$BL$1,C40=$AM$1,C40=$BL$1,C41=$AM$1,C41=$BL$1),0,1)))</f>
        <v>1</v>
      </c>
      <c r="BM39" s="3">
        <f>IF($A39&gt;='FG_576way_Regular Symbol(2wild)'!F$16,"",IF(D39=0,"",IF(OR(D39=$AM$1,D39=$BL$1,D40=$AM$1,D40=$BL$1,D41=$AM$1,D41=$BL$1,D42=$AM$1,D42=$BL$1),0,1)))</f>
        <v>1</v>
      </c>
      <c r="BN39" s="3">
        <f>IF($A39&gt;='FG_576way_Regular Symbol(2wild)'!G$16,"",IF(E39=0,"",IF(OR(E39=$AM$1,E39=$BL$1,E40=$AM$1,E40=$BL$1,E41=$AM$1,E41=$BL$1,E42=$AM$1,E42=$BL$1),0,1)))</f>
        <v>1</v>
      </c>
      <c r="BO39" s="3">
        <f>IF($A39&gt;='FG_576way_Regular Symbol(2wild)'!H$16,"",IF(F39=0,"",IF(OR(F39=$AM$1,F39=$BL$1,F40=$AM$1,F40=$BL$1,F41=$AM$1,F41=$BL$1,F42=$AM$1,F42=$BL$1),0,1)))</f>
        <v>1</v>
      </c>
      <c r="BQ39" s="3">
        <f>IF($A39&gt;='FG_576way_Regular Symbol(2wild)'!D$16,"",IF(B39=0,"",IF(OR(B39=$BQ$1,B39=$BR$1,B40=$BQ$1,B40=$BR$1,B41=$BQ$1,B41=$BR$1),0,1)))</f>
        <v>1</v>
      </c>
      <c r="BR39" s="3">
        <f>IF($A39&gt;='FG_576way_Regular Symbol(2wild)'!E$16,"",IF(C39=0,"",IF(OR(C39=$BQ$1,C39=$BR$1,C40=$BQ$1,C40=$BR$1,C41=$BQ$1,C41=$BR$1),0,1)))</f>
        <v>1</v>
      </c>
      <c r="BS39" s="3">
        <f>IF($A39&gt;='FG_576way_Regular Symbol(2wild)'!F$16,"",IF(D39=0,"",IF(OR(D39=$BQ$1,D39=$BR$1,D40=$BQ$1,D40=$BR$1,D41=$BQ$1,D41=$BR$1,D42=$BQ$1,D42=$BR$1),0,1)))</f>
        <v>1</v>
      </c>
      <c r="BT39" s="3">
        <f>IF($A39&gt;='FG_576way_Regular Symbol(2wild)'!G$16,"",IF(E39=0,"",IF(OR(E39=$BQ$1,E39=$BR$1,E40=$BQ$1,E40=$BR$1,E41=$BQ$1,E41=$BR$1,E42=$BQ$1,E42=$BR$1),0,1)))</f>
        <v>1</v>
      </c>
      <c r="BU39" s="3">
        <f>IF($A39&gt;='FG_576way_Regular Symbol(2wild)'!H$16,"",IF(F39=0,"",IF(OR(F39=$BQ$1,F39=$BR$1,F40=$BQ$1,F40=$BR$1,F41=$BQ$1,F41=$BR$1,F42=$BQ$1,F42=$BR$1),0,1)))</f>
        <v>1</v>
      </c>
      <c r="BW39" s="3">
        <f>IF($A39&gt;='FG_576way_Regular Symbol(2wild)'!D$16,"",IF(B39=0,"",IF(OR(B39=$BW$1,B40=$BW$1,B41=$BW$1,B39=$BX$1,B40=$BX$1,B41=$BX$1),0,1)))</f>
        <v>0</v>
      </c>
      <c r="BX39" s="3">
        <f>IF($A39&gt;='FG_576way_Regular Symbol(2wild)'!E$16,"",IF(C39=0,"",IF(OR(C39=$BW$1,C40=$BW$1,C41=$BW$1,C39=$BX$1,C40=$BX$1,C41=$BX$1),0,1)))</f>
        <v>1</v>
      </c>
      <c r="BY39" s="3">
        <f>IF($A39&gt;='FG_576way_Regular Symbol(2wild)'!F$16,"",IF(D39=0,"",IF(OR(D39=$BW$1,D40=$BW$1,D41=$BW$1,D39=$BX$1,D40=$BX$1,D41=$BX$1,D42=$BW$1,D42=$BX$1),0,1)))</f>
        <v>1</v>
      </c>
      <c r="BZ39" s="3">
        <f>IF($A39&gt;='FG_576way_Regular Symbol(2wild)'!G$16,"",IF(E39=0,"",IF(OR(E39=$BW$1,E40=$BW$1,E41=$BW$1,E39=$BX$1,E40=$BX$1,E41=$BX$1,E42=$BW$1,E42=$BX$1),0,1)))</f>
        <v>1</v>
      </c>
      <c r="CA39" s="3">
        <f>IF($A39&gt;='FG_576way_Regular Symbol(2wild)'!H$16,"",IF(F39=0,"",IF(OR(F39=$BW$1,F40=$BW$1,F41=$BW$1,F39=$BX$1,F40=$BX$1,F41=$BX$1,F42=$BW$1,F42=$BX$1),0,1)))</f>
        <v>1</v>
      </c>
      <c r="CC39" s="3">
        <f>IF($A39&gt;='FG_576way_Regular Symbol(2wild)'!D$16,"",IF(B39=0,"",IF(OR(B39=$BW$1,B40=$BW$1,B41=$BW$1,B39=$CD$1,B40=$CD$1,B41=$CD$1),0,1)))</f>
        <v>1</v>
      </c>
      <c r="CD39" s="3">
        <f>IF($A39&gt;='FG_576way_Regular Symbol(2wild)'!E$16,"",IF(C39=0,"",IF(OR(C39=$BW$1,C40=$BW$1,C41=$BW$1,C39=$CD$1,C40=$CD$1,C41=$CD$1),0,1)))</f>
        <v>1</v>
      </c>
      <c r="CE39" s="3">
        <f>IF($A39&gt;='FG_576way_Regular Symbol(2wild)'!F$16,"",IF(D39=0,"",IF(OR(D39=$BW$1,D40=$BW$1,D41=$BW$1,D39=$CD$1,D40=$CD$1,D41=$CD$1,D42=$BW$1,D42=$CD$1),0,1)))</f>
        <v>1</v>
      </c>
      <c r="CF39" s="3">
        <f>IF($A39&gt;='FG_576way_Regular Symbol(2wild)'!G$16,"",IF(E39=0,"",IF(OR(E39=$BW$1,E40=$BW$1,E41=$BW$1,E39=$CD$1,E40=$CD$1,E41=$CD$1,E42=$BW$1,E42=$CD$1),0,1)))</f>
        <v>0</v>
      </c>
      <c r="CG39" s="3">
        <f>IF($A39&gt;='FG_576way_Regular Symbol(2wild)'!H$16,"",IF(F39=0,"",IF(OR(F39=$BW$1,F40=$BW$1,F41=$BW$1,F39=$CD$1,F40=$CD$1,F41=$CD$1,F42=$BW$1,F42=$CD$1),0,1)))</f>
        <v>1</v>
      </c>
      <c r="CI39" s="3">
        <f>IF($A39&gt;='FG_576way_Regular Symbol(2wild)'!D$16,"",IF(B39=0,"",IF(OR(B39=$BW$1,B40=$BW$1,B41=$BW$1,B39=$CJ$1,B40=$CJ$1,B41=$CJ$1),0,1)))</f>
        <v>1</v>
      </c>
      <c r="CJ39" s="3">
        <f>IF($A39&gt;='FG_576way_Regular Symbol(2wild)'!E$16,"",IF(C39=0,"",IF(OR(C39=$BW$1,C40=$BW$1,C41=$BW$1,C39=$CJ$1,C40=$CJ$1,C41=$CJ$1),0,1)))</f>
        <v>1</v>
      </c>
      <c r="CK39" s="3">
        <f>IF($A39&gt;='FG_576way_Regular Symbol(2wild)'!F$16,"",IF(D39=0,"",IF(OR(D39=$BW$1,D40=$BW$1,D41=$BW$1,D39=$CJ$1,D40=$CJ$1,D41=$CJ$1,D42=$BW$1,D42=$CJ$1),0,1)))</f>
        <v>1</v>
      </c>
      <c r="CL39" s="3">
        <f>IF($A39&gt;='FG_576way_Regular Symbol(2wild)'!G$16,"",IF(E39=0,"",IF(OR(E39=$BW$1,E40=$BW$1,E41=$BW$1,E39=$CJ$1,E40=$CJ$1,E41=$CJ$1,E42=$BW$1,E42=$CJ$1),0,1)))</f>
        <v>1</v>
      </c>
      <c r="CM39" s="3">
        <f>IF($A39&gt;='FG_576way_Regular Symbol(2wild)'!H$16,"",IF(F39=0,"",IF(OR(F39=$BW$1,F40=$BW$1,F41=$BW$1,F39=$CJ$1,F40=$CJ$1,F41=$CJ$1,F42=$BW$1,F42=$CJ$1),0,1)))</f>
        <v>0</v>
      </c>
      <c r="CO39" s="3">
        <f>IF($A39&gt;='FG_576way_Regular Symbol(2wild)'!D$16,"",IF(B39=0,"",IF(OR(B39=$BW$1,B40=$BW$1,B41=$BW$1,B39=$CP$1,B40=$CP$1,B41=$CP$1),0,1)))</f>
        <v>1</v>
      </c>
      <c r="CP39" s="3">
        <f>IF($A39&gt;='FG_576way_Regular Symbol(2wild)'!E$16,"",IF(C39=0,"",IF(OR(C39=$BW$1,C40=$BW$1,C41=$BW$1,C39=$CP$1,C40=$CP$1,C41=$CP$1),0,1)))</f>
        <v>1</v>
      </c>
      <c r="CQ39" s="3">
        <f>IF($A39&gt;='FG_576way_Regular Symbol(2wild)'!F$16,"",IF(D39=0,"",IF(OR(D39=$BW$1,D40=$BW$1,D41=$BW$1,D39=$CP$1,D40=$CP$1,D41=$CP$1,D42=$BW$1,D42=$CP$1),0,1)))</f>
        <v>1</v>
      </c>
      <c r="CR39" s="3">
        <f>IF($A39&gt;='FG_576way_Regular Symbol(2wild)'!G$16,"",IF(E39=0,"",IF(OR(E39=$BW$1,E40=$BW$1,E41=$BW$1,E39=$CP$1,E40=$CP$1,E41=$CP$1,E42=$BW$1,E42=$CP$1),0,1)))</f>
        <v>1</v>
      </c>
      <c r="CS39" s="3">
        <f>IF($A39&gt;='FG_576way_Regular Symbol(2wild)'!H$16,"",IF(F39=0,"",IF(OR(F39=$BW$1,F40=$BW$1,F41=$BW$1,F39=$CP$1,F40=$CP$1,F41=$CP$1,F42=$BW$1,F42=$CP$1),0,1)))</f>
        <v>1</v>
      </c>
      <c r="CU39" s="3">
        <f>IF($A39&gt;='FG_576way_Regular Symbol(2wild)'!D$16,"",IF(B39=0,"",IF(OR(B39=$BW$1,B40=$BW$1,B41=$BW$1,B39=$CV$1,B40=$CV$1,B41=$CV$1),0,1)))</f>
        <v>1</v>
      </c>
      <c r="CV39" s="3">
        <f>IF($A39&gt;='FG_576way_Regular Symbol(2wild)'!E$16,"",IF(C39=0,"",IF(OR(C39=$BW$1,C40=$BW$1,C41=$BW$1,C39=$CV$1,C40=$CV$1,C41=$CV$1),0,1)))</f>
        <v>1</v>
      </c>
      <c r="CW39" s="3">
        <f>IF($A39&gt;='FG_576way_Regular Symbol(2wild)'!F$16,"",IF(D39=0,"",IF(OR(D39=$BW$1,D40=$BW$1,D41=$BW$1,D39=$CV$1,D40=$CV$1,D41=$CV$1,D42=$BW$1,D42=$CV$1),0,1)))</f>
        <v>1</v>
      </c>
      <c r="CX39" s="3">
        <f>IF($A39&gt;='FG_576way_Regular Symbol(2wild)'!G$16,"",IF(E39=0,"",IF(OR(E39=$BW$1,E40=$BW$1,E41=$BW$1,E39=$CV$1,E40=$CV$1,E41=$CV$1,E42=$BW$1,E42=$CV$1),0,1)))</f>
        <v>1</v>
      </c>
      <c r="CY39" s="3">
        <f>IF($A39&gt;='FG_576way_Regular Symbol(2wild)'!H$16,"",IF(F39=0,"",IF(OR(F39=$BW$1,F40=$BW$1,F41=$BW$1,F39=$CV$1,F40=$CV$1,F41=$CV$1,F42=$BW$1,F42=$CV$1),0,1)))</f>
        <v>1</v>
      </c>
    </row>
    <row r="40" spans="1:103">
      <c r="A40" s="337">
        <f>IF('FG_243way_Regular Symbol'!L39="","",'FG_243way_Regular Symbol'!L39)</f>
        <v>36</v>
      </c>
      <c r="B40" s="191" t="str">
        <f>IF('FG_576way_Regular Symbol(2wild)'!Q39="",
IF($A40-'FG_576way_Regular Symbol(2wild)'!D$16&gt;='FG_576way_RegularＸ_W()'!B$2-1,"",VLOOKUP($A40-'FG_576way_Regular Symbol(2wild)'!D$16,'FG_576way_Regular Symbol(2wild)'!$P$3:$U$99,'FG_576way_RegularＸ_W()'!B$3+1,FALSE)),
'FG_576way_Regular Symbol(2wild)'!Q39)</f>
        <v>K</v>
      </c>
      <c r="C40" s="191" t="str">
        <f>IF('FG_576way_Regular Symbol(2wild)'!R39="",
IF($A40-'FG_576way_Regular Symbol(2wild)'!E$16&gt;='FG_576way_RegularＸ_W()'!C$2-1,"",VLOOKUP($A40-'FG_576way_Regular Symbol(2wild)'!E$16,'FG_576way_Regular Symbol(2wild)'!$P$3:$U$99,'FG_576way_RegularＸ_W()'!C$3+1,FALSE)),
'FG_576way_Regular Symbol(2wild)'!R39)</f>
        <v>M3</v>
      </c>
      <c r="D40" s="191" t="str">
        <f>IF('FG_576way_Regular Symbol(2wild)'!S39="",
IF($A40-'FG_576way_Regular Symbol(2wild)'!F$16&gt;='FG_576way_RegularＸ_W()'!D$2-1,"",VLOOKUP($A40-'FG_576way_Regular Symbol(2wild)'!F$16,'FG_576way_Regular Symbol(2wild)'!$P$3:$U$99,'FG_576way_RegularＸ_W()'!D$3+1,FALSE)),
'FG_576way_Regular Symbol(2wild)'!S39)</f>
        <v>M4</v>
      </c>
      <c r="E40" s="191" t="str">
        <f>IF('FG_576way_Regular Symbol(2wild)'!T39="",
IF($A40-'FG_576way_Regular Symbol(2wild)'!G$16&gt;='FG_576way_RegularＸ_W()'!E$2-1,"",VLOOKUP($A40-'FG_576way_Regular Symbol(2wild)'!G$16,'FG_576way_Regular Symbol(2wild)'!$P$3:$U$99,'FG_576way_RegularＸ_W()'!E$3+1,FALSE)),
'FG_576way_Regular Symbol(2wild)'!T39)</f>
        <v>M5</v>
      </c>
      <c r="F40" s="191" t="str">
        <f>IF('FG_576way_Regular Symbol(2wild)'!U39="",
IF($A40-'FG_576way_Regular Symbol(2wild)'!H$16&gt;='FG_576way_RegularＸ_W()'!F$2-1,"",VLOOKUP($A40-'FG_576way_Regular Symbol(2wild)'!H$16,'FG_576way_Regular Symbol(2wild)'!$P$3:$U$99,'FG_576way_RegularＸ_W()'!F$3+1,FALSE)),
'FG_576way_Regular Symbol(2wild)'!U39)</f>
        <v>M3</v>
      </c>
      <c r="N40" s="363">
        <f t="shared" si="1"/>
        <v>36</v>
      </c>
      <c r="O40" s="344">
        <f>IF($A40&gt;='FG_576way_Regular Symbol(2wild)'!D$16,"",IF(B40="","",IF(OR(B40=$O$1,B40=$P$1,B41=$O$1,B41=$P$1,B42=$O$1,B42=$P$1),0,1)))</f>
        <v>1</v>
      </c>
      <c r="P40" s="344">
        <f>IF($A40&gt;='FG_576way_Regular Symbol(2wild)'!E$16,"",IF(C40="","",IF(OR(C40=$O$1,C40=$P$1,C41=$O$1,C41=$P$1,C42=$O$1,C42=$P$1),0,1)))</f>
        <v>1</v>
      </c>
      <c r="Q40" s="344">
        <f>IF($A40&gt;='FG_576way_Regular Symbol(2wild)'!F$16,"",IF(D40="","",IF(OR(D40=$O$1,D40=$P$1,D41=$O$1,D41=$P$1,D42=$O$1,D42=$P$1,D43=$O$1,D43=$P$1),0,1)))</f>
        <v>1</v>
      </c>
      <c r="R40" s="344">
        <f>IF($A40&gt;='FG_576way_Regular Symbol(2wild)'!G$16,"",IF(E40="","",IF(OR(E40=$O$1,E40=$P$1,E41=$O$1,E41=$P$1,E42=$O$1,E42=$P$1,E43=$O$1,E43=$P$1),0,1)))</f>
        <v>1</v>
      </c>
      <c r="S40" s="344">
        <f>IF($A40&gt;='FG_576way_Regular Symbol(2wild)'!H$16,"",IF(F40="","",IF(OR(F40=$O$1,F40=$P$1,F41=$O$1,F41=$P$1,F42=$O$1,F42=$P$1,F43=$O$1,F43=$P$1),0,1)))</f>
        <v>1</v>
      </c>
      <c r="U40" s="344">
        <f>IF($A40&gt;='FG_576way_Regular Symbol(2wild)'!D$16,"",IF(B40=0,"",IF(OR(B40=$U$1,B40=$V$1,B41=$U$1,B41=$V$1,B42=$U$1,B42=$V$1),0,1)))</f>
        <v>0</v>
      </c>
      <c r="V40" s="344">
        <f>IF($A40&gt;='FG_576way_Regular Symbol(2wild)'!E$16,"",IF(C40=0,"",IF(OR(C40=$U$1,C40=$V$1,C41=$U$1,C41=$V$1,C42=$U$1,C42=$V$1),0,1)))</f>
        <v>1</v>
      </c>
      <c r="W40" s="3">
        <f>IF($A40&gt;='FG_576way_Regular Symbol(2wild)'!F$16,"",IF(D40=0,"",IF(OR(D40=$U$1,D40=$V$1,D41=$U$1,D41=$V$1,D42=$U$1,D42=$V$1,D43=$U$1,D43=$V$1),0,1)))</f>
        <v>1</v>
      </c>
      <c r="X40" s="3">
        <f>IF($A40&gt;='FG_576way_Regular Symbol(2wild)'!G$16,"",IF(E40=0,"",IF(OR(E40=$U$1,E40=$V$1,E41=$U$1,E41=$V$1,E42=$U$1,E42=$V$1,E43=$U$1,E43=$V$1),0,1)))</f>
        <v>1</v>
      </c>
      <c r="Y40" s="3">
        <f>IF($A40&gt;='FG_576way_Regular Symbol(2wild)'!H$16,"",IF(F40=0,"",IF(OR(F40=$U$1,F40=$V$1,F41=$U$1,F41=$V$1,F42=$U$1,F42=$V$1,F43=$U$1,F43=$V$1),0,1)))</f>
        <v>1</v>
      </c>
      <c r="AA40" s="344">
        <f>IF($A40&gt;='FG_576way_Regular Symbol(2wild)'!D$16,"",IF(B40=0,"",IF(OR(B40=$AA$1,B40=$AB$1,B41=$AA$1,B41=$AB$1,B42=$AA$1,,B42=$AB$1),0,1)))</f>
        <v>1</v>
      </c>
      <c r="AB40" s="344">
        <f>IF($A40&gt;='FG_576way_Regular Symbol(2wild)'!E$16,"",IF(C40=0,"",IF(OR(C40=$AA$1,C40=$AB$1,C41=$AA$1,C41=$AB$1,C42=$AA$1,,C42=$AB$1),0,1)))</f>
        <v>0</v>
      </c>
      <c r="AC40" s="3">
        <f>IF($A40&gt;='FG_576way_Regular Symbol(2wild)'!F$16,"",IF(D40=0,"",IF(OR(D40=$AA$1,D40=$AB$1,D41=$AA$1,D41=$AB$1,D42=$AA$1,D42=$AB$1,D43=$AA$1,D43=$AB$1),0,1)))</f>
        <v>1</v>
      </c>
      <c r="AD40" s="3">
        <f>IF($A40&gt;='FG_576way_Regular Symbol(2wild)'!G$16,"",IF(E40=0,"",IF(OR(E40=$AA$1,E40=$AB$1,E41=$AA$1,E41=$AB$1,E42=$AA$1,E42=$AB$1,E43=$AA$1,E43=$AB$1),0,1)))</f>
        <v>1</v>
      </c>
      <c r="AE40" s="3">
        <f>IF($A40&gt;='FG_576way_Regular Symbol(2wild)'!H$16,"",IF(F40=0,"",IF(OR(F40=$AA$1,F40=$AB$1,F41=$AA$1,F41=$AB$1,F42=$AA$1,F42=$AB$1,F43=$AA$1,F43=$AB$1),0,1)))</f>
        <v>0</v>
      </c>
      <c r="AG40" s="344">
        <f>IF($A40&gt;='FG_576way_Regular Symbol(2wild)'!D$16,"",IF(B40=0,"",IF(OR(B40=$AG$1,B40=$AH$1,B41=$AG$1,B41=$AH$1,B42=$AG$1,B42=$AH$1),0,1)))</f>
        <v>1</v>
      </c>
      <c r="AH40" s="344">
        <f>IF($A40&gt;='FG_576way_Regular Symbol(2wild)'!E$16,"",IF(C40=0,"",IF(OR(C40=$AG$1,C40=$AH$1,C41=$AG$1,C41=$AH$1,C42=$AG$1,C42=$AH$1),0,1)))</f>
        <v>0</v>
      </c>
      <c r="AI40" s="3">
        <f>IF($A40&gt;='FG_576way_Regular Symbol(2wild)'!F$16,"",IF(D40=0,"",IF(OR(D40=$AG$1,D40=$AH$1,D41=$AG$1,D41=$AH$1,D42=$AG$1,D42=$AH$1,D43=$AG$1,D43=$AH$1),0,1)))</f>
        <v>0</v>
      </c>
      <c r="AJ40" s="3">
        <f>IF($A40&gt;='FG_576way_Regular Symbol(2wild)'!G$16,"",IF(E40=0,"",IF(OR(E40=$AG$1,E40=$AH$1,E41=$AG$1,E41=$AH$1,E42=$AG$1,E42=$AH$1,E43=$AG$1,E43=$AH$1),0,1)))</f>
        <v>0</v>
      </c>
      <c r="AK40" s="3">
        <f>IF($A40&gt;='FG_576way_Regular Symbol(2wild)'!H$16,"",IF(F40=0,"",IF(OR(F40=$AG$1,F40=$AH$1,F41=$AG$1,F41=$AH$1,F42=$AG$1,F42=$AH$1,F43=$AG$1,F43=$AH$1),0,1)))</f>
        <v>1</v>
      </c>
      <c r="AM40" s="344">
        <f>IF($A40&gt;='FG_576way_Regular Symbol(2wild)'!D$16,"",IF(B40=0,"",IF(OR(B40=$AM$1,B40=$AN$1,B41=$AM$1,B41=$AN$1,B42=$AM$1,B42=$AN$1),0,1)))</f>
        <v>1</v>
      </c>
      <c r="AN40" s="344">
        <f>IF($A40&gt;='FG_576way_Regular Symbol(2wild)'!E$16,"",IF(C40=0,"",IF(OR(C40=$AM$1,C40=$AN$1,C41=$AM$1,C41=$AN$1,C42=$AM$1,C42=$AN$1),0,1)))</f>
        <v>0</v>
      </c>
      <c r="AO40" s="3">
        <f>IF($A40&gt;='FG_576way_Regular Symbol(2wild)'!F$16,"",IF(D40=0,"",IF(OR(D40=$AM$1,D40=$AN$1,D41=$AM$1,D41=$AN$1,D42=$AM$1,D42=$AN$1,D43=$AM$1,D43=$AN$1),0,1)))</f>
        <v>0</v>
      </c>
      <c r="AP40" s="3">
        <f>IF($A40&gt;='FG_576way_Regular Symbol(2wild)'!G$16,"",IF(E40=0,"",IF(OR(E40=$AM$1,E40=$AN$1,E41=$AM$1,E41=$AN$1,E42=$AM$1,E42=$AN$1,E43=$AM$1,E43=$AN$1),0,1)))</f>
        <v>0</v>
      </c>
      <c r="AQ40" s="3">
        <f>IF($A40&gt;='FG_576way_Regular Symbol(2wild)'!H$16,"",IF(F40=0,"",IF(OR(F40=$AM$1,F40=$AN$1,F41=$AM$1,F41=$AN$1,F42=$AM$1,F42=$AN$1,F43=$AM$1,F43=$AN$1),0,1)))</f>
        <v>1</v>
      </c>
      <c r="AS40" s="344">
        <f>IF($A40&gt;='FG_576way_Regular Symbol(2wild)'!D$16,"",IF(B40=0,"",IF(OR(B40=$AM$1,B40=$AT$1,B41=$AM$1,B41=$AT$1,B42=$AM$1,B42=$AT$1),0,1)))</f>
        <v>1</v>
      </c>
      <c r="AT40" s="344">
        <f>IF($A40&gt;='FG_576way_Regular Symbol(2wild)'!E$16,"",IF(C40=0,"",IF(OR(C40=$AM$1,C40=$AT$1,C41=$AM$1,C41=$AT$1,C42=$AM$1,C42=$AT$1),0,1)))</f>
        <v>1</v>
      </c>
      <c r="AU40" s="3">
        <f>IF($A40&gt;='FG_576way_Regular Symbol(2wild)'!F$16,"",IF(D40=0,"",IF(OR(D40=$AM$1,D40=$AT$1,D41=$AM$1,D41=$AT$1,D42=$AM$1,D42=$AT$1,D43=$AM$1,D43=$AT$1),0,1)))</f>
        <v>1</v>
      </c>
      <c r="AV40" s="3">
        <f>IF($A40&gt;='FG_576way_Regular Symbol(2wild)'!G$16,"",IF(E40=0,"",IF(OR(E40=$AM$1,E40=$AT$1,E41=$AM$1,E41=$AT$1,E42=$AM$1,E42=$AT$1,E43=$AM$1,E43=$AT$1),0,1)))</f>
        <v>1</v>
      </c>
      <c r="AW40" s="3">
        <f>IF($A40&gt;='FG_576way_Regular Symbol(2wild)'!H$16,"",IF(F40=0,"",IF(OR(F40=$AM$1,F40=$AT$1,F41=$AM$1,F41=$AT$1,F42=$AM$1,F42=$AT$1,F43=$AM$1,F43=$AT$1),0,1)))</f>
        <v>1</v>
      </c>
      <c r="AY40" s="344">
        <f>IF($A40&gt;='FG_576way_Regular Symbol(2wild)'!D$16,"",IF(B40=0,"",IF(OR(B40=$AM$1,B40=$AZ$1,B41=$AM$1,B41=$AZ$1,B42=$AM$1,B42=$AZ$1),0,1)))</f>
        <v>1</v>
      </c>
      <c r="AZ40" s="344">
        <f>IF($A40&gt;='FG_576way_Regular Symbol(2wild)'!E$16,"",IF(C40=0,"",IF(OR(C40=$AM$1,C40=$AZ$1,C41=$AM$1,C41=$AZ$1,C42=$AM$1,C42=$AZ$1),0,1)))</f>
        <v>1</v>
      </c>
      <c r="BA40" s="3">
        <f>IF($A40&gt;='FG_576way_Regular Symbol(2wild)'!F$16,"",IF(D40=0,"",IF(OR(D40=$AM$1,D40=$AZ$1,D41=$AM$1,D41=$AZ$1,D42=$AM$1,D42=$AZ$1,D43=$AM$1,D43=$AZ$1),0,1)))</f>
        <v>1</v>
      </c>
      <c r="BB40" s="3">
        <f>IF($A40&gt;='FG_576way_Regular Symbol(2wild)'!G$16,"",IF(E40=0,"",IF(OR(E40=$AM$1,E40=$AZ$1,E41=$AM$1,E41=$AZ$1,E42=$AM$1,E42=$AZ$1,E43=$AM$1,E43=$AZ$1),0,1)))</f>
        <v>1</v>
      </c>
      <c r="BC40" s="3">
        <f>IF($A40&gt;='FG_576way_Regular Symbol(2wild)'!H$16,"",IF(F40=0,"",IF(OR(F40=$AM$1,F40=$AZ$1,F41=$AM$1,F41=$AZ$1,F42=$AM$1,F42=$AZ$1,F43=$AM$1,F43=$AZ$1),0,1)))</f>
        <v>0</v>
      </c>
      <c r="BE40" s="344">
        <f>IF($A40&gt;='FG_576way_Regular Symbol(2wild)'!D$16,"",IF(B40=0,"",IF(OR(B40=$AM$1,B40=$BF$1,B41=$AM$1,B41=$BF$1,B42=$AM$1,B42=$BF$1),0,1)))</f>
        <v>1</v>
      </c>
      <c r="BF40" s="344">
        <f>IF($A40&gt;='FG_576way_Regular Symbol(2wild)'!E$16,"",IF(C40=0,"",IF(OR(C40=$AM$1,C40=$BF$1,C41=$AM$1,C41=$BF$1,C42=$AM$1,C42=$BF$1),0,1)))</f>
        <v>1</v>
      </c>
      <c r="BG40" s="3">
        <f>IF($A40&gt;='FG_576way_Regular Symbol(2wild)'!F$16,"",IF(D40=0,"",IF(OR(D40=$AM$1,D40=$BF$1,D41=$AM$1,D41=$BF$1,D42=$AM$1,D42=$BF$1,D43=$AM$1,D43=$BF$1),0,1)))</f>
        <v>1</v>
      </c>
      <c r="BH40" s="3">
        <f>IF($A40&gt;='FG_576way_Regular Symbol(2wild)'!G$16,"",IF(E40=0,"",IF(OR(E40=$AM$1,E40=$BF$1,E41=$AM$1,E41=$BF$1,E42=$AM$1,E42=$BF$1,E43=$AM$1,E43=$BF$1),0,1)))</f>
        <v>1</v>
      </c>
      <c r="BI40" s="3">
        <f>IF($A40&gt;='FG_576way_Regular Symbol(2wild)'!H$16,"",IF(F40=0,"",IF(OR(F40=$AM$1,F40=$BF$1,F41=$AM$1,F41=$BF$1,F42=$AM$1,F42=$BF$1,F43=$AM$1,F43=$BF$1),0,1)))</f>
        <v>1</v>
      </c>
      <c r="BK40" s="344">
        <f>IF($A40&gt;='FG_576way_Regular Symbol(2wild)'!D$16,"",IF(B40=0,"",IF(OR(B40=$AM$1,B40=$BL$1,B41=$AM$1,B41=$BL$1,B42=$AM$1,B42=$BL$1),0,1)))</f>
        <v>1</v>
      </c>
      <c r="BL40" s="344">
        <f>IF($A40&gt;='FG_576way_Regular Symbol(2wild)'!E$16,"",IF(C40=0,"",IF(OR(C40=$AM$1,C40=$BL$1,C41=$AM$1,C41=$BL$1,C42=$AM$1,C42=$BL$1),0,1)))</f>
        <v>1</v>
      </c>
      <c r="BM40" s="3">
        <f>IF($A40&gt;='FG_576way_Regular Symbol(2wild)'!F$16,"",IF(D40=0,"",IF(OR(D40=$AM$1,D40=$BL$1,D41=$AM$1,D41=$BL$1,D42=$AM$1,D42=$BL$1,D43=$AM$1,D43=$BL$1),0,1)))</f>
        <v>1</v>
      </c>
      <c r="BN40" s="3">
        <f>IF($A40&gt;='FG_576way_Regular Symbol(2wild)'!G$16,"",IF(E40=0,"",IF(OR(E40=$AM$1,E40=$BL$1,E41=$AM$1,E41=$BL$1,E42=$AM$1,E42=$BL$1,E43=$AM$1,E43=$BL$1),0,1)))</f>
        <v>1</v>
      </c>
      <c r="BO40" s="3">
        <f>IF($A40&gt;='FG_576way_Regular Symbol(2wild)'!H$16,"",IF(F40=0,"",IF(OR(F40=$AM$1,F40=$BL$1,F41=$AM$1,F41=$BL$1,F42=$AM$1,F42=$BL$1,F43=$AM$1,F43=$BL$1),0,1)))</f>
        <v>1</v>
      </c>
      <c r="BQ40" s="3">
        <f>IF($A40&gt;='FG_576way_Regular Symbol(2wild)'!D$16,"",IF(B40=0,"",IF(OR(B40=$BQ$1,B40=$BR$1,B41=$BQ$1,B41=$BR$1,B42=$BQ$1,B42=$BR$1),0,1)))</f>
        <v>1</v>
      </c>
      <c r="BR40" s="3">
        <f>IF($A40&gt;='FG_576way_Regular Symbol(2wild)'!E$16,"",IF(C40=0,"",IF(OR(C40=$BQ$1,C40=$BR$1,C41=$BQ$1,C41=$BR$1,C42=$BQ$1,C42=$BR$1),0,1)))</f>
        <v>1</v>
      </c>
      <c r="BS40" s="3">
        <f>IF($A40&gt;='FG_576way_Regular Symbol(2wild)'!F$16,"",IF(D40=0,"",IF(OR(D40=$BQ$1,D40=$BR$1,D41=$BQ$1,D41=$BR$1,D42=$BQ$1,D42=$BR$1,D43=$BQ$1,D43=$BR$1),0,1)))</f>
        <v>1</v>
      </c>
      <c r="BT40" s="3">
        <f>IF($A40&gt;='FG_576way_Regular Symbol(2wild)'!G$16,"",IF(E40=0,"",IF(OR(E40=$BQ$1,E40=$BR$1,E41=$BQ$1,E41=$BR$1,E42=$BQ$1,E42=$BR$1,E43=$BQ$1,E43=$BR$1),0,1)))</f>
        <v>1</v>
      </c>
      <c r="BU40" s="3">
        <f>IF($A40&gt;='FG_576way_Regular Symbol(2wild)'!H$16,"",IF(F40=0,"",IF(OR(F40=$BQ$1,F40=$BR$1,F41=$BQ$1,F41=$BR$1,F42=$BQ$1,F42=$BR$1,F43=$BQ$1,F43=$BR$1),0,1)))</f>
        <v>1</v>
      </c>
      <c r="BW40" s="3">
        <f>IF($A40&gt;='FG_576way_Regular Symbol(2wild)'!D$16,"",IF(B40=0,"",IF(OR(B40=$BW$1,B41=$BW$1,B42=$BW$1,B40=$BX$1,B41=$BX$1,B42=$BX$1),0,1)))</f>
        <v>0</v>
      </c>
      <c r="BX40" s="3">
        <f>IF($A40&gt;='FG_576way_Regular Symbol(2wild)'!E$16,"",IF(C40=0,"",IF(OR(C40=$BW$1,C41=$BW$1,C42=$BW$1,C40=$BX$1,C41=$BX$1,C42=$BX$1),0,1)))</f>
        <v>1</v>
      </c>
      <c r="BY40" s="3">
        <f>IF($A40&gt;='FG_576way_Regular Symbol(2wild)'!F$16,"",IF(D40=0,"",IF(OR(D40=$BW$1,D41=$BW$1,D42=$BW$1,D40=$BX$1,D41=$BX$1,D42=$BX$1,D43=$BW$1,D43=$BX$1),0,1)))</f>
        <v>1</v>
      </c>
      <c r="BZ40" s="3">
        <f>IF($A40&gt;='FG_576way_Regular Symbol(2wild)'!G$16,"",IF(E40=0,"",IF(OR(E40=$BW$1,E41=$BW$1,E42=$BW$1,E40=$BX$1,E41=$BX$1,E42=$BX$1,E43=$BW$1,E43=$BX$1),0,1)))</f>
        <v>1</v>
      </c>
      <c r="CA40" s="3">
        <f>IF($A40&gt;='FG_576way_Regular Symbol(2wild)'!H$16,"",IF(F40=0,"",IF(OR(F40=$BW$1,F41=$BW$1,F42=$BW$1,F40=$BX$1,F41=$BX$1,F42=$BX$1,F43=$BW$1,F43=$BX$1),0,1)))</f>
        <v>1</v>
      </c>
      <c r="CC40" s="3">
        <f>IF($A40&gt;='FG_576way_Regular Symbol(2wild)'!D$16,"",IF(B40=0,"",IF(OR(B40=$BW$1,B41=$BW$1,B42=$BW$1,B40=$CD$1,B41=$CD$1,B42=$CD$1),0,1)))</f>
        <v>0</v>
      </c>
      <c r="CD40" s="3">
        <f>IF($A40&gt;='FG_576way_Regular Symbol(2wild)'!E$16,"",IF(C40=0,"",IF(OR(C40=$BW$1,C41=$BW$1,C42=$BW$1,C40=$CD$1,C41=$CD$1,C42=$CD$1),0,1)))</f>
        <v>1</v>
      </c>
      <c r="CE40" s="3">
        <f>IF($A40&gt;='FG_576way_Regular Symbol(2wild)'!F$16,"",IF(D40=0,"",IF(OR(D40=$BW$1,D41=$BW$1,D42=$BW$1,D40=$CD$1,D41=$CD$1,D42=$CD$1,D43=$BW$1,D43=$CD$1),0,1)))</f>
        <v>1</v>
      </c>
      <c r="CF40" s="3">
        <f>IF($A40&gt;='FG_576way_Regular Symbol(2wild)'!G$16,"",IF(E40=0,"",IF(OR(E40=$BW$1,E41=$BW$1,E42=$BW$1,E40=$CD$1,E41=$CD$1,E42=$CD$1,E43=$BW$1,E43=$CD$1),0,1)))</f>
        <v>0</v>
      </c>
      <c r="CG40" s="3">
        <f>IF($A40&gt;='FG_576way_Regular Symbol(2wild)'!H$16,"",IF(F40=0,"",IF(OR(F40=$BW$1,F41=$BW$1,F42=$BW$1,F40=$CD$1,F41=$CD$1,F42=$CD$1,F43=$BW$1,F43=$CD$1),0,1)))</f>
        <v>1</v>
      </c>
      <c r="CI40" s="3">
        <f>IF($A40&gt;='FG_576way_Regular Symbol(2wild)'!D$16,"",IF(B40=0,"",IF(OR(B40=$BW$1,B41=$BW$1,B42=$BW$1,B40=$CJ$1,B41=$CJ$1,B42=$CJ$1),0,1)))</f>
        <v>1</v>
      </c>
      <c r="CJ40" s="3">
        <f>IF($A40&gt;='FG_576way_Regular Symbol(2wild)'!E$16,"",IF(C40=0,"",IF(OR(C40=$BW$1,C41=$BW$1,C42=$BW$1,C40=$CJ$1,C41=$CJ$1,C42=$CJ$1),0,1)))</f>
        <v>1</v>
      </c>
      <c r="CK40" s="3">
        <f>IF($A40&gt;='FG_576way_Regular Symbol(2wild)'!F$16,"",IF(D40=0,"",IF(OR(D40=$BW$1,D41=$BW$1,D42=$BW$1,D40=$CJ$1,D41=$CJ$1,D42=$CJ$1,D43=$BW$1,D43=$CJ$1),0,1)))</f>
        <v>0</v>
      </c>
      <c r="CL40" s="3">
        <f>IF($A40&gt;='FG_576way_Regular Symbol(2wild)'!G$16,"",IF(E40=0,"",IF(OR(E40=$BW$1,E41=$BW$1,E42=$BW$1,E40=$CJ$1,E41=$CJ$1,E42=$CJ$1,E43=$BW$1,E43=$CJ$1),0,1)))</f>
        <v>1</v>
      </c>
      <c r="CM40" s="3">
        <f>IF($A40&gt;='FG_576way_Regular Symbol(2wild)'!H$16,"",IF(F40=0,"",IF(OR(F40=$BW$1,F41=$BW$1,F42=$BW$1,F40=$CJ$1,F41=$CJ$1,F42=$CJ$1,F43=$BW$1,F43=$CJ$1),0,1)))</f>
        <v>1</v>
      </c>
      <c r="CO40" s="3">
        <f>IF($A40&gt;='FG_576way_Regular Symbol(2wild)'!D$16,"",IF(B40=0,"",IF(OR(B40=$BW$1,B41=$BW$1,B42=$BW$1,B40=$CP$1,B41=$CP$1,B42=$CP$1),0,1)))</f>
        <v>1</v>
      </c>
      <c r="CP40" s="3">
        <f>IF($A40&gt;='FG_576way_Regular Symbol(2wild)'!E$16,"",IF(C40=0,"",IF(OR(C40=$BW$1,C41=$BW$1,C42=$BW$1,C40=$CP$1,C41=$CP$1,C42=$CP$1),0,1)))</f>
        <v>1</v>
      </c>
      <c r="CQ40" s="3">
        <f>IF($A40&gt;='FG_576way_Regular Symbol(2wild)'!F$16,"",IF(D40=0,"",IF(OR(D40=$BW$1,D41=$BW$1,D42=$BW$1,D40=$CP$1,D41=$CP$1,D42=$CP$1,D43=$BW$1,D43=$CP$1),0,1)))</f>
        <v>1</v>
      </c>
      <c r="CR40" s="3">
        <f>IF($A40&gt;='FG_576way_Regular Symbol(2wild)'!G$16,"",IF(E40=0,"",IF(OR(E40=$BW$1,E41=$BW$1,E42=$BW$1,E40=$CP$1,E41=$CP$1,E42=$CP$1,E43=$BW$1,E43=$CP$1),0,1)))</f>
        <v>1</v>
      </c>
      <c r="CS40" s="3">
        <f>IF($A40&gt;='FG_576way_Regular Symbol(2wild)'!H$16,"",IF(F40=0,"",IF(OR(F40=$BW$1,F41=$BW$1,F42=$BW$1,F40=$CP$1,F41=$CP$1,F42=$CP$1,F43=$BW$1,F43=$CP$1),0,1)))</f>
        <v>0</v>
      </c>
      <c r="CU40" s="3">
        <f>IF($A40&gt;='FG_576way_Regular Symbol(2wild)'!D$16,"",IF(B40=0,"",IF(OR(B40=$BW$1,B41=$BW$1,B42=$BW$1,B40=$CV$1,B41=$CV$1,B42=$CV$1),0,1)))</f>
        <v>1</v>
      </c>
      <c r="CV40" s="3">
        <f>IF($A40&gt;='FG_576way_Regular Symbol(2wild)'!E$16,"",IF(C40=0,"",IF(OR(C40=$BW$1,C41=$BW$1,C42=$BW$1,C40=$CV$1,C41=$CV$1,C42=$CV$1),0,1)))</f>
        <v>1</v>
      </c>
      <c r="CW40" s="3">
        <f>IF($A40&gt;='FG_576way_Regular Symbol(2wild)'!F$16,"",IF(D40=0,"",IF(OR(D40=$BW$1,D41=$BW$1,D42=$BW$1,D40=$CV$1,D41=$CV$1,D42=$CV$1,D43=$BW$1,D43=$CV$1),0,1)))</f>
        <v>1</v>
      </c>
      <c r="CX40" s="3">
        <f>IF($A40&gt;='FG_576way_Regular Symbol(2wild)'!G$16,"",IF(E40=0,"",IF(OR(E40=$BW$1,E41=$BW$1,E42=$BW$1,E40=$CV$1,E41=$CV$1,E42=$CV$1,E43=$BW$1,E43=$CV$1),0,1)))</f>
        <v>1</v>
      </c>
      <c r="CY40" s="3">
        <f>IF($A40&gt;='FG_576way_Regular Symbol(2wild)'!H$16,"",IF(F40=0,"",IF(OR(F40=$BW$1,F41=$BW$1,F42=$BW$1,F40=$CV$1,F41=$CV$1,F42=$CV$1,F43=$BW$1,F43=$CV$1),0,1)))</f>
        <v>1</v>
      </c>
    </row>
    <row r="41" spans="1:103">
      <c r="A41" s="337">
        <f>IF('FG_243way_Regular Symbol'!L40="","",'FG_243way_Regular Symbol'!L40)</f>
        <v>37</v>
      </c>
      <c r="B41" s="191" t="str">
        <f>IF('FG_576way_Regular Symbol(2wild)'!Q40="",
IF($A41-'FG_576way_Regular Symbol(2wild)'!D$16&gt;='FG_576way_RegularＸ_W()'!B$2-1,"",VLOOKUP($A41-'FG_576way_Regular Symbol(2wild)'!D$16,'FG_576way_Regular Symbol(2wild)'!$P$3:$U$99,'FG_576way_RegularＸ_W()'!B$3+1,FALSE)),
'FG_576way_Regular Symbol(2wild)'!Q40)</f>
        <v>M2</v>
      </c>
      <c r="C41" s="191" t="str">
        <f>IF('FG_576way_Regular Symbol(2wild)'!R40="",
IF($A41-'FG_576way_Regular Symbol(2wild)'!E$16&gt;='FG_576way_RegularＸ_W()'!C$2-1,"",VLOOKUP($A41-'FG_576way_Regular Symbol(2wild)'!E$16,'FG_576way_Regular Symbol(2wild)'!$P$3:$U$99,'FG_576way_RegularＸ_W()'!C$3+1,FALSE)),
'FG_576way_Regular Symbol(2wild)'!R40)</f>
        <v>M5</v>
      </c>
      <c r="D41" s="191" t="str">
        <f>IF('FG_576way_Regular Symbol(2wild)'!S40="",
IF($A41-'FG_576way_Regular Symbol(2wild)'!F$16&gt;='FG_576way_RegularＸ_W()'!D$2-1,"",VLOOKUP($A41-'FG_576way_Regular Symbol(2wild)'!F$16,'FG_576way_Regular Symbol(2wild)'!$P$3:$U$99,'FG_576way_RegularＸ_W()'!D$3+1,FALSE)),
'FG_576way_Regular Symbol(2wild)'!S40)</f>
        <v>M4</v>
      </c>
      <c r="E41" s="191" t="str">
        <f>IF('FG_576way_Regular Symbol(2wild)'!T40="",
IF($A41-'FG_576way_Regular Symbol(2wild)'!G$16&gt;='FG_576way_RegularＸ_W()'!E$2-1,"",VLOOKUP($A41-'FG_576way_Regular Symbol(2wild)'!G$16,'FG_576way_Regular Symbol(2wild)'!$P$3:$U$99,'FG_576way_RegularＸ_W()'!E$3+1,FALSE)),
'FG_576way_Regular Symbol(2wild)'!T40)</f>
        <v>M5</v>
      </c>
      <c r="F41" s="191" t="str">
        <f>IF('FG_576way_Regular Symbol(2wild)'!U40="",
IF($A41-'FG_576way_Regular Symbol(2wild)'!H$16&gt;='FG_576way_RegularＸ_W()'!F$2-1,"",VLOOKUP($A41-'FG_576way_Regular Symbol(2wild)'!H$16,'FG_576way_Regular Symbol(2wild)'!$P$3:$U$99,'FG_576way_RegularＸ_W()'!F$3+1,FALSE)),
'FG_576way_Regular Symbol(2wild)'!U40)</f>
        <v>M3</v>
      </c>
      <c r="N41" s="363">
        <f t="shared" si="1"/>
        <v>37</v>
      </c>
      <c r="O41" s="344">
        <f>IF($A41&gt;='FG_576way_Regular Symbol(2wild)'!D$16,"",IF(B41="","",IF(OR(B41=$O$1,B41=$P$1,B42=$O$1,B42=$P$1,B43=$O$1,B43=$P$1),0,1)))</f>
        <v>1</v>
      </c>
      <c r="P41" s="344">
        <f>IF($A41&gt;='FG_576way_Regular Symbol(2wild)'!E$16,"",IF(C41="","",IF(OR(C41=$O$1,C41=$P$1,C42=$O$1,C42=$P$1,C43=$O$1,C43=$P$1),0,1)))</f>
        <v>0</v>
      </c>
      <c r="Q41" s="344">
        <f>IF($A41&gt;='FG_576way_Regular Symbol(2wild)'!F$16,"",IF(D41="","",IF(OR(D41=$O$1,D41=$P$1,D42=$O$1,D42=$P$1,D43=$O$1,D43=$P$1,D44=$O$1,D44=$P$1),0,1)))</f>
        <v>1</v>
      </c>
      <c r="R41" s="344">
        <f>IF($A41&gt;='FG_576way_Regular Symbol(2wild)'!G$16,"",IF(E41="","",IF(OR(E41=$O$1,E41=$P$1,E42=$O$1,E42=$P$1,E43=$O$1,E43=$P$1,E44=$O$1,E44=$P$1),0,1)))</f>
        <v>1</v>
      </c>
      <c r="S41" s="344">
        <f>IF($A41&gt;='FG_576way_Regular Symbol(2wild)'!H$16,"",IF(F41="","",IF(OR(F41=$O$1,F41=$P$1,F42=$O$1,F42=$P$1,F43=$O$1,F43=$P$1,F44=$O$1,F44=$P$1),0,1)))</f>
        <v>1</v>
      </c>
      <c r="U41" s="344">
        <f>IF($A41&gt;='FG_576way_Regular Symbol(2wild)'!D$16,"",IF(B41=0,"",IF(OR(B41=$U$1,B41=$V$1,B42=$U$1,B42=$V$1,B43=$U$1,B43=$V$1),0,1)))</f>
        <v>0</v>
      </c>
      <c r="V41" s="344">
        <f>IF($A41&gt;='FG_576way_Regular Symbol(2wild)'!E$16,"",IF(C41=0,"",IF(OR(C41=$U$1,C41=$V$1,C42=$U$1,C42=$V$1,C43=$U$1,C43=$V$1),0,1)))</f>
        <v>1</v>
      </c>
      <c r="W41" s="3">
        <f>IF($A41&gt;='FG_576way_Regular Symbol(2wild)'!F$16,"",IF(D41=0,"",IF(OR(D41=$U$1,D41=$V$1,D42=$U$1,D42=$V$1,D43=$U$1,D43=$V$1,D44=$U$1,D44=$V$1),0,1)))</f>
        <v>1</v>
      </c>
      <c r="X41" s="3">
        <f>IF($A41&gt;='FG_576way_Regular Symbol(2wild)'!G$16,"",IF(E41=0,"",IF(OR(E41=$U$1,E41=$V$1,E42=$U$1,E42=$V$1,E43=$U$1,E43=$V$1,E44=$U$1,E44=$V$1),0,1)))</f>
        <v>1</v>
      </c>
      <c r="Y41" s="3">
        <f>IF($A41&gt;='FG_576way_Regular Symbol(2wild)'!H$16,"",IF(F41=0,"",IF(OR(F41=$U$1,F41=$V$1,F42=$U$1,F42=$V$1,F43=$U$1,F43=$V$1,F44=$U$1,F44=$V$1),0,1)))</f>
        <v>0</v>
      </c>
      <c r="AA41" s="344">
        <f>IF($A41&gt;='FG_576way_Regular Symbol(2wild)'!D$16,"",IF(B41=0,"",IF(OR(B41=$AA$1,B41=$AB$1,B42=$AA$1,B42=$AB$1,B43=$AA$1,,B43=$AB$1),0,1)))</f>
        <v>1</v>
      </c>
      <c r="AB41" s="344">
        <f>IF($A41&gt;='FG_576way_Regular Symbol(2wild)'!E$16,"",IF(C41=0,"",IF(OR(C41=$AA$1,C41=$AB$1,C42=$AA$1,C42=$AB$1,C43=$AA$1,,C43=$AB$1),0,1)))</f>
        <v>1</v>
      </c>
      <c r="AC41" s="3">
        <f>IF($A41&gt;='FG_576way_Regular Symbol(2wild)'!F$16,"",IF(D41=0,"",IF(OR(D41=$AA$1,D41=$AB$1,D42=$AA$1,D42=$AB$1,D43=$AA$1,D43=$AB$1,D44=$AA$1,D44=$AB$1),0,1)))</f>
        <v>0</v>
      </c>
      <c r="AD41" s="3">
        <f>IF($A41&gt;='FG_576way_Regular Symbol(2wild)'!G$16,"",IF(E41=0,"",IF(OR(E41=$AA$1,E41=$AB$1,E42=$AA$1,E42=$AB$1,E43=$AA$1,E43=$AB$1,E44=$AA$1,E44=$AB$1),0,1)))</f>
        <v>1</v>
      </c>
      <c r="AE41" s="3">
        <f>IF($A41&gt;='FG_576way_Regular Symbol(2wild)'!H$16,"",IF(F41=0,"",IF(OR(F41=$AA$1,F41=$AB$1,F42=$AA$1,F42=$AB$1,F43=$AA$1,F43=$AB$1,F44=$AA$1,F44=$AB$1),0,1)))</f>
        <v>0</v>
      </c>
      <c r="AG41" s="344">
        <f>IF($A41&gt;='FG_576way_Regular Symbol(2wild)'!D$16,"",IF(B41=0,"",IF(OR(B41=$AG$1,B41=$AH$1,B42=$AG$1,B42=$AH$1,B43=$AG$1,B43=$AH$1),0,1)))</f>
        <v>1</v>
      </c>
      <c r="AH41" s="344">
        <f>IF($A41&gt;='FG_576way_Regular Symbol(2wild)'!E$16,"",IF(C41=0,"",IF(OR(C41=$AG$1,C41=$AH$1,C42=$AG$1,C42=$AH$1,C43=$AG$1,C43=$AH$1),0,1)))</f>
        <v>0</v>
      </c>
      <c r="AI41" s="3">
        <f>IF($A41&gt;='FG_576way_Regular Symbol(2wild)'!F$16,"",IF(D41=0,"",IF(OR(D41=$AG$1,D41=$AH$1,D42=$AG$1,D42=$AH$1,D43=$AG$1,D43=$AH$1,D44=$AG$1,D44=$AH$1),0,1)))</f>
        <v>0</v>
      </c>
      <c r="AJ41" s="3">
        <f>IF($A41&gt;='FG_576way_Regular Symbol(2wild)'!G$16,"",IF(E41=0,"",IF(OR(E41=$AG$1,E41=$AH$1,E42=$AG$1,E42=$AH$1,E43=$AG$1,E43=$AH$1,E44=$AG$1,E44=$AH$1),0,1)))</f>
        <v>0</v>
      </c>
      <c r="AK41" s="3">
        <f>IF($A41&gt;='FG_576way_Regular Symbol(2wild)'!H$16,"",IF(F41=0,"",IF(OR(F41=$AG$1,F41=$AH$1,F42=$AG$1,F42=$AH$1,F43=$AG$1,F43=$AH$1,F44=$AG$1,F44=$AH$1),0,1)))</f>
        <v>1</v>
      </c>
      <c r="AM41" s="344">
        <f>IF($A41&gt;='FG_576way_Regular Symbol(2wild)'!D$16,"",IF(B41=0,"",IF(OR(B41=$AM$1,B41=$AN$1,B42=$AM$1,B42=$AN$1,B43=$AM$1,B43=$AN$1),0,1)))</f>
        <v>1</v>
      </c>
      <c r="AN41" s="344">
        <f>IF($A41&gt;='FG_576way_Regular Symbol(2wild)'!E$16,"",IF(C41=0,"",IF(OR(C41=$AM$1,C41=$AN$1,C42=$AM$1,C42=$AN$1,C43=$AM$1,C43=$AN$1),0,1)))</f>
        <v>0</v>
      </c>
      <c r="AO41" s="3">
        <f>IF($A41&gt;='FG_576way_Regular Symbol(2wild)'!F$16,"",IF(D41=0,"",IF(OR(D41=$AM$1,D41=$AN$1,D42=$AM$1,D42=$AN$1,D43=$AM$1,D43=$AN$1,D44=$AM$1,D44=$AN$1),0,1)))</f>
        <v>0</v>
      </c>
      <c r="AP41" s="3">
        <f>IF($A41&gt;='FG_576way_Regular Symbol(2wild)'!G$16,"",IF(E41=0,"",IF(OR(E41=$AM$1,E41=$AN$1,E42=$AM$1,E42=$AN$1,E43=$AM$1,E43=$AN$1,E44=$AM$1,E44=$AN$1),0,1)))</f>
        <v>0</v>
      </c>
      <c r="AQ41" s="3">
        <f>IF($A41&gt;='FG_576way_Regular Symbol(2wild)'!H$16,"",IF(F41=0,"",IF(OR(F41=$AM$1,F41=$AN$1,F42=$AM$1,F42=$AN$1,F43=$AM$1,F43=$AN$1,F44=$AM$1,F44=$AN$1),0,1)))</f>
        <v>1</v>
      </c>
      <c r="AS41" s="344">
        <f>IF($A41&gt;='FG_576way_Regular Symbol(2wild)'!D$16,"",IF(B41=0,"",IF(OR(B41=$AM$1,B41=$AT$1,B42=$AM$1,B42=$AT$1,B43=$AM$1,B43=$AT$1),0,1)))</f>
        <v>1</v>
      </c>
      <c r="AT41" s="344">
        <f>IF($A41&gt;='FG_576way_Regular Symbol(2wild)'!E$16,"",IF(C41=0,"",IF(OR(C41=$AM$1,C41=$AT$1,C42=$AM$1,C42=$AT$1,C43=$AM$1,C43=$AT$1),0,1)))</f>
        <v>1</v>
      </c>
      <c r="AU41" s="3">
        <f>IF($A41&gt;='FG_576way_Regular Symbol(2wild)'!F$16,"",IF(D41=0,"",IF(OR(D41=$AM$1,D41=$AT$1,D42=$AM$1,D42=$AT$1,D43=$AM$1,D43=$AT$1,D44=$AM$1,D44=$AT$1),0,1)))</f>
        <v>1</v>
      </c>
      <c r="AV41" s="3">
        <f>IF($A41&gt;='FG_576way_Regular Symbol(2wild)'!G$16,"",IF(E41=0,"",IF(OR(E41=$AM$1,E41=$AT$1,E42=$AM$1,E42=$AT$1,E43=$AM$1,E43=$AT$1,E44=$AM$1,E44=$AT$1),0,1)))</f>
        <v>1</v>
      </c>
      <c r="AW41" s="3">
        <f>IF($A41&gt;='FG_576way_Regular Symbol(2wild)'!H$16,"",IF(F41=0,"",IF(OR(F41=$AM$1,F41=$AT$1,F42=$AM$1,F42=$AT$1,F43=$AM$1,F43=$AT$1,F44=$AM$1,F44=$AT$1),0,1)))</f>
        <v>1</v>
      </c>
      <c r="AY41" s="344">
        <f>IF($A41&gt;='FG_576way_Regular Symbol(2wild)'!D$16,"",IF(B41=0,"",IF(OR(B41=$AM$1,B41=$AZ$1,B42=$AM$1,B42=$AZ$1,B43=$AM$1,B43=$AZ$1),0,1)))</f>
        <v>1</v>
      </c>
      <c r="AZ41" s="344">
        <f>IF($A41&gt;='FG_576way_Regular Symbol(2wild)'!E$16,"",IF(C41=0,"",IF(OR(C41=$AM$1,C41=$AZ$1,C42=$AM$1,C42=$AZ$1,C43=$AM$1,C43=$AZ$1),0,1)))</f>
        <v>1</v>
      </c>
      <c r="BA41" s="3">
        <f>IF($A41&gt;='FG_576way_Regular Symbol(2wild)'!F$16,"",IF(D41=0,"",IF(OR(D41=$AM$1,D41=$AZ$1,D42=$AM$1,D42=$AZ$1,D43=$AM$1,D43=$AZ$1,D44=$AM$1,D44=$AZ$1),0,1)))</f>
        <v>1</v>
      </c>
      <c r="BB41" s="3">
        <f>IF($A41&gt;='FG_576way_Regular Symbol(2wild)'!G$16,"",IF(E41=0,"",IF(OR(E41=$AM$1,E41=$AZ$1,E42=$AM$1,E42=$AZ$1,E43=$AM$1,E43=$AZ$1,E44=$AM$1,E44=$AZ$1),0,1)))</f>
        <v>1</v>
      </c>
      <c r="BC41" s="3">
        <f>IF($A41&gt;='FG_576way_Regular Symbol(2wild)'!H$16,"",IF(F41=0,"",IF(OR(F41=$AM$1,F41=$AZ$1,F42=$AM$1,F42=$AZ$1,F43=$AM$1,F43=$AZ$1,F44=$AM$1,F44=$AZ$1),0,1)))</f>
        <v>0</v>
      </c>
      <c r="BE41" s="344">
        <f>IF($A41&gt;='FG_576way_Regular Symbol(2wild)'!D$16,"",IF(B41=0,"",IF(OR(B41=$AM$1,B41=$BF$1,B42=$AM$1,B42=$BF$1,B43=$AM$1,B43=$BF$1),0,1)))</f>
        <v>1</v>
      </c>
      <c r="BF41" s="344">
        <f>IF($A41&gt;='FG_576way_Regular Symbol(2wild)'!E$16,"",IF(C41=0,"",IF(OR(C41=$AM$1,C41=$BF$1,C42=$AM$1,C42=$BF$1,C43=$AM$1,C43=$BF$1),0,1)))</f>
        <v>1</v>
      </c>
      <c r="BG41" s="3">
        <f>IF($A41&gt;='FG_576way_Regular Symbol(2wild)'!F$16,"",IF(D41=0,"",IF(OR(D41=$AM$1,D41=$BF$1,D42=$AM$1,D42=$BF$1,D43=$AM$1,D43=$BF$1,D44=$AM$1,D44=$BF$1),0,1)))</f>
        <v>1</v>
      </c>
      <c r="BH41" s="3">
        <f>IF($A41&gt;='FG_576way_Regular Symbol(2wild)'!G$16,"",IF(E41=0,"",IF(OR(E41=$AM$1,E41=$BF$1,E42=$AM$1,E42=$BF$1,E43=$AM$1,E43=$BF$1,E44=$AM$1,E44=$BF$1),0,1)))</f>
        <v>1</v>
      </c>
      <c r="BI41" s="3">
        <f>IF($A41&gt;='FG_576way_Regular Symbol(2wild)'!H$16,"",IF(F41=0,"",IF(OR(F41=$AM$1,F41=$BF$1,F42=$AM$1,F42=$BF$1,F43=$AM$1,F43=$BF$1,F44=$AM$1,F44=$BF$1),0,1)))</f>
        <v>1</v>
      </c>
      <c r="BK41" s="344">
        <f>IF($A41&gt;='FG_576way_Regular Symbol(2wild)'!D$16,"",IF(B41=0,"",IF(OR(B41=$AM$1,B41=$BL$1,B42=$AM$1,B42=$BL$1,B43=$AM$1,B43=$BL$1),0,1)))</f>
        <v>1</v>
      </c>
      <c r="BL41" s="344">
        <f>IF($A41&gt;='FG_576way_Regular Symbol(2wild)'!E$16,"",IF(C41=0,"",IF(OR(C41=$AM$1,C41=$BL$1,C42=$AM$1,C42=$BL$1,C43=$AM$1,C43=$BL$1),0,1)))</f>
        <v>1</v>
      </c>
      <c r="BM41" s="3">
        <f>IF($A41&gt;='FG_576way_Regular Symbol(2wild)'!F$16,"",IF(D41=0,"",IF(OR(D41=$AM$1,D41=$BL$1,D42=$AM$1,D42=$BL$1,D43=$AM$1,D43=$BL$1,D44=$AM$1,D44=$BL$1),0,1)))</f>
        <v>1</v>
      </c>
      <c r="BN41" s="3">
        <f>IF($A41&gt;='FG_576way_Regular Symbol(2wild)'!G$16,"",IF(E41=0,"",IF(OR(E41=$AM$1,E41=$BL$1,E42=$AM$1,E42=$BL$1,E43=$AM$1,E43=$BL$1,E44=$AM$1,E44=$BL$1),0,1)))</f>
        <v>1</v>
      </c>
      <c r="BO41" s="3">
        <f>IF($A41&gt;='FG_576way_Regular Symbol(2wild)'!H$16,"",IF(F41=0,"",IF(OR(F41=$AM$1,F41=$BL$1,F42=$AM$1,F42=$BL$1,F43=$AM$1,F43=$BL$1,F44=$AM$1,F44=$BL$1),0,1)))</f>
        <v>1</v>
      </c>
      <c r="BQ41" s="3">
        <f>IF($A41&gt;='FG_576way_Regular Symbol(2wild)'!D$16,"",IF(B41=0,"",IF(OR(B41=$BQ$1,B41=$BR$1,B42=$BQ$1,B42=$BR$1,B43=$BQ$1,B43=$BR$1),0,1)))</f>
        <v>1</v>
      </c>
      <c r="BR41" s="3">
        <f>IF($A41&gt;='FG_576way_Regular Symbol(2wild)'!E$16,"",IF(C41=0,"",IF(OR(C41=$BQ$1,C41=$BR$1,C42=$BQ$1,C42=$BR$1,C43=$BQ$1,C43=$BR$1),0,1)))</f>
        <v>1</v>
      </c>
      <c r="BS41" s="3">
        <f>IF($A41&gt;='FG_576way_Regular Symbol(2wild)'!F$16,"",IF(D41=0,"",IF(OR(D41=$BQ$1,D41=$BR$1,D42=$BQ$1,D42=$BR$1,D43=$BQ$1,D43=$BR$1,D44=$BQ$1,D44=$BR$1),0,1)))</f>
        <v>1</v>
      </c>
      <c r="BT41" s="3">
        <f>IF($A41&gt;='FG_576way_Regular Symbol(2wild)'!G$16,"",IF(E41=0,"",IF(OR(E41=$BQ$1,E41=$BR$1,E42=$BQ$1,E42=$BR$1,E43=$BQ$1,E43=$BR$1,E44=$BQ$1,E44=$BR$1),0,1)))</f>
        <v>0</v>
      </c>
      <c r="BU41" s="3">
        <f>IF($A41&gt;='FG_576way_Regular Symbol(2wild)'!H$16,"",IF(F41=0,"",IF(OR(F41=$BQ$1,F41=$BR$1,F42=$BQ$1,F42=$BR$1,F43=$BQ$1,F43=$BR$1,F44=$BQ$1,F44=$BR$1),0,1)))</f>
        <v>1</v>
      </c>
      <c r="BW41" s="3">
        <f>IF($A41&gt;='FG_576way_Regular Symbol(2wild)'!D$16,"",IF(B41=0,"",IF(OR(B41=$BW$1,B42=$BW$1,B43=$BW$1,B41=$BX$1,B42=$BX$1,B43=$BX$1),0,1)))</f>
        <v>1</v>
      </c>
      <c r="BX41" s="3">
        <f>IF($A41&gt;='FG_576way_Regular Symbol(2wild)'!E$16,"",IF(C41=0,"",IF(OR(C41=$BW$1,C42=$BW$1,C43=$BW$1,C41=$BX$1,C42=$BX$1,C43=$BX$1),0,1)))</f>
        <v>1</v>
      </c>
      <c r="BY41" s="3">
        <f>IF($A41&gt;='FG_576way_Regular Symbol(2wild)'!F$16,"",IF(D41=0,"",IF(OR(D41=$BW$1,D42=$BW$1,D43=$BW$1,D41=$BX$1,D42=$BX$1,D43=$BX$1,D44=$BW$1,D44=$BX$1),0,1)))</f>
        <v>1</v>
      </c>
      <c r="BZ41" s="3">
        <f>IF($A41&gt;='FG_576way_Regular Symbol(2wild)'!G$16,"",IF(E41=0,"",IF(OR(E41=$BW$1,E42=$BW$1,E43=$BW$1,E41=$BX$1,E42=$BX$1,E43=$BX$1,E44=$BW$1,E44=$BX$1),0,1)))</f>
        <v>1</v>
      </c>
      <c r="CA41" s="3">
        <f>IF($A41&gt;='FG_576way_Regular Symbol(2wild)'!H$16,"",IF(F41=0,"",IF(OR(F41=$BW$1,F42=$BW$1,F43=$BW$1,F41=$BX$1,F42=$BX$1,F43=$BX$1,F44=$BW$1,F44=$BX$1),0,1)))</f>
        <v>1</v>
      </c>
      <c r="CC41" s="3">
        <f>IF($A41&gt;='FG_576way_Regular Symbol(2wild)'!D$16,"",IF(B41=0,"",IF(OR(B41=$BW$1,B42=$BW$1,B43=$BW$1,B41=$CD$1,B42=$CD$1,B43=$CD$1),0,1)))</f>
        <v>0</v>
      </c>
      <c r="CD41" s="3">
        <f>IF($A41&gt;='FG_576way_Regular Symbol(2wild)'!E$16,"",IF(C41=0,"",IF(OR(C41=$BW$1,C42=$BW$1,C43=$BW$1,C41=$CD$1,C42=$CD$1,C43=$CD$1),0,1)))</f>
        <v>1</v>
      </c>
      <c r="CE41" s="3">
        <f>IF($A41&gt;='FG_576way_Regular Symbol(2wild)'!F$16,"",IF(D41=0,"",IF(OR(D41=$BW$1,D42=$BW$1,D43=$BW$1,D41=$CD$1,D42=$CD$1,D43=$CD$1,D44=$BW$1,D44=$CD$1),0,1)))</f>
        <v>1</v>
      </c>
      <c r="CF41" s="3">
        <f>IF($A41&gt;='FG_576way_Regular Symbol(2wild)'!G$16,"",IF(E41=0,"",IF(OR(E41=$BW$1,E42=$BW$1,E43=$BW$1,E41=$CD$1,E42=$CD$1,E43=$CD$1,E44=$BW$1,E44=$CD$1),0,1)))</f>
        <v>0</v>
      </c>
      <c r="CG41" s="3">
        <f>IF($A41&gt;='FG_576way_Regular Symbol(2wild)'!H$16,"",IF(F41=0,"",IF(OR(F41=$BW$1,F42=$BW$1,F43=$BW$1,F41=$CD$1,F42=$CD$1,F43=$CD$1,F44=$BW$1,F44=$CD$1),0,1)))</f>
        <v>1</v>
      </c>
      <c r="CI41" s="3">
        <f>IF($A41&gt;='FG_576way_Regular Symbol(2wild)'!D$16,"",IF(B41=0,"",IF(OR(B41=$BW$1,B42=$BW$1,B43=$BW$1,B41=$CJ$1,B42=$CJ$1,B43=$CJ$1),0,1)))</f>
        <v>1</v>
      </c>
      <c r="CJ41" s="3">
        <f>IF($A41&gt;='FG_576way_Regular Symbol(2wild)'!E$16,"",IF(C41=0,"",IF(OR(C41=$BW$1,C42=$BW$1,C43=$BW$1,C41=$CJ$1,C42=$CJ$1,C43=$CJ$1),0,1)))</f>
        <v>1</v>
      </c>
      <c r="CK41" s="3">
        <f>IF($A41&gt;='FG_576way_Regular Symbol(2wild)'!F$16,"",IF(D41=0,"",IF(OR(D41=$BW$1,D42=$BW$1,D43=$BW$1,D41=$CJ$1,D42=$CJ$1,D43=$CJ$1,D44=$BW$1,D44=$CJ$1),0,1)))</f>
        <v>0</v>
      </c>
      <c r="CL41" s="3">
        <f>IF($A41&gt;='FG_576way_Regular Symbol(2wild)'!G$16,"",IF(E41=0,"",IF(OR(E41=$BW$1,E42=$BW$1,E43=$BW$1,E41=$CJ$1,E42=$CJ$1,E43=$CJ$1,E44=$BW$1,E44=$CJ$1),0,1)))</f>
        <v>1</v>
      </c>
      <c r="CM41" s="3">
        <f>IF($A41&gt;='FG_576way_Regular Symbol(2wild)'!H$16,"",IF(F41=0,"",IF(OR(F41=$BW$1,F42=$BW$1,F43=$BW$1,F41=$CJ$1,F42=$CJ$1,F43=$CJ$1,F44=$BW$1,F44=$CJ$1),0,1)))</f>
        <v>1</v>
      </c>
      <c r="CO41" s="3">
        <f>IF($A41&gt;='FG_576way_Regular Symbol(2wild)'!D$16,"",IF(B41=0,"",IF(OR(B41=$BW$1,B42=$BW$1,B43=$BW$1,B41=$CP$1,B42=$CP$1,B43=$CP$1),0,1)))</f>
        <v>1</v>
      </c>
      <c r="CP41" s="3">
        <f>IF($A41&gt;='FG_576way_Regular Symbol(2wild)'!E$16,"",IF(C41=0,"",IF(OR(C41=$BW$1,C42=$BW$1,C43=$BW$1,C41=$CP$1,C42=$CP$1,C43=$CP$1),0,1)))</f>
        <v>1</v>
      </c>
      <c r="CQ41" s="3">
        <f>IF($A41&gt;='FG_576way_Regular Symbol(2wild)'!F$16,"",IF(D41=0,"",IF(OR(D41=$BW$1,D42=$BW$1,D43=$BW$1,D41=$CP$1,D42=$CP$1,D43=$CP$1,D44=$BW$1,D44=$CP$1),0,1)))</f>
        <v>1</v>
      </c>
      <c r="CR41" s="3">
        <f>IF($A41&gt;='FG_576way_Regular Symbol(2wild)'!G$16,"",IF(E41=0,"",IF(OR(E41=$BW$1,E42=$BW$1,E43=$BW$1,E41=$CP$1,E42=$CP$1,E43=$CP$1,E44=$BW$1,E44=$CP$1),0,1)))</f>
        <v>1</v>
      </c>
      <c r="CS41" s="3">
        <f>IF($A41&gt;='FG_576way_Regular Symbol(2wild)'!H$16,"",IF(F41=0,"",IF(OR(F41=$BW$1,F42=$BW$1,F43=$BW$1,F41=$CP$1,F42=$CP$1,F43=$CP$1,F44=$BW$1,F44=$CP$1),0,1)))</f>
        <v>0</v>
      </c>
      <c r="CU41" s="3">
        <f>IF($A41&gt;='FG_576way_Regular Symbol(2wild)'!D$16,"",IF(B41=0,"",IF(OR(B41=$BW$1,B42=$BW$1,B43=$BW$1,B41=$CV$1,B42=$CV$1,B43=$CV$1),0,1)))</f>
        <v>1</v>
      </c>
      <c r="CV41" s="3">
        <f>IF($A41&gt;='FG_576way_Regular Symbol(2wild)'!E$16,"",IF(C41=0,"",IF(OR(C41=$BW$1,C42=$BW$1,C43=$BW$1,C41=$CV$1,C42=$CV$1,C43=$CV$1),0,1)))</f>
        <v>1</v>
      </c>
      <c r="CW41" s="3">
        <f>IF($A41&gt;='FG_576way_Regular Symbol(2wild)'!F$16,"",IF(D41=0,"",IF(OR(D41=$BW$1,D42=$BW$1,D43=$BW$1,D41=$CV$1,D42=$CV$1,D43=$CV$1,D44=$BW$1,D44=$CV$1),0,1)))</f>
        <v>1</v>
      </c>
      <c r="CX41" s="3">
        <f>IF($A41&gt;='FG_576way_Regular Symbol(2wild)'!G$16,"",IF(E41=0,"",IF(OR(E41=$BW$1,E42=$BW$1,E43=$BW$1,E41=$CV$1,E42=$CV$1,E43=$CV$1,E44=$BW$1,E44=$CV$1),0,1)))</f>
        <v>1</v>
      </c>
      <c r="CY41" s="3">
        <f>IF($A41&gt;='FG_576way_Regular Symbol(2wild)'!H$16,"",IF(F41=0,"",IF(OR(F41=$BW$1,F42=$BW$1,F43=$BW$1,F41=$CV$1,F42=$CV$1,F43=$CV$1,F44=$BW$1,F44=$CV$1),0,1)))</f>
        <v>1</v>
      </c>
    </row>
    <row r="42" spans="1:103">
      <c r="A42" s="337">
        <f>IF('FG_243way_Regular Symbol'!L41="","",'FG_243way_Regular Symbol'!L41)</f>
        <v>38</v>
      </c>
      <c r="B42" s="191" t="str">
        <f>IF('FG_576way_Regular Symbol(2wild)'!Q41="",
IF($A42-'FG_576way_Regular Symbol(2wild)'!D$16&gt;='FG_576way_RegularＸ_W()'!B$2-1,"",VLOOKUP($A42-'FG_576way_Regular Symbol(2wild)'!D$16,'FG_576way_Regular Symbol(2wild)'!$P$3:$U$99,'FG_576way_RegularＸ_W()'!B$3+1,FALSE)),
'FG_576way_Regular Symbol(2wild)'!Q41)</f>
        <v>Q</v>
      </c>
      <c r="C42" s="191" t="str">
        <f>IF('FG_576way_Regular Symbol(2wild)'!R41="",
IF($A42-'FG_576way_Regular Symbol(2wild)'!E$16&gt;='FG_576way_RegularＸ_W()'!C$2-1,"",VLOOKUP($A42-'FG_576way_Regular Symbol(2wild)'!E$16,'FG_576way_Regular Symbol(2wild)'!$P$3:$U$99,'FG_576way_RegularＸ_W()'!C$3+1,FALSE)),
'FG_576way_Regular Symbol(2wild)'!R41)</f>
        <v>M4</v>
      </c>
      <c r="D42" s="191" t="str">
        <f>IF('FG_576way_Regular Symbol(2wild)'!S41="",
IF($A42-'FG_576way_Regular Symbol(2wild)'!F$16&gt;='FG_576way_RegularＸ_W()'!D$2-1,"",VLOOKUP($A42-'FG_576way_Regular Symbol(2wild)'!F$16,'FG_576way_Regular Symbol(2wild)'!$P$3:$U$99,'FG_576way_RegularＸ_W()'!D$3+1,FALSE)),
'FG_576way_Regular Symbol(2wild)'!S41)</f>
        <v>M5</v>
      </c>
      <c r="E42" s="191" t="str">
        <f>IF('FG_576way_Regular Symbol(2wild)'!T41="",
IF($A42-'FG_576way_Regular Symbol(2wild)'!G$16&gt;='FG_576way_RegularＸ_W()'!E$2-1,"",VLOOKUP($A42-'FG_576way_Regular Symbol(2wild)'!G$16,'FG_576way_Regular Symbol(2wild)'!$P$3:$U$99,'FG_576way_RegularＸ_W()'!E$3+1,FALSE)),
'FG_576way_Regular Symbol(2wild)'!T41)</f>
        <v>Q</v>
      </c>
      <c r="F42" s="191" t="str">
        <f>IF('FG_576way_Regular Symbol(2wild)'!U41="",
IF($A42-'FG_576way_Regular Symbol(2wild)'!H$16&gt;='FG_576way_RegularＸ_W()'!F$2-1,"",VLOOKUP($A42-'FG_576way_Regular Symbol(2wild)'!H$16,'FG_576way_Regular Symbol(2wild)'!$P$3:$U$99,'FG_576way_RegularＸ_W()'!F$3+1,FALSE)),
'FG_576way_Regular Symbol(2wild)'!U41)</f>
        <v>BN</v>
      </c>
      <c r="N42" s="363">
        <f t="shared" si="1"/>
        <v>38</v>
      </c>
      <c r="O42" s="344">
        <f>IF($A42&gt;='FG_576way_Regular Symbol(2wild)'!D$16,"",IF(B42="","",IF(OR(B42=$O$1,B42=$P$1,B43=$O$1,B43=$P$1,B44=$O$1,B44=$P$1),0,1)))</f>
        <v>1</v>
      </c>
      <c r="P42" s="344">
        <f>IF($A42&gt;='FG_576way_Regular Symbol(2wild)'!E$16,"",IF(C42="","",IF(OR(C42=$O$1,C42=$P$1,C43=$O$1,C43=$P$1,C44=$O$1,C44=$P$1),0,1)))</f>
        <v>0</v>
      </c>
      <c r="Q42" s="344">
        <f>IF($A42&gt;='FG_576way_Regular Symbol(2wild)'!F$16,"",IF(D42="","",IF(OR(D42=$O$1,D42=$P$1,D43=$O$1,D43=$P$1,D44=$O$1,D44=$P$1,D45=$O$1,D45=$P$1),0,1)))</f>
        <v>1</v>
      </c>
      <c r="R42" s="344">
        <f>IF($A42&gt;='FG_576way_Regular Symbol(2wild)'!G$16,"",IF(E42="","",IF(OR(E42=$O$1,E42=$P$1,E43=$O$1,E43=$P$1,E44=$O$1,E44=$P$1,E45=$O$1,E45=$P$1),0,1)))</f>
        <v>1</v>
      </c>
      <c r="S42" s="344">
        <f>IF($A42&gt;='FG_576way_Regular Symbol(2wild)'!H$16,"",IF(F42="","",IF(OR(F42=$O$1,F42=$P$1,F43=$O$1,F43=$P$1,F44=$O$1,F44=$P$1,F45=$O$1,F45=$P$1),0,1)))</f>
        <v>1</v>
      </c>
      <c r="U42" s="344">
        <f>IF($A42&gt;='FG_576way_Regular Symbol(2wild)'!D$16,"",IF(B42=0,"",IF(OR(B42=$U$1,B42=$V$1,B43=$U$1,B43=$V$1,B44=$U$1,B44=$V$1),0,1)))</f>
        <v>1</v>
      </c>
      <c r="V42" s="344">
        <f>IF($A42&gt;='FG_576way_Regular Symbol(2wild)'!E$16,"",IF(C42=0,"",IF(OR(C42=$U$1,C42=$V$1,C43=$U$1,C43=$V$1,C44=$U$1,C44=$V$1),0,1)))</f>
        <v>1</v>
      </c>
      <c r="W42" s="3">
        <f>IF($A42&gt;='FG_576way_Regular Symbol(2wild)'!F$16,"",IF(D42=0,"",IF(OR(D42=$U$1,D42=$V$1,D43=$U$1,D43=$V$1,D44=$U$1,D44=$V$1,D45=$U$1,D45=$V$1),0,1)))</f>
        <v>1</v>
      </c>
      <c r="X42" s="3">
        <f>IF($A42&gt;='FG_576way_Regular Symbol(2wild)'!G$16,"",IF(E42=0,"",IF(OR(E42=$U$1,E42=$V$1,E43=$U$1,E43=$V$1,E44=$U$1,E44=$V$1,E45=$U$1,E45=$V$1),0,1)))</f>
        <v>1</v>
      </c>
      <c r="Y42" s="3">
        <f>IF($A42&gt;='FG_576way_Regular Symbol(2wild)'!H$16,"",IF(F42=0,"",IF(OR(F42=$U$1,F42=$V$1,F43=$U$1,F43=$V$1,F44=$U$1,F44=$V$1,F45=$U$1,F45=$V$1),0,1)))</f>
        <v>0</v>
      </c>
      <c r="AA42" s="344">
        <f>IF($A42&gt;='FG_576way_Regular Symbol(2wild)'!D$16,"",IF(B42=0,"",IF(OR(B42=$AA$1,B42=$AB$1,B43=$AA$1,B43=$AB$1,B44=$AA$1,,B44=$AB$1),0,1)))</f>
        <v>1</v>
      </c>
      <c r="AB42" s="344">
        <f>IF($A42&gt;='FG_576way_Regular Symbol(2wild)'!E$16,"",IF(C42=0,"",IF(OR(C42=$AA$1,C42=$AB$1,C43=$AA$1,C43=$AB$1,C44=$AA$1,,C44=$AB$1),0,1)))</f>
        <v>1</v>
      </c>
      <c r="AC42" s="3">
        <f>IF($A42&gt;='FG_576way_Regular Symbol(2wild)'!F$16,"",IF(D42=0,"",IF(OR(D42=$AA$1,D42=$AB$1,D43=$AA$1,D43=$AB$1,D44=$AA$1,D44=$AB$1,D45=$AA$1,D45=$AB$1),0,1)))</f>
        <v>0</v>
      </c>
      <c r="AD42" s="3">
        <f>IF($A42&gt;='FG_576way_Regular Symbol(2wild)'!G$16,"",IF(E42=0,"",IF(OR(E42=$AA$1,E42=$AB$1,E43=$AA$1,E43=$AB$1,E44=$AA$1,E44=$AB$1,E45=$AA$1,E45=$AB$1),0,1)))</f>
        <v>1</v>
      </c>
      <c r="AE42" s="3">
        <f>IF($A42&gt;='FG_576way_Regular Symbol(2wild)'!H$16,"",IF(F42=0,"",IF(OR(F42=$AA$1,F42=$AB$1,F43=$AA$1,F43=$AB$1,F44=$AA$1,F44=$AB$1,F45=$AA$1,F45=$AB$1),0,1)))</f>
        <v>1</v>
      </c>
      <c r="AG42" s="344">
        <f>IF($A42&gt;='FG_576way_Regular Symbol(2wild)'!D$16,"",IF(B42=0,"",IF(OR(B42=$AG$1,B42=$AH$1,B43=$AG$1,B43=$AH$1,B44=$AG$1,B44=$AH$1),0,1)))</f>
        <v>1</v>
      </c>
      <c r="AH42" s="344">
        <f>IF($A42&gt;='FG_576way_Regular Symbol(2wild)'!E$16,"",IF(C42=0,"",IF(OR(C42=$AG$1,C42=$AH$1,C43=$AG$1,C43=$AH$1,C44=$AG$1,C44=$AH$1),0,1)))</f>
        <v>0</v>
      </c>
      <c r="AI42" s="3">
        <f>IF($A42&gt;='FG_576way_Regular Symbol(2wild)'!F$16,"",IF(D42=0,"",IF(OR(D42=$AG$1,D42=$AH$1,D43=$AG$1,D43=$AH$1,D44=$AG$1,D44=$AH$1,D45=$AG$1,D45=$AH$1),0,1)))</f>
        <v>1</v>
      </c>
      <c r="AJ42" s="3">
        <f>IF($A42&gt;='FG_576way_Regular Symbol(2wild)'!G$16,"",IF(E42=0,"",IF(OR(E42=$AG$1,E42=$AH$1,E43=$AG$1,E43=$AH$1,E44=$AG$1,E44=$AH$1,E45=$AG$1,E45=$AH$1),0,1)))</f>
        <v>0</v>
      </c>
      <c r="AK42" s="3">
        <f>IF($A42&gt;='FG_576way_Regular Symbol(2wild)'!H$16,"",IF(F42=0,"",IF(OR(F42=$AG$1,F42=$AH$1,F43=$AG$1,F43=$AH$1,F44=$AG$1,F44=$AH$1,F45=$AG$1,F45=$AH$1),0,1)))</f>
        <v>1</v>
      </c>
      <c r="AM42" s="344">
        <f>IF($A42&gt;='FG_576way_Regular Symbol(2wild)'!D$16,"",IF(B42=0,"",IF(OR(B42=$AM$1,B42=$AN$1,B43=$AM$1,B43=$AN$1,B44=$AM$1,B44=$AN$1),0,1)))</f>
        <v>1</v>
      </c>
      <c r="AN42" s="344">
        <f>IF($A42&gt;='FG_576way_Regular Symbol(2wild)'!E$16,"",IF(C42=0,"",IF(OR(C42=$AM$1,C42=$AN$1,C43=$AM$1,C43=$AN$1,C44=$AM$1,C44=$AN$1),0,1)))</f>
        <v>1</v>
      </c>
      <c r="AO42" s="3">
        <f>IF($A42&gt;='FG_576way_Regular Symbol(2wild)'!F$16,"",IF(D42=0,"",IF(OR(D42=$AM$1,D42=$AN$1,D43=$AM$1,D43=$AN$1,D44=$AM$1,D44=$AN$1,D45=$AM$1,D45=$AN$1),0,1)))</f>
        <v>0</v>
      </c>
      <c r="AP42" s="3">
        <f>IF($A42&gt;='FG_576way_Regular Symbol(2wild)'!G$16,"",IF(E42=0,"",IF(OR(E42=$AM$1,E42=$AN$1,E43=$AM$1,E43=$AN$1,E44=$AM$1,E44=$AN$1,E45=$AM$1,E45=$AN$1),0,1)))</f>
        <v>1</v>
      </c>
      <c r="AQ42" s="3">
        <f>IF($A42&gt;='FG_576way_Regular Symbol(2wild)'!H$16,"",IF(F42=0,"",IF(OR(F42=$AM$1,F42=$AN$1,F43=$AM$1,F43=$AN$1,F44=$AM$1,F44=$AN$1,F45=$AM$1,F45=$AN$1),0,1)))</f>
        <v>1</v>
      </c>
      <c r="AS42" s="344">
        <f>IF($A42&gt;='FG_576way_Regular Symbol(2wild)'!D$16,"",IF(B42=0,"",IF(OR(B42=$AM$1,B42=$AT$1,B43=$AM$1,B43=$AT$1,B44=$AM$1,B44=$AT$1),0,1)))</f>
        <v>1</v>
      </c>
      <c r="AT42" s="344">
        <f>IF($A42&gt;='FG_576way_Regular Symbol(2wild)'!E$16,"",IF(C42=0,"",IF(OR(C42=$AM$1,C42=$AT$1,C43=$AM$1,C43=$AT$1,C44=$AM$1,C44=$AT$1),0,1)))</f>
        <v>1</v>
      </c>
      <c r="AU42" s="3">
        <f>IF($A42&gt;='FG_576way_Regular Symbol(2wild)'!F$16,"",IF(D42=0,"",IF(OR(D42=$AM$1,D42=$AT$1,D43=$AM$1,D43=$AT$1,D44=$AM$1,D44=$AT$1,D45=$AM$1,D45=$AT$1),0,1)))</f>
        <v>1</v>
      </c>
      <c r="AV42" s="3">
        <f>IF($A42&gt;='FG_576way_Regular Symbol(2wild)'!G$16,"",IF(E42=0,"",IF(OR(E42=$AM$1,E42=$AT$1,E43=$AM$1,E43=$AT$1,E44=$AM$1,E44=$AT$1,E45=$AM$1,E45=$AT$1),0,1)))</f>
        <v>1</v>
      </c>
      <c r="AW42" s="3">
        <f>IF($A42&gt;='FG_576way_Regular Symbol(2wild)'!H$16,"",IF(F42=0,"",IF(OR(F42=$AM$1,F42=$AT$1,F43=$AM$1,F43=$AT$1,F44=$AM$1,F44=$AT$1,F45=$AM$1,F45=$AT$1),0,1)))</f>
        <v>1</v>
      </c>
      <c r="AY42" s="344">
        <f>IF($A42&gt;='FG_576way_Regular Symbol(2wild)'!D$16,"",IF(B42=0,"",IF(OR(B42=$AM$1,B42=$AZ$1,B43=$AM$1,B43=$AZ$1,B44=$AM$1,B44=$AZ$1),0,1)))</f>
        <v>1</v>
      </c>
      <c r="AZ42" s="344">
        <f>IF($A42&gt;='FG_576way_Regular Symbol(2wild)'!E$16,"",IF(C42=0,"",IF(OR(C42=$AM$1,C42=$AZ$1,C43=$AM$1,C43=$AZ$1,C44=$AM$1,C44=$AZ$1),0,1)))</f>
        <v>1</v>
      </c>
      <c r="BA42" s="3">
        <f>IF($A42&gt;='FG_576way_Regular Symbol(2wild)'!F$16,"",IF(D42=0,"",IF(OR(D42=$AM$1,D42=$AZ$1,D43=$AM$1,D43=$AZ$1,D44=$AM$1,D44=$AZ$1,D45=$AM$1,D45=$AZ$1),0,1)))</f>
        <v>1</v>
      </c>
      <c r="BB42" s="3">
        <f>IF($A42&gt;='FG_576way_Regular Symbol(2wild)'!G$16,"",IF(E42=0,"",IF(OR(E42=$AM$1,E42=$AZ$1,E43=$AM$1,E43=$AZ$1,E44=$AM$1,E44=$AZ$1,E45=$AM$1,E45=$AZ$1),0,1)))</f>
        <v>1</v>
      </c>
      <c r="BC42" s="3">
        <f>IF($A42&gt;='FG_576way_Regular Symbol(2wild)'!H$16,"",IF(F42=0,"",IF(OR(F42=$AM$1,F42=$AZ$1,F43=$AM$1,F43=$AZ$1,F44=$AM$1,F44=$AZ$1,F45=$AM$1,F45=$AZ$1),0,1)))</f>
        <v>0</v>
      </c>
      <c r="BE42" s="344">
        <f>IF($A42&gt;='FG_576way_Regular Symbol(2wild)'!D$16,"",IF(B42=0,"",IF(OR(B42=$AM$1,B42=$BF$1,B43=$AM$1,B43=$BF$1,B44=$AM$1,B44=$BF$1),0,1)))</f>
        <v>1</v>
      </c>
      <c r="BF42" s="344">
        <f>IF($A42&gt;='FG_576way_Regular Symbol(2wild)'!E$16,"",IF(C42=0,"",IF(OR(C42=$AM$1,C42=$BF$1,C43=$AM$1,C43=$BF$1,C44=$AM$1,C44=$BF$1),0,1)))</f>
        <v>1</v>
      </c>
      <c r="BG42" s="3">
        <f>IF($A42&gt;='FG_576way_Regular Symbol(2wild)'!F$16,"",IF(D42=0,"",IF(OR(D42=$AM$1,D42=$BF$1,D43=$AM$1,D43=$BF$1,D44=$AM$1,D44=$BF$1,D45=$AM$1,D45=$BF$1),0,1)))</f>
        <v>1</v>
      </c>
      <c r="BH42" s="3">
        <f>IF($A42&gt;='FG_576way_Regular Symbol(2wild)'!G$16,"",IF(E42=0,"",IF(OR(E42=$AM$1,E42=$BF$1,E43=$AM$1,E43=$BF$1,E44=$AM$1,E44=$BF$1,E45=$AM$1,E45=$BF$1),0,1)))</f>
        <v>1</v>
      </c>
      <c r="BI42" s="3">
        <f>IF($A42&gt;='FG_576way_Regular Symbol(2wild)'!H$16,"",IF(F42=0,"",IF(OR(F42=$AM$1,F42=$BF$1,F43=$AM$1,F43=$BF$1,F44=$AM$1,F44=$BF$1,F45=$AM$1,F45=$BF$1),0,1)))</f>
        <v>1</v>
      </c>
      <c r="BK42" s="344">
        <f>IF($A42&gt;='FG_576way_Regular Symbol(2wild)'!D$16,"",IF(B42=0,"",IF(OR(B42=$AM$1,B42=$BL$1,B43=$AM$1,B43=$BL$1,B44=$AM$1,B44=$BL$1),0,1)))</f>
        <v>1</v>
      </c>
      <c r="BL42" s="344">
        <f>IF($A42&gt;='FG_576way_Regular Symbol(2wild)'!E$16,"",IF(C42=0,"",IF(OR(C42=$AM$1,C42=$BL$1,C43=$AM$1,C43=$BL$1,C44=$AM$1,C44=$BL$1),0,1)))</f>
        <v>1</v>
      </c>
      <c r="BM42" s="3">
        <f>IF($A42&gt;='FG_576way_Regular Symbol(2wild)'!F$16,"",IF(D42=0,"",IF(OR(D42=$AM$1,D42=$BL$1,D43=$AM$1,D43=$BL$1,D44=$AM$1,D44=$BL$1,D45=$AM$1,D45=$BL$1),0,1)))</f>
        <v>1</v>
      </c>
      <c r="BN42" s="3">
        <f>IF($A42&gt;='FG_576way_Regular Symbol(2wild)'!G$16,"",IF(E42=0,"",IF(OR(E42=$AM$1,E42=$BL$1,E43=$AM$1,E43=$BL$1,E44=$AM$1,E44=$BL$1,E45=$AM$1,E45=$BL$1),0,1)))</f>
        <v>1</v>
      </c>
      <c r="BO42" s="3">
        <f>IF($A42&gt;='FG_576way_Regular Symbol(2wild)'!H$16,"",IF(F42=0,"",IF(OR(F42=$AM$1,F42=$BL$1,F43=$AM$1,F43=$BL$1,F44=$AM$1,F44=$BL$1,F45=$AM$1,F45=$BL$1),0,1)))</f>
        <v>1</v>
      </c>
      <c r="BQ42" s="3">
        <f>IF($A42&gt;='FG_576way_Regular Symbol(2wild)'!D$16,"",IF(B42=0,"",IF(OR(B42=$BQ$1,B42=$BR$1,B43=$BQ$1,B43=$BR$1,B44=$BQ$1,B44=$BR$1),0,1)))</f>
        <v>0</v>
      </c>
      <c r="BR42" s="3">
        <f>IF($A42&gt;='FG_576way_Regular Symbol(2wild)'!E$16,"",IF(C42=0,"",IF(OR(C42=$BQ$1,C42=$BR$1,C43=$BQ$1,C43=$BR$1,C44=$BQ$1,C44=$BR$1),0,1)))</f>
        <v>1</v>
      </c>
      <c r="BS42" s="3">
        <f>IF($A42&gt;='FG_576way_Regular Symbol(2wild)'!F$16,"",IF(D42=0,"",IF(OR(D42=$BQ$1,D42=$BR$1,D43=$BQ$1,D43=$BR$1,D44=$BQ$1,D44=$BR$1,D45=$BQ$1,D45=$BR$1),0,1)))</f>
        <v>0</v>
      </c>
      <c r="BT42" s="3">
        <f>IF($A42&gt;='FG_576way_Regular Symbol(2wild)'!G$16,"",IF(E42=0,"",IF(OR(E42=$BQ$1,E42=$BR$1,E43=$BQ$1,E43=$BR$1,E44=$BQ$1,E44=$BR$1,E45=$BQ$1,E45=$BR$1),0,1)))</f>
        <v>0</v>
      </c>
      <c r="BU42" s="3">
        <f>IF($A42&gt;='FG_576way_Regular Symbol(2wild)'!H$16,"",IF(F42=0,"",IF(OR(F42=$BQ$1,F42=$BR$1,F43=$BQ$1,F43=$BR$1,F44=$BQ$1,F44=$BR$1,F45=$BQ$1,F45=$BR$1),0,1)))</f>
        <v>0</v>
      </c>
      <c r="BW42" s="3">
        <f>IF($A42&gt;='FG_576way_Regular Symbol(2wild)'!D$16,"",IF(B42=0,"",IF(OR(B42=$BW$1,B43=$BW$1,B44=$BW$1,B42=$BX$1,B43=$BX$1,B44=$BX$1),0,1)))</f>
        <v>1</v>
      </c>
      <c r="BX42" s="3">
        <f>IF($A42&gt;='FG_576way_Regular Symbol(2wild)'!E$16,"",IF(C42=0,"",IF(OR(C42=$BW$1,C43=$BW$1,C44=$BW$1,C42=$BX$1,C43=$BX$1,C44=$BX$1),0,1)))</f>
        <v>1</v>
      </c>
      <c r="BY42" s="3">
        <f>IF($A42&gt;='FG_576way_Regular Symbol(2wild)'!F$16,"",IF(D42=0,"",IF(OR(D42=$BW$1,D43=$BW$1,D44=$BW$1,D42=$BX$1,D43=$BX$1,D44=$BX$1,D45=$BW$1,D45=$BX$1),0,1)))</f>
        <v>1</v>
      </c>
      <c r="BZ42" s="3">
        <f>IF($A42&gt;='FG_576way_Regular Symbol(2wild)'!G$16,"",IF(E42=0,"",IF(OR(E42=$BW$1,E43=$BW$1,E44=$BW$1,E42=$BX$1,E43=$BX$1,E44=$BX$1,E45=$BW$1,E45=$BX$1),0,1)))</f>
        <v>0</v>
      </c>
      <c r="CA42" s="3">
        <f>IF($A42&gt;='FG_576way_Regular Symbol(2wild)'!H$16,"",IF(F42=0,"",IF(OR(F42=$BW$1,F43=$BW$1,F44=$BW$1,F42=$BX$1,F43=$BX$1,F44=$BX$1,F45=$BW$1,F45=$BX$1),0,1)))</f>
        <v>1</v>
      </c>
      <c r="CC42" s="3">
        <f>IF($A42&gt;='FG_576way_Regular Symbol(2wild)'!D$16,"",IF(B42=0,"",IF(OR(B42=$BW$1,B43=$BW$1,B44=$BW$1,B42=$CD$1,B43=$CD$1,B44=$CD$1),0,1)))</f>
        <v>0</v>
      </c>
      <c r="CD42" s="3">
        <f>IF($A42&gt;='FG_576way_Regular Symbol(2wild)'!E$16,"",IF(C42=0,"",IF(OR(C42=$BW$1,C43=$BW$1,C44=$BW$1,C42=$CD$1,C43=$CD$1,C44=$CD$1),0,1)))</f>
        <v>1</v>
      </c>
      <c r="CE42" s="3">
        <f>IF($A42&gt;='FG_576way_Regular Symbol(2wild)'!F$16,"",IF(D42=0,"",IF(OR(D42=$BW$1,D43=$BW$1,D44=$BW$1,D42=$CD$1,D43=$CD$1,D44=$CD$1,D45=$BW$1,D45=$CD$1),0,1)))</f>
        <v>1</v>
      </c>
      <c r="CF42" s="3">
        <f>IF($A42&gt;='FG_576way_Regular Symbol(2wild)'!G$16,"",IF(E42=0,"",IF(OR(E42=$BW$1,E43=$BW$1,E44=$BW$1,E42=$CD$1,E43=$CD$1,E44=$CD$1,E45=$BW$1,E45=$CD$1),0,1)))</f>
        <v>0</v>
      </c>
      <c r="CG42" s="3">
        <f>IF($A42&gt;='FG_576way_Regular Symbol(2wild)'!H$16,"",IF(F42=0,"",IF(OR(F42=$BW$1,F43=$BW$1,F44=$BW$1,F42=$CD$1,F43=$CD$1,F44=$CD$1,F45=$BW$1,F45=$CD$1),0,1)))</f>
        <v>1</v>
      </c>
      <c r="CI42" s="3">
        <f>IF($A42&gt;='FG_576way_Regular Symbol(2wild)'!D$16,"",IF(B42=0,"",IF(OR(B42=$BW$1,B43=$BW$1,B44=$BW$1,B42=$CJ$1,B43=$CJ$1,B44=$CJ$1),0,1)))</f>
        <v>1</v>
      </c>
      <c r="CJ42" s="3">
        <f>IF($A42&gt;='FG_576way_Regular Symbol(2wild)'!E$16,"",IF(C42=0,"",IF(OR(C42=$BW$1,C43=$BW$1,C44=$BW$1,C42=$CJ$1,C43=$CJ$1,C44=$CJ$1),0,1)))</f>
        <v>0</v>
      </c>
      <c r="CK42" s="3">
        <f>IF($A42&gt;='FG_576way_Regular Symbol(2wild)'!F$16,"",IF(D42=0,"",IF(OR(D42=$BW$1,D43=$BW$1,D44=$BW$1,D42=$CJ$1,D43=$CJ$1,D44=$CJ$1,D45=$BW$1,D45=$CJ$1),0,1)))</f>
        <v>0</v>
      </c>
      <c r="CL42" s="3">
        <f>IF($A42&gt;='FG_576way_Regular Symbol(2wild)'!G$16,"",IF(E42=0,"",IF(OR(E42=$BW$1,E43=$BW$1,E44=$BW$1,E42=$CJ$1,E43=$CJ$1,E44=$CJ$1,E45=$BW$1,E45=$CJ$1),0,1)))</f>
        <v>1</v>
      </c>
      <c r="CM42" s="3">
        <f>IF($A42&gt;='FG_576way_Regular Symbol(2wild)'!H$16,"",IF(F42=0,"",IF(OR(F42=$BW$1,F43=$BW$1,F44=$BW$1,F42=$CJ$1,F43=$CJ$1,F44=$CJ$1,F45=$BW$1,F45=$CJ$1),0,1)))</f>
        <v>1</v>
      </c>
      <c r="CO42" s="3">
        <f>IF($A42&gt;='FG_576way_Regular Symbol(2wild)'!D$16,"",IF(B42=0,"",IF(OR(B42=$BW$1,B43=$BW$1,B44=$BW$1,B42=$CP$1,B43=$CP$1,B44=$CP$1),0,1)))</f>
        <v>1</v>
      </c>
      <c r="CP42" s="3">
        <f>IF($A42&gt;='FG_576way_Regular Symbol(2wild)'!E$16,"",IF(C42=0,"",IF(OR(C42=$BW$1,C43=$BW$1,C44=$BW$1,C42=$CP$1,C43=$CP$1,C44=$CP$1),0,1)))</f>
        <v>1</v>
      </c>
      <c r="CQ42" s="3">
        <f>IF($A42&gt;='FG_576way_Regular Symbol(2wild)'!F$16,"",IF(D42=0,"",IF(OR(D42=$BW$1,D43=$BW$1,D44=$BW$1,D42=$CP$1,D43=$CP$1,D44=$CP$1,D45=$BW$1,D45=$CP$1),0,1)))</f>
        <v>1</v>
      </c>
      <c r="CR42" s="3">
        <f>IF($A42&gt;='FG_576way_Regular Symbol(2wild)'!G$16,"",IF(E42=0,"",IF(OR(E42=$BW$1,E43=$BW$1,E44=$BW$1,E42=$CP$1,E43=$CP$1,E44=$CP$1,E45=$BW$1,E45=$CP$1),0,1)))</f>
        <v>1</v>
      </c>
      <c r="CS42" s="3">
        <f>IF($A42&gt;='FG_576way_Regular Symbol(2wild)'!H$16,"",IF(F42=0,"",IF(OR(F42=$BW$1,F43=$BW$1,F44=$BW$1,F42=$CP$1,F43=$CP$1,F44=$CP$1,F45=$BW$1,F45=$CP$1),0,1)))</f>
        <v>0</v>
      </c>
      <c r="CU42" s="3">
        <f>IF($A42&gt;='FG_576way_Regular Symbol(2wild)'!D$16,"",IF(B42=0,"",IF(OR(B42=$BW$1,B43=$BW$1,B44=$BW$1,B42=$CV$1,B43=$CV$1,B44=$CV$1),0,1)))</f>
        <v>1</v>
      </c>
      <c r="CV42" s="3">
        <f>IF($A42&gt;='FG_576way_Regular Symbol(2wild)'!E$16,"",IF(C42=0,"",IF(OR(C42=$BW$1,C43=$BW$1,C44=$BW$1,C42=$CV$1,C43=$CV$1,C44=$CV$1),0,1)))</f>
        <v>1</v>
      </c>
      <c r="CW42" s="3">
        <f>IF($A42&gt;='FG_576way_Regular Symbol(2wild)'!F$16,"",IF(D42=0,"",IF(OR(D42=$BW$1,D43=$BW$1,D44=$BW$1,D42=$CV$1,D43=$CV$1,D44=$CV$1,D45=$BW$1,D45=$CV$1),0,1)))</f>
        <v>1</v>
      </c>
      <c r="CX42" s="3">
        <f>IF($A42&gt;='FG_576way_Regular Symbol(2wild)'!G$16,"",IF(E42=0,"",IF(OR(E42=$BW$1,E43=$BW$1,E44=$BW$1,E42=$CV$1,E43=$CV$1,E44=$CV$1,E45=$BW$1,E45=$CV$1),0,1)))</f>
        <v>1</v>
      </c>
      <c r="CY42" s="3">
        <f>IF($A42&gt;='FG_576way_Regular Symbol(2wild)'!H$16,"",IF(F42=0,"",IF(OR(F42=$BW$1,F43=$BW$1,F44=$BW$1,F42=$CV$1,F43=$CV$1,F44=$CV$1,F45=$BW$1,F45=$CV$1),0,1)))</f>
        <v>1</v>
      </c>
    </row>
    <row r="43" spans="1:103">
      <c r="A43" s="337">
        <f>IF('FG_243way_Regular Symbol'!L42="","",'FG_243way_Regular Symbol'!L42)</f>
        <v>39</v>
      </c>
      <c r="B43" s="191" t="str">
        <f>IF('FG_576way_Regular Symbol(2wild)'!Q42="",
IF($A43-'FG_576way_Regular Symbol(2wild)'!D$16&gt;='FG_576way_RegularＸ_W()'!B$2-1,"",VLOOKUP($A43-'FG_576way_Regular Symbol(2wild)'!D$16,'FG_576way_Regular Symbol(2wild)'!$P$3:$U$99,'FG_576way_RegularＸ_W()'!B$3+1,FALSE)),
'FG_576way_Regular Symbol(2wild)'!Q42)</f>
        <v>Q</v>
      </c>
      <c r="C43" s="191" t="str">
        <f>IF('FG_576way_Regular Symbol(2wild)'!R42="",
IF($A43-'FG_576way_Regular Symbol(2wild)'!E$16&gt;='FG_576way_RegularＸ_W()'!C$2-1,"",VLOOKUP($A43-'FG_576way_Regular Symbol(2wild)'!E$16,'FG_576way_Regular Symbol(2wild)'!$P$3:$U$99,'FG_576way_RegularＸ_W()'!C$3+1,FALSE)),
'FG_576way_Regular Symbol(2wild)'!R42)</f>
        <v>M1</v>
      </c>
      <c r="D43" s="191" t="str">
        <f>IF('FG_576way_Regular Symbol(2wild)'!S42="",
IF($A43-'FG_576way_Regular Symbol(2wild)'!F$16&gt;='FG_576way_RegularＸ_W()'!D$2-1,"",VLOOKUP($A43-'FG_576way_Regular Symbol(2wild)'!F$16,'FG_576way_Regular Symbol(2wild)'!$P$3:$U$99,'FG_576way_RegularＸ_W()'!D$3+1,FALSE)),
'FG_576way_Regular Symbol(2wild)'!S42)</f>
        <v>J</v>
      </c>
      <c r="E43" s="191" t="str">
        <f>IF('FG_576way_Regular Symbol(2wild)'!T42="",
IF($A43-'FG_576way_Regular Symbol(2wild)'!G$16&gt;='FG_576way_RegularＸ_W()'!E$2-1,"",VLOOKUP($A43-'FG_576way_Regular Symbol(2wild)'!G$16,'FG_576way_Regular Symbol(2wild)'!$P$3:$U$99,'FG_576way_RegularＸ_W()'!E$3+1,FALSE)),
'FG_576way_Regular Symbol(2wild)'!T42)</f>
        <v>M4</v>
      </c>
      <c r="F43" s="191" t="str">
        <f>IF('FG_576way_Regular Symbol(2wild)'!U42="",
IF($A43-'FG_576way_Regular Symbol(2wild)'!H$16&gt;='FG_576way_RegularＸ_W()'!F$2-1,"",VLOOKUP($A43-'FG_576way_Regular Symbol(2wild)'!H$16,'FG_576way_Regular Symbol(2wild)'!$P$3:$U$99,'FG_576way_RegularＸ_W()'!F$3+1,FALSE)),
'FG_576way_Regular Symbol(2wild)'!U42)</f>
        <v>TE</v>
      </c>
      <c r="N43" s="363">
        <f t="shared" si="1"/>
        <v>39</v>
      </c>
      <c r="O43" s="344">
        <f>IF($A43&gt;='FG_576way_Regular Symbol(2wild)'!D$16,"",IF(B43="","",IF(OR(B43=$O$1,B43=$P$1,B44=$O$1,B44=$P$1,B45=$O$1,B45=$P$1),0,1)))</f>
        <v>1</v>
      </c>
      <c r="P43" s="344">
        <f>IF($A43&gt;='FG_576way_Regular Symbol(2wild)'!E$16,"",IF(C43="","",IF(OR(C43=$O$1,C43=$P$1,C44=$O$1,C44=$P$1,C45=$O$1,C45=$P$1),0,1)))</f>
        <v>0</v>
      </c>
      <c r="Q43" s="344">
        <f>IF($A43&gt;='FG_576way_Regular Symbol(2wild)'!F$16,"",IF(D43="","",IF(OR(D43=$O$1,D43=$P$1,D44=$O$1,D44=$P$1,D45=$O$1,D45=$P$1,D46=$O$1,D46=$P$1),0,1)))</f>
        <v>0</v>
      </c>
      <c r="R43" s="344">
        <f>IF($A43&gt;='FG_576way_Regular Symbol(2wild)'!G$16,"",IF(E43="","",IF(OR(E43=$O$1,E43=$P$1,E44=$O$1,E44=$P$1,E45=$O$1,E45=$P$1,E46=$O$1,E46=$P$1),0,1)))</f>
        <v>1</v>
      </c>
      <c r="S43" s="344">
        <f>IF($A43&gt;='FG_576way_Regular Symbol(2wild)'!H$16,"",IF(F43="","",IF(OR(F43=$O$1,F43=$P$1,F44=$O$1,F44=$P$1,F45=$O$1,F45=$P$1,F46=$O$1,F46=$P$1),0,1)))</f>
        <v>1</v>
      </c>
      <c r="U43" s="344">
        <f>IF($A43&gt;='FG_576way_Regular Symbol(2wild)'!D$16,"",IF(B43=0,"",IF(OR(B43=$U$1,B43=$V$1,B44=$U$1,B44=$V$1,B45=$U$1,B45=$V$1),0,1)))</f>
        <v>1</v>
      </c>
      <c r="V43" s="344">
        <f>IF($A43&gt;='FG_576way_Regular Symbol(2wild)'!E$16,"",IF(C43=0,"",IF(OR(C43=$U$1,C43=$V$1,C44=$U$1,C44=$V$1,C45=$U$1,C45=$V$1),0,1)))</f>
        <v>1</v>
      </c>
      <c r="W43" s="3">
        <f>IF($A43&gt;='FG_576way_Regular Symbol(2wild)'!F$16,"",IF(D43=0,"",IF(OR(D43=$U$1,D43=$V$1,D44=$U$1,D44=$V$1,D45=$U$1,D45=$V$1,D46=$U$1,D46=$V$1),0,1)))</f>
        <v>1</v>
      </c>
      <c r="X43" s="3">
        <f>IF($A43&gt;='FG_576way_Regular Symbol(2wild)'!G$16,"",IF(E43=0,"",IF(OR(E43=$U$1,E43=$V$1,E44=$U$1,E44=$V$1,E45=$U$1,E45=$V$1,E46=$U$1,E46=$V$1),0,1)))</f>
        <v>1</v>
      </c>
      <c r="Y43" s="3">
        <f>IF($A43&gt;='FG_576way_Regular Symbol(2wild)'!H$16,"",IF(F43=0,"",IF(OR(F43=$U$1,F43=$V$1,F44=$U$1,F44=$V$1,F45=$U$1,F45=$V$1,F46=$U$1,F46=$V$1),0,1)))</f>
        <v>0</v>
      </c>
      <c r="AA43" s="344">
        <f>IF($A43&gt;='FG_576way_Regular Symbol(2wild)'!D$16,"",IF(B43=0,"",IF(OR(B43=$AA$1,B43=$AB$1,B44=$AA$1,B44=$AB$1,B45=$AA$1,,B45=$AB$1),0,1)))</f>
        <v>1</v>
      </c>
      <c r="AB43" s="344">
        <f>IF($A43&gt;='FG_576way_Regular Symbol(2wild)'!E$16,"",IF(C43=0,"",IF(OR(C43=$AA$1,C43=$AB$1,C44=$AA$1,C44=$AB$1,C45=$AA$1,,C45=$AB$1),0,1)))</f>
        <v>1</v>
      </c>
      <c r="AC43" s="3">
        <f>IF($A43&gt;='FG_576way_Regular Symbol(2wild)'!F$16,"",IF(D43=0,"",IF(OR(D43=$AA$1,D43=$AB$1,D44=$AA$1,D44=$AB$1,D45=$AA$1,D45=$AB$1,D46=$AA$1,D46=$AB$1),0,1)))</f>
        <v>0</v>
      </c>
      <c r="AD43" s="3">
        <f>IF($A43&gt;='FG_576way_Regular Symbol(2wild)'!G$16,"",IF(E43=0,"",IF(OR(E43=$AA$1,E43=$AB$1,E44=$AA$1,E44=$AB$1,E45=$AA$1,E45=$AB$1,E46=$AA$1,E46=$AB$1),0,1)))</f>
        <v>1</v>
      </c>
      <c r="AE43" s="3">
        <f>IF($A43&gt;='FG_576way_Regular Symbol(2wild)'!H$16,"",IF(F43=0,"",IF(OR(F43=$AA$1,F43=$AB$1,F44=$AA$1,F44=$AB$1,F45=$AA$1,F45=$AB$1,F46=$AA$1,F46=$AB$1),0,1)))</f>
        <v>1</v>
      </c>
      <c r="AG43" s="344">
        <f>IF($A43&gt;='FG_576way_Regular Symbol(2wild)'!D$16,"",IF(B43=0,"",IF(OR(B43=$AG$1,B43=$AH$1,B44=$AG$1,B44=$AH$1,B45=$AG$1,B45=$AH$1),0,1)))</f>
        <v>0</v>
      </c>
      <c r="AH43" s="344">
        <f>IF($A43&gt;='FG_576way_Regular Symbol(2wild)'!E$16,"",IF(C43=0,"",IF(OR(C43=$AG$1,C43=$AH$1,C44=$AG$1,C44=$AH$1,C45=$AG$1,C45=$AH$1),0,1)))</f>
        <v>1</v>
      </c>
      <c r="AI43" s="3">
        <f>IF($A43&gt;='FG_576way_Regular Symbol(2wild)'!F$16,"",IF(D43=0,"",IF(OR(D43=$AG$1,D43=$AH$1,D44=$AG$1,D44=$AH$1,D45=$AG$1,D45=$AH$1,D46=$AG$1,D46=$AH$1),0,1)))</f>
        <v>1</v>
      </c>
      <c r="AJ43" s="3">
        <f>IF($A43&gt;='FG_576way_Regular Symbol(2wild)'!G$16,"",IF(E43=0,"",IF(OR(E43=$AG$1,E43=$AH$1,E44=$AG$1,E44=$AH$1,E45=$AG$1,E45=$AH$1,E46=$AG$1,E46=$AH$1),0,1)))</f>
        <v>0</v>
      </c>
      <c r="AK43" s="3">
        <f>IF($A43&gt;='FG_576way_Regular Symbol(2wild)'!H$16,"",IF(F43=0,"",IF(OR(F43=$AG$1,F43=$AH$1,F44=$AG$1,F44=$AH$1,F45=$AG$1,F45=$AH$1,F46=$AG$1,F46=$AH$1),0,1)))</f>
        <v>1</v>
      </c>
      <c r="AM43" s="344">
        <f>IF($A43&gt;='FG_576way_Regular Symbol(2wild)'!D$16,"",IF(B43=0,"",IF(OR(B43=$AM$1,B43=$AN$1,B44=$AM$1,B44=$AN$1,B45=$AM$1,B45=$AN$1),0,1)))</f>
        <v>1</v>
      </c>
      <c r="AN43" s="344">
        <f>IF($A43&gt;='FG_576way_Regular Symbol(2wild)'!E$16,"",IF(C43=0,"",IF(OR(C43=$AM$1,C43=$AN$1,C44=$AM$1,C44=$AN$1,C45=$AM$1,C45=$AN$1),0,1)))</f>
        <v>1</v>
      </c>
      <c r="AO43" s="3">
        <f>IF($A43&gt;='FG_576way_Regular Symbol(2wild)'!F$16,"",IF(D43=0,"",IF(OR(D43=$AM$1,D43=$AN$1,D44=$AM$1,D44=$AN$1,D45=$AM$1,D45=$AN$1,D46=$AM$1,D46=$AN$1),0,1)))</f>
        <v>1</v>
      </c>
      <c r="AP43" s="3">
        <f>IF($A43&gt;='FG_576way_Regular Symbol(2wild)'!G$16,"",IF(E43=0,"",IF(OR(E43=$AM$1,E43=$AN$1,E44=$AM$1,E44=$AN$1,E45=$AM$1,E45=$AN$1,E46=$AM$1,E46=$AN$1),0,1)))</f>
        <v>1</v>
      </c>
      <c r="AQ43" s="3">
        <f>IF($A43&gt;='FG_576way_Regular Symbol(2wild)'!H$16,"",IF(F43=0,"",IF(OR(F43=$AM$1,F43=$AN$1,F44=$AM$1,F44=$AN$1,F45=$AM$1,F45=$AN$1,F46=$AM$1,F46=$AN$1),0,1)))</f>
        <v>1</v>
      </c>
      <c r="AS43" s="344">
        <f>IF($A43&gt;='FG_576way_Regular Symbol(2wild)'!D$16,"",IF(B43=0,"",IF(OR(B43=$AM$1,B43=$AT$1,B44=$AM$1,B44=$AT$1,B45=$AM$1,B45=$AT$1),0,1)))</f>
        <v>1</v>
      </c>
      <c r="AT43" s="344">
        <f>IF($A43&gt;='FG_576way_Regular Symbol(2wild)'!E$16,"",IF(C43=0,"",IF(OR(C43=$AM$1,C43=$AT$1,C44=$AM$1,C44=$AT$1,C45=$AM$1,C45=$AT$1),0,1)))</f>
        <v>1</v>
      </c>
      <c r="AU43" s="3">
        <f>IF($A43&gt;='FG_576way_Regular Symbol(2wild)'!F$16,"",IF(D43=0,"",IF(OR(D43=$AM$1,D43=$AT$1,D44=$AM$1,D44=$AT$1,D45=$AM$1,D45=$AT$1,D46=$AM$1,D46=$AT$1),0,1)))</f>
        <v>1</v>
      </c>
      <c r="AV43" s="3">
        <f>IF($A43&gt;='FG_576way_Regular Symbol(2wild)'!G$16,"",IF(E43=0,"",IF(OR(E43=$AM$1,E43=$AT$1,E44=$AM$1,E44=$AT$1,E45=$AM$1,E45=$AT$1,E46=$AM$1,E46=$AT$1),0,1)))</f>
        <v>1</v>
      </c>
      <c r="AW43" s="3">
        <f>IF($A43&gt;='FG_576way_Regular Symbol(2wild)'!H$16,"",IF(F43=0,"",IF(OR(F43=$AM$1,F43=$AT$1,F44=$AM$1,F44=$AT$1,F45=$AM$1,F45=$AT$1,F46=$AM$1,F46=$AT$1),0,1)))</f>
        <v>1</v>
      </c>
      <c r="AY43" s="344">
        <f>IF($A43&gt;='FG_576way_Regular Symbol(2wild)'!D$16,"",IF(B43=0,"",IF(OR(B43=$AM$1,B43=$AZ$1,B44=$AM$1,B44=$AZ$1,B45=$AM$1,B45=$AZ$1),0,1)))</f>
        <v>1</v>
      </c>
      <c r="AZ43" s="344">
        <f>IF($A43&gt;='FG_576way_Regular Symbol(2wild)'!E$16,"",IF(C43=0,"",IF(OR(C43=$AM$1,C43=$AZ$1,C44=$AM$1,C44=$AZ$1,C45=$AM$1,C45=$AZ$1),0,1)))</f>
        <v>1</v>
      </c>
      <c r="BA43" s="3">
        <f>IF($A43&gt;='FG_576way_Regular Symbol(2wild)'!F$16,"",IF(D43=0,"",IF(OR(D43=$AM$1,D43=$AZ$1,D44=$AM$1,D44=$AZ$1,D45=$AM$1,D45=$AZ$1,D46=$AM$1,D46=$AZ$1),0,1)))</f>
        <v>1</v>
      </c>
      <c r="BB43" s="3">
        <f>IF($A43&gt;='FG_576way_Regular Symbol(2wild)'!G$16,"",IF(E43=0,"",IF(OR(E43=$AM$1,E43=$AZ$1,E44=$AM$1,E44=$AZ$1,E45=$AM$1,E45=$AZ$1,E46=$AM$1,E46=$AZ$1),0,1)))</f>
        <v>1</v>
      </c>
      <c r="BC43" s="3">
        <f>IF($A43&gt;='FG_576way_Regular Symbol(2wild)'!H$16,"",IF(F43=0,"",IF(OR(F43=$AM$1,F43=$AZ$1,F44=$AM$1,F44=$AZ$1,F45=$AM$1,F45=$AZ$1,F46=$AM$1,F46=$AZ$1),0,1)))</f>
        <v>1</v>
      </c>
      <c r="BE43" s="344">
        <f>IF($A43&gt;='FG_576way_Regular Symbol(2wild)'!D$16,"",IF(B43=0,"",IF(OR(B43=$AM$1,B43=$BF$1,B44=$AM$1,B44=$BF$1,B45=$AM$1,B45=$BF$1),0,1)))</f>
        <v>1</v>
      </c>
      <c r="BF43" s="344">
        <f>IF($A43&gt;='FG_576way_Regular Symbol(2wild)'!E$16,"",IF(C43=0,"",IF(OR(C43=$AM$1,C43=$BF$1,C44=$AM$1,C44=$BF$1,C45=$AM$1,C45=$BF$1),0,1)))</f>
        <v>1</v>
      </c>
      <c r="BG43" s="3">
        <f>IF($A43&gt;='FG_576way_Regular Symbol(2wild)'!F$16,"",IF(D43=0,"",IF(OR(D43=$AM$1,D43=$BF$1,D44=$AM$1,D44=$BF$1,D45=$AM$1,D45=$BF$1,D46=$AM$1,D46=$BF$1),0,1)))</f>
        <v>1</v>
      </c>
      <c r="BH43" s="3">
        <f>IF($A43&gt;='FG_576way_Regular Symbol(2wild)'!G$16,"",IF(E43=0,"",IF(OR(E43=$AM$1,E43=$BF$1,E44=$AM$1,E44=$BF$1,E45=$AM$1,E45=$BF$1,E46=$AM$1,E46=$BF$1),0,1)))</f>
        <v>1</v>
      </c>
      <c r="BI43" s="3">
        <f>IF($A43&gt;='FG_576way_Regular Symbol(2wild)'!H$16,"",IF(F43=0,"",IF(OR(F43=$AM$1,F43=$BF$1,F44=$AM$1,F44=$BF$1,F45=$AM$1,F45=$BF$1,F46=$AM$1,F46=$BF$1),0,1)))</f>
        <v>1</v>
      </c>
      <c r="BK43" s="344">
        <f>IF($A43&gt;='FG_576way_Regular Symbol(2wild)'!D$16,"",IF(B43=0,"",IF(OR(B43=$AM$1,B43=$BL$1,B44=$AM$1,B44=$BL$1,B45=$AM$1,B45=$BL$1),0,1)))</f>
        <v>1</v>
      </c>
      <c r="BL43" s="344">
        <f>IF($A43&gt;='FG_576way_Regular Symbol(2wild)'!E$16,"",IF(C43=0,"",IF(OR(C43=$AM$1,C43=$BL$1,C44=$AM$1,C44=$BL$1,C45=$AM$1,C45=$BL$1),0,1)))</f>
        <v>1</v>
      </c>
      <c r="BM43" s="3">
        <f>IF($A43&gt;='FG_576way_Regular Symbol(2wild)'!F$16,"",IF(D43=0,"",IF(OR(D43=$AM$1,D43=$BL$1,D44=$AM$1,D44=$BL$1,D45=$AM$1,D45=$BL$1,D46=$AM$1,D46=$BL$1),0,1)))</f>
        <v>1</v>
      </c>
      <c r="BN43" s="3">
        <f>IF($A43&gt;='FG_576way_Regular Symbol(2wild)'!G$16,"",IF(E43=0,"",IF(OR(E43=$AM$1,E43=$BL$1,E44=$AM$1,E44=$BL$1,E45=$AM$1,E45=$BL$1,E46=$AM$1,E46=$BL$1),0,1)))</f>
        <v>1</v>
      </c>
      <c r="BO43" s="3">
        <f>IF($A43&gt;='FG_576way_Regular Symbol(2wild)'!H$16,"",IF(F43=0,"",IF(OR(F43=$AM$1,F43=$BL$1,F44=$AM$1,F44=$BL$1,F45=$AM$1,F45=$BL$1,F46=$AM$1,F46=$BL$1),0,1)))</f>
        <v>1</v>
      </c>
      <c r="BQ43" s="3">
        <f>IF($A43&gt;='FG_576way_Regular Symbol(2wild)'!D$16,"",IF(B43=0,"",IF(OR(B43=$BQ$1,B43=$BR$1,B44=$BQ$1,B44=$BR$1,B45=$BQ$1,B45=$BR$1),0,1)))</f>
        <v>0</v>
      </c>
      <c r="BR43" s="3">
        <f>IF($A43&gt;='FG_576way_Regular Symbol(2wild)'!E$16,"",IF(C43=0,"",IF(OR(C43=$BQ$1,C43=$BR$1,C44=$BQ$1,C44=$BR$1,C45=$BQ$1,C45=$BR$1),0,1)))</f>
        <v>1</v>
      </c>
      <c r="BS43" s="3">
        <f>IF($A43&gt;='FG_576way_Regular Symbol(2wild)'!F$16,"",IF(D43=0,"",IF(OR(D43=$BQ$1,D43=$BR$1,D44=$BQ$1,D44=$BR$1,D45=$BQ$1,D45=$BR$1,D46=$BQ$1,D46=$BR$1),0,1)))</f>
        <v>0</v>
      </c>
      <c r="BT43" s="3">
        <f>IF($A43&gt;='FG_576way_Regular Symbol(2wild)'!G$16,"",IF(E43=0,"",IF(OR(E43=$BQ$1,E43=$BR$1,E44=$BQ$1,E44=$BR$1,E45=$BQ$1,E45=$BR$1,E46=$BQ$1,E46=$BR$1),0,1)))</f>
        <v>0</v>
      </c>
      <c r="BU43" s="3">
        <f>IF($A43&gt;='FG_576way_Regular Symbol(2wild)'!H$16,"",IF(F43=0,"",IF(OR(F43=$BQ$1,F43=$BR$1,F44=$BQ$1,F44=$BR$1,F45=$BQ$1,F45=$BR$1,F46=$BQ$1,F46=$BR$1),0,1)))</f>
        <v>0</v>
      </c>
      <c r="BW43" s="3">
        <f>IF($A43&gt;='FG_576way_Regular Symbol(2wild)'!D$16,"",IF(B43=0,"",IF(OR(B43=$BW$1,B44=$BW$1,B45=$BW$1,B43=$BX$1,B44=$BX$1,B45=$BX$1),0,1)))</f>
        <v>1</v>
      </c>
      <c r="BX43" s="3">
        <f>IF($A43&gt;='FG_576way_Regular Symbol(2wild)'!E$16,"",IF(C43=0,"",IF(OR(C43=$BW$1,C44=$BW$1,C45=$BW$1,C43=$BX$1,C44=$BX$1,C45=$BX$1),0,1)))</f>
        <v>0</v>
      </c>
      <c r="BY43" s="3">
        <f>IF($A43&gt;='FG_576way_Regular Symbol(2wild)'!F$16,"",IF(D43=0,"",IF(OR(D43=$BW$1,D44=$BW$1,D45=$BW$1,D43=$BX$1,D44=$BX$1,D45=$BX$1,D46=$BW$1,D46=$BX$1),0,1)))</f>
        <v>1</v>
      </c>
      <c r="BZ43" s="3">
        <f>IF($A43&gt;='FG_576way_Regular Symbol(2wild)'!G$16,"",IF(E43=0,"",IF(OR(E43=$BW$1,E44=$BW$1,E45=$BW$1,E43=$BX$1,E44=$BX$1,E45=$BX$1,E46=$BW$1,E46=$BX$1),0,1)))</f>
        <v>0</v>
      </c>
      <c r="CA43" s="3">
        <f>IF($A43&gt;='FG_576way_Regular Symbol(2wild)'!H$16,"",IF(F43=0,"",IF(OR(F43=$BW$1,F44=$BW$1,F45=$BW$1,F43=$BX$1,F44=$BX$1,F45=$BX$1,F46=$BW$1,F46=$BX$1),0,1)))</f>
        <v>1</v>
      </c>
      <c r="CC43" s="3">
        <f>IF($A43&gt;='FG_576way_Regular Symbol(2wild)'!D$16,"",IF(B43=0,"",IF(OR(B43=$BW$1,B44=$BW$1,B45=$BW$1,B43=$CD$1,B44=$CD$1,B45=$CD$1),0,1)))</f>
        <v>0</v>
      </c>
      <c r="CD43" s="3">
        <f>IF($A43&gt;='FG_576way_Regular Symbol(2wild)'!E$16,"",IF(C43=0,"",IF(OR(C43=$BW$1,C44=$BW$1,C45=$BW$1,C43=$CD$1,C44=$CD$1,C45=$CD$1),0,1)))</f>
        <v>1</v>
      </c>
      <c r="CE43" s="3">
        <f>IF($A43&gt;='FG_576way_Regular Symbol(2wild)'!F$16,"",IF(D43=0,"",IF(OR(D43=$BW$1,D44=$BW$1,D45=$BW$1,D43=$CD$1,D44=$CD$1,D45=$CD$1,D46=$BW$1,D46=$CD$1),0,1)))</f>
        <v>1</v>
      </c>
      <c r="CF43" s="3">
        <f>IF($A43&gt;='FG_576way_Regular Symbol(2wild)'!G$16,"",IF(E43=0,"",IF(OR(E43=$BW$1,E44=$BW$1,E45=$BW$1,E43=$CD$1,E44=$CD$1,E45=$CD$1,E46=$BW$1,E46=$CD$1),0,1)))</f>
        <v>1</v>
      </c>
      <c r="CG43" s="3">
        <f>IF($A43&gt;='FG_576way_Regular Symbol(2wild)'!H$16,"",IF(F43=0,"",IF(OR(F43=$BW$1,F44=$BW$1,F45=$BW$1,F43=$CD$1,F44=$CD$1,F45=$CD$1,F46=$BW$1,F46=$CD$1),0,1)))</f>
        <v>1</v>
      </c>
      <c r="CI43" s="3">
        <f>IF($A43&gt;='FG_576way_Regular Symbol(2wild)'!D$16,"",IF(B43=0,"",IF(OR(B43=$BW$1,B44=$BW$1,B45=$BW$1,B43=$CJ$1,B44=$CJ$1,B45=$CJ$1),0,1)))</f>
        <v>1</v>
      </c>
      <c r="CJ43" s="3">
        <f>IF($A43&gt;='FG_576way_Regular Symbol(2wild)'!E$16,"",IF(C43=0,"",IF(OR(C43=$BW$1,C44=$BW$1,C45=$BW$1,C43=$CJ$1,C44=$CJ$1,C45=$CJ$1),0,1)))</f>
        <v>0</v>
      </c>
      <c r="CK43" s="3">
        <f>IF($A43&gt;='FG_576way_Regular Symbol(2wild)'!F$16,"",IF(D43=0,"",IF(OR(D43=$BW$1,D44=$BW$1,D45=$BW$1,D43=$CJ$1,D44=$CJ$1,D45=$CJ$1,D46=$BW$1,D46=$CJ$1),0,1)))</f>
        <v>0</v>
      </c>
      <c r="CL43" s="3">
        <f>IF($A43&gt;='FG_576way_Regular Symbol(2wild)'!G$16,"",IF(E43=0,"",IF(OR(E43=$BW$1,E44=$BW$1,E45=$BW$1,E43=$CJ$1,E44=$CJ$1,E45=$CJ$1,E46=$BW$1,E46=$CJ$1),0,1)))</f>
        <v>1</v>
      </c>
      <c r="CM43" s="3">
        <f>IF($A43&gt;='FG_576way_Regular Symbol(2wild)'!H$16,"",IF(F43=0,"",IF(OR(F43=$BW$1,F44=$BW$1,F45=$BW$1,F43=$CJ$1,F44=$CJ$1,F45=$CJ$1,F46=$BW$1,F46=$CJ$1),0,1)))</f>
        <v>0</v>
      </c>
      <c r="CO43" s="3">
        <f>IF($A43&gt;='FG_576way_Regular Symbol(2wild)'!D$16,"",IF(B43=0,"",IF(OR(B43=$BW$1,B44=$BW$1,B45=$BW$1,B43=$CP$1,B44=$CP$1,B45=$CP$1),0,1)))</f>
        <v>1</v>
      </c>
      <c r="CP43" s="3">
        <f>IF($A43&gt;='FG_576way_Regular Symbol(2wild)'!E$16,"",IF(C43=0,"",IF(OR(C43=$BW$1,C44=$BW$1,C45=$BW$1,C43=$CP$1,C44=$CP$1,C45=$CP$1),0,1)))</f>
        <v>1</v>
      </c>
      <c r="CQ43" s="3">
        <f>IF($A43&gt;='FG_576way_Regular Symbol(2wild)'!F$16,"",IF(D43=0,"",IF(OR(D43=$BW$1,D44=$BW$1,D45=$BW$1,D43=$CP$1,D44=$CP$1,D45=$CP$1,D46=$BW$1,D46=$CP$1),0,1)))</f>
        <v>1</v>
      </c>
      <c r="CR43" s="3">
        <f>IF($A43&gt;='FG_576way_Regular Symbol(2wild)'!G$16,"",IF(E43=0,"",IF(OR(E43=$BW$1,E44=$BW$1,E45=$BW$1,E43=$CP$1,E44=$CP$1,E45=$CP$1,E46=$BW$1,E46=$CP$1),0,1)))</f>
        <v>1</v>
      </c>
      <c r="CS43" s="3">
        <f>IF($A43&gt;='FG_576way_Regular Symbol(2wild)'!H$16,"",IF(F43=0,"",IF(OR(F43=$BW$1,F44=$BW$1,F45=$BW$1,F43=$CP$1,F44=$CP$1,F45=$CP$1,F46=$BW$1,F46=$CP$1),0,1)))</f>
        <v>0</v>
      </c>
      <c r="CU43" s="3">
        <f>IF($A43&gt;='FG_576way_Regular Symbol(2wild)'!D$16,"",IF(B43=0,"",IF(OR(B43=$BW$1,B44=$BW$1,B45=$BW$1,B43=$CV$1,B44=$CV$1,B45=$CV$1),0,1)))</f>
        <v>1</v>
      </c>
      <c r="CV43" s="3">
        <f>IF($A43&gt;='FG_576way_Regular Symbol(2wild)'!E$16,"",IF(C43=0,"",IF(OR(C43=$BW$1,C44=$BW$1,C45=$BW$1,C43=$CV$1,C44=$CV$1,C45=$CV$1),0,1)))</f>
        <v>1</v>
      </c>
      <c r="CW43" s="3">
        <f>IF($A43&gt;='FG_576way_Regular Symbol(2wild)'!F$16,"",IF(D43=0,"",IF(OR(D43=$BW$1,D44=$BW$1,D45=$BW$1,D43=$CV$1,D44=$CV$1,D45=$CV$1,D46=$BW$1,D46=$CV$1),0,1)))</f>
        <v>1</v>
      </c>
      <c r="CX43" s="3">
        <f>IF($A43&gt;='FG_576way_Regular Symbol(2wild)'!G$16,"",IF(E43=0,"",IF(OR(E43=$BW$1,E44=$BW$1,E45=$BW$1,E43=$CV$1,E44=$CV$1,E45=$CV$1,E46=$BW$1,E46=$CV$1),0,1)))</f>
        <v>1</v>
      </c>
      <c r="CY43" s="3">
        <f>IF($A43&gt;='FG_576way_Regular Symbol(2wild)'!H$16,"",IF(F43=0,"",IF(OR(F43=$BW$1,F44=$BW$1,F45=$BW$1,F43=$CV$1,F44=$CV$1,F45=$CV$1,F46=$BW$1,F46=$CV$1),0,1)))</f>
        <v>1</v>
      </c>
    </row>
    <row r="44" spans="1:103">
      <c r="A44" s="337">
        <f>IF('FG_243way_Regular Symbol'!L43="","",'FG_243way_Regular Symbol'!L43)</f>
        <v>40</v>
      </c>
      <c r="B44" s="191" t="str">
        <f>IF('FG_576way_Regular Symbol(2wild)'!Q43="",
IF($A44-'FG_576way_Regular Symbol(2wild)'!D$16&gt;='FG_576way_RegularＸ_W()'!B$2-1,"",VLOOKUP($A44-'FG_576way_Regular Symbol(2wild)'!D$16,'FG_576way_Regular Symbol(2wild)'!$P$3:$U$99,'FG_576way_RegularＸ_W()'!B$3+1,FALSE)),
'FG_576way_Regular Symbol(2wild)'!Q43)</f>
        <v>A</v>
      </c>
      <c r="C44" s="191" t="str">
        <f>IF('FG_576way_Regular Symbol(2wild)'!R43="",
IF($A44-'FG_576way_Regular Symbol(2wild)'!E$16&gt;='FG_576way_RegularＸ_W()'!C$2-1,"",VLOOKUP($A44-'FG_576way_Regular Symbol(2wild)'!E$16,'FG_576way_Regular Symbol(2wild)'!$P$3:$U$99,'FG_576way_RegularＸ_W()'!C$3+1,FALSE)),
'FG_576way_Regular Symbol(2wild)'!R43)</f>
        <v>J</v>
      </c>
      <c r="D44" s="191" t="str">
        <f>IF('FG_576way_Regular Symbol(2wild)'!S43="",
IF($A44-'FG_576way_Regular Symbol(2wild)'!F$16&gt;='FG_576way_RegularＸ_W()'!D$2-1,"",VLOOKUP($A44-'FG_576way_Regular Symbol(2wild)'!F$16,'FG_576way_Regular Symbol(2wild)'!$P$3:$U$99,'FG_576way_RegularＸ_W()'!D$3+1,FALSE)),
'FG_576way_Regular Symbol(2wild)'!S43)</f>
        <v>M3</v>
      </c>
      <c r="E44" s="191" t="str">
        <f>IF('FG_576way_Regular Symbol(2wild)'!T43="",
IF($A44-'FG_576way_Regular Symbol(2wild)'!G$16&gt;='FG_576way_RegularＸ_W()'!E$2-1,"",VLOOKUP($A44-'FG_576way_Regular Symbol(2wild)'!G$16,'FG_576way_Regular Symbol(2wild)'!$P$3:$U$99,'FG_576way_RegularＸ_W()'!E$3+1,FALSE)),
'FG_576way_Regular Symbol(2wild)'!T43)</f>
        <v>A</v>
      </c>
      <c r="F44" s="191" t="str">
        <f>IF('FG_576way_Regular Symbol(2wild)'!U43="",
IF($A44-'FG_576way_Regular Symbol(2wild)'!H$16&gt;='FG_576way_RegularＸ_W()'!F$2-1,"",VLOOKUP($A44-'FG_576way_Regular Symbol(2wild)'!H$16,'FG_576way_Regular Symbol(2wild)'!$P$3:$U$99,'FG_576way_RegularＸ_W()'!F$3+1,FALSE)),
'FG_576way_Regular Symbol(2wild)'!U43)</f>
        <v>M2</v>
      </c>
      <c r="N44" s="363">
        <f t="shared" si="1"/>
        <v>40</v>
      </c>
      <c r="O44" s="344">
        <f>IF($A44&gt;='FG_576way_Regular Symbol(2wild)'!D$16,"",IF(B44="","",IF(OR(B44=$O$1,B44=$P$1,B45=$O$1,B45=$P$1,B46=$O$1,B46=$P$1),0,1)))</f>
        <v>1</v>
      </c>
      <c r="P44" s="344">
        <f>IF($A44&gt;='FG_576way_Regular Symbol(2wild)'!E$16,"",IF(C44="","",IF(OR(C44=$O$1,C44=$P$1,C45=$O$1,C45=$P$1,C46=$O$1,C46=$P$1),0,1)))</f>
        <v>1</v>
      </c>
      <c r="Q44" s="344">
        <f>IF($A44&gt;='FG_576way_Regular Symbol(2wild)'!F$16,"",IF(D44="","",IF(OR(D44=$O$1,D44=$P$1,D45=$O$1,D45=$P$1,D46=$O$1,D46=$P$1,D47=$O$1,D47=$P$1),0,1)))</f>
        <v>0</v>
      </c>
      <c r="R44" s="344">
        <f>IF($A44&gt;='FG_576way_Regular Symbol(2wild)'!G$16,"",IF(E44="","",IF(OR(E44=$O$1,E44=$P$1,E45=$O$1,E45=$P$1,E46=$O$1,E46=$P$1,E47=$O$1,E47=$P$1),0,1)))</f>
        <v>1</v>
      </c>
      <c r="S44" s="344">
        <f>IF($A44&gt;='FG_576way_Regular Symbol(2wild)'!H$16,"",IF(F44="","",IF(OR(F44=$O$1,F44=$P$1,F45=$O$1,F45=$P$1,F46=$O$1,F46=$P$1,F47=$O$1,F47=$P$1),0,1)))</f>
        <v>1</v>
      </c>
      <c r="U44" s="344">
        <f>IF($A44&gt;='FG_576way_Regular Symbol(2wild)'!D$16,"",IF(B44=0,"",IF(OR(B44=$U$1,B44=$V$1,B45=$U$1,B45=$V$1,B46=$U$1,B46=$V$1),0,1)))</f>
        <v>1</v>
      </c>
      <c r="V44" s="344">
        <f>IF($A44&gt;='FG_576way_Regular Symbol(2wild)'!E$16,"",IF(C44=0,"",IF(OR(C44=$U$1,C44=$V$1,C45=$U$1,C45=$V$1,C46=$U$1,C46=$V$1),0,1)))</f>
        <v>1</v>
      </c>
      <c r="W44" s="3">
        <f>IF($A44&gt;='FG_576way_Regular Symbol(2wild)'!F$16,"",IF(D44=0,"",IF(OR(D44=$U$1,D44=$V$1,D45=$U$1,D45=$V$1,D46=$U$1,D46=$V$1,D47=$U$1,D47=$V$1),0,1)))</f>
        <v>1</v>
      </c>
      <c r="X44" s="3">
        <f>IF($A44&gt;='FG_576way_Regular Symbol(2wild)'!G$16,"",IF(E44=0,"",IF(OR(E44=$U$1,E44=$V$1,E45=$U$1,E45=$V$1,E46=$U$1,E46=$V$1,E47=$U$1,E47=$V$1),0,1)))</f>
        <v>1</v>
      </c>
      <c r="Y44" s="3">
        <f>IF($A44&gt;='FG_576way_Regular Symbol(2wild)'!H$16,"",IF(F44=0,"",IF(OR(F44=$U$1,F44=$V$1,F45=$U$1,F45=$V$1,F46=$U$1,F46=$V$1,F47=$U$1,F47=$V$1),0,1)))</f>
        <v>0</v>
      </c>
      <c r="AA44" s="344">
        <f>IF($A44&gt;='FG_576way_Regular Symbol(2wild)'!D$16,"",IF(B44=0,"",IF(OR(B44=$AA$1,B44=$AB$1,B45=$AA$1,B45=$AB$1,B46=$AA$1,,B46=$AB$1),0,1)))</f>
        <v>1</v>
      </c>
      <c r="AB44" s="344">
        <f>IF($A44&gt;='FG_576way_Regular Symbol(2wild)'!E$16,"",IF(C44=0,"",IF(OR(C44=$AA$1,C44=$AB$1,C45=$AA$1,C45=$AB$1,C46=$AA$1,,C46=$AB$1),0,1)))</f>
        <v>1</v>
      </c>
      <c r="AC44" s="3">
        <f>IF($A44&gt;='FG_576way_Regular Symbol(2wild)'!F$16,"",IF(D44=0,"",IF(OR(D44=$AA$1,D44=$AB$1,D45=$AA$1,D45=$AB$1,D46=$AA$1,D46=$AB$1,D47=$AA$1,D47=$AB$1),0,1)))</f>
        <v>0</v>
      </c>
      <c r="AD44" s="3">
        <f>IF($A44&gt;='FG_576way_Regular Symbol(2wild)'!G$16,"",IF(E44=0,"",IF(OR(E44=$AA$1,E44=$AB$1,E45=$AA$1,E45=$AB$1,E46=$AA$1,E46=$AB$1,E47=$AA$1,E47=$AB$1),0,1)))</f>
        <v>1</v>
      </c>
      <c r="AE44" s="3">
        <f>IF($A44&gt;='FG_576way_Regular Symbol(2wild)'!H$16,"",IF(F44=0,"",IF(OR(F44=$AA$1,F44=$AB$1,F45=$AA$1,F45=$AB$1,F46=$AA$1,F46=$AB$1,F47=$AA$1,F47=$AB$1),0,1)))</f>
        <v>1</v>
      </c>
      <c r="AG44" s="344">
        <f>IF($A44&gt;='FG_576way_Regular Symbol(2wild)'!D$16,"",IF(B44=0,"",IF(OR(B44=$AG$1,B44=$AH$1,B45=$AG$1,B45=$AH$1,B46=$AG$1,B46=$AH$1),0,1)))</f>
        <v>0</v>
      </c>
      <c r="AH44" s="344">
        <f>IF($A44&gt;='FG_576way_Regular Symbol(2wild)'!E$16,"",IF(C44=0,"",IF(OR(C44=$AG$1,C44=$AH$1,C45=$AG$1,C45=$AH$1,C46=$AG$1,C46=$AH$1),0,1)))</f>
        <v>0</v>
      </c>
      <c r="AI44" s="3">
        <f>IF($A44&gt;='FG_576way_Regular Symbol(2wild)'!F$16,"",IF(D44=0,"",IF(OR(D44=$AG$1,D44=$AH$1,D45=$AG$1,D45=$AH$1,D46=$AG$1,D46=$AH$1,D47=$AG$1,D47=$AH$1),0,1)))</f>
        <v>1</v>
      </c>
      <c r="AJ44" s="3">
        <f>IF($A44&gt;='FG_576way_Regular Symbol(2wild)'!G$16,"",IF(E44=0,"",IF(OR(E44=$AG$1,E44=$AH$1,E45=$AG$1,E45=$AH$1,E46=$AG$1,E46=$AH$1,E47=$AG$1,E47=$AH$1),0,1)))</f>
        <v>1</v>
      </c>
      <c r="AK44" s="3">
        <f>IF($A44&gt;='FG_576way_Regular Symbol(2wild)'!H$16,"",IF(F44=0,"",IF(OR(F44=$AG$1,F44=$AH$1,F45=$AG$1,F45=$AH$1,F46=$AG$1,F46=$AH$1,F47=$AG$1,F47=$AH$1),0,1)))</f>
        <v>1</v>
      </c>
      <c r="AM44" s="344">
        <f>IF($A44&gt;='FG_576way_Regular Symbol(2wild)'!D$16,"",IF(B44=0,"",IF(OR(B44=$AM$1,B44=$AN$1,B45=$AM$1,B45=$AN$1,B46=$AM$1,B46=$AN$1),0,1)))</f>
        <v>1</v>
      </c>
      <c r="AN44" s="344">
        <f>IF($A44&gt;='FG_576way_Regular Symbol(2wild)'!E$16,"",IF(C44=0,"",IF(OR(C44=$AM$1,C44=$AN$1,C45=$AM$1,C45=$AN$1,C46=$AM$1,C46=$AN$1),0,1)))</f>
        <v>1</v>
      </c>
      <c r="AO44" s="3">
        <f>IF($A44&gt;='FG_576way_Regular Symbol(2wild)'!F$16,"",IF(D44=0,"",IF(OR(D44=$AM$1,D44=$AN$1,D45=$AM$1,D45=$AN$1,D46=$AM$1,D46=$AN$1,D47=$AM$1,D47=$AN$1),0,1)))</f>
        <v>0</v>
      </c>
      <c r="AP44" s="3">
        <f>IF($A44&gt;='FG_576way_Regular Symbol(2wild)'!G$16,"",IF(E44=0,"",IF(OR(E44=$AM$1,E44=$AN$1,E45=$AM$1,E45=$AN$1,E46=$AM$1,E46=$AN$1,E47=$AM$1,E47=$AN$1),0,1)))</f>
        <v>1</v>
      </c>
      <c r="AQ44" s="3">
        <f>IF($A44&gt;='FG_576way_Regular Symbol(2wild)'!H$16,"",IF(F44=0,"",IF(OR(F44=$AM$1,F44=$AN$1,F45=$AM$1,F45=$AN$1,F46=$AM$1,F46=$AN$1,F47=$AM$1,F47=$AN$1),0,1)))</f>
        <v>1</v>
      </c>
      <c r="AS44" s="344">
        <f>IF($A44&gt;='FG_576way_Regular Symbol(2wild)'!D$16,"",IF(B44=0,"",IF(OR(B44=$AM$1,B44=$AT$1,B45=$AM$1,B45=$AT$1,B46=$AM$1,B46=$AT$1),0,1)))</f>
        <v>1</v>
      </c>
      <c r="AT44" s="344">
        <f>IF($A44&gt;='FG_576way_Regular Symbol(2wild)'!E$16,"",IF(C44=0,"",IF(OR(C44=$AM$1,C44=$AT$1,C45=$AM$1,C45=$AT$1,C46=$AM$1,C46=$AT$1),0,1)))</f>
        <v>1</v>
      </c>
      <c r="AU44" s="3">
        <f>IF($A44&gt;='FG_576way_Regular Symbol(2wild)'!F$16,"",IF(D44=0,"",IF(OR(D44=$AM$1,D44=$AT$1,D45=$AM$1,D45=$AT$1,D46=$AM$1,D46=$AT$1,D47=$AM$1,D47=$AT$1),0,1)))</f>
        <v>1</v>
      </c>
      <c r="AV44" s="3">
        <f>IF($A44&gt;='FG_576way_Regular Symbol(2wild)'!G$16,"",IF(E44=0,"",IF(OR(E44=$AM$1,E44=$AT$1,E45=$AM$1,E45=$AT$1,E46=$AM$1,E46=$AT$1,E47=$AM$1,E47=$AT$1),0,1)))</f>
        <v>1</v>
      </c>
      <c r="AW44" s="3">
        <f>IF($A44&gt;='FG_576way_Regular Symbol(2wild)'!H$16,"",IF(F44=0,"",IF(OR(F44=$AM$1,F44=$AT$1,F45=$AM$1,F45=$AT$1,F46=$AM$1,F46=$AT$1,F47=$AM$1,F47=$AT$1),0,1)))</f>
        <v>1</v>
      </c>
      <c r="AY44" s="344">
        <f>IF($A44&gt;='FG_576way_Regular Symbol(2wild)'!D$16,"",IF(B44=0,"",IF(OR(B44=$AM$1,B44=$AZ$1,B45=$AM$1,B45=$AZ$1,B46=$AM$1,B46=$AZ$1),0,1)))</f>
        <v>1</v>
      </c>
      <c r="AZ44" s="344">
        <f>IF($A44&gt;='FG_576way_Regular Symbol(2wild)'!E$16,"",IF(C44=0,"",IF(OR(C44=$AM$1,C44=$AZ$1,C45=$AM$1,C45=$AZ$1,C46=$AM$1,C46=$AZ$1),0,1)))</f>
        <v>1</v>
      </c>
      <c r="BA44" s="3">
        <f>IF($A44&gt;='FG_576way_Regular Symbol(2wild)'!F$16,"",IF(D44=0,"",IF(OR(D44=$AM$1,D44=$AZ$1,D45=$AM$1,D45=$AZ$1,D46=$AM$1,D46=$AZ$1,D47=$AM$1,D47=$AZ$1),0,1)))</f>
        <v>1</v>
      </c>
      <c r="BB44" s="3">
        <f>IF($A44&gt;='FG_576way_Regular Symbol(2wild)'!G$16,"",IF(E44=0,"",IF(OR(E44=$AM$1,E44=$AZ$1,E45=$AM$1,E45=$AZ$1,E46=$AM$1,E46=$AZ$1,E47=$AM$1,E47=$AZ$1),0,1)))</f>
        <v>1</v>
      </c>
      <c r="BC44" s="3">
        <f>IF($A44&gt;='FG_576way_Regular Symbol(2wild)'!H$16,"",IF(F44=0,"",IF(OR(F44=$AM$1,F44=$AZ$1,F45=$AM$1,F45=$AZ$1,F46=$AM$1,F46=$AZ$1,F47=$AM$1,F47=$AZ$1),0,1)))</f>
        <v>1</v>
      </c>
      <c r="BE44" s="344">
        <f>IF($A44&gt;='FG_576way_Regular Symbol(2wild)'!D$16,"",IF(B44=0,"",IF(OR(B44=$AM$1,B44=$BF$1,B45=$AM$1,B45=$BF$1,B46=$AM$1,B46=$BF$1),0,1)))</f>
        <v>1</v>
      </c>
      <c r="BF44" s="344">
        <f>IF($A44&gt;='FG_576way_Regular Symbol(2wild)'!E$16,"",IF(C44=0,"",IF(OR(C44=$AM$1,C44=$BF$1,C45=$AM$1,C45=$BF$1,C46=$AM$1,C46=$BF$1),0,1)))</f>
        <v>1</v>
      </c>
      <c r="BG44" s="3">
        <f>IF($A44&gt;='FG_576way_Regular Symbol(2wild)'!F$16,"",IF(D44=0,"",IF(OR(D44=$AM$1,D44=$BF$1,D45=$AM$1,D45=$BF$1,D46=$AM$1,D46=$BF$1,D47=$AM$1,D47=$BF$1),0,1)))</f>
        <v>1</v>
      </c>
      <c r="BH44" s="3">
        <f>IF($A44&gt;='FG_576way_Regular Symbol(2wild)'!G$16,"",IF(E44=0,"",IF(OR(E44=$AM$1,E44=$BF$1,E45=$AM$1,E45=$BF$1,E46=$AM$1,E46=$BF$1,E47=$AM$1,E47=$BF$1),0,1)))</f>
        <v>1</v>
      </c>
      <c r="BI44" s="3">
        <f>IF($A44&gt;='FG_576way_Regular Symbol(2wild)'!H$16,"",IF(F44=0,"",IF(OR(F44=$AM$1,F44=$BF$1,F45=$AM$1,F45=$BF$1,F46=$AM$1,F46=$BF$1,F47=$AM$1,F47=$BF$1),0,1)))</f>
        <v>1</v>
      </c>
      <c r="BK44" s="344">
        <f>IF($A44&gt;='FG_576way_Regular Symbol(2wild)'!D$16,"",IF(B44=0,"",IF(OR(B44=$AM$1,B44=$BL$1,B45=$AM$1,B45=$BL$1,B46=$AM$1,B46=$BL$1),0,1)))</f>
        <v>1</v>
      </c>
      <c r="BL44" s="344">
        <f>IF($A44&gt;='FG_576way_Regular Symbol(2wild)'!E$16,"",IF(C44=0,"",IF(OR(C44=$AM$1,C44=$BL$1,C45=$AM$1,C45=$BL$1,C46=$AM$1,C46=$BL$1),0,1)))</f>
        <v>1</v>
      </c>
      <c r="BM44" s="3">
        <f>IF($A44&gt;='FG_576way_Regular Symbol(2wild)'!F$16,"",IF(D44=0,"",IF(OR(D44=$AM$1,D44=$BL$1,D45=$AM$1,D45=$BL$1,D46=$AM$1,D46=$BL$1,D47=$AM$1,D47=$BL$1),0,1)))</f>
        <v>1</v>
      </c>
      <c r="BN44" s="3">
        <f>IF($A44&gt;='FG_576way_Regular Symbol(2wild)'!G$16,"",IF(E44=0,"",IF(OR(E44=$AM$1,E44=$BL$1,E45=$AM$1,E45=$BL$1,E46=$AM$1,E46=$BL$1,E47=$AM$1,E47=$BL$1),0,1)))</f>
        <v>1</v>
      </c>
      <c r="BO44" s="3">
        <f>IF($A44&gt;='FG_576way_Regular Symbol(2wild)'!H$16,"",IF(F44=0,"",IF(OR(F44=$AM$1,F44=$BL$1,F45=$AM$1,F45=$BL$1,F46=$AM$1,F46=$BL$1,F47=$AM$1,F47=$BL$1),0,1)))</f>
        <v>1</v>
      </c>
      <c r="BQ44" s="3">
        <f>IF($A44&gt;='FG_576way_Regular Symbol(2wild)'!D$16,"",IF(B44=0,"",IF(OR(B44=$BQ$1,B44=$BR$1,B45=$BQ$1,B45=$BR$1,B46=$BQ$1,B46=$BR$1),0,1)))</f>
        <v>0</v>
      </c>
      <c r="BR44" s="3">
        <f>IF($A44&gt;='FG_576way_Regular Symbol(2wild)'!E$16,"",IF(C44=0,"",IF(OR(C44=$BQ$1,C44=$BR$1,C45=$BQ$1,C45=$BR$1,C46=$BQ$1,C46=$BR$1),0,1)))</f>
        <v>1</v>
      </c>
      <c r="BS44" s="3">
        <f>IF($A44&gt;='FG_576way_Regular Symbol(2wild)'!F$16,"",IF(D44=0,"",IF(OR(D44=$BQ$1,D44=$BR$1,D45=$BQ$1,D45=$BR$1,D46=$BQ$1,D46=$BR$1,D47=$BQ$1,D47=$BR$1),0,1)))</f>
        <v>0</v>
      </c>
      <c r="BT44" s="3">
        <f>IF($A44&gt;='FG_576way_Regular Symbol(2wild)'!G$16,"",IF(E44=0,"",IF(OR(E44=$BQ$1,E44=$BR$1,E45=$BQ$1,E45=$BR$1,E46=$BQ$1,E46=$BR$1,E47=$BQ$1,E47=$BR$1),0,1)))</f>
        <v>0</v>
      </c>
      <c r="BU44" s="3">
        <f>IF($A44&gt;='FG_576way_Regular Symbol(2wild)'!H$16,"",IF(F44=0,"",IF(OR(F44=$BQ$1,F44=$BR$1,F45=$BQ$1,F45=$BR$1,F46=$BQ$1,F46=$BR$1,F47=$BQ$1,F47=$BR$1),0,1)))</f>
        <v>0</v>
      </c>
      <c r="BW44" s="3">
        <f>IF($A44&gt;='FG_576way_Regular Symbol(2wild)'!D$16,"",IF(B44=0,"",IF(OR(B44=$BW$1,B45=$BW$1,B46=$BW$1,B44=$BX$1,B45=$BX$1,B46=$BX$1),0,1)))</f>
        <v>1</v>
      </c>
      <c r="BX44" s="3">
        <f>IF($A44&gt;='FG_576way_Regular Symbol(2wild)'!E$16,"",IF(C44=0,"",IF(OR(C44=$BW$1,C45=$BW$1,C46=$BW$1,C44=$BX$1,C45=$BX$1,C46=$BX$1),0,1)))</f>
        <v>0</v>
      </c>
      <c r="BY44" s="3">
        <f>IF($A44&gt;='FG_576way_Regular Symbol(2wild)'!F$16,"",IF(D44=0,"",IF(OR(D44=$BW$1,D45=$BW$1,D46=$BW$1,D44=$BX$1,D45=$BX$1,D46=$BX$1,D47=$BW$1,D47=$BX$1),0,1)))</f>
        <v>1</v>
      </c>
      <c r="BZ44" s="3">
        <f>IF($A44&gt;='FG_576way_Regular Symbol(2wild)'!G$16,"",IF(E44=0,"",IF(OR(E44=$BW$1,E45=$BW$1,E46=$BW$1,E44=$BX$1,E45=$BX$1,E46=$BX$1,E47=$BW$1,E47=$BX$1),0,1)))</f>
        <v>0</v>
      </c>
      <c r="CA44" s="3">
        <f>IF($A44&gt;='FG_576way_Regular Symbol(2wild)'!H$16,"",IF(F44=0,"",IF(OR(F44=$BW$1,F45=$BW$1,F46=$BW$1,F44=$BX$1,F45=$BX$1,F46=$BX$1,F47=$BW$1,F47=$BX$1),0,1)))</f>
        <v>1</v>
      </c>
      <c r="CC44" s="3">
        <f>IF($A44&gt;='FG_576way_Regular Symbol(2wild)'!D$16,"",IF(B44=0,"",IF(OR(B44=$BW$1,B45=$BW$1,B46=$BW$1,B44=$CD$1,B45=$CD$1,B46=$CD$1),0,1)))</f>
        <v>1</v>
      </c>
      <c r="CD44" s="3">
        <f>IF($A44&gt;='FG_576way_Regular Symbol(2wild)'!E$16,"",IF(C44=0,"",IF(OR(C44=$BW$1,C45=$BW$1,C46=$BW$1,C44=$CD$1,C45=$CD$1,C46=$CD$1),0,1)))</f>
        <v>1</v>
      </c>
      <c r="CE44" s="3">
        <f>IF($A44&gt;='FG_576way_Regular Symbol(2wild)'!F$16,"",IF(D44=0,"",IF(OR(D44=$BW$1,D45=$BW$1,D46=$BW$1,D44=$CD$1,D45=$CD$1,D46=$CD$1,D47=$BW$1,D47=$CD$1),0,1)))</f>
        <v>1</v>
      </c>
      <c r="CF44" s="3">
        <f>IF($A44&gt;='FG_576way_Regular Symbol(2wild)'!G$16,"",IF(E44=0,"",IF(OR(E44=$BW$1,E45=$BW$1,E46=$BW$1,E44=$CD$1,E45=$CD$1,E46=$CD$1,E47=$BW$1,E47=$CD$1),0,1)))</f>
        <v>1</v>
      </c>
      <c r="CG44" s="3">
        <f>IF($A44&gt;='FG_576way_Regular Symbol(2wild)'!H$16,"",IF(F44=0,"",IF(OR(F44=$BW$1,F45=$BW$1,F46=$BW$1,F44=$CD$1,F45=$CD$1,F46=$CD$1,F47=$BW$1,F47=$CD$1),0,1)))</f>
        <v>1</v>
      </c>
      <c r="CI44" s="3">
        <f>IF($A44&gt;='FG_576way_Regular Symbol(2wild)'!D$16,"",IF(B44=0,"",IF(OR(B44=$BW$1,B45=$BW$1,B46=$BW$1,B44=$CJ$1,B45=$CJ$1,B46=$CJ$1),0,1)))</f>
        <v>1</v>
      </c>
      <c r="CJ44" s="3">
        <f>IF($A44&gt;='FG_576way_Regular Symbol(2wild)'!E$16,"",IF(C44=0,"",IF(OR(C44=$BW$1,C45=$BW$1,C46=$BW$1,C44=$CJ$1,C45=$CJ$1,C46=$CJ$1),0,1)))</f>
        <v>0</v>
      </c>
      <c r="CK44" s="3">
        <f>IF($A44&gt;='FG_576way_Regular Symbol(2wild)'!F$16,"",IF(D44=0,"",IF(OR(D44=$BW$1,D45=$BW$1,D46=$BW$1,D44=$CJ$1,D45=$CJ$1,D46=$CJ$1,D47=$BW$1,D47=$CJ$1),0,1)))</f>
        <v>1</v>
      </c>
      <c r="CL44" s="3">
        <f>IF($A44&gt;='FG_576way_Regular Symbol(2wild)'!G$16,"",IF(E44=0,"",IF(OR(E44=$BW$1,E45=$BW$1,E46=$BW$1,E44=$CJ$1,E45=$CJ$1,E46=$CJ$1,E47=$BW$1,E47=$CJ$1),0,1)))</f>
        <v>1</v>
      </c>
      <c r="CM44" s="3">
        <f>IF($A44&gt;='FG_576way_Regular Symbol(2wild)'!H$16,"",IF(F44=0,"",IF(OR(F44=$BW$1,F45=$BW$1,F46=$BW$1,F44=$CJ$1,F45=$CJ$1,F46=$CJ$1,F47=$BW$1,F47=$CJ$1),0,1)))</f>
        <v>0</v>
      </c>
      <c r="CO44" s="3">
        <f>IF($A44&gt;='FG_576way_Regular Symbol(2wild)'!D$16,"",IF(B44=0,"",IF(OR(B44=$BW$1,B45=$BW$1,B46=$BW$1,B44=$CP$1,B45=$CP$1,B46=$CP$1),0,1)))</f>
        <v>1</v>
      </c>
      <c r="CP44" s="3">
        <f>IF($A44&gt;='FG_576way_Regular Symbol(2wild)'!E$16,"",IF(C44=0,"",IF(OR(C44=$BW$1,C45=$BW$1,C46=$BW$1,C44=$CP$1,C45=$CP$1,C46=$CP$1),0,1)))</f>
        <v>1</v>
      </c>
      <c r="CQ44" s="3">
        <f>IF($A44&gt;='FG_576way_Regular Symbol(2wild)'!F$16,"",IF(D44=0,"",IF(OR(D44=$BW$1,D45=$BW$1,D46=$BW$1,D44=$CP$1,D45=$CP$1,D46=$CP$1,D47=$BW$1,D47=$CP$1),0,1)))</f>
        <v>1</v>
      </c>
      <c r="CR44" s="3">
        <f>IF($A44&gt;='FG_576way_Regular Symbol(2wild)'!G$16,"",IF(E44=0,"",IF(OR(E44=$BW$1,E45=$BW$1,E46=$BW$1,E44=$CP$1,E45=$CP$1,E46=$CP$1,E47=$BW$1,E47=$CP$1),0,1)))</f>
        <v>1</v>
      </c>
      <c r="CS44" s="3">
        <f>IF($A44&gt;='FG_576way_Regular Symbol(2wild)'!H$16,"",IF(F44=0,"",IF(OR(F44=$BW$1,F45=$BW$1,F46=$BW$1,F44=$CP$1,F45=$CP$1,F46=$CP$1,F47=$BW$1,F47=$CP$1),0,1)))</f>
        <v>0</v>
      </c>
      <c r="CU44" s="3">
        <f>IF($A44&gt;='FG_576way_Regular Symbol(2wild)'!D$16,"",IF(B44=0,"",IF(OR(B44=$BW$1,B45=$BW$1,B46=$BW$1,B44=$CV$1,B45=$CV$1,B46=$CV$1),0,1)))</f>
        <v>1</v>
      </c>
      <c r="CV44" s="3">
        <f>IF($A44&gt;='FG_576way_Regular Symbol(2wild)'!E$16,"",IF(C44=0,"",IF(OR(C44=$BW$1,C45=$BW$1,C46=$BW$1,C44=$CV$1,C45=$CV$1,C46=$CV$1),0,1)))</f>
        <v>1</v>
      </c>
      <c r="CW44" s="3">
        <f>IF($A44&gt;='FG_576way_Regular Symbol(2wild)'!F$16,"",IF(D44=0,"",IF(OR(D44=$BW$1,D45=$BW$1,D46=$BW$1,D44=$CV$1,D45=$CV$1,D46=$CV$1,D47=$BW$1,D47=$CV$1),0,1)))</f>
        <v>1</v>
      </c>
      <c r="CX44" s="3">
        <f>IF($A44&gt;='FG_576way_Regular Symbol(2wild)'!G$16,"",IF(E44=0,"",IF(OR(E44=$BW$1,E45=$BW$1,E46=$BW$1,E44=$CV$1,E45=$CV$1,E46=$CV$1,E47=$BW$1,E47=$CV$1),0,1)))</f>
        <v>1</v>
      </c>
      <c r="CY44" s="3">
        <f>IF($A44&gt;='FG_576way_Regular Symbol(2wild)'!H$16,"",IF(F44=0,"",IF(OR(F44=$BW$1,F45=$BW$1,F46=$BW$1,F44=$CV$1,F45=$CV$1,F46=$CV$1,F47=$BW$1,F47=$CV$1),0,1)))</f>
        <v>1</v>
      </c>
    </row>
    <row r="45" spans="1:103">
      <c r="A45" s="337">
        <f>IF('FG_243way_Regular Symbol'!L44="","",'FG_243way_Regular Symbol'!L44)</f>
        <v>41</v>
      </c>
      <c r="B45" s="191" t="str">
        <f>IF('FG_576way_Regular Symbol(2wild)'!Q44="",
IF($A45-'FG_576way_Regular Symbol(2wild)'!D$16&gt;='FG_576way_RegularＸ_W()'!B$2-1,"",VLOOKUP($A45-'FG_576way_Regular Symbol(2wild)'!D$16,'FG_576way_Regular Symbol(2wild)'!$P$3:$U$99,'FG_576way_RegularＸ_W()'!B$3+1,FALSE)),
'FG_576way_Regular Symbol(2wild)'!Q44)</f>
        <v>M4</v>
      </c>
      <c r="C45" s="191" t="str">
        <f>IF('FG_576way_Regular Symbol(2wild)'!R44="",
IF($A45-'FG_576way_Regular Symbol(2wild)'!E$16&gt;='FG_576way_RegularＸ_W()'!C$2-1,"",VLOOKUP($A45-'FG_576way_Regular Symbol(2wild)'!E$16,'FG_576way_Regular Symbol(2wild)'!$P$3:$U$99,'FG_576way_RegularＸ_W()'!C$3+1,FALSE)),
'FG_576way_Regular Symbol(2wild)'!R44)</f>
        <v>K</v>
      </c>
      <c r="D45" s="191" t="str">
        <f>IF('FG_576way_Regular Symbol(2wild)'!S44="",
IF($A45-'FG_576way_Regular Symbol(2wild)'!F$16&gt;='FG_576way_RegularＸ_W()'!D$2-1,"",VLOOKUP($A45-'FG_576way_Regular Symbol(2wild)'!F$16,'FG_576way_Regular Symbol(2wild)'!$P$3:$U$99,'FG_576way_RegularＸ_W()'!D$3+1,FALSE)),
'FG_576way_Regular Symbol(2wild)'!S44)</f>
        <v>A</v>
      </c>
      <c r="E45" s="191" t="str">
        <f>IF('FG_576way_Regular Symbol(2wild)'!T44="",
IF($A45-'FG_576way_Regular Symbol(2wild)'!G$16&gt;='FG_576way_RegularＸ_W()'!E$2-1,"",VLOOKUP($A45-'FG_576way_Regular Symbol(2wild)'!G$16,'FG_576way_Regular Symbol(2wild)'!$P$3:$U$99,'FG_576way_RegularＸ_W()'!E$3+1,FALSE)),
'FG_576way_Regular Symbol(2wild)'!T44)</f>
        <v>K</v>
      </c>
      <c r="F45" s="191" t="str">
        <f>IF('FG_576way_Regular Symbol(2wild)'!U44="",
IF($A45-'FG_576way_Regular Symbol(2wild)'!H$16&gt;='FG_576way_RegularＸ_W()'!F$2-1,"",VLOOKUP($A45-'FG_576way_Regular Symbol(2wild)'!H$16,'FG_576way_Regular Symbol(2wild)'!$P$3:$U$99,'FG_576way_RegularＸ_W()'!F$3+1,FALSE)),
'FG_576way_Regular Symbol(2wild)'!U44)</f>
        <v>A</v>
      </c>
      <c r="N45" s="363">
        <f t="shared" si="1"/>
        <v>41</v>
      </c>
      <c r="O45" s="344">
        <f>IF($A45&gt;='FG_576way_Regular Symbol(2wild)'!D$16,"",IF(B45="","",IF(OR(B45=$O$1,B45=$P$1,B46=$O$1,B46=$P$1,B47=$O$1,B47=$P$1),0,1)))</f>
        <v>1</v>
      </c>
      <c r="P45" s="344">
        <f>IF($A45&gt;='FG_576way_Regular Symbol(2wild)'!E$16,"",IF(C45="","",IF(OR(C45=$O$1,C45=$P$1,C46=$O$1,C46=$P$1,C47=$O$1,C47=$P$1),0,1)))</f>
        <v>1</v>
      </c>
      <c r="Q45" s="344">
        <f>IF($A45&gt;='FG_576way_Regular Symbol(2wild)'!F$16,"",IF(D45="","",IF(OR(D45=$O$1,D45=$P$1,D46=$O$1,D46=$P$1,D47=$O$1,D47=$P$1,D48=$O$1,D48=$P$1),0,1)))</f>
        <v>0</v>
      </c>
      <c r="R45" s="344">
        <f>IF($A45&gt;='FG_576way_Regular Symbol(2wild)'!G$16,"",IF(E45="","",IF(OR(E45=$O$1,E45=$P$1,E46=$O$1,E46=$P$1,E47=$O$1,E47=$P$1,E48=$O$1,E48=$P$1),0,1)))</f>
        <v>1</v>
      </c>
      <c r="S45" s="344">
        <f>IF($A45&gt;='FG_576way_Regular Symbol(2wild)'!H$16,"",IF(F45="","",IF(OR(F45=$O$1,F45=$P$1,F46=$O$1,F46=$P$1,F47=$O$1,F47=$P$1,F48=$O$1,F48=$P$1),0,1)))</f>
        <v>1</v>
      </c>
      <c r="U45" s="344">
        <f>IF($A45&gt;='FG_576way_Regular Symbol(2wild)'!D$16,"",IF(B45=0,"",IF(OR(B45=$U$1,B45=$V$1,B46=$U$1,B46=$V$1,B47=$U$1,B47=$V$1),0,1)))</f>
        <v>1</v>
      </c>
      <c r="V45" s="344">
        <f>IF($A45&gt;='FG_576way_Regular Symbol(2wild)'!E$16,"",IF(C45=0,"",IF(OR(C45=$U$1,C45=$V$1,C46=$U$1,C46=$V$1,C47=$U$1,C47=$V$1),0,1)))</f>
        <v>0</v>
      </c>
      <c r="W45" s="3">
        <f>IF($A45&gt;='FG_576way_Regular Symbol(2wild)'!F$16,"",IF(D45=0,"",IF(OR(D45=$U$1,D45=$V$1,D46=$U$1,D46=$V$1,D47=$U$1,D47=$V$1,D48=$U$1,D48=$V$1),0,1)))</f>
        <v>1</v>
      </c>
      <c r="X45" s="3">
        <f>IF($A45&gt;='FG_576way_Regular Symbol(2wild)'!G$16,"",IF(E45=0,"",IF(OR(E45=$U$1,E45=$V$1,E46=$U$1,E46=$V$1,E47=$U$1,E47=$V$1,E48=$U$1,E48=$V$1),0,1)))</f>
        <v>1</v>
      </c>
      <c r="Y45" s="3">
        <f>IF($A45&gt;='FG_576way_Regular Symbol(2wild)'!H$16,"",IF(F45=0,"",IF(OR(F45=$U$1,F45=$V$1,F46=$U$1,F46=$V$1,F47=$U$1,F47=$V$1,F48=$U$1,F48=$V$1),0,1)))</f>
        <v>1</v>
      </c>
      <c r="AA45" s="344">
        <f>IF($A45&gt;='FG_576way_Regular Symbol(2wild)'!D$16,"",IF(B45=0,"",IF(OR(B45=$AA$1,B45=$AB$1,B46=$AA$1,B46=$AB$1,B47=$AA$1,,B47=$AB$1),0,1)))</f>
        <v>0</v>
      </c>
      <c r="AB45" s="344">
        <f>IF($A45&gt;='FG_576way_Regular Symbol(2wild)'!E$16,"",IF(C45=0,"",IF(OR(C45=$AA$1,C45=$AB$1,C46=$AA$1,C46=$AB$1,C47=$AA$1,,C47=$AB$1),0,1)))</f>
        <v>1</v>
      </c>
      <c r="AC45" s="3">
        <f>IF($A45&gt;='FG_576way_Regular Symbol(2wild)'!F$16,"",IF(D45=0,"",IF(OR(D45=$AA$1,D45=$AB$1,D46=$AA$1,D46=$AB$1,D47=$AA$1,D47=$AB$1,D48=$AA$1,D48=$AB$1),0,1)))</f>
        <v>1</v>
      </c>
      <c r="AD45" s="3">
        <f>IF($A45&gt;='FG_576way_Regular Symbol(2wild)'!G$16,"",IF(E45=0,"",IF(OR(E45=$AA$1,E45=$AB$1,E46=$AA$1,E46=$AB$1,E47=$AA$1,E47=$AB$1,E48=$AA$1,E48=$AB$1),0,1)))</f>
        <v>1</v>
      </c>
      <c r="AE45" s="3">
        <f>IF($A45&gt;='FG_576way_Regular Symbol(2wild)'!H$16,"",IF(F45=0,"",IF(OR(F45=$AA$1,F45=$AB$1,F46=$AA$1,F46=$AB$1,F47=$AA$1,F47=$AB$1,F48=$AA$1,F48=$AB$1),0,1)))</f>
        <v>1</v>
      </c>
      <c r="AG45" s="344">
        <f>IF($A45&gt;='FG_576way_Regular Symbol(2wild)'!D$16,"",IF(B45=0,"",IF(OR(B45=$AG$1,B45=$AH$1,B46=$AG$1,B46=$AH$1,B47=$AG$1,B47=$AH$1),0,1)))</f>
        <v>0</v>
      </c>
      <c r="AH45" s="344">
        <f>IF($A45&gt;='FG_576way_Regular Symbol(2wild)'!E$16,"",IF(C45=0,"",IF(OR(C45=$AG$1,C45=$AH$1,C46=$AG$1,C46=$AH$1,C47=$AG$1,C47=$AH$1),0,1)))</f>
        <v>0</v>
      </c>
      <c r="AI45" s="3">
        <f>IF($A45&gt;='FG_576way_Regular Symbol(2wild)'!F$16,"",IF(D45=0,"",IF(OR(D45=$AG$1,D45=$AH$1,D46=$AG$1,D46=$AH$1,D47=$AG$1,D47=$AH$1,D48=$AG$1,D48=$AH$1),0,1)))</f>
        <v>1</v>
      </c>
      <c r="AJ45" s="3">
        <f>IF($A45&gt;='FG_576way_Regular Symbol(2wild)'!G$16,"",IF(E45=0,"",IF(OR(E45=$AG$1,E45=$AH$1,E46=$AG$1,E46=$AH$1,E47=$AG$1,E47=$AH$1,E48=$AG$1,E48=$AH$1),0,1)))</f>
        <v>1</v>
      </c>
      <c r="AK45" s="3">
        <f>IF($A45&gt;='FG_576way_Regular Symbol(2wild)'!H$16,"",IF(F45=0,"",IF(OR(F45=$AG$1,F45=$AH$1,F46=$AG$1,F46=$AH$1,F47=$AG$1,F47=$AH$1,F48=$AG$1,F48=$AH$1),0,1)))</f>
        <v>1</v>
      </c>
      <c r="AM45" s="344">
        <f>IF($A45&gt;='FG_576way_Regular Symbol(2wild)'!D$16,"",IF(B45=0,"",IF(OR(B45=$AM$1,B45=$AN$1,B46=$AM$1,B46=$AN$1,B47=$AM$1,B47=$AN$1),0,1)))</f>
        <v>1</v>
      </c>
      <c r="AN45" s="344">
        <f>IF($A45&gt;='FG_576way_Regular Symbol(2wild)'!E$16,"",IF(C45=0,"",IF(OR(C45=$AM$1,C45=$AN$1,C46=$AM$1,C46=$AN$1,C47=$AM$1,C47=$AN$1),0,1)))</f>
        <v>1</v>
      </c>
      <c r="AO45" s="3">
        <f>IF($A45&gt;='FG_576way_Regular Symbol(2wild)'!F$16,"",IF(D45=0,"",IF(OR(D45=$AM$1,D45=$AN$1,D46=$AM$1,D46=$AN$1,D47=$AM$1,D47=$AN$1,D48=$AM$1,D48=$AN$1),0,1)))</f>
        <v>0</v>
      </c>
      <c r="AP45" s="3">
        <f>IF($A45&gt;='FG_576way_Regular Symbol(2wild)'!G$16,"",IF(E45=0,"",IF(OR(E45=$AM$1,E45=$AN$1,E46=$AM$1,E46=$AN$1,E47=$AM$1,E47=$AN$1,E48=$AM$1,E48=$AN$1),0,1)))</f>
        <v>0</v>
      </c>
      <c r="AQ45" s="3">
        <f>IF($A45&gt;='FG_576way_Regular Symbol(2wild)'!H$16,"",IF(F45=0,"",IF(OR(F45=$AM$1,F45=$AN$1,F46=$AM$1,F46=$AN$1,F47=$AM$1,F47=$AN$1,F48=$AM$1,F48=$AN$1),0,1)))</f>
        <v>1</v>
      </c>
      <c r="AS45" s="344">
        <f>IF($A45&gt;='FG_576way_Regular Symbol(2wild)'!D$16,"",IF(B45=0,"",IF(OR(B45=$AM$1,B45=$AT$1,B46=$AM$1,B46=$AT$1,B47=$AM$1,B47=$AT$1),0,1)))</f>
        <v>1</v>
      </c>
      <c r="AT45" s="344">
        <f>IF($A45&gt;='FG_576way_Regular Symbol(2wild)'!E$16,"",IF(C45=0,"",IF(OR(C45=$AM$1,C45=$AT$1,C46=$AM$1,C46=$AT$1,C47=$AM$1,C47=$AT$1),0,1)))</f>
        <v>1</v>
      </c>
      <c r="AU45" s="3">
        <f>IF($A45&gt;='FG_576way_Regular Symbol(2wild)'!F$16,"",IF(D45=0,"",IF(OR(D45=$AM$1,D45=$AT$1,D46=$AM$1,D46=$AT$1,D47=$AM$1,D47=$AT$1,D48=$AM$1,D48=$AT$1),0,1)))</f>
        <v>1</v>
      </c>
      <c r="AV45" s="3">
        <f>IF($A45&gt;='FG_576way_Regular Symbol(2wild)'!G$16,"",IF(E45=0,"",IF(OR(E45=$AM$1,E45=$AT$1,E46=$AM$1,E46=$AT$1,E47=$AM$1,E47=$AT$1,E48=$AM$1,E48=$AT$1),0,1)))</f>
        <v>1</v>
      </c>
      <c r="AW45" s="3">
        <f>IF($A45&gt;='FG_576way_Regular Symbol(2wild)'!H$16,"",IF(F45=0,"",IF(OR(F45=$AM$1,F45=$AT$1,F46=$AM$1,F46=$AT$1,F47=$AM$1,F47=$AT$1,F48=$AM$1,F48=$AT$1),0,1)))</f>
        <v>1</v>
      </c>
      <c r="AY45" s="344">
        <f>IF($A45&gt;='FG_576way_Regular Symbol(2wild)'!D$16,"",IF(B45=0,"",IF(OR(B45=$AM$1,B45=$AZ$1,B46=$AM$1,B46=$AZ$1,B47=$AM$1,B47=$AZ$1),0,1)))</f>
        <v>1</v>
      </c>
      <c r="AZ45" s="344">
        <f>IF($A45&gt;='FG_576way_Regular Symbol(2wild)'!E$16,"",IF(C45=0,"",IF(OR(C45=$AM$1,C45=$AZ$1,C46=$AM$1,C46=$AZ$1,C47=$AM$1,C47=$AZ$1),0,1)))</f>
        <v>1</v>
      </c>
      <c r="BA45" s="3">
        <f>IF($A45&gt;='FG_576way_Regular Symbol(2wild)'!F$16,"",IF(D45=0,"",IF(OR(D45=$AM$1,D45=$AZ$1,D46=$AM$1,D46=$AZ$1,D47=$AM$1,D47=$AZ$1,D48=$AM$1,D48=$AZ$1),0,1)))</f>
        <v>1</v>
      </c>
      <c r="BB45" s="3">
        <f>IF($A45&gt;='FG_576way_Regular Symbol(2wild)'!G$16,"",IF(E45=0,"",IF(OR(E45=$AM$1,E45=$AZ$1,E46=$AM$1,E46=$AZ$1,E47=$AM$1,E47=$AZ$1,E48=$AM$1,E48=$AZ$1),0,1)))</f>
        <v>1</v>
      </c>
      <c r="BC45" s="3">
        <f>IF($A45&gt;='FG_576way_Regular Symbol(2wild)'!H$16,"",IF(F45=0,"",IF(OR(F45=$AM$1,F45=$AZ$1,F46=$AM$1,F46=$AZ$1,F47=$AM$1,F47=$AZ$1,F48=$AM$1,F48=$AZ$1),0,1)))</f>
        <v>0</v>
      </c>
      <c r="BE45" s="344">
        <f>IF($A45&gt;='FG_576way_Regular Symbol(2wild)'!D$16,"",IF(B45=0,"",IF(OR(B45=$AM$1,B45=$BF$1,B46=$AM$1,B46=$BF$1,B47=$AM$1,B47=$BF$1),0,1)))</f>
        <v>1</v>
      </c>
      <c r="BF45" s="344">
        <f>IF($A45&gt;='FG_576way_Regular Symbol(2wild)'!E$16,"",IF(C45=0,"",IF(OR(C45=$AM$1,C45=$BF$1,C46=$AM$1,C46=$BF$1,C47=$AM$1,C47=$BF$1),0,1)))</f>
        <v>1</v>
      </c>
      <c r="BG45" s="3">
        <f>IF($A45&gt;='FG_576way_Regular Symbol(2wild)'!F$16,"",IF(D45=0,"",IF(OR(D45=$AM$1,D45=$BF$1,D46=$AM$1,D46=$BF$1,D47=$AM$1,D47=$BF$1,D48=$AM$1,D48=$BF$1),0,1)))</f>
        <v>1</v>
      </c>
      <c r="BH45" s="3">
        <f>IF($A45&gt;='FG_576way_Regular Symbol(2wild)'!G$16,"",IF(E45=0,"",IF(OR(E45=$AM$1,E45=$BF$1,E46=$AM$1,E46=$BF$1,E47=$AM$1,E47=$BF$1,E48=$AM$1,E48=$BF$1),0,1)))</f>
        <v>1</v>
      </c>
      <c r="BI45" s="3">
        <f>IF($A45&gt;='FG_576way_Regular Symbol(2wild)'!H$16,"",IF(F45=0,"",IF(OR(F45=$AM$1,F45=$BF$1,F46=$AM$1,F46=$BF$1,F47=$AM$1,F47=$BF$1,F48=$AM$1,F48=$BF$1),0,1)))</f>
        <v>1</v>
      </c>
      <c r="BK45" s="344">
        <f>IF($A45&gt;='FG_576way_Regular Symbol(2wild)'!D$16,"",IF(B45=0,"",IF(OR(B45=$AM$1,B45=$BL$1,B46=$AM$1,B46=$BL$1,B47=$AM$1,B47=$BL$1),0,1)))</f>
        <v>1</v>
      </c>
      <c r="BL45" s="344">
        <f>IF($A45&gt;='FG_576way_Regular Symbol(2wild)'!E$16,"",IF(C45=0,"",IF(OR(C45=$AM$1,C45=$BL$1,C46=$AM$1,C46=$BL$1,C47=$AM$1,C47=$BL$1),0,1)))</f>
        <v>1</v>
      </c>
      <c r="BM45" s="3">
        <f>IF($A45&gt;='FG_576way_Regular Symbol(2wild)'!F$16,"",IF(D45=0,"",IF(OR(D45=$AM$1,D45=$BL$1,D46=$AM$1,D46=$BL$1,D47=$AM$1,D47=$BL$1,D48=$AM$1,D48=$BL$1),0,1)))</f>
        <v>1</v>
      </c>
      <c r="BN45" s="3">
        <f>IF($A45&gt;='FG_576way_Regular Symbol(2wild)'!G$16,"",IF(E45=0,"",IF(OR(E45=$AM$1,E45=$BL$1,E46=$AM$1,E46=$BL$1,E47=$AM$1,E47=$BL$1,E48=$AM$1,E48=$BL$1),0,1)))</f>
        <v>1</v>
      </c>
      <c r="BO45" s="3">
        <f>IF($A45&gt;='FG_576way_Regular Symbol(2wild)'!H$16,"",IF(F45=0,"",IF(OR(F45=$AM$1,F45=$BL$1,F46=$AM$1,F46=$BL$1,F47=$AM$1,F47=$BL$1,F48=$AM$1,F48=$BL$1),0,1)))</f>
        <v>1</v>
      </c>
      <c r="BQ45" s="3">
        <f>IF($A45&gt;='FG_576way_Regular Symbol(2wild)'!D$16,"",IF(B45=0,"",IF(OR(B45=$BQ$1,B45=$BR$1,B46=$BQ$1,B46=$BR$1,B47=$BQ$1,B47=$BR$1),0,1)))</f>
        <v>1</v>
      </c>
      <c r="BR45" s="3">
        <f>IF($A45&gt;='FG_576way_Regular Symbol(2wild)'!E$16,"",IF(C45=0,"",IF(OR(C45=$BQ$1,C45=$BR$1,C46=$BQ$1,C46=$BR$1,C47=$BQ$1,C47=$BR$1),0,1)))</f>
        <v>1</v>
      </c>
      <c r="BS45" s="3">
        <f>IF($A45&gt;='FG_576way_Regular Symbol(2wild)'!F$16,"",IF(D45=0,"",IF(OR(D45=$BQ$1,D45=$BR$1,D46=$BQ$1,D46=$BR$1,D47=$BQ$1,D47=$BR$1,D48=$BQ$1,D48=$BR$1),0,1)))</f>
        <v>0</v>
      </c>
      <c r="BT45" s="3">
        <f>IF($A45&gt;='FG_576way_Regular Symbol(2wild)'!G$16,"",IF(E45=0,"",IF(OR(E45=$BQ$1,E45=$BR$1,E46=$BQ$1,E46=$BR$1,E47=$BQ$1,E47=$BR$1,E48=$BQ$1,E48=$BR$1),0,1)))</f>
        <v>1</v>
      </c>
      <c r="BU45" s="3">
        <f>IF($A45&gt;='FG_576way_Regular Symbol(2wild)'!H$16,"",IF(F45=0,"",IF(OR(F45=$BQ$1,F45=$BR$1,F46=$BQ$1,F46=$BR$1,F47=$BQ$1,F47=$BR$1,F48=$BQ$1,F48=$BR$1),0,1)))</f>
        <v>0</v>
      </c>
      <c r="BW45" s="3">
        <f>IF($A45&gt;='FG_576way_Regular Symbol(2wild)'!D$16,"",IF(B45=0,"",IF(OR(B45=$BW$1,B46=$BW$1,B47=$BW$1,B45=$BX$1,B46=$BX$1,B47=$BX$1),0,1)))</f>
        <v>1</v>
      </c>
      <c r="BX45" s="3">
        <f>IF($A45&gt;='FG_576way_Regular Symbol(2wild)'!E$16,"",IF(C45=0,"",IF(OR(C45=$BW$1,C46=$BW$1,C47=$BW$1,C45=$BX$1,C46=$BX$1,C47=$BX$1),0,1)))</f>
        <v>0</v>
      </c>
      <c r="BY45" s="3">
        <f>IF($A45&gt;='FG_576way_Regular Symbol(2wild)'!F$16,"",IF(D45=0,"",IF(OR(D45=$BW$1,D46=$BW$1,D47=$BW$1,D45=$BX$1,D46=$BX$1,D47=$BX$1,D48=$BW$1,D48=$BX$1),0,1)))</f>
        <v>1</v>
      </c>
      <c r="BZ45" s="3">
        <f>IF($A45&gt;='FG_576way_Regular Symbol(2wild)'!G$16,"",IF(E45=0,"",IF(OR(E45=$BW$1,E46=$BW$1,E47=$BW$1,E45=$BX$1,E46=$BX$1,E47=$BX$1,E48=$BW$1,E48=$BX$1),0,1)))</f>
        <v>0</v>
      </c>
      <c r="CA45" s="3">
        <f>IF($A45&gt;='FG_576way_Regular Symbol(2wild)'!H$16,"",IF(F45=0,"",IF(OR(F45=$BW$1,F46=$BW$1,F47=$BW$1,F45=$BX$1,F46=$BX$1,F47=$BX$1,F48=$BW$1,F48=$BX$1),0,1)))</f>
        <v>1</v>
      </c>
      <c r="CC45" s="3">
        <f>IF($A45&gt;='FG_576way_Regular Symbol(2wild)'!D$16,"",IF(B45=0,"",IF(OR(B45=$BW$1,B46=$BW$1,B47=$BW$1,B45=$CD$1,B46=$CD$1,B47=$CD$1),0,1)))</f>
        <v>1</v>
      </c>
      <c r="CD45" s="3">
        <f>IF($A45&gt;='FG_576way_Regular Symbol(2wild)'!E$16,"",IF(C45=0,"",IF(OR(C45=$BW$1,C46=$BW$1,C47=$BW$1,C45=$CD$1,C46=$CD$1,C47=$CD$1),0,1)))</f>
        <v>1</v>
      </c>
      <c r="CE45" s="3">
        <f>IF($A45&gt;='FG_576way_Regular Symbol(2wild)'!F$16,"",IF(D45=0,"",IF(OR(D45=$BW$1,D46=$BW$1,D47=$BW$1,D45=$CD$1,D46=$CD$1,D47=$CD$1,D48=$BW$1,D48=$CD$1),0,1)))</f>
        <v>1</v>
      </c>
      <c r="CF45" s="3">
        <f>IF($A45&gt;='FG_576way_Regular Symbol(2wild)'!G$16,"",IF(E45=0,"",IF(OR(E45=$BW$1,E46=$BW$1,E47=$BW$1,E45=$CD$1,E46=$CD$1,E47=$CD$1,E48=$BW$1,E48=$CD$1),0,1)))</f>
        <v>1</v>
      </c>
      <c r="CG45" s="3">
        <f>IF($A45&gt;='FG_576way_Regular Symbol(2wild)'!H$16,"",IF(F45=0,"",IF(OR(F45=$BW$1,F46=$BW$1,F47=$BW$1,F45=$CD$1,F46=$CD$1,F47=$CD$1,F48=$BW$1,F48=$CD$1),0,1)))</f>
        <v>1</v>
      </c>
      <c r="CI45" s="3">
        <f>IF($A45&gt;='FG_576way_Regular Symbol(2wild)'!D$16,"",IF(B45=0,"",IF(OR(B45=$BW$1,B46=$BW$1,B47=$BW$1,B45=$CJ$1,B46=$CJ$1,B47=$CJ$1),0,1)))</f>
        <v>1</v>
      </c>
      <c r="CJ45" s="3">
        <f>IF($A45&gt;='FG_576way_Regular Symbol(2wild)'!E$16,"",IF(C45=0,"",IF(OR(C45=$BW$1,C46=$BW$1,C47=$BW$1,C45=$CJ$1,C46=$CJ$1,C47=$CJ$1),0,1)))</f>
        <v>1</v>
      </c>
      <c r="CK45" s="3">
        <f>IF($A45&gt;='FG_576way_Regular Symbol(2wild)'!F$16,"",IF(D45=0,"",IF(OR(D45=$BW$1,D46=$BW$1,D47=$BW$1,D45=$CJ$1,D46=$CJ$1,D47=$CJ$1,D48=$BW$1,D48=$CJ$1),0,1)))</f>
        <v>1</v>
      </c>
      <c r="CL45" s="3">
        <f>IF($A45&gt;='FG_576way_Regular Symbol(2wild)'!G$16,"",IF(E45=0,"",IF(OR(E45=$BW$1,E46=$BW$1,E47=$BW$1,E45=$CJ$1,E46=$CJ$1,E47=$CJ$1,E48=$BW$1,E48=$CJ$1),0,1)))</f>
        <v>1</v>
      </c>
      <c r="CM45" s="3">
        <f>IF($A45&gt;='FG_576way_Regular Symbol(2wild)'!H$16,"",IF(F45=0,"",IF(OR(F45=$BW$1,F46=$BW$1,F47=$BW$1,F45=$CJ$1,F46=$CJ$1,F47=$CJ$1,F48=$BW$1,F48=$CJ$1),0,1)))</f>
        <v>0</v>
      </c>
      <c r="CO45" s="3">
        <f>IF($A45&gt;='FG_576way_Regular Symbol(2wild)'!D$16,"",IF(B45=0,"",IF(OR(B45=$BW$1,B46=$BW$1,B47=$BW$1,B45=$CP$1,B46=$CP$1,B47=$CP$1),0,1)))</f>
        <v>1</v>
      </c>
      <c r="CP45" s="3">
        <f>IF($A45&gt;='FG_576way_Regular Symbol(2wild)'!E$16,"",IF(C45=0,"",IF(OR(C45=$BW$1,C46=$BW$1,C47=$BW$1,C45=$CP$1,C46=$CP$1,C47=$CP$1),0,1)))</f>
        <v>1</v>
      </c>
      <c r="CQ45" s="3">
        <f>IF($A45&gt;='FG_576way_Regular Symbol(2wild)'!F$16,"",IF(D45=0,"",IF(OR(D45=$BW$1,D46=$BW$1,D47=$BW$1,D45=$CP$1,D46=$CP$1,D47=$CP$1,D48=$BW$1,D48=$CP$1),0,1)))</f>
        <v>1</v>
      </c>
      <c r="CR45" s="3">
        <f>IF($A45&gt;='FG_576way_Regular Symbol(2wild)'!G$16,"",IF(E45=0,"",IF(OR(E45=$BW$1,E46=$BW$1,E47=$BW$1,E45=$CP$1,E46=$CP$1,E47=$CP$1,E48=$BW$1,E48=$CP$1),0,1)))</f>
        <v>1</v>
      </c>
      <c r="CS45" s="3">
        <f>IF($A45&gt;='FG_576way_Regular Symbol(2wild)'!H$16,"",IF(F45=0,"",IF(OR(F45=$BW$1,F46=$BW$1,F47=$BW$1,F45=$CP$1,F46=$CP$1,F47=$CP$1,F48=$BW$1,F48=$CP$1),0,1)))</f>
        <v>0</v>
      </c>
      <c r="CU45" s="3">
        <f>IF($A45&gt;='FG_576way_Regular Symbol(2wild)'!D$16,"",IF(B45=0,"",IF(OR(B45=$BW$1,B46=$BW$1,B47=$BW$1,B45=$CV$1,B46=$CV$1,B47=$CV$1),0,1)))</f>
        <v>1</v>
      </c>
      <c r="CV45" s="3">
        <f>IF($A45&gt;='FG_576way_Regular Symbol(2wild)'!E$16,"",IF(C45=0,"",IF(OR(C45=$BW$1,C46=$BW$1,C47=$BW$1,C45=$CV$1,C46=$CV$1,C47=$CV$1),0,1)))</f>
        <v>1</v>
      </c>
      <c r="CW45" s="3">
        <f>IF($A45&gt;='FG_576way_Regular Symbol(2wild)'!F$16,"",IF(D45=0,"",IF(OR(D45=$BW$1,D46=$BW$1,D47=$BW$1,D45=$CV$1,D46=$CV$1,D47=$CV$1,D48=$BW$1,D48=$CV$1),0,1)))</f>
        <v>1</v>
      </c>
      <c r="CX45" s="3">
        <f>IF($A45&gt;='FG_576way_Regular Symbol(2wild)'!G$16,"",IF(E45=0,"",IF(OR(E45=$BW$1,E46=$BW$1,E47=$BW$1,E45=$CV$1,E46=$CV$1,E47=$CV$1,E48=$BW$1,E48=$CV$1),0,1)))</f>
        <v>1</v>
      </c>
      <c r="CY45" s="3">
        <f>IF($A45&gt;='FG_576way_Regular Symbol(2wild)'!H$16,"",IF(F45=0,"",IF(OR(F45=$BW$1,F46=$BW$1,F47=$BW$1,F45=$CV$1,F46=$CV$1,F47=$CV$1,F48=$BW$1,F48=$CV$1),0,1)))</f>
        <v>1</v>
      </c>
    </row>
    <row r="46" spans="1:103">
      <c r="A46" s="337">
        <f>IF('FG_243way_Regular Symbol'!L45="","",'FG_243way_Regular Symbol'!L45)</f>
        <v>42</v>
      </c>
      <c r="B46" s="191" t="str">
        <f>IF('FG_576way_Regular Symbol(2wild)'!Q45="",
IF($A46-'FG_576way_Regular Symbol(2wild)'!D$16&gt;='FG_576way_RegularＸ_W()'!B$2-1,"",VLOOKUP($A46-'FG_576way_Regular Symbol(2wild)'!D$16,'FG_576way_Regular Symbol(2wild)'!$P$3:$U$99,'FG_576way_RegularＸ_W()'!B$3+1,FALSE)),
'FG_576way_Regular Symbol(2wild)'!Q45)</f>
        <v>M4</v>
      </c>
      <c r="C46" s="191" t="str">
        <f>IF('FG_576way_Regular Symbol(2wild)'!R45="",
IF($A46-'FG_576way_Regular Symbol(2wild)'!E$16&gt;='FG_576way_RegularＸ_W()'!C$2-1,"",VLOOKUP($A46-'FG_576way_Regular Symbol(2wild)'!E$16,'FG_576way_Regular Symbol(2wild)'!$P$3:$U$99,'FG_576way_RegularＸ_W()'!C$3+1,FALSE)),
'FG_576way_Regular Symbol(2wild)'!R45)</f>
        <v>M4</v>
      </c>
      <c r="D46" s="191" t="str">
        <f>IF('FG_576way_Regular Symbol(2wild)'!S45="",
IF($A46-'FG_576way_Regular Symbol(2wild)'!F$16&gt;='FG_576way_RegularＸ_W()'!D$2-1,"",VLOOKUP($A46-'FG_576way_Regular Symbol(2wild)'!F$16,'FG_576way_Regular Symbol(2wild)'!$P$3:$U$99,'FG_576way_RegularＸ_W()'!D$3+1,FALSE)),
'FG_576way_Regular Symbol(2wild)'!S45)</f>
        <v>M1</v>
      </c>
      <c r="E46" s="191" t="str">
        <f>IF('FG_576way_Regular Symbol(2wild)'!T45="",
IF($A46-'FG_576way_Regular Symbol(2wild)'!G$16&gt;='FG_576way_RegularＸ_W()'!E$2-1,"",VLOOKUP($A46-'FG_576way_Regular Symbol(2wild)'!G$16,'FG_576way_Regular Symbol(2wild)'!$P$3:$U$99,'FG_576way_RegularＸ_W()'!E$3+1,FALSE)),
'FG_576way_Regular Symbol(2wild)'!T45)</f>
        <v>K</v>
      </c>
      <c r="F46" s="191" t="str">
        <f>IF('FG_576way_Regular Symbol(2wild)'!U45="",
IF($A46-'FG_576way_Regular Symbol(2wild)'!H$16&gt;='FG_576way_RegularＸ_W()'!F$2-1,"",VLOOKUP($A46-'FG_576way_Regular Symbol(2wild)'!H$16,'FG_576way_Regular Symbol(2wild)'!$P$3:$U$99,'FG_576way_RegularＸ_W()'!F$3+1,FALSE)),
'FG_576way_Regular Symbol(2wild)'!U45)</f>
        <v>J</v>
      </c>
      <c r="N46" s="363">
        <f t="shared" si="1"/>
        <v>42</v>
      </c>
      <c r="O46" s="344">
        <f>IF($A46&gt;='FG_576way_Regular Symbol(2wild)'!D$16,"",IF(B46="","",IF(OR(B46=$O$1,B46=$P$1,B47=$O$1,B47=$P$1,B48=$O$1,B48=$P$1),0,1)))</f>
        <v>1</v>
      </c>
      <c r="P46" s="344">
        <f>IF($A46&gt;='FG_576way_Regular Symbol(2wild)'!E$16,"",IF(C46="","",IF(OR(C46=$O$1,C46=$P$1,C47=$O$1,C47=$P$1,C48=$O$1,C48=$P$1),0,1)))</f>
        <v>1</v>
      </c>
      <c r="Q46" s="344">
        <f>IF($A46&gt;='FG_576way_Regular Symbol(2wild)'!F$16,"",IF(D46="","",IF(OR(D46=$O$1,D46=$P$1,D47=$O$1,D47=$P$1,D48=$O$1,D48=$P$1,D49=$O$1,D49=$P$1),0,1)))</f>
        <v>0</v>
      </c>
      <c r="R46" s="344">
        <f>IF($A46&gt;='FG_576way_Regular Symbol(2wild)'!G$16,"",IF(E46="","",IF(OR(E46=$O$1,E46=$P$1,E47=$O$1,E47=$P$1,E48=$O$1,E48=$P$1,E49=$O$1,E49=$P$1),0,1)))</f>
        <v>1</v>
      </c>
      <c r="S46" s="344">
        <f>IF($A46&gt;='FG_576way_Regular Symbol(2wild)'!H$16,"",IF(F46="","",IF(OR(F46=$O$1,F46=$P$1,F47=$O$1,F47=$P$1,F48=$O$1,F48=$P$1,F49=$O$1,F49=$P$1),0,1)))</f>
        <v>1</v>
      </c>
      <c r="U46" s="344">
        <f>IF($A46&gt;='FG_576way_Regular Symbol(2wild)'!D$16,"",IF(B46=0,"",IF(OR(B46=$U$1,B46=$V$1,B47=$U$1,B47=$V$1,B48=$U$1,B48=$V$1),0,1)))</f>
        <v>1</v>
      </c>
      <c r="V46" s="344">
        <f>IF($A46&gt;='FG_576way_Regular Symbol(2wild)'!E$16,"",IF(C46=0,"",IF(OR(C46=$U$1,C46=$V$1,C47=$U$1,C47=$V$1,C48=$U$1,C48=$V$1),0,1)))</f>
        <v>0</v>
      </c>
      <c r="W46" s="3">
        <f>IF($A46&gt;='FG_576way_Regular Symbol(2wild)'!F$16,"",IF(D46=0,"",IF(OR(D46=$U$1,D46=$V$1,D47=$U$1,D47=$V$1,D48=$U$1,D48=$V$1,D49=$U$1,D49=$V$1),0,1)))</f>
        <v>1</v>
      </c>
      <c r="X46" s="3">
        <f>IF($A46&gt;='FG_576way_Regular Symbol(2wild)'!G$16,"",IF(E46=0,"",IF(OR(E46=$U$1,E46=$V$1,E47=$U$1,E47=$V$1,E48=$U$1,E48=$V$1,E49=$U$1,E49=$V$1),0,1)))</f>
        <v>1</v>
      </c>
      <c r="Y46" s="3">
        <f>IF($A46&gt;='FG_576way_Regular Symbol(2wild)'!H$16,"",IF(F46=0,"",IF(OR(F46=$U$1,F46=$V$1,F47=$U$1,F47=$V$1,F48=$U$1,F48=$V$1,F49=$U$1,F49=$V$1),0,1)))</f>
        <v>1</v>
      </c>
      <c r="AA46" s="344">
        <f>IF($A46&gt;='FG_576way_Regular Symbol(2wild)'!D$16,"",IF(B46=0,"",IF(OR(B46=$AA$1,B46=$AB$1,B47=$AA$1,B47=$AB$1,B48=$AA$1,,B48=$AB$1),0,1)))</f>
        <v>0</v>
      </c>
      <c r="AB46" s="344">
        <f>IF($A46&gt;='FG_576way_Regular Symbol(2wild)'!E$16,"",IF(C46=0,"",IF(OR(C46=$AA$1,C46=$AB$1,C47=$AA$1,C47=$AB$1,C48=$AA$1,,C48=$AB$1),0,1)))</f>
        <v>1</v>
      </c>
      <c r="AC46" s="3">
        <f>IF($A46&gt;='FG_576way_Regular Symbol(2wild)'!F$16,"",IF(D46=0,"",IF(OR(D46=$AA$1,D46=$AB$1,D47=$AA$1,D47=$AB$1,D48=$AA$1,D48=$AB$1,D49=$AA$1,D49=$AB$1),0,1)))</f>
        <v>1</v>
      </c>
      <c r="AD46" s="3">
        <f>IF($A46&gt;='FG_576way_Regular Symbol(2wild)'!G$16,"",IF(E46=0,"",IF(OR(E46=$AA$1,E46=$AB$1,E47=$AA$1,E47=$AB$1,E48=$AA$1,E48=$AB$1,E49=$AA$1,E49=$AB$1),0,1)))</f>
        <v>1</v>
      </c>
      <c r="AE46" s="3">
        <f>IF($A46&gt;='FG_576way_Regular Symbol(2wild)'!H$16,"",IF(F46=0,"",IF(OR(F46=$AA$1,F46=$AB$1,F47=$AA$1,F47=$AB$1,F48=$AA$1,F48=$AB$1,F49=$AA$1,F49=$AB$1),0,1)))</f>
        <v>1</v>
      </c>
      <c r="AG46" s="344">
        <f>IF($A46&gt;='FG_576way_Regular Symbol(2wild)'!D$16,"",IF(B46=0,"",IF(OR(B46=$AG$1,B46=$AH$1,B47=$AG$1,B47=$AH$1,B48=$AG$1,B48=$AH$1),0,1)))</f>
        <v>0</v>
      </c>
      <c r="AH46" s="344">
        <f>IF($A46&gt;='FG_576way_Regular Symbol(2wild)'!E$16,"",IF(C46=0,"",IF(OR(C46=$AG$1,C46=$AH$1,C47=$AG$1,C47=$AH$1,C48=$AG$1,C48=$AH$1),0,1)))</f>
        <v>0</v>
      </c>
      <c r="AI46" s="3">
        <f>IF($A46&gt;='FG_576way_Regular Symbol(2wild)'!F$16,"",IF(D46=0,"",IF(OR(D46=$AG$1,D46=$AH$1,D47=$AG$1,D47=$AH$1,D48=$AG$1,D48=$AH$1,D49=$AG$1,D49=$AH$1),0,1)))</f>
        <v>1</v>
      </c>
      <c r="AJ46" s="3">
        <f>IF($A46&gt;='FG_576way_Regular Symbol(2wild)'!G$16,"",IF(E46=0,"",IF(OR(E46=$AG$1,E46=$AH$1,E47=$AG$1,E47=$AH$1,E48=$AG$1,E48=$AH$1,E49=$AG$1,E49=$AH$1),0,1)))</f>
        <v>1</v>
      </c>
      <c r="AK46" s="3">
        <f>IF($A46&gt;='FG_576way_Regular Symbol(2wild)'!H$16,"",IF(F46=0,"",IF(OR(F46=$AG$1,F46=$AH$1,F47=$AG$1,F47=$AH$1,F48=$AG$1,F48=$AH$1,F49=$AG$1,F49=$AH$1),0,1)))</f>
        <v>1</v>
      </c>
      <c r="AM46" s="344">
        <f>IF($A46&gt;='FG_576way_Regular Symbol(2wild)'!D$16,"",IF(B46=0,"",IF(OR(B46=$AM$1,B46=$AN$1,B47=$AM$1,B47=$AN$1,B48=$AM$1,B48=$AN$1),0,1)))</f>
        <v>1</v>
      </c>
      <c r="AN46" s="344">
        <f>IF($A46&gt;='FG_576way_Regular Symbol(2wild)'!E$16,"",IF(C46=0,"",IF(OR(C46=$AM$1,C46=$AN$1,C47=$AM$1,C47=$AN$1,C48=$AM$1,C48=$AN$1),0,1)))</f>
        <v>1</v>
      </c>
      <c r="AO46" s="3">
        <f>IF($A46&gt;='FG_576way_Regular Symbol(2wild)'!F$16,"",IF(D46=0,"",IF(OR(D46=$AM$1,D46=$AN$1,D47=$AM$1,D47=$AN$1,D48=$AM$1,D48=$AN$1,D49=$AM$1,D49=$AN$1),0,1)))</f>
        <v>0</v>
      </c>
      <c r="AP46" s="3">
        <f>IF($A46&gt;='FG_576way_Regular Symbol(2wild)'!G$16,"",IF(E46=0,"",IF(OR(E46=$AM$1,E46=$AN$1,E47=$AM$1,E47=$AN$1,E48=$AM$1,E48=$AN$1,E49=$AM$1,E49=$AN$1),0,1)))</f>
        <v>0</v>
      </c>
      <c r="AQ46" s="3">
        <f>IF($A46&gt;='FG_576way_Regular Symbol(2wild)'!H$16,"",IF(F46=0,"",IF(OR(F46=$AM$1,F46=$AN$1,F47=$AM$1,F47=$AN$1,F48=$AM$1,F48=$AN$1,F49=$AM$1,F49=$AN$1),0,1)))</f>
        <v>1</v>
      </c>
      <c r="AS46" s="344">
        <f>IF($A46&gt;='FG_576way_Regular Symbol(2wild)'!D$16,"",IF(B46=0,"",IF(OR(B46=$AM$1,B46=$AT$1,B47=$AM$1,B47=$AT$1,B48=$AM$1,B48=$AT$1),0,1)))</f>
        <v>1</v>
      </c>
      <c r="AT46" s="344">
        <f>IF($A46&gt;='FG_576way_Regular Symbol(2wild)'!E$16,"",IF(C46=0,"",IF(OR(C46=$AM$1,C46=$AT$1,C47=$AM$1,C47=$AT$1,C48=$AM$1,C48=$AT$1),0,1)))</f>
        <v>1</v>
      </c>
      <c r="AU46" s="3">
        <f>IF($A46&gt;='FG_576way_Regular Symbol(2wild)'!F$16,"",IF(D46=0,"",IF(OR(D46=$AM$1,D46=$AT$1,D47=$AM$1,D47=$AT$1,D48=$AM$1,D48=$AT$1,D49=$AM$1,D49=$AT$1),0,1)))</f>
        <v>1</v>
      </c>
      <c r="AV46" s="3">
        <f>IF($A46&gt;='FG_576way_Regular Symbol(2wild)'!G$16,"",IF(E46=0,"",IF(OR(E46=$AM$1,E46=$AT$1,E47=$AM$1,E47=$AT$1,E48=$AM$1,E48=$AT$1,E49=$AM$1,E49=$AT$1),0,1)))</f>
        <v>1</v>
      </c>
      <c r="AW46" s="3">
        <f>IF($A46&gt;='FG_576way_Regular Symbol(2wild)'!H$16,"",IF(F46=0,"",IF(OR(F46=$AM$1,F46=$AT$1,F47=$AM$1,F47=$AT$1,F48=$AM$1,F48=$AT$1,F49=$AM$1,F49=$AT$1),0,1)))</f>
        <v>1</v>
      </c>
      <c r="AY46" s="344">
        <f>IF($A46&gt;='FG_576way_Regular Symbol(2wild)'!D$16,"",IF(B46=0,"",IF(OR(B46=$AM$1,B46=$AZ$1,B47=$AM$1,B47=$AZ$1,B48=$AM$1,B48=$AZ$1),0,1)))</f>
        <v>1</v>
      </c>
      <c r="AZ46" s="344">
        <f>IF($A46&gt;='FG_576way_Regular Symbol(2wild)'!E$16,"",IF(C46=0,"",IF(OR(C46=$AM$1,C46=$AZ$1,C47=$AM$1,C47=$AZ$1,C48=$AM$1,C48=$AZ$1),0,1)))</f>
        <v>1</v>
      </c>
      <c r="BA46" s="3">
        <f>IF($A46&gt;='FG_576way_Regular Symbol(2wild)'!F$16,"",IF(D46=0,"",IF(OR(D46=$AM$1,D46=$AZ$1,D47=$AM$1,D47=$AZ$1,D48=$AM$1,D48=$AZ$1,D49=$AM$1,D49=$AZ$1),0,1)))</f>
        <v>1</v>
      </c>
      <c r="BB46" s="3">
        <f>IF($A46&gt;='FG_576way_Regular Symbol(2wild)'!G$16,"",IF(E46=0,"",IF(OR(E46=$AM$1,E46=$AZ$1,E47=$AM$1,E47=$AZ$1,E48=$AM$1,E48=$AZ$1,E49=$AM$1,E49=$AZ$1),0,1)))</f>
        <v>1</v>
      </c>
      <c r="BC46" s="3">
        <f>IF($A46&gt;='FG_576way_Regular Symbol(2wild)'!H$16,"",IF(F46=0,"",IF(OR(F46=$AM$1,F46=$AZ$1,F47=$AM$1,F47=$AZ$1,F48=$AM$1,F48=$AZ$1,F49=$AM$1,F49=$AZ$1),0,1)))</f>
        <v>0</v>
      </c>
      <c r="BE46" s="344">
        <f>IF($A46&gt;='FG_576way_Regular Symbol(2wild)'!D$16,"",IF(B46=0,"",IF(OR(B46=$AM$1,B46=$BF$1,B47=$AM$1,B47=$BF$1,B48=$AM$1,B48=$BF$1),0,1)))</f>
        <v>1</v>
      </c>
      <c r="BF46" s="344">
        <f>IF($A46&gt;='FG_576way_Regular Symbol(2wild)'!E$16,"",IF(C46=0,"",IF(OR(C46=$AM$1,C46=$BF$1,C47=$AM$1,C47=$BF$1,C48=$AM$1,C48=$BF$1),0,1)))</f>
        <v>1</v>
      </c>
      <c r="BG46" s="3">
        <f>IF($A46&gt;='FG_576way_Regular Symbol(2wild)'!F$16,"",IF(D46=0,"",IF(OR(D46=$AM$1,D46=$BF$1,D47=$AM$1,D47=$BF$1,D48=$AM$1,D48=$BF$1,D49=$AM$1,D49=$BF$1),0,1)))</f>
        <v>1</v>
      </c>
      <c r="BH46" s="3">
        <f>IF($A46&gt;='FG_576way_Regular Symbol(2wild)'!G$16,"",IF(E46=0,"",IF(OR(E46=$AM$1,E46=$BF$1,E47=$AM$1,E47=$BF$1,E48=$AM$1,E48=$BF$1,E49=$AM$1,E49=$BF$1),0,1)))</f>
        <v>1</v>
      </c>
      <c r="BI46" s="3">
        <f>IF($A46&gt;='FG_576way_Regular Symbol(2wild)'!H$16,"",IF(F46=0,"",IF(OR(F46=$AM$1,F46=$BF$1,F47=$AM$1,F47=$BF$1,F48=$AM$1,F48=$BF$1,F49=$AM$1,F49=$BF$1),0,1)))</f>
        <v>1</v>
      </c>
      <c r="BK46" s="344">
        <f>IF($A46&gt;='FG_576way_Regular Symbol(2wild)'!D$16,"",IF(B46=0,"",IF(OR(B46=$AM$1,B46=$BL$1,B47=$AM$1,B47=$BL$1,B48=$AM$1,B48=$BL$1),0,1)))</f>
        <v>1</v>
      </c>
      <c r="BL46" s="344">
        <f>IF($A46&gt;='FG_576way_Regular Symbol(2wild)'!E$16,"",IF(C46=0,"",IF(OR(C46=$AM$1,C46=$BL$1,C47=$AM$1,C47=$BL$1,C48=$AM$1,C48=$BL$1),0,1)))</f>
        <v>1</v>
      </c>
      <c r="BM46" s="3">
        <f>IF($A46&gt;='FG_576way_Regular Symbol(2wild)'!F$16,"",IF(D46=0,"",IF(OR(D46=$AM$1,D46=$BL$1,D47=$AM$1,D47=$BL$1,D48=$AM$1,D48=$BL$1,D49=$AM$1,D49=$BL$1),0,1)))</f>
        <v>1</v>
      </c>
      <c r="BN46" s="3">
        <f>IF($A46&gt;='FG_576way_Regular Symbol(2wild)'!G$16,"",IF(E46=0,"",IF(OR(E46=$AM$1,E46=$BL$1,E47=$AM$1,E47=$BL$1,E48=$AM$1,E48=$BL$1,E49=$AM$1,E49=$BL$1),0,1)))</f>
        <v>1</v>
      </c>
      <c r="BO46" s="3">
        <f>IF($A46&gt;='FG_576way_Regular Symbol(2wild)'!H$16,"",IF(F46=0,"",IF(OR(F46=$AM$1,F46=$BL$1,F47=$AM$1,F47=$BL$1,F48=$AM$1,F48=$BL$1,F49=$AM$1,F49=$BL$1),0,1)))</f>
        <v>1</v>
      </c>
      <c r="BQ46" s="3">
        <f>IF($A46&gt;='FG_576way_Regular Symbol(2wild)'!D$16,"",IF(B46=0,"",IF(OR(B46=$BQ$1,B46=$BR$1,B47=$BQ$1,B47=$BR$1,B48=$BQ$1,B48=$BR$1),0,1)))</f>
        <v>0</v>
      </c>
      <c r="BR46" s="3">
        <f>IF($A46&gt;='FG_576way_Regular Symbol(2wild)'!E$16,"",IF(C46=0,"",IF(OR(C46=$BQ$1,C46=$BR$1,C47=$BQ$1,C47=$BR$1,C48=$BQ$1,C48=$BR$1),0,1)))</f>
        <v>1</v>
      </c>
      <c r="BS46" s="3">
        <f>IF($A46&gt;='FG_576way_Regular Symbol(2wild)'!F$16,"",IF(D46=0,"",IF(OR(D46=$BQ$1,D46=$BR$1,D47=$BQ$1,D47=$BR$1,D48=$BQ$1,D48=$BR$1,D49=$BQ$1,D49=$BR$1),0,1)))</f>
        <v>1</v>
      </c>
      <c r="BT46" s="3">
        <f>IF($A46&gt;='FG_576way_Regular Symbol(2wild)'!G$16,"",IF(E46=0,"",IF(OR(E46=$BQ$1,E46=$BR$1,E47=$BQ$1,E47=$BR$1,E48=$BQ$1,E48=$BR$1,E49=$BQ$1,E49=$BR$1),0,1)))</f>
        <v>1</v>
      </c>
      <c r="BU46" s="3">
        <f>IF($A46&gt;='FG_576way_Regular Symbol(2wild)'!H$16,"",IF(F46=0,"",IF(OR(F46=$BQ$1,F46=$BR$1,F47=$BQ$1,F47=$BR$1,F48=$BQ$1,F48=$BR$1,F49=$BQ$1,F49=$BR$1),0,1)))</f>
        <v>1</v>
      </c>
      <c r="BW46" s="3">
        <f>IF($A46&gt;='FG_576way_Regular Symbol(2wild)'!D$16,"",IF(B46=0,"",IF(OR(B46=$BW$1,B47=$BW$1,B48=$BW$1,B46=$BX$1,B47=$BX$1,B48=$BX$1),0,1)))</f>
        <v>1</v>
      </c>
      <c r="BX46" s="3">
        <f>IF($A46&gt;='FG_576way_Regular Symbol(2wild)'!E$16,"",IF(C46=0,"",IF(OR(C46=$BW$1,C47=$BW$1,C48=$BW$1,C46=$BX$1,C47=$BX$1,C48=$BX$1),0,1)))</f>
        <v>1</v>
      </c>
      <c r="BY46" s="3">
        <f>IF($A46&gt;='FG_576way_Regular Symbol(2wild)'!F$16,"",IF(D46=0,"",IF(OR(D46=$BW$1,D47=$BW$1,D48=$BW$1,D46=$BX$1,D47=$BX$1,D48=$BX$1,D49=$BW$1,D49=$BX$1),0,1)))</f>
        <v>0</v>
      </c>
      <c r="BZ46" s="3">
        <f>IF($A46&gt;='FG_576way_Regular Symbol(2wild)'!G$16,"",IF(E46=0,"",IF(OR(E46=$BW$1,E47=$BW$1,E48=$BW$1,E46=$BX$1,E47=$BX$1,E48=$BX$1,E49=$BW$1,E49=$BX$1),0,1)))</f>
        <v>0</v>
      </c>
      <c r="CA46" s="3">
        <f>IF($A46&gt;='FG_576way_Regular Symbol(2wild)'!H$16,"",IF(F46=0,"",IF(OR(F46=$BW$1,F47=$BW$1,F48=$BW$1,F46=$BX$1,F47=$BX$1,F48=$BX$1,F49=$BW$1,F49=$BX$1),0,1)))</f>
        <v>1</v>
      </c>
      <c r="CC46" s="3">
        <f>IF($A46&gt;='FG_576way_Regular Symbol(2wild)'!D$16,"",IF(B46=0,"",IF(OR(B46=$BW$1,B47=$BW$1,B48=$BW$1,B46=$CD$1,B47=$CD$1,B48=$CD$1),0,1)))</f>
        <v>1</v>
      </c>
      <c r="CD46" s="3">
        <f>IF($A46&gt;='FG_576way_Regular Symbol(2wild)'!E$16,"",IF(C46=0,"",IF(OR(C46=$BW$1,C47=$BW$1,C48=$BW$1,C46=$CD$1,C47=$CD$1,C48=$CD$1),0,1)))</f>
        <v>1</v>
      </c>
      <c r="CE46" s="3">
        <f>IF($A46&gt;='FG_576way_Regular Symbol(2wild)'!F$16,"",IF(D46=0,"",IF(OR(D46=$BW$1,D47=$BW$1,D48=$BW$1,D46=$CD$1,D47=$CD$1,D48=$CD$1,D49=$BW$1,D49=$CD$1),0,1)))</f>
        <v>1</v>
      </c>
      <c r="CF46" s="3">
        <f>IF($A46&gt;='FG_576way_Regular Symbol(2wild)'!G$16,"",IF(E46=0,"",IF(OR(E46=$BW$1,E47=$BW$1,E48=$BW$1,E46=$CD$1,E47=$CD$1,E48=$CD$1,E49=$BW$1,E49=$CD$1),0,1)))</f>
        <v>0</v>
      </c>
      <c r="CG46" s="3">
        <f>IF($A46&gt;='FG_576way_Regular Symbol(2wild)'!H$16,"",IF(F46=0,"",IF(OR(F46=$BW$1,F47=$BW$1,F48=$BW$1,F46=$CD$1,F47=$CD$1,F48=$CD$1,F49=$BW$1,F49=$CD$1),0,1)))</f>
        <v>1</v>
      </c>
      <c r="CI46" s="3">
        <f>IF($A46&gt;='FG_576way_Regular Symbol(2wild)'!D$16,"",IF(B46=0,"",IF(OR(B46=$BW$1,B47=$BW$1,B48=$BW$1,B46=$CJ$1,B47=$CJ$1,B48=$CJ$1),0,1)))</f>
        <v>1</v>
      </c>
      <c r="CJ46" s="3">
        <f>IF($A46&gt;='FG_576way_Regular Symbol(2wild)'!E$16,"",IF(C46=0,"",IF(OR(C46=$BW$1,C47=$BW$1,C48=$BW$1,C46=$CJ$1,C47=$CJ$1,C48=$CJ$1),0,1)))</f>
        <v>1</v>
      </c>
      <c r="CK46" s="3">
        <f>IF($A46&gt;='FG_576way_Regular Symbol(2wild)'!F$16,"",IF(D46=0,"",IF(OR(D46=$BW$1,D47=$BW$1,D48=$BW$1,D46=$CJ$1,D47=$CJ$1,D48=$CJ$1,D49=$BW$1,D49=$CJ$1),0,1)))</f>
        <v>1</v>
      </c>
      <c r="CL46" s="3">
        <f>IF($A46&gt;='FG_576way_Regular Symbol(2wild)'!G$16,"",IF(E46=0,"",IF(OR(E46=$BW$1,E47=$BW$1,E48=$BW$1,E46=$CJ$1,E47=$CJ$1,E48=$CJ$1,E49=$BW$1,E49=$CJ$1),0,1)))</f>
        <v>1</v>
      </c>
      <c r="CM46" s="3">
        <f>IF($A46&gt;='FG_576way_Regular Symbol(2wild)'!H$16,"",IF(F46=0,"",IF(OR(F46=$BW$1,F47=$BW$1,F48=$BW$1,F46=$CJ$1,F47=$CJ$1,F48=$CJ$1,F49=$BW$1,F49=$CJ$1),0,1)))</f>
        <v>0</v>
      </c>
      <c r="CO46" s="3">
        <f>IF($A46&gt;='FG_576way_Regular Symbol(2wild)'!D$16,"",IF(B46=0,"",IF(OR(B46=$BW$1,B47=$BW$1,B48=$BW$1,B46=$CP$1,B47=$CP$1,B48=$CP$1),0,1)))</f>
        <v>1</v>
      </c>
      <c r="CP46" s="3">
        <f>IF($A46&gt;='FG_576way_Regular Symbol(2wild)'!E$16,"",IF(C46=0,"",IF(OR(C46=$BW$1,C47=$BW$1,C48=$BW$1,C46=$CP$1,C47=$CP$1,C48=$CP$1),0,1)))</f>
        <v>1</v>
      </c>
      <c r="CQ46" s="3">
        <f>IF($A46&gt;='FG_576way_Regular Symbol(2wild)'!F$16,"",IF(D46=0,"",IF(OR(D46=$BW$1,D47=$BW$1,D48=$BW$1,D46=$CP$1,D47=$CP$1,D48=$CP$1,D49=$BW$1,D49=$CP$1),0,1)))</f>
        <v>1</v>
      </c>
      <c r="CR46" s="3">
        <f>IF($A46&gt;='FG_576way_Regular Symbol(2wild)'!G$16,"",IF(E46=0,"",IF(OR(E46=$BW$1,E47=$BW$1,E48=$BW$1,E46=$CP$1,E47=$CP$1,E48=$CP$1,E49=$BW$1,E49=$CP$1),0,1)))</f>
        <v>1</v>
      </c>
      <c r="CS46" s="3">
        <f>IF($A46&gt;='FG_576way_Regular Symbol(2wild)'!H$16,"",IF(F46=0,"",IF(OR(F46=$BW$1,F47=$BW$1,F48=$BW$1,F46=$CP$1,F47=$CP$1,F48=$CP$1,F49=$BW$1,F49=$CP$1),0,1)))</f>
        <v>0</v>
      </c>
      <c r="CU46" s="3">
        <f>IF($A46&gt;='FG_576way_Regular Symbol(2wild)'!D$16,"",IF(B46=0,"",IF(OR(B46=$BW$1,B47=$BW$1,B48=$BW$1,B46=$CV$1,B47=$CV$1,B48=$CV$1),0,1)))</f>
        <v>1</v>
      </c>
      <c r="CV46" s="3">
        <f>IF($A46&gt;='FG_576way_Regular Symbol(2wild)'!E$16,"",IF(C46=0,"",IF(OR(C46=$BW$1,C47=$BW$1,C48=$BW$1,C46=$CV$1,C47=$CV$1,C48=$CV$1),0,1)))</f>
        <v>1</v>
      </c>
      <c r="CW46" s="3">
        <f>IF($A46&gt;='FG_576way_Regular Symbol(2wild)'!F$16,"",IF(D46=0,"",IF(OR(D46=$BW$1,D47=$BW$1,D48=$BW$1,D46=$CV$1,D47=$CV$1,D48=$CV$1,D49=$BW$1,D49=$CV$1),0,1)))</f>
        <v>1</v>
      </c>
      <c r="CX46" s="3">
        <f>IF($A46&gt;='FG_576way_Regular Symbol(2wild)'!G$16,"",IF(E46=0,"",IF(OR(E46=$BW$1,E47=$BW$1,E48=$BW$1,E46=$CV$1,E47=$CV$1,E48=$CV$1,E49=$BW$1,E49=$CV$1),0,1)))</f>
        <v>1</v>
      </c>
      <c r="CY46" s="3">
        <f>IF($A46&gt;='FG_576way_Regular Symbol(2wild)'!H$16,"",IF(F46=0,"",IF(OR(F46=$BW$1,F47=$BW$1,F48=$BW$1,F46=$CV$1,F47=$CV$1,F48=$CV$1,F49=$BW$1,F49=$CV$1),0,1)))</f>
        <v>1</v>
      </c>
    </row>
    <row r="47" spans="1:103">
      <c r="A47" s="337">
        <f>IF('FG_243way_Regular Symbol'!L46="","",'FG_243way_Regular Symbol'!L46)</f>
        <v>43</v>
      </c>
      <c r="B47" s="191" t="str">
        <f>IF('FG_576way_Regular Symbol(2wild)'!Q46="",
IF($A47-'FG_576way_Regular Symbol(2wild)'!D$16&gt;='FG_576way_RegularＸ_W()'!B$2-1,"",VLOOKUP($A47-'FG_576way_Regular Symbol(2wild)'!D$16,'FG_576way_Regular Symbol(2wild)'!$P$3:$U$99,'FG_576way_RegularＸ_W()'!B$3+1,FALSE)),
'FG_576way_Regular Symbol(2wild)'!Q46)</f>
        <v>M3</v>
      </c>
      <c r="C47" s="191" t="str">
        <f>IF('FG_576way_Regular Symbol(2wild)'!R46="",
IF($A47-'FG_576way_Regular Symbol(2wild)'!E$16&gt;='FG_576way_RegularＸ_W()'!C$2-1,"",VLOOKUP($A47-'FG_576way_Regular Symbol(2wild)'!E$16,'FG_576way_Regular Symbol(2wild)'!$P$3:$U$99,'FG_576way_RegularＸ_W()'!C$3+1,FALSE)),
'FG_576way_Regular Symbol(2wild)'!R46)</f>
        <v>M2</v>
      </c>
      <c r="D47" s="191" t="str">
        <f>IF('FG_576way_Regular Symbol(2wild)'!S46="",
IF($A47-'FG_576way_Regular Symbol(2wild)'!F$16&gt;='FG_576way_RegularＸ_W()'!D$2-1,"",VLOOKUP($A47-'FG_576way_Regular Symbol(2wild)'!F$16,'FG_576way_Regular Symbol(2wild)'!$P$3:$U$99,'FG_576way_RegularＸ_W()'!D$3+1,FALSE)),
'FG_576way_Regular Symbol(2wild)'!S46)</f>
        <v>M5</v>
      </c>
      <c r="E47" s="191" t="str">
        <f>IF('FG_576way_Regular Symbol(2wild)'!T46="",
IF($A47-'FG_576way_Regular Symbol(2wild)'!G$16&gt;='FG_576way_RegularＸ_W()'!E$2-1,"",VLOOKUP($A47-'FG_576way_Regular Symbol(2wild)'!G$16,'FG_576way_Regular Symbol(2wild)'!$P$3:$U$99,'FG_576way_RegularＸ_W()'!E$3+1,FALSE)),
'FG_576way_Regular Symbol(2wild)'!T46)</f>
        <v>S1</v>
      </c>
      <c r="F47" s="191" t="str">
        <f>IF('FG_576way_Regular Symbol(2wild)'!U46="",
IF($A47-'FG_576way_Regular Symbol(2wild)'!H$16&gt;='FG_576way_RegularＸ_W()'!F$2-1,"",VLOOKUP($A47-'FG_576way_Regular Symbol(2wild)'!H$16,'FG_576way_Regular Symbol(2wild)'!$P$3:$U$99,'FG_576way_RegularＸ_W()'!F$3+1,FALSE)),
'FG_576way_Regular Symbol(2wild)'!U46)</f>
        <v>TE</v>
      </c>
      <c r="N47" s="363">
        <f t="shared" si="1"/>
        <v>43</v>
      </c>
      <c r="O47" s="344">
        <f>IF($A47&gt;='FG_576way_Regular Symbol(2wild)'!D$16,"",IF(B47="","",IF(OR(B47=$O$1,B47=$P$1,B48=$O$1,B48=$P$1,B49=$O$1,B49=$P$1),0,1)))</f>
        <v>1</v>
      </c>
      <c r="P47" s="344">
        <f>IF($A47&gt;='FG_576way_Regular Symbol(2wild)'!E$16,"",IF(C47="","",IF(OR(C47=$O$1,C47=$P$1,C48=$O$1,C48=$P$1,C49=$O$1,C49=$P$1),0,1)))</f>
        <v>1</v>
      </c>
      <c r="Q47" s="344">
        <f>IF($A47&gt;='FG_576way_Regular Symbol(2wild)'!F$16,"",IF(D47="","",IF(OR(D47=$O$1,D47=$P$1,D48=$O$1,D48=$P$1,D49=$O$1,D49=$P$1,D50=$O$1,D50=$P$1),0,1)))</f>
        <v>1</v>
      </c>
      <c r="R47" s="344">
        <f>IF($A47&gt;='FG_576way_Regular Symbol(2wild)'!G$16,"",IF(E47="","",IF(OR(E47=$O$1,E47=$P$1,E48=$O$1,E48=$P$1,E49=$O$1,E49=$P$1,E50=$O$1,E50=$P$1),0,1)))</f>
        <v>1</v>
      </c>
      <c r="S47" s="344">
        <f>IF($A47&gt;='FG_576way_Regular Symbol(2wild)'!H$16,"",IF(F47="","",IF(OR(F47=$O$1,F47=$P$1,F48=$O$1,F48=$P$1,F49=$O$1,F49=$P$1,F50=$O$1,F50=$P$1),0,1)))</f>
        <v>0</v>
      </c>
      <c r="U47" s="344">
        <f>IF($A47&gt;='FG_576way_Regular Symbol(2wild)'!D$16,"",IF(B47=0,"",IF(OR(B47=$U$1,B47=$V$1,B48=$U$1,B48=$V$1,B49=$U$1,B49=$V$1),0,1)))</f>
        <v>1</v>
      </c>
      <c r="V47" s="344">
        <f>IF($A47&gt;='FG_576way_Regular Symbol(2wild)'!E$16,"",IF(C47=0,"",IF(OR(C47=$U$1,C47=$V$1,C48=$U$1,C48=$V$1,C49=$U$1,C49=$V$1),0,1)))</f>
        <v>0</v>
      </c>
      <c r="W47" s="3">
        <f>IF($A47&gt;='FG_576way_Regular Symbol(2wild)'!F$16,"",IF(D47=0,"",IF(OR(D47=$U$1,D47=$V$1,D48=$U$1,D48=$V$1,D49=$U$1,D49=$V$1,D50=$U$1,D50=$V$1),0,1)))</f>
        <v>1</v>
      </c>
      <c r="X47" s="3">
        <f>IF($A47&gt;='FG_576way_Regular Symbol(2wild)'!G$16,"",IF(E47=0,"",IF(OR(E47=$U$1,E47=$V$1,E48=$U$1,E48=$V$1,E49=$U$1,E49=$V$1,E50=$U$1,E50=$V$1),0,1)))</f>
        <v>1</v>
      </c>
      <c r="Y47" s="3">
        <f>IF($A47&gt;='FG_576way_Regular Symbol(2wild)'!H$16,"",IF(F47=0,"",IF(OR(F47=$U$1,F47=$V$1,F48=$U$1,F48=$V$1,F49=$U$1,F49=$V$1,F50=$U$1,F50=$V$1),0,1)))</f>
        <v>1</v>
      </c>
      <c r="AA47" s="344">
        <f>IF($A47&gt;='FG_576way_Regular Symbol(2wild)'!D$16,"",IF(B47=0,"",IF(OR(B47=$AA$1,B47=$AB$1,B48=$AA$1,B48=$AB$1,B49=$AA$1,,B49=$AB$1),0,1)))</f>
        <v>0</v>
      </c>
      <c r="AB47" s="344">
        <f>IF($A47&gt;='FG_576way_Regular Symbol(2wild)'!E$16,"",IF(C47=0,"",IF(OR(C47=$AA$1,C47=$AB$1,C48=$AA$1,C48=$AB$1,C49=$AA$1,,C49=$AB$1),0,1)))</f>
        <v>1</v>
      </c>
      <c r="AC47" s="3">
        <f>IF($A47&gt;='FG_576way_Regular Symbol(2wild)'!F$16,"",IF(D47=0,"",IF(OR(D47=$AA$1,D47=$AB$1,D48=$AA$1,D48=$AB$1,D49=$AA$1,D49=$AB$1,D50=$AA$1,D50=$AB$1),0,1)))</f>
        <v>1</v>
      </c>
      <c r="AD47" s="3">
        <f>IF($A47&gt;='FG_576way_Regular Symbol(2wild)'!G$16,"",IF(E47=0,"",IF(OR(E47=$AA$1,E47=$AB$1,E48=$AA$1,E48=$AB$1,E49=$AA$1,E49=$AB$1,E50=$AA$1,E50=$AB$1),0,1)))</f>
        <v>1</v>
      </c>
      <c r="AE47" s="3">
        <f>IF($A47&gt;='FG_576way_Regular Symbol(2wild)'!H$16,"",IF(F47=0,"",IF(OR(F47=$AA$1,F47=$AB$1,F48=$AA$1,F48=$AB$1,F49=$AA$1,F49=$AB$1,F50=$AA$1,F50=$AB$1),0,1)))</f>
        <v>1</v>
      </c>
      <c r="AG47" s="344">
        <f>IF($A47&gt;='FG_576way_Regular Symbol(2wild)'!D$16,"",IF(B47=0,"",IF(OR(B47=$AG$1,B47=$AH$1,B48=$AG$1,B48=$AH$1,B49=$AG$1,B49=$AH$1),0,1)))</f>
        <v>1</v>
      </c>
      <c r="AH47" s="344">
        <f>IF($A47&gt;='FG_576way_Regular Symbol(2wild)'!E$16,"",IF(C47=0,"",IF(OR(C47=$AG$1,C47=$AH$1,C48=$AG$1,C48=$AH$1,C49=$AG$1,C49=$AH$1),0,1)))</f>
        <v>1</v>
      </c>
      <c r="AI47" s="3">
        <f>IF($A47&gt;='FG_576way_Regular Symbol(2wild)'!F$16,"",IF(D47=0,"",IF(OR(D47=$AG$1,D47=$AH$1,D48=$AG$1,D48=$AH$1,D49=$AG$1,D49=$AH$1,D50=$AG$1,D50=$AH$1),0,1)))</f>
        <v>1</v>
      </c>
      <c r="AJ47" s="3">
        <f>IF($A47&gt;='FG_576way_Regular Symbol(2wild)'!G$16,"",IF(E47=0,"",IF(OR(E47=$AG$1,E47=$AH$1,E48=$AG$1,E48=$AH$1,E49=$AG$1,E49=$AH$1,E50=$AG$1,E50=$AH$1),0,1)))</f>
        <v>1</v>
      </c>
      <c r="AK47" s="3">
        <f>IF($A47&gt;='FG_576way_Regular Symbol(2wild)'!H$16,"",IF(F47=0,"",IF(OR(F47=$AG$1,F47=$AH$1,F48=$AG$1,F48=$AH$1,F49=$AG$1,F49=$AH$1,F50=$AG$1,F50=$AH$1),0,1)))</f>
        <v>1</v>
      </c>
      <c r="AM47" s="344">
        <f>IF($A47&gt;='FG_576way_Regular Symbol(2wild)'!D$16,"",IF(B47=0,"",IF(OR(B47=$AM$1,B47=$AN$1,B48=$AM$1,B48=$AN$1,B49=$AM$1,B49=$AN$1),0,1)))</f>
        <v>1</v>
      </c>
      <c r="AN47" s="344">
        <f>IF($A47&gt;='FG_576way_Regular Symbol(2wild)'!E$16,"",IF(C47=0,"",IF(OR(C47=$AM$1,C47=$AN$1,C48=$AM$1,C48=$AN$1,C49=$AM$1,C49=$AN$1),0,1)))</f>
        <v>1</v>
      </c>
      <c r="AO47" s="3">
        <f>IF($A47&gt;='FG_576way_Regular Symbol(2wild)'!F$16,"",IF(D47=0,"",IF(OR(D47=$AM$1,D47=$AN$1,D48=$AM$1,D48=$AN$1,D49=$AM$1,D49=$AN$1,D50=$AM$1,D50=$AN$1),0,1)))</f>
        <v>0</v>
      </c>
      <c r="AP47" s="3">
        <f>IF($A47&gt;='FG_576way_Regular Symbol(2wild)'!G$16,"",IF(E47=0,"",IF(OR(E47=$AM$1,E47=$AN$1,E48=$AM$1,E48=$AN$1,E49=$AM$1,E49=$AN$1,E50=$AM$1,E50=$AN$1),0,1)))</f>
        <v>0</v>
      </c>
      <c r="AQ47" s="3">
        <f>IF($A47&gt;='FG_576way_Regular Symbol(2wild)'!H$16,"",IF(F47=0,"",IF(OR(F47=$AM$1,F47=$AN$1,F48=$AM$1,F48=$AN$1,F49=$AM$1,F49=$AN$1,F50=$AM$1,F50=$AN$1),0,1)))</f>
        <v>1</v>
      </c>
      <c r="AS47" s="344">
        <f>IF($A47&gt;='FG_576way_Regular Symbol(2wild)'!D$16,"",IF(B47=0,"",IF(OR(B47=$AM$1,B47=$AT$1,B48=$AM$1,B48=$AT$1,B49=$AM$1,B49=$AT$1),0,1)))</f>
        <v>1</v>
      </c>
      <c r="AT47" s="344">
        <f>IF($A47&gt;='FG_576way_Regular Symbol(2wild)'!E$16,"",IF(C47=0,"",IF(OR(C47=$AM$1,C47=$AT$1,C48=$AM$1,C48=$AT$1,C49=$AM$1,C49=$AT$1),0,1)))</f>
        <v>1</v>
      </c>
      <c r="AU47" s="3">
        <f>IF($A47&gt;='FG_576way_Regular Symbol(2wild)'!F$16,"",IF(D47=0,"",IF(OR(D47=$AM$1,D47=$AT$1,D48=$AM$1,D48=$AT$1,D49=$AM$1,D49=$AT$1,D50=$AM$1,D50=$AT$1),0,1)))</f>
        <v>1</v>
      </c>
      <c r="AV47" s="3">
        <f>IF($A47&gt;='FG_576way_Regular Symbol(2wild)'!G$16,"",IF(E47=0,"",IF(OR(E47=$AM$1,E47=$AT$1,E48=$AM$1,E48=$AT$1,E49=$AM$1,E49=$AT$1,E50=$AM$1,E50=$AT$1),0,1)))</f>
        <v>1</v>
      </c>
      <c r="AW47" s="3">
        <f>IF($A47&gt;='FG_576way_Regular Symbol(2wild)'!H$16,"",IF(F47=0,"",IF(OR(F47=$AM$1,F47=$AT$1,F48=$AM$1,F48=$AT$1,F49=$AM$1,F49=$AT$1,F50=$AM$1,F50=$AT$1),0,1)))</f>
        <v>1</v>
      </c>
      <c r="AY47" s="344">
        <f>IF($A47&gt;='FG_576way_Regular Symbol(2wild)'!D$16,"",IF(B47=0,"",IF(OR(B47=$AM$1,B47=$AZ$1,B48=$AM$1,B48=$AZ$1,B49=$AM$1,B49=$AZ$1),0,1)))</f>
        <v>1</v>
      </c>
      <c r="AZ47" s="344">
        <f>IF($A47&gt;='FG_576way_Regular Symbol(2wild)'!E$16,"",IF(C47=0,"",IF(OR(C47=$AM$1,C47=$AZ$1,C48=$AM$1,C48=$AZ$1,C49=$AM$1,C49=$AZ$1),0,1)))</f>
        <v>1</v>
      </c>
      <c r="BA47" s="3">
        <f>IF($A47&gt;='FG_576way_Regular Symbol(2wild)'!F$16,"",IF(D47=0,"",IF(OR(D47=$AM$1,D47=$AZ$1,D48=$AM$1,D48=$AZ$1,D49=$AM$1,D49=$AZ$1,D50=$AM$1,D50=$AZ$1),0,1)))</f>
        <v>1</v>
      </c>
      <c r="BB47" s="3">
        <f>IF($A47&gt;='FG_576way_Regular Symbol(2wild)'!G$16,"",IF(E47=0,"",IF(OR(E47=$AM$1,E47=$AZ$1,E48=$AM$1,E48=$AZ$1,E49=$AM$1,E49=$AZ$1,E50=$AM$1,E50=$AZ$1),0,1)))</f>
        <v>1</v>
      </c>
      <c r="BC47" s="3">
        <f>IF($A47&gt;='FG_576way_Regular Symbol(2wild)'!H$16,"",IF(F47=0,"",IF(OR(F47=$AM$1,F47=$AZ$1,F48=$AM$1,F48=$AZ$1,F49=$AM$1,F49=$AZ$1,F50=$AM$1,F50=$AZ$1),0,1)))</f>
        <v>0</v>
      </c>
      <c r="BE47" s="344">
        <f>IF($A47&gt;='FG_576way_Regular Symbol(2wild)'!D$16,"",IF(B47=0,"",IF(OR(B47=$AM$1,B47=$BF$1,B48=$AM$1,B48=$BF$1,B49=$AM$1,B49=$BF$1),0,1)))</f>
        <v>1</v>
      </c>
      <c r="BF47" s="344">
        <f>IF($A47&gt;='FG_576way_Regular Symbol(2wild)'!E$16,"",IF(C47=0,"",IF(OR(C47=$AM$1,C47=$BF$1,C48=$AM$1,C48=$BF$1,C49=$AM$1,C49=$BF$1),0,1)))</f>
        <v>1</v>
      </c>
      <c r="BG47" s="3">
        <f>IF($A47&gt;='FG_576way_Regular Symbol(2wild)'!F$16,"",IF(D47=0,"",IF(OR(D47=$AM$1,D47=$BF$1,D48=$AM$1,D48=$BF$1,D49=$AM$1,D49=$BF$1,D50=$AM$1,D50=$BF$1),0,1)))</f>
        <v>1</v>
      </c>
      <c r="BH47" s="3">
        <f>IF($A47&gt;='FG_576way_Regular Symbol(2wild)'!G$16,"",IF(E47=0,"",IF(OR(E47=$AM$1,E47=$BF$1,E48=$AM$1,E48=$BF$1,E49=$AM$1,E49=$BF$1,E50=$AM$1,E50=$BF$1),0,1)))</f>
        <v>1</v>
      </c>
      <c r="BI47" s="3">
        <f>IF($A47&gt;='FG_576way_Regular Symbol(2wild)'!H$16,"",IF(F47=0,"",IF(OR(F47=$AM$1,F47=$BF$1,F48=$AM$1,F48=$BF$1,F49=$AM$1,F49=$BF$1,F50=$AM$1,F50=$BF$1),0,1)))</f>
        <v>1</v>
      </c>
      <c r="BK47" s="344">
        <f>IF($A47&gt;='FG_576way_Regular Symbol(2wild)'!D$16,"",IF(B47=0,"",IF(OR(B47=$AM$1,B47=$BL$1,B48=$AM$1,B48=$BL$1,B49=$AM$1,B49=$BL$1),0,1)))</f>
        <v>1</v>
      </c>
      <c r="BL47" s="344">
        <f>IF($A47&gt;='FG_576way_Regular Symbol(2wild)'!E$16,"",IF(C47=0,"",IF(OR(C47=$AM$1,C47=$BL$1,C48=$AM$1,C48=$BL$1,C49=$AM$1,C49=$BL$1),0,1)))</f>
        <v>1</v>
      </c>
      <c r="BM47" s="3">
        <f>IF($A47&gt;='FG_576way_Regular Symbol(2wild)'!F$16,"",IF(D47=0,"",IF(OR(D47=$AM$1,D47=$BL$1,D48=$AM$1,D48=$BL$1,D49=$AM$1,D49=$BL$1,D50=$AM$1,D50=$BL$1),0,1)))</f>
        <v>1</v>
      </c>
      <c r="BN47" s="3">
        <f>IF($A47&gt;='FG_576way_Regular Symbol(2wild)'!G$16,"",IF(E47=0,"",IF(OR(E47=$AM$1,E47=$BL$1,E48=$AM$1,E48=$BL$1,E49=$AM$1,E49=$BL$1,E50=$AM$1,E50=$BL$1),0,1)))</f>
        <v>1</v>
      </c>
      <c r="BO47" s="3">
        <f>IF($A47&gt;='FG_576way_Regular Symbol(2wild)'!H$16,"",IF(F47=0,"",IF(OR(F47=$AM$1,F47=$BL$1,F48=$AM$1,F48=$BL$1,F49=$AM$1,F49=$BL$1,F50=$AM$1,F50=$BL$1),0,1)))</f>
        <v>1</v>
      </c>
      <c r="BQ47" s="3">
        <f>IF($A47&gt;='FG_576way_Regular Symbol(2wild)'!D$16,"",IF(B47=0,"",IF(OR(B47=$BQ$1,B47=$BR$1,B48=$BQ$1,B48=$BR$1,B49=$BQ$1,B49=$BR$1),0,1)))</f>
        <v>0</v>
      </c>
      <c r="BR47" s="3">
        <f>IF($A47&gt;='FG_576way_Regular Symbol(2wild)'!E$16,"",IF(C47=0,"",IF(OR(C47=$BQ$1,C47=$BR$1,C48=$BQ$1,C48=$BR$1,C49=$BQ$1,C49=$BR$1),0,1)))</f>
        <v>1</v>
      </c>
      <c r="BS47" s="3">
        <f>IF($A47&gt;='FG_576way_Regular Symbol(2wild)'!F$16,"",IF(D47=0,"",IF(OR(D47=$BQ$1,D47=$BR$1,D48=$BQ$1,D48=$BR$1,D49=$BQ$1,D49=$BR$1,D50=$BQ$1,D50=$BR$1),0,1)))</f>
        <v>1</v>
      </c>
      <c r="BT47" s="3">
        <f>IF($A47&gt;='FG_576way_Regular Symbol(2wild)'!G$16,"",IF(E47=0,"",IF(OR(E47=$BQ$1,E47=$BR$1,E48=$BQ$1,E48=$BR$1,E49=$BQ$1,E49=$BR$1,E50=$BQ$1,E50=$BR$1),0,1)))</f>
        <v>0</v>
      </c>
      <c r="BU47" s="3">
        <f>IF($A47&gt;='FG_576way_Regular Symbol(2wild)'!H$16,"",IF(F47=0,"",IF(OR(F47=$BQ$1,F47=$BR$1,F48=$BQ$1,F48=$BR$1,F49=$BQ$1,F49=$BR$1,F50=$BQ$1,F50=$BR$1),0,1)))</f>
        <v>1</v>
      </c>
      <c r="BW47" s="3">
        <f>IF($A47&gt;='FG_576way_Regular Symbol(2wild)'!D$16,"",IF(B47=0,"",IF(OR(B47=$BW$1,B48=$BW$1,B49=$BW$1,B47=$BX$1,B48=$BX$1,B49=$BX$1),0,1)))</f>
        <v>1</v>
      </c>
      <c r="BX47" s="3">
        <f>IF($A47&gt;='FG_576way_Regular Symbol(2wild)'!E$16,"",IF(C47=0,"",IF(OR(C47=$BW$1,C48=$BW$1,C49=$BW$1,C47=$BX$1,C48=$BX$1,C49=$BX$1),0,1)))</f>
        <v>1</v>
      </c>
      <c r="BY47" s="3">
        <f>IF($A47&gt;='FG_576way_Regular Symbol(2wild)'!F$16,"",IF(D47=0,"",IF(OR(D47=$BW$1,D48=$BW$1,D49=$BW$1,D47=$BX$1,D48=$BX$1,D49=$BX$1,D50=$BW$1,D50=$BX$1),0,1)))</f>
        <v>0</v>
      </c>
      <c r="BZ47" s="3">
        <f>IF($A47&gt;='FG_576way_Regular Symbol(2wild)'!G$16,"",IF(E47=0,"",IF(OR(E47=$BW$1,E48=$BW$1,E49=$BW$1,E47=$BX$1,E48=$BX$1,E49=$BX$1,E50=$BW$1,E50=$BX$1),0,1)))</f>
        <v>1</v>
      </c>
      <c r="CA47" s="3">
        <f>IF($A47&gt;='FG_576way_Regular Symbol(2wild)'!H$16,"",IF(F47=0,"",IF(OR(F47=$BW$1,F48=$BW$1,F49=$BW$1,F47=$BX$1,F48=$BX$1,F49=$BX$1,F50=$BW$1,F50=$BX$1),0,1)))</f>
        <v>1</v>
      </c>
      <c r="CC47" s="3">
        <f>IF($A47&gt;='FG_576way_Regular Symbol(2wild)'!D$16,"",IF(B47=0,"",IF(OR(B47=$BW$1,B48=$BW$1,B49=$BW$1,B47=$CD$1,B48=$CD$1,B49=$CD$1),0,1)))</f>
        <v>1</v>
      </c>
      <c r="CD47" s="3">
        <f>IF($A47&gt;='FG_576way_Regular Symbol(2wild)'!E$16,"",IF(C47=0,"",IF(OR(C47=$BW$1,C48=$BW$1,C49=$BW$1,C47=$CD$1,C48=$CD$1,C49=$CD$1),0,1)))</f>
        <v>1</v>
      </c>
      <c r="CE47" s="3">
        <f>IF($A47&gt;='FG_576way_Regular Symbol(2wild)'!F$16,"",IF(D47=0,"",IF(OR(D47=$BW$1,D48=$BW$1,D49=$BW$1,D47=$CD$1,D48=$CD$1,D49=$CD$1,D50=$BW$1,D50=$CD$1),0,1)))</f>
        <v>1</v>
      </c>
      <c r="CF47" s="3">
        <f>IF($A47&gt;='FG_576way_Regular Symbol(2wild)'!G$16,"",IF(E47=0,"",IF(OR(E47=$BW$1,E48=$BW$1,E49=$BW$1,E47=$CD$1,E48=$CD$1,E49=$CD$1,E50=$BW$1,E50=$CD$1),0,1)))</f>
        <v>0</v>
      </c>
      <c r="CG47" s="3">
        <f>IF($A47&gt;='FG_576way_Regular Symbol(2wild)'!H$16,"",IF(F47=0,"",IF(OR(F47=$BW$1,F48=$BW$1,F49=$BW$1,F47=$CD$1,F48=$CD$1,F49=$CD$1,F50=$BW$1,F50=$CD$1),0,1)))</f>
        <v>1</v>
      </c>
      <c r="CI47" s="3">
        <f>IF($A47&gt;='FG_576way_Regular Symbol(2wild)'!D$16,"",IF(B47=0,"",IF(OR(B47=$BW$1,B48=$BW$1,B49=$BW$1,B47=$CJ$1,B48=$CJ$1,B49=$CJ$1),0,1)))</f>
        <v>1</v>
      </c>
      <c r="CJ47" s="3">
        <f>IF($A47&gt;='FG_576way_Regular Symbol(2wild)'!E$16,"",IF(C47=0,"",IF(OR(C47=$BW$1,C48=$BW$1,C49=$BW$1,C47=$CJ$1,C48=$CJ$1,C49=$CJ$1),0,1)))</f>
        <v>0</v>
      </c>
      <c r="CK47" s="3">
        <f>IF($A47&gt;='FG_576way_Regular Symbol(2wild)'!F$16,"",IF(D47=0,"",IF(OR(D47=$BW$1,D48=$BW$1,D49=$BW$1,D47=$CJ$1,D48=$CJ$1,D49=$CJ$1,D50=$BW$1,D50=$CJ$1),0,1)))</f>
        <v>1</v>
      </c>
      <c r="CL47" s="3">
        <f>IF($A47&gt;='FG_576way_Regular Symbol(2wild)'!G$16,"",IF(E47=0,"",IF(OR(E47=$BW$1,E48=$BW$1,E49=$BW$1,E47=$CJ$1,E48=$CJ$1,E49=$CJ$1,E50=$BW$1,E50=$CJ$1),0,1)))</f>
        <v>1</v>
      </c>
      <c r="CM47" s="3">
        <f>IF($A47&gt;='FG_576way_Regular Symbol(2wild)'!H$16,"",IF(F47=0,"",IF(OR(F47=$BW$1,F48=$BW$1,F49=$BW$1,F47=$CJ$1,F48=$CJ$1,F49=$CJ$1,F50=$BW$1,F50=$CJ$1),0,1)))</f>
        <v>0</v>
      </c>
      <c r="CO47" s="3">
        <f>IF($A47&gt;='FG_576way_Regular Symbol(2wild)'!D$16,"",IF(B47=0,"",IF(OR(B47=$BW$1,B48=$BW$1,B49=$BW$1,B47=$CP$1,B48=$CP$1,B49=$CP$1),0,1)))</f>
        <v>0</v>
      </c>
      <c r="CP47" s="3">
        <f>IF($A47&gt;='FG_576way_Regular Symbol(2wild)'!E$16,"",IF(C47=0,"",IF(OR(C47=$BW$1,C48=$BW$1,C49=$BW$1,C47=$CP$1,C48=$CP$1,C49=$CP$1),0,1)))</f>
        <v>1</v>
      </c>
      <c r="CQ47" s="3">
        <f>IF($A47&gt;='FG_576way_Regular Symbol(2wild)'!F$16,"",IF(D47=0,"",IF(OR(D47=$BW$1,D48=$BW$1,D49=$BW$1,D47=$CP$1,D48=$CP$1,D49=$CP$1,D50=$BW$1,D50=$CP$1),0,1)))</f>
        <v>1</v>
      </c>
      <c r="CR47" s="3">
        <f>IF($A47&gt;='FG_576way_Regular Symbol(2wild)'!G$16,"",IF(E47=0,"",IF(OR(E47=$BW$1,E48=$BW$1,E49=$BW$1,E47=$CP$1,E48=$CP$1,E49=$CP$1,E50=$BW$1,E50=$CP$1),0,1)))</f>
        <v>1</v>
      </c>
      <c r="CS47" s="3">
        <f>IF($A47&gt;='FG_576way_Regular Symbol(2wild)'!H$16,"",IF(F47=0,"",IF(OR(F47=$BW$1,F48=$BW$1,F49=$BW$1,F47=$CP$1,F48=$CP$1,F49=$CP$1,F50=$BW$1,F50=$CP$1),0,1)))</f>
        <v>0</v>
      </c>
      <c r="CU47" s="3">
        <f>IF($A47&gt;='FG_576way_Regular Symbol(2wild)'!D$16,"",IF(B47=0,"",IF(OR(B47=$BW$1,B48=$BW$1,B49=$BW$1,B47=$CV$1,B48=$CV$1,B49=$CV$1),0,1)))</f>
        <v>1</v>
      </c>
      <c r="CV47" s="3">
        <f>IF($A47&gt;='FG_576way_Regular Symbol(2wild)'!E$16,"",IF(C47=0,"",IF(OR(C47=$BW$1,C48=$BW$1,C49=$BW$1,C47=$CV$1,C48=$CV$1,C49=$CV$1),0,1)))</f>
        <v>1</v>
      </c>
      <c r="CW47" s="3">
        <f>IF($A47&gt;='FG_576way_Regular Symbol(2wild)'!F$16,"",IF(D47=0,"",IF(OR(D47=$BW$1,D48=$BW$1,D49=$BW$1,D47=$CV$1,D48=$CV$1,D49=$CV$1,D50=$BW$1,D50=$CV$1),0,1)))</f>
        <v>1</v>
      </c>
      <c r="CX47" s="3">
        <f>IF($A47&gt;='FG_576way_Regular Symbol(2wild)'!G$16,"",IF(E47=0,"",IF(OR(E47=$BW$1,E48=$BW$1,E49=$BW$1,E47=$CV$1,E48=$CV$1,E49=$CV$1,E50=$BW$1,E50=$CV$1),0,1)))</f>
        <v>1</v>
      </c>
      <c r="CY47" s="3">
        <f>IF($A47&gt;='FG_576way_Regular Symbol(2wild)'!H$16,"",IF(F47=0,"",IF(OR(F47=$BW$1,F48=$BW$1,F49=$BW$1,F47=$CV$1,F48=$CV$1,F49=$CV$1,F50=$BW$1,F50=$CV$1),0,1)))</f>
        <v>1</v>
      </c>
    </row>
    <row r="48" spans="1:103">
      <c r="A48" s="337">
        <f>IF('FG_243way_Regular Symbol'!L47="","",'FG_243way_Regular Symbol'!L47)</f>
        <v>44</v>
      </c>
      <c r="B48" s="191" t="str">
        <f>IF('FG_576way_Regular Symbol(2wild)'!Q47="",
IF($A48-'FG_576way_Regular Symbol(2wild)'!D$16&gt;='FG_576way_RegularＸ_W()'!B$2-1,"",VLOOKUP($A48-'FG_576way_Regular Symbol(2wild)'!D$16,'FG_576way_Regular Symbol(2wild)'!$P$3:$U$99,'FG_576way_RegularＸ_W()'!B$3+1,FALSE)),
'FG_576way_Regular Symbol(2wild)'!Q47)</f>
        <v>A</v>
      </c>
      <c r="C48" s="191" t="str">
        <f>IF('FG_576way_Regular Symbol(2wild)'!R47="",
IF($A48-'FG_576way_Regular Symbol(2wild)'!E$16&gt;='FG_576way_RegularＸ_W()'!C$2-1,"",VLOOKUP($A48-'FG_576way_Regular Symbol(2wild)'!E$16,'FG_576way_Regular Symbol(2wild)'!$P$3:$U$99,'FG_576way_RegularＸ_W()'!C$3+1,FALSE)),
'FG_576way_Regular Symbol(2wild)'!R47)</f>
        <v>M2</v>
      </c>
      <c r="D48" s="191" t="str">
        <f>IF('FG_576way_Regular Symbol(2wild)'!S47="",
IF($A48-'FG_576way_Regular Symbol(2wild)'!F$16&gt;='FG_576way_RegularＸ_W()'!D$2-1,"",VLOOKUP($A48-'FG_576way_Regular Symbol(2wild)'!F$16,'FG_576way_Regular Symbol(2wild)'!$P$3:$U$99,'FG_576way_RegularＸ_W()'!D$3+1,FALSE)),
'FG_576way_Regular Symbol(2wild)'!S47)</f>
        <v>M5</v>
      </c>
      <c r="E48" s="191" t="str">
        <f>IF('FG_576way_Regular Symbol(2wild)'!T47="",
IF($A48-'FG_576way_Regular Symbol(2wild)'!G$16&gt;='FG_576way_RegularＸ_W()'!E$2-1,"",VLOOKUP($A48-'FG_576way_Regular Symbol(2wild)'!G$16,'FG_576way_Regular Symbol(2wild)'!$P$3:$U$99,'FG_576way_RegularＸ_W()'!E$3+1,FALSE)),
'FG_576way_Regular Symbol(2wild)'!T47)</f>
        <v>M5</v>
      </c>
      <c r="F48" s="191" t="str">
        <f>IF('FG_576way_Regular Symbol(2wild)'!U47="",
IF($A48-'FG_576way_Regular Symbol(2wild)'!H$16&gt;='FG_576way_RegularＸ_W()'!F$2-1,"",VLOOKUP($A48-'FG_576way_Regular Symbol(2wild)'!H$16,'FG_576way_Regular Symbol(2wild)'!$P$3:$U$99,'FG_576way_RegularＸ_W()'!F$3+1,FALSE)),
'FG_576way_Regular Symbol(2wild)'!U47)</f>
        <v>BN</v>
      </c>
      <c r="N48" s="363">
        <f t="shared" si="1"/>
        <v>44</v>
      </c>
      <c r="O48" s="344">
        <f>IF($A48&gt;='FG_576way_Regular Symbol(2wild)'!D$16,"",IF(B48="","",IF(OR(B48=$O$1,B48=$P$1,B49=$O$1,B49=$P$1,B50=$O$1,B50=$P$1),0,1)))</f>
        <v>1</v>
      </c>
      <c r="P48" s="344">
        <f>IF($A48&gt;='FG_576way_Regular Symbol(2wild)'!E$16,"",IF(C48="","",IF(OR(C48=$O$1,C48=$P$1,C49=$O$1,C49=$P$1,C50=$O$1,C50=$P$1),0,1)))</f>
        <v>1</v>
      </c>
      <c r="Q48" s="344">
        <f>IF($A48&gt;='FG_576way_Regular Symbol(2wild)'!F$16,"",IF(D48="","",IF(OR(D48=$O$1,D48=$P$1,D49=$O$1,D49=$P$1,D50=$O$1,D50=$P$1,D51=$O$1,D51=$P$1),0,1)))</f>
        <v>1</v>
      </c>
      <c r="R48" s="344">
        <f>IF($A48&gt;='FG_576way_Regular Symbol(2wild)'!G$16,"",IF(E48="","",IF(OR(E48=$O$1,E48=$P$1,E49=$O$1,E49=$P$1,E50=$O$1,E50=$P$1,E51=$O$1,E51=$P$1),0,1)))</f>
        <v>1</v>
      </c>
      <c r="S48" s="344">
        <f>IF($A48&gt;='FG_576way_Regular Symbol(2wild)'!H$16,"",IF(F48="","",IF(OR(F48=$O$1,F48=$P$1,F49=$O$1,F49=$P$1,F50=$O$1,F50=$P$1,F51=$O$1,F51=$P$1),0,1)))</f>
        <v>0</v>
      </c>
      <c r="U48" s="344">
        <f>IF($A48&gt;='FG_576way_Regular Symbol(2wild)'!D$16,"",IF(B48=0,"",IF(OR(B48=$U$1,B48=$V$1,B49=$U$1,B49=$V$1,B50=$U$1,B50=$V$1),0,1)))</f>
        <v>1</v>
      </c>
      <c r="V48" s="344">
        <f>IF($A48&gt;='FG_576way_Regular Symbol(2wild)'!E$16,"",IF(C48=0,"",IF(OR(C48=$U$1,C48=$V$1,C49=$U$1,C49=$V$1,C50=$U$1,C50=$V$1),0,1)))</f>
        <v>0</v>
      </c>
      <c r="W48" s="3">
        <f>IF($A48&gt;='FG_576way_Regular Symbol(2wild)'!F$16,"",IF(D48=0,"",IF(OR(D48=$U$1,D48=$V$1,D49=$U$1,D49=$V$1,D50=$U$1,D50=$V$1,D51=$U$1,D51=$V$1),0,1)))</f>
        <v>1</v>
      </c>
      <c r="X48" s="3">
        <f>IF($A48&gt;='FG_576way_Regular Symbol(2wild)'!G$16,"",IF(E48=0,"",IF(OR(E48=$U$1,E48=$V$1,E49=$U$1,E49=$V$1,E50=$U$1,E50=$V$1,E51=$U$1,E51=$V$1),0,1)))</f>
        <v>1</v>
      </c>
      <c r="Y48" s="3">
        <f>IF($A48&gt;='FG_576way_Regular Symbol(2wild)'!H$16,"",IF(F48=0,"",IF(OR(F48=$U$1,F48=$V$1,F49=$U$1,F49=$V$1,F50=$U$1,F50=$V$1,F51=$U$1,F51=$V$1),0,1)))</f>
        <v>1</v>
      </c>
      <c r="AA48" s="344">
        <f>IF($A48&gt;='FG_576way_Regular Symbol(2wild)'!D$16,"",IF(B48=0,"",IF(OR(B48=$AA$1,B48=$AB$1,B49=$AA$1,B49=$AB$1,B50=$AA$1,,B50=$AB$1),0,1)))</f>
        <v>1</v>
      </c>
      <c r="AB48" s="344">
        <f>IF($A48&gt;='FG_576way_Regular Symbol(2wild)'!E$16,"",IF(C48=0,"",IF(OR(C48=$AA$1,C48=$AB$1,C49=$AA$1,C49=$AB$1,C50=$AA$1,,C50=$AB$1),0,1)))</f>
        <v>0</v>
      </c>
      <c r="AC48" s="3">
        <f>IF($A48&gt;='FG_576way_Regular Symbol(2wild)'!F$16,"",IF(D48=0,"",IF(OR(D48=$AA$1,D48=$AB$1,D49=$AA$1,D49=$AB$1,D50=$AA$1,D50=$AB$1,D51=$AA$1,D51=$AB$1),0,1)))</f>
        <v>1</v>
      </c>
      <c r="AD48" s="3">
        <f>IF($A48&gt;='FG_576way_Regular Symbol(2wild)'!G$16,"",IF(E48=0,"",IF(OR(E48=$AA$1,E48=$AB$1,E49=$AA$1,E49=$AB$1,E50=$AA$1,E50=$AB$1,E51=$AA$1,E51=$AB$1),0,1)))</f>
        <v>1</v>
      </c>
      <c r="AE48" s="3">
        <f>IF($A48&gt;='FG_576way_Regular Symbol(2wild)'!H$16,"",IF(F48=0,"",IF(OR(F48=$AA$1,F48=$AB$1,F49=$AA$1,F49=$AB$1,F50=$AA$1,F50=$AB$1,F51=$AA$1,F51=$AB$1),0,1)))</f>
        <v>1</v>
      </c>
      <c r="AG48" s="344">
        <f>IF($A48&gt;='FG_576way_Regular Symbol(2wild)'!D$16,"",IF(B48=0,"",IF(OR(B48=$AG$1,B48=$AH$1,B49=$AG$1,B49=$AH$1,B50=$AG$1,B50=$AH$1),0,1)))</f>
        <v>1</v>
      </c>
      <c r="AH48" s="344">
        <f>IF($A48&gt;='FG_576way_Regular Symbol(2wild)'!E$16,"",IF(C48=0,"",IF(OR(C48=$AG$1,C48=$AH$1,C49=$AG$1,C49=$AH$1,C50=$AG$1,C50=$AH$1),0,1)))</f>
        <v>1</v>
      </c>
      <c r="AI48" s="3">
        <f>IF($A48&gt;='FG_576way_Regular Symbol(2wild)'!F$16,"",IF(D48=0,"",IF(OR(D48=$AG$1,D48=$AH$1,D49=$AG$1,D49=$AH$1,D50=$AG$1,D50=$AH$1,D51=$AG$1,D51=$AH$1),0,1)))</f>
        <v>1</v>
      </c>
      <c r="AJ48" s="3">
        <f>IF($A48&gt;='FG_576way_Regular Symbol(2wild)'!G$16,"",IF(E48=0,"",IF(OR(E48=$AG$1,E48=$AH$1,E49=$AG$1,E49=$AH$1,E50=$AG$1,E50=$AH$1,E51=$AG$1,E51=$AH$1),0,1)))</f>
        <v>1</v>
      </c>
      <c r="AK48" s="3">
        <f>IF($A48&gt;='FG_576way_Regular Symbol(2wild)'!H$16,"",IF(F48=0,"",IF(OR(F48=$AG$1,F48=$AH$1,F49=$AG$1,F49=$AH$1,F50=$AG$1,F50=$AH$1,F51=$AG$1,F51=$AH$1),0,1)))</f>
        <v>1</v>
      </c>
      <c r="AM48" s="344">
        <f>IF($A48&gt;='FG_576way_Regular Symbol(2wild)'!D$16,"",IF(B48=0,"",IF(OR(B48=$AM$1,B48=$AN$1,B49=$AM$1,B49=$AN$1,B50=$AM$1,B50=$AN$1),0,1)))</f>
        <v>1</v>
      </c>
      <c r="AN48" s="344">
        <f>IF($A48&gt;='FG_576way_Regular Symbol(2wild)'!E$16,"",IF(C48=0,"",IF(OR(C48=$AM$1,C48=$AN$1,C49=$AM$1,C49=$AN$1,C50=$AM$1,C50=$AN$1),0,1)))</f>
        <v>1</v>
      </c>
      <c r="AO48" s="3">
        <f>IF($A48&gt;='FG_576way_Regular Symbol(2wild)'!F$16,"",IF(D48=0,"",IF(OR(D48=$AM$1,D48=$AN$1,D49=$AM$1,D49=$AN$1,D50=$AM$1,D50=$AN$1,D51=$AM$1,D51=$AN$1),0,1)))</f>
        <v>0</v>
      </c>
      <c r="AP48" s="3">
        <f>IF($A48&gt;='FG_576way_Regular Symbol(2wild)'!G$16,"",IF(E48=0,"",IF(OR(E48=$AM$1,E48=$AN$1,E49=$AM$1,E49=$AN$1,E50=$AM$1,E50=$AN$1,E51=$AM$1,E51=$AN$1),0,1)))</f>
        <v>0</v>
      </c>
      <c r="AQ48" s="3">
        <f>IF($A48&gt;='FG_576way_Regular Symbol(2wild)'!H$16,"",IF(F48=0,"",IF(OR(F48=$AM$1,F48=$AN$1,F49=$AM$1,F49=$AN$1,F50=$AM$1,F50=$AN$1,F51=$AM$1,F51=$AN$1),0,1)))</f>
        <v>1</v>
      </c>
      <c r="AS48" s="344">
        <f>IF($A48&gt;='FG_576way_Regular Symbol(2wild)'!D$16,"",IF(B48=0,"",IF(OR(B48=$AM$1,B48=$AT$1,B49=$AM$1,B49=$AT$1,B50=$AM$1,B50=$AT$1),0,1)))</f>
        <v>1</v>
      </c>
      <c r="AT48" s="344">
        <f>IF($A48&gt;='FG_576way_Regular Symbol(2wild)'!E$16,"",IF(C48=0,"",IF(OR(C48=$AM$1,C48=$AT$1,C49=$AM$1,C49=$AT$1,C50=$AM$1,C50=$AT$1),0,1)))</f>
        <v>1</v>
      </c>
      <c r="AU48" s="3">
        <f>IF($A48&gt;='FG_576way_Regular Symbol(2wild)'!F$16,"",IF(D48=0,"",IF(OR(D48=$AM$1,D48=$AT$1,D49=$AM$1,D49=$AT$1,D50=$AM$1,D50=$AT$1,D51=$AM$1,D51=$AT$1),0,1)))</f>
        <v>1</v>
      </c>
      <c r="AV48" s="3">
        <f>IF($A48&gt;='FG_576way_Regular Symbol(2wild)'!G$16,"",IF(E48=0,"",IF(OR(E48=$AM$1,E48=$AT$1,E49=$AM$1,E49=$AT$1,E50=$AM$1,E50=$AT$1,E51=$AM$1,E51=$AT$1),0,1)))</f>
        <v>1</v>
      </c>
      <c r="AW48" s="3">
        <f>IF($A48&gt;='FG_576way_Regular Symbol(2wild)'!H$16,"",IF(F48=0,"",IF(OR(F48=$AM$1,F48=$AT$1,F49=$AM$1,F49=$AT$1,F50=$AM$1,F50=$AT$1,F51=$AM$1,F51=$AT$1),0,1)))</f>
        <v>1</v>
      </c>
      <c r="AY48" s="344">
        <f>IF($A48&gt;='FG_576way_Regular Symbol(2wild)'!D$16,"",IF(B48=0,"",IF(OR(B48=$AM$1,B48=$AZ$1,B49=$AM$1,B49=$AZ$1,B50=$AM$1,B50=$AZ$1),0,1)))</f>
        <v>1</v>
      </c>
      <c r="AZ48" s="344">
        <f>IF($A48&gt;='FG_576way_Regular Symbol(2wild)'!E$16,"",IF(C48=0,"",IF(OR(C48=$AM$1,C48=$AZ$1,C49=$AM$1,C49=$AZ$1,C50=$AM$1,C50=$AZ$1),0,1)))</f>
        <v>1</v>
      </c>
      <c r="BA48" s="3">
        <f>IF($A48&gt;='FG_576way_Regular Symbol(2wild)'!F$16,"",IF(D48=0,"",IF(OR(D48=$AM$1,D48=$AZ$1,D49=$AM$1,D49=$AZ$1,D50=$AM$1,D50=$AZ$1,D51=$AM$1,D51=$AZ$1),0,1)))</f>
        <v>1</v>
      </c>
      <c r="BB48" s="3">
        <f>IF($A48&gt;='FG_576way_Regular Symbol(2wild)'!G$16,"",IF(E48=0,"",IF(OR(E48=$AM$1,E48=$AZ$1,E49=$AM$1,E49=$AZ$1,E50=$AM$1,E50=$AZ$1,E51=$AM$1,E51=$AZ$1),0,1)))</f>
        <v>1</v>
      </c>
      <c r="BC48" s="3">
        <f>IF($A48&gt;='FG_576way_Regular Symbol(2wild)'!H$16,"",IF(F48=0,"",IF(OR(F48=$AM$1,F48=$AZ$1,F49=$AM$1,F49=$AZ$1,F50=$AM$1,F50=$AZ$1,F51=$AM$1,F51=$AZ$1),0,1)))</f>
        <v>0</v>
      </c>
      <c r="BE48" s="344">
        <f>IF($A48&gt;='FG_576way_Regular Symbol(2wild)'!D$16,"",IF(B48=0,"",IF(OR(B48=$AM$1,B48=$BF$1,B49=$AM$1,B49=$BF$1,B50=$AM$1,B50=$BF$1),0,1)))</f>
        <v>1</v>
      </c>
      <c r="BF48" s="344">
        <f>IF($A48&gt;='FG_576way_Regular Symbol(2wild)'!E$16,"",IF(C48=0,"",IF(OR(C48=$AM$1,C48=$BF$1,C49=$AM$1,C49=$BF$1,C50=$AM$1,C50=$BF$1),0,1)))</f>
        <v>1</v>
      </c>
      <c r="BG48" s="3">
        <f>IF($A48&gt;='FG_576way_Regular Symbol(2wild)'!F$16,"",IF(D48=0,"",IF(OR(D48=$AM$1,D48=$BF$1,D49=$AM$1,D49=$BF$1,D50=$AM$1,D50=$BF$1,D51=$AM$1,D51=$BF$1),0,1)))</f>
        <v>1</v>
      </c>
      <c r="BH48" s="3">
        <f>IF($A48&gt;='FG_576way_Regular Symbol(2wild)'!G$16,"",IF(E48=0,"",IF(OR(E48=$AM$1,E48=$BF$1,E49=$AM$1,E49=$BF$1,E50=$AM$1,E50=$BF$1,E51=$AM$1,E51=$BF$1),0,1)))</f>
        <v>1</v>
      </c>
      <c r="BI48" s="3">
        <f>IF($A48&gt;='FG_576way_Regular Symbol(2wild)'!H$16,"",IF(F48=0,"",IF(OR(F48=$AM$1,F48=$BF$1,F49=$AM$1,F49=$BF$1,F50=$AM$1,F50=$BF$1,F51=$AM$1,F51=$BF$1),0,1)))</f>
        <v>1</v>
      </c>
      <c r="BK48" s="344">
        <f>IF($A48&gt;='FG_576way_Regular Symbol(2wild)'!D$16,"",IF(B48=0,"",IF(OR(B48=$AM$1,B48=$BL$1,B49=$AM$1,B49=$BL$1,B50=$AM$1,B50=$BL$1),0,1)))</f>
        <v>1</v>
      </c>
      <c r="BL48" s="344">
        <f>IF($A48&gt;='FG_576way_Regular Symbol(2wild)'!E$16,"",IF(C48=0,"",IF(OR(C48=$AM$1,C48=$BL$1,C49=$AM$1,C49=$BL$1,C50=$AM$1,C50=$BL$1),0,1)))</f>
        <v>1</v>
      </c>
      <c r="BM48" s="3">
        <f>IF($A48&gt;='FG_576way_Regular Symbol(2wild)'!F$16,"",IF(D48=0,"",IF(OR(D48=$AM$1,D48=$BL$1,D49=$AM$1,D49=$BL$1,D50=$AM$1,D50=$BL$1,D51=$AM$1,D51=$BL$1),0,1)))</f>
        <v>1</v>
      </c>
      <c r="BN48" s="3">
        <f>IF($A48&gt;='FG_576way_Regular Symbol(2wild)'!G$16,"",IF(E48=0,"",IF(OR(E48=$AM$1,E48=$BL$1,E49=$AM$1,E49=$BL$1,E50=$AM$1,E50=$BL$1,E51=$AM$1,E51=$BL$1),0,1)))</f>
        <v>1</v>
      </c>
      <c r="BO48" s="3">
        <f>IF($A48&gt;='FG_576way_Regular Symbol(2wild)'!H$16,"",IF(F48=0,"",IF(OR(F48=$AM$1,F48=$BL$1,F49=$AM$1,F49=$BL$1,F50=$AM$1,F50=$BL$1,F51=$AM$1,F51=$BL$1),0,1)))</f>
        <v>1</v>
      </c>
      <c r="BQ48" s="3">
        <f>IF($A48&gt;='FG_576way_Regular Symbol(2wild)'!D$16,"",IF(B48=0,"",IF(OR(B48=$BQ$1,B48=$BR$1,B49=$BQ$1,B49=$BR$1,B50=$BQ$1,B50=$BR$1),0,1)))</f>
        <v>0</v>
      </c>
      <c r="BR48" s="3">
        <f>IF($A48&gt;='FG_576way_Regular Symbol(2wild)'!E$16,"",IF(C48=0,"",IF(OR(C48=$BQ$1,C48=$BR$1,C49=$BQ$1,C49=$BR$1,C50=$BQ$1,C50=$BR$1),0,1)))</f>
        <v>1</v>
      </c>
      <c r="BS48" s="3">
        <f>IF($A48&gt;='FG_576way_Regular Symbol(2wild)'!F$16,"",IF(D48=0,"",IF(OR(D48=$BQ$1,D48=$BR$1,D49=$BQ$1,D49=$BR$1,D50=$BQ$1,D50=$BR$1,D51=$BQ$1,D51=$BR$1),0,1)))</f>
        <v>1</v>
      </c>
      <c r="BT48" s="3">
        <f>IF($A48&gt;='FG_576way_Regular Symbol(2wild)'!G$16,"",IF(E48=0,"",IF(OR(E48=$BQ$1,E48=$BR$1,E49=$BQ$1,E49=$BR$1,E50=$BQ$1,E50=$BR$1,E51=$BQ$1,E51=$BR$1),0,1)))</f>
        <v>0</v>
      </c>
      <c r="BU48" s="3">
        <f>IF($A48&gt;='FG_576way_Regular Symbol(2wild)'!H$16,"",IF(F48=0,"",IF(OR(F48=$BQ$1,F48=$BR$1,F49=$BQ$1,F49=$BR$1,F50=$BQ$1,F50=$BR$1,F51=$BQ$1,F51=$BR$1),0,1)))</f>
        <v>1</v>
      </c>
      <c r="BW48" s="3">
        <f>IF($A48&gt;='FG_576way_Regular Symbol(2wild)'!D$16,"",IF(B48=0,"",IF(OR(B48=$BW$1,B49=$BW$1,B50=$BW$1,B48=$BX$1,B49=$BX$1,B50=$BX$1),0,1)))</f>
        <v>1</v>
      </c>
      <c r="BX48" s="3">
        <f>IF($A48&gt;='FG_576way_Regular Symbol(2wild)'!E$16,"",IF(C48=0,"",IF(OR(C48=$BW$1,C49=$BW$1,C50=$BW$1,C48=$BX$1,C49=$BX$1,C50=$BX$1),0,1)))</f>
        <v>1</v>
      </c>
      <c r="BY48" s="3">
        <f>IF($A48&gt;='FG_576way_Regular Symbol(2wild)'!F$16,"",IF(D48=0,"",IF(OR(D48=$BW$1,D49=$BW$1,D50=$BW$1,D48=$BX$1,D49=$BX$1,D50=$BX$1,D51=$BW$1,D51=$BX$1),0,1)))</f>
        <v>0</v>
      </c>
      <c r="BZ48" s="3">
        <f>IF($A48&gt;='FG_576way_Regular Symbol(2wild)'!G$16,"",IF(E48=0,"",IF(OR(E48=$BW$1,E49=$BW$1,E50=$BW$1,E48=$BX$1,E49=$BX$1,E50=$BX$1,E51=$BW$1,E51=$BX$1),0,1)))</f>
        <v>0</v>
      </c>
      <c r="CA48" s="3">
        <f>IF($A48&gt;='FG_576way_Regular Symbol(2wild)'!H$16,"",IF(F48=0,"",IF(OR(F48=$BW$1,F49=$BW$1,F50=$BW$1,F48=$BX$1,F49=$BX$1,F50=$BX$1,F51=$BW$1,F51=$BX$1),0,1)))</f>
        <v>0</v>
      </c>
      <c r="CC48" s="3">
        <f>IF($A48&gt;='FG_576way_Regular Symbol(2wild)'!D$16,"",IF(B48=0,"",IF(OR(B48=$BW$1,B49=$BW$1,B50=$BW$1,B48=$CD$1,B49=$CD$1,B50=$CD$1),0,1)))</f>
        <v>1</v>
      </c>
      <c r="CD48" s="3">
        <f>IF($A48&gt;='FG_576way_Regular Symbol(2wild)'!E$16,"",IF(C48=0,"",IF(OR(C48=$BW$1,C49=$BW$1,C50=$BW$1,C48=$CD$1,C49=$CD$1,C50=$CD$1),0,1)))</f>
        <v>1</v>
      </c>
      <c r="CE48" s="3">
        <f>IF($A48&gt;='FG_576way_Regular Symbol(2wild)'!F$16,"",IF(D48=0,"",IF(OR(D48=$BW$1,D49=$BW$1,D50=$BW$1,D48=$CD$1,D49=$CD$1,D50=$CD$1,D51=$BW$1,D51=$CD$1),0,1)))</f>
        <v>1</v>
      </c>
      <c r="CF48" s="3">
        <f>IF($A48&gt;='FG_576way_Regular Symbol(2wild)'!G$16,"",IF(E48=0,"",IF(OR(E48=$BW$1,E49=$BW$1,E50=$BW$1,E48=$CD$1,E49=$CD$1,E50=$CD$1,E51=$BW$1,E51=$CD$1),0,1)))</f>
        <v>0</v>
      </c>
      <c r="CG48" s="3">
        <f>IF($A48&gt;='FG_576way_Regular Symbol(2wild)'!H$16,"",IF(F48=0,"",IF(OR(F48=$BW$1,F49=$BW$1,F50=$BW$1,F48=$CD$1,F49=$CD$1,F50=$CD$1,F51=$BW$1,F51=$CD$1),0,1)))</f>
        <v>1</v>
      </c>
      <c r="CI48" s="3">
        <f>IF($A48&gt;='FG_576way_Regular Symbol(2wild)'!D$16,"",IF(B48=0,"",IF(OR(B48=$BW$1,B49=$BW$1,B50=$BW$1,B48=$CJ$1,B49=$CJ$1,B50=$CJ$1),0,1)))</f>
        <v>0</v>
      </c>
      <c r="CJ48" s="3">
        <f>IF($A48&gt;='FG_576way_Regular Symbol(2wild)'!E$16,"",IF(C48=0,"",IF(OR(C48=$BW$1,C49=$BW$1,C50=$BW$1,C48=$CJ$1,C49=$CJ$1,C50=$CJ$1),0,1)))</f>
        <v>0</v>
      </c>
      <c r="CK48" s="3">
        <f>IF($A48&gt;='FG_576way_Regular Symbol(2wild)'!F$16,"",IF(D48=0,"",IF(OR(D48=$BW$1,D49=$BW$1,D50=$BW$1,D48=$CJ$1,D49=$CJ$1,D50=$CJ$1,D51=$BW$1,D51=$CJ$1),0,1)))</f>
        <v>1</v>
      </c>
      <c r="CL48" s="3">
        <f>IF($A48&gt;='FG_576way_Regular Symbol(2wild)'!G$16,"",IF(E48=0,"",IF(OR(E48=$BW$1,E49=$BW$1,E50=$BW$1,E48=$CJ$1,E49=$CJ$1,E50=$CJ$1,E51=$BW$1,E51=$CJ$1),0,1)))</f>
        <v>1</v>
      </c>
      <c r="CM48" s="3">
        <f>IF($A48&gt;='FG_576way_Regular Symbol(2wild)'!H$16,"",IF(F48=0,"",IF(OR(F48=$BW$1,F49=$BW$1,F50=$BW$1,F48=$CJ$1,F49=$CJ$1,F50=$CJ$1,F51=$BW$1,F51=$CJ$1),0,1)))</f>
        <v>0</v>
      </c>
      <c r="CO48" s="3">
        <f>IF($A48&gt;='FG_576way_Regular Symbol(2wild)'!D$16,"",IF(B48=0,"",IF(OR(B48=$BW$1,B49=$BW$1,B50=$BW$1,B48=$CP$1,B49=$CP$1,B50=$CP$1),0,1)))</f>
        <v>0</v>
      </c>
      <c r="CP48" s="3">
        <f>IF($A48&gt;='FG_576way_Regular Symbol(2wild)'!E$16,"",IF(C48=0,"",IF(OR(C48=$BW$1,C49=$BW$1,C50=$BW$1,C48=$CP$1,C49=$CP$1,C50=$CP$1),0,1)))</f>
        <v>1</v>
      </c>
      <c r="CQ48" s="3">
        <f>IF($A48&gt;='FG_576way_Regular Symbol(2wild)'!F$16,"",IF(D48=0,"",IF(OR(D48=$BW$1,D49=$BW$1,D50=$BW$1,D48=$CP$1,D49=$CP$1,D50=$CP$1,D51=$BW$1,D51=$CP$1),0,1)))</f>
        <v>0</v>
      </c>
      <c r="CR48" s="3">
        <f>IF($A48&gt;='FG_576way_Regular Symbol(2wild)'!G$16,"",IF(E48=0,"",IF(OR(E48=$BW$1,E49=$BW$1,E50=$BW$1,E48=$CP$1,E49=$CP$1,E50=$CP$1,E51=$BW$1,E51=$CP$1),0,1)))</f>
        <v>1</v>
      </c>
      <c r="CS48" s="3">
        <f>IF($A48&gt;='FG_576way_Regular Symbol(2wild)'!H$16,"",IF(F48=0,"",IF(OR(F48=$BW$1,F49=$BW$1,F50=$BW$1,F48=$CP$1,F49=$CP$1,F50=$CP$1,F51=$BW$1,F51=$CP$1),0,1)))</f>
        <v>1</v>
      </c>
      <c r="CU48" s="3">
        <f>IF($A48&gt;='FG_576way_Regular Symbol(2wild)'!D$16,"",IF(B48=0,"",IF(OR(B48=$BW$1,B49=$BW$1,B50=$BW$1,B48=$CV$1,B49=$CV$1,B50=$CV$1),0,1)))</f>
        <v>1</v>
      </c>
      <c r="CV48" s="3">
        <f>IF($A48&gt;='FG_576way_Regular Symbol(2wild)'!E$16,"",IF(C48=0,"",IF(OR(C48=$BW$1,C49=$BW$1,C50=$BW$1,C48=$CV$1,C49=$CV$1,C50=$CV$1),0,1)))</f>
        <v>1</v>
      </c>
      <c r="CW48" s="3">
        <f>IF($A48&gt;='FG_576way_Regular Symbol(2wild)'!F$16,"",IF(D48=0,"",IF(OR(D48=$BW$1,D49=$BW$1,D50=$BW$1,D48=$CV$1,D49=$CV$1,D50=$CV$1,D51=$BW$1,D51=$CV$1),0,1)))</f>
        <v>1</v>
      </c>
      <c r="CX48" s="3">
        <f>IF($A48&gt;='FG_576way_Regular Symbol(2wild)'!G$16,"",IF(E48=0,"",IF(OR(E48=$BW$1,E49=$BW$1,E50=$BW$1,E48=$CV$1,E49=$CV$1,E50=$CV$1,E51=$BW$1,E51=$CV$1),0,1)))</f>
        <v>1</v>
      </c>
      <c r="CY48" s="3">
        <f>IF($A48&gt;='FG_576way_Regular Symbol(2wild)'!H$16,"",IF(F48=0,"",IF(OR(F48=$BW$1,F49=$BW$1,F50=$BW$1,F48=$CV$1,F49=$CV$1,F50=$CV$1,F51=$BW$1,F51=$CV$1),0,1)))</f>
        <v>1</v>
      </c>
    </row>
    <row r="49" spans="1:103">
      <c r="A49" s="337">
        <f>IF('FG_243way_Regular Symbol'!L48="","",'FG_243way_Regular Symbol'!L48)</f>
        <v>45</v>
      </c>
      <c r="B49" s="191" t="str">
        <f>IF('FG_576way_Regular Symbol(2wild)'!Q48="",
IF($A49-'FG_576way_Regular Symbol(2wild)'!D$16&gt;='FG_576way_RegularＸ_W()'!B$2-1,"",VLOOKUP($A49-'FG_576way_Regular Symbol(2wild)'!D$16,'FG_576way_Regular Symbol(2wild)'!$P$3:$U$99,'FG_576way_RegularＸ_W()'!B$3+1,FALSE)),
'FG_576way_Regular Symbol(2wild)'!Q48)</f>
        <v>TE</v>
      </c>
      <c r="C49" s="191" t="str">
        <f>IF('FG_576way_Regular Symbol(2wild)'!R48="",
IF($A49-'FG_576way_Regular Symbol(2wild)'!E$16&gt;='FG_576way_RegularＸ_W()'!C$2-1,"",VLOOKUP($A49-'FG_576way_Regular Symbol(2wild)'!E$16,'FG_576way_Regular Symbol(2wild)'!$P$3:$U$99,'FG_576way_RegularＸ_W()'!C$3+1,FALSE)),
'FG_576way_Regular Symbol(2wild)'!R48)</f>
        <v>J</v>
      </c>
      <c r="D49" s="191" t="str">
        <f>IF('FG_576way_Regular Symbol(2wild)'!S48="",
IF($A49-'FG_576way_Regular Symbol(2wild)'!F$16&gt;='FG_576way_RegularＸ_W()'!D$2-1,"",VLOOKUP($A49-'FG_576way_Regular Symbol(2wild)'!F$16,'FG_576way_Regular Symbol(2wild)'!$P$3:$U$99,'FG_576way_RegularＸ_W()'!D$3+1,FALSE)),
'FG_576way_Regular Symbol(2wild)'!S48)</f>
        <v>K</v>
      </c>
      <c r="E49" s="191" t="str">
        <f>IF('FG_576way_Regular Symbol(2wild)'!T48="",
IF($A49-'FG_576way_Regular Symbol(2wild)'!G$16&gt;='FG_576way_RegularＸ_W()'!E$2-1,"",VLOOKUP($A49-'FG_576way_Regular Symbol(2wild)'!G$16,'FG_576way_Regular Symbol(2wild)'!$P$3:$U$99,'FG_576way_RegularＸ_W()'!E$3+1,FALSE)),
'FG_576way_Regular Symbol(2wild)'!T48)</f>
        <v>Q</v>
      </c>
      <c r="F49" s="191" t="str">
        <f>IF('FG_576way_Regular Symbol(2wild)'!U48="",
IF($A49-'FG_576way_Regular Symbol(2wild)'!H$16&gt;='FG_576way_RegularＸ_W()'!F$2-1,"",VLOOKUP($A49-'FG_576way_Regular Symbol(2wild)'!H$16,'FG_576way_Regular Symbol(2wild)'!$P$3:$U$99,'FG_576way_RegularＸ_W()'!F$3+1,FALSE)),
'FG_576way_Regular Symbol(2wild)'!U48)</f>
        <v>J</v>
      </c>
      <c r="N49" s="363">
        <f t="shared" si="1"/>
        <v>45</v>
      </c>
      <c r="O49" s="344">
        <f>IF($A49&gt;='FG_576way_Regular Symbol(2wild)'!D$16,"",IF(B49="","",IF(OR(B49=$O$1,B49=$P$1,B50=$O$1,B50=$P$1,B51=$O$1,B51=$P$1),0,1)))</f>
        <v>1</v>
      </c>
      <c r="P49" s="344">
        <f>IF($A49&gt;='FG_576way_Regular Symbol(2wild)'!E$16,"",IF(C49="","",IF(OR(C49=$O$1,C49=$P$1,C50=$O$1,C50=$P$1,C51=$O$1,C51=$P$1),0,1)))</f>
        <v>1</v>
      </c>
      <c r="Q49" s="344">
        <f>IF($A49&gt;='FG_576way_Regular Symbol(2wild)'!F$16,"",IF(D49="","",IF(OR(D49=$O$1,D49=$P$1,D50=$O$1,D50=$P$1,D51=$O$1,D51=$P$1,D52=$O$1,D52=$P$1),0,1)))</f>
        <v>1</v>
      </c>
      <c r="R49" s="344">
        <f>IF($A49&gt;='FG_576way_Regular Symbol(2wild)'!G$16,"",IF(E49="","",IF(OR(E49=$O$1,E49=$P$1,E50=$O$1,E50=$P$1,E51=$O$1,E51=$P$1,E52=$O$1,E52=$P$1),0,1)))</f>
        <v>1</v>
      </c>
      <c r="S49" s="344">
        <f>IF($A49&gt;='FG_576way_Regular Symbol(2wild)'!H$16,"",IF(F49="","",IF(OR(F49=$O$1,F49=$P$1,F50=$O$1,F50=$P$1,F51=$O$1,F51=$P$1,F52=$O$1,F52=$P$1),0,1)))</f>
        <v>0</v>
      </c>
      <c r="U49" s="344">
        <f>IF($A49&gt;='FG_576way_Regular Symbol(2wild)'!D$16,"",IF(B49=0,"",IF(OR(B49=$U$1,B49=$V$1,B50=$U$1,B50=$V$1,B51=$U$1,B51=$V$1),0,1)))</f>
        <v>1</v>
      </c>
      <c r="V49" s="344">
        <f>IF($A49&gt;='FG_576way_Regular Symbol(2wild)'!E$16,"",IF(C49=0,"",IF(OR(C49=$U$1,C49=$V$1,C50=$U$1,C50=$V$1,C51=$U$1,C51=$V$1),0,1)))</f>
        <v>1</v>
      </c>
      <c r="W49" s="3">
        <f>IF($A49&gt;='FG_576way_Regular Symbol(2wild)'!F$16,"",IF(D49=0,"",IF(OR(D49=$U$1,D49=$V$1,D50=$U$1,D50=$V$1,D51=$U$1,D51=$V$1,D52=$U$1,D52=$V$1),0,1)))</f>
        <v>1</v>
      </c>
      <c r="X49" s="3">
        <f>IF($A49&gt;='FG_576way_Regular Symbol(2wild)'!G$16,"",IF(E49=0,"",IF(OR(E49=$U$1,E49=$V$1,E50=$U$1,E50=$V$1,E51=$U$1,E51=$V$1,E52=$U$1,E52=$V$1),0,1)))</f>
        <v>1</v>
      </c>
      <c r="Y49" s="3">
        <f>IF($A49&gt;='FG_576way_Regular Symbol(2wild)'!H$16,"",IF(F49=0,"",IF(OR(F49=$U$1,F49=$V$1,F50=$U$1,F50=$V$1,F51=$U$1,F51=$V$1,F52=$U$1,F52=$V$1),0,1)))</f>
        <v>1</v>
      </c>
      <c r="AA49" s="344">
        <f>IF($A49&gt;='FG_576way_Regular Symbol(2wild)'!D$16,"",IF(B49=0,"",IF(OR(B49=$AA$1,B49=$AB$1,B50=$AA$1,B50=$AB$1,B51=$AA$1,,B51=$AB$1),0,1)))</f>
        <v>1</v>
      </c>
      <c r="AB49" s="344">
        <f>IF($A49&gt;='FG_576way_Regular Symbol(2wild)'!E$16,"",IF(C49=0,"",IF(OR(C49=$AA$1,C49=$AB$1,C50=$AA$1,C50=$AB$1,C51=$AA$1,,C51=$AB$1),0,1)))</f>
        <v>0</v>
      </c>
      <c r="AC49" s="3">
        <f>IF($A49&gt;='FG_576way_Regular Symbol(2wild)'!F$16,"",IF(D49=0,"",IF(OR(D49=$AA$1,D49=$AB$1,D50=$AA$1,D50=$AB$1,D51=$AA$1,D51=$AB$1,D52=$AA$1,D52=$AB$1),0,1)))</f>
        <v>1</v>
      </c>
      <c r="AD49" s="3">
        <f>IF($A49&gt;='FG_576way_Regular Symbol(2wild)'!G$16,"",IF(E49=0,"",IF(OR(E49=$AA$1,E49=$AB$1,E50=$AA$1,E50=$AB$1,E51=$AA$1,E51=$AB$1,E52=$AA$1,E52=$AB$1),0,1)))</f>
        <v>0</v>
      </c>
      <c r="AE49" s="3">
        <f>IF($A49&gt;='FG_576way_Regular Symbol(2wild)'!H$16,"",IF(F49=0,"",IF(OR(F49=$AA$1,F49=$AB$1,F50=$AA$1,F50=$AB$1,F51=$AA$1,F51=$AB$1,F52=$AA$1,F52=$AB$1),0,1)))</f>
        <v>1</v>
      </c>
      <c r="AG49" s="344">
        <f>IF($A49&gt;='FG_576way_Regular Symbol(2wild)'!D$16,"",IF(B49=0,"",IF(OR(B49=$AG$1,B49=$AH$1,B50=$AG$1,B50=$AH$1,B51=$AG$1,B51=$AH$1),0,1)))</f>
        <v>1</v>
      </c>
      <c r="AH49" s="344">
        <f>IF($A49&gt;='FG_576way_Regular Symbol(2wild)'!E$16,"",IF(C49=0,"",IF(OR(C49=$AG$1,C49=$AH$1,C50=$AG$1,C50=$AH$1,C51=$AG$1,C51=$AH$1),0,1)))</f>
        <v>1</v>
      </c>
      <c r="AI49" s="3">
        <f>IF($A49&gt;='FG_576way_Regular Symbol(2wild)'!F$16,"",IF(D49=0,"",IF(OR(D49=$AG$1,D49=$AH$1,D50=$AG$1,D50=$AH$1,D51=$AG$1,D51=$AH$1,D52=$AG$1,D52=$AH$1),0,1)))</f>
        <v>1</v>
      </c>
      <c r="AJ49" s="3">
        <f>IF($A49&gt;='FG_576way_Regular Symbol(2wild)'!G$16,"",IF(E49=0,"",IF(OR(E49=$AG$1,E49=$AH$1,E50=$AG$1,E50=$AH$1,E51=$AG$1,E51=$AH$1,E52=$AG$1,E52=$AH$1),0,1)))</f>
        <v>1</v>
      </c>
      <c r="AK49" s="3">
        <f>IF($A49&gt;='FG_576way_Regular Symbol(2wild)'!H$16,"",IF(F49=0,"",IF(OR(F49=$AG$1,F49=$AH$1,F50=$AG$1,F50=$AH$1,F51=$AG$1,F51=$AH$1,F52=$AG$1,F52=$AH$1),0,1)))</f>
        <v>1</v>
      </c>
      <c r="AM49" s="344">
        <f>IF($A49&gt;='FG_576way_Regular Symbol(2wild)'!D$16,"",IF(B49=0,"",IF(OR(B49=$AM$1,B49=$AN$1,B50=$AM$1,B50=$AN$1,B51=$AM$1,B51=$AN$1),0,1)))</f>
        <v>1</v>
      </c>
      <c r="AN49" s="344">
        <f>IF($A49&gt;='FG_576way_Regular Symbol(2wild)'!E$16,"",IF(C49=0,"",IF(OR(C49=$AM$1,C49=$AN$1,C50=$AM$1,C50=$AN$1,C51=$AM$1,C51=$AN$1),0,1)))</f>
        <v>1</v>
      </c>
      <c r="AO49" s="3">
        <f>IF($A49&gt;='FG_576way_Regular Symbol(2wild)'!F$16,"",IF(D49=0,"",IF(OR(D49=$AM$1,D49=$AN$1,D50=$AM$1,D50=$AN$1,D51=$AM$1,D51=$AN$1,D52=$AM$1,D52=$AN$1),0,1)))</f>
        <v>1</v>
      </c>
      <c r="AP49" s="3">
        <f>IF($A49&gt;='FG_576way_Regular Symbol(2wild)'!G$16,"",IF(E49=0,"",IF(OR(E49=$AM$1,E49=$AN$1,E50=$AM$1,E50=$AN$1,E51=$AM$1,E51=$AN$1,E52=$AM$1,E52=$AN$1),0,1)))</f>
        <v>1</v>
      </c>
      <c r="AQ49" s="3">
        <f>IF($A49&gt;='FG_576way_Regular Symbol(2wild)'!H$16,"",IF(F49=0,"",IF(OR(F49=$AM$1,F49=$AN$1,F50=$AM$1,F50=$AN$1,F51=$AM$1,F51=$AN$1,F52=$AM$1,F52=$AN$1),0,1)))</f>
        <v>1</v>
      </c>
      <c r="AS49" s="344">
        <f>IF($A49&gt;='FG_576way_Regular Symbol(2wild)'!D$16,"",IF(B49=0,"",IF(OR(B49=$AM$1,B49=$AT$1,B50=$AM$1,B50=$AT$1,B51=$AM$1,B51=$AT$1),0,1)))</f>
        <v>1</v>
      </c>
      <c r="AT49" s="344">
        <f>IF($A49&gt;='FG_576way_Regular Symbol(2wild)'!E$16,"",IF(C49=0,"",IF(OR(C49=$AM$1,C49=$AT$1,C50=$AM$1,C50=$AT$1,C51=$AM$1,C51=$AT$1),0,1)))</f>
        <v>1</v>
      </c>
      <c r="AU49" s="3">
        <f>IF($A49&gt;='FG_576way_Regular Symbol(2wild)'!F$16,"",IF(D49=0,"",IF(OR(D49=$AM$1,D49=$AT$1,D50=$AM$1,D50=$AT$1,D51=$AM$1,D51=$AT$1,D52=$AM$1,D52=$AT$1),0,1)))</f>
        <v>1</v>
      </c>
      <c r="AV49" s="3">
        <f>IF($A49&gt;='FG_576way_Regular Symbol(2wild)'!G$16,"",IF(E49=0,"",IF(OR(E49=$AM$1,E49=$AT$1,E50=$AM$1,E50=$AT$1,E51=$AM$1,E51=$AT$1,E52=$AM$1,E52=$AT$1),0,1)))</f>
        <v>1</v>
      </c>
      <c r="AW49" s="3">
        <f>IF($A49&gt;='FG_576way_Regular Symbol(2wild)'!H$16,"",IF(F49=0,"",IF(OR(F49=$AM$1,F49=$AT$1,F50=$AM$1,F50=$AT$1,F51=$AM$1,F51=$AT$1,F52=$AM$1,F52=$AT$1),0,1)))</f>
        <v>1</v>
      </c>
      <c r="AY49" s="344">
        <f>IF($A49&gt;='FG_576way_Regular Symbol(2wild)'!D$16,"",IF(B49=0,"",IF(OR(B49=$AM$1,B49=$AZ$1,B50=$AM$1,B50=$AZ$1,B51=$AM$1,B51=$AZ$1),0,1)))</f>
        <v>1</v>
      </c>
      <c r="AZ49" s="344">
        <f>IF($A49&gt;='FG_576way_Regular Symbol(2wild)'!E$16,"",IF(C49=0,"",IF(OR(C49=$AM$1,C49=$AZ$1,C50=$AM$1,C50=$AZ$1,C51=$AM$1,C51=$AZ$1),0,1)))</f>
        <v>1</v>
      </c>
      <c r="BA49" s="3">
        <f>IF($A49&gt;='FG_576way_Regular Symbol(2wild)'!F$16,"",IF(D49=0,"",IF(OR(D49=$AM$1,D49=$AZ$1,D50=$AM$1,D50=$AZ$1,D51=$AM$1,D51=$AZ$1,D52=$AM$1,D52=$AZ$1),0,1)))</f>
        <v>1</v>
      </c>
      <c r="BB49" s="3">
        <f>IF($A49&gt;='FG_576way_Regular Symbol(2wild)'!G$16,"",IF(E49=0,"",IF(OR(E49=$AM$1,E49=$AZ$1,E50=$AM$1,E50=$AZ$1,E51=$AM$1,E51=$AZ$1,E52=$AM$1,E52=$AZ$1),0,1)))</f>
        <v>1</v>
      </c>
      <c r="BC49" s="3">
        <f>IF($A49&gt;='FG_576way_Regular Symbol(2wild)'!H$16,"",IF(F49=0,"",IF(OR(F49=$AM$1,F49=$AZ$1,F50=$AM$1,F50=$AZ$1,F51=$AM$1,F51=$AZ$1,F52=$AM$1,F52=$AZ$1),0,1)))</f>
        <v>1</v>
      </c>
      <c r="BE49" s="344">
        <f>IF($A49&gt;='FG_576way_Regular Symbol(2wild)'!D$16,"",IF(B49=0,"",IF(OR(B49=$AM$1,B49=$BF$1,B50=$AM$1,B50=$BF$1,B51=$AM$1,B51=$BF$1),0,1)))</f>
        <v>1</v>
      </c>
      <c r="BF49" s="344">
        <f>IF($A49&gt;='FG_576way_Regular Symbol(2wild)'!E$16,"",IF(C49=0,"",IF(OR(C49=$AM$1,C49=$BF$1,C50=$AM$1,C50=$BF$1,C51=$AM$1,C51=$BF$1),0,1)))</f>
        <v>1</v>
      </c>
      <c r="BG49" s="3">
        <f>IF($A49&gt;='FG_576way_Regular Symbol(2wild)'!F$16,"",IF(D49=0,"",IF(OR(D49=$AM$1,D49=$BF$1,D50=$AM$1,D50=$BF$1,D51=$AM$1,D51=$BF$1,D52=$AM$1,D52=$BF$1),0,1)))</f>
        <v>1</v>
      </c>
      <c r="BH49" s="3">
        <f>IF($A49&gt;='FG_576way_Regular Symbol(2wild)'!G$16,"",IF(E49=0,"",IF(OR(E49=$AM$1,E49=$BF$1,E50=$AM$1,E50=$BF$1,E51=$AM$1,E51=$BF$1,E52=$AM$1,E52=$BF$1),0,1)))</f>
        <v>1</v>
      </c>
      <c r="BI49" s="3">
        <f>IF($A49&gt;='FG_576way_Regular Symbol(2wild)'!H$16,"",IF(F49=0,"",IF(OR(F49=$AM$1,F49=$BF$1,F50=$AM$1,F50=$BF$1,F51=$AM$1,F51=$BF$1,F52=$AM$1,F52=$BF$1),0,1)))</f>
        <v>1</v>
      </c>
      <c r="BK49" s="344">
        <f>IF($A49&gt;='FG_576way_Regular Symbol(2wild)'!D$16,"",IF(B49=0,"",IF(OR(B49=$AM$1,B49=$BL$1,B50=$AM$1,B50=$BL$1,B51=$AM$1,B51=$BL$1),0,1)))</f>
        <v>1</v>
      </c>
      <c r="BL49" s="344">
        <f>IF($A49&gt;='FG_576way_Regular Symbol(2wild)'!E$16,"",IF(C49=0,"",IF(OR(C49=$AM$1,C49=$BL$1,C50=$AM$1,C50=$BL$1,C51=$AM$1,C51=$BL$1),0,1)))</f>
        <v>1</v>
      </c>
      <c r="BM49" s="3">
        <f>IF($A49&gt;='FG_576way_Regular Symbol(2wild)'!F$16,"",IF(D49=0,"",IF(OR(D49=$AM$1,D49=$BL$1,D50=$AM$1,D50=$BL$1,D51=$AM$1,D51=$BL$1,D52=$AM$1,D52=$BL$1),0,1)))</f>
        <v>1</v>
      </c>
      <c r="BN49" s="3">
        <f>IF($A49&gt;='FG_576way_Regular Symbol(2wild)'!G$16,"",IF(E49=0,"",IF(OR(E49=$AM$1,E49=$BL$1,E50=$AM$1,E50=$BL$1,E51=$AM$1,E51=$BL$1,E52=$AM$1,E52=$BL$1),0,1)))</f>
        <v>1</v>
      </c>
      <c r="BO49" s="3">
        <f>IF($A49&gt;='FG_576way_Regular Symbol(2wild)'!H$16,"",IF(F49=0,"",IF(OR(F49=$AM$1,F49=$BL$1,F50=$AM$1,F50=$BL$1,F51=$AM$1,F51=$BL$1,F52=$AM$1,F52=$BL$1),0,1)))</f>
        <v>1</v>
      </c>
      <c r="BQ49" s="3">
        <f>IF($A49&gt;='FG_576way_Regular Symbol(2wild)'!D$16,"",IF(B49=0,"",IF(OR(B49=$BQ$1,B49=$BR$1,B50=$BQ$1,B50=$BR$1,B51=$BQ$1,B51=$BR$1),0,1)))</f>
        <v>1</v>
      </c>
      <c r="BR49" s="3">
        <f>IF($A49&gt;='FG_576way_Regular Symbol(2wild)'!E$16,"",IF(C49=0,"",IF(OR(C49=$BQ$1,C49=$BR$1,C50=$BQ$1,C50=$BR$1,C51=$BQ$1,C51=$BR$1),0,1)))</f>
        <v>1</v>
      </c>
      <c r="BS49" s="3">
        <f>IF($A49&gt;='FG_576way_Regular Symbol(2wild)'!F$16,"",IF(D49=0,"",IF(OR(D49=$BQ$1,D49=$BR$1,D50=$BQ$1,D50=$BR$1,D51=$BQ$1,D51=$BR$1,D52=$BQ$1,D52=$BR$1),0,1)))</f>
        <v>1</v>
      </c>
      <c r="BT49" s="3">
        <f>IF($A49&gt;='FG_576way_Regular Symbol(2wild)'!G$16,"",IF(E49=0,"",IF(OR(E49=$BQ$1,E49=$BR$1,E50=$BQ$1,E50=$BR$1,E51=$BQ$1,E51=$BR$1,E52=$BQ$1,E52=$BR$1),0,1)))</f>
        <v>0</v>
      </c>
      <c r="BU49" s="3">
        <f>IF($A49&gt;='FG_576way_Regular Symbol(2wild)'!H$16,"",IF(F49=0,"",IF(OR(F49=$BQ$1,F49=$BR$1,F50=$BQ$1,F50=$BR$1,F51=$BQ$1,F51=$BR$1,F52=$BQ$1,F52=$BR$1),0,1)))</f>
        <v>1</v>
      </c>
      <c r="BW49" s="3">
        <f>IF($A49&gt;='FG_576way_Regular Symbol(2wild)'!D$16,"",IF(B49=0,"",IF(OR(B49=$BW$1,B50=$BW$1,B51=$BW$1,B49=$BX$1,B50=$BX$1,B51=$BX$1),0,1)))</f>
        <v>0</v>
      </c>
      <c r="BX49" s="3">
        <f>IF($A49&gt;='FG_576way_Regular Symbol(2wild)'!E$16,"",IF(C49=0,"",IF(OR(C49=$BW$1,C50=$BW$1,C51=$BW$1,C49=$BX$1,C50=$BX$1,C51=$BX$1),0,1)))</f>
        <v>0</v>
      </c>
      <c r="BY49" s="3">
        <f>IF($A49&gt;='FG_576way_Regular Symbol(2wild)'!F$16,"",IF(D49=0,"",IF(OR(D49=$BW$1,D50=$BW$1,D51=$BW$1,D49=$BX$1,D50=$BX$1,D51=$BX$1,D52=$BW$1,D52=$BX$1),0,1)))</f>
        <v>0</v>
      </c>
      <c r="BZ49" s="3">
        <f>IF($A49&gt;='FG_576way_Regular Symbol(2wild)'!G$16,"",IF(E49=0,"",IF(OR(E49=$BW$1,E50=$BW$1,E51=$BW$1,E49=$BX$1,E50=$BX$1,E51=$BX$1,E52=$BW$1,E52=$BX$1),0,1)))</f>
        <v>0</v>
      </c>
      <c r="CA49" s="3">
        <f>IF($A49&gt;='FG_576way_Regular Symbol(2wild)'!H$16,"",IF(F49=0,"",IF(OR(F49=$BW$1,F50=$BW$1,F51=$BW$1,F49=$BX$1,F50=$BX$1,F51=$BX$1,F52=$BW$1,F52=$BX$1),0,1)))</f>
        <v>0</v>
      </c>
      <c r="CC49" s="3">
        <f>IF($A49&gt;='FG_576way_Regular Symbol(2wild)'!D$16,"",IF(B49=0,"",IF(OR(B49=$BW$1,B50=$BW$1,B51=$BW$1,B49=$CD$1,B50=$CD$1,B51=$CD$1),0,1)))</f>
        <v>1</v>
      </c>
      <c r="CD49" s="3">
        <f>IF($A49&gt;='FG_576way_Regular Symbol(2wild)'!E$16,"",IF(C49=0,"",IF(OR(C49=$BW$1,C50=$BW$1,C51=$BW$1,C49=$CD$1,C50=$CD$1,C51=$CD$1),0,1)))</f>
        <v>1</v>
      </c>
      <c r="CE49" s="3">
        <f>IF($A49&gt;='FG_576way_Regular Symbol(2wild)'!F$16,"",IF(D49=0,"",IF(OR(D49=$BW$1,D50=$BW$1,D51=$BW$1,D49=$CD$1,D50=$CD$1,D51=$CD$1,D52=$BW$1,D52=$CD$1),0,1)))</f>
        <v>1</v>
      </c>
      <c r="CF49" s="3">
        <f>IF($A49&gt;='FG_576way_Regular Symbol(2wild)'!G$16,"",IF(E49=0,"",IF(OR(E49=$BW$1,E50=$BW$1,E51=$BW$1,E49=$CD$1,E50=$CD$1,E51=$CD$1,E52=$BW$1,E52=$CD$1),0,1)))</f>
        <v>0</v>
      </c>
      <c r="CG49" s="3">
        <f>IF($A49&gt;='FG_576way_Regular Symbol(2wild)'!H$16,"",IF(F49=0,"",IF(OR(F49=$BW$1,F50=$BW$1,F51=$BW$1,F49=$CD$1,F50=$CD$1,F51=$CD$1,F52=$BW$1,F52=$CD$1),0,1)))</f>
        <v>1</v>
      </c>
      <c r="CI49" s="3">
        <f>IF($A49&gt;='FG_576way_Regular Symbol(2wild)'!D$16,"",IF(B49=0,"",IF(OR(B49=$BW$1,B50=$BW$1,B51=$BW$1,B49=$CJ$1,B50=$CJ$1,B51=$CJ$1),0,1)))</f>
        <v>0</v>
      </c>
      <c r="CJ49" s="3">
        <f>IF($A49&gt;='FG_576way_Regular Symbol(2wild)'!E$16,"",IF(C49=0,"",IF(OR(C49=$BW$1,C50=$BW$1,C51=$BW$1,C49=$CJ$1,C50=$CJ$1,C51=$CJ$1),0,1)))</f>
        <v>0</v>
      </c>
      <c r="CK49" s="3">
        <f>IF($A49&gt;='FG_576way_Regular Symbol(2wild)'!F$16,"",IF(D49=0,"",IF(OR(D49=$BW$1,D50=$BW$1,D51=$BW$1,D49=$CJ$1,D50=$CJ$1,D51=$CJ$1,D52=$BW$1,D52=$CJ$1),0,1)))</f>
        <v>1</v>
      </c>
      <c r="CL49" s="3">
        <f>IF($A49&gt;='FG_576way_Regular Symbol(2wild)'!G$16,"",IF(E49=0,"",IF(OR(E49=$BW$1,E50=$BW$1,E51=$BW$1,E49=$CJ$1,E50=$CJ$1,E51=$CJ$1,E52=$BW$1,E52=$CJ$1),0,1)))</f>
        <v>1</v>
      </c>
      <c r="CM49" s="3">
        <f>IF($A49&gt;='FG_576way_Regular Symbol(2wild)'!H$16,"",IF(F49=0,"",IF(OR(F49=$BW$1,F50=$BW$1,F51=$BW$1,F49=$CJ$1,F50=$CJ$1,F51=$CJ$1,F52=$BW$1,F52=$CJ$1),0,1)))</f>
        <v>0</v>
      </c>
      <c r="CO49" s="3">
        <f>IF($A49&gt;='FG_576way_Regular Symbol(2wild)'!D$16,"",IF(B49=0,"",IF(OR(B49=$BW$1,B50=$BW$1,B51=$BW$1,B49=$CP$1,B50=$CP$1,B51=$CP$1),0,1)))</f>
        <v>0</v>
      </c>
      <c r="CP49" s="3">
        <f>IF($A49&gt;='FG_576way_Regular Symbol(2wild)'!E$16,"",IF(C49=0,"",IF(OR(C49=$BW$1,C50=$BW$1,C51=$BW$1,C49=$CP$1,C50=$CP$1,C51=$CP$1),0,1)))</f>
        <v>1</v>
      </c>
      <c r="CQ49" s="3">
        <f>IF($A49&gt;='FG_576way_Regular Symbol(2wild)'!F$16,"",IF(D49=0,"",IF(OR(D49=$BW$1,D50=$BW$1,D51=$BW$1,D49=$CP$1,D50=$CP$1,D51=$CP$1,D52=$BW$1,D52=$CP$1),0,1)))</f>
        <v>0</v>
      </c>
      <c r="CR49" s="3">
        <f>IF($A49&gt;='FG_576way_Regular Symbol(2wild)'!G$16,"",IF(E49=0,"",IF(OR(E49=$BW$1,E50=$BW$1,E51=$BW$1,E49=$CP$1,E50=$CP$1,E51=$CP$1,E52=$BW$1,E52=$CP$1),0,1)))</f>
        <v>1</v>
      </c>
      <c r="CS49" s="3">
        <f>IF($A49&gt;='FG_576way_Regular Symbol(2wild)'!H$16,"",IF(F49=0,"",IF(OR(F49=$BW$1,F50=$BW$1,F51=$BW$1,F49=$CP$1,F50=$CP$1,F51=$CP$1,F52=$BW$1,F52=$CP$1),0,1)))</f>
        <v>1</v>
      </c>
      <c r="CU49" s="3">
        <f>IF($A49&gt;='FG_576way_Regular Symbol(2wild)'!D$16,"",IF(B49=0,"",IF(OR(B49=$BW$1,B50=$BW$1,B51=$BW$1,B49=$CV$1,B50=$CV$1,B51=$CV$1),0,1)))</f>
        <v>1</v>
      </c>
      <c r="CV49" s="3">
        <f>IF($A49&gt;='FG_576way_Regular Symbol(2wild)'!E$16,"",IF(C49=0,"",IF(OR(C49=$BW$1,C50=$BW$1,C51=$BW$1,C49=$CV$1,C50=$CV$1,C51=$CV$1),0,1)))</f>
        <v>1</v>
      </c>
      <c r="CW49" s="3">
        <f>IF($A49&gt;='FG_576way_Regular Symbol(2wild)'!F$16,"",IF(D49=0,"",IF(OR(D49=$BW$1,D50=$BW$1,D51=$BW$1,D49=$CV$1,D50=$CV$1,D51=$CV$1,D52=$BW$1,D52=$CV$1),0,1)))</f>
        <v>1</v>
      </c>
      <c r="CX49" s="3">
        <f>IF($A49&gt;='FG_576way_Regular Symbol(2wild)'!G$16,"",IF(E49=0,"",IF(OR(E49=$BW$1,E50=$BW$1,E51=$BW$1,E49=$CV$1,E50=$CV$1,E51=$CV$1,E52=$BW$1,E52=$CV$1),0,1)))</f>
        <v>1</v>
      </c>
      <c r="CY49" s="3">
        <f>IF($A49&gt;='FG_576way_Regular Symbol(2wild)'!H$16,"",IF(F49=0,"",IF(OR(F49=$BW$1,F50=$BW$1,F51=$BW$1,F49=$CV$1,F50=$CV$1,F51=$CV$1,F52=$BW$1,F52=$CV$1),0,1)))</f>
        <v>1</v>
      </c>
    </row>
    <row r="50" spans="1:103">
      <c r="A50" s="337">
        <f>IF('FG_243way_Regular Symbol'!L49="","",'FG_243way_Regular Symbol'!L49)</f>
        <v>46</v>
      </c>
      <c r="B50" s="191" t="str">
        <f>IF('FG_576way_Regular Symbol(2wild)'!Q49="",
IF($A50-'FG_576way_Regular Symbol(2wild)'!D$16&gt;='FG_576way_RegularＸ_W()'!B$2-1,"",VLOOKUP($A50-'FG_576way_Regular Symbol(2wild)'!D$16,'FG_576way_Regular Symbol(2wild)'!$P$3:$U$99,'FG_576way_RegularＸ_W()'!B$3+1,FALSE)),
'FG_576way_Regular Symbol(2wild)'!Q49)</f>
        <v>J</v>
      </c>
      <c r="C50" s="191" t="str">
        <f>IF('FG_576way_Regular Symbol(2wild)'!R49="",
IF($A50-'FG_576way_Regular Symbol(2wild)'!E$16&gt;='FG_576way_RegularＸ_W()'!C$2-1,"",VLOOKUP($A50-'FG_576way_Regular Symbol(2wild)'!E$16,'FG_576way_Regular Symbol(2wild)'!$P$3:$U$99,'FG_576way_RegularＸ_W()'!C$3+1,FALSE)),
'FG_576way_Regular Symbol(2wild)'!R49)</f>
        <v>M3</v>
      </c>
      <c r="D50" s="191" t="str">
        <f>IF('FG_576way_Regular Symbol(2wild)'!S49="",
IF($A50-'FG_576way_Regular Symbol(2wild)'!F$16&gt;='FG_576way_RegularＸ_W()'!D$2-1,"",VLOOKUP($A50-'FG_576way_Regular Symbol(2wild)'!F$16,'FG_576way_Regular Symbol(2wild)'!$P$3:$U$99,'FG_576way_RegularＸ_W()'!D$3+1,FALSE)),
'FG_576way_Regular Symbol(2wild)'!S49)</f>
        <v>K</v>
      </c>
      <c r="E50" s="191" t="str">
        <f>IF('FG_576way_Regular Symbol(2wild)'!T49="",
IF($A50-'FG_576way_Regular Symbol(2wild)'!G$16&gt;='FG_576way_RegularＸ_W()'!E$2-1,"",VLOOKUP($A50-'FG_576way_Regular Symbol(2wild)'!G$16,'FG_576way_Regular Symbol(2wild)'!$P$3:$U$99,'FG_576way_RegularＸ_W()'!E$3+1,FALSE)),
'FG_576way_Regular Symbol(2wild)'!T49)</f>
        <v>A</v>
      </c>
      <c r="F50" s="191" t="str">
        <f>IF('FG_576way_Regular Symbol(2wild)'!U49="",
IF($A50-'FG_576way_Regular Symbol(2wild)'!H$16&gt;='FG_576way_RegularＸ_W()'!F$2-1,"",VLOOKUP($A50-'FG_576way_Regular Symbol(2wild)'!H$16,'FG_576way_Regular Symbol(2wild)'!$P$3:$U$99,'FG_576way_RegularＸ_W()'!F$3+1,FALSE)),
'FG_576way_Regular Symbol(2wild)'!U49)</f>
        <v>M1</v>
      </c>
      <c r="N50" s="363">
        <f t="shared" si="1"/>
        <v>46</v>
      </c>
      <c r="O50" s="344">
        <f>IF($A50&gt;='FG_576way_Regular Symbol(2wild)'!D$16,"",IF(B50="","",IF(OR(B50=$O$1,B50=$P$1,B51=$O$1,B51=$P$1,B52=$O$1,B52=$P$1),0,1)))</f>
        <v>1</v>
      </c>
      <c r="P50" s="344">
        <f>IF($A50&gt;='FG_576way_Regular Symbol(2wild)'!E$16,"",IF(C50="","",IF(OR(C50=$O$1,C50=$P$1,C51=$O$1,C51=$P$1,C52=$O$1,C52=$P$1),0,1)))</f>
        <v>1</v>
      </c>
      <c r="Q50" s="344">
        <f>IF($A50&gt;='FG_576way_Regular Symbol(2wild)'!F$16,"",IF(D50="","",IF(OR(D50=$O$1,D50=$P$1,D51=$O$1,D51=$P$1,D52=$O$1,D52=$P$1,D53=$O$1,D53=$P$1),0,1)))</f>
        <v>1</v>
      </c>
      <c r="R50" s="344">
        <f>IF($A50&gt;='FG_576way_Regular Symbol(2wild)'!G$16,"",IF(E50="","",IF(OR(E50=$O$1,E50=$P$1,E51=$O$1,E51=$P$1,E52=$O$1,E52=$P$1,E53=$O$1,E53=$P$1),0,1)))</f>
        <v>1</v>
      </c>
      <c r="S50" s="344">
        <f>IF($A50&gt;='FG_576way_Regular Symbol(2wild)'!H$16,"",IF(F50="","",IF(OR(F50=$O$1,F50=$P$1,F51=$O$1,F51=$P$1,F52=$O$1,F52=$P$1,F53=$O$1,F53=$P$1),0,1)))</f>
        <v>0</v>
      </c>
      <c r="U50" s="344">
        <f>IF($A50&gt;='FG_576way_Regular Symbol(2wild)'!D$16,"",IF(B50=0,"",IF(OR(B50=$U$1,B50=$V$1,B51=$U$1,B51=$V$1,B52=$U$1,B52=$V$1),0,1)))</f>
        <v>1</v>
      </c>
      <c r="V50" s="344">
        <f>IF($A50&gt;='FG_576way_Regular Symbol(2wild)'!E$16,"",IF(C50=0,"",IF(OR(C50=$U$1,C50=$V$1,C51=$U$1,C51=$V$1,C52=$U$1,C52=$V$1),0,1)))</f>
        <v>0</v>
      </c>
      <c r="W50" s="3">
        <f>IF($A50&gt;='FG_576way_Regular Symbol(2wild)'!F$16,"",IF(D50=0,"",IF(OR(D50=$U$1,D50=$V$1,D51=$U$1,D51=$V$1,D52=$U$1,D52=$V$1,D53=$U$1,D53=$V$1),0,1)))</f>
        <v>1</v>
      </c>
      <c r="X50" s="3">
        <f>IF($A50&gt;='FG_576way_Regular Symbol(2wild)'!G$16,"",IF(E50=0,"",IF(OR(E50=$U$1,E50=$V$1,E51=$U$1,E51=$V$1,E52=$U$1,E52=$V$1,E53=$U$1,E53=$V$1),0,1)))</f>
        <v>1</v>
      </c>
      <c r="Y50" s="3">
        <f>IF($A50&gt;='FG_576way_Regular Symbol(2wild)'!H$16,"",IF(F50=0,"",IF(OR(F50=$U$1,F50=$V$1,F51=$U$1,F51=$V$1,F52=$U$1,F52=$V$1,F53=$U$1,F53=$V$1),0,1)))</f>
        <v>1</v>
      </c>
      <c r="AA50" s="344">
        <f>IF($A50&gt;='FG_576way_Regular Symbol(2wild)'!D$16,"",IF(B50=0,"",IF(OR(B50=$AA$1,B50=$AB$1,B51=$AA$1,B51=$AB$1,B52=$AA$1,,B52=$AB$1),0,1)))</f>
        <v>1</v>
      </c>
      <c r="AB50" s="344">
        <f>IF($A50&gt;='FG_576way_Regular Symbol(2wild)'!E$16,"",IF(C50=0,"",IF(OR(C50=$AA$1,C50=$AB$1,C51=$AA$1,C51=$AB$1,C52=$AA$1,,C52=$AB$1),0,1)))</f>
        <v>0</v>
      </c>
      <c r="AC50" s="3">
        <f>IF($A50&gt;='FG_576way_Regular Symbol(2wild)'!F$16,"",IF(D50=0,"",IF(OR(D50=$AA$1,D50=$AB$1,D51=$AA$1,D51=$AB$1,D52=$AA$1,D52=$AB$1,D53=$AA$1,D53=$AB$1),0,1)))</f>
        <v>1</v>
      </c>
      <c r="AD50" s="3">
        <f>IF($A50&gt;='FG_576way_Regular Symbol(2wild)'!G$16,"",IF(E50=0,"",IF(OR(E50=$AA$1,E50=$AB$1,E51=$AA$1,E51=$AB$1,E52=$AA$1,E52=$AB$1,E53=$AA$1,E53=$AB$1),0,1)))</f>
        <v>0</v>
      </c>
      <c r="AE50" s="3">
        <f>IF($A50&gt;='FG_576way_Regular Symbol(2wild)'!H$16,"",IF(F50=0,"",IF(OR(F50=$AA$1,F50=$AB$1,F51=$AA$1,F51=$AB$1,F52=$AA$1,F52=$AB$1,F53=$AA$1,F53=$AB$1),0,1)))</f>
        <v>0</v>
      </c>
      <c r="AG50" s="344">
        <f>IF($A50&gt;='FG_576way_Regular Symbol(2wild)'!D$16,"",IF(B50=0,"",IF(OR(B50=$AG$1,B50=$AH$1,B51=$AG$1,B51=$AH$1,B52=$AG$1,B52=$AH$1),0,1)))</f>
        <v>1</v>
      </c>
      <c r="AH50" s="344">
        <f>IF($A50&gt;='FG_576way_Regular Symbol(2wild)'!E$16,"",IF(C50=0,"",IF(OR(C50=$AG$1,C50=$AH$1,C51=$AG$1,C51=$AH$1,C52=$AG$1,C52=$AH$1),0,1)))</f>
        <v>1</v>
      </c>
      <c r="AI50" s="3">
        <f>IF($A50&gt;='FG_576way_Regular Symbol(2wild)'!F$16,"",IF(D50=0,"",IF(OR(D50=$AG$1,D50=$AH$1,D51=$AG$1,D51=$AH$1,D52=$AG$1,D52=$AH$1,D53=$AG$1,D53=$AH$1),0,1)))</f>
        <v>1</v>
      </c>
      <c r="AJ50" s="3">
        <f>IF($A50&gt;='FG_576way_Regular Symbol(2wild)'!G$16,"",IF(E50=0,"",IF(OR(E50=$AG$1,E50=$AH$1,E51=$AG$1,E51=$AH$1,E52=$AG$1,E52=$AH$1,E53=$AG$1,E53=$AH$1),0,1)))</f>
        <v>1</v>
      </c>
      <c r="AK50" s="3">
        <f>IF($A50&gt;='FG_576way_Regular Symbol(2wild)'!H$16,"",IF(F50=0,"",IF(OR(F50=$AG$1,F50=$AH$1,F51=$AG$1,F51=$AH$1,F52=$AG$1,F52=$AH$1,F53=$AG$1,F53=$AH$1),0,1)))</f>
        <v>1</v>
      </c>
      <c r="AM50" s="344">
        <f>IF($A50&gt;='FG_576way_Regular Symbol(2wild)'!D$16,"",IF(B50=0,"",IF(OR(B50=$AM$1,B50=$AN$1,B51=$AM$1,B51=$AN$1,B52=$AM$1,B52=$AN$1),0,1)))</f>
        <v>1</v>
      </c>
      <c r="AN50" s="344">
        <f>IF($A50&gt;='FG_576way_Regular Symbol(2wild)'!E$16,"",IF(C50=0,"",IF(OR(C50=$AM$1,C50=$AN$1,C51=$AM$1,C51=$AN$1,C52=$AM$1,C52=$AN$1),0,1)))</f>
        <v>1</v>
      </c>
      <c r="AO50" s="3">
        <f>IF($A50&gt;='FG_576way_Regular Symbol(2wild)'!F$16,"",IF(D50=0,"",IF(OR(D50=$AM$1,D50=$AN$1,D51=$AM$1,D51=$AN$1,D52=$AM$1,D52=$AN$1,D53=$AM$1,D53=$AN$1),0,1)))</f>
        <v>1</v>
      </c>
      <c r="AP50" s="3">
        <f>IF($A50&gt;='FG_576way_Regular Symbol(2wild)'!G$16,"",IF(E50=0,"",IF(OR(E50=$AM$1,E50=$AN$1,E51=$AM$1,E51=$AN$1,E52=$AM$1,E52=$AN$1,E53=$AM$1,E53=$AN$1),0,1)))</f>
        <v>1</v>
      </c>
      <c r="AQ50" s="3">
        <f>IF($A50&gt;='FG_576way_Regular Symbol(2wild)'!H$16,"",IF(F50=0,"",IF(OR(F50=$AM$1,F50=$AN$1,F51=$AM$1,F51=$AN$1,F52=$AM$1,F52=$AN$1,F53=$AM$1,F53=$AN$1),0,1)))</f>
        <v>1</v>
      </c>
      <c r="AS50" s="344">
        <f>IF($A50&gt;='FG_576way_Regular Symbol(2wild)'!D$16,"",IF(B50=0,"",IF(OR(B50=$AM$1,B50=$AT$1,B51=$AM$1,B51=$AT$1,B52=$AM$1,B52=$AT$1),0,1)))</f>
        <v>1</v>
      </c>
      <c r="AT50" s="344">
        <f>IF($A50&gt;='FG_576way_Regular Symbol(2wild)'!E$16,"",IF(C50=0,"",IF(OR(C50=$AM$1,C50=$AT$1,C51=$AM$1,C51=$AT$1,C52=$AM$1,C52=$AT$1),0,1)))</f>
        <v>1</v>
      </c>
      <c r="AU50" s="3">
        <f>IF($A50&gt;='FG_576way_Regular Symbol(2wild)'!F$16,"",IF(D50=0,"",IF(OR(D50=$AM$1,D50=$AT$1,D51=$AM$1,D51=$AT$1,D52=$AM$1,D52=$AT$1,D53=$AM$1,D53=$AT$1),0,1)))</f>
        <v>1</v>
      </c>
      <c r="AV50" s="3">
        <f>IF($A50&gt;='FG_576way_Regular Symbol(2wild)'!G$16,"",IF(E50=0,"",IF(OR(E50=$AM$1,E50=$AT$1,E51=$AM$1,E51=$AT$1,E52=$AM$1,E52=$AT$1,E53=$AM$1,E53=$AT$1),0,1)))</f>
        <v>1</v>
      </c>
      <c r="AW50" s="3">
        <f>IF($A50&gt;='FG_576way_Regular Symbol(2wild)'!H$16,"",IF(F50=0,"",IF(OR(F50=$AM$1,F50=$AT$1,F51=$AM$1,F51=$AT$1,F52=$AM$1,F52=$AT$1,F53=$AM$1,F53=$AT$1),0,1)))</f>
        <v>1</v>
      </c>
      <c r="AY50" s="344">
        <f>IF($A50&gt;='FG_576way_Regular Symbol(2wild)'!D$16,"",IF(B50=0,"",IF(OR(B50=$AM$1,B50=$AZ$1,B51=$AM$1,B51=$AZ$1,B52=$AM$1,B52=$AZ$1),0,1)))</f>
        <v>1</v>
      </c>
      <c r="AZ50" s="344">
        <f>IF($A50&gt;='FG_576way_Regular Symbol(2wild)'!E$16,"",IF(C50=0,"",IF(OR(C50=$AM$1,C50=$AZ$1,C51=$AM$1,C51=$AZ$1,C52=$AM$1,C52=$AZ$1),0,1)))</f>
        <v>1</v>
      </c>
      <c r="BA50" s="3">
        <f>IF($A50&gt;='FG_576way_Regular Symbol(2wild)'!F$16,"",IF(D50=0,"",IF(OR(D50=$AM$1,D50=$AZ$1,D51=$AM$1,D51=$AZ$1,D52=$AM$1,D52=$AZ$1,D53=$AM$1,D53=$AZ$1),0,1)))</f>
        <v>1</v>
      </c>
      <c r="BB50" s="3">
        <f>IF($A50&gt;='FG_576way_Regular Symbol(2wild)'!G$16,"",IF(E50=0,"",IF(OR(E50=$AM$1,E50=$AZ$1,E51=$AM$1,E51=$AZ$1,E52=$AM$1,E52=$AZ$1,E53=$AM$1,E53=$AZ$1),0,1)))</f>
        <v>1</v>
      </c>
      <c r="BC50" s="3">
        <f>IF($A50&gt;='FG_576way_Regular Symbol(2wild)'!H$16,"",IF(F50=0,"",IF(OR(F50=$AM$1,F50=$AZ$1,F51=$AM$1,F51=$AZ$1,F52=$AM$1,F52=$AZ$1,F53=$AM$1,F53=$AZ$1),0,1)))</f>
        <v>1</v>
      </c>
      <c r="BE50" s="344">
        <f>IF($A50&gt;='FG_576way_Regular Symbol(2wild)'!D$16,"",IF(B50=0,"",IF(OR(B50=$AM$1,B50=$BF$1,B51=$AM$1,B51=$BF$1,B52=$AM$1,B52=$BF$1),0,1)))</f>
        <v>1</v>
      </c>
      <c r="BF50" s="344">
        <f>IF($A50&gt;='FG_576way_Regular Symbol(2wild)'!E$16,"",IF(C50=0,"",IF(OR(C50=$AM$1,C50=$BF$1,C51=$AM$1,C51=$BF$1,C52=$AM$1,C52=$BF$1),0,1)))</f>
        <v>1</v>
      </c>
      <c r="BG50" s="3">
        <f>IF($A50&gt;='FG_576way_Regular Symbol(2wild)'!F$16,"",IF(D50=0,"",IF(OR(D50=$AM$1,D50=$BF$1,D51=$AM$1,D51=$BF$1,D52=$AM$1,D52=$BF$1,D53=$AM$1,D53=$BF$1),0,1)))</f>
        <v>1</v>
      </c>
      <c r="BH50" s="3">
        <f>IF($A50&gt;='FG_576way_Regular Symbol(2wild)'!G$16,"",IF(E50=0,"",IF(OR(E50=$AM$1,E50=$BF$1,E51=$AM$1,E51=$BF$1,E52=$AM$1,E52=$BF$1,E53=$AM$1,E53=$BF$1),0,1)))</f>
        <v>1</v>
      </c>
      <c r="BI50" s="3">
        <f>IF($A50&gt;='FG_576way_Regular Symbol(2wild)'!H$16,"",IF(F50=0,"",IF(OR(F50=$AM$1,F50=$BF$1,F51=$AM$1,F51=$BF$1,F52=$AM$1,F52=$BF$1,F53=$AM$1,F53=$BF$1),0,1)))</f>
        <v>1</v>
      </c>
      <c r="BK50" s="344">
        <f>IF($A50&gt;='FG_576way_Regular Symbol(2wild)'!D$16,"",IF(B50=0,"",IF(OR(B50=$AM$1,B50=$BL$1,B51=$AM$1,B51=$BL$1,B52=$AM$1,B52=$BL$1),0,1)))</f>
        <v>1</v>
      </c>
      <c r="BL50" s="344">
        <f>IF($A50&gt;='FG_576way_Regular Symbol(2wild)'!E$16,"",IF(C50=0,"",IF(OR(C50=$AM$1,C50=$BL$1,C51=$AM$1,C51=$BL$1,C52=$AM$1,C52=$BL$1),0,1)))</f>
        <v>1</v>
      </c>
      <c r="BM50" s="3">
        <f>IF($A50&gt;='FG_576way_Regular Symbol(2wild)'!F$16,"",IF(D50=0,"",IF(OR(D50=$AM$1,D50=$BL$1,D51=$AM$1,D51=$BL$1,D52=$AM$1,D52=$BL$1,D53=$AM$1,D53=$BL$1),0,1)))</f>
        <v>1</v>
      </c>
      <c r="BN50" s="3">
        <f>IF($A50&gt;='FG_576way_Regular Symbol(2wild)'!G$16,"",IF(E50=0,"",IF(OR(E50=$AM$1,E50=$BL$1,E51=$AM$1,E51=$BL$1,E52=$AM$1,E52=$BL$1,E53=$AM$1,E53=$BL$1),0,1)))</f>
        <v>1</v>
      </c>
      <c r="BO50" s="3">
        <f>IF($A50&gt;='FG_576way_Regular Symbol(2wild)'!H$16,"",IF(F50=0,"",IF(OR(F50=$AM$1,F50=$BL$1,F51=$AM$1,F51=$BL$1,F52=$AM$1,F52=$BL$1,F53=$AM$1,F53=$BL$1),0,1)))</f>
        <v>1</v>
      </c>
      <c r="BQ50" s="3">
        <f>IF($A50&gt;='FG_576way_Regular Symbol(2wild)'!D$16,"",IF(B50=0,"",IF(OR(B50=$BQ$1,B50=$BR$1,B51=$BQ$1,B51=$BR$1,B52=$BQ$1,B52=$BR$1),0,1)))</f>
        <v>1</v>
      </c>
      <c r="BR50" s="3">
        <f>IF($A50&gt;='FG_576way_Regular Symbol(2wild)'!E$16,"",IF(C50=0,"",IF(OR(C50=$BQ$1,C50=$BR$1,C51=$BQ$1,C51=$BR$1,C52=$BQ$1,C52=$BR$1),0,1)))</f>
        <v>1</v>
      </c>
      <c r="BS50" s="3">
        <f>IF($A50&gt;='FG_576way_Regular Symbol(2wild)'!F$16,"",IF(D50=0,"",IF(OR(D50=$BQ$1,D50=$BR$1,D51=$BQ$1,D51=$BR$1,D52=$BQ$1,D52=$BR$1,D53=$BQ$1,D53=$BR$1),0,1)))</f>
        <v>1</v>
      </c>
      <c r="BT50" s="3">
        <f>IF($A50&gt;='FG_576way_Regular Symbol(2wild)'!G$16,"",IF(E50=0,"",IF(OR(E50=$BQ$1,E50=$BR$1,E51=$BQ$1,E51=$BR$1,E52=$BQ$1,E52=$BR$1,E53=$BQ$1,E53=$BR$1),0,1)))</f>
        <v>0</v>
      </c>
      <c r="BU50" s="3">
        <f>IF($A50&gt;='FG_576way_Regular Symbol(2wild)'!H$16,"",IF(F50=0,"",IF(OR(F50=$BQ$1,F50=$BR$1,F51=$BQ$1,F51=$BR$1,F52=$BQ$1,F52=$BR$1,F53=$BQ$1,F53=$BR$1),0,1)))</f>
        <v>1</v>
      </c>
      <c r="BW50" s="3">
        <f>IF($A50&gt;='FG_576way_Regular Symbol(2wild)'!D$16,"",IF(B50=0,"",IF(OR(B50=$BW$1,B51=$BW$1,B52=$BW$1,B50=$BX$1,B51=$BX$1,B52=$BX$1),0,1)))</f>
        <v>0</v>
      </c>
      <c r="BX50" s="3">
        <f>IF($A50&gt;='FG_576way_Regular Symbol(2wild)'!E$16,"",IF(C50=0,"",IF(OR(C50=$BW$1,C51=$BW$1,C52=$BW$1,C50=$BX$1,C51=$BX$1,C52=$BX$1),0,1)))</f>
        <v>0</v>
      </c>
      <c r="BY50" s="3">
        <f>IF($A50&gt;='FG_576way_Regular Symbol(2wild)'!F$16,"",IF(D50=0,"",IF(OR(D50=$BW$1,D51=$BW$1,D52=$BW$1,D50=$BX$1,D51=$BX$1,D52=$BX$1,D53=$BW$1,D53=$BX$1),0,1)))</f>
        <v>0</v>
      </c>
      <c r="BZ50" s="3">
        <f>IF($A50&gt;='FG_576way_Regular Symbol(2wild)'!G$16,"",IF(E50=0,"",IF(OR(E50=$BW$1,E51=$BW$1,E52=$BW$1,E50=$BX$1,E51=$BX$1,E52=$BX$1,E53=$BW$1,E53=$BX$1),0,1)))</f>
        <v>0</v>
      </c>
      <c r="CA50" s="3">
        <f>IF($A50&gt;='FG_576way_Regular Symbol(2wild)'!H$16,"",IF(F50=0,"",IF(OR(F50=$BW$1,F51=$BW$1,F52=$BW$1,F50=$BX$1,F51=$BX$1,F52=$BX$1,F53=$BW$1,F53=$BX$1),0,1)))</f>
        <v>0</v>
      </c>
      <c r="CC50" s="3">
        <f>IF($A50&gt;='FG_576way_Regular Symbol(2wild)'!D$16,"",IF(B50=0,"",IF(OR(B50=$BW$1,B51=$BW$1,B52=$BW$1,B50=$CD$1,B51=$CD$1,B52=$CD$1),0,1)))</f>
        <v>1</v>
      </c>
      <c r="CD50" s="3">
        <f>IF($A50&gt;='FG_576way_Regular Symbol(2wild)'!E$16,"",IF(C50=0,"",IF(OR(C50=$BW$1,C51=$BW$1,C52=$BW$1,C50=$CD$1,C51=$CD$1,C52=$CD$1),0,1)))</f>
        <v>1</v>
      </c>
      <c r="CE50" s="3">
        <f>IF($A50&gt;='FG_576way_Regular Symbol(2wild)'!F$16,"",IF(D50=0,"",IF(OR(D50=$BW$1,D51=$BW$1,D52=$BW$1,D50=$CD$1,D51=$CD$1,D52=$CD$1,D53=$BW$1,D53=$CD$1),0,1)))</f>
        <v>1</v>
      </c>
      <c r="CF50" s="3">
        <f>IF($A50&gt;='FG_576way_Regular Symbol(2wild)'!G$16,"",IF(E50=0,"",IF(OR(E50=$BW$1,E51=$BW$1,E52=$BW$1,E50=$CD$1,E51=$CD$1,E52=$CD$1,E53=$BW$1,E53=$CD$1),0,1)))</f>
        <v>1</v>
      </c>
      <c r="CG50" s="3">
        <f>IF($A50&gt;='FG_576way_Regular Symbol(2wild)'!H$16,"",IF(F50=0,"",IF(OR(F50=$BW$1,F51=$BW$1,F52=$BW$1,F50=$CD$1,F51=$CD$1,F52=$CD$1,F53=$BW$1,F53=$CD$1),0,1)))</f>
        <v>1</v>
      </c>
      <c r="CI50" s="3">
        <f>IF($A50&gt;='FG_576way_Regular Symbol(2wild)'!D$16,"",IF(B50=0,"",IF(OR(B50=$BW$1,B51=$BW$1,B52=$BW$1,B50=$CJ$1,B51=$CJ$1,B52=$CJ$1),0,1)))</f>
        <v>0</v>
      </c>
      <c r="CJ50" s="3">
        <f>IF($A50&gt;='FG_576way_Regular Symbol(2wild)'!E$16,"",IF(C50=0,"",IF(OR(C50=$BW$1,C51=$BW$1,C52=$BW$1,C50=$CJ$1,C51=$CJ$1,C52=$CJ$1),0,1)))</f>
        <v>1</v>
      </c>
      <c r="CK50" s="3">
        <f>IF($A50&gt;='FG_576way_Regular Symbol(2wild)'!F$16,"",IF(D50=0,"",IF(OR(D50=$BW$1,D51=$BW$1,D52=$BW$1,D50=$CJ$1,D51=$CJ$1,D52=$CJ$1,D53=$BW$1,D53=$CJ$1),0,1)))</f>
        <v>1</v>
      </c>
      <c r="CL50" s="3">
        <f>IF($A50&gt;='FG_576way_Regular Symbol(2wild)'!G$16,"",IF(E50=0,"",IF(OR(E50=$BW$1,E51=$BW$1,E52=$BW$1,E50=$CJ$1,E51=$CJ$1,E52=$CJ$1,E53=$BW$1,E53=$CJ$1),0,1)))</f>
        <v>1</v>
      </c>
      <c r="CM50" s="3">
        <f>IF($A50&gt;='FG_576way_Regular Symbol(2wild)'!H$16,"",IF(F50=0,"",IF(OR(F50=$BW$1,F51=$BW$1,F52=$BW$1,F50=$CJ$1,F51=$CJ$1,F52=$CJ$1,F53=$BW$1,F53=$CJ$1),0,1)))</f>
        <v>1</v>
      </c>
      <c r="CO50" s="3">
        <f>IF($A50&gt;='FG_576way_Regular Symbol(2wild)'!D$16,"",IF(B50=0,"",IF(OR(B50=$BW$1,B51=$BW$1,B52=$BW$1,B50=$CP$1,B51=$CP$1,B52=$CP$1),0,1)))</f>
        <v>1</v>
      </c>
      <c r="CP50" s="3">
        <f>IF($A50&gt;='FG_576way_Regular Symbol(2wild)'!E$16,"",IF(C50=0,"",IF(OR(C50=$BW$1,C51=$BW$1,C52=$BW$1,C50=$CP$1,C51=$CP$1,C52=$CP$1),0,1)))</f>
        <v>1</v>
      </c>
      <c r="CQ50" s="3">
        <f>IF($A50&gt;='FG_576way_Regular Symbol(2wild)'!F$16,"",IF(D50=0,"",IF(OR(D50=$BW$1,D51=$BW$1,D52=$BW$1,D50=$CP$1,D51=$CP$1,D52=$CP$1,D53=$BW$1,D53=$CP$1),0,1)))</f>
        <v>0</v>
      </c>
      <c r="CR50" s="3">
        <f>IF($A50&gt;='FG_576way_Regular Symbol(2wild)'!G$16,"",IF(E50=0,"",IF(OR(E50=$BW$1,E51=$BW$1,E52=$BW$1,E50=$CP$1,E51=$CP$1,E52=$CP$1,E53=$BW$1,E53=$CP$1),0,1)))</f>
        <v>1</v>
      </c>
      <c r="CS50" s="3">
        <f>IF($A50&gt;='FG_576way_Regular Symbol(2wild)'!H$16,"",IF(F50=0,"",IF(OR(F50=$BW$1,F51=$BW$1,F52=$BW$1,F50=$CP$1,F51=$CP$1,F52=$CP$1,F53=$BW$1,F53=$CP$1),0,1)))</f>
        <v>1</v>
      </c>
      <c r="CU50" s="3">
        <f>IF($A50&gt;='FG_576way_Regular Symbol(2wild)'!D$16,"",IF(B50=0,"",IF(OR(B50=$BW$1,B51=$BW$1,B52=$BW$1,B50=$CV$1,B51=$CV$1,B52=$CV$1),0,1)))</f>
        <v>1</v>
      </c>
      <c r="CV50" s="3">
        <f>IF($A50&gt;='FG_576way_Regular Symbol(2wild)'!E$16,"",IF(C50=0,"",IF(OR(C50=$BW$1,C51=$BW$1,C52=$BW$1,C50=$CV$1,C51=$CV$1,C52=$CV$1),0,1)))</f>
        <v>1</v>
      </c>
      <c r="CW50" s="3">
        <f>IF($A50&gt;='FG_576way_Regular Symbol(2wild)'!F$16,"",IF(D50=0,"",IF(OR(D50=$BW$1,D51=$BW$1,D52=$BW$1,D50=$CV$1,D51=$CV$1,D52=$CV$1,D53=$BW$1,D53=$CV$1),0,1)))</f>
        <v>1</v>
      </c>
      <c r="CX50" s="3">
        <f>IF($A50&gt;='FG_576way_Regular Symbol(2wild)'!G$16,"",IF(E50=0,"",IF(OR(E50=$BW$1,E51=$BW$1,E52=$BW$1,E50=$CV$1,E51=$CV$1,E52=$CV$1,E53=$BW$1,E53=$CV$1),0,1)))</f>
        <v>1</v>
      </c>
      <c r="CY50" s="3">
        <f>IF($A50&gt;='FG_576way_Regular Symbol(2wild)'!H$16,"",IF(F50=0,"",IF(OR(F50=$BW$1,F51=$BW$1,F52=$BW$1,F50=$CV$1,F51=$CV$1,F52=$CV$1,F53=$BW$1,F53=$CV$1),0,1)))</f>
        <v>1</v>
      </c>
    </row>
    <row r="51" spans="1:103">
      <c r="A51" s="337">
        <f>IF('FG_243way_Regular Symbol'!L50="","",'FG_243way_Regular Symbol'!L50)</f>
        <v>47</v>
      </c>
      <c r="B51" s="191" t="str">
        <f>IF('FG_576way_Regular Symbol(2wild)'!Q50="",
IF($A51-'FG_576way_Regular Symbol(2wild)'!D$16&gt;='FG_576way_RegularＸ_W()'!B$2-1,"",VLOOKUP($A51-'FG_576way_Regular Symbol(2wild)'!D$16,'FG_576way_Regular Symbol(2wild)'!$P$3:$U$99,'FG_576way_RegularＸ_W()'!B$3+1,FALSE)),
'FG_576way_Regular Symbol(2wild)'!Q50)</f>
        <v>K</v>
      </c>
      <c r="C51" s="191" t="str">
        <f>IF('FG_576way_Regular Symbol(2wild)'!R50="",
IF($A51-'FG_576way_Regular Symbol(2wild)'!E$16&gt;='FG_576way_RegularＸ_W()'!C$2-1,"",VLOOKUP($A51-'FG_576way_Regular Symbol(2wild)'!E$16,'FG_576way_Regular Symbol(2wild)'!$P$3:$U$99,'FG_576way_RegularＸ_W()'!C$3+1,FALSE)),
'FG_576way_Regular Symbol(2wild)'!R50)</f>
        <v>K</v>
      </c>
      <c r="D51" s="191" t="str">
        <f>IF('FG_576way_Regular Symbol(2wild)'!S50="",
IF($A51-'FG_576way_Regular Symbol(2wild)'!F$16&gt;='FG_576way_RegularＸ_W()'!D$2-1,"",VLOOKUP($A51-'FG_576way_Regular Symbol(2wild)'!F$16,'FG_576way_Regular Symbol(2wild)'!$P$3:$U$99,'FG_576way_RegularＸ_W()'!D$3+1,FALSE)),
'FG_576way_Regular Symbol(2wild)'!S50)</f>
        <v>TE</v>
      </c>
      <c r="E51" s="191" t="str">
        <f>IF('FG_576way_Regular Symbol(2wild)'!T50="",
IF($A51-'FG_576way_Regular Symbol(2wild)'!G$16&gt;='FG_576way_RegularＸ_W()'!E$2-1,"",VLOOKUP($A51-'FG_576way_Regular Symbol(2wild)'!G$16,'FG_576way_Regular Symbol(2wild)'!$P$3:$U$99,'FG_576way_RegularＸ_W()'!E$3+1,FALSE)),
'FG_576way_Regular Symbol(2wild)'!T50)</f>
        <v>K</v>
      </c>
      <c r="F51" s="191" t="str">
        <f>IF('FG_576way_Regular Symbol(2wild)'!U50="",
IF($A51-'FG_576way_Regular Symbol(2wild)'!H$16&gt;='FG_576way_RegularＸ_W()'!F$2-1,"",VLOOKUP($A51-'FG_576way_Regular Symbol(2wild)'!H$16,'FG_576way_Regular Symbol(2wild)'!$P$3:$U$99,'FG_576way_RegularＸ_W()'!F$3+1,FALSE)),
'FG_576way_Regular Symbol(2wild)'!U50)</f>
        <v>K</v>
      </c>
      <c r="N51" s="363">
        <f t="shared" si="1"/>
        <v>47</v>
      </c>
      <c r="O51" s="344">
        <f>IF($A51&gt;='FG_576way_Regular Symbol(2wild)'!D$16,"",IF(B51="","",IF(OR(B51=$O$1,B51=$P$1,B52=$O$1,B52=$P$1,B53=$O$1,B53=$P$1),0,1)))</f>
        <v>1</v>
      </c>
      <c r="P51" s="344">
        <f>IF($A51&gt;='FG_576way_Regular Symbol(2wild)'!E$16,"",IF(C51="","",IF(OR(C51=$O$1,C51=$P$1,C52=$O$1,C52=$P$1,C53=$O$1,C53=$P$1),0,1)))</f>
        <v>1</v>
      </c>
      <c r="Q51" s="344">
        <f>IF($A51&gt;='FG_576way_Regular Symbol(2wild)'!F$16,"",IF(D51="","",IF(OR(D51=$O$1,D51=$P$1,D52=$O$1,D52=$P$1,D53=$O$1,D53=$P$1,D54=$O$1,D54=$P$1),0,1)))</f>
        <v>1</v>
      </c>
      <c r="R51" s="344">
        <f>IF($A51&gt;='FG_576way_Regular Symbol(2wild)'!G$16,"",IF(E51="","",IF(OR(E51=$O$1,E51=$P$1,E52=$O$1,E52=$P$1,E53=$O$1,E53=$P$1,E54=$O$1,E54=$P$1),0,1)))</f>
        <v>1</v>
      </c>
      <c r="S51" s="344">
        <f>IF($A51&gt;='FG_576way_Regular Symbol(2wild)'!H$16,"",IF(F51="","",IF(OR(F51=$O$1,F51=$P$1,F52=$O$1,F52=$P$1,F53=$O$1,F53=$P$1,F54=$O$1,F54=$P$1),0,1)))</f>
        <v>1</v>
      </c>
      <c r="U51" s="344">
        <f>IF($A51&gt;='FG_576way_Regular Symbol(2wild)'!D$16,"",IF(B51=0,"",IF(OR(B51=$U$1,B51=$V$1,B52=$U$1,B52=$V$1,B53=$U$1,B53=$V$1),0,1)))</f>
        <v>1</v>
      </c>
      <c r="V51" s="344">
        <f>IF($A51&gt;='FG_576way_Regular Symbol(2wild)'!E$16,"",IF(C51=0,"",IF(OR(C51=$U$1,C51=$V$1,C52=$U$1,C52=$V$1,C53=$U$1,C53=$V$1),0,1)))</f>
        <v>0</v>
      </c>
      <c r="W51" s="3">
        <f>IF($A51&gt;='FG_576way_Regular Symbol(2wild)'!F$16,"",IF(D51=0,"",IF(OR(D51=$U$1,D51=$V$1,D52=$U$1,D52=$V$1,D53=$U$1,D53=$V$1,D54=$U$1,D54=$V$1),0,1)))</f>
        <v>1</v>
      </c>
      <c r="X51" s="3">
        <f>IF($A51&gt;='FG_576way_Regular Symbol(2wild)'!G$16,"",IF(E51=0,"",IF(OR(E51=$U$1,E51=$V$1,E52=$U$1,E52=$V$1,E53=$U$1,E53=$V$1,E54=$U$1,E54=$V$1),0,1)))</f>
        <v>0</v>
      </c>
      <c r="Y51" s="3">
        <f>IF($A51&gt;='FG_576way_Regular Symbol(2wild)'!H$16,"",IF(F51=0,"",IF(OR(F51=$U$1,F51=$V$1,F52=$U$1,F52=$V$1,F53=$U$1,F53=$V$1,F54=$U$1,F54=$V$1),0,1)))</f>
        <v>1</v>
      </c>
      <c r="AA51" s="344">
        <f>IF($A51&gt;='FG_576way_Regular Symbol(2wild)'!D$16,"",IF(B51=0,"",IF(OR(B51=$AA$1,B51=$AB$1,B52=$AA$1,B52=$AB$1,B53=$AA$1,,B53=$AB$1),0,1)))</f>
        <v>1</v>
      </c>
      <c r="AB51" s="344">
        <f>IF($A51&gt;='FG_576way_Regular Symbol(2wild)'!E$16,"",IF(C51=0,"",IF(OR(C51=$AA$1,C51=$AB$1,C52=$AA$1,C52=$AB$1,C53=$AA$1,,C53=$AB$1),0,1)))</f>
        <v>1</v>
      </c>
      <c r="AC51" s="3">
        <f>IF($A51&gt;='FG_576way_Regular Symbol(2wild)'!F$16,"",IF(D51=0,"",IF(OR(D51=$AA$1,D51=$AB$1,D52=$AA$1,D52=$AB$1,D53=$AA$1,D53=$AB$1,D54=$AA$1,D54=$AB$1),0,1)))</f>
        <v>1</v>
      </c>
      <c r="AD51" s="3">
        <f>IF($A51&gt;='FG_576way_Regular Symbol(2wild)'!G$16,"",IF(E51=0,"",IF(OR(E51=$AA$1,E51=$AB$1,E52=$AA$1,E52=$AB$1,E53=$AA$1,E53=$AB$1,E54=$AA$1,E54=$AB$1),0,1)))</f>
        <v>0</v>
      </c>
      <c r="AE51" s="3">
        <f>IF($A51&gt;='FG_576way_Regular Symbol(2wild)'!H$16,"",IF(F51=0,"",IF(OR(F51=$AA$1,F51=$AB$1,F52=$AA$1,F52=$AB$1,F53=$AA$1,F53=$AB$1,F54=$AA$1,F54=$AB$1),0,1)))</f>
        <v>0</v>
      </c>
      <c r="AG51" s="344">
        <f>IF($A51&gt;='FG_576way_Regular Symbol(2wild)'!D$16,"",IF(B51=0,"",IF(OR(B51=$AG$1,B51=$AH$1,B52=$AG$1,B52=$AH$1,B53=$AG$1,B53=$AH$1),0,1)))</f>
        <v>1</v>
      </c>
      <c r="AH51" s="344">
        <f>IF($A51&gt;='FG_576way_Regular Symbol(2wild)'!E$16,"",IF(C51=0,"",IF(OR(C51=$AG$1,C51=$AH$1,C52=$AG$1,C52=$AH$1,C53=$AG$1,C53=$AH$1),0,1)))</f>
        <v>1</v>
      </c>
      <c r="AI51" s="3">
        <f>IF($A51&gt;='FG_576way_Regular Symbol(2wild)'!F$16,"",IF(D51=0,"",IF(OR(D51=$AG$1,D51=$AH$1,D52=$AG$1,D52=$AH$1,D53=$AG$1,D53=$AH$1,D54=$AG$1,D54=$AH$1),0,1)))</f>
        <v>1</v>
      </c>
      <c r="AJ51" s="3">
        <f>IF($A51&gt;='FG_576way_Regular Symbol(2wild)'!G$16,"",IF(E51=0,"",IF(OR(E51=$AG$1,E51=$AH$1,E52=$AG$1,E52=$AH$1,E53=$AG$1,E53=$AH$1,E54=$AG$1,E54=$AH$1),0,1)))</f>
        <v>1</v>
      </c>
      <c r="AK51" s="3">
        <f>IF($A51&gt;='FG_576way_Regular Symbol(2wild)'!H$16,"",IF(F51=0,"",IF(OR(F51=$AG$1,F51=$AH$1,F52=$AG$1,F52=$AH$1,F53=$AG$1,F53=$AH$1,F54=$AG$1,F54=$AH$1),0,1)))</f>
        <v>1</v>
      </c>
      <c r="AM51" s="344">
        <f>IF($A51&gt;='FG_576way_Regular Symbol(2wild)'!D$16,"",IF(B51=0,"",IF(OR(B51=$AM$1,B51=$AN$1,B52=$AM$1,B52=$AN$1,B53=$AM$1,B53=$AN$1),0,1)))</f>
        <v>1</v>
      </c>
      <c r="AN51" s="344">
        <f>IF($A51&gt;='FG_576way_Regular Symbol(2wild)'!E$16,"",IF(C51=0,"",IF(OR(C51=$AM$1,C51=$AN$1,C52=$AM$1,C52=$AN$1,C53=$AM$1,C53=$AN$1),0,1)))</f>
        <v>1</v>
      </c>
      <c r="AO51" s="3">
        <f>IF($A51&gt;='FG_576way_Regular Symbol(2wild)'!F$16,"",IF(D51=0,"",IF(OR(D51=$AM$1,D51=$AN$1,D52=$AM$1,D52=$AN$1,D53=$AM$1,D53=$AN$1,D54=$AM$1,D54=$AN$1),0,1)))</f>
        <v>0</v>
      </c>
      <c r="AP51" s="3">
        <f>IF($A51&gt;='FG_576way_Regular Symbol(2wild)'!G$16,"",IF(E51=0,"",IF(OR(E51=$AM$1,E51=$AN$1,E52=$AM$1,E52=$AN$1,E53=$AM$1,E53=$AN$1,E54=$AM$1,E54=$AN$1),0,1)))</f>
        <v>1</v>
      </c>
      <c r="AQ51" s="3">
        <f>IF($A51&gt;='FG_576way_Regular Symbol(2wild)'!H$16,"",IF(F51=0,"",IF(OR(F51=$AM$1,F51=$AN$1,F52=$AM$1,F52=$AN$1,F53=$AM$1,F53=$AN$1,F54=$AM$1,F54=$AN$1),0,1)))</f>
        <v>1</v>
      </c>
      <c r="AS51" s="344">
        <f>IF($A51&gt;='FG_576way_Regular Symbol(2wild)'!D$16,"",IF(B51=0,"",IF(OR(B51=$AM$1,B51=$AT$1,B52=$AM$1,B52=$AT$1,B53=$AM$1,B53=$AT$1),0,1)))</f>
        <v>1</v>
      </c>
      <c r="AT51" s="344">
        <f>IF($A51&gt;='FG_576way_Regular Symbol(2wild)'!E$16,"",IF(C51=0,"",IF(OR(C51=$AM$1,C51=$AT$1,C52=$AM$1,C52=$AT$1,C53=$AM$1,C53=$AT$1),0,1)))</f>
        <v>1</v>
      </c>
      <c r="AU51" s="3">
        <f>IF($A51&gt;='FG_576way_Regular Symbol(2wild)'!F$16,"",IF(D51=0,"",IF(OR(D51=$AM$1,D51=$AT$1,D52=$AM$1,D52=$AT$1,D53=$AM$1,D53=$AT$1,D54=$AM$1,D54=$AT$1),0,1)))</f>
        <v>1</v>
      </c>
      <c r="AV51" s="3">
        <f>IF($A51&gt;='FG_576way_Regular Symbol(2wild)'!G$16,"",IF(E51=0,"",IF(OR(E51=$AM$1,E51=$AT$1,E52=$AM$1,E52=$AT$1,E53=$AM$1,E53=$AT$1,E54=$AM$1,E54=$AT$1),0,1)))</f>
        <v>1</v>
      </c>
      <c r="AW51" s="3">
        <f>IF($A51&gt;='FG_576way_Regular Symbol(2wild)'!H$16,"",IF(F51=0,"",IF(OR(F51=$AM$1,F51=$AT$1,F52=$AM$1,F52=$AT$1,F53=$AM$1,F53=$AT$1,F54=$AM$1,F54=$AT$1),0,1)))</f>
        <v>1</v>
      </c>
      <c r="AY51" s="344">
        <f>IF($A51&gt;='FG_576way_Regular Symbol(2wild)'!D$16,"",IF(B51=0,"",IF(OR(B51=$AM$1,B51=$AZ$1,B52=$AM$1,B52=$AZ$1,B53=$AM$1,B53=$AZ$1),0,1)))</f>
        <v>1</v>
      </c>
      <c r="AZ51" s="344">
        <f>IF($A51&gt;='FG_576way_Regular Symbol(2wild)'!E$16,"",IF(C51=0,"",IF(OR(C51=$AM$1,C51=$AZ$1,C52=$AM$1,C52=$AZ$1,C53=$AM$1,C53=$AZ$1),0,1)))</f>
        <v>1</v>
      </c>
      <c r="BA51" s="3">
        <f>IF($A51&gt;='FG_576way_Regular Symbol(2wild)'!F$16,"",IF(D51=0,"",IF(OR(D51=$AM$1,D51=$AZ$1,D52=$AM$1,D52=$AZ$1,D53=$AM$1,D53=$AZ$1,D54=$AM$1,D54=$AZ$1),0,1)))</f>
        <v>1</v>
      </c>
      <c r="BB51" s="3">
        <f>IF($A51&gt;='FG_576way_Regular Symbol(2wild)'!G$16,"",IF(E51=0,"",IF(OR(E51=$AM$1,E51=$AZ$1,E52=$AM$1,E52=$AZ$1,E53=$AM$1,E53=$AZ$1,E54=$AM$1,E54=$AZ$1),0,1)))</f>
        <v>1</v>
      </c>
      <c r="BC51" s="3">
        <f>IF($A51&gt;='FG_576way_Regular Symbol(2wild)'!H$16,"",IF(F51=0,"",IF(OR(F51=$AM$1,F51=$AZ$1,F52=$AM$1,F52=$AZ$1,F53=$AM$1,F53=$AZ$1,F54=$AM$1,F54=$AZ$1),0,1)))</f>
        <v>1</v>
      </c>
      <c r="BE51" s="344">
        <f>IF($A51&gt;='FG_576way_Regular Symbol(2wild)'!D$16,"",IF(B51=0,"",IF(OR(B51=$AM$1,B51=$BF$1,B52=$AM$1,B52=$BF$1,B53=$AM$1,B53=$BF$1),0,1)))</f>
        <v>1</v>
      </c>
      <c r="BF51" s="344">
        <f>IF($A51&gt;='FG_576way_Regular Symbol(2wild)'!E$16,"",IF(C51=0,"",IF(OR(C51=$AM$1,C51=$BF$1,C52=$AM$1,C52=$BF$1,C53=$AM$1,C53=$BF$1),0,1)))</f>
        <v>1</v>
      </c>
      <c r="BG51" s="3">
        <f>IF($A51&gt;='FG_576way_Regular Symbol(2wild)'!F$16,"",IF(D51=0,"",IF(OR(D51=$AM$1,D51=$BF$1,D52=$AM$1,D52=$BF$1,D53=$AM$1,D53=$BF$1,D54=$AM$1,D54=$BF$1),0,1)))</f>
        <v>1</v>
      </c>
      <c r="BH51" s="3">
        <f>IF($A51&gt;='FG_576way_Regular Symbol(2wild)'!G$16,"",IF(E51=0,"",IF(OR(E51=$AM$1,E51=$BF$1,E52=$AM$1,E52=$BF$1,E53=$AM$1,E53=$BF$1,E54=$AM$1,E54=$BF$1),0,1)))</f>
        <v>1</v>
      </c>
      <c r="BI51" s="3">
        <f>IF($A51&gt;='FG_576way_Regular Symbol(2wild)'!H$16,"",IF(F51=0,"",IF(OR(F51=$AM$1,F51=$BF$1,F52=$AM$1,F52=$BF$1,F53=$AM$1,F53=$BF$1,F54=$AM$1,F54=$BF$1),0,1)))</f>
        <v>1</v>
      </c>
      <c r="BK51" s="344">
        <f>IF($A51&gt;='FG_576way_Regular Symbol(2wild)'!D$16,"",IF(B51=0,"",IF(OR(B51=$AM$1,B51=$BL$1,B52=$AM$1,B52=$BL$1,B53=$AM$1,B53=$BL$1),0,1)))</f>
        <v>1</v>
      </c>
      <c r="BL51" s="344">
        <f>IF($A51&gt;='FG_576way_Regular Symbol(2wild)'!E$16,"",IF(C51=0,"",IF(OR(C51=$AM$1,C51=$BL$1,C52=$AM$1,C52=$BL$1,C53=$AM$1,C53=$BL$1),0,1)))</f>
        <v>1</v>
      </c>
      <c r="BM51" s="3">
        <f>IF($A51&gt;='FG_576way_Regular Symbol(2wild)'!F$16,"",IF(D51=0,"",IF(OR(D51=$AM$1,D51=$BL$1,D52=$AM$1,D52=$BL$1,D53=$AM$1,D53=$BL$1,D54=$AM$1,D54=$BL$1),0,1)))</f>
        <v>1</v>
      </c>
      <c r="BN51" s="3">
        <f>IF($A51&gt;='FG_576way_Regular Symbol(2wild)'!G$16,"",IF(E51=0,"",IF(OR(E51=$AM$1,E51=$BL$1,E52=$AM$1,E52=$BL$1,E53=$AM$1,E53=$BL$1,E54=$AM$1,E54=$BL$1),0,1)))</f>
        <v>1</v>
      </c>
      <c r="BO51" s="3">
        <f>IF($A51&gt;='FG_576way_Regular Symbol(2wild)'!H$16,"",IF(F51=0,"",IF(OR(F51=$AM$1,F51=$BL$1,F52=$AM$1,F52=$BL$1,F53=$AM$1,F53=$BL$1,F54=$AM$1,F54=$BL$1),0,1)))</f>
        <v>1</v>
      </c>
      <c r="BQ51" s="3">
        <f>IF($A51&gt;='FG_576way_Regular Symbol(2wild)'!D$16,"",IF(B51=0,"",IF(OR(B51=$BQ$1,B51=$BR$1,B52=$BQ$1,B52=$BR$1,B53=$BQ$1,B53=$BR$1),0,1)))</f>
        <v>1</v>
      </c>
      <c r="BR51" s="3">
        <f>IF($A51&gt;='FG_576way_Regular Symbol(2wild)'!E$16,"",IF(C51=0,"",IF(OR(C51=$BQ$1,C51=$BR$1,C52=$BQ$1,C52=$BR$1,C53=$BQ$1,C53=$BR$1),0,1)))</f>
        <v>1</v>
      </c>
      <c r="BS51" s="3">
        <f>IF($A51&gt;='FG_576way_Regular Symbol(2wild)'!F$16,"",IF(D51=0,"",IF(OR(D51=$BQ$1,D51=$BR$1,D52=$BQ$1,D52=$BR$1,D53=$BQ$1,D53=$BR$1,D54=$BQ$1,D54=$BR$1),0,1)))</f>
        <v>1</v>
      </c>
      <c r="BT51" s="3">
        <f>IF($A51&gt;='FG_576way_Regular Symbol(2wild)'!G$16,"",IF(E51=0,"",IF(OR(E51=$BQ$1,E51=$BR$1,E52=$BQ$1,E52=$BR$1,E53=$BQ$1,E53=$BR$1,E54=$BQ$1,E54=$BR$1),0,1)))</f>
        <v>0</v>
      </c>
      <c r="BU51" s="3">
        <f>IF($A51&gt;='FG_576way_Regular Symbol(2wild)'!H$16,"",IF(F51=0,"",IF(OR(F51=$BQ$1,F51=$BR$1,F52=$BQ$1,F52=$BR$1,F53=$BQ$1,F53=$BR$1,F54=$BQ$1,F54=$BR$1),0,1)))</f>
        <v>1</v>
      </c>
      <c r="BW51" s="3">
        <f>IF($A51&gt;='FG_576way_Regular Symbol(2wild)'!D$16,"",IF(B51=0,"",IF(OR(B51=$BW$1,B52=$BW$1,B53=$BW$1,B51=$BX$1,B52=$BX$1,B53=$BX$1),0,1)))</f>
        <v>0</v>
      </c>
      <c r="BX51" s="3">
        <f>IF($A51&gt;='FG_576way_Regular Symbol(2wild)'!E$16,"",IF(C51=0,"",IF(OR(C51=$BW$1,C52=$BW$1,C53=$BW$1,C51=$BX$1,C52=$BX$1,C53=$BX$1),0,1)))</f>
        <v>0</v>
      </c>
      <c r="BY51" s="3">
        <f>IF($A51&gt;='FG_576way_Regular Symbol(2wild)'!F$16,"",IF(D51=0,"",IF(OR(D51=$BW$1,D52=$BW$1,D53=$BW$1,D51=$BX$1,D52=$BX$1,D53=$BX$1,D54=$BW$1,D54=$BX$1),0,1)))</f>
        <v>0</v>
      </c>
      <c r="BZ51" s="3">
        <f>IF($A51&gt;='FG_576way_Regular Symbol(2wild)'!G$16,"",IF(E51=0,"",IF(OR(E51=$BW$1,E52=$BW$1,E53=$BW$1,E51=$BX$1,E52=$BX$1,E53=$BX$1,E54=$BW$1,E54=$BX$1),0,1)))</f>
        <v>0</v>
      </c>
      <c r="CA51" s="3">
        <f>IF($A51&gt;='FG_576way_Regular Symbol(2wild)'!H$16,"",IF(F51=0,"",IF(OR(F51=$BW$1,F52=$BW$1,F53=$BW$1,F51=$BX$1,F52=$BX$1,F53=$BX$1,F54=$BW$1,F54=$BX$1),0,1)))</f>
        <v>0</v>
      </c>
      <c r="CC51" s="3">
        <f>IF($A51&gt;='FG_576way_Regular Symbol(2wild)'!D$16,"",IF(B51=0,"",IF(OR(B51=$BW$1,B52=$BW$1,B53=$BW$1,B51=$CD$1,B52=$CD$1,B53=$CD$1),0,1)))</f>
        <v>0</v>
      </c>
      <c r="CD51" s="3">
        <f>IF($A51&gt;='FG_576way_Regular Symbol(2wild)'!E$16,"",IF(C51=0,"",IF(OR(C51=$BW$1,C52=$BW$1,C53=$BW$1,C51=$CD$1,C52=$CD$1,C53=$CD$1),0,1)))</f>
        <v>0</v>
      </c>
      <c r="CE51" s="3">
        <f>IF($A51&gt;='FG_576way_Regular Symbol(2wild)'!F$16,"",IF(D51=0,"",IF(OR(D51=$BW$1,D52=$BW$1,D53=$BW$1,D51=$CD$1,D52=$CD$1,D53=$CD$1,D54=$BW$1,D54=$CD$1),0,1)))</f>
        <v>1</v>
      </c>
      <c r="CF51" s="3">
        <f>IF($A51&gt;='FG_576way_Regular Symbol(2wild)'!G$16,"",IF(E51=0,"",IF(OR(E51=$BW$1,E52=$BW$1,E53=$BW$1,E51=$CD$1,E52=$CD$1,E53=$CD$1,E54=$BW$1,E54=$CD$1),0,1)))</f>
        <v>1</v>
      </c>
      <c r="CG51" s="3">
        <f>IF($A51&gt;='FG_576way_Regular Symbol(2wild)'!H$16,"",IF(F51=0,"",IF(OR(F51=$BW$1,F52=$BW$1,F53=$BW$1,F51=$CD$1,F52=$CD$1,F53=$CD$1,F54=$BW$1,F54=$CD$1),0,1)))</f>
        <v>1</v>
      </c>
      <c r="CI51" s="3">
        <f>IF($A51&gt;='FG_576way_Regular Symbol(2wild)'!D$16,"",IF(B51=0,"",IF(OR(B51=$BW$1,B52=$BW$1,B53=$BW$1,B51=$CJ$1,B52=$CJ$1,B53=$CJ$1),0,1)))</f>
        <v>1</v>
      </c>
      <c r="CJ51" s="3">
        <f>IF($A51&gt;='FG_576way_Regular Symbol(2wild)'!E$16,"",IF(C51=0,"",IF(OR(C51=$BW$1,C52=$BW$1,C53=$BW$1,C51=$CJ$1,C52=$CJ$1,C53=$CJ$1),0,1)))</f>
        <v>1</v>
      </c>
      <c r="CK51" s="3">
        <f>IF($A51&gt;='FG_576way_Regular Symbol(2wild)'!F$16,"",IF(D51=0,"",IF(OR(D51=$BW$1,D52=$BW$1,D53=$BW$1,D51=$CJ$1,D52=$CJ$1,D53=$CJ$1,D54=$BW$1,D54=$CJ$1),0,1)))</f>
        <v>1</v>
      </c>
      <c r="CL51" s="3">
        <f>IF($A51&gt;='FG_576way_Regular Symbol(2wild)'!G$16,"",IF(E51=0,"",IF(OR(E51=$BW$1,E52=$BW$1,E53=$BW$1,E51=$CJ$1,E52=$CJ$1,E53=$CJ$1,E54=$BW$1,E54=$CJ$1),0,1)))</f>
        <v>1</v>
      </c>
      <c r="CM51" s="3">
        <f>IF($A51&gt;='FG_576way_Regular Symbol(2wild)'!H$16,"",IF(F51=0,"",IF(OR(F51=$BW$1,F52=$BW$1,F53=$BW$1,F51=$CJ$1,F52=$CJ$1,F53=$CJ$1,F54=$BW$1,F54=$CJ$1),0,1)))</f>
        <v>0</v>
      </c>
      <c r="CO51" s="3">
        <f>IF($A51&gt;='FG_576way_Regular Symbol(2wild)'!D$16,"",IF(B51=0,"",IF(OR(B51=$BW$1,B52=$BW$1,B53=$BW$1,B51=$CP$1,B52=$CP$1,B53=$CP$1),0,1)))</f>
        <v>1</v>
      </c>
      <c r="CP51" s="3">
        <f>IF($A51&gt;='FG_576way_Regular Symbol(2wild)'!E$16,"",IF(C51=0,"",IF(OR(C51=$BW$1,C52=$BW$1,C53=$BW$1,C51=$CP$1,C52=$CP$1,C53=$CP$1),0,1)))</f>
        <v>1</v>
      </c>
      <c r="CQ51" s="3">
        <f>IF($A51&gt;='FG_576way_Regular Symbol(2wild)'!F$16,"",IF(D51=0,"",IF(OR(D51=$BW$1,D52=$BW$1,D53=$BW$1,D51=$CP$1,D52=$CP$1,D53=$CP$1,D54=$BW$1,D54=$CP$1),0,1)))</f>
        <v>0</v>
      </c>
      <c r="CR51" s="3">
        <f>IF($A51&gt;='FG_576way_Regular Symbol(2wild)'!G$16,"",IF(E51=0,"",IF(OR(E51=$BW$1,E52=$BW$1,E53=$BW$1,E51=$CP$1,E52=$CP$1,E53=$CP$1,E54=$BW$1,E54=$CP$1),0,1)))</f>
        <v>1</v>
      </c>
      <c r="CS51" s="3">
        <f>IF($A51&gt;='FG_576way_Regular Symbol(2wild)'!H$16,"",IF(F51=0,"",IF(OR(F51=$BW$1,F52=$BW$1,F53=$BW$1,F51=$CP$1,F52=$CP$1,F53=$CP$1,F54=$BW$1,F54=$CP$1),0,1)))</f>
        <v>1</v>
      </c>
      <c r="CU51" s="3">
        <f>IF($A51&gt;='FG_576way_Regular Symbol(2wild)'!D$16,"",IF(B51=0,"",IF(OR(B51=$BW$1,B52=$BW$1,B53=$BW$1,B51=$CV$1,B52=$CV$1,B53=$CV$1),0,1)))</f>
        <v>1</v>
      </c>
      <c r="CV51" s="3">
        <f>IF($A51&gt;='FG_576way_Regular Symbol(2wild)'!E$16,"",IF(C51=0,"",IF(OR(C51=$BW$1,C52=$BW$1,C53=$BW$1,C51=$CV$1,C52=$CV$1,C53=$CV$1),0,1)))</f>
        <v>1</v>
      </c>
      <c r="CW51" s="3">
        <f>IF($A51&gt;='FG_576way_Regular Symbol(2wild)'!F$16,"",IF(D51=0,"",IF(OR(D51=$BW$1,D52=$BW$1,D53=$BW$1,D51=$CV$1,D52=$CV$1,D53=$CV$1,D54=$BW$1,D54=$CV$1),0,1)))</f>
        <v>1</v>
      </c>
      <c r="CX51" s="3">
        <f>IF($A51&gt;='FG_576way_Regular Symbol(2wild)'!G$16,"",IF(E51=0,"",IF(OR(E51=$BW$1,E52=$BW$1,E53=$BW$1,E51=$CV$1,E52=$CV$1,E53=$CV$1,E54=$BW$1,E54=$CV$1),0,1)))</f>
        <v>1</v>
      </c>
      <c r="CY51" s="3">
        <f>IF($A51&gt;='FG_576way_Regular Symbol(2wild)'!H$16,"",IF(F51=0,"",IF(OR(F51=$BW$1,F52=$BW$1,F53=$BW$1,F51=$CV$1,F52=$CV$1,F53=$CV$1,F54=$BW$1,F54=$CV$1),0,1)))</f>
        <v>1</v>
      </c>
    </row>
    <row r="52" spans="1:103">
      <c r="A52" s="337">
        <f>IF('FG_243way_Regular Symbol'!L51="","",'FG_243way_Regular Symbol'!L51)</f>
        <v>48</v>
      </c>
      <c r="B52" s="191" t="str">
        <f>IF('FG_576way_Regular Symbol(2wild)'!Q51="",
IF($A52-'FG_576way_Regular Symbol(2wild)'!D$16&gt;='FG_576way_RegularＸ_W()'!B$2-1,"",VLOOKUP($A52-'FG_576way_Regular Symbol(2wild)'!D$16,'FG_576way_Regular Symbol(2wild)'!$P$3:$U$99,'FG_576way_RegularＸ_W()'!B$3+1,FALSE)),
'FG_576way_Regular Symbol(2wild)'!Q51)</f>
        <v>K</v>
      </c>
      <c r="C52" s="191" t="str">
        <f>IF('FG_576way_Regular Symbol(2wild)'!R51="",
IF($A52-'FG_576way_Regular Symbol(2wild)'!E$16&gt;='FG_576way_RegularＸ_W()'!C$2-1,"",VLOOKUP($A52-'FG_576way_Regular Symbol(2wild)'!E$16,'FG_576way_Regular Symbol(2wild)'!$P$3:$U$99,'FG_576way_RegularＸ_W()'!C$3+1,FALSE)),
'FG_576way_Regular Symbol(2wild)'!R51)</f>
        <v>M2</v>
      </c>
      <c r="D52" s="191" t="str">
        <f>IF('FG_576way_Regular Symbol(2wild)'!S51="",
IF($A52-'FG_576way_Regular Symbol(2wild)'!F$16&gt;='FG_576way_RegularＸ_W()'!D$2-1,"",VLOOKUP($A52-'FG_576way_Regular Symbol(2wild)'!F$16,'FG_576way_Regular Symbol(2wild)'!$P$3:$U$99,'FG_576way_RegularＸ_W()'!D$3+1,FALSE)),
'FG_576way_Regular Symbol(2wild)'!S51)</f>
        <v>TE</v>
      </c>
      <c r="E52" s="191" t="str">
        <f>IF('FG_576way_Regular Symbol(2wild)'!T51="",
IF($A52-'FG_576way_Regular Symbol(2wild)'!G$16&gt;='FG_576way_RegularＸ_W()'!E$2-1,"",VLOOKUP($A52-'FG_576way_Regular Symbol(2wild)'!G$16,'FG_576way_Regular Symbol(2wild)'!$P$3:$U$99,'FG_576way_RegularＸ_W()'!E$3+1,FALSE)),
'FG_576way_Regular Symbol(2wild)'!T51)</f>
        <v>M3</v>
      </c>
      <c r="F52" s="191" t="str">
        <f>IF('FG_576way_Regular Symbol(2wild)'!U51="",
IF($A52-'FG_576way_Regular Symbol(2wild)'!H$16&gt;='FG_576way_RegularＸ_W()'!F$2-1,"",VLOOKUP($A52-'FG_576way_Regular Symbol(2wild)'!H$16,'FG_576way_Regular Symbol(2wild)'!$P$3:$U$99,'FG_576way_RegularＸ_W()'!F$3+1,FALSE)),
'FG_576way_Regular Symbol(2wild)'!U51)</f>
        <v>K</v>
      </c>
      <c r="N52" s="363">
        <f t="shared" si="1"/>
        <v>48</v>
      </c>
      <c r="O52" s="344">
        <f>IF($A52&gt;='FG_576way_Regular Symbol(2wild)'!D$16,"",IF(B52="","",IF(OR(B52=$O$1,B52=$P$1,B53=$O$1,B53=$P$1,B54=$O$1,B54=$P$1),0,1)))</f>
        <v>1</v>
      </c>
      <c r="P52" s="344">
        <f>IF($A52&gt;='FG_576way_Regular Symbol(2wild)'!E$16,"",IF(C52="","",IF(OR(C52=$O$1,C52=$P$1,C53=$O$1,C53=$P$1,C54=$O$1,C54=$P$1),0,1)))</f>
        <v>1</v>
      </c>
      <c r="Q52" s="344">
        <f>IF($A52&gt;='FG_576way_Regular Symbol(2wild)'!F$16,"",IF(D52="","",IF(OR(D52=$O$1,D52=$P$1,D53=$O$1,D53=$P$1,D54=$O$1,D54=$P$1,D55=$O$1,D55=$P$1),0,1)))</f>
        <v>1</v>
      </c>
      <c r="R52" s="344">
        <f>IF($A52&gt;='FG_576way_Regular Symbol(2wild)'!G$16,"",IF(E52="","",IF(OR(E52=$O$1,E52=$P$1,E53=$O$1,E53=$P$1,E54=$O$1,E54=$P$1,E55=$O$1,E55=$P$1),0,1)))</f>
        <v>1</v>
      </c>
      <c r="S52" s="344">
        <f>IF($A52&gt;='FG_576way_Regular Symbol(2wild)'!H$16,"",IF(F52="","",IF(OR(F52=$O$1,F52=$P$1,F53=$O$1,F53=$P$1,F54=$O$1,F54=$P$1,F55=$O$1,F55=$P$1),0,1)))</f>
        <v>1</v>
      </c>
      <c r="U52" s="344">
        <f>IF($A52&gt;='FG_576way_Regular Symbol(2wild)'!D$16,"",IF(B52=0,"",IF(OR(B52=$U$1,B52=$V$1,B53=$U$1,B53=$V$1,B54=$U$1,B54=$V$1),0,1)))</f>
        <v>1</v>
      </c>
      <c r="V52" s="344">
        <f>IF($A52&gt;='FG_576way_Regular Symbol(2wild)'!E$16,"",IF(C52=0,"",IF(OR(C52=$U$1,C52=$V$1,C53=$U$1,C53=$V$1,C54=$U$1,C54=$V$1),0,1)))</f>
        <v>0</v>
      </c>
      <c r="W52" s="3">
        <f>IF($A52&gt;='FG_576way_Regular Symbol(2wild)'!F$16,"",IF(D52=0,"",IF(OR(D52=$U$1,D52=$V$1,D53=$U$1,D53=$V$1,D54=$U$1,D54=$V$1,D55=$U$1,D55=$V$1),0,1)))</f>
        <v>1</v>
      </c>
      <c r="X52" s="3">
        <f>IF($A52&gt;='FG_576way_Regular Symbol(2wild)'!G$16,"",IF(E52=0,"",IF(OR(E52=$U$1,E52=$V$1,E53=$U$1,E53=$V$1,E54=$U$1,E54=$V$1,E55=$U$1,E55=$V$1),0,1)))</f>
        <v>0</v>
      </c>
      <c r="Y52" s="3">
        <f>IF($A52&gt;='FG_576way_Regular Symbol(2wild)'!H$16,"",IF(F52=0,"",IF(OR(F52=$U$1,F52=$V$1,F53=$U$1,F53=$V$1,F54=$U$1,F54=$V$1,F55=$U$1,F55=$V$1),0,1)))</f>
        <v>1</v>
      </c>
      <c r="AA52" s="344">
        <f>IF($A52&gt;='FG_576way_Regular Symbol(2wild)'!D$16,"",IF(B52=0,"",IF(OR(B52=$AA$1,B52=$AB$1,B53=$AA$1,B53=$AB$1,B54=$AA$1,,B54=$AB$1),0,1)))</f>
        <v>1</v>
      </c>
      <c r="AB52" s="344">
        <f>IF($A52&gt;='FG_576way_Regular Symbol(2wild)'!E$16,"",IF(C52=0,"",IF(OR(C52=$AA$1,C52=$AB$1,C53=$AA$1,C53=$AB$1,C54=$AA$1,,C54=$AB$1),0,1)))</f>
        <v>1</v>
      </c>
      <c r="AC52" s="3">
        <f>IF($A52&gt;='FG_576way_Regular Symbol(2wild)'!F$16,"",IF(D52=0,"",IF(OR(D52=$AA$1,D52=$AB$1,D53=$AA$1,D53=$AB$1,D54=$AA$1,D54=$AB$1,D55=$AA$1,D55=$AB$1),0,1)))</f>
        <v>1</v>
      </c>
      <c r="AD52" s="3">
        <f>IF($A52&gt;='FG_576way_Regular Symbol(2wild)'!G$16,"",IF(E52=0,"",IF(OR(E52=$AA$1,E52=$AB$1,E53=$AA$1,E53=$AB$1,E54=$AA$1,E54=$AB$1,E55=$AA$1,E55=$AB$1),0,1)))</f>
        <v>0</v>
      </c>
      <c r="AE52" s="3">
        <f>IF($A52&gt;='FG_576way_Regular Symbol(2wild)'!H$16,"",IF(F52=0,"",IF(OR(F52=$AA$1,F52=$AB$1,F53=$AA$1,F53=$AB$1,F54=$AA$1,F54=$AB$1,F55=$AA$1,F55=$AB$1),0,1)))</f>
        <v>0</v>
      </c>
      <c r="AG52" s="344">
        <f>IF($A52&gt;='FG_576way_Regular Symbol(2wild)'!D$16,"",IF(B52=0,"",IF(OR(B52=$AG$1,B52=$AH$1,B53=$AG$1,B53=$AH$1,B54=$AG$1,B54=$AH$1),0,1)))</f>
        <v>1</v>
      </c>
      <c r="AH52" s="344">
        <f>IF($A52&gt;='FG_576way_Regular Symbol(2wild)'!E$16,"",IF(C52=0,"",IF(OR(C52=$AG$1,C52=$AH$1,C53=$AG$1,C53=$AH$1,C54=$AG$1,C54=$AH$1),0,1)))</f>
        <v>1</v>
      </c>
      <c r="AI52" s="3">
        <f>IF($A52&gt;='FG_576way_Regular Symbol(2wild)'!F$16,"",IF(D52=0,"",IF(OR(D52=$AG$1,D52=$AH$1,D53=$AG$1,D53=$AH$1,D54=$AG$1,D54=$AH$1,D55=$AG$1,D55=$AH$1),0,1)))</f>
        <v>1</v>
      </c>
      <c r="AJ52" s="3">
        <f>IF($A52&gt;='FG_576way_Regular Symbol(2wild)'!G$16,"",IF(E52=0,"",IF(OR(E52=$AG$1,E52=$AH$1,E53=$AG$1,E53=$AH$1,E54=$AG$1,E54=$AH$1,E55=$AG$1,E55=$AH$1),0,1)))</f>
        <v>1</v>
      </c>
      <c r="AK52" s="3">
        <f>IF($A52&gt;='FG_576way_Regular Symbol(2wild)'!H$16,"",IF(F52=0,"",IF(OR(F52=$AG$1,F52=$AH$1,F53=$AG$1,F53=$AH$1,F54=$AG$1,F54=$AH$1,F55=$AG$1,F55=$AH$1),0,1)))</f>
        <v>1</v>
      </c>
      <c r="AM52" s="344">
        <f>IF($A52&gt;='FG_576way_Regular Symbol(2wild)'!D$16,"",IF(B52=0,"",IF(OR(B52=$AM$1,B52=$AN$1,B53=$AM$1,B53=$AN$1,B54=$AM$1,B54=$AN$1),0,1)))</f>
        <v>1</v>
      </c>
      <c r="AN52" s="344">
        <f>IF($A52&gt;='FG_576way_Regular Symbol(2wild)'!E$16,"",IF(C52=0,"",IF(OR(C52=$AM$1,C52=$AN$1,C53=$AM$1,C53=$AN$1,C54=$AM$1,C54=$AN$1),0,1)))</f>
        <v>1</v>
      </c>
      <c r="AO52" s="3">
        <f>IF($A52&gt;='FG_576way_Regular Symbol(2wild)'!F$16,"",IF(D52=0,"",IF(OR(D52=$AM$1,D52=$AN$1,D53=$AM$1,D53=$AN$1,D54=$AM$1,D54=$AN$1,D55=$AM$1,D55=$AN$1),0,1)))</f>
        <v>0</v>
      </c>
      <c r="AP52" s="3">
        <f>IF($A52&gt;='FG_576way_Regular Symbol(2wild)'!G$16,"",IF(E52=0,"",IF(OR(E52=$AM$1,E52=$AN$1,E53=$AM$1,E53=$AN$1,E54=$AM$1,E54=$AN$1,E55=$AM$1,E55=$AN$1),0,1)))</f>
        <v>1</v>
      </c>
      <c r="AQ52" s="3">
        <f>IF($A52&gt;='FG_576way_Regular Symbol(2wild)'!H$16,"",IF(F52=0,"",IF(OR(F52=$AM$1,F52=$AN$1,F53=$AM$1,F53=$AN$1,F54=$AM$1,F54=$AN$1,F55=$AM$1,F55=$AN$1),0,1)))</f>
        <v>1</v>
      </c>
      <c r="AS52" s="344">
        <f>IF($A52&gt;='FG_576way_Regular Symbol(2wild)'!D$16,"",IF(B52=0,"",IF(OR(B52=$AM$1,B52=$AT$1,B53=$AM$1,B53=$AT$1,B54=$AM$1,B54=$AT$1),0,1)))</f>
        <v>1</v>
      </c>
      <c r="AT52" s="344">
        <f>IF($A52&gt;='FG_576way_Regular Symbol(2wild)'!E$16,"",IF(C52=0,"",IF(OR(C52=$AM$1,C52=$AT$1,C53=$AM$1,C53=$AT$1,C54=$AM$1,C54=$AT$1),0,1)))</f>
        <v>1</v>
      </c>
      <c r="AU52" s="3">
        <f>IF($A52&gt;='FG_576way_Regular Symbol(2wild)'!F$16,"",IF(D52=0,"",IF(OR(D52=$AM$1,D52=$AT$1,D53=$AM$1,D53=$AT$1,D54=$AM$1,D54=$AT$1,D55=$AM$1,D55=$AT$1),0,1)))</f>
        <v>1</v>
      </c>
      <c r="AV52" s="3">
        <f>IF($A52&gt;='FG_576way_Regular Symbol(2wild)'!G$16,"",IF(E52=0,"",IF(OR(E52=$AM$1,E52=$AT$1,E53=$AM$1,E53=$AT$1,E54=$AM$1,E54=$AT$1,E55=$AM$1,E55=$AT$1),0,1)))</f>
        <v>1</v>
      </c>
      <c r="AW52" s="3">
        <f>IF($A52&gt;='FG_576way_Regular Symbol(2wild)'!H$16,"",IF(F52=0,"",IF(OR(F52=$AM$1,F52=$AT$1,F53=$AM$1,F53=$AT$1,F54=$AM$1,F54=$AT$1,F55=$AM$1,F55=$AT$1),0,1)))</f>
        <v>1</v>
      </c>
      <c r="AY52" s="344">
        <f>IF($A52&gt;='FG_576way_Regular Symbol(2wild)'!D$16,"",IF(B52=0,"",IF(OR(B52=$AM$1,B52=$AZ$1,B53=$AM$1,B53=$AZ$1,B54=$AM$1,B54=$AZ$1),0,1)))</f>
        <v>1</v>
      </c>
      <c r="AZ52" s="344">
        <f>IF($A52&gt;='FG_576way_Regular Symbol(2wild)'!E$16,"",IF(C52=0,"",IF(OR(C52=$AM$1,C52=$AZ$1,C53=$AM$1,C53=$AZ$1,C54=$AM$1,C54=$AZ$1),0,1)))</f>
        <v>1</v>
      </c>
      <c r="BA52" s="3">
        <f>IF($A52&gt;='FG_576way_Regular Symbol(2wild)'!F$16,"",IF(D52=0,"",IF(OR(D52=$AM$1,D52=$AZ$1,D53=$AM$1,D53=$AZ$1,D54=$AM$1,D54=$AZ$1,D55=$AM$1,D55=$AZ$1),0,1)))</f>
        <v>1</v>
      </c>
      <c r="BB52" s="3">
        <f>IF($A52&gt;='FG_576way_Regular Symbol(2wild)'!G$16,"",IF(E52=0,"",IF(OR(E52=$AM$1,E52=$AZ$1,E53=$AM$1,E53=$AZ$1,E54=$AM$1,E54=$AZ$1,E55=$AM$1,E55=$AZ$1),0,1)))</f>
        <v>0</v>
      </c>
      <c r="BC52" s="3">
        <f>IF($A52&gt;='FG_576way_Regular Symbol(2wild)'!H$16,"",IF(F52=0,"",IF(OR(F52=$AM$1,F52=$AZ$1,F53=$AM$1,F53=$AZ$1,F54=$AM$1,F54=$AZ$1,F55=$AM$1,F55=$AZ$1),0,1)))</f>
        <v>1</v>
      </c>
      <c r="BE52" s="344">
        <f>IF($A52&gt;='FG_576way_Regular Symbol(2wild)'!D$16,"",IF(B52=0,"",IF(OR(B52=$AM$1,B52=$BF$1,B53=$AM$1,B53=$BF$1,B54=$AM$1,B54=$BF$1),0,1)))</f>
        <v>1</v>
      </c>
      <c r="BF52" s="344">
        <f>IF($A52&gt;='FG_576way_Regular Symbol(2wild)'!E$16,"",IF(C52=0,"",IF(OR(C52=$AM$1,C52=$BF$1,C53=$AM$1,C53=$BF$1,C54=$AM$1,C54=$BF$1),0,1)))</f>
        <v>1</v>
      </c>
      <c r="BG52" s="3">
        <f>IF($A52&gt;='FG_576way_Regular Symbol(2wild)'!F$16,"",IF(D52=0,"",IF(OR(D52=$AM$1,D52=$BF$1,D53=$AM$1,D53=$BF$1,D54=$AM$1,D54=$BF$1,D55=$AM$1,D55=$BF$1),0,1)))</f>
        <v>1</v>
      </c>
      <c r="BH52" s="3">
        <f>IF($A52&gt;='FG_576way_Regular Symbol(2wild)'!G$16,"",IF(E52=0,"",IF(OR(E52=$AM$1,E52=$BF$1,E53=$AM$1,E53=$BF$1,E54=$AM$1,E54=$BF$1,E55=$AM$1,E55=$BF$1),0,1)))</f>
        <v>1</v>
      </c>
      <c r="BI52" s="3">
        <f>IF($A52&gt;='FG_576way_Regular Symbol(2wild)'!H$16,"",IF(F52=0,"",IF(OR(F52=$AM$1,F52=$BF$1,F53=$AM$1,F53=$BF$1,F54=$AM$1,F54=$BF$1,F55=$AM$1,F55=$BF$1),0,1)))</f>
        <v>1</v>
      </c>
      <c r="BK52" s="344">
        <f>IF($A52&gt;='FG_576way_Regular Symbol(2wild)'!D$16,"",IF(B52=0,"",IF(OR(B52=$AM$1,B52=$BL$1,B53=$AM$1,B53=$BL$1,B54=$AM$1,B54=$BL$1),0,1)))</f>
        <v>1</v>
      </c>
      <c r="BL52" s="344">
        <f>IF($A52&gt;='FG_576way_Regular Symbol(2wild)'!E$16,"",IF(C52=0,"",IF(OR(C52=$AM$1,C52=$BL$1,C53=$AM$1,C53=$BL$1,C54=$AM$1,C54=$BL$1),0,1)))</f>
        <v>1</v>
      </c>
      <c r="BM52" s="3">
        <f>IF($A52&gt;='FG_576way_Regular Symbol(2wild)'!F$16,"",IF(D52=0,"",IF(OR(D52=$AM$1,D52=$BL$1,D53=$AM$1,D53=$BL$1,D54=$AM$1,D54=$BL$1,D55=$AM$1,D55=$BL$1),0,1)))</f>
        <v>1</v>
      </c>
      <c r="BN52" s="3">
        <f>IF($A52&gt;='FG_576way_Regular Symbol(2wild)'!G$16,"",IF(E52=0,"",IF(OR(E52=$AM$1,E52=$BL$1,E53=$AM$1,E53=$BL$1,E54=$AM$1,E54=$BL$1,E55=$AM$1,E55=$BL$1),0,1)))</f>
        <v>1</v>
      </c>
      <c r="BO52" s="3">
        <f>IF($A52&gt;='FG_576way_Regular Symbol(2wild)'!H$16,"",IF(F52=0,"",IF(OR(F52=$AM$1,F52=$BL$1,F53=$AM$1,F53=$BL$1,F54=$AM$1,F54=$BL$1,F55=$AM$1,F55=$BL$1),0,1)))</f>
        <v>1</v>
      </c>
      <c r="BQ52" s="3">
        <f>IF($A52&gt;='FG_576way_Regular Symbol(2wild)'!D$16,"",IF(B52=0,"",IF(OR(B52=$BQ$1,B52=$BR$1,B53=$BQ$1,B53=$BR$1,B54=$BQ$1,B54=$BR$1),0,1)))</f>
        <v>1</v>
      </c>
      <c r="BR52" s="3">
        <f>IF($A52&gt;='FG_576way_Regular Symbol(2wild)'!E$16,"",IF(C52=0,"",IF(OR(C52=$BQ$1,C52=$BR$1,C53=$BQ$1,C53=$BR$1,C54=$BQ$1,C54=$BR$1),0,1)))</f>
        <v>1</v>
      </c>
      <c r="BS52" s="3">
        <f>IF($A52&gt;='FG_576way_Regular Symbol(2wild)'!F$16,"",IF(D52=0,"",IF(OR(D52=$BQ$1,D52=$BR$1,D53=$BQ$1,D53=$BR$1,D54=$BQ$1,D54=$BR$1,D55=$BQ$1,D55=$BR$1),0,1)))</f>
        <v>1</v>
      </c>
      <c r="BT52" s="3">
        <f>IF($A52&gt;='FG_576way_Regular Symbol(2wild)'!G$16,"",IF(E52=0,"",IF(OR(E52=$BQ$1,E52=$BR$1,E53=$BQ$1,E53=$BR$1,E54=$BQ$1,E54=$BR$1,E55=$BQ$1,E55=$BR$1),0,1)))</f>
        <v>0</v>
      </c>
      <c r="BU52" s="3">
        <f>IF($A52&gt;='FG_576way_Regular Symbol(2wild)'!H$16,"",IF(F52=0,"",IF(OR(F52=$BQ$1,F52=$BR$1,F53=$BQ$1,F53=$BR$1,F54=$BQ$1,F54=$BR$1,F55=$BQ$1,F55=$BR$1),0,1)))</f>
        <v>0</v>
      </c>
      <c r="BW52" s="3">
        <f>IF($A52&gt;='FG_576way_Regular Symbol(2wild)'!D$16,"",IF(B52=0,"",IF(OR(B52=$BW$1,B53=$BW$1,B54=$BW$1,B52=$BX$1,B53=$BX$1,B54=$BX$1),0,1)))</f>
        <v>0</v>
      </c>
      <c r="BX52" s="3">
        <f>IF($A52&gt;='FG_576way_Regular Symbol(2wild)'!E$16,"",IF(C52=0,"",IF(OR(C52=$BW$1,C53=$BW$1,C54=$BW$1,C52=$BX$1,C53=$BX$1,C54=$BX$1),0,1)))</f>
        <v>0</v>
      </c>
      <c r="BY52" s="3">
        <f>IF($A52&gt;='FG_576way_Regular Symbol(2wild)'!F$16,"",IF(D52=0,"",IF(OR(D52=$BW$1,D53=$BW$1,D54=$BW$1,D52=$BX$1,D53=$BX$1,D54=$BX$1,D55=$BW$1,D55=$BX$1),0,1)))</f>
        <v>0</v>
      </c>
      <c r="BZ52" s="3">
        <f>IF($A52&gt;='FG_576way_Regular Symbol(2wild)'!G$16,"",IF(E52=0,"",IF(OR(E52=$BW$1,E53=$BW$1,E54=$BW$1,E52=$BX$1,E53=$BX$1,E54=$BX$1,E55=$BW$1,E55=$BX$1),0,1)))</f>
        <v>1</v>
      </c>
      <c r="CA52" s="3">
        <f>IF($A52&gt;='FG_576way_Regular Symbol(2wild)'!H$16,"",IF(F52=0,"",IF(OR(F52=$BW$1,F53=$BW$1,F54=$BW$1,F52=$BX$1,F53=$BX$1,F54=$BX$1,F55=$BW$1,F55=$BX$1),0,1)))</f>
        <v>0</v>
      </c>
      <c r="CC52" s="3">
        <f>IF($A52&gt;='FG_576way_Regular Symbol(2wild)'!D$16,"",IF(B52=0,"",IF(OR(B52=$BW$1,B53=$BW$1,B54=$BW$1,B52=$CD$1,B53=$CD$1,B54=$CD$1),0,1)))</f>
        <v>0</v>
      </c>
      <c r="CD52" s="3">
        <f>IF($A52&gt;='FG_576way_Regular Symbol(2wild)'!E$16,"",IF(C52=0,"",IF(OR(C52=$BW$1,C53=$BW$1,C54=$BW$1,C52=$CD$1,C53=$CD$1,C54=$CD$1),0,1)))</f>
        <v>0</v>
      </c>
      <c r="CE52" s="3">
        <f>IF($A52&gt;='FG_576way_Regular Symbol(2wild)'!F$16,"",IF(D52=0,"",IF(OR(D52=$BW$1,D53=$BW$1,D54=$BW$1,D52=$CD$1,D53=$CD$1,D54=$CD$1,D55=$BW$1,D55=$CD$1),0,1)))</f>
        <v>1</v>
      </c>
      <c r="CF52" s="3">
        <f>IF($A52&gt;='FG_576way_Regular Symbol(2wild)'!G$16,"",IF(E52=0,"",IF(OR(E52=$BW$1,E53=$BW$1,E54=$BW$1,E52=$CD$1,E53=$CD$1,E54=$CD$1,E55=$BW$1,E55=$CD$1),0,1)))</f>
        <v>1</v>
      </c>
      <c r="CG52" s="3">
        <f>IF($A52&gt;='FG_576way_Regular Symbol(2wild)'!H$16,"",IF(F52=0,"",IF(OR(F52=$BW$1,F53=$BW$1,F54=$BW$1,F52=$CD$1,F53=$CD$1,F54=$CD$1,F55=$BW$1,F55=$CD$1),0,1)))</f>
        <v>1</v>
      </c>
      <c r="CI52" s="3">
        <f>IF($A52&gt;='FG_576way_Regular Symbol(2wild)'!D$16,"",IF(B52=0,"",IF(OR(B52=$BW$1,B53=$BW$1,B54=$BW$1,B52=$CJ$1,B53=$CJ$1,B54=$CJ$1),0,1)))</f>
        <v>1</v>
      </c>
      <c r="CJ52" s="3">
        <f>IF($A52&gt;='FG_576way_Regular Symbol(2wild)'!E$16,"",IF(C52=0,"",IF(OR(C52=$BW$1,C53=$BW$1,C54=$BW$1,C52=$CJ$1,C53=$CJ$1,C54=$CJ$1),0,1)))</f>
        <v>1</v>
      </c>
      <c r="CK52" s="3">
        <f>IF($A52&gt;='FG_576way_Regular Symbol(2wild)'!F$16,"",IF(D52=0,"",IF(OR(D52=$BW$1,D53=$BW$1,D54=$BW$1,D52=$CJ$1,D53=$CJ$1,D54=$CJ$1,D55=$BW$1,D55=$CJ$1),0,1)))</f>
        <v>0</v>
      </c>
      <c r="CL52" s="3">
        <f>IF($A52&gt;='FG_576way_Regular Symbol(2wild)'!G$16,"",IF(E52=0,"",IF(OR(E52=$BW$1,E53=$BW$1,E54=$BW$1,E52=$CJ$1,E53=$CJ$1,E54=$CJ$1,E55=$BW$1,E55=$CJ$1),0,1)))</f>
        <v>1</v>
      </c>
      <c r="CM52" s="3">
        <f>IF($A52&gt;='FG_576way_Regular Symbol(2wild)'!H$16,"",IF(F52=0,"",IF(OR(F52=$BW$1,F53=$BW$1,F54=$BW$1,F52=$CJ$1,F53=$CJ$1,F54=$CJ$1,F55=$BW$1,F55=$CJ$1),0,1)))</f>
        <v>0</v>
      </c>
      <c r="CO52" s="3">
        <f>IF($A52&gt;='FG_576way_Regular Symbol(2wild)'!D$16,"",IF(B52=0,"",IF(OR(B52=$BW$1,B53=$BW$1,B54=$BW$1,B52=$CP$1,B53=$CP$1,B54=$CP$1),0,1)))</f>
        <v>1</v>
      </c>
      <c r="CP52" s="3">
        <f>IF($A52&gt;='FG_576way_Regular Symbol(2wild)'!E$16,"",IF(C52=0,"",IF(OR(C52=$BW$1,C53=$BW$1,C54=$BW$1,C52=$CP$1,C53=$CP$1,C54=$CP$1),0,1)))</f>
        <v>1</v>
      </c>
      <c r="CQ52" s="3">
        <f>IF($A52&gt;='FG_576way_Regular Symbol(2wild)'!F$16,"",IF(D52=0,"",IF(OR(D52=$BW$1,D53=$BW$1,D54=$BW$1,D52=$CP$1,D53=$CP$1,D54=$CP$1,D55=$BW$1,D55=$CP$1),0,1)))</f>
        <v>0</v>
      </c>
      <c r="CR52" s="3">
        <f>IF($A52&gt;='FG_576way_Regular Symbol(2wild)'!G$16,"",IF(E52=0,"",IF(OR(E52=$BW$1,E53=$BW$1,E54=$BW$1,E52=$CP$1,E53=$CP$1,E54=$CP$1,E55=$BW$1,E55=$CP$1),0,1)))</f>
        <v>1</v>
      </c>
      <c r="CS52" s="3">
        <f>IF($A52&gt;='FG_576way_Regular Symbol(2wild)'!H$16,"",IF(F52=0,"",IF(OR(F52=$BW$1,F53=$BW$1,F54=$BW$1,F52=$CP$1,F53=$CP$1,F54=$CP$1,F55=$BW$1,F55=$CP$1),0,1)))</f>
        <v>1</v>
      </c>
      <c r="CU52" s="3">
        <f>IF($A52&gt;='FG_576way_Regular Symbol(2wild)'!D$16,"",IF(B52=0,"",IF(OR(B52=$BW$1,B53=$BW$1,B54=$BW$1,B52=$CV$1,B53=$CV$1,B54=$CV$1),0,1)))</f>
        <v>1</v>
      </c>
      <c r="CV52" s="3">
        <f>IF($A52&gt;='FG_576way_Regular Symbol(2wild)'!E$16,"",IF(C52=0,"",IF(OR(C52=$BW$1,C53=$BW$1,C54=$BW$1,C52=$CV$1,C53=$CV$1,C54=$CV$1),0,1)))</f>
        <v>1</v>
      </c>
      <c r="CW52" s="3">
        <f>IF($A52&gt;='FG_576way_Regular Symbol(2wild)'!F$16,"",IF(D52=0,"",IF(OR(D52=$BW$1,D53=$BW$1,D54=$BW$1,D52=$CV$1,D53=$CV$1,D54=$CV$1,D55=$BW$1,D55=$CV$1),0,1)))</f>
        <v>1</v>
      </c>
      <c r="CX52" s="3">
        <f>IF($A52&gt;='FG_576way_Regular Symbol(2wild)'!G$16,"",IF(E52=0,"",IF(OR(E52=$BW$1,E53=$BW$1,E54=$BW$1,E52=$CV$1,E53=$CV$1,E54=$CV$1,E55=$BW$1,E55=$CV$1),0,1)))</f>
        <v>1</v>
      </c>
      <c r="CY52" s="3">
        <f>IF($A52&gt;='FG_576way_Regular Symbol(2wild)'!H$16,"",IF(F52=0,"",IF(OR(F52=$BW$1,F53=$BW$1,F54=$BW$1,F52=$CV$1,F53=$CV$1,F54=$CV$1,F55=$BW$1,F55=$CV$1),0,1)))</f>
        <v>1</v>
      </c>
    </row>
    <row r="53" spans="1:103">
      <c r="A53" s="337">
        <f>IF('FG_243way_Regular Symbol'!L52="","",'FG_243way_Regular Symbol'!L52)</f>
        <v>49</v>
      </c>
      <c r="B53" s="191" t="str">
        <f>IF('FG_576way_Regular Symbol(2wild)'!Q52="",
IF($A53-'FG_576way_Regular Symbol(2wild)'!D$16&gt;='FG_576way_RegularＸ_W()'!B$2-1,"",VLOOKUP($A53-'FG_576way_Regular Symbol(2wild)'!D$16,'FG_576way_Regular Symbol(2wild)'!$P$3:$U$99,'FG_576way_RegularＸ_W()'!B$3+1,FALSE)),
'FG_576way_Regular Symbol(2wild)'!Q52)</f>
        <v>Q</v>
      </c>
      <c r="C53" s="191" t="str">
        <f>IF('FG_576way_Regular Symbol(2wild)'!R52="",
IF($A53-'FG_576way_Regular Symbol(2wild)'!E$16&gt;='FG_576way_RegularＸ_W()'!C$2-1,"",VLOOKUP($A53-'FG_576way_Regular Symbol(2wild)'!E$16,'FG_576way_Regular Symbol(2wild)'!$P$3:$U$99,'FG_576way_RegularＸ_W()'!C$3+1,FALSE)),
'FG_576way_Regular Symbol(2wild)'!R52)</f>
        <v>Q</v>
      </c>
      <c r="D53" s="191" t="str">
        <f>IF('FG_576way_Regular Symbol(2wild)'!S52="",
IF($A53-'FG_576way_Regular Symbol(2wild)'!F$16&gt;='FG_576way_RegularＸ_W()'!D$2-1,"",VLOOKUP($A53-'FG_576way_Regular Symbol(2wild)'!F$16,'FG_576way_Regular Symbol(2wild)'!$P$3:$U$99,'FG_576way_RegularＸ_W()'!D$3+1,FALSE)),
'FG_576way_Regular Symbol(2wild)'!S52)</f>
        <v>K</v>
      </c>
      <c r="E53" s="191" t="str">
        <f>IF('FG_576way_Regular Symbol(2wild)'!T52="",
IF($A53-'FG_576way_Regular Symbol(2wild)'!G$16&gt;='FG_576way_RegularＸ_W()'!E$2-1,"",VLOOKUP($A53-'FG_576way_Regular Symbol(2wild)'!G$16,'FG_576way_Regular Symbol(2wild)'!$P$3:$U$99,'FG_576way_RegularＸ_W()'!E$3+1,FALSE)),
'FG_576way_Regular Symbol(2wild)'!T52)</f>
        <v>A</v>
      </c>
      <c r="F53" s="191" t="str">
        <f>IF('FG_576way_Regular Symbol(2wild)'!U52="",
IF($A53-'FG_576way_Regular Symbol(2wild)'!H$16&gt;='FG_576way_RegularＸ_W()'!F$2-1,"",VLOOKUP($A53-'FG_576way_Regular Symbol(2wild)'!H$16,'FG_576way_Regular Symbol(2wild)'!$P$3:$U$99,'FG_576way_RegularＸ_W()'!F$3+1,FALSE)),
'FG_576way_Regular Symbol(2wild)'!U52)</f>
        <v>M3</v>
      </c>
      <c r="N53" s="363">
        <f t="shared" si="1"/>
        <v>49</v>
      </c>
      <c r="O53" s="344">
        <f>IF($A53&gt;='FG_576way_Regular Symbol(2wild)'!D$16,"",IF(B53="","",IF(OR(B53=$O$1,B53=$P$1,B54=$O$1,B54=$P$1,B55=$O$1,B55=$P$1),0,1)))</f>
        <v>1</v>
      </c>
      <c r="P53" s="344">
        <f>IF($A53&gt;='FG_576way_Regular Symbol(2wild)'!E$16,"",IF(C53="","",IF(OR(C53=$O$1,C53=$P$1,C54=$O$1,C54=$P$1,C55=$O$1,C55=$P$1),0,1)))</f>
        <v>1</v>
      </c>
      <c r="Q53" s="344">
        <f>IF($A53&gt;='FG_576way_Regular Symbol(2wild)'!F$16,"",IF(D53="","",IF(OR(D53=$O$1,D53=$P$1,D54=$O$1,D54=$P$1,D55=$O$1,D55=$P$1,D56=$O$1,D56=$P$1),0,1)))</f>
        <v>1</v>
      </c>
      <c r="R53" s="344">
        <f>IF($A53&gt;='FG_576way_Regular Symbol(2wild)'!G$16,"",IF(E53="","",IF(OR(E53=$O$1,E53=$P$1,E54=$O$1,E54=$P$1,E55=$O$1,E55=$P$1,E56=$O$1,E56=$P$1),0,1)))</f>
        <v>1</v>
      </c>
      <c r="S53" s="344">
        <f>IF($A53&gt;='FG_576way_Regular Symbol(2wild)'!H$16,"",IF(F53="","",IF(OR(F53=$O$1,F53=$P$1,F54=$O$1,F54=$P$1,F55=$O$1,F55=$P$1,F56=$O$1,F56=$P$1),0,1)))</f>
        <v>1</v>
      </c>
      <c r="U53" s="344">
        <f>IF($A53&gt;='FG_576way_Regular Symbol(2wild)'!D$16,"",IF(B53=0,"",IF(OR(B53=$U$1,B53=$V$1,B54=$U$1,B54=$V$1,B55=$U$1,B55=$V$1),0,1)))</f>
        <v>1</v>
      </c>
      <c r="V53" s="344">
        <f>IF($A53&gt;='FG_576way_Regular Symbol(2wild)'!E$16,"",IF(C53=0,"",IF(OR(C53=$U$1,C53=$V$1,C54=$U$1,C54=$V$1,C55=$U$1,C55=$V$1),0,1)))</f>
        <v>1</v>
      </c>
      <c r="W53" s="3">
        <f>IF($A53&gt;='FG_576way_Regular Symbol(2wild)'!F$16,"",IF(D53=0,"",IF(OR(D53=$U$1,D53=$V$1,D54=$U$1,D54=$V$1,D55=$U$1,D55=$V$1,D56=$U$1,D56=$V$1),0,1)))</f>
        <v>1</v>
      </c>
      <c r="X53" s="3">
        <f>IF($A53&gt;='FG_576way_Regular Symbol(2wild)'!G$16,"",IF(E53=0,"",IF(OR(E53=$U$1,E53=$V$1,E54=$U$1,E54=$V$1,E55=$U$1,E55=$V$1,E56=$U$1,E56=$V$1),0,1)))</f>
        <v>0</v>
      </c>
      <c r="Y53" s="3">
        <f>IF($A53&gt;='FG_576way_Regular Symbol(2wild)'!H$16,"",IF(F53=0,"",IF(OR(F53=$U$1,F53=$V$1,F54=$U$1,F54=$V$1,F55=$U$1,F55=$V$1,F56=$U$1,F56=$V$1),0,1)))</f>
        <v>1</v>
      </c>
      <c r="AA53" s="344">
        <f>IF($A53&gt;='FG_576way_Regular Symbol(2wild)'!D$16,"",IF(B53=0,"",IF(OR(B53=$AA$1,B53=$AB$1,B54=$AA$1,B54=$AB$1,B55=$AA$1,,B55=$AB$1),0,1)))</f>
        <v>1</v>
      </c>
      <c r="AB53" s="344">
        <f>IF($A53&gt;='FG_576way_Regular Symbol(2wild)'!E$16,"",IF(C53=0,"",IF(OR(C53=$AA$1,C53=$AB$1,C54=$AA$1,C54=$AB$1,C55=$AA$1,,C55=$AB$1),0,1)))</f>
        <v>0</v>
      </c>
      <c r="AC53" s="3">
        <f>IF($A53&gt;='FG_576way_Regular Symbol(2wild)'!F$16,"",IF(D53=0,"",IF(OR(D53=$AA$1,D53=$AB$1,D54=$AA$1,D54=$AB$1,D55=$AA$1,D55=$AB$1,D56=$AA$1,D56=$AB$1),0,1)))</f>
        <v>1</v>
      </c>
      <c r="AD53" s="3">
        <f>IF($A53&gt;='FG_576way_Regular Symbol(2wild)'!G$16,"",IF(E53=0,"",IF(OR(E53=$AA$1,E53=$AB$1,E54=$AA$1,E54=$AB$1,E55=$AA$1,E55=$AB$1,E56=$AA$1,E56=$AB$1),0,1)))</f>
        <v>1</v>
      </c>
      <c r="AE53" s="3">
        <f>IF($A53&gt;='FG_576way_Regular Symbol(2wild)'!H$16,"",IF(F53=0,"",IF(OR(F53=$AA$1,F53=$AB$1,F54=$AA$1,F54=$AB$1,F55=$AA$1,F55=$AB$1,F56=$AA$1,F56=$AB$1),0,1)))</f>
        <v>0</v>
      </c>
      <c r="AG53" s="344">
        <f>IF($A53&gt;='FG_576way_Regular Symbol(2wild)'!D$16,"",IF(B53=0,"",IF(OR(B53=$AG$1,B53=$AH$1,B54=$AG$1,B54=$AH$1,B55=$AG$1,B55=$AH$1),0,1)))</f>
        <v>0</v>
      </c>
      <c r="AH53" s="344">
        <f>IF($A53&gt;='FG_576way_Regular Symbol(2wild)'!E$16,"",IF(C53=0,"",IF(OR(C53=$AG$1,C53=$AH$1,C54=$AG$1,C54=$AH$1,C55=$AG$1,C55=$AH$1),0,1)))</f>
        <v>1</v>
      </c>
      <c r="AI53" s="3">
        <f>IF($A53&gt;='FG_576way_Regular Symbol(2wild)'!F$16,"",IF(D53=0,"",IF(OR(D53=$AG$1,D53=$AH$1,D54=$AG$1,D54=$AH$1,D55=$AG$1,D55=$AH$1,D56=$AG$1,D56=$AH$1),0,1)))</f>
        <v>1</v>
      </c>
      <c r="AJ53" s="3">
        <f>IF($A53&gt;='FG_576way_Regular Symbol(2wild)'!G$16,"",IF(E53=0,"",IF(OR(E53=$AG$1,E53=$AH$1,E54=$AG$1,E54=$AH$1,E55=$AG$1,E55=$AH$1,E56=$AG$1,E56=$AH$1),0,1)))</f>
        <v>1</v>
      </c>
      <c r="AK53" s="3">
        <f>IF($A53&gt;='FG_576way_Regular Symbol(2wild)'!H$16,"",IF(F53=0,"",IF(OR(F53=$AG$1,F53=$AH$1,F54=$AG$1,F54=$AH$1,F55=$AG$1,F55=$AH$1,F56=$AG$1,F56=$AH$1),0,1)))</f>
        <v>0</v>
      </c>
      <c r="AM53" s="344">
        <f>IF($A53&gt;='FG_576way_Regular Symbol(2wild)'!D$16,"",IF(B53=0,"",IF(OR(B53=$AM$1,B53=$AN$1,B54=$AM$1,B54=$AN$1,B55=$AM$1,B55=$AN$1),0,1)))</f>
        <v>1</v>
      </c>
      <c r="AN53" s="344">
        <f>IF($A53&gt;='FG_576way_Regular Symbol(2wild)'!E$16,"",IF(C53=0,"",IF(OR(C53=$AM$1,C53=$AN$1,C54=$AM$1,C54=$AN$1,C55=$AM$1,C55=$AN$1),0,1)))</f>
        <v>1</v>
      </c>
      <c r="AO53" s="3">
        <f>IF($A53&gt;='FG_576way_Regular Symbol(2wild)'!F$16,"",IF(D53=0,"",IF(OR(D53=$AM$1,D53=$AN$1,D54=$AM$1,D54=$AN$1,D55=$AM$1,D55=$AN$1,D56=$AM$1,D56=$AN$1),0,1)))</f>
        <v>0</v>
      </c>
      <c r="AP53" s="3">
        <f>IF($A53&gt;='FG_576way_Regular Symbol(2wild)'!G$16,"",IF(E53=0,"",IF(OR(E53=$AM$1,E53=$AN$1,E54=$AM$1,E54=$AN$1,E55=$AM$1,E55=$AN$1,E56=$AM$1,E56=$AN$1),0,1)))</f>
        <v>1</v>
      </c>
      <c r="AQ53" s="3">
        <f>IF($A53&gt;='FG_576way_Regular Symbol(2wild)'!H$16,"",IF(F53=0,"",IF(OR(F53=$AM$1,F53=$AN$1,F54=$AM$1,F54=$AN$1,F55=$AM$1,F55=$AN$1,F56=$AM$1,F56=$AN$1),0,1)))</f>
        <v>1</v>
      </c>
      <c r="AS53" s="344">
        <f>IF($A53&gt;='FG_576way_Regular Symbol(2wild)'!D$16,"",IF(B53=0,"",IF(OR(B53=$AM$1,B53=$AT$1,B54=$AM$1,B54=$AT$1,B55=$AM$1,B55=$AT$1),0,1)))</f>
        <v>1</v>
      </c>
      <c r="AT53" s="344">
        <f>IF($A53&gt;='FG_576way_Regular Symbol(2wild)'!E$16,"",IF(C53=0,"",IF(OR(C53=$AM$1,C53=$AT$1,C54=$AM$1,C54=$AT$1,C55=$AM$1,C55=$AT$1),0,1)))</f>
        <v>1</v>
      </c>
      <c r="AU53" s="3">
        <f>IF($A53&gt;='FG_576way_Regular Symbol(2wild)'!F$16,"",IF(D53=0,"",IF(OR(D53=$AM$1,D53=$AT$1,D54=$AM$1,D54=$AT$1,D55=$AM$1,D55=$AT$1,D56=$AM$1,D56=$AT$1),0,1)))</f>
        <v>1</v>
      </c>
      <c r="AV53" s="3">
        <f>IF($A53&gt;='FG_576way_Regular Symbol(2wild)'!G$16,"",IF(E53=0,"",IF(OR(E53=$AM$1,E53=$AT$1,E54=$AM$1,E54=$AT$1,E55=$AM$1,E55=$AT$1,E56=$AM$1,E56=$AT$1),0,1)))</f>
        <v>1</v>
      </c>
      <c r="AW53" s="3">
        <f>IF($A53&gt;='FG_576way_Regular Symbol(2wild)'!H$16,"",IF(F53=0,"",IF(OR(F53=$AM$1,F53=$AT$1,F54=$AM$1,F54=$AT$1,F55=$AM$1,F55=$AT$1,F56=$AM$1,F56=$AT$1),0,1)))</f>
        <v>1</v>
      </c>
      <c r="AY53" s="344">
        <f>IF($A53&gt;='FG_576way_Regular Symbol(2wild)'!D$16,"",IF(B53=0,"",IF(OR(B53=$AM$1,B53=$AZ$1,B54=$AM$1,B54=$AZ$1,B55=$AM$1,B55=$AZ$1),0,1)))</f>
        <v>1</v>
      </c>
      <c r="AZ53" s="344">
        <f>IF($A53&gt;='FG_576way_Regular Symbol(2wild)'!E$16,"",IF(C53=0,"",IF(OR(C53=$AM$1,C53=$AZ$1,C54=$AM$1,C54=$AZ$1,C55=$AM$1,C55=$AZ$1),0,1)))</f>
        <v>1</v>
      </c>
      <c r="BA53" s="3">
        <f>IF($A53&gt;='FG_576way_Regular Symbol(2wild)'!F$16,"",IF(D53=0,"",IF(OR(D53=$AM$1,D53=$AZ$1,D54=$AM$1,D54=$AZ$1,D55=$AM$1,D55=$AZ$1,D56=$AM$1,D56=$AZ$1),0,1)))</f>
        <v>1</v>
      </c>
      <c r="BB53" s="3">
        <f>IF($A53&gt;='FG_576way_Regular Symbol(2wild)'!G$16,"",IF(E53=0,"",IF(OR(E53=$AM$1,E53=$AZ$1,E54=$AM$1,E54=$AZ$1,E55=$AM$1,E55=$AZ$1,E56=$AM$1,E56=$AZ$1),0,1)))</f>
        <v>0</v>
      </c>
      <c r="BC53" s="3">
        <f>IF($A53&gt;='FG_576way_Regular Symbol(2wild)'!H$16,"",IF(F53=0,"",IF(OR(F53=$AM$1,F53=$AZ$1,F54=$AM$1,F54=$AZ$1,F55=$AM$1,F55=$AZ$1,F56=$AM$1,F56=$AZ$1),0,1)))</f>
        <v>1</v>
      </c>
      <c r="BE53" s="344">
        <f>IF($A53&gt;='FG_576way_Regular Symbol(2wild)'!D$16,"",IF(B53=0,"",IF(OR(B53=$AM$1,B53=$BF$1,B54=$AM$1,B54=$BF$1,B55=$AM$1,B55=$BF$1),0,1)))</f>
        <v>1</v>
      </c>
      <c r="BF53" s="344">
        <f>IF($A53&gt;='FG_576way_Regular Symbol(2wild)'!E$16,"",IF(C53=0,"",IF(OR(C53=$AM$1,C53=$BF$1,C54=$AM$1,C54=$BF$1,C55=$AM$1,C55=$BF$1),0,1)))</f>
        <v>1</v>
      </c>
      <c r="BG53" s="3">
        <f>IF($A53&gt;='FG_576way_Regular Symbol(2wild)'!F$16,"",IF(D53=0,"",IF(OR(D53=$AM$1,D53=$BF$1,D54=$AM$1,D54=$BF$1,D55=$AM$1,D55=$BF$1,D56=$AM$1,D56=$BF$1),0,1)))</f>
        <v>1</v>
      </c>
      <c r="BH53" s="3">
        <f>IF($A53&gt;='FG_576way_Regular Symbol(2wild)'!G$16,"",IF(E53=0,"",IF(OR(E53=$AM$1,E53=$BF$1,E54=$AM$1,E54=$BF$1,E55=$AM$1,E55=$BF$1,E56=$AM$1,E56=$BF$1),0,1)))</f>
        <v>1</v>
      </c>
      <c r="BI53" s="3">
        <f>IF($A53&gt;='FG_576way_Regular Symbol(2wild)'!H$16,"",IF(F53=0,"",IF(OR(F53=$AM$1,F53=$BF$1,F54=$AM$1,F54=$BF$1,F55=$AM$1,F55=$BF$1,F56=$AM$1,F56=$BF$1),0,1)))</f>
        <v>1</v>
      </c>
      <c r="BK53" s="344">
        <f>IF($A53&gt;='FG_576way_Regular Symbol(2wild)'!D$16,"",IF(B53=0,"",IF(OR(B53=$AM$1,B53=$BL$1,B54=$AM$1,B54=$BL$1,B55=$AM$1,B55=$BL$1),0,1)))</f>
        <v>1</v>
      </c>
      <c r="BL53" s="344">
        <f>IF($A53&gt;='FG_576way_Regular Symbol(2wild)'!E$16,"",IF(C53=0,"",IF(OR(C53=$AM$1,C53=$BL$1,C54=$AM$1,C54=$BL$1,C55=$AM$1,C55=$BL$1),0,1)))</f>
        <v>1</v>
      </c>
      <c r="BM53" s="3">
        <f>IF($A53&gt;='FG_576way_Regular Symbol(2wild)'!F$16,"",IF(D53=0,"",IF(OR(D53=$AM$1,D53=$BL$1,D54=$AM$1,D54=$BL$1,D55=$AM$1,D55=$BL$1,D56=$AM$1,D56=$BL$1),0,1)))</f>
        <v>1</v>
      </c>
      <c r="BN53" s="3">
        <f>IF($A53&gt;='FG_576way_Regular Symbol(2wild)'!G$16,"",IF(E53=0,"",IF(OR(E53=$AM$1,E53=$BL$1,E54=$AM$1,E54=$BL$1,E55=$AM$1,E55=$BL$1,E56=$AM$1,E56=$BL$1),0,1)))</f>
        <v>1</v>
      </c>
      <c r="BO53" s="3">
        <f>IF($A53&gt;='FG_576way_Regular Symbol(2wild)'!H$16,"",IF(F53=0,"",IF(OR(F53=$AM$1,F53=$BL$1,F54=$AM$1,F54=$BL$1,F55=$AM$1,F55=$BL$1,F56=$AM$1,F56=$BL$1),0,1)))</f>
        <v>1</v>
      </c>
      <c r="BQ53" s="3">
        <f>IF($A53&gt;='FG_576way_Regular Symbol(2wild)'!D$16,"",IF(B53=0,"",IF(OR(B53=$BQ$1,B53=$BR$1,B54=$BQ$1,B54=$BR$1,B55=$BQ$1,B55=$BR$1),0,1)))</f>
        <v>1</v>
      </c>
      <c r="BR53" s="3">
        <f>IF($A53&gt;='FG_576way_Regular Symbol(2wild)'!E$16,"",IF(C53=0,"",IF(OR(C53=$BQ$1,C53=$BR$1,C54=$BQ$1,C54=$BR$1,C55=$BQ$1,C55=$BR$1),0,1)))</f>
        <v>1</v>
      </c>
      <c r="BS53" s="3">
        <f>IF($A53&gt;='FG_576way_Regular Symbol(2wild)'!F$16,"",IF(D53=0,"",IF(OR(D53=$BQ$1,D53=$BR$1,D54=$BQ$1,D54=$BR$1,D55=$BQ$1,D55=$BR$1,D56=$BQ$1,D56=$BR$1),0,1)))</f>
        <v>1</v>
      </c>
      <c r="BT53" s="3">
        <f>IF($A53&gt;='FG_576way_Regular Symbol(2wild)'!G$16,"",IF(E53=0,"",IF(OR(E53=$BQ$1,E53=$BR$1,E54=$BQ$1,E54=$BR$1,E55=$BQ$1,E55=$BR$1,E56=$BQ$1,E56=$BR$1),0,1)))</f>
        <v>0</v>
      </c>
      <c r="BU53" s="3">
        <f>IF($A53&gt;='FG_576way_Regular Symbol(2wild)'!H$16,"",IF(F53=0,"",IF(OR(F53=$BQ$1,F53=$BR$1,F54=$BQ$1,F54=$BR$1,F55=$BQ$1,F55=$BR$1,F56=$BQ$1,F56=$BR$1),0,1)))</f>
        <v>0</v>
      </c>
      <c r="BW53" s="3">
        <f>IF($A53&gt;='FG_576way_Regular Symbol(2wild)'!D$16,"",IF(B53=0,"",IF(OR(B53=$BW$1,B54=$BW$1,B55=$BW$1,B53=$BX$1,B54=$BX$1,B55=$BX$1),0,1)))</f>
        <v>0</v>
      </c>
      <c r="BX53" s="3">
        <f>IF($A53&gt;='FG_576way_Regular Symbol(2wild)'!E$16,"",IF(C53=0,"",IF(OR(C53=$BW$1,C54=$BW$1,C55=$BW$1,C53=$BX$1,C54=$BX$1,C55=$BX$1),0,1)))</f>
        <v>0</v>
      </c>
      <c r="BY53" s="3">
        <f>IF($A53&gt;='FG_576way_Regular Symbol(2wild)'!F$16,"",IF(D53=0,"",IF(OR(D53=$BW$1,D54=$BW$1,D55=$BW$1,D53=$BX$1,D54=$BX$1,D55=$BX$1,D56=$BW$1,D56=$BX$1),0,1)))</f>
        <v>0</v>
      </c>
      <c r="BZ53" s="3">
        <f>IF($A53&gt;='FG_576way_Regular Symbol(2wild)'!G$16,"",IF(E53=0,"",IF(OR(E53=$BW$1,E54=$BW$1,E55=$BW$1,E53=$BX$1,E54=$BX$1,E55=$BX$1,E56=$BW$1,E56=$BX$1),0,1)))</f>
        <v>1</v>
      </c>
      <c r="CA53" s="3">
        <f>IF($A53&gt;='FG_576way_Regular Symbol(2wild)'!H$16,"",IF(F53=0,"",IF(OR(F53=$BW$1,F54=$BW$1,F55=$BW$1,F53=$BX$1,F54=$BX$1,F55=$BX$1,F56=$BW$1,F56=$BX$1),0,1)))</f>
        <v>1</v>
      </c>
      <c r="CC53" s="3">
        <f>IF($A53&gt;='FG_576way_Regular Symbol(2wild)'!D$16,"",IF(B53=0,"",IF(OR(B53=$BW$1,B54=$BW$1,B55=$BW$1,B53=$CD$1,B54=$CD$1,B55=$CD$1),0,1)))</f>
        <v>0</v>
      </c>
      <c r="CD53" s="3">
        <f>IF($A53&gt;='FG_576way_Regular Symbol(2wild)'!E$16,"",IF(C53=0,"",IF(OR(C53=$BW$1,C54=$BW$1,C55=$BW$1,C53=$CD$1,C54=$CD$1,C55=$CD$1),0,1)))</f>
        <v>0</v>
      </c>
      <c r="CE53" s="3">
        <f>IF($A53&gt;='FG_576way_Regular Symbol(2wild)'!F$16,"",IF(D53=0,"",IF(OR(D53=$BW$1,D54=$BW$1,D55=$BW$1,D53=$CD$1,D54=$CD$1,D55=$CD$1,D56=$BW$1,D56=$CD$1),0,1)))</f>
        <v>1</v>
      </c>
      <c r="CF53" s="3">
        <f>IF($A53&gt;='FG_576way_Regular Symbol(2wild)'!G$16,"",IF(E53=0,"",IF(OR(E53=$BW$1,E54=$BW$1,E55=$BW$1,E53=$CD$1,E54=$CD$1,E55=$CD$1,E56=$BW$1,E56=$CD$1),0,1)))</f>
        <v>1</v>
      </c>
      <c r="CG53" s="3">
        <f>IF($A53&gt;='FG_576way_Regular Symbol(2wild)'!H$16,"",IF(F53=0,"",IF(OR(F53=$BW$1,F54=$BW$1,F55=$BW$1,F53=$CD$1,F54=$CD$1,F55=$CD$1,F56=$BW$1,F56=$CD$1),0,1)))</f>
        <v>1</v>
      </c>
      <c r="CI53" s="3">
        <f>IF($A53&gt;='FG_576way_Regular Symbol(2wild)'!D$16,"",IF(B53=0,"",IF(OR(B53=$BW$1,B54=$BW$1,B55=$BW$1,B53=$CJ$1,B54=$CJ$1,B55=$CJ$1),0,1)))</f>
        <v>1</v>
      </c>
      <c r="CJ53" s="3">
        <f>IF($A53&gt;='FG_576way_Regular Symbol(2wild)'!E$16,"",IF(C53=0,"",IF(OR(C53=$BW$1,C54=$BW$1,C55=$BW$1,C53=$CJ$1,C54=$CJ$1,C55=$CJ$1),0,1)))</f>
        <v>1</v>
      </c>
      <c r="CK53" s="3">
        <f>IF($A53&gt;='FG_576way_Regular Symbol(2wild)'!F$16,"",IF(D53=0,"",IF(OR(D53=$BW$1,D54=$BW$1,D55=$BW$1,D53=$CJ$1,D54=$CJ$1,D55=$CJ$1,D56=$BW$1,D56=$CJ$1),0,1)))</f>
        <v>0</v>
      </c>
      <c r="CL53" s="3">
        <f>IF($A53&gt;='FG_576way_Regular Symbol(2wild)'!G$16,"",IF(E53=0,"",IF(OR(E53=$BW$1,E54=$BW$1,E55=$BW$1,E53=$CJ$1,E54=$CJ$1,E55=$CJ$1,E56=$BW$1,E56=$CJ$1),0,1)))</f>
        <v>0</v>
      </c>
      <c r="CM53" s="3">
        <f>IF($A53&gt;='FG_576way_Regular Symbol(2wild)'!H$16,"",IF(F53=0,"",IF(OR(F53=$BW$1,F54=$BW$1,F55=$BW$1,F53=$CJ$1,F54=$CJ$1,F55=$CJ$1,F56=$BW$1,F56=$CJ$1),0,1)))</f>
        <v>0</v>
      </c>
      <c r="CO53" s="3">
        <f>IF($A53&gt;='FG_576way_Regular Symbol(2wild)'!D$16,"",IF(B53=0,"",IF(OR(B53=$BW$1,B54=$BW$1,B55=$BW$1,B53=$CP$1,B54=$CP$1,B55=$CP$1),0,1)))</f>
        <v>1</v>
      </c>
      <c r="CP53" s="3">
        <f>IF($A53&gt;='FG_576way_Regular Symbol(2wild)'!E$16,"",IF(C53=0,"",IF(OR(C53=$BW$1,C54=$BW$1,C55=$BW$1,C53=$CP$1,C54=$CP$1,C55=$CP$1),0,1)))</f>
        <v>1</v>
      </c>
      <c r="CQ53" s="3">
        <f>IF($A53&gt;='FG_576way_Regular Symbol(2wild)'!F$16,"",IF(D53=0,"",IF(OR(D53=$BW$1,D54=$BW$1,D55=$BW$1,D53=$CP$1,D54=$CP$1,D55=$CP$1,D56=$BW$1,D56=$CP$1),0,1)))</f>
        <v>1</v>
      </c>
      <c r="CR53" s="3">
        <f>IF($A53&gt;='FG_576way_Regular Symbol(2wild)'!G$16,"",IF(E53=0,"",IF(OR(E53=$BW$1,E54=$BW$1,E55=$BW$1,E53=$CP$1,E54=$CP$1,E55=$CP$1,E56=$BW$1,E56=$CP$1),0,1)))</f>
        <v>1</v>
      </c>
      <c r="CS53" s="3">
        <f>IF($A53&gt;='FG_576way_Regular Symbol(2wild)'!H$16,"",IF(F53=0,"",IF(OR(F53=$BW$1,F54=$BW$1,F55=$BW$1,F53=$CP$1,F54=$CP$1,F55=$CP$1,F56=$BW$1,F56=$CP$1),0,1)))</f>
        <v>1</v>
      </c>
      <c r="CU53" s="3">
        <f>IF($A53&gt;='FG_576way_Regular Symbol(2wild)'!D$16,"",IF(B53=0,"",IF(OR(B53=$BW$1,B54=$BW$1,B55=$BW$1,B53=$CV$1,B54=$CV$1,B55=$CV$1),0,1)))</f>
        <v>1</v>
      </c>
      <c r="CV53" s="3">
        <f>IF($A53&gt;='FG_576way_Regular Symbol(2wild)'!E$16,"",IF(C53=0,"",IF(OR(C53=$BW$1,C54=$BW$1,C55=$BW$1,C53=$CV$1,C54=$CV$1,C55=$CV$1),0,1)))</f>
        <v>1</v>
      </c>
      <c r="CW53" s="3">
        <f>IF($A53&gt;='FG_576way_Regular Symbol(2wild)'!F$16,"",IF(D53=0,"",IF(OR(D53=$BW$1,D54=$BW$1,D55=$BW$1,D53=$CV$1,D54=$CV$1,D55=$CV$1,D56=$BW$1,D56=$CV$1),0,1)))</f>
        <v>1</v>
      </c>
      <c r="CX53" s="3">
        <f>IF($A53&gt;='FG_576way_Regular Symbol(2wild)'!G$16,"",IF(E53=0,"",IF(OR(E53=$BW$1,E54=$BW$1,E55=$BW$1,E53=$CV$1,E54=$CV$1,E55=$CV$1,E56=$BW$1,E56=$CV$1),0,1)))</f>
        <v>1</v>
      </c>
      <c r="CY53" s="3">
        <f>IF($A53&gt;='FG_576way_Regular Symbol(2wild)'!H$16,"",IF(F53=0,"",IF(OR(F53=$BW$1,F54=$BW$1,F55=$BW$1,F53=$CV$1,F54=$CV$1,F55=$CV$1,F56=$BW$1,F56=$CV$1),0,1)))</f>
        <v>1</v>
      </c>
    </row>
    <row r="54" spans="1:103">
      <c r="A54" s="337">
        <f>IF('FG_243way_Regular Symbol'!L53="","",'FG_243way_Regular Symbol'!L53)</f>
        <v>50</v>
      </c>
      <c r="B54" s="191" t="str">
        <f>IF('FG_576way_Regular Symbol(2wild)'!Q53="",
IF($A54-'FG_576way_Regular Symbol(2wild)'!D$16&gt;='FG_576way_RegularＸ_W()'!B$2-1,"",VLOOKUP($A54-'FG_576way_Regular Symbol(2wild)'!D$16,'FG_576way_Regular Symbol(2wild)'!$P$3:$U$99,'FG_576way_RegularＸ_W()'!B$3+1,FALSE)),
'FG_576way_Regular Symbol(2wild)'!Q53)</f>
        <v>K</v>
      </c>
      <c r="C54" s="191" t="str">
        <f>IF('FG_576way_Regular Symbol(2wild)'!R53="",
IF($A54-'FG_576way_Regular Symbol(2wild)'!E$16&gt;='FG_576way_RegularＸ_W()'!C$2-1,"",VLOOKUP($A54-'FG_576way_Regular Symbol(2wild)'!E$16,'FG_576way_Regular Symbol(2wild)'!$P$3:$U$99,'FG_576way_RegularＸ_W()'!C$3+1,FALSE)),
'FG_576way_Regular Symbol(2wild)'!R53)</f>
        <v>K</v>
      </c>
      <c r="D54" s="191" t="str">
        <f>IF('FG_576way_Regular Symbol(2wild)'!S53="",
IF($A54-'FG_576way_Regular Symbol(2wild)'!F$16&gt;='FG_576way_RegularＸ_W()'!D$2-1,"",VLOOKUP($A54-'FG_576way_Regular Symbol(2wild)'!F$16,'FG_576way_Regular Symbol(2wild)'!$P$3:$U$99,'FG_576way_RegularＸ_W()'!D$3+1,FALSE)),
'FG_576way_Regular Symbol(2wild)'!S53)</f>
        <v>M5</v>
      </c>
      <c r="E54" s="191" t="str">
        <f>IF('FG_576way_Regular Symbol(2wild)'!T53="",
IF($A54-'FG_576way_Regular Symbol(2wild)'!G$16&gt;='FG_576way_RegularＸ_W()'!E$2-1,"",VLOOKUP($A54-'FG_576way_Regular Symbol(2wild)'!G$16,'FG_576way_Regular Symbol(2wild)'!$P$3:$U$99,'FG_576way_RegularＸ_W()'!E$3+1,FALSE)),
'FG_576way_Regular Symbol(2wild)'!T53)</f>
        <v>M2</v>
      </c>
      <c r="F54" s="191" t="str">
        <f>IF('FG_576way_Regular Symbol(2wild)'!U53="",
IF($A54-'FG_576way_Regular Symbol(2wild)'!H$16&gt;='FG_576way_RegularＸ_W()'!F$2-1,"",VLOOKUP($A54-'FG_576way_Regular Symbol(2wild)'!H$16,'FG_576way_Regular Symbol(2wild)'!$P$3:$U$99,'FG_576way_RegularＸ_W()'!F$3+1,FALSE)),
'FG_576way_Regular Symbol(2wild)'!U53)</f>
        <v>J</v>
      </c>
      <c r="N54" s="363">
        <f t="shared" si="1"/>
        <v>50</v>
      </c>
      <c r="O54" s="344">
        <f>IF($A54&gt;='FG_576way_Regular Symbol(2wild)'!D$16,"",IF(B54="","",IF(OR(B54=$O$1,B54=$P$1,B55=$O$1,B55=$P$1,B56=$O$1,B56=$P$1),0,1)))</f>
        <v>1</v>
      </c>
      <c r="P54" s="344">
        <f>IF($A54&gt;='FG_576way_Regular Symbol(2wild)'!E$16,"",IF(C54="","",IF(OR(C54=$O$1,C54=$P$1,C55=$O$1,C55=$P$1,C56=$O$1,C56=$P$1),0,1)))</f>
        <v>1</v>
      </c>
      <c r="Q54" s="344">
        <f>IF($A54&gt;='FG_576way_Regular Symbol(2wild)'!F$16,"",IF(D54="","",IF(OR(D54=$O$1,D54=$P$1,D55=$O$1,D55=$P$1,D56=$O$1,D56=$P$1,D57=$O$1,D57=$P$1),0,1)))</f>
        <v>1</v>
      </c>
      <c r="R54" s="344">
        <f>IF($A54&gt;='FG_576way_Regular Symbol(2wild)'!G$16,"",IF(E54="","",IF(OR(E54=$O$1,E54=$P$1,E55=$O$1,E55=$P$1,E56=$O$1,E56=$P$1,E57=$O$1,E57=$P$1),0,1)))</f>
        <v>1</v>
      </c>
      <c r="S54" s="344">
        <f>IF($A54&gt;='FG_576way_Regular Symbol(2wild)'!H$16,"",IF(F54="","",IF(OR(F54=$O$1,F54=$P$1,F55=$O$1,F55=$P$1,F56=$O$1,F56=$P$1,F57=$O$1,F57=$P$1),0,1)))</f>
        <v>1</v>
      </c>
      <c r="U54" s="344">
        <f>IF($A54&gt;='FG_576way_Regular Symbol(2wild)'!D$16,"",IF(B54=0,"",IF(OR(B54=$U$1,B54=$V$1,B55=$U$1,B55=$V$1,B56=$U$1,B56=$V$1),0,1)))</f>
        <v>1</v>
      </c>
      <c r="V54" s="344">
        <f>IF($A54&gt;='FG_576way_Regular Symbol(2wild)'!E$16,"",IF(C54=0,"",IF(OR(C54=$U$1,C54=$V$1,C55=$U$1,C55=$V$1,C56=$U$1,C56=$V$1),0,1)))</f>
        <v>1</v>
      </c>
      <c r="W54" s="3">
        <f>IF($A54&gt;='FG_576way_Regular Symbol(2wild)'!F$16,"",IF(D54=0,"",IF(OR(D54=$U$1,D54=$V$1,D55=$U$1,D55=$V$1,D56=$U$1,D56=$V$1,D57=$U$1,D57=$V$1),0,1)))</f>
        <v>0</v>
      </c>
      <c r="X54" s="3">
        <f>IF($A54&gt;='FG_576way_Regular Symbol(2wild)'!G$16,"",IF(E54=0,"",IF(OR(E54=$U$1,E54=$V$1,E55=$U$1,E55=$V$1,E56=$U$1,E56=$V$1,E57=$U$1,E57=$V$1),0,1)))</f>
        <v>0</v>
      </c>
      <c r="Y54" s="3">
        <f>IF($A54&gt;='FG_576way_Regular Symbol(2wild)'!H$16,"",IF(F54=0,"",IF(OR(F54=$U$1,F54=$V$1,F55=$U$1,F55=$V$1,F56=$U$1,F56=$V$1,F57=$U$1,F57=$V$1),0,1)))</f>
        <v>1</v>
      </c>
      <c r="AA54" s="344">
        <f>IF($A54&gt;='FG_576way_Regular Symbol(2wild)'!D$16,"",IF(B54=0,"",IF(OR(B54=$AA$1,B54=$AB$1,B55=$AA$1,B55=$AB$1,B56=$AA$1,,B56=$AB$1),0,1)))</f>
        <v>1</v>
      </c>
      <c r="AB54" s="344">
        <f>IF($A54&gt;='FG_576way_Regular Symbol(2wild)'!E$16,"",IF(C54=0,"",IF(OR(C54=$AA$1,C54=$AB$1,C55=$AA$1,C55=$AB$1,C56=$AA$1,,C56=$AB$1),0,1)))</f>
        <v>0</v>
      </c>
      <c r="AC54" s="3">
        <f>IF($A54&gt;='FG_576way_Regular Symbol(2wild)'!F$16,"",IF(D54=0,"",IF(OR(D54=$AA$1,D54=$AB$1,D55=$AA$1,D55=$AB$1,D56=$AA$1,D56=$AB$1,D57=$AA$1,D57=$AB$1),0,1)))</f>
        <v>1</v>
      </c>
      <c r="AD54" s="3">
        <f>IF($A54&gt;='FG_576way_Regular Symbol(2wild)'!G$16,"",IF(E54=0,"",IF(OR(E54=$AA$1,E54=$AB$1,E55=$AA$1,E55=$AB$1,E56=$AA$1,E56=$AB$1,E57=$AA$1,E57=$AB$1),0,1)))</f>
        <v>1</v>
      </c>
      <c r="AE54" s="3">
        <f>IF($A54&gt;='FG_576way_Regular Symbol(2wild)'!H$16,"",IF(F54=0,"",IF(OR(F54=$AA$1,F54=$AB$1,F55=$AA$1,F55=$AB$1,F56=$AA$1,F56=$AB$1,F57=$AA$1,F57=$AB$1),0,1)))</f>
        <v>1</v>
      </c>
      <c r="AG54" s="344">
        <f>IF($A54&gt;='FG_576way_Regular Symbol(2wild)'!D$16,"",IF(B54=0,"",IF(OR(B54=$AG$1,B54=$AH$1,B55=$AG$1,B55=$AH$1,B56=$AG$1,B56=$AH$1),0,1)))</f>
        <v>0</v>
      </c>
      <c r="AH54" s="344">
        <f>IF($A54&gt;='FG_576way_Regular Symbol(2wild)'!E$16,"",IF(C54=0,"",IF(OR(C54=$AG$1,C54=$AH$1,C55=$AG$1,C55=$AH$1,C56=$AG$1,C56=$AH$1),0,1)))</f>
        <v>1</v>
      </c>
      <c r="AI54" s="3">
        <f>IF($A54&gt;='FG_576way_Regular Symbol(2wild)'!F$16,"",IF(D54=0,"",IF(OR(D54=$AG$1,D54=$AH$1,D55=$AG$1,D55=$AH$1,D56=$AG$1,D56=$AH$1,D57=$AG$1,D57=$AH$1),0,1)))</f>
        <v>1</v>
      </c>
      <c r="AJ54" s="3">
        <f>IF($A54&gt;='FG_576way_Regular Symbol(2wild)'!G$16,"",IF(E54=0,"",IF(OR(E54=$AG$1,E54=$AH$1,E55=$AG$1,E55=$AH$1,E56=$AG$1,E56=$AH$1,E57=$AG$1,E57=$AH$1),0,1)))</f>
        <v>1</v>
      </c>
      <c r="AK54" s="3">
        <f>IF($A54&gt;='FG_576way_Regular Symbol(2wild)'!H$16,"",IF(F54=0,"",IF(OR(F54=$AG$1,F54=$AH$1,F55=$AG$1,F55=$AH$1,F56=$AG$1,F56=$AH$1,F57=$AG$1,F57=$AH$1),0,1)))</f>
        <v>0</v>
      </c>
      <c r="AM54" s="344">
        <f>IF($A54&gt;='FG_576way_Regular Symbol(2wild)'!D$16,"",IF(B54=0,"",IF(OR(B54=$AM$1,B54=$AN$1,B55=$AM$1,B55=$AN$1,B56=$AM$1,B56=$AN$1),0,1)))</f>
        <v>1</v>
      </c>
      <c r="AN54" s="344">
        <f>IF($A54&gt;='FG_576way_Regular Symbol(2wild)'!E$16,"",IF(C54=0,"",IF(OR(C54=$AM$1,C54=$AN$1,C55=$AM$1,C55=$AN$1,C56=$AM$1,C56=$AN$1),0,1)))</f>
        <v>1</v>
      </c>
      <c r="AO54" s="3">
        <f>IF($A54&gt;='FG_576way_Regular Symbol(2wild)'!F$16,"",IF(D54=0,"",IF(OR(D54=$AM$1,D54=$AN$1,D55=$AM$1,D55=$AN$1,D56=$AM$1,D56=$AN$1,D57=$AM$1,D57=$AN$1),0,1)))</f>
        <v>0</v>
      </c>
      <c r="AP54" s="3">
        <f>IF($A54&gt;='FG_576way_Regular Symbol(2wild)'!G$16,"",IF(E54=0,"",IF(OR(E54=$AM$1,E54=$AN$1,E55=$AM$1,E55=$AN$1,E56=$AM$1,E56=$AN$1,E57=$AM$1,E57=$AN$1),0,1)))</f>
        <v>1</v>
      </c>
      <c r="AQ54" s="3">
        <f>IF($A54&gt;='FG_576way_Regular Symbol(2wild)'!H$16,"",IF(F54=0,"",IF(OR(F54=$AM$1,F54=$AN$1,F55=$AM$1,F55=$AN$1,F56=$AM$1,F56=$AN$1,F57=$AM$1,F57=$AN$1),0,1)))</f>
        <v>1</v>
      </c>
      <c r="AS54" s="344">
        <f>IF($A54&gt;='FG_576way_Regular Symbol(2wild)'!D$16,"",IF(B54=0,"",IF(OR(B54=$AM$1,B54=$AT$1,B55=$AM$1,B55=$AT$1,B56=$AM$1,B56=$AT$1),0,1)))</f>
        <v>1</v>
      </c>
      <c r="AT54" s="344">
        <f>IF($A54&gt;='FG_576way_Regular Symbol(2wild)'!E$16,"",IF(C54=0,"",IF(OR(C54=$AM$1,C54=$AT$1,C55=$AM$1,C55=$AT$1,C56=$AM$1,C56=$AT$1),0,1)))</f>
        <v>1</v>
      </c>
      <c r="AU54" s="3">
        <f>IF($A54&gt;='FG_576way_Regular Symbol(2wild)'!F$16,"",IF(D54=0,"",IF(OR(D54=$AM$1,D54=$AT$1,D55=$AM$1,D55=$AT$1,D56=$AM$1,D56=$AT$1,D57=$AM$1,D57=$AT$1),0,1)))</f>
        <v>1</v>
      </c>
      <c r="AV54" s="3">
        <f>IF($A54&gt;='FG_576way_Regular Symbol(2wild)'!G$16,"",IF(E54=0,"",IF(OR(E54=$AM$1,E54=$AT$1,E55=$AM$1,E55=$AT$1,E56=$AM$1,E56=$AT$1,E57=$AM$1,E57=$AT$1),0,1)))</f>
        <v>1</v>
      </c>
      <c r="AW54" s="3">
        <f>IF($A54&gt;='FG_576way_Regular Symbol(2wild)'!H$16,"",IF(F54=0,"",IF(OR(F54=$AM$1,F54=$AT$1,F55=$AM$1,F55=$AT$1,F56=$AM$1,F56=$AT$1,F57=$AM$1,F57=$AT$1),0,1)))</f>
        <v>1</v>
      </c>
      <c r="AY54" s="344">
        <f>IF($A54&gt;='FG_576way_Regular Symbol(2wild)'!D$16,"",IF(B54=0,"",IF(OR(B54=$AM$1,B54=$AZ$1,B55=$AM$1,B55=$AZ$1,B56=$AM$1,B56=$AZ$1),0,1)))</f>
        <v>1</v>
      </c>
      <c r="AZ54" s="344">
        <f>IF($A54&gt;='FG_576way_Regular Symbol(2wild)'!E$16,"",IF(C54=0,"",IF(OR(C54=$AM$1,C54=$AZ$1,C55=$AM$1,C55=$AZ$1,C56=$AM$1,C56=$AZ$1),0,1)))</f>
        <v>1</v>
      </c>
      <c r="BA54" s="3">
        <f>IF($A54&gt;='FG_576way_Regular Symbol(2wild)'!F$16,"",IF(D54=0,"",IF(OR(D54=$AM$1,D54=$AZ$1,D55=$AM$1,D55=$AZ$1,D56=$AM$1,D56=$AZ$1,D57=$AM$1,D57=$AZ$1),0,1)))</f>
        <v>1</v>
      </c>
      <c r="BB54" s="3">
        <f>IF($A54&gt;='FG_576way_Regular Symbol(2wild)'!G$16,"",IF(E54=0,"",IF(OR(E54=$AM$1,E54=$AZ$1,E55=$AM$1,E55=$AZ$1,E56=$AM$1,E56=$AZ$1,E57=$AM$1,E57=$AZ$1),0,1)))</f>
        <v>0</v>
      </c>
      <c r="BC54" s="3">
        <f>IF($A54&gt;='FG_576way_Regular Symbol(2wild)'!H$16,"",IF(F54=0,"",IF(OR(F54=$AM$1,F54=$AZ$1,F55=$AM$1,F55=$AZ$1,F56=$AM$1,F56=$AZ$1,F57=$AM$1,F57=$AZ$1),0,1)))</f>
        <v>1</v>
      </c>
      <c r="BE54" s="344">
        <f>IF($A54&gt;='FG_576way_Regular Symbol(2wild)'!D$16,"",IF(B54=0,"",IF(OR(B54=$AM$1,B54=$BF$1,B55=$AM$1,B55=$BF$1,B56=$AM$1,B56=$BF$1),0,1)))</f>
        <v>1</v>
      </c>
      <c r="BF54" s="344">
        <f>IF($A54&gt;='FG_576way_Regular Symbol(2wild)'!E$16,"",IF(C54=0,"",IF(OR(C54=$AM$1,C54=$BF$1,C55=$AM$1,C55=$BF$1,C56=$AM$1,C56=$BF$1),0,1)))</f>
        <v>1</v>
      </c>
      <c r="BG54" s="3">
        <f>IF($A54&gt;='FG_576way_Regular Symbol(2wild)'!F$16,"",IF(D54=0,"",IF(OR(D54=$AM$1,D54=$BF$1,D55=$AM$1,D55=$BF$1,D56=$AM$1,D56=$BF$1,D57=$AM$1,D57=$BF$1),0,1)))</f>
        <v>1</v>
      </c>
      <c r="BH54" s="3">
        <f>IF($A54&gt;='FG_576way_Regular Symbol(2wild)'!G$16,"",IF(E54=0,"",IF(OR(E54=$AM$1,E54=$BF$1,E55=$AM$1,E55=$BF$1,E56=$AM$1,E56=$BF$1,E57=$AM$1,E57=$BF$1),0,1)))</f>
        <v>1</v>
      </c>
      <c r="BI54" s="3">
        <f>IF($A54&gt;='FG_576way_Regular Symbol(2wild)'!H$16,"",IF(F54=0,"",IF(OR(F54=$AM$1,F54=$BF$1,F55=$AM$1,F55=$BF$1,F56=$AM$1,F56=$BF$1,F57=$AM$1,F57=$BF$1),0,1)))</f>
        <v>1</v>
      </c>
      <c r="BK54" s="344">
        <f>IF($A54&gt;='FG_576way_Regular Symbol(2wild)'!D$16,"",IF(B54=0,"",IF(OR(B54=$AM$1,B54=$BL$1,B55=$AM$1,B55=$BL$1,B56=$AM$1,B56=$BL$1),0,1)))</f>
        <v>1</v>
      </c>
      <c r="BL54" s="344">
        <f>IF($A54&gt;='FG_576way_Regular Symbol(2wild)'!E$16,"",IF(C54=0,"",IF(OR(C54=$AM$1,C54=$BL$1,C55=$AM$1,C55=$BL$1,C56=$AM$1,C56=$BL$1),0,1)))</f>
        <v>1</v>
      </c>
      <c r="BM54" s="3">
        <f>IF($A54&gt;='FG_576way_Regular Symbol(2wild)'!F$16,"",IF(D54=0,"",IF(OR(D54=$AM$1,D54=$BL$1,D55=$AM$1,D55=$BL$1,D56=$AM$1,D56=$BL$1,D57=$AM$1,D57=$BL$1),0,1)))</f>
        <v>1</v>
      </c>
      <c r="BN54" s="3">
        <f>IF($A54&gt;='FG_576way_Regular Symbol(2wild)'!G$16,"",IF(E54=0,"",IF(OR(E54=$AM$1,E54=$BL$1,E55=$AM$1,E55=$BL$1,E56=$AM$1,E56=$BL$1,E57=$AM$1,E57=$BL$1),0,1)))</f>
        <v>1</v>
      </c>
      <c r="BO54" s="3">
        <f>IF($A54&gt;='FG_576way_Regular Symbol(2wild)'!H$16,"",IF(F54=0,"",IF(OR(F54=$AM$1,F54=$BL$1,F55=$AM$1,F55=$BL$1,F56=$AM$1,F56=$BL$1,F57=$AM$1,F57=$BL$1),0,1)))</f>
        <v>1</v>
      </c>
      <c r="BQ54" s="3">
        <f>IF($A54&gt;='FG_576way_Regular Symbol(2wild)'!D$16,"",IF(B54=0,"",IF(OR(B54=$BQ$1,B54=$BR$1,B55=$BQ$1,B55=$BR$1,B56=$BQ$1,B56=$BR$1),0,1)))</f>
        <v>1</v>
      </c>
      <c r="BR54" s="3">
        <f>IF($A54&gt;='FG_576way_Regular Symbol(2wild)'!E$16,"",IF(C54=0,"",IF(OR(C54=$BQ$1,C54=$BR$1,C55=$BQ$1,C55=$BR$1,C56=$BQ$1,C56=$BR$1),0,1)))</f>
        <v>1</v>
      </c>
      <c r="BS54" s="3">
        <f>IF($A54&gt;='FG_576way_Regular Symbol(2wild)'!F$16,"",IF(D54=0,"",IF(OR(D54=$BQ$1,D54=$BR$1,D55=$BQ$1,D55=$BR$1,D56=$BQ$1,D56=$BR$1,D57=$BQ$1,D57=$BR$1),0,1)))</f>
        <v>1</v>
      </c>
      <c r="BT54" s="3">
        <f>IF($A54&gt;='FG_576way_Regular Symbol(2wild)'!G$16,"",IF(E54=0,"",IF(OR(E54=$BQ$1,E54=$BR$1,E55=$BQ$1,E55=$BR$1,E56=$BQ$1,E56=$BR$1,E57=$BQ$1,E57=$BR$1),0,1)))</f>
        <v>1</v>
      </c>
      <c r="BU54" s="3">
        <f>IF($A54&gt;='FG_576way_Regular Symbol(2wild)'!H$16,"",IF(F54=0,"",IF(OR(F54=$BQ$1,F54=$BR$1,F55=$BQ$1,F55=$BR$1,F56=$BQ$1,F56=$BR$1,F57=$BQ$1,F57=$BR$1),0,1)))</f>
        <v>0</v>
      </c>
      <c r="BW54" s="3">
        <f>IF($A54&gt;='FG_576way_Regular Symbol(2wild)'!D$16,"",IF(B54=0,"",IF(OR(B54=$BW$1,B55=$BW$1,B56=$BW$1,B54=$BX$1,B55=$BX$1,B56=$BX$1),0,1)))</f>
        <v>0</v>
      </c>
      <c r="BX54" s="3">
        <f>IF($A54&gt;='FG_576way_Regular Symbol(2wild)'!E$16,"",IF(C54=0,"",IF(OR(C54=$BW$1,C55=$BW$1,C56=$BW$1,C54=$BX$1,C55=$BX$1,C56=$BX$1),0,1)))</f>
        <v>0</v>
      </c>
      <c r="BY54" s="3">
        <f>IF($A54&gt;='FG_576way_Regular Symbol(2wild)'!F$16,"",IF(D54=0,"",IF(OR(D54=$BW$1,D55=$BW$1,D56=$BW$1,D54=$BX$1,D55=$BX$1,D56=$BX$1,D57=$BW$1,D57=$BX$1),0,1)))</f>
        <v>0</v>
      </c>
      <c r="BZ54" s="3">
        <f>IF($A54&gt;='FG_576way_Regular Symbol(2wild)'!G$16,"",IF(E54=0,"",IF(OR(E54=$BW$1,E55=$BW$1,E56=$BW$1,E54=$BX$1,E55=$BX$1,E56=$BX$1,E57=$BW$1,E57=$BX$1),0,1)))</f>
        <v>1</v>
      </c>
      <c r="CA54" s="3">
        <f>IF($A54&gt;='FG_576way_Regular Symbol(2wild)'!H$16,"",IF(F54=0,"",IF(OR(F54=$BW$1,F55=$BW$1,F56=$BW$1,F54=$BX$1,F55=$BX$1,F56=$BX$1,F57=$BW$1,F57=$BX$1),0,1)))</f>
        <v>1</v>
      </c>
      <c r="CC54" s="3">
        <f>IF($A54&gt;='FG_576way_Regular Symbol(2wild)'!D$16,"",IF(B54=0,"",IF(OR(B54=$BW$1,B55=$BW$1,B56=$BW$1,B54=$CD$1,B55=$CD$1,B56=$CD$1),0,1)))</f>
        <v>1</v>
      </c>
      <c r="CD54" s="3">
        <f>IF($A54&gt;='FG_576way_Regular Symbol(2wild)'!E$16,"",IF(C54=0,"",IF(OR(C54=$BW$1,C55=$BW$1,C56=$BW$1,C54=$CD$1,C55=$CD$1,C56=$CD$1),0,1)))</f>
        <v>1</v>
      </c>
      <c r="CE54" s="3">
        <f>IF($A54&gt;='FG_576way_Regular Symbol(2wild)'!F$16,"",IF(D54=0,"",IF(OR(D54=$BW$1,D55=$BW$1,D56=$BW$1,D54=$CD$1,D55=$CD$1,D56=$CD$1,D57=$BW$1,D57=$CD$1),0,1)))</f>
        <v>1</v>
      </c>
      <c r="CF54" s="3">
        <f>IF($A54&gt;='FG_576way_Regular Symbol(2wild)'!G$16,"",IF(E54=0,"",IF(OR(E54=$BW$1,E55=$BW$1,E56=$BW$1,E54=$CD$1,E55=$CD$1,E56=$CD$1,E57=$BW$1,E57=$CD$1),0,1)))</f>
        <v>1</v>
      </c>
      <c r="CG54" s="3">
        <f>IF($A54&gt;='FG_576way_Regular Symbol(2wild)'!H$16,"",IF(F54=0,"",IF(OR(F54=$BW$1,F55=$BW$1,F56=$BW$1,F54=$CD$1,F55=$CD$1,F56=$CD$1,F57=$BW$1,F57=$CD$1),0,1)))</f>
        <v>1</v>
      </c>
      <c r="CI54" s="3">
        <f>IF($A54&gt;='FG_576way_Regular Symbol(2wild)'!D$16,"",IF(B54=0,"",IF(OR(B54=$BW$1,B55=$BW$1,B56=$BW$1,B54=$CJ$1,B55=$CJ$1,B56=$CJ$1),0,1)))</f>
        <v>1</v>
      </c>
      <c r="CJ54" s="3">
        <f>IF($A54&gt;='FG_576way_Regular Symbol(2wild)'!E$16,"",IF(C54=0,"",IF(OR(C54=$BW$1,C55=$BW$1,C56=$BW$1,C54=$CJ$1,C55=$CJ$1,C56=$CJ$1),0,1)))</f>
        <v>0</v>
      </c>
      <c r="CK54" s="3">
        <f>IF($A54&gt;='FG_576way_Regular Symbol(2wild)'!F$16,"",IF(D54=0,"",IF(OR(D54=$BW$1,D55=$BW$1,D56=$BW$1,D54=$CJ$1,D55=$CJ$1,D56=$CJ$1,D57=$BW$1,D57=$CJ$1),0,1)))</f>
        <v>0</v>
      </c>
      <c r="CL54" s="3">
        <f>IF($A54&gt;='FG_576way_Regular Symbol(2wild)'!G$16,"",IF(E54=0,"",IF(OR(E54=$BW$1,E55=$BW$1,E56=$BW$1,E54=$CJ$1,E55=$CJ$1,E56=$CJ$1,E57=$BW$1,E57=$CJ$1),0,1)))</f>
        <v>0</v>
      </c>
      <c r="CM54" s="3">
        <f>IF($A54&gt;='FG_576way_Regular Symbol(2wild)'!H$16,"",IF(F54=0,"",IF(OR(F54=$BW$1,F55=$BW$1,F56=$BW$1,F54=$CJ$1,F55=$CJ$1,F56=$CJ$1,F57=$BW$1,F57=$CJ$1),0,1)))</f>
        <v>0</v>
      </c>
      <c r="CO54" s="3">
        <f>IF($A54&gt;='FG_576way_Regular Symbol(2wild)'!D$16,"",IF(B54=0,"",IF(OR(B54=$BW$1,B55=$BW$1,B56=$BW$1,B54=$CP$1,B55=$CP$1,B56=$CP$1),0,1)))</f>
        <v>1</v>
      </c>
      <c r="CP54" s="3">
        <f>IF($A54&gt;='FG_576way_Regular Symbol(2wild)'!E$16,"",IF(C54=0,"",IF(OR(C54=$BW$1,C55=$BW$1,C56=$BW$1,C54=$CP$1,C55=$CP$1,C56=$CP$1),0,1)))</f>
        <v>1</v>
      </c>
      <c r="CQ54" s="3">
        <f>IF($A54&gt;='FG_576way_Regular Symbol(2wild)'!F$16,"",IF(D54=0,"",IF(OR(D54=$BW$1,D55=$BW$1,D56=$BW$1,D54=$CP$1,D55=$CP$1,D56=$CP$1,D57=$BW$1,D57=$CP$1),0,1)))</f>
        <v>1</v>
      </c>
      <c r="CR54" s="3">
        <f>IF($A54&gt;='FG_576way_Regular Symbol(2wild)'!G$16,"",IF(E54=0,"",IF(OR(E54=$BW$1,E55=$BW$1,E56=$BW$1,E54=$CP$1,E55=$CP$1,E56=$CP$1,E57=$BW$1,E57=$CP$1),0,1)))</f>
        <v>1</v>
      </c>
      <c r="CS54" s="3">
        <f>IF($A54&gt;='FG_576way_Regular Symbol(2wild)'!H$16,"",IF(F54=0,"",IF(OR(F54=$BW$1,F55=$BW$1,F56=$BW$1,F54=$CP$1,F55=$CP$1,F56=$CP$1,F57=$BW$1,F57=$CP$1),0,1)))</f>
        <v>1</v>
      </c>
      <c r="CU54" s="3">
        <f>IF($A54&gt;='FG_576way_Regular Symbol(2wild)'!D$16,"",IF(B54=0,"",IF(OR(B54=$BW$1,B55=$BW$1,B56=$BW$1,B54=$CV$1,B55=$CV$1,B56=$CV$1),0,1)))</f>
        <v>1</v>
      </c>
      <c r="CV54" s="3">
        <f>IF($A54&gt;='FG_576way_Regular Symbol(2wild)'!E$16,"",IF(C54=0,"",IF(OR(C54=$BW$1,C55=$BW$1,C56=$BW$1,C54=$CV$1,C55=$CV$1,C56=$CV$1),0,1)))</f>
        <v>1</v>
      </c>
      <c r="CW54" s="3">
        <f>IF($A54&gt;='FG_576way_Regular Symbol(2wild)'!F$16,"",IF(D54=0,"",IF(OR(D54=$BW$1,D55=$BW$1,D56=$BW$1,D54=$CV$1,D55=$CV$1,D56=$CV$1,D57=$BW$1,D57=$CV$1),0,1)))</f>
        <v>1</v>
      </c>
      <c r="CX54" s="3">
        <f>IF($A54&gt;='FG_576way_Regular Symbol(2wild)'!G$16,"",IF(E54=0,"",IF(OR(E54=$BW$1,E55=$BW$1,E56=$BW$1,E54=$CV$1,E55=$CV$1,E56=$CV$1,E57=$BW$1,E57=$CV$1),0,1)))</f>
        <v>1</v>
      </c>
      <c r="CY54" s="3">
        <f>IF($A54&gt;='FG_576way_Regular Symbol(2wild)'!H$16,"",IF(F54=0,"",IF(OR(F54=$BW$1,F55=$BW$1,F56=$BW$1,F54=$CV$1,F55=$CV$1,F56=$CV$1,F57=$BW$1,F57=$CV$1),0,1)))</f>
        <v>1</v>
      </c>
    </row>
    <row r="55" spans="1:103">
      <c r="A55" s="337">
        <f>IF('FG_243way_Regular Symbol'!L54="","",'FG_243way_Regular Symbol'!L54)</f>
        <v>51</v>
      </c>
      <c r="B55" s="191" t="str">
        <f>IF('FG_576way_Regular Symbol(2wild)'!Q54="",
IF($A55-'FG_576way_Regular Symbol(2wild)'!D$16&gt;='FG_576way_RegularＸ_W()'!B$2-1,"",VLOOKUP($A55-'FG_576way_Regular Symbol(2wild)'!D$16,'FG_576way_Regular Symbol(2wild)'!$P$3:$U$99,'FG_576way_RegularＸ_W()'!B$3+1,FALSE)),
'FG_576way_Regular Symbol(2wild)'!Q54)</f>
        <v>M4</v>
      </c>
      <c r="C55" s="191" t="str">
        <f>IF('FG_576way_Regular Symbol(2wild)'!R54="",
IF($A55-'FG_576way_Regular Symbol(2wild)'!E$16&gt;='FG_576way_RegularＸ_W()'!C$2-1,"",VLOOKUP($A55-'FG_576way_Regular Symbol(2wild)'!E$16,'FG_576way_Regular Symbol(2wild)'!$P$3:$U$99,'FG_576way_RegularＸ_W()'!C$3+1,FALSE)),
'FG_576way_Regular Symbol(2wild)'!R54)</f>
        <v>M3</v>
      </c>
      <c r="D55" s="191" t="str">
        <f>IF('FG_576way_Regular Symbol(2wild)'!S54="",
IF($A55-'FG_576way_Regular Symbol(2wild)'!F$16&gt;='FG_576way_RegularＸ_W()'!D$2-1,"",VLOOKUP($A55-'FG_576way_Regular Symbol(2wild)'!F$16,'FG_576way_Regular Symbol(2wild)'!$P$3:$U$99,'FG_576way_RegularＸ_W()'!D$3+1,FALSE)),
'FG_576way_Regular Symbol(2wild)'!S54)</f>
        <v>J</v>
      </c>
      <c r="E55" s="191" t="str">
        <f>IF('FG_576way_Regular Symbol(2wild)'!T54="",
IF($A55-'FG_576way_Regular Symbol(2wild)'!G$16&gt;='FG_576way_RegularＸ_W()'!E$2-1,"",VLOOKUP($A55-'FG_576way_Regular Symbol(2wild)'!G$16,'FG_576way_Regular Symbol(2wild)'!$P$3:$U$99,'FG_576way_RegularＸ_W()'!E$3+1,FALSE)),
'FG_576way_Regular Symbol(2wild)'!T54)</f>
        <v>BN</v>
      </c>
      <c r="F55" s="191" t="str">
        <f>IF('FG_576way_Regular Symbol(2wild)'!U54="",
IF($A55-'FG_576way_Regular Symbol(2wild)'!H$16&gt;='FG_576way_RegularＸ_W()'!F$2-1,"",VLOOKUP($A55-'FG_576way_Regular Symbol(2wild)'!H$16,'FG_576way_Regular Symbol(2wild)'!$P$3:$U$99,'FG_576way_RegularＸ_W()'!F$3+1,FALSE)),
'FG_576way_Regular Symbol(2wild)'!U54)</f>
        <v>A</v>
      </c>
      <c r="N55" s="363">
        <f t="shared" si="1"/>
        <v>51</v>
      </c>
      <c r="O55" s="344">
        <f>IF($A55&gt;='FG_576way_Regular Symbol(2wild)'!D$16,"",IF(B55="","",IF(OR(B55=$O$1,B55=$P$1,B56=$O$1,B56=$P$1,B57=$O$1,B57=$P$1),0,1)))</f>
        <v>1</v>
      </c>
      <c r="P55" s="344">
        <f>IF($A55&gt;='FG_576way_Regular Symbol(2wild)'!E$16,"",IF(C55="","",IF(OR(C55=$O$1,C55=$P$1,C56=$O$1,C56=$P$1,C57=$O$1,C57=$P$1),0,1)))</f>
        <v>1</v>
      </c>
      <c r="Q55" s="344">
        <f>IF($A55&gt;='FG_576way_Regular Symbol(2wild)'!F$16,"",IF(D55="","",IF(OR(D55=$O$1,D55=$P$1,D56=$O$1,D56=$P$1,D57=$O$1,D57=$P$1,D58=$O$1,D58=$P$1),0,1)))</f>
        <v>1</v>
      </c>
      <c r="R55" s="344">
        <f>IF($A55&gt;='FG_576way_Regular Symbol(2wild)'!G$16,"",IF(E55="","",IF(OR(E55=$O$1,E55=$P$1,E56=$O$1,E56=$P$1,E57=$O$1,E57=$P$1,E58=$O$1,E58=$P$1),0,1)))</f>
        <v>1</v>
      </c>
      <c r="S55" s="344">
        <f>IF($A55&gt;='FG_576way_Regular Symbol(2wild)'!H$16,"",IF(F55="","",IF(OR(F55=$O$1,F55=$P$1,F56=$O$1,F56=$P$1,F57=$O$1,F57=$P$1,F58=$O$1,F58=$P$1),0,1)))</f>
        <v>1</v>
      </c>
      <c r="U55" s="344">
        <f>IF($A55&gt;='FG_576way_Regular Symbol(2wild)'!D$16,"",IF(B55=0,"",IF(OR(B55=$U$1,B55=$V$1,B56=$U$1,B56=$V$1,B57=$U$1,B57=$V$1),0,1)))</f>
        <v>1</v>
      </c>
      <c r="V55" s="344">
        <f>IF($A55&gt;='FG_576way_Regular Symbol(2wild)'!E$16,"",IF(C55=0,"",IF(OR(C55=$U$1,C55=$V$1,C56=$U$1,C56=$V$1,C57=$U$1,C57=$V$1),0,1)))</f>
        <v>1</v>
      </c>
      <c r="W55" s="3">
        <f>IF($A55&gt;='FG_576way_Regular Symbol(2wild)'!F$16,"",IF(D55=0,"",IF(OR(D55=$U$1,D55=$V$1,D56=$U$1,D56=$V$1,D57=$U$1,D57=$V$1,D58=$U$1,D58=$V$1),0,1)))</f>
        <v>0</v>
      </c>
      <c r="X55" s="3">
        <f>IF($A55&gt;='FG_576way_Regular Symbol(2wild)'!G$16,"",IF(E55=0,"",IF(OR(E55=$U$1,E55=$V$1,E56=$U$1,E56=$V$1,E57=$U$1,E57=$V$1,E58=$U$1,E58=$V$1),0,1)))</f>
        <v>1</v>
      </c>
      <c r="Y55" s="3">
        <f>IF($A55&gt;='FG_576way_Regular Symbol(2wild)'!H$16,"",IF(F55=0,"",IF(OR(F55=$U$1,F55=$V$1,F56=$U$1,F56=$V$1,F57=$U$1,F57=$V$1,F58=$U$1,F58=$V$1),0,1)))</f>
        <v>1</v>
      </c>
      <c r="AA55" s="344">
        <f>IF($A55&gt;='FG_576way_Regular Symbol(2wild)'!D$16,"",IF(B55=0,"",IF(OR(B55=$AA$1,B55=$AB$1,B56=$AA$1,B56=$AB$1,B57=$AA$1,,B57=$AB$1),0,1)))</f>
        <v>1</v>
      </c>
      <c r="AB55" s="344">
        <f>IF($A55&gt;='FG_576way_Regular Symbol(2wild)'!E$16,"",IF(C55=0,"",IF(OR(C55=$AA$1,C55=$AB$1,C56=$AA$1,C56=$AB$1,C57=$AA$1,,C57=$AB$1),0,1)))</f>
        <v>0</v>
      </c>
      <c r="AC55" s="3">
        <f>IF($A55&gt;='FG_576way_Regular Symbol(2wild)'!F$16,"",IF(D55=0,"",IF(OR(D55=$AA$1,D55=$AB$1,D56=$AA$1,D56=$AB$1,D57=$AA$1,D57=$AB$1,D58=$AA$1,D58=$AB$1),0,1)))</f>
        <v>1</v>
      </c>
      <c r="AD55" s="3">
        <f>IF($A55&gt;='FG_576way_Regular Symbol(2wild)'!G$16,"",IF(E55=0,"",IF(OR(E55=$AA$1,E55=$AB$1,E56=$AA$1,E56=$AB$1,E57=$AA$1,E57=$AB$1,E58=$AA$1,E58=$AB$1),0,1)))</f>
        <v>1</v>
      </c>
      <c r="AE55" s="3">
        <f>IF($A55&gt;='FG_576way_Regular Symbol(2wild)'!H$16,"",IF(F55=0,"",IF(OR(F55=$AA$1,F55=$AB$1,F56=$AA$1,F56=$AB$1,F57=$AA$1,F57=$AB$1,F58=$AA$1,F58=$AB$1),0,1)))</f>
        <v>1</v>
      </c>
      <c r="AG55" s="344">
        <f>IF($A55&gt;='FG_576way_Regular Symbol(2wild)'!D$16,"",IF(B55=0,"",IF(OR(B55=$AG$1,B55=$AH$1,B56=$AG$1,B56=$AH$1,B57=$AG$1,B57=$AH$1),0,1)))</f>
        <v>0</v>
      </c>
      <c r="AH55" s="344">
        <f>IF($A55&gt;='FG_576way_Regular Symbol(2wild)'!E$16,"",IF(C55=0,"",IF(OR(C55=$AG$1,C55=$AH$1,C56=$AG$1,C56=$AH$1,C57=$AG$1,C57=$AH$1),0,1)))</f>
        <v>0</v>
      </c>
      <c r="AI55" s="3">
        <f>IF($A55&gt;='FG_576way_Regular Symbol(2wild)'!F$16,"",IF(D55=0,"",IF(OR(D55=$AG$1,D55=$AH$1,D56=$AG$1,D56=$AH$1,D57=$AG$1,D57=$AH$1,D58=$AG$1,D58=$AH$1),0,1)))</f>
        <v>1</v>
      </c>
      <c r="AJ55" s="3">
        <f>IF($A55&gt;='FG_576way_Regular Symbol(2wild)'!G$16,"",IF(E55=0,"",IF(OR(E55=$AG$1,E55=$AH$1,E56=$AG$1,E56=$AH$1,E57=$AG$1,E57=$AH$1,E58=$AG$1,E58=$AH$1),0,1)))</f>
        <v>1</v>
      </c>
      <c r="AK55" s="3">
        <f>IF($A55&gt;='FG_576way_Regular Symbol(2wild)'!H$16,"",IF(F55=0,"",IF(OR(F55=$AG$1,F55=$AH$1,F56=$AG$1,F56=$AH$1,F57=$AG$1,F57=$AH$1,F58=$AG$1,F58=$AH$1),0,1)))</f>
        <v>0</v>
      </c>
      <c r="AM55" s="344">
        <f>IF($A55&gt;='FG_576way_Regular Symbol(2wild)'!D$16,"",IF(B55=0,"",IF(OR(B55=$AM$1,B55=$AN$1,B56=$AM$1,B56=$AN$1,B57=$AM$1,B57=$AN$1),0,1)))</f>
        <v>0</v>
      </c>
      <c r="AN55" s="344">
        <f>IF($A55&gt;='FG_576way_Regular Symbol(2wild)'!E$16,"",IF(C55=0,"",IF(OR(C55=$AM$1,C55=$AN$1,C56=$AM$1,C56=$AN$1,C57=$AM$1,C57=$AN$1),0,1)))</f>
        <v>1</v>
      </c>
      <c r="AO55" s="3">
        <f>IF($A55&gt;='FG_576way_Regular Symbol(2wild)'!F$16,"",IF(D55=0,"",IF(OR(D55=$AM$1,D55=$AN$1,D56=$AM$1,D56=$AN$1,D57=$AM$1,D57=$AN$1,D58=$AM$1,D58=$AN$1),0,1)))</f>
        <v>1</v>
      </c>
      <c r="AP55" s="3">
        <f>IF($A55&gt;='FG_576way_Regular Symbol(2wild)'!G$16,"",IF(E55=0,"",IF(OR(E55=$AM$1,E55=$AN$1,E56=$AM$1,E56=$AN$1,E57=$AM$1,E57=$AN$1,E58=$AM$1,E58=$AN$1),0,1)))</f>
        <v>1</v>
      </c>
      <c r="AQ55" s="3">
        <f>IF($A55&gt;='FG_576way_Regular Symbol(2wild)'!H$16,"",IF(F55=0,"",IF(OR(F55=$AM$1,F55=$AN$1,F56=$AM$1,F56=$AN$1,F57=$AM$1,F57=$AN$1,F58=$AM$1,F58=$AN$1),0,1)))</f>
        <v>1</v>
      </c>
      <c r="AS55" s="344">
        <f>IF($A55&gt;='FG_576way_Regular Symbol(2wild)'!D$16,"",IF(B55=0,"",IF(OR(B55=$AM$1,B55=$AT$1,B56=$AM$1,B56=$AT$1,B57=$AM$1,B57=$AT$1),0,1)))</f>
        <v>1</v>
      </c>
      <c r="AT55" s="344">
        <f>IF($A55&gt;='FG_576way_Regular Symbol(2wild)'!E$16,"",IF(C55=0,"",IF(OR(C55=$AM$1,C55=$AT$1,C56=$AM$1,C56=$AT$1,C57=$AM$1,C57=$AT$1),0,1)))</f>
        <v>1</v>
      </c>
      <c r="AU55" s="3">
        <f>IF($A55&gt;='FG_576way_Regular Symbol(2wild)'!F$16,"",IF(D55=0,"",IF(OR(D55=$AM$1,D55=$AT$1,D56=$AM$1,D56=$AT$1,D57=$AM$1,D57=$AT$1,D58=$AM$1,D58=$AT$1),0,1)))</f>
        <v>1</v>
      </c>
      <c r="AV55" s="3">
        <f>IF($A55&gt;='FG_576way_Regular Symbol(2wild)'!G$16,"",IF(E55=0,"",IF(OR(E55=$AM$1,E55=$AT$1,E56=$AM$1,E56=$AT$1,E57=$AM$1,E57=$AT$1,E58=$AM$1,E58=$AT$1),0,1)))</f>
        <v>1</v>
      </c>
      <c r="AW55" s="3">
        <f>IF($A55&gt;='FG_576way_Regular Symbol(2wild)'!H$16,"",IF(F55=0,"",IF(OR(F55=$AM$1,F55=$AT$1,F56=$AM$1,F56=$AT$1,F57=$AM$1,F57=$AT$1,F58=$AM$1,F58=$AT$1),0,1)))</f>
        <v>1</v>
      </c>
      <c r="AY55" s="344">
        <f>IF($A55&gt;='FG_576way_Regular Symbol(2wild)'!D$16,"",IF(B55=0,"",IF(OR(B55=$AM$1,B55=$AZ$1,B56=$AM$1,B56=$AZ$1,B57=$AM$1,B57=$AZ$1),0,1)))</f>
        <v>1</v>
      </c>
      <c r="AZ55" s="344">
        <f>IF($A55&gt;='FG_576way_Regular Symbol(2wild)'!E$16,"",IF(C55=0,"",IF(OR(C55=$AM$1,C55=$AZ$1,C56=$AM$1,C56=$AZ$1,C57=$AM$1,C57=$AZ$1),0,1)))</f>
        <v>1</v>
      </c>
      <c r="BA55" s="3">
        <f>IF($A55&gt;='FG_576way_Regular Symbol(2wild)'!F$16,"",IF(D55=0,"",IF(OR(D55=$AM$1,D55=$AZ$1,D56=$AM$1,D56=$AZ$1,D57=$AM$1,D57=$AZ$1,D58=$AM$1,D58=$AZ$1),0,1)))</f>
        <v>1</v>
      </c>
      <c r="BB55" s="3">
        <f>IF($A55&gt;='FG_576way_Regular Symbol(2wild)'!G$16,"",IF(E55=0,"",IF(OR(E55=$AM$1,E55=$AZ$1,E56=$AM$1,E56=$AZ$1,E57=$AM$1,E57=$AZ$1,E58=$AM$1,E58=$AZ$1),0,1)))</f>
        <v>0</v>
      </c>
      <c r="BC55" s="3">
        <f>IF($A55&gt;='FG_576way_Regular Symbol(2wild)'!H$16,"",IF(F55=0,"",IF(OR(F55=$AM$1,F55=$AZ$1,F56=$AM$1,F56=$AZ$1,F57=$AM$1,F57=$AZ$1,F58=$AM$1,F58=$AZ$1),0,1)))</f>
        <v>0</v>
      </c>
      <c r="BE55" s="344">
        <f>IF($A55&gt;='FG_576way_Regular Symbol(2wild)'!D$16,"",IF(B55=0,"",IF(OR(B55=$AM$1,B55=$BF$1,B56=$AM$1,B56=$BF$1,B57=$AM$1,B57=$BF$1),0,1)))</f>
        <v>1</v>
      </c>
      <c r="BF55" s="344">
        <f>IF($A55&gt;='FG_576way_Regular Symbol(2wild)'!E$16,"",IF(C55=0,"",IF(OR(C55=$AM$1,C55=$BF$1,C56=$AM$1,C56=$BF$1,C57=$AM$1,C57=$BF$1),0,1)))</f>
        <v>1</v>
      </c>
      <c r="BG55" s="3">
        <f>IF($A55&gt;='FG_576way_Regular Symbol(2wild)'!F$16,"",IF(D55=0,"",IF(OR(D55=$AM$1,D55=$BF$1,D56=$AM$1,D56=$BF$1,D57=$AM$1,D57=$BF$1,D58=$AM$1,D58=$BF$1),0,1)))</f>
        <v>1</v>
      </c>
      <c r="BH55" s="3">
        <f>IF($A55&gt;='FG_576way_Regular Symbol(2wild)'!G$16,"",IF(E55=0,"",IF(OR(E55=$AM$1,E55=$BF$1,E56=$AM$1,E56=$BF$1,E57=$AM$1,E57=$BF$1,E58=$AM$1,E58=$BF$1),0,1)))</f>
        <v>1</v>
      </c>
      <c r="BI55" s="3">
        <f>IF($A55&gt;='FG_576way_Regular Symbol(2wild)'!H$16,"",IF(F55=0,"",IF(OR(F55=$AM$1,F55=$BF$1,F56=$AM$1,F56=$BF$1,F57=$AM$1,F57=$BF$1,F58=$AM$1,F58=$BF$1),0,1)))</f>
        <v>1</v>
      </c>
      <c r="BK55" s="344">
        <f>IF($A55&gt;='FG_576way_Regular Symbol(2wild)'!D$16,"",IF(B55=0,"",IF(OR(B55=$AM$1,B55=$BL$1,B56=$AM$1,B56=$BL$1,B57=$AM$1,B57=$BL$1),0,1)))</f>
        <v>1</v>
      </c>
      <c r="BL55" s="344">
        <f>IF($A55&gt;='FG_576way_Regular Symbol(2wild)'!E$16,"",IF(C55=0,"",IF(OR(C55=$AM$1,C55=$BL$1,C56=$AM$1,C56=$BL$1,C57=$AM$1,C57=$BL$1),0,1)))</f>
        <v>1</v>
      </c>
      <c r="BM55" s="3">
        <f>IF($A55&gt;='FG_576way_Regular Symbol(2wild)'!F$16,"",IF(D55=0,"",IF(OR(D55=$AM$1,D55=$BL$1,D56=$AM$1,D56=$BL$1,D57=$AM$1,D57=$BL$1,D58=$AM$1,D58=$BL$1),0,1)))</f>
        <v>1</v>
      </c>
      <c r="BN55" s="3">
        <f>IF($A55&gt;='FG_576way_Regular Symbol(2wild)'!G$16,"",IF(E55=0,"",IF(OR(E55=$AM$1,E55=$BL$1,E56=$AM$1,E56=$BL$1,E57=$AM$1,E57=$BL$1,E58=$AM$1,E58=$BL$1),0,1)))</f>
        <v>1</v>
      </c>
      <c r="BO55" s="3">
        <f>IF($A55&gt;='FG_576way_Regular Symbol(2wild)'!H$16,"",IF(F55=0,"",IF(OR(F55=$AM$1,F55=$BL$1,F56=$AM$1,F56=$BL$1,F57=$AM$1,F57=$BL$1,F58=$AM$1,F58=$BL$1),0,1)))</f>
        <v>1</v>
      </c>
      <c r="BQ55" s="3">
        <f>IF($A55&gt;='FG_576way_Regular Symbol(2wild)'!D$16,"",IF(B55=0,"",IF(OR(B55=$BQ$1,B55=$BR$1,B56=$BQ$1,B56=$BR$1,B57=$BQ$1,B57=$BR$1),0,1)))</f>
        <v>1</v>
      </c>
      <c r="BR55" s="3">
        <f>IF($A55&gt;='FG_576way_Regular Symbol(2wild)'!E$16,"",IF(C55=0,"",IF(OR(C55=$BQ$1,C55=$BR$1,C56=$BQ$1,C56=$BR$1,C57=$BQ$1,C57=$BR$1),0,1)))</f>
        <v>1</v>
      </c>
      <c r="BS55" s="3">
        <f>IF($A55&gt;='FG_576way_Regular Symbol(2wild)'!F$16,"",IF(D55=0,"",IF(OR(D55=$BQ$1,D55=$BR$1,D56=$BQ$1,D56=$BR$1,D57=$BQ$1,D57=$BR$1,D58=$BQ$1,D58=$BR$1),0,1)))</f>
        <v>1</v>
      </c>
      <c r="BT55" s="3">
        <f>IF($A55&gt;='FG_576way_Regular Symbol(2wild)'!G$16,"",IF(E55=0,"",IF(OR(E55=$BQ$1,E55=$BR$1,E56=$BQ$1,E56=$BR$1,E57=$BQ$1,E57=$BR$1,E58=$BQ$1,E58=$BR$1),0,1)))</f>
        <v>0</v>
      </c>
      <c r="BU55" s="3">
        <f>IF($A55&gt;='FG_576way_Regular Symbol(2wild)'!H$16,"",IF(F55=0,"",IF(OR(F55=$BQ$1,F55=$BR$1,F56=$BQ$1,F56=$BR$1,F57=$BQ$1,F57=$BR$1,F58=$BQ$1,F58=$BR$1),0,1)))</f>
        <v>0</v>
      </c>
      <c r="BW55" s="3">
        <f>IF($A55&gt;='FG_576way_Regular Symbol(2wild)'!D$16,"",IF(B55=0,"",IF(OR(B55=$BW$1,B56=$BW$1,B57=$BW$1,B55=$BX$1,B56=$BX$1,B57=$BX$1),0,1)))</f>
        <v>1</v>
      </c>
      <c r="BX55" s="3">
        <f>IF($A55&gt;='FG_576way_Regular Symbol(2wild)'!E$16,"",IF(C55=0,"",IF(OR(C55=$BW$1,C56=$BW$1,C57=$BW$1,C55=$BX$1,C56=$BX$1,C57=$BX$1),0,1)))</f>
        <v>1</v>
      </c>
      <c r="BY55" s="3">
        <f>IF($A55&gt;='FG_576way_Regular Symbol(2wild)'!F$16,"",IF(D55=0,"",IF(OR(D55=$BW$1,D56=$BW$1,D57=$BW$1,D55=$BX$1,D56=$BX$1,D57=$BX$1,D58=$BW$1,D58=$BX$1),0,1)))</f>
        <v>0</v>
      </c>
      <c r="BZ55" s="3">
        <f>IF($A55&gt;='FG_576way_Regular Symbol(2wild)'!G$16,"",IF(E55=0,"",IF(OR(E55=$BW$1,E56=$BW$1,E57=$BW$1,E55=$BX$1,E56=$BX$1,E57=$BX$1,E58=$BW$1,E58=$BX$1),0,1)))</f>
        <v>1</v>
      </c>
      <c r="CA55" s="3">
        <f>IF($A55&gt;='FG_576way_Regular Symbol(2wild)'!H$16,"",IF(F55=0,"",IF(OR(F55=$BW$1,F56=$BW$1,F57=$BW$1,F55=$BX$1,F56=$BX$1,F57=$BX$1,F58=$BW$1,F58=$BX$1),0,1)))</f>
        <v>1</v>
      </c>
      <c r="CC55" s="3">
        <f>IF($A55&gt;='FG_576way_Regular Symbol(2wild)'!D$16,"",IF(B55=0,"",IF(OR(B55=$BW$1,B56=$BW$1,B57=$BW$1,B55=$CD$1,B56=$CD$1,B57=$CD$1),0,1)))</f>
        <v>1</v>
      </c>
      <c r="CD55" s="3">
        <f>IF($A55&gt;='FG_576way_Regular Symbol(2wild)'!E$16,"",IF(C55=0,"",IF(OR(C55=$BW$1,C56=$BW$1,C57=$BW$1,C55=$CD$1,C56=$CD$1,C57=$CD$1),0,1)))</f>
        <v>1</v>
      </c>
      <c r="CE55" s="3">
        <f>IF($A55&gt;='FG_576way_Regular Symbol(2wild)'!F$16,"",IF(D55=0,"",IF(OR(D55=$BW$1,D56=$BW$1,D57=$BW$1,D55=$CD$1,D56=$CD$1,D57=$CD$1,D58=$BW$1,D58=$CD$1),0,1)))</f>
        <v>1</v>
      </c>
      <c r="CF55" s="3">
        <f>IF($A55&gt;='FG_576way_Regular Symbol(2wild)'!G$16,"",IF(E55=0,"",IF(OR(E55=$BW$1,E56=$BW$1,E57=$BW$1,E55=$CD$1,E56=$CD$1,E57=$CD$1,E58=$BW$1,E58=$CD$1),0,1)))</f>
        <v>1</v>
      </c>
      <c r="CG55" s="3">
        <f>IF($A55&gt;='FG_576way_Regular Symbol(2wild)'!H$16,"",IF(F55=0,"",IF(OR(F55=$BW$1,F56=$BW$1,F57=$BW$1,F55=$CD$1,F56=$CD$1,F57=$CD$1,F58=$BW$1,F58=$CD$1),0,1)))</f>
        <v>1</v>
      </c>
      <c r="CI55" s="3">
        <f>IF($A55&gt;='FG_576way_Regular Symbol(2wild)'!D$16,"",IF(B55=0,"",IF(OR(B55=$BW$1,B56=$BW$1,B57=$BW$1,B55=$CJ$1,B56=$CJ$1,B57=$CJ$1),0,1)))</f>
        <v>1</v>
      </c>
      <c r="CJ55" s="3">
        <f>IF($A55&gt;='FG_576way_Regular Symbol(2wild)'!E$16,"",IF(C55=0,"",IF(OR(C55=$BW$1,C56=$BW$1,C57=$BW$1,C55=$CJ$1,C56=$CJ$1,C57=$CJ$1),0,1)))</f>
        <v>0</v>
      </c>
      <c r="CK55" s="3">
        <f>IF($A55&gt;='FG_576way_Regular Symbol(2wild)'!F$16,"",IF(D55=0,"",IF(OR(D55=$BW$1,D56=$BW$1,D57=$BW$1,D55=$CJ$1,D56=$CJ$1,D57=$CJ$1,D58=$BW$1,D58=$CJ$1),0,1)))</f>
        <v>0</v>
      </c>
      <c r="CL55" s="3">
        <f>IF($A55&gt;='FG_576way_Regular Symbol(2wild)'!G$16,"",IF(E55=0,"",IF(OR(E55=$BW$1,E56=$BW$1,E57=$BW$1,E55=$CJ$1,E56=$CJ$1,E57=$CJ$1,E58=$BW$1,E58=$CJ$1),0,1)))</f>
        <v>0</v>
      </c>
      <c r="CM55" s="3">
        <f>IF($A55&gt;='FG_576way_Regular Symbol(2wild)'!H$16,"",IF(F55=0,"",IF(OR(F55=$BW$1,F56=$BW$1,F57=$BW$1,F55=$CJ$1,F56=$CJ$1,F57=$CJ$1,F58=$BW$1,F58=$CJ$1),0,1)))</f>
        <v>0</v>
      </c>
      <c r="CO55" s="3">
        <f>IF($A55&gt;='FG_576way_Regular Symbol(2wild)'!D$16,"",IF(B55=0,"",IF(OR(B55=$BW$1,B56=$BW$1,B57=$BW$1,B55=$CP$1,B56=$CP$1,B57=$CP$1),0,1)))</f>
        <v>1</v>
      </c>
      <c r="CP55" s="3">
        <f>IF($A55&gt;='FG_576way_Regular Symbol(2wild)'!E$16,"",IF(C55=0,"",IF(OR(C55=$BW$1,C56=$BW$1,C57=$BW$1,C55=$CP$1,C56=$CP$1,C57=$CP$1),0,1)))</f>
        <v>1</v>
      </c>
      <c r="CQ55" s="3">
        <f>IF($A55&gt;='FG_576way_Regular Symbol(2wild)'!F$16,"",IF(D55=0,"",IF(OR(D55=$BW$1,D56=$BW$1,D57=$BW$1,D55=$CP$1,D56=$CP$1,D57=$CP$1,D58=$BW$1,D58=$CP$1),0,1)))</f>
        <v>1</v>
      </c>
      <c r="CR55" s="3">
        <f>IF($A55&gt;='FG_576way_Regular Symbol(2wild)'!G$16,"",IF(E55=0,"",IF(OR(E55=$BW$1,E56=$BW$1,E57=$BW$1,E55=$CP$1,E56=$CP$1,E57=$CP$1,E58=$BW$1,E58=$CP$1),0,1)))</f>
        <v>1</v>
      </c>
      <c r="CS55" s="3">
        <f>IF($A55&gt;='FG_576way_Regular Symbol(2wild)'!H$16,"",IF(F55=0,"",IF(OR(F55=$BW$1,F56=$BW$1,F57=$BW$1,F55=$CP$1,F56=$CP$1,F57=$CP$1,F58=$BW$1,F58=$CP$1),0,1)))</f>
        <v>1</v>
      </c>
      <c r="CU55" s="3">
        <f>IF($A55&gt;='FG_576way_Regular Symbol(2wild)'!D$16,"",IF(B55=0,"",IF(OR(B55=$BW$1,B56=$BW$1,B57=$BW$1,B55=$CV$1,B56=$CV$1,B57=$CV$1),0,1)))</f>
        <v>1</v>
      </c>
      <c r="CV55" s="3">
        <f>IF($A55&gt;='FG_576way_Regular Symbol(2wild)'!E$16,"",IF(C55=0,"",IF(OR(C55=$BW$1,C56=$BW$1,C57=$BW$1,C55=$CV$1,C56=$CV$1,C57=$CV$1),0,1)))</f>
        <v>1</v>
      </c>
      <c r="CW55" s="3">
        <f>IF($A55&gt;='FG_576way_Regular Symbol(2wild)'!F$16,"",IF(D55=0,"",IF(OR(D55=$BW$1,D56=$BW$1,D57=$BW$1,D55=$CV$1,D56=$CV$1,D57=$CV$1,D58=$BW$1,D58=$CV$1),0,1)))</f>
        <v>1</v>
      </c>
      <c r="CX55" s="3">
        <f>IF($A55&gt;='FG_576way_Regular Symbol(2wild)'!G$16,"",IF(E55=0,"",IF(OR(E55=$BW$1,E56=$BW$1,E57=$BW$1,E55=$CV$1,E56=$CV$1,E57=$CV$1,E58=$BW$1,E58=$CV$1),0,1)))</f>
        <v>1</v>
      </c>
      <c r="CY55" s="3">
        <f>IF($A55&gt;='FG_576way_Regular Symbol(2wild)'!H$16,"",IF(F55=0,"",IF(OR(F55=$BW$1,F56=$BW$1,F57=$BW$1,F55=$CV$1,F56=$CV$1,F57=$CV$1,F58=$BW$1,F58=$CV$1),0,1)))</f>
        <v>1</v>
      </c>
    </row>
    <row r="56" spans="1:103">
      <c r="A56" s="337">
        <f>IF('FG_243way_Regular Symbol'!L55="","",'FG_243way_Regular Symbol'!L55)</f>
        <v>52</v>
      </c>
      <c r="B56" s="191" t="str">
        <f>IF('FG_576way_Regular Symbol(2wild)'!Q55="",
IF($A56-'FG_576way_Regular Symbol(2wild)'!D$16&gt;='FG_576way_RegularＸ_W()'!B$2-1,"",VLOOKUP($A56-'FG_576way_Regular Symbol(2wild)'!D$16,'FG_576way_Regular Symbol(2wild)'!$P$3:$U$99,'FG_576way_RegularＸ_W()'!B$3+1,FALSE)),
'FG_576way_Regular Symbol(2wild)'!Q55)</f>
        <v>M4</v>
      </c>
      <c r="C56" s="191" t="str">
        <f>IF('FG_576way_Regular Symbol(2wild)'!R55="",
IF($A56-'FG_576way_Regular Symbol(2wild)'!E$16&gt;='FG_576way_RegularＸ_W()'!C$2-1,"",VLOOKUP($A56-'FG_576way_Regular Symbol(2wild)'!E$16,'FG_576way_Regular Symbol(2wild)'!$P$3:$U$99,'FG_576way_RegularＸ_W()'!C$3+1,FALSE)),
'FG_576way_Regular Symbol(2wild)'!R55)</f>
        <v>J</v>
      </c>
      <c r="D56" s="191" t="str">
        <f>IF('FG_576way_Regular Symbol(2wild)'!S55="",
IF($A56-'FG_576way_Regular Symbol(2wild)'!F$16&gt;='FG_576way_RegularＸ_W()'!D$2-1,"",VLOOKUP($A56-'FG_576way_Regular Symbol(2wild)'!F$16,'FG_576way_Regular Symbol(2wild)'!$P$3:$U$99,'FG_576way_RegularＸ_W()'!D$3+1,FALSE)),
'FG_576way_Regular Symbol(2wild)'!S55)</f>
        <v>K</v>
      </c>
      <c r="E56" s="191" t="str">
        <f>IF('FG_576way_Regular Symbol(2wild)'!T55="",
IF($A56-'FG_576way_Regular Symbol(2wild)'!G$16&gt;='FG_576way_RegularＸ_W()'!E$2-1,"",VLOOKUP($A56-'FG_576way_Regular Symbol(2wild)'!G$16,'FG_576way_Regular Symbol(2wild)'!$P$3:$U$99,'FG_576way_RegularＸ_W()'!E$3+1,FALSE)),
'FG_576way_Regular Symbol(2wild)'!T55)</f>
        <v>J</v>
      </c>
      <c r="F56" s="191" t="str">
        <f>IF('FG_576way_Regular Symbol(2wild)'!U55="",
IF($A56-'FG_576way_Regular Symbol(2wild)'!H$16&gt;='FG_576way_RegularＸ_W()'!F$2-1,"",VLOOKUP($A56-'FG_576way_Regular Symbol(2wild)'!H$16,'FG_576way_Regular Symbol(2wild)'!$P$3:$U$99,'FG_576way_RegularＸ_W()'!F$3+1,FALSE)),
'FG_576way_Regular Symbol(2wild)'!U55)</f>
        <v>M4</v>
      </c>
      <c r="N56" s="363">
        <f t="shared" si="1"/>
        <v>52</v>
      </c>
      <c r="O56" s="344">
        <f>IF($A56&gt;='FG_576way_Regular Symbol(2wild)'!D$16,"",IF(B56="","",IF(OR(B56=$O$1,B56=$P$1,B57=$O$1,B57=$P$1,B58=$O$1,B58=$P$1),0,1)))</f>
        <v>0</v>
      </c>
      <c r="P56" s="344">
        <f>IF($A56&gt;='FG_576way_Regular Symbol(2wild)'!E$16,"",IF(C56="","",IF(OR(C56=$O$1,C56=$P$1,C57=$O$1,C57=$P$1,C58=$O$1,C58=$P$1),0,1)))</f>
        <v>1</v>
      </c>
      <c r="Q56" s="344">
        <f>IF($A56&gt;='FG_576way_Regular Symbol(2wild)'!F$16,"",IF(D56="","",IF(OR(D56=$O$1,D56=$P$1,D57=$O$1,D57=$P$1,D58=$O$1,D58=$P$1,D59=$O$1,D59=$P$1),0,1)))</f>
        <v>1</v>
      </c>
      <c r="R56" s="344">
        <f>IF($A56&gt;='FG_576way_Regular Symbol(2wild)'!G$16,"",IF(E56="","",IF(OR(E56=$O$1,E56=$P$1,E57=$O$1,E57=$P$1,E58=$O$1,E58=$P$1,E59=$O$1,E59=$P$1),0,1)))</f>
        <v>1</v>
      </c>
      <c r="S56" s="344">
        <f>IF($A56&gt;='FG_576way_Regular Symbol(2wild)'!H$16,"",IF(F56="","",IF(OR(F56=$O$1,F56=$P$1,F57=$O$1,F57=$P$1,F58=$O$1,F58=$P$1,F59=$O$1,F59=$P$1),0,1)))</f>
        <v>1</v>
      </c>
      <c r="U56" s="344">
        <f>IF($A56&gt;='FG_576way_Regular Symbol(2wild)'!D$16,"",IF(B56=0,"",IF(OR(B56=$U$1,B56=$V$1,B57=$U$1,B57=$V$1,B58=$U$1,B58=$V$1),0,1)))</f>
        <v>1</v>
      </c>
      <c r="V56" s="344">
        <f>IF($A56&gt;='FG_576way_Regular Symbol(2wild)'!E$16,"",IF(C56=0,"",IF(OR(C56=$U$1,C56=$V$1,C57=$U$1,C57=$V$1,C58=$U$1,C58=$V$1),0,1)))</f>
        <v>1</v>
      </c>
      <c r="W56" s="3">
        <f>IF($A56&gt;='FG_576way_Regular Symbol(2wild)'!F$16,"",IF(D56=0,"",IF(OR(D56=$U$1,D56=$V$1,D57=$U$1,D57=$V$1,D58=$U$1,D58=$V$1,D59=$U$1,D59=$V$1),0,1)))</f>
        <v>0</v>
      </c>
      <c r="X56" s="3">
        <f>IF($A56&gt;='FG_576way_Regular Symbol(2wild)'!G$16,"",IF(E56=0,"",IF(OR(E56=$U$1,E56=$V$1,E57=$U$1,E57=$V$1,E58=$U$1,E58=$V$1,E59=$U$1,E59=$V$1),0,1)))</f>
        <v>1</v>
      </c>
      <c r="Y56" s="3">
        <f>IF($A56&gt;='FG_576way_Regular Symbol(2wild)'!H$16,"",IF(F56=0,"",IF(OR(F56=$U$1,F56=$V$1,F57=$U$1,F57=$V$1,F58=$U$1,F58=$V$1,F59=$U$1,F59=$V$1),0,1)))</f>
        <v>1</v>
      </c>
      <c r="AA56" s="344">
        <f>IF($A56&gt;='FG_576way_Regular Symbol(2wild)'!D$16,"",IF(B56=0,"",IF(OR(B56=$AA$1,B56=$AB$1,B57=$AA$1,B57=$AB$1,B58=$AA$1,,B58=$AB$1),0,1)))</f>
        <v>1</v>
      </c>
      <c r="AB56" s="344">
        <f>IF($A56&gt;='FG_576way_Regular Symbol(2wild)'!E$16,"",IF(C56=0,"",IF(OR(C56=$AA$1,C56=$AB$1,C57=$AA$1,C57=$AB$1,C58=$AA$1,,C58=$AB$1),0,1)))</f>
        <v>1</v>
      </c>
      <c r="AC56" s="3">
        <f>IF($A56&gt;='FG_576way_Regular Symbol(2wild)'!F$16,"",IF(D56=0,"",IF(OR(D56=$AA$1,D56=$AB$1,D57=$AA$1,D57=$AB$1,D58=$AA$1,D58=$AB$1,D59=$AA$1,D59=$AB$1),0,1)))</f>
        <v>1</v>
      </c>
      <c r="AD56" s="3">
        <f>IF($A56&gt;='FG_576way_Regular Symbol(2wild)'!G$16,"",IF(E56=0,"",IF(OR(E56=$AA$1,E56=$AB$1,E57=$AA$1,E57=$AB$1,E58=$AA$1,E58=$AB$1,E59=$AA$1,E59=$AB$1),0,1)))</f>
        <v>1</v>
      </c>
      <c r="AE56" s="3">
        <f>IF($A56&gt;='FG_576way_Regular Symbol(2wild)'!H$16,"",IF(F56=0,"",IF(OR(F56=$AA$1,F56=$AB$1,F57=$AA$1,F57=$AB$1,F58=$AA$1,F58=$AB$1,F59=$AA$1,F59=$AB$1),0,1)))</f>
        <v>0</v>
      </c>
      <c r="AG56" s="344">
        <f>IF($A56&gt;='FG_576way_Regular Symbol(2wild)'!D$16,"",IF(B56=0,"",IF(OR(B56=$AG$1,B56=$AH$1,B57=$AG$1,B57=$AH$1,B58=$AG$1,B58=$AH$1),0,1)))</f>
        <v>0</v>
      </c>
      <c r="AH56" s="344">
        <f>IF($A56&gt;='FG_576way_Regular Symbol(2wild)'!E$16,"",IF(C56=0,"",IF(OR(C56=$AG$1,C56=$AH$1,C57=$AG$1,C57=$AH$1,C58=$AG$1,C58=$AH$1),0,1)))</f>
        <v>0</v>
      </c>
      <c r="AI56" s="3">
        <f>IF($A56&gt;='FG_576way_Regular Symbol(2wild)'!F$16,"",IF(D56=0,"",IF(OR(D56=$AG$1,D56=$AH$1,D57=$AG$1,D57=$AH$1,D58=$AG$1,D58=$AH$1,D59=$AG$1,D59=$AH$1),0,1)))</f>
        <v>1</v>
      </c>
      <c r="AJ56" s="3">
        <f>IF($A56&gt;='FG_576way_Regular Symbol(2wild)'!G$16,"",IF(E56=0,"",IF(OR(E56=$AG$1,E56=$AH$1,E57=$AG$1,E57=$AH$1,E58=$AG$1,E58=$AH$1,E59=$AG$1,E59=$AH$1),0,1)))</f>
        <v>1</v>
      </c>
      <c r="AK56" s="3">
        <f>IF($A56&gt;='FG_576way_Regular Symbol(2wild)'!H$16,"",IF(F56=0,"",IF(OR(F56=$AG$1,F56=$AH$1,F57=$AG$1,F57=$AH$1,F58=$AG$1,F58=$AH$1,F59=$AG$1,F59=$AH$1),0,1)))</f>
        <v>0</v>
      </c>
      <c r="AM56" s="344">
        <f>IF($A56&gt;='FG_576way_Regular Symbol(2wild)'!D$16,"",IF(B56=0,"",IF(OR(B56=$AM$1,B56=$AN$1,B57=$AM$1,B57=$AN$1,B58=$AM$1,B58=$AN$1),0,1)))</f>
        <v>0</v>
      </c>
      <c r="AN56" s="344">
        <f>IF($A56&gt;='FG_576way_Regular Symbol(2wild)'!E$16,"",IF(C56=0,"",IF(OR(C56=$AM$1,C56=$AN$1,C57=$AM$1,C57=$AN$1,C58=$AM$1,C58=$AN$1),0,1)))</f>
        <v>0</v>
      </c>
      <c r="AO56" s="3">
        <f>IF($A56&gt;='FG_576way_Regular Symbol(2wild)'!F$16,"",IF(D56=0,"",IF(OR(D56=$AM$1,D56=$AN$1,D57=$AM$1,D57=$AN$1,D58=$AM$1,D58=$AN$1,D59=$AM$1,D59=$AN$1),0,1)))</f>
        <v>0</v>
      </c>
      <c r="AP56" s="3">
        <f>IF($A56&gt;='FG_576way_Regular Symbol(2wild)'!G$16,"",IF(E56=0,"",IF(OR(E56=$AM$1,E56=$AN$1,E57=$AM$1,E57=$AN$1,E58=$AM$1,E58=$AN$1,E59=$AM$1,E59=$AN$1),0,1)))</f>
        <v>1</v>
      </c>
      <c r="AQ56" s="3">
        <f>IF($A56&gt;='FG_576way_Regular Symbol(2wild)'!H$16,"",IF(F56=0,"",IF(OR(F56=$AM$1,F56=$AN$1,F57=$AM$1,F57=$AN$1,F58=$AM$1,F58=$AN$1,F59=$AM$1,F59=$AN$1),0,1)))</f>
        <v>1</v>
      </c>
      <c r="AS56" s="344">
        <f>IF($A56&gt;='FG_576way_Regular Symbol(2wild)'!D$16,"",IF(B56=0,"",IF(OR(B56=$AM$1,B56=$AT$1,B57=$AM$1,B57=$AT$1,B58=$AM$1,B58=$AT$1),0,1)))</f>
        <v>1</v>
      </c>
      <c r="AT56" s="344">
        <f>IF($A56&gt;='FG_576way_Regular Symbol(2wild)'!E$16,"",IF(C56=0,"",IF(OR(C56=$AM$1,C56=$AT$1,C57=$AM$1,C57=$AT$1,C58=$AM$1,C58=$AT$1),0,1)))</f>
        <v>1</v>
      </c>
      <c r="AU56" s="3">
        <f>IF($A56&gt;='FG_576way_Regular Symbol(2wild)'!F$16,"",IF(D56=0,"",IF(OR(D56=$AM$1,D56=$AT$1,D57=$AM$1,D57=$AT$1,D58=$AM$1,D58=$AT$1,D59=$AM$1,D59=$AT$1),0,1)))</f>
        <v>1</v>
      </c>
      <c r="AV56" s="3">
        <f>IF($A56&gt;='FG_576way_Regular Symbol(2wild)'!G$16,"",IF(E56=0,"",IF(OR(E56=$AM$1,E56=$AT$1,E57=$AM$1,E57=$AT$1,E58=$AM$1,E58=$AT$1,E59=$AM$1,E59=$AT$1),0,1)))</f>
        <v>1</v>
      </c>
      <c r="AW56" s="3">
        <f>IF($A56&gt;='FG_576way_Regular Symbol(2wild)'!H$16,"",IF(F56=0,"",IF(OR(F56=$AM$1,F56=$AT$1,F57=$AM$1,F57=$AT$1,F58=$AM$1,F58=$AT$1,F59=$AM$1,F59=$AT$1),0,1)))</f>
        <v>1</v>
      </c>
      <c r="AY56" s="344">
        <f>IF($A56&gt;='FG_576way_Regular Symbol(2wild)'!D$16,"",IF(B56=0,"",IF(OR(B56=$AM$1,B56=$AZ$1,B57=$AM$1,B57=$AZ$1,B58=$AM$1,B58=$AZ$1),0,1)))</f>
        <v>1</v>
      </c>
      <c r="AZ56" s="344">
        <f>IF($A56&gt;='FG_576way_Regular Symbol(2wild)'!E$16,"",IF(C56=0,"",IF(OR(C56=$AM$1,C56=$AZ$1,C57=$AM$1,C57=$AZ$1,C58=$AM$1,C58=$AZ$1),0,1)))</f>
        <v>1</v>
      </c>
      <c r="BA56" s="3">
        <f>IF($A56&gt;='FG_576way_Regular Symbol(2wild)'!F$16,"",IF(D56=0,"",IF(OR(D56=$AM$1,D56=$AZ$1,D57=$AM$1,D57=$AZ$1,D58=$AM$1,D58=$AZ$1,D59=$AM$1,D59=$AZ$1),0,1)))</f>
        <v>1</v>
      </c>
      <c r="BB56" s="3">
        <f>IF($A56&gt;='FG_576way_Regular Symbol(2wild)'!G$16,"",IF(E56=0,"",IF(OR(E56=$AM$1,E56=$AZ$1,E57=$AM$1,E57=$AZ$1,E58=$AM$1,E58=$AZ$1,E59=$AM$1,E59=$AZ$1),0,1)))</f>
        <v>1</v>
      </c>
      <c r="BC56" s="3">
        <f>IF($A56&gt;='FG_576way_Regular Symbol(2wild)'!H$16,"",IF(F56=0,"",IF(OR(F56=$AM$1,F56=$AZ$1,F57=$AM$1,F57=$AZ$1,F58=$AM$1,F58=$AZ$1,F59=$AM$1,F59=$AZ$1),0,1)))</f>
        <v>0</v>
      </c>
      <c r="BE56" s="344">
        <f>IF($A56&gt;='FG_576way_Regular Symbol(2wild)'!D$16,"",IF(B56=0,"",IF(OR(B56=$AM$1,B56=$BF$1,B57=$AM$1,B57=$BF$1,B58=$AM$1,B58=$BF$1),0,1)))</f>
        <v>1</v>
      </c>
      <c r="BF56" s="344">
        <f>IF($A56&gt;='FG_576way_Regular Symbol(2wild)'!E$16,"",IF(C56=0,"",IF(OR(C56=$AM$1,C56=$BF$1,C57=$AM$1,C57=$BF$1,C58=$AM$1,C58=$BF$1),0,1)))</f>
        <v>1</v>
      </c>
      <c r="BG56" s="3">
        <f>IF($A56&gt;='FG_576way_Regular Symbol(2wild)'!F$16,"",IF(D56=0,"",IF(OR(D56=$AM$1,D56=$BF$1,D57=$AM$1,D57=$BF$1,D58=$AM$1,D58=$BF$1,D59=$AM$1,D59=$BF$1),0,1)))</f>
        <v>1</v>
      </c>
      <c r="BH56" s="3">
        <f>IF($A56&gt;='FG_576way_Regular Symbol(2wild)'!G$16,"",IF(E56=0,"",IF(OR(E56=$AM$1,E56=$BF$1,E57=$AM$1,E57=$BF$1,E58=$AM$1,E58=$BF$1,E59=$AM$1,E59=$BF$1),0,1)))</f>
        <v>1</v>
      </c>
      <c r="BI56" s="3">
        <f>IF($A56&gt;='FG_576way_Regular Symbol(2wild)'!H$16,"",IF(F56=0,"",IF(OR(F56=$AM$1,F56=$BF$1,F57=$AM$1,F57=$BF$1,F58=$AM$1,F58=$BF$1,F59=$AM$1,F59=$BF$1),0,1)))</f>
        <v>1</v>
      </c>
      <c r="BK56" s="344">
        <f>IF($A56&gt;='FG_576way_Regular Symbol(2wild)'!D$16,"",IF(B56=0,"",IF(OR(B56=$AM$1,B56=$BL$1,B57=$AM$1,B57=$BL$1,B58=$AM$1,B58=$BL$1),0,1)))</f>
        <v>1</v>
      </c>
      <c r="BL56" s="344">
        <f>IF($A56&gt;='FG_576way_Regular Symbol(2wild)'!E$16,"",IF(C56=0,"",IF(OR(C56=$AM$1,C56=$BL$1,C57=$AM$1,C57=$BL$1,C58=$AM$1,C58=$BL$1),0,1)))</f>
        <v>1</v>
      </c>
      <c r="BM56" s="3">
        <f>IF($A56&gt;='FG_576way_Regular Symbol(2wild)'!F$16,"",IF(D56=0,"",IF(OR(D56=$AM$1,D56=$BL$1,D57=$AM$1,D57=$BL$1,D58=$AM$1,D58=$BL$1,D59=$AM$1,D59=$BL$1),0,1)))</f>
        <v>1</v>
      </c>
      <c r="BN56" s="3">
        <f>IF($A56&gt;='FG_576way_Regular Symbol(2wild)'!G$16,"",IF(E56=0,"",IF(OR(E56=$AM$1,E56=$BL$1,E57=$AM$1,E57=$BL$1,E58=$AM$1,E58=$BL$1,E59=$AM$1,E59=$BL$1),0,1)))</f>
        <v>1</v>
      </c>
      <c r="BO56" s="3">
        <f>IF($A56&gt;='FG_576way_Regular Symbol(2wild)'!H$16,"",IF(F56=0,"",IF(OR(F56=$AM$1,F56=$BL$1,F57=$AM$1,F57=$BL$1,F58=$AM$1,F58=$BL$1,F59=$AM$1,F59=$BL$1),0,1)))</f>
        <v>1</v>
      </c>
      <c r="BQ56" s="3">
        <f>IF($A56&gt;='FG_576way_Regular Symbol(2wild)'!D$16,"",IF(B56=0,"",IF(OR(B56=$BQ$1,B56=$BR$1,B57=$BQ$1,B57=$BR$1,B58=$BQ$1,B58=$BR$1),0,1)))</f>
        <v>1</v>
      </c>
      <c r="BR56" s="3">
        <f>IF($A56&gt;='FG_576way_Regular Symbol(2wild)'!E$16,"",IF(C56=0,"",IF(OR(C56=$BQ$1,C56=$BR$1,C57=$BQ$1,C57=$BR$1,C58=$BQ$1,C58=$BR$1),0,1)))</f>
        <v>1</v>
      </c>
      <c r="BS56" s="3">
        <f>IF($A56&gt;='FG_576way_Regular Symbol(2wild)'!F$16,"",IF(D56=0,"",IF(OR(D56=$BQ$1,D56=$BR$1,D57=$BQ$1,D57=$BR$1,D58=$BQ$1,D58=$BR$1,D59=$BQ$1,D59=$BR$1),0,1)))</f>
        <v>1</v>
      </c>
      <c r="BT56" s="3">
        <f>IF($A56&gt;='FG_576way_Regular Symbol(2wild)'!G$16,"",IF(E56=0,"",IF(OR(E56=$BQ$1,E56=$BR$1,E57=$BQ$1,E57=$BR$1,E58=$BQ$1,E58=$BR$1,E59=$BQ$1,E59=$BR$1),0,1)))</f>
        <v>0</v>
      </c>
      <c r="BU56" s="3">
        <f>IF($A56&gt;='FG_576way_Regular Symbol(2wild)'!H$16,"",IF(F56=0,"",IF(OR(F56=$BQ$1,F56=$BR$1,F57=$BQ$1,F57=$BR$1,F58=$BQ$1,F58=$BR$1,F59=$BQ$1,F59=$BR$1),0,1)))</f>
        <v>1</v>
      </c>
      <c r="BW56" s="3">
        <f>IF($A56&gt;='FG_576way_Regular Symbol(2wild)'!D$16,"",IF(B56=0,"",IF(OR(B56=$BW$1,B57=$BW$1,B58=$BW$1,B56=$BX$1,B57=$BX$1,B58=$BX$1),0,1)))</f>
        <v>1</v>
      </c>
      <c r="BX56" s="3">
        <f>IF($A56&gt;='FG_576way_Regular Symbol(2wild)'!E$16,"",IF(C56=0,"",IF(OR(C56=$BW$1,C57=$BW$1,C58=$BW$1,C56=$BX$1,C57=$BX$1,C58=$BX$1),0,1)))</f>
        <v>1</v>
      </c>
      <c r="BY56" s="3">
        <f>IF($A56&gt;='FG_576way_Regular Symbol(2wild)'!F$16,"",IF(D56=0,"",IF(OR(D56=$BW$1,D57=$BW$1,D58=$BW$1,D56=$BX$1,D57=$BX$1,D58=$BX$1,D59=$BW$1,D59=$BX$1),0,1)))</f>
        <v>0</v>
      </c>
      <c r="BZ56" s="3">
        <f>IF($A56&gt;='FG_576way_Regular Symbol(2wild)'!G$16,"",IF(E56=0,"",IF(OR(E56=$BW$1,E57=$BW$1,E58=$BW$1,E56=$BX$1,E57=$BX$1,E58=$BX$1,E59=$BW$1,E59=$BX$1),0,1)))</f>
        <v>1</v>
      </c>
      <c r="CA56" s="3">
        <f>IF($A56&gt;='FG_576way_Regular Symbol(2wild)'!H$16,"",IF(F56=0,"",IF(OR(F56=$BW$1,F57=$BW$1,F58=$BW$1,F56=$BX$1,F57=$BX$1,F58=$BX$1,F59=$BW$1,F59=$BX$1),0,1)))</f>
        <v>1</v>
      </c>
      <c r="CC56" s="3">
        <f>IF($A56&gt;='FG_576way_Regular Symbol(2wild)'!D$16,"",IF(B56=0,"",IF(OR(B56=$BW$1,B57=$BW$1,B58=$BW$1,B56=$CD$1,B57=$CD$1,B58=$CD$1),0,1)))</f>
        <v>1</v>
      </c>
      <c r="CD56" s="3">
        <f>IF($A56&gt;='FG_576way_Regular Symbol(2wild)'!E$16,"",IF(C56=0,"",IF(OR(C56=$BW$1,C57=$BW$1,C58=$BW$1,C56=$CD$1,C57=$CD$1,C58=$CD$1),0,1)))</f>
        <v>1</v>
      </c>
      <c r="CE56" s="3">
        <f>IF($A56&gt;='FG_576way_Regular Symbol(2wild)'!F$16,"",IF(D56=0,"",IF(OR(D56=$BW$1,D57=$BW$1,D58=$BW$1,D56=$CD$1,D57=$CD$1,D58=$CD$1,D59=$BW$1,D59=$CD$1),0,1)))</f>
        <v>1</v>
      </c>
      <c r="CF56" s="3">
        <f>IF($A56&gt;='FG_576way_Regular Symbol(2wild)'!G$16,"",IF(E56=0,"",IF(OR(E56=$BW$1,E57=$BW$1,E58=$BW$1,E56=$CD$1,E57=$CD$1,E58=$CD$1,E59=$BW$1,E59=$CD$1),0,1)))</f>
        <v>0</v>
      </c>
      <c r="CG56" s="3">
        <f>IF($A56&gt;='FG_576way_Regular Symbol(2wild)'!H$16,"",IF(F56=0,"",IF(OR(F56=$BW$1,F57=$BW$1,F58=$BW$1,F56=$CD$1,F57=$CD$1,F58=$CD$1,F59=$BW$1,F59=$CD$1),0,1)))</f>
        <v>1</v>
      </c>
      <c r="CI56" s="3">
        <f>IF($A56&gt;='FG_576way_Regular Symbol(2wild)'!D$16,"",IF(B56=0,"",IF(OR(B56=$BW$1,B57=$BW$1,B58=$BW$1,B56=$CJ$1,B57=$CJ$1,B58=$CJ$1),0,1)))</f>
        <v>1</v>
      </c>
      <c r="CJ56" s="3">
        <f>IF($A56&gt;='FG_576way_Regular Symbol(2wild)'!E$16,"",IF(C56=0,"",IF(OR(C56=$BW$1,C57=$BW$1,C58=$BW$1,C56=$CJ$1,C57=$CJ$1,C58=$CJ$1),0,1)))</f>
        <v>0</v>
      </c>
      <c r="CK56" s="3">
        <f>IF($A56&gt;='FG_576way_Regular Symbol(2wild)'!F$16,"",IF(D56=0,"",IF(OR(D56=$BW$1,D57=$BW$1,D58=$BW$1,D56=$CJ$1,D57=$CJ$1,D58=$CJ$1,D59=$BW$1,D59=$CJ$1),0,1)))</f>
        <v>1</v>
      </c>
      <c r="CL56" s="3">
        <f>IF($A56&gt;='FG_576way_Regular Symbol(2wild)'!G$16,"",IF(E56=0,"",IF(OR(E56=$BW$1,E57=$BW$1,E58=$BW$1,E56=$CJ$1,E57=$CJ$1,E58=$CJ$1,E59=$BW$1,E59=$CJ$1),0,1)))</f>
        <v>0</v>
      </c>
      <c r="CM56" s="3">
        <f>IF($A56&gt;='FG_576way_Regular Symbol(2wild)'!H$16,"",IF(F56=0,"",IF(OR(F56=$BW$1,F57=$BW$1,F58=$BW$1,F56=$CJ$1,F57=$CJ$1,F58=$CJ$1,F59=$BW$1,F59=$CJ$1),0,1)))</f>
        <v>0</v>
      </c>
      <c r="CO56" s="3">
        <f>IF($A56&gt;='FG_576way_Regular Symbol(2wild)'!D$16,"",IF(B56=0,"",IF(OR(B56=$BW$1,B57=$BW$1,B58=$BW$1,B56=$CP$1,B57=$CP$1,B58=$CP$1),0,1)))</f>
        <v>1</v>
      </c>
      <c r="CP56" s="3">
        <f>IF($A56&gt;='FG_576way_Regular Symbol(2wild)'!E$16,"",IF(C56=0,"",IF(OR(C56=$BW$1,C57=$BW$1,C58=$BW$1,C56=$CP$1,C57=$CP$1,C58=$CP$1),0,1)))</f>
        <v>1</v>
      </c>
      <c r="CQ56" s="3">
        <f>IF($A56&gt;='FG_576way_Regular Symbol(2wild)'!F$16,"",IF(D56=0,"",IF(OR(D56=$BW$1,D57=$BW$1,D58=$BW$1,D56=$CP$1,D57=$CP$1,D58=$CP$1,D59=$BW$1,D59=$CP$1),0,1)))</f>
        <v>1</v>
      </c>
      <c r="CR56" s="3">
        <f>IF($A56&gt;='FG_576way_Regular Symbol(2wild)'!G$16,"",IF(E56=0,"",IF(OR(E56=$BW$1,E57=$BW$1,E58=$BW$1,E56=$CP$1,E57=$CP$1,E58=$CP$1,E59=$BW$1,E59=$CP$1),0,1)))</f>
        <v>1</v>
      </c>
      <c r="CS56" s="3">
        <f>IF($A56&gt;='FG_576way_Regular Symbol(2wild)'!H$16,"",IF(F56=0,"",IF(OR(F56=$BW$1,F57=$BW$1,F58=$BW$1,F56=$CP$1,F57=$CP$1,F58=$CP$1,F59=$BW$1,F59=$CP$1),0,1)))</f>
        <v>1</v>
      </c>
      <c r="CU56" s="3">
        <f>IF($A56&gt;='FG_576way_Regular Symbol(2wild)'!D$16,"",IF(B56=0,"",IF(OR(B56=$BW$1,B57=$BW$1,B58=$BW$1,B56=$CV$1,B57=$CV$1,B58=$CV$1),0,1)))</f>
        <v>1</v>
      </c>
      <c r="CV56" s="3">
        <f>IF($A56&gt;='FG_576way_Regular Symbol(2wild)'!E$16,"",IF(C56=0,"",IF(OR(C56=$BW$1,C57=$BW$1,C58=$BW$1,C56=$CV$1,C57=$CV$1,C58=$CV$1),0,1)))</f>
        <v>1</v>
      </c>
      <c r="CW56" s="3">
        <f>IF($A56&gt;='FG_576way_Regular Symbol(2wild)'!F$16,"",IF(D56=0,"",IF(OR(D56=$BW$1,D57=$BW$1,D58=$BW$1,D56=$CV$1,D57=$CV$1,D58=$CV$1,D59=$BW$1,D59=$CV$1),0,1)))</f>
        <v>1</v>
      </c>
      <c r="CX56" s="3">
        <f>IF($A56&gt;='FG_576way_Regular Symbol(2wild)'!G$16,"",IF(E56=0,"",IF(OR(E56=$BW$1,E57=$BW$1,E58=$BW$1,E56=$CV$1,E57=$CV$1,E58=$CV$1,E59=$BW$1,E59=$CV$1),0,1)))</f>
        <v>1</v>
      </c>
      <c r="CY56" s="3">
        <f>IF($A56&gt;='FG_576way_Regular Symbol(2wild)'!H$16,"",IF(F56=0,"",IF(OR(F56=$BW$1,F57=$BW$1,F58=$BW$1,F56=$CV$1,F57=$CV$1,F58=$CV$1,F59=$BW$1,F59=$CV$1),0,1)))</f>
        <v>1</v>
      </c>
    </row>
    <row r="57" spans="1:103">
      <c r="A57" s="337">
        <f>IF('FG_243way_Regular Symbol'!L56="","",'FG_243way_Regular Symbol'!L56)</f>
        <v>53</v>
      </c>
      <c r="B57" s="191" t="str">
        <f>IF('FG_576way_Regular Symbol(2wild)'!Q56="",
IF($A57-'FG_576way_Regular Symbol(2wild)'!D$16&gt;='FG_576way_RegularＸ_W()'!B$2-1,"",VLOOKUP($A57-'FG_576way_Regular Symbol(2wild)'!D$16,'FG_576way_Regular Symbol(2wild)'!$P$3:$U$99,'FG_576way_RegularＸ_W()'!B$3+1,FALSE)),
'FG_576way_Regular Symbol(2wild)'!Q56)</f>
        <v>M5</v>
      </c>
      <c r="C57" s="191" t="str">
        <f>IF('FG_576way_Regular Symbol(2wild)'!R56="",
IF($A57-'FG_576way_Regular Symbol(2wild)'!E$16&gt;='FG_576way_RegularＸ_W()'!C$2-1,"",VLOOKUP($A57-'FG_576way_Regular Symbol(2wild)'!E$16,'FG_576way_Regular Symbol(2wild)'!$P$3:$U$99,'FG_576way_RegularＸ_W()'!C$3+1,FALSE)),
'FG_576way_Regular Symbol(2wild)'!R56)</f>
        <v>M4</v>
      </c>
      <c r="D57" s="191" t="str">
        <f>IF('FG_576way_Regular Symbol(2wild)'!S56="",
IF($A57-'FG_576way_Regular Symbol(2wild)'!F$16&gt;='FG_576way_RegularＸ_W()'!D$2-1,"",VLOOKUP($A57-'FG_576way_Regular Symbol(2wild)'!F$16,'FG_576way_Regular Symbol(2wild)'!$P$3:$U$99,'FG_576way_RegularＸ_W()'!D$3+1,FALSE)),
'FG_576way_Regular Symbol(2wild)'!S56)</f>
        <v>M2</v>
      </c>
      <c r="E57" s="191" t="str">
        <f>IF('FG_576way_Regular Symbol(2wild)'!T56="",
IF($A57-'FG_576way_Regular Symbol(2wild)'!G$16&gt;='FG_576way_RegularＸ_W()'!E$2-1,"",VLOOKUP($A57-'FG_576way_Regular Symbol(2wild)'!G$16,'FG_576way_Regular Symbol(2wild)'!$P$3:$U$99,'FG_576way_RegularＸ_W()'!E$3+1,FALSE)),
'FG_576way_Regular Symbol(2wild)'!T56)</f>
        <v>J</v>
      </c>
      <c r="F57" s="191" t="str">
        <f>IF('FG_576way_Regular Symbol(2wild)'!U56="",
IF($A57-'FG_576way_Regular Symbol(2wild)'!H$16&gt;='FG_576way_RegularＸ_W()'!F$2-1,"",VLOOKUP($A57-'FG_576way_Regular Symbol(2wild)'!H$16,'FG_576way_Regular Symbol(2wild)'!$P$3:$U$99,'FG_576way_RegularＸ_W()'!F$3+1,FALSE)),
'FG_576way_Regular Symbol(2wild)'!U56)</f>
        <v>J</v>
      </c>
      <c r="N57" s="363">
        <f t="shared" si="1"/>
        <v>53</v>
      </c>
      <c r="O57" s="344">
        <f>IF($A57&gt;='FG_576way_Regular Symbol(2wild)'!D$16,"",IF(B57="","",IF(OR(B57=$O$1,B57=$P$1,B58=$O$1,B58=$P$1,B59=$O$1,B59=$P$1),0,1)))</f>
        <v>0</v>
      </c>
      <c r="P57" s="344">
        <f>IF($A57&gt;='FG_576way_Regular Symbol(2wild)'!E$16,"",IF(C57="","",IF(OR(C57=$O$1,C57=$P$1,C58=$O$1,C58=$P$1,C59=$O$1,C59=$P$1),0,1)))</f>
        <v>1</v>
      </c>
      <c r="Q57" s="344">
        <f>IF($A57&gt;='FG_576way_Regular Symbol(2wild)'!F$16,"",IF(D57="","",IF(OR(D57=$O$1,D57=$P$1,D58=$O$1,D58=$P$1,D59=$O$1,D59=$P$1,D60=$O$1,D60=$P$1),0,1)))</f>
        <v>0</v>
      </c>
      <c r="R57" s="344">
        <f>IF($A57&gt;='FG_576way_Regular Symbol(2wild)'!G$16,"",IF(E57="","",IF(OR(E57=$O$1,E57=$P$1,E58=$O$1,E58=$P$1,E59=$O$1,E59=$P$1,E60=$O$1,E60=$P$1),0,1)))</f>
        <v>0</v>
      </c>
      <c r="S57" s="344">
        <f>IF($A57&gt;='FG_576way_Regular Symbol(2wild)'!H$16,"",IF(F57="","",IF(OR(F57=$O$1,F57=$P$1,F58=$O$1,F58=$P$1,F59=$O$1,F59=$P$1,F60=$O$1,F60=$P$1),0,1)))</f>
        <v>1</v>
      </c>
      <c r="U57" s="344">
        <f>IF($A57&gt;='FG_576way_Regular Symbol(2wild)'!D$16,"",IF(B57=0,"",IF(OR(B57=$U$1,B57=$V$1,B58=$U$1,B58=$V$1,B59=$U$1,B59=$V$1),0,1)))</f>
        <v>1</v>
      </c>
      <c r="V57" s="344">
        <f>IF($A57&gt;='FG_576way_Regular Symbol(2wild)'!E$16,"",IF(C57=0,"",IF(OR(C57=$U$1,C57=$V$1,C58=$U$1,C58=$V$1,C59=$U$1,C59=$V$1),0,1)))</f>
        <v>1</v>
      </c>
      <c r="W57" s="3">
        <f>IF($A57&gt;='FG_576way_Regular Symbol(2wild)'!F$16,"",IF(D57=0,"",IF(OR(D57=$U$1,D57=$V$1,D58=$U$1,D58=$V$1,D59=$U$1,D59=$V$1,D60=$U$1,D60=$V$1),0,1)))</f>
        <v>0</v>
      </c>
      <c r="X57" s="3">
        <f>IF($A57&gt;='FG_576way_Regular Symbol(2wild)'!G$16,"",IF(E57=0,"",IF(OR(E57=$U$1,E57=$V$1,E58=$U$1,E58=$V$1,E59=$U$1,E59=$V$1,E60=$U$1,E60=$V$1),0,1)))</f>
        <v>1</v>
      </c>
      <c r="Y57" s="3">
        <f>IF($A57&gt;='FG_576way_Regular Symbol(2wild)'!H$16,"",IF(F57=0,"",IF(OR(F57=$U$1,F57=$V$1,F58=$U$1,F58=$V$1,F59=$U$1,F59=$V$1,F60=$U$1,F60=$V$1),0,1)))</f>
        <v>1</v>
      </c>
      <c r="AA57" s="344">
        <f>IF($A57&gt;='FG_576way_Regular Symbol(2wild)'!D$16,"",IF(B57=0,"",IF(OR(B57=$AA$1,B57=$AB$1,B58=$AA$1,B58=$AB$1,B59=$AA$1,,B59=$AB$1),0,1)))</f>
        <v>1</v>
      </c>
      <c r="AB57" s="344">
        <f>IF($A57&gt;='FG_576way_Regular Symbol(2wild)'!E$16,"",IF(C57=0,"",IF(OR(C57=$AA$1,C57=$AB$1,C58=$AA$1,C58=$AB$1,C59=$AA$1,,C59=$AB$1),0,1)))</f>
        <v>1</v>
      </c>
      <c r="AC57" s="3">
        <f>IF($A57&gt;='FG_576way_Regular Symbol(2wild)'!F$16,"",IF(D57=0,"",IF(OR(D57=$AA$1,D57=$AB$1,D58=$AA$1,D58=$AB$1,D59=$AA$1,D59=$AB$1,D60=$AA$1,D60=$AB$1),0,1)))</f>
        <v>1</v>
      </c>
      <c r="AD57" s="3">
        <f>IF($A57&gt;='FG_576way_Regular Symbol(2wild)'!G$16,"",IF(E57=0,"",IF(OR(E57=$AA$1,E57=$AB$1,E58=$AA$1,E58=$AB$1,E59=$AA$1,E59=$AB$1,E60=$AA$1,E60=$AB$1),0,1)))</f>
        <v>1</v>
      </c>
      <c r="AE57" s="3">
        <f>IF($A57&gt;='FG_576way_Regular Symbol(2wild)'!H$16,"",IF(F57=0,"",IF(OR(F57=$AA$1,F57=$AB$1,F58=$AA$1,F58=$AB$1,F59=$AA$1,F59=$AB$1,F60=$AA$1,F60=$AB$1),0,1)))</f>
        <v>0</v>
      </c>
      <c r="AG57" s="344">
        <f>IF($A57&gt;='FG_576way_Regular Symbol(2wild)'!D$16,"",IF(B57=0,"",IF(OR(B57=$AG$1,B57=$AH$1,B58=$AG$1,B58=$AH$1,B59=$AG$1,B59=$AH$1),0,1)))</f>
        <v>1</v>
      </c>
      <c r="AH57" s="344">
        <f>IF($A57&gt;='FG_576way_Regular Symbol(2wild)'!E$16,"",IF(C57=0,"",IF(OR(C57=$AG$1,C57=$AH$1,C58=$AG$1,C58=$AH$1,C59=$AG$1,C59=$AH$1),0,1)))</f>
        <v>0</v>
      </c>
      <c r="AI57" s="3">
        <f>IF($A57&gt;='FG_576way_Regular Symbol(2wild)'!F$16,"",IF(D57=0,"",IF(OR(D57=$AG$1,D57=$AH$1,D58=$AG$1,D58=$AH$1,D59=$AG$1,D59=$AH$1,D60=$AG$1,D60=$AH$1),0,1)))</f>
        <v>1</v>
      </c>
      <c r="AJ57" s="3">
        <f>IF($A57&gt;='FG_576way_Regular Symbol(2wild)'!G$16,"",IF(E57=0,"",IF(OR(E57=$AG$1,E57=$AH$1,E58=$AG$1,E58=$AH$1,E59=$AG$1,E59=$AH$1,E60=$AG$1,E60=$AH$1),0,1)))</f>
        <v>1</v>
      </c>
      <c r="AK57" s="3">
        <f>IF($A57&gt;='FG_576way_Regular Symbol(2wild)'!H$16,"",IF(F57=0,"",IF(OR(F57=$AG$1,F57=$AH$1,F58=$AG$1,F58=$AH$1,F59=$AG$1,F59=$AH$1,F60=$AG$1,F60=$AH$1),0,1)))</f>
        <v>1</v>
      </c>
      <c r="AM57" s="344">
        <f>IF($A57&gt;='FG_576way_Regular Symbol(2wild)'!D$16,"",IF(B57=0,"",IF(OR(B57=$AM$1,B57=$AN$1,B58=$AM$1,B58=$AN$1,B59=$AM$1,B59=$AN$1),0,1)))</f>
        <v>0</v>
      </c>
      <c r="AN57" s="344">
        <f>IF($A57&gt;='FG_576way_Regular Symbol(2wild)'!E$16,"",IF(C57=0,"",IF(OR(C57=$AM$1,C57=$AN$1,C58=$AM$1,C58=$AN$1,C59=$AM$1,C59=$AN$1),0,1)))</f>
        <v>0</v>
      </c>
      <c r="AO57" s="3">
        <f>IF($A57&gt;='FG_576way_Regular Symbol(2wild)'!F$16,"",IF(D57=0,"",IF(OR(D57=$AM$1,D57=$AN$1,D58=$AM$1,D58=$AN$1,D59=$AM$1,D59=$AN$1,D60=$AM$1,D60=$AN$1),0,1)))</f>
        <v>0</v>
      </c>
      <c r="AP57" s="3">
        <f>IF($A57&gt;='FG_576way_Regular Symbol(2wild)'!G$16,"",IF(E57=0,"",IF(OR(E57=$AM$1,E57=$AN$1,E58=$AM$1,E58=$AN$1,E59=$AM$1,E59=$AN$1,E60=$AM$1,E60=$AN$1),0,1)))</f>
        <v>1</v>
      </c>
      <c r="AQ57" s="3">
        <f>IF($A57&gt;='FG_576way_Regular Symbol(2wild)'!H$16,"",IF(F57=0,"",IF(OR(F57=$AM$1,F57=$AN$1,F58=$AM$1,F58=$AN$1,F59=$AM$1,F59=$AN$1,F60=$AM$1,F60=$AN$1),0,1)))</f>
        <v>1</v>
      </c>
      <c r="AS57" s="344">
        <f>IF($A57&gt;='FG_576way_Regular Symbol(2wild)'!D$16,"",IF(B57=0,"",IF(OR(B57=$AM$1,B57=$AT$1,B58=$AM$1,B58=$AT$1,B59=$AM$1,B59=$AT$1),0,1)))</f>
        <v>1</v>
      </c>
      <c r="AT57" s="344">
        <f>IF($A57&gt;='FG_576way_Regular Symbol(2wild)'!E$16,"",IF(C57=0,"",IF(OR(C57=$AM$1,C57=$AT$1,C58=$AM$1,C58=$AT$1,C59=$AM$1,C59=$AT$1),0,1)))</f>
        <v>1</v>
      </c>
      <c r="AU57" s="3">
        <f>IF($A57&gt;='FG_576way_Regular Symbol(2wild)'!F$16,"",IF(D57=0,"",IF(OR(D57=$AM$1,D57=$AT$1,D58=$AM$1,D58=$AT$1,D59=$AM$1,D59=$AT$1,D60=$AM$1,D60=$AT$1),0,1)))</f>
        <v>1</v>
      </c>
      <c r="AV57" s="3">
        <f>IF($A57&gt;='FG_576way_Regular Symbol(2wild)'!G$16,"",IF(E57=0,"",IF(OR(E57=$AM$1,E57=$AT$1,E58=$AM$1,E58=$AT$1,E59=$AM$1,E59=$AT$1,E60=$AM$1,E60=$AT$1),0,1)))</f>
        <v>1</v>
      </c>
      <c r="AW57" s="3">
        <f>IF($A57&gt;='FG_576way_Regular Symbol(2wild)'!H$16,"",IF(F57=0,"",IF(OR(F57=$AM$1,F57=$AT$1,F58=$AM$1,F58=$AT$1,F59=$AM$1,F59=$AT$1,F60=$AM$1,F60=$AT$1),0,1)))</f>
        <v>1</v>
      </c>
      <c r="AY57" s="344">
        <f>IF($A57&gt;='FG_576way_Regular Symbol(2wild)'!D$16,"",IF(B57=0,"",IF(OR(B57=$AM$1,B57=$AZ$1,B58=$AM$1,B58=$AZ$1,B59=$AM$1,B59=$AZ$1),0,1)))</f>
        <v>1</v>
      </c>
      <c r="AZ57" s="344">
        <f>IF($A57&gt;='FG_576way_Regular Symbol(2wild)'!E$16,"",IF(C57=0,"",IF(OR(C57=$AM$1,C57=$AZ$1,C58=$AM$1,C58=$AZ$1,C59=$AM$1,C59=$AZ$1),0,1)))</f>
        <v>1</v>
      </c>
      <c r="BA57" s="3">
        <f>IF($A57&gt;='FG_576way_Regular Symbol(2wild)'!F$16,"",IF(D57=0,"",IF(OR(D57=$AM$1,D57=$AZ$1,D58=$AM$1,D58=$AZ$1,D59=$AM$1,D59=$AZ$1,D60=$AM$1,D60=$AZ$1),0,1)))</f>
        <v>1</v>
      </c>
      <c r="BB57" s="3">
        <f>IF($A57&gt;='FG_576way_Regular Symbol(2wild)'!G$16,"",IF(E57=0,"",IF(OR(E57=$AM$1,E57=$AZ$1,E58=$AM$1,E58=$AZ$1,E59=$AM$1,E59=$AZ$1,E60=$AM$1,E60=$AZ$1),0,1)))</f>
        <v>1</v>
      </c>
      <c r="BC57" s="3">
        <f>IF($A57&gt;='FG_576way_Regular Symbol(2wild)'!H$16,"",IF(F57=0,"",IF(OR(F57=$AM$1,F57=$AZ$1,F58=$AM$1,F58=$AZ$1,F59=$AM$1,F59=$AZ$1,F60=$AM$1,F60=$AZ$1),0,1)))</f>
        <v>0</v>
      </c>
      <c r="BE57" s="344">
        <f>IF($A57&gt;='FG_576way_Regular Symbol(2wild)'!D$16,"",IF(B57=0,"",IF(OR(B57=$AM$1,B57=$BF$1,B58=$AM$1,B58=$BF$1,B59=$AM$1,B59=$BF$1),0,1)))</f>
        <v>1</v>
      </c>
      <c r="BF57" s="344">
        <f>IF($A57&gt;='FG_576way_Regular Symbol(2wild)'!E$16,"",IF(C57=0,"",IF(OR(C57=$AM$1,C57=$BF$1,C58=$AM$1,C58=$BF$1,C59=$AM$1,C59=$BF$1),0,1)))</f>
        <v>1</v>
      </c>
      <c r="BG57" s="3">
        <f>IF($A57&gt;='FG_576way_Regular Symbol(2wild)'!F$16,"",IF(D57=0,"",IF(OR(D57=$AM$1,D57=$BF$1,D58=$AM$1,D58=$BF$1,D59=$AM$1,D59=$BF$1,D60=$AM$1,D60=$BF$1),0,1)))</f>
        <v>1</v>
      </c>
      <c r="BH57" s="3">
        <f>IF($A57&gt;='FG_576way_Regular Symbol(2wild)'!G$16,"",IF(E57=0,"",IF(OR(E57=$AM$1,E57=$BF$1,E58=$AM$1,E58=$BF$1,E59=$AM$1,E59=$BF$1,E60=$AM$1,E60=$BF$1),0,1)))</f>
        <v>1</v>
      </c>
      <c r="BI57" s="3">
        <f>IF($A57&gt;='FG_576way_Regular Symbol(2wild)'!H$16,"",IF(F57=0,"",IF(OR(F57=$AM$1,F57=$BF$1,F58=$AM$1,F58=$BF$1,F59=$AM$1,F59=$BF$1,F60=$AM$1,F60=$BF$1),0,1)))</f>
        <v>1</v>
      </c>
      <c r="BK57" s="344">
        <f>IF($A57&gt;='FG_576way_Regular Symbol(2wild)'!D$16,"",IF(B57=0,"",IF(OR(B57=$AM$1,B57=$BL$1,B58=$AM$1,B58=$BL$1,B59=$AM$1,B59=$BL$1),0,1)))</f>
        <v>1</v>
      </c>
      <c r="BL57" s="344">
        <f>IF($A57&gt;='FG_576way_Regular Symbol(2wild)'!E$16,"",IF(C57=0,"",IF(OR(C57=$AM$1,C57=$BL$1,C58=$AM$1,C58=$BL$1,C59=$AM$1,C59=$BL$1),0,1)))</f>
        <v>1</v>
      </c>
      <c r="BM57" s="3">
        <f>IF($A57&gt;='FG_576way_Regular Symbol(2wild)'!F$16,"",IF(D57=0,"",IF(OR(D57=$AM$1,D57=$BL$1,D58=$AM$1,D58=$BL$1,D59=$AM$1,D59=$BL$1,D60=$AM$1,D60=$BL$1),0,1)))</f>
        <v>1</v>
      </c>
      <c r="BN57" s="3">
        <f>IF($A57&gt;='FG_576way_Regular Symbol(2wild)'!G$16,"",IF(E57=0,"",IF(OR(E57=$AM$1,E57=$BL$1,E58=$AM$1,E58=$BL$1,E59=$AM$1,E59=$BL$1,E60=$AM$1,E60=$BL$1),0,1)))</f>
        <v>1</v>
      </c>
      <c r="BO57" s="3">
        <f>IF($A57&gt;='FG_576way_Regular Symbol(2wild)'!H$16,"",IF(F57=0,"",IF(OR(F57=$AM$1,F57=$BL$1,F58=$AM$1,F58=$BL$1,F59=$AM$1,F59=$BL$1,F60=$AM$1,F60=$BL$1),0,1)))</f>
        <v>1</v>
      </c>
      <c r="BQ57" s="3">
        <f>IF($A57&gt;='FG_576way_Regular Symbol(2wild)'!D$16,"",IF(B57=0,"",IF(OR(B57=$BQ$1,B57=$BR$1,B58=$BQ$1,B58=$BR$1,B59=$BQ$1,B59=$BR$1),0,1)))</f>
        <v>1</v>
      </c>
      <c r="BR57" s="3">
        <f>IF($A57&gt;='FG_576way_Regular Symbol(2wild)'!E$16,"",IF(C57=0,"",IF(OR(C57=$BQ$1,C57=$BR$1,C58=$BQ$1,C58=$BR$1,C59=$BQ$1,C59=$BR$1),0,1)))</f>
        <v>1</v>
      </c>
      <c r="BS57" s="3">
        <f>IF($A57&gt;='FG_576way_Regular Symbol(2wild)'!F$16,"",IF(D57=0,"",IF(OR(D57=$BQ$1,D57=$BR$1,D58=$BQ$1,D58=$BR$1,D59=$BQ$1,D59=$BR$1,D60=$BQ$1,D60=$BR$1),0,1)))</f>
        <v>1</v>
      </c>
      <c r="BT57" s="3">
        <f>IF($A57&gt;='FG_576way_Regular Symbol(2wild)'!G$16,"",IF(E57=0,"",IF(OR(E57=$BQ$1,E57=$BR$1,E58=$BQ$1,E58=$BR$1,E59=$BQ$1,E59=$BR$1,E60=$BQ$1,E60=$BR$1),0,1)))</f>
        <v>0</v>
      </c>
      <c r="BU57" s="3">
        <f>IF($A57&gt;='FG_576way_Regular Symbol(2wild)'!H$16,"",IF(F57=0,"",IF(OR(F57=$BQ$1,F57=$BR$1,F58=$BQ$1,F58=$BR$1,F59=$BQ$1,F59=$BR$1,F60=$BQ$1,F60=$BR$1),0,1)))</f>
        <v>1</v>
      </c>
      <c r="BW57" s="3">
        <f>IF($A57&gt;='FG_576way_Regular Symbol(2wild)'!D$16,"",IF(B57=0,"",IF(OR(B57=$BW$1,B58=$BW$1,B59=$BW$1,B57=$BX$1,B58=$BX$1,B59=$BX$1),0,1)))</f>
        <v>1</v>
      </c>
      <c r="BX57" s="3">
        <f>IF($A57&gt;='FG_576way_Regular Symbol(2wild)'!E$16,"",IF(C57=0,"",IF(OR(C57=$BW$1,C58=$BW$1,C59=$BW$1,C57=$BX$1,C58=$BX$1,C59=$BX$1),0,1)))</f>
        <v>1</v>
      </c>
      <c r="BY57" s="3">
        <f>IF($A57&gt;='FG_576way_Regular Symbol(2wild)'!F$16,"",IF(D57=0,"",IF(OR(D57=$BW$1,D58=$BW$1,D59=$BW$1,D57=$BX$1,D58=$BX$1,D59=$BX$1,D60=$BW$1,D60=$BX$1),0,1)))</f>
        <v>1</v>
      </c>
      <c r="BZ57" s="3">
        <f>IF($A57&gt;='FG_576way_Regular Symbol(2wild)'!G$16,"",IF(E57=0,"",IF(OR(E57=$BW$1,E58=$BW$1,E59=$BW$1,E57=$BX$1,E58=$BX$1,E59=$BX$1,E60=$BW$1,E60=$BX$1),0,1)))</f>
        <v>1</v>
      </c>
      <c r="CA57" s="3">
        <f>IF($A57&gt;='FG_576way_Regular Symbol(2wild)'!H$16,"",IF(F57=0,"",IF(OR(F57=$BW$1,F58=$BW$1,F59=$BW$1,F57=$BX$1,F58=$BX$1,F59=$BX$1,F60=$BW$1,F60=$BX$1),0,1)))</f>
        <v>1</v>
      </c>
      <c r="CC57" s="3">
        <f>IF($A57&gt;='FG_576way_Regular Symbol(2wild)'!D$16,"",IF(B57=0,"",IF(OR(B57=$BW$1,B58=$BW$1,B59=$BW$1,B57=$CD$1,B58=$CD$1,B59=$CD$1),0,1)))</f>
        <v>1</v>
      </c>
      <c r="CD57" s="3">
        <f>IF($A57&gt;='FG_576way_Regular Symbol(2wild)'!E$16,"",IF(C57=0,"",IF(OR(C57=$BW$1,C58=$BW$1,C59=$BW$1,C57=$CD$1,C58=$CD$1,C59=$CD$1),0,1)))</f>
        <v>1</v>
      </c>
      <c r="CE57" s="3">
        <f>IF($A57&gt;='FG_576way_Regular Symbol(2wild)'!F$16,"",IF(D57=0,"",IF(OR(D57=$BW$1,D58=$BW$1,D59=$BW$1,D57=$CD$1,D58=$CD$1,D59=$CD$1,D60=$BW$1,D60=$CD$1),0,1)))</f>
        <v>1</v>
      </c>
      <c r="CF57" s="3">
        <f>IF($A57&gt;='FG_576way_Regular Symbol(2wild)'!G$16,"",IF(E57=0,"",IF(OR(E57=$BW$1,E58=$BW$1,E59=$BW$1,E57=$CD$1,E58=$CD$1,E59=$CD$1,E60=$BW$1,E60=$CD$1),0,1)))</f>
        <v>0</v>
      </c>
      <c r="CG57" s="3">
        <f>IF($A57&gt;='FG_576way_Regular Symbol(2wild)'!H$16,"",IF(F57=0,"",IF(OR(F57=$BW$1,F58=$BW$1,F59=$BW$1,F57=$CD$1,F58=$CD$1,F59=$CD$1,F60=$BW$1,F60=$CD$1),0,1)))</f>
        <v>1</v>
      </c>
      <c r="CI57" s="3">
        <f>IF($A57&gt;='FG_576way_Regular Symbol(2wild)'!D$16,"",IF(B57=0,"",IF(OR(B57=$BW$1,B58=$BW$1,B59=$BW$1,B57=$CJ$1,B58=$CJ$1,B59=$CJ$1),0,1)))</f>
        <v>1</v>
      </c>
      <c r="CJ57" s="3">
        <f>IF($A57&gt;='FG_576way_Regular Symbol(2wild)'!E$16,"",IF(C57=0,"",IF(OR(C57=$BW$1,C58=$BW$1,C59=$BW$1,C57=$CJ$1,C58=$CJ$1,C59=$CJ$1),0,1)))</f>
        <v>1</v>
      </c>
      <c r="CK57" s="3">
        <f>IF($A57&gt;='FG_576way_Regular Symbol(2wild)'!F$16,"",IF(D57=0,"",IF(OR(D57=$BW$1,D58=$BW$1,D59=$BW$1,D57=$CJ$1,D58=$CJ$1,D59=$CJ$1,D60=$BW$1,D60=$CJ$1),0,1)))</f>
        <v>1</v>
      </c>
      <c r="CL57" s="3">
        <f>IF($A57&gt;='FG_576way_Regular Symbol(2wild)'!G$16,"",IF(E57=0,"",IF(OR(E57=$BW$1,E58=$BW$1,E59=$BW$1,E57=$CJ$1,E58=$CJ$1,E59=$CJ$1,E60=$BW$1,E60=$CJ$1),0,1)))</f>
        <v>0</v>
      </c>
      <c r="CM57" s="3">
        <f>IF($A57&gt;='FG_576way_Regular Symbol(2wild)'!H$16,"",IF(F57=0,"",IF(OR(F57=$BW$1,F58=$BW$1,F59=$BW$1,F57=$CJ$1,F58=$CJ$1,F59=$CJ$1,F60=$BW$1,F60=$CJ$1),0,1)))</f>
        <v>0</v>
      </c>
      <c r="CO57" s="3">
        <f>IF($A57&gt;='FG_576way_Regular Symbol(2wild)'!D$16,"",IF(B57=0,"",IF(OR(B57=$BW$1,B58=$BW$1,B59=$BW$1,B57=$CP$1,B58=$CP$1,B59=$CP$1),0,1)))</f>
        <v>1</v>
      </c>
      <c r="CP57" s="3">
        <f>IF($A57&gt;='FG_576way_Regular Symbol(2wild)'!E$16,"",IF(C57=0,"",IF(OR(C57=$BW$1,C58=$BW$1,C59=$BW$1,C57=$CP$1,C58=$CP$1,C59=$CP$1),0,1)))</f>
        <v>0</v>
      </c>
      <c r="CQ57" s="3">
        <f>IF($A57&gt;='FG_576way_Regular Symbol(2wild)'!F$16,"",IF(D57=0,"",IF(OR(D57=$BW$1,D58=$BW$1,D59=$BW$1,D57=$CP$1,D58=$CP$1,D59=$CP$1,D60=$BW$1,D60=$CP$1),0,1)))</f>
        <v>1</v>
      </c>
      <c r="CR57" s="3">
        <f>IF($A57&gt;='FG_576way_Regular Symbol(2wild)'!G$16,"",IF(E57=0,"",IF(OR(E57=$BW$1,E58=$BW$1,E59=$BW$1,E57=$CP$1,E58=$CP$1,E59=$CP$1,E60=$BW$1,E60=$CP$1),0,1)))</f>
        <v>1</v>
      </c>
      <c r="CS57" s="3">
        <f>IF($A57&gt;='FG_576way_Regular Symbol(2wild)'!H$16,"",IF(F57=0,"",IF(OR(F57=$BW$1,F58=$BW$1,F59=$BW$1,F57=$CP$1,F58=$CP$1,F59=$CP$1,F60=$BW$1,F60=$CP$1),0,1)))</f>
        <v>1</v>
      </c>
      <c r="CU57" s="3">
        <f>IF($A57&gt;='FG_576way_Regular Symbol(2wild)'!D$16,"",IF(B57=0,"",IF(OR(B57=$BW$1,B58=$BW$1,B59=$BW$1,B57=$CV$1,B58=$CV$1,B59=$CV$1),0,1)))</f>
        <v>1</v>
      </c>
      <c r="CV57" s="3">
        <f>IF($A57&gt;='FG_576way_Regular Symbol(2wild)'!E$16,"",IF(C57=0,"",IF(OR(C57=$BW$1,C58=$BW$1,C59=$BW$1,C57=$CV$1,C58=$CV$1,C59=$CV$1),0,1)))</f>
        <v>1</v>
      </c>
      <c r="CW57" s="3">
        <f>IF($A57&gt;='FG_576way_Regular Symbol(2wild)'!F$16,"",IF(D57=0,"",IF(OR(D57=$BW$1,D58=$BW$1,D59=$BW$1,D57=$CV$1,D58=$CV$1,D59=$CV$1,D60=$BW$1,D60=$CV$1),0,1)))</f>
        <v>1</v>
      </c>
      <c r="CX57" s="3">
        <f>IF($A57&gt;='FG_576way_Regular Symbol(2wild)'!G$16,"",IF(E57=0,"",IF(OR(E57=$BW$1,E58=$BW$1,E59=$BW$1,E57=$CV$1,E58=$CV$1,E59=$CV$1,E60=$BW$1,E60=$CV$1),0,1)))</f>
        <v>1</v>
      </c>
      <c r="CY57" s="3">
        <f>IF($A57&gt;='FG_576way_Regular Symbol(2wild)'!H$16,"",IF(F57=0,"",IF(OR(F57=$BW$1,F58=$BW$1,F59=$BW$1,F57=$CV$1,F58=$CV$1,F59=$CV$1,F60=$BW$1,F60=$CV$1),0,1)))</f>
        <v>1</v>
      </c>
    </row>
    <row r="58" spans="1:103">
      <c r="A58" s="337">
        <f>IF('FG_243way_Regular Symbol'!L57="","",'FG_243way_Regular Symbol'!L57)</f>
        <v>54</v>
      </c>
      <c r="B58" s="191" t="str">
        <f>IF('FG_576way_Regular Symbol(2wild)'!Q57="",
IF($A58-'FG_576way_Regular Symbol(2wild)'!D$16&gt;='FG_576way_RegularＸ_W()'!B$2-1,"",VLOOKUP($A58-'FG_576way_Regular Symbol(2wild)'!D$16,'FG_576way_Regular Symbol(2wild)'!$P$3:$U$99,'FG_576way_RegularＸ_W()'!B$3+1,FALSE)),
'FG_576way_Regular Symbol(2wild)'!Q57)</f>
        <v>M1</v>
      </c>
      <c r="C58" s="191" t="str">
        <f>IF('FG_576way_Regular Symbol(2wild)'!R57="",
IF($A58-'FG_576way_Regular Symbol(2wild)'!E$16&gt;='FG_576way_RegularＸ_W()'!C$2-1,"",VLOOKUP($A58-'FG_576way_Regular Symbol(2wild)'!E$16,'FG_576way_Regular Symbol(2wild)'!$P$3:$U$99,'FG_576way_RegularＸ_W()'!C$3+1,FALSE)),
'FG_576way_Regular Symbol(2wild)'!R57)</f>
        <v>M5</v>
      </c>
      <c r="D58" s="191" t="str">
        <f>IF('FG_576way_Regular Symbol(2wild)'!S57="",
IF($A58-'FG_576way_Regular Symbol(2wild)'!F$16&gt;='FG_576way_RegularＸ_W()'!D$2-1,"",VLOOKUP($A58-'FG_576way_Regular Symbol(2wild)'!F$16,'FG_576way_Regular Symbol(2wild)'!$P$3:$U$99,'FG_576way_RegularＸ_W()'!D$3+1,FALSE)),
'FG_576way_Regular Symbol(2wild)'!S57)</f>
        <v>S1</v>
      </c>
      <c r="E58" s="191" t="str">
        <f>IF('FG_576way_Regular Symbol(2wild)'!T57="",
IF($A58-'FG_576way_Regular Symbol(2wild)'!G$16&gt;='FG_576way_RegularＸ_W()'!E$2-1,"",VLOOKUP($A58-'FG_576way_Regular Symbol(2wild)'!G$16,'FG_576way_Regular Symbol(2wild)'!$P$3:$U$99,'FG_576way_RegularＸ_W()'!E$3+1,FALSE)),
'FG_576way_Regular Symbol(2wild)'!T57)</f>
        <v>A</v>
      </c>
      <c r="F58" s="191" t="str">
        <f>IF('FG_576way_Regular Symbol(2wild)'!U57="",
IF($A58-'FG_576way_Regular Symbol(2wild)'!H$16&gt;='FG_576way_RegularＸ_W()'!F$2-1,"",VLOOKUP($A58-'FG_576way_Regular Symbol(2wild)'!H$16,'FG_576way_Regular Symbol(2wild)'!$P$3:$U$99,'FG_576way_RegularＸ_W()'!F$3+1,FALSE)),
'FG_576way_Regular Symbol(2wild)'!U57)</f>
        <v>BN</v>
      </c>
      <c r="N58" s="363">
        <f t="shared" si="1"/>
        <v>54</v>
      </c>
      <c r="O58" s="344">
        <f>IF($A58&gt;='FG_576way_Regular Symbol(2wild)'!D$16,"",IF(B58="","",IF(OR(B58=$O$1,B58=$P$1,B59=$O$1,B59=$P$1,B60=$O$1,B60=$P$1),0,1)))</f>
        <v>0</v>
      </c>
      <c r="P58" s="344">
        <f>IF($A58&gt;='FG_576way_Regular Symbol(2wild)'!E$16,"",IF(C58="","",IF(OR(C58=$O$1,C58=$P$1,C59=$O$1,C59=$P$1,C60=$O$1,C60=$P$1),0,1)))</f>
        <v>1</v>
      </c>
      <c r="Q58" s="344">
        <f>IF($A58&gt;='FG_576way_Regular Symbol(2wild)'!F$16,"",IF(D58="","",IF(OR(D58=$O$1,D58=$P$1,D59=$O$1,D59=$P$1,D60=$O$1,D60=$P$1,D61=$O$1,D61=$P$1),0,1)))</f>
        <v>0</v>
      </c>
      <c r="R58" s="344">
        <f>IF($A58&gt;='FG_576way_Regular Symbol(2wild)'!G$16,"",IF(E58="","",IF(OR(E58=$O$1,E58=$P$1,E59=$O$1,E59=$P$1,E60=$O$1,E60=$P$1,E61=$O$1,E61=$P$1),0,1)))</f>
        <v>0</v>
      </c>
      <c r="S58" s="344">
        <f>IF($A58&gt;='FG_576way_Regular Symbol(2wild)'!H$16,"",IF(F58="","",IF(OR(F58=$O$1,F58=$P$1,F59=$O$1,F59=$P$1,F60=$O$1,F60=$P$1,F61=$O$1,F61=$P$1),0,1)))</f>
        <v>1</v>
      </c>
      <c r="U58" s="344">
        <f>IF($A58&gt;='FG_576way_Regular Symbol(2wild)'!D$16,"",IF(B58=0,"",IF(OR(B58=$U$1,B58=$V$1,B59=$U$1,B59=$V$1,B60=$U$1,B60=$V$1),0,1)))</f>
        <v>1</v>
      </c>
      <c r="V58" s="344">
        <f>IF($A58&gt;='FG_576way_Regular Symbol(2wild)'!E$16,"",IF(C58=0,"",IF(OR(C58=$U$1,C58=$V$1,C59=$U$1,C59=$V$1,C60=$U$1,C60=$V$1),0,1)))</f>
        <v>0</v>
      </c>
      <c r="W58" s="3">
        <f>IF($A58&gt;='FG_576way_Regular Symbol(2wild)'!F$16,"",IF(D58=0,"",IF(OR(D58=$U$1,D58=$V$1,D59=$U$1,D59=$V$1,D60=$U$1,D60=$V$1,D61=$U$1,D61=$V$1),0,1)))</f>
        <v>1</v>
      </c>
      <c r="X58" s="3">
        <f>IF($A58&gt;='FG_576way_Regular Symbol(2wild)'!G$16,"",IF(E58=0,"",IF(OR(E58=$U$1,E58=$V$1,E59=$U$1,E59=$V$1,E60=$U$1,E60=$V$1,E61=$U$1,E61=$V$1),0,1)))</f>
        <v>0</v>
      </c>
      <c r="Y58" s="3">
        <f>IF($A58&gt;='FG_576way_Regular Symbol(2wild)'!H$16,"",IF(F58=0,"",IF(OR(F58=$U$1,F58=$V$1,F59=$U$1,F59=$V$1,F60=$U$1,F60=$V$1,F61=$U$1,F61=$V$1),0,1)))</f>
        <v>1</v>
      </c>
      <c r="AA58" s="344">
        <f>IF($A58&gt;='FG_576way_Regular Symbol(2wild)'!D$16,"",IF(B58=0,"",IF(OR(B58=$AA$1,B58=$AB$1,B59=$AA$1,B59=$AB$1,B60=$AA$1,,B60=$AB$1),0,1)))</f>
        <v>1</v>
      </c>
      <c r="AB58" s="344">
        <f>IF($A58&gt;='FG_576way_Regular Symbol(2wild)'!E$16,"",IF(C58=0,"",IF(OR(C58=$AA$1,C58=$AB$1,C59=$AA$1,C59=$AB$1,C60=$AA$1,,C60=$AB$1),0,1)))</f>
        <v>1</v>
      </c>
      <c r="AC58" s="3">
        <f>IF($A58&gt;='FG_576way_Regular Symbol(2wild)'!F$16,"",IF(D58=0,"",IF(OR(D58=$AA$1,D58=$AB$1,D59=$AA$1,D59=$AB$1,D60=$AA$1,D60=$AB$1,D61=$AA$1,D61=$AB$1),0,1)))</f>
        <v>1</v>
      </c>
      <c r="AD58" s="3">
        <f>IF($A58&gt;='FG_576way_Regular Symbol(2wild)'!G$16,"",IF(E58=0,"",IF(OR(E58=$AA$1,E58=$AB$1,E59=$AA$1,E59=$AB$1,E60=$AA$1,E60=$AB$1,E61=$AA$1,E61=$AB$1),0,1)))</f>
        <v>1</v>
      </c>
      <c r="AE58" s="3">
        <f>IF($A58&gt;='FG_576way_Regular Symbol(2wild)'!H$16,"",IF(F58=0,"",IF(OR(F58=$AA$1,F58=$AB$1,F59=$AA$1,F59=$AB$1,F60=$AA$1,F60=$AB$1,F61=$AA$1,F61=$AB$1),0,1)))</f>
        <v>0</v>
      </c>
      <c r="AG58" s="344">
        <f>IF($A58&gt;='FG_576way_Regular Symbol(2wild)'!D$16,"",IF(B58=0,"",IF(OR(B58=$AG$1,B58=$AH$1,B59=$AG$1,B59=$AH$1,B60=$AG$1,B60=$AH$1),0,1)))</f>
        <v>1</v>
      </c>
      <c r="AH58" s="344">
        <f>IF($A58&gt;='FG_576way_Regular Symbol(2wild)'!E$16,"",IF(C58=0,"",IF(OR(C58=$AG$1,C58=$AH$1,C59=$AG$1,C59=$AH$1,C60=$AG$1,C60=$AH$1),0,1)))</f>
        <v>1</v>
      </c>
      <c r="AI58" s="3">
        <f>IF($A58&gt;='FG_576way_Regular Symbol(2wild)'!F$16,"",IF(D58=0,"",IF(OR(D58=$AG$1,D58=$AH$1,D59=$AG$1,D59=$AH$1,D60=$AG$1,D60=$AH$1,D61=$AG$1,D61=$AH$1),0,1)))</f>
        <v>0</v>
      </c>
      <c r="AJ58" s="3">
        <f>IF($A58&gt;='FG_576way_Regular Symbol(2wild)'!G$16,"",IF(E58=0,"",IF(OR(E58=$AG$1,E58=$AH$1,E59=$AG$1,E59=$AH$1,E60=$AG$1,E60=$AH$1,E61=$AG$1,E61=$AH$1),0,1)))</f>
        <v>1</v>
      </c>
      <c r="AK58" s="3">
        <f>IF($A58&gt;='FG_576way_Regular Symbol(2wild)'!H$16,"",IF(F58=0,"",IF(OR(F58=$AG$1,F58=$AH$1,F59=$AG$1,F59=$AH$1,F60=$AG$1,F60=$AH$1,F61=$AG$1,F61=$AH$1),0,1)))</f>
        <v>1</v>
      </c>
      <c r="AM58" s="344">
        <f>IF($A58&gt;='FG_576way_Regular Symbol(2wild)'!D$16,"",IF(B58=0,"",IF(OR(B58=$AM$1,B58=$AN$1,B59=$AM$1,B59=$AN$1,B60=$AM$1,B60=$AN$1),0,1)))</f>
        <v>1</v>
      </c>
      <c r="AN58" s="344">
        <f>IF($A58&gt;='FG_576way_Regular Symbol(2wild)'!E$16,"",IF(C58=0,"",IF(OR(C58=$AM$1,C58=$AN$1,C59=$AM$1,C59=$AN$1,C60=$AM$1,C60=$AN$1),0,1)))</f>
        <v>0</v>
      </c>
      <c r="AO58" s="3">
        <f>IF($A58&gt;='FG_576way_Regular Symbol(2wild)'!F$16,"",IF(D58=0,"",IF(OR(D58=$AM$1,D58=$AN$1,D59=$AM$1,D59=$AN$1,D60=$AM$1,D60=$AN$1,D61=$AM$1,D61=$AN$1),0,1)))</f>
        <v>0</v>
      </c>
      <c r="AP58" s="3">
        <f>IF($A58&gt;='FG_576way_Regular Symbol(2wild)'!G$16,"",IF(E58=0,"",IF(OR(E58=$AM$1,E58=$AN$1,E59=$AM$1,E59=$AN$1,E60=$AM$1,E60=$AN$1,E61=$AM$1,E61=$AN$1),0,1)))</f>
        <v>1</v>
      </c>
      <c r="AQ58" s="3">
        <f>IF($A58&gt;='FG_576way_Regular Symbol(2wild)'!H$16,"",IF(F58=0,"",IF(OR(F58=$AM$1,F58=$AN$1,F59=$AM$1,F59=$AN$1,F60=$AM$1,F60=$AN$1,F61=$AM$1,F61=$AN$1),0,1)))</f>
        <v>1</v>
      </c>
      <c r="AS58" s="344">
        <f>IF($A58&gt;='FG_576way_Regular Symbol(2wild)'!D$16,"",IF(B58=0,"",IF(OR(B58=$AM$1,B58=$AT$1,B59=$AM$1,B59=$AT$1,B60=$AM$1,B60=$AT$1),0,1)))</f>
        <v>1</v>
      </c>
      <c r="AT58" s="344">
        <f>IF($A58&gt;='FG_576way_Regular Symbol(2wild)'!E$16,"",IF(C58=0,"",IF(OR(C58=$AM$1,C58=$AT$1,C59=$AM$1,C59=$AT$1,C60=$AM$1,C60=$AT$1),0,1)))</f>
        <v>1</v>
      </c>
      <c r="AU58" s="3">
        <f>IF($A58&gt;='FG_576way_Regular Symbol(2wild)'!F$16,"",IF(D58=0,"",IF(OR(D58=$AM$1,D58=$AT$1,D59=$AM$1,D59=$AT$1,D60=$AM$1,D60=$AT$1,D61=$AM$1,D61=$AT$1),0,1)))</f>
        <v>1</v>
      </c>
      <c r="AV58" s="3">
        <f>IF($A58&gt;='FG_576way_Regular Symbol(2wild)'!G$16,"",IF(E58=0,"",IF(OR(E58=$AM$1,E58=$AT$1,E59=$AM$1,E59=$AT$1,E60=$AM$1,E60=$AT$1,E61=$AM$1,E61=$AT$1),0,1)))</f>
        <v>1</v>
      </c>
      <c r="AW58" s="3">
        <f>IF($A58&gt;='FG_576way_Regular Symbol(2wild)'!H$16,"",IF(F58=0,"",IF(OR(F58=$AM$1,F58=$AT$1,F59=$AM$1,F59=$AT$1,F60=$AM$1,F60=$AT$1,F61=$AM$1,F61=$AT$1),0,1)))</f>
        <v>1</v>
      </c>
      <c r="AY58" s="344">
        <f>IF($A58&gt;='FG_576way_Regular Symbol(2wild)'!D$16,"",IF(B58=0,"",IF(OR(B58=$AM$1,B58=$AZ$1,B59=$AM$1,B59=$AZ$1,B60=$AM$1,B60=$AZ$1),0,1)))</f>
        <v>1</v>
      </c>
      <c r="AZ58" s="344">
        <f>IF($A58&gt;='FG_576way_Regular Symbol(2wild)'!E$16,"",IF(C58=0,"",IF(OR(C58=$AM$1,C58=$AZ$1,C59=$AM$1,C59=$AZ$1,C60=$AM$1,C60=$AZ$1),0,1)))</f>
        <v>1</v>
      </c>
      <c r="BA58" s="3">
        <f>IF($A58&gt;='FG_576way_Regular Symbol(2wild)'!F$16,"",IF(D58=0,"",IF(OR(D58=$AM$1,D58=$AZ$1,D59=$AM$1,D59=$AZ$1,D60=$AM$1,D60=$AZ$1,D61=$AM$1,D61=$AZ$1),0,1)))</f>
        <v>1</v>
      </c>
      <c r="BB58" s="3">
        <f>IF($A58&gt;='FG_576way_Regular Symbol(2wild)'!G$16,"",IF(E58=0,"",IF(OR(E58=$AM$1,E58=$AZ$1,E59=$AM$1,E59=$AZ$1,E60=$AM$1,E60=$AZ$1,E61=$AM$1,E61=$AZ$1),0,1)))</f>
        <v>1</v>
      </c>
      <c r="BC58" s="3">
        <f>IF($A58&gt;='FG_576way_Regular Symbol(2wild)'!H$16,"",IF(F58=0,"",IF(OR(F58=$AM$1,F58=$AZ$1,F59=$AM$1,F59=$AZ$1,F60=$AM$1,F60=$AZ$1,F61=$AM$1,F61=$AZ$1),0,1)))</f>
        <v>0</v>
      </c>
      <c r="BE58" s="344">
        <f>IF($A58&gt;='FG_576way_Regular Symbol(2wild)'!D$16,"",IF(B58=0,"",IF(OR(B58=$AM$1,B58=$BF$1,B59=$AM$1,B59=$BF$1,B60=$AM$1,B60=$BF$1),0,1)))</f>
        <v>1</v>
      </c>
      <c r="BF58" s="344">
        <f>IF($A58&gt;='FG_576way_Regular Symbol(2wild)'!E$16,"",IF(C58=0,"",IF(OR(C58=$AM$1,C58=$BF$1,C59=$AM$1,C59=$BF$1,C60=$AM$1,C60=$BF$1),0,1)))</f>
        <v>1</v>
      </c>
      <c r="BG58" s="3">
        <f>IF($A58&gt;='FG_576way_Regular Symbol(2wild)'!F$16,"",IF(D58=0,"",IF(OR(D58=$AM$1,D58=$BF$1,D59=$AM$1,D59=$BF$1,D60=$AM$1,D60=$BF$1,D61=$AM$1,D61=$BF$1),0,1)))</f>
        <v>1</v>
      </c>
      <c r="BH58" s="3">
        <f>IF($A58&gt;='FG_576way_Regular Symbol(2wild)'!G$16,"",IF(E58=0,"",IF(OR(E58=$AM$1,E58=$BF$1,E59=$AM$1,E59=$BF$1,E60=$AM$1,E60=$BF$1,E61=$AM$1,E61=$BF$1),0,1)))</f>
        <v>1</v>
      </c>
      <c r="BI58" s="3">
        <f>IF($A58&gt;='FG_576way_Regular Symbol(2wild)'!H$16,"",IF(F58=0,"",IF(OR(F58=$AM$1,F58=$BF$1,F59=$AM$1,F59=$BF$1,F60=$AM$1,F60=$BF$1,F61=$AM$1,F61=$BF$1),0,1)))</f>
        <v>1</v>
      </c>
      <c r="BK58" s="344">
        <f>IF($A58&gt;='FG_576way_Regular Symbol(2wild)'!D$16,"",IF(B58=0,"",IF(OR(B58=$AM$1,B58=$BL$1,B59=$AM$1,B59=$BL$1,B60=$AM$1,B60=$BL$1),0,1)))</f>
        <v>1</v>
      </c>
      <c r="BL58" s="344">
        <f>IF($A58&gt;='FG_576way_Regular Symbol(2wild)'!E$16,"",IF(C58=0,"",IF(OR(C58=$AM$1,C58=$BL$1,C59=$AM$1,C59=$BL$1,C60=$AM$1,C60=$BL$1),0,1)))</f>
        <v>1</v>
      </c>
      <c r="BM58" s="3">
        <f>IF($A58&gt;='FG_576way_Regular Symbol(2wild)'!F$16,"",IF(D58=0,"",IF(OR(D58=$AM$1,D58=$BL$1,D59=$AM$1,D59=$BL$1,D60=$AM$1,D60=$BL$1,D61=$AM$1,D61=$BL$1),0,1)))</f>
        <v>1</v>
      </c>
      <c r="BN58" s="3">
        <f>IF($A58&gt;='FG_576way_Regular Symbol(2wild)'!G$16,"",IF(E58=0,"",IF(OR(E58=$AM$1,E58=$BL$1,E59=$AM$1,E59=$BL$1,E60=$AM$1,E60=$BL$1,E61=$AM$1,E61=$BL$1),0,1)))</f>
        <v>1</v>
      </c>
      <c r="BO58" s="3">
        <f>IF($A58&gt;='FG_576way_Regular Symbol(2wild)'!H$16,"",IF(F58=0,"",IF(OR(F58=$AM$1,F58=$BL$1,F59=$AM$1,F59=$BL$1,F60=$AM$1,F60=$BL$1,F61=$AM$1,F61=$BL$1),0,1)))</f>
        <v>1</v>
      </c>
      <c r="BQ58" s="3">
        <f>IF($A58&gt;='FG_576way_Regular Symbol(2wild)'!D$16,"",IF(B58=0,"",IF(OR(B58=$BQ$1,B58=$BR$1,B59=$BQ$1,B59=$BR$1,B60=$BQ$1,B60=$BR$1),0,1)))</f>
        <v>1</v>
      </c>
      <c r="BR58" s="3">
        <f>IF($A58&gt;='FG_576way_Regular Symbol(2wild)'!E$16,"",IF(C58=0,"",IF(OR(C58=$BQ$1,C58=$BR$1,C59=$BQ$1,C59=$BR$1,C60=$BQ$1,C60=$BR$1),0,1)))</f>
        <v>1</v>
      </c>
      <c r="BS58" s="3">
        <f>IF($A58&gt;='FG_576way_Regular Symbol(2wild)'!F$16,"",IF(D58=0,"",IF(OR(D58=$BQ$1,D58=$BR$1,D59=$BQ$1,D59=$BR$1,D60=$BQ$1,D60=$BR$1,D61=$BQ$1,D61=$BR$1),0,1)))</f>
        <v>1</v>
      </c>
      <c r="BT58" s="3">
        <f>IF($A58&gt;='FG_576way_Regular Symbol(2wild)'!G$16,"",IF(E58=0,"",IF(OR(E58=$BQ$1,E58=$BR$1,E59=$BQ$1,E59=$BR$1,E60=$BQ$1,E60=$BR$1,E61=$BQ$1,E61=$BR$1),0,1)))</f>
        <v>0</v>
      </c>
      <c r="BU58" s="3">
        <f>IF($A58&gt;='FG_576way_Regular Symbol(2wild)'!H$16,"",IF(F58=0,"",IF(OR(F58=$BQ$1,F58=$BR$1,F59=$BQ$1,F59=$BR$1,F60=$BQ$1,F60=$BR$1,F61=$BQ$1,F61=$BR$1),0,1)))</f>
        <v>1</v>
      </c>
      <c r="BW58" s="3">
        <f>IF($A58&gt;='FG_576way_Regular Symbol(2wild)'!D$16,"",IF(B58=0,"",IF(OR(B58=$BW$1,B59=$BW$1,B60=$BW$1,B58=$BX$1,B59=$BX$1,B60=$BX$1),0,1)))</f>
        <v>1</v>
      </c>
      <c r="BX58" s="3">
        <f>IF($A58&gt;='FG_576way_Regular Symbol(2wild)'!E$16,"",IF(C58=0,"",IF(OR(C58=$BW$1,C59=$BW$1,C60=$BW$1,C58=$BX$1,C59=$BX$1,C60=$BX$1),0,1)))</f>
        <v>1</v>
      </c>
      <c r="BY58" s="3">
        <f>IF($A58&gt;='FG_576way_Regular Symbol(2wild)'!F$16,"",IF(D58=0,"",IF(OR(D58=$BW$1,D59=$BW$1,D60=$BW$1,D58=$BX$1,D59=$BX$1,D60=$BX$1,D61=$BW$1,D61=$BX$1),0,1)))</f>
        <v>1</v>
      </c>
      <c r="BZ58" s="3">
        <f>IF($A58&gt;='FG_576way_Regular Symbol(2wild)'!G$16,"",IF(E58=0,"",IF(OR(E58=$BW$1,E59=$BW$1,E60=$BW$1,E58=$BX$1,E59=$BX$1,E60=$BX$1,E61=$BW$1,E61=$BX$1),0,1)))</f>
        <v>1</v>
      </c>
      <c r="CA58" s="3">
        <f>IF($A58&gt;='FG_576way_Regular Symbol(2wild)'!H$16,"",IF(F58=0,"",IF(OR(F58=$BW$1,F59=$BW$1,F60=$BW$1,F58=$BX$1,F59=$BX$1,F60=$BX$1,F61=$BW$1,F61=$BX$1),0,1)))</f>
        <v>0</v>
      </c>
      <c r="CC58" s="3">
        <f>IF($A58&gt;='FG_576way_Regular Symbol(2wild)'!D$16,"",IF(B58=0,"",IF(OR(B58=$BW$1,B59=$BW$1,B60=$BW$1,B58=$CD$1,B59=$CD$1,B60=$CD$1),0,1)))</f>
        <v>0</v>
      </c>
      <c r="CD58" s="3">
        <f>IF($A58&gt;='FG_576way_Regular Symbol(2wild)'!E$16,"",IF(C58=0,"",IF(OR(C58=$BW$1,C59=$BW$1,C60=$BW$1,C58=$CD$1,C59=$CD$1,C60=$CD$1),0,1)))</f>
        <v>1</v>
      </c>
      <c r="CE58" s="3">
        <f>IF($A58&gt;='FG_576way_Regular Symbol(2wild)'!F$16,"",IF(D58=0,"",IF(OR(D58=$BW$1,D59=$BW$1,D60=$BW$1,D58=$CD$1,D59=$CD$1,D60=$CD$1,D61=$BW$1,D61=$CD$1),0,1)))</f>
        <v>1</v>
      </c>
      <c r="CF58" s="3">
        <f>IF($A58&gt;='FG_576way_Regular Symbol(2wild)'!G$16,"",IF(E58=0,"",IF(OR(E58=$BW$1,E59=$BW$1,E60=$BW$1,E58=$CD$1,E59=$CD$1,E60=$CD$1,E61=$BW$1,E61=$CD$1),0,1)))</f>
        <v>0</v>
      </c>
      <c r="CG58" s="3">
        <f>IF($A58&gt;='FG_576way_Regular Symbol(2wild)'!H$16,"",IF(F58=0,"",IF(OR(F58=$BW$1,F59=$BW$1,F60=$BW$1,F58=$CD$1,F59=$CD$1,F60=$CD$1,F61=$BW$1,F61=$CD$1),0,1)))</f>
        <v>1</v>
      </c>
      <c r="CI58" s="3">
        <f>IF($A58&gt;='FG_576way_Regular Symbol(2wild)'!D$16,"",IF(B58=0,"",IF(OR(B58=$BW$1,B59=$BW$1,B60=$BW$1,B58=$CJ$1,B59=$CJ$1,B60=$CJ$1),0,1)))</f>
        <v>1</v>
      </c>
      <c r="CJ58" s="3">
        <f>IF($A58&gt;='FG_576way_Regular Symbol(2wild)'!E$16,"",IF(C58=0,"",IF(OR(C58=$BW$1,C59=$BW$1,C60=$BW$1,C58=$CJ$1,C59=$CJ$1,C60=$CJ$1),0,1)))</f>
        <v>1</v>
      </c>
      <c r="CK58" s="3">
        <f>IF($A58&gt;='FG_576way_Regular Symbol(2wild)'!F$16,"",IF(D58=0,"",IF(OR(D58=$BW$1,D59=$BW$1,D60=$BW$1,D58=$CJ$1,D59=$CJ$1,D60=$CJ$1,D61=$BW$1,D61=$CJ$1),0,1)))</f>
        <v>1</v>
      </c>
      <c r="CL58" s="3">
        <f>IF($A58&gt;='FG_576way_Regular Symbol(2wild)'!G$16,"",IF(E58=0,"",IF(OR(E58=$BW$1,E59=$BW$1,E60=$BW$1,E58=$CJ$1,E59=$CJ$1,E60=$CJ$1,E61=$BW$1,E61=$CJ$1),0,1)))</f>
        <v>1</v>
      </c>
      <c r="CM58" s="3">
        <f>IF($A58&gt;='FG_576way_Regular Symbol(2wild)'!H$16,"",IF(F58=0,"",IF(OR(F58=$BW$1,F59=$BW$1,F60=$BW$1,F58=$CJ$1,F59=$CJ$1,F60=$CJ$1,F61=$BW$1,F61=$CJ$1),0,1)))</f>
        <v>0</v>
      </c>
      <c r="CO58" s="3">
        <f>IF($A58&gt;='FG_576way_Regular Symbol(2wild)'!D$16,"",IF(B58=0,"",IF(OR(B58=$BW$1,B59=$BW$1,B60=$BW$1,B58=$CP$1,B59=$CP$1,B60=$CP$1),0,1)))</f>
        <v>1</v>
      </c>
      <c r="CP58" s="3">
        <f>IF($A58&gt;='FG_576way_Regular Symbol(2wild)'!E$16,"",IF(C58=0,"",IF(OR(C58=$BW$1,C59=$BW$1,C60=$BW$1,C58=$CP$1,C59=$CP$1,C60=$CP$1),0,1)))</f>
        <v>0</v>
      </c>
      <c r="CQ58" s="3">
        <f>IF($A58&gt;='FG_576way_Regular Symbol(2wild)'!F$16,"",IF(D58=0,"",IF(OR(D58=$BW$1,D59=$BW$1,D60=$BW$1,D58=$CP$1,D59=$CP$1,D60=$CP$1,D61=$BW$1,D61=$CP$1),0,1)))</f>
        <v>1</v>
      </c>
      <c r="CR58" s="3">
        <f>IF($A58&gt;='FG_576way_Regular Symbol(2wild)'!G$16,"",IF(E58=0,"",IF(OR(E58=$BW$1,E59=$BW$1,E60=$BW$1,E58=$CP$1,E59=$CP$1,E60=$CP$1,E61=$BW$1,E61=$CP$1),0,1)))</f>
        <v>1</v>
      </c>
      <c r="CS58" s="3">
        <f>IF($A58&gt;='FG_576way_Regular Symbol(2wild)'!H$16,"",IF(F58=0,"",IF(OR(F58=$BW$1,F59=$BW$1,F60=$BW$1,F58=$CP$1,F59=$CP$1,F60=$CP$1,F61=$BW$1,F61=$CP$1),0,1)))</f>
        <v>1</v>
      </c>
      <c r="CU58" s="3">
        <f>IF($A58&gt;='FG_576way_Regular Symbol(2wild)'!D$16,"",IF(B58=0,"",IF(OR(B58=$BW$1,B59=$BW$1,B60=$BW$1,B58=$CV$1,B59=$CV$1,B60=$CV$1),0,1)))</f>
        <v>1</v>
      </c>
      <c r="CV58" s="3">
        <f>IF($A58&gt;='FG_576way_Regular Symbol(2wild)'!E$16,"",IF(C58=0,"",IF(OR(C58=$BW$1,C59=$BW$1,C60=$BW$1,C58=$CV$1,C59=$CV$1,C60=$CV$1),0,1)))</f>
        <v>1</v>
      </c>
      <c r="CW58" s="3">
        <f>IF($A58&gt;='FG_576way_Regular Symbol(2wild)'!F$16,"",IF(D58=0,"",IF(OR(D58=$BW$1,D59=$BW$1,D60=$BW$1,D58=$CV$1,D59=$CV$1,D60=$CV$1,D61=$BW$1,D61=$CV$1),0,1)))</f>
        <v>1</v>
      </c>
      <c r="CX58" s="3">
        <f>IF($A58&gt;='FG_576way_Regular Symbol(2wild)'!G$16,"",IF(E58=0,"",IF(OR(E58=$BW$1,E59=$BW$1,E60=$BW$1,E58=$CV$1,E59=$CV$1,E60=$CV$1,E61=$BW$1,E61=$CV$1),0,1)))</f>
        <v>1</v>
      </c>
      <c r="CY58" s="3">
        <f>IF($A58&gt;='FG_576way_Regular Symbol(2wild)'!H$16,"",IF(F58=0,"",IF(OR(F58=$BW$1,F59=$BW$1,F60=$BW$1,F58=$CV$1,F59=$CV$1,F60=$CV$1,F61=$BW$1,F61=$CV$1),0,1)))</f>
        <v>1</v>
      </c>
    </row>
    <row r="59" spans="1:103">
      <c r="A59" s="337">
        <f>IF('FG_243way_Regular Symbol'!L58="","",'FG_243way_Regular Symbol'!L58)</f>
        <v>55</v>
      </c>
      <c r="B59" s="191" t="str">
        <f>IF('FG_576way_Regular Symbol(2wild)'!Q58="",
IF($A59-'FG_576way_Regular Symbol(2wild)'!D$16&gt;='FG_576way_RegularＸ_W()'!B$2-1,"",VLOOKUP($A59-'FG_576way_Regular Symbol(2wild)'!D$16,'FG_576way_Regular Symbol(2wild)'!$P$3:$U$99,'FG_576way_RegularＸ_W()'!B$3+1,FALSE)),
'FG_576way_Regular Symbol(2wild)'!Q58)</f>
        <v>M1</v>
      </c>
      <c r="C59" s="191" t="str">
        <f>IF('FG_576way_Regular Symbol(2wild)'!R58="",
IF($A59-'FG_576way_Regular Symbol(2wild)'!E$16&gt;='FG_576way_RegularＸ_W()'!C$2-1,"",VLOOKUP($A59-'FG_576way_Regular Symbol(2wild)'!E$16,'FG_576way_Regular Symbol(2wild)'!$P$3:$U$99,'FG_576way_RegularＸ_W()'!C$3+1,FALSE)),
'FG_576way_Regular Symbol(2wild)'!R58)</f>
        <v>TE</v>
      </c>
      <c r="D59" s="191" t="str">
        <f>IF('FG_576way_Regular Symbol(2wild)'!S58="",
IF($A59-'FG_576way_Regular Symbol(2wild)'!F$16&gt;='FG_576way_RegularＸ_W()'!D$2-1,"",VLOOKUP($A59-'FG_576way_Regular Symbol(2wild)'!F$16,'FG_576way_Regular Symbol(2wild)'!$P$3:$U$99,'FG_576way_RegularＸ_W()'!D$3+1,FALSE)),
'FG_576way_Regular Symbol(2wild)'!S58)</f>
        <v>M5</v>
      </c>
      <c r="E59" s="191" t="str">
        <f>IF('FG_576way_Regular Symbol(2wild)'!T58="",
IF($A59-'FG_576way_Regular Symbol(2wild)'!G$16&gt;='FG_576way_RegularＸ_W()'!E$2-1,"",VLOOKUP($A59-'FG_576way_Regular Symbol(2wild)'!G$16,'FG_576way_Regular Symbol(2wild)'!$P$3:$U$99,'FG_576way_RegularＸ_W()'!E$3+1,FALSE)),
'FG_576way_Regular Symbol(2wild)'!T58)</f>
        <v>Q</v>
      </c>
      <c r="F59" s="191" t="str">
        <f>IF('FG_576way_Regular Symbol(2wild)'!U58="",
IF($A59-'FG_576way_Regular Symbol(2wild)'!H$16&gt;='FG_576way_RegularＸ_W()'!F$2-1,"",VLOOKUP($A59-'FG_576way_Regular Symbol(2wild)'!H$16,'FG_576way_Regular Symbol(2wild)'!$P$3:$U$99,'FG_576way_RegularＸ_W()'!F$3+1,FALSE)),
'FG_576way_Regular Symbol(2wild)'!U58)</f>
        <v>M3</v>
      </c>
      <c r="N59" s="363">
        <f t="shared" si="1"/>
        <v>55</v>
      </c>
      <c r="O59" s="344">
        <f>IF($A59&gt;='FG_576way_Regular Symbol(2wild)'!D$16,"",IF(B59="","",IF(OR(B59=$O$1,B59=$P$1,B60=$O$1,B60=$P$1,B61=$O$1,B61=$P$1),0,1)))</f>
        <v>0</v>
      </c>
      <c r="P59" s="344">
        <f>IF($A59&gt;='FG_576way_Regular Symbol(2wild)'!E$16,"",IF(C59="","",IF(OR(C59=$O$1,C59=$P$1,C60=$O$1,C60=$P$1,C61=$O$1,C61=$P$1),0,1)))</f>
        <v>1</v>
      </c>
      <c r="Q59" s="344">
        <f>IF($A59&gt;='FG_576way_Regular Symbol(2wild)'!F$16,"",IF(D59="","",IF(OR(D59=$O$1,D59=$P$1,D60=$O$1,D60=$P$1,D61=$O$1,D61=$P$1,D62=$O$1,D62=$P$1),0,1)))</f>
        <v>0</v>
      </c>
      <c r="R59" s="344">
        <f>IF($A59&gt;='FG_576way_Regular Symbol(2wild)'!G$16,"",IF(E59="","",IF(OR(E59=$O$1,E59=$P$1,E60=$O$1,E60=$P$1,E61=$O$1,E61=$P$1,E62=$O$1,E62=$P$1),0,1)))</f>
        <v>0</v>
      </c>
      <c r="S59" s="344">
        <f>IF($A59&gt;='FG_576way_Regular Symbol(2wild)'!H$16,"",IF(F59="","",IF(OR(F59=$O$1,F59=$P$1,F60=$O$1,F60=$P$1,F61=$O$1,F61=$P$1,F62=$O$1,F62=$P$1),0,1)))</f>
        <v>1</v>
      </c>
      <c r="U59" s="344">
        <f>IF($A59&gt;='FG_576way_Regular Symbol(2wild)'!D$16,"",IF(B59=0,"",IF(OR(B59=$U$1,B59=$V$1,B60=$U$1,B60=$V$1,B61=$U$1,B61=$V$1),0,1)))</f>
        <v>1</v>
      </c>
      <c r="V59" s="344">
        <f>IF($A59&gt;='FG_576way_Regular Symbol(2wild)'!E$16,"",IF(C59=0,"",IF(OR(C59=$U$1,C59=$V$1,C60=$U$1,C60=$V$1,C61=$U$1,C61=$V$1),0,1)))</f>
        <v>0</v>
      </c>
      <c r="W59" s="3">
        <f>IF($A59&gt;='FG_576way_Regular Symbol(2wild)'!F$16,"",IF(D59=0,"",IF(OR(D59=$U$1,D59=$V$1,D60=$U$1,D60=$V$1,D61=$U$1,D61=$V$1,D62=$U$1,D62=$V$1),0,1)))</f>
        <v>1</v>
      </c>
      <c r="X59" s="3">
        <f>IF($A59&gt;='FG_576way_Regular Symbol(2wild)'!G$16,"",IF(E59=0,"",IF(OR(E59=$U$1,E59=$V$1,E60=$U$1,E60=$V$1,E61=$U$1,E61=$V$1,E62=$U$1,E62=$V$1),0,1)))</f>
        <v>0</v>
      </c>
      <c r="Y59" s="3">
        <f>IF($A59&gt;='FG_576way_Regular Symbol(2wild)'!H$16,"",IF(F59=0,"",IF(OR(F59=$U$1,F59=$V$1,F60=$U$1,F60=$V$1,F61=$U$1,F61=$V$1,F62=$U$1,F62=$V$1),0,1)))</f>
        <v>0</v>
      </c>
      <c r="AA59" s="344">
        <f>IF($A59&gt;='FG_576way_Regular Symbol(2wild)'!D$16,"",IF(B59=0,"",IF(OR(B59=$AA$1,B59=$AB$1,B60=$AA$1,B60=$AB$1,B61=$AA$1,,B61=$AB$1),0,1)))</f>
        <v>1</v>
      </c>
      <c r="AB59" s="344">
        <f>IF($A59&gt;='FG_576way_Regular Symbol(2wild)'!E$16,"",IF(C59=0,"",IF(OR(C59=$AA$1,C59=$AB$1,C60=$AA$1,C60=$AB$1,C61=$AA$1,,C61=$AB$1),0,1)))</f>
        <v>1</v>
      </c>
      <c r="AC59" s="3">
        <f>IF($A59&gt;='FG_576way_Regular Symbol(2wild)'!F$16,"",IF(D59=0,"",IF(OR(D59=$AA$1,D59=$AB$1,D60=$AA$1,D60=$AB$1,D61=$AA$1,D61=$AB$1,D62=$AA$1,D62=$AB$1),0,1)))</f>
        <v>1</v>
      </c>
      <c r="AD59" s="3">
        <f>IF($A59&gt;='FG_576way_Regular Symbol(2wild)'!G$16,"",IF(E59=0,"",IF(OR(E59=$AA$1,E59=$AB$1,E60=$AA$1,E60=$AB$1,E61=$AA$1,E61=$AB$1,E62=$AA$1,E62=$AB$1),0,1)))</f>
        <v>1</v>
      </c>
      <c r="AE59" s="3">
        <f>IF($A59&gt;='FG_576way_Regular Symbol(2wild)'!H$16,"",IF(F59=0,"",IF(OR(F59=$AA$1,F59=$AB$1,F60=$AA$1,F60=$AB$1,F61=$AA$1,F61=$AB$1,F62=$AA$1,F62=$AB$1),0,1)))</f>
        <v>0</v>
      </c>
      <c r="AG59" s="344">
        <f>IF($A59&gt;='FG_576way_Regular Symbol(2wild)'!D$16,"",IF(B59=0,"",IF(OR(B59=$AG$1,B59=$AH$1,B60=$AG$1,B60=$AH$1,B61=$AG$1,B61=$AH$1),0,1)))</f>
        <v>1</v>
      </c>
      <c r="AH59" s="344">
        <f>IF($A59&gt;='FG_576way_Regular Symbol(2wild)'!E$16,"",IF(C59=0,"",IF(OR(C59=$AG$1,C59=$AH$1,C60=$AG$1,C60=$AH$1,C61=$AG$1,C61=$AH$1),0,1)))</f>
        <v>1</v>
      </c>
      <c r="AI59" s="3">
        <f>IF($A59&gt;='FG_576way_Regular Symbol(2wild)'!F$16,"",IF(D59=0,"",IF(OR(D59=$AG$1,D59=$AH$1,D60=$AG$1,D60=$AH$1,D61=$AG$1,D61=$AH$1,D62=$AG$1,D62=$AH$1),0,1)))</f>
        <v>0</v>
      </c>
      <c r="AJ59" s="3">
        <f>IF($A59&gt;='FG_576way_Regular Symbol(2wild)'!G$16,"",IF(E59=0,"",IF(OR(E59=$AG$1,E59=$AH$1,E60=$AG$1,E60=$AH$1,E61=$AG$1,E61=$AH$1,E62=$AG$1,E62=$AH$1),0,1)))</f>
        <v>1</v>
      </c>
      <c r="AK59" s="3">
        <f>IF($A59&gt;='FG_576way_Regular Symbol(2wild)'!H$16,"",IF(F59=0,"",IF(OR(F59=$AG$1,F59=$AH$1,F60=$AG$1,F60=$AH$1,F61=$AG$1,F61=$AH$1,F62=$AG$1,F62=$AH$1),0,1)))</f>
        <v>1</v>
      </c>
      <c r="AM59" s="344">
        <f>IF($A59&gt;='FG_576way_Regular Symbol(2wild)'!D$16,"",IF(B59=0,"",IF(OR(B59=$AM$1,B59=$AN$1,B60=$AM$1,B60=$AN$1,B61=$AM$1,B61=$AN$1),0,1)))</f>
        <v>1</v>
      </c>
      <c r="AN59" s="344">
        <f>IF($A59&gt;='FG_576way_Regular Symbol(2wild)'!E$16,"",IF(C59=0,"",IF(OR(C59=$AM$1,C59=$AN$1,C60=$AM$1,C60=$AN$1,C61=$AM$1,C61=$AN$1),0,1)))</f>
        <v>1</v>
      </c>
      <c r="AO59" s="3">
        <f>IF($A59&gt;='FG_576way_Regular Symbol(2wild)'!F$16,"",IF(D59=0,"",IF(OR(D59=$AM$1,D59=$AN$1,D60=$AM$1,D60=$AN$1,D61=$AM$1,D61=$AN$1,D62=$AM$1,D62=$AN$1),0,1)))</f>
        <v>0</v>
      </c>
      <c r="AP59" s="3">
        <f>IF($A59&gt;='FG_576way_Regular Symbol(2wild)'!G$16,"",IF(E59=0,"",IF(OR(E59=$AM$1,E59=$AN$1,E60=$AM$1,E60=$AN$1,E61=$AM$1,E61=$AN$1,E62=$AM$1,E62=$AN$1),0,1)))</f>
        <v>1</v>
      </c>
      <c r="AQ59" s="3">
        <f>IF($A59&gt;='FG_576way_Regular Symbol(2wild)'!H$16,"",IF(F59=0,"",IF(OR(F59=$AM$1,F59=$AN$1,F60=$AM$1,F60=$AN$1,F61=$AM$1,F61=$AN$1,F62=$AM$1,F62=$AN$1),0,1)))</f>
        <v>1</v>
      </c>
      <c r="AS59" s="344">
        <f>IF($A59&gt;='FG_576way_Regular Symbol(2wild)'!D$16,"",IF(B59=0,"",IF(OR(B59=$AM$1,B59=$AT$1,B60=$AM$1,B60=$AT$1,B61=$AM$1,B61=$AT$1),0,1)))</f>
        <v>1</v>
      </c>
      <c r="AT59" s="344">
        <f>IF($A59&gt;='FG_576way_Regular Symbol(2wild)'!E$16,"",IF(C59=0,"",IF(OR(C59=$AM$1,C59=$AT$1,C60=$AM$1,C60=$AT$1,C61=$AM$1,C61=$AT$1),0,1)))</f>
        <v>1</v>
      </c>
      <c r="AU59" s="3">
        <f>IF($A59&gt;='FG_576way_Regular Symbol(2wild)'!F$16,"",IF(D59=0,"",IF(OR(D59=$AM$1,D59=$AT$1,D60=$AM$1,D60=$AT$1,D61=$AM$1,D61=$AT$1,D62=$AM$1,D62=$AT$1),0,1)))</f>
        <v>1</v>
      </c>
      <c r="AV59" s="3">
        <f>IF($A59&gt;='FG_576way_Regular Symbol(2wild)'!G$16,"",IF(E59=0,"",IF(OR(E59=$AM$1,E59=$AT$1,E60=$AM$1,E60=$AT$1,E61=$AM$1,E61=$AT$1,E62=$AM$1,E62=$AT$1),0,1)))</f>
        <v>1</v>
      </c>
      <c r="AW59" s="3">
        <f>IF($A59&gt;='FG_576way_Regular Symbol(2wild)'!H$16,"",IF(F59=0,"",IF(OR(F59=$AM$1,F59=$AT$1,F60=$AM$1,F60=$AT$1,F61=$AM$1,F61=$AT$1,F62=$AM$1,F62=$AT$1),0,1)))</f>
        <v>1</v>
      </c>
      <c r="AY59" s="344">
        <f>IF($A59&gt;='FG_576way_Regular Symbol(2wild)'!D$16,"",IF(B59=0,"",IF(OR(B59=$AM$1,B59=$AZ$1,B60=$AM$1,B60=$AZ$1,B61=$AM$1,B61=$AZ$1),0,1)))</f>
        <v>1</v>
      </c>
      <c r="AZ59" s="344">
        <f>IF($A59&gt;='FG_576way_Regular Symbol(2wild)'!E$16,"",IF(C59=0,"",IF(OR(C59=$AM$1,C59=$AZ$1,C60=$AM$1,C60=$AZ$1,C61=$AM$1,C61=$AZ$1),0,1)))</f>
        <v>1</v>
      </c>
      <c r="BA59" s="3">
        <f>IF($A59&gt;='FG_576way_Regular Symbol(2wild)'!F$16,"",IF(D59=0,"",IF(OR(D59=$AM$1,D59=$AZ$1,D60=$AM$1,D60=$AZ$1,D61=$AM$1,D61=$AZ$1,D62=$AM$1,D62=$AZ$1),0,1)))</f>
        <v>1</v>
      </c>
      <c r="BB59" s="3">
        <f>IF($A59&gt;='FG_576way_Regular Symbol(2wild)'!G$16,"",IF(E59=0,"",IF(OR(E59=$AM$1,E59=$AZ$1,E60=$AM$1,E60=$AZ$1,E61=$AM$1,E61=$AZ$1,E62=$AM$1,E62=$AZ$1),0,1)))</f>
        <v>1</v>
      </c>
      <c r="BC59" s="3">
        <f>IF($A59&gt;='FG_576way_Regular Symbol(2wild)'!H$16,"",IF(F59=0,"",IF(OR(F59=$AM$1,F59=$AZ$1,F60=$AM$1,F60=$AZ$1,F61=$AM$1,F61=$AZ$1,F62=$AM$1,F62=$AZ$1),0,1)))</f>
        <v>1</v>
      </c>
      <c r="BE59" s="344">
        <f>IF($A59&gt;='FG_576way_Regular Symbol(2wild)'!D$16,"",IF(B59=0,"",IF(OR(B59=$AM$1,B59=$BF$1,B60=$AM$1,B60=$BF$1,B61=$AM$1,B61=$BF$1),0,1)))</f>
        <v>1</v>
      </c>
      <c r="BF59" s="344">
        <f>IF($A59&gt;='FG_576way_Regular Symbol(2wild)'!E$16,"",IF(C59=0,"",IF(OR(C59=$AM$1,C59=$BF$1,C60=$AM$1,C60=$BF$1,C61=$AM$1,C61=$BF$1),0,1)))</f>
        <v>1</v>
      </c>
      <c r="BG59" s="3">
        <f>IF($A59&gt;='FG_576way_Regular Symbol(2wild)'!F$16,"",IF(D59=0,"",IF(OR(D59=$AM$1,D59=$BF$1,D60=$AM$1,D60=$BF$1,D61=$AM$1,D61=$BF$1,D62=$AM$1,D62=$BF$1),0,1)))</f>
        <v>1</v>
      </c>
      <c r="BH59" s="3">
        <f>IF($A59&gt;='FG_576way_Regular Symbol(2wild)'!G$16,"",IF(E59=0,"",IF(OR(E59=$AM$1,E59=$BF$1,E60=$AM$1,E60=$BF$1,E61=$AM$1,E61=$BF$1,E62=$AM$1,E62=$BF$1),0,1)))</f>
        <v>1</v>
      </c>
      <c r="BI59" s="3">
        <f>IF($A59&gt;='FG_576way_Regular Symbol(2wild)'!H$16,"",IF(F59=0,"",IF(OR(F59=$AM$1,F59=$BF$1,F60=$AM$1,F60=$BF$1,F61=$AM$1,F61=$BF$1,F62=$AM$1,F62=$BF$1),0,1)))</f>
        <v>1</v>
      </c>
      <c r="BK59" s="344">
        <f>IF($A59&gt;='FG_576way_Regular Symbol(2wild)'!D$16,"",IF(B59=0,"",IF(OR(B59=$AM$1,B59=$BL$1,B60=$AM$1,B60=$BL$1,B61=$AM$1,B61=$BL$1),0,1)))</f>
        <v>1</v>
      </c>
      <c r="BL59" s="344">
        <f>IF($A59&gt;='FG_576way_Regular Symbol(2wild)'!E$16,"",IF(C59=0,"",IF(OR(C59=$AM$1,C59=$BL$1,C60=$AM$1,C60=$BL$1,C61=$AM$1,C61=$BL$1),0,1)))</f>
        <v>1</v>
      </c>
      <c r="BM59" s="3">
        <f>IF($A59&gt;='FG_576way_Regular Symbol(2wild)'!F$16,"",IF(D59=0,"",IF(OR(D59=$AM$1,D59=$BL$1,D60=$AM$1,D60=$BL$1,D61=$AM$1,D61=$BL$1,D62=$AM$1,D62=$BL$1),0,1)))</f>
        <v>1</v>
      </c>
      <c r="BN59" s="3">
        <f>IF($A59&gt;='FG_576way_Regular Symbol(2wild)'!G$16,"",IF(E59=0,"",IF(OR(E59=$AM$1,E59=$BL$1,E60=$AM$1,E60=$BL$1,E61=$AM$1,E61=$BL$1,E62=$AM$1,E62=$BL$1),0,1)))</f>
        <v>1</v>
      </c>
      <c r="BO59" s="3">
        <f>IF($A59&gt;='FG_576way_Regular Symbol(2wild)'!H$16,"",IF(F59=0,"",IF(OR(F59=$AM$1,F59=$BL$1,F60=$AM$1,F60=$BL$1,F61=$AM$1,F61=$BL$1,F62=$AM$1,F62=$BL$1),0,1)))</f>
        <v>1</v>
      </c>
      <c r="BQ59" s="3">
        <f>IF($A59&gt;='FG_576way_Regular Symbol(2wild)'!D$16,"",IF(B59=0,"",IF(OR(B59=$BQ$1,B59=$BR$1,B60=$BQ$1,B60=$BR$1,B61=$BQ$1,B61=$BR$1),0,1)))</f>
        <v>1</v>
      </c>
      <c r="BR59" s="3">
        <f>IF($A59&gt;='FG_576way_Regular Symbol(2wild)'!E$16,"",IF(C59=0,"",IF(OR(C59=$BQ$1,C59=$BR$1,C60=$BQ$1,C60=$BR$1,C61=$BQ$1,C61=$BR$1),0,1)))</f>
        <v>0</v>
      </c>
      <c r="BS59" s="3">
        <f>IF($A59&gt;='FG_576way_Regular Symbol(2wild)'!F$16,"",IF(D59=0,"",IF(OR(D59=$BQ$1,D59=$BR$1,D60=$BQ$1,D60=$BR$1,D61=$BQ$1,D61=$BR$1,D62=$BQ$1,D62=$BR$1),0,1)))</f>
        <v>1</v>
      </c>
      <c r="BT59" s="3">
        <f>IF($A59&gt;='FG_576way_Regular Symbol(2wild)'!G$16,"",IF(E59=0,"",IF(OR(E59=$BQ$1,E59=$BR$1,E60=$BQ$1,E60=$BR$1,E61=$BQ$1,E61=$BR$1,E62=$BQ$1,E62=$BR$1),0,1)))</f>
        <v>1</v>
      </c>
      <c r="BU59" s="3">
        <f>IF($A59&gt;='FG_576way_Regular Symbol(2wild)'!H$16,"",IF(F59=0,"",IF(OR(F59=$BQ$1,F59=$BR$1,F60=$BQ$1,F60=$BR$1,F61=$BQ$1,F61=$BR$1,F62=$BQ$1,F62=$BR$1),0,1)))</f>
        <v>1</v>
      </c>
      <c r="BW59" s="3">
        <f>IF($A59&gt;='FG_576way_Regular Symbol(2wild)'!D$16,"",IF(B59=0,"",IF(OR(B59=$BW$1,B60=$BW$1,B61=$BW$1,B59=$BX$1,B60=$BX$1,B61=$BX$1),0,1)))</f>
        <v>1</v>
      </c>
      <c r="BX59" s="3">
        <f>IF($A59&gt;='FG_576way_Regular Symbol(2wild)'!E$16,"",IF(C59=0,"",IF(OR(C59=$BW$1,C60=$BW$1,C61=$BW$1,C59=$BX$1,C60=$BX$1,C61=$BX$1),0,1)))</f>
        <v>1</v>
      </c>
      <c r="BY59" s="3">
        <f>IF($A59&gt;='FG_576way_Regular Symbol(2wild)'!F$16,"",IF(D59=0,"",IF(OR(D59=$BW$1,D60=$BW$1,D61=$BW$1,D59=$BX$1,D60=$BX$1,D61=$BX$1,D62=$BW$1,D62=$BX$1),0,1)))</f>
        <v>1</v>
      </c>
      <c r="BZ59" s="3">
        <f>IF($A59&gt;='FG_576way_Regular Symbol(2wild)'!G$16,"",IF(E59=0,"",IF(OR(E59=$BW$1,E60=$BW$1,E61=$BW$1,E59=$BX$1,E60=$BX$1,E61=$BX$1,E62=$BW$1,E62=$BX$1),0,1)))</f>
        <v>1</v>
      </c>
      <c r="CA59" s="3">
        <f>IF($A59&gt;='FG_576way_Regular Symbol(2wild)'!H$16,"",IF(F59=0,"",IF(OR(F59=$BW$1,F60=$BW$1,F61=$BW$1,F59=$BX$1,F60=$BX$1,F61=$BX$1,F62=$BW$1,F62=$BX$1),0,1)))</f>
        <v>0</v>
      </c>
      <c r="CC59" s="3">
        <f>IF($A59&gt;='FG_576way_Regular Symbol(2wild)'!D$16,"",IF(B59=0,"",IF(OR(B59=$BW$1,B60=$BW$1,B61=$BW$1,B59=$CD$1,B60=$CD$1,B61=$CD$1),0,1)))</f>
        <v>0</v>
      </c>
      <c r="CD59" s="3">
        <f>IF($A59&gt;='FG_576way_Regular Symbol(2wild)'!E$16,"",IF(C59=0,"",IF(OR(C59=$BW$1,C60=$BW$1,C61=$BW$1,C59=$CD$1,C60=$CD$1,C61=$CD$1),0,1)))</f>
        <v>1</v>
      </c>
      <c r="CE59" s="3">
        <f>IF($A59&gt;='FG_576way_Regular Symbol(2wild)'!F$16,"",IF(D59=0,"",IF(OR(D59=$BW$1,D60=$BW$1,D61=$BW$1,D59=$CD$1,D60=$CD$1,D61=$CD$1,D62=$BW$1,D62=$CD$1),0,1)))</f>
        <v>1</v>
      </c>
      <c r="CF59" s="3">
        <f>IF($A59&gt;='FG_576way_Regular Symbol(2wild)'!G$16,"",IF(E59=0,"",IF(OR(E59=$BW$1,E60=$BW$1,E61=$BW$1,E59=$CD$1,E60=$CD$1,E61=$CD$1,E62=$BW$1,E62=$CD$1),0,1)))</f>
        <v>0</v>
      </c>
      <c r="CG59" s="3">
        <f>IF($A59&gt;='FG_576way_Regular Symbol(2wild)'!H$16,"",IF(F59=0,"",IF(OR(F59=$BW$1,F60=$BW$1,F61=$BW$1,F59=$CD$1,F60=$CD$1,F61=$CD$1,F62=$BW$1,F62=$CD$1),0,1)))</f>
        <v>1</v>
      </c>
      <c r="CI59" s="3">
        <f>IF($A59&gt;='FG_576way_Regular Symbol(2wild)'!D$16,"",IF(B59=0,"",IF(OR(B59=$BW$1,B60=$BW$1,B61=$BW$1,B59=$CJ$1,B60=$CJ$1,B61=$CJ$1),0,1)))</f>
        <v>0</v>
      </c>
      <c r="CJ59" s="3">
        <f>IF($A59&gt;='FG_576way_Regular Symbol(2wild)'!E$16,"",IF(C59=0,"",IF(OR(C59=$BW$1,C60=$BW$1,C61=$BW$1,C59=$CJ$1,C60=$CJ$1,C61=$CJ$1),0,1)))</f>
        <v>1</v>
      </c>
      <c r="CK59" s="3">
        <f>IF($A59&gt;='FG_576way_Regular Symbol(2wild)'!F$16,"",IF(D59=0,"",IF(OR(D59=$BW$1,D60=$BW$1,D61=$BW$1,D59=$CJ$1,D60=$CJ$1,D61=$CJ$1,D62=$BW$1,D62=$CJ$1),0,1)))</f>
        <v>0</v>
      </c>
      <c r="CL59" s="3">
        <f>IF($A59&gt;='FG_576way_Regular Symbol(2wild)'!G$16,"",IF(E59=0,"",IF(OR(E59=$BW$1,E60=$BW$1,E61=$BW$1,E59=$CJ$1,E60=$CJ$1,E61=$CJ$1,E62=$BW$1,E62=$CJ$1),0,1)))</f>
        <v>1</v>
      </c>
      <c r="CM59" s="3">
        <f>IF($A59&gt;='FG_576way_Regular Symbol(2wild)'!H$16,"",IF(F59=0,"",IF(OR(F59=$BW$1,F60=$BW$1,F61=$BW$1,F59=$CJ$1,F60=$CJ$1,F61=$CJ$1,F62=$BW$1,F62=$CJ$1),0,1)))</f>
        <v>0</v>
      </c>
      <c r="CO59" s="3">
        <f>IF($A59&gt;='FG_576way_Regular Symbol(2wild)'!D$16,"",IF(B59=0,"",IF(OR(B59=$BW$1,B60=$BW$1,B61=$BW$1,B59=$CP$1,B60=$CP$1,B61=$CP$1),0,1)))</f>
        <v>1</v>
      </c>
      <c r="CP59" s="3">
        <f>IF($A59&gt;='FG_576way_Regular Symbol(2wild)'!E$16,"",IF(C59=0,"",IF(OR(C59=$BW$1,C60=$BW$1,C61=$BW$1,C59=$CP$1,C60=$CP$1,C61=$CP$1),0,1)))</f>
        <v>0</v>
      </c>
      <c r="CQ59" s="3">
        <f>IF($A59&gt;='FG_576way_Regular Symbol(2wild)'!F$16,"",IF(D59=0,"",IF(OR(D59=$BW$1,D60=$BW$1,D61=$BW$1,D59=$CP$1,D60=$CP$1,D61=$CP$1,D62=$BW$1,D62=$CP$1),0,1)))</f>
        <v>1</v>
      </c>
      <c r="CR59" s="3">
        <f>IF($A59&gt;='FG_576way_Regular Symbol(2wild)'!G$16,"",IF(E59=0,"",IF(OR(E59=$BW$1,E60=$BW$1,E61=$BW$1,E59=$CP$1,E60=$CP$1,E61=$CP$1,E62=$BW$1,E62=$CP$1),0,1)))</f>
        <v>1</v>
      </c>
      <c r="CS59" s="3">
        <f>IF($A59&gt;='FG_576way_Regular Symbol(2wild)'!H$16,"",IF(F59=0,"",IF(OR(F59=$BW$1,F60=$BW$1,F61=$BW$1,F59=$CP$1,F60=$CP$1,F61=$CP$1,F62=$BW$1,F62=$CP$1),0,1)))</f>
        <v>1</v>
      </c>
      <c r="CU59" s="3">
        <f>IF($A59&gt;='FG_576way_Regular Symbol(2wild)'!D$16,"",IF(B59=0,"",IF(OR(B59=$BW$1,B60=$BW$1,B61=$BW$1,B59=$CV$1,B60=$CV$1,B61=$CV$1),0,1)))</f>
        <v>1</v>
      </c>
      <c r="CV59" s="3">
        <f>IF($A59&gt;='FG_576way_Regular Symbol(2wild)'!E$16,"",IF(C59=0,"",IF(OR(C59=$BW$1,C60=$BW$1,C61=$BW$1,C59=$CV$1,C60=$CV$1,C61=$CV$1),0,1)))</f>
        <v>1</v>
      </c>
      <c r="CW59" s="3">
        <f>IF($A59&gt;='FG_576way_Regular Symbol(2wild)'!F$16,"",IF(D59=0,"",IF(OR(D59=$BW$1,D60=$BW$1,D61=$BW$1,D59=$CV$1,D60=$CV$1,D61=$CV$1,D62=$BW$1,D62=$CV$1),0,1)))</f>
        <v>1</v>
      </c>
      <c r="CX59" s="3">
        <f>IF($A59&gt;='FG_576way_Regular Symbol(2wild)'!G$16,"",IF(E59=0,"",IF(OR(E59=$BW$1,E60=$BW$1,E61=$BW$1,E59=$CV$1,E60=$CV$1,E61=$CV$1,E62=$BW$1,E62=$CV$1),0,1)))</f>
        <v>1</v>
      </c>
      <c r="CY59" s="3">
        <f>IF($A59&gt;='FG_576way_Regular Symbol(2wild)'!H$16,"",IF(F59=0,"",IF(OR(F59=$BW$1,F60=$BW$1,F61=$BW$1,F59=$CV$1,F60=$CV$1,F61=$CV$1,F62=$BW$1,F62=$CV$1),0,1)))</f>
        <v>1</v>
      </c>
    </row>
    <row r="60" spans="1:103">
      <c r="A60" s="337">
        <f>IF('FG_243way_Regular Symbol'!L59="","",'FG_243way_Regular Symbol'!L59)</f>
        <v>56</v>
      </c>
      <c r="B60" s="191" t="str">
        <f>IF('FG_576way_Regular Symbol(2wild)'!Q59="",
IF($A60-'FG_576way_Regular Symbol(2wild)'!D$16&gt;='FG_576way_RegularＸ_W()'!B$2-1,"",VLOOKUP($A60-'FG_576way_Regular Symbol(2wild)'!D$16,'FG_576way_Regular Symbol(2wild)'!$P$3:$U$99,'FG_576way_RegularＸ_W()'!B$3+1,FALSE)),
'FG_576way_Regular Symbol(2wild)'!Q59)</f>
        <v>Q</v>
      </c>
      <c r="C60" s="191" t="str">
        <f>IF('FG_576way_Regular Symbol(2wild)'!R59="",
IF($A60-'FG_576way_Regular Symbol(2wild)'!E$16&gt;='FG_576way_RegularＸ_W()'!C$2-1,"",VLOOKUP($A60-'FG_576way_Regular Symbol(2wild)'!E$16,'FG_576way_Regular Symbol(2wild)'!$P$3:$U$99,'FG_576way_RegularＸ_W()'!C$3+1,FALSE)),
'FG_576way_Regular Symbol(2wild)'!R59)</f>
        <v>M2</v>
      </c>
      <c r="D60" s="191" t="str">
        <f>IF('FG_576way_Regular Symbol(2wild)'!S59="",
IF($A60-'FG_576way_Regular Symbol(2wild)'!F$16&gt;='FG_576way_RegularＸ_W()'!D$2-1,"",VLOOKUP($A60-'FG_576way_Regular Symbol(2wild)'!F$16,'FG_576way_Regular Symbol(2wild)'!$P$3:$U$99,'FG_576way_RegularＸ_W()'!D$3+1,FALSE)),
'FG_576way_Regular Symbol(2wild)'!S59)</f>
        <v>M1</v>
      </c>
      <c r="E60" s="191" t="str">
        <f>IF('FG_576way_Regular Symbol(2wild)'!T59="",
IF($A60-'FG_576way_Regular Symbol(2wild)'!G$16&gt;='FG_576way_RegularＸ_W()'!E$2-1,"",VLOOKUP($A60-'FG_576way_Regular Symbol(2wild)'!G$16,'FG_576way_Regular Symbol(2wild)'!$P$3:$U$99,'FG_576way_RegularＸ_W()'!E$3+1,FALSE)),
'FG_576way_Regular Symbol(2wild)'!T59)</f>
        <v>M1</v>
      </c>
      <c r="F60" s="191" t="str">
        <f>IF('FG_576way_Regular Symbol(2wild)'!U59="",
IF($A60-'FG_576way_Regular Symbol(2wild)'!H$16&gt;='FG_576way_RegularＸ_W()'!F$2-1,"",VLOOKUP($A60-'FG_576way_Regular Symbol(2wild)'!H$16,'FG_576way_Regular Symbol(2wild)'!$P$3:$U$99,'FG_576way_RegularＸ_W()'!F$3+1,FALSE)),
'FG_576way_Regular Symbol(2wild)'!U59)</f>
        <v>J</v>
      </c>
      <c r="N60" s="363">
        <f t="shared" si="1"/>
        <v>56</v>
      </c>
      <c r="O60" s="344">
        <f>IF($A60&gt;='FG_576way_Regular Symbol(2wild)'!D$16,"",IF(B60="","",IF(OR(B60=$O$1,B60=$P$1,B61=$O$1,B61=$P$1,B62=$O$1,B62=$P$1),0,1)))</f>
        <v>1</v>
      </c>
      <c r="P60" s="344">
        <f>IF($A60&gt;='FG_576way_Regular Symbol(2wild)'!E$16,"",IF(C60="","",IF(OR(C60=$O$1,C60=$P$1,C61=$O$1,C61=$P$1,C62=$O$1,C62=$P$1),0,1)))</f>
        <v>0</v>
      </c>
      <c r="Q60" s="344">
        <f>IF($A60&gt;='FG_576way_Regular Symbol(2wild)'!F$16,"",IF(D60="","",IF(OR(D60=$O$1,D60=$P$1,D61=$O$1,D61=$P$1,D62=$O$1,D62=$P$1,D63=$O$1,D63=$P$1),0,1)))</f>
        <v>0</v>
      </c>
      <c r="R60" s="344" t="str">
        <f>IF($A60&gt;='FG_576way_Regular Symbol(2wild)'!G$16,"",IF(E60="","",IF(OR(E60=$O$1,E60=$P$1,E61=$O$1,E61=$P$1,E62=$O$1,E62=$P$1,E63=$O$1,E63=$P$1),0,1)))</f>
        <v/>
      </c>
      <c r="S60" s="344">
        <f>IF($A60&gt;='FG_576way_Regular Symbol(2wild)'!H$16,"",IF(F60="","",IF(OR(F60=$O$1,F60=$P$1,F61=$O$1,F61=$P$1,F62=$O$1,F62=$P$1,F63=$O$1,F63=$P$1),0,1)))</f>
        <v>1</v>
      </c>
      <c r="U60" s="344">
        <f>IF($A60&gt;='FG_576way_Regular Symbol(2wild)'!D$16,"",IF(B60=0,"",IF(OR(B60=$U$1,B60=$V$1,B61=$U$1,B61=$V$1,B62=$U$1,B62=$V$1),0,1)))</f>
        <v>1</v>
      </c>
      <c r="V60" s="344">
        <f>IF($A60&gt;='FG_576way_Regular Symbol(2wild)'!E$16,"",IF(C60=0,"",IF(OR(C60=$U$1,C60=$V$1,C61=$U$1,C61=$V$1,C62=$U$1,C62=$V$1),0,1)))</f>
        <v>0</v>
      </c>
      <c r="W60" s="3">
        <f>IF($A60&gt;='FG_576way_Regular Symbol(2wild)'!F$16,"",IF(D60=0,"",IF(OR(D60=$U$1,D60=$V$1,D61=$U$1,D61=$V$1,D62=$U$1,D62=$V$1,D63=$U$1,D63=$V$1),0,1)))</f>
        <v>1</v>
      </c>
      <c r="X60" s="3" t="str">
        <f>IF($A60&gt;='FG_576way_Regular Symbol(2wild)'!G$16,"",IF(E60=0,"",IF(OR(E60=$U$1,E60=$V$1,E61=$U$1,E61=$V$1,E62=$U$1,E62=$V$1,E63=$U$1,E63=$V$1),0,1)))</f>
        <v/>
      </c>
      <c r="Y60" s="3">
        <f>IF($A60&gt;='FG_576way_Regular Symbol(2wild)'!H$16,"",IF(F60=0,"",IF(OR(F60=$U$1,F60=$V$1,F61=$U$1,F61=$V$1,F62=$U$1,F62=$V$1,F63=$U$1,F63=$V$1),0,1)))</f>
        <v>0</v>
      </c>
      <c r="AA60" s="344">
        <f>IF($A60&gt;='FG_576way_Regular Symbol(2wild)'!D$16,"",IF(B60=0,"",IF(OR(B60=$AA$1,B60=$AB$1,B61=$AA$1,B61=$AB$1,B62=$AA$1,,B62=$AB$1),0,1)))</f>
        <v>1</v>
      </c>
      <c r="AB60" s="344">
        <f>IF($A60&gt;='FG_576way_Regular Symbol(2wild)'!E$16,"",IF(C60=0,"",IF(OR(C60=$AA$1,C60=$AB$1,C61=$AA$1,C61=$AB$1,C62=$AA$1,,C62=$AB$1),0,1)))</f>
        <v>0</v>
      </c>
      <c r="AC60" s="3">
        <f>IF($A60&gt;='FG_576way_Regular Symbol(2wild)'!F$16,"",IF(D60=0,"",IF(OR(D60=$AA$1,D60=$AB$1,D61=$AA$1,D61=$AB$1,D62=$AA$1,D62=$AB$1,D63=$AA$1,D63=$AB$1),0,1)))</f>
        <v>1</v>
      </c>
      <c r="AD60" s="3" t="str">
        <f>IF($A60&gt;='FG_576way_Regular Symbol(2wild)'!G$16,"",IF(E60=0,"",IF(OR(E60=$AA$1,E60=$AB$1,E61=$AA$1,E61=$AB$1,E62=$AA$1,E62=$AB$1,E63=$AA$1,E63=$AB$1),0,1)))</f>
        <v/>
      </c>
      <c r="AE60" s="3">
        <f>IF($A60&gt;='FG_576way_Regular Symbol(2wild)'!H$16,"",IF(F60=0,"",IF(OR(F60=$AA$1,F60=$AB$1,F61=$AA$1,F61=$AB$1,F62=$AA$1,F62=$AB$1,F63=$AA$1,F63=$AB$1),0,1)))</f>
        <v>1</v>
      </c>
      <c r="AG60" s="344">
        <f>IF($A60&gt;='FG_576way_Regular Symbol(2wild)'!D$16,"",IF(B60=0,"",IF(OR(B60=$AG$1,B60=$AH$1,B61=$AG$1,B61=$AH$1,B62=$AG$1,B62=$AH$1),0,1)))</f>
        <v>1</v>
      </c>
      <c r="AH60" s="344">
        <f>IF($A60&gt;='FG_576way_Regular Symbol(2wild)'!E$16,"",IF(C60=0,"",IF(OR(C60=$AG$1,C60=$AH$1,C61=$AG$1,C61=$AH$1,C62=$AG$1,C62=$AH$1),0,1)))</f>
        <v>0</v>
      </c>
      <c r="AI60" s="3">
        <f>IF($A60&gt;='FG_576way_Regular Symbol(2wild)'!F$16,"",IF(D60=0,"",IF(OR(D60=$AG$1,D60=$AH$1,D61=$AG$1,D61=$AH$1,D62=$AG$1,D62=$AH$1,D63=$AG$1,D63=$AH$1),0,1)))</f>
        <v>0</v>
      </c>
      <c r="AJ60" s="3" t="str">
        <f>IF($A60&gt;='FG_576way_Regular Symbol(2wild)'!G$16,"",IF(E60=0,"",IF(OR(E60=$AG$1,E60=$AH$1,E61=$AG$1,E61=$AH$1,E62=$AG$1,E62=$AH$1,E63=$AG$1,E63=$AH$1),0,1)))</f>
        <v/>
      </c>
      <c r="AK60" s="3">
        <f>IF($A60&gt;='FG_576way_Regular Symbol(2wild)'!H$16,"",IF(F60=0,"",IF(OR(F60=$AG$1,F60=$AH$1,F61=$AG$1,F61=$AH$1,F62=$AG$1,F62=$AH$1,F63=$AG$1,F63=$AH$1),0,1)))</f>
        <v>1</v>
      </c>
      <c r="AM60" s="344">
        <f>IF($A60&gt;='FG_576way_Regular Symbol(2wild)'!D$16,"",IF(B60=0,"",IF(OR(B60=$AM$1,B60=$AN$1,B61=$AM$1,B61=$AN$1,B62=$AM$1,B62=$AN$1),0,1)))</f>
        <v>1</v>
      </c>
      <c r="AN60" s="344">
        <f>IF($A60&gt;='FG_576way_Regular Symbol(2wild)'!E$16,"",IF(C60=0,"",IF(OR(C60=$AM$1,C60=$AN$1,C61=$AM$1,C61=$AN$1,C62=$AM$1,C62=$AN$1),0,1)))</f>
        <v>0</v>
      </c>
      <c r="AO60" s="3">
        <f>IF($A60&gt;='FG_576way_Regular Symbol(2wild)'!F$16,"",IF(D60=0,"",IF(OR(D60=$AM$1,D60=$AN$1,D61=$AM$1,D61=$AN$1,D62=$AM$1,D62=$AN$1,D63=$AM$1,D63=$AN$1),0,1)))</f>
        <v>1</v>
      </c>
      <c r="AP60" s="3" t="str">
        <f>IF($A60&gt;='FG_576way_Regular Symbol(2wild)'!G$16,"",IF(E60=0,"",IF(OR(E60=$AM$1,E60=$AN$1,E61=$AM$1,E61=$AN$1,E62=$AM$1,E62=$AN$1,E63=$AM$1,E63=$AN$1),0,1)))</f>
        <v/>
      </c>
      <c r="AQ60" s="3">
        <f>IF($A60&gt;='FG_576way_Regular Symbol(2wild)'!H$16,"",IF(F60=0,"",IF(OR(F60=$AM$1,F60=$AN$1,F61=$AM$1,F61=$AN$1,F62=$AM$1,F62=$AN$1,F63=$AM$1,F63=$AN$1),0,1)))</f>
        <v>1</v>
      </c>
      <c r="AS60" s="344">
        <f>IF($A60&gt;='FG_576way_Regular Symbol(2wild)'!D$16,"",IF(B60=0,"",IF(OR(B60=$AM$1,B60=$AT$1,B61=$AM$1,B61=$AT$1,B62=$AM$1,B62=$AT$1),0,1)))</f>
        <v>1</v>
      </c>
      <c r="AT60" s="344">
        <f>IF($A60&gt;='FG_576way_Regular Symbol(2wild)'!E$16,"",IF(C60=0,"",IF(OR(C60=$AM$1,C60=$AT$1,C61=$AM$1,C61=$AT$1,C62=$AM$1,C62=$AT$1),0,1)))</f>
        <v>0</v>
      </c>
      <c r="AU60" s="3">
        <f>IF($A60&gt;='FG_576way_Regular Symbol(2wild)'!F$16,"",IF(D60=0,"",IF(OR(D60=$AM$1,D60=$AT$1,D61=$AM$1,D61=$AT$1,D62=$AM$1,D62=$AT$1,D63=$AM$1,D63=$AT$1),0,1)))</f>
        <v>1</v>
      </c>
      <c r="AV60" s="3" t="str">
        <f>IF($A60&gt;='FG_576way_Regular Symbol(2wild)'!G$16,"",IF(E60=0,"",IF(OR(E60=$AM$1,E60=$AT$1,E61=$AM$1,E61=$AT$1,E62=$AM$1,E62=$AT$1,E63=$AM$1,E63=$AT$1),0,1)))</f>
        <v/>
      </c>
      <c r="AW60" s="3">
        <f>IF($A60&gt;='FG_576way_Regular Symbol(2wild)'!H$16,"",IF(F60=0,"",IF(OR(F60=$AM$1,F60=$AT$1,F61=$AM$1,F61=$AT$1,F62=$AM$1,F62=$AT$1,F63=$AM$1,F63=$AT$1),0,1)))</f>
        <v>1</v>
      </c>
      <c r="AY60" s="344">
        <f>IF($A60&gt;='FG_576way_Regular Symbol(2wild)'!D$16,"",IF(B60=0,"",IF(OR(B60=$AM$1,B60=$AZ$1,B61=$AM$1,B61=$AZ$1,B62=$AM$1,B62=$AZ$1),0,1)))</f>
        <v>1</v>
      </c>
      <c r="AZ60" s="344">
        <f>IF($A60&gt;='FG_576way_Regular Symbol(2wild)'!E$16,"",IF(C60=0,"",IF(OR(C60=$AM$1,C60=$AZ$1,C61=$AM$1,C61=$AZ$1,C62=$AM$1,C62=$AZ$1),0,1)))</f>
        <v>0</v>
      </c>
      <c r="BA60" s="3">
        <f>IF($A60&gt;='FG_576way_Regular Symbol(2wild)'!F$16,"",IF(D60=0,"",IF(OR(D60=$AM$1,D60=$AZ$1,D61=$AM$1,D61=$AZ$1,D62=$AM$1,D62=$AZ$1,D63=$AM$1,D63=$AZ$1),0,1)))</f>
        <v>1</v>
      </c>
      <c r="BB60" s="3" t="str">
        <f>IF($A60&gt;='FG_576way_Regular Symbol(2wild)'!G$16,"",IF(E60=0,"",IF(OR(E60=$AM$1,E60=$AZ$1,E61=$AM$1,E61=$AZ$1,E62=$AM$1,E62=$AZ$1,E63=$AM$1,E63=$AZ$1),0,1)))</f>
        <v/>
      </c>
      <c r="BC60" s="3">
        <f>IF($A60&gt;='FG_576way_Regular Symbol(2wild)'!H$16,"",IF(F60=0,"",IF(OR(F60=$AM$1,F60=$AZ$1,F61=$AM$1,F61=$AZ$1,F62=$AM$1,F62=$AZ$1,F63=$AM$1,F63=$AZ$1),0,1)))</f>
        <v>1</v>
      </c>
      <c r="BE60" s="344">
        <f>IF($A60&gt;='FG_576way_Regular Symbol(2wild)'!D$16,"",IF(B60=0,"",IF(OR(B60=$AM$1,B60=$BF$1,B61=$AM$1,B61=$BF$1,B62=$AM$1,B62=$BF$1),0,1)))</f>
        <v>1</v>
      </c>
      <c r="BF60" s="344">
        <f>IF($A60&gt;='FG_576way_Regular Symbol(2wild)'!E$16,"",IF(C60=0,"",IF(OR(C60=$AM$1,C60=$BF$1,C61=$AM$1,C61=$BF$1,C62=$AM$1,C62=$BF$1),0,1)))</f>
        <v>0</v>
      </c>
      <c r="BG60" s="3">
        <f>IF($A60&gt;='FG_576way_Regular Symbol(2wild)'!F$16,"",IF(D60=0,"",IF(OR(D60=$AM$1,D60=$BF$1,D61=$AM$1,D61=$BF$1,D62=$AM$1,D62=$BF$1,D63=$AM$1,D63=$BF$1),0,1)))</f>
        <v>1</v>
      </c>
      <c r="BH60" s="3" t="str">
        <f>IF($A60&gt;='FG_576way_Regular Symbol(2wild)'!G$16,"",IF(E60=0,"",IF(OR(E60=$AM$1,E60=$BF$1,E61=$AM$1,E61=$BF$1,E62=$AM$1,E62=$BF$1,E63=$AM$1,E63=$BF$1),0,1)))</f>
        <v/>
      </c>
      <c r="BI60" s="3">
        <f>IF($A60&gt;='FG_576way_Regular Symbol(2wild)'!H$16,"",IF(F60=0,"",IF(OR(F60=$AM$1,F60=$BF$1,F61=$AM$1,F61=$BF$1,F62=$AM$1,F62=$BF$1,F63=$AM$1,F63=$BF$1),0,1)))</f>
        <v>1</v>
      </c>
      <c r="BK60" s="344">
        <f>IF($A60&gt;='FG_576way_Regular Symbol(2wild)'!D$16,"",IF(B60=0,"",IF(OR(B60=$AM$1,B60=$BL$1,B61=$AM$1,B61=$BL$1,B62=$AM$1,B62=$BL$1),0,1)))</f>
        <v>1</v>
      </c>
      <c r="BL60" s="344">
        <f>IF($A60&gt;='FG_576way_Regular Symbol(2wild)'!E$16,"",IF(C60=0,"",IF(OR(C60=$AM$1,C60=$BL$1,C61=$AM$1,C61=$BL$1,C62=$AM$1,C62=$BL$1),0,1)))</f>
        <v>0</v>
      </c>
      <c r="BM60" s="3">
        <f>IF($A60&gt;='FG_576way_Regular Symbol(2wild)'!F$16,"",IF(D60=0,"",IF(OR(D60=$AM$1,D60=$BL$1,D61=$AM$1,D61=$BL$1,D62=$AM$1,D62=$BL$1,D63=$AM$1,D63=$BL$1),0,1)))</f>
        <v>1</v>
      </c>
      <c r="BN60" s="3" t="str">
        <f>IF($A60&gt;='FG_576way_Regular Symbol(2wild)'!G$16,"",IF(E60=0,"",IF(OR(E60=$AM$1,E60=$BL$1,E61=$AM$1,E61=$BL$1,E62=$AM$1,E62=$BL$1,E63=$AM$1,E63=$BL$1),0,1)))</f>
        <v/>
      </c>
      <c r="BO60" s="3">
        <f>IF($A60&gt;='FG_576way_Regular Symbol(2wild)'!H$16,"",IF(F60=0,"",IF(OR(F60=$AM$1,F60=$BL$1,F61=$AM$1,F61=$BL$1,F62=$AM$1,F62=$BL$1,F63=$AM$1,F63=$BL$1),0,1)))</f>
        <v>1</v>
      </c>
      <c r="BQ60" s="3">
        <f>IF($A60&gt;='FG_576way_Regular Symbol(2wild)'!D$16,"",IF(B60=0,"",IF(OR(B60=$BQ$1,B60=$BR$1,B61=$BQ$1,B61=$BR$1,B62=$BQ$1,B62=$BR$1),0,1)))</f>
        <v>0</v>
      </c>
      <c r="BR60" s="3">
        <f>IF($A60&gt;='FG_576way_Regular Symbol(2wild)'!E$16,"",IF(C60=0,"",IF(OR(C60=$BQ$1,C60=$BR$1,C61=$BQ$1,C61=$BR$1,C62=$BQ$1,C62=$BR$1),0,1)))</f>
        <v>0</v>
      </c>
      <c r="BS60" s="3">
        <f>IF($A60&gt;='FG_576way_Regular Symbol(2wild)'!F$16,"",IF(D60=0,"",IF(OR(D60=$BQ$1,D60=$BR$1,D61=$BQ$1,D61=$BR$1,D62=$BQ$1,D62=$BR$1,D63=$BQ$1,D63=$BR$1),0,1)))</f>
        <v>0</v>
      </c>
      <c r="BT60" s="3" t="str">
        <f>IF($A60&gt;='FG_576way_Regular Symbol(2wild)'!G$16,"",IF(E60=0,"",IF(OR(E60=$BQ$1,E60=$BR$1,E61=$BQ$1,E61=$BR$1,E62=$BQ$1,E62=$BR$1,E63=$BQ$1,E63=$BR$1),0,1)))</f>
        <v/>
      </c>
      <c r="BU60" s="3">
        <f>IF($A60&gt;='FG_576way_Regular Symbol(2wild)'!H$16,"",IF(F60=0,"",IF(OR(F60=$BQ$1,F60=$BR$1,F61=$BQ$1,F61=$BR$1,F62=$BQ$1,F62=$BR$1,F63=$BQ$1,F63=$BR$1),0,1)))</f>
        <v>1</v>
      </c>
      <c r="BW60" s="3">
        <f>IF($A60&gt;='FG_576way_Regular Symbol(2wild)'!D$16,"",IF(B60=0,"",IF(OR(B60=$BW$1,B61=$BW$1,B62=$BW$1,B60=$BX$1,B61=$BX$1,B62=$BX$1),0,1)))</f>
        <v>1</v>
      </c>
      <c r="BX60" s="3">
        <f>IF($A60&gt;='FG_576way_Regular Symbol(2wild)'!E$16,"",IF(C60=0,"",IF(OR(C60=$BW$1,C61=$BW$1,C62=$BW$1,C60=$BX$1,C61=$BX$1,C62=$BX$1),0,1)))</f>
        <v>0</v>
      </c>
      <c r="BY60" s="3">
        <f>IF($A60&gt;='FG_576way_Regular Symbol(2wild)'!F$16,"",IF(D60=0,"",IF(OR(D60=$BW$1,D61=$BW$1,D62=$BW$1,D60=$BX$1,D61=$BX$1,D62=$BX$1,D63=$BW$1,D63=$BX$1),0,1)))</f>
        <v>1</v>
      </c>
      <c r="BZ60" s="3" t="str">
        <f>IF($A60&gt;='FG_576way_Regular Symbol(2wild)'!G$16,"",IF(E60=0,"",IF(OR(E60=$BW$1,E61=$BW$1,E62=$BW$1,E60=$BX$1,E61=$BX$1,E62=$BX$1,E63=$BW$1,E63=$BX$1),0,1)))</f>
        <v/>
      </c>
      <c r="CA60" s="3">
        <f>IF($A60&gt;='FG_576way_Regular Symbol(2wild)'!H$16,"",IF(F60=0,"",IF(OR(F60=$BW$1,F61=$BW$1,F62=$BW$1,F60=$BX$1,F61=$BX$1,F62=$BX$1,F63=$BW$1,F63=$BX$1),0,1)))</f>
        <v>0</v>
      </c>
      <c r="CC60" s="3">
        <f>IF($A60&gt;='FG_576way_Regular Symbol(2wild)'!D$16,"",IF(B60=0,"",IF(OR(B60=$BW$1,B61=$BW$1,B62=$BW$1,B60=$CD$1,B61=$CD$1,B62=$CD$1),0,1)))</f>
        <v>0</v>
      </c>
      <c r="CD60" s="3">
        <f>IF($A60&gt;='FG_576way_Regular Symbol(2wild)'!E$16,"",IF(C60=0,"",IF(OR(C60=$BW$1,C61=$BW$1,C62=$BW$1,C60=$CD$1,C61=$CD$1,C62=$CD$1),0,1)))</f>
        <v>0</v>
      </c>
      <c r="CE60" s="3">
        <f>IF($A60&gt;='FG_576way_Regular Symbol(2wild)'!F$16,"",IF(D60=0,"",IF(OR(D60=$BW$1,D61=$BW$1,D62=$BW$1,D60=$CD$1,D61=$CD$1,D62=$CD$1,D63=$BW$1,D63=$CD$1),0,1)))</f>
        <v>1</v>
      </c>
      <c r="CF60" s="3" t="str">
        <f>IF($A60&gt;='FG_576way_Regular Symbol(2wild)'!G$16,"",IF(E60=0,"",IF(OR(E60=$BW$1,E61=$BW$1,E62=$BW$1,E60=$CD$1,E61=$CD$1,E62=$CD$1,E63=$BW$1,E63=$CD$1),0,1)))</f>
        <v/>
      </c>
      <c r="CG60" s="3">
        <f>IF($A60&gt;='FG_576way_Regular Symbol(2wild)'!H$16,"",IF(F60=0,"",IF(OR(F60=$BW$1,F61=$BW$1,F62=$BW$1,F60=$CD$1,F61=$CD$1,F62=$CD$1,F63=$BW$1,F63=$CD$1),0,1)))</f>
        <v>1</v>
      </c>
      <c r="CI60" s="3">
        <f>IF($A60&gt;='FG_576way_Regular Symbol(2wild)'!D$16,"",IF(B60=0,"",IF(OR(B60=$BW$1,B61=$BW$1,B62=$BW$1,B60=$CJ$1,B61=$CJ$1,B62=$CJ$1),0,1)))</f>
        <v>0</v>
      </c>
      <c r="CJ60" s="3">
        <f>IF($A60&gt;='FG_576way_Regular Symbol(2wild)'!E$16,"",IF(C60=0,"",IF(OR(C60=$BW$1,C61=$BW$1,C62=$BW$1,C60=$CJ$1,C61=$CJ$1,C62=$CJ$1),0,1)))</f>
        <v>0</v>
      </c>
      <c r="CK60" s="3">
        <f>IF($A60&gt;='FG_576way_Regular Symbol(2wild)'!F$16,"",IF(D60=0,"",IF(OR(D60=$BW$1,D61=$BW$1,D62=$BW$1,D60=$CJ$1,D61=$CJ$1,D62=$CJ$1,D63=$BW$1,D63=$CJ$1),0,1)))</f>
        <v>0</v>
      </c>
      <c r="CL60" s="3" t="str">
        <f>IF($A60&gt;='FG_576way_Regular Symbol(2wild)'!G$16,"",IF(E60=0,"",IF(OR(E60=$BW$1,E61=$BW$1,E62=$BW$1,E60=$CJ$1,E61=$CJ$1,E62=$CJ$1,E63=$BW$1,E63=$CJ$1),0,1)))</f>
        <v/>
      </c>
      <c r="CM60" s="3">
        <f>IF($A60&gt;='FG_576way_Regular Symbol(2wild)'!H$16,"",IF(F60=0,"",IF(OR(F60=$BW$1,F61=$BW$1,F62=$BW$1,F60=$CJ$1,F61=$CJ$1,F62=$CJ$1,F63=$BW$1,F63=$CJ$1),0,1)))</f>
        <v>0</v>
      </c>
      <c r="CO60" s="3">
        <f>IF($A60&gt;='FG_576way_Regular Symbol(2wild)'!D$16,"",IF(B60=0,"",IF(OR(B60=$BW$1,B61=$BW$1,B62=$BW$1,B60=$CP$1,B61=$CP$1,B62=$CP$1),0,1)))</f>
        <v>1</v>
      </c>
      <c r="CP60" s="3">
        <f>IF($A60&gt;='FG_576way_Regular Symbol(2wild)'!E$16,"",IF(C60=0,"",IF(OR(C60=$BW$1,C61=$BW$1,C62=$BW$1,C60=$CP$1,C61=$CP$1,C62=$CP$1),0,1)))</f>
        <v>0</v>
      </c>
      <c r="CQ60" s="3">
        <f>IF($A60&gt;='FG_576way_Regular Symbol(2wild)'!F$16,"",IF(D60=0,"",IF(OR(D60=$BW$1,D61=$BW$1,D62=$BW$1,D60=$CP$1,D61=$CP$1,D62=$CP$1,D63=$BW$1,D63=$CP$1),0,1)))</f>
        <v>1</v>
      </c>
      <c r="CR60" s="3" t="str">
        <f>IF($A60&gt;='FG_576way_Regular Symbol(2wild)'!G$16,"",IF(E60=0,"",IF(OR(E60=$BW$1,E61=$BW$1,E62=$BW$1,E60=$CP$1,E61=$CP$1,E62=$CP$1,E63=$BW$1,E63=$CP$1),0,1)))</f>
        <v/>
      </c>
      <c r="CS60" s="3">
        <f>IF($A60&gt;='FG_576way_Regular Symbol(2wild)'!H$16,"",IF(F60=0,"",IF(OR(F60=$BW$1,F61=$BW$1,F62=$BW$1,F60=$CP$1,F61=$CP$1,F62=$CP$1,F63=$BW$1,F63=$CP$1),0,1)))</f>
        <v>1</v>
      </c>
      <c r="CU60" s="3">
        <f>IF($A60&gt;='FG_576way_Regular Symbol(2wild)'!D$16,"",IF(B60=0,"",IF(OR(B60=$BW$1,B61=$BW$1,B62=$BW$1,B60=$CV$1,B61=$CV$1,B62=$CV$1),0,1)))</f>
        <v>1</v>
      </c>
      <c r="CV60" s="3">
        <f>IF($A60&gt;='FG_576way_Regular Symbol(2wild)'!E$16,"",IF(C60=0,"",IF(OR(C60=$BW$1,C61=$BW$1,C62=$BW$1,C60=$CV$1,C61=$CV$1,C62=$CV$1),0,1)))</f>
        <v>0</v>
      </c>
      <c r="CW60" s="3">
        <f>IF($A60&gt;='FG_576way_Regular Symbol(2wild)'!F$16,"",IF(D60=0,"",IF(OR(D60=$BW$1,D61=$BW$1,D62=$BW$1,D60=$CV$1,D61=$CV$1,D62=$CV$1,D63=$BW$1,D63=$CV$1),0,1)))</f>
        <v>1</v>
      </c>
      <c r="CX60" s="3" t="str">
        <f>IF($A60&gt;='FG_576way_Regular Symbol(2wild)'!G$16,"",IF(E60=0,"",IF(OR(E60=$BW$1,E61=$BW$1,E62=$BW$1,E60=$CV$1,E61=$CV$1,E62=$CV$1,E63=$BW$1,E63=$CV$1),0,1)))</f>
        <v/>
      </c>
      <c r="CY60" s="3">
        <f>IF($A60&gt;='FG_576way_Regular Symbol(2wild)'!H$16,"",IF(F60=0,"",IF(OR(F60=$BW$1,F61=$BW$1,F62=$BW$1,F60=$CV$1,F61=$CV$1,F62=$CV$1,F63=$BW$1,F63=$CV$1),0,1)))</f>
        <v>1</v>
      </c>
    </row>
    <row r="61" spans="1:103">
      <c r="A61" s="337">
        <f>IF('FG_243way_Regular Symbol'!L60="","",'FG_243way_Regular Symbol'!L60)</f>
        <v>57</v>
      </c>
      <c r="B61" s="191" t="str">
        <f>IF('FG_576way_Regular Symbol(2wild)'!Q60="",
IF($A61-'FG_576way_Regular Symbol(2wild)'!D$16&gt;='FG_576way_RegularＸ_W()'!B$2-1,"",VLOOKUP($A61-'FG_576way_Regular Symbol(2wild)'!D$16,'FG_576way_Regular Symbol(2wild)'!$P$3:$U$99,'FG_576way_RegularＸ_W()'!B$3+1,FALSE)),
'FG_576way_Regular Symbol(2wild)'!Q60)</f>
        <v>J</v>
      </c>
      <c r="C61" s="191" t="str">
        <f>IF('FG_576way_Regular Symbol(2wild)'!R60="",
IF($A61-'FG_576way_Regular Symbol(2wild)'!E$16&gt;='FG_576way_RegularＸ_W()'!C$2-1,"",VLOOKUP($A61-'FG_576way_Regular Symbol(2wild)'!E$16,'FG_576way_Regular Symbol(2wild)'!$P$3:$U$99,'FG_576way_RegularＸ_W()'!C$3+1,FALSE)),
'FG_576way_Regular Symbol(2wild)'!R60)</f>
        <v>A</v>
      </c>
      <c r="D61" s="191" t="str">
        <f>IF('FG_576way_Regular Symbol(2wild)'!S60="",
IF($A61-'FG_576way_Regular Symbol(2wild)'!F$16&gt;='FG_576way_RegularＸ_W()'!D$2-1,"",VLOOKUP($A61-'FG_576way_Regular Symbol(2wild)'!F$16,'FG_576way_Regular Symbol(2wild)'!$P$3:$U$99,'FG_576way_RegularＸ_W()'!D$3+1,FALSE)),
'FG_576way_Regular Symbol(2wild)'!S60)</f>
        <v>M4</v>
      </c>
      <c r="E61" s="191" t="str">
        <f>IF('FG_576way_Regular Symbol(2wild)'!T60="",
IF($A61-'FG_576way_Regular Symbol(2wild)'!G$16&gt;='FG_576way_RegularＸ_W()'!E$2-1,"",VLOOKUP($A61-'FG_576way_Regular Symbol(2wild)'!G$16,'FG_576way_Regular Symbol(2wild)'!$P$3:$U$99,'FG_576way_RegularＸ_W()'!E$3+1,FALSE)),
'FG_576way_Regular Symbol(2wild)'!T60)</f>
        <v>M2</v>
      </c>
      <c r="F61" s="191" t="str">
        <f>IF('FG_576way_Regular Symbol(2wild)'!U60="",
IF($A61-'FG_576way_Regular Symbol(2wild)'!H$16&gt;='FG_576way_RegularＸ_W()'!F$2-1,"",VLOOKUP($A61-'FG_576way_Regular Symbol(2wild)'!H$16,'FG_576way_Regular Symbol(2wild)'!$P$3:$U$99,'FG_576way_RegularＸ_W()'!F$3+1,FALSE)),
'FG_576way_Regular Symbol(2wild)'!U60)</f>
        <v>K</v>
      </c>
      <c r="N61" s="363">
        <f t="shared" si="1"/>
        <v>57</v>
      </c>
      <c r="O61" s="344">
        <f>IF($A61&gt;='FG_576way_Regular Symbol(2wild)'!D$16,"",IF(B61="","",IF(OR(B61=$O$1,B61=$P$1,B62=$O$1,B62=$P$1,B63=$O$1,B63=$P$1),0,1)))</f>
        <v>1</v>
      </c>
      <c r="P61" s="344">
        <f>IF($A61&gt;='FG_576way_Regular Symbol(2wild)'!E$16,"",IF(C61="","",IF(OR(C61=$O$1,C61=$P$1,C62=$O$1,C62=$P$1,C63=$O$1,C63=$P$1),0,1)))</f>
        <v>0</v>
      </c>
      <c r="Q61" s="344">
        <f>IF($A61&gt;='FG_576way_Regular Symbol(2wild)'!F$16,"",IF(D61="","",IF(OR(D61=$O$1,D61=$P$1,D62=$O$1,D62=$P$1,D63=$O$1,D63=$P$1,D64=$O$1,D64=$P$1),0,1)))</f>
        <v>1</v>
      </c>
      <c r="R61" s="344" t="str">
        <f>IF($A61&gt;='FG_576way_Regular Symbol(2wild)'!G$16,"",IF(E61="","",IF(OR(E61=$O$1,E61=$P$1,E62=$O$1,E62=$P$1,E63=$O$1,E63=$P$1,E64=$O$1,E64=$P$1),0,1)))</f>
        <v/>
      </c>
      <c r="S61" s="344">
        <f>IF($A61&gt;='FG_576way_Regular Symbol(2wild)'!H$16,"",IF(F61="","",IF(OR(F61=$O$1,F61=$P$1,F62=$O$1,F62=$P$1,F63=$O$1,F63=$P$1,F64=$O$1,F64=$P$1),0,1)))</f>
        <v>1</v>
      </c>
      <c r="U61" s="344">
        <f>IF($A61&gt;='FG_576way_Regular Symbol(2wild)'!D$16,"",IF(B61=0,"",IF(OR(B61=$U$1,B61=$V$1,B62=$U$1,B62=$V$1,B63=$U$1,B63=$V$1),0,1)))</f>
        <v>1</v>
      </c>
      <c r="V61" s="344">
        <f>IF($A61&gt;='FG_576way_Regular Symbol(2wild)'!E$16,"",IF(C61=0,"",IF(OR(C61=$U$1,C61=$V$1,C62=$U$1,C62=$V$1,C63=$U$1,C63=$V$1),0,1)))</f>
        <v>0</v>
      </c>
      <c r="W61" s="3">
        <f>IF($A61&gt;='FG_576way_Regular Symbol(2wild)'!F$16,"",IF(D61=0,"",IF(OR(D61=$U$1,D61=$V$1,D62=$U$1,D62=$V$1,D63=$U$1,D63=$V$1,D64=$U$1,D64=$V$1),0,1)))</f>
        <v>1</v>
      </c>
      <c r="X61" s="3" t="str">
        <f>IF($A61&gt;='FG_576way_Regular Symbol(2wild)'!G$16,"",IF(E61=0,"",IF(OR(E61=$U$1,E61=$V$1,E62=$U$1,E62=$V$1,E63=$U$1,E63=$V$1,E64=$U$1,E64=$V$1),0,1)))</f>
        <v/>
      </c>
      <c r="Y61" s="3">
        <f>IF($A61&gt;='FG_576way_Regular Symbol(2wild)'!H$16,"",IF(F61=0,"",IF(OR(F61=$U$1,F61=$V$1,F62=$U$1,F62=$V$1,F63=$U$1,F63=$V$1,F64=$U$1,F64=$V$1),0,1)))</f>
        <v>0</v>
      </c>
      <c r="AA61" s="344">
        <f>IF($A61&gt;='FG_576way_Regular Symbol(2wild)'!D$16,"",IF(B61=0,"",IF(OR(B61=$AA$1,B61=$AB$1,B62=$AA$1,B62=$AB$1,B63=$AA$1,,B63=$AB$1),0,1)))</f>
        <v>1</v>
      </c>
      <c r="AB61" s="344">
        <f>IF($A61&gt;='FG_576way_Regular Symbol(2wild)'!E$16,"",IF(C61=0,"",IF(OR(C61=$AA$1,C61=$AB$1,C62=$AA$1,C62=$AB$1,C63=$AA$1,,C63=$AB$1),0,1)))</f>
        <v>0</v>
      </c>
      <c r="AC61" s="3">
        <f>IF($A61&gt;='FG_576way_Regular Symbol(2wild)'!F$16,"",IF(D61=0,"",IF(OR(D61=$AA$1,D61=$AB$1,D62=$AA$1,D62=$AB$1,D63=$AA$1,D63=$AB$1,D64=$AA$1,D64=$AB$1),0,1)))</f>
        <v>1</v>
      </c>
      <c r="AD61" s="3" t="str">
        <f>IF($A61&gt;='FG_576way_Regular Symbol(2wild)'!G$16,"",IF(E61=0,"",IF(OR(E61=$AA$1,E61=$AB$1,E62=$AA$1,E62=$AB$1,E63=$AA$1,E63=$AB$1,E64=$AA$1,E64=$AB$1),0,1)))</f>
        <v/>
      </c>
      <c r="AE61" s="3">
        <f>IF($A61&gt;='FG_576way_Regular Symbol(2wild)'!H$16,"",IF(F61=0,"",IF(OR(F61=$AA$1,F61=$AB$1,F62=$AA$1,F62=$AB$1,F63=$AA$1,F63=$AB$1,F64=$AA$1,F64=$AB$1),0,1)))</f>
        <v>1</v>
      </c>
      <c r="AG61" s="344">
        <f>IF($A61&gt;='FG_576way_Regular Symbol(2wild)'!D$16,"",IF(B61=0,"",IF(OR(B61=$AG$1,B61=$AH$1,B62=$AG$1,B62=$AH$1,B63=$AG$1,B63=$AH$1),0,1)))</f>
        <v>1</v>
      </c>
      <c r="AH61" s="344">
        <f>IF($A61&gt;='FG_576way_Regular Symbol(2wild)'!E$16,"",IF(C61=0,"",IF(OR(C61=$AG$1,C61=$AH$1,C62=$AG$1,C62=$AH$1,C63=$AG$1,C63=$AH$1),0,1)))</f>
        <v>0</v>
      </c>
      <c r="AI61" s="3">
        <f>IF($A61&gt;='FG_576way_Regular Symbol(2wild)'!F$16,"",IF(D61=0,"",IF(OR(D61=$AG$1,D61=$AH$1,D62=$AG$1,D62=$AH$1,D63=$AG$1,D63=$AH$1,D64=$AG$1,D64=$AH$1),0,1)))</f>
        <v>0</v>
      </c>
      <c r="AJ61" s="3" t="str">
        <f>IF($A61&gt;='FG_576way_Regular Symbol(2wild)'!G$16,"",IF(E61=0,"",IF(OR(E61=$AG$1,E61=$AH$1,E62=$AG$1,E62=$AH$1,E63=$AG$1,E63=$AH$1,E64=$AG$1,E64=$AH$1),0,1)))</f>
        <v/>
      </c>
      <c r="AK61" s="3">
        <f>IF($A61&gt;='FG_576way_Regular Symbol(2wild)'!H$16,"",IF(F61=0,"",IF(OR(F61=$AG$1,F61=$AH$1,F62=$AG$1,F62=$AH$1,F63=$AG$1,F63=$AH$1,F64=$AG$1,F64=$AH$1),0,1)))</f>
        <v>1</v>
      </c>
      <c r="AM61" s="344">
        <f>IF($A61&gt;='FG_576way_Regular Symbol(2wild)'!D$16,"",IF(B61=0,"",IF(OR(B61=$AM$1,B61=$AN$1,B62=$AM$1,B62=$AN$1,B63=$AM$1,B63=$AN$1),0,1)))</f>
        <v>1</v>
      </c>
      <c r="AN61" s="344">
        <f>IF($A61&gt;='FG_576way_Regular Symbol(2wild)'!E$16,"",IF(C61=0,"",IF(OR(C61=$AM$1,C61=$AN$1,C62=$AM$1,C62=$AN$1,C63=$AM$1,C63=$AN$1),0,1)))</f>
        <v>0</v>
      </c>
      <c r="AO61" s="3">
        <f>IF($A61&gt;='FG_576way_Regular Symbol(2wild)'!F$16,"",IF(D61=0,"",IF(OR(D61=$AM$1,D61=$AN$1,D62=$AM$1,D62=$AN$1,D63=$AM$1,D63=$AN$1,D64=$AM$1,D64=$AN$1),0,1)))</f>
        <v>1</v>
      </c>
      <c r="AP61" s="3" t="str">
        <f>IF($A61&gt;='FG_576way_Regular Symbol(2wild)'!G$16,"",IF(E61=0,"",IF(OR(E61=$AM$1,E61=$AN$1,E62=$AM$1,E62=$AN$1,E63=$AM$1,E63=$AN$1,E64=$AM$1,E64=$AN$1),0,1)))</f>
        <v/>
      </c>
      <c r="AQ61" s="3">
        <f>IF($A61&gt;='FG_576way_Regular Symbol(2wild)'!H$16,"",IF(F61=0,"",IF(OR(F61=$AM$1,F61=$AN$1,F62=$AM$1,F62=$AN$1,F63=$AM$1,F63=$AN$1,F64=$AM$1,F64=$AN$1),0,1)))</f>
        <v>1</v>
      </c>
      <c r="AS61" s="344">
        <f>IF($A61&gt;='FG_576way_Regular Symbol(2wild)'!D$16,"",IF(B61=0,"",IF(OR(B61=$AM$1,B61=$AT$1,B62=$AM$1,B62=$AT$1,B63=$AM$1,B63=$AT$1),0,1)))</f>
        <v>1</v>
      </c>
      <c r="AT61" s="344">
        <f>IF($A61&gt;='FG_576way_Regular Symbol(2wild)'!E$16,"",IF(C61=0,"",IF(OR(C61=$AM$1,C61=$AT$1,C62=$AM$1,C62=$AT$1,C63=$AM$1,C63=$AT$1),0,1)))</f>
        <v>0</v>
      </c>
      <c r="AU61" s="3">
        <f>IF($A61&gt;='FG_576way_Regular Symbol(2wild)'!F$16,"",IF(D61=0,"",IF(OR(D61=$AM$1,D61=$AT$1,D62=$AM$1,D62=$AT$1,D63=$AM$1,D63=$AT$1,D64=$AM$1,D64=$AT$1),0,1)))</f>
        <v>1</v>
      </c>
      <c r="AV61" s="3" t="str">
        <f>IF($A61&gt;='FG_576way_Regular Symbol(2wild)'!G$16,"",IF(E61=0,"",IF(OR(E61=$AM$1,E61=$AT$1,E62=$AM$1,E62=$AT$1,E63=$AM$1,E63=$AT$1,E64=$AM$1,E64=$AT$1),0,1)))</f>
        <v/>
      </c>
      <c r="AW61" s="3">
        <f>IF($A61&gt;='FG_576way_Regular Symbol(2wild)'!H$16,"",IF(F61=0,"",IF(OR(F61=$AM$1,F61=$AT$1,F62=$AM$1,F62=$AT$1,F63=$AM$1,F63=$AT$1,F64=$AM$1,F64=$AT$1),0,1)))</f>
        <v>1</v>
      </c>
      <c r="AY61" s="344">
        <f>IF($A61&gt;='FG_576way_Regular Symbol(2wild)'!D$16,"",IF(B61=0,"",IF(OR(B61=$AM$1,B61=$AZ$1,B62=$AM$1,B62=$AZ$1,B63=$AM$1,B63=$AZ$1),0,1)))</f>
        <v>1</v>
      </c>
      <c r="AZ61" s="344">
        <f>IF($A61&gt;='FG_576way_Regular Symbol(2wild)'!E$16,"",IF(C61=0,"",IF(OR(C61=$AM$1,C61=$AZ$1,C62=$AM$1,C62=$AZ$1,C63=$AM$1,C63=$AZ$1),0,1)))</f>
        <v>0</v>
      </c>
      <c r="BA61" s="3">
        <f>IF($A61&gt;='FG_576way_Regular Symbol(2wild)'!F$16,"",IF(D61=0,"",IF(OR(D61=$AM$1,D61=$AZ$1,D62=$AM$1,D62=$AZ$1,D63=$AM$1,D63=$AZ$1,D64=$AM$1,D64=$AZ$1),0,1)))</f>
        <v>1</v>
      </c>
      <c r="BB61" s="3" t="str">
        <f>IF($A61&gt;='FG_576way_Regular Symbol(2wild)'!G$16,"",IF(E61=0,"",IF(OR(E61=$AM$1,E61=$AZ$1,E62=$AM$1,E62=$AZ$1,E63=$AM$1,E63=$AZ$1,E64=$AM$1,E64=$AZ$1),0,1)))</f>
        <v/>
      </c>
      <c r="BC61" s="3">
        <f>IF($A61&gt;='FG_576way_Regular Symbol(2wild)'!H$16,"",IF(F61=0,"",IF(OR(F61=$AM$1,F61=$AZ$1,F62=$AM$1,F62=$AZ$1,F63=$AM$1,F63=$AZ$1,F64=$AM$1,F64=$AZ$1),0,1)))</f>
        <v>1</v>
      </c>
      <c r="BE61" s="344">
        <f>IF($A61&gt;='FG_576way_Regular Symbol(2wild)'!D$16,"",IF(B61=0,"",IF(OR(B61=$AM$1,B61=$BF$1,B62=$AM$1,B62=$BF$1,B63=$AM$1,B63=$BF$1),0,1)))</f>
        <v>1</v>
      </c>
      <c r="BF61" s="344">
        <f>IF($A61&gt;='FG_576way_Regular Symbol(2wild)'!E$16,"",IF(C61=0,"",IF(OR(C61=$AM$1,C61=$BF$1,C62=$AM$1,C62=$BF$1,C63=$AM$1,C63=$BF$1),0,1)))</f>
        <v>0</v>
      </c>
      <c r="BG61" s="3">
        <f>IF($A61&gt;='FG_576way_Regular Symbol(2wild)'!F$16,"",IF(D61=0,"",IF(OR(D61=$AM$1,D61=$BF$1,D62=$AM$1,D62=$BF$1,D63=$AM$1,D63=$BF$1,D64=$AM$1,D64=$BF$1),0,1)))</f>
        <v>1</v>
      </c>
      <c r="BH61" s="3" t="str">
        <f>IF($A61&gt;='FG_576way_Regular Symbol(2wild)'!G$16,"",IF(E61=0,"",IF(OR(E61=$AM$1,E61=$BF$1,E62=$AM$1,E62=$BF$1,E63=$AM$1,E63=$BF$1,E64=$AM$1,E64=$BF$1),0,1)))</f>
        <v/>
      </c>
      <c r="BI61" s="3">
        <f>IF($A61&gt;='FG_576way_Regular Symbol(2wild)'!H$16,"",IF(F61=0,"",IF(OR(F61=$AM$1,F61=$BF$1,F62=$AM$1,F62=$BF$1,F63=$AM$1,F63=$BF$1,F64=$AM$1,F64=$BF$1),0,1)))</f>
        <v>1</v>
      </c>
      <c r="BK61" s="344">
        <f>IF($A61&gt;='FG_576way_Regular Symbol(2wild)'!D$16,"",IF(B61=0,"",IF(OR(B61=$AM$1,B61=$BL$1,B62=$AM$1,B62=$BL$1,B63=$AM$1,B63=$BL$1),0,1)))</f>
        <v>1</v>
      </c>
      <c r="BL61" s="344">
        <f>IF($A61&gt;='FG_576way_Regular Symbol(2wild)'!E$16,"",IF(C61=0,"",IF(OR(C61=$AM$1,C61=$BL$1,C62=$AM$1,C62=$BL$1,C63=$AM$1,C63=$BL$1),0,1)))</f>
        <v>0</v>
      </c>
      <c r="BM61" s="3">
        <f>IF($A61&gt;='FG_576way_Regular Symbol(2wild)'!F$16,"",IF(D61=0,"",IF(OR(D61=$AM$1,D61=$BL$1,D62=$AM$1,D62=$BL$1,D63=$AM$1,D63=$BL$1,D64=$AM$1,D64=$BL$1),0,1)))</f>
        <v>1</v>
      </c>
      <c r="BN61" s="3" t="str">
        <f>IF($A61&gt;='FG_576way_Regular Symbol(2wild)'!G$16,"",IF(E61=0,"",IF(OR(E61=$AM$1,E61=$BL$1,E62=$AM$1,E62=$BL$1,E63=$AM$1,E63=$BL$1,E64=$AM$1,E64=$BL$1),0,1)))</f>
        <v/>
      </c>
      <c r="BO61" s="3">
        <f>IF($A61&gt;='FG_576way_Regular Symbol(2wild)'!H$16,"",IF(F61=0,"",IF(OR(F61=$AM$1,F61=$BL$1,F62=$AM$1,F62=$BL$1,F63=$AM$1,F63=$BL$1,F64=$AM$1,F64=$BL$1),0,1)))</f>
        <v>1</v>
      </c>
      <c r="BQ61" s="3">
        <f>IF($A61&gt;='FG_576way_Regular Symbol(2wild)'!D$16,"",IF(B61=0,"",IF(OR(B61=$BQ$1,B61=$BR$1,B62=$BQ$1,B62=$BR$1,B63=$BQ$1,B63=$BR$1),0,1)))</f>
        <v>0</v>
      </c>
      <c r="BR61" s="3">
        <f>IF($A61&gt;='FG_576way_Regular Symbol(2wild)'!E$16,"",IF(C61=0,"",IF(OR(C61=$BQ$1,C61=$BR$1,C62=$BQ$1,C62=$BR$1,C63=$BQ$1,C63=$BR$1),0,1)))</f>
        <v>0</v>
      </c>
      <c r="BS61" s="3">
        <f>IF($A61&gt;='FG_576way_Regular Symbol(2wild)'!F$16,"",IF(D61=0,"",IF(OR(D61=$BQ$1,D61=$BR$1,D62=$BQ$1,D62=$BR$1,D63=$BQ$1,D63=$BR$1,D64=$BQ$1,D64=$BR$1),0,1)))</f>
        <v>0</v>
      </c>
      <c r="BT61" s="3" t="str">
        <f>IF($A61&gt;='FG_576way_Regular Symbol(2wild)'!G$16,"",IF(E61=0,"",IF(OR(E61=$BQ$1,E61=$BR$1,E62=$BQ$1,E62=$BR$1,E63=$BQ$1,E63=$BR$1,E64=$BQ$1,E64=$BR$1),0,1)))</f>
        <v/>
      </c>
      <c r="BU61" s="3">
        <f>IF($A61&gt;='FG_576way_Regular Symbol(2wild)'!H$16,"",IF(F61=0,"",IF(OR(F61=$BQ$1,F61=$BR$1,F62=$BQ$1,F62=$BR$1,F63=$BQ$1,F63=$BR$1,F64=$BQ$1,F64=$BR$1),0,1)))</f>
        <v>1</v>
      </c>
      <c r="BW61" s="3">
        <f>IF($A61&gt;='FG_576way_Regular Symbol(2wild)'!D$16,"",IF(B61=0,"",IF(OR(B61=$BW$1,B62=$BW$1,B63=$BW$1,B61=$BX$1,B62=$BX$1,B63=$BX$1),0,1)))</f>
        <v>0</v>
      </c>
      <c r="BX61" s="3">
        <f>IF($A61&gt;='FG_576way_Regular Symbol(2wild)'!E$16,"",IF(C61=0,"",IF(OR(C61=$BW$1,C62=$BW$1,C63=$BW$1,C61=$BX$1,C62=$BX$1,C63=$BX$1),0,1)))</f>
        <v>0</v>
      </c>
      <c r="BY61" s="3">
        <f>IF($A61&gt;='FG_576way_Regular Symbol(2wild)'!F$16,"",IF(D61=0,"",IF(OR(D61=$BW$1,D62=$BW$1,D63=$BW$1,D61=$BX$1,D62=$BX$1,D63=$BX$1,D64=$BW$1,D64=$BX$1),0,1)))</f>
        <v>1</v>
      </c>
      <c r="BZ61" s="3" t="str">
        <f>IF($A61&gt;='FG_576way_Regular Symbol(2wild)'!G$16,"",IF(E61=0,"",IF(OR(E61=$BW$1,E62=$BW$1,E63=$BW$1,E61=$BX$1,E62=$BX$1,E63=$BX$1,E64=$BW$1,E64=$BX$1),0,1)))</f>
        <v/>
      </c>
      <c r="CA61" s="3">
        <f>IF($A61&gt;='FG_576way_Regular Symbol(2wild)'!H$16,"",IF(F61=0,"",IF(OR(F61=$BW$1,F62=$BW$1,F63=$BW$1,F61=$BX$1,F62=$BX$1,F63=$BX$1,F64=$BW$1,F64=$BX$1),0,1)))</f>
        <v>0</v>
      </c>
      <c r="CC61" s="3">
        <f>IF($A61&gt;='FG_576way_Regular Symbol(2wild)'!D$16,"",IF(B61=0,"",IF(OR(B61=$BW$1,B62=$BW$1,B63=$BW$1,B61=$CD$1,B62=$CD$1,B63=$CD$1),0,1)))</f>
        <v>1</v>
      </c>
      <c r="CD61" s="3">
        <f>IF($A61&gt;='FG_576way_Regular Symbol(2wild)'!E$16,"",IF(C61=0,"",IF(OR(C61=$BW$1,C62=$BW$1,C63=$BW$1,C61=$CD$1,C62=$CD$1,C63=$CD$1),0,1)))</f>
        <v>0</v>
      </c>
      <c r="CE61" s="3">
        <f>IF($A61&gt;='FG_576way_Regular Symbol(2wild)'!F$16,"",IF(D61=0,"",IF(OR(D61=$BW$1,D62=$BW$1,D63=$BW$1,D61=$CD$1,D62=$CD$1,D63=$CD$1,D64=$BW$1,D64=$CD$1),0,1)))</f>
        <v>1</v>
      </c>
      <c r="CF61" s="3" t="str">
        <f>IF($A61&gt;='FG_576way_Regular Symbol(2wild)'!G$16,"",IF(E61=0,"",IF(OR(E61=$BW$1,E62=$BW$1,E63=$BW$1,E61=$CD$1,E62=$CD$1,E63=$CD$1,E64=$BW$1,E64=$CD$1),0,1)))</f>
        <v/>
      </c>
      <c r="CG61" s="3">
        <f>IF($A61&gt;='FG_576way_Regular Symbol(2wild)'!H$16,"",IF(F61=0,"",IF(OR(F61=$BW$1,F62=$BW$1,F63=$BW$1,F61=$CD$1,F62=$CD$1,F63=$CD$1,F64=$BW$1,F64=$CD$1),0,1)))</f>
        <v>1</v>
      </c>
      <c r="CI61" s="3">
        <f>IF($A61&gt;='FG_576way_Regular Symbol(2wild)'!D$16,"",IF(B61=0,"",IF(OR(B61=$BW$1,B62=$BW$1,B63=$BW$1,B61=$CJ$1,B62=$CJ$1,B63=$CJ$1),0,1)))</f>
        <v>0</v>
      </c>
      <c r="CJ61" s="3">
        <f>IF($A61&gt;='FG_576way_Regular Symbol(2wild)'!E$16,"",IF(C61=0,"",IF(OR(C61=$BW$1,C62=$BW$1,C63=$BW$1,C61=$CJ$1,C62=$CJ$1,C63=$CJ$1),0,1)))</f>
        <v>0</v>
      </c>
      <c r="CK61" s="3">
        <f>IF($A61&gt;='FG_576way_Regular Symbol(2wild)'!F$16,"",IF(D61=0,"",IF(OR(D61=$BW$1,D62=$BW$1,D63=$BW$1,D61=$CJ$1,D62=$CJ$1,D63=$CJ$1,D64=$BW$1,D64=$CJ$1),0,1)))</f>
        <v>0</v>
      </c>
      <c r="CL61" s="3" t="str">
        <f>IF($A61&gt;='FG_576way_Regular Symbol(2wild)'!G$16,"",IF(E61=0,"",IF(OR(E61=$BW$1,E62=$BW$1,E63=$BW$1,E61=$CJ$1,E62=$CJ$1,E63=$CJ$1,E64=$BW$1,E64=$CJ$1),0,1)))</f>
        <v/>
      </c>
      <c r="CM61" s="3">
        <f>IF($A61&gt;='FG_576way_Regular Symbol(2wild)'!H$16,"",IF(F61=0,"",IF(OR(F61=$BW$1,F62=$BW$1,F63=$BW$1,F61=$CJ$1,F62=$CJ$1,F63=$CJ$1,F64=$BW$1,F64=$CJ$1),0,1)))</f>
        <v>1</v>
      </c>
      <c r="CO61" s="3">
        <f>IF($A61&gt;='FG_576way_Regular Symbol(2wild)'!D$16,"",IF(B61=0,"",IF(OR(B61=$BW$1,B62=$BW$1,B63=$BW$1,B61=$CP$1,B62=$CP$1,B63=$CP$1),0,1)))</f>
        <v>1</v>
      </c>
      <c r="CP61" s="3">
        <f>IF($A61&gt;='FG_576way_Regular Symbol(2wild)'!E$16,"",IF(C61=0,"",IF(OR(C61=$BW$1,C62=$BW$1,C63=$BW$1,C61=$CP$1,C62=$CP$1,C63=$CP$1),0,1)))</f>
        <v>0</v>
      </c>
      <c r="CQ61" s="3">
        <f>IF($A61&gt;='FG_576way_Regular Symbol(2wild)'!F$16,"",IF(D61=0,"",IF(OR(D61=$BW$1,D62=$BW$1,D63=$BW$1,D61=$CP$1,D62=$CP$1,D63=$CP$1,D64=$BW$1,D64=$CP$1),0,1)))</f>
        <v>1</v>
      </c>
      <c r="CR61" s="3" t="str">
        <f>IF($A61&gt;='FG_576way_Regular Symbol(2wild)'!G$16,"",IF(E61=0,"",IF(OR(E61=$BW$1,E62=$BW$1,E63=$BW$1,E61=$CP$1,E62=$CP$1,E63=$CP$1,E64=$BW$1,E64=$CP$1),0,1)))</f>
        <v/>
      </c>
      <c r="CS61" s="3">
        <f>IF($A61&gt;='FG_576way_Regular Symbol(2wild)'!H$16,"",IF(F61=0,"",IF(OR(F61=$BW$1,F62=$BW$1,F63=$BW$1,F61=$CP$1,F62=$CP$1,F63=$CP$1,F64=$BW$1,F64=$CP$1),0,1)))</f>
        <v>1</v>
      </c>
      <c r="CU61" s="3">
        <f>IF($A61&gt;='FG_576way_Regular Symbol(2wild)'!D$16,"",IF(B61=0,"",IF(OR(B61=$BW$1,B62=$BW$1,B63=$BW$1,B61=$CV$1,B62=$CV$1,B63=$CV$1),0,1)))</f>
        <v>1</v>
      </c>
      <c r="CV61" s="3">
        <f>IF($A61&gt;='FG_576way_Regular Symbol(2wild)'!E$16,"",IF(C61=0,"",IF(OR(C61=$BW$1,C62=$BW$1,C63=$BW$1,C61=$CV$1,C62=$CV$1,C63=$CV$1),0,1)))</f>
        <v>0</v>
      </c>
      <c r="CW61" s="3">
        <f>IF($A61&gt;='FG_576way_Regular Symbol(2wild)'!F$16,"",IF(D61=0,"",IF(OR(D61=$BW$1,D62=$BW$1,D63=$BW$1,D61=$CV$1,D62=$CV$1,D63=$CV$1,D64=$BW$1,D64=$CV$1),0,1)))</f>
        <v>1</v>
      </c>
      <c r="CX61" s="3" t="str">
        <f>IF($A61&gt;='FG_576way_Regular Symbol(2wild)'!G$16,"",IF(E61=0,"",IF(OR(E61=$BW$1,E62=$BW$1,E63=$BW$1,E61=$CV$1,E62=$CV$1,E63=$CV$1,E64=$BW$1,E64=$CV$1),0,1)))</f>
        <v/>
      </c>
      <c r="CY61" s="3">
        <f>IF($A61&gt;='FG_576way_Regular Symbol(2wild)'!H$16,"",IF(F61=0,"",IF(OR(F61=$BW$1,F62=$BW$1,F63=$BW$1,F61=$CV$1,F62=$CV$1,F63=$CV$1,F64=$BW$1,F64=$CV$1),0,1)))</f>
        <v>1</v>
      </c>
    </row>
    <row r="62" spans="1:103">
      <c r="A62" s="337">
        <f>IF('FG_243way_Regular Symbol'!L61="","",'FG_243way_Regular Symbol'!L61)</f>
        <v>58</v>
      </c>
      <c r="B62" s="191" t="str">
        <f>IF('FG_576way_Regular Symbol(2wild)'!Q61="",
IF($A62-'FG_576way_Regular Symbol(2wild)'!D$16&gt;='FG_576way_RegularＸ_W()'!B$2-1,"",VLOOKUP($A62-'FG_576way_Regular Symbol(2wild)'!D$16,'FG_576way_Regular Symbol(2wild)'!$P$3:$U$99,'FG_576way_RegularＸ_W()'!B$3+1,FALSE)),
'FG_576way_Regular Symbol(2wild)'!Q61)</f>
        <v>A</v>
      </c>
      <c r="C62" s="191" t="str">
        <f>IF('FG_576way_Regular Symbol(2wild)'!R61="",
IF($A62-'FG_576way_Regular Symbol(2wild)'!E$16&gt;='FG_576way_RegularＸ_W()'!C$2-1,"",VLOOKUP($A62-'FG_576way_Regular Symbol(2wild)'!E$16,'FG_576way_Regular Symbol(2wild)'!$P$3:$U$99,'FG_576way_RegularＸ_W()'!C$3+1,FALSE)),
'FG_576way_Regular Symbol(2wild)'!R61)</f>
        <v>WW</v>
      </c>
      <c r="D62" s="191" t="str">
        <f>IF('FG_576way_Regular Symbol(2wild)'!S61="",
IF($A62-'FG_576way_Regular Symbol(2wild)'!F$16&gt;='FG_576way_RegularＸ_W()'!D$2-1,"",VLOOKUP($A62-'FG_576way_Regular Symbol(2wild)'!F$16,'FG_576way_Regular Symbol(2wild)'!$P$3:$U$99,'FG_576way_RegularＸ_W()'!D$3+1,FALSE)),
'FG_576way_Regular Symbol(2wild)'!S61)</f>
        <v>J</v>
      </c>
      <c r="E62" s="191" t="str">
        <f>IF('FG_576way_Regular Symbol(2wild)'!T61="",
IF($A62-'FG_576way_Regular Symbol(2wild)'!G$16&gt;='FG_576way_RegularＸ_W()'!E$2-1,"",VLOOKUP($A62-'FG_576way_Regular Symbol(2wild)'!G$16,'FG_576way_Regular Symbol(2wild)'!$P$3:$U$99,'FG_576way_RegularＸ_W()'!E$3+1,FALSE)),
'FG_576way_Regular Symbol(2wild)'!T61)</f>
        <v>Q</v>
      </c>
      <c r="F62" s="191" t="str">
        <f>IF('FG_576way_Regular Symbol(2wild)'!U61="",
IF($A62-'FG_576way_Regular Symbol(2wild)'!H$16&gt;='FG_576way_RegularＸ_W()'!F$2-1,"",VLOOKUP($A62-'FG_576way_Regular Symbol(2wild)'!H$16,'FG_576way_Regular Symbol(2wild)'!$P$3:$U$99,'FG_576way_RegularＸ_W()'!F$3+1,FALSE)),
'FG_576way_Regular Symbol(2wild)'!U61)</f>
        <v>M2</v>
      </c>
      <c r="N62" s="363">
        <f t="shared" si="1"/>
        <v>58</v>
      </c>
      <c r="O62" s="344">
        <f>IF($A62&gt;='FG_576way_Regular Symbol(2wild)'!D$16,"",IF(B62="","",IF(OR(B62=$O$1,B62=$P$1,B63=$O$1,B63=$P$1,B64=$O$1,B64=$P$1),0,1)))</f>
        <v>0</v>
      </c>
      <c r="P62" s="344">
        <f>IF($A62&gt;='FG_576way_Regular Symbol(2wild)'!E$16,"",IF(C62="","",IF(OR(C62=$O$1,C62=$P$1,C63=$O$1,C63=$P$1,C64=$O$1,C64=$P$1),0,1)))</f>
        <v>0</v>
      </c>
      <c r="Q62" s="344">
        <f>IF($A62&gt;='FG_576way_Regular Symbol(2wild)'!F$16,"",IF(D62="","",IF(OR(D62=$O$1,D62=$P$1,D63=$O$1,D63=$P$1,D64=$O$1,D64=$P$1,D65=$O$1,D65=$P$1),0,1)))</f>
        <v>1</v>
      </c>
      <c r="R62" s="344" t="str">
        <f>IF($A62&gt;='FG_576way_Regular Symbol(2wild)'!G$16,"",IF(E62="","",IF(OR(E62=$O$1,E62=$P$1,E63=$O$1,E63=$P$1,E64=$O$1,E64=$P$1,E65=$O$1,E65=$P$1),0,1)))</f>
        <v/>
      </c>
      <c r="S62" s="344">
        <f>IF($A62&gt;='FG_576way_Regular Symbol(2wild)'!H$16,"",IF(F62="","",IF(OR(F62=$O$1,F62=$P$1,F63=$O$1,F63=$P$1,F64=$O$1,F64=$P$1,F65=$O$1,F65=$P$1),0,1)))</f>
        <v>1</v>
      </c>
      <c r="U62" s="344">
        <f>IF($A62&gt;='FG_576way_Regular Symbol(2wild)'!D$16,"",IF(B62=0,"",IF(OR(B62=$U$1,B62=$V$1,B63=$U$1,B63=$V$1,B64=$U$1,B64=$V$1),0,1)))</f>
        <v>1</v>
      </c>
      <c r="V62" s="344">
        <f>IF($A62&gt;='FG_576way_Regular Symbol(2wild)'!E$16,"",IF(C62=0,"",IF(OR(C62=$U$1,C62=$V$1,C63=$U$1,C63=$V$1,C64=$U$1,C64=$V$1),0,1)))</f>
        <v>0</v>
      </c>
      <c r="W62" s="3">
        <f>IF($A62&gt;='FG_576way_Regular Symbol(2wild)'!F$16,"",IF(D62=0,"",IF(OR(D62=$U$1,D62=$V$1,D63=$U$1,D63=$V$1,D64=$U$1,D64=$V$1,D65=$U$1,D65=$V$1),0,1)))</f>
        <v>0</v>
      </c>
      <c r="X62" s="3" t="str">
        <f>IF($A62&gt;='FG_576way_Regular Symbol(2wild)'!G$16,"",IF(E62=0,"",IF(OR(E62=$U$1,E62=$V$1,E63=$U$1,E63=$V$1,E64=$U$1,E64=$V$1,E65=$U$1,E65=$V$1),0,1)))</f>
        <v/>
      </c>
      <c r="Y62" s="3">
        <f>IF($A62&gt;='FG_576way_Regular Symbol(2wild)'!H$16,"",IF(F62=0,"",IF(OR(F62=$U$1,F62=$V$1,F63=$U$1,F63=$V$1,F64=$U$1,F64=$V$1,F65=$U$1,F65=$V$1),0,1)))</f>
        <v>0</v>
      </c>
      <c r="AA62" s="344">
        <f>IF($A62&gt;='FG_576way_Regular Symbol(2wild)'!D$16,"",IF(B62=0,"",IF(OR(B62=$AA$1,B62=$AB$1,B63=$AA$1,B63=$AB$1,B64=$AA$1,,B64=$AB$1),0,1)))</f>
        <v>1</v>
      </c>
      <c r="AB62" s="344">
        <f>IF($A62&gt;='FG_576way_Regular Symbol(2wild)'!E$16,"",IF(C62=0,"",IF(OR(C62=$AA$1,C62=$AB$1,C63=$AA$1,C63=$AB$1,C64=$AA$1,,C64=$AB$1),0,1)))</f>
        <v>0</v>
      </c>
      <c r="AC62" s="3">
        <f>IF($A62&gt;='FG_576way_Regular Symbol(2wild)'!F$16,"",IF(D62=0,"",IF(OR(D62=$AA$1,D62=$AB$1,D63=$AA$1,D63=$AB$1,D64=$AA$1,D64=$AB$1,D65=$AA$1,D65=$AB$1),0,1)))</f>
        <v>1</v>
      </c>
      <c r="AD62" s="3" t="str">
        <f>IF($A62&gt;='FG_576way_Regular Symbol(2wild)'!G$16,"",IF(E62=0,"",IF(OR(E62=$AA$1,E62=$AB$1,E63=$AA$1,E63=$AB$1,E64=$AA$1,E64=$AB$1,E65=$AA$1,E65=$AB$1),0,1)))</f>
        <v/>
      </c>
      <c r="AE62" s="3">
        <f>IF($A62&gt;='FG_576way_Regular Symbol(2wild)'!H$16,"",IF(F62=0,"",IF(OR(F62=$AA$1,F62=$AB$1,F63=$AA$1,F63=$AB$1,F64=$AA$1,F64=$AB$1,F65=$AA$1,F65=$AB$1),0,1)))</f>
        <v>1</v>
      </c>
      <c r="AG62" s="344">
        <f>IF($A62&gt;='FG_576way_Regular Symbol(2wild)'!D$16,"",IF(B62=0,"",IF(OR(B62=$AG$1,B62=$AH$1,B63=$AG$1,B63=$AH$1,B64=$AG$1,B64=$AH$1),0,1)))</f>
        <v>1</v>
      </c>
      <c r="AH62" s="344">
        <f>IF($A62&gt;='FG_576way_Regular Symbol(2wild)'!E$16,"",IF(C62=0,"",IF(OR(C62=$AG$1,C62=$AH$1,C63=$AG$1,C63=$AH$1,C64=$AG$1,C64=$AH$1),0,1)))</f>
        <v>0</v>
      </c>
      <c r="AI62" s="3">
        <f>IF($A62&gt;='FG_576way_Regular Symbol(2wild)'!F$16,"",IF(D62=0,"",IF(OR(D62=$AG$1,D62=$AH$1,D63=$AG$1,D63=$AH$1,D64=$AG$1,D64=$AH$1,D65=$AG$1,D65=$AH$1),0,1)))</f>
        <v>0</v>
      </c>
      <c r="AJ62" s="3" t="str">
        <f>IF($A62&gt;='FG_576way_Regular Symbol(2wild)'!G$16,"",IF(E62=0,"",IF(OR(E62=$AG$1,E62=$AH$1,E63=$AG$1,E63=$AH$1,E64=$AG$1,E64=$AH$1,E65=$AG$1,E65=$AH$1),0,1)))</f>
        <v/>
      </c>
      <c r="AK62" s="3">
        <f>IF($A62&gt;='FG_576way_Regular Symbol(2wild)'!H$16,"",IF(F62=0,"",IF(OR(F62=$AG$1,F62=$AH$1,F63=$AG$1,F63=$AH$1,F64=$AG$1,F64=$AH$1,F65=$AG$1,F65=$AH$1),0,1)))</f>
        <v>1</v>
      </c>
      <c r="AM62" s="344">
        <f>IF($A62&gt;='FG_576way_Regular Symbol(2wild)'!D$16,"",IF(B62=0,"",IF(OR(B62=$AM$1,B62=$AN$1,B63=$AM$1,B63=$AN$1,B64=$AM$1,B64=$AN$1),0,1)))</f>
        <v>1</v>
      </c>
      <c r="AN62" s="344">
        <f>IF($A62&gt;='FG_576way_Regular Symbol(2wild)'!E$16,"",IF(C62=0,"",IF(OR(C62=$AM$1,C62=$AN$1,C63=$AM$1,C63=$AN$1,C64=$AM$1,C64=$AN$1),0,1)))</f>
        <v>0</v>
      </c>
      <c r="AO62" s="3">
        <f>IF($A62&gt;='FG_576way_Regular Symbol(2wild)'!F$16,"",IF(D62=0,"",IF(OR(D62=$AM$1,D62=$AN$1,D63=$AM$1,D63=$AN$1,D64=$AM$1,D64=$AN$1,D65=$AM$1,D65=$AN$1),0,1)))</f>
        <v>1</v>
      </c>
      <c r="AP62" s="3" t="str">
        <f>IF($A62&gt;='FG_576way_Regular Symbol(2wild)'!G$16,"",IF(E62=0,"",IF(OR(E62=$AM$1,E62=$AN$1,E63=$AM$1,E63=$AN$1,E64=$AM$1,E64=$AN$1,E65=$AM$1,E65=$AN$1),0,1)))</f>
        <v/>
      </c>
      <c r="AQ62" s="3">
        <f>IF($A62&gt;='FG_576way_Regular Symbol(2wild)'!H$16,"",IF(F62=0,"",IF(OR(F62=$AM$1,F62=$AN$1,F63=$AM$1,F63=$AN$1,F64=$AM$1,F64=$AN$1,F65=$AM$1,F65=$AN$1),0,1)))</f>
        <v>1</v>
      </c>
      <c r="AS62" s="344">
        <f>IF($A62&gt;='FG_576way_Regular Symbol(2wild)'!D$16,"",IF(B62=0,"",IF(OR(B62=$AM$1,B62=$AT$1,B63=$AM$1,B63=$AT$1,B64=$AM$1,B64=$AT$1),0,1)))</f>
        <v>1</v>
      </c>
      <c r="AT62" s="344">
        <f>IF($A62&gt;='FG_576way_Regular Symbol(2wild)'!E$16,"",IF(C62=0,"",IF(OR(C62=$AM$1,C62=$AT$1,C63=$AM$1,C63=$AT$1,C64=$AM$1,C64=$AT$1),0,1)))</f>
        <v>0</v>
      </c>
      <c r="AU62" s="3">
        <f>IF($A62&gt;='FG_576way_Regular Symbol(2wild)'!F$16,"",IF(D62=0,"",IF(OR(D62=$AM$1,D62=$AT$1,D63=$AM$1,D63=$AT$1,D64=$AM$1,D64=$AT$1,D65=$AM$1,D65=$AT$1),0,1)))</f>
        <v>1</v>
      </c>
      <c r="AV62" s="3" t="str">
        <f>IF($A62&gt;='FG_576way_Regular Symbol(2wild)'!G$16,"",IF(E62=0,"",IF(OR(E62=$AM$1,E62=$AT$1,E63=$AM$1,E63=$AT$1,E64=$AM$1,E64=$AT$1,E65=$AM$1,E65=$AT$1),0,1)))</f>
        <v/>
      </c>
      <c r="AW62" s="3">
        <f>IF($A62&gt;='FG_576way_Regular Symbol(2wild)'!H$16,"",IF(F62=0,"",IF(OR(F62=$AM$1,F62=$AT$1,F63=$AM$1,F63=$AT$1,F64=$AM$1,F64=$AT$1,F65=$AM$1,F65=$AT$1),0,1)))</f>
        <v>1</v>
      </c>
      <c r="AY62" s="344">
        <f>IF($A62&gt;='FG_576way_Regular Symbol(2wild)'!D$16,"",IF(B62=0,"",IF(OR(B62=$AM$1,B62=$AZ$1,B63=$AM$1,B63=$AZ$1,B64=$AM$1,B64=$AZ$1),0,1)))</f>
        <v>1</v>
      </c>
      <c r="AZ62" s="344">
        <f>IF($A62&gt;='FG_576way_Regular Symbol(2wild)'!E$16,"",IF(C62=0,"",IF(OR(C62=$AM$1,C62=$AZ$1,C63=$AM$1,C63=$AZ$1,C64=$AM$1,C64=$AZ$1),0,1)))</f>
        <v>0</v>
      </c>
      <c r="BA62" s="3">
        <f>IF($A62&gt;='FG_576way_Regular Symbol(2wild)'!F$16,"",IF(D62=0,"",IF(OR(D62=$AM$1,D62=$AZ$1,D63=$AM$1,D63=$AZ$1,D64=$AM$1,D64=$AZ$1,D65=$AM$1,D65=$AZ$1),0,1)))</f>
        <v>1</v>
      </c>
      <c r="BB62" s="3" t="str">
        <f>IF($A62&gt;='FG_576way_Regular Symbol(2wild)'!G$16,"",IF(E62=0,"",IF(OR(E62=$AM$1,E62=$AZ$1,E63=$AM$1,E63=$AZ$1,E64=$AM$1,E64=$AZ$1,E65=$AM$1,E65=$AZ$1),0,1)))</f>
        <v/>
      </c>
      <c r="BC62" s="3">
        <f>IF($A62&gt;='FG_576way_Regular Symbol(2wild)'!H$16,"",IF(F62=0,"",IF(OR(F62=$AM$1,F62=$AZ$1,F63=$AM$1,F63=$AZ$1,F64=$AM$1,F64=$AZ$1,F65=$AM$1,F65=$AZ$1),0,1)))</f>
        <v>1</v>
      </c>
      <c r="BE62" s="344">
        <f>IF($A62&gt;='FG_576way_Regular Symbol(2wild)'!D$16,"",IF(B62=0,"",IF(OR(B62=$AM$1,B62=$BF$1,B63=$AM$1,B63=$BF$1,B64=$AM$1,B64=$BF$1),0,1)))</f>
        <v>1</v>
      </c>
      <c r="BF62" s="344">
        <f>IF($A62&gt;='FG_576way_Regular Symbol(2wild)'!E$16,"",IF(C62=0,"",IF(OR(C62=$AM$1,C62=$BF$1,C63=$AM$1,C63=$BF$1,C64=$AM$1,C64=$BF$1),0,1)))</f>
        <v>0</v>
      </c>
      <c r="BG62" s="3">
        <f>IF($A62&gt;='FG_576way_Regular Symbol(2wild)'!F$16,"",IF(D62=0,"",IF(OR(D62=$AM$1,D62=$BF$1,D63=$AM$1,D63=$BF$1,D64=$AM$1,D64=$BF$1,D65=$AM$1,D65=$BF$1),0,1)))</f>
        <v>1</v>
      </c>
      <c r="BH62" s="3" t="str">
        <f>IF($A62&gt;='FG_576way_Regular Symbol(2wild)'!G$16,"",IF(E62=0,"",IF(OR(E62=$AM$1,E62=$BF$1,E63=$AM$1,E63=$BF$1,E64=$AM$1,E64=$BF$1,E65=$AM$1,E65=$BF$1),0,1)))</f>
        <v/>
      </c>
      <c r="BI62" s="3">
        <f>IF($A62&gt;='FG_576way_Regular Symbol(2wild)'!H$16,"",IF(F62=0,"",IF(OR(F62=$AM$1,F62=$BF$1,F63=$AM$1,F63=$BF$1,F64=$AM$1,F64=$BF$1,F65=$AM$1,F65=$BF$1),0,1)))</f>
        <v>1</v>
      </c>
      <c r="BK62" s="344">
        <f>IF($A62&gt;='FG_576way_Regular Symbol(2wild)'!D$16,"",IF(B62=0,"",IF(OR(B62=$AM$1,B62=$BL$1,B63=$AM$1,B63=$BL$1,B64=$AM$1,B64=$BL$1),0,1)))</f>
        <v>1</v>
      </c>
      <c r="BL62" s="344">
        <f>IF($A62&gt;='FG_576way_Regular Symbol(2wild)'!E$16,"",IF(C62=0,"",IF(OR(C62=$AM$1,C62=$BL$1,C63=$AM$1,C63=$BL$1,C64=$AM$1,C64=$BL$1),0,1)))</f>
        <v>0</v>
      </c>
      <c r="BM62" s="3">
        <f>IF($A62&gt;='FG_576way_Regular Symbol(2wild)'!F$16,"",IF(D62=0,"",IF(OR(D62=$AM$1,D62=$BL$1,D63=$AM$1,D63=$BL$1,D64=$AM$1,D64=$BL$1,D65=$AM$1,D65=$BL$1),0,1)))</f>
        <v>1</v>
      </c>
      <c r="BN62" s="3" t="str">
        <f>IF($A62&gt;='FG_576way_Regular Symbol(2wild)'!G$16,"",IF(E62=0,"",IF(OR(E62=$AM$1,E62=$BL$1,E63=$AM$1,E63=$BL$1,E64=$AM$1,E64=$BL$1,E65=$AM$1,E65=$BL$1),0,1)))</f>
        <v/>
      </c>
      <c r="BO62" s="3">
        <f>IF($A62&gt;='FG_576way_Regular Symbol(2wild)'!H$16,"",IF(F62=0,"",IF(OR(F62=$AM$1,F62=$BL$1,F63=$AM$1,F63=$BL$1,F64=$AM$1,F64=$BL$1,F65=$AM$1,F65=$BL$1),0,1)))</f>
        <v>1</v>
      </c>
      <c r="BQ62" s="3">
        <f>IF($A62&gt;='FG_576way_Regular Symbol(2wild)'!D$16,"",IF(B62=0,"",IF(OR(B62=$BQ$1,B62=$BR$1,B63=$BQ$1,B63=$BR$1,B64=$BQ$1,B64=$BR$1),0,1)))</f>
        <v>0</v>
      </c>
      <c r="BR62" s="3">
        <f>IF($A62&gt;='FG_576way_Regular Symbol(2wild)'!E$16,"",IF(C62=0,"",IF(OR(C62=$BQ$1,C62=$BR$1,C63=$BQ$1,C63=$BR$1,C64=$BQ$1,C64=$BR$1),0,1)))</f>
        <v>0</v>
      </c>
      <c r="BS62" s="3">
        <f>IF($A62&gt;='FG_576way_Regular Symbol(2wild)'!F$16,"",IF(D62=0,"",IF(OR(D62=$BQ$1,D62=$BR$1,D63=$BQ$1,D63=$BR$1,D64=$BQ$1,D64=$BR$1,D65=$BQ$1,D65=$BR$1),0,1)))</f>
        <v>0</v>
      </c>
      <c r="BT62" s="3" t="str">
        <f>IF($A62&gt;='FG_576way_Regular Symbol(2wild)'!G$16,"",IF(E62=0,"",IF(OR(E62=$BQ$1,E62=$BR$1,E63=$BQ$1,E63=$BR$1,E64=$BQ$1,E64=$BR$1,E65=$BQ$1,E65=$BR$1),0,1)))</f>
        <v/>
      </c>
      <c r="BU62" s="3">
        <f>IF($A62&gt;='FG_576way_Regular Symbol(2wild)'!H$16,"",IF(F62=0,"",IF(OR(F62=$BQ$1,F62=$BR$1,F63=$BQ$1,F63=$BR$1,F64=$BQ$1,F64=$BR$1,F65=$BQ$1,F65=$BR$1),0,1)))</f>
        <v>1</v>
      </c>
      <c r="BW62" s="3">
        <f>IF($A62&gt;='FG_576way_Regular Symbol(2wild)'!D$16,"",IF(B62=0,"",IF(OR(B62=$BW$1,B63=$BW$1,B64=$BW$1,B62=$BX$1,B63=$BX$1,B64=$BX$1),0,1)))</f>
        <v>0</v>
      </c>
      <c r="BX62" s="3">
        <f>IF($A62&gt;='FG_576way_Regular Symbol(2wild)'!E$16,"",IF(C62=0,"",IF(OR(C62=$BW$1,C63=$BW$1,C64=$BW$1,C62=$BX$1,C63=$BX$1,C64=$BX$1),0,1)))</f>
        <v>0</v>
      </c>
      <c r="BY62" s="3">
        <f>IF($A62&gt;='FG_576way_Regular Symbol(2wild)'!F$16,"",IF(D62=0,"",IF(OR(D62=$BW$1,D63=$BW$1,D64=$BW$1,D62=$BX$1,D63=$BX$1,D64=$BX$1,D65=$BW$1,D65=$BX$1),0,1)))</f>
        <v>1</v>
      </c>
      <c r="BZ62" s="3" t="str">
        <f>IF($A62&gt;='FG_576way_Regular Symbol(2wild)'!G$16,"",IF(E62=0,"",IF(OR(E62=$BW$1,E63=$BW$1,E64=$BW$1,E62=$BX$1,E63=$BX$1,E64=$BX$1,E65=$BW$1,E65=$BX$1),0,1)))</f>
        <v/>
      </c>
      <c r="CA62" s="3">
        <f>IF($A62&gt;='FG_576way_Regular Symbol(2wild)'!H$16,"",IF(F62=0,"",IF(OR(F62=$BW$1,F63=$BW$1,F64=$BW$1,F62=$BX$1,F63=$BX$1,F64=$BX$1,F65=$BW$1,F65=$BX$1),0,1)))</f>
        <v>0</v>
      </c>
      <c r="CC62" s="3">
        <f>IF($A62&gt;='FG_576way_Regular Symbol(2wild)'!D$16,"",IF(B62=0,"",IF(OR(B62=$BW$1,B63=$BW$1,B64=$BW$1,B62=$CD$1,B63=$CD$1,B64=$CD$1),0,1)))</f>
        <v>1</v>
      </c>
      <c r="CD62" s="3">
        <f>IF($A62&gt;='FG_576way_Regular Symbol(2wild)'!E$16,"",IF(C62=0,"",IF(OR(C62=$BW$1,C63=$BW$1,C64=$BW$1,C62=$CD$1,C63=$CD$1,C64=$CD$1),0,1)))</f>
        <v>0</v>
      </c>
      <c r="CE62" s="3">
        <f>IF($A62&gt;='FG_576way_Regular Symbol(2wild)'!F$16,"",IF(D62=0,"",IF(OR(D62=$BW$1,D63=$BW$1,D64=$BW$1,D62=$CD$1,D63=$CD$1,D64=$CD$1,D65=$BW$1,D65=$CD$1),0,1)))</f>
        <v>1</v>
      </c>
      <c r="CF62" s="3" t="str">
        <f>IF($A62&gt;='FG_576way_Regular Symbol(2wild)'!G$16,"",IF(E62=0,"",IF(OR(E62=$BW$1,E63=$BW$1,E64=$BW$1,E62=$CD$1,E63=$CD$1,E64=$CD$1,E65=$BW$1,E65=$CD$1),0,1)))</f>
        <v/>
      </c>
      <c r="CG62" s="3">
        <f>IF($A62&gt;='FG_576way_Regular Symbol(2wild)'!H$16,"",IF(F62=0,"",IF(OR(F62=$BW$1,F63=$BW$1,F64=$BW$1,F62=$CD$1,F63=$CD$1,F64=$CD$1,F65=$BW$1,F65=$CD$1),0,1)))</f>
        <v>0</v>
      </c>
      <c r="CI62" s="3">
        <f>IF($A62&gt;='FG_576way_Regular Symbol(2wild)'!D$16,"",IF(B62=0,"",IF(OR(B62=$BW$1,B63=$BW$1,B64=$BW$1,B62=$CJ$1,B63=$CJ$1,B64=$CJ$1),0,1)))</f>
        <v>1</v>
      </c>
      <c r="CJ62" s="3">
        <f>IF($A62&gt;='FG_576way_Regular Symbol(2wild)'!E$16,"",IF(C62=0,"",IF(OR(C62=$BW$1,C63=$BW$1,C64=$BW$1,C62=$CJ$1,C63=$CJ$1,C64=$CJ$1),0,1)))</f>
        <v>0</v>
      </c>
      <c r="CK62" s="3">
        <f>IF($A62&gt;='FG_576way_Regular Symbol(2wild)'!F$16,"",IF(D62=0,"",IF(OR(D62=$BW$1,D63=$BW$1,D64=$BW$1,D62=$CJ$1,D63=$CJ$1,D64=$CJ$1,D65=$BW$1,D65=$CJ$1),0,1)))</f>
        <v>0</v>
      </c>
      <c r="CL62" s="3" t="str">
        <f>IF($A62&gt;='FG_576way_Regular Symbol(2wild)'!G$16,"",IF(E62=0,"",IF(OR(E62=$BW$1,E63=$BW$1,E64=$BW$1,E62=$CJ$1,E63=$CJ$1,E64=$CJ$1,E65=$BW$1,E65=$CJ$1),0,1)))</f>
        <v/>
      </c>
      <c r="CM62" s="3">
        <f>IF($A62&gt;='FG_576way_Regular Symbol(2wild)'!H$16,"",IF(F62=0,"",IF(OR(F62=$BW$1,F63=$BW$1,F64=$BW$1,F62=$CJ$1,F63=$CJ$1,F64=$CJ$1,F65=$BW$1,F65=$CJ$1),0,1)))</f>
        <v>1</v>
      </c>
      <c r="CO62" s="3">
        <f>IF($A62&gt;='FG_576way_Regular Symbol(2wild)'!D$16,"",IF(B62=0,"",IF(OR(B62=$BW$1,B63=$BW$1,B64=$BW$1,B62=$CP$1,B63=$CP$1,B64=$CP$1),0,1)))</f>
        <v>1</v>
      </c>
      <c r="CP62" s="3">
        <f>IF($A62&gt;='FG_576way_Regular Symbol(2wild)'!E$16,"",IF(C62=0,"",IF(OR(C62=$BW$1,C63=$BW$1,C64=$BW$1,C62=$CP$1,C63=$CP$1,C64=$CP$1),0,1)))</f>
        <v>0</v>
      </c>
      <c r="CQ62" s="3">
        <f>IF($A62&gt;='FG_576way_Regular Symbol(2wild)'!F$16,"",IF(D62=0,"",IF(OR(D62=$BW$1,D63=$BW$1,D64=$BW$1,D62=$CP$1,D63=$CP$1,D64=$CP$1,D65=$BW$1,D65=$CP$1),0,1)))</f>
        <v>1</v>
      </c>
      <c r="CR62" s="3" t="str">
        <f>IF($A62&gt;='FG_576way_Regular Symbol(2wild)'!G$16,"",IF(E62=0,"",IF(OR(E62=$BW$1,E63=$BW$1,E64=$BW$1,E62=$CP$1,E63=$CP$1,E64=$CP$1,E65=$BW$1,E65=$CP$1),0,1)))</f>
        <v/>
      </c>
      <c r="CS62" s="3">
        <f>IF($A62&gt;='FG_576way_Regular Symbol(2wild)'!H$16,"",IF(F62=0,"",IF(OR(F62=$BW$1,F63=$BW$1,F64=$BW$1,F62=$CP$1,F63=$CP$1,F64=$CP$1,F65=$BW$1,F65=$CP$1),0,1)))</f>
        <v>1</v>
      </c>
      <c r="CU62" s="3">
        <f>IF($A62&gt;='FG_576way_Regular Symbol(2wild)'!D$16,"",IF(B62=0,"",IF(OR(B62=$BW$1,B63=$BW$1,B64=$BW$1,B62=$CV$1,B63=$CV$1,B64=$CV$1),0,1)))</f>
        <v>1</v>
      </c>
      <c r="CV62" s="3">
        <f>IF($A62&gt;='FG_576way_Regular Symbol(2wild)'!E$16,"",IF(C62=0,"",IF(OR(C62=$BW$1,C63=$BW$1,C64=$BW$1,C62=$CV$1,C63=$CV$1,C64=$CV$1),0,1)))</f>
        <v>0</v>
      </c>
      <c r="CW62" s="3">
        <f>IF($A62&gt;='FG_576way_Regular Symbol(2wild)'!F$16,"",IF(D62=0,"",IF(OR(D62=$BW$1,D63=$BW$1,D64=$BW$1,D62=$CV$1,D63=$CV$1,D64=$CV$1,D65=$BW$1,D65=$CV$1),0,1)))</f>
        <v>1</v>
      </c>
      <c r="CX62" s="3" t="str">
        <f>IF($A62&gt;='FG_576way_Regular Symbol(2wild)'!G$16,"",IF(E62=0,"",IF(OR(E62=$BW$1,E63=$BW$1,E64=$BW$1,E62=$CV$1,E63=$CV$1,E64=$CV$1,E65=$BW$1,E65=$CV$1),0,1)))</f>
        <v/>
      </c>
      <c r="CY62" s="3">
        <f>IF($A62&gt;='FG_576way_Regular Symbol(2wild)'!H$16,"",IF(F62=0,"",IF(OR(F62=$BW$1,F63=$BW$1,F64=$BW$1,F62=$CV$1,F63=$CV$1,F64=$CV$1,F65=$BW$1,F65=$CV$1),0,1)))</f>
        <v>1</v>
      </c>
    </row>
    <row r="63" spans="1:103">
      <c r="A63" s="337">
        <f>IF('FG_243way_Regular Symbol'!L62="","",'FG_243way_Regular Symbol'!L62)</f>
        <v>59</v>
      </c>
      <c r="B63" s="191" t="str">
        <f>IF('FG_576way_Regular Symbol(2wild)'!Q62="",
IF($A63-'FG_576way_Regular Symbol(2wild)'!D$16&gt;='FG_576way_RegularＸ_W()'!B$2-1,"",VLOOKUP($A63-'FG_576way_Regular Symbol(2wild)'!D$16,'FG_576way_Regular Symbol(2wild)'!$P$3:$U$99,'FG_576way_RegularＸ_W()'!B$3+1,FALSE)),
'FG_576way_Regular Symbol(2wild)'!Q62)</f>
        <v>K</v>
      </c>
      <c r="C63" s="191" t="str">
        <f>IF('FG_576way_Regular Symbol(2wild)'!R62="",
IF($A63-'FG_576way_Regular Symbol(2wild)'!E$16&gt;='FG_576way_RegularＸ_W()'!C$2-1,"",VLOOKUP($A63-'FG_576way_Regular Symbol(2wild)'!E$16,'FG_576way_Regular Symbol(2wild)'!$P$3:$U$99,'FG_576way_RegularＸ_W()'!C$3+1,FALSE)),
'FG_576way_Regular Symbol(2wild)'!R62)</f>
        <v>J</v>
      </c>
      <c r="D63" s="191" t="str">
        <f>IF('FG_576way_Regular Symbol(2wild)'!S62="",
IF($A63-'FG_576way_Regular Symbol(2wild)'!F$16&gt;='FG_576way_RegularＸ_W()'!D$2-1,"",VLOOKUP($A63-'FG_576way_Regular Symbol(2wild)'!F$16,'FG_576way_Regular Symbol(2wild)'!$P$3:$U$99,'FG_576way_RegularＸ_W()'!D$3+1,FALSE)),
'FG_576way_Regular Symbol(2wild)'!S62)</f>
        <v>A</v>
      </c>
      <c r="E63" s="191" t="str">
        <f>IF('FG_576way_Regular Symbol(2wild)'!T62="",
IF($A63-'FG_576way_Regular Symbol(2wild)'!G$16&gt;='FG_576way_RegularＸ_W()'!E$2-1,"",VLOOKUP($A63-'FG_576way_Regular Symbol(2wild)'!G$16,'FG_576way_Regular Symbol(2wild)'!$P$3:$U$99,'FG_576way_RegularＸ_W()'!E$3+1,FALSE)),
'FG_576way_Regular Symbol(2wild)'!T62)</f>
        <v/>
      </c>
      <c r="F63" s="191" t="str">
        <f>IF('FG_576way_Regular Symbol(2wild)'!U62="",
IF($A63-'FG_576way_Regular Symbol(2wild)'!H$16&gt;='FG_576way_RegularＸ_W()'!F$2-1,"",VLOOKUP($A63-'FG_576way_Regular Symbol(2wild)'!H$16,'FG_576way_Regular Symbol(2wild)'!$P$3:$U$99,'FG_576way_RegularＸ_W()'!F$3+1,FALSE)),
'FG_576way_Regular Symbol(2wild)'!U62)</f>
        <v>K</v>
      </c>
      <c r="N63" s="363">
        <f t="shared" si="1"/>
        <v>59</v>
      </c>
      <c r="O63" s="344">
        <f>IF($A63&gt;='FG_576way_Regular Symbol(2wild)'!D$16,"",IF(B63="","",IF(OR(B63=$O$1,B63=$P$1,B64=$O$1,B64=$P$1,B65=$O$1,B65=$P$1),0,1)))</f>
        <v>0</v>
      </c>
      <c r="P63" s="344">
        <f>IF($A63&gt;='FG_576way_Regular Symbol(2wild)'!E$16,"",IF(C63="","",IF(OR(C63=$O$1,C63=$P$1,C64=$O$1,C64=$P$1,C65=$O$1,C65=$P$1),0,1)))</f>
        <v>1</v>
      </c>
      <c r="Q63" s="344">
        <f>IF($A63&gt;='FG_576way_Regular Symbol(2wild)'!F$16,"",IF(D63="","",IF(OR(D63=$O$1,D63=$P$1,D64=$O$1,D64=$P$1,D65=$O$1,D65=$P$1,D66=$O$1,D66=$P$1),0,1)))</f>
        <v>1</v>
      </c>
      <c r="R63" s="344" t="str">
        <f>IF($A63&gt;='FG_576way_Regular Symbol(2wild)'!G$16,"",IF(E63="","",IF(OR(E63=$O$1,E63=$P$1,E64=$O$1,E64=$P$1,E65=$O$1,E65=$P$1,E66=$O$1,E66=$P$1),0,1)))</f>
        <v/>
      </c>
      <c r="S63" s="344">
        <f>IF($A63&gt;='FG_576way_Regular Symbol(2wild)'!H$16,"",IF(F63="","",IF(OR(F63=$O$1,F63=$P$1,F64=$O$1,F64=$P$1,F65=$O$1,F65=$P$1,F66=$O$1,F66=$P$1),0,1)))</f>
        <v>1</v>
      </c>
      <c r="U63" s="344">
        <f>IF($A63&gt;='FG_576way_Regular Symbol(2wild)'!D$16,"",IF(B63=0,"",IF(OR(B63=$U$1,B63=$V$1,B64=$U$1,B64=$V$1,B65=$U$1,B65=$V$1),0,1)))</f>
        <v>0</v>
      </c>
      <c r="V63" s="344">
        <f>IF($A63&gt;='FG_576way_Regular Symbol(2wild)'!E$16,"",IF(C63=0,"",IF(OR(C63=$U$1,C63=$V$1,C64=$U$1,C64=$V$1,C65=$U$1,C65=$V$1),0,1)))</f>
        <v>1</v>
      </c>
      <c r="W63" s="3">
        <f>IF($A63&gt;='FG_576way_Regular Symbol(2wild)'!F$16,"",IF(D63=0,"",IF(OR(D63=$U$1,D63=$V$1,D64=$U$1,D64=$V$1,D65=$U$1,D65=$V$1,D66=$U$1,D66=$V$1),0,1)))</f>
        <v>0</v>
      </c>
      <c r="X63" s="3" t="str">
        <f>IF($A63&gt;='FG_576way_Regular Symbol(2wild)'!G$16,"",IF(E63=0,"",IF(OR(E63=$U$1,E63=$V$1,E64=$U$1,E64=$V$1,E65=$U$1,E65=$V$1,E66=$U$1,E66=$V$1),0,1)))</f>
        <v/>
      </c>
      <c r="Y63" s="3">
        <f>IF($A63&gt;='FG_576way_Regular Symbol(2wild)'!H$16,"",IF(F63=0,"",IF(OR(F63=$U$1,F63=$V$1,F64=$U$1,F64=$V$1,F65=$U$1,F65=$V$1,F66=$U$1,F66=$V$1),0,1)))</f>
        <v>1</v>
      </c>
      <c r="AA63" s="344">
        <f>IF($A63&gt;='FG_576way_Regular Symbol(2wild)'!D$16,"",IF(B63=0,"",IF(OR(B63=$AA$1,B63=$AB$1,B64=$AA$1,B64=$AB$1,B65=$AA$1,,B65=$AB$1),0,1)))</f>
        <v>1</v>
      </c>
      <c r="AB63" s="344">
        <f>IF($A63&gt;='FG_576way_Regular Symbol(2wild)'!E$16,"",IF(C63=0,"",IF(OR(C63=$AA$1,C63=$AB$1,C64=$AA$1,C64=$AB$1,C65=$AA$1,,C65=$AB$1),0,1)))</f>
        <v>1</v>
      </c>
      <c r="AC63" s="3">
        <f>IF($A63&gt;='FG_576way_Regular Symbol(2wild)'!F$16,"",IF(D63=0,"",IF(OR(D63=$AA$1,D63=$AB$1,D64=$AA$1,D64=$AB$1,D65=$AA$1,D65=$AB$1,D66=$AA$1,D66=$AB$1),0,1)))</f>
        <v>1</v>
      </c>
      <c r="AD63" s="3" t="str">
        <f>IF($A63&gt;='FG_576way_Regular Symbol(2wild)'!G$16,"",IF(E63=0,"",IF(OR(E63=$AA$1,E63=$AB$1,E64=$AA$1,E64=$AB$1,E65=$AA$1,E65=$AB$1,E66=$AA$1,E66=$AB$1),0,1)))</f>
        <v/>
      </c>
      <c r="AE63" s="3">
        <f>IF($A63&gt;='FG_576way_Regular Symbol(2wild)'!H$16,"",IF(F63=0,"",IF(OR(F63=$AA$1,F63=$AB$1,F64=$AA$1,F64=$AB$1,F65=$AA$1,F65=$AB$1,F66=$AA$1,F66=$AB$1),0,1)))</f>
        <v>1</v>
      </c>
      <c r="AG63" s="344">
        <f>IF($A63&gt;='FG_576way_Regular Symbol(2wild)'!D$16,"",IF(B63=0,"",IF(OR(B63=$AG$1,B63=$AH$1,B64=$AG$1,B64=$AH$1,B65=$AG$1,B65=$AH$1),0,1)))</f>
        <v>1</v>
      </c>
      <c r="AH63" s="344">
        <f>IF($A63&gt;='FG_576way_Regular Symbol(2wild)'!E$16,"",IF(C63=0,"",IF(OR(C63=$AG$1,C63=$AH$1,C64=$AG$1,C64=$AH$1,C65=$AG$1,C65=$AH$1),0,1)))</f>
        <v>1</v>
      </c>
      <c r="AI63" s="3">
        <f>IF($A63&gt;='FG_576way_Regular Symbol(2wild)'!F$16,"",IF(D63=0,"",IF(OR(D63=$AG$1,D63=$AH$1,D64=$AG$1,D64=$AH$1,D65=$AG$1,D65=$AH$1,D66=$AG$1,D66=$AH$1),0,1)))</f>
        <v>0</v>
      </c>
      <c r="AJ63" s="3" t="str">
        <f>IF($A63&gt;='FG_576way_Regular Symbol(2wild)'!G$16,"",IF(E63=0,"",IF(OR(E63=$AG$1,E63=$AH$1,E64=$AG$1,E64=$AH$1,E65=$AG$1,E65=$AH$1,E66=$AG$1,E66=$AH$1),0,1)))</f>
        <v/>
      </c>
      <c r="AK63" s="3">
        <f>IF($A63&gt;='FG_576way_Regular Symbol(2wild)'!H$16,"",IF(F63=0,"",IF(OR(F63=$AG$1,F63=$AH$1,F64=$AG$1,F64=$AH$1,F65=$AG$1,F65=$AH$1,F66=$AG$1,F66=$AH$1),0,1)))</f>
        <v>1</v>
      </c>
      <c r="AM63" s="344">
        <f>IF($A63&gt;='FG_576way_Regular Symbol(2wild)'!D$16,"",IF(B63=0,"",IF(OR(B63=$AM$1,B63=$AN$1,B64=$AM$1,B64=$AN$1,B65=$AM$1,B65=$AN$1),0,1)))</f>
        <v>1</v>
      </c>
      <c r="AN63" s="344">
        <f>IF($A63&gt;='FG_576way_Regular Symbol(2wild)'!E$16,"",IF(C63=0,"",IF(OR(C63=$AM$1,C63=$AN$1,C64=$AM$1,C64=$AN$1,C65=$AM$1,C65=$AN$1),0,1)))</f>
        <v>1</v>
      </c>
      <c r="AO63" s="3">
        <f>IF($A63&gt;='FG_576way_Regular Symbol(2wild)'!F$16,"",IF(D63=0,"",IF(OR(D63=$AM$1,D63=$AN$1,D64=$AM$1,D64=$AN$1,D65=$AM$1,D65=$AN$1,D66=$AM$1,D66=$AN$1),0,1)))</f>
        <v>1</v>
      </c>
      <c r="AP63" s="3" t="str">
        <f>IF($A63&gt;='FG_576way_Regular Symbol(2wild)'!G$16,"",IF(E63=0,"",IF(OR(E63=$AM$1,E63=$AN$1,E64=$AM$1,E64=$AN$1,E65=$AM$1,E65=$AN$1,E66=$AM$1,E66=$AN$1),0,1)))</f>
        <v/>
      </c>
      <c r="AQ63" s="3">
        <f>IF($A63&gt;='FG_576way_Regular Symbol(2wild)'!H$16,"",IF(F63=0,"",IF(OR(F63=$AM$1,F63=$AN$1,F64=$AM$1,F64=$AN$1,F65=$AM$1,F65=$AN$1,F66=$AM$1,F66=$AN$1),0,1)))</f>
        <v>1</v>
      </c>
      <c r="AS63" s="344">
        <f>IF($A63&gt;='FG_576way_Regular Symbol(2wild)'!D$16,"",IF(B63=0,"",IF(OR(B63=$AM$1,B63=$AT$1,B64=$AM$1,B64=$AT$1,B65=$AM$1,B65=$AT$1),0,1)))</f>
        <v>1</v>
      </c>
      <c r="AT63" s="344">
        <f>IF($A63&gt;='FG_576way_Regular Symbol(2wild)'!E$16,"",IF(C63=0,"",IF(OR(C63=$AM$1,C63=$AT$1,C64=$AM$1,C64=$AT$1,C65=$AM$1,C65=$AT$1),0,1)))</f>
        <v>1</v>
      </c>
      <c r="AU63" s="3">
        <f>IF($A63&gt;='FG_576way_Regular Symbol(2wild)'!F$16,"",IF(D63=0,"",IF(OR(D63=$AM$1,D63=$AT$1,D64=$AM$1,D64=$AT$1,D65=$AM$1,D65=$AT$1,D66=$AM$1,D66=$AT$1),0,1)))</f>
        <v>1</v>
      </c>
      <c r="AV63" s="3" t="str">
        <f>IF($A63&gt;='FG_576way_Regular Symbol(2wild)'!G$16,"",IF(E63=0,"",IF(OR(E63=$AM$1,E63=$AT$1,E64=$AM$1,E64=$AT$1,E65=$AM$1,E65=$AT$1,E66=$AM$1,E66=$AT$1),0,1)))</f>
        <v/>
      </c>
      <c r="AW63" s="3">
        <f>IF($A63&gt;='FG_576way_Regular Symbol(2wild)'!H$16,"",IF(F63=0,"",IF(OR(F63=$AM$1,F63=$AT$1,F64=$AM$1,F64=$AT$1,F65=$AM$1,F65=$AT$1,F66=$AM$1,F66=$AT$1),0,1)))</f>
        <v>1</v>
      </c>
      <c r="AY63" s="344">
        <f>IF($A63&gt;='FG_576way_Regular Symbol(2wild)'!D$16,"",IF(B63=0,"",IF(OR(B63=$AM$1,B63=$AZ$1,B64=$AM$1,B64=$AZ$1,B65=$AM$1,B65=$AZ$1),0,1)))</f>
        <v>1</v>
      </c>
      <c r="AZ63" s="344">
        <f>IF($A63&gt;='FG_576way_Regular Symbol(2wild)'!E$16,"",IF(C63=0,"",IF(OR(C63=$AM$1,C63=$AZ$1,C64=$AM$1,C64=$AZ$1,C65=$AM$1,C65=$AZ$1),0,1)))</f>
        <v>1</v>
      </c>
      <c r="BA63" s="3">
        <f>IF($A63&gt;='FG_576way_Regular Symbol(2wild)'!F$16,"",IF(D63=0,"",IF(OR(D63=$AM$1,D63=$AZ$1,D64=$AM$1,D64=$AZ$1,D65=$AM$1,D65=$AZ$1,D66=$AM$1,D66=$AZ$1),0,1)))</f>
        <v>1</v>
      </c>
      <c r="BB63" s="3" t="str">
        <f>IF($A63&gt;='FG_576way_Regular Symbol(2wild)'!G$16,"",IF(E63=0,"",IF(OR(E63=$AM$1,E63=$AZ$1,E64=$AM$1,E64=$AZ$1,E65=$AM$1,E65=$AZ$1,E66=$AM$1,E66=$AZ$1),0,1)))</f>
        <v/>
      </c>
      <c r="BC63" s="3">
        <f>IF($A63&gt;='FG_576way_Regular Symbol(2wild)'!H$16,"",IF(F63=0,"",IF(OR(F63=$AM$1,F63=$AZ$1,F64=$AM$1,F64=$AZ$1,F65=$AM$1,F65=$AZ$1,F66=$AM$1,F66=$AZ$1),0,1)))</f>
        <v>1</v>
      </c>
      <c r="BE63" s="344">
        <f>IF($A63&gt;='FG_576way_Regular Symbol(2wild)'!D$16,"",IF(B63=0,"",IF(OR(B63=$AM$1,B63=$BF$1,B64=$AM$1,B64=$BF$1,B65=$AM$1,B65=$BF$1),0,1)))</f>
        <v>1</v>
      </c>
      <c r="BF63" s="344">
        <f>IF($A63&gt;='FG_576way_Regular Symbol(2wild)'!E$16,"",IF(C63=0,"",IF(OR(C63=$AM$1,C63=$BF$1,C64=$AM$1,C64=$BF$1,C65=$AM$1,C65=$BF$1),0,1)))</f>
        <v>1</v>
      </c>
      <c r="BG63" s="3">
        <f>IF($A63&gt;='FG_576way_Regular Symbol(2wild)'!F$16,"",IF(D63=0,"",IF(OR(D63=$AM$1,D63=$BF$1,D64=$AM$1,D64=$BF$1,D65=$AM$1,D65=$BF$1,D66=$AM$1,D66=$BF$1),0,1)))</f>
        <v>1</v>
      </c>
      <c r="BH63" s="3" t="str">
        <f>IF($A63&gt;='FG_576way_Regular Symbol(2wild)'!G$16,"",IF(E63=0,"",IF(OR(E63=$AM$1,E63=$BF$1,E64=$AM$1,E64=$BF$1,E65=$AM$1,E65=$BF$1,E66=$AM$1,E66=$BF$1),0,1)))</f>
        <v/>
      </c>
      <c r="BI63" s="3">
        <f>IF($A63&gt;='FG_576way_Regular Symbol(2wild)'!H$16,"",IF(F63=0,"",IF(OR(F63=$AM$1,F63=$BF$1,F64=$AM$1,F64=$BF$1,F65=$AM$1,F65=$BF$1,F66=$AM$1,F66=$BF$1),0,1)))</f>
        <v>1</v>
      </c>
      <c r="BK63" s="344">
        <f>IF($A63&gt;='FG_576way_Regular Symbol(2wild)'!D$16,"",IF(B63=0,"",IF(OR(B63=$AM$1,B63=$BL$1,B64=$AM$1,B64=$BL$1,B65=$AM$1,B65=$BL$1),0,1)))</f>
        <v>1</v>
      </c>
      <c r="BL63" s="344">
        <f>IF($A63&gt;='FG_576way_Regular Symbol(2wild)'!E$16,"",IF(C63=0,"",IF(OR(C63=$AM$1,C63=$BL$1,C64=$AM$1,C64=$BL$1,C65=$AM$1,C65=$BL$1),0,1)))</f>
        <v>1</v>
      </c>
      <c r="BM63" s="3">
        <f>IF($A63&gt;='FG_576way_Regular Symbol(2wild)'!F$16,"",IF(D63=0,"",IF(OR(D63=$AM$1,D63=$BL$1,D64=$AM$1,D64=$BL$1,D65=$AM$1,D65=$BL$1,D66=$AM$1,D66=$BL$1),0,1)))</f>
        <v>1</v>
      </c>
      <c r="BN63" s="3" t="str">
        <f>IF($A63&gt;='FG_576way_Regular Symbol(2wild)'!G$16,"",IF(E63=0,"",IF(OR(E63=$AM$1,E63=$BL$1,E64=$AM$1,E64=$BL$1,E65=$AM$1,E65=$BL$1,E66=$AM$1,E66=$BL$1),0,1)))</f>
        <v/>
      </c>
      <c r="BO63" s="3">
        <f>IF($A63&gt;='FG_576way_Regular Symbol(2wild)'!H$16,"",IF(F63=0,"",IF(OR(F63=$AM$1,F63=$BL$1,F64=$AM$1,F64=$BL$1,F65=$AM$1,F65=$BL$1,F66=$AM$1,F66=$BL$1),0,1)))</f>
        <v>1</v>
      </c>
      <c r="BQ63" s="3">
        <f>IF($A63&gt;='FG_576way_Regular Symbol(2wild)'!D$16,"",IF(B63=0,"",IF(OR(B63=$BQ$1,B63=$BR$1,B64=$BQ$1,B64=$BR$1,B65=$BQ$1,B65=$BR$1),0,1)))</f>
        <v>1</v>
      </c>
      <c r="BR63" s="3">
        <f>IF($A63&gt;='FG_576way_Regular Symbol(2wild)'!E$16,"",IF(C63=0,"",IF(OR(C63=$BQ$1,C63=$BR$1,C64=$BQ$1,C64=$BR$1,C65=$BQ$1,C65=$BR$1),0,1)))</f>
        <v>1</v>
      </c>
      <c r="BS63" s="3">
        <f>IF($A63&gt;='FG_576way_Regular Symbol(2wild)'!F$16,"",IF(D63=0,"",IF(OR(D63=$BQ$1,D63=$BR$1,D64=$BQ$1,D64=$BR$1,D65=$BQ$1,D65=$BR$1,D66=$BQ$1,D66=$BR$1),0,1)))</f>
        <v>0</v>
      </c>
      <c r="BT63" s="3" t="str">
        <f>IF($A63&gt;='FG_576way_Regular Symbol(2wild)'!G$16,"",IF(E63=0,"",IF(OR(E63=$BQ$1,E63=$BR$1,E64=$BQ$1,E64=$BR$1,E65=$BQ$1,E65=$BR$1,E66=$BQ$1,E66=$BR$1),0,1)))</f>
        <v/>
      </c>
      <c r="BU63" s="3">
        <f>IF($A63&gt;='FG_576way_Regular Symbol(2wild)'!H$16,"",IF(F63=0,"",IF(OR(F63=$BQ$1,F63=$BR$1,F64=$BQ$1,F64=$BR$1,F65=$BQ$1,F65=$BR$1,F66=$BQ$1,F66=$BR$1),0,1)))</f>
        <v>1</v>
      </c>
      <c r="BW63" s="3">
        <f>IF($A63&gt;='FG_576way_Regular Symbol(2wild)'!D$16,"",IF(B63=0,"",IF(OR(B63=$BW$1,B64=$BW$1,B65=$BW$1,B63=$BX$1,B64=$BX$1,B65=$BX$1),0,1)))</f>
        <v>0</v>
      </c>
      <c r="BX63" s="3">
        <f>IF($A63&gt;='FG_576way_Regular Symbol(2wild)'!E$16,"",IF(C63=0,"",IF(OR(C63=$BW$1,C64=$BW$1,C65=$BW$1,C63=$BX$1,C64=$BX$1,C65=$BX$1),0,1)))</f>
        <v>0</v>
      </c>
      <c r="BY63" s="3">
        <f>IF($A63&gt;='FG_576way_Regular Symbol(2wild)'!F$16,"",IF(D63=0,"",IF(OR(D63=$BW$1,D64=$BW$1,D65=$BW$1,D63=$BX$1,D64=$BX$1,D65=$BX$1,D66=$BW$1,D66=$BX$1),0,1)))</f>
        <v>1</v>
      </c>
      <c r="BZ63" s="3" t="str">
        <f>IF($A63&gt;='FG_576way_Regular Symbol(2wild)'!G$16,"",IF(E63=0,"",IF(OR(E63=$BW$1,E64=$BW$1,E65=$BW$1,E63=$BX$1,E64=$BX$1,E65=$BX$1,E66=$BW$1,E66=$BX$1),0,1)))</f>
        <v/>
      </c>
      <c r="CA63" s="3">
        <f>IF($A63&gt;='FG_576way_Regular Symbol(2wild)'!H$16,"",IF(F63=0,"",IF(OR(F63=$BW$1,F64=$BW$1,F65=$BW$1,F63=$BX$1,F64=$BX$1,F65=$BX$1,F66=$BW$1,F66=$BX$1),0,1)))</f>
        <v>0</v>
      </c>
      <c r="CC63" s="3">
        <f>IF($A63&gt;='FG_576way_Regular Symbol(2wild)'!D$16,"",IF(B63=0,"",IF(OR(B63=$BW$1,B64=$BW$1,B65=$BW$1,B63=$CD$1,B64=$CD$1,B65=$CD$1),0,1)))</f>
        <v>1</v>
      </c>
      <c r="CD63" s="3">
        <f>IF($A63&gt;='FG_576way_Regular Symbol(2wild)'!E$16,"",IF(C63=0,"",IF(OR(C63=$BW$1,C64=$BW$1,C65=$BW$1,C63=$CD$1,C64=$CD$1,C65=$CD$1),0,1)))</f>
        <v>1</v>
      </c>
      <c r="CE63" s="3">
        <f>IF($A63&gt;='FG_576way_Regular Symbol(2wild)'!F$16,"",IF(D63=0,"",IF(OR(D63=$BW$1,D64=$BW$1,D65=$BW$1,D63=$CD$1,D64=$CD$1,D65=$CD$1,D66=$BW$1,D66=$CD$1),0,1)))</f>
        <v>1</v>
      </c>
      <c r="CF63" s="3" t="str">
        <f>IF($A63&gt;='FG_576way_Regular Symbol(2wild)'!G$16,"",IF(E63=0,"",IF(OR(E63=$BW$1,E64=$BW$1,E65=$BW$1,E63=$CD$1,E64=$CD$1,E65=$CD$1,E66=$BW$1,E66=$CD$1),0,1)))</f>
        <v/>
      </c>
      <c r="CG63" s="3">
        <f>IF($A63&gt;='FG_576way_Regular Symbol(2wild)'!H$16,"",IF(F63=0,"",IF(OR(F63=$BW$1,F64=$BW$1,F65=$BW$1,F63=$CD$1,F64=$CD$1,F65=$CD$1,F66=$BW$1,F66=$CD$1),0,1)))</f>
        <v>0</v>
      </c>
      <c r="CI63" s="3">
        <f>IF($A63&gt;='FG_576way_Regular Symbol(2wild)'!D$16,"",IF(B63=0,"",IF(OR(B63=$BW$1,B64=$BW$1,B65=$BW$1,B63=$CJ$1,B64=$CJ$1,B65=$CJ$1),0,1)))</f>
        <v>1</v>
      </c>
      <c r="CJ63" s="3">
        <f>IF($A63&gt;='FG_576way_Regular Symbol(2wild)'!E$16,"",IF(C63=0,"",IF(OR(C63=$BW$1,C64=$BW$1,C65=$BW$1,C63=$CJ$1,C64=$CJ$1,C65=$CJ$1),0,1)))</f>
        <v>0</v>
      </c>
      <c r="CK63" s="3">
        <f>IF($A63&gt;='FG_576way_Regular Symbol(2wild)'!F$16,"",IF(D63=0,"",IF(OR(D63=$BW$1,D64=$BW$1,D65=$BW$1,D63=$CJ$1,D64=$CJ$1,D65=$CJ$1,D66=$BW$1,D66=$CJ$1),0,1)))</f>
        <v>1</v>
      </c>
      <c r="CL63" s="3" t="str">
        <f>IF($A63&gt;='FG_576way_Regular Symbol(2wild)'!G$16,"",IF(E63=0,"",IF(OR(E63=$BW$1,E64=$BW$1,E65=$BW$1,E63=$CJ$1,E64=$CJ$1,E65=$CJ$1,E66=$BW$1,E66=$CJ$1),0,1)))</f>
        <v/>
      </c>
      <c r="CM63" s="3">
        <f>IF($A63&gt;='FG_576way_Regular Symbol(2wild)'!H$16,"",IF(F63=0,"",IF(OR(F63=$BW$1,F64=$BW$1,F65=$BW$1,F63=$CJ$1,F64=$CJ$1,F65=$CJ$1,F66=$BW$1,F66=$CJ$1),0,1)))</f>
        <v>1</v>
      </c>
      <c r="CO63" s="3">
        <f>IF($A63&gt;='FG_576way_Regular Symbol(2wild)'!D$16,"",IF(B63=0,"",IF(OR(B63=$BW$1,B64=$BW$1,B65=$BW$1,B63=$CP$1,B64=$CP$1,B65=$CP$1),0,1)))</f>
        <v>1</v>
      </c>
      <c r="CP63" s="3">
        <f>IF($A63&gt;='FG_576way_Regular Symbol(2wild)'!E$16,"",IF(C63=0,"",IF(OR(C63=$BW$1,C64=$BW$1,C65=$BW$1,C63=$CP$1,C64=$CP$1,C65=$CP$1),0,1)))</f>
        <v>1</v>
      </c>
      <c r="CQ63" s="3">
        <f>IF($A63&gt;='FG_576way_Regular Symbol(2wild)'!F$16,"",IF(D63=0,"",IF(OR(D63=$BW$1,D64=$BW$1,D65=$BW$1,D63=$CP$1,D64=$CP$1,D65=$CP$1,D66=$BW$1,D66=$CP$1),0,1)))</f>
        <v>1</v>
      </c>
      <c r="CR63" s="3" t="str">
        <f>IF($A63&gt;='FG_576way_Regular Symbol(2wild)'!G$16,"",IF(E63=0,"",IF(OR(E63=$BW$1,E64=$BW$1,E65=$BW$1,E63=$CP$1,E64=$CP$1,E65=$CP$1,E66=$BW$1,E66=$CP$1),0,1)))</f>
        <v/>
      </c>
      <c r="CS63" s="3">
        <f>IF($A63&gt;='FG_576way_Regular Symbol(2wild)'!H$16,"",IF(F63=0,"",IF(OR(F63=$BW$1,F64=$BW$1,F65=$BW$1,F63=$CP$1,F64=$CP$1,F65=$CP$1,F66=$BW$1,F66=$CP$1),0,1)))</f>
        <v>1</v>
      </c>
      <c r="CU63" s="3">
        <f>IF($A63&gt;='FG_576way_Regular Symbol(2wild)'!D$16,"",IF(B63=0,"",IF(OR(B63=$BW$1,B64=$BW$1,B65=$BW$1,B63=$CV$1,B64=$CV$1,B65=$CV$1),0,1)))</f>
        <v>1</v>
      </c>
      <c r="CV63" s="3">
        <f>IF($A63&gt;='FG_576way_Regular Symbol(2wild)'!E$16,"",IF(C63=0,"",IF(OR(C63=$BW$1,C64=$BW$1,C65=$BW$1,C63=$CV$1,C64=$CV$1,C65=$CV$1),0,1)))</f>
        <v>1</v>
      </c>
      <c r="CW63" s="3">
        <f>IF($A63&gt;='FG_576way_Regular Symbol(2wild)'!F$16,"",IF(D63=0,"",IF(OR(D63=$BW$1,D64=$BW$1,D65=$BW$1,D63=$CV$1,D64=$CV$1,D65=$CV$1,D66=$BW$1,D66=$CV$1),0,1)))</f>
        <v>1</v>
      </c>
      <c r="CX63" s="3" t="str">
        <f>IF($A63&gt;='FG_576way_Regular Symbol(2wild)'!G$16,"",IF(E63=0,"",IF(OR(E63=$BW$1,E64=$BW$1,E65=$BW$1,E63=$CV$1,E64=$CV$1,E65=$CV$1,E66=$BW$1,E66=$CV$1),0,1)))</f>
        <v/>
      </c>
      <c r="CY63" s="3">
        <f>IF($A63&gt;='FG_576way_Regular Symbol(2wild)'!H$16,"",IF(F63=0,"",IF(OR(F63=$BW$1,F64=$BW$1,F65=$BW$1,F63=$CV$1,F64=$CV$1,F65=$CV$1,F66=$BW$1,F66=$CV$1),0,1)))</f>
        <v>1</v>
      </c>
    </row>
    <row r="64" spans="1:103">
      <c r="A64" s="337">
        <f>IF('FG_243way_Regular Symbol'!L63="","",'FG_243way_Regular Symbol'!L63)</f>
        <v>60</v>
      </c>
      <c r="B64" s="191" t="str">
        <f>IF('FG_576way_Regular Symbol(2wild)'!Q63="",
IF($A64-'FG_576way_Regular Symbol(2wild)'!D$16&gt;='FG_576way_RegularＸ_W()'!B$2-1,"",VLOOKUP($A64-'FG_576way_Regular Symbol(2wild)'!D$16,'FG_576way_Regular Symbol(2wild)'!$P$3:$U$99,'FG_576way_RegularＸ_W()'!B$3+1,FALSE)),
'FG_576way_Regular Symbol(2wild)'!Q63)</f>
        <v>M1</v>
      </c>
      <c r="C64" s="191" t="str">
        <f>IF('FG_576way_Regular Symbol(2wild)'!R63="",
IF($A64-'FG_576way_Regular Symbol(2wild)'!E$16&gt;='FG_576way_RegularＸ_W()'!C$2-1,"",VLOOKUP($A64-'FG_576way_Regular Symbol(2wild)'!E$16,'FG_576way_Regular Symbol(2wild)'!$P$3:$U$99,'FG_576way_RegularＸ_W()'!C$3+1,FALSE)),
'FG_576way_Regular Symbol(2wild)'!R63)</f>
        <v>K</v>
      </c>
      <c r="D64" s="191" t="str">
        <f>IF('FG_576way_Regular Symbol(2wild)'!S63="",
IF($A64-'FG_576way_Regular Symbol(2wild)'!F$16&gt;='FG_576way_RegularＸ_W()'!D$2-1,"",VLOOKUP($A64-'FG_576way_Regular Symbol(2wild)'!F$16,'FG_576way_Regular Symbol(2wild)'!$P$3:$U$99,'FG_576way_RegularＸ_W()'!D$3+1,FALSE)),
'FG_576way_Regular Symbol(2wild)'!S63)</f>
        <v>M4</v>
      </c>
      <c r="E64" s="191" t="str">
        <f>IF('FG_576way_Regular Symbol(2wild)'!T63="",
IF($A64-'FG_576way_Regular Symbol(2wild)'!G$16&gt;='FG_576way_RegularＸ_W()'!E$2-1,"",VLOOKUP($A64-'FG_576way_Regular Symbol(2wild)'!G$16,'FG_576way_Regular Symbol(2wild)'!$P$3:$U$99,'FG_576way_RegularＸ_W()'!E$3+1,FALSE)),
'FG_576way_Regular Symbol(2wild)'!T63)</f>
        <v/>
      </c>
      <c r="F64" s="191" t="str">
        <f>IF('FG_576way_Regular Symbol(2wild)'!U63="",
IF($A64-'FG_576way_Regular Symbol(2wild)'!H$16&gt;='FG_576way_RegularＸ_W()'!F$2-1,"",VLOOKUP($A64-'FG_576way_Regular Symbol(2wild)'!H$16,'FG_576way_Regular Symbol(2wild)'!$P$3:$U$99,'FG_576way_RegularＸ_W()'!F$3+1,FALSE)),
'FG_576way_Regular Symbol(2wild)'!U63)</f>
        <v>K</v>
      </c>
      <c r="N64" s="363">
        <f t="shared" si="1"/>
        <v>60</v>
      </c>
      <c r="O64" s="344">
        <f>IF($A64&gt;='FG_576way_Regular Symbol(2wild)'!D$16,"",IF(B64="","",IF(OR(B64=$O$1,B64=$P$1,B65=$O$1,B65=$P$1,B66=$O$1,B66=$P$1),0,1)))</f>
        <v>0</v>
      </c>
      <c r="P64" s="344">
        <f>IF($A64&gt;='FG_576way_Regular Symbol(2wild)'!E$16,"",IF(C64="","",IF(OR(C64=$O$1,C64=$P$1,C65=$O$1,C65=$P$1,C66=$O$1,C66=$P$1),0,1)))</f>
        <v>1</v>
      </c>
      <c r="Q64" s="344" t="str">
        <f>IF($A64&gt;='FG_576way_Regular Symbol(2wild)'!F$16,"",IF(D64="","",IF(OR(D64=$O$1,D64=$P$1,D65=$O$1,D65=$P$1,D66=$O$1,D66=$P$1,D67=$O$1,D67=$P$1),0,1)))</f>
        <v/>
      </c>
      <c r="R64" s="344" t="str">
        <f>IF($A64&gt;='FG_576way_Regular Symbol(2wild)'!G$16,"",IF(E64="","",IF(OR(E64=$O$1,E64=$P$1,E65=$O$1,E65=$P$1,E66=$O$1,E66=$P$1,E67=$O$1,E67=$P$1),0,1)))</f>
        <v/>
      </c>
      <c r="S64" s="344">
        <f>IF($A64&gt;='FG_576way_Regular Symbol(2wild)'!H$16,"",IF(F64="","",IF(OR(F64=$O$1,F64=$P$1,F65=$O$1,F65=$P$1,F66=$O$1,F66=$P$1,F67=$O$1,F67=$P$1),0,1)))</f>
        <v>1</v>
      </c>
      <c r="U64" s="344">
        <f>IF($A64&gt;='FG_576way_Regular Symbol(2wild)'!D$16,"",IF(B64=0,"",IF(OR(B64=$U$1,B64=$V$1,B65=$U$1,B65=$V$1,B66=$U$1,B66=$V$1),0,1)))</f>
        <v>0</v>
      </c>
      <c r="V64" s="344">
        <f>IF($A64&gt;='FG_576way_Regular Symbol(2wild)'!E$16,"",IF(C64=0,"",IF(OR(C64=$U$1,C64=$V$1,C65=$U$1,C65=$V$1,C66=$U$1,C66=$V$1),0,1)))</f>
        <v>1</v>
      </c>
      <c r="W64" s="3" t="str">
        <f>IF($A64&gt;='FG_576way_Regular Symbol(2wild)'!F$16,"",IF(D64=0,"",IF(OR(D64=$U$1,D64=$V$1,D65=$U$1,D65=$V$1,D66=$U$1,D66=$V$1,D67=$U$1,D67=$V$1),0,1)))</f>
        <v/>
      </c>
      <c r="X64" s="3" t="str">
        <f>IF($A64&gt;='FG_576way_Regular Symbol(2wild)'!G$16,"",IF(E64=0,"",IF(OR(E64=$U$1,E64=$V$1,E65=$U$1,E65=$V$1,E66=$U$1,E66=$V$1,E67=$U$1,E67=$V$1),0,1)))</f>
        <v/>
      </c>
      <c r="Y64" s="3">
        <f>IF($A64&gt;='FG_576way_Regular Symbol(2wild)'!H$16,"",IF(F64=0,"",IF(OR(F64=$U$1,F64=$V$1,F65=$U$1,F65=$V$1,F66=$U$1,F66=$V$1,F67=$U$1,F67=$V$1),0,1)))</f>
        <v>1</v>
      </c>
      <c r="AA64" s="344">
        <f>IF($A64&gt;='FG_576way_Regular Symbol(2wild)'!D$16,"",IF(B64=0,"",IF(OR(B64=$AA$1,B64=$AB$1,B65=$AA$1,B65=$AB$1,B66=$AA$1,,B66=$AB$1),0,1)))</f>
        <v>1</v>
      </c>
      <c r="AB64" s="344">
        <f>IF($A64&gt;='FG_576way_Regular Symbol(2wild)'!E$16,"",IF(C64=0,"",IF(OR(C64=$AA$1,C64=$AB$1,C65=$AA$1,C65=$AB$1,C66=$AA$1,,C66=$AB$1),0,1)))</f>
        <v>1</v>
      </c>
      <c r="AC64" s="3" t="str">
        <f>IF($A64&gt;='FG_576way_Regular Symbol(2wild)'!F$16,"",IF(D64=0,"",IF(OR(D64=$AA$1,D64=$AB$1,D65=$AA$1,D65=$AB$1,D66=$AA$1,D66=$AB$1,D67=$AA$1,D67=$AB$1),0,1)))</f>
        <v/>
      </c>
      <c r="AD64" s="3" t="str">
        <f>IF($A64&gt;='FG_576way_Regular Symbol(2wild)'!G$16,"",IF(E64=0,"",IF(OR(E64=$AA$1,E64=$AB$1,E65=$AA$1,E65=$AB$1,E66=$AA$1,E66=$AB$1,E67=$AA$1,E67=$AB$1),0,1)))</f>
        <v/>
      </c>
      <c r="AE64" s="3">
        <f>IF($A64&gt;='FG_576way_Regular Symbol(2wild)'!H$16,"",IF(F64=0,"",IF(OR(F64=$AA$1,F64=$AB$1,F65=$AA$1,F65=$AB$1,F66=$AA$1,F66=$AB$1,F67=$AA$1,F67=$AB$1),0,1)))</f>
        <v>1</v>
      </c>
      <c r="AG64" s="344">
        <f>IF($A64&gt;='FG_576way_Regular Symbol(2wild)'!D$16,"",IF(B64=0,"",IF(OR(B64=$AG$1,B64=$AH$1,B65=$AG$1,B65=$AH$1,B66=$AG$1,B66=$AH$1),0,1)))</f>
        <v>1</v>
      </c>
      <c r="AH64" s="344">
        <f>IF($A64&gt;='FG_576way_Regular Symbol(2wild)'!E$16,"",IF(C64=0,"",IF(OR(C64=$AG$1,C64=$AH$1,C65=$AG$1,C65=$AH$1,C66=$AG$1,C66=$AH$1),0,1)))</f>
        <v>1</v>
      </c>
      <c r="AI64" s="3" t="str">
        <f>IF($A64&gt;='FG_576way_Regular Symbol(2wild)'!F$16,"",IF(D64=0,"",IF(OR(D64=$AG$1,D64=$AH$1,D65=$AG$1,D65=$AH$1,D66=$AG$1,D66=$AH$1,D67=$AG$1,D67=$AH$1),0,1)))</f>
        <v/>
      </c>
      <c r="AJ64" s="3" t="str">
        <f>IF($A64&gt;='FG_576way_Regular Symbol(2wild)'!G$16,"",IF(E64=0,"",IF(OR(E64=$AG$1,E64=$AH$1,E65=$AG$1,E65=$AH$1,E66=$AG$1,E66=$AH$1,E67=$AG$1,E67=$AH$1),0,1)))</f>
        <v/>
      </c>
      <c r="AK64" s="3">
        <f>IF($A64&gt;='FG_576way_Regular Symbol(2wild)'!H$16,"",IF(F64=0,"",IF(OR(F64=$AG$1,F64=$AH$1,F65=$AG$1,F65=$AH$1,F66=$AG$1,F66=$AH$1,F67=$AG$1,F67=$AH$1),0,1)))</f>
        <v>1</v>
      </c>
      <c r="AM64" s="344">
        <f>IF($A64&gt;='FG_576way_Regular Symbol(2wild)'!D$16,"",IF(B64=0,"",IF(OR(B64=$AM$1,B64=$AN$1,B65=$AM$1,B65=$AN$1,B66=$AM$1,B66=$AN$1),0,1)))</f>
        <v>0</v>
      </c>
      <c r="AN64" s="344">
        <f>IF($A64&gt;='FG_576way_Regular Symbol(2wild)'!E$16,"",IF(C64=0,"",IF(OR(C64=$AM$1,C64=$AN$1,C65=$AM$1,C65=$AN$1,C66=$AM$1,C66=$AN$1),0,1)))</f>
        <v>1</v>
      </c>
      <c r="AO64" s="3" t="str">
        <f>IF($A64&gt;='FG_576way_Regular Symbol(2wild)'!F$16,"",IF(D64=0,"",IF(OR(D64=$AM$1,D64=$AN$1,D65=$AM$1,D65=$AN$1,D66=$AM$1,D66=$AN$1,D67=$AM$1,D67=$AN$1),0,1)))</f>
        <v/>
      </c>
      <c r="AP64" s="3" t="str">
        <f>IF($A64&gt;='FG_576way_Regular Symbol(2wild)'!G$16,"",IF(E64=0,"",IF(OR(E64=$AM$1,E64=$AN$1,E65=$AM$1,E65=$AN$1,E66=$AM$1,E66=$AN$1,E67=$AM$1,E67=$AN$1),0,1)))</f>
        <v/>
      </c>
      <c r="AQ64" s="3">
        <f>IF($A64&gt;='FG_576way_Regular Symbol(2wild)'!H$16,"",IF(F64=0,"",IF(OR(F64=$AM$1,F64=$AN$1,F65=$AM$1,F65=$AN$1,F66=$AM$1,F66=$AN$1,F67=$AM$1,F67=$AN$1),0,1)))</f>
        <v>1</v>
      </c>
      <c r="AS64" s="344">
        <f>IF($A64&gt;='FG_576way_Regular Symbol(2wild)'!D$16,"",IF(B64=0,"",IF(OR(B64=$AM$1,B64=$AT$1,B65=$AM$1,B65=$AT$1,B66=$AM$1,B66=$AT$1),0,1)))</f>
        <v>1</v>
      </c>
      <c r="AT64" s="344">
        <f>IF($A64&gt;='FG_576way_Regular Symbol(2wild)'!E$16,"",IF(C64=0,"",IF(OR(C64=$AM$1,C64=$AT$1,C65=$AM$1,C65=$AT$1,C66=$AM$1,C66=$AT$1),0,1)))</f>
        <v>1</v>
      </c>
      <c r="AU64" s="3" t="str">
        <f>IF($A64&gt;='FG_576way_Regular Symbol(2wild)'!F$16,"",IF(D64=0,"",IF(OR(D64=$AM$1,D64=$AT$1,D65=$AM$1,D65=$AT$1,D66=$AM$1,D66=$AT$1,D67=$AM$1,D67=$AT$1),0,1)))</f>
        <v/>
      </c>
      <c r="AV64" s="3" t="str">
        <f>IF($A64&gt;='FG_576way_Regular Symbol(2wild)'!G$16,"",IF(E64=0,"",IF(OR(E64=$AM$1,E64=$AT$1,E65=$AM$1,E65=$AT$1,E66=$AM$1,E66=$AT$1,E67=$AM$1,E67=$AT$1),0,1)))</f>
        <v/>
      </c>
      <c r="AW64" s="3">
        <f>IF($A64&gt;='FG_576way_Regular Symbol(2wild)'!H$16,"",IF(F64=0,"",IF(OR(F64=$AM$1,F64=$AT$1,F65=$AM$1,F65=$AT$1,F66=$AM$1,F66=$AT$1,F67=$AM$1,F67=$AT$1),0,1)))</f>
        <v>1</v>
      </c>
      <c r="AY64" s="344">
        <f>IF($A64&gt;='FG_576way_Regular Symbol(2wild)'!D$16,"",IF(B64=0,"",IF(OR(B64=$AM$1,B64=$AZ$1,B65=$AM$1,B65=$AZ$1,B66=$AM$1,B66=$AZ$1),0,1)))</f>
        <v>1</v>
      </c>
      <c r="AZ64" s="344">
        <f>IF($A64&gt;='FG_576way_Regular Symbol(2wild)'!E$16,"",IF(C64=0,"",IF(OR(C64=$AM$1,C64=$AZ$1,C65=$AM$1,C65=$AZ$1,C66=$AM$1,C66=$AZ$1),0,1)))</f>
        <v>1</v>
      </c>
      <c r="BA64" s="3" t="str">
        <f>IF($A64&gt;='FG_576way_Regular Symbol(2wild)'!F$16,"",IF(D64=0,"",IF(OR(D64=$AM$1,D64=$AZ$1,D65=$AM$1,D65=$AZ$1,D66=$AM$1,D66=$AZ$1,D67=$AM$1,D67=$AZ$1),0,1)))</f>
        <v/>
      </c>
      <c r="BB64" s="3" t="str">
        <f>IF($A64&gt;='FG_576way_Regular Symbol(2wild)'!G$16,"",IF(E64=0,"",IF(OR(E64=$AM$1,E64=$AZ$1,E65=$AM$1,E65=$AZ$1,E66=$AM$1,E66=$AZ$1,E67=$AM$1,E67=$AZ$1),0,1)))</f>
        <v/>
      </c>
      <c r="BC64" s="3">
        <f>IF($A64&gt;='FG_576way_Regular Symbol(2wild)'!H$16,"",IF(F64=0,"",IF(OR(F64=$AM$1,F64=$AZ$1,F65=$AM$1,F65=$AZ$1,F66=$AM$1,F66=$AZ$1,F67=$AM$1,F67=$AZ$1),0,1)))</f>
        <v>1</v>
      </c>
      <c r="BE64" s="344">
        <f>IF($A64&gt;='FG_576way_Regular Symbol(2wild)'!D$16,"",IF(B64=0,"",IF(OR(B64=$AM$1,B64=$BF$1,B65=$AM$1,B65=$BF$1,B66=$AM$1,B66=$BF$1),0,1)))</f>
        <v>1</v>
      </c>
      <c r="BF64" s="344">
        <f>IF($A64&gt;='FG_576way_Regular Symbol(2wild)'!E$16,"",IF(C64=0,"",IF(OR(C64=$AM$1,C64=$BF$1,C65=$AM$1,C65=$BF$1,C66=$AM$1,C66=$BF$1),0,1)))</f>
        <v>1</v>
      </c>
      <c r="BG64" s="3" t="str">
        <f>IF($A64&gt;='FG_576way_Regular Symbol(2wild)'!F$16,"",IF(D64=0,"",IF(OR(D64=$AM$1,D64=$BF$1,D65=$AM$1,D65=$BF$1,D66=$AM$1,D66=$BF$1,D67=$AM$1,D67=$BF$1),0,1)))</f>
        <v/>
      </c>
      <c r="BH64" s="3" t="str">
        <f>IF($A64&gt;='FG_576way_Regular Symbol(2wild)'!G$16,"",IF(E64=0,"",IF(OR(E64=$AM$1,E64=$BF$1,E65=$AM$1,E65=$BF$1,E66=$AM$1,E66=$BF$1,E67=$AM$1,E67=$BF$1),0,1)))</f>
        <v/>
      </c>
      <c r="BI64" s="3">
        <f>IF($A64&gt;='FG_576way_Regular Symbol(2wild)'!H$16,"",IF(F64=0,"",IF(OR(F64=$AM$1,F64=$BF$1,F65=$AM$1,F65=$BF$1,F66=$AM$1,F66=$BF$1,F67=$AM$1,F67=$BF$1),0,1)))</f>
        <v>1</v>
      </c>
      <c r="BK64" s="344">
        <f>IF($A64&gt;='FG_576way_Regular Symbol(2wild)'!D$16,"",IF(B64=0,"",IF(OR(B64=$AM$1,B64=$BL$1,B65=$AM$1,B65=$BL$1,B66=$AM$1,B66=$BL$1),0,1)))</f>
        <v>1</v>
      </c>
      <c r="BL64" s="344">
        <f>IF($A64&gt;='FG_576way_Regular Symbol(2wild)'!E$16,"",IF(C64=0,"",IF(OR(C64=$AM$1,C64=$BL$1,C65=$AM$1,C65=$BL$1,C66=$AM$1,C66=$BL$1),0,1)))</f>
        <v>1</v>
      </c>
      <c r="BM64" s="3" t="str">
        <f>IF($A64&gt;='FG_576way_Regular Symbol(2wild)'!F$16,"",IF(D64=0,"",IF(OR(D64=$AM$1,D64=$BL$1,D65=$AM$1,D65=$BL$1,D66=$AM$1,D66=$BL$1,D67=$AM$1,D67=$BL$1),0,1)))</f>
        <v/>
      </c>
      <c r="BN64" s="3" t="str">
        <f>IF($A64&gt;='FG_576way_Regular Symbol(2wild)'!G$16,"",IF(E64=0,"",IF(OR(E64=$AM$1,E64=$BL$1,E65=$AM$1,E65=$BL$1,E66=$AM$1,E66=$BL$1,E67=$AM$1,E67=$BL$1),0,1)))</f>
        <v/>
      </c>
      <c r="BO64" s="3">
        <f>IF($A64&gt;='FG_576way_Regular Symbol(2wild)'!H$16,"",IF(F64=0,"",IF(OR(F64=$AM$1,F64=$BL$1,F65=$AM$1,F65=$BL$1,F66=$AM$1,F66=$BL$1,F67=$AM$1,F67=$BL$1),0,1)))</f>
        <v>1</v>
      </c>
      <c r="BQ64" s="3">
        <f>IF($A64&gt;='FG_576way_Regular Symbol(2wild)'!D$16,"",IF(B64=0,"",IF(OR(B64=$BQ$1,B64=$BR$1,B65=$BQ$1,B65=$BR$1,B66=$BQ$1,B66=$BR$1),0,1)))</f>
        <v>1</v>
      </c>
      <c r="BR64" s="3">
        <f>IF($A64&gt;='FG_576way_Regular Symbol(2wild)'!E$16,"",IF(C64=0,"",IF(OR(C64=$BQ$1,C64=$BR$1,C65=$BQ$1,C65=$BR$1,C66=$BQ$1,C66=$BR$1),0,1)))</f>
        <v>1</v>
      </c>
      <c r="BS64" s="3" t="str">
        <f>IF($A64&gt;='FG_576way_Regular Symbol(2wild)'!F$16,"",IF(D64=0,"",IF(OR(D64=$BQ$1,D64=$BR$1,D65=$BQ$1,D65=$BR$1,D66=$BQ$1,D66=$BR$1,D67=$BQ$1,D67=$BR$1),0,1)))</f>
        <v/>
      </c>
      <c r="BT64" s="3" t="str">
        <f>IF($A64&gt;='FG_576way_Regular Symbol(2wild)'!G$16,"",IF(E64=0,"",IF(OR(E64=$BQ$1,E64=$BR$1,E65=$BQ$1,E65=$BR$1,E66=$BQ$1,E66=$BR$1,E67=$BQ$1,E67=$BR$1),0,1)))</f>
        <v/>
      </c>
      <c r="BU64" s="3">
        <f>IF($A64&gt;='FG_576way_Regular Symbol(2wild)'!H$16,"",IF(F64=0,"",IF(OR(F64=$BQ$1,F64=$BR$1,F65=$BQ$1,F65=$BR$1,F66=$BQ$1,F66=$BR$1,F67=$BQ$1,F67=$BR$1),0,1)))</f>
        <v>1</v>
      </c>
      <c r="BW64" s="3">
        <f>IF($A64&gt;='FG_576way_Regular Symbol(2wild)'!D$16,"",IF(B64=0,"",IF(OR(B64=$BW$1,B65=$BW$1,B66=$BW$1,B64=$BX$1,B65=$BX$1,B66=$BX$1),0,1)))</f>
        <v>1</v>
      </c>
      <c r="BX64" s="3">
        <f>IF($A64&gt;='FG_576way_Regular Symbol(2wild)'!E$16,"",IF(C64=0,"",IF(OR(C64=$BW$1,C65=$BW$1,C66=$BW$1,C64=$BX$1,C65=$BX$1,C66=$BX$1),0,1)))</f>
        <v>0</v>
      </c>
      <c r="BY64" s="3" t="str">
        <f>IF($A64&gt;='FG_576way_Regular Symbol(2wild)'!F$16,"",IF(D64=0,"",IF(OR(D64=$BW$1,D65=$BW$1,D66=$BW$1,D64=$BX$1,D65=$BX$1,D66=$BX$1,D67=$BW$1,D67=$BX$1),0,1)))</f>
        <v/>
      </c>
      <c r="BZ64" s="3" t="str">
        <f>IF($A64&gt;='FG_576way_Regular Symbol(2wild)'!G$16,"",IF(E64=0,"",IF(OR(E64=$BW$1,E65=$BW$1,E66=$BW$1,E64=$BX$1,E65=$BX$1,E66=$BX$1,E67=$BW$1,E67=$BX$1),0,1)))</f>
        <v/>
      </c>
      <c r="CA64" s="3">
        <f>IF($A64&gt;='FG_576way_Regular Symbol(2wild)'!H$16,"",IF(F64=0,"",IF(OR(F64=$BW$1,F65=$BW$1,F66=$BW$1,F64=$BX$1,F65=$BX$1,F66=$BX$1,F67=$BW$1,F67=$BX$1),0,1)))</f>
        <v>0</v>
      </c>
      <c r="CC64" s="3">
        <f>IF($A64&gt;='FG_576way_Regular Symbol(2wild)'!D$16,"",IF(B64=0,"",IF(OR(B64=$BW$1,B65=$BW$1,B66=$BW$1,B64=$CD$1,B65=$CD$1,B66=$CD$1),0,1)))</f>
        <v>1</v>
      </c>
      <c r="CD64" s="3">
        <f>IF($A64&gt;='FG_576way_Regular Symbol(2wild)'!E$16,"",IF(C64=0,"",IF(OR(C64=$BW$1,C65=$BW$1,C66=$BW$1,C64=$CD$1,C65=$CD$1,C66=$CD$1),0,1)))</f>
        <v>1</v>
      </c>
      <c r="CE64" s="3" t="str">
        <f>IF($A64&gt;='FG_576way_Regular Symbol(2wild)'!F$16,"",IF(D64=0,"",IF(OR(D64=$BW$1,D65=$BW$1,D66=$BW$1,D64=$CD$1,D65=$CD$1,D66=$CD$1,D67=$BW$1,D67=$CD$1),0,1)))</f>
        <v/>
      </c>
      <c r="CF64" s="3" t="str">
        <f>IF($A64&gt;='FG_576way_Regular Symbol(2wild)'!G$16,"",IF(E64=0,"",IF(OR(E64=$BW$1,E65=$BW$1,E66=$BW$1,E64=$CD$1,E65=$CD$1,E66=$CD$1,E67=$BW$1,E67=$CD$1),0,1)))</f>
        <v/>
      </c>
      <c r="CG64" s="3">
        <f>IF($A64&gt;='FG_576way_Regular Symbol(2wild)'!H$16,"",IF(F64=0,"",IF(OR(F64=$BW$1,F65=$BW$1,F66=$BW$1,F64=$CD$1,F65=$CD$1,F66=$CD$1,F67=$BW$1,F67=$CD$1),0,1)))</f>
        <v>0</v>
      </c>
      <c r="CI64" s="3">
        <f>IF($A64&gt;='FG_576way_Regular Symbol(2wild)'!D$16,"",IF(B64=0,"",IF(OR(B64=$BW$1,B65=$BW$1,B66=$BW$1,B64=$CJ$1,B65=$CJ$1,B66=$CJ$1),0,1)))</f>
        <v>1</v>
      </c>
      <c r="CJ64" s="3">
        <f>IF($A64&gt;='FG_576way_Regular Symbol(2wild)'!E$16,"",IF(C64=0,"",IF(OR(C64=$BW$1,C65=$BW$1,C66=$BW$1,C64=$CJ$1,C65=$CJ$1,C66=$CJ$1),0,1)))</f>
        <v>1</v>
      </c>
      <c r="CK64" s="3" t="str">
        <f>IF($A64&gt;='FG_576way_Regular Symbol(2wild)'!F$16,"",IF(D64=0,"",IF(OR(D64=$BW$1,D65=$BW$1,D66=$BW$1,D64=$CJ$1,D65=$CJ$1,D66=$CJ$1,D67=$BW$1,D67=$CJ$1),0,1)))</f>
        <v/>
      </c>
      <c r="CL64" s="3" t="str">
        <f>IF($A64&gt;='FG_576way_Regular Symbol(2wild)'!G$16,"",IF(E64=0,"",IF(OR(E64=$BW$1,E65=$BW$1,E66=$BW$1,E64=$CJ$1,E65=$CJ$1,E66=$CJ$1,E67=$BW$1,E67=$CJ$1),0,1)))</f>
        <v/>
      </c>
      <c r="CM64" s="3">
        <f>IF($A64&gt;='FG_576way_Regular Symbol(2wild)'!H$16,"",IF(F64=0,"",IF(OR(F64=$BW$1,F65=$BW$1,F66=$BW$1,F64=$CJ$1,F65=$CJ$1,F66=$CJ$1,F67=$BW$1,F67=$CJ$1),0,1)))</f>
        <v>1</v>
      </c>
      <c r="CO64" s="3">
        <f>IF($A64&gt;='FG_576way_Regular Symbol(2wild)'!D$16,"",IF(B64=0,"",IF(OR(B64=$BW$1,B65=$BW$1,B66=$BW$1,B64=$CP$1,B65=$CP$1,B66=$CP$1),0,1)))</f>
        <v>1</v>
      </c>
      <c r="CP64" s="3">
        <f>IF($A64&gt;='FG_576way_Regular Symbol(2wild)'!E$16,"",IF(C64=0,"",IF(OR(C64=$BW$1,C65=$BW$1,C66=$BW$1,C64=$CP$1,C65=$CP$1,C66=$CP$1),0,1)))</f>
        <v>1</v>
      </c>
      <c r="CQ64" s="3" t="str">
        <f>IF($A64&gt;='FG_576way_Regular Symbol(2wild)'!F$16,"",IF(D64=0,"",IF(OR(D64=$BW$1,D65=$BW$1,D66=$BW$1,D64=$CP$1,D65=$CP$1,D66=$CP$1,D67=$BW$1,D67=$CP$1),0,1)))</f>
        <v/>
      </c>
      <c r="CR64" s="3" t="str">
        <f>IF($A64&gt;='FG_576way_Regular Symbol(2wild)'!G$16,"",IF(E64=0,"",IF(OR(E64=$BW$1,E65=$BW$1,E66=$BW$1,E64=$CP$1,E65=$CP$1,E66=$CP$1,E67=$BW$1,E67=$CP$1),0,1)))</f>
        <v/>
      </c>
      <c r="CS64" s="3">
        <f>IF($A64&gt;='FG_576way_Regular Symbol(2wild)'!H$16,"",IF(F64=0,"",IF(OR(F64=$BW$1,F65=$BW$1,F66=$BW$1,F64=$CP$1,F65=$CP$1,F66=$CP$1,F67=$BW$1,F67=$CP$1),0,1)))</f>
        <v>1</v>
      </c>
      <c r="CU64" s="3">
        <f>IF($A64&gt;='FG_576way_Regular Symbol(2wild)'!D$16,"",IF(B64=0,"",IF(OR(B64=$BW$1,B65=$BW$1,B66=$BW$1,B64=$CV$1,B65=$CV$1,B66=$CV$1),0,1)))</f>
        <v>1</v>
      </c>
      <c r="CV64" s="3">
        <f>IF($A64&gt;='FG_576way_Regular Symbol(2wild)'!E$16,"",IF(C64=0,"",IF(OR(C64=$BW$1,C65=$BW$1,C66=$BW$1,C64=$CV$1,C65=$CV$1,C66=$CV$1),0,1)))</f>
        <v>1</v>
      </c>
      <c r="CW64" s="3" t="str">
        <f>IF($A64&gt;='FG_576way_Regular Symbol(2wild)'!F$16,"",IF(D64=0,"",IF(OR(D64=$BW$1,D65=$BW$1,D66=$BW$1,D64=$CV$1,D65=$CV$1,D66=$CV$1,D67=$BW$1,D67=$CV$1),0,1)))</f>
        <v/>
      </c>
      <c r="CX64" s="3" t="str">
        <f>IF($A64&gt;='FG_576way_Regular Symbol(2wild)'!G$16,"",IF(E64=0,"",IF(OR(E64=$BW$1,E65=$BW$1,E66=$BW$1,E64=$CV$1,E65=$CV$1,E66=$CV$1,E67=$BW$1,E67=$CV$1),0,1)))</f>
        <v/>
      </c>
      <c r="CY64" s="3">
        <f>IF($A64&gt;='FG_576way_Regular Symbol(2wild)'!H$16,"",IF(F64=0,"",IF(OR(F64=$BW$1,F65=$BW$1,F66=$BW$1,F64=$CV$1,F65=$CV$1,F66=$CV$1,F67=$BW$1,F67=$CV$1),0,1)))</f>
        <v>1</v>
      </c>
    </row>
    <row r="65" spans="1:103">
      <c r="A65" s="337">
        <f>IF('FG_243way_Regular Symbol'!L64="","",'FG_243way_Regular Symbol'!L64)</f>
        <v>61</v>
      </c>
      <c r="B65" s="191" t="str">
        <f>IF('FG_576way_Regular Symbol(2wild)'!Q64="",
IF($A65-'FG_576way_Regular Symbol(2wild)'!D$16&gt;='FG_576way_RegularＸ_W()'!B$2-1,"",VLOOKUP($A65-'FG_576way_Regular Symbol(2wild)'!D$16,'FG_576way_Regular Symbol(2wild)'!$P$3:$U$99,'FG_576way_RegularＸ_W()'!B$3+1,FALSE)),
'FG_576way_Regular Symbol(2wild)'!Q64)</f>
        <v>M2</v>
      </c>
      <c r="C65" s="191" t="str">
        <f>IF('FG_576way_Regular Symbol(2wild)'!R64="",
IF($A65-'FG_576way_Regular Symbol(2wild)'!E$16&gt;='FG_576way_RegularＸ_W()'!C$2-1,"",VLOOKUP($A65-'FG_576way_Regular Symbol(2wild)'!E$16,'FG_576way_Regular Symbol(2wild)'!$P$3:$U$99,'FG_576way_RegularＸ_W()'!C$3+1,FALSE)),
'FG_576way_Regular Symbol(2wild)'!R64)</f>
        <v>K</v>
      </c>
      <c r="D65" s="191" t="str">
        <f>IF('FG_576way_Regular Symbol(2wild)'!S64="",
IF($A65-'FG_576way_Regular Symbol(2wild)'!F$16&gt;='FG_576way_RegularＸ_W()'!D$2-1,"",VLOOKUP($A65-'FG_576way_Regular Symbol(2wild)'!F$16,'FG_576way_Regular Symbol(2wild)'!$P$3:$U$99,'FG_576way_RegularＸ_W()'!D$3+1,FALSE)),
'FG_576way_Regular Symbol(2wild)'!S64)</f>
        <v>M2</v>
      </c>
      <c r="E65" s="191" t="str">
        <f>IF('FG_576way_Regular Symbol(2wild)'!T64="",
IF($A65-'FG_576way_Regular Symbol(2wild)'!G$16&gt;='FG_576way_RegularＸ_W()'!E$2-1,"",VLOOKUP($A65-'FG_576way_Regular Symbol(2wild)'!G$16,'FG_576way_Regular Symbol(2wild)'!$P$3:$U$99,'FG_576way_RegularＸ_W()'!E$3+1,FALSE)),
'FG_576way_Regular Symbol(2wild)'!T64)</f>
        <v/>
      </c>
      <c r="F65" s="191" t="str">
        <f>IF('FG_576way_Regular Symbol(2wild)'!U64="",
IF($A65-'FG_576way_Regular Symbol(2wild)'!H$16&gt;='FG_576way_RegularＸ_W()'!F$2-1,"",VLOOKUP($A65-'FG_576way_Regular Symbol(2wild)'!H$16,'FG_576way_Regular Symbol(2wild)'!$P$3:$U$99,'FG_576way_RegularＸ_W()'!F$3+1,FALSE)),
'FG_576way_Regular Symbol(2wild)'!U64)</f>
        <v>Q</v>
      </c>
      <c r="N65" s="363">
        <f t="shared" si="1"/>
        <v>61</v>
      </c>
      <c r="O65" s="344" t="str">
        <f>IF($A65&gt;='FG_576way_Regular Symbol(2wild)'!D$16,"",IF(B65="","",IF(OR(B65=$O$1,B65=$P$1,B66=$O$1,B66=$P$1,B67=$O$1,B67=$P$1),0,1)))</f>
        <v/>
      </c>
      <c r="P65" s="344">
        <f>IF($A65&gt;='FG_576way_Regular Symbol(2wild)'!E$16,"",IF(C65="","",IF(OR(C65=$O$1,C65=$P$1,C66=$O$1,C66=$P$1,C67=$O$1,C67=$P$1),0,1)))</f>
        <v>1</v>
      </c>
      <c r="Q65" s="344" t="str">
        <f>IF($A65&gt;='FG_576way_Regular Symbol(2wild)'!F$16,"",IF(D65="","",IF(OR(D65=$O$1,D65=$P$1,D66=$O$1,D66=$P$1,D67=$O$1,D67=$P$1,D68=$O$1,D68=$P$1),0,1)))</f>
        <v/>
      </c>
      <c r="R65" s="344" t="str">
        <f>IF($A65&gt;='FG_576way_Regular Symbol(2wild)'!G$16,"",IF(E65="","",IF(OR(E65=$O$1,E65=$P$1,E66=$O$1,E66=$P$1,E67=$O$1,E67=$P$1,E68=$O$1,E68=$P$1),0,1)))</f>
        <v/>
      </c>
      <c r="S65" s="344">
        <f>IF($A65&gt;='FG_576way_Regular Symbol(2wild)'!H$16,"",IF(F65="","",IF(OR(F65=$O$1,F65=$P$1,F66=$O$1,F66=$P$1,F67=$O$1,F67=$P$1,F68=$O$1,F68=$P$1),0,1)))</f>
        <v>1</v>
      </c>
      <c r="U65" s="344" t="str">
        <f>IF($A65&gt;='FG_576way_Regular Symbol(2wild)'!D$16,"",IF(B65=0,"",IF(OR(B65=$U$1,B65=$V$1,B66=$U$1,B66=$V$1,B67=$U$1,B67=$V$1),0,1)))</f>
        <v/>
      </c>
      <c r="V65" s="344">
        <f>IF($A65&gt;='FG_576way_Regular Symbol(2wild)'!E$16,"",IF(C65=0,"",IF(OR(C65=$U$1,C65=$V$1,C66=$U$1,C66=$V$1,C67=$U$1,C67=$V$1),0,1)))</f>
        <v>1</v>
      </c>
      <c r="W65" s="3" t="str">
        <f>IF($A65&gt;='FG_576way_Regular Symbol(2wild)'!F$16,"",IF(D65=0,"",IF(OR(D65=$U$1,D65=$V$1,D66=$U$1,D66=$V$1,D67=$U$1,D67=$V$1,D68=$U$1,D68=$V$1),0,1)))</f>
        <v/>
      </c>
      <c r="X65" s="3" t="str">
        <f>IF($A65&gt;='FG_576way_Regular Symbol(2wild)'!G$16,"",IF(E65=0,"",IF(OR(E65=$U$1,E65=$V$1,E66=$U$1,E66=$V$1,E67=$U$1,E67=$V$1,E68=$U$1,E68=$V$1),0,1)))</f>
        <v/>
      </c>
      <c r="Y65" s="3">
        <f>IF($A65&gt;='FG_576way_Regular Symbol(2wild)'!H$16,"",IF(F65=0,"",IF(OR(F65=$U$1,F65=$V$1,F66=$U$1,F66=$V$1,F67=$U$1,F67=$V$1,F68=$U$1,F68=$V$1),0,1)))</f>
        <v>1</v>
      </c>
      <c r="AA65" s="344" t="str">
        <f>IF($A65&gt;='FG_576way_Regular Symbol(2wild)'!D$16,"",IF(B65=0,"",IF(OR(B65=$AA$1,B65=$AB$1,B66=$AA$1,B66=$AB$1,B67=$AA$1,,B67=$AB$1),0,1)))</f>
        <v/>
      </c>
      <c r="AB65" s="344">
        <f>IF($A65&gt;='FG_576way_Regular Symbol(2wild)'!E$16,"",IF(C65=0,"",IF(OR(C65=$AA$1,C65=$AB$1,C66=$AA$1,C66=$AB$1,C67=$AA$1,,C67=$AB$1),0,1)))</f>
        <v>1</v>
      </c>
      <c r="AC65" s="3" t="str">
        <f>IF($A65&gt;='FG_576way_Regular Symbol(2wild)'!F$16,"",IF(D65=0,"",IF(OR(D65=$AA$1,D65=$AB$1,D66=$AA$1,D66=$AB$1,D67=$AA$1,D67=$AB$1,D68=$AA$1,D68=$AB$1),0,1)))</f>
        <v/>
      </c>
      <c r="AD65" s="3" t="str">
        <f>IF($A65&gt;='FG_576way_Regular Symbol(2wild)'!G$16,"",IF(E65=0,"",IF(OR(E65=$AA$1,E65=$AB$1,E66=$AA$1,E66=$AB$1,E67=$AA$1,E67=$AB$1,E68=$AA$1,E68=$AB$1),0,1)))</f>
        <v/>
      </c>
      <c r="AE65" s="3">
        <f>IF($A65&gt;='FG_576way_Regular Symbol(2wild)'!H$16,"",IF(F65=0,"",IF(OR(F65=$AA$1,F65=$AB$1,F66=$AA$1,F66=$AB$1,F67=$AA$1,F67=$AB$1,F68=$AA$1,F68=$AB$1),0,1)))</f>
        <v>1</v>
      </c>
      <c r="AG65" s="344" t="str">
        <f>IF($A65&gt;='FG_576way_Regular Symbol(2wild)'!D$16,"",IF(B65=0,"",IF(OR(B65=$AG$1,B65=$AH$1,B66=$AG$1,B66=$AH$1,B67=$AG$1,B67=$AH$1),0,1)))</f>
        <v/>
      </c>
      <c r="AH65" s="344">
        <f>IF($A65&gt;='FG_576way_Regular Symbol(2wild)'!E$16,"",IF(C65=0,"",IF(OR(C65=$AG$1,C65=$AH$1,C66=$AG$1,C66=$AH$1,C67=$AG$1,C67=$AH$1),0,1)))</f>
        <v>1</v>
      </c>
      <c r="AI65" s="3" t="str">
        <f>IF($A65&gt;='FG_576way_Regular Symbol(2wild)'!F$16,"",IF(D65=0,"",IF(OR(D65=$AG$1,D65=$AH$1,D66=$AG$1,D66=$AH$1,D67=$AG$1,D67=$AH$1,D68=$AG$1,D68=$AH$1),0,1)))</f>
        <v/>
      </c>
      <c r="AJ65" s="3" t="str">
        <f>IF($A65&gt;='FG_576way_Regular Symbol(2wild)'!G$16,"",IF(E65=0,"",IF(OR(E65=$AG$1,E65=$AH$1,E66=$AG$1,E66=$AH$1,E67=$AG$1,E67=$AH$1,E68=$AG$1,E68=$AH$1),0,1)))</f>
        <v/>
      </c>
      <c r="AK65" s="3">
        <f>IF($A65&gt;='FG_576way_Regular Symbol(2wild)'!H$16,"",IF(F65=0,"",IF(OR(F65=$AG$1,F65=$AH$1,F66=$AG$1,F66=$AH$1,F67=$AG$1,F67=$AH$1,F68=$AG$1,F68=$AH$1),0,1)))</f>
        <v>1</v>
      </c>
      <c r="AM65" s="344" t="str">
        <f>IF($A65&gt;='FG_576way_Regular Symbol(2wild)'!D$16,"",IF(B65=0,"",IF(OR(B65=$AM$1,B65=$AN$1,B66=$AM$1,B66=$AN$1,B67=$AM$1,B67=$AN$1),0,1)))</f>
        <v/>
      </c>
      <c r="AN65" s="344">
        <f>IF($A65&gt;='FG_576way_Regular Symbol(2wild)'!E$16,"",IF(C65=0,"",IF(OR(C65=$AM$1,C65=$AN$1,C66=$AM$1,C66=$AN$1,C67=$AM$1,C67=$AN$1),0,1)))</f>
        <v>1</v>
      </c>
      <c r="AO65" s="3" t="str">
        <f>IF($A65&gt;='FG_576way_Regular Symbol(2wild)'!F$16,"",IF(D65=0,"",IF(OR(D65=$AM$1,D65=$AN$1,D66=$AM$1,D66=$AN$1,D67=$AM$1,D67=$AN$1,D68=$AM$1,D68=$AN$1),0,1)))</f>
        <v/>
      </c>
      <c r="AP65" s="3" t="str">
        <f>IF($A65&gt;='FG_576way_Regular Symbol(2wild)'!G$16,"",IF(E65=0,"",IF(OR(E65=$AM$1,E65=$AN$1,E66=$AM$1,E66=$AN$1,E67=$AM$1,E67=$AN$1,E68=$AM$1,E68=$AN$1),0,1)))</f>
        <v/>
      </c>
      <c r="AQ65" s="3">
        <f>IF($A65&gt;='FG_576way_Regular Symbol(2wild)'!H$16,"",IF(F65=0,"",IF(OR(F65=$AM$1,F65=$AN$1,F66=$AM$1,F66=$AN$1,F67=$AM$1,F67=$AN$1,F68=$AM$1,F68=$AN$1),0,1)))</f>
        <v>0</v>
      </c>
      <c r="AS65" s="344" t="str">
        <f>IF($A65&gt;='FG_576way_Regular Symbol(2wild)'!D$16,"",IF(B65=0,"",IF(OR(B65=$AM$1,B65=$AT$1,B66=$AM$1,B66=$AT$1,B67=$AM$1,B67=$AT$1),0,1)))</f>
        <v/>
      </c>
      <c r="AT65" s="344">
        <f>IF($A65&gt;='FG_576way_Regular Symbol(2wild)'!E$16,"",IF(C65=0,"",IF(OR(C65=$AM$1,C65=$AT$1,C66=$AM$1,C66=$AT$1,C67=$AM$1,C67=$AT$1),0,1)))</f>
        <v>1</v>
      </c>
      <c r="AU65" s="3" t="str">
        <f>IF($A65&gt;='FG_576way_Regular Symbol(2wild)'!F$16,"",IF(D65=0,"",IF(OR(D65=$AM$1,D65=$AT$1,D66=$AM$1,D66=$AT$1,D67=$AM$1,D67=$AT$1,D68=$AM$1,D68=$AT$1),0,1)))</f>
        <v/>
      </c>
      <c r="AV65" s="3" t="str">
        <f>IF($A65&gt;='FG_576way_Regular Symbol(2wild)'!G$16,"",IF(E65=0,"",IF(OR(E65=$AM$1,E65=$AT$1,E66=$AM$1,E66=$AT$1,E67=$AM$1,E67=$AT$1,E68=$AM$1,E68=$AT$1),0,1)))</f>
        <v/>
      </c>
      <c r="AW65" s="3">
        <f>IF($A65&gt;='FG_576way_Regular Symbol(2wild)'!H$16,"",IF(F65=0,"",IF(OR(F65=$AM$1,F65=$AT$1,F66=$AM$1,F66=$AT$1,F67=$AM$1,F67=$AT$1,F68=$AM$1,F68=$AT$1),0,1)))</f>
        <v>1</v>
      </c>
      <c r="AY65" s="344" t="str">
        <f>IF($A65&gt;='FG_576way_Regular Symbol(2wild)'!D$16,"",IF(B65=0,"",IF(OR(B65=$AM$1,B65=$AZ$1,B66=$AM$1,B66=$AZ$1,B67=$AM$1,B67=$AZ$1),0,1)))</f>
        <v/>
      </c>
      <c r="AZ65" s="344">
        <f>IF($A65&gt;='FG_576way_Regular Symbol(2wild)'!E$16,"",IF(C65=0,"",IF(OR(C65=$AM$1,C65=$AZ$1,C66=$AM$1,C66=$AZ$1,C67=$AM$1,C67=$AZ$1),0,1)))</f>
        <v>1</v>
      </c>
      <c r="BA65" s="3" t="str">
        <f>IF($A65&gt;='FG_576way_Regular Symbol(2wild)'!F$16,"",IF(D65=0,"",IF(OR(D65=$AM$1,D65=$AZ$1,D66=$AM$1,D66=$AZ$1,D67=$AM$1,D67=$AZ$1,D68=$AM$1,D68=$AZ$1),0,1)))</f>
        <v/>
      </c>
      <c r="BB65" s="3" t="str">
        <f>IF($A65&gt;='FG_576way_Regular Symbol(2wild)'!G$16,"",IF(E65=0,"",IF(OR(E65=$AM$1,E65=$AZ$1,E66=$AM$1,E66=$AZ$1,E67=$AM$1,E67=$AZ$1,E68=$AM$1,E68=$AZ$1),0,1)))</f>
        <v/>
      </c>
      <c r="BC65" s="3">
        <f>IF($A65&gt;='FG_576way_Regular Symbol(2wild)'!H$16,"",IF(F65=0,"",IF(OR(F65=$AM$1,F65=$AZ$1,F66=$AM$1,F66=$AZ$1,F67=$AM$1,F67=$AZ$1,F68=$AM$1,F68=$AZ$1),0,1)))</f>
        <v>1</v>
      </c>
      <c r="BE65" s="344" t="str">
        <f>IF($A65&gt;='FG_576way_Regular Symbol(2wild)'!D$16,"",IF(B65=0,"",IF(OR(B65=$AM$1,B65=$BF$1,B66=$AM$1,B66=$BF$1,B67=$AM$1,B67=$BF$1),0,1)))</f>
        <v/>
      </c>
      <c r="BF65" s="344">
        <f>IF($A65&gt;='FG_576way_Regular Symbol(2wild)'!E$16,"",IF(C65=0,"",IF(OR(C65=$AM$1,C65=$BF$1,C66=$AM$1,C66=$BF$1,C67=$AM$1,C67=$BF$1),0,1)))</f>
        <v>1</v>
      </c>
      <c r="BG65" s="3" t="str">
        <f>IF($A65&gt;='FG_576way_Regular Symbol(2wild)'!F$16,"",IF(D65=0,"",IF(OR(D65=$AM$1,D65=$BF$1,D66=$AM$1,D66=$BF$1,D67=$AM$1,D67=$BF$1,D68=$AM$1,D68=$BF$1),0,1)))</f>
        <v/>
      </c>
      <c r="BH65" s="3" t="str">
        <f>IF($A65&gt;='FG_576way_Regular Symbol(2wild)'!G$16,"",IF(E65=0,"",IF(OR(E65=$AM$1,E65=$BF$1,E66=$AM$1,E66=$BF$1,E67=$AM$1,E67=$BF$1,E68=$AM$1,E68=$BF$1),0,1)))</f>
        <v/>
      </c>
      <c r="BI65" s="3">
        <f>IF($A65&gt;='FG_576way_Regular Symbol(2wild)'!H$16,"",IF(F65=0,"",IF(OR(F65=$AM$1,F65=$BF$1,F66=$AM$1,F66=$BF$1,F67=$AM$1,F67=$BF$1,F68=$AM$1,F68=$BF$1),0,1)))</f>
        <v>1</v>
      </c>
      <c r="BK65" s="344" t="str">
        <f>IF($A65&gt;='FG_576way_Regular Symbol(2wild)'!D$16,"",IF(B65=0,"",IF(OR(B65=$AM$1,B65=$BL$1,B66=$AM$1,B66=$BL$1,B67=$AM$1,B67=$BL$1),0,1)))</f>
        <v/>
      </c>
      <c r="BL65" s="344">
        <f>IF($A65&gt;='FG_576way_Regular Symbol(2wild)'!E$16,"",IF(C65=0,"",IF(OR(C65=$AM$1,C65=$BL$1,C66=$AM$1,C66=$BL$1,C67=$AM$1,C67=$BL$1),0,1)))</f>
        <v>1</v>
      </c>
      <c r="BM65" s="3" t="str">
        <f>IF($A65&gt;='FG_576way_Regular Symbol(2wild)'!F$16,"",IF(D65=0,"",IF(OR(D65=$AM$1,D65=$BL$1,D66=$AM$1,D66=$BL$1,D67=$AM$1,D67=$BL$1,D68=$AM$1,D68=$BL$1),0,1)))</f>
        <v/>
      </c>
      <c r="BN65" s="3" t="str">
        <f>IF($A65&gt;='FG_576way_Regular Symbol(2wild)'!G$16,"",IF(E65=0,"",IF(OR(E65=$AM$1,E65=$BL$1,E66=$AM$1,E66=$BL$1,E67=$AM$1,E67=$BL$1,E68=$AM$1,E68=$BL$1),0,1)))</f>
        <v/>
      </c>
      <c r="BO65" s="3">
        <f>IF($A65&gt;='FG_576way_Regular Symbol(2wild)'!H$16,"",IF(F65=0,"",IF(OR(F65=$AM$1,F65=$BL$1,F66=$AM$1,F66=$BL$1,F67=$AM$1,F67=$BL$1,F68=$AM$1,F68=$BL$1),0,1)))</f>
        <v>1</v>
      </c>
      <c r="BQ65" s="3" t="str">
        <f>IF($A65&gt;='FG_576way_Regular Symbol(2wild)'!D$16,"",IF(B65=0,"",IF(OR(B65=$BQ$1,B65=$BR$1,B66=$BQ$1,B66=$BR$1,B67=$BQ$1,B67=$BR$1),0,1)))</f>
        <v/>
      </c>
      <c r="BR65" s="3">
        <f>IF($A65&gt;='FG_576way_Regular Symbol(2wild)'!E$16,"",IF(C65=0,"",IF(OR(C65=$BQ$1,C65=$BR$1,C66=$BQ$1,C66=$BR$1,C67=$BQ$1,C67=$BR$1),0,1)))</f>
        <v>1</v>
      </c>
      <c r="BS65" s="3" t="str">
        <f>IF($A65&gt;='FG_576way_Regular Symbol(2wild)'!F$16,"",IF(D65=0,"",IF(OR(D65=$BQ$1,D65=$BR$1,D66=$BQ$1,D66=$BR$1,D67=$BQ$1,D67=$BR$1,D68=$BQ$1,D68=$BR$1),0,1)))</f>
        <v/>
      </c>
      <c r="BT65" s="3" t="str">
        <f>IF($A65&gt;='FG_576way_Regular Symbol(2wild)'!G$16,"",IF(E65=0,"",IF(OR(E65=$BQ$1,E65=$BR$1,E66=$BQ$1,E66=$BR$1,E67=$BQ$1,E67=$BR$1,E68=$BQ$1,E68=$BR$1),0,1)))</f>
        <v/>
      </c>
      <c r="BU65" s="3">
        <f>IF($A65&gt;='FG_576way_Regular Symbol(2wild)'!H$16,"",IF(F65=0,"",IF(OR(F65=$BQ$1,F65=$BR$1,F66=$BQ$1,F66=$BR$1,F67=$BQ$1,F67=$BR$1,F68=$BQ$1,F68=$BR$1),0,1)))</f>
        <v>1</v>
      </c>
      <c r="BW65" s="3" t="str">
        <f>IF($A65&gt;='FG_576way_Regular Symbol(2wild)'!D$16,"",IF(B65=0,"",IF(OR(B65=$BW$1,B66=$BW$1,B67=$BW$1,B65=$BX$1,B66=$BX$1,B67=$BX$1),0,1)))</f>
        <v/>
      </c>
      <c r="BX65" s="3">
        <f>IF($A65&gt;='FG_576way_Regular Symbol(2wild)'!E$16,"",IF(C65=0,"",IF(OR(C65=$BW$1,C66=$BW$1,C67=$BW$1,C65=$BX$1,C66=$BX$1,C67=$BX$1),0,1)))</f>
        <v>0</v>
      </c>
      <c r="BY65" s="3" t="str">
        <f>IF($A65&gt;='FG_576way_Regular Symbol(2wild)'!F$16,"",IF(D65=0,"",IF(OR(D65=$BW$1,D66=$BW$1,D67=$BW$1,D65=$BX$1,D66=$BX$1,D67=$BX$1,D68=$BW$1,D68=$BX$1),0,1)))</f>
        <v/>
      </c>
      <c r="BZ65" s="3" t="str">
        <f>IF($A65&gt;='FG_576way_Regular Symbol(2wild)'!G$16,"",IF(E65=0,"",IF(OR(E65=$BW$1,E66=$BW$1,E67=$BW$1,E65=$BX$1,E66=$BX$1,E67=$BX$1,E68=$BW$1,E68=$BX$1),0,1)))</f>
        <v/>
      </c>
      <c r="CA65" s="3">
        <f>IF($A65&gt;='FG_576way_Regular Symbol(2wild)'!H$16,"",IF(F65=0,"",IF(OR(F65=$BW$1,F66=$BW$1,F67=$BW$1,F65=$BX$1,F66=$BX$1,F67=$BX$1,F68=$BW$1,F68=$BX$1),0,1)))</f>
        <v>0</v>
      </c>
      <c r="CC65" s="3" t="str">
        <f>IF($A65&gt;='FG_576way_Regular Symbol(2wild)'!D$16,"",IF(B65=0,"",IF(OR(B65=$BW$1,B66=$BW$1,B67=$BW$1,B65=$CD$1,B66=$CD$1,B67=$CD$1),0,1)))</f>
        <v/>
      </c>
      <c r="CD65" s="3">
        <f>IF($A65&gt;='FG_576way_Regular Symbol(2wild)'!E$16,"",IF(C65=0,"",IF(OR(C65=$BW$1,C66=$BW$1,C67=$BW$1,C65=$CD$1,C66=$CD$1,C67=$CD$1),0,1)))</f>
        <v>1</v>
      </c>
      <c r="CE65" s="3" t="str">
        <f>IF($A65&gt;='FG_576way_Regular Symbol(2wild)'!F$16,"",IF(D65=0,"",IF(OR(D65=$BW$1,D66=$BW$1,D67=$BW$1,D65=$CD$1,D66=$CD$1,D67=$CD$1,D68=$BW$1,D68=$CD$1),0,1)))</f>
        <v/>
      </c>
      <c r="CF65" s="3" t="str">
        <f>IF($A65&gt;='FG_576way_Regular Symbol(2wild)'!G$16,"",IF(E65=0,"",IF(OR(E65=$BW$1,E66=$BW$1,E67=$BW$1,E65=$CD$1,E66=$CD$1,E67=$CD$1,E68=$BW$1,E68=$CD$1),0,1)))</f>
        <v/>
      </c>
      <c r="CG65" s="3">
        <f>IF($A65&gt;='FG_576way_Regular Symbol(2wild)'!H$16,"",IF(F65=0,"",IF(OR(F65=$BW$1,F66=$BW$1,F67=$BW$1,F65=$CD$1,F66=$CD$1,F67=$CD$1,F68=$BW$1,F68=$CD$1),0,1)))</f>
        <v>0</v>
      </c>
      <c r="CI65" s="3" t="str">
        <f>IF($A65&gt;='FG_576way_Regular Symbol(2wild)'!D$16,"",IF(B65=0,"",IF(OR(B65=$BW$1,B66=$BW$1,B67=$BW$1,B65=$CJ$1,B66=$CJ$1,B67=$CJ$1),0,1)))</f>
        <v/>
      </c>
      <c r="CJ65" s="3">
        <f>IF($A65&gt;='FG_576way_Regular Symbol(2wild)'!E$16,"",IF(C65=0,"",IF(OR(C65=$BW$1,C66=$BW$1,C67=$BW$1,C65=$CJ$1,C66=$CJ$1,C67=$CJ$1),0,1)))</f>
        <v>0</v>
      </c>
      <c r="CK65" s="3" t="str">
        <f>IF($A65&gt;='FG_576way_Regular Symbol(2wild)'!F$16,"",IF(D65=0,"",IF(OR(D65=$BW$1,D66=$BW$1,D67=$BW$1,D65=$CJ$1,D66=$CJ$1,D67=$CJ$1,D68=$BW$1,D68=$CJ$1),0,1)))</f>
        <v/>
      </c>
      <c r="CL65" s="3" t="str">
        <f>IF($A65&gt;='FG_576way_Regular Symbol(2wild)'!G$16,"",IF(E65=0,"",IF(OR(E65=$BW$1,E66=$BW$1,E67=$BW$1,E65=$CJ$1,E66=$CJ$1,E67=$CJ$1,E68=$BW$1,E68=$CJ$1),0,1)))</f>
        <v/>
      </c>
      <c r="CM65" s="3">
        <f>IF($A65&gt;='FG_576way_Regular Symbol(2wild)'!H$16,"",IF(F65=0,"",IF(OR(F65=$BW$1,F66=$BW$1,F67=$BW$1,F65=$CJ$1,F66=$CJ$1,F67=$CJ$1,F68=$BW$1,F68=$CJ$1),0,1)))</f>
        <v>1</v>
      </c>
      <c r="CO65" s="3" t="str">
        <f>IF($A65&gt;='FG_576way_Regular Symbol(2wild)'!D$16,"",IF(B65=0,"",IF(OR(B65=$BW$1,B66=$BW$1,B67=$BW$1,B65=$CP$1,B66=$CP$1,B67=$CP$1),0,1)))</f>
        <v/>
      </c>
      <c r="CP65" s="3">
        <f>IF($A65&gt;='FG_576way_Regular Symbol(2wild)'!E$16,"",IF(C65=0,"",IF(OR(C65=$BW$1,C66=$BW$1,C67=$BW$1,C65=$CP$1,C66=$CP$1,C67=$CP$1),0,1)))</f>
        <v>1</v>
      </c>
      <c r="CQ65" s="3" t="str">
        <f>IF($A65&gt;='FG_576way_Regular Symbol(2wild)'!F$16,"",IF(D65=0,"",IF(OR(D65=$BW$1,D66=$BW$1,D67=$BW$1,D65=$CP$1,D66=$CP$1,D67=$CP$1,D68=$BW$1,D68=$CP$1),0,1)))</f>
        <v/>
      </c>
      <c r="CR65" s="3" t="str">
        <f>IF($A65&gt;='FG_576way_Regular Symbol(2wild)'!G$16,"",IF(E65=0,"",IF(OR(E65=$BW$1,E66=$BW$1,E67=$BW$1,E65=$CP$1,E66=$CP$1,E67=$CP$1,E68=$BW$1,E68=$CP$1),0,1)))</f>
        <v/>
      </c>
      <c r="CS65" s="3">
        <f>IF($A65&gt;='FG_576way_Regular Symbol(2wild)'!H$16,"",IF(F65=0,"",IF(OR(F65=$BW$1,F66=$BW$1,F67=$BW$1,F65=$CP$1,F66=$CP$1,F67=$CP$1,F68=$BW$1,F68=$CP$1),0,1)))</f>
        <v>1</v>
      </c>
      <c r="CU65" s="3" t="str">
        <f>IF($A65&gt;='FG_576way_Regular Symbol(2wild)'!D$16,"",IF(B65=0,"",IF(OR(B65=$BW$1,B66=$BW$1,B67=$BW$1,B65=$CV$1,B66=$CV$1,B67=$CV$1),0,1)))</f>
        <v/>
      </c>
      <c r="CV65" s="3">
        <f>IF($A65&gt;='FG_576way_Regular Symbol(2wild)'!E$16,"",IF(C65=0,"",IF(OR(C65=$BW$1,C66=$BW$1,C67=$BW$1,C65=$CV$1,C66=$CV$1,C67=$CV$1),0,1)))</f>
        <v>1</v>
      </c>
      <c r="CW65" s="3" t="str">
        <f>IF($A65&gt;='FG_576way_Regular Symbol(2wild)'!F$16,"",IF(D65=0,"",IF(OR(D65=$BW$1,D66=$BW$1,D67=$BW$1,D65=$CV$1,D66=$CV$1,D67=$CV$1,D68=$BW$1,D68=$CV$1),0,1)))</f>
        <v/>
      </c>
      <c r="CX65" s="3" t="str">
        <f>IF($A65&gt;='FG_576way_Regular Symbol(2wild)'!G$16,"",IF(E65=0,"",IF(OR(E65=$BW$1,E66=$BW$1,E67=$BW$1,E65=$CV$1,E66=$CV$1,E67=$CV$1,E68=$BW$1,E68=$CV$1),0,1)))</f>
        <v/>
      </c>
      <c r="CY65" s="3">
        <f>IF($A65&gt;='FG_576way_Regular Symbol(2wild)'!H$16,"",IF(F65=0,"",IF(OR(F65=$BW$1,F66=$BW$1,F67=$BW$1,F65=$CV$1,F66=$CV$1,F67=$CV$1,F68=$BW$1,F68=$CV$1),0,1)))</f>
        <v>1</v>
      </c>
    </row>
    <row r="66" spans="1:103">
      <c r="A66" s="337">
        <f>IF('FG_243way_Regular Symbol'!L65="","",'FG_243way_Regular Symbol'!L65)</f>
        <v>62</v>
      </c>
      <c r="B66" s="191" t="str">
        <f>IF('FG_576way_Regular Symbol(2wild)'!Q65="",
IF($A66-'FG_576way_Regular Symbol(2wild)'!D$16&gt;='FG_576way_RegularＸ_W()'!B$2-1,"",VLOOKUP($A66-'FG_576way_Regular Symbol(2wild)'!D$16,'FG_576way_Regular Symbol(2wild)'!$P$3:$U$99,'FG_576way_RegularＸ_W()'!B$3+1,FALSE)),
'FG_576way_Regular Symbol(2wild)'!Q65)</f>
        <v>M5</v>
      </c>
      <c r="C66" s="191" t="str">
        <f>IF('FG_576way_Regular Symbol(2wild)'!R65="",
IF($A66-'FG_576way_Regular Symbol(2wild)'!E$16&gt;='FG_576way_RegularＸ_W()'!C$2-1,"",VLOOKUP($A66-'FG_576way_Regular Symbol(2wild)'!E$16,'FG_576way_Regular Symbol(2wild)'!$P$3:$U$99,'FG_576way_RegularＸ_W()'!C$3+1,FALSE)),
'FG_576way_Regular Symbol(2wild)'!R65)</f>
        <v>K</v>
      </c>
      <c r="D66" s="191" t="str">
        <f>IF('FG_576way_Regular Symbol(2wild)'!S65="",
IF($A66-'FG_576way_Regular Symbol(2wild)'!F$16&gt;='FG_576way_RegularＸ_W()'!D$2-1,"",VLOOKUP($A66-'FG_576way_Regular Symbol(2wild)'!F$16,'FG_576way_Regular Symbol(2wild)'!$P$3:$U$99,'FG_576way_RegularＸ_W()'!D$3+1,FALSE)),
'FG_576way_Regular Symbol(2wild)'!S65)</f>
        <v>M2</v>
      </c>
      <c r="E66" s="191" t="str">
        <f>IF('FG_576way_Regular Symbol(2wild)'!T65="",
IF($A66-'FG_576way_Regular Symbol(2wild)'!G$16&gt;='FG_576way_RegularＸ_W()'!E$2-1,"",VLOOKUP($A66-'FG_576way_Regular Symbol(2wild)'!G$16,'FG_576way_Regular Symbol(2wild)'!$P$3:$U$99,'FG_576way_RegularＸ_W()'!E$3+1,FALSE)),
'FG_576way_Regular Symbol(2wild)'!T65)</f>
        <v/>
      </c>
      <c r="F66" s="191" t="str">
        <f>IF('FG_576way_Regular Symbol(2wild)'!U65="",
IF($A66-'FG_576way_Regular Symbol(2wild)'!H$16&gt;='FG_576way_RegularＸ_W()'!F$2-1,"",VLOOKUP($A66-'FG_576way_Regular Symbol(2wild)'!H$16,'FG_576way_Regular Symbol(2wild)'!$P$3:$U$99,'FG_576way_RegularＸ_W()'!F$3+1,FALSE)),
'FG_576way_Regular Symbol(2wild)'!U65)</f>
        <v>K</v>
      </c>
      <c r="N66" s="363">
        <f t="shared" si="1"/>
        <v>62</v>
      </c>
      <c r="O66" s="344" t="str">
        <f>IF($A66&gt;='FG_576way_Regular Symbol(2wild)'!D$16,"",IF(B66="","",IF(OR(B66=$O$1,B66=$P$1,B67=$O$1,B67=$P$1,B68=$O$1,B68=$P$1),0,1)))</f>
        <v/>
      </c>
      <c r="P66" s="344">
        <f>IF($A66&gt;='FG_576way_Regular Symbol(2wild)'!E$16,"",IF(C66="","",IF(OR(C66=$O$1,C66=$P$1,C67=$O$1,C67=$P$1,C68=$O$1,C68=$P$1),0,1)))</f>
        <v>1</v>
      </c>
      <c r="Q66" s="344" t="str">
        <f>IF($A66&gt;='FG_576way_Regular Symbol(2wild)'!F$16,"",IF(D66="","",IF(OR(D66=$O$1,D66=$P$1,D67=$O$1,D67=$P$1,D68=$O$1,D68=$P$1,D69=$O$1,D69=$P$1),0,1)))</f>
        <v/>
      </c>
      <c r="R66" s="344" t="str">
        <f>IF($A66&gt;='FG_576way_Regular Symbol(2wild)'!G$16,"",IF(E66="","",IF(OR(E66=$O$1,E66=$P$1,E67=$O$1,E67=$P$1,E68=$O$1,E68=$P$1,E69=$O$1,E69=$P$1),0,1)))</f>
        <v/>
      </c>
      <c r="S66" s="344">
        <f>IF($A66&gt;='FG_576way_Regular Symbol(2wild)'!H$16,"",IF(F66="","",IF(OR(F66=$O$1,F66=$P$1,F67=$O$1,F67=$P$1,F68=$O$1,F68=$P$1,F69=$O$1,F69=$P$1),0,1)))</f>
        <v>1</v>
      </c>
      <c r="U66" s="344" t="str">
        <f>IF($A66&gt;='FG_576way_Regular Symbol(2wild)'!D$16,"",IF(B66=0,"",IF(OR(B66=$U$1,B66=$V$1,B67=$U$1,B67=$V$1,B68=$U$1,B68=$V$1),0,1)))</f>
        <v/>
      </c>
      <c r="V66" s="344">
        <f>IF($A66&gt;='FG_576way_Regular Symbol(2wild)'!E$16,"",IF(C66=0,"",IF(OR(C66=$U$1,C66=$V$1,C67=$U$1,C67=$V$1,C68=$U$1,C68=$V$1),0,1)))</f>
        <v>1</v>
      </c>
      <c r="W66" s="3" t="str">
        <f>IF($A66&gt;='FG_576way_Regular Symbol(2wild)'!F$16,"",IF(D66=0,"",IF(OR(D66=$U$1,D66=$V$1,D67=$U$1,D67=$V$1,D68=$U$1,D68=$V$1,D69=$U$1,D69=$V$1),0,1)))</f>
        <v/>
      </c>
      <c r="X66" s="3" t="str">
        <f>IF($A66&gt;='FG_576way_Regular Symbol(2wild)'!G$16,"",IF(E66=0,"",IF(OR(E66=$U$1,E66=$V$1,E67=$U$1,E67=$V$1,E68=$U$1,E68=$V$1,E69=$U$1,E69=$V$1),0,1)))</f>
        <v/>
      </c>
      <c r="Y66" s="3">
        <f>IF($A66&gt;='FG_576way_Regular Symbol(2wild)'!H$16,"",IF(F66=0,"",IF(OR(F66=$U$1,F66=$V$1,F67=$U$1,F67=$V$1,F68=$U$1,F68=$V$1,F69=$U$1,F69=$V$1),0,1)))</f>
        <v>1</v>
      </c>
      <c r="AA66" s="344" t="str">
        <f>IF($A66&gt;='FG_576way_Regular Symbol(2wild)'!D$16,"",IF(B66=0,"",IF(OR(B66=$AA$1,B66=$AB$1,B67=$AA$1,B67=$AB$1,B68=$AA$1,,B68=$AB$1),0,1)))</f>
        <v/>
      </c>
      <c r="AB66" s="344">
        <f>IF($A66&gt;='FG_576way_Regular Symbol(2wild)'!E$16,"",IF(C66=0,"",IF(OR(C66=$AA$1,C66=$AB$1,C67=$AA$1,C67=$AB$1,C68=$AA$1,,C68=$AB$1),0,1)))</f>
        <v>1</v>
      </c>
      <c r="AC66" s="3" t="str">
        <f>IF($A66&gt;='FG_576way_Regular Symbol(2wild)'!F$16,"",IF(D66=0,"",IF(OR(D66=$AA$1,D66=$AB$1,D67=$AA$1,D67=$AB$1,D68=$AA$1,D68=$AB$1,D69=$AA$1,D69=$AB$1),0,1)))</f>
        <v/>
      </c>
      <c r="AD66" s="3" t="str">
        <f>IF($A66&gt;='FG_576way_Regular Symbol(2wild)'!G$16,"",IF(E66=0,"",IF(OR(E66=$AA$1,E66=$AB$1,E67=$AA$1,E67=$AB$1,E68=$AA$1,E68=$AB$1,E69=$AA$1,E69=$AB$1),0,1)))</f>
        <v/>
      </c>
      <c r="AE66" s="3">
        <f>IF($A66&gt;='FG_576way_Regular Symbol(2wild)'!H$16,"",IF(F66=0,"",IF(OR(F66=$AA$1,F66=$AB$1,F67=$AA$1,F67=$AB$1,F68=$AA$1,F68=$AB$1,F69=$AA$1,F69=$AB$1),0,1)))</f>
        <v>1</v>
      </c>
      <c r="AG66" s="344" t="str">
        <f>IF($A66&gt;='FG_576way_Regular Symbol(2wild)'!D$16,"",IF(B66=0,"",IF(OR(B66=$AG$1,B66=$AH$1,B67=$AG$1,B67=$AH$1,B68=$AG$1,B68=$AH$1),0,1)))</f>
        <v/>
      </c>
      <c r="AH66" s="344">
        <f>IF($A66&gt;='FG_576way_Regular Symbol(2wild)'!E$16,"",IF(C66=0,"",IF(OR(C66=$AG$1,C66=$AH$1,C67=$AG$1,C67=$AH$1,C68=$AG$1,C68=$AH$1),0,1)))</f>
        <v>1</v>
      </c>
      <c r="AI66" s="3" t="str">
        <f>IF($A66&gt;='FG_576way_Regular Symbol(2wild)'!F$16,"",IF(D66=0,"",IF(OR(D66=$AG$1,D66=$AH$1,D67=$AG$1,D67=$AH$1,D68=$AG$1,D68=$AH$1,D69=$AG$1,D69=$AH$1),0,1)))</f>
        <v/>
      </c>
      <c r="AJ66" s="3" t="str">
        <f>IF($A66&gt;='FG_576way_Regular Symbol(2wild)'!G$16,"",IF(E66=0,"",IF(OR(E66=$AG$1,E66=$AH$1,E67=$AG$1,E67=$AH$1,E68=$AG$1,E68=$AH$1,E69=$AG$1,E69=$AH$1),0,1)))</f>
        <v/>
      </c>
      <c r="AK66" s="3">
        <f>IF($A66&gt;='FG_576way_Regular Symbol(2wild)'!H$16,"",IF(F66=0,"",IF(OR(F66=$AG$1,F66=$AH$1,F67=$AG$1,F67=$AH$1,F68=$AG$1,F68=$AH$1,F69=$AG$1,F69=$AH$1),0,1)))</f>
        <v>1</v>
      </c>
      <c r="AM66" s="344" t="str">
        <f>IF($A66&gt;='FG_576way_Regular Symbol(2wild)'!D$16,"",IF(B66=0,"",IF(OR(B66=$AM$1,B66=$AN$1,B67=$AM$1,B67=$AN$1,B68=$AM$1,B68=$AN$1),0,1)))</f>
        <v/>
      </c>
      <c r="AN66" s="344">
        <f>IF($A66&gt;='FG_576way_Regular Symbol(2wild)'!E$16,"",IF(C66=0,"",IF(OR(C66=$AM$1,C66=$AN$1,C67=$AM$1,C67=$AN$1,C68=$AM$1,C68=$AN$1),0,1)))</f>
        <v>1</v>
      </c>
      <c r="AO66" s="3" t="str">
        <f>IF($A66&gt;='FG_576way_Regular Symbol(2wild)'!F$16,"",IF(D66=0,"",IF(OR(D66=$AM$1,D66=$AN$1,D67=$AM$1,D67=$AN$1,D68=$AM$1,D68=$AN$1,D69=$AM$1,D69=$AN$1),0,1)))</f>
        <v/>
      </c>
      <c r="AP66" s="3" t="str">
        <f>IF($A66&gt;='FG_576way_Regular Symbol(2wild)'!G$16,"",IF(E66=0,"",IF(OR(E66=$AM$1,E66=$AN$1,E67=$AM$1,E67=$AN$1,E68=$AM$1,E68=$AN$1,E69=$AM$1,E69=$AN$1),0,1)))</f>
        <v/>
      </c>
      <c r="AQ66" s="3">
        <f>IF($A66&gt;='FG_576way_Regular Symbol(2wild)'!H$16,"",IF(F66=0,"",IF(OR(F66=$AM$1,F66=$AN$1,F67=$AM$1,F67=$AN$1,F68=$AM$1,F68=$AN$1,F69=$AM$1,F69=$AN$1),0,1)))</f>
        <v>0</v>
      </c>
      <c r="AS66" s="344" t="str">
        <f>IF($A66&gt;='FG_576way_Regular Symbol(2wild)'!D$16,"",IF(B66=0,"",IF(OR(B66=$AM$1,B66=$AT$1,B67=$AM$1,B67=$AT$1,B68=$AM$1,B68=$AT$1),0,1)))</f>
        <v/>
      </c>
      <c r="AT66" s="344">
        <f>IF($A66&gt;='FG_576way_Regular Symbol(2wild)'!E$16,"",IF(C66=0,"",IF(OR(C66=$AM$1,C66=$AT$1,C67=$AM$1,C67=$AT$1,C68=$AM$1,C68=$AT$1),0,1)))</f>
        <v>1</v>
      </c>
      <c r="AU66" s="3" t="str">
        <f>IF($A66&gt;='FG_576way_Regular Symbol(2wild)'!F$16,"",IF(D66=0,"",IF(OR(D66=$AM$1,D66=$AT$1,D67=$AM$1,D67=$AT$1,D68=$AM$1,D68=$AT$1,D69=$AM$1,D69=$AT$1),0,1)))</f>
        <v/>
      </c>
      <c r="AV66" s="3" t="str">
        <f>IF($A66&gt;='FG_576way_Regular Symbol(2wild)'!G$16,"",IF(E66=0,"",IF(OR(E66=$AM$1,E66=$AT$1,E67=$AM$1,E67=$AT$1,E68=$AM$1,E68=$AT$1,E69=$AM$1,E69=$AT$1),0,1)))</f>
        <v/>
      </c>
      <c r="AW66" s="3">
        <f>IF($A66&gt;='FG_576way_Regular Symbol(2wild)'!H$16,"",IF(F66=0,"",IF(OR(F66=$AM$1,F66=$AT$1,F67=$AM$1,F67=$AT$1,F68=$AM$1,F68=$AT$1,F69=$AM$1,F69=$AT$1),0,1)))</f>
        <v>1</v>
      </c>
      <c r="AY66" s="344" t="str">
        <f>IF($A66&gt;='FG_576way_Regular Symbol(2wild)'!D$16,"",IF(B66=0,"",IF(OR(B66=$AM$1,B66=$AZ$1,B67=$AM$1,B67=$AZ$1,B68=$AM$1,B68=$AZ$1),0,1)))</f>
        <v/>
      </c>
      <c r="AZ66" s="344">
        <f>IF($A66&gt;='FG_576way_Regular Symbol(2wild)'!E$16,"",IF(C66=0,"",IF(OR(C66=$AM$1,C66=$AZ$1,C67=$AM$1,C67=$AZ$1,C68=$AM$1,C68=$AZ$1),0,1)))</f>
        <v>1</v>
      </c>
      <c r="BA66" s="3" t="str">
        <f>IF($A66&gt;='FG_576way_Regular Symbol(2wild)'!F$16,"",IF(D66=0,"",IF(OR(D66=$AM$1,D66=$AZ$1,D67=$AM$1,D67=$AZ$1,D68=$AM$1,D68=$AZ$1,D69=$AM$1,D69=$AZ$1),0,1)))</f>
        <v/>
      </c>
      <c r="BB66" s="3" t="str">
        <f>IF($A66&gt;='FG_576way_Regular Symbol(2wild)'!G$16,"",IF(E66=0,"",IF(OR(E66=$AM$1,E66=$AZ$1,E67=$AM$1,E67=$AZ$1,E68=$AM$1,E68=$AZ$1,E69=$AM$1,E69=$AZ$1),0,1)))</f>
        <v/>
      </c>
      <c r="BC66" s="3">
        <f>IF($A66&gt;='FG_576way_Regular Symbol(2wild)'!H$16,"",IF(F66=0,"",IF(OR(F66=$AM$1,F66=$AZ$1,F67=$AM$1,F67=$AZ$1,F68=$AM$1,F68=$AZ$1,F69=$AM$1,F69=$AZ$1),0,1)))</f>
        <v>1</v>
      </c>
      <c r="BE66" s="344" t="str">
        <f>IF($A66&gt;='FG_576way_Regular Symbol(2wild)'!D$16,"",IF(B66=0,"",IF(OR(B66=$AM$1,B66=$BF$1,B67=$AM$1,B67=$BF$1,B68=$AM$1,B68=$BF$1),0,1)))</f>
        <v/>
      </c>
      <c r="BF66" s="344">
        <f>IF($A66&gt;='FG_576way_Regular Symbol(2wild)'!E$16,"",IF(C66=0,"",IF(OR(C66=$AM$1,C66=$BF$1,C67=$AM$1,C67=$BF$1,C68=$AM$1,C68=$BF$1),0,1)))</f>
        <v>1</v>
      </c>
      <c r="BG66" s="3" t="str">
        <f>IF($A66&gt;='FG_576way_Regular Symbol(2wild)'!F$16,"",IF(D66=0,"",IF(OR(D66=$AM$1,D66=$BF$1,D67=$AM$1,D67=$BF$1,D68=$AM$1,D68=$BF$1,D69=$AM$1,D69=$BF$1),0,1)))</f>
        <v/>
      </c>
      <c r="BH66" s="3" t="str">
        <f>IF($A66&gt;='FG_576way_Regular Symbol(2wild)'!G$16,"",IF(E66=0,"",IF(OR(E66=$AM$1,E66=$BF$1,E67=$AM$1,E67=$BF$1,E68=$AM$1,E68=$BF$1,E69=$AM$1,E69=$BF$1),0,1)))</f>
        <v/>
      </c>
      <c r="BI66" s="3">
        <f>IF($A66&gt;='FG_576way_Regular Symbol(2wild)'!H$16,"",IF(F66=0,"",IF(OR(F66=$AM$1,F66=$BF$1,F67=$AM$1,F67=$BF$1,F68=$AM$1,F68=$BF$1,F69=$AM$1,F69=$BF$1),0,1)))</f>
        <v>1</v>
      </c>
      <c r="BK66" s="344" t="str">
        <f>IF($A66&gt;='FG_576way_Regular Symbol(2wild)'!D$16,"",IF(B66=0,"",IF(OR(B66=$AM$1,B66=$BL$1,B67=$AM$1,B67=$BL$1,B68=$AM$1,B68=$BL$1),0,1)))</f>
        <v/>
      </c>
      <c r="BL66" s="344">
        <f>IF($A66&gt;='FG_576way_Regular Symbol(2wild)'!E$16,"",IF(C66=0,"",IF(OR(C66=$AM$1,C66=$BL$1,C67=$AM$1,C67=$BL$1,C68=$AM$1,C68=$BL$1),0,1)))</f>
        <v>1</v>
      </c>
      <c r="BM66" s="3" t="str">
        <f>IF($A66&gt;='FG_576way_Regular Symbol(2wild)'!F$16,"",IF(D66=0,"",IF(OR(D66=$AM$1,D66=$BL$1,D67=$AM$1,D67=$BL$1,D68=$AM$1,D68=$BL$1,D69=$AM$1,D69=$BL$1),0,1)))</f>
        <v/>
      </c>
      <c r="BN66" s="3" t="str">
        <f>IF($A66&gt;='FG_576way_Regular Symbol(2wild)'!G$16,"",IF(E66=0,"",IF(OR(E66=$AM$1,E66=$BL$1,E67=$AM$1,E67=$BL$1,E68=$AM$1,E68=$BL$1,E69=$AM$1,E69=$BL$1),0,1)))</f>
        <v/>
      </c>
      <c r="BO66" s="3">
        <f>IF($A66&gt;='FG_576way_Regular Symbol(2wild)'!H$16,"",IF(F66=0,"",IF(OR(F66=$AM$1,F66=$BL$1,F67=$AM$1,F67=$BL$1,F68=$AM$1,F68=$BL$1,F69=$AM$1,F69=$BL$1),0,1)))</f>
        <v>1</v>
      </c>
      <c r="BQ66" s="3" t="str">
        <f>IF($A66&gt;='FG_576way_Regular Symbol(2wild)'!D$16,"",IF(B66=0,"",IF(OR(B66=$BQ$1,B66=$BR$1,B67=$BQ$1,B67=$BR$1,B68=$BQ$1,B68=$BR$1),0,1)))</f>
        <v/>
      </c>
      <c r="BR66" s="3">
        <f>IF($A66&gt;='FG_576way_Regular Symbol(2wild)'!E$16,"",IF(C66=0,"",IF(OR(C66=$BQ$1,C66=$BR$1,C67=$BQ$1,C67=$BR$1,C68=$BQ$1,C68=$BR$1),0,1)))</f>
        <v>1</v>
      </c>
      <c r="BS66" s="3" t="str">
        <f>IF($A66&gt;='FG_576way_Regular Symbol(2wild)'!F$16,"",IF(D66=0,"",IF(OR(D66=$BQ$1,D66=$BR$1,D67=$BQ$1,D67=$BR$1,D68=$BQ$1,D68=$BR$1,D69=$BQ$1,D69=$BR$1),0,1)))</f>
        <v/>
      </c>
      <c r="BT66" s="3" t="str">
        <f>IF($A66&gt;='FG_576way_Regular Symbol(2wild)'!G$16,"",IF(E66=0,"",IF(OR(E66=$BQ$1,E66=$BR$1,E67=$BQ$1,E67=$BR$1,E68=$BQ$1,E68=$BR$1,E69=$BQ$1,E69=$BR$1),0,1)))</f>
        <v/>
      </c>
      <c r="BU66" s="3">
        <f>IF($A66&gt;='FG_576way_Regular Symbol(2wild)'!H$16,"",IF(F66=0,"",IF(OR(F66=$BQ$1,F66=$BR$1,F67=$BQ$1,F67=$BR$1,F68=$BQ$1,F68=$BR$1,F69=$BQ$1,F69=$BR$1),0,1)))</f>
        <v>1</v>
      </c>
      <c r="BW66" s="3" t="str">
        <f>IF($A66&gt;='FG_576way_Regular Symbol(2wild)'!D$16,"",IF(B66=0,"",IF(OR(B66=$BW$1,B67=$BW$1,B68=$BW$1,B66=$BX$1,B67=$BX$1,B68=$BX$1),0,1)))</f>
        <v/>
      </c>
      <c r="BX66" s="3">
        <f>IF($A66&gt;='FG_576way_Regular Symbol(2wild)'!E$16,"",IF(C66=0,"",IF(OR(C66=$BW$1,C67=$BW$1,C68=$BW$1,C66=$BX$1,C67=$BX$1,C68=$BX$1),0,1)))</f>
        <v>0</v>
      </c>
      <c r="BY66" s="3" t="str">
        <f>IF($A66&gt;='FG_576way_Regular Symbol(2wild)'!F$16,"",IF(D66=0,"",IF(OR(D66=$BW$1,D67=$BW$1,D68=$BW$1,D66=$BX$1,D67=$BX$1,D68=$BX$1,D69=$BW$1,D69=$BX$1),0,1)))</f>
        <v/>
      </c>
      <c r="BZ66" s="3" t="str">
        <f>IF($A66&gt;='FG_576way_Regular Symbol(2wild)'!G$16,"",IF(E66=0,"",IF(OR(E66=$BW$1,E67=$BW$1,E68=$BW$1,E66=$BX$1,E67=$BX$1,E68=$BX$1,E69=$BW$1,E69=$BX$1),0,1)))</f>
        <v/>
      </c>
      <c r="CA66" s="3">
        <f>IF($A66&gt;='FG_576way_Regular Symbol(2wild)'!H$16,"",IF(F66=0,"",IF(OR(F66=$BW$1,F67=$BW$1,F68=$BW$1,F66=$BX$1,F67=$BX$1,F68=$BX$1,F69=$BW$1,F69=$BX$1),0,1)))</f>
        <v>0</v>
      </c>
      <c r="CC66" s="3" t="str">
        <f>IF($A66&gt;='FG_576way_Regular Symbol(2wild)'!D$16,"",IF(B66=0,"",IF(OR(B66=$BW$1,B67=$BW$1,B68=$BW$1,B66=$CD$1,B67=$CD$1,B68=$CD$1),0,1)))</f>
        <v/>
      </c>
      <c r="CD66" s="3">
        <f>IF($A66&gt;='FG_576way_Regular Symbol(2wild)'!E$16,"",IF(C66=0,"",IF(OR(C66=$BW$1,C67=$BW$1,C68=$BW$1,C66=$CD$1,C67=$CD$1,C68=$CD$1),0,1)))</f>
        <v>1</v>
      </c>
      <c r="CE66" s="3" t="str">
        <f>IF($A66&gt;='FG_576way_Regular Symbol(2wild)'!F$16,"",IF(D66=0,"",IF(OR(D66=$BW$1,D67=$BW$1,D68=$BW$1,D66=$CD$1,D67=$CD$1,D68=$CD$1,D69=$BW$1,D69=$CD$1),0,1)))</f>
        <v/>
      </c>
      <c r="CF66" s="3" t="str">
        <f>IF($A66&gt;='FG_576way_Regular Symbol(2wild)'!G$16,"",IF(E66=0,"",IF(OR(E66=$BW$1,E67=$BW$1,E68=$BW$1,E66=$CD$1,E67=$CD$1,E68=$CD$1,E69=$BW$1,E69=$CD$1),0,1)))</f>
        <v/>
      </c>
      <c r="CG66" s="3">
        <f>IF($A66&gt;='FG_576way_Regular Symbol(2wild)'!H$16,"",IF(F66=0,"",IF(OR(F66=$BW$1,F67=$BW$1,F68=$BW$1,F66=$CD$1,F67=$CD$1,F68=$CD$1,F69=$BW$1,F69=$CD$1),0,1)))</f>
        <v>0</v>
      </c>
      <c r="CI66" s="3" t="str">
        <f>IF($A66&gt;='FG_576way_Regular Symbol(2wild)'!D$16,"",IF(B66=0,"",IF(OR(B66=$BW$1,B67=$BW$1,B68=$BW$1,B66=$CJ$1,B67=$CJ$1,B68=$CJ$1),0,1)))</f>
        <v/>
      </c>
      <c r="CJ66" s="3">
        <f>IF($A66&gt;='FG_576way_Regular Symbol(2wild)'!E$16,"",IF(C66=0,"",IF(OR(C66=$BW$1,C67=$BW$1,C68=$BW$1,C66=$CJ$1,C67=$CJ$1,C68=$CJ$1),0,1)))</f>
        <v>0</v>
      </c>
      <c r="CK66" s="3" t="str">
        <f>IF($A66&gt;='FG_576way_Regular Symbol(2wild)'!F$16,"",IF(D66=0,"",IF(OR(D66=$BW$1,D67=$BW$1,D68=$BW$1,D66=$CJ$1,D67=$CJ$1,D68=$CJ$1,D69=$BW$1,D69=$CJ$1),0,1)))</f>
        <v/>
      </c>
      <c r="CL66" s="3" t="str">
        <f>IF($A66&gt;='FG_576way_Regular Symbol(2wild)'!G$16,"",IF(E66=0,"",IF(OR(E66=$BW$1,E67=$BW$1,E68=$BW$1,E66=$CJ$1,E67=$CJ$1,E68=$CJ$1,E69=$BW$1,E69=$CJ$1),0,1)))</f>
        <v/>
      </c>
      <c r="CM66" s="3">
        <f>IF($A66&gt;='FG_576way_Regular Symbol(2wild)'!H$16,"",IF(F66=0,"",IF(OR(F66=$BW$1,F67=$BW$1,F68=$BW$1,F66=$CJ$1,F67=$CJ$1,F68=$CJ$1,F69=$BW$1,F69=$CJ$1),0,1)))</f>
        <v>1</v>
      </c>
      <c r="CO66" s="3" t="str">
        <f>IF($A66&gt;='FG_576way_Regular Symbol(2wild)'!D$16,"",IF(B66=0,"",IF(OR(B66=$BW$1,B67=$BW$1,B68=$BW$1,B66=$CP$1,B67=$CP$1,B68=$CP$1),0,1)))</f>
        <v/>
      </c>
      <c r="CP66" s="3">
        <f>IF($A66&gt;='FG_576way_Regular Symbol(2wild)'!E$16,"",IF(C66=0,"",IF(OR(C66=$BW$1,C67=$BW$1,C68=$BW$1,C66=$CP$1,C67=$CP$1,C68=$CP$1),0,1)))</f>
        <v>1</v>
      </c>
      <c r="CQ66" s="3" t="str">
        <f>IF($A66&gt;='FG_576way_Regular Symbol(2wild)'!F$16,"",IF(D66=0,"",IF(OR(D66=$BW$1,D67=$BW$1,D68=$BW$1,D66=$CP$1,D67=$CP$1,D68=$CP$1,D69=$BW$1,D69=$CP$1),0,1)))</f>
        <v/>
      </c>
      <c r="CR66" s="3" t="str">
        <f>IF($A66&gt;='FG_576way_Regular Symbol(2wild)'!G$16,"",IF(E66=0,"",IF(OR(E66=$BW$1,E67=$BW$1,E68=$BW$1,E66=$CP$1,E67=$CP$1,E68=$CP$1,E69=$BW$1,E69=$CP$1),0,1)))</f>
        <v/>
      </c>
      <c r="CS66" s="3">
        <f>IF($A66&gt;='FG_576way_Regular Symbol(2wild)'!H$16,"",IF(F66=0,"",IF(OR(F66=$BW$1,F67=$BW$1,F68=$BW$1,F66=$CP$1,F67=$CP$1,F68=$CP$1,F69=$BW$1,F69=$CP$1),0,1)))</f>
        <v>1</v>
      </c>
      <c r="CU66" s="3" t="str">
        <f>IF($A66&gt;='FG_576way_Regular Symbol(2wild)'!D$16,"",IF(B66=0,"",IF(OR(B66=$BW$1,B67=$BW$1,B68=$BW$1,B66=$CV$1,B67=$CV$1,B68=$CV$1),0,1)))</f>
        <v/>
      </c>
      <c r="CV66" s="3">
        <f>IF($A66&gt;='FG_576way_Regular Symbol(2wild)'!E$16,"",IF(C66=0,"",IF(OR(C66=$BW$1,C67=$BW$1,C68=$BW$1,C66=$CV$1,C67=$CV$1,C68=$CV$1),0,1)))</f>
        <v>1</v>
      </c>
      <c r="CW66" s="3" t="str">
        <f>IF($A66&gt;='FG_576way_Regular Symbol(2wild)'!F$16,"",IF(D66=0,"",IF(OR(D66=$BW$1,D67=$BW$1,D68=$BW$1,D66=$CV$1,D67=$CV$1,D68=$CV$1,D69=$BW$1,D69=$CV$1),0,1)))</f>
        <v/>
      </c>
      <c r="CX66" s="3" t="str">
        <f>IF($A66&gt;='FG_576way_Regular Symbol(2wild)'!G$16,"",IF(E66=0,"",IF(OR(E66=$BW$1,E67=$BW$1,E68=$BW$1,E66=$CV$1,E67=$CV$1,E68=$CV$1,E69=$BW$1,E69=$CV$1),0,1)))</f>
        <v/>
      </c>
      <c r="CY66" s="3">
        <f>IF($A66&gt;='FG_576way_Regular Symbol(2wild)'!H$16,"",IF(F66=0,"",IF(OR(F66=$BW$1,F67=$BW$1,F68=$BW$1,F66=$CV$1,F67=$CV$1,F68=$CV$1,F69=$BW$1,F69=$CV$1),0,1)))</f>
        <v>1</v>
      </c>
    </row>
    <row r="67" spans="1:103">
      <c r="A67" s="337">
        <f>IF('FG_243way_Regular Symbol'!L66="","",'FG_243way_Regular Symbol'!L66)</f>
        <v>63</v>
      </c>
      <c r="B67" s="191" t="str">
        <f>IF('FG_576way_Regular Symbol(2wild)'!Q66="",
IF($A67-'FG_576way_Regular Symbol(2wild)'!D$16&gt;='FG_576way_RegularＸ_W()'!B$2-1,"",VLOOKUP($A67-'FG_576way_Regular Symbol(2wild)'!D$16,'FG_576way_Regular Symbol(2wild)'!$P$3:$U$99,'FG_576way_RegularＸ_W()'!B$3+1,FALSE)),
'FG_576way_Regular Symbol(2wild)'!Q66)</f>
        <v/>
      </c>
      <c r="C67" s="191" t="str">
        <f>IF('FG_576way_Regular Symbol(2wild)'!R66="",
IF($A67-'FG_576way_Regular Symbol(2wild)'!E$16&gt;='FG_576way_RegularＸ_W()'!C$2-1,"",VLOOKUP($A67-'FG_576way_Regular Symbol(2wild)'!E$16,'FG_576way_Regular Symbol(2wild)'!$P$3:$U$99,'FG_576way_RegularＸ_W()'!C$3+1,FALSE)),
'FG_576way_Regular Symbol(2wild)'!R66)</f>
        <v>J</v>
      </c>
      <c r="D67" s="191" t="str">
        <f>IF('FG_576way_Regular Symbol(2wild)'!S66="",
IF($A67-'FG_576way_Regular Symbol(2wild)'!F$16&gt;='FG_576way_RegularＸ_W()'!D$2-1,"",VLOOKUP($A67-'FG_576way_Regular Symbol(2wild)'!F$16,'FG_576way_Regular Symbol(2wild)'!$P$3:$U$99,'FG_576way_RegularＸ_W()'!D$3+1,FALSE)),
'FG_576way_Regular Symbol(2wild)'!S66)</f>
        <v/>
      </c>
      <c r="E67" s="191" t="str">
        <f>IF('FG_576way_Regular Symbol(2wild)'!T66="",
IF($A67-'FG_576way_Regular Symbol(2wild)'!G$16&gt;='FG_576way_RegularＸ_W()'!E$2-1,"",VLOOKUP($A67-'FG_576way_Regular Symbol(2wild)'!G$16,'FG_576way_Regular Symbol(2wild)'!$P$3:$U$99,'FG_576way_RegularＸ_W()'!E$3+1,FALSE)),
'FG_576way_Regular Symbol(2wild)'!T66)</f>
        <v/>
      </c>
      <c r="F67" s="191" t="str">
        <f>IF('FG_576way_Regular Symbol(2wild)'!U66="",
IF($A67-'FG_576way_Regular Symbol(2wild)'!H$16&gt;='FG_576way_RegularＸ_W()'!F$2-1,"",VLOOKUP($A67-'FG_576way_Regular Symbol(2wild)'!H$16,'FG_576way_Regular Symbol(2wild)'!$P$3:$U$99,'FG_576way_RegularＸ_W()'!F$3+1,FALSE)),
'FG_576way_Regular Symbol(2wild)'!U66)</f>
        <v>K</v>
      </c>
      <c r="N67" s="363">
        <f t="shared" si="1"/>
        <v>63</v>
      </c>
      <c r="O67" s="344" t="str">
        <f>IF($A67&gt;='FG_576way_Regular Symbol(2wild)'!D$16,"",IF(B67="","",IF(OR(B67=$O$1,B67=$P$1,B68=$O$1,B68=$P$1,B69=$O$1,B69=$P$1),0,1)))</f>
        <v/>
      </c>
      <c r="P67" s="344">
        <f>IF($A67&gt;='FG_576way_Regular Symbol(2wild)'!E$16,"",IF(C67="","",IF(OR(C67=$O$1,C67=$P$1,C68=$O$1,C68=$P$1,C69=$O$1,C69=$P$1),0,1)))</f>
        <v>1</v>
      </c>
      <c r="Q67" s="344" t="str">
        <f>IF($A67&gt;='FG_576way_Regular Symbol(2wild)'!F$16,"",IF(D67="","",IF(OR(D67=$O$1,D67=$P$1,D68=$O$1,D68=$P$1,D69=$O$1,D69=$P$1,D70=$O$1,D70=$P$1),0,1)))</f>
        <v/>
      </c>
      <c r="R67" s="344" t="str">
        <f>IF($A67&gt;='FG_576way_Regular Symbol(2wild)'!G$16,"",IF(E67="","",IF(OR(E67=$O$1,E67=$P$1,E68=$O$1,E68=$P$1,E69=$O$1,E69=$P$1,E70=$O$1,E70=$P$1),0,1)))</f>
        <v/>
      </c>
      <c r="S67" s="344">
        <f>IF($A67&gt;='FG_576way_Regular Symbol(2wild)'!H$16,"",IF(F67="","",IF(OR(F67=$O$1,F67=$P$1,F68=$O$1,F68=$P$1,F69=$O$1,F69=$P$1,F70=$O$1,F70=$P$1),0,1)))</f>
        <v>1</v>
      </c>
      <c r="U67" s="344" t="str">
        <f>IF($A67&gt;='FG_576way_Regular Symbol(2wild)'!D$16,"",IF(B67=0,"",IF(OR(B67=$U$1,B67=$V$1,B68=$U$1,B68=$V$1,B69=$U$1,B69=$V$1),0,1)))</f>
        <v/>
      </c>
      <c r="V67" s="344">
        <f>IF($A67&gt;='FG_576way_Regular Symbol(2wild)'!E$16,"",IF(C67=0,"",IF(OR(C67=$U$1,C67=$V$1,C68=$U$1,C68=$V$1,C69=$U$1,C69=$V$1),0,1)))</f>
        <v>1</v>
      </c>
      <c r="W67" s="3" t="str">
        <f>IF($A67&gt;='FG_576way_Regular Symbol(2wild)'!F$16,"",IF(D67=0,"",IF(OR(D67=$U$1,D67=$V$1,D68=$U$1,D68=$V$1,D69=$U$1,D69=$V$1,D70=$U$1,D70=$V$1),0,1)))</f>
        <v/>
      </c>
      <c r="X67" s="3" t="str">
        <f>IF($A67&gt;='FG_576way_Regular Symbol(2wild)'!G$16,"",IF(E67=0,"",IF(OR(E67=$U$1,E67=$V$1,E68=$U$1,E68=$V$1,E69=$U$1,E69=$V$1,E70=$U$1,E70=$V$1),0,1)))</f>
        <v/>
      </c>
      <c r="Y67" s="3">
        <f>IF($A67&gt;='FG_576way_Regular Symbol(2wild)'!H$16,"",IF(F67=0,"",IF(OR(F67=$U$1,F67=$V$1,F68=$U$1,F68=$V$1,F69=$U$1,F69=$V$1,F70=$U$1,F70=$V$1),0,1)))</f>
        <v>1</v>
      </c>
      <c r="AA67" s="344" t="str">
        <f>IF($A67&gt;='FG_576way_Regular Symbol(2wild)'!D$16,"",IF(B67=0,"",IF(OR(B67=$AA$1,B67=$AB$1,B68=$AA$1,B68=$AB$1,B69=$AA$1,,B69=$AB$1),0,1)))</f>
        <v/>
      </c>
      <c r="AB67" s="344">
        <f>IF($A67&gt;='FG_576way_Regular Symbol(2wild)'!E$16,"",IF(C67=0,"",IF(OR(C67=$AA$1,C67=$AB$1,C68=$AA$1,C68=$AB$1,C69=$AA$1,,C69=$AB$1),0,1)))</f>
        <v>1</v>
      </c>
      <c r="AC67" s="3" t="str">
        <f>IF($A67&gt;='FG_576way_Regular Symbol(2wild)'!F$16,"",IF(D67=0,"",IF(OR(D67=$AA$1,D67=$AB$1,D68=$AA$1,D68=$AB$1,D69=$AA$1,D69=$AB$1,D70=$AA$1,D70=$AB$1),0,1)))</f>
        <v/>
      </c>
      <c r="AD67" s="3" t="str">
        <f>IF($A67&gt;='FG_576way_Regular Symbol(2wild)'!G$16,"",IF(E67=0,"",IF(OR(E67=$AA$1,E67=$AB$1,E68=$AA$1,E68=$AB$1,E69=$AA$1,E69=$AB$1,E70=$AA$1,E70=$AB$1),0,1)))</f>
        <v/>
      </c>
      <c r="AE67" s="3">
        <f>IF($A67&gt;='FG_576way_Regular Symbol(2wild)'!H$16,"",IF(F67=0,"",IF(OR(F67=$AA$1,F67=$AB$1,F68=$AA$1,F68=$AB$1,F69=$AA$1,F69=$AB$1,F70=$AA$1,F70=$AB$1),0,1)))</f>
        <v>1</v>
      </c>
      <c r="AG67" s="344" t="str">
        <f>IF($A67&gt;='FG_576way_Regular Symbol(2wild)'!D$16,"",IF(B67=0,"",IF(OR(B67=$AG$1,B67=$AH$1,B68=$AG$1,B68=$AH$1,B69=$AG$1,B69=$AH$1),0,1)))</f>
        <v/>
      </c>
      <c r="AH67" s="344">
        <f>IF($A67&gt;='FG_576way_Regular Symbol(2wild)'!E$16,"",IF(C67=0,"",IF(OR(C67=$AG$1,C67=$AH$1,C68=$AG$1,C68=$AH$1,C69=$AG$1,C69=$AH$1),0,1)))</f>
        <v>0</v>
      </c>
      <c r="AI67" s="3" t="str">
        <f>IF($A67&gt;='FG_576way_Regular Symbol(2wild)'!F$16,"",IF(D67=0,"",IF(OR(D67=$AG$1,D67=$AH$1,D68=$AG$1,D68=$AH$1,D69=$AG$1,D69=$AH$1,D70=$AG$1,D70=$AH$1),0,1)))</f>
        <v/>
      </c>
      <c r="AJ67" s="3" t="str">
        <f>IF($A67&gt;='FG_576way_Regular Symbol(2wild)'!G$16,"",IF(E67=0,"",IF(OR(E67=$AG$1,E67=$AH$1,E68=$AG$1,E68=$AH$1,E69=$AG$1,E69=$AH$1,E70=$AG$1,E70=$AH$1),0,1)))</f>
        <v/>
      </c>
      <c r="AK67" s="3">
        <f>IF($A67&gt;='FG_576way_Regular Symbol(2wild)'!H$16,"",IF(F67=0,"",IF(OR(F67=$AG$1,F67=$AH$1,F68=$AG$1,F68=$AH$1,F69=$AG$1,F69=$AH$1,F70=$AG$1,F70=$AH$1),0,1)))</f>
        <v>1</v>
      </c>
      <c r="AM67" s="344" t="str">
        <f>IF($A67&gt;='FG_576way_Regular Symbol(2wild)'!D$16,"",IF(B67=0,"",IF(OR(B67=$AM$1,B67=$AN$1,B68=$AM$1,B68=$AN$1,B69=$AM$1,B69=$AN$1),0,1)))</f>
        <v/>
      </c>
      <c r="AN67" s="344">
        <f>IF($A67&gt;='FG_576way_Regular Symbol(2wild)'!E$16,"",IF(C67=0,"",IF(OR(C67=$AM$1,C67=$AN$1,C68=$AM$1,C68=$AN$1,C69=$AM$1,C69=$AN$1),0,1)))</f>
        <v>1</v>
      </c>
      <c r="AO67" s="3" t="str">
        <f>IF($A67&gt;='FG_576way_Regular Symbol(2wild)'!F$16,"",IF(D67=0,"",IF(OR(D67=$AM$1,D67=$AN$1,D68=$AM$1,D68=$AN$1,D69=$AM$1,D69=$AN$1,D70=$AM$1,D70=$AN$1),0,1)))</f>
        <v/>
      </c>
      <c r="AP67" s="3" t="str">
        <f>IF($A67&gt;='FG_576way_Regular Symbol(2wild)'!G$16,"",IF(E67=0,"",IF(OR(E67=$AM$1,E67=$AN$1,E68=$AM$1,E68=$AN$1,E69=$AM$1,E69=$AN$1,E70=$AM$1,E70=$AN$1),0,1)))</f>
        <v/>
      </c>
      <c r="AQ67" s="3">
        <f>IF($A67&gt;='FG_576way_Regular Symbol(2wild)'!H$16,"",IF(F67=0,"",IF(OR(F67=$AM$1,F67=$AN$1,F68=$AM$1,F68=$AN$1,F69=$AM$1,F69=$AN$1,F70=$AM$1,F70=$AN$1),0,1)))</f>
        <v>0</v>
      </c>
      <c r="AS67" s="344" t="str">
        <f>IF($A67&gt;='FG_576way_Regular Symbol(2wild)'!D$16,"",IF(B67=0,"",IF(OR(B67=$AM$1,B67=$AT$1,B68=$AM$1,B68=$AT$1,B69=$AM$1,B69=$AT$1),0,1)))</f>
        <v/>
      </c>
      <c r="AT67" s="344">
        <f>IF($A67&gt;='FG_576way_Regular Symbol(2wild)'!E$16,"",IF(C67=0,"",IF(OR(C67=$AM$1,C67=$AT$1,C68=$AM$1,C68=$AT$1,C69=$AM$1,C69=$AT$1),0,1)))</f>
        <v>1</v>
      </c>
      <c r="AU67" s="3" t="str">
        <f>IF($A67&gt;='FG_576way_Regular Symbol(2wild)'!F$16,"",IF(D67=0,"",IF(OR(D67=$AM$1,D67=$AT$1,D68=$AM$1,D68=$AT$1,D69=$AM$1,D69=$AT$1,D70=$AM$1,D70=$AT$1),0,1)))</f>
        <v/>
      </c>
      <c r="AV67" s="3" t="str">
        <f>IF($A67&gt;='FG_576way_Regular Symbol(2wild)'!G$16,"",IF(E67=0,"",IF(OR(E67=$AM$1,E67=$AT$1,E68=$AM$1,E68=$AT$1,E69=$AM$1,E69=$AT$1,E70=$AM$1,E70=$AT$1),0,1)))</f>
        <v/>
      </c>
      <c r="AW67" s="3">
        <f>IF($A67&gt;='FG_576way_Regular Symbol(2wild)'!H$16,"",IF(F67=0,"",IF(OR(F67=$AM$1,F67=$AT$1,F68=$AM$1,F68=$AT$1,F69=$AM$1,F69=$AT$1,F70=$AM$1,F70=$AT$1),0,1)))</f>
        <v>1</v>
      </c>
      <c r="AY67" s="344" t="str">
        <f>IF($A67&gt;='FG_576way_Regular Symbol(2wild)'!D$16,"",IF(B67=0,"",IF(OR(B67=$AM$1,B67=$AZ$1,B68=$AM$1,B68=$AZ$1,B69=$AM$1,B69=$AZ$1),0,1)))</f>
        <v/>
      </c>
      <c r="AZ67" s="344">
        <f>IF($A67&gt;='FG_576way_Regular Symbol(2wild)'!E$16,"",IF(C67=0,"",IF(OR(C67=$AM$1,C67=$AZ$1,C68=$AM$1,C68=$AZ$1,C69=$AM$1,C69=$AZ$1),0,1)))</f>
        <v>1</v>
      </c>
      <c r="BA67" s="3" t="str">
        <f>IF($A67&gt;='FG_576way_Regular Symbol(2wild)'!F$16,"",IF(D67=0,"",IF(OR(D67=$AM$1,D67=$AZ$1,D68=$AM$1,D68=$AZ$1,D69=$AM$1,D69=$AZ$1,D70=$AM$1,D70=$AZ$1),0,1)))</f>
        <v/>
      </c>
      <c r="BB67" s="3" t="str">
        <f>IF($A67&gt;='FG_576way_Regular Symbol(2wild)'!G$16,"",IF(E67=0,"",IF(OR(E67=$AM$1,E67=$AZ$1,E68=$AM$1,E68=$AZ$1,E69=$AM$1,E69=$AZ$1,E70=$AM$1,E70=$AZ$1),0,1)))</f>
        <v/>
      </c>
      <c r="BC67" s="3">
        <f>IF($A67&gt;='FG_576way_Regular Symbol(2wild)'!H$16,"",IF(F67=0,"",IF(OR(F67=$AM$1,F67=$AZ$1,F68=$AM$1,F68=$AZ$1,F69=$AM$1,F69=$AZ$1,F70=$AM$1,F70=$AZ$1),0,1)))</f>
        <v>1</v>
      </c>
      <c r="BE67" s="344" t="str">
        <f>IF($A67&gt;='FG_576way_Regular Symbol(2wild)'!D$16,"",IF(B67=0,"",IF(OR(B67=$AM$1,B67=$BF$1,B68=$AM$1,B68=$BF$1,B69=$AM$1,B69=$BF$1),0,1)))</f>
        <v/>
      </c>
      <c r="BF67" s="344">
        <f>IF($A67&gt;='FG_576way_Regular Symbol(2wild)'!E$16,"",IF(C67=0,"",IF(OR(C67=$AM$1,C67=$BF$1,C68=$AM$1,C68=$BF$1,C69=$AM$1,C69=$BF$1),0,1)))</f>
        <v>1</v>
      </c>
      <c r="BG67" s="3" t="str">
        <f>IF($A67&gt;='FG_576way_Regular Symbol(2wild)'!F$16,"",IF(D67=0,"",IF(OR(D67=$AM$1,D67=$BF$1,D68=$AM$1,D68=$BF$1,D69=$AM$1,D69=$BF$1,D70=$AM$1,D70=$BF$1),0,1)))</f>
        <v/>
      </c>
      <c r="BH67" s="3" t="str">
        <f>IF($A67&gt;='FG_576way_Regular Symbol(2wild)'!G$16,"",IF(E67=0,"",IF(OR(E67=$AM$1,E67=$BF$1,E68=$AM$1,E68=$BF$1,E69=$AM$1,E69=$BF$1,E70=$AM$1,E70=$BF$1),0,1)))</f>
        <v/>
      </c>
      <c r="BI67" s="3">
        <f>IF($A67&gt;='FG_576way_Regular Symbol(2wild)'!H$16,"",IF(F67=0,"",IF(OR(F67=$AM$1,F67=$BF$1,F68=$AM$1,F68=$BF$1,F69=$AM$1,F69=$BF$1,F70=$AM$1,F70=$BF$1),0,1)))</f>
        <v>1</v>
      </c>
      <c r="BK67" s="344" t="str">
        <f>IF($A67&gt;='FG_576way_Regular Symbol(2wild)'!D$16,"",IF(B67=0,"",IF(OR(B67=$AM$1,B67=$BL$1,B68=$AM$1,B68=$BL$1,B69=$AM$1,B69=$BL$1),0,1)))</f>
        <v/>
      </c>
      <c r="BL67" s="344">
        <f>IF($A67&gt;='FG_576way_Regular Symbol(2wild)'!E$16,"",IF(C67=0,"",IF(OR(C67=$AM$1,C67=$BL$1,C68=$AM$1,C68=$BL$1,C69=$AM$1,C69=$BL$1),0,1)))</f>
        <v>1</v>
      </c>
      <c r="BM67" s="3" t="str">
        <f>IF($A67&gt;='FG_576way_Regular Symbol(2wild)'!F$16,"",IF(D67=0,"",IF(OR(D67=$AM$1,D67=$BL$1,D68=$AM$1,D68=$BL$1,D69=$AM$1,D69=$BL$1,D70=$AM$1,D70=$BL$1),0,1)))</f>
        <v/>
      </c>
      <c r="BN67" s="3" t="str">
        <f>IF($A67&gt;='FG_576way_Regular Symbol(2wild)'!G$16,"",IF(E67=0,"",IF(OR(E67=$AM$1,E67=$BL$1,E68=$AM$1,E68=$BL$1,E69=$AM$1,E69=$BL$1,E70=$AM$1,E70=$BL$1),0,1)))</f>
        <v/>
      </c>
      <c r="BO67" s="3">
        <f>IF($A67&gt;='FG_576way_Regular Symbol(2wild)'!H$16,"",IF(F67=0,"",IF(OR(F67=$AM$1,F67=$BL$1,F68=$AM$1,F68=$BL$1,F69=$AM$1,F69=$BL$1,F70=$AM$1,F70=$BL$1),0,1)))</f>
        <v>1</v>
      </c>
      <c r="BQ67" s="3" t="str">
        <f>IF($A67&gt;='FG_576way_Regular Symbol(2wild)'!D$16,"",IF(B67=0,"",IF(OR(B67=$BQ$1,B67=$BR$1,B68=$BQ$1,B68=$BR$1,B69=$BQ$1,B69=$BR$1),0,1)))</f>
        <v/>
      </c>
      <c r="BR67" s="3">
        <f>IF($A67&gt;='FG_576way_Regular Symbol(2wild)'!E$16,"",IF(C67=0,"",IF(OR(C67=$BQ$1,C67=$BR$1,C68=$BQ$1,C68=$BR$1,C69=$BQ$1,C69=$BR$1),0,1)))</f>
        <v>1</v>
      </c>
      <c r="BS67" s="3" t="str">
        <f>IF($A67&gt;='FG_576way_Regular Symbol(2wild)'!F$16,"",IF(D67=0,"",IF(OR(D67=$BQ$1,D67=$BR$1,D68=$BQ$1,D68=$BR$1,D69=$BQ$1,D69=$BR$1,D70=$BQ$1,D70=$BR$1),0,1)))</f>
        <v/>
      </c>
      <c r="BT67" s="3" t="str">
        <f>IF($A67&gt;='FG_576way_Regular Symbol(2wild)'!G$16,"",IF(E67=0,"",IF(OR(E67=$BQ$1,E67=$BR$1,E68=$BQ$1,E68=$BR$1,E69=$BQ$1,E69=$BR$1,E70=$BQ$1,E70=$BR$1),0,1)))</f>
        <v/>
      </c>
      <c r="BU67" s="3">
        <f>IF($A67&gt;='FG_576way_Regular Symbol(2wild)'!H$16,"",IF(F67=0,"",IF(OR(F67=$BQ$1,F67=$BR$1,F68=$BQ$1,F68=$BR$1,F69=$BQ$1,F69=$BR$1,F70=$BQ$1,F70=$BR$1),0,1)))</f>
        <v>1</v>
      </c>
      <c r="BW67" s="3" t="str">
        <f>IF($A67&gt;='FG_576way_Regular Symbol(2wild)'!D$16,"",IF(B67=0,"",IF(OR(B67=$BW$1,B68=$BW$1,B69=$BW$1,B67=$BX$1,B68=$BX$1,B69=$BX$1),0,1)))</f>
        <v/>
      </c>
      <c r="BX67" s="3">
        <f>IF($A67&gt;='FG_576way_Regular Symbol(2wild)'!E$16,"",IF(C67=0,"",IF(OR(C67=$BW$1,C68=$BW$1,C69=$BW$1,C67=$BX$1,C68=$BX$1,C69=$BX$1),0,1)))</f>
        <v>0</v>
      </c>
      <c r="BY67" s="3" t="str">
        <f>IF($A67&gt;='FG_576way_Regular Symbol(2wild)'!F$16,"",IF(D67=0,"",IF(OR(D67=$BW$1,D68=$BW$1,D69=$BW$1,D67=$BX$1,D68=$BX$1,D69=$BX$1,D70=$BW$1,D70=$BX$1),0,1)))</f>
        <v/>
      </c>
      <c r="BZ67" s="3" t="str">
        <f>IF($A67&gt;='FG_576way_Regular Symbol(2wild)'!G$16,"",IF(E67=0,"",IF(OR(E67=$BW$1,E68=$BW$1,E69=$BW$1,E67=$BX$1,E68=$BX$1,E69=$BX$1,E70=$BW$1,E70=$BX$1),0,1)))</f>
        <v/>
      </c>
      <c r="CA67" s="3">
        <f>IF($A67&gt;='FG_576way_Regular Symbol(2wild)'!H$16,"",IF(F67=0,"",IF(OR(F67=$BW$1,F68=$BW$1,F69=$BW$1,F67=$BX$1,F68=$BX$1,F69=$BX$1,F70=$BW$1,F70=$BX$1),0,1)))</f>
        <v>0</v>
      </c>
      <c r="CC67" s="3" t="str">
        <f>IF($A67&gt;='FG_576way_Regular Symbol(2wild)'!D$16,"",IF(B67=0,"",IF(OR(B67=$BW$1,B68=$BW$1,B69=$BW$1,B67=$CD$1,B68=$CD$1,B69=$CD$1),0,1)))</f>
        <v/>
      </c>
      <c r="CD67" s="3">
        <f>IF($A67&gt;='FG_576way_Regular Symbol(2wild)'!E$16,"",IF(C67=0,"",IF(OR(C67=$BW$1,C68=$BW$1,C69=$BW$1,C67=$CD$1,C68=$CD$1,C69=$CD$1),0,1)))</f>
        <v>1</v>
      </c>
      <c r="CE67" s="3" t="str">
        <f>IF($A67&gt;='FG_576way_Regular Symbol(2wild)'!F$16,"",IF(D67=0,"",IF(OR(D67=$BW$1,D68=$BW$1,D69=$BW$1,D67=$CD$1,D68=$CD$1,D69=$CD$1,D70=$BW$1,D70=$CD$1),0,1)))</f>
        <v/>
      </c>
      <c r="CF67" s="3" t="str">
        <f>IF($A67&gt;='FG_576way_Regular Symbol(2wild)'!G$16,"",IF(E67=0,"",IF(OR(E67=$BW$1,E68=$BW$1,E69=$BW$1,E67=$CD$1,E68=$CD$1,E69=$CD$1,E70=$BW$1,E70=$CD$1),0,1)))</f>
        <v/>
      </c>
      <c r="CG67" s="3">
        <f>IF($A67&gt;='FG_576way_Regular Symbol(2wild)'!H$16,"",IF(F67=0,"",IF(OR(F67=$BW$1,F68=$BW$1,F69=$BW$1,F67=$CD$1,F68=$CD$1,F69=$CD$1,F70=$BW$1,F70=$CD$1),0,1)))</f>
        <v>0</v>
      </c>
      <c r="CI67" s="3" t="str">
        <f>IF($A67&gt;='FG_576way_Regular Symbol(2wild)'!D$16,"",IF(B67=0,"",IF(OR(B67=$BW$1,B68=$BW$1,B69=$BW$1,B67=$CJ$1,B68=$CJ$1,B69=$CJ$1),0,1)))</f>
        <v/>
      </c>
      <c r="CJ67" s="3">
        <f>IF($A67&gt;='FG_576way_Regular Symbol(2wild)'!E$16,"",IF(C67=0,"",IF(OR(C67=$BW$1,C68=$BW$1,C69=$BW$1,C67=$CJ$1,C68=$CJ$1,C69=$CJ$1),0,1)))</f>
        <v>0</v>
      </c>
      <c r="CK67" s="3" t="str">
        <f>IF($A67&gt;='FG_576way_Regular Symbol(2wild)'!F$16,"",IF(D67=0,"",IF(OR(D67=$BW$1,D68=$BW$1,D69=$BW$1,D67=$CJ$1,D68=$CJ$1,D69=$CJ$1,D70=$BW$1,D70=$CJ$1),0,1)))</f>
        <v/>
      </c>
      <c r="CL67" s="3" t="str">
        <f>IF($A67&gt;='FG_576way_Regular Symbol(2wild)'!G$16,"",IF(E67=0,"",IF(OR(E67=$BW$1,E68=$BW$1,E69=$BW$1,E67=$CJ$1,E68=$CJ$1,E69=$CJ$1,E70=$BW$1,E70=$CJ$1),0,1)))</f>
        <v/>
      </c>
      <c r="CM67" s="3">
        <f>IF($A67&gt;='FG_576way_Regular Symbol(2wild)'!H$16,"",IF(F67=0,"",IF(OR(F67=$BW$1,F68=$BW$1,F69=$BW$1,F67=$CJ$1,F68=$CJ$1,F69=$CJ$1,F70=$BW$1,F70=$CJ$1),0,1)))</f>
        <v>1</v>
      </c>
      <c r="CO67" s="3" t="str">
        <f>IF($A67&gt;='FG_576way_Regular Symbol(2wild)'!D$16,"",IF(B67=0,"",IF(OR(B67=$BW$1,B68=$BW$1,B69=$BW$1,B67=$CP$1,B68=$CP$1,B69=$CP$1),0,1)))</f>
        <v/>
      </c>
      <c r="CP67" s="3">
        <f>IF($A67&gt;='FG_576way_Regular Symbol(2wild)'!E$16,"",IF(C67=0,"",IF(OR(C67=$BW$1,C68=$BW$1,C69=$BW$1,C67=$CP$1,C68=$CP$1,C69=$CP$1),0,1)))</f>
        <v>1</v>
      </c>
      <c r="CQ67" s="3" t="str">
        <f>IF($A67&gt;='FG_576way_Regular Symbol(2wild)'!F$16,"",IF(D67=0,"",IF(OR(D67=$BW$1,D68=$BW$1,D69=$BW$1,D67=$CP$1,D68=$CP$1,D69=$CP$1,D70=$BW$1,D70=$CP$1),0,1)))</f>
        <v/>
      </c>
      <c r="CR67" s="3" t="str">
        <f>IF($A67&gt;='FG_576way_Regular Symbol(2wild)'!G$16,"",IF(E67=0,"",IF(OR(E67=$BW$1,E68=$BW$1,E69=$BW$1,E67=$CP$1,E68=$CP$1,E69=$CP$1,E70=$BW$1,E70=$CP$1),0,1)))</f>
        <v/>
      </c>
      <c r="CS67" s="3">
        <f>IF($A67&gt;='FG_576way_Regular Symbol(2wild)'!H$16,"",IF(F67=0,"",IF(OR(F67=$BW$1,F68=$BW$1,F69=$BW$1,F67=$CP$1,F68=$CP$1,F69=$CP$1,F70=$BW$1,F70=$CP$1),0,1)))</f>
        <v>1</v>
      </c>
      <c r="CU67" s="3" t="str">
        <f>IF($A67&gt;='FG_576way_Regular Symbol(2wild)'!D$16,"",IF(B67=0,"",IF(OR(B67=$BW$1,B68=$BW$1,B69=$BW$1,B67=$CV$1,B68=$CV$1,B69=$CV$1),0,1)))</f>
        <v/>
      </c>
      <c r="CV67" s="3">
        <f>IF($A67&gt;='FG_576way_Regular Symbol(2wild)'!E$16,"",IF(C67=0,"",IF(OR(C67=$BW$1,C68=$BW$1,C69=$BW$1,C67=$CV$1,C68=$CV$1,C69=$CV$1),0,1)))</f>
        <v>1</v>
      </c>
      <c r="CW67" s="3" t="str">
        <f>IF($A67&gt;='FG_576way_Regular Symbol(2wild)'!F$16,"",IF(D67=0,"",IF(OR(D67=$BW$1,D68=$BW$1,D69=$BW$1,D67=$CV$1,D68=$CV$1,D69=$CV$1,D70=$BW$1,D70=$CV$1),0,1)))</f>
        <v/>
      </c>
      <c r="CX67" s="3" t="str">
        <f>IF($A67&gt;='FG_576way_Regular Symbol(2wild)'!G$16,"",IF(E67=0,"",IF(OR(E67=$BW$1,E68=$BW$1,E69=$BW$1,E67=$CV$1,E68=$CV$1,E69=$CV$1,E70=$BW$1,E70=$CV$1),0,1)))</f>
        <v/>
      </c>
      <c r="CY67" s="3">
        <f>IF($A67&gt;='FG_576way_Regular Symbol(2wild)'!H$16,"",IF(F67=0,"",IF(OR(F67=$BW$1,F68=$BW$1,F69=$BW$1,F67=$CV$1,F68=$CV$1,F69=$CV$1,F70=$BW$1,F70=$CV$1),0,1)))</f>
        <v>1</v>
      </c>
    </row>
    <row r="68" spans="1:103">
      <c r="A68" s="337">
        <f>IF('FG_243way_Regular Symbol'!L67="","",'FG_243way_Regular Symbol'!L67)</f>
        <v>64</v>
      </c>
      <c r="B68" s="191" t="str">
        <f>IF('FG_576way_Regular Symbol(2wild)'!Q67="",
IF($A68-'FG_576way_Regular Symbol(2wild)'!D$16&gt;='FG_576way_RegularＸ_W()'!B$2-1,"",VLOOKUP($A68-'FG_576way_Regular Symbol(2wild)'!D$16,'FG_576way_Regular Symbol(2wild)'!$P$3:$U$99,'FG_576way_RegularＸ_W()'!B$3+1,FALSE)),
'FG_576way_Regular Symbol(2wild)'!Q67)</f>
        <v/>
      </c>
      <c r="C68" s="191" t="str">
        <f>IF('FG_576way_Regular Symbol(2wild)'!R67="",
IF($A68-'FG_576way_Regular Symbol(2wild)'!E$16&gt;='FG_576way_RegularＸ_W()'!C$2-1,"",VLOOKUP($A68-'FG_576way_Regular Symbol(2wild)'!E$16,'FG_576way_Regular Symbol(2wild)'!$P$3:$U$99,'FG_576way_RegularＸ_W()'!C$3+1,FALSE)),
'FG_576way_Regular Symbol(2wild)'!R67)</f>
        <v>K</v>
      </c>
      <c r="D68" s="191" t="str">
        <f>IF('FG_576way_Regular Symbol(2wild)'!S67="",
IF($A68-'FG_576way_Regular Symbol(2wild)'!F$16&gt;='FG_576way_RegularＸ_W()'!D$2-1,"",VLOOKUP($A68-'FG_576way_Regular Symbol(2wild)'!F$16,'FG_576way_Regular Symbol(2wild)'!$P$3:$U$99,'FG_576way_RegularＸ_W()'!D$3+1,FALSE)),
'FG_576way_Regular Symbol(2wild)'!S67)</f>
        <v/>
      </c>
      <c r="E68" s="191" t="str">
        <f>IF('FG_576way_Regular Symbol(2wild)'!T67="",
IF($A68-'FG_576way_Regular Symbol(2wild)'!G$16&gt;='FG_576way_RegularＸ_W()'!E$2-1,"",VLOOKUP($A68-'FG_576way_Regular Symbol(2wild)'!G$16,'FG_576way_Regular Symbol(2wild)'!$P$3:$U$99,'FG_576way_RegularＸ_W()'!E$3+1,FALSE)),
'FG_576way_Regular Symbol(2wild)'!T67)</f>
        <v/>
      </c>
      <c r="F68" s="191" t="str">
        <f>IF('FG_576way_Regular Symbol(2wild)'!U67="",
IF($A68-'FG_576way_Regular Symbol(2wild)'!H$16&gt;='FG_576way_RegularＸ_W()'!F$2-1,"",VLOOKUP($A68-'FG_576way_Regular Symbol(2wild)'!H$16,'FG_576way_Regular Symbol(2wild)'!$P$3:$U$99,'FG_576way_RegularＸ_W()'!F$3+1,FALSE)),
'FG_576way_Regular Symbol(2wild)'!U67)</f>
        <v>M5</v>
      </c>
      <c r="N68" s="363">
        <f t="shared" ref="N68:N89" si="2">IF($A68="","",$A68)</f>
        <v>64</v>
      </c>
      <c r="O68" s="344" t="str">
        <f>IF($A68&gt;='FG_576way_Regular Symbol(2wild)'!D$16,"",IF(B68="","",IF(OR(B68=$O$1,B68=$P$1,B69=$O$1,B69=$P$1,B70=$O$1,B70=$P$1),0,1)))</f>
        <v/>
      </c>
      <c r="P68" s="344">
        <f>IF($A68&gt;='FG_576way_Regular Symbol(2wild)'!E$16,"",IF(C68="","",IF(OR(C68=$O$1,C68=$P$1,C69=$O$1,C69=$P$1,C70=$O$1,C70=$P$1),0,1)))</f>
        <v>1</v>
      </c>
      <c r="Q68" s="344" t="str">
        <f>IF($A68&gt;='FG_576way_Regular Symbol(2wild)'!F$16,"",IF(D68="","",IF(OR(D68=$O$1,D68=$P$1,D69=$O$1,D69=$P$1,D70=$O$1,D70=$P$1,D71=$O$1,D71=$P$1),0,1)))</f>
        <v/>
      </c>
      <c r="R68" s="344" t="str">
        <f>IF($A68&gt;='FG_576way_Regular Symbol(2wild)'!G$16,"",IF(E68="","",IF(OR(E68=$O$1,E68=$P$1,E69=$O$1,E69=$P$1,E70=$O$1,E70=$P$1,E71=$O$1,E71=$P$1),0,1)))</f>
        <v/>
      </c>
      <c r="S68" s="344">
        <f>IF($A68&gt;='FG_576way_Regular Symbol(2wild)'!H$16,"",IF(F68="","",IF(OR(F68=$O$1,F68=$P$1,F69=$O$1,F69=$P$1,F70=$O$1,F70=$P$1,F71=$O$1,F71=$P$1),0,1)))</f>
        <v>1</v>
      </c>
      <c r="U68" s="344" t="str">
        <f>IF($A68&gt;='FG_576way_Regular Symbol(2wild)'!D$16,"",IF(B68=0,"",IF(OR(B68=$U$1,B68=$V$1,B69=$U$1,B69=$V$1,B70=$U$1,B70=$V$1),0,1)))</f>
        <v/>
      </c>
      <c r="V68" s="344">
        <f>IF($A68&gt;='FG_576way_Regular Symbol(2wild)'!E$16,"",IF(C68=0,"",IF(OR(C68=$U$1,C68=$V$1,C69=$U$1,C69=$V$1,C70=$U$1,C70=$V$1),0,1)))</f>
        <v>1</v>
      </c>
      <c r="W68" s="3" t="str">
        <f>IF($A68&gt;='FG_576way_Regular Symbol(2wild)'!F$16,"",IF(D68=0,"",IF(OR(D68=$U$1,D68=$V$1,D69=$U$1,D69=$V$1,D70=$U$1,D70=$V$1,D71=$U$1,D71=$V$1),0,1)))</f>
        <v/>
      </c>
      <c r="X68" s="3" t="str">
        <f>IF($A68&gt;='FG_576way_Regular Symbol(2wild)'!G$16,"",IF(E68=0,"",IF(OR(E68=$U$1,E68=$V$1,E69=$U$1,E69=$V$1,E70=$U$1,E70=$V$1,E71=$U$1,E71=$V$1),0,1)))</f>
        <v/>
      </c>
      <c r="Y68" s="3">
        <f>IF($A68&gt;='FG_576way_Regular Symbol(2wild)'!H$16,"",IF(F68=0,"",IF(OR(F68=$U$1,F68=$V$1,F69=$U$1,F69=$V$1,F70=$U$1,F70=$V$1,F71=$U$1,F71=$V$1),0,1)))</f>
        <v>1</v>
      </c>
      <c r="AA68" s="344" t="str">
        <f>IF($A68&gt;='FG_576way_Regular Symbol(2wild)'!D$16,"",IF(B68=0,"",IF(OR(B68=$AA$1,B68=$AB$1,B69=$AA$1,B69=$AB$1,B70=$AA$1,,B70=$AB$1),0,1)))</f>
        <v/>
      </c>
      <c r="AB68" s="344">
        <f>IF($A68&gt;='FG_576way_Regular Symbol(2wild)'!E$16,"",IF(C68=0,"",IF(OR(C68=$AA$1,C68=$AB$1,C69=$AA$1,C69=$AB$1,C70=$AA$1,,C70=$AB$1),0,1)))</f>
        <v>1</v>
      </c>
      <c r="AC68" s="3" t="str">
        <f>IF($A68&gt;='FG_576way_Regular Symbol(2wild)'!F$16,"",IF(D68=0,"",IF(OR(D68=$AA$1,D68=$AB$1,D69=$AA$1,D69=$AB$1,D70=$AA$1,D70=$AB$1,D71=$AA$1,D71=$AB$1),0,1)))</f>
        <v/>
      </c>
      <c r="AD68" s="3" t="str">
        <f>IF($A68&gt;='FG_576way_Regular Symbol(2wild)'!G$16,"",IF(E68=0,"",IF(OR(E68=$AA$1,E68=$AB$1,E69=$AA$1,E69=$AB$1,E70=$AA$1,E70=$AB$1,E71=$AA$1,E71=$AB$1),0,1)))</f>
        <v/>
      </c>
      <c r="AE68" s="3">
        <f>IF($A68&gt;='FG_576way_Regular Symbol(2wild)'!H$16,"",IF(F68=0,"",IF(OR(F68=$AA$1,F68=$AB$1,F69=$AA$1,F69=$AB$1,F70=$AA$1,F70=$AB$1,F71=$AA$1,F71=$AB$1),0,1)))</f>
        <v>0</v>
      </c>
      <c r="AG68" s="344" t="str">
        <f>IF($A68&gt;='FG_576way_Regular Symbol(2wild)'!D$16,"",IF(B68=0,"",IF(OR(B68=$AG$1,B68=$AH$1,B69=$AG$1,B69=$AH$1,B70=$AG$1,B70=$AH$1),0,1)))</f>
        <v/>
      </c>
      <c r="AH68" s="344">
        <f>IF($A68&gt;='FG_576way_Regular Symbol(2wild)'!E$16,"",IF(C68=0,"",IF(OR(C68=$AG$1,C68=$AH$1,C69=$AG$1,C69=$AH$1,C70=$AG$1,C70=$AH$1),0,1)))</f>
        <v>0</v>
      </c>
      <c r="AI68" s="3" t="str">
        <f>IF($A68&gt;='FG_576way_Regular Symbol(2wild)'!F$16,"",IF(D68=0,"",IF(OR(D68=$AG$1,D68=$AH$1,D69=$AG$1,D69=$AH$1,D70=$AG$1,D70=$AH$1,D71=$AG$1,D71=$AH$1),0,1)))</f>
        <v/>
      </c>
      <c r="AJ68" s="3" t="str">
        <f>IF($A68&gt;='FG_576way_Regular Symbol(2wild)'!G$16,"",IF(E68=0,"",IF(OR(E68=$AG$1,E68=$AH$1,E69=$AG$1,E69=$AH$1,E70=$AG$1,E70=$AH$1,E71=$AG$1,E71=$AH$1),0,1)))</f>
        <v/>
      </c>
      <c r="AK68" s="3">
        <f>IF($A68&gt;='FG_576way_Regular Symbol(2wild)'!H$16,"",IF(F68=0,"",IF(OR(F68=$AG$1,F68=$AH$1,F69=$AG$1,F69=$AH$1,F70=$AG$1,F70=$AH$1,F71=$AG$1,F71=$AH$1),0,1)))</f>
        <v>1</v>
      </c>
      <c r="AM68" s="344" t="str">
        <f>IF($A68&gt;='FG_576way_Regular Symbol(2wild)'!D$16,"",IF(B68=0,"",IF(OR(B68=$AM$1,B68=$AN$1,B69=$AM$1,B69=$AN$1,B70=$AM$1,B70=$AN$1),0,1)))</f>
        <v/>
      </c>
      <c r="AN68" s="344">
        <f>IF($A68&gt;='FG_576way_Regular Symbol(2wild)'!E$16,"",IF(C68=0,"",IF(OR(C68=$AM$1,C68=$AN$1,C69=$AM$1,C69=$AN$1,C70=$AM$1,C70=$AN$1),0,1)))</f>
        <v>1</v>
      </c>
      <c r="AO68" s="3" t="str">
        <f>IF($A68&gt;='FG_576way_Regular Symbol(2wild)'!F$16,"",IF(D68=0,"",IF(OR(D68=$AM$1,D68=$AN$1,D69=$AM$1,D69=$AN$1,D70=$AM$1,D70=$AN$1,D71=$AM$1,D71=$AN$1),0,1)))</f>
        <v/>
      </c>
      <c r="AP68" s="3" t="str">
        <f>IF($A68&gt;='FG_576way_Regular Symbol(2wild)'!G$16,"",IF(E68=0,"",IF(OR(E68=$AM$1,E68=$AN$1,E69=$AM$1,E69=$AN$1,E70=$AM$1,E70=$AN$1,E71=$AM$1,E71=$AN$1),0,1)))</f>
        <v/>
      </c>
      <c r="AQ68" s="3">
        <f>IF($A68&gt;='FG_576way_Regular Symbol(2wild)'!H$16,"",IF(F68=0,"",IF(OR(F68=$AM$1,F68=$AN$1,F69=$AM$1,F69=$AN$1,F70=$AM$1,F70=$AN$1,F71=$AM$1,F71=$AN$1),0,1)))</f>
        <v>0</v>
      </c>
      <c r="AS68" s="344" t="str">
        <f>IF($A68&gt;='FG_576way_Regular Symbol(2wild)'!D$16,"",IF(B68=0,"",IF(OR(B68=$AM$1,B68=$AT$1,B69=$AM$1,B69=$AT$1,B70=$AM$1,B70=$AT$1),0,1)))</f>
        <v/>
      </c>
      <c r="AT68" s="344">
        <f>IF($A68&gt;='FG_576way_Regular Symbol(2wild)'!E$16,"",IF(C68=0,"",IF(OR(C68=$AM$1,C68=$AT$1,C69=$AM$1,C69=$AT$1,C70=$AM$1,C70=$AT$1),0,1)))</f>
        <v>1</v>
      </c>
      <c r="AU68" s="3" t="str">
        <f>IF($A68&gt;='FG_576way_Regular Symbol(2wild)'!F$16,"",IF(D68=0,"",IF(OR(D68=$AM$1,D68=$AT$1,D69=$AM$1,D69=$AT$1,D70=$AM$1,D70=$AT$1,D71=$AM$1,D71=$AT$1),0,1)))</f>
        <v/>
      </c>
      <c r="AV68" s="3" t="str">
        <f>IF($A68&gt;='FG_576way_Regular Symbol(2wild)'!G$16,"",IF(E68=0,"",IF(OR(E68=$AM$1,E68=$AT$1,E69=$AM$1,E69=$AT$1,E70=$AM$1,E70=$AT$1,E71=$AM$1,E71=$AT$1),0,1)))</f>
        <v/>
      </c>
      <c r="AW68" s="3">
        <f>IF($A68&gt;='FG_576way_Regular Symbol(2wild)'!H$16,"",IF(F68=0,"",IF(OR(F68=$AM$1,F68=$AT$1,F69=$AM$1,F69=$AT$1,F70=$AM$1,F70=$AT$1,F71=$AM$1,F71=$AT$1),0,1)))</f>
        <v>1</v>
      </c>
      <c r="AY68" s="344" t="str">
        <f>IF($A68&gt;='FG_576way_Regular Symbol(2wild)'!D$16,"",IF(B68=0,"",IF(OR(B68=$AM$1,B68=$AZ$1,B69=$AM$1,B69=$AZ$1,B70=$AM$1,B70=$AZ$1),0,1)))</f>
        <v/>
      </c>
      <c r="AZ68" s="344">
        <f>IF($A68&gt;='FG_576way_Regular Symbol(2wild)'!E$16,"",IF(C68=0,"",IF(OR(C68=$AM$1,C68=$AZ$1,C69=$AM$1,C69=$AZ$1,C70=$AM$1,C70=$AZ$1),0,1)))</f>
        <v>1</v>
      </c>
      <c r="BA68" s="3" t="str">
        <f>IF($A68&gt;='FG_576way_Regular Symbol(2wild)'!F$16,"",IF(D68=0,"",IF(OR(D68=$AM$1,D68=$AZ$1,D69=$AM$1,D69=$AZ$1,D70=$AM$1,D70=$AZ$1,D71=$AM$1,D71=$AZ$1),0,1)))</f>
        <v/>
      </c>
      <c r="BB68" s="3" t="str">
        <f>IF($A68&gt;='FG_576way_Regular Symbol(2wild)'!G$16,"",IF(E68=0,"",IF(OR(E68=$AM$1,E68=$AZ$1,E69=$AM$1,E69=$AZ$1,E70=$AM$1,E70=$AZ$1,E71=$AM$1,E71=$AZ$1),0,1)))</f>
        <v/>
      </c>
      <c r="BC68" s="3">
        <f>IF($A68&gt;='FG_576way_Regular Symbol(2wild)'!H$16,"",IF(F68=0,"",IF(OR(F68=$AM$1,F68=$AZ$1,F69=$AM$1,F69=$AZ$1,F70=$AM$1,F70=$AZ$1,F71=$AM$1,F71=$AZ$1),0,1)))</f>
        <v>1</v>
      </c>
      <c r="BE68" s="344" t="str">
        <f>IF($A68&gt;='FG_576way_Regular Symbol(2wild)'!D$16,"",IF(B68=0,"",IF(OR(B68=$AM$1,B68=$BF$1,B69=$AM$1,B69=$BF$1,B70=$AM$1,B70=$BF$1),0,1)))</f>
        <v/>
      </c>
      <c r="BF68" s="344">
        <f>IF($A68&gt;='FG_576way_Regular Symbol(2wild)'!E$16,"",IF(C68=0,"",IF(OR(C68=$AM$1,C68=$BF$1,C69=$AM$1,C69=$BF$1,C70=$AM$1,C70=$BF$1),0,1)))</f>
        <v>1</v>
      </c>
      <c r="BG68" s="3" t="str">
        <f>IF($A68&gt;='FG_576way_Regular Symbol(2wild)'!F$16,"",IF(D68=0,"",IF(OR(D68=$AM$1,D68=$BF$1,D69=$AM$1,D69=$BF$1,D70=$AM$1,D70=$BF$1,D71=$AM$1,D71=$BF$1),0,1)))</f>
        <v/>
      </c>
      <c r="BH68" s="3" t="str">
        <f>IF($A68&gt;='FG_576way_Regular Symbol(2wild)'!G$16,"",IF(E68=0,"",IF(OR(E68=$AM$1,E68=$BF$1,E69=$AM$1,E69=$BF$1,E70=$AM$1,E70=$BF$1,E71=$AM$1,E71=$BF$1),0,1)))</f>
        <v/>
      </c>
      <c r="BI68" s="3">
        <f>IF($A68&gt;='FG_576way_Regular Symbol(2wild)'!H$16,"",IF(F68=0,"",IF(OR(F68=$AM$1,F68=$BF$1,F69=$AM$1,F69=$BF$1,F70=$AM$1,F70=$BF$1,F71=$AM$1,F71=$BF$1),0,1)))</f>
        <v>1</v>
      </c>
      <c r="BK68" s="344" t="str">
        <f>IF($A68&gt;='FG_576way_Regular Symbol(2wild)'!D$16,"",IF(B68=0,"",IF(OR(B68=$AM$1,B68=$BL$1,B69=$AM$1,B69=$BL$1,B70=$AM$1,B70=$BL$1),0,1)))</f>
        <v/>
      </c>
      <c r="BL68" s="344">
        <f>IF($A68&gt;='FG_576way_Regular Symbol(2wild)'!E$16,"",IF(C68=0,"",IF(OR(C68=$AM$1,C68=$BL$1,C69=$AM$1,C69=$BL$1,C70=$AM$1,C70=$BL$1),0,1)))</f>
        <v>1</v>
      </c>
      <c r="BM68" s="3" t="str">
        <f>IF($A68&gt;='FG_576way_Regular Symbol(2wild)'!F$16,"",IF(D68=0,"",IF(OR(D68=$AM$1,D68=$BL$1,D69=$AM$1,D69=$BL$1,D70=$AM$1,D70=$BL$1,D71=$AM$1,D71=$BL$1),0,1)))</f>
        <v/>
      </c>
      <c r="BN68" s="3" t="str">
        <f>IF($A68&gt;='FG_576way_Regular Symbol(2wild)'!G$16,"",IF(E68=0,"",IF(OR(E68=$AM$1,E68=$BL$1,E69=$AM$1,E69=$BL$1,E70=$AM$1,E70=$BL$1,E71=$AM$1,E71=$BL$1),0,1)))</f>
        <v/>
      </c>
      <c r="BO68" s="3">
        <f>IF($A68&gt;='FG_576way_Regular Symbol(2wild)'!H$16,"",IF(F68=0,"",IF(OR(F68=$AM$1,F68=$BL$1,F69=$AM$1,F69=$BL$1,F70=$AM$1,F70=$BL$1,F71=$AM$1,F71=$BL$1),0,1)))</f>
        <v>1</v>
      </c>
      <c r="BQ68" s="3" t="str">
        <f>IF($A68&gt;='FG_576way_Regular Symbol(2wild)'!D$16,"",IF(B68=0,"",IF(OR(B68=$BQ$1,B68=$BR$1,B69=$BQ$1,B69=$BR$1,B70=$BQ$1,B70=$BR$1),0,1)))</f>
        <v/>
      </c>
      <c r="BR68" s="3">
        <f>IF($A68&gt;='FG_576way_Regular Symbol(2wild)'!E$16,"",IF(C68=0,"",IF(OR(C68=$BQ$1,C68=$BR$1,C69=$BQ$1,C69=$BR$1,C70=$BQ$1,C70=$BR$1),0,1)))</f>
        <v>1</v>
      </c>
      <c r="BS68" s="3" t="str">
        <f>IF($A68&gt;='FG_576way_Regular Symbol(2wild)'!F$16,"",IF(D68=0,"",IF(OR(D68=$BQ$1,D68=$BR$1,D69=$BQ$1,D69=$BR$1,D70=$BQ$1,D70=$BR$1,D71=$BQ$1,D71=$BR$1),0,1)))</f>
        <v/>
      </c>
      <c r="BT68" s="3" t="str">
        <f>IF($A68&gt;='FG_576way_Regular Symbol(2wild)'!G$16,"",IF(E68=0,"",IF(OR(E68=$BQ$1,E68=$BR$1,E69=$BQ$1,E69=$BR$1,E70=$BQ$1,E70=$BR$1,E71=$BQ$1,E71=$BR$1),0,1)))</f>
        <v/>
      </c>
      <c r="BU68" s="3">
        <f>IF($A68&gt;='FG_576way_Regular Symbol(2wild)'!H$16,"",IF(F68=0,"",IF(OR(F68=$BQ$1,F68=$BR$1,F69=$BQ$1,F69=$BR$1,F70=$BQ$1,F70=$BR$1,F71=$BQ$1,F71=$BR$1),0,1)))</f>
        <v>1</v>
      </c>
      <c r="BW68" s="3" t="str">
        <f>IF($A68&gt;='FG_576way_Regular Symbol(2wild)'!D$16,"",IF(B68=0,"",IF(OR(B68=$BW$1,B69=$BW$1,B70=$BW$1,B68=$BX$1,B69=$BX$1,B70=$BX$1),0,1)))</f>
        <v/>
      </c>
      <c r="BX68" s="3">
        <f>IF($A68&gt;='FG_576way_Regular Symbol(2wild)'!E$16,"",IF(C68=0,"",IF(OR(C68=$BW$1,C69=$BW$1,C70=$BW$1,C68=$BX$1,C69=$BX$1,C70=$BX$1),0,1)))</f>
        <v>0</v>
      </c>
      <c r="BY68" s="3" t="str">
        <f>IF($A68&gt;='FG_576way_Regular Symbol(2wild)'!F$16,"",IF(D68=0,"",IF(OR(D68=$BW$1,D69=$BW$1,D70=$BW$1,D68=$BX$1,D69=$BX$1,D70=$BX$1,D71=$BW$1,D71=$BX$1),0,1)))</f>
        <v/>
      </c>
      <c r="BZ68" s="3" t="str">
        <f>IF($A68&gt;='FG_576way_Regular Symbol(2wild)'!G$16,"",IF(E68=0,"",IF(OR(E68=$BW$1,E69=$BW$1,E70=$BW$1,E68=$BX$1,E69=$BX$1,E70=$BX$1,E71=$BW$1,E71=$BX$1),0,1)))</f>
        <v/>
      </c>
      <c r="CA68" s="3">
        <f>IF($A68&gt;='FG_576way_Regular Symbol(2wild)'!H$16,"",IF(F68=0,"",IF(OR(F68=$BW$1,F69=$BW$1,F70=$BW$1,F68=$BX$1,F69=$BX$1,F70=$BX$1,F71=$BW$1,F71=$BX$1),0,1)))</f>
        <v>0</v>
      </c>
      <c r="CC68" s="3" t="str">
        <f>IF($A68&gt;='FG_576way_Regular Symbol(2wild)'!D$16,"",IF(B68=0,"",IF(OR(B68=$BW$1,B69=$BW$1,B70=$BW$1,B68=$CD$1,B69=$CD$1,B70=$CD$1),0,1)))</f>
        <v/>
      </c>
      <c r="CD68" s="3">
        <f>IF($A68&gt;='FG_576way_Regular Symbol(2wild)'!E$16,"",IF(C68=0,"",IF(OR(C68=$BW$1,C69=$BW$1,C70=$BW$1,C68=$CD$1,C69=$CD$1,C70=$CD$1),0,1)))</f>
        <v>0</v>
      </c>
      <c r="CE68" s="3" t="str">
        <f>IF($A68&gt;='FG_576way_Regular Symbol(2wild)'!F$16,"",IF(D68=0,"",IF(OR(D68=$BW$1,D69=$BW$1,D70=$BW$1,D68=$CD$1,D69=$CD$1,D70=$CD$1,D71=$BW$1,D71=$CD$1),0,1)))</f>
        <v/>
      </c>
      <c r="CF68" s="3" t="str">
        <f>IF($A68&gt;='FG_576way_Regular Symbol(2wild)'!G$16,"",IF(E68=0,"",IF(OR(E68=$BW$1,E69=$BW$1,E70=$BW$1,E68=$CD$1,E69=$CD$1,E70=$CD$1,E71=$BW$1,E71=$CD$1),0,1)))</f>
        <v/>
      </c>
      <c r="CG68" s="3">
        <f>IF($A68&gt;='FG_576way_Regular Symbol(2wild)'!H$16,"",IF(F68=0,"",IF(OR(F68=$BW$1,F69=$BW$1,F70=$BW$1,F68=$CD$1,F69=$CD$1,F70=$CD$1,F71=$BW$1,F71=$CD$1),0,1)))</f>
        <v>0</v>
      </c>
      <c r="CI68" s="3" t="str">
        <f>IF($A68&gt;='FG_576way_Regular Symbol(2wild)'!D$16,"",IF(B68=0,"",IF(OR(B68=$BW$1,B69=$BW$1,B70=$BW$1,B68=$CJ$1,B69=$CJ$1,B70=$CJ$1),0,1)))</f>
        <v/>
      </c>
      <c r="CJ68" s="3">
        <f>IF($A68&gt;='FG_576way_Regular Symbol(2wild)'!E$16,"",IF(C68=0,"",IF(OR(C68=$BW$1,C69=$BW$1,C70=$BW$1,C68=$CJ$1,C69=$CJ$1,C70=$CJ$1),0,1)))</f>
        <v>1</v>
      </c>
      <c r="CK68" s="3" t="str">
        <f>IF($A68&gt;='FG_576way_Regular Symbol(2wild)'!F$16,"",IF(D68=0,"",IF(OR(D68=$BW$1,D69=$BW$1,D70=$BW$1,D68=$CJ$1,D69=$CJ$1,D70=$CJ$1,D71=$BW$1,D71=$CJ$1),0,1)))</f>
        <v/>
      </c>
      <c r="CL68" s="3" t="str">
        <f>IF($A68&gt;='FG_576way_Regular Symbol(2wild)'!G$16,"",IF(E68=0,"",IF(OR(E68=$BW$1,E69=$BW$1,E70=$BW$1,E68=$CJ$1,E69=$CJ$1,E70=$CJ$1,E71=$BW$1,E71=$CJ$1),0,1)))</f>
        <v/>
      </c>
      <c r="CM68" s="3">
        <f>IF($A68&gt;='FG_576way_Regular Symbol(2wild)'!H$16,"",IF(F68=0,"",IF(OR(F68=$BW$1,F69=$BW$1,F70=$BW$1,F68=$CJ$1,F69=$CJ$1,F70=$CJ$1,F71=$BW$1,F71=$CJ$1),0,1)))</f>
        <v>1</v>
      </c>
      <c r="CO68" s="3" t="str">
        <f>IF($A68&gt;='FG_576way_Regular Symbol(2wild)'!D$16,"",IF(B68=0,"",IF(OR(B68=$BW$1,B69=$BW$1,B70=$BW$1,B68=$CP$1,B69=$CP$1,B70=$CP$1),0,1)))</f>
        <v/>
      </c>
      <c r="CP68" s="3">
        <f>IF($A68&gt;='FG_576way_Regular Symbol(2wild)'!E$16,"",IF(C68=0,"",IF(OR(C68=$BW$1,C69=$BW$1,C70=$BW$1,C68=$CP$1,C69=$CP$1,C70=$CP$1),0,1)))</f>
        <v>1</v>
      </c>
      <c r="CQ68" s="3" t="str">
        <f>IF($A68&gt;='FG_576way_Regular Symbol(2wild)'!F$16,"",IF(D68=0,"",IF(OR(D68=$BW$1,D69=$BW$1,D70=$BW$1,D68=$CP$1,D69=$CP$1,D70=$CP$1,D71=$BW$1,D71=$CP$1),0,1)))</f>
        <v/>
      </c>
      <c r="CR68" s="3" t="str">
        <f>IF($A68&gt;='FG_576way_Regular Symbol(2wild)'!G$16,"",IF(E68=0,"",IF(OR(E68=$BW$1,E69=$BW$1,E70=$BW$1,E68=$CP$1,E69=$CP$1,E70=$CP$1,E71=$BW$1,E71=$CP$1),0,1)))</f>
        <v/>
      </c>
      <c r="CS68" s="3">
        <f>IF($A68&gt;='FG_576way_Regular Symbol(2wild)'!H$16,"",IF(F68=0,"",IF(OR(F68=$BW$1,F69=$BW$1,F70=$BW$1,F68=$CP$1,F69=$CP$1,F70=$CP$1,F71=$BW$1,F71=$CP$1),0,1)))</f>
        <v>1</v>
      </c>
      <c r="CU68" s="3" t="str">
        <f>IF($A68&gt;='FG_576way_Regular Symbol(2wild)'!D$16,"",IF(B68=0,"",IF(OR(B68=$BW$1,B69=$BW$1,B70=$BW$1,B68=$CV$1,B69=$CV$1,B70=$CV$1),0,1)))</f>
        <v/>
      </c>
      <c r="CV68" s="3">
        <f>IF($A68&gt;='FG_576way_Regular Symbol(2wild)'!E$16,"",IF(C68=0,"",IF(OR(C68=$BW$1,C69=$BW$1,C70=$BW$1,C68=$CV$1,C69=$CV$1,C70=$CV$1),0,1)))</f>
        <v>1</v>
      </c>
      <c r="CW68" s="3" t="str">
        <f>IF($A68&gt;='FG_576way_Regular Symbol(2wild)'!F$16,"",IF(D68=0,"",IF(OR(D68=$BW$1,D69=$BW$1,D70=$BW$1,D68=$CV$1,D69=$CV$1,D70=$CV$1,D71=$BW$1,D71=$CV$1),0,1)))</f>
        <v/>
      </c>
      <c r="CX68" s="3" t="str">
        <f>IF($A68&gt;='FG_576way_Regular Symbol(2wild)'!G$16,"",IF(E68=0,"",IF(OR(E68=$BW$1,E69=$BW$1,E70=$BW$1,E68=$CV$1,E69=$CV$1,E70=$CV$1,E71=$BW$1,E71=$CV$1),0,1)))</f>
        <v/>
      </c>
      <c r="CY68" s="3">
        <f>IF($A68&gt;='FG_576way_Regular Symbol(2wild)'!H$16,"",IF(F68=0,"",IF(OR(F68=$BW$1,F69=$BW$1,F70=$BW$1,F68=$CV$1,F69=$CV$1,F70=$CV$1,F71=$BW$1,F71=$CV$1),0,1)))</f>
        <v>1</v>
      </c>
    </row>
    <row r="69" spans="1:103">
      <c r="A69" s="337">
        <f>IF('FG_243way_Regular Symbol'!L68="","",'FG_243way_Regular Symbol'!L68)</f>
        <v>65</v>
      </c>
      <c r="B69" s="191" t="str">
        <f>IF('FG_576way_Regular Symbol(2wild)'!Q68="",
IF($A69-'FG_576way_Regular Symbol(2wild)'!D$16&gt;='FG_576way_RegularＸ_W()'!B$2-1,"",VLOOKUP($A69-'FG_576way_Regular Symbol(2wild)'!D$16,'FG_576way_Regular Symbol(2wild)'!$P$3:$U$99,'FG_576way_RegularＸ_W()'!B$3+1,FALSE)),
'FG_576way_Regular Symbol(2wild)'!Q68)</f>
        <v/>
      </c>
      <c r="C69" s="191" t="str">
        <f>IF('FG_576way_Regular Symbol(2wild)'!R68="",
IF($A69-'FG_576way_Regular Symbol(2wild)'!E$16&gt;='FG_576way_RegularＸ_W()'!C$2-1,"",VLOOKUP($A69-'FG_576way_Regular Symbol(2wild)'!E$16,'FG_576way_Regular Symbol(2wild)'!$P$3:$U$99,'FG_576way_RegularＸ_W()'!C$3+1,FALSE)),
'FG_576way_Regular Symbol(2wild)'!R68)</f>
        <v>M4</v>
      </c>
      <c r="D69" s="191" t="str">
        <f>IF('FG_576way_Regular Symbol(2wild)'!S68="",
IF($A69-'FG_576way_Regular Symbol(2wild)'!F$16&gt;='FG_576way_RegularＸ_W()'!D$2-1,"",VLOOKUP($A69-'FG_576way_Regular Symbol(2wild)'!F$16,'FG_576way_Regular Symbol(2wild)'!$P$3:$U$99,'FG_576way_RegularＸ_W()'!D$3+1,FALSE)),
'FG_576way_Regular Symbol(2wild)'!S68)</f>
        <v/>
      </c>
      <c r="E69" s="191" t="str">
        <f>IF('FG_576way_Regular Symbol(2wild)'!T68="",
IF($A69-'FG_576way_Regular Symbol(2wild)'!G$16&gt;='FG_576way_RegularＸ_W()'!E$2-1,"",VLOOKUP($A69-'FG_576way_Regular Symbol(2wild)'!G$16,'FG_576way_Regular Symbol(2wild)'!$P$3:$U$99,'FG_576way_RegularＸ_W()'!E$3+1,FALSE)),
'FG_576way_Regular Symbol(2wild)'!T68)</f>
        <v/>
      </c>
      <c r="F69" s="191" t="str">
        <f>IF('FG_576way_Regular Symbol(2wild)'!U68="",
IF($A69-'FG_576way_Regular Symbol(2wild)'!H$16&gt;='FG_576way_RegularＸ_W()'!F$2-1,"",VLOOKUP($A69-'FG_576way_Regular Symbol(2wild)'!H$16,'FG_576way_Regular Symbol(2wild)'!$P$3:$U$99,'FG_576way_RegularＸ_W()'!F$3+1,FALSE)),
'FG_576way_Regular Symbol(2wild)'!U68)</f>
        <v>Q</v>
      </c>
      <c r="N69" s="363">
        <f t="shared" si="2"/>
        <v>65</v>
      </c>
      <c r="O69" s="344" t="str">
        <f>IF($A69&gt;='FG_576way_Regular Symbol(2wild)'!D$16,"",IF(B69="","",IF(OR(B69=$O$1,B69=$P$1,B70=$O$1,B70=$P$1,B71=$O$1,B71=$P$1),0,1)))</f>
        <v/>
      </c>
      <c r="P69" s="344">
        <f>IF($A69&gt;='FG_576way_Regular Symbol(2wild)'!E$16,"",IF(C69="","",IF(OR(C69=$O$1,C69=$P$1,C70=$O$1,C70=$P$1,C71=$O$1,C71=$P$1),0,1)))</f>
        <v>1</v>
      </c>
      <c r="Q69" s="344" t="str">
        <f>IF($A69&gt;='FG_576way_Regular Symbol(2wild)'!F$16,"",IF(D69="","",IF(OR(D69=$O$1,D69=$P$1,D70=$O$1,D70=$P$1,D71=$O$1,D71=$P$1,D72=$O$1,D72=$P$1),0,1)))</f>
        <v/>
      </c>
      <c r="R69" s="344" t="str">
        <f>IF($A69&gt;='FG_576way_Regular Symbol(2wild)'!G$16,"",IF(E69="","",IF(OR(E69=$O$1,E69=$P$1,E70=$O$1,E70=$P$1,E71=$O$1,E71=$P$1,E72=$O$1,E72=$P$1),0,1)))</f>
        <v/>
      </c>
      <c r="S69" s="344">
        <f>IF($A69&gt;='FG_576way_Regular Symbol(2wild)'!H$16,"",IF(F69="","",IF(OR(F69=$O$1,F69=$P$1,F70=$O$1,F70=$P$1,F71=$O$1,F71=$P$1,F72=$O$1,F72=$P$1),0,1)))</f>
        <v>1</v>
      </c>
      <c r="U69" s="344" t="str">
        <f>IF($A69&gt;='FG_576way_Regular Symbol(2wild)'!D$16,"",IF(B69=0,"",IF(OR(B69=$U$1,B69=$V$1,B70=$U$1,B70=$V$1,B71=$U$1,B71=$V$1),0,1)))</f>
        <v/>
      </c>
      <c r="V69" s="344">
        <f>IF($A69&gt;='FG_576way_Regular Symbol(2wild)'!E$16,"",IF(C69=0,"",IF(OR(C69=$U$1,C69=$V$1,C70=$U$1,C70=$V$1,C71=$U$1,C71=$V$1),0,1)))</f>
        <v>1</v>
      </c>
      <c r="W69" s="3" t="str">
        <f>IF($A69&gt;='FG_576way_Regular Symbol(2wild)'!F$16,"",IF(D69=0,"",IF(OR(D69=$U$1,D69=$V$1,D70=$U$1,D70=$V$1,D71=$U$1,D71=$V$1,D72=$U$1,D72=$V$1),0,1)))</f>
        <v/>
      </c>
      <c r="X69" s="3" t="str">
        <f>IF($A69&gt;='FG_576way_Regular Symbol(2wild)'!G$16,"",IF(E69=0,"",IF(OR(E69=$U$1,E69=$V$1,E70=$U$1,E70=$V$1,E71=$U$1,E71=$V$1,E72=$U$1,E72=$V$1),0,1)))</f>
        <v/>
      </c>
      <c r="Y69" s="3">
        <f>IF($A69&gt;='FG_576way_Regular Symbol(2wild)'!H$16,"",IF(F69=0,"",IF(OR(F69=$U$1,F69=$V$1,F70=$U$1,F70=$V$1,F71=$U$1,F71=$V$1,F72=$U$1,F72=$V$1),0,1)))</f>
        <v>1</v>
      </c>
      <c r="AA69" s="344" t="str">
        <f>IF($A69&gt;='FG_576way_Regular Symbol(2wild)'!D$16,"",IF(B69=0,"",IF(OR(B69=$AA$1,B69=$AB$1,B70=$AA$1,B70=$AB$1,B71=$AA$1,,B71=$AB$1),0,1)))</f>
        <v/>
      </c>
      <c r="AB69" s="344">
        <f>IF($A69&gt;='FG_576way_Regular Symbol(2wild)'!E$16,"",IF(C69=0,"",IF(OR(C69=$AA$1,C69=$AB$1,C70=$AA$1,C70=$AB$1,C71=$AA$1,,C71=$AB$1),0,1)))</f>
        <v>1</v>
      </c>
      <c r="AC69" s="3" t="str">
        <f>IF($A69&gt;='FG_576way_Regular Symbol(2wild)'!F$16,"",IF(D69=0,"",IF(OR(D69=$AA$1,D69=$AB$1,D70=$AA$1,D70=$AB$1,D71=$AA$1,D71=$AB$1,D72=$AA$1,D72=$AB$1),0,1)))</f>
        <v/>
      </c>
      <c r="AD69" s="3" t="str">
        <f>IF($A69&gt;='FG_576way_Regular Symbol(2wild)'!G$16,"",IF(E69=0,"",IF(OR(E69=$AA$1,E69=$AB$1,E70=$AA$1,E70=$AB$1,E71=$AA$1,E71=$AB$1,E72=$AA$1,E72=$AB$1),0,1)))</f>
        <v/>
      </c>
      <c r="AE69" s="3">
        <f>IF($A69&gt;='FG_576way_Regular Symbol(2wild)'!H$16,"",IF(F69=0,"",IF(OR(F69=$AA$1,F69=$AB$1,F70=$AA$1,F70=$AB$1,F71=$AA$1,F71=$AB$1,F72=$AA$1,F72=$AB$1),0,1)))</f>
        <v>0</v>
      </c>
      <c r="AG69" s="344" t="str">
        <f>IF($A69&gt;='FG_576way_Regular Symbol(2wild)'!D$16,"",IF(B69=0,"",IF(OR(B69=$AG$1,B69=$AH$1,B70=$AG$1,B70=$AH$1,B71=$AG$1,B71=$AH$1),0,1)))</f>
        <v/>
      </c>
      <c r="AH69" s="344">
        <f>IF($A69&gt;='FG_576way_Regular Symbol(2wild)'!E$16,"",IF(C69=0,"",IF(OR(C69=$AG$1,C69=$AH$1,C70=$AG$1,C70=$AH$1,C71=$AG$1,C71=$AH$1),0,1)))</f>
        <v>0</v>
      </c>
      <c r="AI69" s="3" t="str">
        <f>IF($A69&gt;='FG_576way_Regular Symbol(2wild)'!F$16,"",IF(D69=0,"",IF(OR(D69=$AG$1,D69=$AH$1,D70=$AG$1,D70=$AH$1,D71=$AG$1,D71=$AH$1,D72=$AG$1,D72=$AH$1),0,1)))</f>
        <v/>
      </c>
      <c r="AJ69" s="3" t="str">
        <f>IF($A69&gt;='FG_576way_Regular Symbol(2wild)'!G$16,"",IF(E69=0,"",IF(OR(E69=$AG$1,E69=$AH$1,E70=$AG$1,E70=$AH$1,E71=$AG$1,E71=$AH$1,E72=$AG$1,E72=$AH$1),0,1)))</f>
        <v/>
      </c>
      <c r="AK69" s="3">
        <f>IF($A69&gt;='FG_576way_Regular Symbol(2wild)'!H$16,"",IF(F69=0,"",IF(OR(F69=$AG$1,F69=$AH$1,F70=$AG$1,F70=$AH$1,F71=$AG$1,F71=$AH$1,F72=$AG$1,F72=$AH$1),0,1)))</f>
        <v>1</v>
      </c>
      <c r="AM69" s="344" t="str">
        <f>IF($A69&gt;='FG_576way_Regular Symbol(2wild)'!D$16,"",IF(B69=0,"",IF(OR(B69=$AM$1,B69=$AN$1,B70=$AM$1,B70=$AN$1,B71=$AM$1,B71=$AN$1),0,1)))</f>
        <v/>
      </c>
      <c r="AN69" s="344">
        <f>IF($A69&gt;='FG_576way_Regular Symbol(2wild)'!E$16,"",IF(C69=0,"",IF(OR(C69=$AM$1,C69=$AN$1,C70=$AM$1,C70=$AN$1,C71=$AM$1,C71=$AN$1),0,1)))</f>
        <v>1</v>
      </c>
      <c r="AO69" s="3" t="str">
        <f>IF($A69&gt;='FG_576way_Regular Symbol(2wild)'!F$16,"",IF(D69=0,"",IF(OR(D69=$AM$1,D69=$AN$1,D70=$AM$1,D70=$AN$1,D71=$AM$1,D71=$AN$1,D72=$AM$1,D72=$AN$1),0,1)))</f>
        <v/>
      </c>
      <c r="AP69" s="3" t="str">
        <f>IF($A69&gt;='FG_576way_Regular Symbol(2wild)'!G$16,"",IF(E69=0,"",IF(OR(E69=$AM$1,E69=$AN$1,E70=$AM$1,E70=$AN$1,E71=$AM$1,E71=$AN$1,E72=$AM$1,E72=$AN$1),0,1)))</f>
        <v/>
      </c>
      <c r="AQ69" s="3">
        <f>IF($A69&gt;='FG_576way_Regular Symbol(2wild)'!H$16,"",IF(F69=0,"",IF(OR(F69=$AM$1,F69=$AN$1,F70=$AM$1,F70=$AN$1,F71=$AM$1,F71=$AN$1,F72=$AM$1,F72=$AN$1),0,1)))</f>
        <v>1</v>
      </c>
      <c r="AS69" s="344" t="str">
        <f>IF($A69&gt;='FG_576way_Regular Symbol(2wild)'!D$16,"",IF(B69=0,"",IF(OR(B69=$AM$1,B69=$AT$1,B70=$AM$1,B70=$AT$1,B71=$AM$1,B71=$AT$1),0,1)))</f>
        <v/>
      </c>
      <c r="AT69" s="344">
        <f>IF($A69&gt;='FG_576way_Regular Symbol(2wild)'!E$16,"",IF(C69=0,"",IF(OR(C69=$AM$1,C69=$AT$1,C70=$AM$1,C70=$AT$1,C71=$AM$1,C71=$AT$1),0,1)))</f>
        <v>1</v>
      </c>
      <c r="AU69" s="3" t="str">
        <f>IF($A69&gt;='FG_576way_Regular Symbol(2wild)'!F$16,"",IF(D69=0,"",IF(OR(D69=$AM$1,D69=$AT$1,D70=$AM$1,D70=$AT$1,D71=$AM$1,D71=$AT$1,D72=$AM$1,D72=$AT$1),0,1)))</f>
        <v/>
      </c>
      <c r="AV69" s="3" t="str">
        <f>IF($A69&gt;='FG_576way_Regular Symbol(2wild)'!G$16,"",IF(E69=0,"",IF(OR(E69=$AM$1,E69=$AT$1,E70=$AM$1,E70=$AT$1,E71=$AM$1,E71=$AT$1,E72=$AM$1,E72=$AT$1),0,1)))</f>
        <v/>
      </c>
      <c r="AW69" s="3">
        <f>IF($A69&gt;='FG_576way_Regular Symbol(2wild)'!H$16,"",IF(F69=0,"",IF(OR(F69=$AM$1,F69=$AT$1,F70=$AM$1,F70=$AT$1,F71=$AM$1,F71=$AT$1,F72=$AM$1,F72=$AT$1),0,1)))</f>
        <v>1</v>
      </c>
      <c r="AY69" s="344" t="str">
        <f>IF($A69&gt;='FG_576way_Regular Symbol(2wild)'!D$16,"",IF(B69=0,"",IF(OR(B69=$AM$1,B69=$AZ$1,B70=$AM$1,B70=$AZ$1,B71=$AM$1,B71=$AZ$1),0,1)))</f>
        <v/>
      </c>
      <c r="AZ69" s="344">
        <f>IF($A69&gt;='FG_576way_Regular Symbol(2wild)'!E$16,"",IF(C69=0,"",IF(OR(C69=$AM$1,C69=$AZ$1,C70=$AM$1,C70=$AZ$1,C71=$AM$1,C71=$AZ$1),0,1)))</f>
        <v>1</v>
      </c>
      <c r="BA69" s="3" t="str">
        <f>IF($A69&gt;='FG_576way_Regular Symbol(2wild)'!F$16,"",IF(D69=0,"",IF(OR(D69=$AM$1,D69=$AZ$1,D70=$AM$1,D70=$AZ$1,D71=$AM$1,D71=$AZ$1,D72=$AM$1,D72=$AZ$1),0,1)))</f>
        <v/>
      </c>
      <c r="BB69" s="3" t="str">
        <f>IF($A69&gt;='FG_576way_Regular Symbol(2wild)'!G$16,"",IF(E69=0,"",IF(OR(E69=$AM$1,E69=$AZ$1,E70=$AM$1,E70=$AZ$1,E71=$AM$1,E71=$AZ$1,E72=$AM$1,E72=$AZ$1),0,1)))</f>
        <v/>
      </c>
      <c r="BC69" s="3">
        <f>IF($A69&gt;='FG_576way_Regular Symbol(2wild)'!H$16,"",IF(F69=0,"",IF(OR(F69=$AM$1,F69=$AZ$1,F70=$AM$1,F70=$AZ$1,F71=$AM$1,F71=$AZ$1,F72=$AM$1,F72=$AZ$1),0,1)))</f>
        <v>1</v>
      </c>
      <c r="BE69" s="344" t="str">
        <f>IF($A69&gt;='FG_576way_Regular Symbol(2wild)'!D$16,"",IF(B69=0,"",IF(OR(B69=$AM$1,B69=$BF$1,B70=$AM$1,B70=$BF$1,B71=$AM$1,B71=$BF$1),0,1)))</f>
        <v/>
      </c>
      <c r="BF69" s="344">
        <f>IF($A69&gt;='FG_576way_Regular Symbol(2wild)'!E$16,"",IF(C69=0,"",IF(OR(C69=$AM$1,C69=$BF$1,C70=$AM$1,C70=$BF$1,C71=$AM$1,C71=$BF$1),0,1)))</f>
        <v>1</v>
      </c>
      <c r="BG69" s="3" t="str">
        <f>IF($A69&gt;='FG_576way_Regular Symbol(2wild)'!F$16,"",IF(D69=0,"",IF(OR(D69=$AM$1,D69=$BF$1,D70=$AM$1,D70=$BF$1,D71=$AM$1,D71=$BF$1,D72=$AM$1,D72=$BF$1),0,1)))</f>
        <v/>
      </c>
      <c r="BH69" s="3" t="str">
        <f>IF($A69&gt;='FG_576way_Regular Symbol(2wild)'!G$16,"",IF(E69=0,"",IF(OR(E69=$AM$1,E69=$BF$1,E70=$AM$1,E70=$BF$1,E71=$AM$1,E71=$BF$1,E72=$AM$1,E72=$BF$1),0,1)))</f>
        <v/>
      </c>
      <c r="BI69" s="3">
        <f>IF($A69&gt;='FG_576way_Regular Symbol(2wild)'!H$16,"",IF(F69=0,"",IF(OR(F69=$AM$1,F69=$BF$1,F70=$AM$1,F70=$BF$1,F71=$AM$1,F71=$BF$1,F72=$AM$1,F72=$BF$1),0,1)))</f>
        <v>1</v>
      </c>
      <c r="BK69" s="344" t="str">
        <f>IF($A69&gt;='FG_576way_Regular Symbol(2wild)'!D$16,"",IF(B69=0,"",IF(OR(B69=$AM$1,B69=$BL$1,B70=$AM$1,B70=$BL$1,B71=$AM$1,B71=$BL$1),0,1)))</f>
        <v/>
      </c>
      <c r="BL69" s="344">
        <f>IF($A69&gt;='FG_576way_Regular Symbol(2wild)'!E$16,"",IF(C69=0,"",IF(OR(C69=$AM$1,C69=$BL$1,C70=$AM$1,C70=$BL$1,C71=$AM$1,C71=$BL$1),0,1)))</f>
        <v>1</v>
      </c>
      <c r="BM69" s="3" t="str">
        <f>IF($A69&gt;='FG_576way_Regular Symbol(2wild)'!F$16,"",IF(D69=0,"",IF(OR(D69=$AM$1,D69=$BL$1,D70=$AM$1,D70=$BL$1,D71=$AM$1,D71=$BL$1,D72=$AM$1,D72=$BL$1),0,1)))</f>
        <v/>
      </c>
      <c r="BN69" s="3" t="str">
        <f>IF($A69&gt;='FG_576way_Regular Symbol(2wild)'!G$16,"",IF(E69=0,"",IF(OR(E69=$AM$1,E69=$BL$1,E70=$AM$1,E70=$BL$1,E71=$AM$1,E71=$BL$1,E72=$AM$1,E72=$BL$1),0,1)))</f>
        <v/>
      </c>
      <c r="BO69" s="3">
        <f>IF($A69&gt;='FG_576way_Regular Symbol(2wild)'!H$16,"",IF(F69=0,"",IF(OR(F69=$AM$1,F69=$BL$1,F70=$AM$1,F70=$BL$1,F71=$AM$1,F71=$BL$1,F72=$AM$1,F72=$BL$1),0,1)))</f>
        <v>1</v>
      </c>
      <c r="BQ69" s="3" t="str">
        <f>IF($A69&gt;='FG_576way_Regular Symbol(2wild)'!D$16,"",IF(B69=0,"",IF(OR(B69=$BQ$1,B69=$BR$1,B70=$BQ$1,B70=$BR$1,B71=$BQ$1,B71=$BR$1),0,1)))</f>
        <v/>
      </c>
      <c r="BR69" s="3">
        <f>IF($A69&gt;='FG_576way_Regular Symbol(2wild)'!E$16,"",IF(C69=0,"",IF(OR(C69=$BQ$1,C69=$BR$1,C70=$BQ$1,C70=$BR$1,C71=$BQ$1,C71=$BR$1),0,1)))</f>
        <v>0</v>
      </c>
      <c r="BS69" s="3" t="str">
        <f>IF($A69&gt;='FG_576way_Regular Symbol(2wild)'!F$16,"",IF(D69=0,"",IF(OR(D69=$BQ$1,D69=$BR$1,D70=$BQ$1,D70=$BR$1,D71=$BQ$1,D71=$BR$1,D72=$BQ$1,D72=$BR$1),0,1)))</f>
        <v/>
      </c>
      <c r="BT69" s="3" t="str">
        <f>IF($A69&gt;='FG_576way_Regular Symbol(2wild)'!G$16,"",IF(E69=0,"",IF(OR(E69=$BQ$1,E69=$BR$1,E70=$BQ$1,E70=$BR$1,E71=$BQ$1,E71=$BR$1,E72=$BQ$1,E72=$BR$1),0,1)))</f>
        <v/>
      </c>
      <c r="BU69" s="3">
        <f>IF($A69&gt;='FG_576way_Regular Symbol(2wild)'!H$16,"",IF(F69=0,"",IF(OR(F69=$BQ$1,F69=$BR$1,F70=$BQ$1,F70=$BR$1,F71=$BQ$1,F71=$BR$1,F72=$BQ$1,F72=$BR$1),0,1)))</f>
        <v>1</v>
      </c>
      <c r="BW69" s="3" t="str">
        <f>IF($A69&gt;='FG_576way_Regular Symbol(2wild)'!D$16,"",IF(B69=0,"",IF(OR(B69=$BW$1,B70=$BW$1,B71=$BW$1,B69=$BX$1,B70=$BX$1,B71=$BX$1),0,1)))</f>
        <v/>
      </c>
      <c r="BX69" s="3">
        <f>IF($A69&gt;='FG_576way_Regular Symbol(2wild)'!E$16,"",IF(C69=0,"",IF(OR(C69=$BW$1,C70=$BW$1,C71=$BW$1,C69=$BX$1,C70=$BX$1,C71=$BX$1),0,1)))</f>
        <v>1</v>
      </c>
      <c r="BY69" s="3" t="str">
        <f>IF($A69&gt;='FG_576way_Regular Symbol(2wild)'!F$16,"",IF(D69=0,"",IF(OR(D69=$BW$1,D70=$BW$1,D71=$BW$1,D69=$BX$1,D70=$BX$1,D71=$BX$1,D72=$BW$1,D72=$BX$1),0,1)))</f>
        <v/>
      </c>
      <c r="BZ69" s="3" t="str">
        <f>IF($A69&gt;='FG_576way_Regular Symbol(2wild)'!G$16,"",IF(E69=0,"",IF(OR(E69=$BW$1,E70=$BW$1,E71=$BW$1,E69=$BX$1,E70=$BX$1,E71=$BX$1,E72=$BW$1,E72=$BX$1),0,1)))</f>
        <v/>
      </c>
      <c r="CA69" s="3">
        <f>IF($A69&gt;='FG_576way_Regular Symbol(2wild)'!H$16,"",IF(F69=0,"",IF(OR(F69=$BW$1,F70=$BW$1,F71=$BW$1,F69=$BX$1,F70=$BX$1,F71=$BX$1,F72=$BW$1,F72=$BX$1),0,1)))</f>
        <v>0</v>
      </c>
      <c r="CC69" s="3" t="str">
        <f>IF($A69&gt;='FG_576way_Regular Symbol(2wild)'!D$16,"",IF(B69=0,"",IF(OR(B69=$BW$1,B70=$BW$1,B71=$BW$1,B69=$CD$1,B70=$CD$1,B71=$CD$1),0,1)))</f>
        <v/>
      </c>
      <c r="CD69" s="3">
        <f>IF($A69&gt;='FG_576way_Regular Symbol(2wild)'!E$16,"",IF(C69=0,"",IF(OR(C69=$BW$1,C70=$BW$1,C71=$BW$1,C69=$CD$1,C70=$CD$1,C71=$CD$1),0,1)))</f>
        <v>0</v>
      </c>
      <c r="CE69" s="3" t="str">
        <f>IF($A69&gt;='FG_576way_Regular Symbol(2wild)'!F$16,"",IF(D69=0,"",IF(OR(D69=$BW$1,D70=$BW$1,D71=$BW$1,D69=$CD$1,D70=$CD$1,D71=$CD$1,D72=$BW$1,D72=$CD$1),0,1)))</f>
        <v/>
      </c>
      <c r="CF69" s="3" t="str">
        <f>IF($A69&gt;='FG_576way_Regular Symbol(2wild)'!G$16,"",IF(E69=0,"",IF(OR(E69=$BW$1,E70=$BW$1,E71=$BW$1,E69=$CD$1,E70=$CD$1,E71=$CD$1,E72=$BW$1,E72=$CD$1),0,1)))</f>
        <v/>
      </c>
      <c r="CG69" s="3">
        <f>IF($A69&gt;='FG_576way_Regular Symbol(2wild)'!H$16,"",IF(F69=0,"",IF(OR(F69=$BW$1,F70=$BW$1,F71=$BW$1,F69=$CD$1,F70=$CD$1,F71=$CD$1,F72=$BW$1,F72=$CD$1),0,1)))</f>
        <v>0</v>
      </c>
      <c r="CI69" s="3" t="str">
        <f>IF($A69&gt;='FG_576way_Regular Symbol(2wild)'!D$16,"",IF(B69=0,"",IF(OR(B69=$BW$1,B70=$BW$1,B71=$BW$1,B69=$CJ$1,B70=$CJ$1,B71=$CJ$1),0,1)))</f>
        <v/>
      </c>
      <c r="CJ69" s="3">
        <f>IF($A69&gt;='FG_576way_Regular Symbol(2wild)'!E$16,"",IF(C69=0,"",IF(OR(C69=$BW$1,C70=$BW$1,C71=$BW$1,C69=$CJ$1,C70=$CJ$1,C71=$CJ$1),0,1)))</f>
        <v>1</v>
      </c>
      <c r="CK69" s="3" t="str">
        <f>IF($A69&gt;='FG_576way_Regular Symbol(2wild)'!F$16,"",IF(D69=0,"",IF(OR(D69=$BW$1,D70=$BW$1,D71=$BW$1,D69=$CJ$1,D70=$CJ$1,D71=$CJ$1,D72=$BW$1,D72=$CJ$1),0,1)))</f>
        <v/>
      </c>
      <c r="CL69" s="3" t="str">
        <f>IF($A69&gt;='FG_576way_Regular Symbol(2wild)'!G$16,"",IF(E69=0,"",IF(OR(E69=$BW$1,E70=$BW$1,E71=$BW$1,E69=$CJ$1,E70=$CJ$1,E71=$CJ$1,E72=$BW$1,E72=$CJ$1),0,1)))</f>
        <v/>
      </c>
      <c r="CM69" s="3">
        <f>IF($A69&gt;='FG_576way_Regular Symbol(2wild)'!H$16,"",IF(F69=0,"",IF(OR(F69=$BW$1,F70=$BW$1,F71=$BW$1,F69=$CJ$1,F70=$CJ$1,F71=$CJ$1,F72=$BW$1,F72=$CJ$1),0,1)))</f>
        <v>1</v>
      </c>
      <c r="CO69" s="3" t="str">
        <f>IF($A69&gt;='FG_576way_Regular Symbol(2wild)'!D$16,"",IF(B69=0,"",IF(OR(B69=$BW$1,B70=$BW$1,B71=$BW$1,B69=$CP$1,B70=$CP$1,B71=$CP$1),0,1)))</f>
        <v/>
      </c>
      <c r="CP69" s="3">
        <f>IF($A69&gt;='FG_576way_Regular Symbol(2wild)'!E$16,"",IF(C69=0,"",IF(OR(C69=$BW$1,C70=$BW$1,C71=$BW$1,C69=$CP$1,C70=$CP$1,C71=$CP$1),0,1)))</f>
        <v>1</v>
      </c>
      <c r="CQ69" s="3" t="str">
        <f>IF($A69&gt;='FG_576way_Regular Symbol(2wild)'!F$16,"",IF(D69=0,"",IF(OR(D69=$BW$1,D70=$BW$1,D71=$BW$1,D69=$CP$1,D70=$CP$1,D71=$CP$1,D72=$BW$1,D72=$CP$1),0,1)))</f>
        <v/>
      </c>
      <c r="CR69" s="3" t="str">
        <f>IF($A69&gt;='FG_576way_Regular Symbol(2wild)'!G$16,"",IF(E69=0,"",IF(OR(E69=$BW$1,E70=$BW$1,E71=$BW$1,E69=$CP$1,E70=$CP$1,E71=$CP$1,E72=$BW$1,E72=$CP$1),0,1)))</f>
        <v/>
      </c>
      <c r="CS69" s="3">
        <f>IF($A69&gt;='FG_576way_Regular Symbol(2wild)'!H$16,"",IF(F69=0,"",IF(OR(F69=$BW$1,F70=$BW$1,F71=$BW$1,F69=$CP$1,F70=$CP$1,F71=$CP$1,F72=$BW$1,F72=$CP$1),0,1)))</f>
        <v>1</v>
      </c>
      <c r="CU69" s="3" t="str">
        <f>IF($A69&gt;='FG_576way_Regular Symbol(2wild)'!D$16,"",IF(B69=0,"",IF(OR(B69=$BW$1,B70=$BW$1,B71=$BW$1,B69=$CV$1,B70=$CV$1,B71=$CV$1),0,1)))</f>
        <v/>
      </c>
      <c r="CV69" s="3">
        <f>IF($A69&gt;='FG_576way_Regular Symbol(2wild)'!E$16,"",IF(C69=0,"",IF(OR(C69=$BW$1,C70=$BW$1,C71=$BW$1,C69=$CV$1,C70=$CV$1,C71=$CV$1),0,1)))</f>
        <v>1</v>
      </c>
      <c r="CW69" s="3" t="str">
        <f>IF($A69&gt;='FG_576way_Regular Symbol(2wild)'!F$16,"",IF(D69=0,"",IF(OR(D69=$BW$1,D70=$BW$1,D71=$BW$1,D69=$CV$1,D70=$CV$1,D71=$CV$1,D72=$BW$1,D72=$CV$1),0,1)))</f>
        <v/>
      </c>
      <c r="CX69" s="3" t="str">
        <f>IF($A69&gt;='FG_576way_Regular Symbol(2wild)'!G$16,"",IF(E69=0,"",IF(OR(E69=$BW$1,E70=$BW$1,E71=$BW$1,E69=$CV$1,E70=$CV$1,E71=$CV$1,E72=$BW$1,E72=$CV$1),0,1)))</f>
        <v/>
      </c>
      <c r="CY69" s="3">
        <f>IF($A69&gt;='FG_576way_Regular Symbol(2wild)'!H$16,"",IF(F69=0,"",IF(OR(F69=$BW$1,F70=$BW$1,F71=$BW$1,F69=$CV$1,F70=$CV$1,F71=$CV$1,F72=$BW$1,F72=$CV$1),0,1)))</f>
        <v>1</v>
      </c>
    </row>
    <row r="70" spans="1:103">
      <c r="A70" s="337">
        <f>IF('FG_243way_Regular Symbol'!L69="","",'FG_243way_Regular Symbol'!L69)</f>
        <v>66</v>
      </c>
      <c r="B70" s="191" t="str">
        <f>IF('FG_576way_Regular Symbol(2wild)'!Q69="",
IF($A70-'FG_576way_Regular Symbol(2wild)'!D$16&gt;='FG_576way_RegularＸ_W()'!B$2-1,"",VLOOKUP($A70-'FG_576way_Regular Symbol(2wild)'!D$16,'FG_576way_Regular Symbol(2wild)'!$P$3:$U$99,'FG_576way_RegularＸ_W()'!B$3+1,FALSE)),
'FG_576way_Regular Symbol(2wild)'!Q69)</f>
        <v/>
      </c>
      <c r="C70" s="191" t="str">
        <f>IF('FG_576way_Regular Symbol(2wild)'!R69="",
IF($A70-'FG_576way_Regular Symbol(2wild)'!E$16&gt;='FG_576way_RegularＸ_W()'!C$2-1,"",VLOOKUP($A70-'FG_576way_Regular Symbol(2wild)'!E$16,'FG_576way_Regular Symbol(2wild)'!$P$3:$U$99,'FG_576way_RegularＸ_W()'!C$3+1,FALSE)),
'FG_576way_Regular Symbol(2wild)'!R69)</f>
        <v>Q</v>
      </c>
      <c r="D70" s="191" t="str">
        <f>IF('FG_576way_Regular Symbol(2wild)'!S69="",
IF($A70-'FG_576way_Regular Symbol(2wild)'!F$16&gt;='FG_576way_RegularＸ_W()'!D$2-1,"",VLOOKUP($A70-'FG_576way_Regular Symbol(2wild)'!F$16,'FG_576way_Regular Symbol(2wild)'!$P$3:$U$99,'FG_576way_RegularＸ_W()'!D$3+1,FALSE)),
'FG_576way_Regular Symbol(2wild)'!S69)</f>
        <v/>
      </c>
      <c r="E70" s="191" t="str">
        <f>IF('FG_576way_Regular Symbol(2wild)'!T69="",
IF($A70-'FG_576way_Regular Symbol(2wild)'!G$16&gt;='FG_576way_RegularＸ_W()'!E$2-1,"",VLOOKUP($A70-'FG_576way_Regular Symbol(2wild)'!G$16,'FG_576way_Regular Symbol(2wild)'!$P$3:$U$99,'FG_576way_RegularＸ_W()'!E$3+1,FALSE)),
'FG_576way_Regular Symbol(2wild)'!T69)</f>
        <v/>
      </c>
      <c r="F70" s="191" t="str">
        <f>IF('FG_576way_Regular Symbol(2wild)'!U69="",
IF($A70-'FG_576way_Regular Symbol(2wild)'!H$16&gt;='FG_576way_RegularＸ_W()'!F$2-1,"",VLOOKUP($A70-'FG_576way_Regular Symbol(2wild)'!H$16,'FG_576way_Regular Symbol(2wild)'!$P$3:$U$99,'FG_576way_RegularＸ_W()'!F$3+1,FALSE)),
'FG_576way_Regular Symbol(2wild)'!U69)</f>
        <v>K</v>
      </c>
      <c r="N70" s="363">
        <f t="shared" si="2"/>
        <v>66</v>
      </c>
      <c r="O70" s="344" t="str">
        <f>IF($A70&gt;='FG_576way_Regular Symbol(2wild)'!D$16,"",IF(B70="","",IF(OR(B70=$O$1,B70=$P$1,B71=$O$1,B71=$P$1,B72=$O$1,B72=$P$1),0,1)))</f>
        <v/>
      </c>
      <c r="P70" s="344">
        <f>IF($A70&gt;='FG_576way_Regular Symbol(2wild)'!E$16,"",IF(C70="","",IF(OR(C70=$O$1,C70=$P$1,C71=$O$1,C71=$P$1,C72=$O$1,C72=$P$1),0,1)))</f>
        <v>1</v>
      </c>
      <c r="Q70" s="344" t="str">
        <f>IF($A70&gt;='FG_576way_Regular Symbol(2wild)'!F$16,"",IF(D70="","",IF(OR(D70=$O$1,D70=$P$1,D71=$O$1,D71=$P$1,D72=$O$1,D72=$P$1,D73=$O$1,D73=$P$1),0,1)))</f>
        <v/>
      </c>
      <c r="R70" s="344" t="str">
        <f>IF($A70&gt;='FG_576way_Regular Symbol(2wild)'!G$16,"",IF(E70="","",IF(OR(E70=$O$1,E70=$P$1,E71=$O$1,E71=$P$1,E72=$O$1,E72=$P$1,E73=$O$1,E73=$P$1),0,1)))</f>
        <v/>
      </c>
      <c r="S70" s="344">
        <f>IF($A70&gt;='FG_576way_Regular Symbol(2wild)'!H$16,"",IF(F70="","",IF(OR(F70=$O$1,F70=$P$1,F71=$O$1,F71=$P$1,F72=$O$1,F72=$P$1,F73=$O$1,F73=$P$1),0,1)))</f>
        <v>1</v>
      </c>
      <c r="U70" s="344" t="str">
        <f>IF($A70&gt;='FG_576way_Regular Symbol(2wild)'!D$16,"",IF(B70=0,"",IF(OR(B70=$U$1,B70=$V$1,B71=$U$1,B71=$V$1,B72=$U$1,B72=$V$1),0,1)))</f>
        <v/>
      </c>
      <c r="V70" s="344">
        <f>IF($A70&gt;='FG_576way_Regular Symbol(2wild)'!E$16,"",IF(C70=0,"",IF(OR(C70=$U$1,C70=$V$1,C71=$U$1,C71=$V$1,C72=$U$1,C72=$V$1),0,1)))</f>
        <v>1</v>
      </c>
      <c r="W70" s="3" t="str">
        <f>IF($A70&gt;='FG_576way_Regular Symbol(2wild)'!F$16,"",IF(D70=0,"",IF(OR(D70=$U$1,D70=$V$1,D71=$U$1,D71=$V$1,D72=$U$1,D72=$V$1,D73=$U$1,D73=$V$1),0,1)))</f>
        <v/>
      </c>
      <c r="X70" s="3" t="str">
        <f>IF($A70&gt;='FG_576way_Regular Symbol(2wild)'!G$16,"",IF(E70=0,"",IF(OR(E70=$U$1,E70=$V$1,E71=$U$1,E71=$V$1,E72=$U$1,E72=$V$1,E73=$U$1,E73=$V$1),0,1)))</f>
        <v/>
      </c>
      <c r="Y70" s="3">
        <f>IF($A70&gt;='FG_576way_Regular Symbol(2wild)'!H$16,"",IF(F70=0,"",IF(OR(F70=$U$1,F70=$V$1,F71=$U$1,F71=$V$1,F72=$U$1,F72=$V$1,F73=$U$1,F73=$V$1),0,1)))</f>
        <v>1</v>
      </c>
      <c r="AA70" s="344" t="str">
        <f>IF($A70&gt;='FG_576way_Regular Symbol(2wild)'!D$16,"",IF(B70=0,"",IF(OR(B70=$AA$1,B70=$AB$1,B71=$AA$1,B71=$AB$1,B72=$AA$1,,B72=$AB$1),0,1)))</f>
        <v/>
      </c>
      <c r="AB70" s="344">
        <f>IF($A70&gt;='FG_576way_Regular Symbol(2wild)'!E$16,"",IF(C70=0,"",IF(OR(C70=$AA$1,C70=$AB$1,C71=$AA$1,C71=$AB$1,C72=$AA$1,,C72=$AB$1),0,1)))</f>
        <v>1</v>
      </c>
      <c r="AC70" s="3" t="str">
        <f>IF($A70&gt;='FG_576way_Regular Symbol(2wild)'!F$16,"",IF(D70=0,"",IF(OR(D70=$AA$1,D70=$AB$1,D71=$AA$1,D71=$AB$1,D72=$AA$1,D72=$AB$1,D73=$AA$1,D73=$AB$1),0,1)))</f>
        <v/>
      </c>
      <c r="AD70" s="3" t="str">
        <f>IF($A70&gt;='FG_576way_Regular Symbol(2wild)'!G$16,"",IF(E70=0,"",IF(OR(E70=$AA$1,E70=$AB$1,E71=$AA$1,E71=$AB$1,E72=$AA$1,E72=$AB$1,E73=$AA$1,E73=$AB$1),0,1)))</f>
        <v/>
      </c>
      <c r="AE70" s="3">
        <f>IF($A70&gt;='FG_576way_Regular Symbol(2wild)'!H$16,"",IF(F70=0,"",IF(OR(F70=$AA$1,F70=$AB$1,F71=$AA$1,F71=$AB$1,F72=$AA$1,F72=$AB$1,F73=$AA$1,F73=$AB$1),0,1)))</f>
        <v>0</v>
      </c>
      <c r="AG70" s="344" t="str">
        <f>IF($A70&gt;='FG_576way_Regular Symbol(2wild)'!D$16,"",IF(B70=0,"",IF(OR(B70=$AG$1,B70=$AH$1,B71=$AG$1,B71=$AH$1,B72=$AG$1,B72=$AH$1),0,1)))</f>
        <v/>
      </c>
      <c r="AH70" s="344">
        <f>IF($A70&gt;='FG_576way_Regular Symbol(2wild)'!E$16,"",IF(C70=0,"",IF(OR(C70=$AG$1,C70=$AH$1,C71=$AG$1,C71=$AH$1,C72=$AG$1,C72=$AH$1),0,1)))</f>
        <v>1</v>
      </c>
      <c r="AI70" s="3" t="str">
        <f>IF($A70&gt;='FG_576way_Regular Symbol(2wild)'!F$16,"",IF(D70=0,"",IF(OR(D70=$AG$1,D70=$AH$1,D71=$AG$1,D71=$AH$1,D72=$AG$1,D72=$AH$1,D73=$AG$1,D73=$AH$1),0,1)))</f>
        <v/>
      </c>
      <c r="AJ70" s="3" t="str">
        <f>IF($A70&gt;='FG_576way_Regular Symbol(2wild)'!G$16,"",IF(E70=0,"",IF(OR(E70=$AG$1,E70=$AH$1,E71=$AG$1,E71=$AH$1,E72=$AG$1,E72=$AH$1,E73=$AG$1,E73=$AH$1),0,1)))</f>
        <v/>
      </c>
      <c r="AK70" s="3">
        <f>IF($A70&gt;='FG_576way_Regular Symbol(2wild)'!H$16,"",IF(F70=0,"",IF(OR(F70=$AG$1,F70=$AH$1,F71=$AG$1,F71=$AH$1,F72=$AG$1,F72=$AH$1,F73=$AG$1,F73=$AH$1),0,1)))</f>
        <v>1</v>
      </c>
      <c r="AM70" s="344" t="str">
        <f>IF($A70&gt;='FG_576way_Regular Symbol(2wild)'!D$16,"",IF(B70=0,"",IF(OR(B70=$AM$1,B70=$AN$1,B71=$AM$1,B71=$AN$1,B72=$AM$1,B72=$AN$1),0,1)))</f>
        <v/>
      </c>
      <c r="AN70" s="344">
        <f>IF($A70&gt;='FG_576way_Regular Symbol(2wild)'!E$16,"",IF(C70=0,"",IF(OR(C70=$AM$1,C70=$AN$1,C71=$AM$1,C71=$AN$1,C72=$AM$1,C72=$AN$1),0,1)))</f>
        <v>0</v>
      </c>
      <c r="AO70" s="3" t="str">
        <f>IF($A70&gt;='FG_576way_Regular Symbol(2wild)'!F$16,"",IF(D70=0,"",IF(OR(D70=$AM$1,D70=$AN$1,D71=$AM$1,D71=$AN$1,D72=$AM$1,D72=$AN$1,D73=$AM$1,D73=$AN$1),0,1)))</f>
        <v/>
      </c>
      <c r="AP70" s="3" t="str">
        <f>IF($A70&gt;='FG_576way_Regular Symbol(2wild)'!G$16,"",IF(E70=0,"",IF(OR(E70=$AM$1,E70=$AN$1,E71=$AM$1,E71=$AN$1,E72=$AM$1,E72=$AN$1,E73=$AM$1,E73=$AN$1),0,1)))</f>
        <v/>
      </c>
      <c r="AQ70" s="3">
        <f>IF($A70&gt;='FG_576way_Regular Symbol(2wild)'!H$16,"",IF(F70=0,"",IF(OR(F70=$AM$1,F70=$AN$1,F71=$AM$1,F71=$AN$1,F72=$AM$1,F72=$AN$1,F73=$AM$1,F73=$AN$1),0,1)))</f>
        <v>1</v>
      </c>
      <c r="AS70" s="344" t="str">
        <f>IF($A70&gt;='FG_576way_Regular Symbol(2wild)'!D$16,"",IF(B70=0,"",IF(OR(B70=$AM$1,B70=$AT$1,B71=$AM$1,B71=$AT$1,B72=$AM$1,B72=$AT$1),0,1)))</f>
        <v/>
      </c>
      <c r="AT70" s="344">
        <f>IF($A70&gt;='FG_576way_Regular Symbol(2wild)'!E$16,"",IF(C70=0,"",IF(OR(C70=$AM$1,C70=$AT$1,C71=$AM$1,C71=$AT$1,C72=$AM$1,C72=$AT$1),0,1)))</f>
        <v>1</v>
      </c>
      <c r="AU70" s="3" t="str">
        <f>IF($A70&gt;='FG_576way_Regular Symbol(2wild)'!F$16,"",IF(D70=0,"",IF(OR(D70=$AM$1,D70=$AT$1,D71=$AM$1,D71=$AT$1,D72=$AM$1,D72=$AT$1,D73=$AM$1,D73=$AT$1),0,1)))</f>
        <v/>
      </c>
      <c r="AV70" s="3" t="str">
        <f>IF($A70&gt;='FG_576way_Regular Symbol(2wild)'!G$16,"",IF(E70=0,"",IF(OR(E70=$AM$1,E70=$AT$1,E71=$AM$1,E71=$AT$1,E72=$AM$1,E72=$AT$1,E73=$AM$1,E73=$AT$1),0,1)))</f>
        <v/>
      </c>
      <c r="AW70" s="3">
        <f>IF($A70&gt;='FG_576way_Regular Symbol(2wild)'!H$16,"",IF(F70=0,"",IF(OR(F70=$AM$1,F70=$AT$1,F71=$AM$1,F71=$AT$1,F72=$AM$1,F72=$AT$1,F73=$AM$1,F73=$AT$1),0,1)))</f>
        <v>1</v>
      </c>
      <c r="AY70" s="344" t="str">
        <f>IF($A70&gt;='FG_576way_Regular Symbol(2wild)'!D$16,"",IF(B70=0,"",IF(OR(B70=$AM$1,B70=$AZ$1,B71=$AM$1,B71=$AZ$1,B72=$AM$1,B72=$AZ$1),0,1)))</f>
        <v/>
      </c>
      <c r="AZ70" s="344">
        <f>IF($A70&gt;='FG_576way_Regular Symbol(2wild)'!E$16,"",IF(C70=0,"",IF(OR(C70=$AM$1,C70=$AZ$1,C71=$AM$1,C71=$AZ$1,C72=$AM$1,C72=$AZ$1),0,1)))</f>
        <v>1</v>
      </c>
      <c r="BA70" s="3" t="str">
        <f>IF($A70&gt;='FG_576way_Regular Symbol(2wild)'!F$16,"",IF(D70=0,"",IF(OR(D70=$AM$1,D70=$AZ$1,D71=$AM$1,D71=$AZ$1,D72=$AM$1,D72=$AZ$1,D73=$AM$1,D73=$AZ$1),0,1)))</f>
        <v/>
      </c>
      <c r="BB70" s="3" t="str">
        <f>IF($A70&gt;='FG_576way_Regular Symbol(2wild)'!G$16,"",IF(E70=0,"",IF(OR(E70=$AM$1,E70=$AZ$1,E71=$AM$1,E71=$AZ$1,E72=$AM$1,E72=$AZ$1,E73=$AM$1,E73=$AZ$1),0,1)))</f>
        <v/>
      </c>
      <c r="BC70" s="3">
        <f>IF($A70&gt;='FG_576way_Regular Symbol(2wild)'!H$16,"",IF(F70=0,"",IF(OR(F70=$AM$1,F70=$AZ$1,F71=$AM$1,F71=$AZ$1,F72=$AM$1,F72=$AZ$1,F73=$AM$1,F73=$AZ$1),0,1)))</f>
        <v>1</v>
      </c>
      <c r="BE70" s="344" t="str">
        <f>IF($A70&gt;='FG_576way_Regular Symbol(2wild)'!D$16,"",IF(B70=0,"",IF(OR(B70=$AM$1,B70=$BF$1,B71=$AM$1,B71=$BF$1,B72=$AM$1,B72=$BF$1),0,1)))</f>
        <v/>
      </c>
      <c r="BF70" s="344">
        <f>IF($A70&gt;='FG_576way_Regular Symbol(2wild)'!E$16,"",IF(C70=0,"",IF(OR(C70=$AM$1,C70=$BF$1,C71=$AM$1,C71=$BF$1,C72=$AM$1,C72=$BF$1),0,1)))</f>
        <v>1</v>
      </c>
      <c r="BG70" s="3" t="str">
        <f>IF($A70&gt;='FG_576way_Regular Symbol(2wild)'!F$16,"",IF(D70=0,"",IF(OR(D70=$AM$1,D70=$BF$1,D71=$AM$1,D71=$BF$1,D72=$AM$1,D72=$BF$1,D73=$AM$1,D73=$BF$1),0,1)))</f>
        <v/>
      </c>
      <c r="BH70" s="3" t="str">
        <f>IF($A70&gt;='FG_576way_Regular Symbol(2wild)'!G$16,"",IF(E70=0,"",IF(OR(E70=$AM$1,E70=$BF$1,E71=$AM$1,E71=$BF$1,E72=$AM$1,E72=$BF$1,E73=$AM$1,E73=$BF$1),0,1)))</f>
        <v/>
      </c>
      <c r="BI70" s="3">
        <f>IF($A70&gt;='FG_576way_Regular Symbol(2wild)'!H$16,"",IF(F70=0,"",IF(OR(F70=$AM$1,F70=$BF$1,F71=$AM$1,F71=$BF$1,F72=$AM$1,F72=$BF$1,F73=$AM$1,F73=$BF$1),0,1)))</f>
        <v>1</v>
      </c>
      <c r="BK70" s="344" t="str">
        <f>IF($A70&gt;='FG_576way_Regular Symbol(2wild)'!D$16,"",IF(B70=0,"",IF(OR(B70=$AM$1,B70=$BL$1,B71=$AM$1,B71=$BL$1,B72=$AM$1,B72=$BL$1),0,1)))</f>
        <v/>
      </c>
      <c r="BL70" s="344">
        <f>IF($A70&gt;='FG_576way_Regular Symbol(2wild)'!E$16,"",IF(C70=0,"",IF(OR(C70=$AM$1,C70=$BL$1,C71=$AM$1,C71=$BL$1,C72=$AM$1,C72=$BL$1),0,1)))</f>
        <v>1</v>
      </c>
      <c r="BM70" s="3" t="str">
        <f>IF($A70&gt;='FG_576way_Regular Symbol(2wild)'!F$16,"",IF(D70=0,"",IF(OR(D70=$AM$1,D70=$BL$1,D71=$AM$1,D71=$BL$1,D72=$AM$1,D72=$BL$1,D73=$AM$1,D73=$BL$1),0,1)))</f>
        <v/>
      </c>
      <c r="BN70" s="3" t="str">
        <f>IF($A70&gt;='FG_576way_Regular Symbol(2wild)'!G$16,"",IF(E70=0,"",IF(OR(E70=$AM$1,E70=$BL$1,E71=$AM$1,E71=$BL$1,E72=$AM$1,E72=$BL$1,E73=$AM$1,E73=$BL$1),0,1)))</f>
        <v/>
      </c>
      <c r="BO70" s="3">
        <f>IF($A70&gt;='FG_576way_Regular Symbol(2wild)'!H$16,"",IF(F70=0,"",IF(OR(F70=$AM$1,F70=$BL$1,F71=$AM$1,F71=$BL$1,F72=$AM$1,F72=$BL$1,F73=$AM$1,F73=$BL$1),0,1)))</f>
        <v>1</v>
      </c>
      <c r="BQ70" s="3" t="str">
        <f>IF($A70&gt;='FG_576way_Regular Symbol(2wild)'!D$16,"",IF(B70=0,"",IF(OR(B70=$BQ$1,B70=$BR$1,B71=$BQ$1,B71=$BR$1,B72=$BQ$1,B72=$BR$1),0,1)))</f>
        <v/>
      </c>
      <c r="BR70" s="3">
        <f>IF($A70&gt;='FG_576way_Regular Symbol(2wild)'!E$16,"",IF(C70=0,"",IF(OR(C70=$BQ$1,C70=$BR$1,C71=$BQ$1,C71=$BR$1,C72=$BQ$1,C72=$BR$1),0,1)))</f>
        <v>0</v>
      </c>
      <c r="BS70" s="3" t="str">
        <f>IF($A70&gt;='FG_576way_Regular Symbol(2wild)'!F$16,"",IF(D70=0,"",IF(OR(D70=$BQ$1,D70=$BR$1,D71=$BQ$1,D71=$BR$1,D72=$BQ$1,D72=$BR$1,D73=$BQ$1,D73=$BR$1),0,1)))</f>
        <v/>
      </c>
      <c r="BT70" s="3" t="str">
        <f>IF($A70&gt;='FG_576way_Regular Symbol(2wild)'!G$16,"",IF(E70=0,"",IF(OR(E70=$BQ$1,E70=$BR$1,E71=$BQ$1,E71=$BR$1,E72=$BQ$1,E72=$BR$1,E73=$BQ$1,E73=$BR$1),0,1)))</f>
        <v/>
      </c>
      <c r="BU70" s="3">
        <f>IF($A70&gt;='FG_576way_Regular Symbol(2wild)'!H$16,"",IF(F70=0,"",IF(OR(F70=$BQ$1,F70=$BR$1,F71=$BQ$1,F71=$BR$1,F72=$BQ$1,F72=$BR$1,F73=$BQ$1,F73=$BR$1),0,1)))</f>
        <v>1</v>
      </c>
      <c r="BW70" s="3" t="str">
        <f>IF($A70&gt;='FG_576way_Regular Symbol(2wild)'!D$16,"",IF(B70=0,"",IF(OR(B70=$BW$1,B71=$BW$1,B72=$BW$1,B70=$BX$1,B71=$BX$1,B72=$BX$1),0,1)))</f>
        <v/>
      </c>
      <c r="BX70" s="3">
        <f>IF($A70&gt;='FG_576way_Regular Symbol(2wild)'!E$16,"",IF(C70=0,"",IF(OR(C70=$BW$1,C71=$BW$1,C72=$BW$1,C70=$BX$1,C71=$BX$1,C72=$BX$1),0,1)))</f>
        <v>1</v>
      </c>
      <c r="BY70" s="3" t="str">
        <f>IF($A70&gt;='FG_576way_Regular Symbol(2wild)'!F$16,"",IF(D70=0,"",IF(OR(D70=$BW$1,D71=$BW$1,D72=$BW$1,D70=$BX$1,D71=$BX$1,D72=$BX$1,D73=$BW$1,D73=$BX$1),0,1)))</f>
        <v/>
      </c>
      <c r="BZ70" s="3" t="str">
        <f>IF($A70&gt;='FG_576way_Regular Symbol(2wild)'!G$16,"",IF(E70=0,"",IF(OR(E70=$BW$1,E71=$BW$1,E72=$BW$1,E70=$BX$1,E71=$BX$1,E72=$BX$1,E73=$BW$1,E73=$BX$1),0,1)))</f>
        <v/>
      </c>
      <c r="CA70" s="3">
        <f>IF($A70&gt;='FG_576way_Regular Symbol(2wild)'!H$16,"",IF(F70=0,"",IF(OR(F70=$BW$1,F71=$BW$1,F72=$BW$1,F70=$BX$1,F71=$BX$1,F72=$BX$1,F73=$BW$1,F73=$BX$1),0,1)))</f>
        <v>0</v>
      </c>
      <c r="CC70" s="3" t="str">
        <f>IF($A70&gt;='FG_576way_Regular Symbol(2wild)'!D$16,"",IF(B70=0,"",IF(OR(B70=$BW$1,B71=$BW$1,B72=$BW$1,B70=$CD$1,B71=$CD$1,B72=$CD$1),0,1)))</f>
        <v/>
      </c>
      <c r="CD70" s="3">
        <f>IF($A70&gt;='FG_576way_Regular Symbol(2wild)'!E$16,"",IF(C70=0,"",IF(OR(C70=$BW$1,C71=$BW$1,C72=$BW$1,C70=$CD$1,C71=$CD$1,C72=$CD$1),0,1)))</f>
        <v>0</v>
      </c>
      <c r="CE70" s="3" t="str">
        <f>IF($A70&gt;='FG_576way_Regular Symbol(2wild)'!F$16,"",IF(D70=0,"",IF(OR(D70=$BW$1,D71=$BW$1,D72=$BW$1,D70=$CD$1,D71=$CD$1,D72=$CD$1,D73=$BW$1,D73=$CD$1),0,1)))</f>
        <v/>
      </c>
      <c r="CF70" s="3" t="str">
        <f>IF($A70&gt;='FG_576way_Regular Symbol(2wild)'!G$16,"",IF(E70=0,"",IF(OR(E70=$BW$1,E71=$BW$1,E72=$BW$1,E70=$CD$1,E71=$CD$1,E72=$CD$1,E73=$BW$1,E73=$CD$1),0,1)))</f>
        <v/>
      </c>
      <c r="CG70" s="3">
        <f>IF($A70&gt;='FG_576way_Regular Symbol(2wild)'!H$16,"",IF(F70=0,"",IF(OR(F70=$BW$1,F71=$BW$1,F72=$BW$1,F70=$CD$1,F71=$CD$1,F72=$CD$1,F73=$BW$1,F73=$CD$1),0,1)))</f>
        <v>0</v>
      </c>
      <c r="CI70" s="3" t="str">
        <f>IF($A70&gt;='FG_576way_Regular Symbol(2wild)'!D$16,"",IF(B70=0,"",IF(OR(B70=$BW$1,B71=$BW$1,B72=$BW$1,B70=$CJ$1,B71=$CJ$1,B72=$CJ$1),0,1)))</f>
        <v/>
      </c>
      <c r="CJ70" s="3">
        <f>IF($A70&gt;='FG_576way_Regular Symbol(2wild)'!E$16,"",IF(C70=0,"",IF(OR(C70=$BW$1,C71=$BW$1,C72=$BW$1,C70=$CJ$1,C71=$CJ$1,C72=$CJ$1),0,1)))</f>
        <v>1</v>
      </c>
      <c r="CK70" s="3" t="str">
        <f>IF($A70&gt;='FG_576way_Regular Symbol(2wild)'!F$16,"",IF(D70=0,"",IF(OR(D70=$BW$1,D71=$BW$1,D72=$BW$1,D70=$CJ$1,D71=$CJ$1,D72=$CJ$1,D73=$BW$1,D73=$CJ$1),0,1)))</f>
        <v/>
      </c>
      <c r="CL70" s="3" t="str">
        <f>IF($A70&gt;='FG_576way_Regular Symbol(2wild)'!G$16,"",IF(E70=0,"",IF(OR(E70=$BW$1,E71=$BW$1,E72=$BW$1,E70=$CJ$1,E71=$CJ$1,E72=$CJ$1,E73=$BW$1,E73=$CJ$1),0,1)))</f>
        <v/>
      </c>
      <c r="CM70" s="3">
        <f>IF($A70&gt;='FG_576way_Regular Symbol(2wild)'!H$16,"",IF(F70=0,"",IF(OR(F70=$BW$1,F71=$BW$1,F72=$BW$1,F70=$CJ$1,F71=$CJ$1,F72=$CJ$1,F73=$BW$1,F73=$CJ$1),0,1)))</f>
        <v>1</v>
      </c>
      <c r="CO70" s="3" t="str">
        <f>IF($A70&gt;='FG_576way_Regular Symbol(2wild)'!D$16,"",IF(B70=0,"",IF(OR(B70=$BW$1,B71=$BW$1,B72=$BW$1,B70=$CP$1,B71=$CP$1,B72=$CP$1),0,1)))</f>
        <v/>
      </c>
      <c r="CP70" s="3">
        <f>IF($A70&gt;='FG_576way_Regular Symbol(2wild)'!E$16,"",IF(C70=0,"",IF(OR(C70=$BW$1,C71=$BW$1,C72=$BW$1,C70=$CP$1,C71=$CP$1,C72=$CP$1),0,1)))</f>
        <v>1</v>
      </c>
      <c r="CQ70" s="3" t="str">
        <f>IF($A70&gt;='FG_576way_Regular Symbol(2wild)'!F$16,"",IF(D70=0,"",IF(OR(D70=$BW$1,D71=$BW$1,D72=$BW$1,D70=$CP$1,D71=$CP$1,D72=$CP$1,D73=$BW$1,D73=$CP$1),0,1)))</f>
        <v/>
      </c>
      <c r="CR70" s="3" t="str">
        <f>IF($A70&gt;='FG_576way_Regular Symbol(2wild)'!G$16,"",IF(E70=0,"",IF(OR(E70=$BW$1,E71=$BW$1,E72=$BW$1,E70=$CP$1,E71=$CP$1,E72=$CP$1,E73=$BW$1,E73=$CP$1),0,1)))</f>
        <v/>
      </c>
      <c r="CS70" s="3">
        <f>IF($A70&gt;='FG_576way_Regular Symbol(2wild)'!H$16,"",IF(F70=0,"",IF(OR(F70=$BW$1,F71=$BW$1,F72=$BW$1,F70=$CP$1,F71=$CP$1,F72=$CP$1,F73=$BW$1,F73=$CP$1),0,1)))</f>
        <v>0</v>
      </c>
      <c r="CU70" s="3" t="str">
        <f>IF($A70&gt;='FG_576way_Regular Symbol(2wild)'!D$16,"",IF(B70=0,"",IF(OR(B70=$BW$1,B71=$BW$1,B72=$BW$1,B70=$CV$1,B71=$CV$1,B72=$CV$1),0,1)))</f>
        <v/>
      </c>
      <c r="CV70" s="3">
        <f>IF($A70&gt;='FG_576way_Regular Symbol(2wild)'!E$16,"",IF(C70=0,"",IF(OR(C70=$BW$1,C71=$BW$1,C72=$BW$1,C70=$CV$1,C71=$CV$1,C72=$CV$1),0,1)))</f>
        <v>1</v>
      </c>
      <c r="CW70" s="3" t="str">
        <f>IF($A70&gt;='FG_576way_Regular Symbol(2wild)'!F$16,"",IF(D70=0,"",IF(OR(D70=$BW$1,D71=$BW$1,D72=$BW$1,D70=$CV$1,D71=$CV$1,D72=$CV$1,D73=$BW$1,D73=$CV$1),0,1)))</f>
        <v/>
      </c>
      <c r="CX70" s="3" t="str">
        <f>IF($A70&gt;='FG_576way_Regular Symbol(2wild)'!G$16,"",IF(E70=0,"",IF(OR(E70=$BW$1,E71=$BW$1,E72=$BW$1,E70=$CV$1,E71=$CV$1,E72=$CV$1,E73=$BW$1,E73=$CV$1),0,1)))</f>
        <v/>
      </c>
      <c r="CY70" s="3">
        <f>IF($A70&gt;='FG_576way_Regular Symbol(2wild)'!H$16,"",IF(F70=0,"",IF(OR(F70=$BW$1,F71=$BW$1,F72=$BW$1,F70=$CV$1,F71=$CV$1,F72=$CV$1,F73=$BW$1,F73=$CV$1),0,1)))</f>
        <v>1</v>
      </c>
    </row>
    <row r="71" spans="1:103">
      <c r="A71" s="337">
        <f>IF('FG_243way_Regular Symbol'!L70="","",'FG_243way_Regular Symbol'!L70)</f>
        <v>67</v>
      </c>
      <c r="B71" s="191" t="str">
        <f>IF('FG_576way_Regular Symbol(2wild)'!Q70="",
IF($A71-'FG_576way_Regular Symbol(2wild)'!D$16&gt;='FG_576way_RegularＸ_W()'!B$2-1,"",VLOOKUP($A71-'FG_576way_Regular Symbol(2wild)'!D$16,'FG_576way_Regular Symbol(2wild)'!$P$3:$U$99,'FG_576way_RegularＸ_W()'!B$3+1,FALSE)),
'FG_576way_Regular Symbol(2wild)'!Q70)</f>
        <v/>
      </c>
      <c r="C71" s="191" t="str">
        <f>IF('FG_576way_Regular Symbol(2wild)'!R70="",
IF($A71-'FG_576way_Regular Symbol(2wild)'!E$16&gt;='FG_576way_RegularＸ_W()'!C$2-1,"",VLOOKUP($A71-'FG_576way_Regular Symbol(2wild)'!E$16,'FG_576way_Regular Symbol(2wild)'!$P$3:$U$99,'FG_576way_RegularＸ_W()'!C$3+1,FALSE)),
'FG_576way_Regular Symbol(2wild)'!R70)</f>
        <v>A</v>
      </c>
      <c r="D71" s="191" t="str">
        <f>IF('FG_576way_Regular Symbol(2wild)'!S70="",
IF($A71-'FG_576way_Regular Symbol(2wild)'!F$16&gt;='FG_576way_RegularＸ_W()'!D$2-1,"",VLOOKUP($A71-'FG_576way_Regular Symbol(2wild)'!F$16,'FG_576way_Regular Symbol(2wild)'!$P$3:$U$99,'FG_576way_RegularＸ_W()'!D$3+1,FALSE)),
'FG_576way_Regular Symbol(2wild)'!S70)</f>
        <v/>
      </c>
      <c r="E71" s="191" t="str">
        <f>IF('FG_576way_Regular Symbol(2wild)'!T70="",
IF($A71-'FG_576way_Regular Symbol(2wild)'!G$16&gt;='FG_576way_RegularＸ_W()'!E$2-1,"",VLOOKUP($A71-'FG_576way_Regular Symbol(2wild)'!G$16,'FG_576way_Regular Symbol(2wild)'!$P$3:$U$99,'FG_576way_RegularＸ_W()'!E$3+1,FALSE)),
'FG_576way_Regular Symbol(2wild)'!T70)</f>
        <v/>
      </c>
      <c r="F71" s="191" t="str">
        <f>IF('FG_576way_Regular Symbol(2wild)'!U70="",
IF($A71-'FG_576way_Regular Symbol(2wild)'!H$16&gt;='FG_576way_RegularＸ_W()'!F$2-1,"",VLOOKUP($A71-'FG_576way_Regular Symbol(2wild)'!H$16,'FG_576way_Regular Symbol(2wild)'!$P$3:$U$99,'FG_576way_RegularＸ_W()'!F$3+1,FALSE)),
'FG_576way_Regular Symbol(2wild)'!U70)</f>
        <v>M3</v>
      </c>
      <c r="N71" s="363">
        <f t="shared" si="2"/>
        <v>67</v>
      </c>
      <c r="O71" s="344" t="str">
        <f>IF($A71&gt;='FG_576way_Regular Symbol(2wild)'!D$16,"",IF(B71="","",IF(OR(B71=$O$1,B71=$P$1,B72=$O$1,B72=$P$1,B73=$O$1,B73=$P$1),0,1)))</f>
        <v/>
      </c>
      <c r="P71" s="344">
        <f>IF($A71&gt;='FG_576way_Regular Symbol(2wild)'!E$16,"",IF(C71="","",IF(OR(C71=$O$1,C71=$P$1,C72=$O$1,C72=$P$1,C73=$O$1,C73=$P$1),0,1)))</f>
        <v>0</v>
      </c>
      <c r="Q71" s="344" t="str">
        <f>IF($A71&gt;='FG_576way_Regular Symbol(2wild)'!F$16,"",IF(D71="","",IF(OR(D71=$O$1,D71=$P$1,D72=$O$1,D72=$P$1,D73=$O$1,D73=$P$1,D74=$O$1,D74=$P$1),0,1)))</f>
        <v/>
      </c>
      <c r="R71" s="344" t="str">
        <f>IF($A71&gt;='FG_576way_Regular Symbol(2wild)'!G$16,"",IF(E71="","",IF(OR(E71=$O$1,E71=$P$1,E72=$O$1,E72=$P$1,E73=$O$1,E73=$P$1,E74=$O$1,E74=$P$1),0,1)))</f>
        <v/>
      </c>
      <c r="S71" s="344">
        <f>IF($A71&gt;='FG_576way_Regular Symbol(2wild)'!H$16,"",IF(F71="","",IF(OR(F71=$O$1,F71=$P$1,F72=$O$1,F72=$P$1,F73=$O$1,F73=$P$1,F74=$O$1,F74=$P$1),0,1)))</f>
        <v>1</v>
      </c>
      <c r="U71" s="344" t="str">
        <f>IF($A71&gt;='FG_576way_Regular Symbol(2wild)'!D$16,"",IF(B71=0,"",IF(OR(B71=$U$1,B71=$V$1,B72=$U$1,B72=$V$1,B73=$U$1,B73=$V$1),0,1)))</f>
        <v/>
      </c>
      <c r="V71" s="344">
        <f>IF($A71&gt;='FG_576way_Regular Symbol(2wild)'!E$16,"",IF(C71=0,"",IF(OR(C71=$U$1,C71=$V$1,C72=$U$1,C72=$V$1,C73=$U$1,C73=$V$1),0,1)))</f>
        <v>1</v>
      </c>
      <c r="W71" s="3" t="str">
        <f>IF($A71&gt;='FG_576way_Regular Symbol(2wild)'!F$16,"",IF(D71=0,"",IF(OR(D71=$U$1,D71=$V$1,D72=$U$1,D72=$V$1,D73=$U$1,D73=$V$1,D74=$U$1,D74=$V$1),0,1)))</f>
        <v/>
      </c>
      <c r="X71" s="3" t="str">
        <f>IF($A71&gt;='FG_576way_Regular Symbol(2wild)'!G$16,"",IF(E71=0,"",IF(OR(E71=$U$1,E71=$V$1,E72=$U$1,E72=$V$1,E73=$U$1,E73=$V$1,E74=$U$1,E74=$V$1),0,1)))</f>
        <v/>
      </c>
      <c r="Y71" s="3">
        <f>IF($A71&gt;='FG_576way_Regular Symbol(2wild)'!H$16,"",IF(F71=0,"",IF(OR(F71=$U$1,F71=$V$1,F72=$U$1,F72=$V$1,F73=$U$1,F73=$V$1,F74=$U$1,F74=$V$1),0,1)))</f>
        <v>1</v>
      </c>
      <c r="AA71" s="344" t="str">
        <f>IF($A71&gt;='FG_576way_Regular Symbol(2wild)'!D$16,"",IF(B71=0,"",IF(OR(B71=$AA$1,B71=$AB$1,B72=$AA$1,B72=$AB$1,B73=$AA$1,,B73=$AB$1),0,1)))</f>
        <v/>
      </c>
      <c r="AB71" s="344">
        <f>IF($A71&gt;='FG_576way_Regular Symbol(2wild)'!E$16,"",IF(C71=0,"",IF(OR(C71=$AA$1,C71=$AB$1,C72=$AA$1,C72=$AB$1,C73=$AA$1,,C73=$AB$1),0,1)))</f>
        <v>1</v>
      </c>
      <c r="AC71" s="3" t="str">
        <f>IF($A71&gt;='FG_576way_Regular Symbol(2wild)'!F$16,"",IF(D71=0,"",IF(OR(D71=$AA$1,D71=$AB$1,D72=$AA$1,D72=$AB$1,D73=$AA$1,D73=$AB$1,D74=$AA$1,D74=$AB$1),0,1)))</f>
        <v/>
      </c>
      <c r="AD71" s="3" t="str">
        <f>IF($A71&gt;='FG_576way_Regular Symbol(2wild)'!G$16,"",IF(E71=0,"",IF(OR(E71=$AA$1,E71=$AB$1,E72=$AA$1,E72=$AB$1,E73=$AA$1,E73=$AB$1,E74=$AA$1,E74=$AB$1),0,1)))</f>
        <v/>
      </c>
      <c r="AE71" s="3">
        <f>IF($A71&gt;='FG_576way_Regular Symbol(2wild)'!H$16,"",IF(F71=0,"",IF(OR(F71=$AA$1,F71=$AB$1,F72=$AA$1,F72=$AB$1,F73=$AA$1,F73=$AB$1,F74=$AA$1,F74=$AB$1),0,1)))</f>
        <v>0</v>
      </c>
      <c r="AG71" s="344" t="str">
        <f>IF($A71&gt;='FG_576way_Regular Symbol(2wild)'!D$16,"",IF(B71=0,"",IF(OR(B71=$AG$1,B71=$AH$1,B72=$AG$1,B72=$AH$1,B73=$AG$1,B73=$AH$1),0,1)))</f>
        <v/>
      </c>
      <c r="AH71" s="344">
        <f>IF($A71&gt;='FG_576way_Regular Symbol(2wild)'!E$16,"",IF(C71=0,"",IF(OR(C71=$AG$1,C71=$AH$1,C72=$AG$1,C72=$AH$1,C73=$AG$1,C73=$AH$1),0,1)))</f>
        <v>1</v>
      </c>
      <c r="AI71" s="3" t="str">
        <f>IF($A71&gt;='FG_576way_Regular Symbol(2wild)'!F$16,"",IF(D71=0,"",IF(OR(D71=$AG$1,D71=$AH$1,D72=$AG$1,D72=$AH$1,D73=$AG$1,D73=$AH$1,D74=$AG$1,D74=$AH$1),0,1)))</f>
        <v/>
      </c>
      <c r="AJ71" s="3" t="str">
        <f>IF($A71&gt;='FG_576way_Regular Symbol(2wild)'!G$16,"",IF(E71=0,"",IF(OR(E71=$AG$1,E71=$AH$1,E72=$AG$1,E72=$AH$1,E73=$AG$1,E73=$AH$1,E74=$AG$1,E74=$AH$1),0,1)))</f>
        <v/>
      </c>
      <c r="AK71" s="3">
        <f>IF($A71&gt;='FG_576way_Regular Symbol(2wild)'!H$16,"",IF(F71=0,"",IF(OR(F71=$AG$1,F71=$AH$1,F72=$AG$1,F72=$AH$1,F73=$AG$1,F73=$AH$1,F74=$AG$1,F74=$AH$1),0,1)))</f>
        <v>1</v>
      </c>
      <c r="AM71" s="344" t="str">
        <f>IF($A71&gt;='FG_576way_Regular Symbol(2wild)'!D$16,"",IF(B71=0,"",IF(OR(B71=$AM$1,B71=$AN$1,B72=$AM$1,B72=$AN$1,B73=$AM$1,B73=$AN$1),0,1)))</f>
        <v/>
      </c>
      <c r="AN71" s="344">
        <f>IF($A71&gt;='FG_576way_Regular Symbol(2wild)'!E$16,"",IF(C71=0,"",IF(OR(C71=$AM$1,C71=$AN$1,C72=$AM$1,C72=$AN$1,C73=$AM$1,C73=$AN$1),0,1)))</f>
        <v>0</v>
      </c>
      <c r="AO71" s="3" t="str">
        <f>IF($A71&gt;='FG_576way_Regular Symbol(2wild)'!F$16,"",IF(D71=0,"",IF(OR(D71=$AM$1,D71=$AN$1,D72=$AM$1,D72=$AN$1,D73=$AM$1,D73=$AN$1,D74=$AM$1,D74=$AN$1),0,1)))</f>
        <v/>
      </c>
      <c r="AP71" s="3" t="str">
        <f>IF($A71&gt;='FG_576way_Regular Symbol(2wild)'!G$16,"",IF(E71=0,"",IF(OR(E71=$AM$1,E71=$AN$1,E72=$AM$1,E72=$AN$1,E73=$AM$1,E73=$AN$1,E74=$AM$1,E74=$AN$1),0,1)))</f>
        <v/>
      </c>
      <c r="AQ71" s="3">
        <f>IF($A71&gt;='FG_576way_Regular Symbol(2wild)'!H$16,"",IF(F71=0,"",IF(OR(F71=$AM$1,F71=$AN$1,F72=$AM$1,F72=$AN$1,F73=$AM$1,F73=$AN$1,F74=$AM$1,F74=$AN$1),0,1)))</f>
        <v>1</v>
      </c>
      <c r="AS71" s="344" t="str">
        <f>IF($A71&gt;='FG_576way_Regular Symbol(2wild)'!D$16,"",IF(B71=0,"",IF(OR(B71=$AM$1,B71=$AT$1,B72=$AM$1,B72=$AT$1,B73=$AM$1,B73=$AT$1),0,1)))</f>
        <v/>
      </c>
      <c r="AT71" s="344">
        <f>IF($A71&gt;='FG_576way_Regular Symbol(2wild)'!E$16,"",IF(C71=0,"",IF(OR(C71=$AM$1,C71=$AT$1,C72=$AM$1,C72=$AT$1,C73=$AM$1,C73=$AT$1),0,1)))</f>
        <v>1</v>
      </c>
      <c r="AU71" s="3" t="str">
        <f>IF($A71&gt;='FG_576way_Regular Symbol(2wild)'!F$16,"",IF(D71=0,"",IF(OR(D71=$AM$1,D71=$AT$1,D72=$AM$1,D72=$AT$1,D73=$AM$1,D73=$AT$1,D74=$AM$1,D74=$AT$1),0,1)))</f>
        <v/>
      </c>
      <c r="AV71" s="3" t="str">
        <f>IF($A71&gt;='FG_576way_Regular Symbol(2wild)'!G$16,"",IF(E71=0,"",IF(OR(E71=$AM$1,E71=$AT$1,E72=$AM$1,E72=$AT$1,E73=$AM$1,E73=$AT$1,E74=$AM$1,E74=$AT$1),0,1)))</f>
        <v/>
      </c>
      <c r="AW71" s="3">
        <f>IF($A71&gt;='FG_576way_Regular Symbol(2wild)'!H$16,"",IF(F71=0,"",IF(OR(F71=$AM$1,F71=$AT$1,F72=$AM$1,F72=$AT$1,F73=$AM$1,F73=$AT$1,F74=$AM$1,F74=$AT$1),0,1)))</f>
        <v>1</v>
      </c>
      <c r="AY71" s="344" t="str">
        <f>IF($A71&gt;='FG_576way_Regular Symbol(2wild)'!D$16,"",IF(B71=0,"",IF(OR(B71=$AM$1,B71=$AZ$1,B72=$AM$1,B72=$AZ$1,B73=$AM$1,B73=$AZ$1),0,1)))</f>
        <v/>
      </c>
      <c r="AZ71" s="344">
        <f>IF($A71&gt;='FG_576way_Regular Symbol(2wild)'!E$16,"",IF(C71=0,"",IF(OR(C71=$AM$1,C71=$AZ$1,C72=$AM$1,C72=$AZ$1,C73=$AM$1,C73=$AZ$1),0,1)))</f>
        <v>1</v>
      </c>
      <c r="BA71" s="3" t="str">
        <f>IF($A71&gt;='FG_576way_Regular Symbol(2wild)'!F$16,"",IF(D71=0,"",IF(OR(D71=$AM$1,D71=$AZ$1,D72=$AM$1,D72=$AZ$1,D73=$AM$1,D73=$AZ$1,D74=$AM$1,D74=$AZ$1),0,1)))</f>
        <v/>
      </c>
      <c r="BB71" s="3" t="str">
        <f>IF($A71&gt;='FG_576way_Regular Symbol(2wild)'!G$16,"",IF(E71=0,"",IF(OR(E71=$AM$1,E71=$AZ$1,E72=$AM$1,E72=$AZ$1,E73=$AM$1,E73=$AZ$1,E74=$AM$1,E74=$AZ$1),0,1)))</f>
        <v/>
      </c>
      <c r="BC71" s="3">
        <f>IF($A71&gt;='FG_576way_Regular Symbol(2wild)'!H$16,"",IF(F71=0,"",IF(OR(F71=$AM$1,F71=$AZ$1,F72=$AM$1,F72=$AZ$1,F73=$AM$1,F73=$AZ$1,F74=$AM$1,F74=$AZ$1),0,1)))</f>
        <v>1</v>
      </c>
      <c r="BE71" s="344" t="str">
        <f>IF($A71&gt;='FG_576way_Regular Symbol(2wild)'!D$16,"",IF(B71=0,"",IF(OR(B71=$AM$1,B71=$BF$1,B72=$AM$1,B72=$BF$1,B73=$AM$1,B73=$BF$1),0,1)))</f>
        <v/>
      </c>
      <c r="BF71" s="344">
        <f>IF($A71&gt;='FG_576way_Regular Symbol(2wild)'!E$16,"",IF(C71=0,"",IF(OR(C71=$AM$1,C71=$BF$1,C72=$AM$1,C72=$BF$1,C73=$AM$1,C73=$BF$1),0,1)))</f>
        <v>1</v>
      </c>
      <c r="BG71" s="3" t="str">
        <f>IF($A71&gt;='FG_576way_Regular Symbol(2wild)'!F$16,"",IF(D71=0,"",IF(OR(D71=$AM$1,D71=$BF$1,D72=$AM$1,D72=$BF$1,D73=$AM$1,D73=$BF$1,D74=$AM$1,D74=$BF$1),0,1)))</f>
        <v/>
      </c>
      <c r="BH71" s="3" t="str">
        <f>IF($A71&gt;='FG_576way_Regular Symbol(2wild)'!G$16,"",IF(E71=0,"",IF(OR(E71=$AM$1,E71=$BF$1,E72=$AM$1,E72=$BF$1,E73=$AM$1,E73=$BF$1,E74=$AM$1,E74=$BF$1),0,1)))</f>
        <v/>
      </c>
      <c r="BI71" s="3">
        <f>IF($A71&gt;='FG_576way_Regular Symbol(2wild)'!H$16,"",IF(F71=0,"",IF(OR(F71=$AM$1,F71=$BF$1,F72=$AM$1,F72=$BF$1,F73=$AM$1,F73=$BF$1,F74=$AM$1,F74=$BF$1),0,1)))</f>
        <v>1</v>
      </c>
      <c r="BK71" s="344" t="str">
        <f>IF($A71&gt;='FG_576way_Regular Symbol(2wild)'!D$16,"",IF(B71=0,"",IF(OR(B71=$AM$1,B71=$BL$1,B72=$AM$1,B72=$BL$1,B73=$AM$1,B73=$BL$1),0,1)))</f>
        <v/>
      </c>
      <c r="BL71" s="344">
        <f>IF($A71&gt;='FG_576way_Regular Symbol(2wild)'!E$16,"",IF(C71=0,"",IF(OR(C71=$AM$1,C71=$BL$1,C72=$AM$1,C72=$BL$1,C73=$AM$1,C73=$BL$1),0,1)))</f>
        <v>1</v>
      </c>
      <c r="BM71" s="3" t="str">
        <f>IF($A71&gt;='FG_576way_Regular Symbol(2wild)'!F$16,"",IF(D71=0,"",IF(OR(D71=$AM$1,D71=$BL$1,D72=$AM$1,D72=$BL$1,D73=$AM$1,D73=$BL$1,D74=$AM$1,D74=$BL$1),0,1)))</f>
        <v/>
      </c>
      <c r="BN71" s="3" t="str">
        <f>IF($A71&gt;='FG_576way_Regular Symbol(2wild)'!G$16,"",IF(E71=0,"",IF(OR(E71=$AM$1,E71=$BL$1,E72=$AM$1,E72=$BL$1,E73=$AM$1,E73=$BL$1,E74=$AM$1,E74=$BL$1),0,1)))</f>
        <v/>
      </c>
      <c r="BO71" s="3">
        <f>IF($A71&gt;='FG_576way_Regular Symbol(2wild)'!H$16,"",IF(F71=0,"",IF(OR(F71=$AM$1,F71=$BL$1,F72=$AM$1,F72=$BL$1,F73=$AM$1,F73=$BL$1,F74=$AM$1,F74=$BL$1),0,1)))</f>
        <v>1</v>
      </c>
      <c r="BQ71" s="3" t="str">
        <f>IF($A71&gt;='FG_576way_Regular Symbol(2wild)'!D$16,"",IF(B71=0,"",IF(OR(B71=$BQ$1,B71=$BR$1,B72=$BQ$1,B72=$BR$1,B73=$BQ$1,B73=$BR$1),0,1)))</f>
        <v/>
      </c>
      <c r="BR71" s="3">
        <f>IF($A71&gt;='FG_576way_Regular Symbol(2wild)'!E$16,"",IF(C71=0,"",IF(OR(C71=$BQ$1,C71=$BR$1,C72=$BQ$1,C72=$BR$1,C73=$BQ$1,C73=$BR$1),0,1)))</f>
        <v>0</v>
      </c>
      <c r="BS71" s="3" t="str">
        <f>IF($A71&gt;='FG_576way_Regular Symbol(2wild)'!F$16,"",IF(D71=0,"",IF(OR(D71=$BQ$1,D71=$BR$1,D72=$BQ$1,D72=$BR$1,D73=$BQ$1,D73=$BR$1,D74=$BQ$1,D74=$BR$1),0,1)))</f>
        <v/>
      </c>
      <c r="BT71" s="3" t="str">
        <f>IF($A71&gt;='FG_576way_Regular Symbol(2wild)'!G$16,"",IF(E71=0,"",IF(OR(E71=$BQ$1,E71=$BR$1,E72=$BQ$1,E72=$BR$1,E73=$BQ$1,E73=$BR$1,E74=$BQ$1,E74=$BR$1),0,1)))</f>
        <v/>
      </c>
      <c r="BU71" s="3">
        <f>IF($A71&gt;='FG_576way_Regular Symbol(2wild)'!H$16,"",IF(F71=0,"",IF(OR(F71=$BQ$1,F71=$BR$1,F72=$BQ$1,F72=$BR$1,F73=$BQ$1,F73=$BR$1,F74=$BQ$1,F74=$BR$1),0,1)))</f>
        <v>1</v>
      </c>
      <c r="BW71" s="3" t="str">
        <f>IF($A71&gt;='FG_576way_Regular Symbol(2wild)'!D$16,"",IF(B71=0,"",IF(OR(B71=$BW$1,B72=$BW$1,B73=$BW$1,B71=$BX$1,B72=$BX$1,B73=$BX$1),0,1)))</f>
        <v/>
      </c>
      <c r="BX71" s="3">
        <f>IF($A71&gt;='FG_576way_Regular Symbol(2wild)'!E$16,"",IF(C71=0,"",IF(OR(C71=$BW$1,C72=$BW$1,C73=$BW$1,C71=$BX$1,C72=$BX$1,C73=$BX$1),0,1)))</f>
        <v>1</v>
      </c>
      <c r="BY71" s="3" t="str">
        <f>IF($A71&gt;='FG_576way_Regular Symbol(2wild)'!F$16,"",IF(D71=0,"",IF(OR(D71=$BW$1,D72=$BW$1,D73=$BW$1,D71=$BX$1,D72=$BX$1,D73=$BX$1,D74=$BW$1,D74=$BX$1),0,1)))</f>
        <v/>
      </c>
      <c r="BZ71" s="3" t="str">
        <f>IF($A71&gt;='FG_576way_Regular Symbol(2wild)'!G$16,"",IF(E71=0,"",IF(OR(E71=$BW$1,E72=$BW$1,E73=$BW$1,E71=$BX$1,E72=$BX$1,E73=$BX$1,E74=$BW$1,E74=$BX$1),0,1)))</f>
        <v/>
      </c>
      <c r="CA71" s="3">
        <f>IF($A71&gt;='FG_576way_Regular Symbol(2wild)'!H$16,"",IF(F71=0,"",IF(OR(F71=$BW$1,F72=$BW$1,F73=$BW$1,F71=$BX$1,F72=$BX$1,F73=$BX$1,F74=$BW$1,F74=$BX$1),0,1)))</f>
        <v>1</v>
      </c>
      <c r="CC71" s="3" t="str">
        <f>IF($A71&gt;='FG_576way_Regular Symbol(2wild)'!D$16,"",IF(B71=0,"",IF(OR(B71=$BW$1,B72=$BW$1,B73=$BW$1,B71=$CD$1,B72=$CD$1,B73=$CD$1),0,1)))</f>
        <v/>
      </c>
      <c r="CD71" s="3">
        <f>IF($A71&gt;='FG_576way_Regular Symbol(2wild)'!E$16,"",IF(C71=0,"",IF(OR(C71=$BW$1,C72=$BW$1,C73=$BW$1,C71=$CD$1,C72=$CD$1,C73=$CD$1),0,1)))</f>
        <v>1</v>
      </c>
      <c r="CE71" s="3" t="str">
        <f>IF($A71&gt;='FG_576way_Regular Symbol(2wild)'!F$16,"",IF(D71=0,"",IF(OR(D71=$BW$1,D72=$BW$1,D73=$BW$1,D71=$CD$1,D72=$CD$1,D73=$CD$1,D74=$BW$1,D74=$CD$1),0,1)))</f>
        <v/>
      </c>
      <c r="CF71" s="3" t="str">
        <f>IF($A71&gt;='FG_576way_Regular Symbol(2wild)'!G$16,"",IF(E71=0,"",IF(OR(E71=$BW$1,E72=$BW$1,E73=$BW$1,E71=$CD$1,E72=$CD$1,E73=$CD$1,E74=$BW$1,E74=$CD$1),0,1)))</f>
        <v/>
      </c>
      <c r="CG71" s="3">
        <f>IF($A71&gt;='FG_576way_Regular Symbol(2wild)'!H$16,"",IF(F71=0,"",IF(OR(F71=$BW$1,F72=$BW$1,F73=$BW$1,F71=$CD$1,F72=$CD$1,F73=$CD$1,F74=$BW$1,F74=$CD$1),0,1)))</f>
        <v>0</v>
      </c>
      <c r="CI71" s="3" t="str">
        <f>IF($A71&gt;='FG_576way_Regular Symbol(2wild)'!D$16,"",IF(B71=0,"",IF(OR(B71=$BW$1,B72=$BW$1,B73=$BW$1,B71=$CJ$1,B72=$CJ$1,B73=$CJ$1),0,1)))</f>
        <v/>
      </c>
      <c r="CJ71" s="3">
        <f>IF($A71&gt;='FG_576way_Regular Symbol(2wild)'!E$16,"",IF(C71=0,"",IF(OR(C71=$BW$1,C72=$BW$1,C73=$BW$1,C71=$CJ$1,C72=$CJ$1,C73=$CJ$1),0,1)))</f>
        <v>1</v>
      </c>
      <c r="CK71" s="3" t="str">
        <f>IF($A71&gt;='FG_576way_Regular Symbol(2wild)'!F$16,"",IF(D71=0,"",IF(OR(D71=$BW$1,D72=$BW$1,D73=$BW$1,D71=$CJ$1,D72=$CJ$1,D73=$CJ$1,D74=$BW$1,D74=$CJ$1),0,1)))</f>
        <v/>
      </c>
      <c r="CL71" s="3" t="str">
        <f>IF($A71&gt;='FG_576way_Regular Symbol(2wild)'!G$16,"",IF(E71=0,"",IF(OR(E71=$BW$1,E72=$BW$1,E73=$BW$1,E71=$CJ$1,E72=$CJ$1,E73=$CJ$1,E74=$BW$1,E74=$CJ$1),0,1)))</f>
        <v/>
      </c>
      <c r="CM71" s="3">
        <f>IF($A71&gt;='FG_576way_Regular Symbol(2wild)'!H$16,"",IF(F71=0,"",IF(OR(F71=$BW$1,F72=$BW$1,F73=$BW$1,F71=$CJ$1,F72=$CJ$1,F73=$CJ$1,F74=$BW$1,F74=$CJ$1),0,1)))</f>
        <v>1</v>
      </c>
      <c r="CO71" s="3" t="str">
        <f>IF($A71&gt;='FG_576way_Regular Symbol(2wild)'!D$16,"",IF(B71=0,"",IF(OR(B71=$BW$1,B72=$BW$1,B73=$BW$1,B71=$CP$1,B72=$CP$1,B73=$CP$1),0,1)))</f>
        <v/>
      </c>
      <c r="CP71" s="3">
        <f>IF($A71&gt;='FG_576way_Regular Symbol(2wild)'!E$16,"",IF(C71=0,"",IF(OR(C71=$BW$1,C72=$BW$1,C73=$BW$1,C71=$CP$1,C72=$CP$1,C73=$CP$1),0,1)))</f>
        <v>1</v>
      </c>
      <c r="CQ71" s="3" t="str">
        <f>IF($A71&gt;='FG_576way_Regular Symbol(2wild)'!F$16,"",IF(D71=0,"",IF(OR(D71=$BW$1,D72=$BW$1,D73=$BW$1,D71=$CP$1,D72=$CP$1,D73=$CP$1,D74=$BW$1,D74=$CP$1),0,1)))</f>
        <v/>
      </c>
      <c r="CR71" s="3" t="str">
        <f>IF($A71&gt;='FG_576way_Regular Symbol(2wild)'!G$16,"",IF(E71=0,"",IF(OR(E71=$BW$1,E72=$BW$1,E73=$BW$1,E71=$CP$1,E72=$CP$1,E73=$CP$1,E74=$BW$1,E74=$CP$1),0,1)))</f>
        <v/>
      </c>
      <c r="CS71" s="3">
        <f>IF($A71&gt;='FG_576way_Regular Symbol(2wild)'!H$16,"",IF(F71=0,"",IF(OR(F71=$BW$1,F72=$BW$1,F73=$BW$1,F71=$CP$1,F72=$CP$1,F73=$CP$1,F74=$BW$1,F74=$CP$1),0,1)))</f>
        <v>0</v>
      </c>
      <c r="CU71" s="3" t="str">
        <f>IF($A71&gt;='FG_576way_Regular Symbol(2wild)'!D$16,"",IF(B71=0,"",IF(OR(B71=$BW$1,B72=$BW$1,B73=$BW$1,B71=$CV$1,B72=$CV$1,B73=$CV$1),0,1)))</f>
        <v/>
      </c>
      <c r="CV71" s="3">
        <f>IF($A71&gt;='FG_576way_Regular Symbol(2wild)'!E$16,"",IF(C71=0,"",IF(OR(C71=$BW$1,C72=$BW$1,C73=$BW$1,C71=$CV$1,C72=$CV$1,C73=$CV$1),0,1)))</f>
        <v>1</v>
      </c>
      <c r="CW71" s="3" t="str">
        <f>IF($A71&gt;='FG_576way_Regular Symbol(2wild)'!F$16,"",IF(D71=0,"",IF(OR(D71=$BW$1,D72=$BW$1,D73=$BW$1,D71=$CV$1,D72=$CV$1,D73=$CV$1,D74=$BW$1,D74=$CV$1),0,1)))</f>
        <v/>
      </c>
      <c r="CX71" s="3" t="str">
        <f>IF($A71&gt;='FG_576way_Regular Symbol(2wild)'!G$16,"",IF(E71=0,"",IF(OR(E71=$BW$1,E72=$BW$1,E73=$BW$1,E71=$CV$1,E72=$CV$1,E73=$CV$1,E74=$BW$1,E74=$CV$1),0,1)))</f>
        <v/>
      </c>
      <c r="CY71" s="3">
        <f>IF($A71&gt;='FG_576way_Regular Symbol(2wild)'!H$16,"",IF(F71=0,"",IF(OR(F71=$BW$1,F72=$BW$1,F73=$BW$1,F71=$CV$1,F72=$CV$1,F73=$CV$1,F74=$BW$1,F74=$CV$1),0,1)))</f>
        <v>1</v>
      </c>
    </row>
    <row r="72" spans="1:103">
      <c r="A72" s="337">
        <f>IF('FG_243way_Regular Symbol'!L71="","",'FG_243way_Regular Symbol'!L71)</f>
        <v>68</v>
      </c>
      <c r="B72" s="191" t="str">
        <f>IF('FG_576way_Regular Symbol(2wild)'!Q71="",
IF($A72-'FG_576way_Regular Symbol(2wild)'!D$16&gt;='FG_576way_RegularＸ_W()'!B$2-1,"",VLOOKUP($A72-'FG_576way_Regular Symbol(2wild)'!D$16,'FG_576way_Regular Symbol(2wild)'!$P$3:$U$99,'FG_576way_RegularＸ_W()'!B$3+1,FALSE)),
'FG_576way_Regular Symbol(2wild)'!Q71)</f>
        <v/>
      </c>
      <c r="C72" s="191" t="str">
        <f>IF('FG_576way_Regular Symbol(2wild)'!R71="",
IF($A72-'FG_576way_Regular Symbol(2wild)'!E$16&gt;='FG_576way_RegularＸ_W()'!C$2-1,"",VLOOKUP($A72-'FG_576way_Regular Symbol(2wild)'!E$16,'FG_576way_Regular Symbol(2wild)'!$P$3:$U$99,'FG_576way_RegularＸ_W()'!C$3+1,FALSE)),
'FG_576way_Regular Symbol(2wild)'!R71)</f>
        <v>M5</v>
      </c>
      <c r="D72" s="191" t="str">
        <f>IF('FG_576way_Regular Symbol(2wild)'!S71="",
IF($A72-'FG_576way_Regular Symbol(2wild)'!F$16&gt;='FG_576way_RegularＸ_W()'!D$2-1,"",VLOOKUP($A72-'FG_576way_Regular Symbol(2wild)'!F$16,'FG_576way_Regular Symbol(2wild)'!$P$3:$U$99,'FG_576way_RegularＸ_W()'!D$3+1,FALSE)),
'FG_576way_Regular Symbol(2wild)'!S71)</f>
        <v/>
      </c>
      <c r="E72" s="191" t="str">
        <f>IF('FG_576way_Regular Symbol(2wild)'!T71="",
IF($A72-'FG_576way_Regular Symbol(2wild)'!G$16&gt;='FG_576way_RegularＸ_W()'!E$2-1,"",VLOOKUP($A72-'FG_576way_Regular Symbol(2wild)'!G$16,'FG_576way_Regular Symbol(2wild)'!$P$3:$U$99,'FG_576way_RegularＸ_W()'!E$3+1,FALSE)),
'FG_576way_Regular Symbol(2wild)'!T71)</f>
        <v/>
      </c>
      <c r="F72" s="191" t="str">
        <f>IF('FG_576way_Regular Symbol(2wild)'!U71="",
IF($A72-'FG_576way_Regular Symbol(2wild)'!H$16&gt;='FG_576way_RegularＸ_W()'!F$2-1,"",VLOOKUP($A72-'FG_576way_Regular Symbol(2wild)'!H$16,'FG_576way_Regular Symbol(2wild)'!$P$3:$U$99,'FG_576way_RegularＸ_W()'!F$3+1,FALSE)),
'FG_576way_Regular Symbol(2wild)'!U71)</f>
        <v>Q</v>
      </c>
      <c r="N72" s="363">
        <f t="shared" si="2"/>
        <v>68</v>
      </c>
      <c r="O72" s="344" t="str">
        <f>IF($A72&gt;='FG_576way_Regular Symbol(2wild)'!D$16,"",IF(B72="","",IF(OR(B72=$O$1,B72=$P$1,B73=$O$1,B73=$P$1,B74=$O$1,B74=$P$1),0,1)))</f>
        <v/>
      </c>
      <c r="P72" s="344">
        <f>IF($A72&gt;='FG_576way_Regular Symbol(2wild)'!E$16,"",IF(C72="","",IF(OR(C72=$O$1,C72=$P$1,C73=$O$1,C73=$P$1,C74=$O$1,C74=$P$1),0,1)))</f>
        <v>0</v>
      </c>
      <c r="Q72" s="344" t="str">
        <f>IF($A72&gt;='FG_576way_Regular Symbol(2wild)'!F$16,"",IF(D72="","",IF(OR(D72=$O$1,D72=$P$1,D73=$O$1,D73=$P$1,D74=$O$1,D74=$P$1,D75=$O$1,D75=$P$1),0,1)))</f>
        <v/>
      </c>
      <c r="R72" s="344" t="str">
        <f>IF($A72&gt;='FG_576way_Regular Symbol(2wild)'!G$16,"",IF(E72="","",IF(OR(E72=$O$1,E72=$P$1,E73=$O$1,E73=$P$1,E74=$O$1,E74=$P$1,E75=$O$1,E75=$P$1),0,1)))</f>
        <v/>
      </c>
      <c r="S72" s="344" t="str">
        <f>IF($A72&gt;='FG_576way_Regular Symbol(2wild)'!H$16,"",IF(F72="","",IF(OR(F72=$O$1,F72=$P$1,F73=$O$1,F73=$P$1,F74=$O$1,F74=$P$1,F75=$O$1,F75=$P$1),0,1)))</f>
        <v/>
      </c>
      <c r="U72" s="344" t="str">
        <f>IF($A72&gt;='FG_576way_Regular Symbol(2wild)'!D$16,"",IF(B72=0,"",IF(OR(B72=$U$1,B72=$V$1,B73=$U$1,B73=$V$1,B74=$U$1,B74=$V$1),0,1)))</f>
        <v/>
      </c>
      <c r="V72" s="344">
        <f>IF($A72&gt;='FG_576way_Regular Symbol(2wild)'!E$16,"",IF(C72=0,"",IF(OR(C72=$U$1,C72=$V$1,C73=$U$1,C73=$V$1,C74=$U$1,C74=$V$1),0,1)))</f>
        <v>1</v>
      </c>
      <c r="W72" s="3" t="str">
        <f>IF($A72&gt;='FG_576way_Regular Symbol(2wild)'!F$16,"",IF(D72=0,"",IF(OR(D72=$U$1,D72=$V$1,D73=$U$1,D73=$V$1,D74=$U$1,D74=$V$1,D75=$U$1,D75=$V$1),0,1)))</f>
        <v/>
      </c>
      <c r="X72" s="3" t="str">
        <f>IF($A72&gt;='FG_576way_Regular Symbol(2wild)'!G$16,"",IF(E72=0,"",IF(OR(E72=$U$1,E72=$V$1,E73=$U$1,E73=$V$1,E74=$U$1,E74=$V$1,E75=$U$1,E75=$V$1),0,1)))</f>
        <v/>
      </c>
      <c r="Y72" s="3" t="str">
        <f>IF($A72&gt;='FG_576way_Regular Symbol(2wild)'!H$16,"",IF(F72=0,"",IF(OR(F72=$U$1,F72=$V$1,F73=$U$1,F73=$V$1,F74=$U$1,F74=$V$1,F75=$U$1,F75=$V$1),0,1)))</f>
        <v/>
      </c>
      <c r="AA72" s="344" t="str">
        <f>IF($A72&gt;='FG_576way_Regular Symbol(2wild)'!D$16,"",IF(B72=0,"",IF(OR(B72=$AA$1,B72=$AB$1,B73=$AA$1,B73=$AB$1,B74=$AA$1,,B74=$AB$1),0,1)))</f>
        <v/>
      </c>
      <c r="AB72" s="344">
        <f>IF($A72&gt;='FG_576way_Regular Symbol(2wild)'!E$16,"",IF(C72=0,"",IF(OR(C72=$AA$1,C72=$AB$1,C73=$AA$1,C73=$AB$1,C74=$AA$1,,C74=$AB$1),0,1)))</f>
        <v>1</v>
      </c>
      <c r="AC72" s="3" t="str">
        <f>IF($A72&gt;='FG_576way_Regular Symbol(2wild)'!F$16,"",IF(D72=0,"",IF(OR(D72=$AA$1,D72=$AB$1,D73=$AA$1,D73=$AB$1,D74=$AA$1,D74=$AB$1,D75=$AA$1,D75=$AB$1),0,1)))</f>
        <v/>
      </c>
      <c r="AD72" s="3" t="str">
        <f>IF($A72&gt;='FG_576way_Regular Symbol(2wild)'!G$16,"",IF(E72=0,"",IF(OR(E72=$AA$1,E72=$AB$1,E73=$AA$1,E73=$AB$1,E74=$AA$1,E74=$AB$1,E75=$AA$1,E75=$AB$1),0,1)))</f>
        <v/>
      </c>
      <c r="AE72" s="3" t="str">
        <f>IF($A72&gt;='FG_576way_Regular Symbol(2wild)'!H$16,"",IF(F72=0,"",IF(OR(F72=$AA$1,F72=$AB$1,F73=$AA$1,F73=$AB$1,F74=$AA$1,F74=$AB$1,F75=$AA$1,F75=$AB$1),0,1)))</f>
        <v/>
      </c>
      <c r="AG72" s="344" t="str">
        <f>IF($A72&gt;='FG_576way_Regular Symbol(2wild)'!D$16,"",IF(B72=0,"",IF(OR(B72=$AG$1,B72=$AH$1,B73=$AG$1,B73=$AH$1,B74=$AG$1,B74=$AH$1),0,1)))</f>
        <v/>
      </c>
      <c r="AH72" s="344">
        <f>IF($A72&gt;='FG_576way_Regular Symbol(2wild)'!E$16,"",IF(C72=0,"",IF(OR(C72=$AG$1,C72=$AH$1,C73=$AG$1,C73=$AH$1,C74=$AG$1,C74=$AH$1),0,1)))</f>
        <v>1</v>
      </c>
      <c r="AI72" s="3" t="str">
        <f>IF($A72&gt;='FG_576way_Regular Symbol(2wild)'!F$16,"",IF(D72=0,"",IF(OR(D72=$AG$1,D72=$AH$1,D73=$AG$1,D73=$AH$1,D74=$AG$1,D74=$AH$1,D75=$AG$1,D75=$AH$1),0,1)))</f>
        <v/>
      </c>
      <c r="AJ72" s="3" t="str">
        <f>IF($A72&gt;='FG_576way_Regular Symbol(2wild)'!G$16,"",IF(E72=0,"",IF(OR(E72=$AG$1,E72=$AH$1,E73=$AG$1,E73=$AH$1,E74=$AG$1,E74=$AH$1,E75=$AG$1,E75=$AH$1),0,1)))</f>
        <v/>
      </c>
      <c r="AK72" s="3" t="str">
        <f>IF($A72&gt;='FG_576way_Regular Symbol(2wild)'!H$16,"",IF(F72=0,"",IF(OR(F72=$AG$1,F72=$AH$1,F73=$AG$1,F73=$AH$1,F74=$AG$1,F74=$AH$1,F75=$AG$1,F75=$AH$1),0,1)))</f>
        <v/>
      </c>
      <c r="AM72" s="344" t="str">
        <f>IF($A72&gt;='FG_576way_Regular Symbol(2wild)'!D$16,"",IF(B72=0,"",IF(OR(B72=$AM$1,B72=$AN$1,B73=$AM$1,B73=$AN$1,B74=$AM$1,B74=$AN$1),0,1)))</f>
        <v/>
      </c>
      <c r="AN72" s="344">
        <f>IF($A72&gt;='FG_576way_Regular Symbol(2wild)'!E$16,"",IF(C72=0,"",IF(OR(C72=$AM$1,C72=$AN$1,C73=$AM$1,C73=$AN$1,C74=$AM$1,C74=$AN$1),0,1)))</f>
        <v>0</v>
      </c>
      <c r="AO72" s="3" t="str">
        <f>IF($A72&gt;='FG_576way_Regular Symbol(2wild)'!F$16,"",IF(D72=0,"",IF(OR(D72=$AM$1,D72=$AN$1,D73=$AM$1,D73=$AN$1,D74=$AM$1,D74=$AN$1,D75=$AM$1,D75=$AN$1),0,1)))</f>
        <v/>
      </c>
      <c r="AP72" s="3" t="str">
        <f>IF($A72&gt;='FG_576way_Regular Symbol(2wild)'!G$16,"",IF(E72=0,"",IF(OR(E72=$AM$1,E72=$AN$1,E73=$AM$1,E73=$AN$1,E74=$AM$1,E74=$AN$1,E75=$AM$1,E75=$AN$1),0,1)))</f>
        <v/>
      </c>
      <c r="AQ72" s="3" t="str">
        <f>IF($A72&gt;='FG_576way_Regular Symbol(2wild)'!H$16,"",IF(F72=0,"",IF(OR(F72=$AM$1,F72=$AN$1,F73=$AM$1,F73=$AN$1,F74=$AM$1,F74=$AN$1,F75=$AM$1,F75=$AN$1),0,1)))</f>
        <v/>
      </c>
      <c r="AS72" s="344" t="str">
        <f>IF($A72&gt;='FG_576way_Regular Symbol(2wild)'!D$16,"",IF(B72=0,"",IF(OR(B72=$AM$1,B72=$AT$1,B73=$AM$1,B73=$AT$1,B74=$AM$1,B74=$AT$1),0,1)))</f>
        <v/>
      </c>
      <c r="AT72" s="344">
        <f>IF($A72&gt;='FG_576way_Regular Symbol(2wild)'!E$16,"",IF(C72=0,"",IF(OR(C72=$AM$1,C72=$AT$1,C73=$AM$1,C73=$AT$1,C74=$AM$1,C74=$AT$1),0,1)))</f>
        <v>1</v>
      </c>
      <c r="AU72" s="3" t="str">
        <f>IF($A72&gt;='FG_576way_Regular Symbol(2wild)'!F$16,"",IF(D72=0,"",IF(OR(D72=$AM$1,D72=$AT$1,D73=$AM$1,D73=$AT$1,D74=$AM$1,D74=$AT$1,D75=$AM$1,D75=$AT$1),0,1)))</f>
        <v/>
      </c>
      <c r="AV72" s="3" t="str">
        <f>IF($A72&gt;='FG_576way_Regular Symbol(2wild)'!G$16,"",IF(E72=0,"",IF(OR(E72=$AM$1,E72=$AT$1,E73=$AM$1,E73=$AT$1,E74=$AM$1,E74=$AT$1,E75=$AM$1,E75=$AT$1),0,1)))</f>
        <v/>
      </c>
      <c r="AW72" s="3" t="str">
        <f>IF($A72&gt;='FG_576way_Regular Symbol(2wild)'!H$16,"",IF(F72=0,"",IF(OR(F72=$AM$1,F72=$AT$1,F73=$AM$1,F73=$AT$1,F74=$AM$1,F74=$AT$1,F75=$AM$1,F75=$AT$1),0,1)))</f>
        <v/>
      </c>
      <c r="AY72" s="344" t="str">
        <f>IF($A72&gt;='FG_576way_Regular Symbol(2wild)'!D$16,"",IF(B72=0,"",IF(OR(B72=$AM$1,B72=$AZ$1,B73=$AM$1,B73=$AZ$1,B74=$AM$1,B74=$AZ$1),0,1)))</f>
        <v/>
      </c>
      <c r="AZ72" s="344">
        <f>IF($A72&gt;='FG_576way_Regular Symbol(2wild)'!E$16,"",IF(C72=0,"",IF(OR(C72=$AM$1,C72=$AZ$1,C73=$AM$1,C73=$AZ$1,C74=$AM$1,C74=$AZ$1),0,1)))</f>
        <v>1</v>
      </c>
      <c r="BA72" s="3" t="str">
        <f>IF($A72&gt;='FG_576way_Regular Symbol(2wild)'!F$16,"",IF(D72=0,"",IF(OR(D72=$AM$1,D72=$AZ$1,D73=$AM$1,D73=$AZ$1,D74=$AM$1,D74=$AZ$1,D75=$AM$1,D75=$AZ$1),0,1)))</f>
        <v/>
      </c>
      <c r="BB72" s="3" t="str">
        <f>IF($A72&gt;='FG_576way_Regular Symbol(2wild)'!G$16,"",IF(E72=0,"",IF(OR(E72=$AM$1,E72=$AZ$1,E73=$AM$1,E73=$AZ$1,E74=$AM$1,E74=$AZ$1,E75=$AM$1,E75=$AZ$1),0,1)))</f>
        <v/>
      </c>
      <c r="BC72" s="3" t="str">
        <f>IF($A72&gt;='FG_576way_Regular Symbol(2wild)'!H$16,"",IF(F72=0,"",IF(OR(F72=$AM$1,F72=$AZ$1,F73=$AM$1,F73=$AZ$1,F74=$AM$1,F74=$AZ$1,F75=$AM$1,F75=$AZ$1),0,1)))</f>
        <v/>
      </c>
      <c r="BE72" s="344" t="str">
        <f>IF($A72&gt;='FG_576way_Regular Symbol(2wild)'!D$16,"",IF(B72=0,"",IF(OR(B72=$AM$1,B72=$BF$1,B73=$AM$1,B73=$BF$1,B74=$AM$1,B74=$BF$1),0,1)))</f>
        <v/>
      </c>
      <c r="BF72" s="344">
        <f>IF($A72&gt;='FG_576way_Regular Symbol(2wild)'!E$16,"",IF(C72=0,"",IF(OR(C72=$AM$1,C72=$BF$1,C73=$AM$1,C73=$BF$1,C74=$AM$1,C74=$BF$1),0,1)))</f>
        <v>1</v>
      </c>
      <c r="BG72" s="3" t="str">
        <f>IF($A72&gt;='FG_576way_Regular Symbol(2wild)'!F$16,"",IF(D72=0,"",IF(OR(D72=$AM$1,D72=$BF$1,D73=$AM$1,D73=$BF$1,D74=$AM$1,D74=$BF$1,D75=$AM$1,D75=$BF$1),0,1)))</f>
        <v/>
      </c>
      <c r="BH72" s="3" t="str">
        <f>IF($A72&gt;='FG_576way_Regular Symbol(2wild)'!G$16,"",IF(E72=0,"",IF(OR(E72=$AM$1,E72=$BF$1,E73=$AM$1,E73=$BF$1,E74=$AM$1,E74=$BF$1,E75=$AM$1,E75=$BF$1),0,1)))</f>
        <v/>
      </c>
      <c r="BI72" s="3" t="str">
        <f>IF($A72&gt;='FG_576way_Regular Symbol(2wild)'!H$16,"",IF(F72=0,"",IF(OR(F72=$AM$1,F72=$BF$1,F73=$AM$1,F73=$BF$1,F74=$AM$1,F74=$BF$1,F75=$AM$1,F75=$BF$1),0,1)))</f>
        <v/>
      </c>
      <c r="BK72" s="344" t="str">
        <f>IF($A72&gt;='FG_576way_Regular Symbol(2wild)'!D$16,"",IF(B72=0,"",IF(OR(B72=$AM$1,B72=$BL$1,B73=$AM$1,B73=$BL$1,B74=$AM$1,B74=$BL$1),0,1)))</f>
        <v/>
      </c>
      <c r="BL72" s="344">
        <f>IF($A72&gt;='FG_576way_Regular Symbol(2wild)'!E$16,"",IF(C72=0,"",IF(OR(C72=$AM$1,C72=$BL$1,C73=$AM$1,C73=$BL$1,C74=$AM$1,C74=$BL$1),0,1)))</f>
        <v>1</v>
      </c>
      <c r="BM72" s="3" t="str">
        <f>IF($A72&gt;='FG_576way_Regular Symbol(2wild)'!F$16,"",IF(D72=0,"",IF(OR(D72=$AM$1,D72=$BL$1,D73=$AM$1,D73=$BL$1,D74=$AM$1,D74=$BL$1,D75=$AM$1,D75=$BL$1),0,1)))</f>
        <v/>
      </c>
      <c r="BN72" s="3" t="str">
        <f>IF($A72&gt;='FG_576way_Regular Symbol(2wild)'!G$16,"",IF(E72=0,"",IF(OR(E72=$AM$1,E72=$BL$1,E73=$AM$1,E73=$BL$1,E74=$AM$1,E74=$BL$1,E75=$AM$1,E75=$BL$1),0,1)))</f>
        <v/>
      </c>
      <c r="BO72" s="3" t="str">
        <f>IF($A72&gt;='FG_576way_Regular Symbol(2wild)'!H$16,"",IF(F72=0,"",IF(OR(F72=$AM$1,F72=$BL$1,F73=$AM$1,F73=$BL$1,F74=$AM$1,F74=$BL$1,F75=$AM$1,F75=$BL$1),0,1)))</f>
        <v/>
      </c>
      <c r="BQ72" s="3" t="str">
        <f>IF($A72&gt;='FG_576way_Regular Symbol(2wild)'!D$16,"",IF(B72=0,"",IF(OR(B72=$BQ$1,B72=$BR$1,B73=$BQ$1,B73=$BR$1,B74=$BQ$1,B74=$BR$1),0,1)))</f>
        <v/>
      </c>
      <c r="BR72" s="3">
        <f>IF($A72&gt;='FG_576way_Regular Symbol(2wild)'!E$16,"",IF(C72=0,"",IF(OR(C72=$BQ$1,C72=$BR$1,C73=$BQ$1,C73=$BR$1,C74=$BQ$1,C74=$BR$1),0,1)))</f>
        <v>1</v>
      </c>
      <c r="BS72" s="3" t="str">
        <f>IF($A72&gt;='FG_576way_Regular Symbol(2wild)'!F$16,"",IF(D72=0,"",IF(OR(D72=$BQ$1,D72=$BR$1,D73=$BQ$1,D73=$BR$1,D74=$BQ$1,D74=$BR$1,D75=$BQ$1,D75=$BR$1),0,1)))</f>
        <v/>
      </c>
      <c r="BT72" s="3" t="str">
        <f>IF($A72&gt;='FG_576way_Regular Symbol(2wild)'!G$16,"",IF(E72=0,"",IF(OR(E72=$BQ$1,E72=$BR$1,E73=$BQ$1,E73=$BR$1,E74=$BQ$1,E74=$BR$1,E75=$BQ$1,E75=$BR$1),0,1)))</f>
        <v/>
      </c>
      <c r="BU72" s="3" t="str">
        <f>IF($A72&gt;='FG_576way_Regular Symbol(2wild)'!H$16,"",IF(F72=0,"",IF(OR(F72=$BQ$1,F72=$BR$1,F73=$BQ$1,F73=$BR$1,F74=$BQ$1,F74=$BR$1,F75=$BQ$1,F75=$BR$1),0,1)))</f>
        <v/>
      </c>
      <c r="BW72" s="3" t="str">
        <f>IF($A72&gt;='FG_576way_Regular Symbol(2wild)'!D$16,"",IF(B72=0,"",IF(OR(B72=$BW$1,B73=$BW$1,B74=$BW$1,B72=$BX$1,B73=$BX$1,B74=$BX$1),0,1)))</f>
        <v/>
      </c>
      <c r="BX72" s="3">
        <f>IF($A72&gt;='FG_576way_Regular Symbol(2wild)'!E$16,"",IF(C72=0,"",IF(OR(C72=$BW$1,C73=$BW$1,C74=$BW$1,C72=$BX$1,C73=$BX$1,C74=$BX$1),0,1)))</f>
        <v>1</v>
      </c>
      <c r="BY72" s="3" t="str">
        <f>IF($A72&gt;='FG_576way_Regular Symbol(2wild)'!F$16,"",IF(D72=0,"",IF(OR(D72=$BW$1,D73=$BW$1,D74=$BW$1,D72=$BX$1,D73=$BX$1,D74=$BX$1,D75=$BW$1,D75=$BX$1),0,1)))</f>
        <v/>
      </c>
      <c r="BZ72" s="3" t="str">
        <f>IF($A72&gt;='FG_576way_Regular Symbol(2wild)'!G$16,"",IF(E72=0,"",IF(OR(E72=$BW$1,E73=$BW$1,E74=$BW$1,E72=$BX$1,E73=$BX$1,E74=$BX$1,E75=$BW$1,E75=$BX$1),0,1)))</f>
        <v/>
      </c>
      <c r="CA72" s="3" t="str">
        <f>IF($A72&gt;='FG_576way_Regular Symbol(2wild)'!H$16,"",IF(F72=0,"",IF(OR(F72=$BW$1,F73=$BW$1,F74=$BW$1,F72=$BX$1,F73=$BX$1,F74=$BX$1,F75=$BW$1,F75=$BX$1),0,1)))</f>
        <v/>
      </c>
      <c r="CC72" s="3" t="str">
        <f>IF($A72&gt;='FG_576way_Regular Symbol(2wild)'!D$16,"",IF(B72=0,"",IF(OR(B72=$BW$1,B73=$BW$1,B74=$BW$1,B72=$CD$1,B73=$CD$1,B74=$CD$1),0,1)))</f>
        <v/>
      </c>
      <c r="CD72" s="3">
        <f>IF($A72&gt;='FG_576way_Regular Symbol(2wild)'!E$16,"",IF(C72=0,"",IF(OR(C72=$BW$1,C73=$BW$1,C74=$BW$1,C72=$CD$1,C73=$CD$1,C74=$CD$1),0,1)))</f>
        <v>1</v>
      </c>
      <c r="CE72" s="3" t="str">
        <f>IF($A72&gt;='FG_576way_Regular Symbol(2wild)'!F$16,"",IF(D72=0,"",IF(OR(D72=$BW$1,D73=$BW$1,D74=$BW$1,D72=$CD$1,D73=$CD$1,D74=$CD$1,D75=$BW$1,D75=$CD$1),0,1)))</f>
        <v/>
      </c>
      <c r="CF72" s="3" t="str">
        <f>IF($A72&gt;='FG_576way_Regular Symbol(2wild)'!G$16,"",IF(E72=0,"",IF(OR(E72=$BW$1,E73=$BW$1,E74=$BW$1,E72=$CD$1,E73=$CD$1,E74=$CD$1,E75=$BW$1,E75=$CD$1),0,1)))</f>
        <v/>
      </c>
      <c r="CG72" s="3" t="str">
        <f>IF($A72&gt;='FG_576way_Regular Symbol(2wild)'!H$16,"",IF(F72=0,"",IF(OR(F72=$BW$1,F73=$BW$1,F74=$BW$1,F72=$CD$1,F73=$CD$1,F74=$CD$1,F75=$BW$1,F75=$CD$1),0,1)))</f>
        <v/>
      </c>
      <c r="CI72" s="3" t="str">
        <f>IF($A72&gt;='FG_576way_Regular Symbol(2wild)'!D$16,"",IF(B72=0,"",IF(OR(B72=$BW$1,B73=$BW$1,B74=$BW$1,B72=$CJ$1,B73=$CJ$1,B74=$CJ$1),0,1)))</f>
        <v/>
      </c>
      <c r="CJ72" s="3">
        <f>IF($A72&gt;='FG_576way_Regular Symbol(2wild)'!E$16,"",IF(C72=0,"",IF(OR(C72=$BW$1,C73=$BW$1,C74=$BW$1,C72=$CJ$1,C73=$CJ$1,C74=$CJ$1),0,1)))</f>
        <v>1</v>
      </c>
      <c r="CK72" s="3" t="str">
        <f>IF($A72&gt;='FG_576way_Regular Symbol(2wild)'!F$16,"",IF(D72=0,"",IF(OR(D72=$BW$1,D73=$BW$1,D74=$BW$1,D72=$CJ$1,D73=$CJ$1,D74=$CJ$1,D75=$BW$1,D75=$CJ$1),0,1)))</f>
        <v/>
      </c>
      <c r="CL72" s="3" t="str">
        <f>IF($A72&gt;='FG_576way_Regular Symbol(2wild)'!G$16,"",IF(E72=0,"",IF(OR(E72=$BW$1,E73=$BW$1,E74=$BW$1,E72=$CJ$1,E73=$CJ$1,E74=$CJ$1,E75=$BW$1,E75=$CJ$1),0,1)))</f>
        <v/>
      </c>
      <c r="CM72" s="3" t="str">
        <f>IF($A72&gt;='FG_576way_Regular Symbol(2wild)'!H$16,"",IF(F72=0,"",IF(OR(F72=$BW$1,F73=$BW$1,F74=$BW$1,F72=$CJ$1,F73=$CJ$1,F74=$CJ$1,F75=$BW$1,F75=$CJ$1),0,1)))</f>
        <v/>
      </c>
      <c r="CO72" s="3" t="str">
        <f>IF($A72&gt;='FG_576way_Regular Symbol(2wild)'!D$16,"",IF(B72=0,"",IF(OR(B72=$BW$1,B73=$BW$1,B74=$BW$1,B72=$CP$1,B73=$CP$1,B74=$CP$1),0,1)))</f>
        <v/>
      </c>
      <c r="CP72" s="3">
        <f>IF($A72&gt;='FG_576way_Regular Symbol(2wild)'!E$16,"",IF(C72=0,"",IF(OR(C72=$BW$1,C73=$BW$1,C74=$BW$1,C72=$CP$1,C73=$CP$1,C74=$CP$1),0,1)))</f>
        <v>1</v>
      </c>
      <c r="CQ72" s="3" t="str">
        <f>IF($A72&gt;='FG_576way_Regular Symbol(2wild)'!F$16,"",IF(D72=0,"",IF(OR(D72=$BW$1,D73=$BW$1,D74=$BW$1,D72=$CP$1,D73=$CP$1,D74=$CP$1,D75=$BW$1,D75=$CP$1),0,1)))</f>
        <v/>
      </c>
      <c r="CR72" s="3" t="str">
        <f>IF($A72&gt;='FG_576way_Regular Symbol(2wild)'!G$16,"",IF(E72=0,"",IF(OR(E72=$BW$1,E73=$BW$1,E74=$BW$1,E72=$CP$1,E73=$CP$1,E74=$CP$1,E75=$BW$1,E75=$CP$1),0,1)))</f>
        <v/>
      </c>
      <c r="CS72" s="3" t="str">
        <f>IF($A72&gt;='FG_576way_Regular Symbol(2wild)'!H$16,"",IF(F72=0,"",IF(OR(F72=$BW$1,F73=$BW$1,F74=$BW$1,F72=$CP$1,F73=$CP$1,F74=$CP$1,F75=$BW$1,F75=$CP$1),0,1)))</f>
        <v/>
      </c>
      <c r="CU72" s="3" t="str">
        <f>IF($A72&gt;='FG_576way_Regular Symbol(2wild)'!D$16,"",IF(B72=0,"",IF(OR(B72=$BW$1,B73=$BW$1,B74=$BW$1,B72=$CV$1,B73=$CV$1,B74=$CV$1),0,1)))</f>
        <v/>
      </c>
      <c r="CV72" s="3">
        <f>IF($A72&gt;='FG_576way_Regular Symbol(2wild)'!E$16,"",IF(C72=0,"",IF(OR(C72=$BW$1,C73=$BW$1,C74=$BW$1,C72=$CV$1,C73=$CV$1,C74=$CV$1),0,1)))</f>
        <v>1</v>
      </c>
      <c r="CW72" s="3" t="str">
        <f>IF($A72&gt;='FG_576way_Regular Symbol(2wild)'!F$16,"",IF(D72=0,"",IF(OR(D72=$BW$1,D73=$BW$1,D74=$BW$1,D72=$CV$1,D73=$CV$1,D74=$CV$1,D75=$BW$1,D75=$CV$1),0,1)))</f>
        <v/>
      </c>
      <c r="CX72" s="3" t="str">
        <f>IF($A72&gt;='FG_576way_Regular Symbol(2wild)'!G$16,"",IF(E72=0,"",IF(OR(E72=$BW$1,E73=$BW$1,E74=$BW$1,E72=$CV$1,E73=$CV$1,E74=$CV$1,E75=$BW$1,E75=$CV$1),0,1)))</f>
        <v/>
      </c>
      <c r="CY72" s="3" t="str">
        <f>IF($A72&gt;='FG_576way_Regular Symbol(2wild)'!H$16,"",IF(F72=0,"",IF(OR(F72=$BW$1,F73=$BW$1,F74=$BW$1,F72=$CV$1,F73=$CV$1,F74=$CV$1,F75=$BW$1,F75=$CV$1),0,1)))</f>
        <v/>
      </c>
    </row>
    <row r="73" spans="1:103">
      <c r="A73" s="337">
        <f>IF('FG_243way_Regular Symbol'!L72="","",'FG_243way_Regular Symbol'!L72)</f>
        <v>69</v>
      </c>
      <c r="B73" s="191" t="str">
        <f>IF('FG_576way_Regular Symbol(2wild)'!Q72="",
IF($A73-'FG_576way_Regular Symbol(2wild)'!D$16&gt;='FG_576way_RegularＸ_W()'!B$2-1,"",VLOOKUP($A73-'FG_576way_Regular Symbol(2wild)'!D$16,'FG_576way_Regular Symbol(2wild)'!$P$3:$U$99,'FG_576way_RegularＸ_W()'!B$3+1,FALSE)),
'FG_576way_Regular Symbol(2wild)'!Q72)</f>
        <v/>
      </c>
      <c r="C73" s="191" t="str">
        <f>IF('FG_576way_Regular Symbol(2wild)'!R72="",
IF($A73-'FG_576way_Regular Symbol(2wild)'!E$16&gt;='FG_576way_RegularＸ_W()'!C$2-1,"",VLOOKUP($A73-'FG_576way_Regular Symbol(2wild)'!E$16,'FG_576way_Regular Symbol(2wild)'!$P$3:$U$99,'FG_576way_RegularＸ_W()'!C$3+1,FALSE)),
'FG_576way_Regular Symbol(2wild)'!R72)</f>
        <v>M1</v>
      </c>
      <c r="D73" s="191" t="str">
        <f>IF('FG_576way_Regular Symbol(2wild)'!S72="",
IF($A73-'FG_576way_Regular Symbol(2wild)'!F$16&gt;='FG_576way_RegularＸ_W()'!D$2-1,"",VLOOKUP($A73-'FG_576way_Regular Symbol(2wild)'!F$16,'FG_576way_Regular Symbol(2wild)'!$P$3:$U$99,'FG_576way_RegularＸ_W()'!D$3+1,FALSE)),
'FG_576way_Regular Symbol(2wild)'!S72)</f>
        <v/>
      </c>
      <c r="E73" s="191" t="str">
        <f>IF('FG_576way_Regular Symbol(2wild)'!T72="",
IF($A73-'FG_576way_Regular Symbol(2wild)'!G$16&gt;='FG_576way_RegularＸ_W()'!E$2-1,"",VLOOKUP($A73-'FG_576way_Regular Symbol(2wild)'!G$16,'FG_576way_Regular Symbol(2wild)'!$P$3:$U$99,'FG_576way_RegularＸ_W()'!E$3+1,FALSE)),
'FG_576way_Regular Symbol(2wild)'!T72)</f>
        <v/>
      </c>
      <c r="F73" s="191" t="str">
        <f>IF('FG_576way_Regular Symbol(2wild)'!U72="",
IF($A73-'FG_576way_Regular Symbol(2wild)'!H$16&gt;='FG_576way_RegularＸ_W()'!F$2-1,"",VLOOKUP($A73-'FG_576way_Regular Symbol(2wild)'!H$16,'FG_576way_Regular Symbol(2wild)'!$P$3:$U$99,'FG_576way_RegularＸ_W()'!F$3+1,FALSE)),
'FG_576way_Regular Symbol(2wild)'!U72)</f>
        <v>TE</v>
      </c>
      <c r="N73" s="363">
        <f t="shared" si="2"/>
        <v>69</v>
      </c>
      <c r="O73" s="344" t="str">
        <f>IF($A73&gt;='FG_576way_Regular Symbol(2wild)'!D$16,"",IF(B73="","",IF(OR(B73=$O$1,B73=$P$1,B74=$O$1,B74=$P$1,B75=$O$1,B75=$P$1),0,1)))</f>
        <v/>
      </c>
      <c r="P73" s="344">
        <f>IF($A73&gt;='FG_576way_Regular Symbol(2wild)'!E$16,"",IF(C73="","",IF(OR(C73=$O$1,C73=$P$1,C74=$O$1,C74=$P$1,C75=$O$1,C75=$P$1),0,1)))</f>
        <v>0</v>
      </c>
      <c r="Q73" s="344" t="str">
        <f>IF($A73&gt;='FG_576way_Regular Symbol(2wild)'!F$16,"",IF(D73="","",IF(OR(D73=$O$1,D73=$P$1,D74=$O$1,D74=$P$1,D75=$O$1,D75=$P$1,D76=$O$1,D76=$P$1),0,1)))</f>
        <v/>
      </c>
      <c r="R73" s="344" t="str">
        <f>IF($A73&gt;='FG_576way_Regular Symbol(2wild)'!G$16,"",IF(E73="","",IF(OR(E73=$O$1,E73=$P$1,E74=$O$1,E74=$P$1,E75=$O$1,E75=$P$1,E76=$O$1,E76=$P$1),0,1)))</f>
        <v/>
      </c>
      <c r="S73" s="344" t="str">
        <f>IF($A73&gt;='FG_576way_Regular Symbol(2wild)'!H$16,"",IF(F73="","",IF(OR(F73=$O$1,F73=$P$1,F74=$O$1,F74=$P$1,F75=$O$1,F75=$P$1,F76=$O$1,F76=$P$1),0,1)))</f>
        <v/>
      </c>
      <c r="U73" s="344" t="str">
        <f>IF($A73&gt;='FG_576way_Regular Symbol(2wild)'!D$16,"",IF(B73=0,"",IF(OR(B73=$U$1,B73=$V$1,B74=$U$1,B74=$V$1,B75=$U$1,B75=$V$1),0,1)))</f>
        <v/>
      </c>
      <c r="V73" s="344">
        <f>IF($A73&gt;='FG_576way_Regular Symbol(2wild)'!E$16,"",IF(C73=0,"",IF(OR(C73=$U$1,C73=$V$1,C74=$U$1,C74=$V$1,C75=$U$1,C75=$V$1),0,1)))</f>
        <v>1</v>
      </c>
      <c r="W73" s="3" t="str">
        <f>IF($A73&gt;='FG_576way_Regular Symbol(2wild)'!F$16,"",IF(D73=0,"",IF(OR(D73=$U$1,D73=$V$1,D74=$U$1,D74=$V$1,D75=$U$1,D75=$V$1,D76=$U$1,D76=$V$1),0,1)))</f>
        <v/>
      </c>
      <c r="X73" s="3" t="str">
        <f>IF($A73&gt;='FG_576way_Regular Symbol(2wild)'!G$16,"",IF(E73=0,"",IF(OR(E73=$U$1,E73=$V$1,E74=$U$1,E74=$V$1,E75=$U$1,E75=$V$1,E76=$U$1,E76=$V$1),0,1)))</f>
        <v/>
      </c>
      <c r="Y73" s="3" t="str">
        <f>IF($A73&gt;='FG_576way_Regular Symbol(2wild)'!H$16,"",IF(F73=0,"",IF(OR(F73=$U$1,F73=$V$1,F74=$U$1,F74=$V$1,F75=$U$1,F75=$V$1,F76=$U$1,F76=$V$1),0,1)))</f>
        <v/>
      </c>
      <c r="AA73" s="344" t="str">
        <f>IF($A73&gt;='FG_576way_Regular Symbol(2wild)'!D$16,"",IF(B73=0,"",IF(OR(B73=$AA$1,B73=$AB$1,B74=$AA$1,B74=$AB$1,B75=$AA$1,,B75=$AB$1),0,1)))</f>
        <v/>
      </c>
      <c r="AB73" s="344">
        <f>IF($A73&gt;='FG_576way_Regular Symbol(2wild)'!E$16,"",IF(C73=0,"",IF(OR(C73=$AA$1,C73=$AB$1,C74=$AA$1,C74=$AB$1,C75=$AA$1,,C75=$AB$1),0,1)))</f>
        <v>1</v>
      </c>
      <c r="AC73" s="3" t="str">
        <f>IF($A73&gt;='FG_576way_Regular Symbol(2wild)'!F$16,"",IF(D73=0,"",IF(OR(D73=$AA$1,D73=$AB$1,D74=$AA$1,D74=$AB$1,D75=$AA$1,D75=$AB$1,D76=$AA$1,D76=$AB$1),0,1)))</f>
        <v/>
      </c>
      <c r="AD73" s="3" t="str">
        <f>IF($A73&gt;='FG_576way_Regular Symbol(2wild)'!G$16,"",IF(E73=0,"",IF(OR(E73=$AA$1,E73=$AB$1,E74=$AA$1,E74=$AB$1,E75=$AA$1,E75=$AB$1,E76=$AA$1,E76=$AB$1),0,1)))</f>
        <v/>
      </c>
      <c r="AE73" s="3" t="str">
        <f>IF($A73&gt;='FG_576way_Regular Symbol(2wild)'!H$16,"",IF(F73=0,"",IF(OR(F73=$AA$1,F73=$AB$1,F74=$AA$1,F74=$AB$1,F75=$AA$1,F75=$AB$1,F76=$AA$1,F76=$AB$1),0,1)))</f>
        <v/>
      </c>
      <c r="AG73" s="344" t="str">
        <f>IF($A73&gt;='FG_576way_Regular Symbol(2wild)'!D$16,"",IF(B73=0,"",IF(OR(B73=$AG$1,B73=$AH$1,B74=$AG$1,B74=$AH$1,B75=$AG$1,B75=$AH$1),0,1)))</f>
        <v/>
      </c>
      <c r="AH73" s="344">
        <f>IF($A73&gt;='FG_576way_Regular Symbol(2wild)'!E$16,"",IF(C73=0,"",IF(OR(C73=$AG$1,C73=$AH$1,C74=$AG$1,C74=$AH$1,C75=$AG$1,C75=$AH$1),0,1)))</f>
        <v>1</v>
      </c>
      <c r="AI73" s="3" t="str">
        <f>IF($A73&gt;='FG_576way_Regular Symbol(2wild)'!F$16,"",IF(D73=0,"",IF(OR(D73=$AG$1,D73=$AH$1,D74=$AG$1,D74=$AH$1,D75=$AG$1,D75=$AH$1,D76=$AG$1,D76=$AH$1),0,1)))</f>
        <v/>
      </c>
      <c r="AJ73" s="3" t="str">
        <f>IF($A73&gt;='FG_576way_Regular Symbol(2wild)'!G$16,"",IF(E73=0,"",IF(OR(E73=$AG$1,E73=$AH$1,E74=$AG$1,E74=$AH$1,E75=$AG$1,E75=$AH$1,E76=$AG$1,E76=$AH$1),0,1)))</f>
        <v/>
      </c>
      <c r="AK73" s="3" t="str">
        <f>IF($A73&gt;='FG_576way_Regular Symbol(2wild)'!H$16,"",IF(F73=0,"",IF(OR(F73=$AG$1,F73=$AH$1,F74=$AG$1,F74=$AH$1,F75=$AG$1,F75=$AH$1,F76=$AG$1,F76=$AH$1),0,1)))</f>
        <v/>
      </c>
      <c r="AM73" s="344" t="str">
        <f>IF($A73&gt;='FG_576way_Regular Symbol(2wild)'!D$16,"",IF(B73=0,"",IF(OR(B73=$AM$1,B73=$AN$1,B74=$AM$1,B74=$AN$1,B75=$AM$1,B75=$AN$1),0,1)))</f>
        <v/>
      </c>
      <c r="AN73" s="344">
        <f>IF($A73&gt;='FG_576way_Regular Symbol(2wild)'!E$16,"",IF(C73=0,"",IF(OR(C73=$AM$1,C73=$AN$1,C74=$AM$1,C74=$AN$1,C75=$AM$1,C75=$AN$1),0,1)))</f>
        <v>1</v>
      </c>
      <c r="AO73" s="3" t="str">
        <f>IF($A73&gt;='FG_576way_Regular Symbol(2wild)'!F$16,"",IF(D73=0,"",IF(OR(D73=$AM$1,D73=$AN$1,D74=$AM$1,D74=$AN$1,D75=$AM$1,D75=$AN$1,D76=$AM$1,D76=$AN$1),0,1)))</f>
        <v/>
      </c>
      <c r="AP73" s="3" t="str">
        <f>IF($A73&gt;='FG_576way_Regular Symbol(2wild)'!G$16,"",IF(E73=0,"",IF(OR(E73=$AM$1,E73=$AN$1,E74=$AM$1,E74=$AN$1,E75=$AM$1,E75=$AN$1,E76=$AM$1,E76=$AN$1),0,1)))</f>
        <v/>
      </c>
      <c r="AQ73" s="3" t="str">
        <f>IF($A73&gt;='FG_576way_Regular Symbol(2wild)'!H$16,"",IF(F73=0,"",IF(OR(F73=$AM$1,F73=$AN$1,F74=$AM$1,F74=$AN$1,F75=$AM$1,F75=$AN$1,F76=$AM$1,F76=$AN$1),0,1)))</f>
        <v/>
      </c>
      <c r="AS73" s="344" t="str">
        <f>IF($A73&gt;='FG_576way_Regular Symbol(2wild)'!D$16,"",IF(B73=0,"",IF(OR(B73=$AM$1,B73=$AT$1,B74=$AM$1,B74=$AT$1,B75=$AM$1,B75=$AT$1),0,1)))</f>
        <v/>
      </c>
      <c r="AT73" s="344">
        <f>IF($A73&gt;='FG_576way_Regular Symbol(2wild)'!E$16,"",IF(C73=0,"",IF(OR(C73=$AM$1,C73=$AT$1,C74=$AM$1,C74=$AT$1,C75=$AM$1,C75=$AT$1),0,1)))</f>
        <v>1</v>
      </c>
      <c r="AU73" s="3" t="str">
        <f>IF($A73&gt;='FG_576way_Regular Symbol(2wild)'!F$16,"",IF(D73=0,"",IF(OR(D73=$AM$1,D73=$AT$1,D74=$AM$1,D74=$AT$1,D75=$AM$1,D75=$AT$1,D76=$AM$1,D76=$AT$1),0,1)))</f>
        <v/>
      </c>
      <c r="AV73" s="3" t="str">
        <f>IF($A73&gt;='FG_576way_Regular Symbol(2wild)'!G$16,"",IF(E73=0,"",IF(OR(E73=$AM$1,E73=$AT$1,E74=$AM$1,E74=$AT$1,E75=$AM$1,E75=$AT$1,E76=$AM$1,E76=$AT$1),0,1)))</f>
        <v/>
      </c>
      <c r="AW73" s="3" t="str">
        <f>IF($A73&gt;='FG_576way_Regular Symbol(2wild)'!H$16,"",IF(F73=0,"",IF(OR(F73=$AM$1,F73=$AT$1,F74=$AM$1,F74=$AT$1,F75=$AM$1,F75=$AT$1,F76=$AM$1,F76=$AT$1),0,1)))</f>
        <v/>
      </c>
      <c r="AY73" s="344" t="str">
        <f>IF($A73&gt;='FG_576way_Regular Symbol(2wild)'!D$16,"",IF(B73=0,"",IF(OR(B73=$AM$1,B73=$AZ$1,B74=$AM$1,B74=$AZ$1,B75=$AM$1,B75=$AZ$1),0,1)))</f>
        <v/>
      </c>
      <c r="AZ73" s="344">
        <f>IF($A73&gt;='FG_576way_Regular Symbol(2wild)'!E$16,"",IF(C73=0,"",IF(OR(C73=$AM$1,C73=$AZ$1,C74=$AM$1,C74=$AZ$1,C75=$AM$1,C75=$AZ$1),0,1)))</f>
        <v>1</v>
      </c>
      <c r="BA73" s="3" t="str">
        <f>IF($A73&gt;='FG_576way_Regular Symbol(2wild)'!F$16,"",IF(D73=0,"",IF(OR(D73=$AM$1,D73=$AZ$1,D74=$AM$1,D74=$AZ$1,D75=$AM$1,D75=$AZ$1,D76=$AM$1,D76=$AZ$1),0,1)))</f>
        <v/>
      </c>
      <c r="BB73" s="3" t="str">
        <f>IF($A73&gt;='FG_576way_Regular Symbol(2wild)'!G$16,"",IF(E73=0,"",IF(OR(E73=$AM$1,E73=$AZ$1,E74=$AM$1,E74=$AZ$1,E75=$AM$1,E75=$AZ$1,E76=$AM$1,E76=$AZ$1),0,1)))</f>
        <v/>
      </c>
      <c r="BC73" s="3" t="str">
        <f>IF($A73&gt;='FG_576way_Regular Symbol(2wild)'!H$16,"",IF(F73=0,"",IF(OR(F73=$AM$1,F73=$AZ$1,F74=$AM$1,F74=$AZ$1,F75=$AM$1,F75=$AZ$1,F76=$AM$1,F76=$AZ$1),0,1)))</f>
        <v/>
      </c>
      <c r="BE73" s="344" t="str">
        <f>IF($A73&gt;='FG_576way_Regular Symbol(2wild)'!D$16,"",IF(B73=0,"",IF(OR(B73=$AM$1,B73=$BF$1,B74=$AM$1,B74=$BF$1,B75=$AM$1,B75=$BF$1),0,1)))</f>
        <v/>
      </c>
      <c r="BF73" s="344">
        <f>IF($A73&gt;='FG_576way_Regular Symbol(2wild)'!E$16,"",IF(C73=0,"",IF(OR(C73=$AM$1,C73=$BF$1,C74=$AM$1,C74=$BF$1,C75=$AM$1,C75=$BF$1),0,1)))</f>
        <v>1</v>
      </c>
      <c r="BG73" s="3" t="str">
        <f>IF($A73&gt;='FG_576way_Regular Symbol(2wild)'!F$16,"",IF(D73=0,"",IF(OR(D73=$AM$1,D73=$BF$1,D74=$AM$1,D74=$BF$1,D75=$AM$1,D75=$BF$1,D76=$AM$1,D76=$BF$1),0,1)))</f>
        <v/>
      </c>
      <c r="BH73" s="3" t="str">
        <f>IF($A73&gt;='FG_576way_Regular Symbol(2wild)'!G$16,"",IF(E73=0,"",IF(OR(E73=$AM$1,E73=$BF$1,E74=$AM$1,E74=$BF$1,E75=$AM$1,E75=$BF$1,E76=$AM$1,E76=$BF$1),0,1)))</f>
        <v/>
      </c>
      <c r="BI73" s="3" t="str">
        <f>IF($A73&gt;='FG_576way_Regular Symbol(2wild)'!H$16,"",IF(F73=0,"",IF(OR(F73=$AM$1,F73=$BF$1,F74=$AM$1,F74=$BF$1,F75=$AM$1,F75=$BF$1,F76=$AM$1,F76=$BF$1),0,1)))</f>
        <v/>
      </c>
      <c r="BK73" s="344" t="str">
        <f>IF($A73&gt;='FG_576way_Regular Symbol(2wild)'!D$16,"",IF(B73=0,"",IF(OR(B73=$AM$1,B73=$BL$1,B74=$AM$1,B74=$BL$1,B75=$AM$1,B75=$BL$1),0,1)))</f>
        <v/>
      </c>
      <c r="BL73" s="344">
        <f>IF($A73&gt;='FG_576way_Regular Symbol(2wild)'!E$16,"",IF(C73=0,"",IF(OR(C73=$AM$1,C73=$BL$1,C74=$AM$1,C74=$BL$1,C75=$AM$1,C75=$BL$1),0,1)))</f>
        <v>1</v>
      </c>
      <c r="BM73" s="3" t="str">
        <f>IF($A73&gt;='FG_576way_Regular Symbol(2wild)'!F$16,"",IF(D73=0,"",IF(OR(D73=$AM$1,D73=$BL$1,D74=$AM$1,D74=$BL$1,D75=$AM$1,D75=$BL$1,D76=$AM$1,D76=$BL$1),0,1)))</f>
        <v/>
      </c>
      <c r="BN73" s="3" t="str">
        <f>IF($A73&gt;='FG_576way_Regular Symbol(2wild)'!G$16,"",IF(E73=0,"",IF(OR(E73=$AM$1,E73=$BL$1,E74=$AM$1,E74=$BL$1,E75=$AM$1,E75=$BL$1,E76=$AM$1,E76=$BL$1),0,1)))</f>
        <v/>
      </c>
      <c r="BO73" s="3" t="str">
        <f>IF($A73&gt;='FG_576way_Regular Symbol(2wild)'!H$16,"",IF(F73=0,"",IF(OR(F73=$AM$1,F73=$BL$1,F74=$AM$1,F74=$BL$1,F75=$AM$1,F75=$BL$1,F76=$AM$1,F76=$BL$1),0,1)))</f>
        <v/>
      </c>
      <c r="BQ73" s="3" t="str">
        <f>IF($A73&gt;='FG_576way_Regular Symbol(2wild)'!D$16,"",IF(B73=0,"",IF(OR(B73=$BQ$1,B73=$BR$1,B74=$BQ$1,B74=$BR$1,B75=$BQ$1,B75=$BR$1),0,1)))</f>
        <v/>
      </c>
      <c r="BR73" s="3">
        <f>IF($A73&gt;='FG_576way_Regular Symbol(2wild)'!E$16,"",IF(C73=0,"",IF(OR(C73=$BQ$1,C73=$BR$1,C74=$BQ$1,C74=$BR$1,C75=$BQ$1,C75=$BR$1),0,1)))</f>
        <v>1</v>
      </c>
      <c r="BS73" s="3" t="str">
        <f>IF($A73&gt;='FG_576way_Regular Symbol(2wild)'!F$16,"",IF(D73=0,"",IF(OR(D73=$BQ$1,D73=$BR$1,D74=$BQ$1,D74=$BR$1,D75=$BQ$1,D75=$BR$1,D76=$BQ$1,D76=$BR$1),0,1)))</f>
        <v/>
      </c>
      <c r="BT73" s="3" t="str">
        <f>IF($A73&gt;='FG_576way_Regular Symbol(2wild)'!G$16,"",IF(E73=0,"",IF(OR(E73=$BQ$1,E73=$BR$1,E74=$BQ$1,E74=$BR$1,E75=$BQ$1,E75=$BR$1,E76=$BQ$1,E76=$BR$1),0,1)))</f>
        <v/>
      </c>
      <c r="BU73" s="3" t="str">
        <f>IF($A73&gt;='FG_576way_Regular Symbol(2wild)'!H$16,"",IF(F73=0,"",IF(OR(F73=$BQ$1,F73=$BR$1,F74=$BQ$1,F74=$BR$1,F75=$BQ$1,F75=$BR$1,F76=$BQ$1,F76=$BR$1),0,1)))</f>
        <v/>
      </c>
      <c r="BW73" s="3" t="str">
        <f>IF($A73&gt;='FG_576way_Regular Symbol(2wild)'!D$16,"",IF(B73=0,"",IF(OR(B73=$BW$1,B74=$BW$1,B75=$BW$1,B73=$BX$1,B74=$BX$1,B75=$BX$1),0,1)))</f>
        <v/>
      </c>
      <c r="BX73" s="3">
        <f>IF($A73&gt;='FG_576way_Regular Symbol(2wild)'!E$16,"",IF(C73=0,"",IF(OR(C73=$BW$1,C74=$BW$1,C75=$BW$1,C73=$BX$1,C74=$BX$1,C75=$BX$1),0,1)))</f>
        <v>1</v>
      </c>
      <c r="BY73" s="3" t="str">
        <f>IF($A73&gt;='FG_576way_Regular Symbol(2wild)'!F$16,"",IF(D73=0,"",IF(OR(D73=$BW$1,D74=$BW$1,D75=$BW$1,D73=$BX$1,D74=$BX$1,D75=$BX$1,D76=$BW$1,D76=$BX$1),0,1)))</f>
        <v/>
      </c>
      <c r="BZ73" s="3" t="str">
        <f>IF($A73&gt;='FG_576way_Regular Symbol(2wild)'!G$16,"",IF(E73=0,"",IF(OR(E73=$BW$1,E74=$BW$1,E75=$BW$1,E73=$BX$1,E74=$BX$1,E75=$BX$1,E76=$BW$1,E76=$BX$1),0,1)))</f>
        <v/>
      </c>
      <c r="CA73" s="3" t="str">
        <f>IF($A73&gt;='FG_576way_Regular Symbol(2wild)'!H$16,"",IF(F73=0,"",IF(OR(F73=$BW$1,F74=$BW$1,F75=$BW$1,F73=$BX$1,F74=$BX$1,F75=$BX$1,F76=$BW$1,F76=$BX$1),0,1)))</f>
        <v/>
      </c>
      <c r="CC73" s="3" t="str">
        <f>IF($A73&gt;='FG_576way_Regular Symbol(2wild)'!D$16,"",IF(B73=0,"",IF(OR(B73=$BW$1,B74=$BW$1,B75=$BW$1,B73=$CD$1,B74=$CD$1,B75=$CD$1),0,1)))</f>
        <v/>
      </c>
      <c r="CD73" s="3">
        <f>IF($A73&gt;='FG_576way_Regular Symbol(2wild)'!E$16,"",IF(C73=0,"",IF(OR(C73=$BW$1,C74=$BW$1,C75=$BW$1,C73=$CD$1,C74=$CD$1,C75=$CD$1),0,1)))</f>
        <v>1</v>
      </c>
      <c r="CE73" s="3" t="str">
        <f>IF($A73&gt;='FG_576way_Regular Symbol(2wild)'!F$16,"",IF(D73=0,"",IF(OR(D73=$BW$1,D74=$BW$1,D75=$BW$1,D73=$CD$1,D74=$CD$1,D75=$CD$1,D76=$BW$1,D76=$CD$1),0,1)))</f>
        <v/>
      </c>
      <c r="CF73" s="3" t="str">
        <f>IF($A73&gt;='FG_576way_Regular Symbol(2wild)'!G$16,"",IF(E73=0,"",IF(OR(E73=$BW$1,E74=$BW$1,E75=$BW$1,E73=$CD$1,E74=$CD$1,E75=$CD$1,E76=$BW$1,E76=$CD$1),0,1)))</f>
        <v/>
      </c>
      <c r="CG73" s="3" t="str">
        <f>IF($A73&gt;='FG_576way_Regular Symbol(2wild)'!H$16,"",IF(F73=0,"",IF(OR(F73=$BW$1,F74=$BW$1,F75=$BW$1,F73=$CD$1,F74=$CD$1,F75=$CD$1,F76=$BW$1,F76=$CD$1),0,1)))</f>
        <v/>
      </c>
      <c r="CI73" s="3" t="str">
        <f>IF($A73&gt;='FG_576way_Regular Symbol(2wild)'!D$16,"",IF(B73=0,"",IF(OR(B73=$BW$1,B74=$BW$1,B75=$BW$1,B73=$CJ$1,B74=$CJ$1,B75=$CJ$1),0,1)))</f>
        <v/>
      </c>
      <c r="CJ73" s="3">
        <f>IF($A73&gt;='FG_576way_Regular Symbol(2wild)'!E$16,"",IF(C73=0,"",IF(OR(C73=$BW$1,C74=$BW$1,C75=$BW$1,C73=$CJ$1,C74=$CJ$1,C75=$CJ$1),0,1)))</f>
        <v>0</v>
      </c>
      <c r="CK73" s="3" t="str">
        <f>IF($A73&gt;='FG_576way_Regular Symbol(2wild)'!F$16,"",IF(D73=0,"",IF(OR(D73=$BW$1,D74=$BW$1,D75=$BW$1,D73=$CJ$1,D74=$CJ$1,D75=$CJ$1,D76=$BW$1,D76=$CJ$1),0,1)))</f>
        <v/>
      </c>
      <c r="CL73" s="3" t="str">
        <f>IF($A73&gt;='FG_576way_Regular Symbol(2wild)'!G$16,"",IF(E73=0,"",IF(OR(E73=$BW$1,E74=$BW$1,E75=$BW$1,E73=$CJ$1,E74=$CJ$1,E75=$CJ$1,E76=$BW$1,E76=$CJ$1),0,1)))</f>
        <v/>
      </c>
      <c r="CM73" s="3" t="str">
        <f>IF($A73&gt;='FG_576way_Regular Symbol(2wild)'!H$16,"",IF(F73=0,"",IF(OR(F73=$BW$1,F74=$BW$1,F75=$BW$1,F73=$CJ$1,F74=$CJ$1,F75=$CJ$1,F76=$BW$1,F76=$CJ$1),0,1)))</f>
        <v/>
      </c>
      <c r="CO73" s="3" t="str">
        <f>IF($A73&gt;='FG_576way_Regular Symbol(2wild)'!D$16,"",IF(B73=0,"",IF(OR(B73=$BW$1,B74=$BW$1,B75=$BW$1,B73=$CP$1,B74=$CP$1,B75=$CP$1),0,1)))</f>
        <v/>
      </c>
      <c r="CP73" s="3">
        <f>IF($A73&gt;='FG_576way_Regular Symbol(2wild)'!E$16,"",IF(C73=0,"",IF(OR(C73=$BW$1,C74=$BW$1,C75=$BW$1,C73=$CP$1,C74=$CP$1,C75=$CP$1),0,1)))</f>
        <v>1</v>
      </c>
      <c r="CQ73" s="3" t="str">
        <f>IF($A73&gt;='FG_576way_Regular Symbol(2wild)'!F$16,"",IF(D73=0,"",IF(OR(D73=$BW$1,D74=$BW$1,D75=$BW$1,D73=$CP$1,D74=$CP$1,D75=$CP$1,D76=$BW$1,D76=$CP$1),0,1)))</f>
        <v/>
      </c>
      <c r="CR73" s="3" t="str">
        <f>IF($A73&gt;='FG_576way_Regular Symbol(2wild)'!G$16,"",IF(E73=0,"",IF(OR(E73=$BW$1,E74=$BW$1,E75=$BW$1,E73=$CP$1,E74=$CP$1,E75=$CP$1,E76=$BW$1,E76=$CP$1),0,1)))</f>
        <v/>
      </c>
      <c r="CS73" s="3" t="str">
        <f>IF($A73&gt;='FG_576way_Regular Symbol(2wild)'!H$16,"",IF(F73=0,"",IF(OR(F73=$BW$1,F74=$BW$1,F75=$BW$1,F73=$CP$1,F74=$CP$1,F75=$CP$1,F76=$BW$1,F76=$CP$1),0,1)))</f>
        <v/>
      </c>
      <c r="CU73" s="3" t="str">
        <f>IF($A73&gt;='FG_576way_Regular Symbol(2wild)'!D$16,"",IF(B73=0,"",IF(OR(B73=$BW$1,B74=$BW$1,B75=$BW$1,B73=$CV$1,B74=$CV$1,B75=$CV$1),0,1)))</f>
        <v/>
      </c>
      <c r="CV73" s="3">
        <f>IF($A73&gt;='FG_576way_Regular Symbol(2wild)'!E$16,"",IF(C73=0,"",IF(OR(C73=$BW$1,C74=$BW$1,C75=$BW$1,C73=$CV$1,C74=$CV$1,C75=$CV$1),0,1)))</f>
        <v>1</v>
      </c>
      <c r="CW73" s="3" t="str">
        <f>IF($A73&gt;='FG_576way_Regular Symbol(2wild)'!F$16,"",IF(D73=0,"",IF(OR(D73=$BW$1,D74=$BW$1,D75=$BW$1,D73=$CV$1,D74=$CV$1,D75=$CV$1,D76=$BW$1,D76=$CV$1),0,1)))</f>
        <v/>
      </c>
      <c r="CX73" s="3" t="str">
        <f>IF($A73&gt;='FG_576way_Regular Symbol(2wild)'!G$16,"",IF(E73=0,"",IF(OR(E73=$BW$1,E74=$BW$1,E75=$BW$1,E73=$CV$1,E74=$CV$1,E75=$CV$1,E76=$BW$1,E76=$CV$1),0,1)))</f>
        <v/>
      </c>
      <c r="CY73" s="3" t="str">
        <f>IF($A73&gt;='FG_576way_Regular Symbol(2wild)'!H$16,"",IF(F73=0,"",IF(OR(F73=$BW$1,F74=$BW$1,F75=$BW$1,F73=$CV$1,F74=$CV$1,F75=$CV$1,F76=$BW$1,F76=$CV$1),0,1)))</f>
        <v/>
      </c>
    </row>
    <row r="74" spans="1:103">
      <c r="A74" s="337">
        <f>IF('FG_243way_Regular Symbol'!L73="","",'FG_243way_Regular Symbol'!L73)</f>
        <v>70</v>
      </c>
      <c r="B74" s="191" t="str">
        <f>IF('FG_576way_Regular Symbol(2wild)'!Q73="",
IF($A74-'FG_576way_Regular Symbol(2wild)'!D$16&gt;='FG_576way_RegularＸ_W()'!B$2-1,"",VLOOKUP($A74-'FG_576way_Regular Symbol(2wild)'!D$16,'FG_576way_Regular Symbol(2wild)'!$P$3:$U$99,'FG_576way_RegularＸ_W()'!B$3+1,FALSE)),
'FG_576way_Regular Symbol(2wild)'!Q73)</f>
        <v/>
      </c>
      <c r="C74" s="191" t="str">
        <f>IF('FG_576way_Regular Symbol(2wild)'!R73="",
IF($A74-'FG_576way_Regular Symbol(2wild)'!E$16&gt;='FG_576way_RegularＸ_W()'!C$2-1,"",VLOOKUP($A74-'FG_576way_Regular Symbol(2wild)'!E$16,'FG_576way_Regular Symbol(2wild)'!$P$3:$U$99,'FG_576way_RegularＸ_W()'!C$3+1,FALSE)),
'FG_576way_Regular Symbol(2wild)'!R73)</f>
        <v>M1</v>
      </c>
      <c r="D74" s="191" t="str">
        <f>IF('FG_576way_Regular Symbol(2wild)'!S73="",
IF($A74-'FG_576way_Regular Symbol(2wild)'!F$16&gt;='FG_576way_RegularＸ_W()'!D$2-1,"",VLOOKUP($A74-'FG_576way_Regular Symbol(2wild)'!F$16,'FG_576way_Regular Symbol(2wild)'!$P$3:$U$99,'FG_576way_RegularＸ_W()'!D$3+1,FALSE)),
'FG_576way_Regular Symbol(2wild)'!S73)</f>
        <v/>
      </c>
      <c r="E74" s="191" t="str">
        <f>IF('FG_576way_Regular Symbol(2wild)'!T73="",
IF($A74-'FG_576way_Regular Symbol(2wild)'!G$16&gt;='FG_576way_RegularＸ_W()'!E$2-1,"",VLOOKUP($A74-'FG_576way_Regular Symbol(2wild)'!G$16,'FG_576way_Regular Symbol(2wild)'!$P$3:$U$99,'FG_576way_RegularＸ_W()'!E$3+1,FALSE)),
'FG_576way_Regular Symbol(2wild)'!T73)</f>
        <v/>
      </c>
      <c r="F74" s="191" t="str">
        <f>IF('FG_576way_Regular Symbol(2wild)'!U73="",
IF($A74-'FG_576way_Regular Symbol(2wild)'!H$16&gt;='FG_576way_RegularＸ_W()'!F$2-1,"",VLOOKUP($A74-'FG_576way_Regular Symbol(2wild)'!H$16,'FG_576way_Regular Symbol(2wild)'!$P$3:$U$99,'FG_576way_RegularＸ_W()'!F$3+1,FALSE)),
'FG_576way_Regular Symbol(2wild)'!U73)</f>
        <v>TE</v>
      </c>
      <c r="N74" s="363">
        <f t="shared" si="2"/>
        <v>70</v>
      </c>
      <c r="O74" s="344" t="str">
        <f>IF($A74&gt;='FG_576way_Regular Symbol(2wild)'!D$16,"",IF(B74="","",IF(OR(B74=$O$1,B74=$P$1,B75=$O$1,B75=$P$1,B76=$O$1,B76=$P$1),0,1)))</f>
        <v/>
      </c>
      <c r="P74" s="344">
        <f>IF($A74&gt;='FG_576way_Regular Symbol(2wild)'!E$16,"",IF(C74="","",IF(OR(C74=$O$1,C74=$P$1,C75=$O$1,C75=$P$1,C76=$O$1,C76=$P$1),0,1)))</f>
        <v>0</v>
      </c>
      <c r="Q74" s="344" t="str">
        <f>IF($A74&gt;='FG_576way_Regular Symbol(2wild)'!F$16,"",IF(D74="","",IF(OR(D74=$O$1,D74=$P$1,D75=$O$1,D75=$P$1,D76=$O$1,D76=$P$1,D77=$O$1,D77=$P$1),0,1)))</f>
        <v/>
      </c>
      <c r="R74" s="344" t="str">
        <f>IF($A74&gt;='FG_576way_Regular Symbol(2wild)'!G$16,"",IF(E74="","",IF(OR(E74=$O$1,E74=$P$1,E75=$O$1,E75=$P$1,E76=$O$1,E76=$P$1,E77=$O$1,E77=$P$1),0,1)))</f>
        <v/>
      </c>
      <c r="S74" s="344" t="str">
        <f>IF($A74&gt;='FG_576way_Regular Symbol(2wild)'!H$16,"",IF(F74="","",IF(OR(F74=$O$1,F74=$P$1,F75=$O$1,F75=$P$1,F76=$O$1,F76=$P$1,F77=$O$1,F77=$P$1),0,1)))</f>
        <v/>
      </c>
      <c r="U74" s="344" t="str">
        <f>IF($A74&gt;='FG_576way_Regular Symbol(2wild)'!D$16,"",IF(B74=0,"",IF(OR(B74=$U$1,B74=$V$1,B75=$U$1,B75=$V$1,B76=$U$1,B76=$V$1),0,1)))</f>
        <v/>
      </c>
      <c r="V74" s="344">
        <f>IF($A74&gt;='FG_576way_Regular Symbol(2wild)'!E$16,"",IF(C74=0,"",IF(OR(C74=$U$1,C74=$V$1,C75=$U$1,C75=$V$1,C76=$U$1,C76=$V$1),0,1)))</f>
        <v>1</v>
      </c>
      <c r="W74" s="3" t="str">
        <f>IF($A74&gt;='FG_576way_Regular Symbol(2wild)'!F$16,"",IF(D74=0,"",IF(OR(D74=$U$1,D74=$V$1,D75=$U$1,D75=$V$1,D76=$U$1,D76=$V$1,D77=$U$1,D77=$V$1),0,1)))</f>
        <v/>
      </c>
      <c r="X74" s="3" t="str">
        <f>IF($A74&gt;='FG_576way_Regular Symbol(2wild)'!G$16,"",IF(E74=0,"",IF(OR(E74=$U$1,E74=$V$1,E75=$U$1,E75=$V$1,E76=$U$1,E76=$V$1,E77=$U$1,E77=$V$1),0,1)))</f>
        <v/>
      </c>
      <c r="Y74" s="3" t="str">
        <f>IF($A74&gt;='FG_576way_Regular Symbol(2wild)'!H$16,"",IF(F74=0,"",IF(OR(F74=$U$1,F74=$V$1,F75=$U$1,F75=$V$1,F76=$U$1,F76=$V$1,F77=$U$1,F77=$V$1),0,1)))</f>
        <v/>
      </c>
      <c r="AA74" s="344" t="str">
        <f>IF($A74&gt;='FG_576way_Regular Symbol(2wild)'!D$16,"",IF(B74=0,"",IF(OR(B74=$AA$1,B74=$AB$1,B75=$AA$1,B75=$AB$1,B76=$AA$1,,B76=$AB$1),0,1)))</f>
        <v/>
      </c>
      <c r="AB74" s="344">
        <f>IF($A74&gt;='FG_576way_Regular Symbol(2wild)'!E$16,"",IF(C74=0,"",IF(OR(C74=$AA$1,C74=$AB$1,C75=$AA$1,C75=$AB$1,C76=$AA$1,,C76=$AB$1),0,1)))</f>
        <v>1</v>
      </c>
      <c r="AC74" s="3" t="str">
        <f>IF($A74&gt;='FG_576way_Regular Symbol(2wild)'!F$16,"",IF(D74=0,"",IF(OR(D74=$AA$1,D74=$AB$1,D75=$AA$1,D75=$AB$1,D76=$AA$1,D76=$AB$1,D77=$AA$1,D77=$AB$1),0,1)))</f>
        <v/>
      </c>
      <c r="AD74" s="3" t="str">
        <f>IF($A74&gt;='FG_576way_Regular Symbol(2wild)'!G$16,"",IF(E74=0,"",IF(OR(E74=$AA$1,E74=$AB$1,E75=$AA$1,E75=$AB$1,E76=$AA$1,E76=$AB$1,E77=$AA$1,E77=$AB$1),0,1)))</f>
        <v/>
      </c>
      <c r="AE74" s="3" t="str">
        <f>IF($A74&gt;='FG_576way_Regular Symbol(2wild)'!H$16,"",IF(F74=0,"",IF(OR(F74=$AA$1,F74=$AB$1,F75=$AA$1,F75=$AB$1,F76=$AA$1,F76=$AB$1,F77=$AA$1,F77=$AB$1),0,1)))</f>
        <v/>
      </c>
      <c r="AG74" s="344" t="str">
        <f>IF($A74&gt;='FG_576way_Regular Symbol(2wild)'!D$16,"",IF(B74=0,"",IF(OR(B74=$AG$1,B74=$AH$1,B75=$AG$1,B75=$AH$1,B76=$AG$1,B76=$AH$1),0,1)))</f>
        <v/>
      </c>
      <c r="AH74" s="344">
        <f>IF($A74&gt;='FG_576way_Regular Symbol(2wild)'!E$16,"",IF(C74=0,"",IF(OR(C74=$AG$1,C74=$AH$1,C75=$AG$1,C75=$AH$1,C76=$AG$1,C76=$AH$1),0,1)))</f>
        <v>1</v>
      </c>
      <c r="AI74" s="3" t="str">
        <f>IF($A74&gt;='FG_576way_Regular Symbol(2wild)'!F$16,"",IF(D74=0,"",IF(OR(D74=$AG$1,D74=$AH$1,D75=$AG$1,D75=$AH$1,D76=$AG$1,D76=$AH$1,D77=$AG$1,D77=$AH$1),0,1)))</f>
        <v/>
      </c>
      <c r="AJ74" s="3" t="str">
        <f>IF($A74&gt;='FG_576way_Regular Symbol(2wild)'!G$16,"",IF(E74=0,"",IF(OR(E74=$AG$1,E74=$AH$1,E75=$AG$1,E75=$AH$1,E76=$AG$1,E76=$AH$1,E77=$AG$1,E77=$AH$1),0,1)))</f>
        <v/>
      </c>
      <c r="AK74" s="3" t="str">
        <f>IF($A74&gt;='FG_576way_Regular Symbol(2wild)'!H$16,"",IF(F74=0,"",IF(OR(F74=$AG$1,F74=$AH$1,F75=$AG$1,F75=$AH$1,F76=$AG$1,F76=$AH$1,F77=$AG$1,F77=$AH$1),0,1)))</f>
        <v/>
      </c>
      <c r="AM74" s="344" t="str">
        <f>IF($A74&gt;='FG_576way_Regular Symbol(2wild)'!D$16,"",IF(B74=0,"",IF(OR(B74=$AM$1,B74=$AN$1,B75=$AM$1,B75=$AN$1,B76=$AM$1,B76=$AN$1),0,1)))</f>
        <v/>
      </c>
      <c r="AN74" s="344">
        <f>IF($A74&gt;='FG_576way_Regular Symbol(2wild)'!E$16,"",IF(C74=0,"",IF(OR(C74=$AM$1,C74=$AN$1,C75=$AM$1,C75=$AN$1,C76=$AM$1,C76=$AN$1),0,1)))</f>
        <v>1</v>
      </c>
      <c r="AO74" s="3" t="str">
        <f>IF($A74&gt;='FG_576way_Regular Symbol(2wild)'!F$16,"",IF(D74=0,"",IF(OR(D74=$AM$1,D74=$AN$1,D75=$AM$1,D75=$AN$1,D76=$AM$1,D76=$AN$1,D77=$AM$1,D77=$AN$1),0,1)))</f>
        <v/>
      </c>
      <c r="AP74" s="3" t="str">
        <f>IF($A74&gt;='FG_576way_Regular Symbol(2wild)'!G$16,"",IF(E74=0,"",IF(OR(E74=$AM$1,E74=$AN$1,E75=$AM$1,E75=$AN$1,E76=$AM$1,E76=$AN$1,E77=$AM$1,E77=$AN$1),0,1)))</f>
        <v/>
      </c>
      <c r="AQ74" s="3" t="str">
        <f>IF($A74&gt;='FG_576way_Regular Symbol(2wild)'!H$16,"",IF(F74=0,"",IF(OR(F74=$AM$1,F74=$AN$1,F75=$AM$1,F75=$AN$1,F76=$AM$1,F76=$AN$1,F77=$AM$1,F77=$AN$1),0,1)))</f>
        <v/>
      </c>
      <c r="AS74" s="344" t="str">
        <f>IF($A74&gt;='FG_576way_Regular Symbol(2wild)'!D$16,"",IF(B74=0,"",IF(OR(B74=$AM$1,B74=$AT$1,B75=$AM$1,B75=$AT$1,B76=$AM$1,B76=$AT$1),0,1)))</f>
        <v/>
      </c>
      <c r="AT74" s="344">
        <f>IF($A74&gt;='FG_576way_Regular Symbol(2wild)'!E$16,"",IF(C74=0,"",IF(OR(C74=$AM$1,C74=$AT$1,C75=$AM$1,C75=$AT$1,C76=$AM$1,C76=$AT$1),0,1)))</f>
        <v>1</v>
      </c>
      <c r="AU74" s="3" t="str">
        <f>IF($A74&gt;='FG_576way_Regular Symbol(2wild)'!F$16,"",IF(D74=0,"",IF(OR(D74=$AM$1,D74=$AT$1,D75=$AM$1,D75=$AT$1,D76=$AM$1,D76=$AT$1,D77=$AM$1,D77=$AT$1),0,1)))</f>
        <v/>
      </c>
      <c r="AV74" s="3" t="str">
        <f>IF($A74&gt;='FG_576way_Regular Symbol(2wild)'!G$16,"",IF(E74=0,"",IF(OR(E74=$AM$1,E74=$AT$1,E75=$AM$1,E75=$AT$1,E76=$AM$1,E76=$AT$1,E77=$AM$1,E77=$AT$1),0,1)))</f>
        <v/>
      </c>
      <c r="AW74" s="3" t="str">
        <f>IF($A74&gt;='FG_576way_Regular Symbol(2wild)'!H$16,"",IF(F74=0,"",IF(OR(F74=$AM$1,F74=$AT$1,F75=$AM$1,F75=$AT$1,F76=$AM$1,F76=$AT$1,F77=$AM$1,F77=$AT$1),0,1)))</f>
        <v/>
      </c>
      <c r="AY74" s="344" t="str">
        <f>IF($A74&gt;='FG_576way_Regular Symbol(2wild)'!D$16,"",IF(B74=0,"",IF(OR(B74=$AM$1,B74=$AZ$1,B75=$AM$1,B75=$AZ$1,B76=$AM$1,B76=$AZ$1),0,1)))</f>
        <v/>
      </c>
      <c r="AZ74" s="344">
        <f>IF($A74&gt;='FG_576way_Regular Symbol(2wild)'!E$16,"",IF(C74=0,"",IF(OR(C74=$AM$1,C74=$AZ$1,C75=$AM$1,C75=$AZ$1,C76=$AM$1,C76=$AZ$1),0,1)))</f>
        <v>1</v>
      </c>
      <c r="BA74" s="3" t="str">
        <f>IF($A74&gt;='FG_576way_Regular Symbol(2wild)'!F$16,"",IF(D74=0,"",IF(OR(D74=$AM$1,D74=$AZ$1,D75=$AM$1,D75=$AZ$1,D76=$AM$1,D76=$AZ$1,D77=$AM$1,D77=$AZ$1),0,1)))</f>
        <v/>
      </c>
      <c r="BB74" s="3" t="str">
        <f>IF($A74&gt;='FG_576way_Regular Symbol(2wild)'!G$16,"",IF(E74=0,"",IF(OR(E74=$AM$1,E74=$AZ$1,E75=$AM$1,E75=$AZ$1,E76=$AM$1,E76=$AZ$1,E77=$AM$1,E77=$AZ$1),0,1)))</f>
        <v/>
      </c>
      <c r="BC74" s="3" t="str">
        <f>IF($A74&gt;='FG_576way_Regular Symbol(2wild)'!H$16,"",IF(F74=0,"",IF(OR(F74=$AM$1,F74=$AZ$1,F75=$AM$1,F75=$AZ$1,F76=$AM$1,F76=$AZ$1,F77=$AM$1,F77=$AZ$1),0,1)))</f>
        <v/>
      </c>
      <c r="BE74" s="344" t="str">
        <f>IF($A74&gt;='FG_576way_Regular Symbol(2wild)'!D$16,"",IF(B74=0,"",IF(OR(B74=$AM$1,B74=$BF$1,B75=$AM$1,B75=$BF$1,B76=$AM$1,B76=$BF$1),0,1)))</f>
        <v/>
      </c>
      <c r="BF74" s="344">
        <f>IF($A74&gt;='FG_576way_Regular Symbol(2wild)'!E$16,"",IF(C74=0,"",IF(OR(C74=$AM$1,C74=$BF$1,C75=$AM$1,C75=$BF$1,C76=$AM$1,C76=$BF$1),0,1)))</f>
        <v>1</v>
      </c>
      <c r="BG74" s="3" t="str">
        <f>IF($A74&gt;='FG_576way_Regular Symbol(2wild)'!F$16,"",IF(D74=0,"",IF(OR(D74=$AM$1,D74=$BF$1,D75=$AM$1,D75=$BF$1,D76=$AM$1,D76=$BF$1,D77=$AM$1,D77=$BF$1),0,1)))</f>
        <v/>
      </c>
      <c r="BH74" s="3" t="str">
        <f>IF($A74&gt;='FG_576way_Regular Symbol(2wild)'!G$16,"",IF(E74=0,"",IF(OR(E74=$AM$1,E74=$BF$1,E75=$AM$1,E75=$BF$1,E76=$AM$1,E76=$BF$1,E77=$AM$1,E77=$BF$1),0,1)))</f>
        <v/>
      </c>
      <c r="BI74" s="3" t="str">
        <f>IF($A74&gt;='FG_576way_Regular Symbol(2wild)'!H$16,"",IF(F74=0,"",IF(OR(F74=$AM$1,F74=$BF$1,F75=$AM$1,F75=$BF$1,F76=$AM$1,F76=$BF$1,F77=$AM$1,F77=$BF$1),0,1)))</f>
        <v/>
      </c>
      <c r="BK74" s="344" t="str">
        <f>IF($A74&gt;='FG_576way_Regular Symbol(2wild)'!D$16,"",IF(B74=0,"",IF(OR(B74=$AM$1,B74=$BL$1,B75=$AM$1,B75=$BL$1,B76=$AM$1,B76=$BL$1),0,1)))</f>
        <v/>
      </c>
      <c r="BL74" s="344">
        <f>IF($A74&gt;='FG_576way_Regular Symbol(2wild)'!E$16,"",IF(C74=0,"",IF(OR(C74=$AM$1,C74=$BL$1,C75=$AM$1,C75=$BL$1,C76=$AM$1,C76=$BL$1),0,1)))</f>
        <v>1</v>
      </c>
      <c r="BM74" s="3" t="str">
        <f>IF($A74&gt;='FG_576way_Regular Symbol(2wild)'!F$16,"",IF(D74=0,"",IF(OR(D74=$AM$1,D74=$BL$1,D75=$AM$1,D75=$BL$1,D76=$AM$1,D76=$BL$1,D77=$AM$1,D77=$BL$1),0,1)))</f>
        <v/>
      </c>
      <c r="BN74" s="3" t="str">
        <f>IF($A74&gt;='FG_576way_Regular Symbol(2wild)'!G$16,"",IF(E74=0,"",IF(OR(E74=$AM$1,E74=$BL$1,E75=$AM$1,E75=$BL$1,E76=$AM$1,E76=$BL$1,E77=$AM$1,E77=$BL$1),0,1)))</f>
        <v/>
      </c>
      <c r="BO74" s="3" t="str">
        <f>IF($A74&gt;='FG_576way_Regular Symbol(2wild)'!H$16,"",IF(F74=0,"",IF(OR(F74=$AM$1,F74=$BL$1,F75=$AM$1,F75=$BL$1,F76=$AM$1,F76=$BL$1,F77=$AM$1,F77=$BL$1),0,1)))</f>
        <v/>
      </c>
      <c r="BQ74" s="3" t="str">
        <f>IF($A74&gt;='FG_576way_Regular Symbol(2wild)'!D$16,"",IF(B74=0,"",IF(OR(B74=$BQ$1,B74=$BR$1,B75=$BQ$1,B75=$BR$1,B76=$BQ$1,B76=$BR$1),0,1)))</f>
        <v/>
      </c>
      <c r="BR74" s="3">
        <f>IF($A74&gt;='FG_576way_Regular Symbol(2wild)'!E$16,"",IF(C74=0,"",IF(OR(C74=$BQ$1,C74=$BR$1,C75=$BQ$1,C75=$BR$1,C76=$BQ$1,C76=$BR$1),0,1)))</f>
        <v>1</v>
      </c>
      <c r="BS74" s="3" t="str">
        <f>IF($A74&gt;='FG_576way_Regular Symbol(2wild)'!F$16,"",IF(D74=0,"",IF(OR(D74=$BQ$1,D74=$BR$1,D75=$BQ$1,D75=$BR$1,D76=$BQ$1,D76=$BR$1,D77=$BQ$1,D77=$BR$1),0,1)))</f>
        <v/>
      </c>
      <c r="BT74" s="3" t="str">
        <f>IF($A74&gt;='FG_576way_Regular Symbol(2wild)'!G$16,"",IF(E74=0,"",IF(OR(E74=$BQ$1,E74=$BR$1,E75=$BQ$1,E75=$BR$1,E76=$BQ$1,E76=$BR$1,E77=$BQ$1,E77=$BR$1),0,1)))</f>
        <v/>
      </c>
      <c r="BU74" s="3" t="str">
        <f>IF($A74&gt;='FG_576way_Regular Symbol(2wild)'!H$16,"",IF(F74=0,"",IF(OR(F74=$BQ$1,F74=$BR$1,F75=$BQ$1,F75=$BR$1,F76=$BQ$1,F76=$BR$1,F77=$BQ$1,F77=$BR$1),0,1)))</f>
        <v/>
      </c>
      <c r="BW74" s="3" t="str">
        <f>IF($A74&gt;='FG_576way_Regular Symbol(2wild)'!D$16,"",IF(B74=0,"",IF(OR(B74=$BW$1,B75=$BW$1,B76=$BW$1,B74=$BX$1,B75=$BX$1,B76=$BX$1),0,1)))</f>
        <v/>
      </c>
      <c r="BX74" s="3">
        <f>IF($A74&gt;='FG_576way_Regular Symbol(2wild)'!E$16,"",IF(C74=0,"",IF(OR(C74=$BW$1,C75=$BW$1,C76=$BW$1,C74=$BX$1,C75=$BX$1,C76=$BX$1),0,1)))</f>
        <v>1</v>
      </c>
      <c r="BY74" s="3" t="str">
        <f>IF($A74&gt;='FG_576way_Regular Symbol(2wild)'!F$16,"",IF(D74=0,"",IF(OR(D74=$BW$1,D75=$BW$1,D76=$BW$1,D74=$BX$1,D75=$BX$1,D76=$BX$1,D77=$BW$1,D77=$BX$1),0,1)))</f>
        <v/>
      </c>
      <c r="BZ74" s="3" t="str">
        <f>IF($A74&gt;='FG_576way_Regular Symbol(2wild)'!G$16,"",IF(E74=0,"",IF(OR(E74=$BW$1,E75=$BW$1,E76=$BW$1,E74=$BX$1,E75=$BX$1,E76=$BX$1,E77=$BW$1,E77=$BX$1),0,1)))</f>
        <v/>
      </c>
      <c r="CA74" s="3" t="str">
        <f>IF($A74&gt;='FG_576way_Regular Symbol(2wild)'!H$16,"",IF(F74=0,"",IF(OR(F74=$BW$1,F75=$BW$1,F76=$BW$1,F74=$BX$1,F75=$BX$1,F76=$BX$1,F77=$BW$1,F77=$BX$1),0,1)))</f>
        <v/>
      </c>
      <c r="CC74" s="3" t="str">
        <f>IF($A74&gt;='FG_576way_Regular Symbol(2wild)'!D$16,"",IF(B74=0,"",IF(OR(B74=$BW$1,B75=$BW$1,B76=$BW$1,B74=$CD$1,B75=$CD$1,B76=$CD$1),0,1)))</f>
        <v/>
      </c>
      <c r="CD74" s="3">
        <f>IF($A74&gt;='FG_576way_Regular Symbol(2wild)'!E$16,"",IF(C74=0,"",IF(OR(C74=$BW$1,C75=$BW$1,C76=$BW$1,C74=$CD$1,C75=$CD$1,C76=$CD$1),0,1)))</f>
        <v>0</v>
      </c>
      <c r="CE74" s="3" t="str">
        <f>IF($A74&gt;='FG_576way_Regular Symbol(2wild)'!F$16,"",IF(D74=0,"",IF(OR(D74=$BW$1,D75=$BW$1,D76=$BW$1,D74=$CD$1,D75=$CD$1,D76=$CD$1,D77=$BW$1,D77=$CD$1),0,1)))</f>
        <v/>
      </c>
      <c r="CF74" s="3" t="str">
        <f>IF($A74&gt;='FG_576way_Regular Symbol(2wild)'!G$16,"",IF(E74=0,"",IF(OR(E74=$BW$1,E75=$BW$1,E76=$BW$1,E74=$CD$1,E75=$CD$1,E76=$CD$1,E77=$BW$1,E77=$CD$1),0,1)))</f>
        <v/>
      </c>
      <c r="CG74" s="3" t="str">
        <f>IF($A74&gt;='FG_576way_Regular Symbol(2wild)'!H$16,"",IF(F74=0,"",IF(OR(F74=$BW$1,F75=$BW$1,F76=$BW$1,F74=$CD$1,F75=$CD$1,F76=$CD$1,F77=$BW$1,F77=$CD$1),0,1)))</f>
        <v/>
      </c>
      <c r="CI74" s="3" t="str">
        <f>IF($A74&gt;='FG_576way_Regular Symbol(2wild)'!D$16,"",IF(B74=0,"",IF(OR(B74=$BW$1,B75=$BW$1,B76=$BW$1,B74=$CJ$1,B75=$CJ$1,B76=$CJ$1),0,1)))</f>
        <v/>
      </c>
      <c r="CJ74" s="3">
        <f>IF($A74&gt;='FG_576way_Regular Symbol(2wild)'!E$16,"",IF(C74=0,"",IF(OR(C74=$BW$1,C75=$BW$1,C76=$BW$1,C74=$CJ$1,C75=$CJ$1,C76=$CJ$1),0,1)))</f>
        <v>0</v>
      </c>
      <c r="CK74" s="3" t="str">
        <f>IF($A74&gt;='FG_576way_Regular Symbol(2wild)'!F$16,"",IF(D74=0,"",IF(OR(D74=$BW$1,D75=$BW$1,D76=$BW$1,D74=$CJ$1,D75=$CJ$1,D76=$CJ$1,D77=$BW$1,D77=$CJ$1),0,1)))</f>
        <v/>
      </c>
      <c r="CL74" s="3" t="str">
        <f>IF($A74&gt;='FG_576way_Regular Symbol(2wild)'!G$16,"",IF(E74=0,"",IF(OR(E74=$BW$1,E75=$BW$1,E76=$BW$1,E74=$CJ$1,E75=$CJ$1,E76=$CJ$1,E77=$BW$1,E77=$CJ$1),0,1)))</f>
        <v/>
      </c>
      <c r="CM74" s="3" t="str">
        <f>IF($A74&gt;='FG_576way_Regular Symbol(2wild)'!H$16,"",IF(F74=0,"",IF(OR(F74=$BW$1,F75=$BW$1,F76=$BW$1,F74=$CJ$1,F75=$CJ$1,F76=$CJ$1,F77=$BW$1,F77=$CJ$1),0,1)))</f>
        <v/>
      </c>
      <c r="CO74" s="3" t="str">
        <f>IF($A74&gt;='FG_576way_Regular Symbol(2wild)'!D$16,"",IF(B74=0,"",IF(OR(B74=$BW$1,B75=$BW$1,B76=$BW$1,B74=$CP$1,B75=$CP$1,B76=$CP$1),0,1)))</f>
        <v/>
      </c>
      <c r="CP74" s="3">
        <f>IF($A74&gt;='FG_576way_Regular Symbol(2wild)'!E$16,"",IF(C74=0,"",IF(OR(C74=$BW$1,C75=$BW$1,C76=$BW$1,C74=$CP$1,C75=$CP$1,C76=$CP$1),0,1)))</f>
        <v>1</v>
      </c>
      <c r="CQ74" s="3" t="str">
        <f>IF($A74&gt;='FG_576way_Regular Symbol(2wild)'!F$16,"",IF(D74=0,"",IF(OR(D74=$BW$1,D75=$BW$1,D76=$BW$1,D74=$CP$1,D75=$CP$1,D76=$CP$1,D77=$BW$1,D77=$CP$1),0,1)))</f>
        <v/>
      </c>
      <c r="CR74" s="3" t="str">
        <f>IF($A74&gt;='FG_576way_Regular Symbol(2wild)'!G$16,"",IF(E74=0,"",IF(OR(E74=$BW$1,E75=$BW$1,E76=$BW$1,E74=$CP$1,E75=$CP$1,E76=$CP$1,E77=$BW$1,E77=$CP$1),0,1)))</f>
        <v/>
      </c>
      <c r="CS74" s="3" t="str">
        <f>IF($A74&gt;='FG_576way_Regular Symbol(2wild)'!H$16,"",IF(F74=0,"",IF(OR(F74=$BW$1,F75=$BW$1,F76=$BW$1,F74=$CP$1,F75=$CP$1,F76=$CP$1,F77=$BW$1,F77=$CP$1),0,1)))</f>
        <v/>
      </c>
      <c r="CU74" s="3" t="str">
        <f>IF($A74&gt;='FG_576way_Regular Symbol(2wild)'!D$16,"",IF(B74=0,"",IF(OR(B74=$BW$1,B75=$BW$1,B76=$BW$1,B74=$CV$1,B75=$CV$1,B76=$CV$1),0,1)))</f>
        <v/>
      </c>
      <c r="CV74" s="3">
        <f>IF($A74&gt;='FG_576way_Regular Symbol(2wild)'!E$16,"",IF(C74=0,"",IF(OR(C74=$BW$1,C75=$BW$1,C76=$BW$1,C74=$CV$1,C75=$CV$1,C76=$CV$1),0,1)))</f>
        <v>1</v>
      </c>
      <c r="CW74" s="3" t="str">
        <f>IF($A74&gt;='FG_576way_Regular Symbol(2wild)'!F$16,"",IF(D74=0,"",IF(OR(D74=$BW$1,D75=$BW$1,D76=$BW$1,D74=$CV$1,D75=$CV$1,D76=$CV$1,D77=$BW$1,D77=$CV$1),0,1)))</f>
        <v/>
      </c>
      <c r="CX74" s="3" t="str">
        <f>IF($A74&gt;='FG_576way_Regular Symbol(2wild)'!G$16,"",IF(E74=0,"",IF(OR(E74=$BW$1,E75=$BW$1,E76=$BW$1,E74=$CV$1,E75=$CV$1,E76=$CV$1,E77=$BW$1,E77=$CV$1),0,1)))</f>
        <v/>
      </c>
      <c r="CY74" s="3" t="str">
        <f>IF($A74&gt;='FG_576way_Regular Symbol(2wild)'!H$16,"",IF(F74=0,"",IF(OR(F74=$BW$1,F75=$BW$1,F76=$BW$1,F74=$CV$1,F75=$CV$1,F76=$CV$1,F77=$BW$1,F77=$CV$1),0,1)))</f>
        <v/>
      </c>
    </row>
    <row r="75" spans="1:103">
      <c r="A75" s="337">
        <f>IF('FG_243way_Regular Symbol'!L74="","",'FG_243way_Regular Symbol'!L74)</f>
        <v>71</v>
      </c>
      <c r="B75" s="191" t="str">
        <f>IF('FG_576way_Regular Symbol(2wild)'!Q74="",
IF($A75-'FG_576way_Regular Symbol(2wild)'!D$16&gt;='FG_576way_RegularＸ_W()'!B$2-1,"",VLOOKUP($A75-'FG_576way_Regular Symbol(2wild)'!D$16,'FG_576way_Regular Symbol(2wild)'!$P$3:$U$99,'FG_576way_RegularＸ_W()'!B$3+1,FALSE)),
'FG_576way_Regular Symbol(2wild)'!Q74)</f>
        <v/>
      </c>
      <c r="C75" s="191" t="str">
        <f>IF('FG_576way_Regular Symbol(2wild)'!R74="",
IF($A75-'FG_576way_Regular Symbol(2wild)'!E$16&gt;='FG_576way_RegularＸ_W()'!C$2-1,"",VLOOKUP($A75-'FG_576way_Regular Symbol(2wild)'!E$16,'FG_576way_Regular Symbol(2wild)'!$P$3:$U$99,'FG_576way_RegularＸ_W()'!C$3+1,FALSE)),
'FG_576way_Regular Symbol(2wild)'!R74)</f>
        <v>J</v>
      </c>
      <c r="D75" s="191" t="str">
        <f>IF('FG_576way_Regular Symbol(2wild)'!S74="",
IF($A75-'FG_576way_Regular Symbol(2wild)'!F$16&gt;='FG_576way_RegularＸ_W()'!D$2-1,"",VLOOKUP($A75-'FG_576way_Regular Symbol(2wild)'!F$16,'FG_576way_Regular Symbol(2wild)'!$P$3:$U$99,'FG_576way_RegularＸ_W()'!D$3+1,FALSE)),
'FG_576way_Regular Symbol(2wild)'!S74)</f>
        <v/>
      </c>
      <c r="E75" s="191" t="str">
        <f>IF('FG_576way_Regular Symbol(2wild)'!T74="",
IF($A75-'FG_576way_Regular Symbol(2wild)'!G$16&gt;='FG_576way_RegularＸ_W()'!E$2-1,"",VLOOKUP($A75-'FG_576way_Regular Symbol(2wild)'!G$16,'FG_576way_Regular Symbol(2wild)'!$P$3:$U$99,'FG_576way_RegularＸ_W()'!E$3+1,FALSE)),
'FG_576way_Regular Symbol(2wild)'!T74)</f>
        <v/>
      </c>
      <c r="F75" s="191" t="str">
        <f>IF('FG_576way_Regular Symbol(2wild)'!U74="",
IF($A75-'FG_576way_Regular Symbol(2wild)'!H$16&gt;='FG_576way_RegularＸ_W()'!F$2-1,"",VLOOKUP($A75-'FG_576way_Regular Symbol(2wild)'!H$16,'FG_576way_Regular Symbol(2wild)'!$P$3:$U$99,'FG_576way_RegularＸ_W()'!F$3+1,FALSE)),
'FG_576way_Regular Symbol(2wild)'!U74)</f>
        <v/>
      </c>
      <c r="N75" s="363">
        <f t="shared" si="2"/>
        <v>71</v>
      </c>
      <c r="O75" s="344" t="str">
        <f>IF($A75&gt;='FG_576way_Regular Symbol(2wild)'!D$16,"",IF(B75="","",IF(OR(B75=$O$1,B75=$P$1,B76=$O$1,B76=$P$1,B77=$O$1,B77=$P$1),0,1)))</f>
        <v/>
      </c>
      <c r="P75" s="344">
        <f>IF($A75&gt;='FG_576way_Regular Symbol(2wild)'!E$16,"",IF(C75="","",IF(OR(C75=$O$1,C75=$P$1,C76=$O$1,C76=$P$1,C77=$O$1,C77=$P$1),0,1)))</f>
        <v>1</v>
      </c>
      <c r="Q75" s="344" t="str">
        <f>IF($A75&gt;='FG_576way_Regular Symbol(2wild)'!F$16,"",IF(D75="","",IF(OR(D75=$O$1,D75=$P$1,D76=$O$1,D76=$P$1,D77=$O$1,D77=$P$1,D78=$O$1,D78=$P$1),0,1)))</f>
        <v/>
      </c>
      <c r="R75" s="344" t="str">
        <f>IF($A75&gt;='FG_576way_Regular Symbol(2wild)'!G$16,"",IF(E75="","",IF(OR(E75=$O$1,E75=$P$1,E76=$O$1,E76=$P$1,E77=$O$1,E77=$P$1,E78=$O$1,E78=$P$1),0,1)))</f>
        <v/>
      </c>
      <c r="S75" s="344" t="str">
        <f>IF($A75&gt;='FG_576way_Regular Symbol(2wild)'!H$16,"",IF(F75="","",IF(OR(F75=$O$1,F75=$P$1,F76=$O$1,F76=$P$1,F77=$O$1,F77=$P$1,F78=$O$1,F78=$P$1),0,1)))</f>
        <v/>
      </c>
      <c r="U75" s="344" t="str">
        <f>IF($A75&gt;='FG_576way_Regular Symbol(2wild)'!D$16,"",IF(B75=0,"",IF(OR(B75=$U$1,B75=$V$1,B76=$U$1,B76=$V$1,B77=$U$1,B77=$V$1),0,1)))</f>
        <v/>
      </c>
      <c r="V75" s="344">
        <f>IF($A75&gt;='FG_576way_Regular Symbol(2wild)'!E$16,"",IF(C75=0,"",IF(OR(C75=$U$1,C75=$V$1,C76=$U$1,C76=$V$1,C77=$U$1,C77=$V$1),0,1)))</f>
        <v>1</v>
      </c>
      <c r="W75" s="3" t="str">
        <f>IF($A75&gt;='FG_576way_Regular Symbol(2wild)'!F$16,"",IF(D75=0,"",IF(OR(D75=$U$1,D75=$V$1,D76=$U$1,D76=$V$1,D77=$U$1,D77=$V$1,D78=$U$1,D78=$V$1),0,1)))</f>
        <v/>
      </c>
      <c r="X75" s="3" t="str">
        <f>IF($A75&gt;='FG_576way_Regular Symbol(2wild)'!G$16,"",IF(E75=0,"",IF(OR(E75=$U$1,E75=$V$1,E76=$U$1,E76=$V$1,E77=$U$1,E77=$V$1,E78=$U$1,E78=$V$1),0,1)))</f>
        <v/>
      </c>
      <c r="Y75" s="3" t="str">
        <f>IF($A75&gt;='FG_576way_Regular Symbol(2wild)'!H$16,"",IF(F75=0,"",IF(OR(F75=$U$1,F75=$V$1,F76=$U$1,F76=$V$1,F77=$U$1,F77=$V$1,F78=$U$1,F78=$V$1),0,1)))</f>
        <v/>
      </c>
      <c r="AA75" s="344" t="str">
        <f>IF($A75&gt;='FG_576way_Regular Symbol(2wild)'!D$16,"",IF(B75=0,"",IF(OR(B75=$AA$1,B75=$AB$1,B76=$AA$1,B76=$AB$1,B77=$AA$1,,B77=$AB$1),0,1)))</f>
        <v/>
      </c>
      <c r="AB75" s="344">
        <f>IF($A75&gt;='FG_576way_Regular Symbol(2wild)'!E$16,"",IF(C75=0,"",IF(OR(C75=$AA$1,C75=$AB$1,C76=$AA$1,C76=$AB$1,C77=$AA$1,,C77=$AB$1),0,1)))</f>
        <v>1</v>
      </c>
      <c r="AC75" s="3" t="str">
        <f>IF($A75&gt;='FG_576way_Regular Symbol(2wild)'!F$16,"",IF(D75=0,"",IF(OR(D75=$AA$1,D75=$AB$1,D76=$AA$1,D76=$AB$1,D77=$AA$1,D77=$AB$1,D78=$AA$1,D78=$AB$1),0,1)))</f>
        <v/>
      </c>
      <c r="AD75" s="3" t="str">
        <f>IF($A75&gt;='FG_576way_Regular Symbol(2wild)'!G$16,"",IF(E75=0,"",IF(OR(E75=$AA$1,E75=$AB$1,E76=$AA$1,E76=$AB$1,E77=$AA$1,E77=$AB$1,E78=$AA$1,E78=$AB$1),0,1)))</f>
        <v/>
      </c>
      <c r="AE75" s="3" t="str">
        <f>IF($A75&gt;='FG_576way_Regular Symbol(2wild)'!H$16,"",IF(F75=0,"",IF(OR(F75=$AA$1,F75=$AB$1,F76=$AA$1,F76=$AB$1,F77=$AA$1,F77=$AB$1,F78=$AA$1,F78=$AB$1),0,1)))</f>
        <v/>
      </c>
      <c r="AG75" s="344" t="str">
        <f>IF($A75&gt;='FG_576way_Regular Symbol(2wild)'!D$16,"",IF(B75=0,"",IF(OR(B75=$AG$1,B75=$AH$1,B76=$AG$1,B76=$AH$1,B77=$AG$1,B77=$AH$1),0,1)))</f>
        <v/>
      </c>
      <c r="AH75" s="344">
        <f>IF($A75&gt;='FG_576way_Regular Symbol(2wild)'!E$16,"",IF(C75=0,"",IF(OR(C75=$AG$1,C75=$AH$1,C76=$AG$1,C76=$AH$1,C77=$AG$1,C77=$AH$1),0,1)))</f>
        <v>1</v>
      </c>
      <c r="AI75" s="3" t="str">
        <f>IF($A75&gt;='FG_576way_Regular Symbol(2wild)'!F$16,"",IF(D75=0,"",IF(OR(D75=$AG$1,D75=$AH$1,D76=$AG$1,D76=$AH$1,D77=$AG$1,D77=$AH$1,D78=$AG$1,D78=$AH$1),0,1)))</f>
        <v/>
      </c>
      <c r="AJ75" s="3" t="str">
        <f>IF($A75&gt;='FG_576way_Regular Symbol(2wild)'!G$16,"",IF(E75=0,"",IF(OR(E75=$AG$1,E75=$AH$1,E76=$AG$1,E76=$AH$1,E77=$AG$1,E77=$AH$1,E78=$AG$1,E78=$AH$1),0,1)))</f>
        <v/>
      </c>
      <c r="AK75" s="3" t="str">
        <f>IF($A75&gt;='FG_576way_Regular Symbol(2wild)'!H$16,"",IF(F75=0,"",IF(OR(F75=$AG$1,F75=$AH$1,F76=$AG$1,F76=$AH$1,F77=$AG$1,F77=$AH$1,F78=$AG$1,F78=$AH$1),0,1)))</f>
        <v/>
      </c>
      <c r="AM75" s="344" t="str">
        <f>IF($A75&gt;='FG_576way_Regular Symbol(2wild)'!D$16,"",IF(B75=0,"",IF(OR(B75=$AM$1,B75=$AN$1,B76=$AM$1,B76=$AN$1,B77=$AM$1,B77=$AN$1),0,1)))</f>
        <v/>
      </c>
      <c r="AN75" s="344">
        <f>IF($A75&gt;='FG_576way_Regular Symbol(2wild)'!E$16,"",IF(C75=0,"",IF(OR(C75=$AM$1,C75=$AN$1,C76=$AM$1,C76=$AN$1,C77=$AM$1,C77=$AN$1),0,1)))</f>
        <v>1</v>
      </c>
      <c r="AO75" s="3" t="str">
        <f>IF($A75&gt;='FG_576way_Regular Symbol(2wild)'!F$16,"",IF(D75=0,"",IF(OR(D75=$AM$1,D75=$AN$1,D76=$AM$1,D76=$AN$1,D77=$AM$1,D77=$AN$1,D78=$AM$1,D78=$AN$1),0,1)))</f>
        <v/>
      </c>
      <c r="AP75" s="3" t="str">
        <f>IF($A75&gt;='FG_576way_Regular Symbol(2wild)'!G$16,"",IF(E75=0,"",IF(OR(E75=$AM$1,E75=$AN$1,E76=$AM$1,E76=$AN$1,E77=$AM$1,E77=$AN$1,E78=$AM$1,E78=$AN$1),0,1)))</f>
        <v/>
      </c>
      <c r="AQ75" s="3" t="str">
        <f>IF($A75&gt;='FG_576way_Regular Symbol(2wild)'!H$16,"",IF(F75=0,"",IF(OR(F75=$AM$1,F75=$AN$1,F76=$AM$1,F76=$AN$1,F77=$AM$1,F77=$AN$1,F78=$AM$1,F78=$AN$1),0,1)))</f>
        <v/>
      </c>
      <c r="AS75" s="344" t="str">
        <f>IF($A75&gt;='FG_576way_Regular Symbol(2wild)'!D$16,"",IF(B75=0,"",IF(OR(B75=$AM$1,B75=$AT$1,B76=$AM$1,B76=$AT$1,B77=$AM$1,B77=$AT$1),0,1)))</f>
        <v/>
      </c>
      <c r="AT75" s="344">
        <f>IF($A75&gt;='FG_576way_Regular Symbol(2wild)'!E$16,"",IF(C75=0,"",IF(OR(C75=$AM$1,C75=$AT$1,C76=$AM$1,C76=$AT$1,C77=$AM$1,C77=$AT$1),0,1)))</f>
        <v>1</v>
      </c>
      <c r="AU75" s="3" t="str">
        <f>IF($A75&gt;='FG_576way_Regular Symbol(2wild)'!F$16,"",IF(D75=0,"",IF(OR(D75=$AM$1,D75=$AT$1,D76=$AM$1,D76=$AT$1,D77=$AM$1,D77=$AT$1,D78=$AM$1,D78=$AT$1),0,1)))</f>
        <v/>
      </c>
      <c r="AV75" s="3" t="str">
        <f>IF($A75&gt;='FG_576way_Regular Symbol(2wild)'!G$16,"",IF(E75=0,"",IF(OR(E75=$AM$1,E75=$AT$1,E76=$AM$1,E76=$AT$1,E77=$AM$1,E77=$AT$1,E78=$AM$1,E78=$AT$1),0,1)))</f>
        <v/>
      </c>
      <c r="AW75" s="3" t="str">
        <f>IF($A75&gt;='FG_576way_Regular Symbol(2wild)'!H$16,"",IF(F75=0,"",IF(OR(F75=$AM$1,F75=$AT$1,F76=$AM$1,F76=$AT$1,F77=$AM$1,F77=$AT$1,F78=$AM$1,F78=$AT$1),0,1)))</f>
        <v/>
      </c>
      <c r="AY75" s="344" t="str">
        <f>IF($A75&gt;='FG_576way_Regular Symbol(2wild)'!D$16,"",IF(B75=0,"",IF(OR(B75=$AM$1,B75=$AZ$1,B76=$AM$1,B76=$AZ$1,B77=$AM$1,B77=$AZ$1),0,1)))</f>
        <v/>
      </c>
      <c r="AZ75" s="344">
        <f>IF($A75&gt;='FG_576way_Regular Symbol(2wild)'!E$16,"",IF(C75=0,"",IF(OR(C75=$AM$1,C75=$AZ$1,C76=$AM$1,C76=$AZ$1,C77=$AM$1,C77=$AZ$1),0,1)))</f>
        <v>1</v>
      </c>
      <c r="BA75" s="3" t="str">
        <f>IF($A75&gt;='FG_576way_Regular Symbol(2wild)'!F$16,"",IF(D75=0,"",IF(OR(D75=$AM$1,D75=$AZ$1,D76=$AM$1,D76=$AZ$1,D77=$AM$1,D77=$AZ$1,D78=$AM$1,D78=$AZ$1),0,1)))</f>
        <v/>
      </c>
      <c r="BB75" s="3" t="str">
        <f>IF($A75&gt;='FG_576way_Regular Symbol(2wild)'!G$16,"",IF(E75=0,"",IF(OR(E75=$AM$1,E75=$AZ$1,E76=$AM$1,E76=$AZ$1,E77=$AM$1,E77=$AZ$1,E78=$AM$1,E78=$AZ$1),0,1)))</f>
        <v/>
      </c>
      <c r="BC75" s="3" t="str">
        <f>IF($A75&gt;='FG_576way_Regular Symbol(2wild)'!H$16,"",IF(F75=0,"",IF(OR(F75=$AM$1,F75=$AZ$1,F76=$AM$1,F76=$AZ$1,F77=$AM$1,F77=$AZ$1,F78=$AM$1,F78=$AZ$1),0,1)))</f>
        <v/>
      </c>
      <c r="BE75" s="344" t="str">
        <f>IF($A75&gt;='FG_576way_Regular Symbol(2wild)'!D$16,"",IF(B75=0,"",IF(OR(B75=$AM$1,B75=$BF$1,B76=$AM$1,B76=$BF$1,B77=$AM$1,B77=$BF$1),0,1)))</f>
        <v/>
      </c>
      <c r="BF75" s="344">
        <f>IF($A75&gt;='FG_576way_Regular Symbol(2wild)'!E$16,"",IF(C75=0,"",IF(OR(C75=$AM$1,C75=$BF$1,C76=$AM$1,C76=$BF$1,C77=$AM$1,C77=$BF$1),0,1)))</f>
        <v>1</v>
      </c>
      <c r="BG75" s="3" t="str">
        <f>IF($A75&gt;='FG_576way_Regular Symbol(2wild)'!F$16,"",IF(D75=0,"",IF(OR(D75=$AM$1,D75=$BF$1,D76=$AM$1,D76=$BF$1,D77=$AM$1,D77=$BF$1,D78=$AM$1,D78=$BF$1),0,1)))</f>
        <v/>
      </c>
      <c r="BH75" s="3" t="str">
        <f>IF($A75&gt;='FG_576way_Regular Symbol(2wild)'!G$16,"",IF(E75=0,"",IF(OR(E75=$AM$1,E75=$BF$1,E76=$AM$1,E76=$BF$1,E77=$AM$1,E77=$BF$1,E78=$AM$1,E78=$BF$1),0,1)))</f>
        <v/>
      </c>
      <c r="BI75" s="3" t="str">
        <f>IF($A75&gt;='FG_576way_Regular Symbol(2wild)'!H$16,"",IF(F75=0,"",IF(OR(F75=$AM$1,F75=$BF$1,F76=$AM$1,F76=$BF$1,F77=$AM$1,F77=$BF$1,F78=$AM$1,F78=$BF$1),0,1)))</f>
        <v/>
      </c>
      <c r="BK75" s="344" t="str">
        <f>IF($A75&gt;='FG_576way_Regular Symbol(2wild)'!D$16,"",IF(B75=0,"",IF(OR(B75=$AM$1,B75=$BL$1,B76=$AM$1,B76=$BL$1,B77=$AM$1,B77=$BL$1),0,1)))</f>
        <v/>
      </c>
      <c r="BL75" s="344">
        <f>IF($A75&gt;='FG_576way_Regular Symbol(2wild)'!E$16,"",IF(C75=0,"",IF(OR(C75=$AM$1,C75=$BL$1,C76=$AM$1,C76=$BL$1,C77=$AM$1,C77=$BL$1),0,1)))</f>
        <v>1</v>
      </c>
      <c r="BM75" s="3" t="str">
        <f>IF($A75&gt;='FG_576way_Regular Symbol(2wild)'!F$16,"",IF(D75=0,"",IF(OR(D75=$AM$1,D75=$BL$1,D76=$AM$1,D76=$BL$1,D77=$AM$1,D77=$BL$1,D78=$AM$1,D78=$BL$1),0,1)))</f>
        <v/>
      </c>
      <c r="BN75" s="3" t="str">
        <f>IF($A75&gt;='FG_576way_Regular Symbol(2wild)'!G$16,"",IF(E75=0,"",IF(OR(E75=$AM$1,E75=$BL$1,E76=$AM$1,E76=$BL$1,E77=$AM$1,E77=$BL$1,E78=$AM$1,E78=$BL$1),0,1)))</f>
        <v/>
      </c>
      <c r="BO75" s="3" t="str">
        <f>IF($A75&gt;='FG_576way_Regular Symbol(2wild)'!H$16,"",IF(F75=0,"",IF(OR(F75=$AM$1,F75=$BL$1,F76=$AM$1,F76=$BL$1,F77=$AM$1,F77=$BL$1,F78=$AM$1,F78=$BL$1),0,1)))</f>
        <v/>
      </c>
      <c r="BQ75" s="3" t="str">
        <f>IF($A75&gt;='FG_576way_Regular Symbol(2wild)'!D$16,"",IF(B75=0,"",IF(OR(B75=$BQ$1,B75=$BR$1,B76=$BQ$1,B76=$BR$1,B77=$BQ$1,B77=$BR$1),0,1)))</f>
        <v/>
      </c>
      <c r="BR75" s="3">
        <f>IF($A75&gt;='FG_576way_Regular Symbol(2wild)'!E$16,"",IF(C75=0,"",IF(OR(C75=$BQ$1,C75=$BR$1,C76=$BQ$1,C76=$BR$1,C77=$BQ$1,C77=$BR$1),0,1)))</f>
        <v>1</v>
      </c>
      <c r="BS75" s="3" t="str">
        <f>IF($A75&gt;='FG_576way_Regular Symbol(2wild)'!F$16,"",IF(D75=0,"",IF(OR(D75=$BQ$1,D75=$BR$1,D76=$BQ$1,D76=$BR$1,D77=$BQ$1,D77=$BR$1,D78=$BQ$1,D78=$BR$1),0,1)))</f>
        <v/>
      </c>
      <c r="BT75" s="3" t="str">
        <f>IF($A75&gt;='FG_576way_Regular Symbol(2wild)'!G$16,"",IF(E75=0,"",IF(OR(E75=$BQ$1,E75=$BR$1,E76=$BQ$1,E76=$BR$1,E77=$BQ$1,E77=$BR$1,E78=$BQ$1,E78=$BR$1),0,1)))</f>
        <v/>
      </c>
      <c r="BU75" s="3" t="str">
        <f>IF($A75&gt;='FG_576way_Regular Symbol(2wild)'!H$16,"",IF(F75=0,"",IF(OR(F75=$BQ$1,F75=$BR$1,F76=$BQ$1,F76=$BR$1,F77=$BQ$1,F77=$BR$1,F78=$BQ$1,F78=$BR$1),0,1)))</f>
        <v/>
      </c>
      <c r="BW75" s="3" t="str">
        <f>IF($A75&gt;='FG_576way_Regular Symbol(2wild)'!D$16,"",IF(B75=0,"",IF(OR(B75=$BW$1,B76=$BW$1,B77=$BW$1,B75=$BX$1,B76=$BX$1,B77=$BX$1),0,1)))</f>
        <v/>
      </c>
      <c r="BX75" s="3">
        <f>IF($A75&gt;='FG_576way_Regular Symbol(2wild)'!E$16,"",IF(C75=0,"",IF(OR(C75=$BW$1,C76=$BW$1,C77=$BW$1,C75=$BX$1,C76=$BX$1,C77=$BX$1),0,1)))</f>
        <v>1</v>
      </c>
      <c r="BY75" s="3" t="str">
        <f>IF($A75&gt;='FG_576way_Regular Symbol(2wild)'!F$16,"",IF(D75=0,"",IF(OR(D75=$BW$1,D76=$BW$1,D77=$BW$1,D75=$BX$1,D76=$BX$1,D77=$BX$1,D78=$BW$1,D78=$BX$1),0,1)))</f>
        <v/>
      </c>
      <c r="BZ75" s="3" t="str">
        <f>IF($A75&gt;='FG_576way_Regular Symbol(2wild)'!G$16,"",IF(E75=0,"",IF(OR(E75=$BW$1,E76=$BW$1,E77=$BW$1,E75=$BX$1,E76=$BX$1,E77=$BX$1,E78=$BW$1,E78=$BX$1),0,1)))</f>
        <v/>
      </c>
      <c r="CA75" s="3" t="str">
        <f>IF($A75&gt;='FG_576way_Regular Symbol(2wild)'!H$16,"",IF(F75=0,"",IF(OR(F75=$BW$1,F76=$BW$1,F77=$BW$1,F75=$BX$1,F76=$BX$1,F77=$BX$1,F78=$BW$1,F78=$BX$1),0,1)))</f>
        <v/>
      </c>
      <c r="CC75" s="3" t="str">
        <f>IF($A75&gt;='FG_576way_Regular Symbol(2wild)'!D$16,"",IF(B75=0,"",IF(OR(B75=$BW$1,B76=$BW$1,B77=$BW$1,B75=$CD$1,B76=$CD$1,B77=$CD$1),0,1)))</f>
        <v/>
      </c>
      <c r="CD75" s="3">
        <f>IF($A75&gt;='FG_576way_Regular Symbol(2wild)'!E$16,"",IF(C75=0,"",IF(OR(C75=$BW$1,C76=$BW$1,C77=$BW$1,C75=$CD$1,C76=$CD$1,C77=$CD$1),0,1)))</f>
        <v>0</v>
      </c>
      <c r="CE75" s="3" t="str">
        <f>IF($A75&gt;='FG_576way_Regular Symbol(2wild)'!F$16,"",IF(D75=0,"",IF(OR(D75=$BW$1,D76=$BW$1,D77=$BW$1,D75=$CD$1,D76=$CD$1,D77=$CD$1,D78=$BW$1,D78=$CD$1),0,1)))</f>
        <v/>
      </c>
      <c r="CF75" s="3" t="str">
        <f>IF($A75&gt;='FG_576way_Regular Symbol(2wild)'!G$16,"",IF(E75=0,"",IF(OR(E75=$BW$1,E76=$BW$1,E77=$BW$1,E75=$CD$1,E76=$CD$1,E77=$CD$1,E78=$BW$1,E78=$CD$1),0,1)))</f>
        <v/>
      </c>
      <c r="CG75" s="3" t="str">
        <f>IF($A75&gt;='FG_576way_Regular Symbol(2wild)'!H$16,"",IF(F75=0,"",IF(OR(F75=$BW$1,F76=$BW$1,F77=$BW$1,F75=$CD$1,F76=$CD$1,F77=$CD$1,F78=$BW$1,F78=$CD$1),0,1)))</f>
        <v/>
      </c>
      <c r="CI75" s="3" t="str">
        <f>IF($A75&gt;='FG_576way_Regular Symbol(2wild)'!D$16,"",IF(B75=0,"",IF(OR(B75=$BW$1,B76=$BW$1,B77=$BW$1,B75=$CJ$1,B76=$CJ$1,B77=$CJ$1),0,1)))</f>
        <v/>
      </c>
      <c r="CJ75" s="3">
        <f>IF($A75&gt;='FG_576way_Regular Symbol(2wild)'!E$16,"",IF(C75=0,"",IF(OR(C75=$BW$1,C76=$BW$1,C77=$BW$1,C75=$CJ$1,C76=$CJ$1,C77=$CJ$1),0,1)))</f>
        <v>0</v>
      </c>
      <c r="CK75" s="3" t="str">
        <f>IF($A75&gt;='FG_576way_Regular Symbol(2wild)'!F$16,"",IF(D75=0,"",IF(OR(D75=$BW$1,D76=$BW$1,D77=$BW$1,D75=$CJ$1,D76=$CJ$1,D77=$CJ$1,D78=$BW$1,D78=$CJ$1),0,1)))</f>
        <v/>
      </c>
      <c r="CL75" s="3" t="str">
        <f>IF($A75&gt;='FG_576way_Regular Symbol(2wild)'!G$16,"",IF(E75=0,"",IF(OR(E75=$BW$1,E76=$BW$1,E77=$BW$1,E75=$CJ$1,E76=$CJ$1,E77=$CJ$1,E78=$BW$1,E78=$CJ$1),0,1)))</f>
        <v/>
      </c>
      <c r="CM75" s="3" t="str">
        <f>IF($A75&gt;='FG_576way_Regular Symbol(2wild)'!H$16,"",IF(F75=0,"",IF(OR(F75=$BW$1,F76=$BW$1,F77=$BW$1,F75=$CJ$1,F76=$CJ$1,F77=$CJ$1,F78=$BW$1,F78=$CJ$1),0,1)))</f>
        <v/>
      </c>
      <c r="CO75" s="3" t="str">
        <f>IF($A75&gt;='FG_576way_Regular Symbol(2wild)'!D$16,"",IF(B75=0,"",IF(OR(B75=$BW$1,B76=$BW$1,B77=$BW$1,B75=$CP$1,B76=$CP$1,B77=$CP$1),0,1)))</f>
        <v/>
      </c>
      <c r="CP75" s="3">
        <f>IF($A75&gt;='FG_576way_Regular Symbol(2wild)'!E$16,"",IF(C75=0,"",IF(OR(C75=$BW$1,C76=$BW$1,C77=$BW$1,C75=$CP$1,C76=$CP$1,C77=$CP$1),0,1)))</f>
        <v>1</v>
      </c>
      <c r="CQ75" s="3" t="str">
        <f>IF($A75&gt;='FG_576way_Regular Symbol(2wild)'!F$16,"",IF(D75=0,"",IF(OR(D75=$BW$1,D76=$BW$1,D77=$BW$1,D75=$CP$1,D76=$CP$1,D77=$CP$1,D78=$BW$1,D78=$CP$1),0,1)))</f>
        <v/>
      </c>
      <c r="CR75" s="3" t="str">
        <f>IF($A75&gt;='FG_576way_Regular Symbol(2wild)'!G$16,"",IF(E75=0,"",IF(OR(E75=$BW$1,E76=$BW$1,E77=$BW$1,E75=$CP$1,E76=$CP$1,E77=$CP$1,E78=$BW$1,E78=$CP$1),0,1)))</f>
        <v/>
      </c>
      <c r="CS75" s="3" t="str">
        <f>IF($A75&gt;='FG_576way_Regular Symbol(2wild)'!H$16,"",IF(F75=0,"",IF(OR(F75=$BW$1,F76=$BW$1,F77=$BW$1,F75=$CP$1,F76=$CP$1,F77=$CP$1,F78=$BW$1,F78=$CP$1),0,1)))</f>
        <v/>
      </c>
      <c r="CU75" s="3" t="str">
        <f>IF($A75&gt;='FG_576way_Regular Symbol(2wild)'!D$16,"",IF(B75=0,"",IF(OR(B75=$BW$1,B76=$BW$1,B77=$BW$1,B75=$CV$1,B76=$CV$1,B77=$CV$1),0,1)))</f>
        <v/>
      </c>
      <c r="CV75" s="3">
        <f>IF($A75&gt;='FG_576way_Regular Symbol(2wild)'!E$16,"",IF(C75=0,"",IF(OR(C75=$BW$1,C76=$BW$1,C77=$BW$1,C75=$CV$1,C76=$CV$1,C77=$CV$1),0,1)))</f>
        <v>1</v>
      </c>
      <c r="CW75" s="3" t="str">
        <f>IF($A75&gt;='FG_576way_Regular Symbol(2wild)'!F$16,"",IF(D75=0,"",IF(OR(D75=$BW$1,D76=$BW$1,D77=$BW$1,D75=$CV$1,D76=$CV$1,D77=$CV$1,D78=$BW$1,D78=$CV$1),0,1)))</f>
        <v/>
      </c>
      <c r="CX75" s="3" t="str">
        <f>IF($A75&gt;='FG_576way_Regular Symbol(2wild)'!G$16,"",IF(E75=0,"",IF(OR(E75=$BW$1,E76=$BW$1,E77=$BW$1,E75=$CV$1,E76=$CV$1,E77=$CV$1,E78=$BW$1,E78=$CV$1),0,1)))</f>
        <v/>
      </c>
      <c r="CY75" s="3" t="str">
        <f>IF($A75&gt;='FG_576way_Regular Symbol(2wild)'!H$16,"",IF(F75=0,"",IF(OR(F75=$BW$1,F76=$BW$1,F77=$BW$1,F75=$CV$1,F76=$CV$1,F77=$CV$1,F78=$BW$1,F78=$CV$1),0,1)))</f>
        <v/>
      </c>
    </row>
    <row r="76" spans="1:103">
      <c r="A76" s="337">
        <f>IF('FG_243way_Regular Symbol'!L75="","",'FG_243way_Regular Symbol'!L75)</f>
        <v>72</v>
      </c>
      <c r="B76" s="191" t="str">
        <f>IF('FG_576way_Regular Symbol(2wild)'!Q75="",
IF($A76-'FG_576way_Regular Symbol(2wild)'!D$16&gt;='FG_576way_RegularＸ_W()'!B$2-1,"",VLOOKUP($A76-'FG_576way_Regular Symbol(2wild)'!D$16,'FG_576way_Regular Symbol(2wild)'!$P$3:$U$99,'FG_576way_RegularＸ_W()'!B$3+1,FALSE)),
'FG_576way_Regular Symbol(2wild)'!Q75)</f>
        <v/>
      </c>
      <c r="C76" s="191" t="str">
        <f>IF('FG_576way_Regular Symbol(2wild)'!R75="",
IF($A76-'FG_576way_Regular Symbol(2wild)'!E$16&gt;='FG_576way_RegularＸ_W()'!C$2-1,"",VLOOKUP($A76-'FG_576way_Regular Symbol(2wild)'!E$16,'FG_576way_Regular Symbol(2wild)'!$P$3:$U$99,'FG_576way_RegularＸ_W()'!C$3+1,FALSE)),
'FG_576way_Regular Symbol(2wild)'!R75)</f>
        <v>Q</v>
      </c>
      <c r="D76" s="191" t="str">
        <f>IF('FG_576way_Regular Symbol(2wild)'!S75="",
IF($A76-'FG_576way_Regular Symbol(2wild)'!F$16&gt;='FG_576way_RegularＸ_W()'!D$2-1,"",VLOOKUP($A76-'FG_576way_Regular Symbol(2wild)'!F$16,'FG_576way_Regular Symbol(2wild)'!$P$3:$U$99,'FG_576way_RegularＸ_W()'!D$3+1,FALSE)),
'FG_576way_Regular Symbol(2wild)'!S75)</f>
        <v/>
      </c>
      <c r="E76" s="191" t="str">
        <f>IF('FG_576way_Regular Symbol(2wild)'!T75="",
IF($A76-'FG_576way_Regular Symbol(2wild)'!G$16&gt;='FG_576way_RegularＸ_W()'!E$2-1,"",VLOOKUP($A76-'FG_576way_Regular Symbol(2wild)'!G$16,'FG_576way_Regular Symbol(2wild)'!$P$3:$U$99,'FG_576way_RegularＸ_W()'!E$3+1,FALSE)),
'FG_576way_Regular Symbol(2wild)'!T75)</f>
        <v/>
      </c>
      <c r="F76" s="191" t="str">
        <f>IF('FG_576way_Regular Symbol(2wild)'!U75="",
IF($A76-'FG_576way_Regular Symbol(2wild)'!H$16&gt;='FG_576way_RegularＸ_W()'!F$2-1,"",VLOOKUP($A76-'FG_576way_Regular Symbol(2wild)'!H$16,'FG_576way_Regular Symbol(2wild)'!$P$3:$U$99,'FG_576way_RegularＸ_W()'!F$3+1,FALSE)),
'FG_576way_Regular Symbol(2wild)'!U75)</f>
        <v/>
      </c>
      <c r="N76" s="363">
        <f t="shared" si="2"/>
        <v>72</v>
      </c>
      <c r="O76" s="344" t="str">
        <f>IF($A76&gt;='FG_576way_Regular Symbol(2wild)'!D$16,"",IF(B76="","",IF(OR(B76=$O$1,B76=$P$1,B77=$O$1,B77=$P$1,B78=$O$1,B78=$P$1),0,1)))</f>
        <v/>
      </c>
      <c r="P76" s="344">
        <f>IF($A76&gt;='FG_576way_Regular Symbol(2wild)'!E$16,"",IF(C76="","",IF(OR(C76=$O$1,C76=$P$1,C77=$O$1,C77=$P$1,C78=$O$1,C78=$P$1),0,1)))</f>
        <v>1</v>
      </c>
      <c r="Q76" s="344" t="str">
        <f>IF($A76&gt;='FG_576way_Regular Symbol(2wild)'!F$16,"",IF(D76="","",IF(OR(D76=$O$1,D76=$P$1,D77=$O$1,D77=$P$1,D78=$O$1,D78=$P$1,D79=$O$1,D79=$P$1),0,1)))</f>
        <v/>
      </c>
      <c r="R76" s="344" t="str">
        <f>IF($A76&gt;='FG_576way_Regular Symbol(2wild)'!G$16,"",IF(E76="","",IF(OR(E76=$O$1,E76=$P$1,E77=$O$1,E77=$P$1,E78=$O$1,E78=$P$1,E79=$O$1,E79=$P$1),0,1)))</f>
        <v/>
      </c>
      <c r="S76" s="344" t="str">
        <f>IF($A76&gt;='FG_576way_Regular Symbol(2wild)'!H$16,"",IF(F76="","",IF(OR(F76=$O$1,F76=$P$1,F77=$O$1,F77=$P$1,F78=$O$1,F78=$P$1,F79=$O$1,F79=$P$1),0,1)))</f>
        <v/>
      </c>
      <c r="U76" s="344" t="str">
        <f>IF($A76&gt;='FG_576way_Regular Symbol(2wild)'!D$16,"",IF(B76=0,"",IF(OR(B76=$U$1,B76=$V$1,B77=$U$1,B77=$V$1,B78=$U$1,B78=$V$1),0,1)))</f>
        <v/>
      </c>
      <c r="V76" s="344">
        <f>IF($A76&gt;='FG_576way_Regular Symbol(2wild)'!E$16,"",IF(C76=0,"",IF(OR(C76=$U$1,C76=$V$1,C77=$U$1,C77=$V$1,C78=$U$1,C78=$V$1),0,1)))</f>
        <v>1</v>
      </c>
      <c r="W76" s="3" t="str">
        <f>IF($A76&gt;='FG_576way_Regular Symbol(2wild)'!F$16,"",IF(D76=0,"",IF(OR(D76=$U$1,D76=$V$1,D77=$U$1,D77=$V$1,D78=$U$1,D78=$V$1,D79=$U$1,D79=$V$1),0,1)))</f>
        <v/>
      </c>
      <c r="X76" s="3" t="str">
        <f>IF($A76&gt;='FG_576way_Regular Symbol(2wild)'!G$16,"",IF(E76=0,"",IF(OR(E76=$U$1,E76=$V$1,E77=$U$1,E77=$V$1,E78=$U$1,E78=$V$1,E79=$U$1,E79=$V$1),0,1)))</f>
        <v/>
      </c>
      <c r="Y76" s="3" t="str">
        <f>IF($A76&gt;='FG_576way_Regular Symbol(2wild)'!H$16,"",IF(F76=0,"",IF(OR(F76=$U$1,F76=$V$1,F77=$U$1,F77=$V$1,F78=$U$1,F78=$V$1,F79=$U$1,F79=$V$1),0,1)))</f>
        <v/>
      </c>
      <c r="AA76" s="344" t="str">
        <f>IF($A76&gt;='FG_576way_Regular Symbol(2wild)'!D$16,"",IF(B76=0,"",IF(OR(B76=$AA$1,B76=$AB$1,B77=$AA$1,B77=$AB$1,B78=$AA$1,,B78=$AB$1),0,1)))</f>
        <v/>
      </c>
      <c r="AB76" s="344">
        <f>IF($A76&gt;='FG_576way_Regular Symbol(2wild)'!E$16,"",IF(C76=0,"",IF(OR(C76=$AA$1,C76=$AB$1,C77=$AA$1,C77=$AB$1,C78=$AA$1,,C78=$AB$1),0,1)))</f>
        <v>1</v>
      </c>
      <c r="AC76" s="3" t="str">
        <f>IF($A76&gt;='FG_576way_Regular Symbol(2wild)'!F$16,"",IF(D76=0,"",IF(OR(D76=$AA$1,D76=$AB$1,D77=$AA$1,D77=$AB$1,D78=$AA$1,D78=$AB$1,D79=$AA$1,D79=$AB$1),0,1)))</f>
        <v/>
      </c>
      <c r="AD76" s="3" t="str">
        <f>IF($A76&gt;='FG_576way_Regular Symbol(2wild)'!G$16,"",IF(E76=0,"",IF(OR(E76=$AA$1,E76=$AB$1,E77=$AA$1,E77=$AB$1,E78=$AA$1,E78=$AB$1,E79=$AA$1,E79=$AB$1),0,1)))</f>
        <v/>
      </c>
      <c r="AE76" s="3" t="str">
        <f>IF($A76&gt;='FG_576way_Regular Symbol(2wild)'!H$16,"",IF(F76=0,"",IF(OR(F76=$AA$1,F76=$AB$1,F77=$AA$1,F77=$AB$1,F78=$AA$1,F78=$AB$1,F79=$AA$1,F79=$AB$1),0,1)))</f>
        <v/>
      </c>
      <c r="AG76" s="344" t="str">
        <f>IF($A76&gt;='FG_576way_Regular Symbol(2wild)'!D$16,"",IF(B76=0,"",IF(OR(B76=$AG$1,B76=$AH$1,B77=$AG$1,B77=$AH$1,B78=$AG$1,B78=$AH$1),0,1)))</f>
        <v/>
      </c>
      <c r="AH76" s="344">
        <f>IF($A76&gt;='FG_576way_Regular Symbol(2wild)'!E$16,"",IF(C76=0,"",IF(OR(C76=$AG$1,C76=$AH$1,C77=$AG$1,C77=$AH$1,C78=$AG$1,C78=$AH$1),0,1)))</f>
        <v>1</v>
      </c>
      <c r="AI76" s="3" t="str">
        <f>IF($A76&gt;='FG_576way_Regular Symbol(2wild)'!F$16,"",IF(D76=0,"",IF(OR(D76=$AG$1,D76=$AH$1,D77=$AG$1,D77=$AH$1,D78=$AG$1,D78=$AH$1,D79=$AG$1,D79=$AH$1),0,1)))</f>
        <v/>
      </c>
      <c r="AJ76" s="3" t="str">
        <f>IF($A76&gt;='FG_576way_Regular Symbol(2wild)'!G$16,"",IF(E76=0,"",IF(OR(E76=$AG$1,E76=$AH$1,E77=$AG$1,E77=$AH$1,E78=$AG$1,E78=$AH$1,E79=$AG$1,E79=$AH$1),0,1)))</f>
        <v/>
      </c>
      <c r="AK76" s="3" t="str">
        <f>IF($A76&gt;='FG_576way_Regular Symbol(2wild)'!H$16,"",IF(F76=0,"",IF(OR(F76=$AG$1,F76=$AH$1,F77=$AG$1,F77=$AH$1,F78=$AG$1,F78=$AH$1,F79=$AG$1,F79=$AH$1),0,1)))</f>
        <v/>
      </c>
      <c r="AM76" s="344" t="str">
        <f>IF($A76&gt;='FG_576way_Regular Symbol(2wild)'!D$16,"",IF(B76=0,"",IF(OR(B76=$AM$1,B76=$AN$1,B77=$AM$1,B77=$AN$1,B78=$AM$1,B78=$AN$1),0,1)))</f>
        <v/>
      </c>
      <c r="AN76" s="344">
        <f>IF($A76&gt;='FG_576way_Regular Symbol(2wild)'!E$16,"",IF(C76=0,"",IF(OR(C76=$AM$1,C76=$AN$1,C77=$AM$1,C77=$AN$1,C78=$AM$1,C78=$AN$1),0,1)))</f>
        <v>1</v>
      </c>
      <c r="AO76" s="3" t="str">
        <f>IF($A76&gt;='FG_576way_Regular Symbol(2wild)'!F$16,"",IF(D76=0,"",IF(OR(D76=$AM$1,D76=$AN$1,D77=$AM$1,D77=$AN$1,D78=$AM$1,D78=$AN$1,D79=$AM$1,D79=$AN$1),0,1)))</f>
        <v/>
      </c>
      <c r="AP76" s="3" t="str">
        <f>IF($A76&gt;='FG_576way_Regular Symbol(2wild)'!G$16,"",IF(E76=0,"",IF(OR(E76=$AM$1,E76=$AN$1,E77=$AM$1,E77=$AN$1,E78=$AM$1,E78=$AN$1,E79=$AM$1,E79=$AN$1),0,1)))</f>
        <v/>
      </c>
      <c r="AQ76" s="3" t="str">
        <f>IF($A76&gt;='FG_576way_Regular Symbol(2wild)'!H$16,"",IF(F76=0,"",IF(OR(F76=$AM$1,F76=$AN$1,F77=$AM$1,F77=$AN$1,F78=$AM$1,F78=$AN$1,F79=$AM$1,F79=$AN$1),0,1)))</f>
        <v/>
      </c>
      <c r="AS76" s="344" t="str">
        <f>IF($A76&gt;='FG_576way_Regular Symbol(2wild)'!D$16,"",IF(B76=0,"",IF(OR(B76=$AM$1,B76=$AT$1,B77=$AM$1,B77=$AT$1,B78=$AM$1,B78=$AT$1),0,1)))</f>
        <v/>
      </c>
      <c r="AT76" s="344">
        <f>IF($A76&gt;='FG_576way_Regular Symbol(2wild)'!E$16,"",IF(C76=0,"",IF(OR(C76=$AM$1,C76=$AT$1,C77=$AM$1,C77=$AT$1,C78=$AM$1,C78=$AT$1),0,1)))</f>
        <v>1</v>
      </c>
      <c r="AU76" s="3" t="str">
        <f>IF($A76&gt;='FG_576way_Regular Symbol(2wild)'!F$16,"",IF(D76=0,"",IF(OR(D76=$AM$1,D76=$AT$1,D77=$AM$1,D77=$AT$1,D78=$AM$1,D78=$AT$1,D79=$AM$1,D79=$AT$1),0,1)))</f>
        <v/>
      </c>
      <c r="AV76" s="3" t="str">
        <f>IF($A76&gt;='FG_576way_Regular Symbol(2wild)'!G$16,"",IF(E76=0,"",IF(OR(E76=$AM$1,E76=$AT$1,E77=$AM$1,E77=$AT$1,E78=$AM$1,E78=$AT$1,E79=$AM$1,E79=$AT$1),0,1)))</f>
        <v/>
      </c>
      <c r="AW76" s="3" t="str">
        <f>IF($A76&gt;='FG_576way_Regular Symbol(2wild)'!H$16,"",IF(F76=0,"",IF(OR(F76=$AM$1,F76=$AT$1,F77=$AM$1,F77=$AT$1,F78=$AM$1,F78=$AT$1,F79=$AM$1,F79=$AT$1),0,1)))</f>
        <v/>
      </c>
      <c r="AY76" s="344" t="str">
        <f>IF($A76&gt;='FG_576way_Regular Symbol(2wild)'!D$16,"",IF(B76=0,"",IF(OR(B76=$AM$1,B76=$AZ$1,B77=$AM$1,B77=$AZ$1,B78=$AM$1,B78=$AZ$1),0,1)))</f>
        <v/>
      </c>
      <c r="AZ76" s="344">
        <f>IF($A76&gt;='FG_576way_Regular Symbol(2wild)'!E$16,"",IF(C76=0,"",IF(OR(C76=$AM$1,C76=$AZ$1,C77=$AM$1,C77=$AZ$1,C78=$AM$1,C78=$AZ$1),0,1)))</f>
        <v>1</v>
      </c>
      <c r="BA76" s="3" t="str">
        <f>IF($A76&gt;='FG_576way_Regular Symbol(2wild)'!F$16,"",IF(D76=0,"",IF(OR(D76=$AM$1,D76=$AZ$1,D77=$AM$1,D77=$AZ$1,D78=$AM$1,D78=$AZ$1,D79=$AM$1,D79=$AZ$1),0,1)))</f>
        <v/>
      </c>
      <c r="BB76" s="3" t="str">
        <f>IF($A76&gt;='FG_576way_Regular Symbol(2wild)'!G$16,"",IF(E76=0,"",IF(OR(E76=$AM$1,E76=$AZ$1,E77=$AM$1,E77=$AZ$1,E78=$AM$1,E78=$AZ$1,E79=$AM$1,E79=$AZ$1),0,1)))</f>
        <v/>
      </c>
      <c r="BC76" s="3" t="str">
        <f>IF($A76&gt;='FG_576way_Regular Symbol(2wild)'!H$16,"",IF(F76=0,"",IF(OR(F76=$AM$1,F76=$AZ$1,F77=$AM$1,F77=$AZ$1,F78=$AM$1,F78=$AZ$1,F79=$AM$1,F79=$AZ$1),0,1)))</f>
        <v/>
      </c>
      <c r="BE76" s="344" t="str">
        <f>IF($A76&gt;='FG_576way_Regular Symbol(2wild)'!D$16,"",IF(B76=0,"",IF(OR(B76=$AM$1,B76=$BF$1,B77=$AM$1,B77=$BF$1,B78=$AM$1,B78=$BF$1),0,1)))</f>
        <v/>
      </c>
      <c r="BF76" s="344">
        <f>IF($A76&gt;='FG_576way_Regular Symbol(2wild)'!E$16,"",IF(C76=0,"",IF(OR(C76=$AM$1,C76=$BF$1,C77=$AM$1,C77=$BF$1,C78=$AM$1,C78=$BF$1),0,1)))</f>
        <v>1</v>
      </c>
      <c r="BG76" s="3" t="str">
        <f>IF($A76&gt;='FG_576way_Regular Symbol(2wild)'!F$16,"",IF(D76=0,"",IF(OR(D76=$AM$1,D76=$BF$1,D77=$AM$1,D77=$BF$1,D78=$AM$1,D78=$BF$1,D79=$AM$1,D79=$BF$1),0,1)))</f>
        <v/>
      </c>
      <c r="BH76" s="3" t="str">
        <f>IF($A76&gt;='FG_576way_Regular Symbol(2wild)'!G$16,"",IF(E76=0,"",IF(OR(E76=$AM$1,E76=$BF$1,E77=$AM$1,E77=$BF$1,E78=$AM$1,E78=$BF$1,E79=$AM$1,E79=$BF$1),0,1)))</f>
        <v/>
      </c>
      <c r="BI76" s="3" t="str">
        <f>IF($A76&gt;='FG_576way_Regular Symbol(2wild)'!H$16,"",IF(F76=0,"",IF(OR(F76=$AM$1,F76=$BF$1,F77=$AM$1,F77=$BF$1,F78=$AM$1,F78=$BF$1,F79=$AM$1,F79=$BF$1),0,1)))</f>
        <v/>
      </c>
      <c r="BK76" s="344" t="str">
        <f>IF($A76&gt;='FG_576way_Regular Symbol(2wild)'!D$16,"",IF(B76=0,"",IF(OR(B76=$AM$1,B76=$BL$1,B77=$AM$1,B77=$BL$1,B78=$AM$1,B78=$BL$1),0,1)))</f>
        <v/>
      </c>
      <c r="BL76" s="344">
        <f>IF($A76&gt;='FG_576way_Regular Symbol(2wild)'!E$16,"",IF(C76=0,"",IF(OR(C76=$AM$1,C76=$BL$1,C77=$AM$1,C77=$BL$1,C78=$AM$1,C78=$BL$1),0,1)))</f>
        <v>1</v>
      </c>
      <c r="BM76" s="3" t="str">
        <f>IF($A76&gt;='FG_576way_Regular Symbol(2wild)'!F$16,"",IF(D76=0,"",IF(OR(D76=$AM$1,D76=$BL$1,D77=$AM$1,D77=$BL$1,D78=$AM$1,D78=$BL$1,D79=$AM$1,D79=$BL$1),0,1)))</f>
        <v/>
      </c>
      <c r="BN76" s="3" t="str">
        <f>IF($A76&gt;='FG_576way_Regular Symbol(2wild)'!G$16,"",IF(E76=0,"",IF(OR(E76=$AM$1,E76=$BL$1,E77=$AM$1,E77=$BL$1,E78=$AM$1,E78=$BL$1,E79=$AM$1,E79=$BL$1),0,1)))</f>
        <v/>
      </c>
      <c r="BO76" s="3" t="str">
        <f>IF($A76&gt;='FG_576way_Regular Symbol(2wild)'!H$16,"",IF(F76=0,"",IF(OR(F76=$AM$1,F76=$BL$1,F77=$AM$1,F77=$BL$1,F78=$AM$1,F78=$BL$1,F79=$AM$1,F79=$BL$1),0,1)))</f>
        <v/>
      </c>
      <c r="BQ76" s="3" t="str">
        <f>IF($A76&gt;='FG_576way_Regular Symbol(2wild)'!D$16,"",IF(B76=0,"",IF(OR(B76=$BQ$1,B76=$BR$1,B77=$BQ$1,B77=$BR$1,B78=$BQ$1,B78=$BR$1),0,1)))</f>
        <v/>
      </c>
      <c r="BR76" s="3">
        <f>IF($A76&gt;='FG_576way_Regular Symbol(2wild)'!E$16,"",IF(C76=0,"",IF(OR(C76=$BQ$1,C76=$BR$1,C77=$BQ$1,C77=$BR$1,C78=$BQ$1,C78=$BR$1),0,1)))</f>
        <v>1</v>
      </c>
      <c r="BS76" s="3" t="str">
        <f>IF($A76&gt;='FG_576way_Regular Symbol(2wild)'!F$16,"",IF(D76=0,"",IF(OR(D76=$BQ$1,D76=$BR$1,D77=$BQ$1,D77=$BR$1,D78=$BQ$1,D78=$BR$1,D79=$BQ$1,D79=$BR$1),0,1)))</f>
        <v/>
      </c>
      <c r="BT76" s="3" t="str">
        <f>IF($A76&gt;='FG_576way_Regular Symbol(2wild)'!G$16,"",IF(E76=0,"",IF(OR(E76=$BQ$1,E76=$BR$1,E77=$BQ$1,E77=$BR$1,E78=$BQ$1,E78=$BR$1,E79=$BQ$1,E79=$BR$1),0,1)))</f>
        <v/>
      </c>
      <c r="BU76" s="3" t="str">
        <f>IF($A76&gt;='FG_576way_Regular Symbol(2wild)'!H$16,"",IF(F76=0,"",IF(OR(F76=$BQ$1,F76=$BR$1,F77=$BQ$1,F77=$BR$1,F78=$BQ$1,F78=$BR$1,F79=$BQ$1,F79=$BR$1),0,1)))</f>
        <v/>
      </c>
      <c r="BW76" s="3" t="str">
        <f>IF($A76&gt;='FG_576way_Regular Symbol(2wild)'!D$16,"",IF(B76=0,"",IF(OR(B76=$BW$1,B77=$BW$1,B78=$BW$1,B76=$BX$1,B77=$BX$1,B78=$BX$1),0,1)))</f>
        <v/>
      </c>
      <c r="BX76" s="3">
        <f>IF($A76&gt;='FG_576way_Regular Symbol(2wild)'!E$16,"",IF(C76=0,"",IF(OR(C76=$BW$1,C77=$BW$1,C78=$BW$1,C76=$BX$1,C77=$BX$1,C78=$BX$1),0,1)))</f>
        <v>1</v>
      </c>
      <c r="BY76" s="3" t="str">
        <f>IF($A76&gt;='FG_576way_Regular Symbol(2wild)'!F$16,"",IF(D76=0,"",IF(OR(D76=$BW$1,D77=$BW$1,D78=$BW$1,D76=$BX$1,D77=$BX$1,D78=$BX$1,D79=$BW$1,D79=$BX$1),0,1)))</f>
        <v/>
      </c>
      <c r="BZ76" s="3" t="str">
        <f>IF($A76&gt;='FG_576way_Regular Symbol(2wild)'!G$16,"",IF(E76=0,"",IF(OR(E76=$BW$1,E77=$BW$1,E78=$BW$1,E76=$BX$1,E77=$BX$1,E78=$BX$1,E79=$BW$1,E79=$BX$1),0,1)))</f>
        <v/>
      </c>
      <c r="CA76" s="3" t="str">
        <f>IF($A76&gt;='FG_576way_Regular Symbol(2wild)'!H$16,"",IF(F76=0,"",IF(OR(F76=$BW$1,F77=$BW$1,F78=$BW$1,F76=$BX$1,F77=$BX$1,F78=$BX$1,F79=$BW$1,F79=$BX$1),0,1)))</f>
        <v/>
      </c>
      <c r="CC76" s="3" t="str">
        <f>IF($A76&gt;='FG_576way_Regular Symbol(2wild)'!D$16,"",IF(B76=0,"",IF(OR(B76=$BW$1,B77=$BW$1,B78=$BW$1,B76=$CD$1,B77=$CD$1,B78=$CD$1),0,1)))</f>
        <v/>
      </c>
      <c r="CD76" s="3">
        <f>IF($A76&gt;='FG_576way_Regular Symbol(2wild)'!E$16,"",IF(C76=0,"",IF(OR(C76=$BW$1,C77=$BW$1,C78=$BW$1,C76=$CD$1,C77=$CD$1,C78=$CD$1),0,1)))</f>
        <v>0</v>
      </c>
      <c r="CE76" s="3" t="str">
        <f>IF($A76&gt;='FG_576way_Regular Symbol(2wild)'!F$16,"",IF(D76=0,"",IF(OR(D76=$BW$1,D77=$BW$1,D78=$BW$1,D76=$CD$1,D77=$CD$1,D78=$CD$1,D79=$BW$1,D79=$CD$1),0,1)))</f>
        <v/>
      </c>
      <c r="CF76" s="3" t="str">
        <f>IF($A76&gt;='FG_576way_Regular Symbol(2wild)'!G$16,"",IF(E76=0,"",IF(OR(E76=$BW$1,E77=$BW$1,E78=$BW$1,E76=$CD$1,E77=$CD$1,E78=$CD$1,E79=$BW$1,E79=$CD$1),0,1)))</f>
        <v/>
      </c>
      <c r="CG76" s="3" t="str">
        <f>IF($A76&gt;='FG_576way_Regular Symbol(2wild)'!H$16,"",IF(F76=0,"",IF(OR(F76=$BW$1,F77=$BW$1,F78=$BW$1,F76=$CD$1,F77=$CD$1,F78=$CD$1,F79=$BW$1,F79=$CD$1),0,1)))</f>
        <v/>
      </c>
      <c r="CI76" s="3" t="str">
        <f>IF($A76&gt;='FG_576way_Regular Symbol(2wild)'!D$16,"",IF(B76=0,"",IF(OR(B76=$BW$1,B77=$BW$1,B78=$BW$1,B76=$CJ$1,B77=$CJ$1,B78=$CJ$1),0,1)))</f>
        <v/>
      </c>
      <c r="CJ76" s="3">
        <f>IF($A76&gt;='FG_576way_Regular Symbol(2wild)'!E$16,"",IF(C76=0,"",IF(OR(C76=$BW$1,C77=$BW$1,C78=$BW$1,C76=$CJ$1,C77=$CJ$1,C78=$CJ$1),0,1)))</f>
        <v>1</v>
      </c>
      <c r="CK76" s="3" t="str">
        <f>IF($A76&gt;='FG_576way_Regular Symbol(2wild)'!F$16,"",IF(D76=0,"",IF(OR(D76=$BW$1,D77=$BW$1,D78=$BW$1,D76=$CJ$1,D77=$CJ$1,D78=$CJ$1,D79=$BW$1,D79=$CJ$1),0,1)))</f>
        <v/>
      </c>
      <c r="CL76" s="3" t="str">
        <f>IF($A76&gt;='FG_576way_Regular Symbol(2wild)'!G$16,"",IF(E76=0,"",IF(OR(E76=$BW$1,E77=$BW$1,E78=$BW$1,E76=$CJ$1,E77=$CJ$1,E78=$CJ$1,E79=$BW$1,E79=$CJ$1),0,1)))</f>
        <v/>
      </c>
      <c r="CM76" s="3" t="str">
        <f>IF($A76&gt;='FG_576way_Regular Symbol(2wild)'!H$16,"",IF(F76=0,"",IF(OR(F76=$BW$1,F77=$BW$1,F78=$BW$1,F76=$CJ$1,F77=$CJ$1,F78=$CJ$1,F79=$BW$1,F79=$CJ$1),0,1)))</f>
        <v/>
      </c>
      <c r="CO76" s="3" t="str">
        <f>IF($A76&gt;='FG_576way_Regular Symbol(2wild)'!D$16,"",IF(B76=0,"",IF(OR(B76=$BW$1,B77=$BW$1,B78=$BW$1,B76=$CP$1,B77=$CP$1,B78=$CP$1),0,1)))</f>
        <v/>
      </c>
      <c r="CP76" s="3">
        <f>IF($A76&gt;='FG_576way_Regular Symbol(2wild)'!E$16,"",IF(C76=0,"",IF(OR(C76=$BW$1,C77=$BW$1,C78=$BW$1,C76=$CP$1,C77=$CP$1,C78=$CP$1),0,1)))</f>
        <v>1</v>
      </c>
      <c r="CQ76" s="3" t="str">
        <f>IF($A76&gt;='FG_576way_Regular Symbol(2wild)'!F$16,"",IF(D76=0,"",IF(OR(D76=$BW$1,D77=$BW$1,D78=$BW$1,D76=$CP$1,D77=$CP$1,D78=$CP$1,D79=$BW$1,D79=$CP$1),0,1)))</f>
        <v/>
      </c>
      <c r="CR76" s="3" t="str">
        <f>IF($A76&gt;='FG_576way_Regular Symbol(2wild)'!G$16,"",IF(E76=0,"",IF(OR(E76=$BW$1,E77=$BW$1,E78=$BW$1,E76=$CP$1,E77=$CP$1,E78=$CP$1,E79=$BW$1,E79=$CP$1),0,1)))</f>
        <v/>
      </c>
      <c r="CS76" s="3" t="str">
        <f>IF($A76&gt;='FG_576way_Regular Symbol(2wild)'!H$16,"",IF(F76=0,"",IF(OR(F76=$BW$1,F77=$BW$1,F78=$BW$1,F76=$CP$1,F77=$CP$1,F78=$CP$1,F79=$BW$1,F79=$CP$1),0,1)))</f>
        <v/>
      </c>
      <c r="CU76" s="3" t="str">
        <f>IF($A76&gt;='FG_576way_Regular Symbol(2wild)'!D$16,"",IF(B76=0,"",IF(OR(B76=$BW$1,B77=$BW$1,B78=$BW$1,B76=$CV$1,B77=$CV$1,B78=$CV$1),0,1)))</f>
        <v/>
      </c>
      <c r="CV76" s="3">
        <f>IF($A76&gt;='FG_576way_Regular Symbol(2wild)'!E$16,"",IF(C76=0,"",IF(OR(C76=$BW$1,C77=$BW$1,C78=$BW$1,C76=$CV$1,C77=$CV$1,C78=$CV$1),0,1)))</f>
        <v>1</v>
      </c>
      <c r="CW76" s="3" t="str">
        <f>IF($A76&gt;='FG_576way_Regular Symbol(2wild)'!F$16,"",IF(D76=0,"",IF(OR(D76=$BW$1,D77=$BW$1,D78=$BW$1,D76=$CV$1,D77=$CV$1,D78=$CV$1,D79=$BW$1,D79=$CV$1),0,1)))</f>
        <v/>
      </c>
      <c r="CX76" s="3" t="str">
        <f>IF($A76&gt;='FG_576way_Regular Symbol(2wild)'!G$16,"",IF(E76=0,"",IF(OR(E76=$BW$1,E77=$BW$1,E78=$BW$1,E76=$CV$1,E77=$CV$1,E78=$CV$1,E79=$BW$1,E79=$CV$1),0,1)))</f>
        <v/>
      </c>
      <c r="CY76" s="3" t="str">
        <f>IF($A76&gt;='FG_576way_Regular Symbol(2wild)'!H$16,"",IF(F76=0,"",IF(OR(F76=$BW$1,F77=$BW$1,F78=$BW$1,F76=$CV$1,F77=$CV$1,F78=$CV$1,F79=$BW$1,F79=$CV$1),0,1)))</f>
        <v/>
      </c>
    </row>
    <row r="77" spans="1:103">
      <c r="A77" s="337">
        <f>IF('FG_243way_Regular Symbol'!L76="","",'FG_243way_Regular Symbol'!L76)</f>
        <v>73</v>
      </c>
      <c r="B77" s="191" t="str">
        <f>IF('FG_576way_Regular Symbol(2wild)'!Q76="",
IF($A77-'FG_576way_Regular Symbol(2wild)'!D$16&gt;='FG_576way_RegularＸ_W()'!B$2-1,"",VLOOKUP($A77-'FG_576way_Regular Symbol(2wild)'!D$16,'FG_576way_Regular Symbol(2wild)'!$P$3:$U$99,'FG_576way_RegularＸ_W()'!B$3+1,FALSE)),
'FG_576way_Regular Symbol(2wild)'!Q76)</f>
        <v/>
      </c>
      <c r="C77" s="191" t="str">
        <f>IF('FG_576way_Regular Symbol(2wild)'!R76="",
IF($A77-'FG_576way_Regular Symbol(2wild)'!E$16&gt;='FG_576way_RegularＸ_W()'!C$2-1,"",VLOOKUP($A77-'FG_576way_Regular Symbol(2wild)'!E$16,'FG_576way_Regular Symbol(2wild)'!$P$3:$U$99,'FG_576way_RegularＸ_W()'!C$3+1,FALSE)),
'FG_576way_Regular Symbol(2wild)'!R76)</f>
        <v>Q</v>
      </c>
      <c r="D77" s="191" t="str">
        <f>IF('FG_576way_Regular Symbol(2wild)'!S76="",
IF($A77-'FG_576way_Regular Symbol(2wild)'!F$16&gt;='FG_576way_RegularＸ_W()'!D$2-1,"",VLOOKUP($A77-'FG_576way_Regular Symbol(2wild)'!F$16,'FG_576way_Regular Symbol(2wild)'!$P$3:$U$99,'FG_576way_RegularＸ_W()'!D$3+1,FALSE)),
'FG_576way_Regular Symbol(2wild)'!S76)</f>
        <v/>
      </c>
      <c r="E77" s="191" t="str">
        <f>IF('FG_576way_Regular Symbol(2wild)'!T76="",
IF($A77-'FG_576way_Regular Symbol(2wild)'!G$16&gt;='FG_576way_RegularＸ_W()'!E$2-1,"",VLOOKUP($A77-'FG_576way_Regular Symbol(2wild)'!G$16,'FG_576way_Regular Symbol(2wild)'!$P$3:$U$99,'FG_576way_RegularＸ_W()'!E$3+1,FALSE)),
'FG_576way_Regular Symbol(2wild)'!T76)</f>
        <v/>
      </c>
      <c r="F77" s="191" t="str">
        <f>IF('FG_576way_Regular Symbol(2wild)'!U76="",
IF($A77-'FG_576way_Regular Symbol(2wild)'!H$16&gt;='FG_576way_RegularＸ_W()'!F$2-1,"",VLOOKUP($A77-'FG_576way_Regular Symbol(2wild)'!H$16,'FG_576way_Regular Symbol(2wild)'!$P$3:$U$99,'FG_576way_RegularＸ_W()'!F$3+1,FALSE)),
'FG_576way_Regular Symbol(2wild)'!U76)</f>
        <v/>
      </c>
      <c r="N77" s="363">
        <f t="shared" si="2"/>
        <v>73</v>
      </c>
      <c r="O77" s="344" t="str">
        <f>IF($A77&gt;='FG_576way_Regular Symbol(2wild)'!D$16,"",IF(B77="","",IF(OR(B77=$O$1,B77=$P$1,B78=$O$1,B78=$P$1,B79=$O$1,B79=$P$1),0,1)))</f>
        <v/>
      </c>
      <c r="P77" s="344">
        <f>IF($A77&gt;='FG_576way_Regular Symbol(2wild)'!E$16,"",IF(C77="","",IF(OR(C77=$O$1,C77=$P$1,C78=$O$1,C78=$P$1,C79=$O$1,C79=$P$1),0,1)))</f>
        <v>1</v>
      </c>
      <c r="Q77" s="344" t="str">
        <f>IF($A77&gt;='FG_576way_Regular Symbol(2wild)'!F$16,"",IF(D77="","",IF(OR(D77=$O$1,D77=$P$1,D78=$O$1,D78=$P$1,D79=$O$1,D79=$P$1,D80=$O$1,D80=$P$1),0,1)))</f>
        <v/>
      </c>
      <c r="R77" s="344" t="str">
        <f>IF($A77&gt;='FG_576way_Regular Symbol(2wild)'!G$16,"",IF(E77="","",IF(OR(E77=$O$1,E77=$P$1,E78=$O$1,E78=$P$1,E79=$O$1,E79=$P$1,E80=$O$1,E80=$P$1),0,1)))</f>
        <v/>
      </c>
      <c r="S77" s="344" t="str">
        <f>IF($A77&gt;='FG_576way_Regular Symbol(2wild)'!H$16,"",IF(F77="","",IF(OR(F77=$O$1,F77=$P$1,F78=$O$1,F78=$P$1,F79=$O$1,F79=$P$1,F80=$O$1,F80=$P$1),0,1)))</f>
        <v/>
      </c>
      <c r="U77" s="344" t="str">
        <f>IF($A77&gt;='FG_576way_Regular Symbol(2wild)'!D$16,"",IF(B77=0,"",IF(OR(B77=$U$1,B77=$V$1,B78=$U$1,B78=$V$1,B79=$U$1,B79=$V$1),0,1)))</f>
        <v/>
      </c>
      <c r="V77" s="344">
        <f>IF($A77&gt;='FG_576way_Regular Symbol(2wild)'!E$16,"",IF(C77=0,"",IF(OR(C77=$U$1,C77=$V$1,C78=$U$1,C78=$V$1,C79=$U$1,C79=$V$1),0,1)))</f>
        <v>1</v>
      </c>
      <c r="W77" s="3" t="str">
        <f>IF($A77&gt;='FG_576way_Regular Symbol(2wild)'!F$16,"",IF(D77=0,"",IF(OR(D77=$U$1,D77=$V$1,D78=$U$1,D78=$V$1,D79=$U$1,D79=$V$1,D80=$U$1,D80=$V$1),0,1)))</f>
        <v/>
      </c>
      <c r="X77" s="3" t="str">
        <f>IF($A77&gt;='FG_576way_Regular Symbol(2wild)'!G$16,"",IF(E77=0,"",IF(OR(E77=$U$1,E77=$V$1,E78=$U$1,E78=$V$1,E79=$U$1,E79=$V$1,E80=$U$1,E80=$V$1),0,1)))</f>
        <v/>
      </c>
      <c r="Y77" s="3" t="str">
        <f>IF($A77&gt;='FG_576way_Regular Symbol(2wild)'!H$16,"",IF(F77=0,"",IF(OR(F77=$U$1,F77=$V$1,F78=$U$1,F78=$V$1,F79=$U$1,F79=$V$1,F80=$U$1,F80=$V$1),0,1)))</f>
        <v/>
      </c>
      <c r="AA77" s="344" t="str">
        <f>IF($A77&gt;='FG_576way_Regular Symbol(2wild)'!D$16,"",IF(B77=0,"",IF(OR(B77=$AA$1,B77=$AB$1,B78=$AA$1,B78=$AB$1,B79=$AA$1,,B79=$AB$1),0,1)))</f>
        <v/>
      </c>
      <c r="AB77" s="344">
        <f>IF($A77&gt;='FG_576way_Regular Symbol(2wild)'!E$16,"",IF(C77=0,"",IF(OR(C77=$AA$1,C77=$AB$1,C78=$AA$1,C78=$AB$1,C79=$AA$1,,C79=$AB$1),0,1)))</f>
        <v>1</v>
      </c>
      <c r="AC77" s="3" t="str">
        <f>IF($A77&gt;='FG_576way_Regular Symbol(2wild)'!F$16,"",IF(D77=0,"",IF(OR(D77=$AA$1,D77=$AB$1,D78=$AA$1,D78=$AB$1,D79=$AA$1,D79=$AB$1,D80=$AA$1,D80=$AB$1),0,1)))</f>
        <v/>
      </c>
      <c r="AD77" s="3" t="str">
        <f>IF($A77&gt;='FG_576way_Regular Symbol(2wild)'!G$16,"",IF(E77=0,"",IF(OR(E77=$AA$1,E77=$AB$1,E78=$AA$1,E78=$AB$1,E79=$AA$1,E79=$AB$1,E80=$AA$1,E80=$AB$1),0,1)))</f>
        <v/>
      </c>
      <c r="AE77" s="3" t="str">
        <f>IF($A77&gt;='FG_576way_Regular Symbol(2wild)'!H$16,"",IF(F77=0,"",IF(OR(F77=$AA$1,F77=$AB$1,F78=$AA$1,F78=$AB$1,F79=$AA$1,F79=$AB$1,F80=$AA$1,F80=$AB$1),0,1)))</f>
        <v/>
      </c>
      <c r="AG77" s="344" t="str">
        <f>IF($A77&gt;='FG_576way_Regular Symbol(2wild)'!D$16,"",IF(B77=0,"",IF(OR(B77=$AG$1,B77=$AH$1,B78=$AG$1,B78=$AH$1,B79=$AG$1,B79=$AH$1),0,1)))</f>
        <v/>
      </c>
      <c r="AH77" s="344">
        <f>IF($A77&gt;='FG_576way_Regular Symbol(2wild)'!E$16,"",IF(C77=0,"",IF(OR(C77=$AG$1,C77=$AH$1,C78=$AG$1,C78=$AH$1,C79=$AG$1,C79=$AH$1),0,1)))</f>
        <v>1</v>
      </c>
      <c r="AI77" s="3" t="str">
        <f>IF($A77&gt;='FG_576way_Regular Symbol(2wild)'!F$16,"",IF(D77=0,"",IF(OR(D77=$AG$1,D77=$AH$1,D78=$AG$1,D78=$AH$1,D79=$AG$1,D79=$AH$1,D80=$AG$1,D80=$AH$1),0,1)))</f>
        <v/>
      </c>
      <c r="AJ77" s="3" t="str">
        <f>IF($A77&gt;='FG_576way_Regular Symbol(2wild)'!G$16,"",IF(E77=0,"",IF(OR(E77=$AG$1,E77=$AH$1,E78=$AG$1,E78=$AH$1,E79=$AG$1,E79=$AH$1,E80=$AG$1,E80=$AH$1),0,1)))</f>
        <v/>
      </c>
      <c r="AK77" s="3" t="str">
        <f>IF($A77&gt;='FG_576way_Regular Symbol(2wild)'!H$16,"",IF(F77=0,"",IF(OR(F77=$AG$1,F77=$AH$1,F78=$AG$1,F78=$AH$1,F79=$AG$1,F79=$AH$1,F80=$AG$1,F80=$AH$1),0,1)))</f>
        <v/>
      </c>
      <c r="AM77" s="344" t="str">
        <f>IF($A77&gt;='FG_576way_Regular Symbol(2wild)'!D$16,"",IF(B77=0,"",IF(OR(B77=$AM$1,B77=$AN$1,B78=$AM$1,B78=$AN$1,B79=$AM$1,B79=$AN$1),0,1)))</f>
        <v/>
      </c>
      <c r="AN77" s="344">
        <f>IF($A77&gt;='FG_576way_Regular Symbol(2wild)'!E$16,"",IF(C77=0,"",IF(OR(C77=$AM$1,C77=$AN$1,C78=$AM$1,C78=$AN$1,C79=$AM$1,C79=$AN$1),0,1)))</f>
        <v>0</v>
      </c>
      <c r="AO77" s="3" t="str">
        <f>IF($A77&gt;='FG_576way_Regular Symbol(2wild)'!F$16,"",IF(D77=0,"",IF(OR(D77=$AM$1,D77=$AN$1,D78=$AM$1,D78=$AN$1,D79=$AM$1,D79=$AN$1,D80=$AM$1,D80=$AN$1),0,1)))</f>
        <v/>
      </c>
      <c r="AP77" s="3" t="str">
        <f>IF($A77&gt;='FG_576way_Regular Symbol(2wild)'!G$16,"",IF(E77=0,"",IF(OR(E77=$AM$1,E77=$AN$1,E78=$AM$1,E78=$AN$1,E79=$AM$1,E79=$AN$1,E80=$AM$1,E80=$AN$1),0,1)))</f>
        <v/>
      </c>
      <c r="AQ77" s="3" t="str">
        <f>IF($A77&gt;='FG_576way_Regular Symbol(2wild)'!H$16,"",IF(F77=0,"",IF(OR(F77=$AM$1,F77=$AN$1,F78=$AM$1,F78=$AN$1,F79=$AM$1,F79=$AN$1,F80=$AM$1,F80=$AN$1),0,1)))</f>
        <v/>
      </c>
      <c r="AS77" s="344" t="str">
        <f>IF($A77&gt;='FG_576way_Regular Symbol(2wild)'!D$16,"",IF(B77=0,"",IF(OR(B77=$AM$1,B77=$AT$1,B78=$AM$1,B78=$AT$1,B79=$AM$1,B79=$AT$1),0,1)))</f>
        <v/>
      </c>
      <c r="AT77" s="344">
        <f>IF($A77&gt;='FG_576way_Regular Symbol(2wild)'!E$16,"",IF(C77=0,"",IF(OR(C77=$AM$1,C77=$AT$1,C78=$AM$1,C78=$AT$1,C79=$AM$1,C79=$AT$1),0,1)))</f>
        <v>1</v>
      </c>
      <c r="AU77" s="3" t="str">
        <f>IF($A77&gt;='FG_576way_Regular Symbol(2wild)'!F$16,"",IF(D77=0,"",IF(OR(D77=$AM$1,D77=$AT$1,D78=$AM$1,D78=$AT$1,D79=$AM$1,D79=$AT$1,D80=$AM$1,D80=$AT$1),0,1)))</f>
        <v/>
      </c>
      <c r="AV77" s="3" t="str">
        <f>IF($A77&gt;='FG_576way_Regular Symbol(2wild)'!G$16,"",IF(E77=0,"",IF(OR(E77=$AM$1,E77=$AT$1,E78=$AM$1,E78=$AT$1,E79=$AM$1,E79=$AT$1,E80=$AM$1,E80=$AT$1),0,1)))</f>
        <v/>
      </c>
      <c r="AW77" s="3" t="str">
        <f>IF($A77&gt;='FG_576way_Regular Symbol(2wild)'!H$16,"",IF(F77=0,"",IF(OR(F77=$AM$1,F77=$AT$1,F78=$AM$1,F78=$AT$1,F79=$AM$1,F79=$AT$1,F80=$AM$1,F80=$AT$1),0,1)))</f>
        <v/>
      </c>
      <c r="AY77" s="344" t="str">
        <f>IF($A77&gt;='FG_576way_Regular Symbol(2wild)'!D$16,"",IF(B77=0,"",IF(OR(B77=$AM$1,B77=$AZ$1,B78=$AM$1,B78=$AZ$1,B79=$AM$1,B79=$AZ$1),0,1)))</f>
        <v/>
      </c>
      <c r="AZ77" s="344">
        <f>IF($A77&gt;='FG_576way_Regular Symbol(2wild)'!E$16,"",IF(C77=0,"",IF(OR(C77=$AM$1,C77=$AZ$1,C78=$AM$1,C78=$AZ$1,C79=$AM$1,C79=$AZ$1),0,1)))</f>
        <v>1</v>
      </c>
      <c r="BA77" s="3" t="str">
        <f>IF($A77&gt;='FG_576way_Regular Symbol(2wild)'!F$16,"",IF(D77=0,"",IF(OR(D77=$AM$1,D77=$AZ$1,D78=$AM$1,D78=$AZ$1,D79=$AM$1,D79=$AZ$1,D80=$AM$1,D80=$AZ$1),0,1)))</f>
        <v/>
      </c>
      <c r="BB77" s="3" t="str">
        <f>IF($A77&gt;='FG_576way_Regular Symbol(2wild)'!G$16,"",IF(E77=0,"",IF(OR(E77=$AM$1,E77=$AZ$1,E78=$AM$1,E78=$AZ$1,E79=$AM$1,E79=$AZ$1,E80=$AM$1,E80=$AZ$1),0,1)))</f>
        <v/>
      </c>
      <c r="BC77" s="3" t="str">
        <f>IF($A77&gt;='FG_576way_Regular Symbol(2wild)'!H$16,"",IF(F77=0,"",IF(OR(F77=$AM$1,F77=$AZ$1,F78=$AM$1,F78=$AZ$1,F79=$AM$1,F79=$AZ$1,F80=$AM$1,F80=$AZ$1),0,1)))</f>
        <v/>
      </c>
      <c r="BE77" s="344" t="str">
        <f>IF($A77&gt;='FG_576way_Regular Symbol(2wild)'!D$16,"",IF(B77=0,"",IF(OR(B77=$AM$1,B77=$BF$1,B78=$AM$1,B78=$BF$1,B79=$AM$1,B79=$BF$1),0,1)))</f>
        <v/>
      </c>
      <c r="BF77" s="344">
        <f>IF($A77&gt;='FG_576way_Regular Symbol(2wild)'!E$16,"",IF(C77=0,"",IF(OR(C77=$AM$1,C77=$BF$1,C78=$AM$1,C78=$BF$1,C79=$AM$1,C79=$BF$1),0,1)))</f>
        <v>1</v>
      </c>
      <c r="BG77" s="3" t="str">
        <f>IF($A77&gt;='FG_576way_Regular Symbol(2wild)'!F$16,"",IF(D77=0,"",IF(OR(D77=$AM$1,D77=$BF$1,D78=$AM$1,D78=$BF$1,D79=$AM$1,D79=$BF$1,D80=$AM$1,D80=$BF$1),0,1)))</f>
        <v/>
      </c>
      <c r="BH77" s="3" t="str">
        <f>IF($A77&gt;='FG_576way_Regular Symbol(2wild)'!G$16,"",IF(E77=0,"",IF(OR(E77=$AM$1,E77=$BF$1,E78=$AM$1,E78=$BF$1,E79=$AM$1,E79=$BF$1,E80=$AM$1,E80=$BF$1),0,1)))</f>
        <v/>
      </c>
      <c r="BI77" s="3" t="str">
        <f>IF($A77&gt;='FG_576way_Regular Symbol(2wild)'!H$16,"",IF(F77=0,"",IF(OR(F77=$AM$1,F77=$BF$1,F78=$AM$1,F78=$BF$1,F79=$AM$1,F79=$BF$1,F80=$AM$1,F80=$BF$1),0,1)))</f>
        <v/>
      </c>
      <c r="BK77" s="344" t="str">
        <f>IF($A77&gt;='FG_576way_Regular Symbol(2wild)'!D$16,"",IF(B77=0,"",IF(OR(B77=$AM$1,B77=$BL$1,B78=$AM$1,B78=$BL$1,B79=$AM$1,B79=$BL$1),0,1)))</f>
        <v/>
      </c>
      <c r="BL77" s="344">
        <f>IF($A77&gt;='FG_576way_Regular Symbol(2wild)'!E$16,"",IF(C77=0,"",IF(OR(C77=$AM$1,C77=$BL$1,C78=$AM$1,C78=$BL$1,C79=$AM$1,C79=$BL$1),0,1)))</f>
        <v>1</v>
      </c>
      <c r="BM77" s="3" t="str">
        <f>IF($A77&gt;='FG_576way_Regular Symbol(2wild)'!F$16,"",IF(D77=0,"",IF(OR(D77=$AM$1,D77=$BL$1,D78=$AM$1,D78=$BL$1,D79=$AM$1,D79=$BL$1,D80=$AM$1,D80=$BL$1),0,1)))</f>
        <v/>
      </c>
      <c r="BN77" s="3" t="str">
        <f>IF($A77&gt;='FG_576way_Regular Symbol(2wild)'!G$16,"",IF(E77=0,"",IF(OR(E77=$AM$1,E77=$BL$1,E78=$AM$1,E78=$BL$1,E79=$AM$1,E79=$BL$1,E80=$AM$1,E80=$BL$1),0,1)))</f>
        <v/>
      </c>
      <c r="BO77" s="3" t="str">
        <f>IF($A77&gt;='FG_576way_Regular Symbol(2wild)'!H$16,"",IF(F77=0,"",IF(OR(F77=$AM$1,F77=$BL$1,F78=$AM$1,F78=$BL$1,F79=$AM$1,F79=$BL$1,F80=$AM$1,F80=$BL$1),0,1)))</f>
        <v/>
      </c>
      <c r="BQ77" s="3" t="str">
        <f>IF($A77&gt;='FG_576way_Regular Symbol(2wild)'!D$16,"",IF(B77=0,"",IF(OR(B77=$BQ$1,B77=$BR$1,B78=$BQ$1,B78=$BR$1,B79=$BQ$1,B79=$BR$1),0,1)))</f>
        <v/>
      </c>
      <c r="BR77" s="3">
        <f>IF($A77&gt;='FG_576way_Regular Symbol(2wild)'!E$16,"",IF(C77=0,"",IF(OR(C77=$BQ$1,C77=$BR$1,C78=$BQ$1,C78=$BR$1,C79=$BQ$1,C79=$BR$1),0,1)))</f>
        <v>1</v>
      </c>
      <c r="BS77" s="3" t="str">
        <f>IF($A77&gt;='FG_576way_Regular Symbol(2wild)'!F$16,"",IF(D77=0,"",IF(OR(D77=$BQ$1,D77=$BR$1,D78=$BQ$1,D78=$BR$1,D79=$BQ$1,D79=$BR$1,D80=$BQ$1,D80=$BR$1),0,1)))</f>
        <v/>
      </c>
      <c r="BT77" s="3" t="str">
        <f>IF($A77&gt;='FG_576way_Regular Symbol(2wild)'!G$16,"",IF(E77=0,"",IF(OR(E77=$BQ$1,E77=$BR$1,E78=$BQ$1,E78=$BR$1,E79=$BQ$1,E79=$BR$1,E80=$BQ$1,E80=$BR$1),0,1)))</f>
        <v/>
      </c>
      <c r="BU77" s="3" t="str">
        <f>IF($A77&gt;='FG_576way_Regular Symbol(2wild)'!H$16,"",IF(F77=0,"",IF(OR(F77=$BQ$1,F77=$BR$1,F78=$BQ$1,F78=$BR$1,F79=$BQ$1,F79=$BR$1,F80=$BQ$1,F80=$BR$1),0,1)))</f>
        <v/>
      </c>
      <c r="BW77" s="3" t="str">
        <f>IF($A77&gt;='FG_576way_Regular Symbol(2wild)'!D$16,"",IF(B77=0,"",IF(OR(B77=$BW$1,B78=$BW$1,B79=$BW$1,B77=$BX$1,B78=$BX$1,B79=$BX$1),0,1)))</f>
        <v/>
      </c>
      <c r="BX77" s="3">
        <f>IF($A77&gt;='FG_576way_Regular Symbol(2wild)'!E$16,"",IF(C77=0,"",IF(OR(C77=$BW$1,C78=$BW$1,C79=$BW$1,C77=$BX$1,C78=$BX$1,C79=$BX$1),0,1)))</f>
        <v>1</v>
      </c>
      <c r="BY77" s="3" t="str">
        <f>IF($A77&gt;='FG_576way_Regular Symbol(2wild)'!F$16,"",IF(D77=0,"",IF(OR(D77=$BW$1,D78=$BW$1,D79=$BW$1,D77=$BX$1,D78=$BX$1,D79=$BX$1,D80=$BW$1,D80=$BX$1),0,1)))</f>
        <v/>
      </c>
      <c r="BZ77" s="3" t="str">
        <f>IF($A77&gt;='FG_576way_Regular Symbol(2wild)'!G$16,"",IF(E77=0,"",IF(OR(E77=$BW$1,E78=$BW$1,E79=$BW$1,E77=$BX$1,E78=$BX$1,E79=$BX$1,E80=$BW$1,E80=$BX$1),0,1)))</f>
        <v/>
      </c>
      <c r="CA77" s="3" t="str">
        <f>IF($A77&gt;='FG_576way_Regular Symbol(2wild)'!H$16,"",IF(F77=0,"",IF(OR(F77=$BW$1,F78=$BW$1,F79=$BW$1,F77=$BX$1,F78=$BX$1,F79=$BX$1,F80=$BW$1,F80=$BX$1),0,1)))</f>
        <v/>
      </c>
      <c r="CC77" s="3" t="str">
        <f>IF($A77&gt;='FG_576way_Regular Symbol(2wild)'!D$16,"",IF(B77=0,"",IF(OR(B77=$BW$1,B78=$BW$1,B79=$BW$1,B77=$CD$1,B78=$CD$1,B79=$CD$1),0,1)))</f>
        <v/>
      </c>
      <c r="CD77" s="3">
        <f>IF($A77&gt;='FG_576way_Regular Symbol(2wild)'!E$16,"",IF(C77=0,"",IF(OR(C77=$BW$1,C78=$BW$1,C79=$BW$1,C77=$CD$1,C78=$CD$1,C79=$CD$1),0,1)))</f>
        <v>0</v>
      </c>
      <c r="CE77" s="3" t="str">
        <f>IF($A77&gt;='FG_576way_Regular Symbol(2wild)'!F$16,"",IF(D77=0,"",IF(OR(D77=$BW$1,D78=$BW$1,D79=$BW$1,D77=$CD$1,D78=$CD$1,D79=$CD$1,D80=$BW$1,D80=$CD$1),0,1)))</f>
        <v/>
      </c>
      <c r="CF77" s="3" t="str">
        <f>IF($A77&gt;='FG_576way_Regular Symbol(2wild)'!G$16,"",IF(E77=0,"",IF(OR(E77=$BW$1,E78=$BW$1,E79=$BW$1,E77=$CD$1,E78=$CD$1,E79=$CD$1,E80=$BW$1,E80=$CD$1),0,1)))</f>
        <v/>
      </c>
      <c r="CG77" s="3" t="str">
        <f>IF($A77&gt;='FG_576way_Regular Symbol(2wild)'!H$16,"",IF(F77=0,"",IF(OR(F77=$BW$1,F78=$BW$1,F79=$BW$1,F77=$CD$1,F78=$CD$1,F79=$CD$1,F80=$BW$1,F80=$CD$1),0,1)))</f>
        <v/>
      </c>
      <c r="CI77" s="3" t="str">
        <f>IF($A77&gt;='FG_576way_Regular Symbol(2wild)'!D$16,"",IF(B77=0,"",IF(OR(B77=$BW$1,B78=$BW$1,B79=$BW$1,B77=$CJ$1,B78=$CJ$1,B79=$CJ$1),0,1)))</f>
        <v/>
      </c>
      <c r="CJ77" s="3">
        <f>IF($A77&gt;='FG_576way_Regular Symbol(2wild)'!E$16,"",IF(C77=0,"",IF(OR(C77=$BW$1,C78=$BW$1,C79=$BW$1,C77=$CJ$1,C78=$CJ$1,C79=$CJ$1),0,1)))</f>
        <v>1</v>
      </c>
      <c r="CK77" s="3" t="str">
        <f>IF($A77&gt;='FG_576way_Regular Symbol(2wild)'!F$16,"",IF(D77=0,"",IF(OR(D77=$BW$1,D78=$BW$1,D79=$BW$1,D77=$CJ$1,D78=$CJ$1,D79=$CJ$1,D80=$BW$1,D80=$CJ$1),0,1)))</f>
        <v/>
      </c>
      <c r="CL77" s="3" t="str">
        <f>IF($A77&gt;='FG_576way_Regular Symbol(2wild)'!G$16,"",IF(E77=0,"",IF(OR(E77=$BW$1,E78=$BW$1,E79=$BW$1,E77=$CJ$1,E78=$CJ$1,E79=$CJ$1,E80=$BW$1,E80=$CJ$1),0,1)))</f>
        <v/>
      </c>
      <c r="CM77" s="3" t="str">
        <f>IF($A77&gt;='FG_576way_Regular Symbol(2wild)'!H$16,"",IF(F77=0,"",IF(OR(F77=$BW$1,F78=$BW$1,F79=$BW$1,F77=$CJ$1,F78=$CJ$1,F79=$CJ$1,F80=$BW$1,F80=$CJ$1),0,1)))</f>
        <v/>
      </c>
      <c r="CO77" s="3" t="str">
        <f>IF($A77&gt;='FG_576way_Regular Symbol(2wild)'!D$16,"",IF(B77=0,"",IF(OR(B77=$BW$1,B78=$BW$1,B79=$BW$1,B77=$CP$1,B78=$CP$1,B79=$CP$1),0,1)))</f>
        <v/>
      </c>
      <c r="CP77" s="3">
        <f>IF($A77&gt;='FG_576way_Regular Symbol(2wild)'!E$16,"",IF(C77=0,"",IF(OR(C77=$BW$1,C78=$BW$1,C79=$BW$1,C77=$CP$1,C78=$CP$1,C79=$CP$1),0,1)))</f>
        <v>1</v>
      </c>
      <c r="CQ77" s="3" t="str">
        <f>IF($A77&gt;='FG_576way_Regular Symbol(2wild)'!F$16,"",IF(D77=0,"",IF(OR(D77=$BW$1,D78=$BW$1,D79=$BW$1,D77=$CP$1,D78=$CP$1,D79=$CP$1,D80=$BW$1,D80=$CP$1),0,1)))</f>
        <v/>
      </c>
      <c r="CR77" s="3" t="str">
        <f>IF($A77&gt;='FG_576way_Regular Symbol(2wild)'!G$16,"",IF(E77=0,"",IF(OR(E77=$BW$1,E78=$BW$1,E79=$BW$1,E77=$CP$1,E78=$CP$1,E79=$CP$1,E80=$BW$1,E80=$CP$1),0,1)))</f>
        <v/>
      </c>
      <c r="CS77" s="3" t="str">
        <f>IF($A77&gt;='FG_576way_Regular Symbol(2wild)'!H$16,"",IF(F77=0,"",IF(OR(F77=$BW$1,F78=$BW$1,F79=$BW$1,F77=$CP$1,F78=$CP$1,F79=$CP$1,F80=$BW$1,F80=$CP$1),0,1)))</f>
        <v/>
      </c>
      <c r="CU77" s="3" t="str">
        <f>IF($A77&gt;='FG_576way_Regular Symbol(2wild)'!D$16,"",IF(B77=0,"",IF(OR(B77=$BW$1,B78=$BW$1,B79=$BW$1,B77=$CV$1,B78=$CV$1,B79=$CV$1),0,1)))</f>
        <v/>
      </c>
      <c r="CV77" s="3">
        <f>IF($A77&gt;='FG_576way_Regular Symbol(2wild)'!E$16,"",IF(C77=0,"",IF(OR(C77=$BW$1,C78=$BW$1,C79=$BW$1,C77=$CV$1,C78=$CV$1,C79=$CV$1),0,1)))</f>
        <v>1</v>
      </c>
      <c r="CW77" s="3" t="str">
        <f>IF($A77&gt;='FG_576way_Regular Symbol(2wild)'!F$16,"",IF(D77=0,"",IF(OR(D77=$BW$1,D78=$BW$1,D79=$BW$1,D77=$CV$1,D78=$CV$1,D79=$CV$1,D80=$BW$1,D80=$CV$1),0,1)))</f>
        <v/>
      </c>
      <c r="CX77" s="3" t="str">
        <f>IF($A77&gt;='FG_576way_Regular Symbol(2wild)'!G$16,"",IF(E77=0,"",IF(OR(E77=$BW$1,E78=$BW$1,E79=$BW$1,E77=$CV$1,E78=$CV$1,E79=$CV$1,E80=$BW$1,E80=$CV$1),0,1)))</f>
        <v/>
      </c>
      <c r="CY77" s="3" t="str">
        <f>IF($A77&gt;='FG_576way_Regular Symbol(2wild)'!H$16,"",IF(F77=0,"",IF(OR(F77=$BW$1,F78=$BW$1,F79=$BW$1,F77=$CV$1,F78=$CV$1,F79=$CV$1,F80=$BW$1,F80=$CV$1),0,1)))</f>
        <v/>
      </c>
    </row>
    <row r="78" spans="1:103">
      <c r="A78" s="337">
        <f>IF('FG_243way_Regular Symbol'!L77="","",'FG_243way_Regular Symbol'!L77)</f>
        <v>74</v>
      </c>
      <c r="B78" s="191" t="str">
        <f>IF('FG_576way_Regular Symbol(2wild)'!Q77="",
IF($A78-'FG_576way_Regular Symbol(2wild)'!D$16&gt;='FG_576way_RegularＸ_W()'!B$2-1,"",VLOOKUP($A78-'FG_576way_Regular Symbol(2wild)'!D$16,'FG_576way_Regular Symbol(2wild)'!$P$3:$U$99,'FG_576way_RegularＸ_W()'!B$3+1,FALSE)),
'FG_576way_Regular Symbol(2wild)'!Q77)</f>
        <v/>
      </c>
      <c r="C78" s="191" t="str">
        <f>IF('FG_576way_Regular Symbol(2wild)'!R77="",
IF($A78-'FG_576way_Regular Symbol(2wild)'!E$16&gt;='FG_576way_RegularＸ_W()'!C$2-1,"",VLOOKUP($A78-'FG_576way_Regular Symbol(2wild)'!E$16,'FG_576way_Regular Symbol(2wild)'!$P$3:$U$99,'FG_576way_RegularＸ_W()'!C$3+1,FALSE)),
'FG_576way_Regular Symbol(2wild)'!R77)</f>
        <v>S1</v>
      </c>
      <c r="D78" s="191" t="str">
        <f>IF('FG_576way_Regular Symbol(2wild)'!S77="",
IF($A78-'FG_576way_Regular Symbol(2wild)'!F$16&gt;='FG_576way_RegularＸ_W()'!D$2-1,"",VLOOKUP($A78-'FG_576way_Regular Symbol(2wild)'!F$16,'FG_576way_Regular Symbol(2wild)'!$P$3:$U$99,'FG_576way_RegularＸ_W()'!D$3+1,FALSE)),
'FG_576way_Regular Symbol(2wild)'!S77)</f>
        <v/>
      </c>
      <c r="E78" s="191" t="str">
        <f>IF('FG_576way_Regular Symbol(2wild)'!T77="",
IF($A78-'FG_576way_Regular Symbol(2wild)'!G$16&gt;='FG_576way_RegularＸ_W()'!E$2-1,"",VLOOKUP($A78-'FG_576way_Regular Symbol(2wild)'!G$16,'FG_576way_Regular Symbol(2wild)'!$P$3:$U$99,'FG_576way_RegularＸ_W()'!E$3+1,FALSE)),
'FG_576way_Regular Symbol(2wild)'!T77)</f>
        <v/>
      </c>
      <c r="F78" s="191" t="str">
        <f>IF('FG_576way_Regular Symbol(2wild)'!U77="",
IF($A78-'FG_576way_Regular Symbol(2wild)'!H$16&gt;='FG_576way_RegularＸ_W()'!F$2-1,"",VLOOKUP($A78-'FG_576way_Regular Symbol(2wild)'!H$16,'FG_576way_Regular Symbol(2wild)'!$P$3:$U$99,'FG_576way_RegularＸ_W()'!F$3+1,FALSE)),
'FG_576way_Regular Symbol(2wild)'!U77)</f>
        <v/>
      </c>
      <c r="N78" s="363">
        <f t="shared" si="2"/>
        <v>74</v>
      </c>
      <c r="O78" s="344" t="str">
        <f>IF($A78&gt;='FG_576way_Regular Symbol(2wild)'!D$16,"",IF(B78="","",IF(OR(B78=$O$1,B78=$P$1,B79=$O$1,B79=$P$1,B80=$O$1,B80=$P$1),0,1)))</f>
        <v/>
      </c>
      <c r="P78" s="344">
        <f>IF($A78&gt;='FG_576way_Regular Symbol(2wild)'!E$16,"",IF(C78="","",IF(OR(C78=$O$1,C78=$P$1,C79=$O$1,C79=$P$1,C80=$O$1,C80=$P$1),0,1)))</f>
        <v>1</v>
      </c>
      <c r="Q78" s="344" t="str">
        <f>IF($A78&gt;='FG_576way_Regular Symbol(2wild)'!F$16,"",IF(D78="","",IF(OR(D78=$O$1,D78=$P$1,D79=$O$1,D79=$P$1,D80=$O$1,D80=$P$1,D81=$O$1,D81=$P$1),0,1)))</f>
        <v/>
      </c>
      <c r="R78" s="344" t="str">
        <f>IF($A78&gt;='FG_576way_Regular Symbol(2wild)'!G$16,"",IF(E78="","",IF(OR(E78=$O$1,E78=$P$1,E79=$O$1,E79=$P$1,E80=$O$1,E80=$P$1,E81=$O$1,E81=$P$1),0,1)))</f>
        <v/>
      </c>
      <c r="S78" s="344" t="str">
        <f>IF($A78&gt;='FG_576way_Regular Symbol(2wild)'!H$16,"",IF(F78="","",IF(OR(F78=$O$1,F78=$P$1,F79=$O$1,F79=$P$1,F80=$O$1,F80=$P$1,F81=$O$1,F81=$P$1),0,1)))</f>
        <v/>
      </c>
      <c r="U78" s="344" t="str">
        <f>IF($A78&gt;='FG_576way_Regular Symbol(2wild)'!D$16,"",IF(B78=0,"",IF(OR(B78=$U$1,B78=$V$1,B79=$U$1,B79=$V$1,B80=$U$1,B80=$V$1),0,1)))</f>
        <v/>
      </c>
      <c r="V78" s="344">
        <f>IF($A78&gt;='FG_576way_Regular Symbol(2wild)'!E$16,"",IF(C78=0,"",IF(OR(C78=$U$1,C78=$V$1,C79=$U$1,C79=$V$1,C80=$U$1,C80=$V$1),0,1)))</f>
        <v>1</v>
      </c>
      <c r="W78" s="3" t="str">
        <f>IF($A78&gt;='FG_576way_Regular Symbol(2wild)'!F$16,"",IF(D78=0,"",IF(OR(D78=$U$1,D78=$V$1,D79=$U$1,D79=$V$1,D80=$U$1,D80=$V$1,D81=$U$1,D81=$V$1),0,1)))</f>
        <v/>
      </c>
      <c r="X78" s="3" t="str">
        <f>IF($A78&gt;='FG_576way_Regular Symbol(2wild)'!G$16,"",IF(E78=0,"",IF(OR(E78=$U$1,E78=$V$1,E79=$U$1,E79=$V$1,E80=$U$1,E80=$V$1,E81=$U$1,E81=$V$1),0,1)))</f>
        <v/>
      </c>
      <c r="Y78" s="3" t="str">
        <f>IF($A78&gt;='FG_576way_Regular Symbol(2wild)'!H$16,"",IF(F78=0,"",IF(OR(F78=$U$1,F78=$V$1,F79=$U$1,F79=$V$1,F80=$U$1,F80=$V$1,F81=$U$1,F81=$V$1),0,1)))</f>
        <v/>
      </c>
      <c r="AA78" s="344" t="str">
        <f>IF($A78&gt;='FG_576way_Regular Symbol(2wild)'!D$16,"",IF(B78=0,"",IF(OR(B78=$AA$1,B78=$AB$1,B79=$AA$1,B79=$AB$1,B80=$AA$1,,B80=$AB$1),0,1)))</f>
        <v/>
      </c>
      <c r="AB78" s="344">
        <f>IF($A78&gt;='FG_576way_Regular Symbol(2wild)'!E$16,"",IF(C78=0,"",IF(OR(C78=$AA$1,C78=$AB$1,C79=$AA$1,C79=$AB$1,C80=$AA$1,,C80=$AB$1),0,1)))</f>
        <v>1</v>
      </c>
      <c r="AC78" s="3" t="str">
        <f>IF($A78&gt;='FG_576way_Regular Symbol(2wild)'!F$16,"",IF(D78=0,"",IF(OR(D78=$AA$1,D78=$AB$1,D79=$AA$1,D79=$AB$1,D80=$AA$1,D80=$AB$1,D81=$AA$1,D81=$AB$1),0,1)))</f>
        <v/>
      </c>
      <c r="AD78" s="3" t="str">
        <f>IF($A78&gt;='FG_576way_Regular Symbol(2wild)'!G$16,"",IF(E78=0,"",IF(OR(E78=$AA$1,E78=$AB$1,E79=$AA$1,E79=$AB$1,E80=$AA$1,E80=$AB$1,E81=$AA$1,E81=$AB$1),0,1)))</f>
        <v/>
      </c>
      <c r="AE78" s="3" t="str">
        <f>IF($A78&gt;='FG_576way_Regular Symbol(2wild)'!H$16,"",IF(F78=0,"",IF(OR(F78=$AA$1,F78=$AB$1,F79=$AA$1,F79=$AB$1,F80=$AA$1,F80=$AB$1,F81=$AA$1,F81=$AB$1),0,1)))</f>
        <v/>
      </c>
      <c r="AG78" s="344" t="str">
        <f>IF($A78&gt;='FG_576way_Regular Symbol(2wild)'!D$16,"",IF(B78=0,"",IF(OR(B78=$AG$1,B78=$AH$1,B79=$AG$1,B79=$AH$1,B80=$AG$1,B80=$AH$1),0,1)))</f>
        <v/>
      </c>
      <c r="AH78" s="344">
        <f>IF($A78&gt;='FG_576way_Regular Symbol(2wild)'!E$16,"",IF(C78=0,"",IF(OR(C78=$AG$1,C78=$AH$1,C79=$AG$1,C79=$AH$1,C80=$AG$1,C80=$AH$1),0,1)))</f>
        <v>1</v>
      </c>
      <c r="AI78" s="3" t="str">
        <f>IF($A78&gt;='FG_576way_Regular Symbol(2wild)'!F$16,"",IF(D78=0,"",IF(OR(D78=$AG$1,D78=$AH$1,D79=$AG$1,D79=$AH$1,D80=$AG$1,D80=$AH$1,D81=$AG$1,D81=$AH$1),0,1)))</f>
        <v/>
      </c>
      <c r="AJ78" s="3" t="str">
        <f>IF($A78&gt;='FG_576way_Regular Symbol(2wild)'!G$16,"",IF(E78=0,"",IF(OR(E78=$AG$1,E78=$AH$1,E79=$AG$1,E79=$AH$1,E80=$AG$1,E80=$AH$1,E81=$AG$1,E81=$AH$1),0,1)))</f>
        <v/>
      </c>
      <c r="AK78" s="3" t="str">
        <f>IF($A78&gt;='FG_576way_Regular Symbol(2wild)'!H$16,"",IF(F78=0,"",IF(OR(F78=$AG$1,F78=$AH$1,F79=$AG$1,F79=$AH$1,F80=$AG$1,F80=$AH$1,F81=$AG$1,F81=$AH$1),0,1)))</f>
        <v/>
      </c>
      <c r="AM78" s="344" t="str">
        <f>IF($A78&gt;='FG_576way_Regular Symbol(2wild)'!D$16,"",IF(B78=0,"",IF(OR(B78=$AM$1,B78=$AN$1,B79=$AM$1,B79=$AN$1,B80=$AM$1,B80=$AN$1),0,1)))</f>
        <v/>
      </c>
      <c r="AN78" s="344">
        <f>IF($A78&gt;='FG_576way_Regular Symbol(2wild)'!E$16,"",IF(C78=0,"",IF(OR(C78=$AM$1,C78=$AN$1,C79=$AM$1,C79=$AN$1,C80=$AM$1,C80=$AN$1),0,1)))</f>
        <v>0</v>
      </c>
      <c r="AO78" s="3" t="str">
        <f>IF($A78&gt;='FG_576way_Regular Symbol(2wild)'!F$16,"",IF(D78=0,"",IF(OR(D78=$AM$1,D78=$AN$1,D79=$AM$1,D79=$AN$1,D80=$AM$1,D80=$AN$1,D81=$AM$1,D81=$AN$1),0,1)))</f>
        <v/>
      </c>
      <c r="AP78" s="3" t="str">
        <f>IF($A78&gt;='FG_576way_Regular Symbol(2wild)'!G$16,"",IF(E78=0,"",IF(OR(E78=$AM$1,E78=$AN$1,E79=$AM$1,E79=$AN$1,E80=$AM$1,E80=$AN$1,E81=$AM$1,E81=$AN$1),0,1)))</f>
        <v/>
      </c>
      <c r="AQ78" s="3" t="str">
        <f>IF($A78&gt;='FG_576way_Regular Symbol(2wild)'!H$16,"",IF(F78=0,"",IF(OR(F78=$AM$1,F78=$AN$1,F79=$AM$1,F79=$AN$1,F80=$AM$1,F80=$AN$1,F81=$AM$1,F81=$AN$1),0,1)))</f>
        <v/>
      </c>
      <c r="AS78" s="344" t="str">
        <f>IF($A78&gt;='FG_576way_Regular Symbol(2wild)'!D$16,"",IF(B78=0,"",IF(OR(B78=$AM$1,B78=$AT$1,B79=$AM$1,B79=$AT$1,B80=$AM$1,B80=$AT$1),0,1)))</f>
        <v/>
      </c>
      <c r="AT78" s="344">
        <f>IF($A78&gt;='FG_576way_Regular Symbol(2wild)'!E$16,"",IF(C78=0,"",IF(OR(C78=$AM$1,C78=$AT$1,C79=$AM$1,C79=$AT$1,C80=$AM$1,C80=$AT$1),0,1)))</f>
        <v>1</v>
      </c>
      <c r="AU78" s="3" t="str">
        <f>IF($A78&gt;='FG_576way_Regular Symbol(2wild)'!F$16,"",IF(D78=0,"",IF(OR(D78=$AM$1,D78=$AT$1,D79=$AM$1,D79=$AT$1,D80=$AM$1,D80=$AT$1,D81=$AM$1,D81=$AT$1),0,1)))</f>
        <v/>
      </c>
      <c r="AV78" s="3" t="str">
        <f>IF($A78&gt;='FG_576way_Regular Symbol(2wild)'!G$16,"",IF(E78=0,"",IF(OR(E78=$AM$1,E78=$AT$1,E79=$AM$1,E79=$AT$1,E80=$AM$1,E80=$AT$1,E81=$AM$1,E81=$AT$1),0,1)))</f>
        <v/>
      </c>
      <c r="AW78" s="3" t="str">
        <f>IF($A78&gt;='FG_576way_Regular Symbol(2wild)'!H$16,"",IF(F78=0,"",IF(OR(F78=$AM$1,F78=$AT$1,F79=$AM$1,F79=$AT$1,F80=$AM$1,F80=$AT$1,F81=$AM$1,F81=$AT$1),0,1)))</f>
        <v/>
      </c>
      <c r="AY78" s="344" t="str">
        <f>IF($A78&gt;='FG_576way_Regular Symbol(2wild)'!D$16,"",IF(B78=0,"",IF(OR(B78=$AM$1,B78=$AZ$1,B79=$AM$1,B79=$AZ$1,B80=$AM$1,B80=$AZ$1),0,1)))</f>
        <v/>
      </c>
      <c r="AZ78" s="344">
        <f>IF($A78&gt;='FG_576way_Regular Symbol(2wild)'!E$16,"",IF(C78=0,"",IF(OR(C78=$AM$1,C78=$AZ$1,C79=$AM$1,C79=$AZ$1,C80=$AM$1,C80=$AZ$1),0,1)))</f>
        <v>1</v>
      </c>
      <c r="BA78" s="3" t="str">
        <f>IF($A78&gt;='FG_576way_Regular Symbol(2wild)'!F$16,"",IF(D78=0,"",IF(OR(D78=$AM$1,D78=$AZ$1,D79=$AM$1,D79=$AZ$1,D80=$AM$1,D80=$AZ$1,D81=$AM$1,D81=$AZ$1),0,1)))</f>
        <v/>
      </c>
      <c r="BB78" s="3" t="str">
        <f>IF($A78&gt;='FG_576way_Regular Symbol(2wild)'!G$16,"",IF(E78=0,"",IF(OR(E78=$AM$1,E78=$AZ$1,E79=$AM$1,E79=$AZ$1,E80=$AM$1,E80=$AZ$1,E81=$AM$1,E81=$AZ$1),0,1)))</f>
        <v/>
      </c>
      <c r="BC78" s="3" t="str">
        <f>IF($A78&gt;='FG_576way_Regular Symbol(2wild)'!H$16,"",IF(F78=0,"",IF(OR(F78=$AM$1,F78=$AZ$1,F79=$AM$1,F79=$AZ$1,F80=$AM$1,F80=$AZ$1,F81=$AM$1,F81=$AZ$1),0,1)))</f>
        <v/>
      </c>
      <c r="BE78" s="344" t="str">
        <f>IF($A78&gt;='FG_576way_Regular Symbol(2wild)'!D$16,"",IF(B78=0,"",IF(OR(B78=$AM$1,B78=$BF$1,B79=$AM$1,B79=$BF$1,B80=$AM$1,B80=$BF$1),0,1)))</f>
        <v/>
      </c>
      <c r="BF78" s="344">
        <f>IF($A78&gt;='FG_576way_Regular Symbol(2wild)'!E$16,"",IF(C78=0,"",IF(OR(C78=$AM$1,C78=$BF$1,C79=$AM$1,C79=$BF$1,C80=$AM$1,C80=$BF$1),0,1)))</f>
        <v>1</v>
      </c>
      <c r="BG78" s="3" t="str">
        <f>IF($A78&gt;='FG_576way_Regular Symbol(2wild)'!F$16,"",IF(D78=0,"",IF(OR(D78=$AM$1,D78=$BF$1,D79=$AM$1,D79=$BF$1,D80=$AM$1,D80=$BF$1,D81=$AM$1,D81=$BF$1),0,1)))</f>
        <v/>
      </c>
      <c r="BH78" s="3" t="str">
        <f>IF($A78&gt;='FG_576way_Regular Symbol(2wild)'!G$16,"",IF(E78=0,"",IF(OR(E78=$AM$1,E78=$BF$1,E79=$AM$1,E79=$BF$1,E80=$AM$1,E80=$BF$1,E81=$AM$1,E81=$BF$1),0,1)))</f>
        <v/>
      </c>
      <c r="BI78" s="3" t="str">
        <f>IF($A78&gt;='FG_576way_Regular Symbol(2wild)'!H$16,"",IF(F78=0,"",IF(OR(F78=$AM$1,F78=$BF$1,F79=$AM$1,F79=$BF$1,F80=$AM$1,F80=$BF$1,F81=$AM$1,F81=$BF$1),0,1)))</f>
        <v/>
      </c>
      <c r="BK78" s="344" t="str">
        <f>IF($A78&gt;='FG_576way_Regular Symbol(2wild)'!D$16,"",IF(B78=0,"",IF(OR(B78=$AM$1,B78=$BL$1,B79=$AM$1,B79=$BL$1,B80=$AM$1,B80=$BL$1),0,1)))</f>
        <v/>
      </c>
      <c r="BL78" s="344">
        <f>IF($A78&gt;='FG_576way_Regular Symbol(2wild)'!E$16,"",IF(C78=0,"",IF(OR(C78=$AM$1,C78=$BL$1,C79=$AM$1,C79=$BL$1,C80=$AM$1,C80=$BL$1),0,1)))</f>
        <v>1</v>
      </c>
      <c r="BM78" s="3" t="str">
        <f>IF($A78&gt;='FG_576way_Regular Symbol(2wild)'!F$16,"",IF(D78=0,"",IF(OR(D78=$AM$1,D78=$BL$1,D79=$AM$1,D79=$BL$1,D80=$AM$1,D80=$BL$1,D81=$AM$1,D81=$BL$1),0,1)))</f>
        <v/>
      </c>
      <c r="BN78" s="3" t="str">
        <f>IF($A78&gt;='FG_576way_Regular Symbol(2wild)'!G$16,"",IF(E78=0,"",IF(OR(E78=$AM$1,E78=$BL$1,E79=$AM$1,E79=$BL$1,E80=$AM$1,E80=$BL$1,E81=$AM$1,E81=$BL$1),0,1)))</f>
        <v/>
      </c>
      <c r="BO78" s="3" t="str">
        <f>IF($A78&gt;='FG_576way_Regular Symbol(2wild)'!H$16,"",IF(F78=0,"",IF(OR(F78=$AM$1,F78=$BL$1,F79=$AM$1,F79=$BL$1,F80=$AM$1,F80=$BL$1,F81=$AM$1,F81=$BL$1),0,1)))</f>
        <v/>
      </c>
      <c r="BQ78" s="3" t="str">
        <f>IF($A78&gt;='FG_576way_Regular Symbol(2wild)'!D$16,"",IF(B78=0,"",IF(OR(B78=$BQ$1,B78=$BR$1,B79=$BQ$1,B79=$BR$1,B80=$BQ$1,B80=$BR$1),0,1)))</f>
        <v/>
      </c>
      <c r="BR78" s="3">
        <f>IF($A78&gt;='FG_576way_Regular Symbol(2wild)'!E$16,"",IF(C78=0,"",IF(OR(C78=$BQ$1,C78=$BR$1,C79=$BQ$1,C79=$BR$1,C80=$BQ$1,C80=$BR$1),0,1)))</f>
        <v>1</v>
      </c>
      <c r="BS78" s="3" t="str">
        <f>IF($A78&gt;='FG_576way_Regular Symbol(2wild)'!F$16,"",IF(D78=0,"",IF(OR(D78=$BQ$1,D78=$BR$1,D79=$BQ$1,D79=$BR$1,D80=$BQ$1,D80=$BR$1,D81=$BQ$1,D81=$BR$1),0,1)))</f>
        <v/>
      </c>
      <c r="BT78" s="3" t="str">
        <f>IF($A78&gt;='FG_576way_Regular Symbol(2wild)'!G$16,"",IF(E78=0,"",IF(OR(E78=$BQ$1,E78=$BR$1,E79=$BQ$1,E79=$BR$1,E80=$BQ$1,E80=$BR$1,E81=$BQ$1,E81=$BR$1),0,1)))</f>
        <v/>
      </c>
      <c r="BU78" s="3" t="str">
        <f>IF($A78&gt;='FG_576way_Regular Symbol(2wild)'!H$16,"",IF(F78=0,"",IF(OR(F78=$BQ$1,F78=$BR$1,F79=$BQ$1,F79=$BR$1,F80=$BQ$1,F80=$BR$1,F81=$BQ$1,F81=$BR$1),0,1)))</f>
        <v/>
      </c>
      <c r="BW78" s="3" t="str">
        <f>IF($A78&gt;='FG_576way_Regular Symbol(2wild)'!D$16,"",IF(B78=0,"",IF(OR(B78=$BW$1,B79=$BW$1,B80=$BW$1,B78=$BX$1,B79=$BX$1,B80=$BX$1),0,1)))</f>
        <v/>
      </c>
      <c r="BX78" s="3">
        <f>IF($A78&gt;='FG_576way_Regular Symbol(2wild)'!E$16,"",IF(C78=0,"",IF(OR(C78=$BW$1,C79=$BW$1,C80=$BW$1,C78=$BX$1,C79=$BX$1,C80=$BX$1),0,1)))</f>
        <v>1</v>
      </c>
      <c r="BY78" s="3" t="str">
        <f>IF($A78&gt;='FG_576way_Regular Symbol(2wild)'!F$16,"",IF(D78=0,"",IF(OR(D78=$BW$1,D79=$BW$1,D80=$BW$1,D78=$BX$1,D79=$BX$1,D80=$BX$1,D81=$BW$1,D81=$BX$1),0,1)))</f>
        <v/>
      </c>
      <c r="BZ78" s="3" t="str">
        <f>IF($A78&gt;='FG_576way_Regular Symbol(2wild)'!G$16,"",IF(E78=0,"",IF(OR(E78=$BW$1,E79=$BW$1,E80=$BW$1,E78=$BX$1,E79=$BX$1,E80=$BX$1,E81=$BW$1,E81=$BX$1),0,1)))</f>
        <v/>
      </c>
      <c r="CA78" s="3" t="str">
        <f>IF($A78&gt;='FG_576way_Regular Symbol(2wild)'!H$16,"",IF(F78=0,"",IF(OR(F78=$BW$1,F79=$BW$1,F80=$BW$1,F78=$BX$1,F79=$BX$1,F80=$BX$1,F81=$BW$1,F81=$BX$1),0,1)))</f>
        <v/>
      </c>
      <c r="CC78" s="3" t="str">
        <f>IF($A78&gt;='FG_576way_Regular Symbol(2wild)'!D$16,"",IF(B78=0,"",IF(OR(B78=$BW$1,B79=$BW$1,B80=$BW$1,B78=$CD$1,B79=$CD$1,B80=$CD$1),0,1)))</f>
        <v/>
      </c>
      <c r="CD78" s="3">
        <f>IF($A78&gt;='FG_576way_Regular Symbol(2wild)'!E$16,"",IF(C78=0,"",IF(OR(C78=$BW$1,C79=$BW$1,C80=$BW$1,C78=$CD$1,C79=$CD$1,C80=$CD$1),0,1)))</f>
        <v>1</v>
      </c>
      <c r="CE78" s="3" t="str">
        <f>IF($A78&gt;='FG_576way_Regular Symbol(2wild)'!F$16,"",IF(D78=0,"",IF(OR(D78=$BW$1,D79=$BW$1,D80=$BW$1,D78=$CD$1,D79=$CD$1,D80=$CD$1,D81=$BW$1,D81=$CD$1),0,1)))</f>
        <v/>
      </c>
      <c r="CF78" s="3" t="str">
        <f>IF($A78&gt;='FG_576way_Regular Symbol(2wild)'!G$16,"",IF(E78=0,"",IF(OR(E78=$BW$1,E79=$BW$1,E80=$BW$1,E78=$CD$1,E79=$CD$1,E80=$CD$1,E81=$BW$1,E81=$CD$1),0,1)))</f>
        <v/>
      </c>
      <c r="CG78" s="3" t="str">
        <f>IF($A78&gt;='FG_576way_Regular Symbol(2wild)'!H$16,"",IF(F78=0,"",IF(OR(F78=$BW$1,F79=$BW$1,F80=$BW$1,F78=$CD$1,F79=$CD$1,F80=$CD$1,F81=$BW$1,F81=$CD$1),0,1)))</f>
        <v/>
      </c>
      <c r="CI78" s="3" t="str">
        <f>IF($A78&gt;='FG_576way_Regular Symbol(2wild)'!D$16,"",IF(B78=0,"",IF(OR(B78=$BW$1,B79=$BW$1,B80=$BW$1,B78=$CJ$1,B79=$CJ$1,B80=$CJ$1),0,1)))</f>
        <v/>
      </c>
      <c r="CJ78" s="3">
        <f>IF($A78&gt;='FG_576way_Regular Symbol(2wild)'!E$16,"",IF(C78=0,"",IF(OR(C78=$BW$1,C79=$BW$1,C80=$BW$1,C78=$CJ$1,C79=$CJ$1,C80=$CJ$1),0,1)))</f>
        <v>1</v>
      </c>
      <c r="CK78" s="3" t="str">
        <f>IF($A78&gt;='FG_576way_Regular Symbol(2wild)'!F$16,"",IF(D78=0,"",IF(OR(D78=$BW$1,D79=$BW$1,D80=$BW$1,D78=$CJ$1,D79=$CJ$1,D80=$CJ$1,D81=$BW$1,D81=$CJ$1),0,1)))</f>
        <v/>
      </c>
      <c r="CL78" s="3" t="str">
        <f>IF($A78&gt;='FG_576way_Regular Symbol(2wild)'!G$16,"",IF(E78=0,"",IF(OR(E78=$BW$1,E79=$BW$1,E80=$BW$1,E78=$CJ$1,E79=$CJ$1,E80=$CJ$1,E81=$BW$1,E81=$CJ$1),0,1)))</f>
        <v/>
      </c>
      <c r="CM78" s="3" t="str">
        <f>IF($A78&gt;='FG_576way_Regular Symbol(2wild)'!H$16,"",IF(F78=0,"",IF(OR(F78=$BW$1,F79=$BW$1,F80=$BW$1,F78=$CJ$1,F79=$CJ$1,F80=$CJ$1,F81=$BW$1,F81=$CJ$1),0,1)))</f>
        <v/>
      </c>
      <c r="CO78" s="3" t="str">
        <f>IF($A78&gt;='FG_576way_Regular Symbol(2wild)'!D$16,"",IF(B78=0,"",IF(OR(B78=$BW$1,B79=$BW$1,B80=$BW$1,B78=$CP$1,B79=$CP$1,B80=$CP$1),0,1)))</f>
        <v/>
      </c>
      <c r="CP78" s="3">
        <f>IF($A78&gt;='FG_576way_Regular Symbol(2wild)'!E$16,"",IF(C78=0,"",IF(OR(C78=$BW$1,C79=$BW$1,C80=$BW$1,C78=$CP$1,C79=$CP$1,C80=$CP$1),0,1)))</f>
        <v>1</v>
      </c>
      <c r="CQ78" s="3" t="str">
        <f>IF($A78&gt;='FG_576way_Regular Symbol(2wild)'!F$16,"",IF(D78=0,"",IF(OR(D78=$BW$1,D79=$BW$1,D80=$BW$1,D78=$CP$1,D79=$CP$1,D80=$CP$1,D81=$BW$1,D81=$CP$1),0,1)))</f>
        <v/>
      </c>
      <c r="CR78" s="3" t="str">
        <f>IF($A78&gt;='FG_576way_Regular Symbol(2wild)'!G$16,"",IF(E78=0,"",IF(OR(E78=$BW$1,E79=$BW$1,E80=$BW$1,E78=$CP$1,E79=$CP$1,E80=$CP$1,E81=$BW$1,E81=$CP$1),0,1)))</f>
        <v/>
      </c>
      <c r="CS78" s="3" t="str">
        <f>IF($A78&gt;='FG_576way_Regular Symbol(2wild)'!H$16,"",IF(F78=0,"",IF(OR(F78=$BW$1,F79=$BW$1,F80=$BW$1,F78=$CP$1,F79=$CP$1,F80=$CP$1,F81=$BW$1,F81=$CP$1),0,1)))</f>
        <v/>
      </c>
      <c r="CU78" s="3" t="str">
        <f>IF($A78&gt;='FG_576way_Regular Symbol(2wild)'!D$16,"",IF(B78=0,"",IF(OR(B78=$BW$1,B79=$BW$1,B80=$BW$1,B78=$CV$1,B79=$CV$1,B80=$CV$1),0,1)))</f>
        <v/>
      </c>
      <c r="CV78" s="3">
        <f>IF($A78&gt;='FG_576way_Regular Symbol(2wild)'!E$16,"",IF(C78=0,"",IF(OR(C78=$BW$1,C79=$BW$1,C80=$BW$1,C78=$CV$1,C79=$CV$1,C80=$CV$1),0,1)))</f>
        <v>1</v>
      </c>
      <c r="CW78" s="3" t="str">
        <f>IF($A78&gt;='FG_576way_Regular Symbol(2wild)'!F$16,"",IF(D78=0,"",IF(OR(D78=$BW$1,D79=$BW$1,D80=$BW$1,D78=$CV$1,D79=$CV$1,D80=$CV$1,D81=$BW$1,D81=$CV$1),0,1)))</f>
        <v/>
      </c>
      <c r="CX78" s="3" t="str">
        <f>IF($A78&gt;='FG_576way_Regular Symbol(2wild)'!G$16,"",IF(E78=0,"",IF(OR(E78=$BW$1,E79=$BW$1,E80=$BW$1,E78=$CV$1,E79=$CV$1,E80=$CV$1,E81=$BW$1,E81=$CV$1),0,1)))</f>
        <v/>
      </c>
      <c r="CY78" s="3" t="str">
        <f>IF($A78&gt;='FG_576way_Regular Symbol(2wild)'!H$16,"",IF(F78=0,"",IF(OR(F78=$BW$1,F79=$BW$1,F80=$BW$1,F78=$CV$1,F79=$CV$1,F80=$CV$1,F81=$BW$1,F81=$CV$1),0,1)))</f>
        <v/>
      </c>
    </row>
    <row r="79" spans="1:103">
      <c r="A79" s="337">
        <f>IF('FG_243way_Regular Symbol'!L78="","",'FG_243way_Regular Symbol'!L78)</f>
        <v>75</v>
      </c>
      <c r="B79" s="191" t="str">
        <f>IF('FG_576way_Regular Symbol(2wild)'!Q78="",
IF($A79-'FG_576way_Regular Symbol(2wild)'!D$16&gt;='FG_576way_RegularＸ_W()'!B$2-1,"",VLOOKUP($A79-'FG_576way_Regular Symbol(2wild)'!D$16,'FG_576way_Regular Symbol(2wild)'!$P$3:$U$99,'FG_576way_RegularＸ_W()'!B$3+1,FALSE)),
'FG_576way_Regular Symbol(2wild)'!Q78)</f>
        <v/>
      </c>
      <c r="C79" s="191" t="str">
        <f>IF('FG_576way_Regular Symbol(2wild)'!R78="",
IF($A79-'FG_576way_Regular Symbol(2wild)'!E$16&gt;='FG_576way_RegularＸ_W()'!C$2-1,"",VLOOKUP($A79-'FG_576way_Regular Symbol(2wild)'!E$16,'FG_576way_Regular Symbol(2wild)'!$P$3:$U$99,'FG_576way_RegularＸ_W()'!C$3+1,FALSE)),
'FG_576way_Regular Symbol(2wild)'!R78)</f>
        <v>M5</v>
      </c>
      <c r="D79" s="191" t="str">
        <f>IF('FG_576way_Regular Symbol(2wild)'!S78="",
IF($A79-'FG_576way_Regular Symbol(2wild)'!F$16&gt;='FG_576way_RegularＸ_W()'!D$2-1,"",VLOOKUP($A79-'FG_576way_Regular Symbol(2wild)'!F$16,'FG_576way_Regular Symbol(2wild)'!$P$3:$U$99,'FG_576way_RegularＸ_W()'!D$3+1,FALSE)),
'FG_576way_Regular Symbol(2wild)'!S78)</f>
        <v/>
      </c>
      <c r="E79" s="191" t="str">
        <f>IF('FG_576way_Regular Symbol(2wild)'!T78="",
IF($A79-'FG_576way_Regular Symbol(2wild)'!G$16&gt;='FG_576way_RegularＸ_W()'!E$2-1,"",VLOOKUP($A79-'FG_576way_Regular Symbol(2wild)'!G$16,'FG_576way_Regular Symbol(2wild)'!$P$3:$U$99,'FG_576way_RegularＸ_W()'!E$3+1,FALSE)),
'FG_576way_Regular Symbol(2wild)'!T78)</f>
        <v/>
      </c>
      <c r="F79" s="191" t="str">
        <f>IF('FG_576way_Regular Symbol(2wild)'!U78="",
IF($A79-'FG_576way_Regular Symbol(2wild)'!H$16&gt;='FG_576way_RegularＸ_W()'!F$2-1,"",VLOOKUP($A79-'FG_576way_Regular Symbol(2wild)'!H$16,'FG_576way_Regular Symbol(2wild)'!$P$3:$U$99,'FG_576way_RegularＸ_W()'!F$3+1,FALSE)),
'FG_576way_Regular Symbol(2wild)'!U78)</f>
        <v/>
      </c>
      <c r="N79" s="363">
        <f t="shared" si="2"/>
        <v>75</v>
      </c>
      <c r="O79" s="344" t="str">
        <f>IF($A79&gt;='FG_576way_Regular Symbol(2wild)'!D$16,"",IF(B79="","",IF(OR(B79=$O$1,B79=$P$1,B80=$O$1,B80=$P$1,B81=$O$1,B81=$P$1),0,1)))</f>
        <v/>
      </c>
      <c r="P79" s="344">
        <f>IF($A79&gt;='FG_576way_Regular Symbol(2wild)'!E$16,"",IF(C79="","",IF(OR(C79=$O$1,C79=$P$1,C80=$O$1,C80=$P$1,C81=$O$1,C81=$P$1),0,1)))</f>
        <v>1</v>
      </c>
      <c r="Q79" s="344" t="str">
        <f>IF($A79&gt;='FG_576way_Regular Symbol(2wild)'!F$16,"",IF(D79="","",IF(OR(D79=$O$1,D79=$P$1,D80=$O$1,D80=$P$1,D81=$O$1,D81=$P$1,D82=$O$1,D82=$P$1),0,1)))</f>
        <v/>
      </c>
      <c r="R79" s="344" t="str">
        <f>IF($A79&gt;='FG_576way_Regular Symbol(2wild)'!G$16,"",IF(E79="","",IF(OR(E79=$O$1,E79=$P$1,E80=$O$1,E80=$P$1,E81=$O$1,E81=$P$1,E82=$O$1,E82=$P$1),0,1)))</f>
        <v/>
      </c>
      <c r="S79" s="344" t="str">
        <f>IF($A79&gt;='FG_576way_Regular Symbol(2wild)'!H$16,"",IF(F79="","",IF(OR(F79=$O$1,F79=$P$1,F80=$O$1,F80=$P$1,F81=$O$1,F81=$P$1,F82=$O$1,F82=$P$1),0,1)))</f>
        <v/>
      </c>
      <c r="U79" s="344" t="str">
        <f>IF($A79&gt;='FG_576way_Regular Symbol(2wild)'!D$16,"",IF(B79=0,"",IF(OR(B79=$U$1,B79=$V$1,B80=$U$1,B80=$V$1,B81=$U$1,B81=$V$1),0,1)))</f>
        <v/>
      </c>
      <c r="V79" s="344">
        <f>IF($A79&gt;='FG_576way_Regular Symbol(2wild)'!E$16,"",IF(C79=0,"",IF(OR(C79=$U$1,C79=$V$1,C80=$U$1,C80=$V$1,C81=$U$1,C81=$V$1),0,1)))</f>
        <v>1</v>
      </c>
      <c r="W79" s="3" t="str">
        <f>IF($A79&gt;='FG_576way_Regular Symbol(2wild)'!F$16,"",IF(D79=0,"",IF(OR(D79=$U$1,D79=$V$1,D80=$U$1,D80=$V$1,D81=$U$1,D81=$V$1,D82=$U$1,D82=$V$1),0,1)))</f>
        <v/>
      </c>
      <c r="X79" s="3" t="str">
        <f>IF($A79&gt;='FG_576way_Regular Symbol(2wild)'!G$16,"",IF(E79=0,"",IF(OR(E79=$U$1,E79=$V$1,E80=$U$1,E80=$V$1,E81=$U$1,E81=$V$1,E82=$U$1,E82=$V$1),0,1)))</f>
        <v/>
      </c>
      <c r="Y79" s="3" t="str">
        <f>IF($A79&gt;='FG_576way_Regular Symbol(2wild)'!H$16,"",IF(F79=0,"",IF(OR(F79=$U$1,F79=$V$1,F80=$U$1,F80=$V$1,F81=$U$1,F81=$V$1,F82=$U$1,F82=$V$1),0,1)))</f>
        <v/>
      </c>
      <c r="AA79" s="344" t="str">
        <f>IF($A79&gt;='FG_576way_Regular Symbol(2wild)'!D$16,"",IF(B79=0,"",IF(OR(B79=$AA$1,B79=$AB$1,B80=$AA$1,B80=$AB$1,B81=$AA$1,,B81=$AB$1),0,1)))</f>
        <v/>
      </c>
      <c r="AB79" s="344">
        <f>IF($A79&gt;='FG_576way_Regular Symbol(2wild)'!E$16,"",IF(C79=0,"",IF(OR(C79=$AA$1,C79=$AB$1,C80=$AA$1,C80=$AB$1,C81=$AA$1,,C81=$AB$1),0,1)))</f>
        <v>1</v>
      </c>
      <c r="AC79" s="3" t="str">
        <f>IF($A79&gt;='FG_576way_Regular Symbol(2wild)'!F$16,"",IF(D79=0,"",IF(OR(D79=$AA$1,D79=$AB$1,D80=$AA$1,D80=$AB$1,D81=$AA$1,D81=$AB$1,D82=$AA$1,D82=$AB$1),0,1)))</f>
        <v/>
      </c>
      <c r="AD79" s="3" t="str">
        <f>IF($A79&gt;='FG_576way_Regular Symbol(2wild)'!G$16,"",IF(E79=0,"",IF(OR(E79=$AA$1,E79=$AB$1,E80=$AA$1,E80=$AB$1,E81=$AA$1,E81=$AB$1,E82=$AA$1,E82=$AB$1),0,1)))</f>
        <v/>
      </c>
      <c r="AE79" s="3" t="str">
        <f>IF($A79&gt;='FG_576way_Regular Symbol(2wild)'!H$16,"",IF(F79=0,"",IF(OR(F79=$AA$1,F79=$AB$1,F80=$AA$1,F80=$AB$1,F81=$AA$1,F81=$AB$1,F82=$AA$1,F82=$AB$1),0,1)))</f>
        <v/>
      </c>
      <c r="AG79" s="344" t="str">
        <f>IF($A79&gt;='FG_576way_Regular Symbol(2wild)'!D$16,"",IF(B79=0,"",IF(OR(B79=$AG$1,B79=$AH$1,B80=$AG$1,B80=$AH$1,B81=$AG$1,B81=$AH$1),0,1)))</f>
        <v/>
      </c>
      <c r="AH79" s="344">
        <f>IF($A79&gt;='FG_576way_Regular Symbol(2wild)'!E$16,"",IF(C79=0,"",IF(OR(C79=$AG$1,C79=$AH$1,C80=$AG$1,C80=$AH$1,C81=$AG$1,C81=$AH$1),0,1)))</f>
        <v>1</v>
      </c>
      <c r="AI79" s="3" t="str">
        <f>IF($A79&gt;='FG_576way_Regular Symbol(2wild)'!F$16,"",IF(D79=0,"",IF(OR(D79=$AG$1,D79=$AH$1,D80=$AG$1,D80=$AH$1,D81=$AG$1,D81=$AH$1,D82=$AG$1,D82=$AH$1),0,1)))</f>
        <v/>
      </c>
      <c r="AJ79" s="3" t="str">
        <f>IF($A79&gt;='FG_576way_Regular Symbol(2wild)'!G$16,"",IF(E79=0,"",IF(OR(E79=$AG$1,E79=$AH$1,E80=$AG$1,E80=$AH$1,E81=$AG$1,E81=$AH$1,E82=$AG$1,E82=$AH$1),0,1)))</f>
        <v/>
      </c>
      <c r="AK79" s="3" t="str">
        <f>IF($A79&gt;='FG_576way_Regular Symbol(2wild)'!H$16,"",IF(F79=0,"",IF(OR(F79=$AG$1,F79=$AH$1,F80=$AG$1,F80=$AH$1,F81=$AG$1,F81=$AH$1,F82=$AG$1,F82=$AH$1),0,1)))</f>
        <v/>
      </c>
      <c r="AM79" s="344" t="str">
        <f>IF($A79&gt;='FG_576way_Regular Symbol(2wild)'!D$16,"",IF(B79=0,"",IF(OR(B79=$AM$1,B79=$AN$1,B80=$AM$1,B80=$AN$1,B81=$AM$1,B81=$AN$1),0,1)))</f>
        <v/>
      </c>
      <c r="AN79" s="344">
        <f>IF($A79&gt;='FG_576way_Regular Symbol(2wild)'!E$16,"",IF(C79=0,"",IF(OR(C79=$AM$1,C79=$AN$1,C80=$AM$1,C80=$AN$1,C81=$AM$1,C81=$AN$1),0,1)))</f>
        <v>0</v>
      </c>
      <c r="AO79" s="3" t="str">
        <f>IF($A79&gt;='FG_576way_Regular Symbol(2wild)'!F$16,"",IF(D79=0,"",IF(OR(D79=$AM$1,D79=$AN$1,D80=$AM$1,D80=$AN$1,D81=$AM$1,D81=$AN$1,D82=$AM$1,D82=$AN$1),0,1)))</f>
        <v/>
      </c>
      <c r="AP79" s="3" t="str">
        <f>IF($A79&gt;='FG_576way_Regular Symbol(2wild)'!G$16,"",IF(E79=0,"",IF(OR(E79=$AM$1,E79=$AN$1,E80=$AM$1,E80=$AN$1,E81=$AM$1,E81=$AN$1,E82=$AM$1,E82=$AN$1),0,1)))</f>
        <v/>
      </c>
      <c r="AQ79" s="3" t="str">
        <f>IF($A79&gt;='FG_576way_Regular Symbol(2wild)'!H$16,"",IF(F79=0,"",IF(OR(F79=$AM$1,F79=$AN$1,F80=$AM$1,F80=$AN$1,F81=$AM$1,F81=$AN$1,F82=$AM$1,F82=$AN$1),0,1)))</f>
        <v/>
      </c>
      <c r="AS79" s="344" t="str">
        <f>IF($A79&gt;='FG_576way_Regular Symbol(2wild)'!D$16,"",IF(B79=0,"",IF(OR(B79=$AM$1,B79=$AT$1,B80=$AM$1,B80=$AT$1,B81=$AM$1,B81=$AT$1),0,1)))</f>
        <v/>
      </c>
      <c r="AT79" s="344">
        <f>IF($A79&gt;='FG_576way_Regular Symbol(2wild)'!E$16,"",IF(C79=0,"",IF(OR(C79=$AM$1,C79=$AT$1,C80=$AM$1,C80=$AT$1,C81=$AM$1,C81=$AT$1),0,1)))</f>
        <v>1</v>
      </c>
      <c r="AU79" s="3" t="str">
        <f>IF($A79&gt;='FG_576way_Regular Symbol(2wild)'!F$16,"",IF(D79=0,"",IF(OR(D79=$AM$1,D79=$AT$1,D80=$AM$1,D80=$AT$1,D81=$AM$1,D81=$AT$1,D82=$AM$1,D82=$AT$1),0,1)))</f>
        <v/>
      </c>
      <c r="AV79" s="3" t="str">
        <f>IF($A79&gt;='FG_576way_Regular Symbol(2wild)'!G$16,"",IF(E79=0,"",IF(OR(E79=$AM$1,E79=$AT$1,E80=$AM$1,E80=$AT$1,E81=$AM$1,E81=$AT$1,E82=$AM$1,E82=$AT$1),0,1)))</f>
        <v/>
      </c>
      <c r="AW79" s="3" t="str">
        <f>IF($A79&gt;='FG_576way_Regular Symbol(2wild)'!H$16,"",IF(F79=0,"",IF(OR(F79=$AM$1,F79=$AT$1,F80=$AM$1,F80=$AT$1,F81=$AM$1,F81=$AT$1,F82=$AM$1,F82=$AT$1),0,1)))</f>
        <v/>
      </c>
      <c r="AY79" s="344" t="str">
        <f>IF($A79&gt;='FG_576way_Regular Symbol(2wild)'!D$16,"",IF(B79=0,"",IF(OR(B79=$AM$1,B79=$AZ$1,B80=$AM$1,B80=$AZ$1,B81=$AM$1,B81=$AZ$1),0,1)))</f>
        <v/>
      </c>
      <c r="AZ79" s="344">
        <f>IF($A79&gt;='FG_576way_Regular Symbol(2wild)'!E$16,"",IF(C79=0,"",IF(OR(C79=$AM$1,C79=$AZ$1,C80=$AM$1,C80=$AZ$1,C81=$AM$1,C81=$AZ$1),0,1)))</f>
        <v>1</v>
      </c>
      <c r="BA79" s="3" t="str">
        <f>IF($A79&gt;='FG_576way_Regular Symbol(2wild)'!F$16,"",IF(D79=0,"",IF(OR(D79=$AM$1,D79=$AZ$1,D80=$AM$1,D80=$AZ$1,D81=$AM$1,D81=$AZ$1,D82=$AM$1,D82=$AZ$1),0,1)))</f>
        <v/>
      </c>
      <c r="BB79" s="3" t="str">
        <f>IF($A79&gt;='FG_576way_Regular Symbol(2wild)'!G$16,"",IF(E79=0,"",IF(OR(E79=$AM$1,E79=$AZ$1,E80=$AM$1,E80=$AZ$1,E81=$AM$1,E81=$AZ$1,E82=$AM$1,E82=$AZ$1),0,1)))</f>
        <v/>
      </c>
      <c r="BC79" s="3" t="str">
        <f>IF($A79&gt;='FG_576way_Regular Symbol(2wild)'!H$16,"",IF(F79=0,"",IF(OR(F79=$AM$1,F79=$AZ$1,F80=$AM$1,F80=$AZ$1,F81=$AM$1,F81=$AZ$1,F82=$AM$1,F82=$AZ$1),0,1)))</f>
        <v/>
      </c>
      <c r="BE79" s="344" t="str">
        <f>IF($A79&gt;='FG_576way_Regular Symbol(2wild)'!D$16,"",IF(B79=0,"",IF(OR(B79=$AM$1,B79=$BF$1,B80=$AM$1,B80=$BF$1,B81=$AM$1,B81=$BF$1),0,1)))</f>
        <v/>
      </c>
      <c r="BF79" s="344">
        <f>IF($A79&gt;='FG_576way_Regular Symbol(2wild)'!E$16,"",IF(C79=0,"",IF(OR(C79=$AM$1,C79=$BF$1,C80=$AM$1,C80=$BF$1,C81=$AM$1,C81=$BF$1),0,1)))</f>
        <v>1</v>
      </c>
      <c r="BG79" s="3" t="str">
        <f>IF($A79&gt;='FG_576way_Regular Symbol(2wild)'!F$16,"",IF(D79=0,"",IF(OR(D79=$AM$1,D79=$BF$1,D80=$AM$1,D80=$BF$1,D81=$AM$1,D81=$BF$1,D82=$AM$1,D82=$BF$1),0,1)))</f>
        <v/>
      </c>
      <c r="BH79" s="3" t="str">
        <f>IF($A79&gt;='FG_576way_Regular Symbol(2wild)'!G$16,"",IF(E79=0,"",IF(OR(E79=$AM$1,E79=$BF$1,E80=$AM$1,E80=$BF$1,E81=$AM$1,E81=$BF$1,E82=$AM$1,E82=$BF$1),0,1)))</f>
        <v/>
      </c>
      <c r="BI79" s="3" t="str">
        <f>IF($A79&gt;='FG_576way_Regular Symbol(2wild)'!H$16,"",IF(F79=0,"",IF(OR(F79=$AM$1,F79=$BF$1,F80=$AM$1,F80=$BF$1,F81=$AM$1,F81=$BF$1,F82=$AM$1,F82=$BF$1),0,1)))</f>
        <v/>
      </c>
      <c r="BK79" s="344" t="str">
        <f>IF($A79&gt;='FG_576way_Regular Symbol(2wild)'!D$16,"",IF(B79=0,"",IF(OR(B79=$AM$1,B79=$BL$1,B80=$AM$1,B80=$BL$1,B81=$AM$1,B81=$BL$1),0,1)))</f>
        <v/>
      </c>
      <c r="BL79" s="344">
        <f>IF($A79&gt;='FG_576way_Regular Symbol(2wild)'!E$16,"",IF(C79=0,"",IF(OR(C79=$AM$1,C79=$BL$1,C80=$AM$1,C80=$BL$1,C81=$AM$1,C81=$BL$1),0,1)))</f>
        <v>1</v>
      </c>
      <c r="BM79" s="3" t="str">
        <f>IF($A79&gt;='FG_576way_Regular Symbol(2wild)'!F$16,"",IF(D79=0,"",IF(OR(D79=$AM$1,D79=$BL$1,D80=$AM$1,D80=$BL$1,D81=$AM$1,D81=$BL$1,D82=$AM$1,D82=$BL$1),0,1)))</f>
        <v/>
      </c>
      <c r="BN79" s="3" t="str">
        <f>IF($A79&gt;='FG_576way_Regular Symbol(2wild)'!G$16,"",IF(E79=0,"",IF(OR(E79=$AM$1,E79=$BL$1,E80=$AM$1,E80=$BL$1,E81=$AM$1,E81=$BL$1,E82=$AM$1,E82=$BL$1),0,1)))</f>
        <v/>
      </c>
      <c r="BO79" s="3" t="str">
        <f>IF($A79&gt;='FG_576way_Regular Symbol(2wild)'!H$16,"",IF(F79=0,"",IF(OR(F79=$AM$1,F79=$BL$1,F80=$AM$1,F80=$BL$1,F81=$AM$1,F81=$BL$1,F82=$AM$1,F82=$BL$1),0,1)))</f>
        <v/>
      </c>
      <c r="BQ79" s="3" t="str">
        <f>IF($A79&gt;='FG_576way_Regular Symbol(2wild)'!D$16,"",IF(B79=0,"",IF(OR(B79=$BQ$1,B79=$BR$1,B80=$BQ$1,B80=$BR$1,B81=$BQ$1,B81=$BR$1),0,1)))</f>
        <v/>
      </c>
      <c r="BR79" s="3">
        <f>IF($A79&gt;='FG_576way_Regular Symbol(2wild)'!E$16,"",IF(C79=0,"",IF(OR(C79=$BQ$1,C79=$BR$1,C80=$BQ$1,C80=$BR$1,C81=$BQ$1,C81=$BR$1),0,1)))</f>
        <v>1</v>
      </c>
      <c r="BS79" s="3" t="str">
        <f>IF($A79&gt;='FG_576way_Regular Symbol(2wild)'!F$16,"",IF(D79=0,"",IF(OR(D79=$BQ$1,D79=$BR$1,D80=$BQ$1,D80=$BR$1,D81=$BQ$1,D81=$BR$1,D82=$BQ$1,D82=$BR$1),0,1)))</f>
        <v/>
      </c>
      <c r="BT79" s="3" t="str">
        <f>IF($A79&gt;='FG_576way_Regular Symbol(2wild)'!G$16,"",IF(E79=0,"",IF(OR(E79=$BQ$1,E79=$BR$1,E80=$BQ$1,E80=$BR$1,E81=$BQ$1,E81=$BR$1,E82=$BQ$1,E82=$BR$1),0,1)))</f>
        <v/>
      </c>
      <c r="BU79" s="3" t="str">
        <f>IF($A79&gt;='FG_576way_Regular Symbol(2wild)'!H$16,"",IF(F79=0,"",IF(OR(F79=$BQ$1,F79=$BR$1,F80=$BQ$1,F80=$BR$1,F81=$BQ$1,F81=$BR$1,F82=$BQ$1,F82=$BR$1),0,1)))</f>
        <v/>
      </c>
      <c r="BW79" s="3" t="str">
        <f>IF($A79&gt;='FG_576way_Regular Symbol(2wild)'!D$16,"",IF(B79=0,"",IF(OR(B79=$BW$1,B80=$BW$1,B81=$BW$1,B79=$BX$1,B80=$BX$1,B81=$BX$1),0,1)))</f>
        <v/>
      </c>
      <c r="BX79" s="3">
        <f>IF($A79&gt;='FG_576way_Regular Symbol(2wild)'!E$16,"",IF(C79=0,"",IF(OR(C79=$BW$1,C80=$BW$1,C81=$BW$1,C79=$BX$1,C80=$BX$1,C81=$BX$1),0,1)))</f>
        <v>1</v>
      </c>
      <c r="BY79" s="3" t="str">
        <f>IF($A79&gt;='FG_576way_Regular Symbol(2wild)'!F$16,"",IF(D79=0,"",IF(OR(D79=$BW$1,D80=$BW$1,D81=$BW$1,D79=$BX$1,D80=$BX$1,D81=$BX$1,D82=$BW$1,D82=$BX$1),0,1)))</f>
        <v/>
      </c>
      <c r="BZ79" s="3" t="str">
        <f>IF($A79&gt;='FG_576way_Regular Symbol(2wild)'!G$16,"",IF(E79=0,"",IF(OR(E79=$BW$1,E80=$BW$1,E81=$BW$1,E79=$BX$1,E80=$BX$1,E81=$BX$1,E82=$BW$1,E82=$BX$1),0,1)))</f>
        <v/>
      </c>
      <c r="CA79" s="3" t="str">
        <f>IF($A79&gt;='FG_576way_Regular Symbol(2wild)'!H$16,"",IF(F79=0,"",IF(OR(F79=$BW$1,F80=$BW$1,F81=$BW$1,F79=$BX$1,F80=$BX$1,F81=$BX$1,F82=$BW$1,F82=$BX$1),0,1)))</f>
        <v/>
      </c>
      <c r="CC79" s="3" t="str">
        <f>IF($A79&gt;='FG_576way_Regular Symbol(2wild)'!D$16,"",IF(B79=0,"",IF(OR(B79=$BW$1,B80=$BW$1,B81=$BW$1,B79=$CD$1,B80=$CD$1,B81=$CD$1),0,1)))</f>
        <v/>
      </c>
      <c r="CD79" s="3">
        <f>IF($A79&gt;='FG_576way_Regular Symbol(2wild)'!E$16,"",IF(C79=0,"",IF(OR(C79=$BW$1,C80=$BW$1,C81=$BW$1,C79=$CD$1,C80=$CD$1,C81=$CD$1),0,1)))</f>
        <v>1</v>
      </c>
      <c r="CE79" s="3" t="str">
        <f>IF($A79&gt;='FG_576way_Regular Symbol(2wild)'!F$16,"",IF(D79=0,"",IF(OR(D79=$BW$1,D80=$BW$1,D81=$BW$1,D79=$CD$1,D80=$CD$1,D81=$CD$1,D82=$BW$1,D82=$CD$1),0,1)))</f>
        <v/>
      </c>
      <c r="CF79" s="3" t="str">
        <f>IF($A79&gt;='FG_576way_Regular Symbol(2wild)'!G$16,"",IF(E79=0,"",IF(OR(E79=$BW$1,E80=$BW$1,E81=$BW$1,E79=$CD$1,E80=$CD$1,E81=$CD$1,E82=$BW$1,E82=$CD$1),0,1)))</f>
        <v/>
      </c>
      <c r="CG79" s="3" t="str">
        <f>IF($A79&gt;='FG_576way_Regular Symbol(2wild)'!H$16,"",IF(F79=0,"",IF(OR(F79=$BW$1,F80=$BW$1,F81=$BW$1,F79=$CD$1,F80=$CD$1,F81=$CD$1,F82=$BW$1,F82=$CD$1),0,1)))</f>
        <v/>
      </c>
      <c r="CI79" s="3" t="str">
        <f>IF($A79&gt;='FG_576way_Regular Symbol(2wild)'!D$16,"",IF(B79=0,"",IF(OR(B79=$BW$1,B80=$BW$1,B81=$BW$1,B79=$CJ$1,B80=$CJ$1,B81=$CJ$1),0,1)))</f>
        <v/>
      </c>
      <c r="CJ79" s="3">
        <f>IF($A79&gt;='FG_576way_Regular Symbol(2wild)'!E$16,"",IF(C79=0,"",IF(OR(C79=$BW$1,C80=$BW$1,C81=$BW$1,C79=$CJ$1,C80=$CJ$1,C81=$CJ$1),0,1)))</f>
        <v>1</v>
      </c>
      <c r="CK79" s="3" t="str">
        <f>IF($A79&gt;='FG_576way_Regular Symbol(2wild)'!F$16,"",IF(D79=0,"",IF(OR(D79=$BW$1,D80=$BW$1,D81=$BW$1,D79=$CJ$1,D80=$CJ$1,D81=$CJ$1,D82=$BW$1,D82=$CJ$1),0,1)))</f>
        <v/>
      </c>
      <c r="CL79" s="3" t="str">
        <f>IF($A79&gt;='FG_576way_Regular Symbol(2wild)'!G$16,"",IF(E79=0,"",IF(OR(E79=$BW$1,E80=$BW$1,E81=$BW$1,E79=$CJ$1,E80=$CJ$1,E81=$CJ$1,E82=$BW$1,E82=$CJ$1),0,1)))</f>
        <v/>
      </c>
      <c r="CM79" s="3" t="str">
        <f>IF($A79&gt;='FG_576way_Regular Symbol(2wild)'!H$16,"",IF(F79=0,"",IF(OR(F79=$BW$1,F80=$BW$1,F81=$BW$1,F79=$CJ$1,F80=$CJ$1,F81=$CJ$1,F82=$BW$1,F82=$CJ$1),0,1)))</f>
        <v/>
      </c>
      <c r="CO79" s="3" t="str">
        <f>IF($A79&gt;='FG_576way_Regular Symbol(2wild)'!D$16,"",IF(B79=0,"",IF(OR(B79=$BW$1,B80=$BW$1,B81=$BW$1,B79=$CP$1,B80=$CP$1,B81=$CP$1),0,1)))</f>
        <v/>
      </c>
      <c r="CP79" s="3">
        <f>IF($A79&gt;='FG_576way_Regular Symbol(2wild)'!E$16,"",IF(C79=0,"",IF(OR(C79=$BW$1,C80=$BW$1,C81=$BW$1,C79=$CP$1,C80=$CP$1,C81=$CP$1),0,1)))</f>
        <v>1</v>
      </c>
      <c r="CQ79" s="3" t="str">
        <f>IF($A79&gt;='FG_576way_Regular Symbol(2wild)'!F$16,"",IF(D79=0,"",IF(OR(D79=$BW$1,D80=$BW$1,D81=$BW$1,D79=$CP$1,D80=$CP$1,D81=$CP$1,D82=$BW$1,D82=$CP$1),0,1)))</f>
        <v/>
      </c>
      <c r="CR79" s="3" t="str">
        <f>IF($A79&gt;='FG_576way_Regular Symbol(2wild)'!G$16,"",IF(E79=0,"",IF(OR(E79=$BW$1,E80=$BW$1,E81=$BW$1,E79=$CP$1,E80=$CP$1,E81=$CP$1,E82=$BW$1,E82=$CP$1),0,1)))</f>
        <v/>
      </c>
      <c r="CS79" s="3" t="str">
        <f>IF($A79&gt;='FG_576way_Regular Symbol(2wild)'!H$16,"",IF(F79=0,"",IF(OR(F79=$BW$1,F80=$BW$1,F81=$BW$1,F79=$CP$1,F80=$CP$1,F81=$CP$1,F82=$BW$1,F82=$CP$1),0,1)))</f>
        <v/>
      </c>
      <c r="CU79" s="3" t="str">
        <f>IF($A79&gt;='FG_576way_Regular Symbol(2wild)'!D$16,"",IF(B79=0,"",IF(OR(B79=$BW$1,B80=$BW$1,B81=$BW$1,B79=$CV$1,B80=$CV$1,B81=$CV$1),0,1)))</f>
        <v/>
      </c>
      <c r="CV79" s="3">
        <f>IF($A79&gt;='FG_576way_Regular Symbol(2wild)'!E$16,"",IF(C79=0,"",IF(OR(C79=$BW$1,C80=$BW$1,C81=$BW$1,C79=$CV$1,C80=$CV$1,C81=$CV$1),0,1)))</f>
        <v>1</v>
      </c>
      <c r="CW79" s="3" t="str">
        <f>IF($A79&gt;='FG_576way_Regular Symbol(2wild)'!F$16,"",IF(D79=0,"",IF(OR(D79=$BW$1,D80=$BW$1,D81=$BW$1,D79=$CV$1,D80=$CV$1,D81=$CV$1,D82=$BW$1,D82=$CV$1),0,1)))</f>
        <v/>
      </c>
      <c r="CX79" s="3" t="str">
        <f>IF($A79&gt;='FG_576way_Regular Symbol(2wild)'!G$16,"",IF(E79=0,"",IF(OR(E79=$BW$1,E80=$BW$1,E81=$BW$1,E79=$CV$1,E80=$CV$1,E81=$CV$1,E82=$BW$1,E82=$CV$1),0,1)))</f>
        <v/>
      </c>
      <c r="CY79" s="3" t="str">
        <f>IF($A79&gt;='FG_576way_Regular Symbol(2wild)'!H$16,"",IF(F79=0,"",IF(OR(F79=$BW$1,F80=$BW$1,F81=$BW$1,F79=$CV$1,F80=$CV$1,F81=$CV$1,F82=$BW$1,F82=$CV$1),0,1)))</f>
        <v/>
      </c>
    </row>
    <row r="80" spans="1:103">
      <c r="A80" s="337">
        <f>IF('FG_243way_Regular Symbol'!L79="","",'FG_243way_Regular Symbol'!L79)</f>
        <v>76</v>
      </c>
      <c r="B80" s="191" t="str">
        <f>IF('FG_576way_Regular Symbol(2wild)'!Q79="",
IF($A80-'FG_576way_Regular Symbol(2wild)'!D$16&gt;='FG_576way_RegularＸ_W()'!B$2-1,"",VLOOKUP($A80-'FG_576way_Regular Symbol(2wild)'!D$16,'FG_576way_Regular Symbol(2wild)'!$P$3:$U$99,'FG_576way_RegularＸ_W()'!B$3+1,FALSE)),
'FG_576way_Regular Symbol(2wild)'!Q79)</f>
        <v/>
      </c>
      <c r="C80" s="191" t="str">
        <f>IF('FG_576way_Regular Symbol(2wild)'!R79="",
IF($A80-'FG_576way_Regular Symbol(2wild)'!E$16&gt;='FG_576way_RegularＸ_W()'!C$2-1,"",VLOOKUP($A80-'FG_576way_Regular Symbol(2wild)'!E$16,'FG_576way_Regular Symbol(2wild)'!$P$3:$U$99,'FG_576way_RegularＸ_W()'!C$3+1,FALSE)),
'FG_576way_Regular Symbol(2wild)'!R79)</f>
        <v>M5</v>
      </c>
      <c r="D80" s="191" t="str">
        <f>IF('FG_576way_Regular Symbol(2wild)'!S79="",
IF($A80-'FG_576way_Regular Symbol(2wild)'!F$16&gt;='FG_576way_RegularＸ_W()'!D$2-1,"",VLOOKUP($A80-'FG_576way_Regular Symbol(2wild)'!F$16,'FG_576way_Regular Symbol(2wild)'!$P$3:$U$99,'FG_576way_RegularＸ_W()'!D$3+1,FALSE)),
'FG_576way_Regular Symbol(2wild)'!S79)</f>
        <v/>
      </c>
      <c r="E80" s="191" t="str">
        <f>IF('FG_576way_Regular Symbol(2wild)'!T79="",
IF($A80-'FG_576way_Regular Symbol(2wild)'!G$16&gt;='FG_576way_RegularＸ_W()'!E$2-1,"",VLOOKUP($A80-'FG_576way_Regular Symbol(2wild)'!G$16,'FG_576way_Regular Symbol(2wild)'!$P$3:$U$99,'FG_576way_RegularＸ_W()'!E$3+1,FALSE)),
'FG_576way_Regular Symbol(2wild)'!T79)</f>
        <v/>
      </c>
      <c r="F80" s="191" t="str">
        <f>IF('FG_576way_Regular Symbol(2wild)'!U79="",
IF($A80-'FG_576way_Regular Symbol(2wild)'!H$16&gt;='FG_576way_RegularＸ_W()'!F$2-1,"",VLOOKUP($A80-'FG_576way_Regular Symbol(2wild)'!H$16,'FG_576way_Regular Symbol(2wild)'!$P$3:$U$99,'FG_576way_RegularＸ_W()'!F$3+1,FALSE)),
'FG_576way_Regular Symbol(2wild)'!U79)</f>
        <v/>
      </c>
      <c r="N80" s="363">
        <f t="shared" si="2"/>
        <v>76</v>
      </c>
      <c r="O80" s="344" t="str">
        <f>IF($A80&gt;='FG_576way_Regular Symbol(2wild)'!D$16,"",IF(B80="","",IF(OR(B80=$O$1,B80=$P$1,B81=$O$1,B81=$P$1,B82=$O$1,B82=$P$1),0,1)))</f>
        <v/>
      </c>
      <c r="P80" s="344">
        <f>IF($A80&gt;='FG_576way_Regular Symbol(2wild)'!E$16,"",IF(C80="","",IF(OR(C80=$O$1,C80=$P$1,C81=$O$1,C81=$P$1,C82=$O$1,C82=$P$1),0,1)))</f>
        <v>1</v>
      </c>
      <c r="Q80" s="344" t="str">
        <f>IF($A80&gt;='FG_576way_Regular Symbol(2wild)'!F$16,"",IF(D80="","",IF(OR(D80=$O$1,D80=$P$1,D81=$O$1,D81=$P$1,D82=$O$1,D82=$P$1,D83=$O$1,D83=$P$1),0,1)))</f>
        <v/>
      </c>
      <c r="R80" s="344" t="str">
        <f>IF($A80&gt;='FG_576way_Regular Symbol(2wild)'!G$16,"",IF(E80="","",IF(OR(E80=$O$1,E80=$P$1,E81=$O$1,E81=$P$1,E82=$O$1,E82=$P$1,E83=$O$1,E83=$P$1),0,1)))</f>
        <v/>
      </c>
      <c r="S80" s="344" t="str">
        <f>IF($A80&gt;='FG_576way_Regular Symbol(2wild)'!H$16,"",IF(F80="","",IF(OR(F80=$O$1,F80=$P$1,F81=$O$1,F81=$P$1,F82=$O$1,F82=$P$1,F83=$O$1,F83=$P$1),0,1)))</f>
        <v/>
      </c>
      <c r="U80" s="344" t="str">
        <f>IF($A80&gt;='FG_576way_Regular Symbol(2wild)'!D$16,"",IF(B80=0,"",IF(OR(B80=$U$1,B80=$V$1,B81=$U$1,B81=$V$1,B82=$U$1,B82=$V$1),0,1)))</f>
        <v/>
      </c>
      <c r="V80" s="344">
        <f>IF($A80&gt;='FG_576way_Regular Symbol(2wild)'!E$16,"",IF(C80=0,"",IF(OR(C80=$U$1,C80=$V$1,C81=$U$1,C81=$V$1,C82=$U$1,C82=$V$1),0,1)))</f>
        <v>1</v>
      </c>
      <c r="W80" s="3" t="str">
        <f>IF($A80&gt;='FG_576way_Regular Symbol(2wild)'!F$16,"",IF(D80=0,"",IF(OR(D80=$U$1,D80=$V$1,D81=$U$1,D81=$V$1,D82=$U$1,D82=$V$1,D83=$U$1,D83=$V$1),0,1)))</f>
        <v/>
      </c>
      <c r="X80" s="3" t="str">
        <f>IF($A80&gt;='FG_576way_Regular Symbol(2wild)'!G$16,"",IF(E80=0,"",IF(OR(E80=$U$1,E80=$V$1,E81=$U$1,E81=$V$1,E82=$U$1,E82=$V$1,E83=$U$1,E83=$V$1),0,1)))</f>
        <v/>
      </c>
      <c r="Y80" s="3" t="str">
        <f>IF($A80&gt;='FG_576way_Regular Symbol(2wild)'!H$16,"",IF(F80=0,"",IF(OR(F80=$U$1,F80=$V$1,F81=$U$1,F81=$V$1,F82=$U$1,F82=$V$1,F83=$U$1,F83=$V$1),0,1)))</f>
        <v/>
      </c>
      <c r="AA80" s="344" t="str">
        <f>IF($A80&gt;='FG_576way_Regular Symbol(2wild)'!D$16,"",IF(B80=0,"",IF(OR(B80=$AA$1,B80=$AB$1,B81=$AA$1,B81=$AB$1,B82=$AA$1,,B82=$AB$1),0,1)))</f>
        <v/>
      </c>
      <c r="AB80" s="344">
        <f>IF($A80&gt;='FG_576way_Regular Symbol(2wild)'!E$16,"",IF(C80=0,"",IF(OR(C80=$AA$1,C80=$AB$1,C81=$AA$1,C81=$AB$1,C82=$AA$1,,C82=$AB$1),0,1)))</f>
        <v>1</v>
      </c>
      <c r="AC80" s="3" t="str">
        <f>IF($A80&gt;='FG_576way_Regular Symbol(2wild)'!F$16,"",IF(D80=0,"",IF(OR(D80=$AA$1,D80=$AB$1,D81=$AA$1,D81=$AB$1,D82=$AA$1,D82=$AB$1,D83=$AA$1,D83=$AB$1),0,1)))</f>
        <v/>
      </c>
      <c r="AD80" s="3" t="str">
        <f>IF($A80&gt;='FG_576way_Regular Symbol(2wild)'!G$16,"",IF(E80=0,"",IF(OR(E80=$AA$1,E80=$AB$1,E81=$AA$1,E81=$AB$1,E82=$AA$1,E82=$AB$1,E83=$AA$1,E83=$AB$1),0,1)))</f>
        <v/>
      </c>
      <c r="AE80" s="3" t="str">
        <f>IF($A80&gt;='FG_576way_Regular Symbol(2wild)'!H$16,"",IF(F80=0,"",IF(OR(F80=$AA$1,F80=$AB$1,F81=$AA$1,F81=$AB$1,F82=$AA$1,F82=$AB$1,F83=$AA$1,F83=$AB$1),0,1)))</f>
        <v/>
      </c>
      <c r="AG80" s="344" t="str">
        <f>IF($A80&gt;='FG_576way_Regular Symbol(2wild)'!D$16,"",IF(B80=0,"",IF(OR(B80=$AG$1,B80=$AH$1,B81=$AG$1,B81=$AH$1,B82=$AG$1,B82=$AH$1),0,1)))</f>
        <v/>
      </c>
      <c r="AH80" s="344">
        <f>IF($A80&gt;='FG_576way_Regular Symbol(2wild)'!E$16,"",IF(C80=0,"",IF(OR(C80=$AG$1,C80=$AH$1,C81=$AG$1,C81=$AH$1,C82=$AG$1,C82=$AH$1),0,1)))</f>
        <v>1</v>
      </c>
      <c r="AI80" s="3" t="str">
        <f>IF($A80&gt;='FG_576way_Regular Symbol(2wild)'!F$16,"",IF(D80=0,"",IF(OR(D80=$AG$1,D80=$AH$1,D81=$AG$1,D81=$AH$1,D82=$AG$1,D82=$AH$1,D83=$AG$1,D83=$AH$1),0,1)))</f>
        <v/>
      </c>
      <c r="AJ80" s="3" t="str">
        <f>IF($A80&gt;='FG_576way_Regular Symbol(2wild)'!G$16,"",IF(E80=0,"",IF(OR(E80=$AG$1,E80=$AH$1,E81=$AG$1,E81=$AH$1,E82=$AG$1,E82=$AH$1,E83=$AG$1,E83=$AH$1),0,1)))</f>
        <v/>
      </c>
      <c r="AK80" s="3" t="str">
        <f>IF($A80&gt;='FG_576way_Regular Symbol(2wild)'!H$16,"",IF(F80=0,"",IF(OR(F80=$AG$1,F80=$AH$1,F81=$AG$1,F81=$AH$1,F82=$AG$1,F82=$AH$1,F83=$AG$1,F83=$AH$1),0,1)))</f>
        <v/>
      </c>
      <c r="AM80" s="344" t="str">
        <f>IF($A80&gt;='FG_576way_Regular Symbol(2wild)'!D$16,"",IF(B80=0,"",IF(OR(B80=$AM$1,B80=$AN$1,B81=$AM$1,B81=$AN$1,B82=$AM$1,B82=$AN$1),0,1)))</f>
        <v/>
      </c>
      <c r="AN80" s="344">
        <f>IF($A80&gt;='FG_576way_Regular Symbol(2wild)'!E$16,"",IF(C80=0,"",IF(OR(C80=$AM$1,C80=$AN$1,C81=$AM$1,C81=$AN$1,C82=$AM$1,C82=$AN$1),0,1)))</f>
        <v>0</v>
      </c>
      <c r="AO80" s="3" t="str">
        <f>IF($A80&gt;='FG_576way_Regular Symbol(2wild)'!F$16,"",IF(D80=0,"",IF(OR(D80=$AM$1,D80=$AN$1,D81=$AM$1,D81=$AN$1,D82=$AM$1,D82=$AN$1,D83=$AM$1,D83=$AN$1),0,1)))</f>
        <v/>
      </c>
      <c r="AP80" s="3" t="str">
        <f>IF($A80&gt;='FG_576way_Regular Symbol(2wild)'!G$16,"",IF(E80=0,"",IF(OR(E80=$AM$1,E80=$AN$1,E81=$AM$1,E81=$AN$1,E82=$AM$1,E82=$AN$1,E83=$AM$1,E83=$AN$1),0,1)))</f>
        <v/>
      </c>
      <c r="AQ80" s="3" t="str">
        <f>IF($A80&gt;='FG_576way_Regular Symbol(2wild)'!H$16,"",IF(F80=0,"",IF(OR(F80=$AM$1,F80=$AN$1,F81=$AM$1,F81=$AN$1,F82=$AM$1,F82=$AN$1,F83=$AM$1,F83=$AN$1),0,1)))</f>
        <v/>
      </c>
      <c r="AS80" s="344" t="str">
        <f>IF($A80&gt;='FG_576way_Regular Symbol(2wild)'!D$16,"",IF(B80=0,"",IF(OR(B80=$AM$1,B80=$AT$1,B81=$AM$1,B81=$AT$1,B82=$AM$1,B82=$AT$1),0,1)))</f>
        <v/>
      </c>
      <c r="AT80" s="344">
        <f>IF($A80&gt;='FG_576way_Regular Symbol(2wild)'!E$16,"",IF(C80=0,"",IF(OR(C80=$AM$1,C80=$AT$1,C81=$AM$1,C81=$AT$1,C82=$AM$1,C82=$AT$1),0,1)))</f>
        <v>1</v>
      </c>
      <c r="AU80" s="3" t="str">
        <f>IF($A80&gt;='FG_576way_Regular Symbol(2wild)'!F$16,"",IF(D80=0,"",IF(OR(D80=$AM$1,D80=$AT$1,D81=$AM$1,D81=$AT$1,D82=$AM$1,D82=$AT$1,D83=$AM$1,D83=$AT$1),0,1)))</f>
        <v/>
      </c>
      <c r="AV80" s="3" t="str">
        <f>IF($A80&gt;='FG_576way_Regular Symbol(2wild)'!G$16,"",IF(E80=0,"",IF(OR(E80=$AM$1,E80=$AT$1,E81=$AM$1,E81=$AT$1,E82=$AM$1,E82=$AT$1,E83=$AM$1,E83=$AT$1),0,1)))</f>
        <v/>
      </c>
      <c r="AW80" s="3" t="str">
        <f>IF($A80&gt;='FG_576way_Regular Symbol(2wild)'!H$16,"",IF(F80=0,"",IF(OR(F80=$AM$1,F80=$AT$1,F81=$AM$1,F81=$AT$1,F82=$AM$1,F82=$AT$1,F83=$AM$1,F83=$AT$1),0,1)))</f>
        <v/>
      </c>
      <c r="AY80" s="344" t="str">
        <f>IF($A80&gt;='FG_576way_Regular Symbol(2wild)'!D$16,"",IF(B80=0,"",IF(OR(B80=$AM$1,B80=$AZ$1,B81=$AM$1,B81=$AZ$1,B82=$AM$1,B82=$AZ$1),0,1)))</f>
        <v/>
      </c>
      <c r="AZ80" s="344">
        <f>IF($A80&gt;='FG_576way_Regular Symbol(2wild)'!E$16,"",IF(C80=0,"",IF(OR(C80=$AM$1,C80=$AZ$1,C81=$AM$1,C81=$AZ$1,C82=$AM$1,C82=$AZ$1),0,1)))</f>
        <v>1</v>
      </c>
      <c r="BA80" s="3" t="str">
        <f>IF($A80&gt;='FG_576way_Regular Symbol(2wild)'!F$16,"",IF(D80=0,"",IF(OR(D80=$AM$1,D80=$AZ$1,D81=$AM$1,D81=$AZ$1,D82=$AM$1,D82=$AZ$1,D83=$AM$1,D83=$AZ$1),0,1)))</f>
        <v/>
      </c>
      <c r="BB80" s="3" t="str">
        <f>IF($A80&gt;='FG_576way_Regular Symbol(2wild)'!G$16,"",IF(E80=0,"",IF(OR(E80=$AM$1,E80=$AZ$1,E81=$AM$1,E81=$AZ$1,E82=$AM$1,E82=$AZ$1,E83=$AM$1,E83=$AZ$1),0,1)))</f>
        <v/>
      </c>
      <c r="BC80" s="3" t="str">
        <f>IF($A80&gt;='FG_576way_Regular Symbol(2wild)'!H$16,"",IF(F80=0,"",IF(OR(F80=$AM$1,F80=$AZ$1,F81=$AM$1,F81=$AZ$1,F82=$AM$1,F82=$AZ$1,F83=$AM$1,F83=$AZ$1),0,1)))</f>
        <v/>
      </c>
      <c r="BE80" s="344" t="str">
        <f>IF($A80&gt;='FG_576way_Regular Symbol(2wild)'!D$16,"",IF(B80=0,"",IF(OR(B80=$AM$1,B80=$BF$1,B81=$AM$1,B81=$BF$1,B82=$AM$1,B82=$BF$1),0,1)))</f>
        <v/>
      </c>
      <c r="BF80" s="344">
        <f>IF($A80&gt;='FG_576way_Regular Symbol(2wild)'!E$16,"",IF(C80=0,"",IF(OR(C80=$AM$1,C80=$BF$1,C81=$AM$1,C81=$BF$1,C82=$AM$1,C82=$BF$1),0,1)))</f>
        <v>1</v>
      </c>
      <c r="BG80" s="3" t="str">
        <f>IF($A80&gt;='FG_576way_Regular Symbol(2wild)'!F$16,"",IF(D80=0,"",IF(OR(D80=$AM$1,D80=$BF$1,D81=$AM$1,D81=$BF$1,D82=$AM$1,D82=$BF$1,D83=$AM$1,D83=$BF$1),0,1)))</f>
        <v/>
      </c>
      <c r="BH80" s="3" t="str">
        <f>IF($A80&gt;='FG_576way_Regular Symbol(2wild)'!G$16,"",IF(E80=0,"",IF(OR(E80=$AM$1,E80=$BF$1,E81=$AM$1,E81=$BF$1,E82=$AM$1,E82=$BF$1,E83=$AM$1,E83=$BF$1),0,1)))</f>
        <v/>
      </c>
      <c r="BI80" s="3" t="str">
        <f>IF($A80&gt;='FG_576way_Regular Symbol(2wild)'!H$16,"",IF(F80=0,"",IF(OR(F80=$AM$1,F80=$BF$1,F81=$AM$1,F81=$BF$1,F82=$AM$1,F82=$BF$1,F83=$AM$1,F83=$BF$1),0,1)))</f>
        <v/>
      </c>
      <c r="BK80" s="344" t="str">
        <f>IF($A80&gt;='FG_576way_Regular Symbol(2wild)'!D$16,"",IF(B80=0,"",IF(OR(B80=$AM$1,B80=$BL$1,B81=$AM$1,B81=$BL$1,B82=$AM$1,B82=$BL$1),0,1)))</f>
        <v/>
      </c>
      <c r="BL80" s="344">
        <f>IF($A80&gt;='FG_576way_Regular Symbol(2wild)'!E$16,"",IF(C80=0,"",IF(OR(C80=$AM$1,C80=$BL$1,C81=$AM$1,C81=$BL$1,C82=$AM$1,C82=$BL$1),0,1)))</f>
        <v>1</v>
      </c>
      <c r="BM80" s="3" t="str">
        <f>IF($A80&gt;='FG_576way_Regular Symbol(2wild)'!F$16,"",IF(D80=0,"",IF(OR(D80=$AM$1,D80=$BL$1,D81=$AM$1,D81=$BL$1,D82=$AM$1,D82=$BL$1,D83=$AM$1,D83=$BL$1),0,1)))</f>
        <v/>
      </c>
      <c r="BN80" s="3" t="str">
        <f>IF($A80&gt;='FG_576way_Regular Symbol(2wild)'!G$16,"",IF(E80=0,"",IF(OR(E80=$AM$1,E80=$BL$1,E81=$AM$1,E81=$BL$1,E82=$AM$1,E82=$BL$1,E83=$AM$1,E83=$BL$1),0,1)))</f>
        <v/>
      </c>
      <c r="BO80" s="3" t="str">
        <f>IF($A80&gt;='FG_576way_Regular Symbol(2wild)'!H$16,"",IF(F80=0,"",IF(OR(F80=$AM$1,F80=$BL$1,F81=$AM$1,F81=$BL$1,F82=$AM$1,F82=$BL$1,F83=$AM$1,F83=$BL$1),0,1)))</f>
        <v/>
      </c>
      <c r="BQ80" s="3" t="str">
        <f>IF($A80&gt;='FG_576way_Regular Symbol(2wild)'!D$16,"",IF(B80=0,"",IF(OR(B80=$BQ$1,B80=$BR$1,B81=$BQ$1,B81=$BR$1,B82=$BQ$1,B82=$BR$1),0,1)))</f>
        <v/>
      </c>
      <c r="BR80" s="3">
        <f>IF($A80&gt;='FG_576way_Regular Symbol(2wild)'!E$16,"",IF(C80=0,"",IF(OR(C80=$BQ$1,C80=$BR$1,C81=$BQ$1,C81=$BR$1,C82=$BQ$1,C82=$BR$1),0,1)))</f>
        <v>1</v>
      </c>
      <c r="BS80" s="3" t="str">
        <f>IF($A80&gt;='FG_576way_Regular Symbol(2wild)'!F$16,"",IF(D80=0,"",IF(OR(D80=$BQ$1,D80=$BR$1,D81=$BQ$1,D81=$BR$1,D82=$BQ$1,D82=$BR$1,D83=$BQ$1,D83=$BR$1),0,1)))</f>
        <v/>
      </c>
      <c r="BT80" s="3" t="str">
        <f>IF($A80&gt;='FG_576way_Regular Symbol(2wild)'!G$16,"",IF(E80=0,"",IF(OR(E80=$BQ$1,E80=$BR$1,E81=$BQ$1,E81=$BR$1,E82=$BQ$1,E82=$BR$1,E83=$BQ$1,E83=$BR$1),0,1)))</f>
        <v/>
      </c>
      <c r="BU80" s="3" t="str">
        <f>IF($A80&gt;='FG_576way_Regular Symbol(2wild)'!H$16,"",IF(F80=0,"",IF(OR(F80=$BQ$1,F80=$BR$1,F81=$BQ$1,F81=$BR$1,F82=$BQ$1,F82=$BR$1,F83=$BQ$1,F83=$BR$1),0,1)))</f>
        <v/>
      </c>
      <c r="BW80" s="3" t="str">
        <f>IF($A80&gt;='FG_576way_Regular Symbol(2wild)'!D$16,"",IF(B80=0,"",IF(OR(B80=$BW$1,B81=$BW$1,B82=$BW$1,B80=$BX$1,B81=$BX$1,B82=$BX$1),0,1)))</f>
        <v/>
      </c>
      <c r="BX80" s="3">
        <f>IF($A80&gt;='FG_576way_Regular Symbol(2wild)'!E$16,"",IF(C80=0,"",IF(OR(C80=$BW$1,C81=$BW$1,C82=$BW$1,C80=$BX$1,C81=$BX$1,C82=$BX$1),0,1)))</f>
        <v>1</v>
      </c>
      <c r="BY80" s="3" t="str">
        <f>IF($A80&gt;='FG_576way_Regular Symbol(2wild)'!F$16,"",IF(D80=0,"",IF(OR(D80=$BW$1,D81=$BW$1,D82=$BW$1,D80=$BX$1,D81=$BX$1,D82=$BX$1,D83=$BW$1,D83=$BX$1),0,1)))</f>
        <v/>
      </c>
      <c r="BZ80" s="3" t="str">
        <f>IF($A80&gt;='FG_576way_Regular Symbol(2wild)'!G$16,"",IF(E80=0,"",IF(OR(E80=$BW$1,E81=$BW$1,E82=$BW$1,E80=$BX$1,E81=$BX$1,E82=$BX$1,E83=$BW$1,E83=$BX$1),0,1)))</f>
        <v/>
      </c>
      <c r="CA80" s="3" t="str">
        <f>IF($A80&gt;='FG_576way_Regular Symbol(2wild)'!H$16,"",IF(F80=0,"",IF(OR(F80=$BW$1,F81=$BW$1,F82=$BW$1,F80=$BX$1,F81=$BX$1,F82=$BX$1,F83=$BW$1,F83=$BX$1),0,1)))</f>
        <v/>
      </c>
      <c r="CC80" s="3" t="str">
        <f>IF($A80&gt;='FG_576way_Regular Symbol(2wild)'!D$16,"",IF(B80=0,"",IF(OR(B80=$BW$1,B81=$BW$1,B82=$BW$1,B80=$CD$1,B81=$CD$1,B82=$CD$1),0,1)))</f>
        <v/>
      </c>
      <c r="CD80" s="3">
        <f>IF($A80&gt;='FG_576way_Regular Symbol(2wild)'!E$16,"",IF(C80=0,"",IF(OR(C80=$BW$1,C81=$BW$1,C82=$BW$1,C80=$CD$1,C81=$CD$1,C82=$CD$1),0,1)))</f>
        <v>0</v>
      </c>
      <c r="CE80" s="3" t="str">
        <f>IF($A80&gt;='FG_576way_Regular Symbol(2wild)'!F$16,"",IF(D80=0,"",IF(OR(D80=$BW$1,D81=$BW$1,D82=$BW$1,D80=$CD$1,D81=$CD$1,D82=$CD$1,D83=$BW$1,D83=$CD$1),0,1)))</f>
        <v/>
      </c>
      <c r="CF80" s="3" t="str">
        <f>IF($A80&gt;='FG_576way_Regular Symbol(2wild)'!G$16,"",IF(E80=0,"",IF(OR(E80=$BW$1,E81=$BW$1,E82=$BW$1,E80=$CD$1,E81=$CD$1,E82=$CD$1,E83=$BW$1,E83=$CD$1),0,1)))</f>
        <v/>
      </c>
      <c r="CG80" s="3" t="str">
        <f>IF($A80&gt;='FG_576way_Regular Symbol(2wild)'!H$16,"",IF(F80=0,"",IF(OR(F80=$BW$1,F81=$BW$1,F82=$BW$1,F80=$CD$1,F81=$CD$1,F82=$CD$1,F83=$BW$1,F83=$CD$1),0,1)))</f>
        <v/>
      </c>
      <c r="CI80" s="3" t="str">
        <f>IF($A80&gt;='FG_576way_Regular Symbol(2wild)'!D$16,"",IF(B80=0,"",IF(OR(B80=$BW$1,B81=$BW$1,B82=$BW$1,B80=$CJ$1,B81=$CJ$1,B82=$CJ$1),0,1)))</f>
        <v/>
      </c>
      <c r="CJ80" s="3">
        <f>IF($A80&gt;='FG_576way_Regular Symbol(2wild)'!E$16,"",IF(C80=0,"",IF(OR(C80=$BW$1,C81=$BW$1,C82=$BW$1,C80=$CJ$1,C81=$CJ$1,C82=$CJ$1),0,1)))</f>
        <v>1</v>
      </c>
      <c r="CK80" s="3" t="str">
        <f>IF($A80&gt;='FG_576way_Regular Symbol(2wild)'!F$16,"",IF(D80=0,"",IF(OR(D80=$BW$1,D81=$BW$1,D82=$BW$1,D80=$CJ$1,D81=$CJ$1,D82=$CJ$1,D83=$BW$1,D83=$CJ$1),0,1)))</f>
        <v/>
      </c>
      <c r="CL80" s="3" t="str">
        <f>IF($A80&gt;='FG_576way_Regular Symbol(2wild)'!G$16,"",IF(E80=0,"",IF(OR(E80=$BW$1,E81=$BW$1,E82=$BW$1,E80=$CJ$1,E81=$CJ$1,E82=$CJ$1,E83=$BW$1,E83=$CJ$1),0,1)))</f>
        <v/>
      </c>
      <c r="CM80" s="3" t="str">
        <f>IF($A80&gt;='FG_576way_Regular Symbol(2wild)'!H$16,"",IF(F80=0,"",IF(OR(F80=$BW$1,F81=$BW$1,F82=$BW$1,F80=$CJ$1,F81=$CJ$1,F82=$CJ$1,F83=$BW$1,F83=$CJ$1),0,1)))</f>
        <v/>
      </c>
      <c r="CO80" s="3" t="str">
        <f>IF($A80&gt;='FG_576way_Regular Symbol(2wild)'!D$16,"",IF(B80=0,"",IF(OR(B80=$BW$1,B81=$BW$1,B82=$BW$1,B80=$CP$1,B81=$CP$1,B82=$CP$1),0,1)))</f>
        <v/>
      </c>
      <c r="CP80" s="3">
        <f>IF($A80&gt;='FG_576way_Regular Symbol(2wild)'!E$16,"",IF(C80=0,"",IF(OR(C80=$BW$1,C81=$BW$1,C82=$BW$1,C80=$CP$1,C81=$CP$1,C82=$CP$1),0,1)))</f>
        <v>1</v>
      </c>
      <c r="CQ80" s="3" t="str">
        <f>IF($A80&gt;='FG_576way_Regular Symbol(2wild)'!F$16,"",IF(D80=0,"",IF(OR(D80=$BW$1,D81=$BW$1,D82=$BW$1,D80=$CP$1,D81=$CP$1,D82=$CP$1,D83=$BW$1,D83=$CP$1),0,1)))</f>
        <v/>
      </c>
      <c r="CR80" s="3" t="str">
        <f>IF($A80&gt;='FG_576way_Regular Symbol(2wild)'!G$16,"",IF(E80=0,"",IF(OR(E80=$BW$1,E81=$BW$1,E82=$BW$1,E80=$CP$1,E81=$CP$1,E82=$CP$1,E83=$BW$1,E83=$CP$1),0,1)))</f>
        <v/>
      </c>
      <c r="CS80" s="3" t="str">
        <f>IF($A80&gt;='FG_576way_Regular Symbol(2wild)'!H$16,"",IF(F80=0,"",IF(OR(F80=$BW$1,F81=$BW$1,F82=$BW$1,F80=$CP$1,F81=$CP$1,F82=$CP$1,F83=$BW$1,F83=$CP$1),0,1)))</f>
        <v/>
      </c>
      <c r="CU80" s="3" t="str">
        <f>IF($A80&gt;='FG_576way_Regular Symbol(2wild)'!D$16,"",IF(B80=0,"",IF(OR(B80=$BW$1,B81=$BW$1,B82=$BW$1,B80=$CV$1,B81=$CV$1,B82=$CV$1),0,1)))</f>
        <v/>
      </c>
      <c r="CV80" s="3">
        <f>IF($A80&gt;='FG_576way_Regular Symbol(2wild)'!E$16,"",IF(C80=0,"",IF(OR(C80=$BW$1,C81=$BW$1,C82=$BW$1,C80=$CV$1,C81=$CV$1,C82=$CV$1),0,1)))</f>
        <v>1</v>
      </c>
      <c r="CW80" s="3" t="str">
        <f>IF($A80&gt;='FG_576way_Regular Symbol(2wild)'!F$16,"",IF(D80=0,"",IF(OR(D80=$BW$1,D81=$BW$1,D82=$BW$1,D80=$CV$1,D81=$CV$1,D82=$CV$1,D83=$BW$1,D83=$CV$1),0,1)))</f>
        <v/>
      </c>
      <c r="CX80" s="3" t="str">
        <f>IF($A80&gt;='FG_576way_Regular Symbol(2wild)'!G$16,"",IF(E80=0,"",IF(OR(E80=$BW$1,E81=$BW$1,E82=$BW$1,E80=$CV$1,E81=$CV$1,E82=$CV$1,E83=$BW$1,E83=$CV$1),0,1)))</f>
        <v/>
      </c>
      <c r="CY80" s="3" t="str">
        <f>IF($A80&gt;='FG_576way_Regular Symbol(2wild)'!H$16,"",IF(F80=0,"",IF(OR(F80=$BW$1,F81=$BW$1,F82=$BW$1,F80=$CV$1,F81=$CV$1,F82=$CV$1,F83=$BW$1,F83=$CV$1),0,1)))</f>
        <v/>
      </c>
    </row>
    <row r="81" spans="1:103">
      <c r="A81" s="337">
        <f>IF('FG_243way_Regular Symbol'!L80="","",'FG_243way_Regular Symbol'!L80)</f>
        <v>77</v>
      </c>
      <c r="B81" s="191" t="str">
        <f>IF('FG_576way_Regular Symbol(2wild)'!Q80="",
IF($A81-'FG_576way_Regular Symbol(2wild)'!D$16&gt;='FG_576way_RegularＸ_W()'!B$2-1,"",VLOOKUP($A81-'FG_576way_Regular Symbol(2wild)'!D$16,'FG_576way_Regular Symbol(2wild)'!$P$3:$U$99,'FG_576way_RegularＸ_W()'!B$3+1,FALSE)),
'FG_576way_Regular Symbol(2wild)'!Q80)</f>
        <v/>
      </c>
      <c r="C81" s="191" t="str">
        <f>IF('FG_576way_Regular Symbol(2wild)'!R80="",
IF($A81-'FG_576way_Regular Symbol(2wild)'!E$16&gt;='FG_576way_RegularＸ_W()'!C$2-1,"",VLOOKUP($A81-'FG_576way_Regular Symbol(2wild)'!E$16,'FG_576way_Regular Symbol(2wild)'!$P$3:$U$99,'FG_576way_RegularＸ_W()'!C$3+1,FALSE)),
'FG_576way_Regular Symbol(2wild)'!R80)</f>
        <v>S1</v>
      </c>
      <c r="D81" s="191" t="str">
        <f>IF('FG_576way_Regular Symbol(2wild)'!S80="",
IF($A81-'FG_576way_Regular Symbol(2wild)'!F$16&gt;='FG_576way_RegularＸ_W()'!D$2-1,"",VLOOKUP($A81-'FG_576way_Regular Symbol(2wild)'!F$16,'FG_576way_Regular Symbol(2wild)'!$P$3:$U$99,'FG_576way_RegularＸ_W()'!D$3+1,FALSE)),
'FG_576way_Regular Symbol(2wild)'!S80)</f>
        <v/>
      </c>
      <c r="E81" s="191" t="str">
        <f>IF('FG_576way_Regular Symbol(2wild)'!T80="",
IF($A81-'FG_576way_Regular Symbol(2wild)'!G$16&gt;='FG_576way_RegularＸ_W()'!E$2-1,"",VLOOKUP($A81-'FG_576way_Regular Symbol(2wild)'!G$16,'FG_576way_Regular Symbol(2wild)'!$P$3:$U$99,'FG_576way_RegularＸ_W()'!E$3+1,FALSE)),
'FG_576way_Regular Symbol(2wild)'!T80)</f>
        <v/>
      </c>
      <c r="F81" s="191" t="str">
        <f>IF('FG_576way_Regular Symbol(2wild)'!U80="",
IF($A81-'FG_576way_Regular Symbol(2wild)'!H$16&gt;='FG_576way_RegularＸ_W()'!F$2-1,"",VLOOKUP($A81-'FG_576way_Regular Symbol(2wild)'!H$16,'FG_576way_Regular Symbol(2wild)'!$P$3:$U$99,'FG_576way_RegularＸ_W()'!F$3+1,FALSE)),
'FG_576way_Regular Symbol(2wild)'!U80)</f>
        <v/>
      </c>
      <c r="N81" s="363">
        <f t="shared" si="2"/>
        <v>77</v>
      </c>
      <c r="O81" s="344" t="str">
        <f>IF($A81&gt;='FG_576way_Regular Symbol(2wild)'!D$16,"",IF(B81="","",IF(OR(B81=$O$1,B81=$P$1,B82=$O$1,B82=$P$1,B83=$O$1,B83=$P$1),0,1)))</f>
        <v/>
      </c>
      <c r="P81" s="344">
        <f>IF($A81&gt;='FG_576way_Regular Symbol(2wild)'!E$16,"",IF(C81="","",IF(OR(C81=$O$1,C81=$P$1,C82=$O$1,C82=$P$1,C83=$O$1,C83=$P$1),0,1)))</f>
        <v>1</v>
      </c>
      <c r="Q81" s="344" t="str">
        <f>IF($A81&gt;='FG_576way_Regular Symbol(2wild)'!F$16,"",IF(D81="","",IF(OR(D81=$O$1,D81=$P$1,D82=$O$1,D82=$P$1,D83=$O$1,D83=$P$1,D84=$O$1,D84=$P$1),0,1)))</f>
        <v/>
      </c>
      <c r="R81" s="344" t="str">
        <f>IF($A81&gt;='FG_576way_Regular Symbol(2wild)'!G$16,"",IF(E81="","",IF(OR(E81=$O$1,E81=$P$1,E82=$O$1,E82=$P$1,E83=$O$1,E83=$P$1,E84=$O$1,E84=$P$1),0,1)))</f>
        <v/>
      </c>
      <c r="S81" s="344" t="str">
        <f>IF($A81&gt;='FG_576way_Regular Symbol(2wild)'!H$16,"",IF(F81="","",IF(OR(F81=$O$1,F81=$P$1,F82=$O$1,F82=$P$1,F83=$O$1,F83=$P$1,F84=$O$1,F84=$P$1),0,1)))</f>
        <v/>
      </c>
      <c r="U81" s="344" t="str">
        <f>IF($A81&gt;='FG_576way_Regular Symbol(2wild)'!D$16,"",IF(B81=0,"",IF(OR(B81=$U$1,B81=$V$1,B82=$U$1,B82=$V$1,B83=$U$1,B83=$V$1),0,1)))</f>
        <v/>
      </c>
      <c r="V81" s="344">
        <f>IF($A81&gt;='FG_576way_Regular Symbol(2wild)'!E$16,"",IF(C81=0,"",IF(OR(C81=$U$1,C81=$V$1,C82=$U$1,C82=$V$1,C83=$U$1,C83=$V$1),0,1)))</f>
        <v>1</v>
      </c>
      <c r="W81" s="3" t="str">
        <f>IF($A81&gt;='FG_576way_Regular Symbol(2wild)'!F$16,"",IF(D81=0,"",IF(OR(D81=$U$1,D81=$V$1,D82=$U$1,D82=$V$1,D83=$U$1,D83=$V$1,D84=$U$1,D84=$V$1),0,1)))</f>
        <v/>
      </c>
      <c r="X81" s="3" t="str">
        <f>IF($A81&gt;='FG_576way_Regular Symbol(2wild)'!G$16,"",IF(E81=0,"",IF(OR(E81=$U$1,E81=$V$1,E82=$U$1,E82=$V$1,E83=$U$1,E83=$V$1,E84=$U$1,E84=$V$1),0,1)))</f>
        <v/>
      </c>
      <c r="Y81" s="3" t="str">
        <f>IF($A81&gt;='FG_576way_Regular Symbol(2wild)'!H$16,"",IF(F81=0,"",IF(OR(F81=$U$1,F81=$V$1,F82=$U$1,F82=$V$1,F83=$U$1,F83=$V$1,F84=$U$1,F84=$V$1),0,1)))</f>
        <v/>
      </c>
      <c r="AA81" s="344" t="str">
        <f>IF($A81&gt;='FG_576way_Regular Symbol(2wild)'!D$16,"",IF(B81=0,"",IF(OR(B81=$AA$1,B81=$AB$1,B82=$AA$1,B82=$AB$1,B83=$AA$1,,B83=$AB$1),0,1)))</f>
        <v/>
      </c>
      <c r="AB81" s="344">
        <f>IF($A81&gt;='FG_576way_Regular Symbol(2wild)'!E$16,"",IF(C81=0,"",IF(OR(C81=$AA$1,C81=$AB$1,C82=$AA$1,C82=$AB$1,C83=$AA$1,,C83=$AB$1),0,1)))</f>
        <v>1</v>
      </c>
      <c r="AC81" s="3" t="str">
        <f>IF($A81&gt;='FG_576way_Regular Symbol(2wild)'!F$16,"",IF(D81=0,"",IF(OR(D81=$AA$1,D81=$AB$1,D82=$AA$1,D82=$AB$1,D83=$AA$1,D83=$AB$1,D84=$AA$1,D84=$AB$1),0,1)))</f>
        <v/>
      </c>
      <c r="AD81" s="3" t="str">
        <f>IF($A81&gt;='FG_576way_Regular Symbol(2wild)'!G$16,"",IF(E81=0,"",IF(OR(E81=$AA$1,E81=$AB$1,E82=$AA$1,E82=$AB$1,E83=$AA$1,E83=$AB$1,E84=$AA$1,E84=$AB$1),0,1)))</f>
        <v/>
      </c>
      <c r="AE81" s="3" t="str">
        <f>IF($A81&gt;='FG_576way_Regular Symbol(2wild)'!H$16,"",IF(F81=0,"",IF(OR(F81=$AA$1,F81=$AB$1,F82=$AA$1,F82=$AB$1,F83=$AA$1,F83=$AB$1,F84=$AA$1,F84=$AB$1),0,1)))</f>
        <v/>
      </c>
      <c r="AG81" s="344" t="str">
        <f>IF($A81&gt;='FG_576way_Regular Symbol(2wild)'!D$16,"",IF(B81=0,"",IF(OR(B81=$AG$1,B81=$AH$1,B82=$AG$1,B82=$AH$1,B83=$AG$1,B83=$AH$1),0,1)))</f>
        <v/>
      </c>
      <c r="AH81" s="344">
        <f>IF($A81&gt;='FG_576way_Regular Symbol(2wild)'!E$16,"",IF(C81=0,"",IF(OR(C81=$AG$1,C81=$AH$1,C82=$AG$1,C82=$AH$1,C83=$AG$1,C83=$AH$1),0,1)))</f>
        <v>1</v>
      </c>
      <c r="AI81" s="3" t="str">
        <f>IF($A81&gt;='FG_576way_Regular Symbol(2wild)'!F$16,"",IF(D81=0,"",IF(OR(D81=$AG$1,D81=$AH$1,D82=$AG$1,D82=$AH$1,D83=$AG$1,D83=$AH$1,D84=$AG$1,D84=$AH$1),0,1)))</f>
        <v/>
      </c>
      <c r="AJ81" s="3" t="str">
        <f>IF($A81&gt;='FG_576way_Regular Symbol(2wild)'!G$16,"",IF(E81=0,"",IF(OR(E81=$AG$1,E81=$AH$1,E82=$AG$1,E82=$AH$1,E83=$AG$1,E83=$AH$1,E84=$AG$1,E84=$AH$1),0,1)))</f>
        <v/>
      </c>
      <c r="AK81" s="3" t="str">
        <f>IF($A81&gt;='FG_576way_Regular Symbol(2wild)'!H$16,"",IF(F81=0,"",IF(OR(F81=$AG$1,F81=$AH$1,F82=$AG$1,F82=$AH$1,F83=$AG$1,F83=$AH$1,F84=$AG$1,F84=$AH$1),0,1)))</f>
        <v/>
      </c>
      <c r="AM81" s="344" t="str">
        <f>IF($A81&gt;='FG_576way_Regular Symbol(2wild)'!D$16,"",IF(B81=0,"",IF(OR(B81=$AM$1,B81=$AN$1,B82=$AM$1,B82=$AN$1,B83=$AM$1,B83=$AN$1),0,1)))</f>
        <v/>
      </c>
      <c r="AN81" s="344">
        <f>IF($A81&gt;='FG_576way_Regular Symbol(2wild)'!E$16,"",IF(C81=0,"",IF(OR(C81=$AM$1,C81=$AN$1,C82=$AM$1,C82=$AN$1,C83=$AM$1,C83=$AN$1),0,1)))</f>
        <v>1</v>
      </c>
      <c r="AO81" s="3" t="str">
        <f>IF($A81&gt;='FG_576way_Regular Symbol(2wild)'!F$16,"",IF(D81=0,"",IF(OR(D81=$AM$1,D81=$AN$1,D82=$AM$1,D82=$AN$1,D83=$AM$1,D83=$AN$1,D84=$AM$1,D84=$AN$1),0,1)))</f>
        <v/>
      </c>
      <c r="AP81" s="3" t="str">
        <f>IF($A81&gt;='FG_576way_Regular Symbol(2wild)'!G$16,"",IF(E81=0,"",IF(OR(E81=$AM$1,E81=$AN$1,E82=$AM$1,E82=$AN$1,E83=$AM$1,E83=$AN$1,E84=$AM$1,E84=$AN$1),0,1)))</f>
        <v/>
      </c>
      <c r="AQ81" s="3" t="str">
        <f>IF($A81&gt;='FG_576way_Regular Symbol(2wild)'!H$16,"",IF(F81=0,"",IF(OR(F81=$AM$1,F81=$AN$1,F82=$AM$1,F82=$AN$1,F83=$AM$1,F83=$AN$1,F84=$AM$1,F84=$AN$1),0,1)))</f>
        <v/>
      </c>
      <c r="AS81" s="344" t="str">
        <f>IF($A81&gt;='FG_576way_Regular Symbol(2wild)'!D$16,"",IF(B81=0,"",IF(OR(B81=$AM$1,B81=$AT$1,B82=$AM$1,B82=$AT$1,B83=$AM$1,B83=$AT$1),0,1)))</f>
        <v/>
      </c>
      <c r="AT81" s="344">
        <f>IF($A81&gt;='FG_576way_Regular Symbol(2wild)'!E$16,"",IF(C81=0,"",IF(OR(C81=$AM$1,C81=$AT$1,C82=$AM$1,C82=$AT$1,C83=$AM$1,C83=$AT$1),0,1)))</f>
        <v>1</v>
      </c>
      <c r="AU81" s="3" t="str">
        <f>IF($A81&gt;='FG_576way_Regular Symbol(2wild)'!F$16,"",IF(D81=0,"",IF(OR(D81=$AM$1,D81=$AT$1,D82=$AM$1,D82=$AT$1,D83=$AM$1,D83=$AT$1,D84=$AM$1,D84=$AT$1),0,1)))</f>
        <v/>
      </c>
      <c r="AV81" s="3" t="str">
        <f>IF($A81&gt;='FG_576way_Regular Symbol(2wild)'!G$16,"",IF(E81=0,"",IF(OR(E81=$AM$1,E81=$AT$1,E82=$AM$1,E82=$AT$1,E83=$AM$1,E83=$AT$1,E84=$AM$1,E84=$AT$1),0,1)))</f>
        <v/>
      </c>
      <c r="AW81" s="3" t="str">
        <f>IF($A81&gt;='FG_576way_Regular Symbol(2wild)'!H$16,"",IF(F81=0,"",IF(OR(F81=$AM$1,F81=$AT$1,F82=$AM$1,F82=$AT$1,F83=$AM$1,F83=$AT$1,F84=$AM$1,F84=$AT$1),0,1)))</f>
        <v/>
      </c>
      <c r="AY81" s="344" t="str">
        <f>IF($A81&gt;='FG_576way_Regular Symbol(2wild)'!D$16,"",IF(B81=0,"",IF(OR(B81=$AM$1,B81=$AZ$1,B82=$AM$1,B82=$AZ$1,B83=$AM$1,B83=$AZ$1),0,1)))</f>
        <v/>
      </c>
      <c r="AZ81" s="344">
        <f>IF($A81&gt;='FG_576way_Regular Symbol(2wild)'!E$16,"",IF(C81=0,"",IF(OR(C81=$AM$1,C81=$AZ$1,C82=$AM$1,C82=$AZ$1,C83=$AM$1,C83=$AZ$1),0,1)))</f>
        <v>1</v>
      </c>
      <c r="BA81" s="3" t="str">
        <f>IF($A81&gt;='FG_576way_Regular Symbol(2wild)'!F$16,"",IF(D81=0,"",IF(OR(D81=$AM$1,D81=$AZ$1,D82=$AM$1,D82=$AZ$1,D83=$AM$1,D83=$AZ$1,D84=$AM$1,D84=$AZ$1),0,1)))</f>
        <v/>
      </c>
      <c r="BB81" s="3" t="str">
        <f>IF($A81&gt;='FG_576way_Regular Symbol(2wild)'!G$16,"",IF(E81=0,"",IF(OR(E81=$AM$1,E81=$AZ$1,E82=$AM$1,E82=$AZ$1,E83=$AM$1,E83=$AZ$1,E84=$AM$1,E84=$AZ$1),0,1)))</f>
        <v/>
      </c>
      <c r="BC81" s="3" t="str">
        <f>IF($A81&gt;='FG_576way_Regular Symbol(2wild)'!H$16,"",IF(F81=0,"",IF(OR(F81=$AM$1,F81=$AZ$1,F82=$AM$1,F82=$AZ$1,F83=$AM$1,F83=$AZ$1,F84=$AM$1,F84=$AZ$1),0,1)))</f>
        <v/>
      </c>
      <c r="BE81" s="344" t="str">
        <f>IF($A81&gt;='FG_576way_Regular Symbol(2wild)'!D$16,"",IF(B81=0,"",IF(OR(B81=$AM$1,B81=$BF$1,B82=$AM$1,B82=$BF$1,B83=$AM$1,B83=$BF$1),0,1)))</f>
        <v/>
      </c>
      <c r="BF81" s="344">
        <f>IF($A81&gt;='FG_576way_Regular Symbol(2wild)'!E$16,"",IF(C81=0,"",IF(OR(C81=$AM$1,C81=$BF$1,C82=$AM$1,C82=$BF$1,C83=$AM$1,C83=$BF$1),0,1)))</f>
        <v>1</v>
      </c>
      <c r="BG81" s="3" t="str">
        <f>IF($A81&gt;='FG_576way_Regular Symbol(2wild)'!F$16,"",IF(D81=0,"",IF(OR(D81=$AM$1,D81=$BF$1,D82=$AM$1,D82=$BF$1,D83=$AM$1,D83=$BF$1,D84=$AM$1,D84=$BF$1),0,1)))</f>
        <v/>
      </c>
      <c r="BH81" s="3" t="str">
        <f>IF($A81&gt;='FG_576way_Regular Symbol(2wild)'!G$16,"",IF(E81=0,"",IF(OR(E81=$AM$1,E81=$BF$1,E82=$AM$1,E82=$BF$1,E83=$AM$1,E83=$BF$1,E84=$AM$1,E84=$BF$1),0,1)))</f>
        <v/>
      </c>
      <c r="BI81" s="3" t="str">
        <f>IF($A81&gt;='FG_576way_Regular Symbol(2wild)'!H$16,"",IF(F81=0,"",IF(OR(F81=$AM$1,F81=$BF$1,F82=$AM$1,F82=$BF$1,F83=$AM$1,F83=$BF$1,F84=$AM$1,F84=$BF$1),0,1)))</f>
        <v/>
      </c>
      <c r="BK81" s="344" t="str">
        <f>IF($A81&gt;='FG_576way_Regular Symbol(2wild)'!D$16,"",IF(B81=0,"",IF(OR(B81=$AM$1,B81=$BL$1,B82=$AM$1,B82=$BL$1,B83=$AM$1,B83=$BL$1),0,1)))</f>
        <v/>
      </c>
      <c r="BL81" s="344">
        <f>IF($A81&gt;='FG_576way_Regular Symbol(2wild)'!E$16,"",IF(C81=0,"",IF(OR(C81=$AM$1,C81=$BL$1,C82=$AM$1,C82=$BL$1,C83=$AM$1,C83=$BL$1),0,1)))</f>
        <v>1</v>
      </c>
      <c r="BM81" s="3" t="str">
        <f>IF($A81&gt;='FG_576way_Regular Symbol(2wild)'!F$16,"",IF(D81=0,"",IF(OR(D81=$AM$1,D81=$BL$1,D82=$AM$1,D82=$BL$1,D83=$AM$1,D83=$BL$1,D84=$AM$1,D84=$BL$1),0,1)))</f>
        <v/>
      </c>
      <c r="BN81" s="3" t="str">
        <f>IF($A81&gt;='FG_576way_Regular Symbol(2wild)'!G$16,"",IF(E81=0,"",IF(OR(E81=$AM$1,E81=$BL$1,E82=$AM$1,E82=$BL$1,E83=$AM$1,E83=$BL$1,E84=$AM$1,E84=$BL$1),0,1)))</f>
        <v/>
      </c>
      <c r="BO81" s="3" t="str">
        <f>IF($A81&gt;='FG_576way_Regular Symbol(2wild)'!H$16,"",IF(F81=0,"",IF(OR(F81=$AM$1,F81=$BL$1,F82=$AM$1,F82=$BL$1,F83=$AM$1,F83=$BL$1,F84=$AM$1,F84=$BL$1),0,1)))</f>
        <v/>
      </c>
      <c r="BQ81" s="3" t="str">
        <f>IF($A81&gt;='FG_576way_Regular Symbol(2wild)'!D$16,"",IF(B81=0,"",IF(OR(B81=$BQ$1,B81=$BR$1,B82=$BQ$1,B82=$BR$1,B83=$BQ$1,B83=$BR$1),0,1)))</f>
        <v/>
      </c>
      <c r="BR81" s="3">
        <f>IF($A81&gt;='FG_576way_Regular Symbol(2wild)'!E$16,"",IF(C81=0,"",IF(OR(C81=$BQ$1,C81=$BR$1,C82=$BQ$1,C82=$BR$1,C83=$BQ$1,C83=$BR$1),0,1)))</f>
        <v>1</v>
      </c>
      <c r="BS81" s="3" t="str">
        <f>IF($A81&gt;='FG_576way_Regular Symbol(2wild)'!F$16,"",IF(D81=0,"",IF(OR(D81=$BQ$1,D81=$BR$1,D82=$BQ$1,D82=$BR$1,D83=$BQ$1,D83=$BR$1,D84=$BQ$1,D84=$BR$1),0,1)))</f>
        <v/>
      </c>
      <c r="BT81" s="3" t="str">
        <f>IF($A81&gt;='FG_576way_Regular Symbol(2wild)'!G$16,"",IF(E81=0,"",IF(OR(E81=$BQ$1,E81=$BR$1,E82=$BQ$1,E82=$BR$1,E83=$BQ$1,E83=$BR$1,E84=$BQ$1,E84=$BR$1),0,1)))</f>
        <v/>
      </c>
      <c r="BU81" s="3" t="str">
        <f>IF($A81&gt;='FG_576way_Regular Symbol(2wild)'!H$16,"",IF(F81=0,"",IF(OR(F81=$BQ$1,F81=$BR$1,F82=$BQ$1,F82=$BR$1,F83=$BQ$1,F83=$BR$1,F84=$BQ$1,F84=$BR$1),0,1)))</f>
        <v/>
      </c>
      <c r="BW81" s="3" t="str">
        <f>IF($A81&gt;='FG_576way_Regular Symbol(2wild)'!D$16,"",IF(B81=0,"",IF(OR(B81=$BW$1,B82=$BW$1,B83=$BW$1,B81=$BX$1,B82=$BX$1,B83=$BX$1),0,1)))</f>
        <v/>
      </c>
      <c r="BX81" s="3">
        <f>IF($A81&gt;='FG_576way_Regular Symbol(2wild)'!E$16,"",IF(C81=0,"",IF(OR(C81=$BW$1,C82=$BW$1,C83=$BW$1,C81=$BX$1,C82=$BX$1,C83=$BX$1),0,1)))</f>
        <v>1</v>
      </c>
      <c r="BY81" s="3" t="str">
        <f>IF($A81&gt;='FG_576way_Regular Symbol(2wild)'!F$16,"",IF(D81=0,"",IF(OR(D81=$BW$1,D82=$BW$1,D83=$BW$1,D81=$BX$1,D82=$BX$1,D83=$BX$1,D84=$BW$1,D84=$BX$1),0,1)))</f>
        <v/>
      </c>
      <c r="BZ81" s="3" t="str">
        <f>IF($A81&gt;='FG_576way_Regular Symbol(2wild)'!G$16,"",IF(E81=0,"",IF(OR(E81=$BW$1,E82=$BW$1,E83=$BW$1,E81=$BX$1,E82=$BX$1,E83=$BX$1,E84=$BW$1,E84=$BX$1),0,1)))</f>
        <v/>
      </c>
      <c r="CA81" s="3" t="str">
        <f>IF($A81&gt;='FG_576way_Regular Symbol(2wild)'!H$16,"",IF(F81=0,"",IF(OR(F81=$BW$1,F82=$BW$1,F83=$BW$1,F81=$BX$1,F82=$BX$1,F83=$BX$1,F84=$BW$1,F84=$BX$1),0,1)))</f>
        <v/>
      </c>
      <c r="CC81" s="3" t="str">
        <f>IF($A81&gt;='FG_576way_Regular Symbol(2wild)'!D$16,"",IF(B81=0,"",IF(OR(B81=$BW$1,B82=$BW$1,B83=$BW$1,B81=$CD$1,B82=$CD$1,B83=$CD$1),0,1)))</f>
        <v/>
      </c>
      <c r="CD81" s="3">
        <f>IF($A81&gt;='FG_576way_Regular Symbol(2wild)'!E$16,"",IF(C81=0,"",IF(OR(C81=$BW$1,C82=$BW$1,C83=$BW$1,C81=$CD$1,C82=$CD$1,C83=$CD$1),0,1)))</f>
        <v>0</v>
      </c>
      <c r="CE81" s="3" t="str">
        <f>IF($A81&gt;='FG_576way_Regular Symbol(2wild)'!F$16,"",IF(D81=0,"",IF(OR(D81=$BW$1,D82=$BW$1,D83=$BW$1,D81=$CD$1,D82=$CD$1,D83=$CD$1,D84=$BW$1,D84=$CD$1),0,1)))</f>
        <v/>
      </c>
      <c r="CF81" s="3" t="str">
        <f>IF($A81&gt;='FG_576way_Regular Symbol(2wild)'!G$16,"",IF(E81=0,"",IF(OR(E81=$BW$1,E82=$BW$1,E83=$BW$1,E81=$CD$1,E82=$CD$1,E83=$CD$1,E84=$BW$1,E84=$CD$1),0,1)))</f>
        <v/>
      </c>
      <c r="CG81" s="3" t="str">
        <f>IF($A81&gt;='FG_576way_Regular Symbol(2wild)'!H$16,"",IF(F81=0,"",IF(OR(F81=$BW$1,F82=$BW$1,F83=$BW$1,F81=$CD$1,F82=$CD$1,F83=$CD$1,F84=$BW$1,F84=$CD$1),0,1)))</f>
        <v/>
      </c>
      <c r="CI81" s="3" t="str">
        <f>IF($A81&gt;='FG_576way_Regular Symbol(2wild)'!D$16,"",IF(B81=0,"",IF(OR(B81=$BW$1,B82=$BW$1,B83=$BW$1,B81=$CJ$1,B82=$CJ$1,B83=$CJ$1),0,1)))</f>
        <v/>
      </c>
      <c r="CJ81" s="3">
        <f>IF($A81&gt;='FG_576way_Regular Symbol(2wild)'!E$16,"",IF(C81=0,"",IF(OR(C81=$BW$1,C82=$BW$1,C83=$BW$1,C81=$CJ$1,C82=$CJ$1,C83=$CJ$1),0,1)))</f>
        <v>1</v>
      </c>
      <c r="CK81" s="3" t="str">
        <f>IF($A81&gt;='FG_576way_Regular Symbol(2wild)'!F$16,"",IF(D81=0,"",IF(OR(D81=$BW$1,D82=$BW$1,D83=$BW$1,D81=$CJ$1,D82=$CJ$1,D83=$CJ$1,D84=$BW$1,D84=$CJ$1),0,1)))</f>
        <v/>
      </c>
      <c r="CL81" s="3" t="str">
        <f>IF($A81&gt;='FG_576way_Regular Symbol(2wild)'!G$16,"",IF(E81=0,"",IF(OR(E81=$BW$1,E82=$BW$1,E83=$BW$1,E81=$CJ$1,E82=$CJ$1,E83=$CJ$1,E84=$BW$1,E84=$CJ$1),0,1)))</f>
        <v/>
      </c>
      <c r="CM81" s="3" t="str">
        <f>IF($A81&gt;='FG_576way_Regular Symbol(2wild)'!H$16,"",IF(F81=0,"",IF(OR(F81=$BW$1,F82=$BW$1,F83=$BW$1,F81=$CJ$1,F82=$CJ$1,F83=$CJ$1,F84=$BW$1,F84=$CJ$1),0,1)))</f>
        <v/>
      </c>
      <c r="CO81" s="3" t="str">
        <f>IF($A81&gt;='FG_576way_Regular Symbol(2wild)'!D$16,"",IF(B81=0,"",IF(OR(B81=$BW$1,B82=$BW$1,B83=$BW$1,B81=$CP$1,B82=$CP$1,B83=$CP$1),0,1)))</f>
        <v/>
      </c>
      <c r="CP81" s="3">
        <f>IF($A81&gt;='FG_576way_Regular Symbol(2wild)'!E$16,"",IF(C81=0,"",IF(OR(C81=$BW$1,C82=$BW$1,C83=$BW$1,C81=$CP$1,C82=$CP$1,C83=$CP$1),0,1)))</f>
        <v>0</v>
      </c>
      <c r="CQ81" s="3" t="str">
        <f>IF($A81&gt;='FG_576way_Regular Symbol(2wild)'!F$16,"",IF(D81=0,"",IF(OR(D81=$BW$1,D82=$BW$1,D83=$BW$1,D81=$CP$1,D82=$CP$1,D83=$CP$1,D84=$BW$1,D84=$CP$1),0,1)))</f>
        <v/>
      </c>
      <c r="CR81" s="3" t="str">
        <f>IF($A81&gt;='FG_576way_Regular Symbol(2wild)'!G$16,"",IF(E81=0,"",IF(OR(E81=$BW$1,E82=$BW$1,E83=$BW$1,E81=$CP$1,E82=$CP$1,E83=$CP$1,E84=$BW$1,E84=$CP$1),0,1)))</f>
        <v/>
      </c>
      <c r="CS81" s="3" t="str">
        <f>IF($A81&gt;='FG_576way_Regular Symbol(2wild)'!H$16,"",IF(F81=0,"",IF(OR(F81=$BW$1,F82=$BW$1,F83=$BW$1,F81=$CP$1,F82=$CP$1,F83=$CP$1,F84=$BW$1,F84=$CP$1),0,1)))</f>
        <v/>
      </c>
      <c r="CU81" s="3" t="str">
        <f>IF($A81&gt;='FG_576way_Regular Symbol(2wild)'!D$16,"",IF(B81=0,"",IF(OR(B81=$BW$1,B82=$BW$1,B83=$BW$1,B81=$CV$1,B82=$CV$1,B83=$CV$1),0,1)))</f>
        <v/>
      </c>
      <c r="CV81" s="3">
        <f>IF($A81&gt;='FG_576way_Regular Symbol(2wild)'!E$16,"",IF(C81=0,"",IF(OR(C81=$BW$1,C82=$BW$1,C83=$BW$1,C81=$CV$1,C82=$CV$1,C83=$CV$1),0,1)))</f>
        <v>1</v>
      </c>
      <c r="CW81" s="3" t="str">
        <f>IF($A81&gt;='FG_576way_Regular Symbol(2wild)'!F$16,"",IF(D81=0,"",IF(OR(D81=$BW$1,D82=$BW$1,D83=$BW$1,D81=$CV$1,D82=$CV$1,D83=$CV$1,D84=$BW$1,D84=$CV$1),0,1)))</f>
        <v/>
      </c>
      <c r="CX81" s="3" t="str">
        <f>IF($A81&gt;='FG_576way_Regular Symbol(2wild)'!G$16,"",IF(E81=0,"",IF(OR(E81=$BW$1,E82=$BW$1,E83=$BW$1,E81=$CV$1,E82=$CV$1,E83=$CV$1,E84=$BW$1,E84=$CV$1),0,1)))</f>
        <v/>
      </c>
      <c r="CY81" s="3" t="str">
        <f>IF($A81&gt;='FG_576way_Regular Symbol(2wild)'!H$16,"",IF(F81=0,"",IF(OR(F81=$BW$1,F82=$BW$1,F83=$BW$1,F81=$CV$1,F82=$CV$1,F83=$CV$1,F84=$BW$1,F84=$CV$1),0,1)))</f>
        <v/>
      </c>
    </row>
    <row r="82" spans="1:103">
      <c r="A82" s="337">
        <f>IF('FG_243way_Regular Symbol'!L81="","",'FG_243way_Regular Symbol'!L81)</f>
        <v>78</v>
      </c>
      <c r="B82" s="191" t="str">
        <f>IF('FG_576way_Regular Symbol(2wild)'!Q81="",
IF($A82-'FG_576way_Regular Symbol(2wild)'!D$16&gt;='FG_576way_RegularＸ_W()'!B$2-1,"",VLOOKUP($A82-'FG_576way_Regular Symbol(2wild)'!D$16,'FG_576way_Regular Symbol(2wild)'!$P$3:$U$99,'FG_576way_RegularＸ_W()'!B$3+1,FALSE)),
'FG_576way_Regular Symbol(2wild)'!Q81)</f>
        <v/>
      </c>
      <c r="C82" s="191" t="str">
        <f>IF('FG_576way_Regular Symbol(2wild)'!R81="",
IF($A82-'FG_576way_Regular Symbol(2wild)'!E$16&gt;='FG_576way_RegularＸ_W()'!C$2-1,"",VLOOKUP($A82-'FG_576way_Regular Symbol(2wild)'!E$16,'FG_576way_Regular Symbol(2wild)'!$P$3:$U$99,'FG_576way_RegularＸ_W()'!C$3+1,FALSE)),
'FG_576way_Regular Symbol(2wild)'!R81)</f>
        <v>Q</v>
      </c>
      <c r="D82" s="191" t="str">
        <f>IF('FG_576way_Regular Symbol(2wild)'!S81="",
IF($A82-'FG_576way_Regular Symbol(2wild)'!F$16&gt;='FG_576way_RegularＸ_W()'!D$2-1,"",VLOOKUP($A82-'FG_576way_Regular Symbol(2wild)'!F$16,'FG_576way_Regular Symbol(2wild)'!$P$3:$U$99,'FG_576way_RegularＸ_W()'!D$3+1,FALSE)),
'FG_576way_Regular Symbol(2wild)'!S81)</f>
        <v/>
      </c>
      <c r="E82" s="191" t="str">
        <f>IF('FG_576way_Regular Symbol(2wild)'!T81="",
IF($A82-'FG_576way_Regular Symbol(2wild)'!G$16&gt;='FG_576way_RegularＸ_W()'!E$2-1,"",VLOOKUP($A82-'FG_576way_Regular Symbol(2wild)'!G$16,'FG_576way_Regular Symbol(2wild)'!$P$3:$U$99,'FG_576way_RegularＸ_W()'!E$3+1,FALSE)),
'FG_576way_Regular Symbol(2wild)'!T81)</f>
        <v/>
      </c>
      <c r="F82" s="191" t="str">
        <f>IF('FG_576way_Regular Symbol(2wild)'!U81="",
IF($A82-'FG_576way_Regular Symbol(2wild)'!H$16&gt;='FG_576way_RegularＸ_W()'!F$2-1,"",VLOOKUP($A82-'FG_576way_Regular Symbol(2wild)'!H$16,'FG_576way_Regular Symbol(2wild)'!$P$3:$U$99,'FG_576way_RegularＸ_W()'!F$3+1,FALSE)),
'FG_576way_Regular Symbol(2wild)'!U81)</f>
        <v/>
      </c>
      <c r="N82" s="363">
        <f t="shared" si="2"/>
        <v>78</v>
      </c>
      <c r="O82" s="344" t="str">
        <f>IF($A82&gt;='FG_576way_Regular Symbol(2wild)'!D$16,"",IF(B82="","",IF(OR(B82=$O$1,B82=$P$1,B83=$O$1,B83=$P$1,B84=$O$1,B84=$P$1),0,1)))</f>
        <v/>
      </c>
      <c r="P82" s="344">
        <f>IF($A82&gt;='FG_576way_Regular Symbol(2wild)'!E$16,"",IF(C82="","",IF(OR(C82=$O$1,C82=$P$1,C83=$O$1,C83=$P$1,C84=$O$1,C84=$P$1),0,1)))</f>
        <v>1</v>
      </c>
      <c r="Q82" s="344" t="str">
        <f>IF($A82&gt;='FG_576way_Regular Symbol(2wild)'!F$16,"",IF(D82="","",IF(OR(D82=$O$1,D82=$P$1,D83=$O$1,D83=$P$1,D84=$O$1,D84=$P$1,D85=$O$1,D85=$P$1),0,1)))</f>
        <v/>
      </c>
      <c r="R82" s="344" t="str">
        <f>IF($A82&gt;='FG_576way_Regular Symbol(2wild)'!G$16,"",IF(E82="","",IF(OR(E82=$O$1,E82=$P$1,E83=$O$1,E83=$P$1,E84=$O$1,E84=$P$1,E85=$O$1,E85=$P$1),0,1)))</f>
        <v/>
      </c>
      <c r="S82" s="344" t="str">
        <f>IF($A82&gt;='FG_576way_Regular Symbol(2wild)'!H$16,"",IF(F82="","",IF(OR(F82=$O$1,F82=$P$1,F83=$O$1,F83=$P$1,F84=$O$1,F84=$P$1,F85=$O$1,F85=$P$1),0,1)))</f>
        <v/>
      </c>
      <c r="U82" s="344" t="str">
        <f>IF($A82&gt;='FG_576way_Regular Symbol(2wild)'!D$16,"",IF(B82=0,"",IF(OR(B82=$U$1,B82=$V$1,B83=$U$1,B83=$V$1,B84=$U$1,B84=$V$1),0,1)))</f>
        <v/>
      </c>
      <c r="V82" s="344">
        <f>IF($A82&gt;='FG_576way_Regular Symbol(2wild)'!E$16,"",IF(C82=0,"",IF(OR(C82=$U$1,C82=$V$1,C83=$U$1,C83=$V$1,C84=$U$1,C84=$V$1),0,1)))</f>
        <v>1</v>
      </c>
      <c r="W82" s="3" t="str">
        <f>IF($A82&gt;='FG_576way_Regular Symbol(2wild)'!F$16,"",IF(D82=0,"",IF(OR(D82=$U$1,D82=$V$1,D83=$U$1,D83=$V$1,D84=$U$1,D84=$V$1,D85=$U$1,D85=$V$1),0,1)))</f>
        <v/>
      </c>
      <c r="X82" s="3" t="str">
        <f>IF($A82&gt;='FG_576way_Regular Symbol(2wild)'!G$16,"",IF(E82=0,"",IF(OR(E82=$U$1,E82=$V$1,E83=$U$1,E83=$V$1,E84=$U$1,E84=$V$1,E85=$U$1,E85=$V$1),0,1)))</f>
        <v/>
      </c>
      <c r="Y82" s="3" t="str">
        <f>IF($A82&gt;='FG_576way_Regular Symbol(2wild)'!H$16,"",IF(F82=0,"",IF(OR(F82=$U$1,F82=$V$1,F83=$U$1,F83=$V$1,F84=$U$1,F84=$V$1,F85=$U$1,F85=$V$1),0,1)))</f>
        <v/>
      </c>
      <c r="AA82" s="344" t="str">
        <f>IF($A82&gt;='FG_576way_Regular Symbol(2wild)'!D$16,"",IF(B82=0,"",IF(OR(B82=$AA$1,B82=$AB$1,B83=$AA$1,B83=$AB$1,B84=$AA$1,,B84=$AB$1),0,1)))</f>
        <v/>
      </c>
      <c r="AB82" s="344">
        <f>IF($A82&gt;='FG_576way_Regular Symbol(2wild)'!E$16,"",IF(C82=0,"",IF(OR(C82=$AA$1,C82=$AB$1,C83=$AA$1,C83=$AB$1,C84=$AA$1,,C84=$AB$1),0,1)))</f>
        <v>1</v>
      </c>
      <c r="AC82" s="3" t="str">
        <f>IF($A82&gt;='FG_576way_Regular Symbol(2wild)'!F$16,"",IF(D82=0,"",IF(OR(D82=$AA$1,D82=$AB$1,D83=$AA$1,D83=$AB$1,D84=$AA$1,D84=$AB$1,D85=$AA$1,D85=$AB$1),0,1)))</f>
        <v/>
      </c>
      <c r="AD82" s="3" t="str">
        <f>IF($A82&gt;='FG_576way_Regular Symbol(2wild)'!G$16,"",IF(E82=0,"",IF(OR(E82=$AA$1,E82=$AB$1,E83=$AA$1,E83=$AB$1,E84=$AA$1,E84=$AB$1,E85=$AA$1,E85=$AB$1),0,1)))</f>
        <v/>
      </c>
      <c r="AE82" s="3" t="str">
        <f>IF($A82&gt;='FG_576way_Regular Symbol(2wild)'!H$16,"",IF(F82=0,"",IF(OR(F82=$AA$1,F82=$AB$1,F83=$AA$1,F83=$AB$1,F84=$AA$1,F84=$AB$1,F85=$AA$1,F85=$AB$1),0,1)))</f>
        <v/>
      </c>
      <c r="AG82" s="344" t="str">
        <f>IF($A82&gt;='FG_576way_Regular Symbol(2wild)'!D$16,"",IF(B82=0,"",IF(OR(B82=$AG$1,B82=$AH$1,B83=$AG$1,B83=$AH$1,B84=$AG$1,B84=$AH$1),0,1)))</f>
        <v/>
      </c>
      <c r="AH82" s="344">
        <f>IF($A82&gt;='FG_576way_Regular Symbol(2wild)'!E$16,"",IF(C82=0,"",IF(OR(C82=$AG$1,C82=$AH$1,C83=$AG$1,C83=$AH$1,C84=$AG$1,C84=$AH$1),0,1)))</f>
        <v>1</v>
      </c>
      <c r="AI82" s="3" t="str">
        <f>IF($A82&gt;='FG_576way_Regular Symbol(2wild)'!F$16,"",IF(D82=0,"",IF(OR(D82=$AG$1,D82=$AH$1,D83=$AG$1,D83=$AH$1,D84=$AG$1,D84=$AH$1,D85=$AG$1,D85=$AH$1),0,1)))</f>
        <v/>
      </c>
      <c r="AJ82" s="3" t="str">
        <f>IF($A82&gt;='FG_576way_Regular Symbol(2wild)'!G$16,"",IF(E82=0,"",IF(OR(E82=$AG$1,E82=$AH$1,E83=$AG$1,E83=$AH$1,E84=$AG$1,E84=$AH$1,E85=$AG$1,E85=$AH$1),0,1)))</f>
        <v/>
      </c>
      <c r="AK82" s="3" t="str">
        <f>IF($A82&gt;='FG_576way_Regular Symbol(2wild)'!H$16,"",IF(F82=0,"",IF(OR(F82=$AG$1,F82=$AH$1,F83=$AG$1,F83=$AH$1,F84=$AG$1,F84=$AH$1,F85=$AG$1,F85=$AH$1),0,1)))</f>
        <v/>
      </c>
      <c r="AM82" s="344" t="str">
        <f>IF($A82&gt;='FG_576way_Regular Symbol(2wild)'!D$16,"",IF(B82=0,"",IF(OR(B82=$AM$1,B82=$AN$1,B83=$AM$1,B83=$AN$1,B84=$AM$1,B84=$AN$1),0,1)))</f>
        <v/>
      </c>
      <c r="AN82" s="344">
        <f>IF($A82&gt;='FG_576way_Regular Symbol(2wild)'!E$16,"",IF(C82=0,"",IF(OR(C82=$AM$1,C82=$AN$1,C83=$AM$1,C83=$AN$1,C84=$AM$1,C84=$AN$1),0,1)))</f>
        <v>1</v>
      </c>
      <c r="AO82" s="3" t="str">
        <f>IF($A82&gt;='FG_576way_Regular Symbol(2wild)'!F$16,"",IF(D82=0,"",IF(OR(D82=$AM$1,D82=$AN$1,D83=$AM$1,D83=$AN$1,D84=$AM$1,D84=$AN$1,D85=$AM$1,D85=$AN$1),0,1)))</f>
        <v/>
      </c>
      <c r="AP82" s="3" t="str">
        <f>IF($A82&gt;='FG_576way_Regular Symbol(2wild)'!G$16,"",IF(E82=0,"",IF(OR(E82=$AM$1,E82=$AN$1,E83=$AM$1,E83=$AN$1,E84=$AM$1,E84=$AN$1,E85=$AM$1,E85=$AN$1),0,1)))</f>
        <v/>
      </c>
      <c r="AQ82" s="3" t="str">
        <f>IF($A82&gt;='FG_576way_Regular Symbol(2wild)'!H$16,"",IF(F82=0,"",IF(OR(F82=$AM$1,F82=$AN$1,F83=$AM$1,F83=$AN$1,F84=$AM$1,F84=$AN$1,F85=$AM$1,F85=$AN$1),0,1)))</f>
        <v/>
      </c>
      <c r="AS82" s="344" t="str">
        <f>IF($A82&gt;='FG_576way_Regular Symbol(2wild)'!D$16,"",IF(B82=0,"",IF(OR(B82=$AM$1,B82=$AT$1,B83=$AM$1,B83=$AT$1,B84=$AM$1,B84=$AT$1),0,1)))</f>
        <v/>
      </c>
      <c r="AT82" s="344">
        <f>IF($A82&gt;='FG_576way_Regular Symbol(2wild)'!E$16,"",IF(C82=0,"",IF(OR(C82=$AM$1,C82=$AT$1,C83=$AM$1,C83=$AT$1,C84=$AM$1,C84=$AT$1),0,1)))</f>
        <v>1</v>
      </c>
      <c r="AU82" s="3" t="str">
        <f>IF($A82&gt;='FG_576way_Regular Symbol(2wild)'!F$16,"",IF(D82=0,"",IF(OR(D82=$AM$1,D82=$AT$1,D83=$AM$1,D83=$AT$1,D84=$AM$1,D84=$AT$1,D85=$AM$1,D85=$AT$1),0,1)))</f>
        <v/>
      </c>
      <c r="AV82" s="3" t="str">
        <f>IF($A82&gt;='FG_576way_Regular Symbol(2wild)'!G$16,"",IF(E82=0,"",IF(OR(E82=$AM$1,E82=$AT$1,E83=$AM$1,E83=$AT$1,E84=$AM$1,E84=$AT$1,E85=$AM$1,E85=$AT$1),0,1)))</f>
        <v/>
      </c>
      <c r="AW82" s="3" t="str">
        <f>IF($A82&gt;='FG_576way_Regular Symbol(2wild)'!H$16,"",IF(F82=0,"",IF(OR(F82=$AM$1,F82=$AT$1,F83=$AM$1,F83=$AT$1,F84=$AM$1,F84=$AT$1,F85=$AM$1,F85=$AT$1),0,1)))</f>
        <v/>
      </c>
      <c r="AY82" s="344" t="str">
        <f>IF($A82&gt;='FG_576way_Regular Symbol(2wild)'!D$16,"",IF(B82=0,"",IF(OR(B82=$AM$1,B82=$AZ$1,B83=$AM$1,B83=$AZ$1,B84=$AM$1,B84=$AZ$1),0,1)))</f>
        <v/>
      </c>
      <c r="AZ82" s="344">
        <f>IF($A82&gt;='FG_576way_Regular Symbol(2wild)'!E$16,"",IF(C82=0,"",IF(OR(C82=$AM$1,C82=$AZ$1,C83=$AM$1,C83=$AZ$1,C84=$AM$1,C84=$AZ$1),0,1)))</f>
        <v>1</v>
      </c>
      <c r="BA82" s="3" t="str">
        <f>IF($A82&gt;='FG_576way_Regular Symbol(2wild)'!F$16,"",IF(D82=0,"",IF(OR(D82=$AM$1,D82=$AZ$1,D83=$AM$1,D83=$AZ$1,D84=$AM$1,D84=$AZ$1,D85=$AM$1,D85=$AZ$1),0,1)))</f>
        <v/>
      </c>
      <c r="BB82" s="3" t="str">
        <f>IF($A82&gt;='FG_576way_Regular Symbol(2wild)'!G$16,"",IF(E82=0,"",IF(OR(E82=$AM$1,E82=$AZ$1,E83=$AM$1,E83=$AZ$1,E84=$AM$1,E84=$AZ$1,E85=$AM$1,E85=$AZ$1),0,1)))</f>
        <v/>
      </c>
      <c r="BC82" s="3" t="str">
        <f>IF($A82&gt;='FG_576way_Regular Symbol(2wild)'!H$16,"",IF(F82=0,"",IF(OR(F82=$AM$1,F82=$AZ$1,F83=$AM$1,F83=$AZ$1,F84=$AM$1,F84=$AZ$1,F85=$AM$1,F85=$AZ$1),0,1)))</f>
        <v/>
      </c>
      <c r="BE82" s="344" t="str">
        <f>IF($A82&gt;='FG_576way_Regular Symbol(2wild)'!D$16,"",IF(B82=0,"",IF(OR(B82=$AM$1,B82=$BF$1,B83=$AM$1,B83=$BF$1,B84=$AM$1,B84=$BF$1),0,1)))</f>
        <v/>
      </c>
      <c r="BF82" s="344">
        <f>IF($A82&gt;='FG_576way_Regular Symbol(2wild)'!E$16,"",IF(C82=0,"",IF(OR(C82=$AM$1,C82=$BF$1,C83=$AM$1,C83=$BF$1,C84=$AM$1,C84=$BF$1),0,1)))</f>
        <v>1</v>
      </c>
      <c r="BG82" s="3" t="str">
        <f>IF($A82&gt;='FG_576way_Regular Symbol(2wild)'!F$16,"",IF(D82=0,"",IF(OR(D82=$AM$1,D82=$BF$1,D83=$AM$1,D83=$BF$1,D84=$AM$1,D84=$BF$1,D85=$AM$1,D85=$BF$1),0,1)))</f>
        <v/>
      </c>
      <c r="BH82" s="3" t="str">
        <f>IF($A82&gt;='FG_576way_Regular Symbol(2wild)'!G$16,"",IF(E82=0,"",IF(OR(E82=$AM$1,E82=$BF$1,E83=$AM$1,E83=$BF$1,E84=$AM$1,E84=$BF$1,E85=$AM$1,E85=$BF$1),0,1)))</f>
        <v/>
      </c>
      <c r="BI82" s="3" t="str">
        <f>IF($A82&gt;='FG_576way_Regular Symbol(2wild)'!H$16,"",IF(F82=0,"",IF(OR(F82=$AM$1,F82=$BF$1,F83=$AM$1,F83=$BF$1,F84=$AM$1,F84=$BF$1,F85=$AM$1,F85=$BF$1),0,1)))</f>
        <v/>
      </c>
      <c r="BK82" s="344" t="str">
        <f>IF($A82&gt;='FG_576way_Regular Symbol(2wild)'!D$16,"",IF(B82=0,"",IF(OR(B82=$AM$1,B82=$BL$1,B83=$AM$1,B83=$BL$1,B84=$AM$1,B84=$BL$1),0,1)))</f>
        <v/>
      </c>
      <c r="BL82" s="344">
        <f>IF($A82&gt;='FG_576way_Regular Symbol(2wild)'!E$16,"",IF(C82=0,"",IF(OR(C82=$AM$1,C82=$BL$1,C83=$AM$1,C83=$BL$1,C84=$AM$1,C84=$BL$1),0,1)))</f>
        <v>1</v>
      </c>
      <c r="BM82" s="3" t="str">
        <f>IF($A82&gt;='FG_576way_Regular Symbol(2wild)'!F$16,"",IF(D82=0,"",IF(OR(D82=$AM$1,D82=$BL$1,D83=$AM$1,D83=$BL$1,D84=$AM$1,D84=$BL$1,D85=$AM$1,D85=$BL$1),0,1)))</f>
        <v/>
      </c>
      <c r="BN82" s="3" t="str">
        <f>IF($A82&gt;='FG_576way_Regular Symbol(2wild)'!G$16,"",IF(E82=0,"",IF(OR(E82=$AM$1,E82=$BL$1,E83=$AM$1,E83=$BL$1,E84=$AM$1,E84=$BL$1,E85=$AM$1,E85=$BL$1),0,1)))</f>
        <v/>
      </c>
      <c r="BO82" s="3" t="str">
        <f>IF($A82&gt;='FG_576way_Regular Symbol(2wild)'!H$16,"",IF(F82=0,"",IF(OR(F82=$AM$1,F82=$BL$1,F83=$AM$1,F83=$BL$1,F84=$AM$1,F84=$BL$1,F85=$AM$1,F85=$BL$1),0,1)))</f>
        <v/>
      </c>
      <c r="BQ82" s="3" t="str">
        <f>IF($A82&gt;='FG_576way_Regular Symbol(2wild)'!D$16,"",IF(B82=0,"",IF(OR(B82=$BQ$1,B82=$BR$1,B83=$BQ$1,B83=$BR$1,B84=$BQ$1,B84=$BR$1),0,1)))</f>
        <v/>
      </c>
      <c r="BR82" s="3">
        <f>IF($A82&gt;='FG_576way_Regular Symbol(2wild)'!E$16,"",IF(C82=0,"",IF(OR(C82=$BQ$1,C82=$BR$1,C83=$BQ$1,C83=$BR$1,C84=$BQ$1,C84=$BR$1),0,1)))</f>
        <v>1</v>
      </c>
      <c r="BS82" s="3" t="str">
        <f>IF($A82&gt;='FG_576way_Regular Symbol(2wild)'!F$16,"",IF(D82=0,"",IF(OR(D82=$BQ$1,D82=$BR$1,D83=$BQ$1,D83=$BR$1,D84=$BQ$1,D84=$BR$1,D85=$BQ$1,D85=$BR$1),0,1)))</f>
        <v/>
      </c>
      <c r="BT82" s="3" t="str">
        <f>IF($A82&gt;='FG_576way_Regular Symbol(2wild)'!G$16,"",IF(E82=0,"",IF(OR(E82=$BQ$1,E82=$BR$1,E83=$BQ$1,E83=$BR$1,E84=$BQ$1,E84=$BR$1,E85=$BQ$1,E85=$BR$1),0,1)))</f>
        <v/>
      </c>
      <c r="BU82" s="3" t="str">
        <f>IF($A82&gt;='FG_576way_Regular Symbol(2wild)'!H$16,"",IF(F82=0,"",IF(OR(F82=$BQ$1,F82=$BR$1,F83=$BQ$1,F83=$BR$1,F84=$BQ$1,F84=$BR$1,F85=$BQ$1,F85=$BR$1),0,1)))</f>
        <v/>
      </c>
      <c r="BW82" s="3" t="str">
        <f>IF($A82&gt;='FG_576way_Regular Symbol(2wild)'!D$16,"",IF(B82=0,"",IF(OR(B82=$BW$1,B83=$BW$1,B84=$BW$1,B82=$BX$1,B83=$BX$1,B84=$BX$1),0,1)))</f>
        <v/>
      </c>
      <c r="BX82" s="3">
        <f>IF($A82&gt;='FG_576way_Regular Symbol(2wild)'!E$16,"",IF(C82=0,"",IF(OR(C82=$BW$1,C83=$BW$1,C84=$BW$1,C82=$BX$1,C83=$BX$1,C84=$BX$1),0,1)))</f>
        <v>1</v>
      </c>
      <c r="BY82" s="3" t="str">
        <f>IF($A82&gt;='FG_576way_Regular Symbol(2wild)'!F$16,"",IF(D82=0,"",IF(OR(D82=$BW$1,D83=$BW$1,D84=$BW$1,D82=$BX$1,D83=$BX$1,D84=$BX$1,D85=$BW$1,D85=$BX$1),0,1)))</f>
        <v/>
      </c>
      <c r="BZ82" s="3" t="str">
        <f>IF($A82&gt;='FG_576way_Regular Symbol(2wild)'!G$16,"",IF(E82=0,"",IF(OR(E82=$BW$1,E83=$BW$1,E84=$BW$1,E82=$BX$1,E83=$BX$1,E84=$BX$1,E85=$BW$1,E85=$BX$1),0,1)))</f>
        <v/>
      </c>
      <c r="CA82" s="3" t="str">
        <f>IF($A82&gt;='FG_576way_Regular Symbol(2wild)'!H$16,"",IF(F82=0,"",IF(OR(F82=$BW$1,F83=$BW$1,F84=$BW$1,F82=$BX$1,F83=$BX$1,F84=$BX$1,F85=$BW$1,F85=$BX$1),0,1)))</f>
        <v/>
      </c>
      <c r="CC82" s="3" t="str">
        <f>IF($A82&gt;='FG_576way_Regular Symbol(2wild)'!D$16,"",IF(B82=0,"",IF(OR(B82=$BW$1,B83=$BW$1,B84=$BW$1,B82=$CD$1,B83=$CD$1,B84=$CD$1),0,1)))</f>
        <v/>
      </c>
      <c r="CD82" s="3">
        <f>IF($A82&gt;='FG_576way_Regular Symbol(2wild)'!E$16,"",IF(C82=0,"",IF(OR(C82=$BW$1,C83=$BW$1,C84=$BW$1,C82=$CD$1,C83=$CD$1,C84=$CD$1),0,1)))</f>
        <v>0</v>
      </c>
      <c r="CE82" s="3" t="str">
        <f>IF($A82&gt;='FG_576way_Regular Symbol(2wild)'!F$16,"",IF(D82=0,"",IF(OR(D82=$BW$1,D83=$BW$1,D84=$BW$1,D82=$CD$1,D83=$CD$1,D84=$CD$1,D85=$BW$1,D85=$CD$1),0,1)))</f>
        <v/>
      </c>
      <c r="CF82" s="3" t="str">
        <f>IF($A82&gt;='FG_576way_Regular Symbol(2wild)'!G$16,"",IF(E82=0,"",IF(OR(E82=$BW$1,E83=$BW$1,E84=$BW$1,E82=$CD$1,E83=$CD$1,E84=$CD$1,E85=$BW$1,E85=$CD$1),0,1)))</f>
        <v/>
      </c>
      <c r="CG82" s="3" t="str">
        <f>IF($A82&gt;='FG_576way_Regular Symbol(2wild)'!H$16,"",IF(F82=0,"",IF(OR(F82=$BW$1,F83=$BW$1,F84=$BW$1,F82=$CD$1,F83=$CD$1,F84=$CD$1,F85=$BW$1,F85=$CD$1),0,1)))</f>
        <v/>
      </c>
      <c r="CI82" s="3" t="str">
        <f>IF($A82&gt;='FG_576way_Regular Symbol(2wild)'!D$16,"",IF(B82=0,"",IF(OR(B82=$BW$1,B83=$BW$1,B84=$BW$1,B82=$CJ$1,B83=$CJ$1,B84=$CJ$1),0,1)))</f>
        <v/>
      </c>
      <c r="CJ82" s="3">
        <f>IF($A82&gt;='FG_576way_Regular Symbol(2wild)'!E$16,"",IF(C82=0,"",IF(OR(C82=$BW$1,C83=$BW$1,C84=$BW$1,C82=$CJ$1,C83=$CJ$1,C84=$CJ$1),0,1)))</f>
        <v>1</v>
      </c>
      <c r="CK82" s="3" t="str">
        <f>IF($A82&gt;='FG_576way_Regular Symbol(2wild)'!F$16,"",IF(D82=0,"",IF(OR(D82=$BW$1,D83=$BW$1,D84=$BW$1,D82=$CJ$1,D83=$CJ$1,D84=$CJ$1,D85=$BW$1,D85=$CJ$1),0,1)))</f>
        <v/>
      </c>
      <c r="CL82" s="3" t="str">
        <f>IF($A82&gt;='FG_576way_Regular Symbol(2wild)'!G$16,"",IF(E82=0,"",IF(OR(E82=$BW$1,E83=$BW$1,E84=$BW$1,E82=$CJ$1,E83=$CJ$1,E84=$CJ$1,E85=$BW$1,E85=$CJ$1),0,1)))</f>
        <v/>
      </c>
      <c r="CM82" s="3" t="str">
        <f>IF($A82&gt;='FG_576way_Regular Symbol(2wild)'!H$16,"",IF(F82=0,"",IF(OR(F82=$BW$1,F83=$BW$1,F84=$BW$1,F82=$CJ$1,F83=$CJ$1,F84=$CJ$1,F85=$BW$1,F85=$CJ$1),0,1)))</f>
        <v/>
      </c>
      <c r="CO82" s="3" t="str">
        <f>IF($A82&gt;='FG_576way_Regular Symbol(2wild)'!D$16,"",IF(B82=0,"",IF(OR(B82=$BW$1,B83=$BW$1,B84=$BW$1,B82=$CP$1,B83=$CP$1,B84=$CP$1),0,1)))</f>
        <v/>
      </c>
      <c r="CP82" s="3">
        <f>IF($A82&gt;='FG_576way_Regular Symbol(2wild)'!E$16,"",IF(C82=0,"",IF(OR(C82=$BW$1,C83=$BW$1,C84=$BW$1,C82=$CP$1,C83=$CP$1,C84=$CP$1),0,1)))</f>
        <v>0</v>
      </c>
      <c r="CQ82" s="3" t="str">
        <f>IF($A82&gt;='FG_576way_Regular Symbol(2wild)'!F$16,"",IF(D82=0,"",IF(OR(D82=$BW$1,D83=$BW$1,D84=$BW$1,D82=$CP$1,D83=$CP$1,D84=$CP$1,D85=$BW$1,D85=$CP$1),0,1)))</f>
        <v/>
      </c>
      <c r="CR82" s="3" t="str">
        <f>IF($A82&gt;='FG_576way_Regular Symbol(2wild)'!G$16,"",IF(E82=0,"",IF(OR(E82=$BW$1,E83=$BW$1,E84=$BW$1,E82=$CP$1,E83=$CP$1,E84=$CP$1,E85=$BW$1,E85=$CP$1),0,1)))</f>
        <v/>
      </c>
      <c r="CS82" s="3" t="str">
        <f>IF($A82&gt;='FG_576way_Regular Symbol(2wild)'!H$16,"",IF(F82=0,"",IF(OR(F82=$BW$1,F83=$BW$1,F84=$BW$1,F82=$CP$1,F83=$CP$1,F84=$CP$1,F85=$BW$1,F85=$CP$1),0,1)))</f>
        <v/>
      </c>
      <c r="CU82" s="3" t="str">
        <f>IF($A82&gt;='FG_576way_Regular Symbol(2wild)'!D$16,"",IF(B82=0,"",IF(OR(B82=$BW$1,B83=$BW$1,B84=$BW$1,B82=$CV$1,B83=$CV$1,B84=$CV$1),0,1)))</f>
        <v/>
      </c>
      <c r="CV82" s="3">
        <f>IF($A82&gt;='FG_576way_Regular Symbol(2wild)'!E$16,"",IF(C82=0,"",IF(OR(C82=$BW$1,C83=$BW$1,C84=$BW$1,C82=$CV$1,C83=$CV$1,C84=$CV$1),0,1)))</f>
        <v>1</v>
      </c>
      <c r="CW82" s="3" t="str">
        <f>IF($A82&gt;='FG_576way_Regular Symbol(2wild)'!F$16,"",IF(D82=0,"",IF(OR(D82=$BW$1,D83=$BW$1,D84=$BW$1,D82=$CV$1,D83=$CV$1,D84=$CV$1,D85=$BW$1,D85=$CV$1),0,1)))</f>
        <v/>
      </c>
      <c r="CX82" s="3" t="str">
        <f>IF($A82&gt;='FG_576way_Regular Symbol(2wild)'!G$16,"",IF(E82=0,"",IF(OR(E82=$BW$1,E83=$BW$1,E84=$BW$1,E82=$CV$1,E83=$CV$1,E84=$CV$1,E85=$BW$1,E85=$CV$1),0,1)))</f>
        <v/>
      </c>
      <c r="CY82" s="3" t="str">
        <f>IF($A82&gt;='FG_576way_Regular Symbol(2wild)'!H$16,"",IF(F82=0,"",IF(OR(F82=$BW$1,F83=$BW$1,F84=$BW$1,F82=$CV$1,F83=$CV$1,F84=$CV$1,F85=$BW$1,F85=$CV$1),0,1)))</f>
        <v/>
      </c>
    </row>
    <row r="83" spans="1:103">
      <c r="A83" s="337">
        <f>IF('FG_243way_Regular Symbol'!L82="","",'FG_243way_Regular Symbol'!L82)</f>
        <v>79</v>
      </c>
      <c r="B83" s="191" t="str">
        <f>IF('FG_576way_Regular Symbol(2wild)'!Q82="",
IF($A83-'FG_576way_Regular Symbol(2wild)'!D$16&gt;='FG_576way_RegularＸ_W()'!B$2-1,"",VLOOKUP($A83-'FG_576way_Regular Symbol(2wild)'!D$16,'FG_576way_Regular Symbol(2wild)'!$P$3:$U$99,'FG_576way_RegularＸ_W()'!B$3+1,FALSE)),
'FG_576way_Regular Symbol(2wild)'!Q82)</f>
        <v/>
      </c>
      <c r="C83" s="191" t="str">
        <f>IF('FG_576way_Regular Symbol(2wild)'!R82="",
IF($A83-'FG_576way_Regular Symbol(2wild)'!E$16&gt;='FG_576way_RegularＸ_W()'!C$2-1,"",VLOOKUP($A83-'FG_576way_Regular Symbol(2wild)'!E$16,'FG_576way_Regular Symbol(2wild)'!$P$3:$U$99,'FG_576way_RegularＸ_W()'!C$3+1,FALSE)),
'FG_576way_Regular Symbol(2wild)'!R82)</f>
        <v>TE</v>
      </c>
      <c r="D83" s="191" t="str">
        <f>IF('FG_576way_Regular Symbol(2wild)'!S82="",
IF($A83-'FG_576way_Regular Symbol(2wild)'!F$16&gt;='FG_576way_RegularＸ_W()'!D$2-1,"",VLOOKUP($A83-'FG_576way_Regular Symbol(2wild)'!F$16,'FG_576way_Regular Symbol(2wild)'!$P$3:$U$99,'FG_576way_RegularＸ_W()'!D$3+1,FALSE)),
'FG_576way_Regular Symbol(2wild)'!S82)</f>
        <v/>
      </c>
      <c r="E83" s="191" t="str">
        <f>IF('FG_576way_Regular Symbol(2wild)'!T82="",
IF($A83-'FG_576way_Regular Symbol(2wild)'!G$16&gt;='FG_576way_RegularＸ_W()'!E$2-1,"",VLOOKUP($A83-'FG_576way_Regular Symbol(2wild)'!G$16,'FG_576way_Regular Symbol(2wild)'!$P$3:$U$99,'FG_576way_RegularＸ_W()'!E$3+1,FALSE)),
'FG_576way_Regular Symbol(2wild)'!T82)</f>
        <v/>
      </c>
      <c r="F83" s="191" t="str">
        <f>IF('FG_576way_Regular Symbol(2wild)'!U82="",
IF($A83-'FG_576way_Regular Symbol(2wild)'!H$16&gt;='FG_576way_RegularＸ_W()'!F$2-1,"",VLOOKUP($A83-'FG_576way_Regular Symbol(2wild)'!H$16,'FG_576way_Regular Symbol(2wild)'!$P$3:$U$99,'FG_576way_RegularＸ_W()'!F$3+1,FALSE)),
'FG_576way_Regular Symbol(2wild)'!U82)</f>
        <v/>
      </c>
      <c r="N83" s="363">
        <f t="shared" si="2"/>
        <v>79</v>
      </c>
      <c r="O83" s="344" t="str">
        <f>IF($A83&gt;='FG_576way_Regular Symbol(2wild)'!D$16,"",IF(B83="","",IF(OR(B83=$O$1,B83=$P$1,B84=$O$1,B84=$P$1,B85=$O$1,B85=$P$1),0,1)))</f>
        <v/>
      </c>
      <c r="P83" s="344">
        <f>IF($A83&gt;='FG_576way_Regular Symbol(2wild)'!E$16,"",IF(C83="","",IF(OR(C83=$O$1,C83=$P$1,C84=$O$1,C84=$P$1,C85=$O$1,C85=$P$1),0,1)))</f>
        <v>1</v>
      </c>
      <c r="Q83" s="344" t="str">
        <f>IF($A83&gt;='FG_576way_Regular Symbol(2wild)'!F$16,"",IF(D83="","",IF(OR(D83=$O$1,D83=$P$1,D84=$O$1,D84=$P$1,D85=$O$1,D85=$P$1,D86=$O$1,D86=$P$1),0,1)))</f>
        <v/>
      </c>
      <c r="R83" s="344" t="str">
        <f>IF($A83&gt;='FG_576way_Regular Symbol(2wild)'!G$16,"",IF(E83="","",IF(OR(E83=$O$1,E83=$P$1,E84=$O$1,E84=$P$1,E85=$O$1,E85=$P$1,E86=$O$1,E86=$P$1),0,1)))</f>
        <v/>
      </c>
      <c r="S83" s="344" t="str">
        <f>IF($A83&gt;='FG_576way_Regular Symbol(2wild)'!H$16,"",IF(F83="","",IF(OR(F83=$O$1,F83=$P$1,F84=$O$1,F84=$P$1,F85=$O$1,F85=$P$1,F86=$O$1,F86=$P$1),0,1)))</f>
        <v/>
      </c>
      <c r="U83" s="344" t="str">
        <f>IF($A83&gt;='FG_576way_Regular Symbol(2wild)'!D$16,"",IF(B83=0,"",IF(OR(B83=$U$1,B83=$V$1,B84=$U$1,B84=$V$1,B85=$U$1,B85=$V$1),0,1)))</f>
        <v/>
      </c>
      <c r="V83" s="344">
        <f>IF($A83&gt;='FG_576way_Regular Symbol(2wild)'!E$16,"",IF(C83=0,"",IF(OR(C83=$U$1,C83=$V$1,C84=$U$1,C84=$V$1,C85=$U$1,C85=$V$1),0,1)))</f>
        <v>1</v>
      </c>
      <c r="W83" s="3" t="str">
        <f>IF($A83&gt;='FG_576way_Regular Symbol(2wild)'!F$16,"",IF(D83=0,"",IF(OR(D83=$U$1,D83=$V$1,D84=$U$1,D84=$V$1,D85=$U$1,D85=$V$1,D86=$U$1,D86=$V$1),0,1)))</f>
        <v/>
      </c>
      <c r="X83" s="3" t="str">
        <f>IF($A83&gt;='FG_576way_Regular Symbol(2wild)'!G$16,"",IF(E83=0,"",IF(OR(E83=$U$1,E83=$V$1,E84=$U$1,E84=$V$1,E85=$U$1,E85=$V$1,E86=$U$1,E86=$V$1),0,1)))</f>
        <v/>
      </c>
      <c r="Y83" s="3" t="str">
        <f>IF($A83&gt;='FG_576way_Regular Symbol(2wild)'!H$16,"",IF(F83=0,"",IF(OR(F83=$U$1,F83=$V$1,F84=$U$1,F84=$V$1,F85=$U$1,F85=$V$1,F86=$U$1,F86=$V$1),0,1)))</f>
        <v/>
      </c>
      <c r="AA83" s="344" t="str">
        <f>IF($A83&gt;='FG_576way_Regular Symbol(2wild)'!D$16,"",IF(B83=0,"",IF(OR(B83=$AA$1,B83=$AB$1,B84=$AA$1,B84=$AB$1,B85=$AA$1,,B85=$AB$1),0,1)))</f>
        <v/>
      </c>
      <c r="AB83" s="344">
        <f>IF($A83&gt;='FG_576way_Regular Symbol(2wild)'!E$16,"",IF(C83=0,"",IF(OR(C83=$AA$1,C83=$AB$1,C84=$AA$1,C84=$AB$1,C85=$AA$1,,C85=$AB$1),0,1)))</f>
        <v>1</v>
      </c>
      <c r="AC83" s="3" t="str">
        <f>IF($A83&gt;='FG_576way_Regular Symbol(2wild)'!F$16,"",IF(D83=0,"",IF(OR(D83=$AA$1,D83=$AB$1,D84=$AA$1,D84=$AB$1,D85=$AA$1,D85=$AB$1,D86=$AA$1,D86=$AB$1),0,1)))</f>
        <v/>
      </c>
      <c r="AD83" s="3" t="str">
        <f>IF($A83&gt;='FG_576way_Regular Symbol(2wild)'!G$16,"",IF(E83=0,"",IF(OR(E83=$AA$1,E83=$AB$1,E84=$AA$1,E84=$AB$1,E85=$AA$1,E85=$AB$1,E86=$AA$1,E86=$AB$1),0,1)))</f>
        <v/>
      </c>
      <c r="AE83" s="3" t="str">
        <f>IF($A83&gt;='FG_576way_Regular Symbol(2wild)'!H$16,"",IF(F83=0,"",IF(OR(F83=$AA$1,F83=$AB$1,F84=$AA$1,F84=$AB$1,F85=$AA$1,F85=$AB$1,F86=$AA$1,F86=$AB$1),0,1)))</f>
        <v/>
      </c>
      <c r="AG83" s="344" t="str">
        <f>IF($A83&gt;='FG_576way_Regular Symbol(2wild)'!D$16,"",IF(B83=0,"",IF(OR(B83=$AG$1,B83=$AH$1,B84=$AG$1,B84=$AH$1,B85=$AG$1,B85=$AH$1),0,1)))</f>
        <v/>
      </c>
      <c r="AH83" s="344">
        <f>IF($A83&gt;='FG_576way_Regular Symbol(2wild)'!E$16,"",IF(C83=0,"",IF(OR(C83=$AG$1,C83=$AH$1,C84=$AG$1,C84=$AH$1,C85=$AG$1,C85=$AH$1),0,1)))</f>
        <v>1</v>
      </c>
      <c r="AI83" s="3" t="str">
        <f>IF($A83&gt;='FG_576way_Regular Symbol(2wild)'!F$16,"",IF(D83=0,"",IF(OR(D83=$AG$1,D83=$AH$1,D84=$AG$1,D84=$AH$1,D85=$AG$1,D85=$AH$1,D86=$AG$1,D86=$AH$1),0,1)))</f>
        <v/>
      </c>
      <c r="AJ83" s="3" t="str">
        <f>IF($A83&gt;='FG_576way_Regular Symbol(2wild)'!G$16,"",IF(E83=0,"",IF(OR(E83=$AG$1,E83=$AH$1,E84=$AG$1,E84=$AH$1,E85=$AG$1,E85=$AH$1,E86=$AG$1,E86=$AH$1),0,1)))</f>
        <v/>
      </c>
      <c r="AK83" s="3" t="str">
        <f>IF($A83&gt;='FG_576way_Regular Symbol(2wild)'!H$16,"",IF(F83=0,"",IF(OR(F83=$AG$1,F83=$AH$1,F84=$AG$1,F84=$AH$1,F85=$AG$1,F85=$AH$1,F86=$AG$1,F86=$AH$1),0,1)))</f>
        <v/>
      </c>
      <c r="AM83" s="344" t="str">
        <f>IF($A83&gt;='FG_576way_Regular Symbol(2wild)'!D$16,"",IF(B83=0,"",IF(OR(B83=$AM$1,B83=$AN$1,B84=$AM$1,B84=$AN$1,B85=$AM$1,B85=$AN$1),0,1)))</f>
        <v/>
      </c>
      <c r="AN83" s="344">
        <f>IF($A83&gt;='FG_576way_Regular Symbol(2wild)'!E$16,"",IF(C83=0,"",IF(OR(C83=$AM$1,C83=$AN$1,C84=$AM$1,C84=$AN$1,C85=$AM$1,C85=$AN$1),0,1)))</f>
        <v>1</v>
      </c>
      <c r="AO83" s="3" t="str">
        <f>IF($A83&gt;='FG_576way_Regular Symbol(2wild)'!F$16,"",IF(D83=0,"",IF(OR(D83=$AM$1,D83=$AN$1,D84=$AM$1,D84=$AN$1,D85=$AM$1,D85=$AN$1,D86=$AM$1,D86=$AN$1),0,1)))</f>
        <v/>
      </c>
      <c r="AP83" s="3" t="str">
        <f>IF($A83&gt;='FG_576way_Regular Symbol(2wild)'!G$16,"",IF(E83=0,"",IF(OR(E83=$AM$1,E83=$AN$1,E84=$AM$1,E84=$AN$1,E85=$AM$1,E85=$AN$1,E86=$AM$1,E86=$AN$1),0,1)))</f>
        <v/>
      </c>
      <c r="AQ83" s="3" t="str">
        <f>IF($A83&gt;='FG_576way_Regular Symbol(2wild)'!H$16,"",IF(F83=0,"",IF(OR(F83=$AM$1,F83=$AN$1,F84=$AM$1,F84=$AN$1,F85=$AM$1,F85=$AN$1,F86=$AM$1,F86=$AN$1),0,1)))</f>
        <v/>
      </c>
      <c r="AS83" s="344" t="str">
        <f>IF($A83&gt;='FG_576way_Regular Symbol(2wild)'!D$16,"",IF(B83=0,"",IF(OR(B83=$AM$1,B83=$AT$1,B84=$AM$1,B84=$AT$1,B85=$AM$1,B85=$AT$1),0,1)))</f>
        <v/>
      </c>
      <c r="AT83" s="344">
        <f>IF($A83&gt;='FG_576way_Regular Symbol(2wild)'!E$16,"",IF(C83=0,"",IF(OR(C83=$AM$1,C83=$AT$1,C84=$AM$1,C84=$AT$1,C85=$AM$1,C85=$AT$1),0,1)))</f>
        <v>1</v>
      </c>
      <c r="AU83" s="3" t="str">
        <f>IF($A83&gt;='FG_576way_Regular Symbol(2wild)'!F$16,"",IF(D83=0,"",IF(OR(D83=$AM$1,D83=$AT$1,D84=$AM$1,D84=$AT$1,D85=$AM$1,D85=$AT$1,D86=$AM$1,D86=$AT$1),0,1)))</f>
        <v/>
      </c>
      <c r="AV83" s="3" t="str">
        <f>IF($A83&gt;='FG_576way_Regular Symbol(2wild)'!G$16,"",IF(E83=0,"",IF(OR(E83=$AM$1,E83=$AT$1,E84=$AM$1,E84=$AT$1,E85=$AM$1,E85=$AT$1,E86=$AM$1,E86=$AT$1),0,1)))</f>
        <v/>
      </c>
      <c r="AW83" s="3" t="str">
        <f>IF($A83&gt;='FG_576way_Regular Symbol(2wild)'!H$16,"",IF(F83=0,"",IF(OR(F83=$AM$1,F83=$AT$1,F84=$AM$1,F84=$AT$1,F85=$AM$1,F85=$AT$1,F86=$AM$1,F86=$AT$1),0,1)))</f>
        <v/>
      </c>
      <c r="AY83" s="344" t="str">
        <f>IF($A83&gt;='FG_576way_Regular Symbol(2wild)'!D$16,"",IF(B83=0,"",IF(OR(B83=$AM$1,B83=$AZ$1,B84=$AM$1,B84=$AZ$1,B85=$AM$1,B85=$AZ$1),0,1)))</f>
        <v/>
      </c>
      <c r="AZ83" s="344">
        <f>IF($A83&gt;='FG_576way_Regular Symbol(2wild)'!E$16,"",IF(C83=0,"",IF(OR(C83=$AM$1,C83=$AZ$1,C84=$AM$1,C84=$AZ$1,C85=$AM$1,C85=$AZ$1),0,1)))</f>
        <v>1</v>
      </c>
      <c r="BA83" s="3" t="str">
        <f>IF($A83&gt;='FG_576way_Regular Symbol(2wild)'!F$16,"",IF(D83=0,"",IF(OR(D83=$AM$1,D83=$AZ$1,D84=$AM$1,D84=$AZ$1,D85=$AM$1,D85=$AZ$1,D86=$AM$1,D86=$AZ$1),0,1)))</f>
        <v/>
      </c>
      <c r="BB83" s="3" t="str">
        <f>IF($A83&gt;='FG_576way_Regular Symbol(2wild)'!G$16,"",IF(E83=0,"",IF(OR(E83=$AM$1,E83=$AZ$1,E84=$AM$1,E84=$AZ$1,E85=$AM$1,E85=$AZ$1,E86=$AM$1,E86=$AZ$1),0,1)))</f>
        <v/>
      </c>
      <c r="BC83" s="3" t="str">
        <f>IF($A83&gt;='FG_576way_Regular Symbol(2wild)'!H$16,"",IF(F83=0,"",IF(OR(F83=$AM$1,F83=$AZ$1,F84=$AM$1,F84=$AZ$1,F85=$AM$1,F85=$AZ$1,F86=$AM$1,F86=$AZ$1),0,1)))</f>
        <v/>
      </c>
      <c r="BE83" s="344" t="str">
        <f>IF($A83&gt;='FG_576way_Regular Symbol(2wild)'!D$16,"",IF(B83=0,"",IF(OR(B83=$AM$1,B83=$BF$1,B84=$AM$1,B84=$BF$1,B85=$AM$1,B85=$BF$1),0,1)))</f>
        <v/>
      </c>
      <c r="BF83" s="344">
        <f>IF($A83&gt;='FG_576way_Regular Symbol(2wild)'!E$16,"",IF(C83=0,"",IF(OR(C83=$AM$1,C83=$BF$1,C84=$AM$1,C84=$BF$1,C85=$AM$1,C85=$BF$1),0,1)))</f>
        <v>1</v>
      </c>
      <c r="BG83" s="3" t="str">
        <f>IF($A83&gt;='FG_576way_Regular Symbol(2wild)'!F$16,"",IF(D83=0,"",IF(OR(D83=$AM$1,D83=$BF$1,D84=$AM$1,D84=$BF$1,D85=$AM$1,D85=$BF$1,D86=$AM$1,D86=$BF$1),0,1)))</f>
        <v/>
      </c>
      <c r="BH83" s="3" t="str">
        <f>IF($A83&gt;='FG_576way_Regular Symbol(2wild)'!G$16,"",IF(E83=0,"",IF(OR(E83=$AM$1,E83=$BF$1,E84=$AM$1,E84=$BF$1,E85=$AM$1,E85=$BF$1,E86=$AM$1,E86=$BF$1),0,1)))</f>
        <v/>
      </c>
      <c r="BI83" s="3" t="str">
        <f>IF($A83&gt;='FG_576way_Regular Symbol(2wild)'!H$16,"",IF(F83=0,"",IF(OR(F83=$AM$1,F83=$BF$1,F84=$AM$1,F84=$BF$1,F85=$AM$1,F85=$BF$1,F86=$AM$1,F86=$BF$1),0,1)))</f>
        <v/>
      </c>
      <c r="BK83" s="344" t="str">
        <f>IF($A83&gt;='FG_576way_Regular Symbol(2wild)'!D$16,"",IF(B83=0,"",IF(OR(B83=$AM$1,B83=$BL$1,B84=$AM$1,B84=$BL$1,B85=$AM$1,B85=$BL$1),0,1)))</f>
        <v/>
      </c>
      <c r="BL83" s="344">
        <f>IF($A83&gt;='FG_576way_Regular Symbol(2wild)'!E$16,"",IF(C83=0,"",IF(OR(C83=$AM$1,C83=$BL$1,C84=$AM$1,C84=$BL$1,C85=$AM$1,C85=$BL$1),0,1)))</f>
        <v>1</v>
      </c>
      <c r="BM83" s="3" t="str">
        <f>IF($A83&gt;='FG_576way_Regular Symbol(2wild)'!F$16,"",IF(D83=0,"",IF(OR(D83=$AM$1,D83=$BL$1,D84=$AM$1,D84=$BL$1,D85=$AM$1,D85=$BL$1,D86=$AM$1,D86=$BL$1),0,1)))</f>
        <v/>
      </c>
      <c r="BN83" s="3" t="str">
        <f>IF($A83&gt;='FG_576way_Regular Symbol(2wild)'!G$16,"",IF(E83=0,"",IF(OR(E83=$AM$1,E83=$BL$1,E84=$AM$1,E84=$BL$1,E85=$AM$1,E85=$BL$1,E86=$AM$1,E86=$BL$1),0,1)))</f>
        <v/>
      </c>
      <c r="BO83" s="3" t="str">
        <f>IF($A83&gt;='FG_576way_Regular Symbol(2wild)'!H$16,"",IF(F83=0,"",IF(OR(F83=$AM$1,F83=$BL$1,F84=$AM$1,F84=$BL$1,F85=$AM$1,F85=$BL$1,F86=$AM$1,F86=$BL$1),0,1)))</f>
        <v/>
      </c>
      <c r="BQ83" s="3" t="str">
        <f>IF($A83&gt;='FG_576way_Regular Symbol(2wild)'!D$16,"",IF(B83=0,"",IF(OR(B83=$BQ$1,B83=$BR$1,B84=$BQ$1,B84=$BR$1,B85=$BQ$1,B85=$BR$1),0,1)))</f>
        <v/>
      </c>
      <c r="BR83" s="3">
        <f>IF($A83&gt;='FG_576way_Regular Symbol(2wild)'!E$16,"",IF(C83=0,"",IF(OR(C83=$BQ$1,C83=$BR$1,C84=$BQ$1,C84=$BR$1,C85=$BQ$1,C85=$BR$1),0,1)))</f>
        <v>0</v>
      </c>
      <c r="BS83" s="3" t="str">
        <f>IF($A83&gt;='FG_576way_Regular Symbol(2wild)'!F$16,"",IF(D83=0,"",IF(OR(D83=$BQ$1,D83=$BR$1,D84=$BQ$1,D84=$BR$1,D85=$BQ$1,D85=$BR$1,D86=$BQ$1,D86=$BR$1),0,1)))</f>
        <v/>
      </c>
      <c r="BT83" s="3" t="str">
        <f>IF($A83&gt;='FG_576way_Regular Symbol(2wild)'!G$16,"",IF(E83=0,"",IF(OR(E83=$BQ$1,E83=$BR$1,E84=$BQ$1,E84=$BR$1,E85=$BQ$1,E85=$BR$1,E86=$BQ$1,E86=$BR$1),0,1)))</f>
        <v/>
      </c>
      <c r="BU83" s="3" t="str">
        <f>IF($A83&gt;='FG_576way_Regular Symbol(2wild)'!H$16,"",IF(F83=0,"",IF(OR(F83=$BQ$1,F83=$BR$1,F84=$BQ$1,F84=$BR$1,F85=$BQ$1,F85=$BR$1,F86=$BQ$1,F86=$BR$1),0,1)))</f>
        <v/>
      </c>
      <c r="BW83" s="3" t="str">
        <f>IF($A83&gt;='FG_576way_Regular Symbol(2wild)'!D$16,"",IF(B83=0,"",IF(OR(B83=$BW$1,B84=$BW$1,B85=$BW$1,B83=$BX$1,B84=$BX$1,B85=$BX$1),0,1)))</f>
        <v/>
      </c>
      <c r="BX83" s="3">
        <f>IF($A83&gt;='FG_576way_Regular Symbol(2wild)'!E$16,"",IF(C83=0,"",IF(OR(C83=$BW$1,C84=$BW$1,C85=$BW$1,C83=$BX$1,C84=$BX$1,C85=$BX$1),0,1)))</f>
        <v>1</v>
      </c>
      <c r="BY83" s="3" t="str">
        <f>IF($A83&gt;='FG_576way_Regular Symbol(2wild)'!F$16,"",IF(D83=0,"",IF(OR(D83=$BW$1,D84=$BW$1,D85=$BW$1,D83=$BX$1,D84=$BX$1,D85=$BX$1,D86=$BW$1,D86=$BX$1),0,1)))</f>
        <v/>
      </c>
      <c r="BZ83" s="3" t="str">
        <f>IF($A83&gt;='FG_576way_Regular Symbol(2wild)'!G$16,"",IF(E83=0,"",IF(OR(E83=$BW$1,E84=$BW$1,E85=$BW$1,E83=$BX$1,E84=$BX$1,E85=$BX$1,E86=$BW$1,E86=$BX$1),0,1)))</f>
        <v/>
      </c>
      <c r="CA83" s="3" t="str">
        <f>IF($A83&gt;='FG_576way_Regular Symbol(2wild)'!H$16,"",IF(F83=0,"",IF(OR(F83=$BW$1,F84=$BW$1,F85=$BW$1,F83=$BX$1,F84=$BX$1,F85=$BX$1,F86=$BW$1,F86=$BX$1),0,1)))</f>
        <v/>
      </c>
      <c r="CC83" s="3" t="str">
        <f>IF($A83&gt;='FG_576way_Regular Symbol(2wild)'!D$16,"",IF(B83=0,"",IF(OR(B83=$BW$1,B84=$BW$1,B85=$BW$1,B83=$CD$1,B84=$CD$1,B85=$CD$1),0,1)))</f>
        <v/>
      </c>
      <c r="CD83" s="3">
        <f>IF($A83&gt;='FG_576way_Regular Symbol(2wild)'!E$16,"",IF(C83=0,"",IF(OR(C83=$BW$1,C84=$BW$1,C85=$BW$1,C83=$CD$1,C84=$CD$1,C85=$CD$1),0,1)))</f>
        <v>1</v>
      </c>
      <c r="CE83" s="3" t="str">
        <f>IF($A83&gt;='FG_576way_Regular Symbol(2wild)'!F$16,"",IF(D83=0,"",IF(OR(D83=$BW$1,D84=$BW$1,D85=$BW$1,D83=$CD$1,D84=$CD$1,D85=$CD$1,D86=$BW$1,D86=$CD$1),0,1)))</f>
        <v/>
      </c>
      <c r="CF83" s="3" t="str">
        <f>IF($A83&gt;='FG_576way_Regular Symbol(2wild)'!G$16,"",IF(E83=0,"",IF(OR(E83=$BW$1,E84=$BW$1,E85=$BW$1,E83=$CD$1,E84=$CD$1,E85=$CD$1,E86=$BW$1,E86=$CD$1),0,1)))</f>
        <v/>
      </c>
      <c r="CG83" s="3" t="str">
        <f>IF($A83&gt;='FG_576way_Regular Symbol(2wild)'!H$16,"",IF(F83=0,"",IF(OR(F83=$BW$1,F84=$BW$1,F85=$BW$1,F83=$CD$1,F84=$CD$1,F85=$CD$1,F86=$BW$1,F86=$CD$1),0,1)))</f>
        <v/>
      </c>
      <c r="CI83" s="3" t="str">
        <f>IF($A83&gt;='FG_576way_Regular Symbol(2wild)'!D$16,"",IF(B83=0,"",IF(OR(B83=$BW$1,B84=$BW$1,B85=$BW$1,B83=$CJ$1,B84=$CJ$1,B85=$CJ$1),0,1)))</f>
        <v/>
      </c>
      <c r="CJ83" s="3">
        <f>IF($A83&gt;='FG_576way_Regular Symbol(2wild)'!E$16,"",IF(C83=0,"",IF(OR(C83=$BW$1,C84=$BW$1,C85=$BW$1,C83=$CJ$1,C84=$CJ$1,C85=$CJ$1),0,1)))</f>
        <v>1</v>
      </c>
      <c r="CK83" s="3" t="str">
        <f>IF($A83&gt;='FG_576way_Regular Symbol(2wild)'!F$16,"",IF(D83=0,"",IF(OR(D83=$BW$1,D84=$BW$1,D85=$BW$1,D83=$CJ$1,D84=$CJ$1,D85=$CJ$1,D86=$BW$1,D86=$CJ$1),0,1)))</f>
        <v/>
      </c>
      <c r="CL83" s="3" t="str">
        <f>IF($A83&gt;='FG_576way_Regular Symbol(2wild)'!G$16,"",IF(E83=0,"",IF(OR(E83=$BW$1,E84=$BW$1,E85=$BW$1,E83=$CJ$1,E84=$CJ$1,E85=$CJ$1,E86=$BW$1,E86=$CJ$1),0,1)))</f>
        <v/>
      </c>
      <c r="CM83" s="3" t="str">
        <f>IF($A83&gt;='FG_576way_Regular Symbol(2wild)'!H$16,"",IF(F83=0,"",IF(OR(F83=$BW$1,F84=$BW$1,F85=$BW$1,F83=$CJ$1,F84=$CJ$1,F85=$CJ$1,F86=$BW$1,F86=$CJ$1),0,1)))</f>
        <v/>
      </c>
      <c r="CO83" s="3" t="str">
        <f>IF($A83&gt;='FG_576way_Regular Symbol(2wild)'!D$16,"",IF(B83=0,"",IF(OR(B83=$BW$1,B84=$BW$1,B85=$BW$1,B83=$CP$1,B84=$CP$1,B85=$CP$1),0,1)))</f>
        <v/>
      </c>
      <c r="CP83" s="3">
        <f>IF($A83&gt;='FG_576way_Regular Symbol(2wild)'!E$16,"",IF(C83=0,"",IF(OR(C83=$BW$1,C84=$BW$1,C85=$BW$1,C83=$CP$1,C84=$CP$1,C85=$CP$1),0,1)))</f>
        <v>0</v>
      </c>
      <c r="CQ83" s="3" t="str">
        <f>IF($A83&gt;='FG_576way_Regular Symbol(2wild)'!F$16,"",IF(D83=0,"",IF(OR(D83=$BW$1,D84=$BW$1,D85=$BW$1,D83=$CP$1,D84=$CP$1,D85=$CP$1,D86=$BW$1,D86=$CP$1),0,1)))</f>
        <v/>
      </c>
      <c r="CR83" s="3" t="str">
        <f>IF($A83&gt;='FG_576way_Regular Symbol(2wild)'!G$16,"",IF(E83=0,"",IF(OR(E83=$BW$1,E84=$BW$1,E85=$BW$1,E83=$CP$1,E84=$CP$1,E85=$CP$1,E86=$BW$1,E86=$CP$1),0,1)))</f>
        <v/>
      </c>
      <c r="CS83" s="3" t="str">
        <f>IF($A83&gt;='FG_576way_Regular Symbol(2wild)'!H$16,"",IF(F83=0,"",IF(OR(F83=$BW$1,F84=$BW$1,F85=$BW$1,F83=$CP$1,F84=$CP$1,F85=$CP$1,F86=$BW$1,F86=$CP$1),0,1)))</f>
        <v/>
      </c>
      <c r="CU83" s="3" t="str">
        <f>IF($A83&gt;='FG_576way_Regular Symbol(2wild)'!D$16,"",IF(B83=0,"",IF(OR(B83=$BW$1,B84=$BW$1,B85=$BW$1,B83=$CV$1,B84=$CV$1,B85=$CV$1),0,1)))</f>
        <v/>
      </c>
      <c r="CV83" s="3">
        <f>IF($A83&gt;='FG_576way_Regular Symbol(2wild)'!E$16,"",IF(C83=0,"",IF(OR(C83=$BW$1,C84=$BW$1,C85=$BW$1,C83=$CV$1,C84=$CV$1,C85=$CV$1),0,1)))</f>
        <v>1</v>
      </c>
      <c r="CW83" s="3" t="str">
        <f>IF($A83&gt;='FG_576way_Regular Symbol(2wild)'!F$16,"",IF(D83=0,"",IF(OR(D83=$BW$1,D84=$BW$1,D85=$BW$1,D83=$CV$1,D84=$CV$1,D85=$CV$1,D86=$BW$1,D86=$CV$1),0,1)))</f>
        <v/>
      </c>
      <c r="CX83" s="3" t="str">
        <f>IF($A83&gt;='FG_576way_Regular Symbol(2wild)'!G$16,"",IF(E83=0,"",IF(OR(E83=$BW$1,E84=$BW$1,E85=$BW$1,E83=$CV$1,E84=$CV$1,E85=$CV$1,E86=$BW$1,E86=$CV$1),0,1)))</f>
        <v/>
      </c>
      <c r="CY83" s="3" t="str">
        <f>IF($A83&gt;='FG_576way_Regular Symbol(2wild)'!H$16,"",IF(F83=0,"",IF(OR(F83=$BW$1,F84=$BW$1,F85=$BW$1,F83=$CV$1,F84=$CV$1,F85=$CV$1,F86=$BW$1,F86=$CV$1),0,1)))</f>
        <v/>
      </c>
    </row>
    <row r="84" spans="1:103">
      <c r="A84" s="337">
        <f>IF('FG_243way_Regular Symbol'!L83="","",'FG_243way_Regular Symbol'!L83)</f>
        <v>80</v>
      </c>
      <c r="B84" s="191" t="str">
        <f>IF('FG_576way_Regular Symbol(2wild)'!Q83="",
IF($A84-'FG_576way_Regular Symbol(2wild)'!D$16&gt;='FG_576way_RegularＸ_W()'!B$2-1,"",VLOOKUP($A84-'FG_576way_Regular Symbol(2wild)'!D$16,'FG_576way_Regular Symbol(2wild)'!$P$3:$U$99,'FG_576way_RegularＸ_W()'!B$3+1,FALSE)),
'FG_576way_Regular Symbol(2wild)'!Q83)</f>
        <v/>
      </c>
      <c r="C84" s="191" t="str">
        <f>IF('FG_576way_Regular Symbol(2wild)'!R83="",
IF($A84-'FG_576way_Regular Symbol(2wild)'!E$16&gt;='FG_576way_RegularＸ_W()'!C$2-1,"",VLOOKUP($A84-'FG_576way_Regular Symbol(2wild)'!E$16,'FG_576way_Regular Symbol(2wild)'!$P$3:$U$99,'FG_576way_RegularＸ_W()'!C$3+1,FALSE)),
'FG_576way_Regular Symbol(2wild)'!R83)</f>
        <v>TE</v>
      </c>
      <c r="D84" s="191" t="str">
        <f>IF('FG_576way_Regular Symbol(2wild)'!S83="",
IF($A84-'FG_576way_Regular Symbol(2wild)'!F$16&gt;='FG_576way_RegularＸ_W()'!D$2-1,"",VLOOKUP($A84-'FG_576way_Regular Symbol(2wild)'!F$16,'FG_576way_Regular Symbol(2wild)'!$P$3:$U$99,'FG_576way_RegularＸ_W()'!D$3+1,FALSE)),
'FG_576way_Regular Symbol(2wild)'!S83)</f>
        <v/>
      </c>
      <c r="E84" s="191" t="str">
        <f>IF('FG_576way_Regular Symbol(2wild)'!T83="",
IF($A84-'FG_576way_Regular Symbol(2wild)'!G$16&gt;='FG_576way_RegularＸ_W()'!E$2-1,"",VLOOKUP($A84-'FG_576way_Regular Symbol(2wild)'!G$16,'FG_576way_Regular Symbol(2wild)'!$P$3:$U$99,'FG_576way_RegularＸ_W()'!E$3+1,FALSE)),
'FG_576way_Regular Symbol(2wild)'!T83)</f>
        <v/>
      </c>
      <c r="F84" s="191" t="str">
        <f>IF('FG_576way_Regular Symbol(2wild)'!U83="",
IF($A84-'FG_576way_Regular Symbol(2wild)'!H$16&gt;='FG_576way_RegularＸ_W()'!F$2-1,"",VLOOKUP($A84-'FG_576way_Regular Symbol(2wild)'!H$16,'FG_576way_Regular Symbol(2wild)'!$P$3:$U$99,'FG_576way_RegularＸ_W()'!F$3+1,FALSE)),
'FG_576way_Regular Symbol(2wild)'!U83)</f>
        <v/>
      </c>
      <c r="N84" s="363">
        <f t="shared" si="2"/>
        <v>80</v>
      </c>
      <c r="O84" s="344" t="str">
        <f>IF($A84&gt;='FG_576way_Regular Symbol(2wild)'!D$16,"",IF(B84="","",IF(OR(B84=$O$1,B84=$P$1,B85=$O$1,B85=$P$1,B86=$O$1,B86=$P$1),0,1)))</f>
        <v/>
      </c>
      <c r="P84" s="344">
        <f>IF($A84&gt;='FG_576way_Regular Symbol(2wild)'!E$16,"",IF(C84="","",IF(OR(C84=$O$1,C84=$P$1,C85=$O$1,C85=$P$1,C86=$O$1,C86=$P$1),0,1)))</f>
        <v>1</v>
      </c>
      <c r="Q84" s="344" t="str">
        <f>IF($A84&gt;='FG_576way_Regular Symbol(2wild)'!F$16,"",IF(D84="","",IF(OR(D84=$O$1,D84=$P$1,D85=$O$1,D85=$P$1,D86=$O$1,D86=$P$1,D87=$O$1,D87=$P$1),0,1)))</f>
        <v/>
      </c>
      <c r="R84" s="344" t="str">
        <f>IF($A84&gt;='FG_576way_Regular Symbol(2wild)'!G$16,"",IF(E84="","",IF(OR(E84=$O$1,E84=$P$1,E85=$O$1,E85=$P$1,E86=$O$1,E86=$P$1,E87=$O$1,E87=$P$1),0,1)))</f>
        <v/>
      </c>
      <c r="S84" s="344" t="str">
        <f>IF($A84&gt;='FG_576way_Regular Symbol(2wild)'!H$16,"",IF(F84="","",IF(OR(F84=$O$1,F84=$P$1,F85=$O$1,F85=$P$1,F86=$O$1,F86=$P$1,F87=$O$1,F87=$P$1),0,1)))</f>
        <v/>
      </c>
      <c r="U84" s="344" t="str">
        <f>IF($A84&gt;='FG_576way_Regular Symbol(2wild)'!D$16,"",IF(B84=0,"",IF(OR(B84=$U$1,B84=$V$1,B85=$U$1,B85=$V$1,B86=$U$1,B86=$V$1),0,1)))</f>
        <v/>
      </c>
      <c r="V84" s="344">
        <f>IF($A84&gt;='FG_576way_Regular Symbol(2wild)'!E$16,"",IF(C84=0,"",IF(OR(C84=$U$1,C84=$V$1,C85=$U$1,C85=$V$1,C86=$U$1,C86=$V$1),0,1)))</f>
        <v>0</v>
      </c>
      <c r="W84" s="3" t="str">
        <f>IF($A84&gt;='FG_576way_Regular Symbol(2wild)'!F$16,"",IF(D84=0,"",IF(OR(D84=$U$1,D84=$V$1,D85=$U$1,D85=$V$1,D86=$U$1,D86=$V$1,D87=$U$1,D87=$V$1),0,1)))</f>
        <v/>
      </c>
      <c r="X84" s="3" t="str">
        <f>IF($A84&gt;='FG_576way_Regular Symbol(2wild)'!G$16,"",IF(E84=0,"",IF(OR(E84=$U$1,E84=$V$1,E85=$U$1,E85=$V$1,E86=$U$1,E86=$V$1,E87=$U$1,E87=$V$1),0,1)))</f>
        <v/>
      </c>
      <c r="Y84" s="3" t="str">
        <f>IF($A84&gt;='FG_576way_Regular Symbol(2wild)'!H$16,"",IF(F84=0,"",IF(OR(F84=$U$1,F84=$V$1,F85=$U$1,F85=$V$1,F86=$U$1,F86=$V$1,F87=$U$1,F87=$V$1),0,1)))</f>
        <v/>
      </c>
      <c r="AA84" s="344" t="str">
        <f>IF($A84&gt;='FG_576way_Regular Symbol(2wild)'!D$16,"",IF(B84=0,"",IF(OR(B84=$AA$1,B84=$AB$1,B85=$AA$1,B85=$AB$1,B86=$AA$1,,B86=$AB$1),0,1)))</f>
        <v/>
      </c>
      <c r="AB84" s="344">
        <f>IF($A84&gt;='FG_576way_Regular Symbol(2wild)'!E$16,"",IF(C84=0,"",IF(OR(C84=$AA$1,C84=$AB$1,C85=$AA$1,C85=$AB$1,C86=$AA$1,,C86=$AB$1),0,1)))</f>
        <v>1</v>
      </c>
      <c r="AC84" s="3" t="str">
        <f>IF($A84&gt;='FG_576way_Regular Symbol(2wild)'!F$16,"",IF(D84=0,"",IF(OR(D84=$AA$1,D84=$AB$1,D85=$AA$1,D85=$AB$1,D86=$AA$1,D86=$AB$1,D87=$AA$1,D87=$AB$1),0,1)))</f>
        <v/>
      </c>
      <c r="AD84" s="3" t="str">
        <f>IF($A84&gt;='FG_576way_Regular Symbol(2wild)'!G$16,"",IF(E84=0,"",IF(OR(E84=$AA$1,E84=$AB$1,E85=$AA$1,E85=$AB$1,E86=$AA$1,E86=$AB$1,E87=$AA$1,E87=$AB$1),0,1)))</f>
        <v/>
      </c>
      <c r="AE84" s="3" t="str">
        <f>IF($A84&gt;='FG_576way_Regular Symbol(2wild)'!H$16,"",IF(F84=0,"",IF(OR(F84=$AA$1,F84=$AB$1,F85=$AA$1,F85=$AB$1,F86=$AA$1,F86=$AB$1,F87=$AA$1,F87=$AB$1),0,1)))</f>
        <v/>
      </c>
      <c r="AG84" s="344" t="str">
        <f>IF($A84&gt;='FG_576way_Regular Symbol(2wild)'!D$16,"",IF(B84=0,"",IF(OR(B84=$AG$1,B84=$AH$1,B85=$AG$1,B85=$AH$1,B86=$AG$1,B86=$AH$1),0,1)))</f>
        <v/>
      </c>
      <c r="AH84" s="344">
        <f>IF($A84&gt;='FG_576way_Regular Symbol(2wild)'!E$16,"",IF(C84=0,"",IF(OR(C84=$AG$1,C84=$AH$1,C85=$AG$1,C85=$AH$1,C86=$AG$1,C86=$AH$1),0,1)))</f>
        <v>1</v>
      </c>
      <c r="AI84" s="3" t="str">
        <f>IF($A84&gt;='FG_576way_Regular Symbol(2wild)'!F$16,"",IF(D84=0,"",IF(OR(D84=$AG$1,D84=$AH$1,D85=$AG$1,D85=$AH$1,D86=$AG$1,D86=$AH$1,D87=$AG$1,D87=$AH$1),0,1)))</f>
        <v/>
      </c>
      <c r="AJ84" s="3" t="str">
        <f>IF($A84&gt;='FG_576way_Regular Symbol(2wild)'!G$16,"",IF(E84=0,"",IF(OR(E84=$AG$1,E84=$AH$1,E85=$AG$1,E85=$AH$1,E86=$AG$1,E86=$AH$1,E87=$AG$1,E87=$AH$1),0,1)))</f>
        <v/>
      </c>
      <c r="AK84" s="3" t="str">
        <f>IF($A84&gt;='FG_576way_Regular Symbol(2wild)'!H$16,"",IF(F84=0,"",IF(OR(F84=$AG$1,F84=$AH$1,F85=$AG$1,F85=$AH$1,F86=$AG$1,F86=$AH$1,F87=$AG$1,F87=$AH$1),0,1)))</f>
        <v/>
      </c>
      <c r="AM84" s="344" t="str">
        <f>IF($A84&gt;='FG_576way_Regular Symbol(2wild)'!D$16,"",IF(B84=0,"",IF(OR(B84=$AM$1,B84=$AN$1,B85=$AM$1,B85=$AN$1,B86=$AM$1,B86=$AN$1),0,1)))</f>
        <v/>
      </c>
      <c r="AN84" s="344">
        <f>IF($A84&gt;='FG_576way_Regular Symbol(2wild)'!E$16,"",IF(C84=0,"",IF(OR(C84=$AM$1,C84=$AN$1,C85=$AM$1,C85=$AN$1,C86=$AM$1,C86=$AN$1),0,1)))</f>
        <v>1</v>
      </c>
      <c r="AO84" s="3" t="str">
        <f>IF($A84&gt;='FG_576way_Regular Symbol(2wild)'!F$16,"",IF(D84=0,"",IF(OR(D84=$AM$1,D84=$AN$1,D85=$AM$1,D85=$AN$1,D86=$AM$1,D86=$AN$1,D87=$AM$1,D87=$AN$1),0,1)))</f>
        <v/>
      </c>
      <c r="AP84" s="3" t="str">
        <f>IF($A84&gt;='FG_576way_Regular Symbol(2wild)'!G$16,"",IF(E84=0,"",IF(OR(E84=$AM$1,E84=$AN$1,E85=$AM$1,E85=$AN$1,E86=$AM$1,E86=$AN$1,E87=$AM$1,E87=$AN$1),0,1)))</f>
        <v/>
      </c>
      <c r="AQ84" s="3" t="str">
        <f>IF($A84&gt;='FG_576way_Regular Symbol(2wild)'!H$16,"",IF(F84=0,"",IF(OR(F84=$AM$1,F84=$AN$1,F85=$AM$1,F85=$AN$1,F86=$AM$1,F86=$AN$1,F87=$AM$1,F87=$AN$1),0,1)))</f>
        <v/>
      </c>
      <c r="AS84" s="344" t="str">
        <f>IF($A84&gt;='FG_576way_Regular Symbol(2wild)'!D$16,"",IF(B84=0,"",IF(OR(B84=$AM$1,B84=$AT$1,B85=$AM$1,B85=$AT$1,B86=$AM$1,B86=$AT$1),0,1)))</f>
        <v/>
      </c>
      <c r="AT84" s="344">
        <f>IF($A84&gt;='FG_576way_Regular Symbol(2wild)'!E$16,"",IF(C84=0,"",IF(OR(C84=$AM$1,C84=$AT$1,C85=$AM$1,C85=$AT$1,C86=$AM$1,C86=$AT$1),0,1)))</f>
        <v>1</v>
      </c>
      <c r="AU84" s="3" t="str">
        <f>IF($A84&gt;='FG_576way_Regular Symbol(2wild)'!F$16,"",IF(D84=0,"",IF(OR(D84=$AM$1,D84=$AT$1,D85=$AM$1,D85=$AT$1,D86=$AM$1,D86=$AT$1,D87=$AM$1,D87=$AT$1),0,1)))</f>
        <v/>
      </c>
      <c r="AV84" s="3" t="str">
        <f>IF($A84&gt;='FG_576way_Regular Symbol(2wild)'!G$16,"",IF(E84=0,"",IF(OR(E84=$AM$1,E84=$AT$1,E85=$AM$1,E85=$AT$1,E86=$AM$1,E86=$AT$1,E87=$AM$1,E87=$AT$1),0,1)))</f>
        <v/>
      </c>
      <c r="AW84" s="3" t="str">
        <f>IF($A84&gt;='FG_576way_Regular Symbol(2wild)'!H$16,"",IF(F84=0,"",IF(OR(F84=$AM$1,F84=$AT$1,F85=$AM$1,F85=$AT$1,F86=$AM$1,F86=$AT$1,F87=$AM$1,F87=$AT$1),0,1)))</f>
        <v/>
      </c>
      <c r="AY84" s="344" t="str">
        <f>IF($A84&gt;='FG_576way_Regular Symbol(2wild)'!D$16,"",IF(B84=0,"",IF(OR(B84=$AM$1,B84=$AZ$1,B85=$AM$1,B85=$AZ$1,B86=$AM$1,B86=$AZ$1),0,1)))</f>
        <v/>
      </c>
      <c r="AZ84" s="344">
        <f>IF($A84&gt;='FG_576way_Regular Symbol(2wild)'!E$16,"",IF(C84=0,"",IF(OR(C84=$AM$1,C84=$AZ$1,C85=$AM$1,C85=$AZ$1,C86=$AM$1,C86=$AZ$1),0,1)))</f>
        <v>1</v>
      </c>
      <c r="BA84" s="3" t="str">
        <f>IF($A84&gt;='FG_576way_Regular Symbol(2wild)'!F$16,"",IF(D84=0,"",IF(OR(D84=$AM$1,D84=$AZ$1,D85=$AM$1,D85=$AZ$1,D86=$AM$1,D86=$AZ$1,D87=$AM$1,D87=$AZ$1),0,1)))</f>
        <v/>
      </c>
      <c r="BB84" s="3" t="str">
        <f>IF($A84&gt;='FG_576way_Regular Symbol(2wild)'!G$16,"",IF(E84=0,"",IF(OR(E84=$AM$1,E84=$AZ$1,E85=$AM$1,E85=$AZ$1,E86=$AM$1,E86=$AZ$1,E87=$AM$1,E87=$AZ$1),0,1)))</f>
        <v/>
      </c>
      <c r="BC84" s="3" t="str">
        <f>IF($A84&gt;='FG_576way_Regular Symbol(2wild)'!H$16,"",IF(F84=0,"",IF(OR(F84=$AM$1,F84=$AZ$1,F85=$AM$1,F85=$AZ$1,F86=$AM$1,F86=$AZ$1,F87=$AM$1,F87=$AZ$1),0,1)))</f>
        <v/>
      </c>
      <c r="BE84" s="344" t="str">
        <f>IF($A84&gt;='FG_576way_Regular Symbol(2wild)'!D$16,"",IF(B84=0,"",IF(OR(B84=$AM$1,B84=$BF$1,B85=$AM$1,B85=$BF$1,B86=$AM$1,B86=$BF$1),0,1)))</f>
        <v/>
      </c>
      <c r="BF84" s="344">
        <f>IF($A84&gt;='FG_576way_Regular Symbol(2wild)'!E$16,"",IF(C84=0,"",IF(OR(C84=$AM$1,C84=$BF$1,C85=$AM$1,C85=$BF$1,C86=$AM$1,C86=$BF$1),0,1)))</f>
        <v>1</v>
      </c>
      <c r="BG84" s="3" t="str">
        <f>IF($A84&gt;='FG_576way_Regular Symbol(2wild)'!F$16,"",IF(D84=0,"",IF(OR(D84=$AM$1,D84=$BF$1,D85=$AM$1,D85=$BF$1,D86=$AM$1,D86=$BF$1,D87=$AM$1,D87=$BF$1),0,1)))</f>
        <v/>
      </c>
      <c r="BH84" s="3" t="str">
        <f>IF($A84&gt;='FG_576way_Regular Symbol(2wild)'!G$16,"",IF(E84=0,"",IF(OR(E84=$AM$1,E84=$BF$1,E85=$AM$1,E85=$BF$1,E86=$AM$1,E86=$BF$1,E87=$AM$1,E87=$BF$1),0,1)))</f>
        <v/>
      </c>
      <c r="BI84" s="3" t="str">
        <f>IF($A84&gt;='FG_576way_Regular Symbol(2wild)'!H$16,"",IF(F84=0,"",IF(OR(F84=$AM$1,F84=$BF$1,F85=$AM$1,F85=$BF$1,F86=$AM$1,F86=$BF$1,F87=$AM$1,F87=$BF$1),0,1)))</f>
        <v/>
      </c>
      <c r="BK84" s="344" t="str">
        <f>IF($A84&gt;='FG_576way_Regular Symbol(2wild)'!D$16,"",IF(B84=0,"",IF(OR(B84=$AM$1,B84=$BL$1,B85=$AM$1,B85=$BL$1,B86=$AM$1,B86=$BL$1),0,1)))</f>
        <v/>
      </c>
      <c r="BL84" s="344">
        <f>IF($A84&gt;='FG_576way_Regular Symbol(2wild)'!E$16,"",IF(C84=0,"",IF(OR(C84=$AM$1,C84=$BL$1,C85=$AM$1,C85=$BL$1,C86=$AM$1,C86=$BL$1),0,1)))</f>
        <v>1</v>
      </c>
      <c r="BM84" s="3" t="str">
        <f>IF($A84&gt;='FG_576way_Regular Symbol(2wild)'!F$16,"",IF(D84=0,"",IF(OR(D84=$AM$1,D84=$BL$1,D85=$AM$1,D85=$BL$1,D86=$AM$1,D86=$BL$1,D87=$AM$1,D87=$BL$1),0,1)))</f>
        <v/>
      </c>
      <c r="BN84" s="3" t="str">
        <f>IF($A84&gt;='FG_576way_Regular Symbol(2wild)'!G$16,"",IF(E84=0,"",IF(OR(E84=$AM$1,E84=$BL$1,E85=$AM$1,E85=$BL$1,E86=$AM$1,E86=$BL$1,E87=$AM$1,E87=$BL$1),0,1)))</f>
        <v/>
      </c>
      <c r="BO84" s="3" t="str">
        <f>IF($A84&gt;='FG_576way_Regular Symbol(2wild)'!H$16,"",IF(F84=0,"",IF(OR(F84=$AM$1,F84=$BL$1,F85=$AM$1,F85=$BL$1,F86=$AM$1,F86=$BL$1,F87=$AM$1,F87=$BL$1),0,1)))</f>
        <v/>
      </c>
      <c r="BQ84" s="3" t="str">
        <f>IF($A84&gt;='FG_576way_Regular Symbol(2wild)'!D$16,"",IF(B84=0,"",IF(OR(B84=$BQ$1,B84=$BR$1,B85=$BQ$1,B85=$BR$1,B86=$BQ$1,B86=$BR$1),0,1)))</f>
        <v/>
      </c>
      <c r="BR84" s="3">
        <f>IF($A84&gt;='FG_576way_Regular Symbol(2wild)'!E$16,"",IF(C84=0,"",IF(OR(C84=$BQ$1,C84=$BR$1,C85=$BQ$1,C85=$BR$1,C86=$BQ$1,C86=$BR$1),0,1)))</f>
        <v>0</v>
      </c>
      <c r="BS84" s="3" t="str">
        <f>IF($A84&gt;='FG_576way_Regular Symbol(2wild)'!F$16,"",IF(D84=0,"",IF(OR(D84=$BQ$1,D84=$BR$1,D85=$BQ$1,D85=$BR$1,D86=$BQ$1,D86=$BR$1,D87=$BQ$1,D87=$BR$1),0,1)))</f>
        <v/>
      </c>
      <c r="BT84" s="3" t="str">
        <f>IF($A84&gt;='FG_576way_Regular Symbol(2wild)'!G$16,"",IF(E84=0,"",IF(OR(E84=$BQ$1,E84=$BR$1,E85=$BQ$1,E85=$BR$1,E86=$BQ$1,E86=$BR$1,E87=$BQ$1,E87=$BR$1),0,1)))</f>
        <v/>
      </c>
      <c r="BU84" s="3" t="str">
        <f>IF($A84&gt;='FG_576way_Regular Symbol(2wild)'!H$16,"",IF(F84=0,"",IF(OR(F84=$BQ$1,F84=$BR$1,F85=$BQ$1,F85=$BR$1,F86=$BQ$1,F86=$BR$1,F87=$BQ$1,F87=$BR$1),0,1)))</f>
        <v/>
      </c>
      <c r="BW84" s="3" t="str">
        <f>IF($A84&gt;='FG_576way_Regular Symbol(2wild)'!D$16,"",IF(B84=0,"",IF(OR(B84=$BW$1,B85=$BW$1,B86=$BW$1,B84=$BX$1,B85=$BX$1,B86=$BX$1),0,1)))</f>
        <v/>
      </c>
      <c r="BX84" s="3">
        <f>IF($A84&gt;='FG_576way_Regular Symbol(2wild)'!E$16,"",IF(C84=0,"",IF(OR(C84=$BW$1,C85=$BW$1,C86=$BW$1,C84=$BX$1,C85=$BX$1,C86=$BX$1),0,1)))</f>
        <v>1</v>
      </c>
      <c r="BY84" s="3" t="str">
        <f>IF($A84&gt;='FG_576way_Regular Symbol(2wild)'!F$16,"",IF(D84=0,"",IF(OR(D84=$BW$1,D85=$BW$1,D86=$BW$1,D84=$BX$1,D85=$BX$1,D86=$BX$1,D87=$BW$1,D87=$BX$1),0,1)))</f>
        <v/>
      </c>
      <c r="BZ84" s="3" t="str">
        <f>IF($A84&gt;='FG_576way_Regular Symbol(2wild)'!G$16,"",IF(E84=0,"",IF(OR(E84=$BW$1,E85=$BW$1,E86=$BW$1,E84=$BX$1,E85=$BX$1,E86=$BX$1,E87=$BW$1,E87=$BX$1),0,1)))</f>
        <v/>
      </c>
      <c r="CA84" s="3" t="str">
        <f>IF($A84&gt;='FG_576way_Regular Symbol(2wild)'!H$16,"",IF(F84=0,"",IF(OR(F84=$BW$1,F85=$BW$1,F86=$BW$1,F84=$BX$1,F85=$BX$1,F86=$BX$1,F87=$BW$1,F87=$BX$1),0,1)))</f>
        <v/>
      </c>
      <c r="CC84" s="3" t="str">
        <f>IF($A84&gt;='FG_576way_Regular Symbol(2wild)'!D$16,"",IF(B84=0,"",IF(OR(B84=$BW$1,B85=$BW$1,B86=$BW$1,B84=$CD$1,B85=$CD$1,B86=$CD$1),0,1)))</f>
        <v/>
      </c>
      <c r="CD84" s="3">
        <f>IF($A84&gt;='FG_576way_Regular Symbol(2wild)'!E$16,"",IF(C84=0,"",IF(OR(C84=$BW$1,C85=$BW$1,C86=$BW$1,C84=$CD$1,C85=$CD$1,C86=$CD$1),0,1)))</f>
        <v>1</v>
      </c>
      <c r="CE84" s="3" t="str">
        <f>IF($A84&gt;='FG_576way_Regular Symbol(2wild)'!F$16,"",IF(D84=0,"",IF(OR(D84=$BW$1,D85=$BW$1,D86=$BW$1,D84=$CD$1,D85=$CD$1,D86=$CD$1,D87=$BW$1,D87=$CD$1),0,1)))</f>
        <v/>
      </c>
      <c r="CF84" s="3" t="str">
        <f>IF($A84&gt;='FG_576way_Regular Symbol(2wild)'!G$16,"",IF(E84=0,"",IF(OR(E84=$BW$1,E85=$BW$1,E86=$BW$1,E84=$CD$1,E85=$CD$1,E86=$CD$1,E87=$BW$1,E87=$CD$1),0,1)))</f>
        <v/>
      </c>
      <c r="CG84" s="3" t="str">
        <f>IF($A84&gt;='FG_576way_Regular Symbol(2wild)'!H$16,"",IF(F84=0,"",IF(OR(F84=$BW$1,F85=$BW$1,F86=$BW$1,F84=$CD$1,F85=$CD$1,F86=$CD$1,F87=$BW$1,F87=$CD$1),0,1)))</f>
        <v/>
      </c>
      <c r="CI84" s="3" t="str">
        <f>IF($A84&gt;='FG_576way_Regular Symbol(2wild)'!D$16,"",IF(B84=0,"",IF(OR(B84=$BW$1,B85=$BW$1,B86=$BW$1,B84=$CJ$1,B85=$CJ$1,B86=$CJ$1),0,1)))</f>
        <v/>
      </c>
      <c r="CJ84" s="3">
        <f>IF($A84&gt;='FG_576way_Regular Symbol(2wild)'!E$16,"",IF(C84=0,"",IF(OR(C84=$BW$1,C85=$BW$1,C86=$BW$1,C84=$CJ$1,C85=$CJ$1,C86=$CJ$1),0,1)))</f>
        <v>1</v>
      </c>
      <c r="CK84" s="3" t="str">
        <f>IF($A84&gt;='FG_576way_Regular Symbol(2wild)'!F$16,"",IF(D84=0,"",IF(OR(D84=$BW$1,D85=$BW$1,D86=$BW$1,D84=$CJ$1,D85=$CJ$1,D86=$CJ$1,D87=$BW$1,D87=$CJ$1),0,1)))</f>
        <v/>
      </c>
      <c r="CL84" s="3" t="str">
        <f>IF($A84&gt;='FG_576way_Regular Symbol(2wild)'!G$16,"",IF(E84=0,"",IF(OR(E84=$BW$1,E85=$BW$1,E86=$BW$1,E84=$CJ$1,E85=$CJ$1,E86=$CJ$1,E87=$BW$1,E87=$CJ$1),0,1)))</f>
        <v/>
      </c>
      <c r="CM84" s="3" t="str">
        <f>IF($A84&gt;='FG_576way_Regular Symbol(2wild)'!H$16,"",IF(F84=0,"",IF(OR(F84=$BW$1,F85=$BW$1,F86=$BW$1,F84=$CJ$1,F85=$CJ$1,F86=$CJ$1,F87=$BW$1,F87=$CJ$1),0,1)))</f>
        <v/>
      </c>
      <c r="CO84" s="3" t="str">
        <f>IF($A84&gt;='FG_576way_Regular Symbol(2wild)'!D$16,"",IF(B84=0,"",IF(OR(B84=$BW$1,B85=$BW$1,B86=$BW$1,B84=$CP$1,B85=$CP$1,B86=$CP$1),0,1)))</f>
        <v/>
      </c>
      <c r="CP84" s="3">
        <f>IF($A84&gt;='FG_576way_Regular Symbol(2wild)'!E$16,"",IF(C84=0,"",IF(OR(C84=$BW$1,C85=$BW$1,C86=$BW$1,C84=$CP$1,C85=$CP$1,C86=$CP$1),0,1)))</f>
        <v>0</v>
      </c>
      <c r="CQ84" s="3" t="str">
        <f>IF($A84&gt;='FG_576way_Regular Symbol(2wild)'!F$16,"",IF(D84=0,"",IF(OR(D84=$BW$1,D85=$BW$1,D86=$BW$1,D84=$CP$1,D85=$CP$1,D86=$CP$1,D87=$BW$1,D87=$CP$1),0,1)))</f>
        <v/>
      </c>
      <c r="CR84" s="3" t="str">
        <f>IF($A84&gt;='FG_576way_Regular Symbol(2wild)'!G$16,"",IF(E84=0,"",IF(OR(E84=$BW$1,E85=$BW$1,E86=$BW$1,E84=$CP$1,E85=$CP$1,E86=$CP$1,E87=$BW$1,E87=$CP$1),0,1)))</f>
        <v/>
      </c>
      <c r="CS84" s="3" t="str">
        <f>IF($A84&gt;='FG_576way_Regular Symbol(2wild)'!H$16,"",IF(F84=0,"",IF(OR(F84=$BW$1,F85=$BW$1,F86=$BW$1,F84=$CP$1,F85=$CP$1,F86=$CP$1,F87=$BW$1,F87=$CP$1),0,1)))</f>
        <v/>
      </c>
      <c r="CU84" s="3" t="str">
        <f>IF($A84&gt;='FG_576way_Regular Symbol(2wild)'!D$16,"",IF(B84=0,"",IF(OR(B84=$BW$1,B85=$BW$1,B86=$BW$1,B84=$CV$1,B85=$CV$1,B86=$CV$1),0,1)))</f>
        <v/>
      </c>
      <c r="CV84" s="3">
        <f>IF($A84&gt;='FG_576way_Regular Symbol(2wild)'!E$16,"",IF(C84=0,"",IF(OR(C84=$BW$1,C85=$BW$1,C86=$BW$1,C84=$CV$1,C85=$CV$1,C86=$CV$1),0,1)))</f>
        <v>1</v>
      </c>
      <c r="CW84" s="3" t="str">
        <f>IF($A84&gt;='FG_576way_Regular Symbol(2wild)'!F$16,"",IF(D84=0,"",IF(OR(D84=$BW$1,D85=$BW$1,D86=$BW$1,D84=$CV$1,D85=$CV$1,D86=$CV$1,D87=$BW$1,D87=$CV$1),0,1)))</f>
        <v/>
      </c>
      <c r="CX84" s="3" t="str">
        <f>IF($A84&gt;='FG_576way_Regular Symbol(2wild)'!G$16,"",IF(E84=0,"",IF(OR(E84=$BW$1,E85=$BW$1,E86=$BW$1,E84=$CV$1,E85=$CV$1,E86=$CV$1,E87=$BW$1,E87=$CV$1),0,1)))</f>
        <v/>
      </c>
      <c r="CY84" s="3" t="str">
        <f>IF($A84&gt;='FG_576way_Regular Symbol(2wild)'!H$16,"",IF(F84=0,"",IF(OR(F84=$BW$1,F85=$BW$1,F86=$BW$1,F84=$CV$1,F85=$CV$1,F86=$CV$1,F87=$BW$1,F87=$CV$1),0,1)))</f>
        <v/>
      </c>
    </row>
    <row r="85" spans="1:103" s="316" customFormat="1" ht="16" thickBot="1">
      <c r="A85" s="337">
        <f>IF('FG_243way_Regular Symbol'!L84="","",'FG_243way_Regular Symbol'!L84)</f>
        <v>81</v>
      </c>
      <c r="B85" s="191" t="str">
        <f>IF('FG_576way_Regular Symbol(2wild)'!Q84="",
IF($A85-'FG_576way_Regular Symbol(2wild)'!D$16&gt;='FG_576way_RegularＸ_W()'!B$2-1,"",VLOOKUP($A85-'FG_576way_Regular Symbol(2wild)'!D$16,'FG_576way_Regular Symbol(2wild)'!$P$3:$U$99,'FG_576way_RegularＸ_W()'!B$3+1,FALSE)),
'FG_576way_Regular Symbol(2wild)'!Q84)</f>
        <v/>
      </c>
      <c r="C85" s="191" t="str">
        <f>IF('FG_576way_Regular Symbol(2wild)'!R84="",
IF($A85-'FG_576way_Regular Symbol(2wild)'!E$16&gt;='FG_576way_RegularＸ_W()'!C$2-1,"",VLOOKUP($A85-'FG_576way_Regular Symbol(2wild)'!E$16,'FG_576way_Regular Symbol(2wild)'!$P$3:$U$99,'FG_576way_RegularＸ_W()'!C$3+1,FALSE)),
'FG_576way_Regular Symbol(2wild)'!R84)</f>
        <v>A</v>
      </c>
      <c r="D85" s="191" t="str">
        <f>IF('FG_576way_Regular Symbol(2wild)'!S84="",
IF($A85-'FG_576way_Regular Symbol(2wild)'!F$16&gt;='FG_576way_RegularＸ_W()'!D$2-1,"",VLOOKUP($A85-'FG_576way_Regular Symbol(2wild)'!F$16,'FG_576way_Regular Symbol(2wild)'!$P$3:$U$99,'FG_576way_RegularＸ_W()'!D$3+1,FALSE)),
'FG_576way_Regular Symbol(2wild)'!S84)</f>
        <v/>
      </c>
      <c r="E85" s="191" t="str">
        <f>IF('FG_576way_Regular Symbol(2wild)'!T84="",
IF($A85-'FG_576way_Regular Symbol(2wild)'!G$16&gt;='FG_576way_RegularＸ_W()'!E$2-1,"",VLOOKUP($A85-'FG_576way_Regular Symbol(2wild)'!G$16,'FG_576way_Regular Symbol(2wild)'!$P$3:$U$99,'FG_576way_RegularＸ_W()'!E$3+1,FALSE)),
'FG_576way_Regular Symbol(2wild)'!T84)</f>
        <v/>
      </c>
      <c r="F85" s="191" t="str">
        <f>IF('FG_576way_Regular Symbol(2wild)'!U84="",
IF($A85-'FG_576way_Regular Symbol(2wild)'!H$16&gt;='FG_576way_RegularＸ_W()'!F$2-1,"",VLOOKUP($A85-'FG_576way_Regular Symbol(2wild)'!H$16,'FG_576way_Regular Symbol(2wild)'!$P$3:$U$99,'FG_576way_RegularＸ_W()'!F$3+1,FALSE)),
'FG_576way_Regular Symbol(2wild)'!U84)</f>
        <v/>
      </c>
      <c r="N85" s="363">
        <f t="shared" si="2"/>
        <v>81</v>
      </c>
      <c r="O85" s="344" t="str">
        <f>IF($A85&gt;='FG_576way_Regular Symbol(2wild)'!D$16,"",IF(B85="","",IF(OR(B85=$O$1,B85=$P$1,B86=$O$1,B86=$P$1,B87=$O$1,B87=$P$1),0,1)))</f>
        <v/>
      </c>
      <c r="P85" s="344">
        <f>IF($A85&gt;='FG_576way_Regular Symbol(2wild)'!E$16,"",IF(C85="","",IF(OR(C85=$O$1,C85=$P$1,C86=$O$1,C86=$P$1,C87=$O$1,C87=$P$1),0,1)))</f>
        <v>1</v>
      </c>
      <c r="Q85" s="344" t="str">
        <f>IF($A85&gt;='FG_576way_Regular Symbol(2wild)'!F$16,"",IF(D85="","",IF(OR(D85=$O$1,D85=$P$1,D86=$O$1,D86=$P$1,D87=$O$1,D87=$P$1,D88=$O$1,D88=$P$1),0,1)))</f>
        <v/>
      </c>
      <c r="R85" s="344" t="str">
        <f>IF($A85&gt;='FG_576way_Regular Symbol(2wild)'!G$16,"",IF(E85="","",IF(OR(E85=$O$1,E85=$P$1,E86=$O$1,E86=$P$1,E87=$O$1,E87=$P$1,E88=$O$1,E88=$P$1),0,1)))</f>
        <v/>
      </c>
      <c r="S85" s="344" t="str">
        <f>IF($A85&gt;='FG_576way_Regular Symbol(2wild)'!H$16,"",IF(F85="","",IF(OR(F85=$O$1,F85=$P$1,F86=$O$1,F86=$P$1,F87=$O$1,F87=$P$1,F88=$O$1,F88=$P$1),0,1)))</f>
        <v/>
      </c>
      <c r="T85" s="224"/>
      <c r="U85" s="344" t="str">
        <f>IF($A85&gt;='FG_576way_Regular Symbol(2wild)'!D$16,"",IF(B85=0,"",IF(OR(B85=$U$1,B85=$V$1,B86=$U$1,B86=$V$1,B87=$U$1,B87=$V$1),0,1)))</f>
        <v/>
      </c>
      <c r="V85" s="344">
        <f>IF($A85&gt;='FG_576way_Regular Symbol(2wild)'!E$16,"",IF(C85=0,"",IF(OR(C85=$U$1,C85=$V$1,C86=$U$1,C86=$V$1,C87=$U$1,C87=$V$1),0,1)))</f>
        <v>0</v>
      </c>
      <c r="W85" s="3" t="str">
        <f>IF($A85&gt;='FG_576way_Regular Symbol(2wild)'!F$16,"",IF(D85=0,"",IF(OR(D85=$U$1,D85=$V$1,D86=$U$1,D86=$V$1,D87=$U$1,D87=$V$1,D88=$U$1,D88=$V$1),0,1)))</f>
        <v/>
      </c>
      <c r="X85" s="3" t="str">
        <f>IF($A85&gt;='FG_576way_Regular Symbol(2wild)'!G$16,"",IF(E85=0,"",IF(OR(E85=$U$1,E85=$V$1,E86=$U$1,E86=$V$1,E87=$U$1,E87=$V$1,E88=$U$1,E88=$V$1),0,1)))</f>
        <v/>
      </c>
      <c r="Y85" s="3" t="str">
        <f>IF($A85&gt;='FG_576way_Regular Symbol(2wild)'!H$16,"",IF(F85=0,"",IF(OR(F85=$U$1,F85=$V$1,F86=$U$1,F86=$V$1,F87=$U$1,F87=$V$1,F88=$U$1,F88=$V$1),0,1)))</f>
        <v/>
      </c>
      <c r="Z85" s="224"/>
      <c r="AA85" s="344" t="str">
        <f>IF($A85&gt;='FG_576way_Regular Symbol(2wild)'!D$16,"",IF(B85=0,"",IF(OR(B85=$AA$1,B85=$AB$1,B86=$AA$1,B86=$AB$1,B87=$AA$1,,B87=$AB$1),0,1)))</f>
        <v/>
      </c>
      <c r="AB85" s="344">
        <f>IF($A85&gt;='FG_576way_Regular Symbol(2wild)'!E$16,"",IF(C85=0,"",IF(OR(C85=$AA$1,C85=$AB$1,C86=$AA$1,C86=$AB$1,C87=$AA$1,,C87=$AB$1),0,1)))</f>
        <v>1</v>
      </c>
      <c r="AC85" s="3" t="str">
        <f>IF($A85&gt;='FG_576way_Regular Symbol(2wild)'!F$16,"",IF(D85=0,"",IF(OR(D85=$AA$1,D85=$AB$1,D86=$AA$1,D86=$AB$1,D87=$AA$1,D87=$AB$1,D88=$AA$1,D88=$AB$1),0,1)))</f>
        <v/>
      </c>
      <c r="AD85" s="3" t="str">
        <f>IF($A85&gt;='FG_576way_Regular Symbol(2wild)'!G$16,"",IF(E85=0,"",IF(OR(E85=$AA$1,E85=$AB$1,E86=$AA$1,E86=$AB$1,E87=$AA$1,E87=$AB$1,E88=$AA$1,E88=$AB$1),0,1)))</f>
        <v/>
      </c>
      <c r="AE85" s="3" t="str">
        <f>IF($A85&gt;='FG_576way_Regular Symbol(2wild)'!H$16,"",IF(F85=0,"",IF(OR(F85=$AA$1,F85=$AB$1,F86=$AA$1,F86=$AB$1,F87=$AA$1,F87=$AB$1,F88=$AA$1,F88=$AB$1),0,1)))</f>
        <v/>
      </c>
      <c r="AF85" s="224"/>
      <c r="AG85" s="344" t="str">
        <f>IF($A85&gt;='FG_576way_Regular Symbol(2wild)'!D$16,"",IF(B85=0,"",IF(OR(B85=$AG$1,B85=$AH$1,B86=$AG$1,B86=$AH$1,B87=$AG$1,B87=$AH$1),0,1)))</f>
        <v/>
      </c>
      <c r="AH85" s="344">
        <f>IF($A85&gt;='FG_576way_Regular Symbol(2wild)'!E$16,"",IF(C85=0,"",IF(OR(C85=$AG$1,C85=$AH$1,C86=$AG$1,C86=$AH$1,C87=$AG$1,C87=$AH$1),0,1)))</f>
        <v>1</v>
      </c>
      <c r="AI85" s="3" t="str">
        <f>IF($A85&gt;='FG_576way_Regular Symbol(2wild)'!F$16,"",IF(D85=0,"",IF(OR(D85=$AG$1,D85=$AH$1,D86=$AG$1,D86=$AH$1,D87=$AG$1,D87=$AH$1,D88=$AG$1,D88=$AH$1),0,1)))</f>
        <v/>
      </c>
      <c r="AJ85" s="3" t="str">
        <f>IF($A85&gt;='FG_576way_Regular Symbol(2wild)'!G$16,"",IF(E85=0,"",IF(OR(E85=$AG$1,E85=$AH$1,E86=$AG$1,E86=$AH$1,E87=$AG$1,E87=$AH$1,E88=$AG$1,E88=$AH$1),0,1)))</f>
        <v/>
      </c>
      <c r="AK85" s="3" t="str">
        <f>IF($A85&gt;='FG_576way_Regular Symbol(2wild)'!H$16,"",IF(F85=0,"",IF(OR(F85=$AG$1,F85=$AH$1,F86=$AG$1,F86=$AH$1,F87=$AG$1,F87=$AH$1,F88=$AG$1,F88=$AH$1),0,1)))</f>
        <v/>
      </c>
      <c r="AL85" s="224"/>
      <c r="AM85" s="344" t="str">
        <f>IF($A85&gt;='FG_576way_Regular Symbol(2wild)'!D$16,"",IF(B85=0,"",IF(OR(B85=$AM$1,B85=$AN$1,B86=$AM$1,B86=$AN$1,B87=$AM$1,B87=$AN$1),0,1)))</f>
        <v/>
      </c>
      <c r="AN85" s="344">
        <f>IF($A85&gt;='FG_576way_Regular Symbol(2wild)'!E$16,"",IF(C85=0,"",IF(OR(C85=$AM$1,C85=$AN$1,C86=$AM$1,C86=$AN$1,C87=$AM$1,C87=$AN$1),0,1)))</f>
        <v>1</v>
      </c>
      <c r="AO85" s="3" t="str">
        <f>IF($A85&gt;='FG_576way_Regular Symbol(2wild)'!F$16,"",IF(D85=0,"",IF(OR(D85=$AM$1,D85=$AN$1,D86=$AM$1,D86=$AN$1,D87=$AM$1,D87=$AN$1,D88=$AM$1,D88=$AN$1),0,1)))</f>
        <v/>
      </c>
      <c r="AP85" s="3" t="str">
        <f>IF($A85&gt;='FG_576way_Regular Symbol(2wild)'!G$16,"",IF(E85=0,"",IF(OR(E85=$AM$1,E85=$AN$1,E86=$AM$1,E86=$AN$1,E87=$AM$1,E87=$AN$1,E88=$AM$1,E88=$AN$1),0,1)))</f>
        <v/>
      </c>
      <c r="AQ85" s="3" t="str">
        <f>IF($A85&gt;='FG_576way_Regular Symbol(2wild)'!H$16,"",IF(F85=0,"",IF(OR(F85=$AM$1,F85=$AN$1,F86=$AM$1,F86=$AN$1,F87=$AM$1,F87=$AN$1,F88=$AM$1,F88=$AN$1),0,1)))</f>
        <v/>
      </c>
      <c r="AR85" s="224"/>
      <c r="AS85" s="344" t="str">
        <f>IF($A85&gt;='FG_576way_Regular Symbol(2wild)'!D$16,"",IF(B85=0,"",IF(OR(B85=$AM$1,B85=$AT$1,B86=$AM$1,B86=$AT$1,B87=$AM$1,B87=$AT$1),0,1)))</f>
        <v/>
      </c>
      <c r="AT85" s="344">
        <f>IF($A85&gt;='FG_576way_Regular Symbol(2wild)'!E$16,"",IF(C85=0,"",IF(OR(C85=$AM$1,C85=$AT$1,C86=$AM$1,C86=$AT$1,C87=$AM$1,C87=$AT$1),0,1)))</f>
        <v>1</v>
      </c>
      <c r="AU85" s="3" t="str">
        <f>IF($A85&gt;='FG_576way_Regular Symbol(2wild)'!F$16,"",IF(D85=0,"",IF(OR(D85=$AM$1,D85=$AT$1,D86=$AM$1,D86=$AT$1,D87=$AM$1,D87=$AT$1,D88=$AM$1,D88=$AT$1),0,1)))</f>
        <v/>
      </c>
      <c r="AV85" s="3" t="str">
        <f>IF($A85&gt;='FG_576way_Regular Symbol(2wild)'!G$16,"",IF(E85=0,"",IF(OR(E85=$AM$1,E85=$AT$1,E86=$AM$1,E86=$AT$1,E87=$AM$1,E87=$AT$1,E88=$AM$1,E88=$AT$1),0,1)))</f>
        <v/>
      </c>
      <c r="AW85" s="3" t="str">
        <f>IF($A85&gt;='FG_576way_Regular Symbol(2wild)'!H$16,"",IF(F85=0,"",IF(OR(F85=$AM$1,F85=$AT$1,F86=$AM$1,F86=$AT$1,F87=$AM$1,F87=$AT$1,F88=$AM$1,F88=$AT$1),0,1)))</f>
        <v/>
      </c>
      <c r="AX85" s="224"/>
      <c r="AY85" s="344" t="str">
        <f>IF($A85&gt;='FG_576way_Regular Symbol(2wild)'!D$16,"",IF(B85=0,"",IF(OR(B85=$AM$1,B85=$AZ$1,B86=$AM$1,B86=$AZ$1,B87=$AM$1,B87=$AZ$1),0,1)))</f>
        <v/>
      </c>
      <c r="AZ85" s="344">
        <f>IF($A85&gt;='FG_576way_Regular Symbol(2wild)'!E$16,"",IF(C85=0,"",IF(OR(C85=$AM$1,C85=$AZ$1,C86=$AM$1,C86=$AZ$1,C87=$AM$1,C87=$AZ$1),0,1)))</f>
        <v>1</v>
      </c>
      <c r="BA85" s="3" t="str">
        <f>IF($A85&gt;='FG_576way_Regular Symbol(2wild)'!F$16,"",IF(D85=0,"",IF(OR(D85=$AM$1,D85=$AZ$1,D86=$AM$1,D86=$AZ$1,D87=$AM$1,D87=$AZ$1,D88=$AM$1,D88=$AZ$1),0,1)))</f>
        <v/>
      </c>
      <c r="BB85" s="3" t="str">
        <f>IF($A85&gt;='FG_576way_Regular Symbol(2wild)'!G$16,"",IF(E85=0,"",IF(OR(E85=$AM$1,E85=$AZ$1,E86=$AM$1,E86=$AZ$1,E87=$AM$1,E87=$AZ$1,E88=$AM$1,E88=$AZ$1),0,1)))</f>
        <v/>
      </c>
      <c r="BC85" s="3" t="str">
        <f>IF($A85&gt;='FG_576way_Regular Symbol(2wild)'!H$16,"",IF(F85=0,"",IF(OR(F85=$AM$1,F85=$AZ$1,F86=$AM$1,F86=$AZ$1,F87=$AM$1,F87=$AZ$1,F88=$AM$1,F88=$AZ$1),0,1)))</f>
        <v/>
      </c>
      <c r="BD85" s="224"/>
      <c r="BE85" s="344" t="str">
        <f>IF($A85&gt;='FG_576way_Regular Symbol(2wild)'!D$16,"",IF(B85=0,"",IF(OR(B85=$AM$1,B85=$BF$1,B86=$AM$1,B86=$BF$1,B87=$AM$1,B87=$BF$1),0,1)))</f>
        <v/>
      </c>
      <c r="BF85" s="344">
        <f>IF($A85&gt;='FG_576way_Regular Symbol(2wild)'!E$16,"",IF(C85=0,"",IF(OR(C85=$AM$1,C85=$BF$1,C86=$AM$1,C86=$BF$1,C87=$AM$1,C87=$BF$1),0,1)))</f>
        <v>1</v>
      </c>
      <c r="BG85" s="3" t="str">
        <f>IF($A85&gt;='FG_576way_Regular Symbol(2wild)'!F$16,"",IF(D85=0,"",IF(OR(D85=$AM$1,D85=$BF$1,D86=$AM$1,D86=$BF$1,D87=$AM$1,D87=$BF$1,D88=$AM$1,D88=$BF$1),0,1)))</f>
        <v/>
      </c>
      <c r="BH85" s="3" t="str">
        <f>IF($A85&gt;='FG_576way_Regular Symbol(2wild)'!G$16,"",IF(E85=0,"",IF(OR(E85=$AM$1,E85=$BF$1,E86=$AM$1,E86=$BF$1,E87=$AM$1,E87=$BF$1,E88=$AM$1,E88=$BF$1),0,1)))</f>
        <v/>
      </c>
      <c r="BI85" s="3" t="str">
        <f>IF($A85&gt;='FG_576way_Regular Symbol(2wild)'!H$16,"",IF(F85=0,"",IF(OR(F85=$AM$1,F85=$BF$1,F86=$AM$1,F86=$BF$1,F87=$AM$1,F87=$BF$1,F88=$AM$1,F88=$BF$1),0,1)))</f>
        <v/>
      </c>
      <c r="BJ85" s="224"/>
      <c r="BK85" s="344" t="str">
        <f>IF($A85&gt;='FG_576way_Regular Symbol(2wild)'!D$16,"",IF(B85=0,"",IF(OR(B85=$AM$1,B85=$BL$1,B86=$AM$1,B86=$BL$1,B87=$AM$1,B87=$BL$1),0,1)))</f>
        <v/>
      </c>
      <c r="BL85" s="344">
        <f>IF($A85&gt;='FG_576way_Regular Symbol(2wild)'!E$16,"",IF(C85=0,"",IF(OR(C85=$AM$1,C85=$BL$1,C86=$AM$1,C86=$BL$1,C87=$AM$1,C87=$BL$1),0,1)))</f>
        <v>1</v>
      </c>
      <c r="BM85" s="3" t="str">
        <f>IF($A85&gt;='FG_576way_Regular Symbol(2wild)'!F$16,"",IF(D85=0,"",IF(OR(D85=$AM$1,D85=$BL$1,D86=$AM$1,D86=$BL$1,D87=$AM$1,D87=$BL$1,D88=$AM$1,D88=$BL$1),0,1)))</f>
        <v/>
      </c>
      <c r="BN85" s="3" t="str">
        <f>IF($A85&gt;='FG_576way_Regular Symbol(2wild)'!G$16,"",IF(E85=0,"",IF(OR(E85=$AM$1,E85=$BL$1,E86=$AM$1,E86=$BL$1,E87=$AM$1,E87=$BL$1,E88=$AM$1,E88=$BL$1),0,1)))</f>
        <v/>
      </c>
      <c r="BO85" s="3" t="str">
        <f>IF($A85&gt;='FG_576way_Regular Symbol(2wild)'!H$16,"",IF(F85=0,"",IF(OR(F85=$AM$1,F85=$BL$1,F86=$AM$1,F86=$BL$1,F87=$AM$1,F87=$BL$1,F88=$AM$1,F88=$BL$1),0,1)))</f>
        <v/>
      </c>
      <c r="BP85" s="224"/>
      <c r="BQ85" s="3" t="str">
        <f>IF($A85&gt;='FG_576way_Regular Symbol(2wild)'!D$16,"",IF(B85=0,"",IF(OR(B85=$BQ$1,B85=$BR$1,B86=$BQ$1,B86=$BR$1,B87=$BQ$1,B87=$BR$1),0,1)))</f>
        <v/>
      </c>
      <c r="BR85" s="3">
        <f>IF($A85&gt;='FG_576way_Regular Symbol(2wild)'!E$16,"",IF(C85=0,"",IF(OR(C85=$BQ$1,C85=$BR$1,C86=$BQ$1,C86=$BR$1,C87=$BQ$1,C87=$BR$1),0,1)))</f>
        <v>0</v>
      </c>
      <c r="BS85" s="3" t="str">
        <f>IF($A85&gt;='FG_576way_Regular Symbol(2wild)'!F$16,"",IF(D85=0,"",IF(OR(D85=$BQ$1,D85=$BR$1,D86=$BQ$1,D86=$BR$1,D87=$BQ$1,D87=$BR$1,D88=$BQ$1,D88=$BR$1),0,1)))</f>
        <v/>
      </c>
      <c r="BT85" s="3" t="str">
        <f>IF($A85&gt;='FG_576way_Regular Symbol(2wild)'!G$16,"",IF(E85=0,"",IF(OR(E85=$BQ$1,E85=$BR$1,E86=$BQ$1,E86=$BR$1,E87=$BQ$1,E87=$BR$1,E88=$BQ$1,E88=$BR$1),0,1)))</f>
        <v/>
      </c>
      <c r="BU85" s="3" t="str">
        <f>IF($A85&gt;='FG_576way_Regular Symbol(2wild)'!H$16,"",IF(F85=0,"",IF(OR(F85=$BQ$1,F85=$BR$1,F86=$BQ$1,F86=$BR$1,F87=$BQ$1,F87=$BR$1,F88=$BQ$1,F88=$BR$1),0,1)))</f>
        <v/>
      </c>
      <c r="BV85" s="224"/>
      <c r="BW85" s="3" t="str">
        <f>IF($A85&gt;='FG_576way_Regular Symbol(2wild)'!D$16,"",IF(B85=0,"",IF(OR(B85=$BW$1,B86=$BW$1,B87=$BW$1,B85=$BX$1,B86=$BX$1,B87=$BX$1),0,1)))</f>
        <v/>
      </c>
      <c r="BX85" s="3">
        <f>IF($A85&gt;='FG_576way_Regular Symbol(2wild)'!E$16,"",IF(C85=0,"",IF(OR(C85=$BW$1,C86=$BW$1,C87=$BW$1,C85=$BX$1,C86=$BX$1,C87=$BX$1),0,1)))</f>
        <v>0</v>
      </c>
      <c r="BY85" s="3" t="str">
        <f>IF($A85&gt;='FG_576way_Regular Symbol(2wild)'!F$16,"",IF(D85=0,"",IF(OR(D85=$BW$1,D86=$BW$1,D87=$BW$1,D85=$BX$1,D86=$BX$1,D87=$BX$1,D88=$BW$1,D88=$BX$1),0,1)))</f>
        <v/>
      </c>
      <c r="BZ85" s="3" t="str">
        <f>IF($A85&gt;='FG_576way_Regular Symbol(2wild)'!G$16,"",IF(E85=0,"",IF(OR(E85=$BW$1,E86=$BW$1,E87=$BW$1,E85=$BX$1,E86=$BX$1,E87=$BX$1,E88=$BW$1,E88=$BX$1),0,1)))</f>
        <v/>
      </c>
      <c r="CA85" s="3" t="str">
        <f>IF($A85&gt;='FG_576way_Regular Symbol(2wild)'!H$16,"",IF(F85=0,"",IF(OR(F85=$BW$1,F86=$BW$1,F87=$BW$1,F85=$BX$1,F86=$BX$1,F87=$BX$1,F88=$BW$1,F88=$BX$1),0,1)))</f>
        <v/>
      </c>
      <c r="CB85" s="224"/>
      <c r="CC85" s="3" t="str">
        <f>IF($A85&gt;='FG_576way_Regular Symbol(2wild)'!D$16,"",IF(B85=0,"",IF(OR(B85=$BW$1,B86=$BW$1,B87=$BW$1,B85=$CD$1,B86=$CD$1,B87=$CD$1),0,1)))</f>
        <v/>
      </c>
      <c r="CD85" s="3">
        <f>IF($A85&gt;='FG_576way_Regular Symbol(2wild)'!E$16,"",IF(C85=0,"",IF(OR(C85=$BW$1,C86=$BW$1,C87=$BW$1,C85=$CD$1,C86=$CD$1,C87=$CD$1),0,1)))</f>
        <v>1</v>
      </c>
      <c r="CE85" s="3" t="str">
        <f>IF($A85&gt;='FG_576way_Regular Symbol(2wild)'!F$16,"",IF(D85=0,"",IF(OR(D85=$BW$1,D86=$BW$1,D87=$BW$1,D85=$CD$1,D86=$CD$1,D87=$CD$1,D88=$BW$1,D88=$CD$1),0,1)))</f>
        <v/>
      </c>
      <c r="CF85" s="3" t="str">
        <f>IF($A85&gt;='FG_576way_Regular Symbol(2wild)'!G$16,"",IF(E85=0,"",IF(OR(E85=$BW$1,E86=$BW$1,E87=$BW$1,E85=$CD$1,E86=$CD$1,E87=$CD$1,E88=$BW$1,E88=$CD$1),0,1)))</f>
        <v/>
      </c>
      <c r="CG85" s="3" t="str">
        <f>IF($A85&gt;='FG_576way_Regular Symbol(2wild)'!H$16,"",IF(F85=0,"",IF(OR(F85=$BW$1,F86=$BW$1,F87=$BW$1,F85=$CD$1,F86=$CD$1,F87=$CD$1,F88=$BW$1,F88=$CD$1),0,1)))</f>
        <v/>
      </c>
      <c r="CH85" s="224"/>
      <c r="CI85" s="3" t="str">
        <f>IF($A85&gt;='FG_576way_Regular Symbol(2wild)'!D$16,"",IF(B85=0,"",IF(OR(B85=$BW$1,B86=$BW$1,B87=$BW$1,B85=$CJ$1,B86=$CJ$1,B87=$CJ$1),0,1)))</f>
        <v/>
      </c>
      <c r="CJ85" s="3">
        <f>IF($A85&gt;='FG_576way_Regular Symbol(2wild)'!E$16,"",IF(C85=0,"",IF(OR(C85=$BW$1,C86=$BW$1,C87=$BW$1,C85=$CJ$1,C86=$CJ$1,C87=$CJ$1),0,1)))</f>
        <v>1</v>
      </c>
      <c r="CK85" s="3" t="str">
        <f>IF($A85&gt;='FG_576way_Regular Symbol(2wild)'!F$16,"",IF(D85=0,"",IF(OR(D85=$BW$1,D86=$BW$1,D87=$BW$1,D85=$CJ$1,D86=$CJ$1,D87=$CJ$1,D88=$BW$1,D88=$CJ$1),0,1)))</f>
        <v/>
      </c>
      <c r="CL85" s="3" t="str">
        <f>IF($A85&gt;='FG_576way_Regular Symbol(2wild)'!G$16,"",IF(E85=0,"",IF(OR(E85=$BW$1,E86=$BW$1,E87=$BW$1,E85=$CJ$1,E86=$CJ$1,E87=$CJ$1,E88=$BW$1,E88=$CJ$1),0,1)))</f>
        <v/>
      </c>
      <c r="CM85" s="3" t="str">
        <f>IF($A85&gt;='FG_576way_Regular Symbol(2wild)'!H$16,"",IF(F85=0,"",IF(OR(F85=$BW$1,F86=$BW$1,F87=$BW$1,F85=$CJ$1,F86=$CJ$1,F87=$CJ$1,F88=$BW$1,F88=$CJ$1),0,1)))</f>
        <v/>
      </c>
      <c r="CN85" s="224"/>
      <c r="CO85" s="3" t="str">
        <f>IF($A85&gt;='FG_576way_Regular Symbol(2wild)'!D$16,"",IF(B85=0,"",IF(OR(B85=$BW$1,B86=$BW$1,B87=$BW$1,B85=$CP$1,B86=$CP$1,B87=$CP$1),0,1)))</f>
        <v/>
      </c>
      <c r="CP85" s="3">
        <f>IF($A85&gt;='FG_576way_Regular Symbol(2wild)'!E$16,"",IF(C85=0,"",IF(OR(C85=$BW$1,C86=$BW$1,C87=$BW$1,C85=$CP$1,C86=$CP$1,C87=$CP$1),0,1)))</f>
        <v>1</v>
      </c>
      <c r="CQ85" s="3" t="str">
        <f>IF($A85&gt;='FG_576way_Regular Symbol(2wild)'!F$16,"",IF(D85=0,"",IF(OR(D85=$BW$1,D86=$BW$1,D87=$BW$1,D85=$CP$1,D86=$CP$1,D87=$CP$1,D88=$BW$1,D88=$CP$1),0,1)))</f>
        <v/>
      </c>
      <c r="CR85" s="3" t="str">
        <f>IF($A85&gt;='FG_576way_Regular Symbol(2wild)'!G$16,"",IF(E85=0,"",IF(OR(E85=$BW$1,E86=$BW$1,E87=$BW$1,E85=$CP$1,E86=$CP$1,E87=$CP$1,E88=$BW$1,E88=$CP$1),0,1)))</f>
        <v/>
      </c>
      <c r="CS85" s="3" t="str">
        <f>IF($A85&gt;='FG_576way_Regular Symbol(2wild)'!H$16,"",IF(F85=0,"",IF(OR(F85=$BW$1,F86=$BW$1,F87=$BW$1,F85=$CP$1,F86=$CP$1,F87=$CP$1,F88=$BW$1,F88=$CP$1),0,1)))</f>
        <v/>
      </c>
      <c r="CT85" s="224"/>
      <c r="CU85" s="3" t="str">
        <f>IF($A85&gt;='FG_576way_Regular Symbol(2wild)'!D$16,"",IF(B85=0,"",IF(OR(B85=$BW$1,B86=$BW$1,B87=$BW$1,B85=$CV$1,B86=$CV$1,B87=$CV$1),0,1)))</f>
        <v/>
      </c>
      <c r="CV85" s="3">
        <f>IF($A85&gt;='FG_576way_Regular Symbol(2wild)'!E$16,"",IF(C85=0,"",IF(OR(C85=$BW$1,C86=$BW$1,C87=$BW$1,C85=$CV$1,C86=$CV$1,C87=$CV$1),0,1)))</f>
        <v>1</v>
      </c>
      <c r="CW85" s="3" t="str">
        <f>IF($A85&gt;='FG_576way_Regular Symbol(2wild)'!F$16,"",IF(D85=0,"",IF(OR(D85=$BW$1,D86=$BW$1,D87=$BW$1,D85=$CV$1,D86=$CV$1,D87=$CV$1,D88=$BW$1,D88=$CV$1),0,1)))</f>
        <v/>
      </c>
      <c r="CX85" s="3" t="str">
        <f>IF($A85&gt;='FG_576way_Regular Symbol(2wild)'!G$16,"",IF(E85=0,"",IF(OR(E85=$BW$1,E86=$BW$1,E87=$BW$1,E85=$CV$1,E86=$CV$1,E87=$CV$1,E88=$BW$1,E88=$CV$1),0,1)))</f>
        <v/>
      </c>
      <c r="CY85" s="3" t="str">
        <f>IF($A85&gt;='FG_576way_Regular Symbol(2wild)'!H$16,"",IF(F85=0,"",IF(OR(F85=$BW$1,F86=$BW$1,F87=$BW$1,F85=$CV$1,F86=$CV$1,F87=$CV$1,F88=$BW$1,F88=$CV$1),0,1)))</f>
        <v/>
      </c>
    </row>
    <row r="86" spans="1:103">
      <c r="A86" s="337">
        <f>IF('FG_243way_Regular Symbol'!L85="","",'FG_243way_Regular Symbol'!L85)</f>
        <v>82</v>
      </c>
      <c r="B86" s="191" t="str">
        <f>IF('FG_576way_Regular Symbol(2wild)'!Q85="",
IF($A86-'FG_576way_Regular Symbol(2wild)'!D$16&gt;='FG_576way_RegularＸ_W()'!B$2-1,"",VLOOKUP($A86-'FG_576way_Regular Symbol(2wild)'!D$16,'FG_576way_Regular Symbol(2wild)'!$P$3:$U$99,'FG_576way_RegularＸ_W()'!B$3+1,FALSE)),
'FG_576way_Regular Symbol(2wild)'!Q85)</f>
        <v/>
      </c>
      <c r="C86" s="191" t="str">
        <f>IF('FG_576way_Regular Symbol(2wild)'!R85="",
IF($A86-'FG_576way_Regular Symbol(2wild)'!E$16&gt;='FG_576way_RegularＸ_W()'!C$2-1,"",VLOOKUP($A86-'FG_576way_Regular Symbol(2wild)'!E$16,'FG_576way_Regular Symbol(2wild)'!$P$3:$U$99,'FG_576way_RegularＸ_W()'!C$3+1,FALSE)),
'FG_576way_Regular Symbol(2wild)'!R85)</f>
        <v>M2</v>
      </c>
      <c r="D86" s="191" t="str">
        <f>IF('FG_576way_Regular Symbol(2wild)'!S85="",
IF($A86-'FG_576way_Regular Symbol(2wild)'!F$16&gt;='FG_576way_RegularＸ_W()'!D$2-1,"",VLOOKUP($A86-'FG_576way_Regular Symbol(2wild)'!F$16,'FG_576way_Regular Symbol(2wild)'!$P$3:$U$99,'FG_576way_RegularＸ_W()'!D$3+1,FALSE)),
'FG_576way_Regular Symbol(2wild)'!S85)</f>
        <v/>
      </c>
      <c r="E86" s="191" t="str">
        <f>IF('FG_576way_Regular Symbol(2wild)'!T85="",
IF($A86-'FG_576way_Regular Symbol(2wild)'!G$16&gt;='FG_576way_RegularＸ_W()'!E$2-1,"",VLOOKUP($A86-'FG_576way_Regular Symbol(2wild)'!G$16,'FG_576way_Regular Symbol(2wild)'!$P$3:$U$99,'FG_576way_RegularＸ_W()'!E$3+1,FALSE)),
'FG_576way_Regular Symbol(2wild)'!T85)</f>
        <v/>
      </c>
      <c r="F86" s="191" t="str">
        <f>IF('FG_576way_Regular Symbol(2wild)'!U85="",
IF($A86-'FG_576way_Regular Symbol(2wild)'!H$16&gt;='FG_576way_RegularＸ_W()'!F$2-1,"",VLOOKUP($A86-'FG_576way_Regular Symbol(2wild)'!H$16,'FG_576way_Regular Symbol(2wild)'!$P$3:$U$99,'FG_576way_RegularＸ_W()'!F$3+1,FALSE)),
'FG_576way_Regular Symbol(2wild)'!U85)</f>
        <v/>
      </c>
      <c r="N86" s="363">
        <f t="shared" si="2"/>
        <v>82</v>
      </c>
      <c r="O86" s="344" t="str">
        <f>IF($A86&gt;='FG_576way_Regular Symbol(2wild)'!D$16,"",IF(B86="","",IF(OR(B86=$O$1,B86=$P$1,B87=$O$1,B87=$P$1,B88=$O$1,B88=$P$1),0,1)))</f>
        <v/>
      </c>
      <c r="P86" s="344" t="str">
        <f>IF($A86&gt;='FG_576way_Regular Symbol(2wild)'!E$16,"",IF(C86="","",IF(OR(C86=$O$1,C86=$P$1,C87=$O$1,C87=$P$1,C88=$O$1,C88=$P$1),0,1)))</f>
        <v/>
      </c>
      <c r="Q86" s="344" t="str">
        <f>IF($A86&gt;='FG_576way_Regular Symbol(2wild)'!F$16,"",IF(D86="","",IF(OR(D86=$O$1,D86=$P$1,D87=$O$1,D87=$P$1,D88=$O$1,D88=$P$1,D89=$O$1,D89=$P$1),0,1)))</f>
        <v/>
      </c>
      <c r="R86" s="344" t="str">
        <f>IF($A86&gt;='FG_576way_Regular Symbol(2wild)'!G$16,"",IF(E86="","",IF(OR(E86=$O$1,E86=$P$1,E87=$O$1,E87=$P$1,E88=$O$1,E88=$P$1,E89=$O$1,E89=$P$1),0,1)))</f>
        <v/>
      </c>
      <c r="S86" s="344" t="str">
        <f>IF($A86&gt;='FG_576way_Regular Symbol(2wild)'!H$16,"",IF(F86="","",IF(OR(F86=$O$1,F86=$P$1,F87=$O$1,F87=$P$1,F88=$O$1,F88=$P$1,F89=$O$1,F89=$P$1),0,1)))</f>
        <v/>
      </c>
      <c r="U86" s="344" t="str">
        <f>IF($A86&gt;='FG_576way_Regular Symbol(2wild)'!D$16,"",IF(B86=0,"",IF(OR(B86=$U$1,B86=$V$1,B87=$U$1,B87=$V$1,B88=$U$1,B88=$V$1),0,1)))</f>
        <v/>
      </c>
      <c r="V86" s="344" t="str">
        <f>IF($A86&gt;='FG_576way_Regular Symbol(2wild)'!E$16,"",IF(C86=0,"",IF(OR(C86=$U$1,C86=$V$1,C87=$U$1,C87=$V$1,C88=$U$1,C88=$V$1),0,1)))</f>
        <v/>
      </c>
      <c r="W86" s="3" t="str">
        <f>IF($A86&gt;='FG_576way_Regular Symbol(2wild)'!F$16,"",IF(D86=0,"",IF(OR(D86=$U$1,D86=$V$1,D87=$U$1,D87=$V$1,D88=$U$1,D88=$V$1,D89=$U$1,D89=$V$1),0,1)))</f>
        <v/>
      </c>
      <c r="X86" s="3" t="str">
        <f>IF($A86&gt;='FG_576way_Regular Symbol(2wild)'!G$16,"",IF(E86=0,"",IF(OR(E86=$U$1,E86=$V$1,E87=$U$1,E87=$V$1,E88=$U$1,E88=$V$1,E89=$U$1,E89=$V$1),0,1)))</f>
        <v/>
      </c>
      <c r="Y86" s="3" t="str">
        <f>IF($A86&gt;='FG_576way_Regular Symbol(2wild)'!H$16,"",IF(F86=0,"",IF(OR(F86=$U$1,F86=$V$1,F87=$U$1,F87=$V$1,F88=$U$1,F88=$V$1,F89=$U$1,F89=$V$1),0,1)))</f>
        <v/>
      </c>
      <c r="AA86" s="344" t="str">
        <f>IF($A86&gt;='FG_576way_Regular Symbol(2wild)'!D$16,"",IF(B86=0,"",IF(OR(B86=$AA$1,B86=$AB$1,B87=$AA$1,B87=$AB$1,B88=$AA$1,,B88=$AB$1),0,1)))</f>
        <v/>
      </c>
      <c r="AB86" s="344" t="str">
        <f>IF($A86&gt;='FG_576way_Regular Symbol(2wild)'!E$16,"",IF(C86=0,"",IF(OR(C86=$AA$1,C86=$AB$1,C87=$AA$1,C87=$AB$1,C88=$AA$1,,C88=$AB$1),0,1)))</f>
        <v/>
      </c>
      <c r="AC86" s="3" t="str">
        <f>IF($A86&gt;='FG_576way_Regular Symbol(2wild)'!F$16,"",IF(D86=0,"",IF(OR(D86=$AA$1,D86=$AB$1,D87=$AA$1,D87=$AB$1,D88=$AA$1,D88=$AB$1,D89=$AA$1,D89=$AB$1),0,1)))</f>
        <v/>
      </c>
      <c r="AD86" s="3" t="str">
        <f>IF($A86&gt;='FG_576way_Regular Symbol(2wild)'!G$16,"",IF(E86=0,"",IF(OR(E86=$AA$1,E86=$AB$1,E87=$AA$1,E87=$AB$1,E88=$AA$1,E88=$AB$1,E89=$AA$1,E89=$AB$1),0,1)))</f>
        <v/>
      </c>
      <c r="AE86" s="3" t="str">
        <f>IF($A86&gt;='FG_576way_Regular Symbol(2wild)'!H$16,"",IF(F86=0,"",IF(OR(F86=$AA$1,F86=$AB$1,F87=$AA$1,F87=$AB$1,F88=$AA$1,F88=$AB$1,F89=$AA$1,F89=$AB$1),0,1)))</f>
        <v/>
      </c>
      <c r="AG86" s="344" t="str">
        <f>IF($A86&gt;='FG_576way_Regular Symbol(2wild)'!D$16,"",IF(B86=0,"",IF(OR(B86=$AG$1,B86=$AH$1,B87=$AG$1,B87=$AH$1,B88=$AG$1,B88=$AH$1),0,1)))</f>
        <v/>
      </c>
      <c r="AH86" s="344" t="str">
        <f>IF($A86&gt;='FG_576way_Regular Symbol(2wild)'!E$16,"",IF(C86=0,"",IF(OR(C86=$AG$1,C86=$AH$1,C87=$AG$1,C87=$AH$1,C88=$AG$1,C88=$AH$1),0,1)))</f>
        <v/>
      </c>
      <c r="AI86" s="3" t="str">
        <f>IF($A86&gt;='FG_576way_Regular Symbol(2wild)'!F$16,"",IF(D86=0,"",IF(OR(D86=$AG$1,D86=$AH$1,D87=$AG$1,D87=$AH$1,D88=$AG$1,D88=$AH$1,D89=$AG$1,D89=$AH$1),0,1)))</f>
        <v/>
      </c>
      <c r="AJ86" s="3" t="str">
        <f>IF($A86&gt;='FG_576way_Regular Symbol(2wild)'!G$16,"",IF(E86=0,"",IF(OR(E86=$AG$1,E86=$AH$1,E87=$AG$1,E87=$AH$1,E88=$AG$1,E88=$AH$1,E89=$AG$1,E89=$AH$1),0,1)))</f>
        <v/>
      </c>
      <c r="AK86" s="3" t="str">
        <f>IF($A86&gt;='FG_576way_Regular Symbol(2wild)'!H$16,"",IF(F86=0,"",IF(OR(F86=$AG$1,F86=$AH$1,F87=$AG$1,F87=$AH$1,F88=$AG$1,F88=$AH$1,F89=$AG$1,F89=$AH$1),0,1)))</f>
        <v/>
      </c>
      <c r="AM86" s="344" t="str">
        <f>IF($A86&gt;='FG_576way_Regular Symbol(2wild)'!D$16,"",IF(B86=0,"",IF(OR(B86=$AM$1,B86=$AN$1,B87=$AM$1,B87=$AN$1,B88=$AM$1,B88=$AN$1),0,1)))</f>
        <v/>
      </c>
      <c r="AN86" s="344" t="str">
        <f>IF($A86&gt;='FG_576way_Regular Symbol(2wild)'!E$16,"",IF(C86=0,"",IF(OR(C86=$AM$1,C86=$AN$1,C87=$AM$1,C87=$AN$1,C88=$AM$1,C88=$AN$1),0,1)))</f>
        <v/>
      </c>
      <c r="AO86" s="3" t="str">
        <f>IF($A86&gt;='FG_576way_Regular Symbol(2wild)'!F$16,"",IF(D86=0,"",IF(OR(D86=$AM$1,D86=$AN$1,D87=$AM$1,D87=$AN$1,D88=$AM$1,D88=$AN$1,D89=$AM$1,D89=$AN$1),0,1)))</f>
        <v/>
      </c>
      <c r="AP86" s="3" t="str">
        <f>IF($A86&gt;='FG_576way_Regular Symbol(2wild)'!G$16,"",IF(E86=0,"",IF(OR(E86=$AM$1,E86=$AN$1,E87=$AM$1,E87=$AN$1,E88=$AM$1,E88=$AN$1,E89=$AM$1,E89=$AN$1),0,1)))</f>
        <v/>
      </c>
      <c r="AQ86" s="3" t="str">
        <f>IF($A86&gt;='FG_576way_Regular Symbol(2wild)'!H$16,"",IF(F86=0,"",IF(OR(F86=$AM$1,F86=$AN$1,F87=$AM$1,F87=$AN$1,F88=$AM$1,F88=$AN$1,F89=$AM$1,F89=$AN$1),0,1)))</f>
        <v/>
      </c>
      <c r="AS86" s="344" t="str">
        <f>IF($A86&gt;='FG_576way_Regular Symbol(2wild)'!D$16,"",IF(B86=0,"",IF(OR(B86=$AM$1,B86=$AT$1,B87=$AM$1,B87=$AT$1,B88=$AM$1,B88=$AT$1),0,1)))</f>
        <v/>
      </c>
      <c r="AT86" s="344" t="str">
        <f>IF($A86&gt;='FG_576way_Regular Symbol(2wild)'!E$16,"",IF(C86=0,"",IF(OR(C86=$AM$1,C86=$AT$1,C87=$AM$1,C87=$AT$1,C88=$AM$1,C88=$AT$1),0,1)))</f>
        <v/>
      </c>
      <c r="AU86" s="3" t="str">
        <f>IF($A86&gt;='FG_576way_Regular Symbol(2wild)'!F$16,"",IF(D86=0,"",IF(OR(D86=$AM$1,D86=$AT$1,D87=$AM$1,D87=$AT$1,D88=$AM$1,D88=$AT$1,D89=$AM$1,D89=$AT$1),0,1)))</f>
        <v/>
      </c>
      <c r="AV86" s="3" t="str">
        <f>IF($A86&gt;='FG_576way_Regular Symbol(2wild)'!G$16,"",IF(E86=0,"",IF(OR(E86=$AM$1,E86=$AT$1,E87=$AM$1,E87=$AT$1,E88=$AM$1,E88=$AT$1,E89=$AM$1,E89=$AT$1),0,1)))</f>
        <v/>
      </c>
      <c r="AW86" s="3" t="str">
        <f>IF($A86&gt;='FG_576way_Regular Symbol(2wild)'!H$16,"",IF(F86=0,"",IF(OR(F86=$AM$1,F86=$AT$1,F87=$AM$1,F87=$AT$1,F88=$AM$1,F88=$AT$1,F89=$AM$1,F89=$AT$1),0,1)))</f>
        <v/>
      </c>
      <c r="AY86" s="344" t="str">
        <f>IF($A86&gt;='FG_576way_Regular Symbol(2wild)'!D$16,"",IF(B86=0,"",IF(OR(B86=$AM$1,B86=$AZ$1,B87=$AM$1,B87=$AZ$1,B88=$AM$1,B88=$AZ$1),0,1)))</f>
        <v/>
      </c>
      <c r="AZ86" s="344" t="str">
        <f>IF($A86&gt;='FG_576way_Regular Symbol(2wild)'!E$16,"",IF(C86=0,"",IF(OR(C86=$AM$1,C86=$AZ$1,C87=$AM$1,C87=$AZ$1,C88=$AM$1,C88=$AZ$1),0,1)))</f>
        <v/>
      </c>
      <c r="BA86" s="3" t="str">
        <f>IF($A86&gt;='FG_576way_Regular Symbol(2wild)'!F$16,"",IF(D86=0,"",IF(OR(D86=$AM$1,D86=$AZ$1,D87=$AM$1,D87=$AZ$1,D88=$AM$1,D88=$AZ$1,D89=$AM$1,D89=$AZ$1),0,1)))</f>
        <v/>
      </c>
      <c r="BB86" s="3" t="str">
        <f>IF($A86&gt;='FG_576way_Regular Symbol(2wild)'!G$16,"",IF(E86=0,"",IF(OR(E86=$AM$1,E86=$AZ$1,E87=$AM$1,E87=$AZ$1,E88=$AM$1,E88=$AZ$1,E89=$AM$1,E89=$AZ$1),0,1)))</f>
        <v/>
      </c>
      <c r="BC86" s="3" t="str">
        <f>IF($A86&gt;='FG_576way_Regular Symbol(2wild)'!H$16,"",IF(F86=0,"",IF(OR(F86=$AM$1,F86=$AZ$1,F87=$AM$1,F87=$AZ$1,F88=$AM$1,F88=$AZ$1,F89=$AM$1,F89=$AZ$1),0,1)))</f>
        <v/>
      </c>
      <c r="BE86" s="344" t="str">
        <f>IF($A86&gt;='FG_576way_Regular Symbol(2wild)'!D$16,"",IF(B86=0,"",IF(OR(B86=$AM$1,B86=$BF$1,B87=$AM$1,B87=$BF$1,B88=$AM$1,B88=$BF$1),0,1)))</f>
        <v/>
      </c>
      <c r="BF86" s="344" t="str">
        <f>IF($A86&gt;='FG_576way_Regular Symbol(2wild)'!E$16,"",IF(C86=0,"",IF(OR(C86=$AM$1,C86=$BF$1,C87=$AM$1,C87=$BF$1,C88=$AM$1,C88=$BF$1),0,1)))</f>
        <v/>
      </c>
      <c r="BG86" s="3" t="str">
        <f>IF($A86&gt;='FG_576way_Regular Symbol(2wild)'!F$16,"",IF(D86=0,"",IF(OR(D86=$AM$1,D86=$BF$1,D87=$AM$1,D87=$BF$1,D88=$AM$1,D88=$BF$1,D89=$AM$1,D89=$BF$1),0,1)))</f>
        <v/>
      </c>
      <c r="BH86" s="3" t="str">
        <f>IF($A86&gt;='FG_576way_Regular Symbol(2wild)'!G$16,"",IF(E86=0,"",IF(OR(E86=$AM$1,E86=$BF$1,E87=$AM$1,E87=$BF$1,E88=$AM$1,E88=$BF$1,E89=$AM$1,E89=$BF$1),0,1)))</f>
        <v/>
      </c>
      <c r="BI86" s="3" t="str">
        <f>IF($A86&gt;='FG_576way_Regular Symbol(2wild)'!H$16,"",IF(F86=0,"",IF(OR(F86=$AM$1,F86=$BF$1,F87=$AM$1,F87=$BF$1,F88=$AM$1,F88=$BF$1,F89=$AM$1,F89=$BF$1),0,1)))</f>
        <v/>
      </c>
      <c r="BK86" s="344" t="str">
        <f>IF($A86&gt;='FG_576way_Regular Symbol(2wild)'!D$16,"",IF(B86=0,"",IF(OR(B86=$AM$1,B86=$BL$1,B87=$AM$1,B87=$BL$1,B88=$AM$1,B88=$BL$1),0,1)))</f>
        <v/>
      </c>
      <c r="BL86" s="344" t="str">
        <f>IF($A86&gt;='FG_576way_Regular Symbol(2wild)'!E$16,"",IF(C86=0,"",IF(OR(C86=$AM$1,C86=$BL$1,C87=$AM$1,C87=$BL$1,C88=$AM$1,C88=$BL$1),0,1)))</f>
        <v/>
      </c>
      <c r="BM86" s="3" t="str">
        <f>IF($A86&gt;='FG_576way_Regular Symbol(2wild)'!F$16,"",IF(D86=0,"",IF(OR(D86=$AM$1,D86=$BL$1,D87=$AM$1,D87=$BL$1,D88=$AM$1,D88=$BL$1,D89=$AM$1,D89=$BL$1),0,1)))</f>
        <v/>
      </c>
      <c r="BN86" s="3" t="str">
        <f>IF($A86&gt;='FG_576way_Regular Symbol(2wild)'!G$16,"",IF(E86=0,"",IF(OR(E86=$AM$1,E86=$BL$1,E87=$AM$1,E87=$BL$1,E88=$AM$1,E88=$BL$1,E89=$AM$1,E89=$BL$1),0,1)))</f>
        <v/>
      </c>
      <c r="BO86" s="3" t="str">
        <f>IF($A86&gt;='FG_576way_Regular Symbol(2wild)'!H$16,"",IF(F86=0,"",IF(OR(F86=$AM$1,F86=$BL$1,F87=$AM$1,F87=$BL$1,F88=$AM$1,F88=$BL$1,F89=$AM$1,F89=$BL$1),0,1)))</f>
        <v/>
      </c>
      <c r="BQ86" s="3" t="str">
        <f>IF($A86&gt;='FG_576way_Regular Symbol(2wild)'!D$16,"",IF(B86=0,"",IF(OR(B86=$BQ$1,B86=$BR$1,B87=$BQ$1,B87=$BR$1,B88=$BQ$1,B88=$BR$1),0,1)))</f>
        <v/>
      </c>
      <c r="BR86" s="3" t="str">
        <f>IF($A86&gt;='FG_576way_Regular Symbol(2wild)'!E$16,"",IF(C86=0,"",IF(OR(C86=$BQ$1,C86=$BR$1,C87=$BQ$1,C87=$BR$1,C88=$BQ$1,C88=$BR$1),0,1)))</f>
        <v/>
      </c>
      <c r="BS86" s="3" t="str">
        <f>IF($A86&gt;='FG_576way_Regular Symbol(2wild)'!F$16,"",IF(D86=0,"",IF(OR(D86=$BQ$1,D86=$BR$1,D87=$BQ$1,D87=$BR$1,D88=$BQ$1,D88=$BR$1,D89=$BQ$1,D89=$BR$1),0,1)))</f>
        <v/>
      </c>
      <c r="BT86" s="3" t="str">
        <f>IF($A86&gt;='FG_576way_Regular Symbol(2wild)'!G$16,"",IF(E86=0,"",IF(OR(E86=$BQ$1,E86=$BR$1,E87=$BQ$1,E87=$BR$1,E88=$BQ$1,E88=$BR$1,E89=$BQ$1,E89=$BR$1),0,1)))</f>
        <v/>
      </c>
      <c r="BU86" s="3" t="str">
        <f>IF($A86&gt;='FG_576way_Regular Symbol(2wild)'!H$16,"",IF(F86=0,"",IF(OR(F86=$BQ$1,F86=$BR$1,F87=$BQ$1,F87=$BR$1,F88=$BQ$1,F88=$BR$1,F89=$BQ$1,F89=$BR$1),0,1)))</f>
        <v/>
      </c>
      <c r="BW86" s="3" t="str">
        <f>IF($A86&gt;='FG_576way_Regular Symbol(2wild)'!D$16,"",IF(B86=0,"",IF(OR(B86=$BW$1,B87=$BW$1,B88=$BW$1,B86=$BX$1,B87=$BX$1,B88=$BX$1),0,1)))</f>
        <v/>
      </c>
      <c r="BX86" s="3" t="str">
        <f>IF($A86&gt;='FG_576way_Regular Symbol(2wild)'!E$16,"",IF(C86=0,"",IF(OR(C86=$BW$1,C87=$BW$1,C88=$BW$1,C86=$BX$1,C87=$BX$1,C88=$BX$1),0,1)))</f>
        <v/>
      </c>
      <c r="BY86" s="3" t="str">
        <f>IF($A86&gt;='FG_576way_Regular Symbol(2wild)'!F$16,"",IF(D86=0,"",IF(OR(D86=$BW$1,D87=$BW$1,D88=$BW$1,D86=$BX$1,D87=$BX$1,D88=$BX$1,D89=$BW$1,D89=$BX$1),0,1)))</f>
        <v/>
      </c>
      <c r="BZ86" s="3" t="str">
        <f>IF($A86&gt;='FG_576way_Regular Symbol(2wild)'!G$16,"",IF(E86=0,"",IF(OR(E86=$BW$1,E87=$BW$1,E88=$BW$1,E86=$BX$1,E87=$BX$1,E88=$BX$1,E89=$BW$1,E89=$BX$1),0,1)))</f>
        <v/>
      </c>
      <c r="CA86" s="3" t="str">
        <f>IF($A86&gt;='FG_576way_Regular Symbol(2wild)'!H$16,"",IF(F86=0,"",IF(OR(F86=$BW$1,F87=$BW$1,F88=$BW$1,F86=$BX$1,F87=$BX$1,F88=$BX$1,F89=$BW$1,F89=$BX$1),0,1)))</f>
        <v/>
      </c>
      <c r="CC86" s="3" t="str">
        <f>IF($A86&gt;='FG_576way_Regular Symbol(2wild)'!D$16,"",IF(B86=0,"",IF(OR(B86=$BW$1,B87=$BW$1,B88=$BW$1,B86=$CD$1,B87=$CD$1,B88=$CD$1),0,1)))</f>
        <v/>
      </c>
      <c r="CD86" s="3" t="str">
        <f>IF($A86&gt;='FG_576way_Regular Symbol(2wild)'!E$16,"",IF(C86=0,"",IF(OR(C86=$BW$1,C87=$BW$1,C88=$BW$1,C86=$CD$1,C87=$CD$1,C88=$CD$1),0,1)))</f>
        <v/>
      </c>
      <c r="CE86" s="3" t="str">
        <f>IF($A86&gt;='FG_576way_Regular Symbol(2wild)'!F$16,"",IF(D86=0,"",IF(OR(D86=$BW$1,D87=$BW$1,D88=$BW$1,D86=$CD$1,D87=$CD$1,D88=$CD$1,D89=$BW$1,D89=$CD$1),0,1)))</f>
        <v/>
      </c>
      <c r="CF86" s="3" t="str">
        <f>IF($A86&gt;='FG_576way_Regular Symbol(2wild)'!G$16,"",IF(E86=0,"",IF(OR(E86=$BW$1,E87=$BW$1,E88=$BW$1,E86=$CD$1,E87=$CD$1,E88=$CD$1,E89=$BW$1,E89=$CD$1),0,1)))</f>
        <v/>
      </c>
      <c r="CG86" s="3" t="str">
        <f>IF($A86&gt;='FG_576way_Regular Symbol(2wild)'!H$16,"",IF(F86=0,"",IF(OR(F86=$BW$1,F87=$BW$1,F88=$BW$1,F86=$CD$1,F87=$CD$1,F88=$CD$1,F89=$BW$1,F89=$CD$1),0,1)))</f>
        <v/>
      </c>
      <c r="CI86" s="3" t="str">
        <f>IF($A86&gt;='FG_576way_Regular Symbol(2wild)'!D$16,"",IF(B86=0,"",IF(OR(B86=$BW$1,B87=$BW$1,B88=$BW$1,B86=$CJ$1,B87=$CJ$1,B88=$CJ$1),0,1)))</f>
        <v/>
      </c>
      <c r="CJ86" s="3" t="str">
        <f>IF($A86&gt;='FG_576way_Regular Symbol(2wild)'!E$16,"",IF(C86=0,"",IF(OR(C86=$BW$1,C87=$BW$1,C88=$BW$1,C86=$CJ$1,C87=$CJ$1,C88=$CJ$1),0,1)))</f>
        <v/>
      </c>
      <c r="CK86" s="3" t="str">
        <f>IF($A86&gt;='FG_576way_Regular Symbol(2wild)'!F$16,"",IF(D86=0,"",IF(OR(D86=$BW$1,D87=$BW$1,D88=$BW$1,D86=$CJ$1,D87=$CJ$1,D88=$CJ$1,D89=$BW$1,D89=$CJ$1),0,1)))</f>
        <v/>
      </c>
      <c r="CL86" s="3" t="str">
        <f>IF($A86&gt;='FG_576way_Regular Symbol(2wild)'!G$16,"",IF(E86=0,"",IF(OR(E86=$BW$1,E87=$BW$1,E88=$BW$1,E86=$CJ$1,E87=$CJ$1,E88=$CJ$1,E89=$BW$1,E89=$CJ$1),0,1)))</f>
        <v/>
      </c>
      <c r="CM86" s="3" t="str">
        <f>IF($A86&gt;='FG_576way_Regular Symbol(2wild)'!H$16,"",IF(F86=0,"",IF(OR(F86=$BW$1,F87=$BW$1,F88=$BW$1,F86=$CJ$1,F87=$CJ$1,F88=$CJ$1,F89=$BW$1,F89=$CJ$1),0,1)))</f>
        <v/>
      </c>
      <c r="CO86" s="3" t="str">
        <f>IF($A86&gt;='FG_576way_Regular Symbol(2wild)'!D$16,"",IF(B86=0,"",IF(OR(B86=$BW$1,B87=$BW$1,B88=$BW$1,B86=$CP$1,B87=$CP$1,B88=$CP$1),0,1)))</f>
        <v/>
      </c>
      <c r="CP86" s="3" t="str">
        <f>IF($A86&gt;='FG_576way_Regular Symbol(2wild)'!E$16,"",IF(C86=0,"",IF(OR(C86=$BW$1,C87=$BW$1,C88=$BW$1,C86=$CP$1,C87=$CP$1,C88=$CP$1),0,1)))</f>
        <v/>
      </c>
      <c r="CQ86" s="3" t="str">
        <f>IF($A86&gt;='FG_576way_Regular Symbol(2wild)'!F$16,"",IF(D86=0,"",IF(OR(D86=$BW$1,D87=$BW$1,D88=$BW$1,D86=$CP$1,D87=$CP$1,D88=$CP$1,D89=$BW$1,D89=$CP$1),0,1)))</f>
        <v/>
      </c>
      <c r="CR86" s="3" t="str">
        <f>IF($A86&gt;='FG_576way_Regular Symbol(2wild)'!G$16,"",IF(E86=0,"",IF(OR(E86=$BW$1,E87=$BW$1,E88=$BW$1,E86=$CP$1,E87=$CP$1,E88=$CP$1,E89=$BW$1,E89=$CP$1),0,1)))</f>
        <v/>
      </c>
      <c r="CS86" s="3" t="str">
        <f>IF($A86&gt;='FG_576way_Regular Symbol(2wild)'!H$16,"",IF(F86=0,"",IF(OR(F86=$BW$1,F87=$BW$1,F88=$BW$1,F86=$CP$1,F87=$CP$1,F88=$CP$1,F89=$BW$1,F89=$CP$1),0,1)))</f>
        <v/>
      </c>
      <c r="CU86" s="3" t="str">
        <f>IF($A86&gt;='FG_576way_Regular Symbol(2wild)'!D$16,"",IF(B86=0,"",IF(OR(B86=$BW$1,B87=$BW$1,B88=$BW$1,B86=$CV$1,B87=$CV$1,B88=$CV$1),0,1)))</f>
        <v/>
      </c>
      <c r="CV86" s="3" t="str">
        <f>IF($A86&gt;='FG_576way_Regular Symbol(2wild)'!E$16,"",IF(C86=0,"",IF(OR(C86=$BW$1,C87=$BW$1,C88=$BW$1,C86=$CV$1,C87=$CV$1,C88=$CV$1),0,1)))</f>
        <v/>
      </c>
      <c r="CW86" s="3" t="str">
        <f>IF($A86&gt;='FG_576way_Regular Symbol(2wild)'!F$16,"",IF(D86=0,"",IF(OR(D86=$BW$1,D87=$BW$1,D88=$BW$1,D86=$CV$1,D87=$CV$1,D88=$CV$1,D89=$BW$1,D89=$CV$1),0,1)))</f>
        <v/>
      </c>
      <c r="CX86" s="3" t="str">
        <f>IF($A86&gt;='FG_576way_Regular Symbol(2wild)'!G$16,"",IF(E86=0,"",IF(OR(E86=$BW$1,E87=$BW$1,E88=$BW$1,E86=$CV$1,E87=$CV$1,E88=$CV$1,E89=$BW$1,E89=$CV$1),0,1)))</f>
        <v/>
      </c>
      <c r="CY86" s="3" t="str">
        <f>IF($A86&gt;='FG_576way_Regular Symbol(2wild)'!H$16,"",IF(F86=0,"",IF(OR(F86=$BW$1,F87=$BW$1,F88=$BW$1,F86=$CV$1,F87=$CV$1,F88=$CV$1,F89=$BW$1,F89=$CV$1),0,1)))</f>
        <v/>
      </c>
    </row>
    <row r="87" spans="1:103">
      <c r="A87" s="337">
        <f>IF('FG_243way_Regular Symbol'!L86="","",'FG_243way_Regular Symbol'!L86)</f>
        <v>83</v>
      </c>
      <c r="B87" s="191" t="str">
        <f>IF('FG_576way_Regular Symbol(2wild)'!Q86="",
IF($A87-'FG_576way_Regular Symbol(2wild)'!D$16&gt;='FG_576way_RegularＸ_W()'!B$2-1,"",VLOOKUP($A87-'FG_576way_Regular Symbol(2wild)'!D$16,'FG_576way_Regular Symbol(2wild)'!$P$3:$U$99,'FG_576way_RegularＸ_W()'!B$3+1,FALSE)),
'FG_576way_Regular Symbol(2wild)'!Q86)</f>
        <v/>
      </c>
      <c r="C87" s="191" t="str">
        <f>IF('FG_576way_Regular Symbol(2wild)'!R86="",
IF($A87-'FG_576way_Regular Symbol(2wild)'!E$16&gt;='FG_576way_RegularＸ_W()'!C$2-1,"",VLOOKUP($A87-'FG_576way_Regular Symbol(2wild)'!E$16,'FG_576way_Regular Symbol(2wild)'!$P$3:$U$99,'FG_576way_RegularＸ_W()'!C$3+1,FALSE)),
'FG_576way_Regular Symbol(2wild)'!R86)</f>
        <v>K</v>
      </c>
      <c r="D87" s="191" t="str">
        <f>IF('FG_576way_Regular Symbol(2wild)'!S86="",
IF($A87-'FG_576way_Regular Symbol(2wild)'!F$16&gt;='FG_576way_RegularＸ_W()'!D$2-1,"",VLOOKUP($A87-'FG_576way_Regular Symbol(2wild)'!F$16,'FG_576way_Regular Symbol(2wild)'!$P$3:$U$99,'FG_576way_RegularＸ_W()'!D$3+1,FALSE)),
'FG_576way_Regular Symbol(2wild)'!S86)</f>
        <v/>
      </c>
      <c r="E87" s="191" t="str">
        <f>IF('FG_576way_Regular Symbol(2wild)'!T86="",
IF($A87-'FG_576way_Regular Symbol(2wild)'!G$16&gt;='FG_576way_RegularＸ_W()'!E$2-1,"",VLOOKUP($A87-'FG_576way_Regular Symbol(2wild)'!G$16,'FG_576way_Regular Symbol(2wild)'!$P$3:$U$99,'FG_576way_RegularＸ_W()'!E$3+1,FALSE)),
'FG_576way_Regular Symbol(2wild)'!T86)</f>
        <v/>
      </c>
      <c r="F87" s="191" t="str">
        <f>IF('FG_576way_Regular Symbol(2wild)'!U86="",
IF($A87-'FG_576way_Regular Symbol(2wild)'!H$16&gt;='FG_576way_RegularＸ_W()'!F$2-1,"",VLOOKUP($A87-'FG_576way_Regular Symbol(2wild)'!H$16,'FG_576way_Regular Symbol(2wild)'!$P$3:$U$99,'FG_576way_RegularＸ_W()'!F$3+1,FALSE)),
'FG_576way_Regular Symbol(2wild)'!U86)</f>
        <v/>
      </c>
      <c r="N87" s="363">
        <f t="shared" si="2"/>
        <v>83</v>
      </c>
      <c r="O87" s="344" t="str">
        <f>IF($A87&gt;='FG_576way_Regular Symbol(2wild)'!D$16,"",IF(B87="","",IF(OR(B87=$O$1,B87=$P$1,B88=$O$1,B88=$P$1,B89=$O$1,B89=$P$1),0,1)))</f>
        <v/>
      </c>
      <c r="P87" s="344" t="str">
        <f>IF($A87&gt;='FG_576way_Regular Symbol(2wild)'!E$16,"",IF(C87="","",IF(OR(C87=$O$1,C87=$P$1,C88=$O$1,C88=$P$1,C89=$O$1,C89=$P$1),0,1)))</f>
        <v/>
      </c>
      <c r="Q87" s="344" t="str">
        <f>IF($A87&gt;='FG_576way_Regular Symbol(2wild)'!F$16,"",IF(D87="","",IF(OR(D87=$O$1,D87=$P$1,D88=$O$1,D88=$P$1,D89=$O$1,D89=$P$1,D90=$O$1,D90=$P$1),0,1)))</f>
        <v/>
      </c>
      <c r="R87" s="344" t="str">
        <f>IF($A87&gt;='FG_576way_Regular Symbol(2wild)'!G$16,"",IF(E87="","",IF(OR(E87=$O$1,E87=$P$1,E88=$O$1,E88=$P$1,E89=$O$1,E89=$P$1,E90=$O$1,E90=$P$1),0,1)))</f>
        <v/>
      </c>
      <c r="S87" s="344" t="str">
        <f>IF($A87&gt;='FG_576way_Regular Symbol(2wild)'!H$16,"",IF(F87="","",IF(OR(F87=$O$1,F87=$P$1,F88=$O$1,F88=$P$1,F89=$O$1,F89=$P$1,F90=$O$1,F90=$P$1),0,1)))</f>
        <v/>
      </c>
      <c r="U87" s="344" t="str">
        <f>IF($A87&gt;='FG_576way_Regular Symbol(2wild)'!D$16,"",IF(B87=0,"",IF(OR(B87=$U$1,B87=$V$1,B88=$U$1,B88=$V$1,B89=$U$1,B89=$V$1),0,1)))</f>
        <v/>
      </c>
      <c r="V87" s="344" t="str">
        <f>IF($A87&gt;='FG_576way_Regular Symbol(2wild)'!E$16,"",IF(C87=0,"",IF(OR(C87=$U$1,C87=$V$1,C88=$U$1,C88=$V$1,C89=$U$1,C89=$V$1),0,1)))</f>
        <v/>
      </c>
      <c r="W87" s="3" t="str">
        <f>IF($A87&gt;='FG_576way_Regular Symbol(2wild)'!F$16,"",IF(D87=0,"",IF(OR(D87=$U$1,D87=$V$1,D88=$U$1,D88=$V$1,D89=$U$1,D89=$V$1,D90=$U$1,D90=$V$1),0,1)))</f>
        <v/>
      </c>
      <c r="X87" s="3" t="str">
        <f>IF($A87&gt;='FG_576way_Regular Symbol(2wild)'!G$16,"",IF(E87=0,"",IF(OR(E87=$U$1,E87=$V$1,E88=$U$1,E88=$V$1,E89=$U$1,E89=$V$1,E90=$U$1,E90=$V$1),0,1)))</f>
        <v/>
      </c>
      <c r="Y87" s="3" t="str">
        <f>IF($A87&gt;='FG_576way_Regular Symbol(2wild)'!H$16,"",IF(F87=0,"",IF(OR(F87=$U$1,F87=$V$1,F88=$U$1,F88=$V$1,F89=$U$1,F89=$V$1,F90=$U$1,F90=$V$1),0,1)))</f>
        <v/>
      </c>
      <c r="AA87" s="344" t="str">
        <f>IF($A87&gt;='FG_576way_Regular Symbol(2wild)'!D$16,"",IF(B87=0,"",IF(OR(B87=$AA$1,B87=$AB$1,B88=$AA$1,B88=$AB$1,B89=$AA$1,,B89=$AB$1),0,1)))</f>
        <v/>
      </c>
      <c r="AB87" s="344" t="str">
        <f>IF($A87&gt;='FG_576way_Regular Symbol(2wild)'!E$16,"",IF(C87=0,"",IF(OR(C87=$AA$1,C87=$AB$1,C88=$AA$1,C88=$AB$1,C89=$AA$1,,C89=$AB$1),0,1)))</f>
        <v/>
      </c>
      <c r="AC87" s="3" t="str">
        <f>IF($A87&gt;='FG_576way_Regular Symbol(2wild)'!F$16,"",IF(D87=0,"",IF(OR(D87=$AA$1,D87=$AB$1,D88=$AA$1,D88=$AB$1,D89=$AA$1,D89=$AB$1,D90=$AA$1,D90=$AB$1),0,1)))</f>
        <v/>
      </c>
      <c r="AD87" s="3" t="str">
        <f>IF($A87&gt;='FG_576way_Regular Symbol(2wild)'!G$16,"",IF(E87=0,"",IF(OR(E87=$AA$1,E87=$AB$1,E88=$AA$1,E88=$AB$1,E89=$AA$1,E89=$AB$1,E90=$AA$1,E90=$AB$1),0,1)))</f>
        <v/>
      </c>
      <c r="AE87" s="3" t="str">
        <f>IF($A87&gt;='FG_576way_Regular Symbol(2wild)'!H$16,"",IF(F87=0,"",IF(OR(F87=$AA$1,F87=$AB$1,F88=$AA$1,F88=$AB$1,F89=$AA$1,F89=$AB$1,F90=$AA$1,F90=$AB$1),0,1)))</f>
        <v/>
      </c>
      <c r="AG87" s="344" t="str">
        <f>IF($A87&gt;='FG_576way_Regular Symbol(2wild)'!D$16,"",IF(B87=0,"",IF(OR(B87=$AG$1,B87=$AH$1,B88=$AG$1,B88=$AH$1,B89=$AG$1,B89=$AH$1),0,1)))</f>
        <v/>
      </c>
      <c r="AH87" s="344" t="str">
        <f>IF($A87&gt;='FG_576way_Regular Symbol(2wild)'!E$16,"",IF(C87=0,"",IF(OR(C87=$AG$1,C87=$AH$1,C88=$AG$1,C88=$AH$1,C89=$AG$1,C89=$AH$1),0,1)))</f>
        <v/>
      </c>
      <c r="AI87" s="3" t="str">
        <f>IF($A87&gt;='FG_576way_Regular Symbol(2wild)'!F$16,"",IF(D87=0,"",IF(OR(D87=$AG$1,D87=$AH$1,D88=$AG$1,D88=$AH$1,D89=$AG$1,D89=$AH$1,D90=$AG$1,D90=$AH$1),0,1)))</f>
        <v/>
      </c>
      <c r="AJ87" s="3" t="str">
        <f>IF($A87&gt;='FG_576way_Regular Symbol(2wild)'!G$16,"",IF(E87=0,"",IF(OR(E87=$AG$1,E87=$AH$1,E88=$AG$1,E88=$AH$1,E89=$AG$1,E89=$AH$1,E90=$AG$1,E90=$AH$1),0,1)))</f>
        <v/>
      </c>
      <c r="AK87" s="3" t="str">
        <f>IF($A87&gt;='FG_576way_Regular Symbol(2wild)'!H$16,"",IF(F87=0,"",IF(OR(F87=$AG$1,F87=$AH$1,F88=$AG$1,F88=$AH$1,F89=$AG$1,F89=$AH$1,F90=$AG$1,F90=$AH$1),0,1)))</f>
        <v/>
      </c>
      <c r="AM87" s="344" t="str">
        <f>IF($A87&gt;='FG_576way_Regular Symbol(2wild)'!D$16,"",IF(B87=0,"",IF(OR(B87=$AM$1,B87=$AN$1,B88=$AM$1,B88=$AN$1,B89=$AM$1,B89=$AN$1),0,1)))</f>
        <v/>
      </c>
      <c r="AN87" s="344" t="str">
        <f>IF($A87&gt;='FG_576way_Regular Symbol(2wild)'!E$16,"",IF(C87=0,"",IF(OR(C87=$AM$1,C87=$AN$1,C88=$AM$1,C88=$AN$1,C89=$AM$1,C89=$AN$1),0,1)))</f>
        <v/>
      </c>
      <c r="AO87" s="3" t="str">
        <f>IF($A87&gt;='FG_576way_Regular Symbol(2wild)'!F$16,"",IF(D87=0,"",IF(OR(D87=$AM$1,D87=$AN$1,D88=$AM$1,D88=$AN$1,D89=$AM$1,D89=$AN$1,D90=$AM$1,D90=$AN$1),0,1)))</f>
        <v/>
      </c>
      <c r="AP87" s="3" t="str">
        <f>IF($A87&gt;='FG_576way_Regular Symbol(2wild)'!G$16,"",IF(E87=0,"",IF(OR(E87=$AM$1,E87=$AN$1,E88=$AM$1,E88=$AN$1,E89=$AM$1,E89=$AN$1,E90=$AM$1,E90=$AN$1),0,1)))</f>
        <v/>
      </c>
      <c r="AQ87" s="3" t="str">
        <f>IF($A87&gt;='FG_576way_Regular Symbol(2wild)'!H$16,"",IF(F87=0,"",IF(OR(F87=$AM$1,F87=$AN$1,F88=$AM$1,F88=$AN$1,F89=$AM$1,F89=$AN$1,F90=$AM$1,F90=$AN$1),0,1)))</f>
        <v/>
      </c>
      <c r="AS87" s="344" t="str">
        <f>IF($A87&gt;='FG_576way_Regular Symbol(2wild)'!D$16,"",IF(B87=0,"",IF(OR(B87=$AM$1,B87=$AT$1,B88=$AM$1,B88=$AT$1,B89=$AM$1,B89=$AT$1),0,1)))</f>
        <v/>
      </c>
      <c r="AT87" s="344" t="str">
        <f>IF($A87&gt;='FG_576way_Regular Symbol(2wild)'!E$16,"",IF(C87=0,"",IF(OR(C87=$AM$1,C87=$AT$1,C88=$AM$1,C88=$AT$1,C89=$AM$1,C89=$AT$1),0,1)))</f>
        <v/>
      </c>
      <c r="AU87" s="3" t="str">
        <f>IF($A87&gt;='FG_576way_Regular Symbol(2wild)'!F$16,"",IF(D87=0,"",IF(OR(D87=$AM$1,D87=$AT$1,D88=$AM$1,D88=$AT$1,D89=$AM$1,D89=$AT$1,D90=$AM$1,D90=$AT$1),0,1)))</f>
        <v/>
      </c>
      <c r="AV87" s="3" t="str">
        <f>IF($A87&gt;='FG_576way_Regular Symbol(2wild)'!G$16,"",IF(E87=0,"",IF(OR(E87=$AM$1,E87=$AT$1,E88=$AM$1,E88=$AT$1,E89=$AM$1,E89=$AT$1,E90=$AM$1,E90=$AT$1),0,1)))</f>
        <v/>
      </c>
      <c r="AW87" s="3" t="str">
        <f>IF($A87&gt;='FG_576way_Regular Symbol(2wild)'!H$16,"",IF(F87=0,"",IF(OR(F87=$AM$1,F87=$AT$1,F88=$AM$1,F88=$AT$1,F89=$AM$1,F89=$AT$1,F90=$AM$1,F90=$AT$1),0,1)))</f>
        <v/>
      </c>
      <c r="AY87" s="344" t="str">
        <f>IF($A87&gt;='FG_576way_Regular Symbol(2wild)'!D$16,"",IF(B87=0,"",IF(OR(B87=$AM$1,B87=$AZ$1,B88=$AM$1,B88=$AZ$1,B89=$AM$1,B89=$AZ$1),0,1)))</f>
        <v/>
      </c>
      <c r="AZ87" s="344" t="str">
        <f>IF($A87&gt;='FG_576way_Regular Symbol(2wild)'!E$16,"",IF(C87=0,"",IF(OR(C87=$AM$1,C87=$AZ$1,C88=$AM$1,C88=$AZ$1,C89=$AM$1,C89=$AZ$1),0,1)))</f>
        <v/>
      </c>
      <c r="BA87" s="3" t="str">
        <f>IF($A87&gt;='FG_576way_Regular Symbol(2wild)'!F$16,"",IF(D87=0,"",IF(OR(D87=$AM$1,D87=$AZ$1,D88=$AM$1,D88=$AZ$1,D89=$AM$1,D89=$AZ$1,D90=$AM$1,D90=$AZ$1),0,1)))</f>
        <v/>
      </c>
      <c r="BB87" s="3" t="str">
        <f>IF($A87&gt;='FG_576way_Regular Symbol(2wild)'!G$16,"",IF(E87=0,"",IF(OR(E87=$AM$1,E87=$AZ$1,E88=$AM$1,E88=$AZ$1,E89=$AM$1,E89=$AZ$1,E90=$AM$1,E90=$AZ$1),0,1)))</f>
        <v/>
      </c>
      <c r="BC87" s="3" t="str">
        <f>IF($A87&gt;='FG_576way_Regular Symbol(2wild)'!H$16,"",IF(F87=0,"",IF(OR(F87=$AM$1,F87=$AZ$1,F88=$AM$1,F88=$AZ$1,F89=$AM$1,F89=$AZ$1,F90=$AM$1,F90=$AZ$1),0,1)))</f>
        <v/>
      </c>
      <c r="BE87" s="344" t="str">
        <f>IF($A87&gt;='FG_576way_Regular Symbol(2wild)'!D$16,"",IF(B87=0,"",IF(OR(B87=$AM$1,B87=$BF$1,B88=$AM$1,B88=$BF$1,B89=$AM$1,B89=$BF$1),0,1)))</f>
        <v/>
      </c>
      <c r="BF87" s="344" t="str">
        <f>IF($A87&gt;='FG_576way_Regular Symbol(2wild)'!E$16,"",IF(C87=0,"",IF(OR(C87=$AM$1,C87=$BF$1,C88=$AM$1,C88=$BF$1,C89=$AM$1,C89=$BF$1),0,1)))</f>
        <v/>
      </c>
      <c r="BG87" s="3" t="str">
        <f>IF($A87&gt;='FG_576way_Regular Symbol(2wild)'!F$16,"",IF(D87=0,"",IF(OR(D87=$AM$1,D87=$BF$1,D88=$AM$1,D88=$BF$1,D89=$AM$1,D89=$BF$1,D90=$AM$1,D90=$BF$1),0,1)))</f>
        <v/>
      </c>
      <c r="BH87" s="3" t="str">
        <f>IF($A87&gt;='FG_576way_Regular Symbol(2wild)'!G$16,"",IF(E87=0,"",IF(OR(E87=$AM$1,E87=$BF$1,E88=$AM$1,E88=$BF$1,E89=$AM$1,E89=$BF$1,E90=$AM$1,E90=$BF$1),0,1)))</f>
        <v/>
      </c>
      <c r="BI87" s="3" t="str">
        <f>IF($A87&gt;='FG_576way_Regular Symbol(2wild)'!H$16,"",IF(F87=0,"",IF(OR(F87=$AM$1,F87=$BF$1,F88=$AM$1,F88=$BF$1,F89=$AM$1,F89=$BF$1,F90=$AM$1,F90=$BF$1),0,1)))</f>
        <v/>
      </c>
      <c r="BK87" s="344" t="str">
        <f>IF($A87&gt;='FG_576way_Regular Symbol(2wild)'!D$16,"",IF(B87=0,"",IF(OR(B87=$AM$1,B87=$BL$1,B88=$AM$1,B88=$BL$1,B89=$AM$1,B89=$BL$1),0,1)))</f>
        <v/>
      </c>
      <c r="BL87" s="344" t="str">
        <f>IF($A87&gt;='FG_576way_Regular Symbol(2wild)'!E$16,"",IF(C87=0,"",IF(OR(C87=$AM$1,C87=$BL$1,C88=$AM$1,C88=$BL$1,C89=$AM$1,C89=$BL$1),0,1)))</f>
        <v/>
      </c>
      <c r="BM87" s="3" t="str">
        <f>IF($A87&gt;='FG_576way_Regular Symbol(2wild)'!F$16,"",IF(D87=0,"",IF(OR(D87=$AM$1,D87=$BL$1,D88=$AM$1,D88=$BL$1,D89=$AM$1,D89=$BL$1,D90=$AM$1,D90=$BL$1),0,1)))</f>
        <v/>
      </c>
      <c r="BN87" s="3" t="str">
        <f>IF($A87&gt;='FG_576way_Regular Symbol(2wild)'!G$16,"",IF(E87=0,"",IF(OR(E87=$AM$1,E87=$BL$1,E88=$AM$1,E88=$BL$1,E89=$AM$1,E89=$BL$1,E90=$AM$1,E90=$BL$1),0,1)))</f>
        <v/>
      </c>
      <c r="BO87" s="3" t="str">
        <f>IF($A87&gt;='FG_576way_Regular Symbol(2wild)'!H$16,"",IF(F87=0,"",IF(OR(F87=$AM$1,F87=$BL$1,F88=$AM$1,F88=$BL$1,F89=$AM$1,F89=$BL$1,F90=$AM$1,F90=$BL$1),0,1)))</f>
        <v/>
      </c>
      <c r="BQ87" s="3" t="str">
        <f>IF($A87&gt;='FG_576way_Regular Symbol(2wild)'!D$16,"",IF(B87=0,"",IF(OR(B87=$BQ$1,B87=$BR$1,B88=$BQ$1,B88=$BR$1,B89=$BQ$1,B89=$BR$1),0,1)))</f>
        <v/>
      </c>
      <c r="BR87" s="3" t="str">
        <f>IF($A87&gt;='FG_576way_Regular Symbol(2wild)'!E$16,"",IF(C87=0,"",IF(OR(C87=$BQ$1,C87=$BR$1,C88=$BQ$1,C88=$BR$1,C89=$BQ$1,C89=$BR$1),0,1)))</f>
        <v/>
      </c>
      <c r="BS87" s="3" t="str">
        <f>IF($A87&gt;='FG_576way_Regular Symbol(2wild)'!F$16,"",IF(D87=0,"",IF(OR(D87=$BQ$1,D87=$BR$1,D88=$BQ$1,D88=$BR$1,D89=$BQ$1,D89=$BR$1,D90=$BQ$1,D90=$BR$1),0,1)))</f>
        <v/>
      </c>
      <c r="BT87" s="3" t="str">
        <f>IF($A87&gt;='FG_576way_Regular Symbol(2wild)'!G$16,"",IF(E87=0,"",IF(OR(E87=$BQ$1,E87=$BR$1,E88=$BQ$1,E88=$BR$1,E89=$BQ$1,E89=$BR$1,E90=$BQ$1,E90=$BR$1),0,1)))</f>
        <v/>
      </c>
      <c r="BU87" s="3" t="str">
        <f>IF($A87&gt;='FG_576way_Regular Symbol(2wild)'!H$16,"",IF(F87=0,"",IF(OR(F87=$BQ$1,F87=$BR$1,F88=$BQ$1,F88=$BR$1,F89=$BQ$1,F89=$BR$1,F90=$BQ$1,F90=$BR$1),0,1)))</f>
        <v/>
      </c>
      <c r="BW87" s="3" t="str">
        <f>IF($A87&gt;='FG_576way_Regular Symbol(2wild)'!D$16,"",IF(B87=0,"",IF(OR(B87=$BW$1,B88=$BW$1,B89=$BW$1,B87=$BX$1,B88=$BX$1,B89=$BX$1),0,1)))</f>
        <v/>
      </c>
      <c r="BX87" s="3" t="str">
        <f>IF($A87&gt;='FG_576way_Regular Symbol(2wild)'!E$16,"",IF(C87=0,"",IF(OR(C87=$BW$1,C88=$BW$1,C89=$BW$1,C87=$BX$1,C88=$BX$1,C89=$BX$1),0,1)))</f>
        <v/>
      </c>
      <c r="BY87" s="3" t="str">
        <f>IF($A87&gt;='FG_576way_Regular Symbol(2wild)'!F$16,"",IF(D87=0,"",IF(OR(D87=$BW$1,D88=$BW$1,D89=$BW$1,D87=$BX$1,D88=$BX$1,D89=$BX$1,D90=$BW$1,D90=$BX$1),0,1)))</f>
        <v/>
      </c>
      <c r="BZ87" s="3" t="str">
        <f>IF($A87&gt;='FG_576way_Regular Symbol(2wild)'!G$16,"",IF(E87=0,"",IF(OR(E87=$BW$1,E88=$BW$1,E89=$BW$1,E87=$BX$1,E88=$BX$1,E89=$BX$1,E90=$BW$1,E90=$BX$1),0,1)))</f>
        <v/>
      </c>
      <c r="CA87" s="3" t="str">
        <f>IF($A87&gt;='FG_576way_Regular Symbol(2wild)'!H$16,"",IF(F87=0,"",IF(OR(F87=$BW$1,F88=$BW$1,F89=$BW$1,F87=$BX$1,F88=$BX$1,F89=$BX$1,F90=$BW$1,F90=$BX$1),0,1)))</f>
        <v/>
      </c>
      <c r="CC87" s="3" t="str">
        <f>IF($A87&gt;='FG_576way_Regular Symbol(2wild)'!D$16,"",IF(B87=0,"",IF(OR(B87=$BW$1,B88=$BW$1,B89=$BW$1,B87=$CD$1,B88=$CD$1,B89=$CD$1),0,1)))</f>
        <v/>
      </c>
      <c r="CD87" s="3" t="str">
        <f>IF($A87&gt;='FG_576way_Regular Symbol(2wild)'!E$16,"",IF(C87=0,"",IF(OR(C87=$BW$1,C88=$BW$1,C89=$BW$1,C87=$CD$1,C88=$CD$1,C89=$CD$1),0,1)))</f>
        <v/>
      </c>
      <c r="CE87" s="3" t="str">
        <f>IF($A87&gt;='FG_576way_Regular Symbol(2wild)'!F$16,"",IF(D87=0,"",IF(OR(D87=$BW$1,D88=$BW$1,D89=$BW$1,D87=$CD$1,D88=$CD$1,D89=$CD$1,D90=$BW$1,D90=$CD$1),0,1)))</f>
        <v/>
      </c>
      <c r="CF87" s="3" t="str">
        <f>IF($A87&gt;='FG_576way_Regular Symbol(2wild)'!G$16,"",IF(E87=0,"",IF(OR(E87=$BW$1,E88=$BW$1,E89=$BW$1,E87=$CD$1,E88=$CD$1,E89=$CD$1,E90=$BW$1,E90=$CD$1),0,1)))</f>
        <v/>
      </c>
      <c r="CG87" s="3" t="str">
        <f>IF($A87&gt;='FG_576way_Regular Symbol(2wild)'!H$16,"",IF(F87=0,"",IF(OR(F87=$BW$1,F88=$BW$1,F89=$BW$1,F87=$CD$1,F88=$CD$1,F89=$CD$1,F90=$BW$1,F90=$CD$1),0,1)))</f>
        <v/>
      </c>
      <c r="CI87" s="3" t="str">
        <f>IF($A87&gt;='FG_576way_Regular Symbol(2wild)'!D$16,"",IF(B87=0,"",IF(OR(B87=$BW$1,B88=$BW$1,B89=$BW$1,B87=$CJ$1,B88=$CJ$1,B89=$CJ$1),0,1)))</f>
        <v/>
      </c>
      <c r="CJ87" s="3" t="str">
        <f>IF($A87&gt;='FG_576way_Regular Symbol(2wild)'!E$16,"",IF(C87=0,"",IF(OR(C87=$BW$1,C88=$BW$1,C89=$BW$1,C87=$CJ$1,C88=$CJ$1,C89=$CJ$1),0,1)))</f>
        <v/>
      </c>
      <c r="CK87" s="3" t="str">
        <f>IF($A87&gt;='FG_576way_Regular Symbol(2wild)'!F$16,"",IF(D87=0,"",IF(OR(D87=$BW$1,D88=$BW$1,D89=$BW$1,D87=$CJ$1,D88=$CJ$1,D89=$CJ$1,D90=$BW$1,D90=$CJ$1),0,1)))</f>
        <v/>
      </c>
      <c r="CL87" s="3" t="str">
        <f>IF($A87&gt;='FG_576way_Regular Symbol(2wild)'!G$16,"",IF(E87=0,"",IF(OR(E87=$BW$1,E88=$BW$1,E89=$BW$1,E87=$CJ$1,E88=$CJ$1,E89=$CJ$1,E90=$BW$1,E90=$CJ$1),0,1)))</f>
        <v/>
      </c>
      <c r="CM87" s="3" t="str">
        <f>IF($A87&gt;='FG_576way_Regular Symbol(2wild)'!H$16,"",IF(F87=0,"",IF(OR(F87=$BW$1,F88=$BW$1,F89=$BW$1,F87=$CJ$1,F88=$CJ$1,F89=$CJ$1,F90=$BW$1,F90=$CJ$1),0,1)))</f>
        <v/>
      </c>
      <c r="CO87" s="3" t="str">
        <f>IF($A87&gt;='FG_576way_Regular Symbol(2wild)'!D$16,"",IF(B87=0,"",IF(OR(B87=$BW$1,B88=$BW$1,B89=$BW$1,B87=$CP$1,B88=$CP$1,B89=$CP$1),0,1)))</f>
        <v/>
      </c>
      <c r="CP87" s="3" t="str">
        <f>IF($A87&gt;='FG_576way_Regular Symbol(2wild)'!E$16,"",IF(C87=0,"",IF(OR(C87=$BW$1,C88=$BW$1,C89=$BW$1,C87=$CP$1,C88=$CP$1,C89=$CP$1),0,1)))</f>
        <v/>
      </c>
      <c r="CQ87" s="3" t="str">
        <f>IF($A87&gt;='FG_576way_Regular Symbol(2wild)'!F$16,"",IF(D87=0,"",IF(OR(D87=$BW$1,D88=$BW$1,D89=$BW$1,D87=$CP$1,D88=$CP$1,D89=$CP$1,D90=$BW$1,D90=$CP$1),0,1)))</f>
        <v/>
      </c>
      <c r="CR87" s="3" t="str">
        <f>IF($A87&gt;='FG_576way_Regular Symbol(2wild)'!G$16,"",IF(E87=0,"",IF(OR(E87=$BW$1,E88=$BW$1,E89=$BW$1,E87=$CP$1,E88=$CP$1,E89=$CP$1,E90=$BW$1,E90=$CP$1),0,1)))</f>
        <v/>
      </c>
      <c r="CS87" s="3" t="str">
        <f>IF($A87&gt;='FG_576way_Regular Symbol(2wild)'!H$16,"",IF(F87=0,"",IF(OR(F87=$BW$1,F88=$BW$1,F89=$BW$1,F87=$CP$1,F88=$CP$1,F89=$CP$1,F90=$BW$1,F90=$CP$1),0,1)))</f>
        <v/>
      </c>
      <c r="CU87" s="3" t="str">
        <f>IF($A87&gt;='FG_576way_Regular Symbol(2wild)'!D$16,"",IF(B87=0,"",IF(OR(B87=$BW$1,B88=$BW$1,B89=$BW$1,B87=$CV$1,B88=$CV$1,B89=$CV$1),0,1)))</f>
        <v/>
      </c>
      <c r="CV87" s="3" t="str">
        <f>IF($A87&gt;='FG_576way_Regular Symbol(2wild)'!E$16,"",IF(C87=0,"",IF(OR(C87=$BW$1,C88=$BW$1,C89=$BW$1,C87=$CV$1,C88=$CV$1,C89=$CV$1),0,1)))</f>
        <v/>
      </c>
      <c r="CW87" s="3" t="str">
        <f>IF($A87&gt;='FG_576way_Regular Symbol(2wild)'!F$16,"",IF(D87=0,"",IF(OR(D87=$BW$1,D88=$BW$1,D89=$BW$1,D87=$CV$1,D88=$CV$1,D89=$CV$1,D90=$BW$1,D90=$CV$1),0,1)))</f>
        <v/>
      </c>
      <c r="CX87" s="3" t="str">
        <f>IF($A87&gt;='FG_576way_Regular Symbol(2wild)'!G$16,"",IF(E87=0,"",IF(OR(E87=$BW$1,E88=$BW$1,E89=$BW$1,E87=$CV$1,E88=$CV$1,E89=$CV$1,E90=$BW$1,E90=$CV$1),0,1)))</f>
        <v/>
      </c>
      <c r="CY87" s="3" t="str">
        <f>IF($A87&gt;='FG_576way_Regular Symbol(2wild)'!H$16,"",IF(F87=0,"",IF(OR(F87=$BW$1,F88=$BW$1,F89=$BW$1,F87=$CV$1,F88=$CV$1,F89=$CV$1,F90=$BW$1,F90=$CV$1),0,1)))</f>
        <v/>
      </c>
    </row>
    <row r="88" spans="1:103">
      <c r="A88" s="337">
        <f>IF('FG_243way_Regular Symbol'!L87="","",'FG_243way_Regular Symbol'!L87)</f>
        <v>84</v>
      </c>
      <c r="B88" s="191" t="str">
        <f>IF('FG_576way_Regular Symbol(2wild)'!Q87="",
IF($A88-'FG_576way_Regular Symbol(2wild)'!D$16&gt;='FG_576way_RegularＸ_W()'!B$2-1,"",VLOOKUP($A88-'FG_576way_Regular Symbol(2wild)'!D$16,'FG_576way_Regular Symbol(2wild)'!$P$3:$U$99,'FG_576way_RegularＸ_W()'!B$3+1,FALSE)),
'FG_576way_Regular Symbol(2wild)'!Q87)</f>
        <v/>
      </c>
      <c r="C88" s="191" t="str">
        <f>IF('FG_576way_Regular Symbol(2wild)'!R87="",
IF($A88-'FG_576way_Regular Symbol(2wild)'!E$16&gt;='FG_576way_RegularＸ_W()'!C$2-1,"",VLOOKUP($A88-'FG_576way_Regular Symbol(2wild)'!E$16,'FG_576way_Regular Symbol(2wild)'!$P$3:$U$99,'FG_576way_RegularＸ_W()'!C$3+1,FALSE)),
'FG_576way_Regular Symbol(2wild)'!R87)</f>
        <v/>
      </c>
      <c r="D88" s="191" t="str">
        <f>IF('FG_576way_Regular Symbol(2wild)'!S87="",
IF($A88-'FG_576way_Regular Symbol(2wild)'!F$16&gt;='FG_576way_RegularＸ_W()'!D$2-1,"",VLOOKUP($A88-'FG_576way_Regular Symbol(2wild)'!F$16,'FG_576way_Regular Symbol(2wild)'!$P$3:$U$99,'FG_576way_RegularＸ_W()'!D$3+1,FALSE)),
'FG_576way_Regular Symbol(2wild)'!S87)</f>
        <v/>
      </c>
      <c r="E88" s="191" t="str">
        <f>IF('FG_576way_Regular Symbol(2wild)'!T87="",
IF($A88-'FG_576way_Regular Symbol(2wild)'!G$16&gt;='FG_576way_RegularＸ_W()'!E$2-1,"",VLOOKUP($A88-'FG_576way_Regular Symbol(2wild)'!G$16,'FG_576way_Regular Symbol(2wild)'!$P$3:$U$99,'FG_576way_RegularＸ_W()'!E$3+1,FALSE)),
'FG_576way_Regular Symbol(2wild)'!T87)</f>
        <v/>
      </c>
      <c r="F88" s="191" t="str">
        <f>IF('FG_576way_Regular Symbol(2wild)'!U87="",
IF($A88-'FG_576way_Regular Symbol(2wild)'!H$16&gt;='FG_576way_RegularＸ_W()'!F$2-1,"",VLOOKUP($A88-'FG_576way_Regular Symbol(2wild)'!H$16,'FG_576way_Regular Symbol(2wild)'!$P$3:$U$99,'FG_576way_RegularＸ_W()'!F$3+1,FALSE)),
'FG_576way_Regular Symbol(2wild)'!U87)</f>
        <v/>
      </c>
      <c r="N88" s="363">
        <f t="shared" si="2"/>
        <v>84</v>
      </c>
      <c r="O88" s="344" t="str">
        <f>IF($A88&gt;='FG_576way_Regular Symbol(2wild)'!D$16,"",IF(B88="","",IF(OR(B88=$O$1,B88=$P$1,B89=$O$1,B89=$P$1,B90=$O$1,B90=$P$1),0,1)))</f>
        <v/>
      </c>
      <c r="P88" s="344" t="str">
        <f>IF($A88&gt;='FG_576way_Regular Symbol(2wild)'!E$16,"",IF(C88="","",IF(OR(C88=$O$1,C88=$P$1,C89=$O$1,C89=$P$1,C90=$O$1,C90=$P$1),0,1)))</f>
        <v/>
      </c>
      <c r="Q88" s="344" t="str">
        <f>IF($A88&gt;='FG_576way_Regular Symbol(2wild)'!F$16,"",IF(D88="","",IF(OR(D88=$O$1,D88=$P$1,D89=$O$1,D89=$P$1,D90=$O$1,D90=$P$1,D91=$O$1,D91=$P$1),0,1)))</f>
        <v/>
      </c>
      <c r="R88" s="344" t="str">
        <f>IF($A88&gt;='FG_576way_Regular Symbol(2wild)'!G$16,"",IF(E88="","",IF(OR(E88=$O$1,E88=$P$1,E89=$O$1,E89=$P$1,E90=$O$1,E90=$P$1,E91=$O$1,E91=$P$1),0,1)))</f>
        <v/>
      </c>
      <c r="S88" s="344" t="str">
        <f>IF($A88&gt;='FG_576way_Regular Symbol(2wild)'!H$16,"",IF(F88="","",IF(OR(F88=$O$1,F88=$P$1,F89=$O$1,F89=$P$1,F90=$O$1,F90=$P$1,F91=$O$1,F91=$P$1),0,1)))</f>
        <v/>
      </c>
      <c r="U88" s="344" t="str">
        <f>IF($A88&gt;='FG_576way_Regular Symbol(2wild)'!D$16,"",IF(B88=0,"",IF(OR(B88=$U$1,B88=$V$1,B89=$U$1,B89=$V$1,B90=$U$1,B90=$V$1),0,1)))</f>
        <v/>
      </c>
      <c r="V88" s="344" t="str">
        <f>IF($A88&gt;='FG_576way_Regular Symbol(2wild)'!E$16,"",IF(C88=0,"",IF(OR(C88=$U$1,C88=$V$1,C89=$U$1,C89=$V$1,C90=$U$1,C90=$V$1),0,1)))</f>
        <v/>
      </c>
      <c r="W88" s="3" t="str">
        <f>IF($A88&gt;='FG_576way_Regular Symbol(2wild)'!F$16,"",IF(D88=0,"",IF(OR(D88=$U$1,D88=$V$1,D89=$U$1,D89=$V$1,D90=$U$1,D90=$V$1,D91=$U$1,D91=$V$1),0,1)))</f>
        <v/>
      </c>
      <c r="X88" s="3" t="str">
        <f>IF($A88&gt;='FG_576way_Regular Symbol(2wild)'!G$16,"",IF(E88=0,"",IF(OR(E88=$U$1,E88=$V$1,E89=$U$1,E89=$V$1,E90=$U$1,E90=$V$1,E91=$U$1,E91=$V$1),0,1)))</f>
        <v/>
      </c>
      <c r="Y88" s="3" t="str">
        <f>IF($A88&gt;='FG_576way_Regular Symbol(2wild)'!H$16,"",IF(F88=0,"",IF(OR(F88=$U$1,F88=$V$1,F89=$U$1,F89=$V$1,F90=$U$1,F90=$V$1,F91=$U$1,F91=$V$1),0,1)))</f>
        <v/>
      </c>
      <c r="AA88" s="344" t="str">
        <f>IF($A88&gt;='FG_576way_Regular Symbol(2wild)'!D$16,"",IF(B88=0,"",IF(OR(B88=$AA$1,B88=$AB$1,B89=$AA$1,B89=$AB$1,B90=$AA$1,,B90=$AB$1),0,1)))</f>
        <v/>
      </c>
      <c r="AB88" s="344" t="str">
        <f>IF($A88&gt;='FG_576way_Regular Symbol(2wild)'!E$16,"",IF(C88=0,"",IF(OR(C88=$AA$1,C88=$AB$1,C89=$AA$1,C89=$AB$1,C90=$AA$1,,C90=$AB$1),0,1)))</f>
        <v/>
      </c>
      <c r="AC88" s="3" t="str">
        <f>IF($A88&gt;='FG_576way_Regular Symbol(2wild)'!F$16,"",IF(D88=0,"",IF(OR(D88=$AA$1,D88=$AB$1,D89=$AA$1,D89=$AB$1,D90=$AA$1,D90=$AB$1,D91=$AA$1,D91=$AB$1),0,1)))</f>
        <v/>
      </c>
      <c r="AD88" s="3" t="str">
        <f>IF($A88&gt;='FG_576way_Regular Symbol(2wild)'!G$16,"",IF(E88=0,"",IF(OR(E88=$AA$1,E88=$AB$1,E89=$AA$1,E89=$AB$1,E90=$AA$1,E90=$AB$1,E91=$AA$1,E91=$AB$1),0,1)))</f>
        <v/>
      </c>
      <c r="AE88" s="3" t="str">
        <f>IF($A88&gt;='FG_576way_Regular Symbol(2wild)'!H$16,"",IF(F88=0,"",IF(OR(F88=$AA$1,F88=$AB$1,F89=$AA$1,F89=$AB$1,F90=$AA$1,F90=$AB$1,F91=$AA$1,F91=$AB$1),0,1)))</f>
        <v/>
      </c>
      <c r="AG88" s="344" t="str">
        <f>IF($A88&gt;='FG_576way_Regular Symbol(2wild)'!D$16,"",IF(B88=0,"",IF(OR(B88=$AG$1,B88=$AH$1,B89=$AG$1,B89=$AH$1,B90=$AG$1,B90=$AH$1),0,1)))</f>
        <v/>
      </c>
      <c r="AH88" s="344" t="str">
        <f>IF($A88&gt;='FG_576way_Regular Symbol(2wild)'!E$16,"",IF(C88=0,"",IF(OR(C88=$AG$1,C88=$AH$1,C89=$AG$1,C89=$AH$1,C90=$AG$1,C90=$AH$1),0,1)))</f>
        <v/>
      </c>
      <c r="AI88" s="3" t="str">
        <f>IF($A88&gt;='FG_576way_Regular Symbol(2wild)'!F$16,"",IF(D88=0,"",IF(OR(D88=$AG$1,D88=$AH$1,D89=$AG$1,D89=$AH$1,D90=$AG$1,D90=$AH$1,D91=$AG$1,D91=$AH$1),0,1)))</f>
        <v/>
      </c>
      <c r="AJ88" s="3" t="str">
        <f>IF($A88&gt;='FG_576way_Regular Symbol(2wild)'!G$16,"",IF(E88=0,"",IF(OR(E88=$AG$1,E88=$AH$1,E89=$AG$1,E89=$AH$1,E90=$AG$1,E90=$AH$1,E91=$AG$1,E91=$AH$1),0,1)))</f>
        <v/>
      </c>
      <c r="AK88" s="3" t="str">
        <f>IF($A88&gt;='FG_576way_Regular Symbol(2wild)'!H$16,"",IF(F88=0,"",IF(OR(F88=$AG$1,F88=$AH$1,F89=$AG$1,F89=$AH$1,F90=$AG$1,F90=$AH$1,F91=$AG$1,F91=$AH$1),0,1)))</f>
        <v/>
      </c>
      <c r="AM88" s="344" t="str">
        <f>IF($A88&gt;='FG_576way_Regular Symbol(2wild)'!D$16,"",IF(B88=0,"",IF(OR(B88=$AM$1,B88=$AN$1,B89=$AM$1,B89=$AN$1,B90=$AM$1,B90=$AN$1),0,1)))</f>
        <v/>
      </c>
      <c r="AN88" s="344" t="str">
        <f>IF($A88&gt;='FG_576way_Regular Symbol(2wild)'!E$16,"",IF(C88=0,"",IF(OR(C88=$AM$1,C88=$AN$1,C89=$AM$1,C89=$AN$1,C90=$AM$1,C90=$AN$1),0,1)))</f>
        <v/>
      </c>
      <c r="AO88" s="3" t="str">
        <f>IF($A88&gt;='FG_576way_Regular Symbol(2wild)'!F$16,"",IF(D88=0,"",IF(OR(D88=$AM$1,D88=$AN$1,D89=$AM$1,D89=$AN$1,D90=$AM$1,D90=$AN$1,D91=$AM$1,D91=$AN$1),0,1)))</f>
        <v/>
      </c>
      <c r="AP88" s="3" t="str">
        <f>IF($A88&gt;='FG_576way_Regular Symbol(2wild)'!G$16,"",IF(E88=0,"",IF(OR(E88=$AM$1,E88=$AN$1,E89=$AM$1,E89=$AN$1,E90=$AM$1,E90=$AN$1,E91=$AM$1,E91=$AN$1),0,1)))</f>
        <v/>
      </c>
      <c r="AQ88" s="3" t="str">
        <f>IF($A88&gt;='FG_576way_Regular Symbol(2wild)'!H$16,"",IF(F88=0,"",IF(OR(F88=$AM$1,F88=$AN$1,F89=$AM$1,F89=$AN$1,F90=$AM$1,F90=$AN$1,F91=$AM$1,F91=$AN$1),0,1)))</f>
        <v/>
      </c>
      <c r="AS88" s="344" t="str">
        <f>IF($A88&gt;='FG_576way_Regular Symbol(2wild)'!D$16,"",IF(B88=0,"",IF(OR(B88=$AM$1,B88=$AT$1,B89=$AM$1,B89=$AT$1,B90=$AM$1,B90=$AT$1),0,1)))</f>
        <v/>
      </c>
      <c r="AT88" s="344" t="str">
        <f>IF($A88&gt;='FG_576way_Regular Symbol(2wild)'!E$16,"",IF(C88=0,"",IF(OR(C88=$AM$1,C88=$AT$1,C89=$AM$1,C89=$AT$1,C90=$AM$1,C90=$AT$1),0,1)))</f>
        <v/>
      </c>
      <c r="AU88" s="3" t="str">
        <f>IF($A88&gt;='FG_576way_Regular Symbol(2wild)'!F$16,"",IF(D88=0,"",IF(OR(D88=$AM$1,D88=$AT$1,D89=$AM$1,D89=$AT$1,D90=$AM$1,D90=$AT$1,D91=$AM$1,D91=$AT$1),0,1)))</f>
        <v/>
      </c>
      <c r="AV88" s="3" t="str">
        <f>IF($A88&gt;='FG_576way_Regular Symbol(2wild)'!G$16,"",IF(E88=0,"",IF(OR(E88=$AM$1,E88=$AT$1,E89=$AM$1,E89=$AT$1,E90=$AM$1,E90=$AT$1,E91=$AM$1,E91=$AT$1),0,1)))</f>
        <v/>
      </c>
      <c r="AW88" s="3" t="str">
        <f>IF($A88&gt;='FG_576way_Regular Symbol(2wild)'!H$16,"",IF(F88=0,"",IF(OR(F88=$AM$1,F88=$AT$1,F89=$AM$1,F89=$AT$1,F90=$AM$1,F90=$AT$1,F91=$AM$1,F91=$AT$1),0,1)))</f>
        <v/>
      </c>
      <c r="AY88" s="344" t="str">
        <f>IF($A88&gt;='FG_576way_Regular Symbol(2wild)'!D$16,"",IF(B88=0,"",IF(OR(B88=$AM$1,B88=$AZ$1,B89=$AM$1,B89=$AZ$1,B90=$AM$1,B90=$AZ$1),0,1)))</f>
        <v/>
      </c>
      <c r="AZ88" s="344" t="str">
        <f>IF($A88&gt;='FG_576way_Regular Symbol(2wild)'!E$16,"",IF(C88=0,"",IF(OR(C88=$AM$1,C88=$AZ$1,C89=$AM$1,C89=$AZ$1,C90=$AM$1,C90=$AZ$1),0,1)))</f>
        <v/>
      </c>
      <c r="BA88" s="3" t="str">
        <f>IF($A88&gt;='FG_576way_Regular Symbol(2wild)'!F$16,"",IF(D88=0,"",IF(OR(D88=$AM$1,D88=$AZ$1,D89=$AM$1,D89=$AZ$1,D90=$AM$1,D90=$AZ$1,D91=$AM$1,D91=$AZ$1),0,1)))</f>
        <v/>
      </c>
      <c r="BB88" s="3" t="str">
        <f>IF($A88&gt;='FG_576way_Regular Symbol(2wild)'!G$16,"",IF(E88=0,"",IF(OR(E88=$AM$1,E88=$AZ$1,E89=$AM$1,E89=$AZ$1,E90=$AM$1,E90=$AZ$1,E91=$AM$1,E91=$AZ$1),0,1)))</f>
        <v/>
      </c>
      <c r="BC88" s="3" t="str">
        <f>IF($A88&gt;='FG_576way_Regular Symbol(2wild)'!H$16,"",IF(F88=0,"",IF(OR(F88=$AM$1,F88=$AZ$1,F89=$AM$1,F89=$AZ$1,F90=$AM$1,F90=$AZ$1,F91=$AM$1,F91=$AZ$1),0,1)))</f>
        <v/>
      </c>
      <c r="BE88" s="344" t="str">
        <f>IF($A88&gt;='FG_576way_Regular Symbol(2wild)'!D$16,"",IF(B88=0,"",IF(OR(B88=$AM$1,B88=$BF$1,B89=$AM$1,B89=$BF$1,B90=$AM$1,B90=$BF$1),0,1)))</f>
        <v/>
      </c>
      <c r="BF88" s="344" t="str">
        <f>IF($A88&gt;='FG_576way_Regular Symbol(2wild)'!E$16,"",IF(C88=0,"",IF(OR(C88=$AM$1,C88=$BF$1,C89=$AM$1,C89=$BF$1,C90=$AM$1,C90=$BF$1),0,1)))</f>
        <v/>
      </c>
      <c r="BG88" s="3" t="str">
        <f>IF($A88&gt;='FG_576way_Regular Symbol(2wild)'!F$16,"",IF(D88=0,"",IF(OR(D88=$AM$1,D88=$BF$1,D89=$AM$1,D89=$BF$1,D90=$AM$1,D90=$BF$1,D91=$AM$1,D91=$BF$1),0,1)))</f>
        <v/>
      </c>
      <c r="BH88" s="3" t="str">
        <f>IF($A88&gt;='FG_576way_Regular Symbol(2wild)'!G$16,"",IF(E88=0,"",IF(OR(E88=$AM$1,E88=$BF$1,E89=$AM$1,E89=$BF$1,E90=$AM$1,E90=$BF$1,E91=$AM$1,E91=$BF$1),0,1)))</f>
        <v/>
      </c>
      <c r="BI88" s="3" t="str">
        <f>IF($A88&gt;='FG_576way_Regular Symbol(2wild)'!H$16,"",IF(F88=0,"",IF(OR(F88=$AM$1,F88=$BF$1,F89=$AM$1,F89=$BF$1,F90=$AM$1,F90=$BF$1,F91=$AM$1,F91=$BF$1),0,1)))</f>
        <v/>
      </c>
      <c r="BK88" s="344" t="str">
        <f>IF($A88&gt;='FG_576way_Regular Symbol(2wild)'!D$16,"",IF(B88=0,"",IF(OR(B88=$AM$1,B88=$BL$1,B89=$AM$1,B89=$BL$1,B90=$AM$1,B90=$BL$1),0,1)))</f>
        <v/>
      </c>
      <c r="BL88" s="344" t="str">
        <f>IF($A88&gt;='FG_576way_Regular Symbol(2wild)'!E$16,"",IF(C88=0,"",IF(OR(C88=$AM$1,C88=$BL$1,C89=$AM$1,C89=$BL$1,C90=$AM$1,C90=$BL$1),0,1)))</f>
        <v/>
      </c>
      <c r="BM88" s="3" t="str">
        <f>IF($A88&gt;='FG_576way_Regular Symbol(2wild)'!F$16,"",IF(D88=0,"",IF(OR(D88=$AM$1,D88=$BL$1,D89=$AM$1,D89=$BL$1,D90=$AM$1,D90=$BL$1,D91=$AM$1,D91=$BL$1),0,1)))</f>
        <v/>
      </c>
      <c r="BN88" s="3" t="str">
        <f>IF($A88&gt;='FG_576way_Regular Symbol(2wild)'!G$16,"",IF(E88=0,"",IF(OR(E88=$AM$1,E88=$BL$1,E89=$AM$1,E89=$BL$1,E90=$AM$1,E90=$BL$1,E91=$AM$1,E91=$BL$1),0,1)))</f>
        <v/>
      </c>
      <c r="BO88" s="3" t="str">
        <f>IF($A88&gt;='FG_576way_Regular Symbol(2wild)'!H$16,"",IF(F88=0,"",IF(OR(F88=$AM$1,F88=$BL$1,F89=$AM$1,F89=$BL$1,F90=$AM$1,F90=$BL$1,F91=$AM$1,F91=$BL$1),0,1)))</f>
        <v/>
      </c>
      <c r="BQ88" s="3" t="str">
        <f>IF($A88&gt;='FG_576way_Regular Symbol(2wild)'!D$16,"",IF(B88=0,"",IF(OR(B88=$BQ$1,B88=$BR$1,B89=$BQ$1,B89=$BR$1,B90=$BQ$1,B90=$BR$1),0,1)))</f>
        <v/>
      </c>
      <c r="BR88" s="3" t="str">
        <f>IF($A88&gt;='FG_576way_Regular Symbol(2wild)'!E$16,"",IF(C88=0,"",IF(OR(C88=$BQ$1,C88=$BR$1,C89=$BQ$1,C89=$BR$1,C90=$BQ$1,C90=$BR$1),0,1)))</f>
        <v/>
      </c>
      <c r="BS88" s="3" t="str">
        <f>IF($A88&gt;='FG_576way_Regular Symbol(2wild)'!F$16,"",IF(D88=0,"",IF(OR(D88=$BQ$1,D88=$BR$1,D89=$BQ$1,D89=$BR$1,D90=$BQ$1,D90=$BR$1,D91=$BQ$1,D91=$BR$1),0,1)))</f>
        <v/>
      </c>
      <c r="BT88" s="3" t="str">
        <f>IF($A88&gt;='FG_576way_Regular Symbol(2wild)'!G$16,"",IF(E88=0,"",IF(OR(E88=$BQ$1,E88=$BR$1,E89=$BQ$1,E89=$BR$1,E90=$BQ$1,E90=$BR$1,E91=$BQ$1,E91=$BR$1),0,1)))</f>
        <v/>
      </c>
      <c r="BU88" s="3" t="str">
        <f>IF($A88&gt;='FG_576way_Regular Symbol(2wild)'!H$16,"",IF(F88=0,"",IF(OR(F88=$BQ$1,F88=$BR$1,F89=$BQ$1,F89=$BR$1,F90=$BQ$1,F90=$BR$1,F91=$BQ$1,F91=$BR$1),0,1)))</f>
        <v/>
      </c>
      <c r="BW88" s="3" t="str">
        <f>IF($A88&gt;='FG_576way_Regular Symbol(2wild)'!D$16,"",IF(B88=0,"",IF(OR(B88=$BW$1,B89=$BW$1,B90=$BW$1,B88=$BX$1,B89=$BX$1,B90=$BX$1),0,1)))</f>
        <v/>
      </c>
      <c r="BX88" s="3" t="str">
        <f>IF($A88&gt;='FG_576way_Regular Symbol(2wild)'!E$16,"",IF(C88=0,"",IF(OR(C88=$BW$1,C89=$BW$1,C90=$BW$1,C88=$BX$1,C89=$BX$1,C90=$BX$1),0,1)))</f>
        <v/>
      </c>
      <c r="BY88" s="3" t="str">
        <f>IF($A88&gt;='FG_576way_Regular Symbol(2wild)'!F$16,"",IF(D88=0,"",IF(OR(D88=$BW$1,D89=$BW$1,D90=$BW$1,D88=$BX$1,D89=$BX$1,D90=$BX$1,D91=$BW$1,D91=$BX$1),0,1)))</f>
        <v/>
      </c>
      <c r="BZ88" s="3" t="str">
        <f>IF($A88&gt;='FG_576way_Regular Symbol(2wild)'!G$16,"",IF(E88=0,"",IF(OR(E88=$BW$1,E89=$BW$1,E90=$BW$1,E88=$BX$1,E89=$BX$1,E90=$BX$1,E91=$BW$1,E91=$BX$1),0,1)))</f>
        <v/>
      </c>
      <c r="CA88" s="3" t="str">
        <f>IF($A88&gt;='FG_576way_Regular Symbol(2wild)'!H$16,"",IF(F88=0,"",IF(OR(F88=$BW$1,F89=$BW$1,F90=$BW$1,F88=$BX$1,F89=$BX$1,F90=$BX$1,F91=$BW$1,F91=$BX$1),0,1)))</f>
        <v/>
      </c>
      <c r="CC88" s="3" t="str">
        <f>IF($A88&gt;='FG_576way_Regular Symbol(2wild)'!D$16,"",IF(B88=0,"",IF(OR(B88=$BW$1,B89=$BW$1,B90=$BW$1,B88=$CD$1,B89=$CD$1,B90=$CD$1),0,1)))</f>
        <v/>
      </c>
      <c r="CD88" s="3" t="str">
        <f>IF($A88&gt;='FG_576way_Regular Symbol(2wild)'!E$16,"",IF(C88=0,"",IF(OR(C88=$BW$1,C89=$BW$1,C90=$BW$1,C88=$CD$1,C89=$CD$1,C90=$CD$1),0,1)))</f>
        <v/>
      </c>
      <c r="CE88" s="3" t="str">
        <f>IF($A88&gt;='FG_576way_Regular Symbol(2wild)'!F$16,"",IF(D88=0,"",IF(OR(D88=$BW$1,D89=$BW$1,D90=$BW$1,D88=$CD$1,D89=$CD$1,D90=$CD$1,D91=$BW$1,D91=$CD$1),0,1)))</f>
        <v/>
      </c>
      <c r="CF88" s="3" t="str">
        <f>IF($A88&gt;='FG_576way_Regular Symbol(2wild)'!G$16,"",IF(E88=0,"",IF(OR(E88=$BW$1,E89=$BW$1,E90=$BW$1,E88=$CD$1,E89=$CD$1,E90=$CD$1,E91=$BW$1,E91=$CD$1),0,1)))</f>
        <v/>
      </c>
      <c r="CG88" s="3" t="str">
        <f>IF($A88&gt;='FG_576way_Regular Symbol(2wild)'!H$16,"",IF(F88=0,"",IF(OR(F88=$BW$1,F89=$BW$1,F90=$BW$1,F88=$CD$1,F89=$CD$1,F90=$CD$1,F91=$BW$1,F91=$CD$1),0,1)))</f>
        <v/>
      </c>
      <c r="CI88" s="3" t="str">
        <f>IF($A88&gt;='FG_576way_Regular Symbol(2wild)'!D$16,"",IF(B88=0,"",IF(OR(B88=$BW$1,B89=$BW$1,B90=$BW$1,B88=$CJ$1,B89=$CJ$1,B90=$CJ$1),0,1)))</f>
        <v/>
      </c>
      <c r="CJ88" s="3" t="str">
        <f>IF($A88&gt;='FG_576way_Regular Symbol(2wild)'!E$16,"",IF(C88=0,"",IF(OR(C88=$BW$1,C89=$BW$1,C90=$BW$1,C88=$CJ$1,C89=$CJ$1,C90=$CJ$1),0,1)))</f>
        <v/>
      </c>
      <c r="CK88" s="3" t="str">
        <f>IF($A88&gt;='FG_576way_Regular Symbol(2wild)'!F$16,"",IF(D88=0,"",IF(OR(D88=$BW$1,D89=$BW$1,D90=$BW$1,D88=$CJ$1,D89=$CJ$1,D90=$CJ$1,D91=$BW$1,D91=$CJ$1),0,1)))</f>
        <v/>
      </c>
      <c r="CL88" s="3" t="str">
        <f>IF($A88&gt;='FG_576way_Regular Symbol(2wild)'!G$16,"",IF(E88=0,"",IF(OR(E88=$BW$1,E89=$BW$1,E90=$BW$1,E88=$CJ$1,E89=$CJ$1,E90=$CJ$1,E91=$BW$1,E91=$CJ$1),0,1)))</f>
        <v/>
      </c>
      <c r="CM88" s="3" t="str">
        <f>IF($A88&gt;='FG_576way_Regular Symbol(2wild)'!H$16,"",IF(F88=0,"",IF(OR(F88=$BW$1,F89=$BW$1,F90=$BW$1,F88=$CJ$1,F89=$CJ$1,F90=$CJ$1,F91=$BW$1,F91=$CJ$1),0,1)))</f>
        <v/>
      </c>
      <c r="CO88" s="3" t="str">
        <f>IF($A88&gt;='FG_576way_Regular Symbol(2wild)'!D$16,"",IF(B88=0,"",IF(OR(B88=$BW$1,B89=$BW$1,B90=$BW$1,B88=$CP$1,B89=$CP$1,B90=$CP$1),0,1)))</f>
        <v/>
      </c>
      <c r="CP88" s="3" t="str">
        <f>IF($A88&gt;='FG_576way_Regular Symbol(2wild)'!E$16,"",IF(C88=0,"",IF(OR(C88=$BW$1,C89=$BW$1,C90=$BW$1,C88=$CP$1,C89=$CP$1,C90=$CP$1),0,1)))</f>
        <v/>
      </c>
      <c r="CQ88" s="3" t="str">
        <f>IF($A88&gt;='FG_576way_Regular Symbol(2wild)'!F$16,"",IF(D88=0,"",IF(OR(D88=$BW$1,D89=$BW$1,D90=$BW$1,D88=$CP$1,D89=$CP$1,D90=$CP$1,D91=$BW$1,D91=$CP$1),0,1)))</f>
        <v/>
      </c>
      <c r="CR88" s="3" t="str">
        <f>IF($A88&gt;='FG_576way_Regular Symbol(2wild)'!G$16,"",IF(E88=0,"",IF(OR(E88=$BW$1,E89=$BW$1,E90=$BW$1,E88=$CP$1,E89=$CP$1,E90=$CP$1,E91=$BW$1,E91=$CP$1),0,1)))</f>
        <v/>
      </c>
      <c r="CS88" s="3" t="str">
        <f>IF($A88&gt;='FG_576way_Regular Symbol(2wild)'!H$16,"",IF(F88=0,"",IF(OR(F88=$BW$1,F89=$BW$1,F90=$BW$1,F88=$CP$1,F89=$CP$1,F90=$CP$1,F91=$BW$1,F91=$CP$1),0,1)))</f>
        <v/>
      </c>
      <c r="CU88" s="3" t="str">
        <f>IF($A88&gt;='FG_576way_Regular Symbol(2wild)'!D$16,"",IF(B88=0,"",IF(OR(B88=$BW$1,B89=$BW$1,B90=$BW$1,B88=$CV$1,B89=$CV$1,B90=$CV$1),0,1)))</f>
        <v/>
      </c>
      <c r="CV88" s="3" t="str">
        <f>IF($A88&gt;='FG_576way_Regular Symbol(2wild)'!E$16,"",IF(C88=0,"",IF(OR(C88=$BW$1,C89=$BW$1,C90=$BW$1,C88=$CV$1,C89=$CV$1,C90=$CV$1),0,1)))</f>
        <v/>
      </c>
      <c r="CW88" s="3" t="str">
        <f>IF($A88&gt;='FG_576way_Regular Symbol(2wild)'!F$16,"",IF(D88=0,"",IF(OR(D88=$BW$1,D89=$BW$1,D90=$BW$1,D88=$CV$1,D89=$CV$1,D90=$CV$1,D91=$BW$1,D91=$CV$1),0,1)))</f>
        <v/>
      </c>
      <c r="CX88" s="3" t="str">
        <f>IF($A88&gt;='FG_576way_Regular Symbol(2wild)'!G$16,"",IF(E88=0,"",IF(OR(E88=$BW$1,E89=$BW$1,E90=$BW$1,E88=$CV$1,E89=$CV$1,E90=$CV$1,E91=$BW$1,E91=$CV$1),0,1)))</f>
        <v/>
      </c>
      <c r="CY88" s="3" t="str">
        <f>IF($A88&gt;='FG_576way_Regular Symbol(2wild)'!H$16,"",IF(F88=0,"",IF(OR(F88=$BW$1,F89=$BW$1,F90=$BW$1,F88=$CV$1,F89=$CV$1,F90=$CV$1,F91=$BW$1,F91=$CV$1),0,1)))</f>
        <v/>
      </c>
    </row>
    <row r="89" spans="1:103">
      <c r="A89" s="335"/>
      <c r="B89" s="191"/>
      <c r="C89" s="191"/>
      <c r="D89" s="191"/>
      <c r="E89" s="191"/>
      <c r="F89" s="338"/>
      <c r="N89" s="363" t="str">
        <f t="shared" si="2"/>
        <v/>
      </c>
      <c r="O89" s="344" t="str">
        <f>IF($A89&gt;='FG_576way_Regular Symbol(2wild)'!D$16,"",IF(B89="","",IF(OR(B89=$O$1,B89=$P$1,B90=$O$1,B90=$P$1,B91=$O$1,B91=$P$1),0,1)))</f>
        <v/>
      </c>
      <c r="P89" s="344" t="str">
        <f>IF($A89&gt;='FG_576way_Regular Symbol(2wild)'!E$16,"",IF(C89="","",IF(OR(C89=$O$1,C89=$P$1,C90=$O$1,C90=$P$1,C91=$O$1,C91=$P$1),0,1)))</f>
        <v/>
      </c>
      <c r="Q89" s="344" t="str">
        <f>IF($A89&gt;='FG_576way_Regular Symbol(2wild)'!F$16,"",IF(D89="","",IF(OR(D89=$O$1,D89=$P$1,D90=$O$1,D90=$P$1,D91=$O$1,D91=$P$1,D92=$O$1,D92=$P$1),0,1)))</f>
        <v/>
      </c>
      <c r="R89" s="344" t="str">
        <f>IF($A89&gt;='FG_576way_Regular Symbol(2wild)'!G$16,"",IF(E89="","",IF(OR(E89=$O$1,E89=$P$1,E90=$O$1,E90=$P$1,E91=$O$1,E91=$P$1,E92=$O$1,E92=$P$1),0,1)))</f>
        <v/>
      </c>
      <c r="S89" s="344" t="str">
        <f>IF($A89&gt;='FG_576way_Regular Symbol(2wild)'!H$16,"",IF(F89="","",IF(OR(F89=$O$1,F89=$P$1,F90=$O$1,F90=$P$1,F91=$O$1,F91=$P$1,F92=$O$1,F92=$P$1),0,1)))</f>
        <v/>
      </c>
      <c r="U89" s="344"/>
      <c r="V89" s="3"/>
      <c r="W89" s="3"/>
      <c r="X89" s="3"/>
      <c r="Y89" s="135"/>
      <c r="AA89" s="344" t="str">
        <f>IF($A89&gt;='FG_576way_Regular Symbol(2wild)'!D$16,"",IF(B89=0,"",IF(OR(B89=$AA$1,B89=$AB$1,B90=$AA$1,B90=$AB$1,B91=$AA$1,,B91=$AB$1),0,1)))</f>
        <v/>
      </c>
      <c r="AB89" s="344" t="str">
        <f>IF($A89&gt;='FG_576way_Regular Symbol(2wild)'!E$16,"",IF(C89=0,"",IF(OR(C89=$AA$1,C89=$AB$1,C90=$AA$1,C90=$AB$1,C91=$AA$1,,C91=$AB$1),0,1)))</f>
        <v/>
      </c>
      <c r="AC89" s="3" t="str">
        <f>IF($A89&gt;='FG_576way_Regular Symbol(2wild)'!F$16,"",IF(D89=0,"",IF(OR(D89=$AA$1,D89=$AB$1,D90=$AA$1,D90=$AB$1,D91=$AA$1,D91=$AB$1,D92=$AA$1,D92=$AB$1),0,1)))</f>
        <v/>
      </c>
      <c r="AD89" s="3" t="str">
        <f>IF($A89&gt;='FG_576way_Regular Symbol(2wild)'!G$16,"",IF(E89=0,"",IF(OR(E89=$AA$1,E89=$AB$1,E90=$AA$1,E90=$AB$1,E91=$AA$1,E91=$AB$1,E92=$AA$1,E92=$AB$1),0,1)))</f>
        <v/>
      </c>
      <c r="AE89" s="3" t="str">
        <f>IF($A89&gt;='FG_576way_Regular Symbol(2wild)'!H$16,"",IF(F89=0,"",IF(OR(F89=$AA$1,F89=$AB$1,F90=$AA$1,F90=$AB$1,F91=$AA$1,F91=$AB$1,F92=$AA$1,F92=$AB$1),0,1)))</f>
        <v/>
      </c>
      <c r="AG89" s="344" t="str">
        <f>IF($A89&gt;='FG_576way_Regular Symbol(2wild)'!D$16,"",IF(B89=0,"",IF(OR(B89=$AG$1,B89=$AH$1,B90=$AG$1,B90=$AH$1,B91=$AG$1,B91=$AH$1),0,1)))</f>
        <v/>
      </c>
      <c r="AH89" s="344" t="str">
        <f>IF($A89&gt;='FG_576way_Regular Symbol(2wild)'!E$16,"",IF(C89=0,"",IF(OR(C89=$AG$1,C89=$AH$1,C90=$AG$1,C90=$AH$1,C91=$AG$1,C91=$AH$1),0,1)))</f>
        <v/>
      </c>
      <c r="AI89" s="3" t="str">
        <f>IF($A89&gt;='FG_576way_Regular Symbol(2wild)'!F$16,"",IF(D89=0,"",IF(OR(D89=$AG$1,D89=$AH$1,D90=$AG$1,D90=$AH$1,D91=$AG$1,D91=$AH$1,D92=$AG$1,D92=$AH$1),0,1)))</f>
        <v/>
      </c>
      <c r="AJ89" s="3" t="str">
        <f>IF($A89&gt;='FG_576way_Regular Symbol(2wild)'!G$16,"",IF(E89=0,"",IF(OR(E89=$AG$1,E89=$AH$1,E90=$AG$1,E90=$AH$1,E91=$AG$1,E91=$AH$1,E92=$AG$1,E92=$AH$1),0,1)))</f>
        <v/>
      </c>
      <c r="AK89" s="3" t="str">
        <f>IF($A89&gt;='FG_576way_Regular Symbol(2wild)'!H$16,"",IF(F89=0,"",IF(OR(F89=$AG$1,F89=$AH$1,F90=$AG$1,F90=$AH$1,F91=$AG$1,F91=$AH$1,F92=$AG$1,F92=$AH$1),0,1)))</f>
        <v/>
      </c>
      <c r="AM89" s="344" t="str">
        <f>IF($A89&gt;='FG_576way_Regular Symbol(2wild)'!D$16,"",IF(B89=0,"",IF(OR(B89=$AM$1,B89=$AN$1,B90=$AM$1,B90=$AN$1,B91=$AM$1,B91=$AN$1),0,1)))</f>
        <v/>
      </c>
      <c r="AN89" s="344" t="str">
        <f>IF($A89&gt;='FG_576way_Regular Symbol(2wild)'!E$16,"",IF(C89=0,"",IF(OR(C89=$AM$1,C89=$AN$1,C90=$AM$1,C90=$AN$1,C91=$AM$1,C91=$AN$1),0,1)))</f>
        <v/>
      </c>
      <c r="AO89" s="3" t="str">
        <f>IF($A89&gt;='FG_576way_Regular Symbol(2wild)'!F$16,"",IF(D89=0,"",IF(OR(D89=$AM$1,D89=$AN$1,D90=$AM$1,D90=$AN$1,D91=$AM$1,D91=$AN$1,D92=$AM$1,D92=$AN$1),0,1)))</f>
        <v/>
      </c>
      <c r="AP89" s="3" t="str">
        <f>IF($A89&gt;='FG_576way_Regular Symbol(2wild)'!G$16,"",IF(E89=0,"",IF(OR(E89=$AM$1,E89=$AN$1,E90=$AM$1,E90=$AN$1,E91=$AM$1,E91=$AN$1,E92=$AM$1,E92=$AN$1),0,1)))</f>
        <v/>
      </c>
      <c r="AQ89" s="3" t="str">
        <f>IF($A89&gt;='FG_576way_Regular Symbol(2wild)'!H$16,"",IF(F89=0,"",IF(OR(F89=$AM$1,F89=$AN$1,F90=$AM$1,F90=$AN$1,F91=$AM$1,F91=$AN$1,F92=$AM$1,F92=$AN$1),0,1)))</f>
        <v/>
      </c>
      <c r="AS89" s="344" t="str">
        <f>IF($A89&gt;='FG_576way_Regular Symbol(2wild)'!D$16,"",IF(B89=0,"",IF(OR(B89=$AM$1,B89=$AT$1,B90=$AM$1,B90=$AT$1,B91=$AM$1,B91=$AT$1),0,1)))</f>
        <v/>
      </c>
      <c r="AT89" s="344" t="str">
        <f>IF($A89&gt;='FG_576way_Regular Symbol(2wild)'!E$16,"",IF(C89=0,"",IF(OR(C89=$AM$1,C89=$AT$1,C90=$AM$1,C90=$AT$1,C91=$AM$1,C91=$AT$1),0,1)))</f>
        <v/>
      </c>
      <c r="AU89" s="3" t="str">
        <f>IF($A89&gt;='FG_576way_Regular Symbol(2wild)'!F$16,"",IF(D89=0,"",IF(OR(D89=$AM$1,D89=$AT$1,D90=$AM$1,D90=$AT$1,D91=$AM$1,D91=$AT$1,D92=$AM$1,D92=$AT$1),0,1)))</f>
        <v/>
      </c>
      <c r="AV89" s="3" t="str">
        <f>IF($A89&gt;='FG_576way_Regular Symbol(2wild)'!G$16,"",IF(E89=0,"",IF(OR(E89=$AM$1,E89=$AT$1,E90=$AM$1,E90=$AT$1,E91=$AM$1,E91=$AT$1,E92=$AM$1,E92=$AT$1),0,1)))</f>
        <v/>
      </c>
      <c r="AW89" s="3" t="str">
        <f>IF($A89&gt;='FG_576way_Regular Symbol(2wild)'!H$16,"",IF(F89=0,"",IF(OR(F89=$AM$1,F89=$AT$1,F90=$AM$1,F90=$AT$1,F91=$AM$1,F91=$AT$1,F92=$AM$1,F92=$AT$1),0,1)))</f>
        <v/>
      </c>
      <c r="AY89" s="344" t="str">
        <f>IF($A89&gt;='FG_576way_Regular Symbol(2wild)'!D$16,"",IF(B89=0,"",IF(OR(B89=$AM$1,B89=$AZ$1,B90=$AM$1,B90=$AZ$1,B91=$AM$1,B91=$AZ$1),0,1)))</f>
        <v/>
      </c>
      <c r="AZ89" s="344" t="str">
        <f>IF($A89&gt;='FG_576way_Regular Symbol(2wild)'!E$16,"",IF(C89=0,"",IF(OR(C89=$AM$1,C89=$AZ$1,C90=$AM$1,C90=$AZ$1,C91=$AM$1,C91=$AZ$1),0,1)))</f>
        <v/>
      </c>
      <c r="BA89" s="3" t="str">
        <f>IF($A89&gt;='FG_576way_Regular Symbol(2wild)'!F$16,"",IF(D89=0,"",IF(OR(D89=$AM$1,D89=$AZ$1,D90=$AM$1,D90=$AZ$1,D91=$AM$1,D91=$AZ$1,D92=$AM$1,D92=$AZ$1),0,1)))</f>
        <v/>
      </c>
      <c r="BB89" s="3" t="str">
        <f>IF($A89&gt;='FG_576way_Regular Symbol(2wild)'!G$16,"",IF(E89=0,"",IF(OR(E89=$AM$1,E89=$AZ$1,E90=$AM$1,E90=$AZ$1,E91=$AM$1,E91=$AZ$1,E92=$AM$1,E92=$AZ$1),0,1)))</f>
        <v/>
      </c>
      <c r="BC89" s="3" t="str">
        <f>IF($A89&gt;='FG_576way_Regular Symbol(2wild)'!H$16,"",IF(F89=0,"",IF(OR(F89=$AM$1,F89=$AZ$1,F90=$AM$1,F90=$AZ$1,F91=$AM$1,F91=$AZ$1,F92=$AM$1,F92=$AZ$1),0,1)))</f>
        <v/>
      </c>
      <c r="BE89" s="344" t="str">
        <f>IF($A89&gt;='FG_576way_Regular Symbol(2wild)'!D$16,"",IF(B89=0,"",IF(OR(B89=$AM$1,B89=$BF$1,B90=$AM$1,B90=$BF$1,B91=$AM$1,B91=$BF$1),0,1)))</f>
        <v/>
      </c>
      <c r="BF89" s="344" t="str">
        <f>IF($A89&gt;='FG_576way_Regular Symbol(2wild)'!E$16,"",IF(C89=0,"",IF(OR(C89=$AM$1,C89=$BF$1,C90=$AM$1,C90=$BF$1,C91=$AM$1,C91=$BF$1),0,1)))</f>
        <v/>
      </c>
      <c r="BG89" s="3" t="str">
        <f>IF($A89&gt;='FG_576way_Regular Symbol(2wild)'!F$16,"",IF(D89=0,"",IF(OR(D89=$AM$1,D89=$BF$1,D90=$AM$1,D90=$BF$1,D91=$AM$1,D91=$BF$1,D92=$AM$1,D92=$BF$1),0,1)))</f>
        <v/>
      </c>
      <c r="BH89" s="3" t="str">
        <f>IF($A89&gt;='FG_576way_Regular Symbol(2wild)'!G$16,"",IF(E89=0,"",IF(OR(E89=$AM$1,E89=$BF$1,E90=$AM$1,E90=$BF$1,E91=$AM$1,E91=$BF$1,E92=$AM$1,E92=$BF$1),0,1)))</f>
        <v/>
      </c>
      <c r="BI89" s="3" t="str">
        <f>IF($A89&gt;='FG_576way_Regular Symbol(2wild)'!H$16,"",IF(F89=0,"",IF(OR(F89=$AM$1,F89=$BF$1,F90=$AM$1,F90=$BF$1,F91=$AM$1,F91=$BF$1,F92=$AM$1,F92=$BF$1),0,1)))</f>
        <v/>
      </c>
      <c r="BK89" s="344" t="str">
        <f>IF($A89&gt;='FG_576way_Regular Symbol(2wild)'!D$16,"",IF(B89=0,"",IF(OR(B89=$AM$1,B89=$BL$1,B90=$AM$1,B90=$BL$1,B91=$AM$1,B91=$BL$1),0,1)))</f>
        <v/>
      </c>
      <c r="BL89" s="344" t="str">
        <f>IF($A89&gt;='FG_576way_Regular Symbol(2wild)'!E$16,"",IF(C89=0,"",IF(OR(C89=$AM$1,C89=$BL$1,C90=$AM$1,C90=$BL$1,C91=$AM$1,C91=$BL$1),0,1)))</f>
        <v/>
      </c>
      <c r="BM89" s="3" t="str">
        <f>IF($A89&gt;='FG_576way_Regular Symbol(2wild)'!F$16,"",IF(D89=0,"",IF(OR(D89=$AM$1,D89=$BL$1,D90=$AM$1,D90=$BL$1,D91=$AM$1,D91=$BL$1,D92=$AM$1,D92=$BL$1),0,1)))</f>
        <v/>
      </c>
      <c r="BN89" s="3" t="str">
        <f>IF($A89&gt;='FG_576way_Regular Symbol(2wild)'!G$16,"",IF(E89=0,"",IF(OR(E89=$AM$1,E89=$BL$1,E90=$AM$1,E90=$BL$1,E91=$AM$1,E91=$BL$1,E92=$AM$1,E92=$BL$1),0,1)))</f>
        <v/>
      </c>
      <c r="BO89" s="3" t="str">
        <f>IF($A89&gt;='FG_576way_Regular Symbol(2wild)'!H$16,"",IF(F89=0,"",IF(OR(F89=$AM$1,F89=$BL$1,F90=$AM$1,F90=$BL$1,F91=$AM$1,F91=$BL$1,F92=$AM$1,F92=$BL$1),0,1)))</f>
        <v/>
      </c>
      <c r="BQ89" s="3" t="str">
        <f>IF($A89&gt;='FG_576way_Regular Symbol(2wild)'!D$16,"",IF(B89=0,"",IF(OR(B89=$BQ$1,B89=$BR$1,B90=$BQ$1,B90=$BR$1,B91=$BQ$1,B91=$BR$1),0,1)))</f>
        <v/>
      </c>
      <c r="BR89" s="3" t="str">
        <f>IF($A89&gt;='FG_576way_Regular Symbol(2wild)'!E$16,"",IF(C89=0,"",IF(OR(C89=$BQ$1,C89=$BR$1,C90=$BQ$1,C90=$BR$1,C91=$BQ$1,C91=$BR$1),0,1)))</f>
        <v/>
      </c>
      <c r="BS89" s="3" t="str">
        <f>IF($A89&gt;='FG_576way_Regular Symbol(2wild)'!F$16,"",IF(D89=0,"",IF(OR(D89=$BQ$1,D89=$BR$1,D90=$BQ$1,D90=$BR$1,D91=$BQ$1,D91=$BR$1,D92=$BQ$1,D92=$BR$1),0,1)))</f>
        <v/>
      </c>
      <c r="BT89" s="3" t="str">
        <f>IF($A89&gt;='FG_576way_Regular Symbol(2wild)'!G$16,"",IF(E89=0,"",IF(OR(E89=$BQ$1,E89=$BR$1,E90=$BQ$1,E90=$BR$1,E91=$BQ$1,E91=$BR$1,E92=$BQ$1,E92=$BR$1),0,1)))</f>
        <v/>
      </c>
      <c r="BU89" s="3" t="str">
        <f>IF($A89&gt;='FG_576way_Regular Symbol(2wild)'!H$16,"",IF(F89=0,"",IF(OR(F89=$BQ$1,F89=$BR$1,F90=$BQ$1,F90=$BR$1,F91=$BQ$1,F91=$BR$1,F92=$BQ$1,F92=$BR$1),0,1)))</f>
        <v/>
      </c>
      <c r="BW89" s="3" t="str">
        <f>IF($A89&gt;='FG_576way_Regular Symbol(2wild)'!D$16,"",IF(B89=0,"",IF(OR(B89=$BW$1,B90=$BW$1,B91=$BW$1,B89=$BX$1,B90=$BX$1,B91=$BX$1),0,1)))</f>
        <v/>
      </c>
      <c r="BX89" s="3" t="str">
        <f>IF($A89&gt;='FG_576way_Regular Symbol(2wild)'!E$16,"",IF(C89=0,"",IF(OR(C89=$BW$1,C90=$BW$1,C91=$BW$1,C89=$BX$1,C90=$BX$1,C91=$BX$1),0,1)))</f>
        <v/>
      </c>
      <c r="BY89" s="3" t="str">
        <f>IF($A89&gt;='FG_576way_Regular Symbol(2wild)'!F$16,"",IF(D89=0,"",IF(OR(D89=$BW$1,D90=$BW$1,D91=$BW$1,D89=$BX$1,D90=$BX$1,D91=$BX$1,D92=$BW$1,D92=$BX$1),0,1)))</f>
        <v/>
      </c>
      <c r="BZ89" s="3" t="str">
        <f>IF($A89&gt;='FG_576way_Regular Symbol(2wild)'!G$16,"",IF(E89=0,"",IF(OR(E89=$BW$1,E90=$BW$1,E91=$BW$1,E89=$BX$1,E90=$BX$1,E91=$BX$1,E92=$BW$1,E92=$BX$1),0,1)))</f>
        <v/>
      </c>
      <c r="CA89" s="3" t="str">
        <f>IF($A89&gt;='FG_576way_Regular Symbol(2wild)'!H$16,"",IF(F89=0,"",IF(OR(F89=$BW$1,F90=$BW$1,F91=$BW$1,F89=$BX$1,F90=$BX$1,F91=$BX$1,F92=$BW$1,F92=$BX$1),0,1)))</f>
        <v/>
      </c>
      <c r="CC89" s="3" t="str">
        <f>IF($A89&gt;='FG_576way_Regular Symbol(2wild)'!D$16,"",IF(B89=0,"",IF(OR(B89=$BW$1,B90=$BW$1,B91=$BW$1,B89=$CD$1,B90=$CD$1,B91=$CD$1),0,1)))</f>
        <v/>
      </c>
      <c r="CD89" s="3" t="str">
        <f>IF($A89&gt;='FG_576way_Regular Symbol(2wild)'!E$16,"",IF(C89=0,"",IF(OR(C89=$BW$1,C90=$BW$1,C91=$BW$1,C89=$CD$1,C90=$CD$1,C91=$CD$1),0,1)))</f>
        <v/>
      </c>
      <c r="CE89" s="3" t="str">
        <f>IF($A89&gt;='FG_576way_Regular Symbol(2wild)'!F$16,"",IF(D89=0,"",IF(OR(D89=$BW$1,D90=$BW$1,D91=$BW$1,D89=$CD$1,D90=$CD$1,D91=$CD$1,D92=$BW$1,D92=$CD$1),0,1)))</f>
        <v/>
      </c>
      <c r="CF89" s="3" t="str">
        <f>IF($A89&gt;='FG_576way_Regular Symbol(2wild)'!G$16,"",IF(E89=0,"",IF(OR(E89=$BW$1,E90=$BW$1,E91=$BW$1,E89=$CD$1,E90=$CD$1,E91=$CD$1,E92=$BW$1,E92=$CD$1),0,1)))</f>
        <v/>
      </c>
      <c r="CG89" s="3" t="str">
        <f>IF($A89&gt;='FG_576way_Regular Symbol(2wild)'!H$16,"",IF(F89=0,"",IF(OR(F89=$BW$1,F90=$BW$1,F91=$BW$1,F89=$CD$1,F90=$CD$1,F91=$CD$1,F92=$BW$1,F92=$CD$1),0,1)))</f>
        <v/>
      </c>
      <c r="CI89" s="3" t="str">
        <f>IF($A89&gt;='FG_576way_Regular Symbol(2wild)'!D$16,"",IF(B89=0,"",IF(OR(B89=$BW$1,B90=$BW$1,B91=$BW$1,B89=$CJ$1,B90=$CJ$1,B91=$CJ$1),0,1)))</f>
        <v/>
      </c>
      <c r="CJ89" s="3" t="str">
        <f>IF($A89&gt;='FG_576way_Regular Symbol(2wild)'!E$16,"",IF(C89=0,"",IF(OR(C89=$BW$1,C90=$BW$1,C91=$BW$1,C89=$CJ$1,C90=$CJ$1,C91=$CJ$1),0,1)))</f>
        <v/>
      </c>
      <c r="CK89" s="3" t="str">
        <f>IF($A89&gt;='FG_576way_Regular Symbol(2wild)'!F$16,"",IF(D89=0,"",IF(OR(D89=$BW$1,D90=$BW$1,D91=$BW$1,D89=$CJ$1,D90=$CJ$1,D91=$CJ$1,D92=$BW$1,D92=$CJ$1),0,1)))</f>
        <v/>
      </c>
      <c r="CL89" s="3" t="str">
        <f>IF($A89&gt;='FG_576way_Regular Symbol(2wild)'!G$16,"",IF(E89=0,"",IF(OR(E89=$BW$1,E90=$BW$1,E91=$BW$1,E89=$CJ$1,E90=$CJ$1,E91=$CJ$1,E92=$BW$1,E92=$CJ$1),0,1)))</f>
        <v/>
      </c>
      <c r="CM89" s="3" t="str">
        <f>IF($A89&gt;='FG_576way_Regular Symbol(2wild)'!H$16,"",IF(F89=0,"",IF(OR(F89=$BW$1,F90=$BW$1,F91=$BW$1,F89=$CJ$1,F90=$CJ$1,F91=$CJ$1,F92=$BW$1,F92=$CJ$1),0,1)))</f>
        <v/>
      </c>
      <c r="CO89" s="3" t="str">
        <f>IF($A89&gt;='FG_576way_Regular Symbol(2wild)'!D$16,"",IF(B89=0,"",IF(OR(B89=$BW$1,B90=$BW$1,B91=$BW$1,B89=$CP$1,B90=$CP$1,B91=$CP$1),0,1)))</f>
        <v/>
      </c>
      <c r="CP89" s="3" t="str">
        <f>IF($A89&gt;='FG_576way_Regular Symbol(2wild)'!E$16,"",IF(C89=0,"",IF(OR(C89=$BW$1,C90=$BW$1,C91=$BW$1,C89=$CP$1,C90=$CP$1,C91=$CP$1),0,1)))</f>
        <v/>
      </c>
      <c r="CQ89" s="3" t="str">
        <f>IF($A89&gt;='FG_576way_Regular Symbol(2wild)'!F$16,"",IF(D89=0,"",IF(OR(D89=$BW$1,D90=$BW$1,D91=$BW$1,D89=$CP$1,D90=$CP$1,D91=$CP$1,D92=$BW$1,D92=$CP$1),0,1)))</f>
        <v/>
      </c>
      <c r="CR89" s="3" t="str">
        <f>IF($A89&gt;='FG_576way_Regular Symbol(2wild)'!G$16,"",IF(E89=0,"",IF(OR(E89=$BW$1,E90=$BW$1,E91=$BW$1,E89=$CP$1,E90=$CP$1,E91=$CP$1,E92=$BW$1,E92=$CP$1),0,1)))</f>
        <v/>
      </c>
      <c r="CS89" s="3" t="str">
        <f>IF($A89&gt;='FG_576way_Regular Symbol(2wild)'!H$16,"",IF(F89=0,"",IF(OR(F89=$BW$1,F90=$BW$1,F91=$BW$1,F89=$CP$1,F90=$CP$1,F91=$CP$1,F92=$BW$1,F92=$CP$1),0,1)))</f>
        <v/>
      </c>
      <c r="CU89" s="3" t="str">
        <f>IF($A89&gt;='FG_576way_Regular Symbol(2wild)'!D$16,"",IF(B89=0,"",IF(OR(B89=$BW$1,B90=$BW$1,B91=$BW$1,B89=$CV$1,B90=$CV$1,B91=$CV$1),0,1)))</f>
        <v/>
      </c>
      <c r="CV89" s="3" t="str">
        <f>IF($A89&gt;='FG_576way_Regular Symbol(2wild)'!E$16,"",IF(C89=0,"",IF(OR(C89=$BW$1,C90=$BW$1,C91=$BW$1,C89=$CV$1,C90=$CV$1,C91=$CV$1),0,1)))</f>
        <v/>
      </c>
      <c r="CW89" s="3" t="str">
        <f>IF($A89&gt;='FG_576way_Regular Symbol(2wild)'!F$16,"",IF(D89=0,"",IF(OR(D89=$BW$1,D90=$BW$1,D91=$BW$1,D89=$CV$1,D90=$CV$1,D91=$CV$1,D92=$BW$1,D92=$CV$1),0,1)))</f>
        <v/>
      </c>
      <c r="CX89" s="3" t="str">
        <f>IF($A89&gt;='FG_576way_Regular Symbol(2wild)'!G$16,"",IF(E89=0,"",IF(OR(E89=$BW$1,E90=$BW$1,E91=$BW$1,E89=$CV$1,E90=$CV$1,E91=$CV$1,E92=$BW$1,E92=$CV$1),0,1)))</f>
        <v/>
      </c>
      <c r="CY89" s="3" t="str">
        <f>IF($A89&gt;='FG_576way_Regular Symbol(2wild)'!H$16,"",IF(F89=0,"",IF(OR(F89=$BW$1,F90=$BW$1,F91=$BW$1,F89=$CV$1,F90=$CV$1,F91=$CV$1,F92=$BW$1,F92=$CV$1),0,1)))</f>
        <v/>
      </c>
    </row>
    <row r="90" spans="1:103">
      <c r="A90" s="335"/>
      <c r="B90" s="191"/>
      <c r="C90" s="191"/>
      <c r="D90" s="191"/>
      <c r="E90" s="191"/>
      <c r="F90" s="338"/>
      <c r="O90" s="344"/>
      <c r="P90" s="3"/>
      <c r="Q90" s="3"/>
      <c r="R90" s="3"/>
      <c r="S90" s="135"/>
      <c r="U90" s="344"/>
      <c r="V90" s="3"/>
      <c r="W90" s="3"/>
      <c r="X90" s="3"/>
      <c r="Y90" s="135"/>
      <c r="AA90" s="344" t="str">
        <f>IF($A90&gt;='FG_576way_Regular Symbol(2wild)'!D$16,"",IF(B90=0,"",IF(OR(B90=$AA$1,B90=$AB$1,B91=$AA$1,B91=$AB$1,B92=$AA$1,,B92=$AB$1),0,1)))</f>
        <v/>
      </c>
      <c r="AB90" s="344" t="str">
        <f>IF($A90&gt;='FG_576way_Regular Symbol(2wild)'!E$16,"",IF(C90=0,"",IF(OR(C90=$AA$1,C90=$AB$1,C91=$AA$1,C91=$AB$1,C92=$AA$1,,C92=$AB$1),0,1)))</f>
        <v/>
      </c>
      <c r="AC90" s="3" t="str">
        <f>IF($A90&gt;='FG_576way_Regular Symbol(2wild)'!F$16,"",IF(D90=0,"",IF(OR(D90=$AA$1,D90=$AB$1,D91=$AA$1,D91=$AB$1,D92=$AA$1,D92=$AB$1,D93=$AA$1,D93=$AB$1),0,1)))</f>
        <v/>
      </c>
      <c r="AD90" s="3" t="str">
        <f>IF($A90&gt;='FG_576way_Regular Symbol(2wild)'!G$16,"",IF(E90=0,"",IF(OR(E90=$AA$1,E90=$AB$1,E91=$AA$1,E91=$AB$1,E92=$AA$1,E92=$AB$1,E93=$AA$1,E93=$AB$1),0,1)))</f>
        <v/>
      </c>
      <c r="AE90" s="3" t="str">
        <f>IF($A90&gt;='FG_576way_Regular Symbol(2wild)'!H$16,"",IF(F90=0,"",IF(OR(F90=$AA$1,F90=$AB$1,F91=$AA$1,F91=$AB$1,F92=$AA$1,F92=$AB$1,F93=$AA$1,F93=$AB$1),0,1)))</f>
        <v/>
      </c>
      <c r="AG90" s="344" t="str">
        <f>IF($A90&gt;='FG_576way_Regular Symbol(2wild)'!D$16,"",IF(B90=0,"",IF(OR(B90=$AG$1,B90=$AH$1,B91=$AG$1,B91=$AH$1,B92=$AG$1,B92=$AH$1),0,1)))</f>
        <v/>
      </c>
      <c r="AH90" s="344" t="str">
        <f>IF($A90&gt;='FG_576way_Regular Symbol(2wild)'!E$16,"",IF(C90=0,"",IF(OR(C90=$AG$1,C90=$AH$1,C91=$AG$1,C91=$AH$1,C92=$AG$1,C92=$AH$1),0,1)))</f>
        <v/>
      </c>
      <c r="AI90" s="3" t="str">
        <f>IF($A90&gt;='FG_576way_Regular Symbol(2wild)'!F$16,"",IF(D90=0,"",IF(OR(D90=$AG$1,D90=$AH$1,D91=$AG$1,D91=$AH$1,D92=$AG$1,D92=$AH$1,D93=$AG$1,D93=$AH$1),0,1)))</f>
        <v/>
      </c>
      <c r="AJ90" s="3" t="str">
        <f>IF($A90&gt;='FG_576way_Regular Symbol(2wild)'!G$16,"",IF(E90=0,"",IF(OR(E90=$AG$1,E90=$AH$1,E91=$AG$1,E91=$AH$1,E92=$AG$1,E92=$AH$1,E93=$AG$1,E93=$AH$1),0,1)))</f>
        <v/>
      </c>
      <c r="AK90" s="3" t="str">
        <f>IF($A90&gt;='FG_576way_Regular Symbol(2wild)'!H$16,"",IF(F90=0,"",IF(OR(F90=$AG$1,F90=$AH$1,F91=$AG$1,F91=$AH$1,F92=$AG$1,F92=$AH$1,F93=$AG$1,F93=$AH$1),0,1)))</f>
        <v/>
      </c>
      <c r="AM90" s="344" t="str">
        <f>IF($A90&gt;='FG_576way_Regular Symbol(2wild)'!D$16,"",IF(B90=0,"",IF(OR(B90=$AM$1,B90=$AN$1,B91=$AM$1,B91=$AN$1,B92=$AM$1,B92=$AN$1),0,1)))</f>
        <v/>
      </c>
      <c r="AN90" s="344" t="str">
        <f>IF($A90&gt;='FG_576way_Regular Symbol(2wild)'!E$16,"",IF(C90=0,"",IF(OR(C90=$AM$1,C90=$AN$1,C91=$AM$1,C91=$AN$1,C92=$AM$1,C92=$AN$1),0,1)))</f>
        <v/>
      </c>
      <c r="AO90" s="3" t="str">
        <f>IF($A90&gt;='FG_576way_Regular Symbol(2wild)'!F$16,"",IF(D90=0,"",IF(OR(D90=$AM$1,D90=$AN$1,D91=$AM$1,D91=$AN$1,D92=$AM$1,D92=$AN$1,D93=$AM$1,D93=$AN$1),0,1)))</f>
        <v/>
      </c>
      <c r="AP90" s="3" t="str">
        <f>IF($A90&gt;='FG_576way_Regular Symbol(2wild)'!G$16,"",IF(E90=0,"",IF(OR(E90=$AM$1,E90=$AN$1,E91=$AM$1,E91=$AN$1,E92=$AM$1,E92=$AN$1,E93=$AM$1,E93=$AN$1),0,1)))</f>
        <v/>
      </c>
      <c r="AQ90" s="3" t="str">
        <f>IF($A90&gt;='FG_576way_Regular Symbol(2wild)'!H$16,"",IF(F90=0,"",IF(OR(F90=$AM$1,F90=$AN$1,F91=$AM$1,F91=$AN$1,F92=$AM$1,F92=$AN$1,F93=$AM$1,F93=$AN$1),0,1)))</f>
        <v/>
      </c>
      <c r="AS90" s="344" t="str">
        <f>IF($A90&gt;='FG_576way_Regular Symbol(2wild)'!D$16,"",IF(B90=0,"",IF(OR(B90=$AM$1,B90=$AT$1,B91=$AM$1,B91=$AT$1,B92=$AM$1,B92=$AT$1),0,1)))</f>
        <v/>
      </c>
      <c r="AT90" s="344" t="str">
        <f>IF($A90&gt;='FG_576way_Regular Symbol(2wild)'!E$16,"",IF(C90=0,"",IF(OR(C90=$AM$1,C90=$AT$1,C91=$AM$1,C91=$AT$1,C92=$AM$1,C92=$AT$1),0,1)))</f>
        <v/>
      </c>
      <c r="AU90" s="3" t="str">
        <f>IF($A90&gt;='FG_576way_Regular Symbol(2wild)'!F$16,"",IF(D90=0,"",IF(OR(D90=$AM$1,D90=$AT$1,D91=$AM$1,D91=$AT$1,D92=$AM$1,D92=$AT$1,D93=$AM$1,D93=$AT$1),0,1)))</f>
        <v/>
      </c>
      <c r="AV90" s="3" t="str">
        <f>IF($A90&gt;='FG_576way_Regular Symbol(2wild)'!G$16,"",IF(E90=0,"",IF(OR(E90=$AM$1,E90=$AT$1,E91=$AM$1,E91=$AT$1,E92=$AM$1,E92=$AT$1,E93=$AM$1,E93=$AT$1),0,1)))</f>
        <v/>
      </c>
      <c r="AW90" s="3" t="str">
        <f>IF($A90&gt;='FG_576way_Regular Symbol(2wild)'!H$16,"",IF(F90=0,"",IF(OR(F90=$AM$1,F90=$AT$1,F91=$AM$1,F91=$AT$1,F92=$AM$1,F92=$AT$1,F93=$AM$1,F93=$AT$1),0,1)))</f>
        <v/>
      </c>
      <c r="AY90" s="344" t="str">
        <f>IF($A90&gt;='FG_576way_Regular Symbol(2wild)'!D$16,"",IF(B90=0,"",IF(OR(B90=$AM$1,B90=$AZ$1,B91=$AM$1,B91=$AZ$1,B92=$AM$1,B92=$AZ$1),0,1)))</f>
        <v/>
      </c>
      <c r="AZ90" s="344" t="str">
        <f>IF($A90&gt;='FG_576way_Regular Symbol(2wild)'!E$16,"",IF(C90=0,"",IF(OR(C90=$AM$1,C90=$AZ$1,C91=$AM$1,C91=$AZ$1,C92=$AM$1,C92=$AZ$1),0,1)))</f>
        <v/>
      </c>
      <c r="BA90" s="3" t="str">
        <f>IF($A90&gt;='FG_576way_Regular Symbol(2wild)'!F$16,"",IF(D90=0,"",IF(OR(D90=$AM$1,D90=$AZ$1,D91=$AM$1,D91=$AZ$1,D92=$AM$1,D92=$AZ$1,D93=$AM$1,D93=$AZ$1),0,1)))</f>
        <v/>
      </c>
      <c r="BB90" s="3" t="str">
        <f>IF($A90&gt;='FG_576way_Regular Symbol(2wild)'!G$16,"",IF(E90=0,"",IF(OR(E90=$AM$1,E90=$AZ$1,E91=$AM$1,E91=$AZ$1,E92=$AM$1,E92=$AZ$1,E93=$AM$1,E93=$AZ$1),0,1)))</f>
        <v/>
      </c>
      <c r="BC90" s="3" t="str">
        <f>IF($A90&gt;='FG_576way_Regular Symbol(2wild)'!H$16,"",IF(F90=0,"",IF(OR(F90=$AM$1,F90=$AZ$1,F91=$AM$1,F91=$AZ$1,F92=$AM$1,F92=$AZ$1,F93=$AM$1,F93=$AZ$1),0,1)))</f>
        <v/>
      </c>
      <c r="BE90" s="344" t="str">
        <f>IF($A90&gt;='FG_576way_Regular Symbol(2wild)'!D$16,"",IF(B90=0,"",IF(OR(B90=$AM$1,B90=$BF$1,B91=$AM$1,B91=$BF$1,B92=$AM$1,B92=$BF$1),0,1)))</f>
        <v/>
      </c>
      <c r="BF90" s="344" t="str">
        <f>IF($A90&gt;='FG_576way_Regular Symbol(2wild)'!E$16,"",IF(C90=0,"",IF(OR(C90=$AM$1,C90=$BF$1,C91=$AM$1,C91=$BF$1,C92=$AM$1,C92=$BF$1),0,1)))</f>
        <v/>
      </c>
      <c r="BG90" s="3" t="str">
        <f>IF($A90&gt;='FG_576way_Regular Symbol(2wild)'!F$16,"",IF(D90=0,"",IF(OR(D90=$AM$1,D90=$BF$1,D91=$AM$1,D91=$BF$1,D92=$AM$1,D92=$BF$1,D93=$AM$1,D93=$BF$1),0,1)))</f>
        <v/>
      </c>
      <c r="BH90" s="3" t="str">
        <f>IF($A90&gt;='FG_576way_Regular Symbol(2wild)'!G$16,"",IF(E90=0,"",IF(OR(E90=$AM$1,E90=$BF$1,E91=$AM$1,E91=$BF$1,E92=$AM$1,E92=$BF$1,E93=$AM$1,E93=$BF$1),0,1)))</f>
        <v/>
      </c>
      <c r="BI90" s="3" t="str">
        <f>IF($A90&gt;='FG_576way_Regular Symbol(2wild)'!H$16,"",IF(F90=0,"",IF(OR(F90=$AM$1,F90=$BF$1,F91=$AM$1,F91=$BF$1,F92=$AM$1,F92=$BF$1,F93=$AM$1,F93=$BF$1),0,1)))</f>
        <v/>
      </c>
      <c r="BK90" s="344" t="str">
        <f>IF($A90&gt;='FG_576way_Regular Symbol(2wild)'!D$16,"",IF(B90=0,"",IF(OR(B90=$AM$1,B90=$BL$1,B91=$AM$1,B91=$BL$1,B92=$AM$1,B92=$BL$1),0,1)))</f>
        <v/>
      </c>
      <c r="BL90" s="344" t="str">
        <f>IF($A90&gt;='FG_576way_Regular Symbol(2wild)'!E$16,"",IF(C90=0,"",IF(OR(C90=$AM$1,C90=$BL$1,C91=$AM$1,C91=$BL$1,C92=$AM$1,C92=$BL$1),0,1)))</f>
        <v/>
      </c>
      <c r="BM90" s="3" t="str">
        <f>IF($A90&gt;='FG_576way_Regular Symbol(2wild)'!F$16,"",IF(D90=0,"",IF(OR(D90=$AM$1,D90=$BL$1,D91=$AM$1,D91=$BL$1,D92=$AM$1,D92=$BL$1,D93=$AM$1,D93=$BL$1),0,1)))</f>
        <v/>
      </c>
      <c r="BN90" s="3" t="str">
        <f>IF($A90&gt;='FG_576way_Regular Symbol(2wild)'!G$16,"",IF(E90=0,"",IF(OR(E90=$AM$1,E90=$BL$1,E91=$AM$1,E91=$BL$1,E92=$AM$1,E92=$BL$1,E93=$AM$1,E93=$BL$1),0,1)))</f>
        <v/>
      </c>
      <c r="BO90" s="3" t="str">
        <f>IF($A90&gt;='FG_576way_Regular Symbol(2wild)'!H$16,"",IF(F90=0,"",IF(OR(F90=$AM$1,F90=$BL$1,F91=$AM$1,F91=$BL$1,F92=$AM$1,F92=$BL$1,F93=$AM$1,F93=$BL$1),0,1)))</f>
        <v/>
      </c>
      <c r="BQ90" s="3" t="str">
        <f>IF($A90&gt;='FG_576way_Regular Symbol(2wild)'!D$16,"",IF(B90=0,"",IF(OR(B90=$BQ$1,B90=$BR$1,B91=$BQ$1,B91=$BR$1,B92=$BQ$1,B92=$BR$1),0,1)))</f>
        <v/>
      </c>
      <c r="BR90" s="3" t="str">
        <f>IF($A90&gt;='FG_576way_Regular Symbol(2wild)'!E$16,"",IF(C90=0,"",IF(OR(C90=$BQ$1,C90=$BR$1,C91=$BQ$1,C91=$BR$1,C92=$BQ$1,C92=$BR$1),0,1)))</f>
        <v/>
      </c>
      <c r="BS90" s="3" t="str">
        <f>IF($A90&gt;='FG_576way_Regular Symbol(2wild)'!F$16,"",IF(D90=0,"",IF(OR(D90=$BQ$1,D90=$BR$1,D91=$BQ$1,D91=$BR$1,D92=$BQ$1,D92=$BR$1,D93=$BQ$1,D93=$BR$1),0,1)))</f>
        <v/>
      </c>
      <c r="BT90" s="3" t="str">
        <f>IF($A90&gt;='FG_576way_Regular Symbol(2wild)'!G$16,"",IF(E90=0,"",IF(OR(E90=$BQ$1,E90=$BR$1,E91=$BQ$1,E91=$BR$1,E92=$BQ$1,E92=$BR$1,E93=$BQ$1,E93=$BR$1),0,1)))</f>
        <v/>
      </c>
      <c r="BU90" s="3" t="str">
        <f>IF($A90&gt;='FG_576way_Regular Symbol(2wild)'!H$16,"",IF(F90=0,"",IF(OR(F90=$BQ$1,F90=$BR$1,F91=$BQ$1,F91=$BR$1,F92=$BQ$1,F92=$BR$1,F93=$BQ$1,F93=$BR$1),0,1)))</f>
        <v/>
      </c>
      <c r="BW90" s="3" t="str">
        <f>IF($A90&gt;='FG_576way_Regular Symbol(2wild)'!D$16,"",IF(B90=0,"",IF(OR(B90=$BW$1,B91=$BW$1,B92=$BW$1,B90=$BX$1,B91=$BX$1,B92=$BX$1),0,1)))</f>
        <v/>
      </c>
      <c r="BX90" s="3" t="str">
        <f>IF($A90&gt;='FG_576way_Regular Symbol(2wild)'!E$16,"",IF(C90=0,"",IF(OR(C90=$BW$1,C91=$BW$1,C92=$BW$1,C90=$BX$1,C91=$BX$1,C92=$BX$1),0,1)))</f>
        <v/>
      </c>
      <c r="BY90" s="3" t="str">
        <f>IF($A90&gt;='FG_576way_Regular Symbol(2wild)'!F$16,"",IF(D90=0,"",IF(OR(D90=$BW$1,D91=$BW$1,D92=$BW$1,D90=$BX$1,D91=$BX$1,D92=$BX$1,D93=$BW$1,D93=$BX$1),0,1)))</f>
        <v/>
      </c>
      <c r="BZ90" s="3" t="str">
        <f>IF($A90&gt;='FG_576way_Regular Symbol(2wild)'!G$16,"",IF(E90=0,"",IF(OR(E90=$BW$1,E91=$BW$1,E92=$BW$1,E90=$BX$1,E91=$BX$1,E92=$BX$1,E93=$BW$1,E93=$BX$1),0,1)))</f>
        <v/>
      </c>
      <c r="CA90" s="3" t="str">
        <f>IF($A90&gt;='FG_576way_Regular Symbol(2wild)'!H$16,"",IF(F90=0,"",IF(OR(F90=$BW$1,F91=$BW$1,F92=$BW$1,F90=$BX$1,F91=$BX$1,F92=$BX$1,F93=$BW$1,F93=$BX$1),0,1)))</f>
        <v/>
      </c>
      <c r="CC90" s="3" t="str">
        <f>IF($A90&gt;='FG_576way_Regular Symbol(2wild)'!D$16,"",IF(B90=0,"",IF(OR(B90=$BW$1,B91=$BW$1,B92=$BW$1,B90=$CD$1,B91=$CD$1,B92=$CD$1),0,1)))</f>
        <v/>
      </c>
      <c r="CD90" s="3" t="str">
        <f>IF($A90&gt;='FG_576way_Regular Symbol(2wild)'!E$16,"",IF(C90=0,"",IF(OR(C90=$BW$1,C91=$BW$1,C92=$BW$1,C90=$CD$1,C91=$CD$1,C92=$CD$1),0,1)))</f>
        <v/>
      </c>
      <c r="CE90" s="3" t="str">
        <f>IF($A90&gt;='FG_576way_Regular Symbol(2wild)'!F$16,"",IF(D90=0,"",IF(OR(D90=$BW$1,D91=$BW$1,D92=$BW$1,D90=$CD$1,D91=$CD$1,D92=$CD$1,D93=$BW$1,D93=$CD$1),0,1)))</f>
        <v/>
      </c>
      <c r="CF90" s="3" t="str">
        <f>IF($A90&gt;='FG_576way_Regular Symbol(2wild)'!G$16,"",IF(E90=0,"",IF(OR(E90=$BW$1,E91=$BW$1,E92=$BW$1,E90=$CD$1,E91=$CD$1,E92=$CD$1,E93=$BW$1,E93=$CD$1),0,1)))</f>
        <v/>
      </c>
      <c r="CG90" s="3" t="str">
        <f>IF($A90&gt;='FG_576way_Regular Symbol(2wild)'!H$16,"",IF(F90=0,"",IF(OR(F90=$BW$1,F91=$BW$1,F92=$BW$1,F90=$CD$1,F91=$CD$1,F92=$CD$1,F93=$BW$1,F93=$CD$1),0,1)))</f>
        <v/>
      </c>
      <c r="CI90" s="3" t="str">
        <f>IF($A90&gt;='FG_576way_Regular Symbol(2wild)'!D$16,"",IF(B90=0,"",IF(OR(B90=$BW$1,B91=$BW$1,B92=$BW$1,B90=$CJ$1,B91=$CJ$1,B92=$CJ$1),0,1)))</f>
        <v/>
      </c>
      <c r="CJ90" s="3" t="str">
        <f>IF($A90&gt;='FG_576way_Regular Symbol(2wild)'!E$16,"",IF(C90=0,"",IF(OR(C90=$BW$1,C91=$BW$1,C92=$BW$1,C90=$CJ$1,C91=$CJ$1,C92=$CJ$1),0,1)))</f>
        <v/>
      </c>
      <c r="CK90" s="3" t="str">
        <f>IF($A90&gt;='FG_576way_Regular Symbol(2wild)'!F$16,"",IF(D90=0,"",IF(OR(D90=$BW$1,D91=$BW$1,D92=$BW$1,D90=$CJ$1,D91=$CJ$1,D92=$CJ$1,D93=$BW$1,D93=$CJ$1),0,1)))</f>
        <v/>
      </c>
      <c r="CL90" s="3" t="str">
        <f>IF($A90&gt;='FG_576way_Regular Symbol(2wild)'!G$16,"",IF(E90=0,"",IF(OR(E90=$BW$1,E91=$BW$1,E92=$BW$1,E90=$CJ$1,E91=$CJ$1,E92=$CJ$1,E93=$BW$1,E93=$CJ$1),0,1)))</f>
        <v/>
      </c>
      <c r="CM90" s="3" t="str">
        <f>IF($A90&gt;='FG_576way_Regular Symbol(2wild)'!H$16,"",IF(F90=0,"",IF(OR(F90=$BW$1,F91=$BW$1,F92=$BW$1,F90=$CJ$1,F91=$CJ$1,F92=$CJ$1,F93=$BW$1,F93=$CJ$1),0,1)))</f>
        <v/>
      </c>
      <c r="CO90" s="3" t="str">
        <f>IF($A90&gt;='FG_576way_Regular Symbol(2wild)'!D$16,"",IF(B90=0,"",IF(OR(B90=$BW$1,B91=$BW$1,B92=$BW$1,B90=$CP$1,B91=$CP$1,B92=$CP$1),0,1)))</f>
        <v/>
      </c>
      <c r="CP90" s="3" t="str">
        <f>IF($A90&gt;='FG_576way_Regular Symbol(2wild)'!E$16,"",IF(C90=0,"",IF(OR(C90=$BW$1,C91=$BW$1,C92=$BW$1,C90=$CP$1,C91=$CP$1,C92=$CP$1),0,1)))</f>
        <v/>
      </c>
      <c r="CQ90" s="3" t="str">
        <f>IF($A90&gt;='FG_576way_Regular Symbol(2wild)'!F$16,"",IF(D90=0,"",IF(OR(D90=$BW$1,D91=$BW$1,D92=$BW$1,D90=$CP$1,D91=$CP$1,D92=$CP$1,D93=$BW$1,D93=$CP$1),0,1)))</f>
        <v/>
      </c>
      <c r="CR90" s="3" t="str">
        <f>IF($A90&gt;='FG_576way_Regular Symbol(2wild)'!G$16,"",IF(E90=0,"",IF(OR(E90=$BW$1,E91=$BW$1,E92=$BW$1,E90=$CP$1,E91=$CP$1,E92=$CP$1,E93=$BW$1,E93=$CP$1),0,1)))</f>
        <v/>
      </c>
      <c r="CS90" s="3" t="str">
        <f>IF($A90&gt;='FG_576way_Regular Symbol(2wild)'!H$16,"",IF(F90=0,"",IF(OR(F90=$BW$1,F91=$BW$1,F92=$BW$1,F90=$CP$1,F91=$CP$1,F92=$CP$1,F93=$BW$1,F93=$CP$1),0,1)))</f>
        <v/>
      </c>
      <c r="CU90" s="3" t="str">
        <f>IF($A90&gt;='FG_576way_Regular Symbol(2wild)'!D$16,"",IF(B90=0,"",IF(OR(B90=$BW$1,B91=$BW$1,B92=$BW$1,B90=$CV$1,B91=$CV$1,B92=$CV$1),0,1)))</f>
        <v/>
      </c>
      <c r="CV90" s="3" t="str">
        <f>IF($A90&gt;='FG_576way_Regular Symbol(2wild)'!E$16,"",IF(C90=0,"",IF(OR(C90=$BW$1,C91=$BW$1,C92=$BW$1,C90=$CV$1,C91=$CV$1,C92=$CV$1),0,1)))</f>
        <v/>
      </c>
      <c r="CW90" s="3" t="str">
        <f>IF($A90&gt;='FG_576way_Regular Symbol(2wild)'!F$16,"",IF(D90=0,"",IF(OR(D90=$BW$1,D91=$BW$1,D92=$BW$1,D90=$CV$1,D91=$CV$1,D92=$CV$1,D93=$BW$1,D93=$CV$1),0,1)))</f>
        <v/>
      </c>
      <c r="CX90" s="3" t="str">
        <f>IF($A90&gt;='FG_576way_Regular Symbol(2wild)'!G$16,"",IF(E90=0,"",IF(OR(E90=$BW$1,E91=$BW$1,E92=$BW$1,E90=$CV$1,E91=$CV$1,E92=$CV$1,E93=$BW$1,E93=$CV$1),0,1)))</f>
        <v/>
      </c>
      <c r="CY90" s="3" t="str">
        <f>IF($A90&gt;='FG_576way_Regular Symbol(2wild)'!H$16,"",IF(F90=0,"",IF(OR(F90=$BW$1,F91=$BW$1,F92=$BW$1,F90=$CV$1,F91=$CV$1,F92=$CV$1,F93=$BW$1,F93=$CV$1),0,1)))</f>
        <v/>
      </c>
    </row>
    <row r="91" spans="1:103">
      <c r="A91" s="335"/>
      <c r="B91" s="191"/>
      <c r="C91" s="191"/>
      <c r="D91" s="191"/>
      <c r="E91" s="191"/>
      <c r="F91" s="338"/>
      <c r="O91" s="344"/>
      <c r="P91" s="3"/>
      <c r="Q91" s="3"/>
      <c r="R91" s="3"/>
      <c r="S91" s="135"/>
      <c r="U91" s="344"/>
      <c r="V91" s="3"/>
      <c r="W91" s="3"/>
      <c r="X91" s="3"/>
      <c r="Y91" s="135"/>
      <c r="AA91" s="344"/>
      <c r="AB91" s="3"/>
      <c r="AC91" s="3"/>
      <c r="AD91" s="3"/>
      <c r="AE91" s="135"/>
      <c r="AG91" s="344" t="str">
        <f>IF($A91&gt;='FG_576way_Regular Symbol(2wild)'!D$16,"",IF(B91=0,"",IF(OR(B91=$AG$1,B91=$AH$1,B92=$AG$1,B92=$AH$1,B93=$AG$1,B93=$AH$1),0,1)))</f>
        <v/>
      </c>
      <c r="AH91" s="344" t="str">
        <f>IF($A91&gt;='FG_576way_Regular Symbol(2wild)'!E$16,"",IF(C91=0,"",IF(OR(C91=$AG$1,C91=$AH$1,C92=$AG$1,C92=$AH$1,C93=$AG$1,C93=$AH$1),0,1)))</f>
        <v/>
      </c>
      <c r="AI91" s="3" t="str">
        <f>IF($A91&gt;='FG_576way_Regular Symbol(2wild)'!F$16,"",IF(D91=0,"",IF(OR(D91=$AG$1,D91=$AH$1,D92=$AG$1,D92=$AH$1,D93=$AG$1,D93=$AH$1,D94=$AG$1,D94=$AH$1),0,1)))</f>
        <v/>
      </c>
      <c r="AJ91" s="3" t="str">
        <f>IF($A91&gt;='FG_576way_Regular Symbol(2wild)'!G$16,"",IF(E91=0,"",IF(OR(E91=$AG$1,E91=$AH$1,E92=$AG$1,E92=$AH$1,E93=$AG$1,E93=$AH$1,E94=$AG$1,E94=$AH$1),0,1)))</f>
        <v/>
      </c>
      <c r="AK91" s="3" t="str">
        <f>IF($A91&gt;='FG_576way_Regular Symbol(2wild)'!H$16,"",IF(F91=0,"",IF(OR(F91=$AG$1,F91=$AH$1,F92=$AG$1,F92=$AH$1,F93=$AG$1,F93=$AH$1,F94=$AG$1,F94=$AH$1),0,1)))</f>
        <v/>
      </c>
      <c r="AM91" s="344" t="str">
        <f>IF($A91&gt;='FG_576way_Regular Symbol(2wild)'!D$16,"",IF(B91=0,"",IF(OR(B91=$AM$1,B91=$AN$1,B92=$AM$1,B92=$AN$1,B93=$AM$1,B93=$AN$1),0,1)))</f>
        <v/>
      </c>
      <c r="AN91" s="344" t="str">
        <f>IF($A91&gt;='FG_576way_Regular Symbol(2wild)'!E$16,"",IF(C91=0,"",IF(OR(C91=$AM$1,C91=$AN$1,C92=$AM$1,C92=$AN$1,C93=$AM$1,C93=$AN$1),0,1)))</f>
        <v/>
      </c>
      <c r="AO91" s="3" t="str">
        <f>IF($A91&gt;='FG_576way_Regular Symbol(2wild)'!F$16,"",IF(D91=0,"",IF(OR(D91=$AM$1,D91=$AN$1,D92=$AM$1,D92=$AN$1,D93=$AM$1,D93=$AN$1,D94=$AM$1,D94=$AN$1),0,1)))</f>
        <v/>
      </c>
      <c r="AP91" s="3" t="str">
        <f>IF($A91&gt;='FG_576way_Regular Symbol(2wild)'!G$16,"",IF(E91=0,"",IF(OR(E91=$AM$1,E91=$AN$1,E92=$AM$1,E92=$AN$1,E93=$AM$1,E93=$AN$1,E94=$AM$1,E94=$AN$1),0,1)))</f>
        <v/>
      </c>
      <c r="AQ91" s="3" t="str">
        <f>IF($A91&gt;='FG_576way_Regular Symbol(2wild)'!H$16,"",IF(F91=0,"",IF(OR(F91=$AM$1,F91=$AN$1,F92=$AM$1,F92=$AN$1,F93=$AM$1,F93=$AN$1,F94=$AM$1,F94=$AN$1),0,1)))</f>
        <v/>
      </c>
      <c r="AS91" s="344" t="str">
        <f>IF($A91&gt;='FG_576way_Regular Symbol(2wild)'!D$16,"",IF(B91=0,"",IF(OR(B91=$AM$1,B91=$AT$1,B92=$AM$1,B92=$AT$1,B93=$AM$1,B93=$AT$1),0,1)))</f>
        <v/>
      </c>
      <c r="AT91" s="344" t="str">
        <f>IF($A91&gt;='FG_576way_Regular Symbol(2wild)'!E$16,"",IF(C91=0,"",IF(OR(C91=$AM$1,C91=$AT$1,C92=$AM$1,C92=$AT$1,C93=$AM$1,C93=$AT$1),0,1)))</f>
        <v/>
      </c>
      <c r="AU91" s="3" t="str">
        <f>IF($A91&gt;='FG_576way_Regular Symbol(2wild)'!F$16,"",IF(D91=0,"",IF(OR(D91=$AM$1,D91=$AT$1,D92=$AM$1,D92=$AT$1,D93=$AM$1,D93=$AT$1,D94=$AM$1,D94=$AT$1),0,1)))</f>
        <v/>
      </c>
      <c r="AV91" s="3" t="str">
        <f>IF($A91&gt;='FG_576way_Regular Symbol(2wild)'!G$16,"",IF(E91=0,"",IF(OR(E91=$AM$1,E91=$AT$1,E92=$AM$1,E92=$AT$1,E93=$AM$1,E93=$AT$1,E94=$AM$1,E94=$AT$1),0,1)))</f>
        <v/>
      </c>
      <c r="AW91" s="3" t="str">
        <f>IF($A91&gt;='FG_576way_Regular Symbol(2wild)'!H$16,"",IF(F91=0,"",IF(OR(F91=$AM$1,F91=$AT$1,F92=$AM$1,F92=$AT$1,F93=$AM$1,F93=$AT$1,F94=$AM$1,F94=$AT$1),0,1)))</f>
        <v/>
      </c>
      <c r="AY91" s="344" t="str">
        <f>IF($A91&gt;='FG_576way_Regular Symbol(2wild)'!D$16,"",IF(B91=0,"",IF(OR(B91=$AM$1,B91=$AZ$1,B92=$AM$1,B92=$AZ$1,B93=$AM$1,B93=$AZ$1),0,1)))</f>
        <v/>
      </c>
      <c r="AZ91" s="344" t="str">
        <f>IF($A91&gt;='FG_576way_Regular Symbol(2wild)'!E$16,"",IF(C91=0,"",IF(OR(C91=$AM$1,C91=$AZ$1,C92=$AM$1,C92=$AZ$1,C93=$AM$1,C93=$AZ$1),0,1)))</f>
        <v/>
      </c>
      <c r="BA91" s="3" t="str">
        <f>IF($A91&gt;='FG_576way_Regular Symbol(2wild)'!F$16,"",IF(D91=0,"",IF(OR(D91=$AM$1,D91=$AZ$1,D92=$AM$1,D92=$AZ$1,D93=$AM$1,D93=$AZ$1,D94=$AM$1,D94=$AZ$1),0,1)))</f>
        <v/>
      </c>
      <c r="BB91" s="3" t="str">
        <f>IF($A91&gt;='FG_576way_Regular Symbol(2wild)'!G$16,"",IF(E91=0,"",IF(OR(E91=$AM$1,E91=$AZ$1,E92=$AM$1,E92=$AZ$1,E93=$AM$1,E93=$AZ$1,E94=$AM$1,E94=$AZ$1),0,1)))</f>
        <v/>
      </c>
      <c r="BC91" s="3" t="str">
        <f>IF($A91&gt;='FG_576way_Regular Symbol(2wild)'!H$16,"",IF(F91=0,"",IF(OR(F91=$AM$1,F91=$AZ$1,F92=$AM$1,F92=$AZ$1,F93=$AM$1,F93=$AZ$1,F94=$AM$1,F94=$AZ$1),0,1)))</f>
        <v/>
      </c>
      <c r="BE91" s="344" t="str">
        <f>IF($A91&gt;='FG_576way_Regular Symbol(2wild)'!D$16,"",IF(B91=0,"",IF(OR(B91=$AM$1,B91=$BF$1,B92=$AM$1,B92=$BF$1,B93=$AM$1,B93=$BF$1),0,1)))</f>
        <v/>
      </c>
      <c r="BF91" s="344" t="str">
        <f>IF($A91&gt;='FG_576way_Regular Symbol(2wild)'!E$16,"",IF(C91=0,"",IF(OR(C91=$AM$1,C91=$BF$1,C92=$AM$1,C92=$BF$1,C93=$AM$1,C93=$BF$1),0,1)))</f>
        <v/>
      </c>
      <c r="BG91" s="3" t="str">
        <f>IF($A91&gt;='FG_576way_Regular Symbol(2wild)'!F$16,"",IF(D91=0,"",IF(OR(D91=$AM$1,D91=$BF$1,D92=$AM$1,D92=$BF$1,D93=$AM$1,D93=$BF$1,D94=$AM$1,D94=$BF$1),0,1)))</f>
        <v/>
      </c>
      <c r="BH91" s="3" t="str">
        <f>IF($A91&gt;='FG_576way_Regular Symbol(2wild)'!G$16,"",IF(E91=0,"",IF(OR(E91=$AM$1,E91=$BF$1,E92=$AM$1,E92=$BF$1,E93=$AM$1,E93=$BF$1,E94=$AM$1,E94=$BF$1),0,1)))</f>
        <v/>
      </c>
      <c r="BI91" s="3" t="str">
        <f>IF($A91&gt;='FG_576way_Regular Symbol(2wild)'!H$16,"",IF(F91=0,"",IF(OR(F91=$AM$1,F91=$BF$1,F92=$AM$1,F92=$BF$1,F93=$AM$1,F93=$BF$1,F94=$AM$1,F94=$BF$1),0,1)))</f>
        <v/>
      </c>
      <c r="BK91" s="344" t="str">
        <f>IF($A91&gt;='FG_576way_Regular Symbol(2wild)'!D$16,"",IF(B91=0,"",IF(OR(B91=$AM$1,B91=$BL$1,B92=$AM$1,B92=$BL$1,B93=$AM$1,B93=$BL$1),0,1)))</f>
        <v/>
      </c>
      <c r="BL91" s="344" t="str">
        <f>IF($A91&gt;='FG_576way_Regular Symbol(2wild)'!E$16,"",IF(C91=0,"",IF(OR(C91=$AM$1,C91=$BL$1,C92=$AM$1,C92=$BL$1,C93=$AM$1,C93=$BL$1),0,1)))</f>
        <v/>
      </c>
      <c r="BM91" s="3" t="str">
        <f>IF($A91&gt;='FG_576way_Regular Symbol(2wild)'!F$16,"",IF(D91=0,"",IF(OR(D91=$AM$1,D91=$BL$1,D92=$AM$1,D92=$BL$1,D93=$AM$1,D93=$BL$1,D94=$AM$1,D94=$BL$1),0,1)))</f>
        <v/>
      </c>
      <c r="BN91" s="3" t="str">
        <f>IF($A91&gt;='FG_576way_Regular Symbol(2wild)'!G$16,"",IF(E91=0,"",IF(OR(E91=$AM$1,E91=$BL$1,E92=$AM$1,E92=$BL$1,E93=$AM$1,E93=$BL$1,E94=$AM$1,E94=$BL$1),0,1)))</f>
        <v/>
      </c>
      <c r="BO91" s="3" t="str">
        <f>IF($A91&gt;='FG_576way_Regular Symbol(2wild)'!H$16,"",IF(F91=0,"",IF(OR(F91=$AM$1,F91=$BL$1,F92=$AM$1,F92=$BL$1,F93=$AM$1,F93=$BL$1,F94=$AM$1,F94=$BL$1),0,1)))</f>
        <v/>
      </c>
      <c r="BQ91" s="3" t="str">
        <f>IF($A91&gt;='FG_576way_Regular Symbol(2wild)'!D$16,"",IF(B91=0,"",IF(OR(B91=$BQ$1,B91=$BR$1,B92=$BQ$1,B92=$BR$1,B93=$BQ$1,B93=$BR$1),0,1)))</f>
        <v/>
      </c>
      <c r="BR91" s="3" t="str">
        <f>IF($A91&gt;='FG_576way_Regular Symbol(2wild)'!E$16,"",IF(C91=0,"",IF(OR(C91=$BQ$1,C91=$BR$1,C92=$BQ$1,C92=$BR$1,C93=$BQ$1,C93=$BR$1),0,1)))</f>
        <v/>
      </c>
      <c r="BS91" s="3" t="str">
        <f>IF($A91&gt;='FG_576way_Regular Symbol(2wild)'!F$16,"",IF(D91=0,"",IF(OR(D91=$BQ$1,D91=$BR$1,D92=$BQ$1,D92=$BR$1,D93=$BQ$1,D93=$BR$1,D94=$BQ$1,D94=$BR$1),0,1)))</f>
        <v/>
      </c>
      <c r="BT91" s="3" t="str">
        <f>IF($A91&gt;='FG_576way_Regular Symbol(2wild)'!G$16,"",IF(E91=0,"",IF(OR(E91=$BQ$1,E91=$BR$1,E92=$BQ$1,E92=$BR$1,E93=$BQ$1,E93=$BR$1,E94=$BQ$1,E94=$BR$1),0,1)))</f>
        <v/>
      </c>
      <c r="BU91" s="3" t="str">
        <f>IF($A91&gt;='FG_576way_Regular Symbol(2wild)'!H$16,"",IF(F91=0,"",IF(OR(F91=$BQ$1,F91=$BR$1,F92=$BQ$1,F92=$BR$1,F93=$BQ$1,F93=$BR$1,F94=$BQ$1,F94=$BR$1),0,1)))</f>
        <v/>
      </c>
      <c r="BW91" s="3" t="str">
        <f>IF($A91&gt;='FG_576way_Regular Symbol(2wild)'!D$16,"",IF(B91=0,"",IF(OR(B91=$BW$1,B92=$BW$1,B93=$BW$1,B91=$BX$1,B92=$BX$1,B93=$BX$1),0,1)))</f>
        <v/>
      </c>
      <c r="BX91" s="3" t="str">
        <f>IF($A91&gt;='FG_576way_Regular Symbol(2wild)'!E$16,"",IF(C91=0,"",IF(OR(C91=$BW$1,C92=$BW$1,C93=$BW$1,C91=$BX$1,C92=$BX$1,C93=$BX$1),0,1)))</f>
        <v/>
      </c>
      <c r="BY91" s="3" t="str">
        <f>IF($A91&gt;='FG_576way_Regular Symbol(2wild)'!F$16,"",IF(D91=0,"",IF(OR(D91=$BW$1,D92=$BW$1,D93=$BW$1,D91=$BX$1,D92=$BX$1,D93=$BX$1,D94=$BW$1,D94=$BX$1),0,1)))</f>
        <v/>
      </c>
      <c r="BZ91" s="3" t="str">
        <f>IF($A91&gt;='FG_576way_Regular Symbol(2wild)'!G$16,"",IF(E91=0,"",IF(OR(E91=$BW$1,E92=$BW$1,E93=$BW$1,E91=$BX$1,E92=$BX$1,E93=$BX$1,E94=$BW$1,E94=$BX$1),0,1)))</f>
        <v/>
      </c>
      <c r="CA91" s="3" t="str">
        <f>IF($A91&gt;='FG_576way_Regular Symbol(2wild)'!H$16,"",IF(F91=0,"",IF(OR(F91=$BW$1,F92=$BW$1,F93=$BW$1,F91=$BX$1,F92=$BX$1,F93=$BX$1,F94=$BW$1,F94=$BX$1),0,1)))</f>
        <v/>
      </c>
      <c r="CC91" s="3" t="str">
        <f>IF($A91&gt;='FG_576way_Regular Symbol(2wild)'!D$16,"",IF(B91=0,"",IF(OR(B91=$BW$1,B92=$BW$1,B93=$BW$1,B91=$CD$1,B92=$CD$1,B93=$CD$1),0,1)))</f>
        <v/>
      </c>
      <c r="CD91" s="3" t="str">
        <f>IF($A91&gt;='FG_576way_Regular Symbol(2wild)'!E$16,"",IF(C91=0,"",IF(OR(C91=$BW$1,C92=$BW$1,C93=$BW$1,C91=$CD$1,C92=$CD$1,C93=$CD$1),0,1)))</f>
        <v/>
      </c>
      <c r="CE91" s="3" t="str">
        <f>IF($A91&gt;='FG_576way_Regular Symbol(2wild)'!F$16,"",IF(D91=0,"",IF(OR(D91=$BW$1,D92=$BW$1,D93=$BW$1,D91=$CD$1,D92=$CD$1,D93=$CD$1,D94=$BW$1,D94=$CD$1),0,1)))</f>
        <v/>
      </c>
      <c r="CF91" s="3" t="str">
        <f>IF($A91&gt;='FG_576way_Regular Symbol(2wild)'!G$16,"",IF(E91=0,"",IF(OR(E91=$BW$1,E92=$BW$1,E93=$BW$1,E91=$CD$1,E92=$CD$1,E93=$CD$1,E94=$BW$1,E94=$CD$1),0,1)))</f>
        <v/>
      </c>
      <c r="CG91" s="3" t="str">
        <f>IF($A91&gt;='FG_576way_Regular Symbol(2wild)'!H$16,"",IF(F91=0,"",IF(OR(F91=$BW$1,F92=$BW$1,F93=$BW$1,F91=$CD$1,F92=$CD$1,F93=$CD$1,F94=$BW$1,F94=$CD$1),0,1)))</f>
        <v/>
      </c>
      <c r="CI91" s="3" t="str">
        <f>IF($A91&gt;='FG_576way_Regular Symbol(2wild)'!D$16,"",IF(B91=0,"",IF(OR(B91=$BW$1,B92=$BW$1,B93=$BW$1,B91=$CJ$1,B92=$CJ$1,B93=$CJ$1),0,1)))</f>
        <v/>
      </c>
      <c r="CJ91" s="3" t="str">
        <f>IF($A91&gt;='FG_576way_Regular Symbol(2wild)'!E$16,"",IF(C91=0,"",IF(OR(C91=$BW$1,C92=$BW$1,C93=$BW$1,C91=$CJ$1,C92=$CJ$1,C93=$CJ$1),0,1)))</f>
        <v/>
      </c>
      <c r="CK91" s="3" t="str">
        <f>IF($A91&gt;='FG_576way_Regular Symbol(2wild)'!F$16,"",IF(D91=0,"",IF(OR(D91=$BW$1,D92=$BW$1,D93=$BW$1,D91=$CJ$1,D92=$CJ$1,D93=$CJ$1,D94=$BW$1,D94=$CJ$1),0,1)))</f>
        <v/>
      </c>
      <c r="CL91" s="3" t="str">
        <f>IF($A91&gt;='FG_576way_Regular Symbol(2wild)'!G$16,"",IF(E91=0,"",IF(OR(E91=$BW$1,E92=$BW$1,E93=$BW$1,E91=$CJ$1,E92=$CJ$1,E93=$CJ$1,E94=$BW$1,E94=$CJ$1),0,1)))</f>
        <v/>
      </c>
      <c r="CM91" s="3" t="str">
        <f>IF($A91&gt;='FG_576way_Regular Symbol(2wild)'!H$16,"",IF(F91=0,"",IF(OR(F91=$BW$1,F92=$BW$1,F93=$BW$1,F91=$CJ$1,F92=$CJ$1,F93=$CJ$1,F94=$BW$1,F94=$CJ$1),0,1)))</f>
        <v/>
      </c>
      <c r="CO91" s="3" t="str">
        <f>IF($A91&gt;='FG_576way_Regular Symbol(2wild)'!D$16,"",IF(B91=0,"",IF(OR(B91=$BW$1,B92=$BW$1,B93=$BW$1,B91=$CP$1,B92=$CP$1,B93=$CP$1),0,1)))</f>
        <v/>
      </c>
      <c r="CP91" s="3" t="str">
        <f>IF($A91&gt;='FG_576way_Regular Symbol(2wild)'!E$16,"",IF(C91=0,"",IF(OR(C91=$BW$1,C92=$BW$1,C93=$BW$1,C91=$CP$1,C92=$CP$1,C93=$CP$1),0,1)))</f>
        <v/>
      </c>
      <c r="CQ91" s="3" t="str">
        <f>IF($A91&gt;='FG_576way_Regular Symbol(2wild)'!F$16,"",IF(D91=0,"",IF(OR(D91=$BW$1,D92=$BW$1,D93=$BW$1,D91=$CP$1,D92=$CP$1,D93=$CP$1,D94=$BW$1,D94=$CP$1),0,1)))</f>
        <v/>
      </c>
      <c r="CR91" s="3" t="str">
        <f>IF($A91&gt;='FG_576way_Regular Symbol(2wild)'!G$16,"",IF(E91=0,"",IF(OR(E91=$BW$1,E92=$BW$1,E93=$BW$1,E91=$CP$1,E92=$CP$1,E93=$CP$1,E94=$BW$1,E94=$CP$1),0,1)))</f>
        <v/>
      </c>
      <c r="CS91" s="3" t="str">
        <f>IF($A91&gt;='FG_576way_Regular Symbol(2wild)'!H$16,"",IF(F91=0,"",IF(OR(F91=$BW$1,F92=$BW$1,F93=$BW$1,F91=$CP$1,F92=$CP$1,F93=$CP$1,F94=$BW$1,F94=$CP$1),0,1)))</f>
        <v/>
      </c>
      <c r="CU91" s="3" t="str">
        <f>IF($A91&gt;='FG_576way_Regular Symbol(2wild)'!D$16,"",IF(B91=0,"",IF(OR(B91=$BW$1,B92=$BW$1,B93=$BW$1,B91=$CV$1,B92=$CV$1,B93=$CV$1),0,1)))</f>
        <v/>
      </c>
      <c r="CV91" s="3" t="str">
        <f>IF($A91&gt;='FG_576way_Regular Symbol(2wild)'!E$16,"",IF(C91=0,"",IF(OR(C91=$BW$1,C92=$BW$1,C93=$BW$1,C91=$CV$1,C92=$CV$1,C93=$CV$1),0,1)))</f>
        <v/>
      </c>
      <c r="CW91" s="3" t="str">
        <f>IF($A91&gt;='FG_576way_Regular Symbol(2wild)'!F$16,"",IF(D91=0,"",IF(OR(D91=$BW$1,D92=$BW$1,D93=$BW$1,D91=$CV$1,D92=$CV$1,D93=$CV$1,D94=$BW$1,D94=$CV$1),0,1)))</f>
        <v/>
      </c>
      <c r="CX91" s="3" t="str">
        <f>IF($A91&gt;='FG_576way_Regular Symbol(2wild)'!G$16,"",IF(E91=0,"",IF(OR(E91=$BW$1,E92=$BW$1,E93=$BW$1,E91=$CV$1,E92=$CV$1,E93=$CV$1,E94=$BW$1,E94=$CV$1),0,1)))</f>
        <v/>
      </c>
      <c r="CY91" s="3" t="str">
        <f>IF($A91&gt;='FG_576way_Regular Symbol(2wild)'!H$16,"",IF(F91=0,"",IF(OR(F91=$BW$1,F92=$BW$1,F93=$BW$1,F91=$CV$1,F92=$CV$1,F93=$CV$1,F94=$BW$1,F94=$CV$1),0,1)))</f>
        <v/>
      </c>
    </row>
    <row r="92" spans="1:103">
      <c r="A92" s="335"/>
      <c r="B92" s="191"/>
      <c r="C92" s="191"/>
      <c r="D92" s="191"/>
      <c r="E92" s="191"/>
      <c r="F92" s="338"/>
      <c r="O92" s="344"/>
      <c r="P92" s="3"/>
      <c r="Q92" s="3"/>
      <c r="R92" s="3"/>
      <c r="S92" s="135"/>
      <c r="U92" s="344"/>
      <c r="V92" s="3"/>
      <c r="W92" s="3"/>
      <c r="X92" s="3"/>
      <c r="Y92" s="135"/>
      <c r="AA92" s="344"/>
      <c r="AB92" s="3"/>
      <c r="AC92" s="3"/>
      <c r="AD92" s="3"/>
      <c r="AE92" s="135"/>
      <c r="AG92" s="344" t="str">
        <f>IF($A92&gt;='FG_576way_Regular Symbol(2wild)'!D$16,"",IF(B92=0,"",IF(OR(B92=$AG$1,B92=$AH$1,B93=$AG$1,B93=$AH$1,B94=$AG$1,B94=$AH$1),0,1)))</f>
        <v/>
      </c>
      <c r="AH92" s="344" t="str">
        <f>IF($A92&gt;='FG_576way_Regular Symbol(2wild)'!E$16,"",IF(C92=0,"",IF(OR(C92=$AG$1,C92=$AH$1,C93=$AG$1,C93=$AH$1,C94=$AG$1,C94=$AH$1),0,1)))</f>
        <v/>
      </c>
      <c r="AI92" s="3" t="str">
        <f>IF($A92&gt;='FG_576way_Regular Symbol(2wild)'!F$16,"",IF(D92=0,"",IF(OR(D92=$AG$1,D92=$AH$1,D93=$AG$1,D93=$AH$1,D94=$AG$1,D94=$AH$1,D95=$AG$1,D95=$AH$1),0,1)))</f>
        <v/>
      </c>
      <c r="AJ92" s="3" t="str">
        <f>IF($A92&gt;='FG_576way_Regular Symbol(2wild)'!G$16,"",IF(E92=0,"",IF(OR(E92=$AG$1,E92=$AH$1,E93=$AG$1,E93=$AH$1,E94=$AG$1,E94=$AH$1,E95=$AG$1,E95=$AH$1),0,1)))</f>
        <v/>
      </c>
      <c r="AK92" s="3" t="str">
        <f>IF($A92&gt;='FG_576way_Regular Symbol(2wild)'!H$16,"",IF(F92=0,"",IF(OR(F92=$AG$1,F92=$AH$1,F93=$AG$1,F93=$AH$1,F94=$AG$1,F94=$AH$1,F95=$AG$1,F95=$AH$1),0,1)))</f>
        <v/>
      </c>
      <c r="AM92" s="344" t="str">
        <f>IF($A92&gt;='FG_576way_Regular Symbol(2wild)'!D$16,"",IF(B92=0,"",IF(OR(B92=$AM$1,B92=$AN$1,B93=$AM$1,B93=$AN$1,B94=$AM$1,B94=$AN$1),0,1)))</f>
        <v/>
      </c>
      <c r="AN92" s="344" t="str">
        <f>IF($A92&gt;='FG_576way_Regular Symbol(2wild)'!E$16,"",IF(C92=0,"",IF(OR(C92=$AM$1,C92=$AN$1,C93=$AM$1,C93=$AN$1,C94=$AM$1,C94=$AN$1),0,1)))</f>
        <v/>
      </c>
      <c r="AO92" s="3" t="str">
        <f>IF($A92&gt;='FG_576way_Regular Symbol(2wild)'!F$16,"",IF(D92=0,"",IF(OR(D92=$AM$1,D92=$AN$1,D93=$AM$1,D93=$AN$1,D94=$AM$1,D94=$AN$1,D95=$AM$1,D95=$AN$1),0,1)))</f>
        <v/>
      </c>
      <c r="AP92" s="3" t="str">
        <f>IF($A92&gt;='FG_576way_Regular Symbol(2wild)'!G$16,"",IF(E92=0,"",IF(OR(E92=$AM$1,E92=$AN$1,E93=$AM$1,E93=$AN$1,E94=$AM$1,E94=$AN$1,E95=$AM$1,E95=$AN$1),0,1)))</f>
        <v/>
      </c>
      <c r="AQ92" s="3" t="str">
        <f>IF($A92&gt;='FG_576way_Regular Symbol(2wild)'!H$16,"",IF(F92=0,"",IF(OR(F92=$AM$1,F92=$AN$1,F93=$AM$1,F93=$AN$1,F94=$AM$1,F94=$AN$1,F95=$AM$1,F95=$AN$1),0,1)))</f>
        <v/>
      </c>
      <c r="AS92" s="344" t="str">
        <f>IF($A92&gt;='FG_576way_Regular Symbol(2wild)'!D$16,"",IF(B92=0,"",IF(OR(B92=$AM$1,B92=$AT$1,B93=$AM$1,B93=$AT$1,B94=$AM$1,B94=$AT$1),0,1)))</f>
        <v/>
      </c>
      <c r="AT92" s="344" t="str">
        <f>IF($A92&gt;='FG_576way_Regular Symbol(2wild)'!E$16,"",IF(C92=0,"",IF(OR(C92=$AM$1,C92=$AT$1,C93=$AM$1,C93=$AT$1,C94=$AM$1,C94=$AT$1),0,1)))</f>
        <v/>
      </c>
      <c r="AU92" s="3" t="str">
        <f>IF($A92&gt;='FG_576way_Regular Symbol(2wild)'!F$16,"",IF(D92=0,"",IF(OR(D92=$AM$1,D92=$AT$1,D93=$AM$1,D93=$AT$1,D94=$AM$1,D94=$AT$1,D95=$AM$1,D95=$AT$1),0,1)))</f>
        <v/>
      </c>
      <c r="AV92" s="3" t="str">
        <f>IF($A92&gt;='FG_576way_Regular Symbol(2wild)'!G$16,"",IF(E92=0,"",IF(OR(E92=$AM$1,E92=$AT$1,E93=$AM$1,E93=$AT$1,E94=$AM$1,E94=$AT$1,E95=$AM$1,E95=$AT$1),0,1)))</f>
        <v/>
      </c>
      <c r="AW92" s="3" t="str">
        <f>IF($A92&gt;='FG_576way_Regular Symbol(2wild)'!H$16,"",IF(F92=0,"",IF(OR(F92=$AM$1,F92=$AT$1,F93=$AM$1,F93=$AT$1,F94=$AM$1,F94=$AT$1,F95=$AM$1,F95=$AT$1),0,1)))</f>
        <v/>
      </c>
      <c r="AY92" s="344" t="str">
        <f>IF($A92&gt;='FG_576way_Regular Symbol(2wild)'!D$16,"",IF(B92=0,"",IF(OR(B92=$AM$1,B92=$AZ$1,B93=$AM$1,B93=$AZ$1,B94=$AM$1,B94=$AZ$1),0,1)))</f>
        <v/>
      </c>
      <c r="AZ92" s="344" t="str">
        <f>IF($A92&gt;='FG_576way_Regular Symbol(2wild)'!E$16,"",IF(C92=0,"",IF(OR(C92=$AM$1,C92=$AZ$1,C93=$AM$1,C93=$AZ$1,C94=$AM$1,C94=$AZ$1),0,1)))</f>
        <v/>
      </c>
      <c r="BA92" s="3" t="str">
        <f>IF($A92&gt;='FG_576way_Regular Symbol(2wild)'!F$16,"",IF(D92=0,"",IF(OR(D92=$AM$1,D92=$AZ$1,D93=$AM$1,D93=$AZ$1,D94=$AM$1,D94=$AZ$1,D95=$AM$1,D95=$AZ$1),0,1)))</f>
        <v/>
      </c>
      <c r="BB92" s="3" t="str">
        <f>IF($A92&gt;='FG_576way_Regular Symbol(2wild)'!G$16,"",IF(E92=0,"",IF(OR(E92=$AM$1,E92=$AZ$1,E93=$AM$1,E93=$AZ$1,E94=$AM$1,E94=$AZ$1,E95=$AM$1,E95=$AZ$1),0,1)))</f>
        <v/>
      </c>
      <c r="BC92" s="3" t="str">
        <f>IF($A92&gt;='FG_576way_Regular Symbol(2wild)'!H$16,"",IF(F92=0,"",IF(OR(F92=$AM$1,F92=$AZ$1,F93=$AM$1,F93=$AZ$1,F94=$AM$1,F94=$AZ$1,F95=$AM$1,F95=$AZ$1),0,1)))</f>
        <v/>
      </c>
      <c r="BE92" s="344" t="str">
        <f>IF($A92&gt;='FG_576way_Regular Symbol(2wild)'!D$16,"",IF(B92=0,"",IF(OR(B92=$AM$1,B92=$BF$1,B93=$AM$1,B93=$BF$1,B94=$AM$1,B94=$BF$1),0,1)))</f>
        <v/>
      </c>
      <c r="BF92" s="344" t="str">
        <f>IF($A92&gt;='FG_576way_Regular Symbol(2wild)'!E$16,"",IF(C92=0,"",IF(OR(C92=$AM$1,C92=$BF$1,C93=$AM$1,C93=$BF$1,C94=$AM$1,C94=$BF$1),0,1)))</f>
        <v/>
      </c>
      <c r="BG92" s="3" t="str">
        <f>IF($A92&gt;='FG_576way_Regular Symbol(2wild)'!F$16,"",IF(D92=0,"",IF(OR(D92=$AM$1,D92=$BF$1,D93=$AM$1,D93=$BF$1,D94=$AM$1,D94=$BF$1,D95=$AM$1,D95=$BF$1),0,1)))</f>
        <v/>
      </c>
      <c r="BH92" s="3" t="str">
        <f>IF($A92&gt;='FG_576way_Regular Symbol(2wild)'!G$16,"",IF(E92=0,"",IF(OR(E92=$AM$1,E92=$BF$1,E93=$AM$1,E93=$BF$1,E94=$AM$1,E94=$BF$1,E95=$AM$1,E95=$BF$1),0,1)))</f>
        <v/>
      </c>
      <c r="BI92" s="3" t="str">
        <f>IF($A92&gt;='FG_576way_Regular Symbol(2wild)'!H$16,"",IF(F92=0,"",IF(OR(F92=$AM$1,F92=$BF$1,F93=$AM$1,F93=$BF$1,F94=$AM$1,F94=$BF$1,F95=$AM$1,F95=$BF$1),0,1)))</f>
        <v/>
      </c>
      <c r="BK92" s="344" t="str">
        <f>IF($A92&gt;='FG_576way_Regular Symbol(2wild)'!D$16,"",IF(B92=0,"",IF(OR(B92=$AM$1,B92=$BL$1,B93=$AM$1,B93=$BL$1,B94=$AM$1,B94=$BL$1),0,1)))</f>
        <v/>
      </c>
      <c r="BL92" s="344" t="str">
        <f>IF($A92&gt;='FG_576way_Regular Symbol(2wild)'!E$16,"",IF(C92=0,"",IF(OR(C92=$AM$1,C92=$BL$1,C93=$AM$1,C93=$BL$1,C94=$AM$1,C94=$BL$1),0,1)))</f>
        <v/>
      </c>
      <c r="BM92" s="3" t="str">
        <f>IF($A92&gt;='FG_576way_Regular Symbol(2wild)'!F$16,"",IF(D92=0,"",IF(OR(D92=$AM$1,D92=$BL$1,D93=$AM$1,D93=$BL$1,D94=$AM$1,D94=$BL$1,D95=$AM$1,D95=$BL$1),0,1)))</f>
        <v/>
      </c>
      <c r="BN92" s="3" t="str">
        <f>IF($A92&gt;='FG_576way_Regular Symbol(2wild)'!G$16,"",IF(E92=0,"",IF(OR(E92=$AM$1,E92=$BL$1,E93=$AM$1,E93=$BL$1,E94=$AM$1,E94=$BL$1,E95=$AM$1,E95=$BL$1),0,1)))</f>
        <v/>
      </c>
      <c r="BO92" s="3" t="str">
        <f>IF($A92&gt;='FG_576way_Regular Symbol(2wild)'!H$16,"",IF(F92=0,"",IF(OR(F92=$AM$1,F92=$BL$1,F93=$AM$1,F93=$BL$1,F94=$AM$1,F94=$BL$1,F95=$AM$1,F95=$BL$1),0,1)))</f>
        <v/>
      </c>
      <c r="BQ92" s="3" t="str">
        <f>IF($A92&gt;='FG_576way_Regular Symbol(2wild)'!D$16,"",IF(B92=0,"",IF(OR(B92=$BQ$1,B92=$BR$1,B93=$BQ$1,B93=$BR$1,B94=$BQ$1,B94=$BR$1),0,1)))</f>
        <v/>
      </c>
      <c r="BR92" s="3" t="str">
        <f>IF($A92&gt;='FG_576way_Regular Symbol(2wild)'!E$16,"",IF(C92=0,"",IF(OR(C92=$BQ$1,C92=$BR$1,C93=$BQ$1,C93=$BR$1,C94=$BQ$1,C94=$BR$1),0,1)))</f>
        <v/>
      </c>
      <c r="BS92" s="3" t="str">
        <f>IF($A92&gt;='FG_576way_Regular Symbol(2wild)'!F$16,"",IF(D92=0,"",IF(OR(D92=$BQ$1,D92=$BR$1,D93=$BQ$1,D93=$BR$1,D94=$BQ$1,D94=$BR$1,D95=$BQ$1,D95=$BR$1),0,1)))</f>
        <v/>
      </c>
      <c r="BT92" s="3" t="str">
        <f>IF($A92&gt;='FG_576way_Regular Symbol(2wild)'!G$16,"",IF(E92=0,"",IF(OR(E92=$BQ$1,E92=$BR$1,E93=$BQ$1,E93=$BR$1,E94=$BQ$1,E94=$BR$1,E95=$BQ$1,E95=$BR$1),0,1)))</f>
        <v/>
      </c>
      <c r="BU92" s="3" t="str">
        <f>IF($A92&gt;='FG_576way_Regular Symbol(2wild)'!H$16,"",IF(F92=0,"",IF(OR(F92=$BQ$1,F92=$BR$1,F93=$BQ$1,F93=$BR$1,F94=$BQ$1,F94=$BR$1,F95=$BQ$1,F95=$BR$1),0,1)))</f>
        <v/>
      </c>
      <c r="BW92" s="3" t="str">
        <f>IF($A92&gt;='FG_576way_Regular Symbol(2wild)'!D$16,"",IF(B92=0,"",IF(OR(B92=$BW$1,B93=$BW$1,B94=$BW$1,B92=$BX$1,B93=$BX$1,B94=$BX$1),0,1)))</f>
        <v/>
      </c>
      <c r="BX92" s="3" t="str">
        <f>IF($A92&gt;='FG_576way_Regular Symbol(2wild)'!E$16,"",IF(C92=0,"",IF(OR(C92=$BW$1,C93=$BW$1,C94=$BW$1,C92=$BX$1,C93=$BX$1,C94=$BX$1),0,1)))</f>
        <v/>
      </c>
      <c r="BY92" s="3" t="str">
        <f>IF($A92&gt;='FG_576way_Regular Symbol(2wild)'!F$16,"",IF(D92=0,"",IF(OR(D92=$BW$1,D93=$BW$1,D94=$BW$1,D92=$BX$1,D93=$BX$1,D94=$BX$1,D95=$BW$1,D95=$BX$1),0,1)))</f>
        <v/>
      </c>
      <c r="BZ92" s="3" t="str">
        <f>IF($A92&gt;='FG_576way_Regular Symbol(2wild)'!G$16,"",IF(E92=0,"",IF(OR(E92=$BW$1,E93=$BW$1,E94=$BW$1,E92=$BX$1,E93=$BX$1,E94=$BX$1,E95=$BW$1,E95=$BX$1),0,1)))</f>
        <v/>
      </c>
      <c r="CA92" s="3" t="str">
        <f>IF($A92&gt;='FG_576way_Regular Symbol(2wild)'!H$16,"",IF(F92=0,"",IF(OR(F92=$BW$1,F93=$BW$1,F94=$BW$1,F92=$BX$1,F93=$BX$1,F94=$BX$1,F95=$BW$1,F95=$BX$1),0,1)))</f>
        <v/>
      </c>
      <c r="CC92" s="3" t="str">
        <f>IF($A92&gt;='FG_576way_Regular Symbol(2wild)'!D$16,"",IF(B92=0,"",IF(OR(B92=$BW$1,B93=$BW$1,B94=$BW$1,B92=$CD$1,B93=$CD$1,B94=$CD$1),0,1)))</f>
        <v/>
      </c>
      <c r="CD92" s="3" t="str">
        <f>IF($A92&gt;='FG_576way_Regular Symbol(2wild)'!E$16,"",IF(C92=0,"",IF(OR(C92=$BW$1,C93=$BW$1,C94=$BW$1,C92=$CD$1,C93=$CD$1,C94=$CD$1),0,1)))</f>
        <v/>
      </c>
      <c r="CE92" s="3" t="str">
        <f>IF($A92&gt;='FG_576way_Regular Symbol(2wild)'!F$16,"",IF(D92=0,"",IF(OR(D92=$BW$1,D93=$BW$1,D94=$BW$1,D92=$CD$1,D93=$CD$1,D94=$CD$1,D95=$BW$1,D95=$CD$1),0,1)))</f>
        <v/>
      </c>
      <c r="CF92" s="3" t="str">
        <f>IF($A92&gt;='FG_576way_Regular Symbol(2wild)'!G$16,"",IF(E92=0,"",IF(OR(E92=$BW$1,E93=$BW$1,E94=$BW$1,E92=$CD$1,E93=$CD$1,E94=$CD$1,E95=$BW$1,E95=$CD$1),0,1)))</f>
        <v/>
      </c>
      <c r="CG92" s="3" t="str">
        <f>IF($A92&gt;='FG_576way_Regular Symbol(2wild)'!H$16,"",IF(F92=0,"",IF(OR(F92=$BW$1,F93=$BW$1,F94=$BW$1,F92=$CD$1,F93=$CD$1,F94=$CD$1,F95=$BW$1,F95=$CD$1),0,1)))</f>
        <v/>
      </c>
      <c r="CI92" s="3" t="str">
        <f>IF($A92&gt;='FG_576way_Regular Symbol(2wild)'!D$16,"",IF(B92=0,"",IF(OR(B92=$BW$1,B93=$BW$1,B94=$BW$1,B92=$CJ$1,B93=$CJ$1,B94=$CJ$1),0,1)))</f>
        <v/>
      </c>
      <c r="CJ92" s="3" t="str">
        <f>IF($A92&gt;='FG_576way_Regular Symbol(2wild)'!E$16,"",IF(C92=0,"",IF(OR(C92=$BW$1,C93=$BW$1,C94=$BW$1,C92=$CJ$1,C93=$CJ$1,C94=$CJ$1),0,1)))</f>
        <v/>
      </c>
      <c r="CK92" s="3" t="str">
        <f>IF($A92&gt;='FG_576way_Regular Symbol(2wild)'!F$16,"",IF(D92=0,"",IF(OR(D92=$BW$1,D93=$BW$1,D94=$BW$1,D92=$CJ$1,D93=$CJ$1,D94=$CJ$1,D95=$BW$1,D95=$CJ$1),0,1)))</f>
        <v/>
      </c>
      <c r="CL92" s="3" t="str">
        <f>IF($A92&gt;='FG_576way_Regular Symbol(2wild)'!G$16,"",IF(E92=0,"",IF(OR(E92=$BW$1,E93=$BW$1,E94=$BW$1,E92=$CJ$1,E93=$CJ$1,E94=$CJ$1,E95=$BW$1,E95=$CJ$1),0,1)))</f>
        <v/>
      </c>
      <c r="CM92" s="3" t="str">
        <f>IF($A92&gt;='FG_576way_Regular Symbol(2wild)'!H$16,"",IF(F92=0,"",IF(OR(F92=$BW$1,F93=$BW$1,F94=$BW$1,F92=$CJ$1,F93=$CJ$1,F94=$CJ$1,F95=$BW$1,F95=$CJ$1),0,1)))</f>
        <v/>
      </c>
      <c r="CO92" s="3" t="str">
        <f>IF($A92&gt;='FG_576way_Regular Symbol(2wild)'!D$16,"",IF(B92=0,"",IF(OR(B92=$BW$1,B93=$BW$1,B94=$BW$1,B92=$CP$1,B93=$CP$1,B94=$CP$1),0,1)))</f>
        <v/>
      </c>
      <c r="CP92" s="3" t="str">
        <f>IF($A92&gt;='FG_576way_Regular Symbol(2wild)'!E$16,"",IF(C92=0,"",IF(OR(C92=$BW$1,C93=$BW$1,C94=$BW$1,C92=$CP$1,C93=$CP$1,C94=$CP$1),0,1)))</f>
        <v/>
      </c>
      <c r="CQ92" s="3" t="str">
        <f>IF($A92&gt;='FG_576way_Regular Symbol(2wild)'!F$16,"",IF(D92=0,"",IF(OR(D92=$BW$1,D93=$BW$1,D94=$BW$1,D92=$CP$1,D93=$CP$1,D94=$CP$1,D95=$BW$1,D95=$CP$1),0,1)))</f>
        <v/>
      </c>
      <c r="CR92" s="3" t="str">
        <f>IF($A92&gt;='FG_576way_Regular Symbol(2wild)'!G$16,"",IF(E92=0,"",IF(OR(E92=$BW$1,E93=$BW$1,E94=$BW$1,E92=$CP$1,E93=$CP$1,E94=$CP$1,E95=$BW$1,E95=$CP$1),0,1)))</f>
        <v/>
      </c>
      <c r="CS92" s="3" t="str">
        <f>IF($A92&gt;='FG_576way_Regular Symbol(2wild)'!H$16,"",IF(F92=0,"",IF(OR(F92=$BW$1,F93=$BW$1,F94=$BW$1,F92=$CP$1,F93=$CP$1,F94=$CP$1,F95=$BW$1,F95=$CP$1),0,1)))</f>
        <v/>
      </c>
      <c r="CU92" s="3" t="str">
        <f>IF($A92&gt;='FG_576way_Regular Symbol(2wild)'!D$16,"",IF(B92=0,"",IF(OR(B92=$BW$1,B93=$BW$1,B94=$BW$1,B92=$CV$1,B93=$CV$1,B94=$CV$1),0,1)))</f>
        <v/>
      </c>
      <c r="CV92" s="3" t="str">
        <f>IF($A92&gt;='FG_576way_Regular Symbol(2wild)'!E$16,"",IF(C92=0,"",IF(OR(C92=$BW$1,C93=$BW$1,C94=$BW$1,C92=$CV$1,C93=$CV$1,C94=$CV$1),0,1)))</f>
        <v/>
      </c>
      <c r="CW92" s="3" t="str">
        <f>IF($A92&gt;='FG_576way_Regular Symbol(2wild)'!F$16,"",IF(D92=0,"",IF(OR(D92=$BW$1,D93=$BW$1,D94=$BW$1,D92=$CV$1,D93=$CV$1,D94=$CV$1,D95=$BW$1,D95=$CV$1),0,1)))</f>
        <v/>
      </c>
      <c r="CX92" s="3" t="str">
        <f>IF($A92&gt;='FG_576way_Regular Symbol(2wild)'!G$16,"",IF(E92=0,"",IF(OR(E92=$BW$1,E93=$BW$1,E94=$BW$1,E92=$CV$1,E93=$CV$1,E94=$CV$1,E95=$BW$1,E95=$CV$1),0,1)))</f>
        <v/>
      </c>
      <c r="CY92" s="3" t="str">
        <f>IF($A92&gt;='FG_576way_Regular Symbol(2wild)'!H$16,"",IF(F92=0,"",IF(OR(F92=$BW$1,F93=$BW$1,F94=$BW$1,F92=$CV$1,F93=$CV$1,F94=$CV$1,F95=$BW$1,F95=$CV$1),0,1)))</f>
        <v/>
      </c>
    </row>
    <row r="93" spans="1:103">
      <c r="A93" s="335"/>
      <c r="B93" s="191"/>
      <c r="C93" s="191"/>
      <c r="D93" s="191"/>
      <c r="E93" s="191"/>
      <c r="F93" s="338"/>
      <c r="O93" s="344"/>
      <c r="P93" s="3"/>
      <c r="Q93" s="3"/>
      <c r="R93" s="3"/>
      <c r="S93" s="135"/>
      <c r="U93" s="344"/>
      <c r="V93" s="3"/>
      <c r="W93" s="3"/>
      <c r="X93" s="3"/>
      <c r="Y93" s="135"/>
      <c r="AA93" s="344"/>
      <c r="AB93" s="3"/>
      <c r="AC93" s="3"/>
      <c r="AD93" s="3"/>
      <c r="AE93" s="135"/>
      <c r="AG93" s="344" t="str">
        <f>IF($A93&gt;='FG_576way_Regular Symbol(2wild)'!D$16,"",IF(B93=0,"",IF(OR(B93=$AG$1,B93=$AH$1,B94=$AG$1,B94=$AH$1,B95=$AG$1,B95=$AH$1),0,1)))</f>
        <v/>
      </c>
      <c r="AH93" s="344" t="str">
        <f>IF($A93&gt;='FG_576way_Regular Symbol(2wild)'!E$16,"",IF(C93=0,"",IF(OR(C93=$AG$1,C93=$AH$1,C94=$AG$1,C94=$AH$1,C95=$AG$1,C95=$AH$1),0,1)))</f>
        <v/>
      </c>
      <c r="AI93" s="3" t="str">
        <f>IF($A93&gt;='FG_576way_Regular Symbol(2wild)'!F$16,"",IF(D93=0,"",IF(OR(D93=$AG$1,D93=$AH$1,D94=$AG$1,D94=$AH$1,D95=$AG$1,D95=$AH$1,D96=$AG$1,D96=$AH$1),0,1)))</f>
        <v/>
      </c>
      <c r="AJ93" s="3" t="str">
        <f>IF($A93&gt;='FG_576way_Regular Symbol(2wild)'!G$16,"",IF(E93=0,"",IF(OR(E93=$AG$1,E93=$AH$1,E94=$AG$1,E94=$AH$1,E95=$AG$1,E95=$AH$1,E96=$AG$1,E96=$AH$1),0,1)))</f>
        <v/>
      </c>
      <c r="AK93" s="3" t="str">
        <f>IF($A93&gt;='FG_576way_Regular Symbol(2wild)'!H$16,"",IF(F93=0,"",IF(OR(F93=$AG$1,F93=$AH$1,F94=$AG$1,F94=$AH$1,F95=$AG$1,F95=$AH$1,F96=$AG$1,F96=$AH$1),0,1)))</f>
        <v/>
      </c>
      <c r="AM93" s="344" t="str">
        <f>IF($A93&gt;='FG_576way_Regular Symbol(2wild)'!D$16,"",IF(B93=0,"",IF(OR(B93=$AM$1,B93=$AN$1,B94=$AM$1,B94=$AN$1,B95=$AM$1,B95=$AN$1),0,1)))</f>
        <v/>
      </c>
      <c r="AN93" s="344" t="str">
        <f>IF($A93&gt;='FG_576way_Regular Symbol(2wild)'!E$16,"",IF(C93=0,"",IF(OR(C93=$AM$1,C93=$AN$1,C94=$AM$1,C94=$AN$1,C95=$AM$1,C95=$AN$1),0,1)))</f>
        <v/>
      </c>
      <c r="AO93" s="3" t="str">
        <f>IF($A93&gt;='FG_576way_Regular Symbol(2wild)'!F$16,"",IF(D93=0,"",IF(OR(D93=$AM$1,D93=$AN$1,D94=$AM$1,D94=$AN$1,D95=$AM$1,D95=$AN$1,D96=$AM$1,D96=$AN$1),0,1)))</f>
        <v/>
      </c>
      <c r="AP93" s="3" t="str">
        <f>IF($A93&gt;='FG_576way_Regular Symbol(2wild)'!G$16,"",IF(E93=0,"",IF(OR(E93=$AM$1,E93=$AN$1,E94=$AM$1,E94=$AN$1,E95=$AM$1,E95=$AN$1,E96=$AM$1,E96=$AN$1),0,1)))</f>
        <v/>
      </c>
      <c r="AQ93" s="3" t="str">
        <f>IF($A93&gt;='FG_576way_Regular Symbol(2wild)'!H$16,"",IF(F93=0,"",IF(OR(F93=$AM$1,F93=$AN$1,F94=$AM$1,F94=$AN$1,F95=$AM$1,F95=$AN$1,F96=$AM$1,F96=$AN$1),0,1)))</f>
        <v/>
      </c>
      <c r="AS93" s="344" t="str">
        <f>IF($A93&gt;='FG_576way_Regular Symbol(2wild)'!D$16,"",IF(B93=0,"",IF(OR(B93=$AM$1,B93=$AT$1,B94=$AM$1,B94=$AT$1,B95=$AM$1,B95=$AT$1),0,1)))</f>
        <v/>
      </c>
      <c r="AT93" s="344" t="str">
        <f>IF($A93&gt;='FG_576way_Regular Symbol(2wild)'!E$16,"",IF(C93=0,"",IF(OR(C93=$AM$1,C93=$AT$1,C94=$AM$1,C94=$AT$1,C95=$AM$1,C95=$AT$1),0,1)))</f>
        <v/>
      </c>
      <c r="AU93" s="3" t="str">
        <f>IF($A93&gt;='FG_576way_Regular Symbol(2wild)'!F$16,"",IF(D93=0,"",IF(OR(D93=$AM$1,D93=$AT$1,D94=$AM$1,D94=$AT$1,D95=$AM$1,D95=$AT$1,D96=$AM$1,D96=$AT$1),0,1)))</f>
        <v/>
      </c>
      <c r="AV93" s="3" t="str">
        <f>IF($A93&gt;='FG_576way_Regular Symbol(2wild)'!G$16,"",IF(E93=0,"",IF(OR(E93=$AM$1,E93=$AT$1,E94=$AM$1,E94=$AT$1,E95=$AM$1,E95=$AT$1,E96=$AM$1,E96=$AT$1),0,1)))</f>
        <v/>
      </c>
      <c r="AW93" s="3" t="str">
        <f>IF($A93&gt;='FG_576way_Regular Symbol(2wild)'!H$16,"",IF(F93=0,"",IF(OR(F93=$AM$1,F93=$AT$1,F94=$AM$1,F94=$AT$1,F95=$AM$1,F95=$AT$1,F96=$AM$1,F96=$AT$1),0,1)))</f>
        <v/>
      </c>
      <c r="AY93" s="344" t="str">
        <f>IF($A93&gt;='FG_576way_Regular Symbol(2wild)'!D$16,"",IF(B93=0,"",IF(OR(B93=$AM$1,B93=$AZ$1,B94=$AM$1,B94=$AZ$1,B95=$AM$1,B95=$AZ$1),0,1)))</f>
        <v/>
      </c>
      <c r="AZ93" s="344" t="str">
        <f>IF($A93&gt;='FG_576way_Regular Symbol(2wild)'!E$16,"",IF(C93=0,"",IF(OR(C93=$AM$1,C93=$AZ$1,C94=$AM$1,C94=$AZ$1,C95=$AM$1,C95=$AZ$1),0,1)))</f>
        <v/>
      </c>
      <c r="BA93" s="3" t="str">
        <f>IF($A93&gt;='FG_576way_Regular Symbol(2wild)'!F$16,"",IF(D93=0,"",IF(OR(D93=$AM$1,D93=$AZ$1,D94=$AM$1,D94=$AZ$1,D95=$AM$1,D95=$AZ$1,D96=$AM$1,D96=$AZ$1),0,1)))</f>
        <v/>
      </c>
      <c r="BB93" s="3" t="str">
        <f>IF($A93&gt;='FG_576way_Regular Symbol(2wild)'!G$16,"",IF(E93=0,"",IF(OR(E93=$AM$1,E93=$AZ$1,E94=$AM$1,E94=$AZ$1,E95=$AM$1,E95=$AZ$1,E96=$AM$1,E96=$AZ$1),0,1)))</f>
        <v/>
      </c>
      <c r="BC93" s="3" t="str">
        <f>IF($A93&gt;='FG_576way_Regular Symbol(2wild)'!H$16,"",IF(F93=0,"",IF(OR(F93=$AM$1,F93=$AZ$1,F94=$AM$1,F94=$AZ$1,F95=$AM$1,F95=$AZ$1,F96=$AM$1,F96=$AZ$1),0,1)))</f>
        <v/>
      </c>
      <c r="BE93" s="344" t="str">
        <f>IF($A93&gt;='FG_576way_Regular Symbol(2wild)'!D$16,"",IF(B93=0,"",IF(OR(B93=$AM$1,B93=$BF$1,B94=$AM$1,B94=$BF$1,B95=$AM$1,B95=$BF$1),0,1)))</f>
        <v/>
      </c>
      <c r="BF93" s="344" t="str">
        <f>IF($A93&gt;='FG_576way_Regular Symbol(2wild)'!E$16,"",IF(C93=0,"",IF(OR(C93=$AM$1,C93=$BF$1,C94=$AM$1,C94=$BF$1,C95=$AM$1,C95=$BF$1),0,1)))</f>
        <v/>
      </c>
      <c r="BG93" s="3" t="str">
        <f>IF($A93&gt;='FG_576way_Regular Symbol(2wild)'!F$16,"",IF(D93=0,"",IF(OR(D93=$AM$1,D93=$BF$1,D94=$AM$1,D94=$BF$1,D95=$AM$1,D95=$BF$1,D96=$AM$1,D96=$BF$1),0,1)))</f>
        <v/>
      </c>
      <c r="BH93" s="3" t="str">
        <f>IF($A93&gt;='FG_576way_Regular Symbol(2wild)'!G$16,"",IF(E93=0,"",IF(OR(E93=$AM$1,E93=$BF$1,E94=$AM$1,E94=$BF$1,E95=$AM$1,E95=$BF$1,E96=$AM$1,E96=$BF$1),0,1)))</f>
        <v/>
      </c>
      <c r="BI93" s="3" t="str">
        <f>IF($A93&gt;='FG_576way_Regular Symbol(2wild)'!H$16,"",IF(F93=0,"",IF(OR(F93=$AM$1,F93=$BF$1,F94=$AM$1,F94=$BF$1,F95=$AM$1,F95=$BF$1,F96=$AM$1,F96=$BF$1),0,1)))</f>
        <v/>
      </c>
      <c r="BK93" s="344" t="str">
        <f>IF($A93&gt;='FG_576way_Regular Symbol(2wild)'!D$16,"",IF(B93=0,"",IF(OR(B93=$AM$1,B93=$BL$1,B94=$AM$1,B94=$BL$1,B95=$AM$1,B95=$BL$1),0,1)))</f>
        <v/>
      </c>
      <c r="BL93" s="344" t="str">
        <f>IF($A93&gt;='FG_576way_Regular Symbol(2wild)'!E$16,"",IF(C93=0,"",IF(OR(C93=$AM$1,C93=$BL$1,C94=$AM$1,C94=$BL$1,C95=$AM$1,C95=$BL$1),0,1)))</f>
        <v/>
      </c>
      <c r="BM93" s="3" t="str">
        <f>IF($A93&gt;='FG_576way_Regular Symbol(2wild)'!F$16,"",IF(D93=0,"",IF(OR(D93=$AM$1,D93=$BL$1,D94=$AM$1,D94=$BL$1,D95=$AM$1,D95=$BL$1,D96=$AM$1,D96=$BL$1),0,1)))</f>
        <v/>
      </c>
      <c r="BN93" s="3" t="str">
        <f>IF($A93&gt;='FG_576way_Regular Symbol(2wild)'!G$16,"",IF(E93=0,"",IF(OR(E93=$AM$1,E93=$BL$1,E94=$AM$1,E94=$BL$1,E95=$AM$1,E95=$BL$1,E96=$AM$1,E96=$BL$1),0,1)))</f>
        <v/>
      </c>
      <c r="BO93" s="3" t="str">
        <f>IF($A93&gt;='FG_576way_Regular Symbol(2wild)'!H$16,"",IF(F93=0,"",IF(OR(F93=$AM$1,F93=$BL$1,F94=$AM$1,F94=$BL$1,F95=$AM$1,F95=$BL$1,F96=$AM$1,F96=$BL$1),0,1)))</f>
        <v/>
      </c>
      <c r="BQ93" s="3" t="str">
        <f>IF($A93&gt;='FG_576way_Regular Symbol(2wild)'!D$16,"",IF(B93=0,"",IF(OR(B93=$BQ$1,B93=$BR$1,B94=$BQ$1,B94=$BR$1,B95=$BQ$1,B95=$BR$1),0,1)))</f>
        <v/>
      </c>
      <c r="BR93" s="3" t="str">
        <f>IF($A93&gt;='FG_576way_Regular Symbol(2wild)'!E$16,"",IF(C93=0,"",IF(OR(C93=$BQ$1,C93=$BR$1,C94=$BQ$1,C94=$BR$1,C95=$BQ$1,C95=$BR$1),0,1)))</f>
        <v/>
      </c>
      <c r="BS93" s="3" t="str">
        <f>IF($A93&gt;='FG_576way_Regular Symbol(2wild)'!F$16,"",IF(D93=0,"",IF(OR(D93=$BQ$1,D93=$BR$1,D94=$BQ$1,D94=$BR$1,D95=$BQ$1,D95=$BR$1,D96=$BQ$1,D96=$BR$1),0,1)))</f>
        <v/>
      </c>
      <c r="BT93" s="3" t="str">
        <f>IF($A93&gt;='FG_576way_Regular Symbol(2wild)'!G$16,"",IF(E93=0,"",IF(OR(E93=$BQ$1,E93=$BR$1,E94=$BQ$1,E94=$BR$1,E95=$BQ$1,E95=$BR$1,E96=$BQ$1,E96=$BR$1),0,1)))</f>
        <v/>
      </c>
      <c r="BU93" s="3" t="str">
        <f>IF($A93&gt;='FG_576way_Regular Symbol(2wild)'!H$16,"",IF(F93=0,"",IF(OR(F93=$BQ$1,F93=$BR$1,F94=$BQ$1,F94=$BR$1,F95=$BQ$1,F95=$BR$1,F96=$BQ$1,F96=$BR$1),0,1)))</f>
        <v/>
      </c>
      <c r="BW93" s="3" t="str">
        <f>IF($A93&gt;='FG_576way_Regular Symbol(2wild)'!D$16,"",IF(B93=0,"",IF(OR(B93=$BW$1,B94=$BW$1,B95=$BW$1,B93=$BX$1,B94=$BX$1,B95=$BX$1),0,1)))</f>
        <v/>
      </c>
      <c r="BX93" s="3" t="str">
        <f>IF($A93&gt;='FG_576way_Regular Symbol(2wild)'!E$16,"",IF(C93=0,"",IF(OR(C93=$BW$1,C94=$BW$1,C95=$BW$1,C93=$BX$1,C94=$BX$1,C95=$BX$1),0,1)))</f>
        <v/>
      </c>
      <c r="BY93" s="3" t="str">
        <f>IF($A93&gt;='FG_576way_Regular Symbol(2wild)'!F$16,"",IF(D93=0,"",IF(OR(D93=$BW$1,D94=$BW$1,D95=$BW$1,D93=$BX$1,D94=$BX$1,D95=$BX$1,D96=$BW$1,D96=$BX$1),0,1)))</f>
        <v/>
      </c>
      <c r="BZ93" s="3" t="str">
        <f>IF($A93&gt;='FG_576way_Regular Symbol(2wild)'!G$16,"",IF(E93=0,"",IF(OR(E93=$BW$1,E94=$BW$1,E95=$BW$1,E93=$BX$1,E94=$BX$1,E95=$BX$1,E96=$BW$1,E96=$BX$1),0,1)))</f>
        <v/>
      </c>
      <c r="CA93" s="3" t="str">
        <f>IF($A93&gt;='FG_576way_Regular Symbol(2wild)'!H$16,"",IF(F93=0,"",IF(OR(F93=$BW$1,F94=$BW$1,F95=$BW$1,F93=$BX$1,F94=$BX$1,F95=$BX$1,F96=$BW$1,F96=$BX$1),0,1)))</f>
        <v/>
      </c>
      <c r="CC93" s="3" t="str">
        <f>IF($A93&gt;='FG_576way_Regular Symbol(2wild)'!D$16,"",IF(B93=0,"",IF(OR(B93=$BW$1,B94=$BW$1,B95=$BW$1,B93=$CD$1,B94=$CD$1,B95=$CD$1),0,1)))</f>
        <v/>
      </c>
      <c r="CD93" s="3" t="str">
        <f>IF($A93&gt;='FG_576way_Regular Symbol(2wild)'!E$16,"",IF(C93=0,"",IF(OR(C93=$BW$1,C94=$BW$1,C95=$BW$1,C93=$CD$1,C94=$CD$1,C95=$CD$1),0,1)))</f>
        <v/>
      </c>
      <c r="CE93" s="3" t="str">
        <f>IF($A93&gt;='FG_576way_Regular Symbol(2wild)'!F$16,"",IF(D93=0,"",IF(OR(D93=$BW$1,D94=$BW$1,D95=$BW$1,D93=$CD$1,D94=$CD$1,D95=$CD$1,D96=$BW$1,D96=$CD$1),0,1)))</f>
        <v/>
      </c>
      <c r="CF93" s="3" t="str">
        <f>IF($A93&gt;='FG_576way_Regular Symbol(2wild)'!G$16,"",IF(E93=0,"",IF(OR(E93=$BW$1,E94=$BW$1,E95=$BW$1,E93=$CD$1,E94=$CD$1,E95=$CD$1,E96=$BW$1,E96=$CD$1),0,1)))</f>
        <v/>
      </c>
      <c r="CG93" s="3" t="str">
        <f>IF($A93&gt;='FG_576way_Regular Symbol(2wild)'!H$16,"",IF(F93=0,"",IF(OR(F93=$BW$1,F94=$BW$1,F95=$BW$1,F93=$CD$1,F94=$CD$1,F95=$CD$1,F96=$BW$1,F96=$CD$1),0,1)))</f>
        <v/>
      </c>
      <c r="CI93" s="3" t="str">
        <f>IF($A93&gt;='FG_576way_Regular Symbol(2wild)'!D$16,"",IF(B93=0,"",IF(OR(B93=$BW$1,B94=$BW$1,B95=$BW$1,B93=$CJ$1,B94=$CJ$1,B95=$CJ$1),0,1)))</f>
        <v/>
      </c>
      <c r="CJ93" s="3" t="str">
        <f>IF($A93&gt;='FG_576way_Regular Symbol(2wild)'!E$16,"",IF(C93=0,"",IF(OR(C93=$BW$1,C94=$BW$1,C95=$BW$1,C93=$CJ$1,C94=$CJ$1,C95=$CJ$1),0,1)))</f>
        <v/>
      </c>
      <c r="CK93" s="3" t="str">
        <f>IF($A93&gt;='FG_576way_Regular Symbol(2wild)'!F$16,"",IF(D93=0,"",IF(OR(D93=$BW$1,D94=$BW$1,D95=$BW$1,D93=$CJ$1,D94=$CJ$1,D95=$CJ$1,D96=$BW$1,D96=$CJ$1),0,1)))</f>
        <v/>
      </c>
      <c r="CL93" s="3" t="str">
        <f>IF($A93&gt;='FG_576way_Regular Symbol(2wild)'!G$16,"",IF(E93=0,"",IF(OR(E93=$BW$1,E94=$BW$1,E95=$BW$1,E93=$CJ$1,E94=$CJ$1,E95=$CJ$1,E96=$BW$1,E96=$CJ$1),0,1)))</f>
        <v/>
      </c>
      <c r="CM93" s="3" t="str">
        <f>IF($A93&gt;='FG_576way_Regular Symbol(2wild)'!H$16,"",IF(F93=0,"",IF(OR(F93=$BW$1,F94=$BW$1,F95=$BW$1,F93=$CJ$1,F94=$CJ$1,F95=$CJ$1,F96=$BW$1,F96=$CJ$1),0,1)))</f>
        <v/>
      </c>
      <c r="CO93" s="3" t="str">
        <f>IF($A93&gt;='FG_576way_Regular Symbol(2wild)'!D$16,"",IF(B93=0,"",IF(OR(B93=$BW$1,B94=$BW$1,B95=$BW$1,B93=$CP$1,B94=$CP$1,B95=$CP$1),0,1)))</f>
        <v/>
      </c>
      <c r="CP93" s="3" t="str">
        <f>IF($A93&gt;='FG_576way_Regular Symbol(2wild)'!E$16,"",IF(C93=0,"",IF(OR(C93=$BW$1,C94=$BW$1,C95=$BW$1,C93=$CP$1,C94=$CP$1,C95=$CP$1),0,1)))</f>
        <v/>
      </c>
      <c r="CQ93" s="3" t="str">
        <f>IF($A93&gt;='FG_576way_Regular Symbol(2wild)'!F$16,"",IF(D93=0,"",IF(OR(D93=$BW$1,D94=$BW$1,D95=$BW$1,D93=$CP$1,D94=$CP$1,D95=$CP$1,D96=$BW$1,D96=$CP$1),0,1)))</f>
        <v/>
      </c>
      <c r="CR93" s="3" t="str">
        <f>IF($A93&gt;='FG_576way_Regular Symbol(2wild)'!G$16,"",IF(E93=0,"",IF(OR(E93=$BW$1,E94=$BW$1,E95=$BW$1,E93=$CP$1,E94=$CP$1,E95=$CP$1,E96=$BW$1,E96=$CP$1),0,1)))</f>
        <v/>
      </c>
      <c r="CS93" s="3" t="str">
        <f>IF($A93&gt;='FG_576way_Regular Symbol(2wild)'!H$16,"",IF(F93=0,"",IF(OR(F93=$BW$1,F94=$BW$1,F95=$BW$1,F93=$CP$1,F94=$CP$1,F95=$CP$1,F96=$BW$1,F96=$CP$1),0,1)))</f>
        <v/>
      </c>
      <c r="CU93" s="3" t="str">
        <f>IF($A93&gt;='FG_576way_Regular Symbol(2wild)'!D$16,"",IF(B93=0,"",IF(OR(B93=$BW$1,B94=$BW$1,B95=$BW$1,B93=$CV$1,B94=$CV$1,B95=$CV$1),0,1)))</f>
        <v/>
      </c>
      <c r="CV93" s="3" t="str">
        <f>IF($A93&gt;='FG_576way_Regular Symbol(2wild)'!E$16,"",IF(C93=0,"",IF(OR(C93=$BW$1,C94=$BW$1,C95=$BW$1,C93=$CV$1,C94=$CV$1,C95=$CV$1),0,1)))</f>
        <v/>
      </c>
      <c r="CW93" s="3" t="str">
        <f>IF($A93&gt;='FG_576way_Regular Symbol(2wild)'!F$16,"",IF(D93=0,"",IF(OR(D93=$BW$1,D94=$BW$1,D95=$BW$1,D93=$CV$1,D94=$CV$1,D95=$CV$1,D96=$BW$1,D96=$CV$1),0,1)))</f>
        <v/>
      </c>
      <c r="CX93" s="3" t="str">
        <f>IF($A93&gt;='FG_576way_Regular Symbol(2wild)'!G$16,"",IF(E93=0,"",IF(OR(E93=$BW$1,E94=$BW$1,E95=$BW$1,E93=$CV$1,E94=$CV$1,E95=$CV$1,E96=$BW$1,E96=$CV$1),0,1)))</f>
        <v/>
      </c>
      <c r="CY93" s="3" t="str">
        <f>IF($A93&gt;='FG_576way_Regular Symbol(2wild)'!H$16,"",IF(F93=0,"",IF(OR(F93=$BW$1,F94=$BW$1,F95=$BW$1,F93=$CV$1,F94=$CV$1,F95=$CV$1,F96=$BW$1,F96=$CV$1),0,1)))</f>
        <v/>
      </c>
    </row>
    <row r="94" spans="1:103">
      <c r="A94" s="335"/>
      <c r="B94" s="191"/>
      <c r="C94" s="191"/>
      <c r="D94" s="191"/>
      <c r="E94" s="191"/>
      <c r="F94" s="338"/>
      <c r="O94" s="344"/>
      <c r="P94" s="3"/>
      <c r="Q94" s="3"/>
      <c r="R94" s="3"/>
      <c r="S94" s="135"/>
      <c r="U94" s="344"/>
      <c r="V94" s="3"/>
      <c r="W94" s="3"/>
      <c r="X94" s="3"/>
      <c r="Y94" s="135"/>
      <c r="AA94" s="344"/>
      <c r="AB94" s="3"/>
      <c r="AC94" s="3"/>
      <c r="AD94" s="3"/>
      <c r="AE94" s="135"/>
      <c r="AG94" s="344" t="str">
        <f>IF($A94&gt;='FG_576way_Regular Symbol(2wild)'!D$16,"",IF(B94=0,"",IF(OR(B94=$AG$1,B94=$AH$1,B95=$AG$1,B95=$AH$1,B96=$AG$1,B96=$AH$1),0,1)))</f>
        <v/>
      </c>
      <c r="AH94" s="344" t="str">
        <f>IF($A94&gt;='FG_576way_Regular Symbol(2wild)'!E$16,"",IF(C94=0,"",IF(OR(C94=$AG$1,C94=$AH$1,C95=$AG$1,C95=$AH$1,C96=$AG$1,C96=$AH$1),0,1)))</f>
        <v/>
      </c>
      <c r="AI94" s="3" t="str">
        <f>IF($A94&gt;='FG_576way_Regular Symbol(2wild)'!F$16,"",IF(D94=0,"",IF(OR(D94=$AG$1,D94=$AH$1,D95=$AG$1,D95=$AH$1,D96=$AG$1,D96=$AH$1,D97=$AG$1,D97=$AH$1),0,1)))</f>
        <v/>
      </c>
      <c r="AJ94" s="3" t="str">
        <f>IF($A94&gt;='FG_576way_Regular Symbol(2wild)'!G$16,"",IF(E94=0,"",IF(OR(E94=$AG$1,E94=$AH$1,E95=$AG$1,E95=$AH$1,E96=$AG$1,E96=$AH$1,E97=$AG$1,E97=$AH$1),0,1)))</f>
        <v/>
      </c>
      <c r="AK94" s="3" t="str">
        <f>IF($A94&gt;='FG_576way_Regular Symbol(2wild)'!H$16,"",IF(F94=0,"",IF(OR(F94=$AG$1,F94=$AH$1,F95=$AG$1,F95=$AH$1,F96=$AG$1,F96=$AH$1,F97=$AG$1,F97=$AH$1),0,1)))</f>
        <v/>
      </c>
      <c r="AM94" s="344" t="str">
        <f>IF($A94&gt;='FG_576way_Regular Symbol(2wild)'!D$16,"",IF(B94=0,"",IF(OR(B94=$AM$1,B94=$AN$1,B95=$AM$1,B95=$AN$1,B96=$AM$1,B96=$AN$1),0,1)))</f>
        <v/>
      </c>
      <c r="AN94" s="344" t="str">
        <f>IF($A94&gt;='FG_576way_Regular Symbol(2wild)'!E$16,"",IF(C94=0,"",IF(OR(C94=$AM$1,C94=$AN$1,C95=$AM$1,C95=$AN$1,C96=$AM$1,C96=$AN$1),0,1)))</f>
        <v/>
      </c>
      <c r="AO94" s="3" t="str">
        <f>IF($A94&gt;='FG_576way_Regular Symbol(2wild)'!F$16,"",IF(D94=0,"",IF(OR(D94=$AM$1,D94=$AN$1,D95=$AM$1,D95=$AN$1,D96=$AM$1,D96=$AN$1,D97=$AM$1,D97=$AN$1),0,1)))</f>
        <v/>
      </c>
      <c r="AP94" s="3" t="str">
        <f>IF($A94&gt;='FG_576way_Regular Symbol(2wild)'!G$16,"",IF(E94=0,"",IF(OR(E94=$AM$1,E94=$AN$1,E95=$AM$1,E95=$AN$1,E96=$AM$1,E96=$AN$1,E97=$AM$1,E97=$AN$1),0,1)))</f>
        <v/>
      </c>
      <c r="AQ94" s="3" t="str">
        <f>IF($A94&gt;='FG_576way_Regular Symbol(2wild)'!H$16,"",IF(F94=0,"",IF(OR(F94=$AM$1,F94=$AN$1,F95=$AM$1,F95=$AN$1,F96=$AM$1,F96=$AN$1,F97=$AM$1,F97=$AN$1),0,1)))</f>
        <v/>
      </c>
      <c r="AS94" s="344" t="str">
        <f>IF($A94&gt;='FG_576way_Regular Symbol(2wild)'!D$16,"",IF(B94=0,"",IF(OR(B94=$AM$1,B94=$AT$1,B95=$AM$1,B95=$AT$1,B96=$AM$1,B96=$AT$1),0,1)))</f>
        <v/>
      </c>
      <c r="AT94" s="344" t="str">
        <f>IF($A94&gt;='FG_576way_Regular Symbol(2wild)'!E$16,"",IF(C94=0,"",IF(OR(C94=$AM$1,C94=$AT$1,C95=$AM$1,C95=$AT$1,C96=$AM$1,C96=$AT$1),0,1)))</f>
        <v/>
      </c>
      <c r="AU94" s="3" t="str">
        <f>IF($A94&gt;='FG_576way_Regular Symbol(2wild)'!F$16,"",IF(D94=0,"",IF(OR(D94=$AM$1,D94=$AT$1,D95=$AM$1,D95=$AT$1,D96=$AM$1,D96=$AT$1,D97=$AM$1,D97=$AT$1),0,1)))</f>
        <v/>
      </c>
      <c r="AV94" s="3" t="str">
        <f>IF($A94&gt;='FG_576way_Regular Symbol(2wild)'!G$16,"",IF(E94=0,"",IF(OR(E94=$AM$1,E94=$AT$1,E95=$AM$1,E95=$AT$1,E96=$AM$1,E96=$AT$1,E97=$AM$1,E97=$AT$1),0,1)))</f>
        <v/>
      </c>
      <c r="AW94" s="3" t="str">
        <f>IF($A94&gt;='FG_576way_Regular Symbol(2wild)'!H$16,"",IF(F94=0,"",IF(OR(F94=$AM$1,F94=$AT$1,F95=$AM$1,F95=$AT$1,F96=$AM$1,F96=$AT$1,F97=$AM$1,F97=$AT$1),0,1)))</f>
        <v/>
      </c>
      <c r="AY94" s="344" t="str">
        <f>IF($A94&gt;='FG_576way_Regular Symbol(2wild)'!D$16,"",IF(B94=0,"",IF(OR(B94=$AM$1,B94=$AZ$1,B95=$AM$1,B95=$AZ$1,B96=$AM$1,B96=$AZ$1),0,1)))</f>
        <v/>
      </c>
      <c r="AZ94" s="344" t="str">
        <f>IF($A94&gt;='FG_576way_Regular Symbol(2wild)'!E$16,"",IF(C94=0,"",IF(OR(C94=$AM$1,C94=$AZ$1,C95=$AM$1,C95=$AZ$1,C96=$AM$1,C96=$AZ$1),0,1)))</f>
        <v/>
      </c>
      <c r="BA94" s="3" t="str">
        <f>IF($A94&gt;='FG_576way_Regular Symbol(2wild)'!F$16,"",IF(D94=0,"",IF(OR(D94=$AM$1,D94=$AZ$1,D95=$AM$1,D95=$AZ$1,D96=$AM$1,D96=$AZ$1,D97=$AM$1,D97=$AZ$1),0,1)))</f>
        <v/>
      </c>
      <c r="BB94" s="3" t="str">
        <f>IF($A94&gt;='FG_576way_Regular Symbol(2wild)'!G$16,"",IF(E94=0,"",IF(OR(E94=$AM$1,E94=$AZ$1,E95=$AM$1,E95=$AZ$1,E96=$AM$1,E96=$AZ$1,E97=$AM$1,E97=$AZ$1),0,1)))</f>
        <v/>
      </c>
      <c r="BC94" s="3" t="str">
        <f>IF($A94&gt;='FG_576way_Regular Symbol(2wild)'!H$16,"",IF(F94=0,"",IF(OR(F94=$AM$1,F94=$AZ$1,F95=$AM$1,F95=$AZ$1,F96=$AM$1,F96=$AZ$1,F97=$AM$1,F97=$AZ$1),0,1)))</f>
        <v/>
      </c>
      <c r="BE94" s="344" t="str">
        <f>IF($A94&gt;='FG_576way_Regular Symbol(2wild)'!D$16,"",IF(B94=0,"",IF(OR(B94=$AM$1,B94=$BF$1,B95=$AM$1,B95=$BF$1,B96=$AM$1,B96=$BF$1),0,1)))</f>
        <v/>
      </c>
      <c r="BF94" s="344" t="str">
        <f>IF($A94&gt;='FG_576way_Regular Symbol(2wild)'!E$16,"",IF(C94=0,"",IF(OR(C94=$AM$1,C94=$BF$1,C95=$AM$1,C95=$BF$1,C96=$AM$1,C96=$BF$1),0,1)))</f>
        <v/>
      </c>
      <c r="BG94" s="3" t="str">
        <f>IF($A94&gt;='FG_576way_Regular Symbol(2wild)'!F$16,"",IF(D94=0,"",IF(OR(D94=$AM$1,D94=$BF$1,D95=$AM$1,D95=$BF$1,D96=$AM$1,D96=$BF$1,D97=$AM$1,D97=$BF$1),0,1)))</f>
        <v/>
      </c>
      <c r="BH94" s="3" t="str">
        <f>IF($A94&gt;='FG_576way_Regular Symbol(2wild)'!G$16,"",IF(E94=0,"",IF(OR(E94=$AM$1,E94=$BF$1,E95=$AM$1,E95=$BF$1,E96=$AM$1,E96=$BF$1,E97=$AM$1,E97=$BF$1),0,1)))</f>
        <v/>
      </c>
      <c r="BI94" s="3" t="str">
        <f>IF($A94&gt;='FG_576way_Regular Symbol(2wild)'!H$16,"",IF(F94=0,"",IF(OR(F94=$AM$1,F94=$BF$1,F95=$AM$1,F95=$BF$1,F96=$AM$1,F96=$BF$1,F97=$AM$1,F97=$BF$1),0,1)))</f>
        <v/>
      </c>
      <c r="BK94" s="344" t="str">
        <f>IF($A94&gt;='FG_576way_Regular Symbol(2wild)'!D$16,"",IF(B94=0,"",IF(OR(B94=$AM$1,B94=$BL$1,B95=$AM$1,B95=$BL$1,B96=$AM$1,B96=$BL$1),0,1)))</f>
        <v/>
      </c>
      <c r="BL94" s="344" t="str">
        <f>IF($A94&gt;='FG_576way_Regular Symbol(2wild)'!E$16,"",IF(C94=0,"",IF(OR(C94=$AM$1,C94=$BL$1,C95=$AM$1,C95=$BL$1,C96=$AM$1,C96=$BL$1),0,1)))</f>
        <v/>
      </c>
      <c r="BM94" s="3" t="str">
        <f>IF($A94&gt;='FG_576way_Regular Symbol(2wild)'!F$16,"",IF(D94=0,"",IF(OR(D94=$AM$1,D94=$BL$1,D95=$AM$1,D95=$BL$1,D96=$AM$1,D96=$BL$1,D97=$AM$1,D97=$BL$1),0,1)))</f>
        <v/>
      </c>
      <c r="BN94" s="3" t="str">
        <f>IF($A94&gt;='FG_576way_Regular Symbol(2wild)'!G$16,"",IF(E94=0,"",IF(OR(E94=$AM$1,E94=$BL$1,E95=$AM$1,E95=$BL$1,E96=$AM$1,E96=$BL$1,E97=$AM$1,E97=$BL$1),0,1)))</f>
        <v/>
      </c>
      <c r="BO94" s="3" t="str">
        <f>IF($A94&gt;='FG_576way_Regular Symbol(2wild)'!H$16,"",IF(F94=0,"",IF(OR(F94=$AM$1,F94=$BL$1,F95=$AM$1,F95=$BL$1,F96=$AM$1,F96=$BL$1,F97=$AM$1,F97=$BL$1),0,1)))</f>
        <v/>
      </c>
      <c r="BQ94" s="3" t="str">
        <f>IF($A94&gt;='FG_576way_Regular Symbol(2wild)'!D$16,"",IF(B94=0,"",IF(OR(B94=$BQ$1,B94=$BR$1,B95=$BQ$1,B95=$BR$1,B96=$BQ$1,B96=$BR$1),0,1)))</f>
        <v/>
      </c>
      <c r="BR94" s="3" t="str">
        <f>IF($A94&gt;='FG_576way_Regular Symbol(2wild)'!E$16,"",IF(C94=0,"",IF(OR(C94=$BQ$1,C94=$BR$1,C95=$BQ$1,C95=$BR$1,C96=$BQ$1,C96=$BR$1),0,1)))</f>
        <v/>
      </c>
      <c r="BS94" s="3" t="str">
        <f>IF($A94&gt;='FG_576way_Regular Symbol(2wild)'!F$16,"",IF(D94=0,"",IF(OR(D94=$BQ$1,D94=$BR$1,D95=$BQ$1,D95=$BR$1,D96=$BQ$1,D96=$BR$1,D97=$BQ$1,D97=$BR$1),0,1)))</f>
        <v/>
      </c>
      <c r="BT94" s="3" t="str">
        <f>IF($A94&gt;='FG_576way_Regular Symbol(2wild)'!G$16,"",IF(E94=0,"",IF(OR(E94=$BQ$1,E94=$BR$1,E95=$BQ$1,E95=$BR$1,E96=$BQ$1,E96=$BR$1,E97=$BQ$1,E97=$BR$1),0,1)))</f>
        <v/>
      </c>
      <c r="BU94" s="3" t="str">
        <f>IF($A94&gt;='FG_576way_Regular Symbol(2wild)'!H$16,"",IF(F94=0,"",IF(OR(F94=$BQ$1,F94=$BR$1,F95=$BQ$1,F95=$BR$1,F96=$BQ$1,F96=$BR$1,F97=$BQ$1,F97=$BR$1),0,1)))</f>
        <v/>
      </c>
      <c r="BW94" s="3" t="str">
        <f>IF($A94&gt;='FG_576way_Regular Symbol(2wild)'!D$16,"",IF(B94=0,"",IF(OR(B94=$BW$1,B95=$BW$1,B96=$BW$1,B94=$BX$1,B95=$BX$1,B96=$BX$1),0,1)))</f>
        <v/>
      </c>
      <c r="BX94" s="3" t="str">
        <f>IF($A94&gt;='FG_576way_Regular Symbol(2wild)'!E$16,"",IF(C94=0,"",IF(OR(C94=$BW$1,C95=$BW$1,C96=$BW$1,C94=$BX$1,C95=$BX$1,C96=$BX$1),0,1)))</f>
        <v/>
      </c>
      <c r="BY94" s="3" t="str">
        <f>IF($A94&gt;='FG_576way_Regular Symbol(2wild)'!F$16,"",IF(D94=0,"",IF(OR(D94=$BW$1,D95=$BW$1,D96=$BW$1,D94=$BX$1,D95=$BX$1,D96=$BX$1,D97=$BW$1,D97=$BX$1),0,1)))</f>
        <v/>
      </c>
      <c r="BZ94" s="3" t="str">
        <f>IF($A94&gt;='FG_576way_Regular Symbol(2wild)'!G$16,"",IF(E94=0,"",IF(OR(E94=$BW$1,E95=$BW$1,E96=$BW$1,E94=$BX$1,E95=$BX$1,E96=$BX$1,E97=$BW$1,E97=$BX$1),0,1)))</f>
        <v/>
      </c>
      <c r="CA94" s="3" t="str">
        <f>IF($A94&gt;='FG_576way_Regular Symbol(2wild)'!H$16,"",IF(F94=0,"",IF(OR(F94=$BW$1,F95=$BW$1,F96=$BW$1,F94=$BX$1,F95=$BX$1,F96=$BX$1,F97=$BW$1,F97=$BX$1),0,1)))</f>
        <v/>
      </c>
      <c r="CC94" s="3" t="str">
        <f>IF($A94&gt;='FG_576way_Regular Symbol(2wild)'!D$16,"",IF(B94=0,"",IF(OR(B94=$BW$1,B95=$BW$1,B96=$BW$1,B94=$CD$1,B95=$CD$1,B96=$CD$1),0,1)))</f>
        <v/>
      </c>
      <c r="CD94" s="3" t="str">
        <f>IF($A94&gt;='FG_576way_Regular Symbol(2wild)'!E$16,"",IF(C94=0,"",IF(OR(C94=$BW$1,C95=$BW$1,C96=$BW$1,C94=$CD$1,C95=$CD$1,C96=$CD$1),0,1)))</f>
        <v/>
      </c>
      <c r="CE94" s="3" t="str">
        <f>IF($A94&gt;='FG_576way_Regular Symbol(2wild)'!F$16,"",IF(D94=0,"",IF(OR(D94=$BW$1,D95=$BW$1,D96=$BW$1,D94=$CD$1,D95=$CD$1,D96=$CD$1,D97=$BW$1,D97=$CD$1),0,1)))</f>
        <v/>
      </c>
      <c r="CF94" s="3" t="str">
        <f>IF($A94&gt;='FG_576way_Regular Symbol(2wild)'!G$16,"",IF(E94=0,"",IF(OR(E94=$BW$1,E95=$BW$1,E96=$BW$1,E94=$CD$1,E95=$CD$1,E96=$CD$1,E97=$BW$1,E97=$CD$1),0,1)))</f>
        <v/>
      </c>
      <c r="CG94" s="3" t="str">
        <f>IF($A94&gt;='FG_576way_Regular Symbol(2wild)'!H$16,"",IF(F94=0,"",IF(OR(F94=$BW$1,F95=$BW$1,F96=$BW$1,F94=$CD$1,F95=$CD$1,F96=$CD$1,F97=$BW$1,F97=$CD$1),0,1)))</f>
        <v/>
      </c>
      <c r="CI94" s="3" t="str">
        <f>IF($A94&gt;='FG_576way_Regular Symbol(2wild)'!D$16,"",IF(B94=0,"",IF(OR(B94=$BW$1,B95=$BW$1,B96=$BW$1,B94=$CJ$1,B95=$CJ$1,B96=$CJ$1),0,1)))</f>
        <v/>
      </c>
      <c r="CJ94" s="3" t="str">
        <f>IF($A94&gt;='FG_576way_Regular Symbol(2wild)'!E$16,"",IF(C94=0,"",IF(OR(C94=$BW$1,C95=$BW$1,C96=$BW$1,C94=$CJ$1,C95=$CJ$1,C96=$CJ$1),0,1)))</f>
        <v/>
      </c>
      <c r="CK94" s="3" t="str">
        <f>IF($A94&gt;='FG_576way_Regular Symbol(2wild)'!F$16,"",IF(D94=0,"",IF(OR(D94=$BW$1,D95=$BW$1,D96=$BW$1,D94=$CJ$1,D95=$CJ$1,D96=$CJ$1,D97=$BW$1,D97=$CJ$1),0,1)))</f>
        <v/>
      </c>
      <c r="CL94" s="3" t="str">
        <f>IF($A94&gt;='FG_576way_Regular Symbol(2wild)'!G$16,"",IF(E94=0,"",IF(OR(E94=$BW$1,E95=$BW$1,E96=$BW$1,E94=$CJ$1,E95=$CJ$1,E96=$CJ$1,E97=$BW$1,E97=$CJ$1),0,1)))</f>
        <v/>
      </c>
      <c r="CM94" s="3" t="str">
        <f>IF($A94&gt;='FG_576way_Regular Symbol(2wild)'!H$16,"",IF(F94=0,"",IF(OR(F94=$BW$1,F95=$BW$1,F96=$BW$1,F94=$CJ$1,F95=$CJ$1,F96=$CJ$1,F97=$BW$1,F97=$CJ$1),0,1)))</f>
        <v/>
      </c>
      <c r="CO94" s="3" t="str">
        <f>IF($A94&gt;='FG_576way_Regular Symbol(2wild)'!D$16,"",IF(B94=0,"",IF(OR(B94=$BW$1,B95=$BW$1,B96=$BW$1,B94=$CP$1,B95=$CP$1,B96=$CP$1),0,1)))</f>
        <v/>
      </c>
      <c r="CP94" s="3" t="str">
        <f>IF($A94&gt;='FG_576way_Regular Symbol(2wild)'!E$16,"",IF(C94=0,"",IF(OR(C94=$BW$1,C95=$BW$1,C96=$BW$1,C94=$CP$1,C95=$CP$1,C96=$CP$1),0,1)))</f>
        <v/>
      </c>
      <c r="CQ94" s="3" t="str">
        <f>IF($A94&gt;='FG_576way_Regular Symbol(2wild)'!F$16,"",IF(D94=0,"",IF(OR(D94=$BW$1,D95=$BW$1,D96=$BW$1,D94=$CP$1,D95=$CP$1,D96=$CP$1,D97=$BW$1,D97=$CP$1),0,1)))</f>
        <v/>
      </c>
      <c r="CR94" s="3" t="str">
        <f>IF($A94&gt;='FG_576way_Regular Symbol(2wild)'!G$16,"",IF(E94=0,"",IF(OR(E94=$BW$1,E95=$BW$1,E96=$BW$1,E94=$CP$1,E95=$CP$1,E96=$CP$1,E97=$BW$1,E97=$CP$1),0,1)))</f>
        <v/>
      </c>
      <c r="CS94" s="3" t="str">
        <f>IF($A94&gt;='FG_576way_Regular Symbol(2wild)'!H$16,"",IF(F94=0,"",IF(OR(F94=$BW$1,F95=$BW$1,F96=$BW$1,F94=$CP$1,F95=$CP$1,F96=$CP$1,F97=$BW$1,F97=$CP$1),0,1)))</f>
        <v/>
      </c>
      <c r="CU94" s="3" t="str">
        <f>IF($A94&gt;='FG_576way_Regular Symbol(2wild)'!D$16,"",IF(B94=0,"",IF(OR(B94=$BW$1,B95=$BW$1,B96=$BW$1,B94=$CV$1,B95=$CV$1,B96=$CV$1),0,1)))</f>
        <v/>
      </c>
      <c r="CV94" s="3" t="str">
        <f>IF($A94&gt;='FG_576way_Regular Symbol(2wild)'!E$16,"",IF(C94=0,"",IF(OR(C94=$BW$1,C95=$BW$1,C96=$BW$1,C94=$CV$1,C95=$CV$1,C96=$CV$1),0,1)))</f>
        <v/>
      </c>
      <c r="CW94" s="3" t="str">
        <f>IF($A94&gt;='FG_576way_Regular Symbol(2wild)'!F$16,"",IF(D94=0,"",IF(OR(D94=$BW$1,D95=$BW$1,D96=$BW$1,D94=$CV$1,D95=$CV$1,D96=$CV$1,D97=$BW$1,D97=$CV$1),0,1)))</f>
        <v/>
      </c>
      <c r="CX94" s="3" t="str">
        <f>IF($A94&gt;='FG_576way_Regular Symbol(2wild)'!G$16,"",IF(E94=0,"",IF(OR(E94=$BW$1,E95=$BW$1,E96=$BW$1,E94=$CV$1,E95=$CV$1,E96=$CV$1,E97=$BW$1,E97=$CV$1),0,1)))</f>
        <v/>
      </c>
      <c r="CY94" s="3" t="str">
        <f>IF($A94&gt;='FG_576way_Regular Symbol(2wild)'!H$16,"",IF(F94=0,"",IF(OR(F94=$BW$1,F95=$BW$1,F96=$BW$1,F94=$CV$1,F95=$CV$1,F96=$CV$1,F97=$BW$1,F97=$CV$1),0,1)))</f>
        <v/>
      </c>
    </row>
    <row r="95" spans="1:103">
      <c r="A95" s="335"/>
      <c r="B95" s="191"/>
      <c r="C95" s="191"/>
      <c r="D95" s="191"/>
      <c r="E95" s="191"/>
      <c r="F95" s="338"/>
      <c r="O95" s="344"/>
      <c r="P95" s="3"/>
      <c r="Q95" s="3"/>
      <c r="R95" s="3"/>
      <c r="S95" s="135"/>
      <c r="U95" s="344"/>
      <c r="V95" s="3"/>
      <c r="W95" s="3"/>
      <c r="X95" s="3"/>
      <c r="Y95" s="135"/>
      <c r="AA95" s="344"/>
      <c r="AB95" s="3"/>
      <c r="AC95" s="3"/>
      <c r="AD95" s="3"/>
      <c r="AE95" s="135"/>
      <c r="AG95" s="344" t="str">
        <f>IF($A95&gt;='FG_576way_Regular Symbol(2wild)'!D$16,"",IF(B95=0,"",IF(OR(B95=$AG$1,B95=$AH$1,B96=$AG$1,B96=$AH$1,B97=$AG$1,B97=$AH$1),0,1)))</f>
        <v/>
      </c>
      <c r="AH95" s="344" t="str">
        <f>IF($A95&gt;='FG_576way_Regular Symbol(2wild)'!E$16,"",IF(C95=0,"",IF(OR(C95=$AG$1,C95=$AH$1,C96=$AG$1,C96=$AH$1,C97=$AG$1,C97=$AH$1),0,1)))</f>
        <v/>
      </c>
      <c r="AI95" s="3" t="str">
        <f>IF($A95&gt;='FG_576way_Regular Symbol(2wild)'!F$16,"",IF(D95=0,"",IF(OR(D95=$AG$1,D95=$AH$1,D96=$AG$1,D96=$AH$1,D97=$AG$1,D97=$AH$1,D98=$AG$1,D98=$AH$1),0,1)))</f>
        <v/>
      </c>
      <c r="AJ95" s="3" t="str">
        <f>IF($A95&gt;='FG_576way_Regular Symbol(2wild)'!G$16,"",IF(E95=0,"",IF(OR(E95=$AG$1,E95=$AH$1,E96=$AG$1,E96=$AH$1,E97=$AG$1,E97=$AH$1,E98=$AG$1,E98=$AH$1),0,1)))</f>
        <v/>
      </c>
      <c r="AK95" s="3" t="str">
        <f>IF($A95&gt;='FG_576way_Regular Symbol(2wild)'!H$16,"",IF(F95=0,"",IF(OR(F95=$AG$1,F95=$AH$1,F96=$AG$1,F96=$AH$1,F97=$AG$1,F97=$AH$1,F98=$AG$1,F98=$AH$1),0,1)))</f>
        <v/>
      </c>
      <c r="AM95" s="344" t="str">
        <f>IF($A95&gt;='FG_576way_Regular Symbol(2wild)'!D$16,"",IF(B95=0,"",IF(OR(B95=$AM$1,B95=$AN$1,B96=$AM$1,B96=$AN$1,B97=$AM$1,B97=$AN$1),0,1)))</f>
        <v/>
      </c>
      <c r="AN95" s="344" t="str">
        <f>IF($A95&gt;='FG_576way_Regular Symbol(2wild)'!E$16,"",IF(C95=0,"",IF(OR(C95=$AM$1,C95=$AN$1,C96=$AM$1,C96=$AN$1,C97=$AM$1,C97=$AN$1),0,1)))</f>
        <v/>
      </c>
      <c r="AO95" s="3" t="str">
        <f>IF($A95&gt;='FG_576way_Regular Symbol(2wild)'!F$16,"",IF(D95=0,"",IF(OR(D95=$AM$1,D95=$AN$1,D96=$AM$1,D96=$AN$1,D97=$AM$1,D97=$AN$1,D98=$AM$1,D98=$AN$1),0,1)))</f>
        <v/>
      </c>
      <c r="AP95" s="3" t="str">
        <f>IF($A95&gt;='FG_576way_Regular Symbol(2wild)'!G$16,"",IF(E95=0,"",IF(OR(E95=$AM$1,E95=$AN$1,E96=$AM$1,E96=$AN$1,E97=$AM$1,E97=$AN$1,E98=$AM$1,E98=$AN$1),0,1)))</f>
        <v/>
      </c>
      <c r="AQ95" s="3" t="str">
        <f>IF($A95&gt;='FG_576way_Regular Symbol(2wild)'!H$16,"",IF(F95=0,"",IF(OR(F95=$AM$1,F95=$AN$1,F96=$AM$1,F96=$AN$1,F97=$AM$1,F97=$AN$1,F98=$AM$1,F98=$AN$1),0,1)))</f>
        <v/>
      </c>
      <c r="AS95" s="344" t="str">
        <f>IF($A95&gt;='FG_576way_Regular Symbol(2wild)'!D$16,"",IF(B95=0,"",IF(OR(B95=$AM$1,B95=$AT$1,B96=$AM$1,B96=$AT$1,B97=$AM$1,B97=$AT$1),0,1)))</f>
        <v/>
      </c>
      <c r="AT95" s="344" t="str">
        <f>IF($A95&gt;='FG_576way_Regular Symbol(2wild)'!E$16,"",IF(C95=0,"",IF(OR(C95=$AM$1,C95=$AT$1,C96=$AM$1,C96=$AT$1,C97=$AM$1,C97=$AT$1),0,1)))</f>
        <v/>
      </c>
      <c r="AU95" s="3" t="str">
        <f>IF($A95&gt;='FG_576way_Regular Symbol(2wild)'!F$16,"",IF(D95=0,"",IF(OR(D95=$AM$1,D95=$AT$1,D96=$AM$1,D96=$AT$1,D97=$AM$1,D97=$AT$1,D98=$AM$1,D98=$AT$1),0,1)))</f>
        <v/>
      </c>
      <c r="AV95" s="3" t="str">
        <f>IF($A95&gt;='FG_576way_Regular Symbol(2wild)'!G$16,"",IF(E95=0,"",IF(OR(E95=$AM$1,E95=$AT$1,E96=$AM$1,E96=$AT$1,E97=$AM$1,E97=$AT$1,E98=$AM$1,E98=$AT$1),0,1)))</f>
        <v/>
      </c>
      <c r="AW95" s="3" t="str">
        <f>IF($A95&gt;='FG_576way_Regular Symbol(2wild)'!H$16,"",IF(F95=0,"",IF(OR(F95=$AM$1,F95=$AT$1,F96=$AM$1,F96=$AT$1,F97=$AM$1,F97=$AT$1,F98=$AM$1,F98=$AT$1),0,1)))</f>
        <v/>
      </c>
      <c r="AY95" s="344" t="str">
        <f>IF($A95&gt;='FG_576way_Regular Symbol(2wild)'!D$16,"",IF(B95=0,"",IF(OR(B95=$AM$1,B95=$AZ$1,B96=$AM$1,B96=$AZ$1,B97=$AM$1,B97=$AZ$1),0,1)))</f>
        <v/>
      </c>
      <c r="AZ95" s="344" t="str">
        <f>IF($A95&gt;='FG_576way_Regular Symbol(2wild)'!E$16,"",IF(C95=0,"",IF(OR(C95=$AM$1,C95=$AZ$1,C96=$AM$1,C96=$AZ$1,C97=$AM$1,C97=$AZ$1),0,1)))</f>
        <v/>
      </c>
      <c r="BA95" s="3" t="str">
        <f>IF($A95&gt;='FG_576way_Regular Symbol(2wild)'!F$16,"",IF(D95=0,"",IF(OR(D95=$AM$1,D95=$AZ$1,D96=$AM$1,D96=$AZ$1,D97=$AM$1,D97=$AZ$1,D98=$AM$1,D98=$AZ$1),0,1)))</f>
        <v/>
      </c>
      <c r="BB95" s="3" t="str">
        <f>IF($A95&gt;='FG_576way_Regular Symbol(2wild)'!G$16,"",IF(E95=0,"",IF(OR(E95=$AM$1,E95=$AZ$1,E96=$AM$1,E96=$AZ$1,E97=$AM$1,E97=$AZ$1,E98=$AM$1,E98=$AZ$1),0,1)))</f>
        <v/>
      </c>
      <c r="BC95" s="3" t="str">
        <f>IF($A95&gt;='FG_576way_Regular Symbol(2wild)'!H$16,"",IF(F95=0,"",IF(OR(F95=$AM$1,F95=$AZ$1,F96=$AM$1,F96=$AZ$1,F97=$AM$1,F97=$AZ$1,F98=$AM$1,F98=$AZ$1),0,1)))</f>
        <v/>
      </c>
      <c r="BE95" s="344" t="str">
        <f>IF($A95&gt;='FG_576way_Regular Symbol(2wild)'!D$16,"",IF(B95=0,"",IF(OR(B95=$AM$1,B95=$BF$1,B96=$AM$1,B96=$BF$1,B97=$AM$1,B97=$BF$1),0,1)))</f>
        <v/>
      </c>
      <c r="BF95" s="344" t="str">
        <f>IF($A95&gt;='FG_576way_Regular Symbol(2wild)'!E$16,"",IF(C95=0,"",IF(OR(C95=$AM$1,C95=$BF$1,C96=$AM$1,C96=$BF$1,C97=$AM$1,C97=$BF$1),0,1)))</f>
        <v/>
      </c>
      <c r="BG95" s="3" t="str">
        <f>IF($A95&gt;='FG_576way_Regular Symbol(2wild)'!F$16,"",IF(D95=0,"",IF(OR(D95=$AM$1,D95=$BF$1,D96=$AM$1,D96=$BF$1,D97=$AM$1,D97=$BF$1,D98=$AM$1,D98=$BF$1),0,1)))</f>
        <v/>
      </c>
      <c r="BH95" s="3" t="str">
        <f>IF($A95&gt;='FG_576way_Regular Symbol(2wild)'!G$16,"",IF(E95=0,"",IF(OR(E95=$AM$1,E95=$BF$1,E96=$AM$1,E96=$BF$1,E97=$AM$1,E97=$BF$1,E98=$AM$1,E98=$BF$1),0,1)))</f>
        <v/>
      </c>
      <c r="BI95" s="3" t="str">
        <f>IF($A95&gt;='FG_576way_Regular Symbol(2wild)'!H$16,"",IF(F95=0,"",IF(OR(F95=$AM$1,F95=$BF$1,F96=$AM$1,F96=$BF$1,F97=$AM$1,F97=$BF$1,F98=$AM$1,F98=$BF$1),0,1)))</f>
        <v/>
      </c>
      <c r="BK95" s="344" t="str">
        <f>IF($A95&gt;='FG_576way_Regular Symbol(2wild)'!D$16,"",IF(B95=0,"",IF(OR(B95=$AM$1,B95=$BL$1,B96=$AM$1,B96=$BL$1,B97=$AM$1,B97=$BL$1),0,1)))</f>
        <v/>
      </c>
      <c r="BL95" s="344" t="str">
        <f>IF($A95&gt;='FG_576way_Regular Symbol(2wild)'!E$16,"",IF(C95=0,"",IF(OR(C95=$AM$1,C95=$BL$1,C96=$AM$1,C96=$BL$1,C97=$AM$1,C97=$BL$1),0,1)))</f>
        <v/>
      </c>
      <c r="BM95" s="3" t="str">
        <f>IF($A95&gt;='FG_576way_Regular Symbol(2wild)'!F$16,"",IF(D95=0,"",IF(OR(D95=$AM$1,D95=$BL$1,D96=$AM$1,D96=$BL$1,D97=$AM$1,D97=$BL$1,D98=$AM$1,D98=$BL$1),0,1)))</f>
        <v/>
      </c>
      <c r="BN95" s="3" t="str">
        <f>IF($A95&gt;='FG_576way_Regular Symbol(2wild)'!G$16,"",IF(E95=0,"",IF(OR(E95=$AM$1,E95=$BL$1,E96=$AM$1,E96=$BL$1,E97=$AM$1,E97=$BL$1,E98=$AM$1,E98=$BL$1),0,1)))</f>
        <v/>
      </c>
      <c r="BO95" s="3" t="str">
        <f>IF($A95&gt;='FG_576way_Regular Symbol(2wild)'!H$16,"",IF(F95=0,"",IF(OR(F95=$AM$1,F95=$BL$1,F96=$AM$1,F96=$BL$1,F97=$AM$1,F97=$BL$1,F98=$AM$1,F98=$BL$1),0,1)))</f>
        <v/>
      </c>
      <c r="BQ95" s="3" t="str">
        <f>IF($A95&gt;='FG_576way_Regular Symbol(2wild)'!D$16,"",IF(B95=0,"",IF(OR(B95=$BQ$1,B95=$BR$1,B96=$BQ$1,B96=$BR$1,B97=$BQ$1,B97=$BR$1),0,1)))</f>
        <v/>
      </c>
      <c r="BR95" s="3" t="str">
        <f>IF($A95&gt;='FG_576way_Regular Symbol(2wild)'!E$16,"",IF(C95=0,"",IF(OR(C95=$BQ$1,C95=$BR$1,C96=$BQ$1,C96=$BR$1,C97=$BQ$1,C97=$BR$1),0,1)))</f>
        <v/>
      </c>
      <c r="BS95" s="3" t="str">
        <f>IF($A95&gt;='FG_576way_Regular Symbol(2wild)'!F$16,"",IF(D95=0,"",IF(OR(D95=$BQ$1,D95=$BR$1,D96=$BQ$1,D96=$BR$1,D97=$BQ$1,D97=$BR$1,D98=$BQ$1,D98=$BR$1),0,1)))</f>
        <v/>
      </c>
      <c r="BT95" s="3" t="str">
        <f>IF($A95&gt;='FG_576way_Regular Symbol(2wild)'!G$16,"",IF(E95=0,"",IF(OR(E95=$BQ$1,E95=$BR$1,E96=$BQ$1,E96=$BR$1,E97=$BQ$1,E97=$BR$1,E98=$BQ$1,E98=$BR$1),0,1)))</f>
        <v/>
      </c>
      <c r="BU95" s="3" t="str">
        <f>IF($A95&gt;='FG_576way_Regular Symbol(2wild)'!H$16,"",IF(F95=0,"",IF(OR(F95=$BQ$1,F95=$BR$1,F96=$BQ$1,F96=$BR$1,F97=$BQ$1,F97=$BR$1,F98=$BQ$1,F98=$BR$1),0,1)))</f>
        <v/>
      </c>
      <c r="BW95" s="3" t="str">
        <f>IF($A95&gt;='FG_576way_Regular Symbol(2wild)'!D$16,"",IF(B95=0,"",IF(OR(B95=$BW$1,B96=$BW$1,B97=$BW$1,B95=$BX$1,B96=$BX$1,B97=$BX$1),0,1)))</f>
        <v/>
      </c>
      <c r="BX95" s="3" t="str">
        <f>IF($A95&gt;='FG_576way_Regular Symbol(2wild)'!E$16,"",IF(C95=0,"",IF(OR(C95=$BW$1,C96=$BW$1,C97=$BW$1,C95=$BX$1,C96=$BX$1,C97=$BX$1),0,1)))</f>
        <v/>
      </c>
      <c r="BY95" s="3" t="str">
        <f>IF($A95&gt;='FG_576way_Regular Symbol(2wild)'!F$16,"",IF(D95=0,"",IF(OR(D95=$BW$1,D96=$BW$1,D97=$BW$1,D95=$BX$1,D96=$BX$1,D97=$BX$1,D98=$BW$1,D98=$BX$1),0,1)))</f>
        <v/>
      </c>
      <c r="BZ95" s="3" t="str">
        <f>IF($A95&gt;='FG_576way_Regular Symbol(2wild)'!G$16,"",IF(E95=0,"",IF(OR(E95=$BW$1,E96=$BW$1,E97=$BW$1,E95=$BX$1,E96=$BX$1,E97=$BX$1,E98=$BW$1,E98=$BX$1),0,1)))</f>
        <v/>
      </c>
      <c r="CA95" s="3" t="str">
        <f>IF($A95&gt;='FG_576way_Regular Symbol(2wild)'!H$16,"",IF(F95=0,"",IF(OR(F95=$BW$1,F96=$BW$1,F97=$BW$1,F95=$BX$1,F96=$BX$1,F97=$BX$1,F98=$BW$1,F98=$BX$1),0,1)))</f>
        <v/>
      </c>
      <c r="CC95" s="3" t="str">
        <f>IF($A95&gt;='FG_576way_Regular Symbol(2wild)'!D$16,"",IF(B95=0,"",IF(OR(B95=$BW$1,B96=$BW$1,B97=$BW$1,B95=$CD$1,B96=$CD$1,B97=$CD$1),0,1)))</f>
        <v/>
      </c>
      <c r="CD95" s="3" t="str">
        <f>IF($A95&gt;='FG_576way_Regular Symbol(2wild)'!E$16,"",IF(C95=0,"",IF(OR(C95=$BW$1,C96=$BW$1,C97=$BW$1,C95=$CD$1,C96=$CD$1,C97=$CD$1),0,1)))</f>
        <v/>
      </c>
      <c r="CE95" s="3" t="str">
        <f>IF($A95&gt;='FG_576way_Regular Symbol(2wild)'!F$16,"",IF(D95=0,"",IF(OR(D95=$BW$1,D96=$BW$1,D97=$BW$1,D95=$CD$1,D96=$CD$1,D97=$CD$1,D98=$BW$1,D98=$CD$1),0,1)))</f>
        <v/>
      </c>
      <c r="CF95" s="3" t="str">
        <f>IF($A95&gt;='FG_576way_Regular Symbol(2wild)'!G$16,"",IF(E95=0,"",IF(OR(E95=$BW$1,E96=$BW$1,E97=$BW$1,E95=$CD$1,E96=$CD$1,E97=$CD$1,E98=$BW$1,E98=$CD$1),0,1)))</f>
        <v/>
      </c>
      <c r="CG95" s="3" t="str">
        <f>IF($A95&gt;='FG_576way_Regular Symbol(2wild)'!H$16,"",IF(F95=0,"",IF(OR(F95=$BW$1,F96=$BW$1,F97=$BW$1,F95=$CD$1,F96=$CD$1,F97=$CD$1,F98=$BW$1,F98=$CD$1),0,1)))</f>
        <v/>
      </c>
      <c r="CI95" s="3" t="str">
        <f>IF($A95&gt;='FG_576way_Regular Symbol(2wild)'!D$16,"",IF(B95=0,"",IF(OR(B95=$BW$1,B96=$BW$1,B97=$BW$1,B95=$CJ$1,B96=$CJ$1,B97=$CJ$1),0,1)))</f>
        <v/>
      </c>
      <c r="CJ95" s="3" t="str">
        <f>IF($A95&gt;='FG_576way_Regular Symbol(2wild)'!E$16,"",IF(C95=0,"",IF(OR(C95=$BW$1,C96=$BW$1,C97=$BW$1,C95=$CJ$1,C96=$CJ$1,C97=$CJ$1),0,1)))</f>
        <v/>
      </c>
      <c r="CK95" s="3" t="str">
        <f>IF($A95&gt;='FG_576way_Regular Symbol(2wild)'!F$16,"",IF(D95=0,"",IF(OR(D95=$BW$1,D96=$BW$1,D97=$BW$1,D95=$CJ$1,D96=$CJ$1,D97=$CJ$1,D98=$BW$1,D98=$CJ$1),0,1)))</f>
        <v/>
      </c>
      <c r="CL95" s="3" t="str">
        <f>IF($A95&gt;='FG_576way_Regular Symbol(2wild)'!G$16,"",IF(E95=0,"",IF(OR(E95=$BW$1,E96=$BW$1,E97=$BW$1,E95=$CJ$1,E96=$CJ$1,E97=$CJ$1,E98=$BW$1,E98=$CJ$1),0,1)))</f>
        <v/>
      </c>
      <c r="CM95" s="3" t="str">
        <f>IF($A95&gt;='FG_576way_Regular Symbol(2wild)'!H$16,"",IF(F95=0,"",IF(OR(F95=$BW$1,F96=$BW$1,F97=$BW$1,F95=$CJ$1,F96=$CJ$1,F97=$CJ$1,F98=$BW$1,F98=$CJ$1),0,1)))</f>
        <v/>
      </c>
      <c r="CO95" s="3" t="str">
        <f>IF($A95&gt;='FG_576way_Regular Symbol(2wild)'!D$16,"",IF(B95=0,"",IF(OR(B95=$BW$1,B96=$BW$1,B97=$BW$1,B95=$CP$1,B96=$CP$1,B97=$CP$1),0,1)))</f>
        <v/>
      </c>
      <c r="CP95" s="3" t="str">
        <f>IF($A95&gt;='FG_576way_Regular Symbol(2wild)'!E$16,"",IF(C95=0,"",IF(OR(C95=$BW$1,C96=$BW$1,C97=$BW$1,C95=$CP$1,C96=$CP$1,C97=$CP$1),0,1)))</f>
        <v/>
      </c>
      <c r="CQ95" s="3" t="str">
        <f>IF($A95&gt;='FG_576way_Regular Symbol(2wild)'!F$16,"",IF(D95=0,"",IF(OR(D95=$BW$1,D96=$BW$1,D97=$BW$1,D95=$CP$1,D96=$CP$1,D97=$CP$1,D98=$BW$1,D98=$CP$1),0,1)))</f>
        <v/>
      </c>
      <c r="CR95" s="3" t="str">
        <f>IF($A95&gt;='FG_576way_Regular Symbol(2wild)'!G$16,"",IF(E95=0,"",IF(OR(E95=$BW$1,E96=$BW$1,E97=$BW$1,E95=$CP$1,E96=$CP$1,E97=$CP$1,E98=$BW$1,E98=$CP$1),0,1)))</f>
        <v/>
      </c>
      <c r="CS95" s="3" t="str">
        <f>IF($A95&gt;='FG_576way_Regular Symbol(2wild)'!H$16,"",IF(F95=0,"",IF(OR(F95=$BW$1,F96=$BW$1,F97=$BW$1,F95=$CP$1,F96=$CP$1,F97=$CP$1,F98=$BW$1,F98=$CP$1),0,1)))</f>
        <v/>
      </c>
      <c r="CU95" s="3" t="str">
        <f>IF($A95&gt;='FG_576way_Regular Symbol(2wild)'!D$16,"",IF(B95=0,"",IF(OR(B95=$BW$1,B96=$BW$1,B97=$BW$1,B95=$CV$1,B96=$CV$1,B97=$CV$1),0,1)))</f>
        <v/>
      </c>
      <c r="CV95" s="3" t="str">
        <f>IF($A95&gt;='FG_576way_Regular Symbol(2wild)'!E$16,"",IF(C95=0,"",IF(OR(C95=$BW$1,C96=$BW$1,C97=$BW$1,C95=$CV$1,C96=$CV$1,C97=$CV$1),0,1)))</f>
        <v/>
      </c>
      <c r="CW95" s="3" t="str">
        <f>IF($A95&gt;='FG_576way_Regular Symbol(2wild)'!F$16,"",IF(D95=0,"",IF(OR(D95=$BW$1,D96=$BW$1,D97=$BW$1,D95=$CV$1,D96=$CV$1,D97=$CV$1,D98=$BW$1,D98=$CV$1),0,1)))</f>
        <v/>
      </c>
      <c r="CX95" s="3" t="str">
        <f>IF($A95&gt;='FG_576way_Regular Symbol(2wild)'!G$16,"",IF(E95=0,"",IF(OR(E95=$BW$1,E96=$BW$1,E97=$BW$1,E95=$CV$1,E96=$CV$1,E97=$CV$1,E98=$BW$1,E98=$CV$1),0,1)))</f>
        <v/>
      </c>
      <c r="CY95" s="3" t="str">
        <f>IF($A95&gt;='FG_576way_Regular Symbol(2wild)'!H$16,"",IF(F95=0,"",IF(OR(F95=$BW$1,F96=$BW$1,F97=$BW$1,F95=$CV$1,F96=$CV$1,F97=$CV$1,F98=$BW$1,F98=$CV$1),0,1)))</f>
        <v/>
      </c>
    </row>
    <row r="96" spans="1:103">
      <c r="A96" s="335"/>
      <c r="B96" s="191"/>
      <c r="C96" s="191"/>
      <c r="D96" s="191"/>
      <c r="E96" s="191"/>
      <c r="F96" s="338"/>
      <c r="O96" s="344"/>
      <c r="P96" s="3"/>
      <c r="Q96" s="3"/>
      <c r="R96" s="3"/>
      <c r="S96" s="135"/>
      <c r="U96" s="344"/>
      <c r="V96" s="3"/>
      <c r="W96" s="3"/>
      <c r="X96" s="3"/>
      <c r="Y96" s="135"/>
      <c r="AA96" s="344"/>
      <c r="AB96" s="3"/>
      <c r="AC96" s="3"/>
      <c r="AD96" s="3"/>
      <c r="AE96" s="135"/>
      <c r="AG96" s="344" t="str">
        <f>IF($A96&gt;='FG_576way_Regular Symbol(2wild)'!D$16,"",IF(B96=0,"",IF(OR(B96=$AG$1,B96=$AH$1,B97=$AG$1,B97=$AH$1,B98=$AG$1,B98=$AH$1),0,1)))</f>
        <v/>
      </c>
      <c r="AH96" s="344" t="str">
        <f>IF($A96&gt;='FG_576way_Regular Symbol(2wild)'!E$16,"",IF(C96=0,"",IF(OR(C96=$AG$1,C96=$AH$1,C97=$AG$1,C97=$AH$1,C98=$AG$1,C98=$AH$1),0,1)))</f>
        <v/>
      </c>
      <c r="AI96" s="3" t="str">
        <f>IF($A96&gt;='FG_576way_Regular Symbol(2wild)'!F$16,"",IF(D96=0,"",IF(OR(D96=$AG$1,D96=$AH$1,D97=$AG$1,D97=$AH$1,D98=$AG$1,D98=$AH$1,D99=$AG$1,D99=$AH$1),0,1)))</f>
        <v/>
      </c>
      <c r="AJ96" s="3" t="str">
        <f>IF($A96&gt;='FG_576way_Regular Symbol(2wild)'!G$16,"",IF(E96=0,"",IF(OR(E96=$AG$1,E96=$AH$1,E97=$AG$1,E97=$AH$1,E98=$AG$1,E98=$AH$1,E99=$AG$1,E99=$AH$1),0,1)))</f>
        <v/>
      </c>
      <c r="AK96" s="3" t="str">
        <f>IF($A96&gt;='FG_576way_Regular Symbol(2wild)'!H$16,"",IF(F96=0,"",IF(OR(F96=$AG$1,F96=$AH$1,F97=$AG$1,F97=$AH$1,F98=$AG$1,F98=$AH$1,F99=$AG$1,F99=$AH$1),0,1)))</f>
        <v/>
      </c>
      <c r="AM96" s="344" t="str">
        <f>IF($A96&gt;='FG_576way_Regular Symbol(2wild)'!D$16,"",IF(B96=0,"",IF(OR(B96=$AM$1,B96=$AN$1,B97=$AM$1,B97=$AN$1,B98=$AM$1,B98=$AN$1),0,1)))</f>
        <v/>
      </c>
      <c r="AN96" s="344" t="str">
        <f>IF($A96&gt;='FG_576way_Regular Symbol(2wild)'!E$16,"",IF(C96=0,"",IF(OR(C96=$AM$1,C96=$AN$1,C97=$AM$1,C97=$AN$1,C98=$AM$1,C98=$AN$1),0,1)))</f>
        <v/>
      </c>
      <c r="AO96" s="3" t="str">
        <f>IF($A96&gt;='FG_576way_Regular Symbol(2wild)'!F$16,"",IF(D96=0,"",IF(OR(D96=$AM$1,D96=$AN$1,D97=$AM$1,D97=$AN$1,D98=$AM$1,D98=$AN$1,D99=$AM$1,D99=$AN$1),0,1)))</f>
        <v/>
      </c>
      <c r="AP96" s="3" t="str">
        <f>IF($A96&gt;='FG_576way_Regular Symbol(2wild)'!G$16,"",IF(E96=0,"",IF(OR(E96=$AM$1,E96=$AN$1,E97=$AM$1,E97=$AN$1,E98=$AM$1,E98=$AN$1,E99=$AM$1,E99=$AN$1),0,1)))</f>
        <v/>
      </c>
      <c r="AQ96" s="3" t="str">
        <f>IF($A96&gt;='FG_576way_Regular Symbol(2wild)'!H$16,"",IF(F96=0,"",IF(OR(F96=$AM$1,F96=$AN$1,F97=$AM$1,F97=$AN$1,F98=$AM$1,F98=$AN$1,F99=$AM$1,F99=$AN$1),0,1)))</f>
        <v/>
      </c>
      <c r="AS96" s="344" t="str">
        <f>IF($A96&gt;='FG_576way_Regular Symbol(2wild)'!D$16,"",IF(B96=0,"",IF(OR(B96=$AM$1,B96=$AT$1,B97=$AM$1,B97=$AT$1,B98=$AM$1,B98=$AT$1),0,1)))</f>
        <v/>
      </c>
      <c r="AT96" s="344" t="str">
        <f>IF($A96&gt;='FG_576way_Regular Symbol(2wild)'!E$16,"",IF(C96=0,"",IF(OR(C96=$AM$1,C96=$AT$1,C97=$AM$1,C97=$AT$1,C98=$AM$1,C98=$AT$1),0,1)))</f>
        <v/>
      </c>
      <c r="AU96" s="3" t="str">
        <f>IF($A96&gt;='FG_576way_Regular Symbol(2wild)'!F$16,"",IF(D96=0,"",IF(OR(D96=$AM$1,D96=$AT$1,D97=$AM$1,D97=$AT$1,D98=$AM$1,D98=$AT$1,D99=$AM$1,D99=$AT$1),0,1)))</f>
        <v/>
      </c>
      <c r="AV96" s="3" t="str">
        <f>IF($A96&gt;='FG_576way_Regular Symbol(2wild)'!G$16,"",IF(E96=0,"",IF(OR(E96=$AM$1,E96=$AT$1,E97=$AM$1,E97=$AT$1,E98=$AM$1,E98=$AT$1,E99=$AM$1,E99=$AT$1),0,1)))</f>
        <v/>
      </c>
      <c r="AW96" s="3" t="str">
        <f>IF($A96&gt;='FG_576way_Regular Symbol(2wild)'!H$16,"",IF(F96=0,"",IF(OR(F96=$AM$1,F96=$AT$1,F97=$AM$1,F97=$AT$1,F98=$AM$1,F98=$AT$1,F99=$AM$1,F99=$AT$1),0,1)))</f>
        <v/>
      </c>
      <c r="AY96" s="344" t="str">
        <f>IF($A96&gt;='FG_576way_Regular Symbol(2wild)'!D$16,"",IF(B96=0,"",IF(OR(B96=$AM$1,B96=$AZ$1,B97=$AM$1,B97=$AZ$1,B98=$AM$1,B98=$AZ$1),0,1)))</f>
        <v/>
      </c>
      <c r="AZ96" s="344" t="str">
        <f>IF($A96&gt;='FG_576way_Regular Symbol(2wild)'!E$16,"",IF(C96=0,"",IF(OR(C96=$AM$1,C96=$AZ$1,C97=$AM$1,C97=$AZ$1,C98=$AM$1,C98=$AZ$1),0,1)))</f>
        <v/>
      </c>
      <c r="BA96" s="3" t="str">
        <f>IF($A96&gt;='FG_576way_Regular Symbol(2wild)'!F$16,"",IF(D96=0,"",IF(OR(D96=$AM$1,D96=$AZ$1,D97=$AM$1,D97=$AZ$1,D98=$AM$1,D98=$AZ$1,D99=$AM$1,D99=$AZ$1),0,1)))</f>
        <v/>
      </c>
      <c r="BB96" s="3" t="str">
        <f>IF($A96&gt;='FG_576way_Regular Symbol(2wild)'!G$16,"",IF(E96=0,"",IF(OR(E96=$AM$1,E96=$AZ$1,E97=$AM$1,E97=$AZ$1,E98=$AM$1,E98=$AZ$1,E99=$AM$1,E99=$AZ$1),0,1)))</f>
        <v/>
      </c>
      <c r="BC96" s="3" t="str">
        <f>IF($A96&gt;='FG_576way_Regular Symbol(2wild)'!H$16,"",IF(F96=0,"",IF(OR(F96=$AM$1,F96=$AZ$1,F97=$AM$1,F97=$AZ$1,F98=$AM$1,F98=$AZ$1,F99=$AM$1,F99=$AZ$1),0,1)))</f>
        <v/>
      </c>
      <c r="BE96" s="344" t="str">
        <f>IF($A96&gt;='FG_576way_Regular Symbol(2wild)'!D$16,"",IF(B96=0,"",IF(OR(B96=$AM$1,B96=$BF$1,B97=$AM$1,B97=$BF$1,B98=$AM$1,B98=$BF$1),0,1)))</f>
        <v/>
      </c>
      <c r="BF96" s="344" t="str">
        <f>IF($A96&gt;='FG_576way_Regular Symbol(2wild)'!E$16,"",IF(C96=0,"",IF(OR(C96=$AM$1,C96=$BF$1,C97=$AM$1,C97=$BF$1,C98=$AM$1,C98=$BF$1),0,1)))</f>
        <v/>
      </c>
      <c r="BG96" s="3" t="str">
        <f>IF($A96&gt;='FG_576way_Regular Symbol(2wild)'!F$16,"",IF(D96=0,"",IF(OR(D96=$AM$1,D96=$BF$1,D97=$AM$1,D97=$BF$1,D98=$AM$1,D98=$BF$1,D99=$AM$1,D99=$BF$1),0,1)))</f>
        <v/>
      </c>
      <c r="BH96" s="3" t="str">
        <f>IF($A96&gt;='FG_576way_Regular Symbol(2wild)'!G$16,"",IF(E96=0,"",IF(OR(E96=$AM$1,E96=$BF$1,E97=$AM$1,E97=$BF$1,E98=$AM$1,E98=$BF$1,E99=$AM$1,E99=$BF$1),0,1)))</f>
        <v/>
      </c>
      <c r="BI96" s="3" t="str">
        <f>IF($A96&gt;='FG_576way_Regular Symbol(2wild)'!H$16,"",IF(F96=0,"",IF(OR(F96=$AM$1,F96=$BF$1,F97=$AM$1,F97=$BF$1,F98=$AM$1,F98=$BF$1,F99=$AM$1,F99=$BF$1),0,1)))</f>
        <v/>
      </c>
      <c r="BK96" s="344" t="str">
        <f>IF($A96&gt;='FG_576way_Regular Symbol(2wild)'!D$16,"",IF(B96=0,"",IF(OR(B96=$AM$1,B96=$BL$1,B97=$AM$1,B97=$BL$1,B98=$AM$1,B98=$BL$1),0,1)))</f>
        <v/>
      </c>
      <c r="BL96" s="344" t="str">
        <f>IF($A96&gt;='FG_576way_Regular Symbol(2wild)'!E$16,"",IF(C96=0,"",IF(OR(C96=$AM$1,C96=$BL$1,C97=$AM$1,C97=$BL$1,C98=$AM$1,C98=$BL$1),0,1)))</f>
        <v/>
      </c>
      <c r="BM96" s="3" t="str">
        <f>IF($A96&gt;='FG_576way_Regular Symbol(2wild)'!F$16,"",IF(D96=0,"",IF(OR(D96=$AM$1,D96=$BL$1,D97=$AM$1,D97=$BL$1,D98=$AM$1,D98=$BL$1,D99=$AM$1,D99=$BL$1),0,1)))</f>
        <v/>
      </c>
      <c r="BN96" s="3" t="str">
        <f>IF($A96&gt;='FG_576way_Regular Symbol(2wild)'!G$16,"",IF(E96=0,"",IF(OR(E96=$AM$1,E96=$BL$1,E97=$AM$1,E97=$BL$1,E98=$AM$1,E98=$BL$1,E99=$AM$1,E99=$BL$1),0,1)))</f>
        <v/>
      </c>
      <c r="BO96" s="3" t="str">
        <f>IF($A96&gt;='FG_576way_Regular Symbol(2wild)'!H$16,"",IF(F96=0,"",IF(OR(F96=$AM$1,F96=$BL$1,F97=$AM$1,F97=$BL$1,F98=$AM$1,F98=$BL$1,F99=$AM$1,F99=$BL$1),0,1)))</f>
        <v/>
      </c>
      <c r="BQ96" s="3" t="str">
        <f>IF($A96&gt;='FG_576way_Regular Symbol(2wild)'!D$16,"",IF(B96=0,"",IF(OR(B96=$BQ$1,B96=$BR$1,B97=$BQ$1,B97=$BR$1,B98=$BQ$1,B98=$BR$1),0,1)))</f>
        <v/>
      </c>
      <c r="BR96" s="3" t="str">
        <f>IF($A96&gt;='FG_576way_Regular Symbol(2wild)'!E$16,"",IF(C96=0,"",IF(OR(C96=$BQ$1,C96=$BR$1,C97=$BQ$1,C97=$BR$1,C98=$BQ$1,C98=$BR$1),0,1)))</f>
        <v/>
      </c>
      <c r="BS96" s="3" t="str">
        <f>IF($A96&gt;='FG_576way_Regular Symbol(2wild)'!F$16,"",IF(D96=0,"",IF(OR(D96=$BQ$1,D96=$BR$1,D97=$BQ$1,D97=$BR$1,D98=$BQ$1,D98=$BR$1,D99=$BQ$1,D99=$BR$1),0,1)))</f>
        <v/>
      </c>
      <c r="BT96" s="3" t="str">
        <f>IF($A96&gt;='FG_576way_Regular Symbol(2wild)'!G$16,"",IF(E96=0,"",IF(OR(E96=$BQ$1,E96=$BR$1,E97=$BQ$1,E97=$BR$1,E98=$BQ$1,E98=$BR$1,E99=$BQ$1,E99=$BR$1),0,1)))</f>
        <v/>
      </c>
      <c r="BU96" s="3" t="str">
        <f>IF($A96&gt;='FG_576way_Regular Symbol(2wild)'!H$16,"",IF(F96=0,"",IF(OR(F96=$BQ$1,F96=$BR$1,F97=$BQ$1,F97=$BR$1,F98=$BQ$1,F98=$BR$1,F99=$BQ$1,F99=$BR$1),0,1)))</f>
        <v/>
      </c>
      <c r="BW96" s="3" t="str">
        <f>IF($A96&gt;='FG_576way_Regular Symbol(2wild)'!D$16,"",IF(B96=0,"",IF(OR(B96=$BW$1,B97=$BW$1,B98=$BW$1,B96=$BX$1,B97=$BX$1,B98=$BX$1),0,1)))</f>
        <v/>
      </c>
      <c r="BX96" s="3" t="str">
        <f>IF($A96&gt;='FG_576way_Regular Symbol(2wild)'!E$16,"",IF(C96=0,"",IF(OR(C96=$BW$1,C97=$BW$1,C98=$BW$1,C96=$BX$1,C97=$BX$1,C98=$BX$1),0,1)))</f>
        <v/>
      </c>
      <c r="BY96" s="3" t="str">
        <f>IF($A96&gt;='FG_576way_Regular Symbol(2wild)'!F$16,"",IF(D96=0,"",IF(OR(D96=$BW$1,D97=$BW$1,D98=$BW$1,D96=$BX$1,D97=$BX$1,D98=$BX$1,D99=$BW$1,D99=$BX$1),0,1)))</f>
        <v/>
      </c>
      <c r="BZ96" s="3" t="str">
        <f>IF($A96&gt;='FG_576way_Regular Symbol(2wild)'!G$16,"",IF(E96=0,"",IF(OR(E96=$BW$1,E97=$BW$1,E98=$BW$1,E96=$BX$1,E97=$BX$1,E98=$BX$1,E99=$BW$1,E99=$BX$1),0,1)))</f>
        <v/>
      </c>
      <c r="CA96" s="3" t="str">
        <f>IF($A96&gt;='FG_576way_Regular Symbol(2wild)'!H$16,"",IF(F96=0,"",IF(OR(F96=$BW$1,F97=$BW$1,F98=$BW$1,F96=$BX$1,F97=$BX$1,F98=$BX$1,F99=$BW$1,F99=$BX$1),0,1)))</f>
        <v/>
      </c>
      <c r="CC96" s="3" t="str">
        <f>IF($A96&gt;='FG_576way_Regular Symbol(2wild)'!D$16,"",IF(B96=0,"",IF(OR(B96=$BW$1,B97=$BW$1,B98=$BW$1,B96=$CD$1,B97=$CD$1,B98=$CD$1),0,1)))</f>
        <v/>
      </c>
      <c r="CD96" s="3" t="str">
        <f>IF($A96&gt;='FG_576way_Regular Symbol(2wild)'!E$16,"",IF(C96=0,"",IF(OR(C96=$BW$1,C97=$BW$1,C98=$BW$1,C96=$CD$1,C97=$CD$1,C98=$CD$1),0,1)))</f>
        <v/>
      </c>
      <c r="CE96" s="3" t="str">
        <f>IF($A96&gt;='FG_576way_Regular Symbol(2wild)'!F$16,"",IF(D96=0,"",IF(OR(D96=$BW$1,D97=$BW$1,D98=$BW$1,D96=$CD$1,D97=$CD$1,D98=$CD$1,D99=$BW$1,D99=$CD$1),0,1)))</f>
        <v/>
      </c>
      <c r="CF96" s="3" t="str">
        <f>IF($A96&gt;='FG_576way_Regular Symbol(2wild)'!G$16,"",IF(E96=0,"",IF(OR(E96=$BW$1,E97=$BW$1,E98=$BW$1,E96=$CD$1,E97=$CD$1,E98=$CD$1,E99=$BW$1,E99=$CD$1),0,1)))</f>
        <v/>
      </c>
      <c r="CG96" s="3" t="str">
        <f>IF($A96&gt;='FG_576way_Regular Symbol(2wild)'!H$16,"",IF(F96=0,"",IF(OR(F96=$BW$1,F97=$BW$1,F98=$BW$1,F96=$CD$1,F97=$CD$1,F98=$CD$1,F99=$BW$1,F99=$CD$1),0,1)))</f>
        <v/>
      </c>
      <c r="CI96" s="3" t="str">
        <f>IF($A96&gt;='FG_576way_Regular Symbol(2wild)'!D$16,"",IF(B96=0,"",IF(OR(B96=$BW$1,B97=$BW$1,B98=$BW$1,B96=$CJ$1,B97=$CJ$1,B98=$CJ$1),0,1)))</f>
        <v/>
      </c>
      <c r="CJ96" s="3" t="str">
        <f>IF($A96&gt;='FG_576way_Regular Symbol(2wild)'!E$16,"",IF(C96=0,"",IF(OR(C96=$BW$1,C97=$BW$1,C98=$BW$1,C96=$CJ$1,C97=$CJ$1,C98=$CJ$1),0,1)))</f>
        <v/>
      </c>
      <c r="CK96" s="3" t="str">
        <f>IF($A96&gt;='FG_576way_Regular Symbol(2wild)'!F$16,"",IF(D96=0,"",IF(OR(D96=$BW$1,D97=$BW$1,D98=$BW$1,D96=$CJ$1,D97=$CJ$1,D98=$CJ$1,D99=$BW$1,D99=$CJ$1),0,1)))</f>
        <v/>
      </c>
      <c r="CL96" s="3" t="str">
        <f>IF($A96&gt;='FG_576way_Regular Symbol(2wild)'!G$16,"",IF(E96=0,"",IF(OR(E96=$BW$1,E97=$BW$1,E98=$BW$1,E96=$CJ$1,E97=$CJ$1,E98=$CJ$1,E99=$BW$1,E99=$CJ$1),0,1)))</f>
        <v/>
      </c>
      <c r="CM96" s="3" t="str">
        <f>IF($A96&gt;='FG_576way_Regular Symbol(2wild)'!H$16,"",IF(F96=0,"",IF(OR(F96=$BW$1,F97=$BW$1,F98=$BW$1,F96=$CJ$1,F97=$CJ$1,F98=$CJ$1,F99=$BW$1,F99=$CJ$1),0,1)))</f>
        <v/>
      </c>
      <c r="CO96" s="3" t="str">
        <f>IF($A96&gt;='FG_576way_Regular Symbol(2wild)'!D$16,"",IF(B96=0,"",IF(OR(B96=$BW$1,B97=$BW$1,B98=$BW$1,B96=$CP$1,B97=$CP$1,B98=$CP$1),0,1)))</f>
        <v/>
      </c>
      <c r="CP96" s="3" t="str">
        <f>IF($A96&gt;='FG_576way_Regular Symbol(2wild)'!E$16,"",IF(C96=0,"",IF(OR(C96=$BW$1,C97=$BW$1,C98=$BW$1,C96=$CP$1,C97=$CP$1,C98=$CP$1),0,1)))</f>
        <v/>
      </c>
      <c r="CQ96" s="3" t="str">
        <f>IF($A96&gt;='FG_576way_Regular Symbol(2wild)'!F$16,"",IF(D96=0,"",IF(OR(D96=$BW$1,D97=$BW$1,D98=$BW$1,D96=$CP$1,D97=$CP$1,D98=$CP$1,D99=$BW$1,D99=$CP$1),0,1)))</f>
        <v/>
      </c>
      <c r="CR96" s="3" t="str">
        <f>IF($A96&gt;='FG_576way_Regular Symbol(2wild)'!G$16,"",IF(E96=0,"",IF(OR(E96=$BW$1,E97=$BW$1,E98=$BW$1,E96=$CP$1,E97=$CP$1,E98=$CP$1,E99=$BW$1,E99=$CP$1),0,1)))</f>
        <v/>
      </c>
      <c r="CS96" s="3" t="str">
        <f>IF($A96&gt;='FG_576way_Regular Symbol(2wild)'!H$16,"",IF(F96=0,"",IF(OR(F96=$BW$1,F97=$BW$1,F98=$BW$1,F96=$CP$1,F97=$CP$1,F98=$CP$1,F99=$BW$1,F99=$CP$1),0,1)))</f>
        <v/>
      </c>
      <c r="CU96" s="3" t="str">
        <f>IF($A96&gt;='FG_576way_Regular Symbol(2wild)'!D$16,"",IF(B96=0,"",IF(OR(B96=$BW$1,B97=$BW$1,B98=$BW$1,B96=$CV$1,B97=$CV$1,B98=$CV$1),0,1)))</f>
        <v/>
      </c>
      <c r="CV96" s="3" t="str">
        <f>IF($A96&gt;='FG_576way_Regular Symbol(2wild)'!E$16,"",IF(C96=0,"",IF(OR(C96=$BW$1,C97=$BW$1,C98=$BW$1,C96=$CV$1,C97=$CV$1,C98=$CV$1),0,1)))</f>
        <v/>
      </c>
      <c r="CW96" s="3" t="str">
        <f>IF($A96&gt;='FG_576way_Regular Symbol(2wild)'!F$16,"",IF(D96=0,"",IF(OR(D96=$BW$1,D97=$BW$1,D98=$BW$1,D96=$CV$1,D97=$CV$1,D98=$CV$1,D99=$BW$1,D99=$CV$1),0,1)))</f>
        <v/>
      </c>
      <c r="CX96" s="3" t="str">
        <f>IF($A96&gt;='FG_576way_Regular Symbol(2wild)'!G$16,"",IF(E96=0,"",IF(OR(E96=$BW$1,E97=$BW$1,E98=$BW$1,E96=$CV$1,E97=$CV$1,E98=$CV$1,E99=$BW$1,E99=$CV$1),0,1)))</f>
        <v/>
      </c>
      <c r="CY96" s="3" t="str">
        <f>IF($A96&gt;='FG_576way_Regular Symbol(2wild)'!H$16,"",IF(F96=0,"",IF(OR(F96=$BW$1,F97=$BW$1,F98=$BW$1,F96=$CV$1,F97=$CV$1,F98=$CV$1,F99=$BW$1,F99=$CV$1),0,1)))</f>
        <v/>
      </c>
    </row>
    <row r="97" spans="1:103">
      <c r="A97" s="335"/>
      <c r="B97" s="191"/>
      <c r="C97" s="191"/>
      <c r="D97" s="191"/>
      <c r="E97" s="191"/>
      <c r="F97" s="338"/>
      <c r="O97" s="344"/>
      <c r="P97" s="3"/>
      <c r="Q97" s="3"/>
      <c r="R97" s="3"/>
      <c r="S97" s="135"/>
      <c r="U97" s="344"/>
      <c r="V97" s="3"/>
      <c r="W97" s="3"/>
      <c r="X97" s="3"/>
      <c r="Y97" s="135"/>
      <c r="AA97" s="344"/>
      <c r="AB97" s="3"/>
      <c r="AC97" s="3"/>
      <c r="AD97" s="3"/>
      <c r="AE97" s="135"/>
      <c r="AG97" s="344"/>
      <c r="AH97" s="3"/>
      <c r="AI97" s="3"/>
      <c r="AJ97" s="3"/>
      <c r="AK97" s="135"/>
      <c r="AM97" s="344" t="str">
        <f>IF($A97&gt;='FG_576way_Regular Symbol(2wild)'!D$16,"",IF(B97=0,"",IF(OR(B97=$AM$1,B97=$AN$1,B98=$AM$1,B98=$AN$1,B99=$AM$1,B99=$AN$1),0,1)))</f>
        <v/>
      </c>
      <c r="AN97" s="344" t="str">
        <f>IF($A97&gt;='FG_576way_Regular Symbol(2wild)'!E$16,"",IF(C97=0,"",IF(OR(C97=$AM$1,C97=$AN$1,C98=$AM$1,C98=$AN$1,C99=$AM$1,C99=$AN$1),0,1)))</f>
        <v/>
      </c>
      <c r="AO97" s="3" t="str">
        <f>IF($A97&gt;='FG_576way_Regular Symbol(2wild)'!F$16,"",IF(D97=0,"",IF(OR(D97=$AM$1,D97=$AN$1,D98=$AM$1,D98=$AN$1,D99=$AM$1,D99=$AN$1,D100=$AM$1,D100=$AN$1),0,1)))</f>
        <v/>
      </c>
      <c r="AP97" s="3" t="str">
        <f>IF($A97&gt;='FG_576way_Regular Symbol(2wild)'!G$16,"",IF(E97=0,"",IF(OR(E97=$AM$1,E97=$AN$1,E98=$AM$1,E98=$AN$1,E99=$AM$1,E99=$AN$1,E100=$AM$1,E100=$AN$1),0,1)))</f>
        <v/>
      </c>
      <c r="AQ97" s="3" t="str">
        <f>IF($A97&gt;='FG_576way_Regular Symbol(2wild)'!H$16,"",IF(F97=0,"",IF(OR(F97=$AM$1,F97=$AN$1,F98=$AM$1,F98=$AN$1,F99=$AM$1,F99=$AN$1,F100=$AM$1,F100=$AN$1),0,1)))</f>
        <v/>
      </c>
      <c r="AS97" s="344" t="str">
        <f>IF($A97&gt;='FG_576way_Regular Symbol(2wild)'!D$16,"",IF(B97=0,"",IF(OR(B97=$AM$1,B97=$AT$1,B98=$AM$1,B98=$AT$1,B99=$AM$1,B99=$AT$1),0,1)))</f>
        <v/>
      </c>
      <c r="AT97" s="344" t="str">
        <f>IF($A97&gt;='FG_576way_Regular Symbol(2wild)'!E$16,"",IF(C97=0,"",IF(OR(C97=$AM$1,C97=$AT$1,C98=$AM$1,C98=$AT$1,C99=$AM$1,C99=$AT$1),0,1)))</f>
        <v/>
      </c>
      <c r="AU97" s="3" t="str">
        <f>IF($A97&gt;='FG_576way_Regular Symbol(2wild)'!F$16,"",IF(D97=0,"",IF(OR(D97=$AM$1,D97=$AT$1,D98=$AM$1,D98=$AT$1,D99=$AM$1,D99=$AT$1,D100=$AM$1,D100=$AT$1),0,1)))</f>
        <v/>
      </c>
      <c r="AV97" s="3" t="str">
        <f>IF($A97&gt;='FG_576way_Regular Symbol(2wild)'!G$16,"",IF(E97=0,"",IF(OR(E97=$AM$1,E97=$AT$1,E98=$AM$1,E98=$AT$1,E99=$AM$1,E99=$AT$1,E100=$AM$1,E100=$AT$1),0,1)))</f>
        <v/>
      </c>
      <c r="AW97" s="3" t="str">
        <f>IF($A97&gt;='FG_576way_Regular Symbol(2wild)'!H$16,"",IF(F97=0,"",IF(OR(F97=$AM$1,F97=$AT$1,F98=$AM$1,F98=$AT$1,F99=$AM$1,F99=$AT$1,F100=$AM$1,F100=$AT$1),0,1)))</f>
        <v/>
      </c>
      <c r="AY97" s="344" t="str">
        <f>IF($A97&gt;='FG_576way_Regular Symbol(2wild)'!D$16,"",IF(B97=0,"",IF(OR(B97=$AM$1,B97=$AZ$1,B98=$AM$1,B98=$AZ$1,B99=$AM$1,B99=$AZ$1),0,1)))</f>
        <v/>
      </c>
      <c r="AZ97" s="344" t="str">
        <f>IF($A97&gt;='FG_576way_Regular Symbol(2wild)'!E$16,"",IF(C97=0,"",IF(OR(C97=$AM$1,C97=$AZ$1,C98=$AM$1,C98=$AZ$1,C99=$AM$1,C99=$AZ$1),0,1)))</f>
        <v/>
      </c>
      <c r="BA97" s="3" t="str">
        <f>IF($A97&gt;='FG_576way_Regular Symbol(2wild)'!F$16,"",IF(D97=0,"",IF(OR(D97=$AM$1,D97=$AZ$1,D98=$AM$1,D98=$AZ$1,D99=$AM$1,D99=$AZ$1,D100=$AM$1,D100=$AZ$1),0,1)))</f>
        <v/>
      </c>
      <c r="BB97" s="3" t="str">
        <f>IF($A97&gt;='FG_576way_Regular Symbol(2wild)'!G$16,"",IF(E97=0,"",IF(OR(E97=$AM$1,E97=$AZ$1,E98=$AM$1,E98=$AZ$1,E99=$AM$1,E99=$AZ$1,E100=$AM$1,E100=$AZ$1),0,1)))</f>
        <v/>
      </c>
      <c r="BC97" s="3" t="str">
        <f>IF($A97&gt;='FG_576way_Regular Symbol(2wild)'!H$16,"",IF(F97=0,"",IF(OR(F97=$AM$1,F97=$AZ$1,F98=$AM$1,F98=$AZ$1,F99=$AM$1,F99=$AZ$1,F100=$AM$1,F100=$AZ$1),0,1)))</f>
        <v/>
      </c>
      <c r="BE97" s="344" t="str">
        <f>IF($A97&gt;='FG_576way_Regular Symbol(2wild)'!D$16,"",IF(B97=0,"",IF(OR(B97=$AM$1,B97=$BF$1,B98=$AM$1,B98=$BF$1,B99=$AM$1,B99=$BF$1),0,1)))</f>
        <v/>
      </c>
      <c r="BF97" s="344" t="str">
        <f>IF($A97&gt;='FG_576way_Regular Symbol(2wild)'!E$16,"",IF(C97=0,"",IF(OR(C97=$AM$1,C97=$BF$1,C98=$AM$1,C98=$BF$1,C99=$AM$1,C99=$BF$1),0,1)))</f>
        <v/>
      </c>
      <c r="BG97" s="3" t="str">
        <f>IF($A97&gt;='FG_576way_Regular Symbol(2wild)'!F$16,"",IF(D97=0,"",IF(OR(D97=$AM$1,D97=$BF$1,D98=$AM$1,D98=$BF$1,D99=$AM$1,D99=$BF$1,D100=$AM$1,D100=$BF$1),0,1)))</f>
        <v/>
      </c>
      <c r="BH97" s="3" t="str">
        <f>IF($A97&gt;='FG_576way_Regular Symbol(2wild)'!G$16,"",IF(E97=0,"",IF(OR(E97=$AM$1,E97=$BF$1,E98=$AM$1,E98=$BF$1,E99=$AM$1,E99=$BF$1,E100=$AM$1,E100=$BF$1),0,1)))</f>
        <v/>
      </c>
      <c r="BI97" s="3" t="str">
        <f>IF($A97&gt;='FG_576way_Regular Symbol(2wild)'!H$16,"",IF(F97=0,"",IF(OR(F97=$AM$1,F97=$BF$1,F98=$AM$1,F98=$BF$1,F99=$AM$1,F99=$BF$1,F100=$AM$1,F100=$BF$1),0,1)))</f>
        <v/>
      </c>
      <c r="BK97" s="344" t="str">
        <f>IF($A97&gt;='FG_576way_Regular Symbol(2wild)'!D$16,"",IF(B97=0,"",IF(OR(B97=$AM$1,B97=$BL$1,B98=$AM$1,B98=$BL$1,B99=$AM$1,B99=$BL$1),0,1)))</f>
        <v/>
      </c>
      <c r="BL97" s="344" t="str">
        <f>IF($A97&gt;='FG_576way_Regular Symbol(2wild)'!E$16,"",IF(C97=0,"",IF(OR(C97=$AM$1,C97=$BL$1,C98=$AM$1,C98=$BL$1,C99=$AM$1,C99=$BL$1),0,1)))</f>
        <v/>
      </c>
      <c r="BM97" s="3" t="str">
        <f>IF($A97&gt;='FG_576way_Regular Symbol(2wild)'!F$16,"",IF(D97=0,"",IF(OR(D97=$AM$1,D97=$BL$1,D98=$AM$1,D98=$BL$1,D99=$AM$1,D99=$BL$1,D100=$AM$1,D100=$BL$1),0,1)))</f>
        <v/>
      </c>
      <c r="BN97" s="3" t="str">
        <f>IF($A97&gt;='FG_576way_Regular Symbol(2wild)'!G$16,"",IF(E97=0,"",IF(OR(E97=$AM$1,E97=$BL$1,E98=$AM$1,E98=$BL$1,E99=$AM$1,E99=$BL$1,E100=$AM$1,E100=$BL$1),0,1)))</f>
        <v/>
      </c>
      <c r="BO97" s="3" t="str">
        <f>IF($A97&gt;='FG_576way_Regular Symbol(2wild)'!H$16,"",IF(F97=0,"",IF(OR(F97=$AM$1,F97=$BL$1,F98=$AM$1,F98=$BL$1,F99=$AM$1,F99=$BL$1,F100=$AM$1,F100=$BL$1),0,1)))</f>
        <v/>
      </c>
      <c r="BQ97" s="3" t="str">
        <f>IF($A97&gt;='FG_576way_Regular Symbol(2wild)'!D$16,"",IF(B97=0,"",IF(OR(B97=$BQ$1,B97=$BR$1,B98=$BQ$1,B98=$BR$1,B99=$BQ$1,B99=$BR$1),0,1)))</f>
        <v/>
      </c>
      <c r="BR97" s="3" t="str">
        <f>IF($A97&gt;='FG_576way_Regular Symbol(2wild)'!E$16,"",IF(C97=0,"",IF(OR(C97=$BQ$1,C97=$BR$1,C98=$BQ$1,C98=$BR$1,C99=$BQ$1,C99=$BR$1),0,1)))</f>
        <v/>
      </c>
      <c r="BS97" s="3" t="str">
        <f>IF($A97&gt;='FG_576way_Regular Symbol(2wild)'!F$16,"",IF(D97=0,"",IF(OR(D97=$BQ$1,D97=$BR$1,D98=$BQ$1,D98=$BR$1,D99=$BQ$1,D99=$BR$1,D100=$BQ$1,D100=$BR$1),0,1)))</f>
        <v/>
      </c>
      <c r="BT97" s="3" t="str">
        <f>IF($A97&gt;='FG_576way_Regular Symbol(2wild)'!G$16,"",IF(E97=0,"",IF(OR(E97=$BQ$1,E97=$BR$1,E98=$BQ$1,E98=$BR$1,E99=$BQ$1,E99=$BR$1,E100=$BQ$1,E100=$BR$1),0,1)))</f>
        <v/>
      </c>
      <c r="BU97" s="3" t="str">
        <f>IF($A97&gt;='FG_576way_Regular Symbol(2wild)'!H$16,"",IF(F97=0,"",IF(OR(F97=$BQ$1,F97=$BR$1,F98=$BQ$1,F98=$BR$1,F99=$BQ$1,F99=$BR$1,F100=$BQ$1,F100=$BR$1),0,1)))</f>
        <v/>
      </c>
      <c r="BW97" s="3" t="str">
        <f>IF($A97&gt;='FG_576way_Regular Symbol(2wild)'!D$16,"",IF(B97=0,"",IF(OR(B97=$BW$1,B98=$BW$1,B99=$BW$1,B97=$BX$1,B98=$BX$1,B99=$BX$1),0,1)))</f>
        <v/>
      </c>
      <c r="BX97" s="3" t="str">
        <f>IF($A97&gt;='FG_576way_Regular Symbol(2wild)'!E$16,"",IF(C97=0,"",IF(OR(C97=$BW$1,C98=$BW$1,C99=$BW$1,C97=$BX$1,C98=$BX$1,C99=$BX$1),0,1)))</f>
        <v/>
      </c>
      <c r="BY97" s="3" t="str">
        <f>IF($A97&gt;='FG_576way_Regular Symbol(2wild)'!F$16,"",IF(D97=0,"",IF(OR(D97=$BW$1,D98=$BW$1,D99=$BW$1,D97=$BX$1,D98=$BX$1,D99=$BX$1,D100=$BW$1,D100=$BX$1),0,1)))</f>
        <v/>
      </c>
      <c r="BZ97" s="3" t="str">
        <f>IF($A97&gt;='FG_576way_Regular Symbol(2wild)'!G$16,"",IF(E97=0,"",IF(OR(E97=$BW$1,E98=$BW$1,E99=$BW$1,E97=$BX$1,E98=$BX$1,E99=$BX$1,E100=$BW$1,E100=$BX$1),0,1)))</f>
        <v/>
      </c>
      <c r="CA97" s="3" t="str">
        <f>IF($A97&gt;='FG_576way_Regular Symbol(2wild)'!H$16,"",IF(F97=0,"",IF(OR(F97=$BW$1,F98=$BW$1,F99=$BW$1,F97=$BX$1,F98=$BX$1,F99=$BX$1,F100=$BW$1,F100=$BX$1),0,1)))</f>
        <v/>
      </c>
      <c r="CC97" s="3" t="str">
        <f>IF($A97&gt;='FG_576way_Regular Symbol(2wild)'!D$16,"",IF(B97=0,"",IF(OR(B97=$BW$1,B98=$BW$1,B99=$BW$1,B97=$CD$1,B98=$CD$1,B99=$CD$1),0,1)))</f>
        <v/>
      </c>
      <c r="CD97" s="3" t="str">
        <f>IF($A97&gt;='FG_576way_Regular Symbol(2wild)'!E$16,"",IF(C97=0,"",IF(OR(C97=$BW$1,C98=$BW$1,C99=$BW$1,C97=$CD$1,C98=$CD$1,C99=$CD$1),0,1)))</f>
        <v/>
      </c>
      <c r="CE97" s="3" t="str">
        <f>IF($A97&gt;='FG_576way_Regular Symbol(2wild)'!F$16,"",IF(D97=0,"",IF(OR(D97=$BW$1,D98=$BW$1,D99=$BW$1,D97=$CD$1,D98=$CD$1,D99=$CD$1,D100=$BW$1,D100=$CD$1),0,1)))</f>
        <v/>
      </c>
      <c r="CF97" s="3" t="str">
        <f>IF($A97&gt;='FG_576way_Regular Symbol(2wild)'!G$16,"",IF(E97=0,"",IF(OR(E97=$BW$1,E98=$BW$1,E99=$BW$1,E97=$CD$1,E98=$CD$1,E99=$CD$1,E100=$BW$1,E100=$CD$1),0,1)))</f>
        <v/>
      </c>
      <c r="CG97" s="3" t="str">
        <f>IF($A97&gt;='FG_576way_Regular Symbol(2wild)'!H$16,"",IF(F97=0,"",IF(OR(F97=$BW$1,F98=$BW$1,F99=$BW$1,F97=$CD$1,F98=$CD$1,F99=$CD$1,F100=$BW$1,F100=$CD$1),0,1)))</f>
        <v/>
      </c>
      <c r="CI97" s="3" t="str">
        <f>IF($A97&gt;='FG_576way_Regular Symbol(2wild)'!D$16,"",IF(B97=0,"",IF(OR(B97=$BW$1,B98=$BW$1,B99=$BW$1,B97=$CJ$1,B98=$CJ$1,B99=$CJ$1),0,1)))</f>
        <v/>
      </c>
      <c r="CJ97" s="3" t="str">
        <f>IF($A97&gt;='FG_576way_Regular Symbol(2wild)'!E$16,"",IF(C97=0,"",IF(OR(C97=$BW$1,C98=$BW$1,C99=$BW$1,C97=$CJ$1,C98=$CJ$1,C99=$CJ$1),0,1)))</f>
        <v/>
      </c>
      <c r="CK97" s="3" t="str">
        <f>IF($A97&gt;='FG_576way_Regular Symbol(2wild)'!F$16,"",IF(D97=0,"",IF(OR(D97=$BW$1,D98=$BW$1,D99=$BW$1,D97=$CJ$1,D98=$CJ$1,D99=$CJ$1,D100=$BW$1,D100=$CJ$1),0,1)))</f>
        <v/>
      </c>
      <c r="CL97" s="3" t="str">
        <f>IF($A97&gt;='FG_576way_Regular Symbol(2wild)'!G$16,"",IF(E97=0,"",IF(OR(E97=$BW$1,E98=$BW$1,E99=$BW$1,E97=$CJ$1,E98=$CJ$1,E99=$CJ$1,E100=$BW$1,E100=$CJ$1),0,1)))</f>
        <v/>
      </c>
      <c r="CM97" s="3" t="str">
        <f>IF($A97&gt;='FG_576way_Regular Symbol(2wild)'!H$16,"",IF(F97=0,"",IF(OR(F97=$BW$1,F98=$BW$1,F99=$BW$1,F97=$CJ$1,F98=$CJ$1,F99=$CJ$1,F100=$BW$1,F100=$CJ$1),0,1)))</f>
        <v/>
      </c>
      <c r="CO97" s="3" t="str">
        <f>IF($A97&gt;='FG_576way_Regular Symbol(2wild)'!D$16,"",IF(B97=0,"",IF(OR(B97=$BW$1,B98=$BW$1,B99=$BW$1,B97=$CP$1,B98=$CP$1,B99=$CP$1),0,1)))</f>
        <v/>
      </c>
      <c r="CP97" s="3" t="str">
        <f>IF($A97&gt;='FG_576way_Regular Symbol(2wild)'!E$16,"",IF(C97=0,"",IF(OR(C97=$BW$1,C98=$BW$1,C99=$BW$1,C97=$CP$1,C98=$CP$1,C99=$CP$1),0,1)))</f>
        <v/>
      </c>
      <c r="CQ97" s="3" t="str">
        <f>IF($A97&gt;='FG_576way_Regular Symbol(2wild)'!F$16,"",IF(D97=0,"",IF(OR(D97=$BW$1,D98=$BW$1,D99=$BW$1,D97=$CP$1,D98=$CP$1,D99=$CP$1,D100=$BW$1,D100=$CP$1),0,1)))</f>
        <v/>
      </c>
      <c r="CR97" s="3" t="str">
        <f>IF($A97&gt;='FG_576way_Regular Symbol(2wild)'!G$16,"",IF(E97=0,"",IF(OR(E97=$BW$1,E98=$BW$1,E99=$BW$1,E97=$CP$1,E98=$CP$1,E99=$CP$1,E100=$BW$1,E100=$CP$1),0,1)))</f>
        <v/>
      </c>
      <c r="CS97" s="3" t="str">
        <f>IF($A97&gt;='FG_576way_Regular Symbol(2wild)'!H$16,"",IF(F97=0,"",IF(OR(F97=$BW$1,F98=$BW$1,F99=$BW$1,F97=$CP$1,F98=$CP$1,F99=$CP$1,F100=$BW$1,F100=$CP$1),0,1)))</f>
        <v/>
      </c>
      <c r="CU97" s="3" t="str">
        <f>IF($A97&gt;='FG_576way_Regular Symbol(2wild)'!D$16,"",IF(B97=0,"",IF(OR(B97=$BW$1,B98=$BW$1,B99=$BW$1,B97=$CV$1,B98=$CV$1,B99=$CV$1),0,1)))</f>
        <v/>
      </c>
      <c r="CV97" s="3" t="str">
        <f>IF($A97&gt;='FG_576way_Regular Symbol(2wild)'!E$16,"",IF(C97=0,"",IF(OR(C97=$BW$1,C98=$BW$1,C99=$BW$1,C97=$CV$1,C98=$CV$1,C99=$CV$1),0,1)))</f>
        <v/>
      </c>
      <c r="CW97" s="3" t="str">
        <f>IF($A97&gt;='FG_576way_Regular Symbol(2wild)'!F$16,"",IF(D97=0,"",IF(OR(D97=$BW$1,D98=$BW$1,D99=$BW$1,D97=$CV$1,D98=$CV$1,D99=$CV$1,D100=$BW$1,D100=$CV$1),0,1)))</f>
        <v/>
      </c>
      <c r="CX97" s="3" t="str">
        <f>IF($A97&gt;='FG_576way_Regular Symbol(2wild)'!G$16,"",IF(E97=0,"",IF(OR(E97=$BW$1,E98=$BW$1,E99=$BW$1,E97=$CV$1,E98=$CV$1,E99=$CV$1,E100=$BW$1,E100=$CV$1),0,1)))</f>
        <v/>
      </c>
      <c r="CY97" s="3" t="str">
        <f>IF($A97&gt;='FG_576way_Regular Symbol(2wild)'!H$16,"",IF(F97=0,"",IF(OR(F97=$BW$1,F98=$BW$1,F99=$BW$1,F97=$CV$1,F98=$CV$1,F99=$CV$1,F100=$BW$1,F100=$CV$1),0,1)))</f>
        <v/>
      </c>
    </row>
    <row r="98" spans="1:103">
      <c r="A98" s="335"/>
      <c r="B98" s="191"/>
      <c r="C98" s="191"/>
      <c r="D98" s="191"/>
      <c r="E98" s="191"/>
      <c r="F98" s="338"/>
      <c r="O98" s="344"/>
      <c r="P98" s="3"/>
      <c r="Q98" s="3"/>
      <c r="R98" s="3"/>
      <c r="S98" s="135"/>
      <c r="U98" s="344"/>
      <c r="V98" s="3"/>
      <c r="W98" s="3"/>
      <c r="X98" s="3"/>
      <c r="Y98" s="135"/>
      <c r="AA98" s="344"/>
      <c r="AB98" s="3"/>
      <c r="AC98" s="3"/>
      <c r="AD98" s="3"/>
      <c r="AE98" s="135"/>
      <c r="AG98" s="344"/>
      <c r="AH98" s="3"/>
      <c r="AI98" s="3"/>
      <c r="AJ98" s="3"/>
      <c r="AK98" s="135"/>
      <c r="AM98" s="344"/>
      <c r="AN98" s="3"/>
      <c r="AO98" s="3"/>
      <c r="AP98" s="3"/>
      <c r="AQ98" s="135"/>
      <c r="AS98" s="344" t="str">
        <f>IF($A98&gt;='FG_576way_Regular Symbol(2wild)'!D$16,"",IF(B98=0,"",IF(OR(B98=$AM$1,B98=$AT$1,B99=$AM$1,B99=$AT$1,B100=$AM$1,B100=$AT$1),0,1)))</f>
        <v/>
      </c>
      <c r="AT98" s="344" t="str">
        <f>IF($A98&gt;='FG_576way_Regular Symbol(2wild)'!E$16,"",IF(C98=0,"",IF(OR(C98=$AM$1,C98=$AT$1,C99=$AM$1,C99=$AT$1,C100=$AM$1,C100=$AT$1),0,1)))</f>
        <v/>
      </c>
      <c r="AU98" s="3" t="str">
        <f>IF($A98&gt;='FG_576way_Regular Symbol(2wild)'!F$16,"",IF(D98=0,"",IF(OR(D98=$AM$1,D98=$AT$1,D99=$AM$1,D99=$AT$1,D100=$AM$1,D100=$AT$1,D101=$AM$1,D101=$AT$1),0,1)))</f>
        <v/>
      </c>
      <c r="AV98" s="3" t="str">
        <f>IF($A98&gt;='FG_576way_Regular Symbol(2wild)'!G$16,"",IF(E98=0,"",IF(OR(E98=$AM$1,E98=$AT$1,E99=$AM$1,E99=$AT$1,E100=$AM$1,E100=$AT$1,E101=$AM$1,E101=$AT$1),0,1)))</f>
        <v/>
      </c>
      <c r="AW98" s="3" t="str">
        <f>IF($A98&gt;='FG_576way_Regular Symbol(2wild)'!H$16,"",IF(F98=0,"",IF(OR(F98=$AM$1,F98=$AT$1,F99=$AM$1,F99=$AT$1,F100=$AM$1,F100=$AT$1,F101=$AM$1,F101=$AT$1),0,1)))</f>
        <v/>
      </c>
      <c r="AY98" s="344" t="str">
        <f>IF($A98&gt;='FG_576way_Regular Symbol(2wild)'!D$16,"",IF(B98=0,"",IF(OR(B98=$AM$1,B98=$AZ$1,B99=$AM$1,B99=$AZ$1,B100=$AM$1,B100=$AZ$1),0,1)))</f>
        <v/>
      </c>
      <c r="AZ98" s="344" t="str">
        <f>IF($A98&gt;='FG_576way_Regular Symbol(2wild)'!E$16,"",IF(C98=0,"",IF(OR(C98=$AM$1,C98=$AZ$1,C99=$AM$1,C99=$AZ$1,C100=$AM$1,C100=$AZ$1),0,1)))</f>
        <v/>
      </c>
      <c r="BA98" s="3" t="str">
        <f>IF($A98&gt;='FG_576way_Regular Symbol(2wild)'!F$16,"",IF(D98=0,"",IF(OR(D98=$AM$1,D98=$AZ$1,D99=$AM$1,D99=$AZ$1,D100=$AM$1,D100=$AZ$1,D101=$AM$1,D101=$AZ$1),0,1)))</f>
        <v/>
      </c>
      <c r="BB98" s="3" t="str">
        <f>IF($A98&gt;='FG_576way_Regular Symbol(2wild)'!G$16,"",IF(E98=0,"",IF(OR(E98=$AM$1,E98=$AZ$1,E99=$AM$1,E99=$AZ$1,E100=$AM$1,E100=$AZ$1,E101=$AM$1,E101=$AZ$1),0,1)))</f>
        <v/>
      </c>
      <c r="BC98" s="3" t="str">
        <f>IF($A98&gt;='FG_576way_Regular Symbol(2wild)'!H$16,"",IF(F98=0,"",IF(OR(F98=$AM$1,F98=$AZ$1,F99=$AM$1,F99=$AZ$1,F100=$AM$1,F100=$AZ$1,F101=$AM$1,F101=$AZ$1),0,1)))</f>
        <v/>
      </c>
      <c r="BE98" s="344" t="str">
        <f>IF($A98&gt;='FG_576way_Regular Symbol(2wild)'!D$16,"",IF(B98=0,"",IF(OR(B98=$AM$1,B98=$BF$1,B99=$AM$1,B99=$BF$1,B100=$AM$1,B100=$BF$1),0,1)))</f>
        <v/>
      </c>
      <c r="BF98" s="344" t="str">
        <f>IF($A98&gt;='FG_576way_Regular Symbol(2wild)'!E$16,"",IF(C98=0,"",IF(OR(C98=$AM$1,C98=$BF$1,C99=$AM$1,C99=$BF$1,C100=$AM$1,C100=$BF$1),0,1)))</f>
        <v/>
      </c>
      <c r="BG98" s="3" t="str">
        <f>IF($A98&gt;='FG_576way_Regular Symbol(2wild)'!F$16,"",IF(D98=0,"",IF(OR(D98=$AM$1,D98=$BF$1,D99=$AM$1,D99=$BF$1,D100=$AM$1,D100=$BF$1,D101=$AM$1,D101=$BF$1),0,1)))</f>
        <v/>
      </c>
      <c r="BH98" s="3" t="str">
        <f>IF($A98&gt;='FG_576way_Regular Symbol(2wild)'!G$16,"",IF(E98=0,"",IF(OR(E98=$AM$1,E98=$BF$1,E99=$AM$1,E99=$BF$1,E100=$AM$1,E100=$BF$1,E101=$AM$1,E101=$BF$1),0,1)))</f>
        <v/>
      </c>
      <c r="BI98" s="3" t="str">
        <f>IF($A98&gt;='FG_576way_Regular Symbol(2wild)'!H$16,"",IF(F98=0,"",IF(OR(F98=$AM$1,F98=$BF$1,F99=$AM$1,F99=$BF$1,F100=$AM$1,F100=$BF$1,F101=$AM$1,F101=$BF$1),0,1)))</f>
        <v/>
      </c>
      <c r="BK98" s="344" t="str">
        <f>IF($A98&gt;='FG_576way_Regular Symbol(2wild)'!D$16,"",IF(B98=0,"",IF(OR(B98=$AM$1,B98=$BL$1,B99=$AM$1,B99=$BL$1,B100=$AM$1,B100=$BL$1),0,1)))</f>
        <v/>
      </c>
      <c r="BL98" s="344" t="str">
        <f>IF($A98&gt;='FG_576way_Regular Symbol(2wild)'!E$16,"",IF(C98=0,"",IF(OR(C98=$AM$1,C98=$BL$1,C99=$AM$1,C99=$BL$1,C100=$AM$1,C100=$BL$1),0,1)))</f>
        <v/>
      </c>
      <c r="BM98" s="3" t="str">
        <f>IF($A98&gt;='FG_576way_Regular Symbol(2wild)'!F$16,"",IF(D98=0,"",IF(OR(D98=$AM$1,D98=$BL$1,D99=$AM$1,D99=$BL$1,D100=$AM$1,D100=$BL$1,D101=$AM$1,D101=$BL$1),0,1)))</f>
        <v/>
      </c>
      <c r="BN98" s="3" t="str">
        <f>IF($A98&gt;='FG_576way_Regular Symbol(2wild)'!G$16,"",IF(E98=0,"",IF(OR(E98=$AM$1,E98=$BL$1,E99=$AM$1,E99=$BL$1,E100=$AM$1,E100=$BL$1,E101=$AM$1,E101=$BL$1),0,1)))</f>
        <v/>
      </c>
      <c r="BO98" s="3" t="str">
        <f>IF($A98&gt;='FG_576way_Regular Symbol(2wild)'!H$16,"",IF(F98=0,"",IF(OR(F98=$AM$1,F98=$BL$1,F99=$AM$1,F99=$BL$1,F100=$AM$1,F100=$BL$1,F101=$AM$1,F101=$BL$1),0,1)))</f>
        <v/>
      </c>
      <c r="BQ98" s="3" t="str">
        <f>IF($A98&gt;='FG_576way_Regular Symbol(2wild)'!D$16,"",IF(B98=0,"",IF(OR(B98=$BQ$1,B98=$BR$1,B99=$BQ$1,B99=$BR$1,B100=$BQ$1,B100=$BR$1),0,1)))</f>
        <v/>
      </c>
      <c r="BR98" s="3" t="str">
        <f>IF($A98&gt;='FG_576way_Regular Symbol(2wild)'!E$16,"",IF(C98=0,"",IF(OR(C98=$BQ$1,C98=$BR$1,C99=$BQ$1,C99=$BR$1,C100=$BQ$1,C100=$BR$1),0,1)))</f>
        <v/>
      </c>
      <c r="BS98" s="3" t="str">
        <f>IF($A98&gt;='FG_576way_Regular Symbol(2wild)'!F$16,"",IF(D98=0,"",IF(OR(D98=$BQ$1,D98=$BR$1,D99=$BQ$1,D99=$BR$1,D100=$BQ$1,D100=$BR$1,D101=$BQ$1,D101=$BR$1),0,1)))</f>
        <v/>
      </c>
      <c r="BT98" s="3" t="str">
        <f>IF($A98&gt;='FG_576way_Regular Symbol(2wild)'!G$16,"",IF(E98=0,"",IF(OR(E98=$BQ$1,E98=$BR$1,E99=$BQ$1,E99=$BR$1,E100=$BQ$1,E100=$BR$1,E101=$BQ$1,E101=$BR$1),0,1)))</f>
        <v/>
      </c>
      <c r="BU98" s="3" t="str">
        <f>IF($A98&gt;='FG_576way_Regular Symbol(2wild)'!H$16,"",IF(F98=0,"",IF(OR(F98=$BQ$1,F98=$BR$1,F99=$BQ$1,F99=$BR$1,F100=$BQ$1,F100=$BR$1,F101=$BQ$1,F101=$BR$1),0,1)))</f>
        <v/>
      </c>
      <c r="BW98" s="3" t="str">
        <f>IF($A98&gt;='FG_576way_Regular Symbol(2wild)'!D$16,"",IF(B98=0,"",IF(OR(B98=$BW$1,B99=$BW$1,B100=$BW$1,B98=$BX$1,B99=$BX$1,B100=$BX$1),0,1)))</f>
        <v/>
      </c>
      <c r="BX98" s="3" t="str">
        <f>IF($A98&gt;='FG_576way_Regular Symbol(2wild)'!E$16,"",IF(C98=0,"",IF(OR(C98=$BW$1,C99=$BW$1,C100=$BW$1,C98=$BX$1,C99=$BX$1,C100=$BX$1),0,1)))</f>
        <v/>
      </c>
      <c r="BY98" s="3" t="str">
        <f>IF($A98&gt;='FG_576way_Regular Symbol(2wild)'!F$16,"",IF(D98=0,"",IF(OR(D98=$BW$1,D99=$BW$1,D100=$BW$1,D98=$BX$1,D99=$BX$1,D100=$BX$1,D101=$BW$1,D101=$BX$1),0,1)))</f>
        <v/>
      </c>
      <c r="BZ98" s="3" t="str">
        <f>IF($A98&gt;='FG_576way_Regular Symbol(2wild)'!G$16,"",IF(E98=0,"",IF(OR(E98=$BW$1,E99=$BW$1,E100=$BW$1,E98=$BX$1,E99=$BX$1,E100=$BX$1,E101=$BW$1,E101=$BX$1),0,1)))</f>
        <v/>
      </c>
      <c r="CA98" s="3" t="str">
        <f>IF($A98&gt;='FG_576way_Regular Symbol(2wild)'!H$16,"",IF(F98=0,"",IF(OR(F98=$BW$1,F99=$BW$1,F100=$BW$1,F98=$BX$1,F99=$BX$1,F100=$BX$1,F101=$BW$1,F101=$BX$1),0,1)))</f>
        <v/>
      </c>
      <c r="CC98" s="3" t="str">
        <f>IF($A98&gt;='FG_576way_Regular Symbol(2wild)'!D$16,"",IF(B98=0,"",IF(OR(B98=$BW$1,B99=$BW$1,B100=$BW$1,B98=$CD$1,B99=$CD$1,B100=$CD$1),0,1)))</f>
        <v/>
      </c>
      <c r="CD98" s="3" t="str">
        <f>IF($A98&gt;='FG_576way_Regular Symbol(2wild)'!E$16,"",IF(C98=0,"",IF(OR(C98=$BW$1,C99=$BW$1,C100=$BW$1,C98=$CD$1,C99=$CD$1,C100=$CD$1),0,1)))</f>
        <v/>
      </c>
      <c r="CE98" s="3" t="str">
        <f>IF($A98&gt;='FG_576way_Regular Symbol(2wild)'!F$16,"",IF(D98=0,"",IF(OR(D98=$BW$1,D99=$BW$1,D100=$BW$1,D98=$CD$1,D99=$CD$1,D100=$CD$1,D101=$BW$1,D101=$CD$1),0,1)))</f>
        <v/>
      </c>
      <c r="CF98" s="3" t="str">
        <f>IF($A98&gt;='FG_576way_Regular Symbol(2wild)'!G$16,"",IF(E98=0,"",IF(OR(E98=$BW$1,E99=$BW$1,E100=$BW$1,E98=$CD$1,E99=$CD$1,E100=$CD$1,E101=$BW$1,E101=$CD$1),0,1)))</f>
        <v/>
      </c>
      <c r="CG98" s="3" t="str">
        <f>IF($A98&gt;='FG_576way_Regular Symbol(2wild)'!H$16,"",IF(F98=0,"",IF(OR(F98=$BW$1,F99=$BW$1,F100=$BW$1,F98=$CD$1,F99=$CD$1,F100=$CD$1,F101=$BW$1,F101=$CD$1),0,1)))</f>
        <v/>
      </c>
      <c r="CI98" s="3" t="str">
        <f>IF($A98&gt;='FG_576way_Regular Symbol(2wild)'!D$16,"",IF(B98=0,"",IF(OR(B98=$BW$1,B99=$BW$1,B100=$BW$1,B98=$CJ$1,B99=$CJ$1,B100=$CJ$1),0,1)))</f>
        <v/>
      </c>
      <c r="CJ98" s="3" t="str">
        <f>IF($A98&gt;='FG_576way_Regular Symbol(2wild)'!E$16,"",IF(C98=0,"",IF(OR(C98=$BW$1,C99=$BW$1,C100=$BW$1,C98=$CJ$1,C99=$CJ$1,C100=$CJ$1),0,1)))</f>
        <v/>
      </c>
      <c r="CK98" s="3" t="str">
        <f>IF($A98&gt;='FG_576way_Regular Symbol(2wild)'!F$16,"",IF(D98=0,"",IF(OR(D98=$BW$1,D99=$BW$1,D100=$BW$1,D98=$CJ$1,D99=$CJ$1,D100=$CJ$1,D101=$BW$1,D101=$CJ$1),0,1)))</f>
        <v/>
      </c>
      <c r="CL98" s="3" t="str">
        <f>IF($A98&gt;='FG_576way_Regular Symbol(2wild)'!G$16,"",IF(E98=0,"",IF(OR(E98=$BW$1,E99=$BW$1,E100=$BW$1,E98=$CJ$1,E99=$CJ$1,E100=$CJ$1,E101=$BW$1,E101=$CJ$1),0,1)))</f>
        <v/>
      </c>
      <c r="CM98" s="3" t="str">
        <f>IF($A98&gt;='FG_576way_Regular Symbol(2wild)'!H$16,"",IF(F98=0,"",IF(OR(F98=$BW$1,F99=$BW$1,F100=$BW$1,F98=$CJ$1,F99=$CJ$1,F100=$CJ$1,F101=$BW$1,F101=$CJ$1),0,1)))</f>
        <v/>
      </c>
      <c r="CO98" s="3" t="str">
        <f>IF($A98&gt;='FG_576way_Regular Symbol(2wild)'!D$16,"",IF(B98=0,"",IF(OR(B98=$BW$1,B99=$BW$1,B100=$BW$1,B98=$CP$1,B99=$CP$1,B100=$CP$1),0,1)))</f>
        <v/>
      </c>
      <c r="CP98" s="3" t="str">
        <f>IF($A98&gt;='FG_576way_Regular Symbol(2wild)'!E$16,"",IF(C98=0,"",IF(OR(C98=$BW$1,C99=$BW$1,C100=$BW$1,C98=$CP$1,C99=$CP$1,C100=$CP$1),0,1)))</f>
        <v/>
      </c>
      <c r="CQ98" s="3" t="str">
        <f>IF($A98&gt;='FG_576way_Regular Symbol(2wild)'!F$16,"",IF(D98=0,"",IF(OR(D98=$BW$1,D99=$BW$1,D100=$BW$1,D98=$CP$1,D99=$CP$1,D100=$CP$1,D101=$BW$1,D101=$CP$1),0,1)))</f>
        <v/>
      </c>
      <c r="CR98" s="3" t="str">
        <f>IF($A98&gt;='FG_576way_Regular Symbol(2wild)'!G$16,"",IF(E98=0,"",IF(OR(E98=$BW$1,E99=$BW$1,E100=$BW$1,E98=$CP$1,E99=$CP$1,E100=$CP$1,E101=$BW$1,E101=$CP$1),0,1)))</f>
        <v/>
      </c>
      <c r="CS98" s="3" t="str">
        <f>IF($A98&gt;='FG_576way_Regular Symbol(2wild)'!H$16,"",IF(F98=0,"",IF(OR(F98=$BW$1,F99=$BW$1,F100=$BW$1,F98=$CP$1,F99=$CP$1,F100=$CP$1,F101=$BW$1,F101=$CP$1),0,1)))</f>
        <v/>
      </c>
      <c r="CU98" s="3" t="str">
        <f>IF($A98&gt;='FG_576way_Regular Symbol(2wild)'!D$16,"",IF(B98=0,"",IF(OR(B98=$BW$1,B99=$BW$1,B100=$BW$1,B98=$CV$1,B99=$CV$1,B100=$CV$1),0,1)))</f>
        <v/>
      </c>
      <c r="CV98" s="3" t="str">
        <f>IF($A98&gt;='FG_576way_Regular Symbol(2wild)'!E$16,"",IF(C98=0,"",IF(OR(C98=$BW$1,C99=$BW$1,C100=$BW$1,C98=$CV$1,C99=$CV$1,C100=$CV$1),0,1)))</f>
        <v/>
      </c>
      <c r="CW98" s="3" t="str">
        <f>IF($A98&gt;='FG_576way_Regular Symbol(2wild)'!F$16,"",IF(D98=0,"",IF(OR(D98=$BW$1,D99=$BW$1,D100=$BW$1,D98=$CV$1,D99=$CV$1,D100=$CV$1,D101=$BW$1,D101=$CV$1),0,1)))</f>
        <v/>
      </c>
      <c r="CX98" s="3" t="str">
        <f>IF($A98&gt;='FG_576way_Regular Symbol(2wild)'!G$16,"",IF(E98=0,"",IF(OR(E98=$BW$1,E99=$BW$1,E100=$BW$1,E98=$CV$1,E99=$CV$1,E100=$CV$1,E101=$BW$1,E101=$CV$1),0,1)))</f>
        <v/>
      </c>
      <c r="CY98" s="3" t="str">
        <f>IF($A98&gt;='FG_576way_Regular Symbol(2wild)'!H$16,"",IF(F98=0,"",IF(OR(F98=$BW$1,F99=$BW$1,F100=$BW$1,F98=$CV$1,F99=$CV$1,F100=$CV$1,F101=$BW$1,F101=$CV$1),0,1)))</f>
        <v/>
      </c>
    </row>
    <row r="99" spans="1:103">
      <c r="A99" s="335"/>
      <c r="B99" s="191"/>
      <c r="C99" s="191"/>
      <c r="D99" s="191"/>
      <c r="E99" s="191"/>
      <c r="F99" s="338"/>
      <c r="O99" s="344"/>
      <c r="P99" s="3"/>
      <c r="Q99" s="3"/>
      <c r="R99" s="3"/>
      <c r="S99" s="135"/>
      <c r="U99" s="344"/>
      <c r="V99" s="3"/>
      <c r="W99" s="3"/>
      <c r="X99" s="3"/>
      <c r="Y99" s="135"/>
      <c r="AA99" s="344"/>
      <c r="AB99" s="3"/>
      <c r="AC99" s="3"/>
      <c r="AD99" s="3"/>
      <c r="AE99" s="135"/>
      <c r="AG99" s="344"/>
      <c r="AH99" s="3"/>
      <c r="AI99" s="3"/>
      <c r="AJ99" s="3"/>
      <c r="AK99" s="135"/>
      <c r="AM99" s="344"/>
      <c r="AN99" s="3"/>
      <c r="AO99" s="3"/>
      <c r="AP99" s="3"/>
      <c r="AQ99" s="135"/>
      <c r="AS99" s="344" t="str">
        <f>IF($A99&gt;='FG_576way_Regular Symbol(2wild)'!D$16,"",IF(B99=0,"",IF(OR(B99=$AM$1,B99=$AT$1,B100=$AM$1,B100=$AT$1,B101=$AM$1,B101=$AT$1),0,1)))</f>
        <v/>
      </c>
      <c r="AT99" s="344" t="str">
        <f>IF($A99&gt;='FG_576way_Regular Symbol(2wild)'!E$16,"",IF(C99=0,"",IF(OR(C99=$AM$1,C99=$AT$1,C100=$AM$1,C100=$AT$1,C101=$AM$1,C101=$AT$1),0,1)))</f>
        <v/>
      </c>
      <c r="AU99" s="3" t="str">
        <f>IF($A99&gt;='FG_576way_Regular Symbol(2wild)'!F$16,"",IF(D99=0,"",IF(OR(D99=$AM$1,D99=$AT$1,D100=$AM$1,D100=$AT$1,D101=$AM$1,D101=$AT$1,D102=$AM$1,D102=$AT$1),0,1)))</f>
        <v/>
      </c>
      <c r="AV99" s="3" t="str">
        <f>IF($A99&gt;='FG_576way_Regular Symbol(2wild)'!G$16,"",IF(E99=0,"",IF(OR(E99=$AM$1,E99=$AT$1,E100=$AM$1,E100=$AT$1,E101=$AM$1,E101=$AT$1,E102=$AM$1,E102=$AT$1),0,1)))</f>
        <v/>
      </c>
      <c r="AW99" s="3" t="str">
        <f>IF($A99&gt;='FG_576way_Regular Symbol(2wild)'!H$16,"",IF(F99=0,"",IF(OR(F99=$AM$1,F99=$AT$1,F100=$AM$1,F100=$AT$1,F101=$AM$1,F101=$AT$1,F102=$AM$1,F102=$AT$1),0,1)))</f>
        <v/>
      </c>
      <c r="AY99" s="344" t="str">
        <f>IF($A99&gt;='FG_576way_Regular Symbol(2wild)'!D$16,"",IF(B99=0,"",IF(OR(B99=$AM$1,B99=$AZ$1,B100=$AM$1,B100=$AZ$1,B101=$AM$1,B101=$AZ$1),0,1)))</f>
        <v/>
      </c>
      <c r="AZ99" s="344" t="str">
        <f>IF($A99&gt;='FG_576way_Regular Symbol(2wild)'!E$16,"",IF(C99=0,"",IF(OR(C99=$AM$1,C99=$AZ$1,C100=$AM$1,C100=$AZ$1,C101=$AM$1,C101=$AZ$1),0,1)))</f>
        <v/>
      </c>
      <c r="BA99" s="3" t="str">
        <f>IF($A99&gt;='FG_576way_Regular Symbol(2wild)'!F$16,"",IF(D99=0,"",IF(OR(D99=$AM$1,D99=$AZ$1,D100=$AM$1,D100=$AZ$1,D101=$AM$1,D101=$AZ$1,D102=$AM$1,D102=$AZ$1),0,1)))</f>
        <v/>
      </c>
      <c r="BB99" s="3" t="str">
        <f>IF($A99&gt;='FG_576way_Regular Symbol(2wild)'!G$16,"",IF(E99=0,"",IF(OR(E99=$AM$1,E99=$AZ$1,E100=$AM$1,E100=$AZ$1,E101=$AM$1,E101=$AZ$1,E102=$AM$1,E102=$AZ$1),0,1)))</f>
        <v/>
      </c>
      <c r="BC99" s="3" t="str">
        <f>IF($A99&gt;='FG_576way_Regular Symbol(2wild)'!H$16,"",IF(F99=0,"",IF(OR(F99=$AM$1,F99=$AZ$1,F100=$AM$1,F100=$AZ$1,F101=$AM$1,F101=$AZ$1,F102=$AM$1,F102=$AZ$1),0,1)))</f>
        <v/>
      </c>
      <c r="BE99" s="344" t="str">
        <f>IF($A99&gt;='FG_576way_Regular Symbol(2wild)'!D$16,"",IF(B99=0,"",IF(OR(B99=$AM$1,B99=$BF$1,B100=$AM$1,B100=$BF$1,B101=$AM$1,B101=$BF$1),0,1)))</f>
        <v/>
      </c>
      <c r="BF99" s="344" t="str">
        <f>IF($A99&gt;='FG_576way_Regular Symbol(2wild)'!E$16,"",IF(C99=0,"",IF(OR(C99=$AM$1,C99=$BF$1,C100=$AM$1,C100=$BF$1,C101=$AM$1,C101=$BF$1),0,1)))</f>
        <v/>
      </c>
      <c r="BG99" s="3" t="str">
        <f>IF($A99&gt;='FG_576way_Regular Symbol(2wild)'!F$16,"",IF(D99=0,"",IF(OR(D99=$AM$1,D99=$BF$1,D100=$AM$1,D100=$BF$1,D101=$AM$1,D101=$BF$1,D102=$AM$1,D102=$BF$1),0,1)))</f>
        <v/>
      </c>
      <c r="BH99" s="3" t="str">
        <f>IF($A99&gt;='FG_576way_Regular Symbol(2wild)'!G$16,"",IF(E99=0,"",IF(OR(E99=$AM$1,E99=$BF$1,E100=$AM$1,E100=$BF$1,E101=$AM$1,E101=$BF$1,E102=$AM$1,E102=$BF$1),0,1)))</f>
        <v/>
      </c>
      <c r="BI99" s="3" t="str">
        <f>IF($A99&gt;='FG_576way_Regular Symbol(2wild)'!H$16,"",IF(F99=0,"",IF(OR(F99=$AM$1,F99=$BF$1,F100=$AM$1,F100=$BF$1,F101=$AM$1,F101=$BF$1,F102=$AM$1,F102=$BF$1),0,1)))</f>
        <v/>
      </c>
      <c r="BK99" s="344" t="str">
        <f>IF($A99&gt;='FG_576way_Regular Symbol(2wild)'!D$16,"",IF(B99=0,"",IF(OR(B99=$AM$1,B99=$BL$1,B100=$AM$1,B100=$BL$1,B101=$AM$1,B101=$BL$1),0,1)))</f>
        <v/>
      </c>
      <c r="BL99" s="344" t="str">
        <f>IF($A99&gt;='FG_576way_Regular Symbol(2wild)'!E$16,"",IF(C99=0,"",IF(OR(C99=$AM$1,C99=$BL$1,C100=$AM$1,C100=$BL$1,C101=$AM$1,C101=$BL$1),0,1)))</f>
        <v/>
      </c>
      <c r="BM99" s="3" t="str">
        <f>IF($A99&gt;='FG_576way_Regular Symbol(2wild)'!F$16,"",IF(D99=0,"",IF(OR(D99=$AM$1,D99=$BL$1,D100=$AM$1,D100=$BL$1,D101=$AM$1,D101=$BL$1,D102=$AM$1,D102=$BL$1),0,1)))</f>
        <v/>
      </c>
      <c r="BN99" s="3" t="str">
        <f>IF($A99&gt;='FG_576way_Regular Symbol(2wild)'!G$16,"",IF(E99=0,"",IF(OR(E99=$AM$1,E99=$BL$1,E100=$AM$1,E100=$BL$1,E101=$AM$1,E101=$BL$1,E102=$AM$1,E102=$BL$1),0,1)))</f>
        <v/>
      </c>
      <c r="BO99" s="3" t="str">
        <f>IF($A99&gt;='FG_576way_Regular Symbol(2wild)'!H$16,"",IF(F99=0,"",IF(OR(F99=$AM$1,F99=$BL$1,F100=$AM$1,F100=$BL$1,F101=$AM$1,F101=$BL$1,F102=$AM$1,F102=$BL$1),0,1)))</f>
        <v/>
      </c>
      <c r="BQ99" s="3" t="str">
        <f>IF($A99&gt;='FG_576way_Regular Symbol(2wild)'!D$16,"",IF(B99=0,"",IF(OR(B99=$BQ$1,B99=$BR$1,B100=$BQ$1,B100=$BR$1,B101=$BQ$1,B101=$BR$1),0,1)))</f>
        <v/>
      </c>
      <c r="BR99" s="3" t="str">
        <f>IF($A99&gt;='FG_576way_Regular Symbol(2wild)'!E$16,"",IF(C99=0,"",IF(OR(C99=$BQ$1,C99=$BR$1,C100=$BQ$1,C100=$BR$1,C101=$BQ$1,C101=$BR$1),0,1)))</f>
        <v/>
      </c>
      <c r="BS99" s="3" t="str">
        <f>IF($A99&gt;='FG_576way_Regular Symbol(2wild)'!F$16,"",IF(D99=0,"",IF(OR(D99=$BQ$1,D99=$BR$1,D100=$BQ$1,D100=$BR$1,D101=$BQ$1,D101=$BR$1,D102=$BQ$1,D102=$BR$1),0,1)))</f>
        <v/>
      </c>
      <c r="BT99" s="3" t="str">
        <f>IF($A99&gt;='FG_576way_Regular Symbol(2wild)'!G$16,"",IF(E99=0,"",IF(OR(E99=$BQ$1,E99=$BR$1,E100=$BQ$1,E100=$BR$1,E101=$BQ$1,E101=$BR$1,E102=$BQ$1,E102=$BR$1),0,1)))</f>
        <v/>
      </c>
      <c r="BU99" s="3" t="str">
        <f>IF($A99&gt;='FG_576way_Regular Symbol(2wild)'!H$16,"",IF(F99=0,"",IF(OR(F99=$BQ$1,F99=$BR$1,F100=$BQ$1,F100=$BR$1,F101=$BQ$1,F101=$BR$1,F102=$BQ$1,F102=$BR$1),0,1)))</f>
        <v/>
      </c>
      <c r="BW99" s="3" t="str">
        <f>IF($A99&gt;='FG_576way_Regular Symbol(2wild)'!D$16,"",IF(B99=0,"",IF(OR(B99=$BW$1,B100=$BW$1,B101=$BW$1,B99=$BX$1,B100=$BX$1,B101=$BX$1),0,1)))</f>
        <v/>
      </c>
      <c r="BX99" s="3" t="str">
        <f>IF($A99&gt;='FG_576way_Regular Symbol(2wild)'!E$16,"",IF(C99=0,"",IF(OR(C99=$BW$1,C100=$BW$1,C101=$BW$1,C99=$BX$1,C100=$BX$1,C101=$BX$1),0,1)))</f>
        <v/>
      </c>
      <c r="BY99" s="3" t="str">
        <f>IF($A99&gt;='FG_576way_Regular Symbol(2wild)'!F$16,"",IF(D99=0,"",IF(OR(D99=$BW$1,D100=$BW$1,D101=$BW$1,D99=$BX$1,D100=$BX$1,D101=$BX$1,D102=$BW$1,D102=$BX$1),0,1)))</f>
        <v/>
      </c>
      <c r="BZ99" s="3" t="str">
        <f>IF($A99&gt;='FG_576way_Regular Symbol(2wild)'!G$16,"",IF(E99=0,"",IF(OR(E99=$BW$1,E100=$BW$1,E101=$BW$1,E99=$BX$1,E100=$BX$1,E101=$BX$1,E102=$BW$1,E102=$BX$1),0,1)))</f>
        <v/>
      </c>
      <c r="CA99" s="3" t="str">
        <f>IF($A99&gt;='FG_576way_Regular Symbol(2wild)'!H$16,"",IF(F99=0,"",IF(OR(F99=$BW$1,F100=$BW$1,F101=$BW$1,F99=$BX$1,F100=$BX$1,F101=$BX$1,F102=$BW$1,F102=$BX$1),0,1)))</f>
        <v/>
      </c>
      <c r="CC99" s="3" t="str">
        <f>IF($A99&gt;='FG_576way_Regular Symbol(2wild)'!D$16,"",IF(B99=0,"",IF(OR(B99=$BW$1,B100=$BW$1,B101=$BW$1,B99=$CD$1,B100=$CD$1,B101=$CD$1),0,1)))</f>
        <v/>
      </c>
      <c r="CD99" s="3" t="str">
        <f>IF($A99&gt;='FG_576way_Regular Symbol(2wild)'!E$16,"",IF(C99=0,"",IF(OR(C99=$BW$1,C100=$BW$1,C101=$BW$1,C99=$CD$1,C100=$CD$1,C101=$CD$1),0,1)))</f>
        <v/>
      </c>
      <c r="CE99" s="3" t="str">
        <f>IF($A99&gt;='FG_576way_Regular Symbol(2wild)'!F$16,"",IF(D99=0,"",IF(OR(D99=$BW$1,D100=$BW$1,D101=$BW$1,D99=$CD$1,D100=$CD$1,D101=$CD$1,D102=$BW$1,D102=$CD$1),0,1)))</f>
        <v/>
      </c>
      <c r="CF99" s="3" t="str">
        <f>IF($A99&gt;='FG_576way_Regular Symbol(2wild)'!G$16,"",IF(E99=0,"",IF(OR(E99=$BW$1,E100=$BW$1,E101=$BW$1,E99=$CD$1,E100=$CD$1,E101=$CD$1,E102=$BW$1,E102=$CD$1),0,1)))</f>
        <v/>
      </c>
      <c r="CG99" s="3" t="str">
        <f>IF($A99&gt;='FG_576way_Regular Symbol(2wild)'!H$16,"",IF(F99=0,"",IF(OR(F99=$BW$1,F100=$BW$1,F101=$BW$1,F99=$CD$1,F100=$CD$1,F101=$CD$1,F102=$BW$1,F102=$CD$1),0,1)))</f>
        <v/>
      </c>
      <c r="CI99" s="3" t="str">
        <f>IF($A99&gt;='FG_576way_Regular Symbol(2wild)'!D$16,"",IF(B99=0,"",IF(OR(B99=$BW$1,B100=$BW$1,B101=$BW$1,B99=$CJ$1,B100=$CJ$1,B101=$CJ$1),0,1)))</f>
        <v/>
      </c>
      <c r="CJ99" s="3" t="str">
        <f>IF($A99&gt;='FG_576way_Regular Symbol(2wild)'!E$16,"",IF(C99=0,"",IF(OR(C99=$BW$1,C100=$BW$1,C101=$BW$1,C99=$CJ$1,C100=$CJ$1,C101=$CJ$1),0,1)))</f>
        <v/>
      </c>
      <c r="CK99" s="3" t="str">
        <f>IF($A99&gt;='FG_576way_Regular Symbol(2wild)'!F$16,"",IF(D99=0,"",IF(OR(D99=$BW$1,D100=$BW$1,D101=$BW$1,D99=$CJ$1,D100=$CJ$1,D101=$CJ$1,D102=$BW$1,D102=$CJ$1),0,1)))</f>
        <v/>
      </c>
      <c r="CL99" s="3" t="str">
        <f>IF($A99&gt;='FG_576way_Regular Symbol(2wild)'!G$16,"",IF(E99=0,"",IF(OR(E99=$BW$1,E100=$BW$1,E101=$BW$1,E99=$CJ$1,E100=$CJ$1,E101=$CJ$1,E102=$BW$1,E102=$CJ$1),0,1)))</f>
        <v/>
      </c>
      <c r="CM99" s="3" t="str">
        <f>IF($A99&gt;='FG_576way_Regular Symbol(2wild)'!H$16,"",IF(F99=0,"",IF(OR(F99=$BW$1,F100=$BW$1,F101=$BW$1,F99=$CJ$1,F100=$CJ$1,F101=$CJ$1,F102=$BW$1,F102=$CJ$1),0,1)))</f>
        <v/>
      </c>
      <c r="CO99" s="3" t="str">
        <f>IF($A99&gt;='FG_576way_Regular Symbol(2wild)'!D$16,"",IF(B99=0,"",IF(OR(B99=$BW$1,B100=$BW$1,B101=$BW$1,B99=$CP$1,B100=$CP$1,B101=$CP$1),0,1)))</f>
        <v/>
      </c>
      <c r="CP99" s="3" t="str">
        <f>IF($A99&gt;='FG_576way_Regular Symbol(2wild)'!E$16,"",IF(C99=0,"",IF(OR(C99=$BW$1,C100=$BW$1,C101=$BW$1,C99=$CP$1,C100=$CP$1,C101=$CP$1),0,1)))</f>
        <v/>
      </c>
      <c r="CQ99" s="3" t="str">
        <f>IF($A99&gt;='FG_576way_Regular Symbol(2wild)'!F$16,"",IF(D99=0,"",IF(OR(D99=$BW$1,D100=$BW$1,D101=$BW$1,D99=$CP$1,D100=$CP$1,D101=$CP$1,D102=$BW$1,D102=$CP$1),0,1)))</f>
        <v/>
      </c>
      <c r="CR99" s="3" t="str">
        <f>IF($A99&gt;='FG_576way_Regular Symbol(2wild)'!G$16,"",IF(E99=0,"",IF(OR(E99=$BW$1,E100=$BW$1,E101=$BW$1,E99=$CP$1,E100=$CP$1,E101=$CP$1,E102=$BW$1,E102=$CP$1),0,1)))</f>
        <v/>
      </c>
      <c r="CS99" s="3" t="str">
        <f>IF($A99&gt;='FG_576way_Regular Symbol(2wild)'!H$16,"",IF(F99=0,"",IF(OR(F99=$BW$1,F100=$BW$1,F101=$BW$1,F99=$CP$1,F100=$CP$1,F101=$CP$1,F102=$BW$1,F102=$CP$1),0,1)))</f>
        <v/>
      </c>
      <c r="CU99" s="3" t="str">
        <f>IF($A99&gt;='FG_576way_Regular Symbol(2wild)'!D$16,"",IF(B99=0,"",IF(OR(B99=$BW$1,B100=$BW$1,B101=$BW$1,B99=$CV$1,B100=$CV$1,B101=$CV$1),0,1)))</f>
        <v/>
      </c>
      <c r="CV99" s="3" t="str">
        <f>IF($A99&gt;='FG_576way_Regular Symbol(2wild)'!E$16,"",IF(C99=0,"",IF(OR(C99=$BW$1,C100=$BW$1,C101=$BW$1,C99=$CV$1,C100=$CV$1,C101=$CV$1),0,1)))</f>
        <v/>
      </c>
      <c r="CW99" s="3" t="str">
        <f>IF($A99&gt;='FG_576way_Regular Symbol(2wild)'!F$16,"",IF(D99=0,"",IF(OR(D99=$BW$1,D100=$BW$1,D101=$BW$1,D99=$CV$1,D100=$CV$1,D101=$CV$1,D102=$BW$1,D102=$CV$1),0,1)))</f>
        <v/>
      </c>
      <c r="CX99" s="3" t="str">
        <f>IF($A99&gt;='FG_576way_Regular Symbol(2wild)'!G$16,"",IF(E99=0,"",IF(OR(E99=$BW$1,E100=$BW$1,E101=$BW$1,E99=$CV$1,E100=$CV$1,E101=$CV$1,E102=$BW$1,E102=$CV$1),0,1)))</f>
        <v/>
      </c>
      <c r="CY99" s="3" t="str">
        <f>IF($A99&gt;='FG_576way_Regular Symbol(2wild)'!H$16,"",IF(F99=0,"",IF(OR(F99=$BW$1,F100=$BW$1,F101=$BW$1,F99=$CV$1,F100=$CV$1,F101=$CV$1,F102=$BW$1,F102=$CV$1),0,1)))</f>
        <v/>
      </c>
    </row>
    <row r="100" spans="1:103" ht="16" thickBot="1">
      <c r="A100" s="339"/>
      <c r="B100" s="340"/>
      <c r="C100" s="340"/>
      <c r="D100" s="340"/>
      <c r="E100" s="340"/>
      <c r="F100" s="143"/>
      <c r="O100" s="347"/>
      <c r="P100" s="154"/>
      <c r="Q100" s="154"/>
      <c r="R100" s="154"/>
      <c r="S100" s="153"/>
      <c r="U100" s="347"/>
      <c r="V100" s="154"/>
      <c r="W100" s="154"/>
      <c r="X100" s="154"/>
      <c r="Y100" s="153"/>
      <c r="AA100" s="347"/>
      <c r="AB100" s="154"/>
      <c r="AC100" s="154"/>
      <c r="AD100" s="154"/>
      <c r="AE100" s="153"/>
      <c r="AG100" s="347"/>
      <c r="AH100" s="154"/>
      <c r="AI100" s="154"/>
      <c r="AJ100" s="154"/>
      <c r="AK100" s="153"/>
      <c r="AM100" s="347"/>
      <c r="AN100" s="154"/>
      <c r="AO100" s="154"/>
      <c r="AP100" s="154"/>
      <c r="AQ100" s="153"/>
      <c r="AS100" s="344" t="str">
        <f>IF($A100&gt;='FG_576way_Regular Symbol(2wild)'!D$16,"",IF(B100=0,"",IF(OR(B100=$AM$1,B100=$AT$1,B101=$AM$1,B101=$AT$1,B102=$AM$1,B102=$AT$1),0,1)))</f>
        <v/>
      </c>
      <c r="AT100" s="344" t="str">
        <f>IF($A100&gt;='FG_576way_Regular Symbol(2wild)'!E$16,"",IF(C100=0,"",IF(OR(C100=$AM$1,C100=$AT$1,C101=$AM$1,C101=$AT$1,C102=$AM$1,C102=$AT$1),0,1)))</f>
        <v/>
      </c>
      <c r="AU100" s="3" t="str">
        <f>IF($A100&gt;='FG_576way_Regular Symbol(2wild)'!F$16,"",IF(D100=0,"",IF(OR(D100=$AM$1,D100=$AT$1,D101=$AM$1,D101=$AT$1,D102=$AM$1,D102=$AT$1,D103=$AM$1,D103=$AT$1),0,1)))</f>
        <v/>
      </c>
      <c r="AV100" s="3" t="str">
        <f>IF($A100&gt;='FG_576way_Regular Symbol(2wild)'!G$16,"",IF(E100=0,"",IF(OR(E100=$AM$1,E100=$AT$1,E101=$AM$1,E101=$AT$1,E102=$AM$1,E102=$AT$1,E103=$AM$1,E103=$AT$1),0,1)))</f>
        <v/>
      </c>
      <c r="AW100" s="3" t="str">
        <f>IF($A100&gt;='FG_576way_Regular Symbol(2wild)'!H$16,"",IF(F100=0,"",IF(OR(F100=$AM$1,F100=$AT$1,F101=$AM$1,F101=$AT$1,F102=$AM$1,F102=$AT$1,F103=$AM$1,F103=$AT$1),0,1)))</f>
        <v/>
      </c>
      <c r="AY100" s="344" t="str">
        <f>IF($A100&gt;='FG_576way_Regular Symbol(2wild)'!D$16,"",IF(B100=0,"",IF(OR(B100=$AM$1,B100=$AZ$1,B101=$AM$1,B101=$AZ$1,B102=$AM$1,B102=$AZ$1),0,1)))</f>
        <v/>
      </c>
      <c r="AZ100" s="344" t="str">
        <f>IF($A100&gt;='FG_576way_Regular Symbol(2wild)'!E$16,"",IF(C100=0,"",IF(OR(C100=$AM$1,C100=$AZ$1,C101=$AM$1,C101=$AZ$1,C102=$AM$1,C102=$AZ$1),0,1)))</f>
        <v/>
      </c>
      <c r="BA100" s="3" t="str">
        <f>IF($A100&gt;='FG_576way_Regular Symbol(2wild)'!F$16,"",IF(D100=0,"",IF(OR(D100=$AM$1,D100=$AZ$1,D101=$AM$1,D101=$AZ$1,D102=$AM$1,D102=$AZ$1,D103=$AM$1,D103=$AZ$1),0,1)))</f>
        <v/>
      </c>
      <c r="BB100" s="3" t="str">
        <f>IF($A100&gt;='FG_576way_Regular Symbol(2wild)'!G$16,"",IF(E100=0,"",IF(OR(E100=$AM$1,E100=$AZ$1,E101=$AM$1,E101=$AZ$1,E102=$AM$1,E102=$AZ$1,E103=$AM$1,E103=$AZ$1),0,1)))</f>
        <v/>
      </c>
      <c r="BC100" s="3" t="str">
        <f>IF($A100&gt;='FG_576way_Regular Symbol(2wild)'!H$16,"",IF(F100=0,"",IF(OR(F100=$AM$1,F100=$AZ$1,F101=$AM$1,F101=$AZ$1,F102=$AM$1,F102=$AZ$1,F103=$AM$1,F103=$AZ$1),0,1)))</f>
        <v/>
      </c>
      <c r="BE100" s="344" t="str">
        <f>IF($A100&gt;='FG_576way_Regular Symbol(2wild)'!D$16,"",IF(B100=0,"",IF(OR(B100=$AM$1,B100=$BF$1,B101=$AM$1,B101=$BF$1,B102=$AM$1,B102=$BF$1),0,1)))</f>
        <v/>
      </c>
      <c r="BF100" s="344" t="str">
        <f>IF($A100&gt;='FG_576way_Regular Symbol(2wild)'!E$16,"",IF(C100=0,"",IF(OR(C100=$AM$1,C100=$BF$1,C101=$AM$1,C101=$BF$1,C102=$AM$1,C102=$BF$1),0,1)))</f>
        <v/>
      </c>
      <c r="BG100" s="3" t="str">
        <f>IF($A100&gt;='FG_576way_Regular Symbol(2wild)'!F$16,"",IF(D100=0,"",IF(OR(D100=$AM$1,D100=$BF$1,D101=$AM$1,D101=$BF$1,D102=$AM$1,D102=$BF$1,D103=$AM$1,D103=$BF$1),0,1)))</f>
        <v/>
      </c>
      <c r="BH100" s="3" t="str">
        <f>IF($A100&gt;='FG_576way_Regular Symbol(2wild)'!G$16,"",IF(E100=0,"",IF(OR(E100=$AM$1,E100=$BF$1,E101=$AM$1,E101=$BF$1,E102=$AM$1,E102=$BF$1,E103=$AM$1,E103=$BF$1),0,1)))</f>
        <v/>
      </c>
      <c r="BI100" s="3" t="str">
        <f>IF($A100&gt;='FG_576way_Regular Symbol(2wild)'!H$16,"",IF(F100=0,"",IF(OR(F100=$AM$1,F100=$BF$1,F101=$AM$1,F101=$BF$1,F102=$AM$1,F102=$BF$1,F103=$AM$1,F103=$BF$1),0,1)))</f>
        <v/>
      </c>
      <c r="BK100" s="344" t="str">
        <f>IF($A100&gt;='FG_576way_Regular Symbol(2wild)'!D$16,"",IF(B100=0,"",IF(OR(B100=$AM$1,B100=$BL$1,B101=$AM$1,B101=$BL$1,B102=$AM$1,B102=$BL$1),0,1)))</f>
        <v/>
      </c>
      <c r="BL100" s="344" t="str">
        <f>IF($A100&gt;='FG_576way_Regular Symbol(2wild)'!E$16,"",IF(C100=0,"",IF(OR(C100=$AM$1,C100=$BL$1,C101=$AM$1,C101=$BL$1,C102=$AM$1,C102=$BL$1),0,1)))</f>
        <v/>
      </c>
      <c r="BM100" s="3" t="str">
        <f>IF($A100&gt;='FG_576way_Regular Symbol(2wild)'!F$16,"",IF(D100=0,"",IF(OR(D100=$AM$1,D100=$BL$1,D101=$AM$1,D101=$BL$1,D102=$AM$1,D102=$BL$1,D103=$AM$1,D103=$BL$1),0,1)))</f>
        <v/>
      </c>
      <c r="BN100" s="3" t="str">
        <f>IF($A100&gt;='FG_576way_Regular Symbol(2wild)'!G$16,"",IF(E100=0,"",IF(OR(E100=$AM$1,E100=$BL$1,E101=$AM$1,E101=$BL$1,E102=$AM$1,E102=$BL$1,E103=$AM$1,E103=$BL$1),0,1)))</f>
        <v/>
      </c>
      <c r="BO100" s="3" t="str">
        <f>IF($A100&gt;='FG_576way_Regular Symbol(2wild)'!H$16,"",IF(F100=0,"",IF(OR(F100=$AM$1,F100=$BL$1,F101=$AM$1,F101=$BL$1,F102=$AM$1,F102=$BL$1,F103=$AM$1,F103=$BL$1),0,1)))</f>
        <v/>
      </c>
      <c r="BQ100" s="3" t="str">
        <f>IF($A100&gt;='FG_576way_Regular Symbol(2wild)'!D$16,"",IF(B100=0,"",IF(OR(B100=$BQ$1,B100=$BR$1,B101=$BQ$1,B101=$BR$1,B102=$BQ$1,B102=$BR$1),0,1)))</f>
        <v/>
      </c>
      <c r="BR100" s="3" t="str">
        <f>IF($A100&gt;='FG_576way_Regular Symbol(2wild)'!E$16,"",IF(C100=0,"",IF(OR(C100=$BQ$1,C100=$BR$1,C101=$BQ$1,C101=$BR$1,C102=$BQ$1,C102=$BR$1),0,1)))</f>
        <v/>
      </c>
      <c r="BS100" s="3" t="str">
        <f>IF($A100&gt;='FG_576way_Regular Symbol(2wild)'!F$16,"",IF(D100=0,"",IF(OR(D100=$BQ$1,D100=$BR$1,D101=$BQ$1,D101=$BR$1,D102=$BQ$1,D102=$BR$1,D103=$BQ$1,D103=$BR$1),0,1)))</f>
        <v/>
      </c>
      <c r="BT100" s="3" t="str">
        <f>IF($A100&gt;='FG_576way_Regular Symbol(2wild)'!G$16,"",IF(E100=0,"",IF(OR(E100=$BQ$1,E100=$BR$1,E101=$BQ$1,E101=$BR$1,E102=$BQ$1,E102=$BR$1,E103=$BQ$1,E103=$BR$1),0,1)))</f>
        <v/>
      </c>
      <c r="BU100" s="3" t="str">
        <f>IF($A100&gt;='FG_576way_Regular Symbol(2wild)'!H$16,"",IF(F100=0,"",IF(OR(F100=$BQ$1,F100=$BR$1,F101=$BQ$1,F101=$BR$1,F102=$BQ$1,F102=$BR$1,F103=$BQ$1,F103=$BR$1),0,1)))</f>
        <v/>
      </c>
      <c r="BW100" s="3" t="str">
        <f>IF($A100&gt;='FG_576way_Regular Symbol(2wild)'!D$16,"",IF(B100=0,"",IF(OR(B100=$BW$1,B101=$BW$1,B102=$BW$1,B100=$BX$1,B101=$BX$1,B102=$BX$1),0,1)))</f>
        <v/>
      </c>
      <c r="BX100" s="3" t="str">
        <f>IF($A100&gt;='FG_576way_Regular Symbol(2wild)'!E$16,"",IF(C100=0,"",IF(OR(C100=$BW$1,C101=$BW$1,C102=$BW$1,C100=$BX$1,C101=$BX$1,C102=$BX$1),0,1)))</f>
        <v/>
      </c>
      <c r="BY100" s="3" t="str">
        <f>IF($A100&gt;='FG_576way_Regular Symbol(2wild)'!F$16,"",IF(D100=0,"",IF(OR(D100=$BW$1,D101=$BW$1,D102=$BW$1,D100=$BX$1,D101=$BX$1,D102=$BX$1,D103=$BW$1,D103=$BX$1),0,1)))</f>
        <v/>
      </c>
      <c r="BZ100" s="3" t="str">
        <f>IF($A100&gt;='FG_576way_Regular Symbol(2wild)'!G$16,"",IF(E100=0,"",IF(OR(E100=$BW$1,E101=$BW$1,E102=$BW$1,E100=$BX$1,E101=$BX$1,E102=$BX$1,E103=$BW$1,E103=$BX$1),0,1)))</f>
        <v/>
      </c>
      <c r="CA100" s="3" t="str">
        <f>IF($A100&gt;='FG_576way_Regular Symbol(2wild)'!H$16,"",IF(F100=0,"",IF(OR(F100=$BW$1,F101=$BW$1,F102=$BW$1,F100=$BX$1,F101=$BX$1,F102=$BX$1,F103=$BW$1,F103=$BX$1),0,1)))</f>
        <v/>
      </c>
      <c r="CC100" s="3" t="str">
        <f>IF($A100&gt;='FG_576way_Regular Symbol(2wild)'!D$16,"",IF(B100=0,"",IF(OR(B100=$BW$1,B101=$BW$1,B102=$BW$1,B100=$CD$1,B101=$CD$1,B102=$CD$1),0,1)))</f>
        <v/>
      </c>
      <c r="CD100" s="3" t="str">
        <f>IF($A100&gt;='FG_576way_Regular Symbol(2wild)'!E$16,"",IF(C100=0,"",IF(OR(C100=$BW$1,C101=$BW$1,C102=$BW$1,C100=$CD$1,C101=$CD$1,C102=$CD$1),0,1)))</f>
        <v/>
      </c>
      <c r="CE100" s="3" t="str">
        <f>IF($A100&gt;='FG_576way_Regular Symbol(2wild)'!F$16,"",IF(D100=0,"",IF(OR(D100=$BW$1,D101=$BW$1,D102=$BW$1,D100=$CD$1,D101=$CD$1,D102=$CD$1,D103=$BW$1,D103=$CD$1),0,1)))</f>
        <v/>
      </c>
      <c r="CF100" s="3" t="str">
        <f>IF($A100&gt;='FG_576way_Regular Symbol(2wild)'!G$16,"",IF(E100=0,"",IF(OR(E100=$BW$1,E101=$BW$1,E102=$BW$1,E100=$CD$1,E101=$CD$1,E102=$CD$1,E103=$BW$1,E103=$CD$1),0,1)))</f>
        <v/>
      </c>
      <c r="CG100" s="3" t="str">
        <f>IF($A100&gt;='FG_576way_Regular Symbol(2wild)'!H$16,"",IF(F100=0,"",IF(OR(F100=$BW$1,F101=$BW$1,F102=$BW$1,F100=$CD$1,F101=$CD$1,F102=$CD$1,F103=$BW$1,F103=$CD$1),0,1)))</f>
        <v/>
      </c>
      <c r="CI100" s="3" t="str">
        <f>IF($A100&gt;='FG_576way_Regular Symbol(2wild)'!D$16,"",IF(B100=0,"",IF(OR(B100=$BW$1,B101=$BW$1,B102=$BW$1,B100=$CJ$1,B101=$CJ$1,B102=$CJ$1),0,1)))</f>
        <v/>
      </c>
      <c r="CJ100" s="3" t="str">
        <f>IF($A100&gt;='FG_576way_Regular Symbol(2wild)'!E$16,"",IF(C100=0,"",IF(OR(C100=$BW$1,C101=$BW$1,C102=$BW$1,C100=$CJ$1,C101=$CJ$1,C102=$CJ$1),0,1)))</f>
        <v/>
      </c>
      <c r="CK100" s="3" t="str">
        <f>IF($A100&gt;='FG_576way_Regular Symbol(2wild)'!F$16,"",IF(D100=0,"",IF(OR(D100=$BW$1,D101=$BW$1,D102=$BW$1,D100=$CJ$1,D101=$CJ$1,D102=$CJ$1,D103=$BW$1,D103=$CJ$1),0,1)))</f>
        <v/>
      </c>
      <c r="CL100" s="3" t="str">
        <f>IF($A100&gt;='FG_576way_Regular Symbol(2wild)'!G$16,"",IF(E100=0,"",IF(OR(E100=$BW$1,E101=$BW$1,E102=$BW$1,E100=$CJ$1,E101=$CJ$1,E102=$CJ$1,E103=$BW$1,E103=$CJ$1),0,1)))</f>
        <v/>
      </c>
      <c r="CM100" s="3" t="str">
        <f>IF($A100&gt;='FG_576way_Regular Symbol(2wild)'!H$16,"",IF(F100=0,"",IF(OR(F100=$BW$1,F101=$BW$1,F102=$BW$1,F100=$CJ$1,F101=$CJ$1,F102=$CJ$1,F103=$BW$1,F103=$CJ$1),0,1)))</f>
        <v/>
      </c>
      <c r="CO100" s="3" t="str">
        <f>IF($A100&gt;='FG_576way_Regular Symbol(2wild)'!D$16,"",IF(B100=0,"",IF(OR(B100=$BW$1,B101=$BW$1,B102=$BW$1,B100=$CP$1,B101=$CP$1,B102=$CP$1),0,1)))</f>
        <v/>
      </c>
      <c r="CP100" s="3" t="str">
        <f>IF($A100&gt;='FG_576way_Regular Symbol(2wild)'!E$16,"",IF(C100=0,"",IF(OR(C100=$BW$1,C101=$BW$1,C102=$BW$1,C100=$CP$1,C101=$CP$1,C102=$CP$1),0,1)))</f>
        <v/>
      </c>
      <c r="CQ100" s="3" t="str">
        <f>IF($A100&gt;='FG_576way_Regular Symbol(2wild)'!F$16,"",IF(D100=0,"",IF(OR(D100=$BW$1,D101=$BW$1,D102=$BW$1,D100=$CP$1,D101=$CP$1,D102=$CP$1,D103=$BW$1,D103=$CP$1),0,1)))</f>
        <v/>
      </c>
      <c r="CR100" s="3" t="str">
        <f>IF($A100&gt;='FG_576way_Regular Symbol(2wild)'!G$16,"",IF(E100=0,"",IF(OR(E100=$BW$1,E101=$BW$1,E102=$BW$1,E100=$CP$1,E101=$CP$1,E102=$CP$1,E103=$BW$1,E103=$CP$1),0,1)))</f>
        <v/>
      </c>
      <c r="CS100" s="3" t="str">
        <f>IF($A100&gt;='FG_576way_Regular Symbol(2wild)'!H$16,"",IF(F100=0,"",IF(OR(F100=$BW$1,F101=$BW$1,F102=$BW$1,F100=$CP$1,F101=$CP$1,F102=$CP$1,F103=$BW$1,F103=$CP$1),0,1)))</f>
        <v/>
      </c>
      <c r="CU100" s="3" t="str">
        <f>IF($A100&gt;='FG_576way_Regular Symbol(2wild)'!D$16,"",IF(B100=0,"",IF(OR(B100=$BW$1,B101=$BW$1,B102=$BW$1,B100=$CV$1,B101=$CV$1,B102=$CV$1),0,1)))</f>
        <v/>
      </c>
      <c r="CV100" s="3" t="str">
        <f>IF($A100&gt;='FG_576way_Regular Symbol(2wild)'!E$16,"",IF(C100=0,"",IF(OR(C100=$BW$1,C101=$BW$1,C102=$BW$1,C100=$CV$1,C101=$CV$1,C102=$CV$1),0,1)))</f>
        <v/>
      </c>
      <c r="CW100" s="3" t="str">
        <f>IF($A100&gt;='FG_576way_Regular Symbol(2wild)'!F$16,"",IF(D100=0,"",IF(OR(D100=$BW$1,D101=$BW$1,D102=$BW$1,D100=$CV$1,D101=$CV$1,D102=$CV$1,D103=$BW$1,D103=$CV$1),0,1)))</f>
        <v/>
      </c>
      <c r="CX100" s="3" t="str">
        <f>IF($A100&gt;='FG_576way_Regular Symbol(2wild)'!G$16,"",IF(E100=0,"",IF(OR(E100=$BW$1,E101=$BW$1,E102=$BW$1,E100=$CV$1,E101=$CV$1,E102=$CV$1,E103=$BW$1,E103=$CV$1),0,1)))</f>
        <v/>
      </c>
      <c r="CY100" s="3" t="str">
        <f>IF($A100&gt;='FG_576way_Regular Symbol(2wild)'!H$16,"",IF(F100=0,"",IF(OR(F100=$BW$1,F101=$BW$1,F102=$BW$1,F100=$CV$1,F101=$CV$1,F102=$CV$1,F103=$BW$1,F103=$CV$1),0,1)))</f>
        <v/>
      </c>
    </row>
    <row r="101" spans="1:103">
      <c r="AS101" s="344" t="str">
        <f>IF($A101&gt;='FG_576way_Regular Symbol(2wild)'!D$16,"",IF(B101=0,"",IF(OR(B101=$AM$1,B101=$AT$1,B102=$AM$1,B102=$AT$1,B103=$AM$1,B103=$AT$1),0,1)))</f>
        <v/>
      </c>
      <c r="AT101" s="344" t="str">
        <f>IF($A101&gt;='FG_576way_Regular Symbol(2wild)'!E$16,"",IF(C101=0,"",IF(OR(C101=$AM$1,C101=$AT$1,C102=$AM$1,C102=$AT$1,C103=$AM$1,C103=$AT$1),0,1)))</f>
        <v/>
      </c>
      <c r="AU101" s="3" t="str">
        <f>IF($A101&gt;='FG_576way_Regular Symbol(2wild)'!F$16,"",IF(D101=0,"",IF(OR(D101=$AM$1,D101=$AT$1,D102=$AM$1,D102=$AT$1,D103=$AM$1,D103=$AT$1,D104=$AM$1,D104=$AT$1),0,1)))</f>
        <v/>
      </c>
      <c r="AV101" s="3" t="str">
        <f>IF($A101&gt;='FG_576way_Regular Symbol(2wild)'!G$16,"",IF(E101=0,"",IF(OR(E101=$AM$1,E101=$AT$1,E102=$AM$1,E102=$AT$1,E103=$AM$1,E103=$AT$1,E104=$AM$1,E104=$AT$1),0,1)))</f>
        <v/>
      </c>
      <c r="AW101" s="3" t="str">
        <f>IF($A101&gt;='FG_576way_Regular Symbol(2wild)'!H$16,"",IF(F101=0,"",IF(OR(F101=$AM$1,F101=$AT$1,F102=$AM$1,F102=$AT$1,F103=$AM$1,F103=$AT$1,F104=$AM$1,F104=$AT$1),0,1)))</f>
        <v/>
      </c>
      <c r="AY101" s="344" t="str">
        <f>IF($A101&gt;='FG_576way_Regular Symbol(2wild)'!D$16,"",IF(B101=0,"",IF(OR(B101=$AM$1,B101=$AZ$1,B102=$AM$1,B102=$AZ$1,B103=$AM$1,B103=$AZ$1),0,1)))</f>
        <v/>
      </c>
      <c r="AZ101" s="344" t="str">
        <f>IF($A101&gt;='FG_576way_Regular Symbol(2wild)'!E$16,"",IF(C101=0,"",IF(OR(C101=$AM$1,C101=$AZ$1,C102=$AM$1,C102=$AZ$1,C103=$AM$1,C103=$AZ$1),0,1)))</f>
        <v/>
      </c>
      <c r="BA101" s="3" t="str">
        <f>IF($A101&gt;='FG_576way_Regular Symbol(2wild)'!F$16,"",IF(D101=0,"",IF(OR(D101=$AM$1,D101=$AZ$1,D102=$AM$1,D102=$AZ$1,D103=$AM$1,D103=$AZ$1,D104=$AM$1,D104=$AZ$1),0,1)))</f>
        <v/>
      </c>
      <c r="BB101" s="3" t="str">
        <f>IF($A101&gt;='FG_576way_Regular Symbol(2wild)'!G$16,"",IF(E101=0,"",IF(OR(E101=$AM$1,E101=$AZ$1,E102=$AM$1,E102=$AZ$1,E103=$AM$1,E103=$AZ$1,E104=$AM$1,E104=$AZ$1),0,1)))</f>
        <v/>
      </c>
      <c r="BC101" s="3" t="str">
        <f>IF($A101&gt;='FG_576way_Regular Symbol(2wild)'!H$16,"",IF(F101=0,"",IF(OR(F101=$AM$1,F101=$AZ$1,F102=$AM$1,F102=$AZ$1,F103=$AM$1,F103=$AZ$1,F104=$AM$1,F104=$AZ$1),0,1)))</f>
        <v/>
      </c>
      <c r="BD101" s="6"/>
      <c r="BE101" s="344" t="str">
        <f>IF($A101&gt;='FG_576way_Regular Symbol(2wild)'!D$16,"",IF(B101=0,"",IF(OR(B101=$AM$1,B101=$BF$1,B102=$AM$1,B102=$BF$1,B103=$AM$1,B103=$BF$1),0,1)))</f>
        <v/>
      </c>
      <c r="BF101" s="344" t="str">
        <f>IF($A101&gt;='FG_576way_Regular Symbol(2wild)'!E$16,"",IF(C101=0,"",IF(OR(C101=$AM$1,C101=$BF$1,C102=$AM$1,C102=$BF$1,C103=$AM$1,C103=$BF$1),0,1)))</f>
        <v/>
      </c>
      <c r="BG101" s="3" t="str">
        <f>IF($A101&gt;='FG_576way_Regular Symbol(2wild)'!F$16,"",IF(D101=0,"",IF(OR(D101=$AM$1,D101=$BF$1,D102=$AM$1,D102=$BF$1,D103=$AM$1,D103=$BF$1,D104=$AM$1,D104=$BF$1),0,1)))</f>
        <v/>
      </c>
      <c r="BH101" s="3" t="str">
        <f>IF($A101&gt;='FG_576way_Regular Symbol(2wild)'!G$16,"",IF(E101=0,"",IF(OR(E101=$AM$1,E101=$BF$1,E102=$AM$1,E102=$BF$1,E103=$AM$1,E103=$BF$1,E104=$AM$1,E104=$BF$1),0,1)))</f>
        <v/>
      </c>
      <c r="BI101" s="3" t="str">
        <f>IF($A101&gt;='FG_576way_Regular Symbol(2wild)'!H$16,"",IF(F101=0,"",IF(OR(F101=$AM$1,F101=$BF$1,F102=$AM$1,F102=$BF$1,F103=$AM$1,F103=$BF$1,F104=$AM$1,F104=$BF$1),0,1)))</f>
        <v/>
      </c>
      <c r="BJ101" s="6"/>
      <c r="BK101" s="344" t="str">
        <f>IF($A101&gt;='FG_576way_Regular Symbol(2wild)'!D$16,"",IF(B101=0,"",IF(OR(B101=$AM$1,B101=$BL$1,B102=$AM$1,B102=$BL$1,B103=$AM$1,B103=$BL$1),0,1)))</f>
        <v/>
      </c>
      <c r="BL101" s="344" t="str">
        <f>IF($A101&gt;='FG_576way_Regular Symbol(2wild)'!E$16,"",IF(C101=0,"",IF(OR(C101=$AM$1,C101=$BL$1,C102=$AM$1,C102=$BL$1,C103=$AM$1,C103=$BL$1),0,1)))</f>
        <v/>
      </c>
      <c r="BM101" s="3" t="str">
        <f>IF($A101&gt;='FG_576way_Regular Symbol(2wild)'!F$16,"",IF(D101=0,"",IF(OR(D101=$AM$1,D101=$BL$1,D102=$AM$1,D102=$BL$1,D103=$AM$1,D103=$BL$1,D104=$AM$1,D104=$BL$1),0,1)))</f>
        <v/>
      </c>
      <c r="BN101" s="3" t="str">
        <f>IF($A101&gt;='FG_576way_Regular Symbol(2wild)'!G$16,"",IF(E101=0,"",IF(OR(E101=$AM$1,E101=$BL$1,E102=$AM$1,E102=$BL$1,E103=$AM$1,E103=$BL$1,E104=$AM$1,E104=$BL$1),0,1)))</f>
        <v/>
      </c>
      <c r="BO101" s="3" t="str">
        <f>IF($A101&gt;='FG_576way_Regular Symbol(2wild)'!H$16,"",IF(F101=0,"",IF(OR(F101=$AM$1,F101=$BL$1,F102=$AM$1,F102=$BL$1,F103=$AM$1,F103=$BL$1,F104=$AM$1,F104=$BL$1),0,1)))</f>
        <v/>
      </c>
      <c r="BP101" s="6"/>
      <c r="BQ101" s="3" t="str">
        <f>IF($A101&gt;='FG_576way_Regular Symbol(2wild)'!D$16,"",IF(B101=0,"",IF(OR(B101=$BQ$1,B101=$BR$1,B102=$BQ$1,B102=$BR$1,B103=$BQ$1,B103=$BR$1),0,1)))</f>
        <v/>
      </c>
      <c r="BR101" s="3" t="str">
        <f>IF($A101&gt;='FG_576way_Regular Symbol(2wild)'!E$16,"",IF(C101=0,"",IF(OR(C101=$BQ$1,C101=$BR$1,C102=$BQ$1,C102=$BR$1,C103=$BQ$1,C103=$BR$1),0,1)))</f>
        <v/>
      </c>
      <c r="BS101" s="3" t="str">
        <f>IF($A101&gt;='FG_576way_Regular Symbol(2wild)'!F$16,"",IF(D101=0,"",IF(OR(D101=$BQ$1,D101=$BR$1,D102=$BQ$1,D102=$BR$1,D103=$BQ$1,D103=$BR$1,D104=$BQ$1,D104=$BR$1),0,1)))</f>
        <v/>
      </c>
      <c r="BT101" s="3" t="str">
        <f>IF($A101&gt;='FG_576way_Regular Symbol(2wild)'!G$16,"",IF(E101=0,"",IF(OR(E101=$BQ$1,E101=$BR$1,E102=$BQ$1,E102=$BR$1,E103=$BQ$1,E103=$BR$1,E104=$BQ$1,E104=$BR$1),0,1)))</f>
        <v/>
      </c>
      <c r="BU101" s="3" t="str">
        <f>IF($A101&gt;='FG_576way_Regular Symbol(2wild)'!H$16,"",IF(F101=0,"",IF(OR(F101=$BQ$1,F101=$BR$1,F102=$BQ$1,F102=$BR$1,F103=$BQ$1,F103=$BR$1,F104=$BQ$1,F104=$BR$1),0,1)))</f>
        <v/>
      </c>
      <c r="BV101" s="6"/>
      <c r="BW101" s="3" t="str">
        <f>IF($A101&gt;='FG_576way_Regular Symbol(2wild)'!D$16,"",IF(B101=0,"",IF(OR(B101=$BW$1,B102=$BW$1,B103=$BW$1,B101=$BX$1,B102=$BX$1,B103=$BX$1),0,1)))</f>
        <v/>
      </c>
      <c r="BX101" s="3" t="str">
        <f>IF($A101&gt;='FG_576way_Regular Symbol(2wild)'!E$16,"",IF(C101=0,"",IF(OR(C101=$BW$1,C102=$BW$1,C103=$BW$1,C101=$BX$1,C102=$BX$1,C103=$BX$1),0,1)))</f>
        <v/>
      </c>
      <c r="BY101" s="3" t="str">
        <f>IF($A101&gt;='FG_576way_Regular Symbol(2wild)'!F$16,"",IF(D101=0,"",IF(OR(D101=$BW$1,D102=$BW$1,D103=$BW$1,D101=$BX$1,D102=$BX$1,D103=$BX$1,D104=$BW$1,D104=$BX$1),0,1)))</f>
        <v/>
      </c>
      <c r="BZ101" s="3" t="str">
        <f>IF($A101&gt;='FG_576way_Regular Symbol(2wild)'!G$16,"",IF(E101=0,"",IF(OR(E101=$BW$1,E102=$BW$1,E103=$BW$1,E101=$BX$1,E102=$BX$1,E103=$BX$1,E104=$BW$1,E104=$BX$1),0,1)))</f>
        <v/>
      </c>
      <c r="CA101" s="3" t="str">
        <f>IF($A101&gt;='FG_576way_Regular Symbol(2wild)'!H$16,"",IF(F101=0,"",IF(OR(F101=$BW$1,F102=$BW$1,F103=$BW$1,F101=$BX$1,F102=$BX$1,F103=$BX$1,F104=$BW$1,F104=$BX$1),0,1)))</f>
        <v/>
      </c>
      <c r="CB101" s="6"/>
      <c r="CC101" s="3" t="str">
        <f>IF($A101&gt;='FG_576way_Regular Symbol(2wild)'!D$16,"",IF(B101=0,"",IF(OR(B101=$BW$1,B102=$BW$1,B103=$BW$1,B101=$CD$1,B102=$CD$1,B103=$CD$1),0,1)))</f>
        <v/>
      </c>
      <c r="CD101" s="3" t="str">
        <f>IF($A101&gt;='FG_576way_Regular Symbol(2wild)'!E$16,"",IF(C101=0,"",IF(OR(C101=$BW$1,C102=$BW$1,C103=$BW$1,C101=$CD$1,C102=$CD$1,C103=$CD$1),0,1)))</f>
        <v/>
      </c>
      <c r="CE101" s="3" t="str">
        <f>IF($A101&gt;='FG_576way_Regular Symbol(2wild)'!F$16,"",IF(D101=0,"",IF(OR(D101=$BW$1,D102=$BW$1,D103=$BW$1,D101=$CD$1,D102=$CD$1,D103=$CD$1,D104=$BW$1,D104=$CD$1),0,1)))</f>
        <v/>
      </c>
      <c r="CF101" s="3" t="str">
        <f>IF($A101&gt;='FG_576way_Regular Symbol(2wild)'!G$16,"",IF(E101=0,"",IF(OR(E101=$BW$1,E102=$BW$1,E103=$BW$1,E101=$CD$1,E102=$CD$1,E103=$CD$1,E104=$BW$1,E104=$CD$1),0,1)))</f>
        <v/>
      </c>
      <c r="CG101" s="3" t="str">
        <f>IF($A101&gt;='FG_576way_Regular Symbol(2wild)'!H$16,"",IF(F101=0,"",IF(OR(F101=$BW$1,F102=$BW$1,F103=$BW$1,F101=$CD$1,F102=$CD$1,F103=$CD$1,F104=$BW$1,F104=$CD$1),0,1)))</f>
        <v/>
      </c>
      <c r="CH101" s="6"/>
      <c r="CI101" s="3" t="str">
        <f>IF($A101&gt;='FG_576way_Regular Symbol(2wild)'!D$16,"",IF(B101=0,"",IF(OR(B101=$BW$1,B102=$BW$1,B103=$BW$1,B101=$CJ$1,B102=$CJ$1,B103=$CJ$1),0,1)))</f>
        <v/>
      </c>
      <c r="CJ101" s="3" t="str">
        <f>IF($A101&gt;='FG_576way_Regular Symbol(2wild)'!E$16,"",IF(C101=0,"",IF(OR(C101=$BW$1,C102=$BW$1,C103=$BW$1,C101=$CJ$1,C102=$CJ$1,C103=$CJ$1),0,1)))</f>
        <v/>
      </c>
      <c r="CK101" s="3" t="str">
        <f>IF($A101&gt;='FG_576way_Regular Symbol(2wild)'!F$16,"",IF(D101=0,"",IF(OR(D101=$BW$1,D102=$BW$1,D103=$BW$1,D101=$CJ$1,D102=$CJ$1,D103=$CJ$1,D104=$BW$1,D104=$CJ$1),0,1)))</f>
        <v/>
      </c>
      <c r="CL101" s="3" t="str">
        <f>IF($A101&gt;='FG_576way_Regular Symbol(2wild)'!G$16,"",IF(E101=0,"",IF(OR(E101=$BW$1,E102=$BW$1,E103=$BW$1,E101=$CJ$1,E102=$CJ$1,E103=$CJ$1,E104=$BW$1,E104=$CJ$1),0,1)))</f>
        <v/>
      </c>
      <c r="CM101" s="3" t="str">
        <f>IF($A101&gt;='FG_576way_Regular Symbol(2wild)'!H$16,"",IF(F101=0,"",IF(OR(F101=$BW$1,F102=$BW$1,F103=$BW$1,F101=$CJ$1,F102=$CJ$1,F103=$CJ$1,F104=$BW$1,F104=$CJ$1),0,1)))</f>
        <v/>
      </c>
      <c r="CN101" s="6"/>
      <c r="CO101" s="3" t="str">
        <f>IF($A101&gt;='FG_576way_Regular Symbol(2wild)'!D$16,"",IF(B101=0,"",IF(OR(B101=$BW$1,B102=$BW$1,B103=$BW$1,B101=$CP$1,B102=$CP$1,B103=$CP$1),0,1)))</f>
        <v/>
      </c>
      <c r="CP101" s="3" t="str">
        <f>IF($A101&gt;='FG_576way_Regular Symbol(2wild)'!E$16,"",IF(C101=0,"",IF(OR(C101=$BW$1,C102=$BW$1,C103=$BW$1,C101=$CP$1,C102=$CP$1,C103=$CP$1),0,1)))</f>
        <v/>
      </c>
      <c r="CQ101" s="3" t="str">
        <f>IF($A101&gt;='FG_576way_Regular Symbol(2wild)'!F$16,"",IF(D101=0,"",IF(OR(D101=$BW$1,D102=$BW$1,D103=$BW$1,D101=$CP$1,D102=$CP$1,D103=$CP$1,D104=$BW$1,D104=$CP$1),0,1)))</f>
        <v/>
      </c>
      <c r="CR101" s="3" t="str">
        <f>IF($A101&gt;='FG_576way_Regular Symbol(2wild)'!G$16,"",IF(E101=0,"",IF(OR(E101=$BW$1,E102=$BW$1,E103=$BW$1,E101=$CP$1,E102=$CP$1,E103=$CP$1,E104=$BW$1,E104=$CP$1),0,1)))</f>
        <v/>
      </c>
      <c r="CS101" s="3" t="str">
        <f>IF($A101&gt;='FG_576way_Regular Symbol(2wild)'!H$16,"",IF(F101=0,"",IF(OR(F101=$BW$1,F102=$BW$1,F103=$BW$1,F101=$CP$1,F102=$CP$1,F103=$CP$1,F104=$BW$1,F104=$CP$1),0,1)))</f>
        <v/>
      </c>
      <c r="CT101" s="6"/>
      <c r="CU101" s="3" t="str">
        <f>IF($A101&gt;='FG_576way_Regular Symbol(2wild)'!D$16,"",IF(B101=0,"",IF(OR(B101=$BW$1,B102=$BW$1,B103=$BW$1,B101=$CV$1,B102=$CV$1,B103=$CV$1),0,1)))</f>
        <v/>
      </c>
      <c r="CV101" s="3" t="str">
        <f>IF($A101&gt;='FG_576way_Regular Symbol(2wild)'!E$16,"",IF(C101=0,"",IF(OR(C101=$BW$1,C102=$BW$1,C103=$BW$1,C101=$CV$1,C102=$CV$1,C103=$CV$1),0,1)))</f>
        <v/>
      </c>
      <c r="CW101" s="3" t="str">
        <f>IF($A101&gt;='FG_576way_Regular Symbol(2wild)'!F$16,"",IF(D101=0,"",IF(OR(D101=$BW$1,D102=$BW$1,D103=$BW$1,D101=$CV$1,D102=$CV$1,D103=$CV$1,D104=$BW$1,D104=$CV$1),0,1)))</f>
        <v/>
      </c>
      <c r="CX101" s="3" t="str">
        <f>IF($A101&gt;='FG_576way_Regular Symbol(2wild)'!G$16,"",IF(E101=0,"",IF(OR(E101=$BW$1,E102=$BW$1,E103=$BW$1,E101=$CV$1,E102=$CV$1,E103=$CV$1,E104=$BW$1,E104=$CV$1),0,1)))</f>
        <v/>
      </c>
      <c r="CY101" s="3" t="str">
        <f>IF($A101&gt;='FG_576way_Regular Symbol(2wild)'!H$16,"",IF(F101=0,"",IF(OR(F101=$BW$1,F102=$BW$1,F103=$BW$1,F101=$CV$1,F102=$CV$1,F103=$CV$1,F104=$BW$1,F104=$CV$1),0,1)))</f>
        <v/>
      </c>
    </row>
    <row r="102" spans="1:103">
      <c r="AS102" s="344" t="str">
        <f>IF($A102&gt;='FG_576way_Regular Symbol(2wild)'!D$16,"",IF(B102=0,"",IF(OR(B102=$AM$1,B102=$AT$1,B103=$AM$1,B103=$AT$1,B104=$AM$1,B104=$AT$1),0,1)))</f>
        <v/>
      </c>
      <c r="AT102" s="344" t="str">
        <f>IF($A102&gt;='FG_576way_Regular Symbol(2wild)'!E$16,"",IF(C102=0,"",IF(OR(C102=$AM$1,C102=$AT$1,C103=$AM$1,C103=$AT$1,C104=$AM$1,C104=$AT$1),0,1)))</f>
        <v/>
      </c>
      <c r="AU102" s="3" t="str">
        <f>IF($A102&gt;='FG_576way_Regular Symbol(2wild)'!F$16,"",IF(D102=0,"",IF(OR(D102=$AM$1,D102=$AT$1,D103=$AM$1,D103=$AT$1,D104=$AM$1,D104=$AT$1,D105=$AM$1,D105=$AT$1),0,1)))</f>
        <v/>
      </c>
      <c r="AV102" s="3" t="str">
        <f>IF($A102&gt;='FG_576way_Regular Symbol(2wild)'!G$16,"",IF(E102=0,"",IF(OR(E102=$AM$1,E102=$AT$1,E103=$AM$1,E103=$AT$1,E104=$AM$1,E104=$AT$1,E105=$AM$1,E105=$AT$1),0,1)))</f>
        <v/>
      </c>
      <c r="AW102" s="3" t="str">
        <f>IF($A102&gt;='FG_576way_Regular Symbol(2wild)'!H$16,"",IF(F102=0,"",IF(OR(F102=$AM$1,F102=$AT$1,F103=$AM$1,F103=$AT$1,F104=$AM$1,F104=$AT$1,F105=$AM$1,F105=$AT$1),0,1)))</f>
        <v/>
      </c>
      <c r="AY102" s="344" t="str">
        <f>IF($A102&gt;='FG_576way_Regular Symbol(2wild)'!D$16,"",IF(B102=0,"",IF(OR(B102=$AM$1,B102=$AZ$1,B103=$AM$1,B103=$AZ$1,B104=$AM$1,B104=$AZ$1),0,1)))</f>
        <v/>
      </c>
      <c r="AZ102" s="344" t="str">
        <f>IF($A102&gt;='FG_576way_Regular Symbol(2wild)'!E$16,"",IF(C102=0,"",IF(OR(C102=$AM$1,C102=$AZ$1,C103=$AM$1,C103=$AZ$1,C104=$AM$1,C104=$AZ$1),0,1)))</f>
        <v/>
      </c>
      <c r="BA102" s="3" t="str">
        <f>IF($A102&gt;='FG_576way_Regular Symbol(2wild)'!F$16,"",IF(D102=0,"",IF(OR(D102=$AM$1,D102=$AZ$1,D103=$AM$1,D103=$AZ$1,D104=$AM$1,D104=$AZ$1,D105=$AM$1,D105=$AZ$1),0,1)))</f>
        <v/>
      </c>
      <c r="BB102" s="3" t="str">
        <f>IF($A102&gt;='FG_576way_Regular Symbol(2wild)'!G$16,"",IF(E102=0,"",IF(OR(E102=$AM$1,E102=$AZ$1,E103=$AM$1,E103=$AZ$1,E104=$AM$1,E104=$AZ$1,E105=$AM$1,E105=$AZ$1),0,1)))</f>
        <v/>
      </c>
      <c r="BC102" s="3" t="str">
        <f>IF($A102&gt;='FG_576way_Regular Symbol(2wild)'!H$16,"",IF(F102=0,"",IF(OR(F102=$AM$1,F102=$AZ$1,F103=$AM$1,F103=$AZ$1,F104=$AM$1,F104=$AZ$1,F105=$AM$1,F105=$AZ$1),0,1)))</f>
        <v/>
      </c>
      <c r="BD102" s="6"/>
      <c r="BE102" s="344" t="str">
        <f>IF($A102&gt;='FG_576way_Regular Symbol(2wild)'!D$16,"",IF(B102=0,"",IF(OR(B102=$AM$1,B102=$BF$1,B103=$AM$1,B103=$BF$1,B104=$AM$1,B104=$BF$1),0,1)))</f>
        <v/>
      </c>
      <c r="BF102" s="344" t="str">
        <f>IF($A102&gt;='FG_576way_Regular Symbol(2wild)'!E$16,"",IF(C102=0,"",IF(OR(C102=$AM$1,C102=$BF$1,C103=$AM$1,C103=$BF$1,C104=$AM$1,C104=$BF$1),0,1)))</f>
        <v/>
      </c>
      <c r="BG102" s="3" t="str">
        <f>IF($A102&gt;='FG_576way_Regular Symbol(2wild)'!F$16,"",IF(D102=0,"",IF(OR(D102=$AM$1,D102=$BF$1,D103=$AM$1,D103=$BF$1,D104=$AM$1,D104=$BF$1,D105=$AM$1,D105=$BF$1),0,1)))</f>
        <v/>
      </c>
      <c r="BH102" s="3" t="str">
        <f>IF($A102&gt;='FG_576way_Regular Symbol(2wild)'!G$16,"",IF(E102=0,"",IF(OR(E102=$AM$1,E102=$BF$1,E103=$AM$1,E103=$BF$1,E104=$AM$1,E104=$BF$1,E105=$AM$1,E105=$BF$1),0,1)))</f>
        <v/>
      </c>
      <c r="BI102" s="3" t="str">
        <f>IF($A102&gt;='FG_576way_Regular Symbol(2wild)'!H$16,"",IF(F102=0,"",IF(OR(F102=$AM$1,F102=$BF$1,F103=$AM$1,F103=$BF$1,F104=$AM$1,F104=$BF$1,F105=$AM$1,F105=$BF$1),0,1)))</f>
        <v/>
      </c>
      <c r="BJ102" s="6"/>
      <c r="BK102" s="344" t="str">
        <f>IF($A102&gt;='FG_576way_Regular Symbol(2wild)'!D$16,"",IF(B102=0,"",IF(OR(B102=$AM$1,B102=$BL$1,B103=$AM$1,B103=$BL$1,B104=$AM$1,B104=$BL$1),0,1)))</f>
        <v/>
      </c>
      <c r="BL102" s="344" t="str">
        <f>IF($A102&gt;='FG_576way_Regular Symbol(2wild)'!E$16,"",IF(C102=0,"",IF(OR(C102=$AM$1,C102=$BL$1,C103=$AM$1,C103=$BL$1,C104=$AM$1,C104=$BL$1),0,1)))</f>
        <v/>
      </c>
      <c r="BM102" s="3" t="str">
        <f>IF($A102&gt;='FG_576way_Regular Symbol(2wild)'!F$16,"",IF(D102=0,"",IF(OR(D102=$AM$1,D102=$BL$1,D103=$AM$1,D103=$BL$1,D104=$AM$1,D104=$BL$1,D105=$AM$1,D105=$BL$1),0,1)))</f>
        <v/>
      </c>
      <c r="BN102" s="3" t="str">
        <f>IF($A102&gt;='FG_576way_Regular Symbol(2wild)'!G$16,"",IF(E102=0,"",IF(OR(E102=$AM$1,E102=$BL$1,E103=$AM$1,E103=$BL$1,E104=$AM$1,E104=$BL$1,E105=$AM$1,E105=$BL$1),0,1)))</f>
        <v/>
      </c>
      <c r="BO102" s="3" t="str">
        <f>IF($A102&gt;='FG_576way_Regular Symbol(2wild)'!H$16,"",IF(F102=0,"",IF(OR(F102=$AM$1,F102=$BL$1,F103=$AM$1,F103=$BL$1,F104=$AM$1,F104=$BL$1,F105=$AM$1,F105=$BL$1),0,1)))</f>
        <v/>
      </c>
      <c r="BP102" s="6"/>
      <c r="BQ102" s="3" t="str">
        <f>IF($A102&gt;='FG_576way_Regular Symbol(2wild)'!D$16,"",IF(B102=0,"",IF(OR(B102=$BQ$1,B102=$BR$1,B103=$BQ$1,B103=$BR$1,B104=$BQ$1,B104=$BR$1),0,1)))</f>
        <v/>
      </c>
      <c r="BR102" s="3" t="str">
        <f>IF($A102&gt;='FG_576way_Regular Symbol(2wild)'!E$16,"",IF(C102=0,"",IF(OR(C102=$BQ$1,C102=$BR$1,C103=$BQ$1,C103=$BR$1,C104=$BQ$1,C104=$BR$1),0,1)))</f>
        <v/>
      </c>
      <c r="BS102" s="3" t="str">
        <f>IF($A102&gt;='FG_576way_Regular Symbol(2wild)'!F$16,"",IF(D102=0,"",IF(OR(D102=$BQ$1,D102=$BR$1,D103=$BQ$1,D103=$BR$1,D104=$BQ$1,D104=$BR$1,D105=$BQ$1,D105=$BR$1),0,1)))</f>
        <v/>
      </c>
      <c r="BT102" s="3" t="str">
        <f>IF($A102&gt;='FG_576way_Regular Symbol(2wild)'!G$16,"",IF(E102=0,"",IF(OR(E102=$BQ$1,E102=$BR$1,E103=$BQ$1,E103=$BR$1,E104=$BQ$1,E104=$BR$1,E105=$BQ$1,E105=$BR$1),0,1)))</f>
        <v/>
      </c>
      <c r="BU102" s="3" t="str">
        <f>IF($A102&gt;='FG_576way_Regular Symbol(2wild)'!H$16,"",IF(F102=0,"",IF(OR(F102=$BQ$1,F102=$BR$1,F103=$BQ$1,F103=$BR$1,F104=$BQ$1,F104=$BR$1,F105=$BQ$1,F105=$BR$1),0,1)))</f>
        <v/>
      </c>
      <c r="BV102" s="6"/>
      <c r="BW102" s="3" t="str">
        <f>IF($A102&gt;='FG_576way_Regular Symbol(2wild)'!D$16,"",IF(B102=0,"",IF(OR(B102=$BW$1,B103=$BW$1,B104=$BW$1,B102=$BX$1,B103=$BX$1,B104=$BX$1),0,1)))</f>
        <v/>
      </c>
      <c r="BX102" s="3" t="str">
        <f>IF($A102&gt;='FG_576way_Regular Symbol(2wild)'!E$16,"",IF(C102=0,"",IF(OR(C102=$BW$1,C103=$BW$1,C104=$BW$1,C102=$BX$1,C103=$BX$1,C104=$BX$1),0,1)))</f>
        <v/>
      </c>
      <c r="BY102" s="3" t="str">
        <f>IF($A102&gt;='FG_576way_Regular Symbol(2wild)'!F$16,"",IF(D102=0,"",IF(OR(D102=$BW$1,D103=$BW$1,D104=$BW$1,D102=$BX$1,D103=$BX$1,D104=$BX$1,D105=$BW$1,D105=$BX$1),0,1)))</f>
        <v/>
      </c>
      <c r="BZ102" s="3" t="str">
        <f>IF($A102&gt;='FG_576way_Regular Symbol(2wild)'!G$16,"",IF(E102=0,"",IF(OR(E102=$BW$1,E103=$BW$1,E104=$BW$1,E102=$BX$1,E103=$BX$1,E104=$BX$1,E105=$BW$1,E105=$BX$1),0,1)))</f>
        <v/>
      </c>
      <c r="CA102" s="3" t="str">
        <f>IF($A102&gt;='FG_576way_Regular Symbol(2wild)'!H$16,"",IF(F102=0,"",IF(OR(F102=$BW$1,F103=$BW$1,F104=$BW$1,F102=$BX$1,F103=$BX$1,F104=$BX$1,F105=$BW$1,F105=$BX$1),0,1)))</f>
        <v/>
      </c>
      <c r="CB102" s="6"/>
      <c r="CC102" s="3" t="str">
        <f>IF($A102&gt;='FG_576way_Regular Symbol(2wild)'!D$16,"",IF(B102=0,"",IF(OR(B102=$BW$1,B103=$BW$1,B104=$BW$1,B102=$CD$1,B103=$CD$1,B104=$CD$1),0,1)))</f>
        <v/>
      </c>
      <c r="CD102" s="3" t="str">
        <f>IF($A102&gt;='FG_576way_Regular Symbol(2wild)'!E$16,"",IF(C102=0,"",IF(OR(C102=$BW$1,C103=$BW$1,C104=$BW$1,C102=$CD$1,C103=$CD$1,C104=$CD$1),0,1)))</f>
        <v/>
      </c>
      <c r="CE102" s="3" t="str">
        <f>IF($A102&gt;='FG_576way_Regular Symbol(2wild)'!F$16,"",IF(D102=0,"",IF(OR(D102=$BW$1,D103=$BW$1,D104=$BW$1,D102=$CD$1,D103=$CD$1,D104=$CD$1,D105=$BW$1,D105=$CD$1),0,1)))</f>
        <v/>
      </c>
      <c r="CF102" s="3" t="str">
        <f>IF($A102&gt;='FG_576way_Regular Symbol(2wild)'!G$16,"",IF(E102=0,"",IF(OR(E102=$BW$1,E103=$BW$1,E104=$BW$1,E102=$CD$1,E103=$CD$1,E104=$CD$1,E105=$BW$1,E105=$CD$1),0,1)))</f>
        <v/>
      </c>
      <c r="CG102" s="3" t="str">
        <f>IF($A102&gt;='FG_576way_Regular Symbol(2wild)'!H$16,"",IF(F102=0,"",IF(OR(F102=$BW$1,F103=$BW$1,F104=$BW$1,F102=$CD$1,F103=$CD$1,F104=$CD$1,F105=$BW$1,F105=$CD$1),0,1)))</f>
        <v/>
      </c>
      <c r="CH102" s="6"/>
      <c r="CI102" s="3" t="str">
        <f>IF($A102&gt;='FG_576way_Regular Symbol(2wild)'!D$16,"",IF(B102=0,"",IF(OR(B102=$BW$1,B103=$BW$1,B104=$BW$1,B102=$CJ$1,B103=$CJ$1,B104=$CJ$1),0,1)))</f>
        <v/>
      </c>
      <c r="CJ102" s="3" t="str">
        <f>IF($A102&gt;='FG_576way_Regular Symbol(2wild)'!E$16,"",IF(C102=0,"",IF(OR(C102=$BW$1,C103=$BW$1,C104=$BW$1,C102=$CJ$1,C103=$CJ$1,C104=$CJ$1),0,1)))</f>
        <v/>
      </c>
      <c r="CK102" s="3" t="str">
        <f>IF($A102&gt;='FG_576way_Regular Symbol(2wild)'!F$16,"",IF(D102=0,"",IF(OR(D102=$BW$1,D103=$BW$1,D104=$BW$1,D102=$CJ$1,D103=$CJ$1,D104=$CJ$1,D105=$BW$1,D105=$CJ$1),0,1)))</f>
        <v/>
      </c>
      <c r="CL102" s="3" t="str">
        <f>IF($A102&gt;='FG_576way_Regular Symbol(2wild)'!G$16,"",IF(E102=0,"",IF(OR(E102=$BW$1,E103=$BW$1,E104=$BW$1,E102=$CJ$1,E103=$CJ$1,E104=$CJ$1,E105=$BW$1,E105=$CJ$1),0,1)))</f>
        <v/>
      </c>
      <c r="CM102" s="3" t="str">
        <f>IF($A102&gt;='FG_576way_Regular Symbol(2wild)'!H$16,"",IF(F102=0,"",IF(OR(F102=$BW$1,F103=$BW$1,F104=$BW$1,F102=$CJ$1,F103=$CJ$1,F104=$CJ$1,F105=$BW$1,F105=$CJ$1),0,1)))</f>
        <v/>
      </c>
      <c r="CN102" s="6"/>
      <c r="CO102" s="3" t="str">
        <f>IF($A102&gt;='FG_576way_Regular Symbol(2wild)'!D$16,"",IF(B102=0,"",IF(OR(B102=$BW$1,B103=$BW$1,B104=$BW$1,B102=$CP$1,B103=$CP$1,B104=$CP$1),0,1)))</f>
        <v/>
      </c>
      <c r="CP102" s="3" t="str">
        <f>IF($A102&gt;='FG_576way_Regular Symbol(2wild)'!E$16,"",IF(C102=0,"",IF(OR(C102=$BW$1,C103=$BW$1,C104=$BW$1,C102=$CP$1,C103=$CP$1,C104=$CP$1),0,1)))</f>
        <v/>
      </c>
      <c r="CQ102" s="3" t="str">
        <f>IF($A102&gt;='FG_576way_Regular Symbol(2wild)'!F$16,"",IF(D102=0,"",IF(OR(D102=$BW$1,D103=$BW$1,D104=$BW$1,D102=$CP$1,D103=$CP$1,D104=$CP$1,D105=$BW$1,D105=$CP$1),0,1)))</f>
        <v/>
      </c>
      <c r="CR102" s="3" t="str">
        <f>IF($A102&gt;='FG_576way_Regular Symbol(2wild)'!G$16,"",IF(E102=0,"",IF(OR(E102=$BW$1,E103=$BW$1,E104=$BW$1,E102=$CP$1,E103=$CP$1,E104=$CP$1,E105=$BW$1,E105=$CP$1),0,1)))</f>
        <v/>
      </c>
      <c r="CS102" s="3" t="str">
        <f>IF($A102&gt;='FG_576way_Regular Symbol(2wild)'!H$16,"",IF(F102=0,"",IF(OR(F102=$BW$1,F103=$BW$1,F104=$BW$1,F102=$CP$1,F103=$CP$1,F104=$CP$1,F105=$BW$1,F105=$CP$1),0,1)))</f>
        <v/>
      </c>
      <c r="CT102" s="6"/>
      <c r="CU102" s="3" t="str">
        <f>IF($A102&gt;='FG_576way_Regular Symbol(2wild)'!D$16,"",IF(B102=0,"",IF(OR(B102=$BW$1,B103=$BW$1,B104=$BW$1,B102=$CV$1,B103=$CV$1,B104=$CV$1),0,1)))</f>
        <v/>
      </c>
      <c r="CV102" s="3" t="str">
        <f>IF($A102&gt;='FG_576way_Regular Symbol(2wild)'!E$16,"",IF(C102=0,"",IF(OR(C102=$BW$1,C103=$BW$1,C104=$BW$1,C102=$CV$1,C103=$CV$1,C104=$CV$1),0,1)))</f>
        <v/>
      </c>
      <c r="CW102" s="3" t="str">
        <f>IF($A102&gt;='FG_576way_Regular Symbol(2wild)'!F$16,"",IF(D102=0,"",IF(OR(D102=$BW$1,D103=$BW$1,D104=$BW$1,D102=$CV$1,D103=$CV$1,D104=$CV$1,D105=$BW$1,D105=$CV$1),0,1)))</f>
        <v/>
      </c>
      <c r="CX102" s="3" t="str">
        <f>IF($A102&gt;='FG_576way_Regular Symbol(2wild)'!G$16,"",IF(E102=0,"",IF(OR(E102=$BW$1,E103=$BW$1,E104=$BW$1,E102=$CV$1,E103=$CV$1,E104=$CV$1,E105=$BW$1,E105=$CV$1),0,1)))</f>
        <v/>
      </c>
      <c r="CY102" s="3" t="str">
        <f>IF($A102&gt;='FG_576way_Regular Symbol(2wild)'!H$16,"",IF(F102=0,"",IF(OR(F102=$BW$1,F103=$BW$1,F104=$BW$1,F102=$CV$1,F103=$CV$1,F104=$CV$1,F105=$BW$1,F105=$CV$1),0,1)))</f>
        <v/>
      </c>
    </row>
    <row r="103" spans="1:103">
      <c r="AS103" s="344" t="str">
        <f>IF($A103&gt;='FG_576way_Regular Symbol(2wild)'!D$16,"",IF(B103=0,"",IF(OR(B103=$AM$1,B103=$AT$1,B104=$AM$1,B104=$AT$1,B105=$AM$1,B105=$AT$1),0,1)))</f>
        <v/>
      </c>
      <c r="AT103" s="344" t="str">
        <f>IF($A103&gt;='FG_576way_Regular Symbol(2wild)'!E$16,"",IF(C103=0,"",IF(OR(C103=$AM$1,C103=$AT$1,C104=$AM$1,C104=$AT$1,C105=$AM$1,C105=$AT$1),0,1)))</f>
        <v/>
      </c>
      <c r="AU103" s="3" t="str">
        <f>IF($A103&gt;='FG_576way_Regular Symbol(2wild)'!F$16,"",IF(D103=0,"",IF(OR(D103=$AM$1,D103=$AT$1,D104=$AM$1,D104=$AT$1,D105=$AM$1,D105=$AT$1,D106=$AM$1,D106=$AT$1),0,1)))</f>
        <v/>
      </c>
      <c r="AV103" s="3" t="str">
        <f>IF($A103&gt;='FG_576way_Regular Symbol(2wild)'!G$16,"",IF(E103=0,"",IF(OR(E103=$AM$1,E103=$AT$1,E104=$AM$1,E104=$AT$1,E105=$AM$1,E105=$AT$1,E106=$AM$1,E106=$AT$1),0,1)))</f>
        <v/>
      </c>
      <c r="AW103" s="3" t="str">
        <f>IF($A103&gt;='FG_576way_Regular Symbol(2wild)'!H$16,"",IF(F103=0,"",IF(OR(F103=$AM$1,F103=$AT$1,F104=$AM$1,F104=$AT$1,F105=$AM$1,F105=$AT$1,F106=$AM$1,F106=$AT$1),0,1)))</f>
        <v/>
      </c>
      <c r="AY103" s="6"/>
      <c r="AZ103" s="6"/>
      <c r="BA103" s="6"/>
      <c r="BB103" s="6"/>
      <c r="BC103" s="6"/>
      <c r="BD103" s="6"/>
      <c r="BE103" s="344" t="str">
        <f>IF($A103&gt;='FG_576way_Regular Symbol(2wild)'!D$16,"",IF(B103=0,"",IF(OR(B103=$AM$1,B103=$BF$1,B104=$AM$1,B104=$BF$1,B105=$AM$1,B105=$BF$1),0,1)))</f>
        <v/>
      </c>
      <c r="BF103" s="344" t="str">
        <f>IF($A103&gt;='FG_576way_Regular Symbol(2wild)'!E$16,"",IF(C103=0,"",IF(OR(C103=$AM$1,C103=$BF$1,C104=$AM$1,C104=$BF$1,C105=$AM$1,C105=$BF$1),0,1)))</f>
        <v/>
      </c>
      <c r="BG103" s="3" t="str">
        <f>IF($A103&gt;='FG_576way_Regular Symbol(2wild)'!F$16,"",IF(D103=0,"",IF(OR(D103=$AM$1,D103=$BF$1,D104=$AM$1,D104=$BF$1,D105=$AM$1,D105=$BF$1,D106=$AM$1,D106=$BF$1),0,1)))</f>
        <v/>
      </c>
      <c r="BH103" s="3" t="str">
        <f>IF($A103&gt;='FG_576way_Regular Symbol(2wild)'!G$16,"",IF(E103=0,"",IF(OR(E103=$AM$1,E103=$BF$1,E104=$AM$1,E104=$BF$1,E105=$AM$1,E105=$BF$1,E106=$AM$1,E106=$BF$1),0,1)))</f>
        <v/>
      </c>
      <c r="BI103" s="3" t="str">
        <f>IF($A103&gt;='FG_576way_Regular Symbol(2wild)'!H$16,"",IF(F103=0,"",IF(OR(F103=$AM$1,F103=$BF$1,F104=$AM$1,F104=$BF$1,F105=$AM$1,F105=$BF$1,F106=$AM$1,F106=$BF$1),0,1)))</f>
        <v/>
      </c>
      <c r="BJ103" s="6"/>
      <c r="BK103" s="344" t="str">
        <f>IF($A103&gt;='FG_576way_Regular Symbol(2wild)'!D$16,"",IF(B103=0,"",IF(OR(B103=$AM$1,B103=$BL$1,B104=$AM$1,B104=$BL$1,B105=$AM$1,B105=$BL$1),0,1)))</f>
        <v/>
      </c>
      <c r="BL103" s="344" t="str">
        <f>IF($A103&gt;='FG_576way_Regular Symbol(2wild)'!E$16,"",IF(C103=0,"",IF(OR(C103=$AM$1,C103=$BL$1,C104=$AM$1,C104=$BL$1,C105=$AM$1,C105=$BL$1),0,1)))</f>
        <v/>
      </c>
      <c r="BM103" s="3" t="str">
        <f>IF($A103&gt;='FG_576way_Regular Symbol(2wild)'!F$16,"",IF(D103=0,"",IF(OR(D103=$AM$1,D103=$BL$1,D104=$AM$1,D104=$BL$1,D105=$AM$1,D105=$BL$1,D106=$AM$1,D106=$BL$1),0,1)))</f>
        <v/>
      </c>
      <c r="BN103" s="3" t="str">
        <f>IF($A103&gt;='FG_576way_Regular Symbol(2wild)'!G$16,"",IF(E103=0,"",IF(OR(E103=$AM$1,E103=$BL$1,E104=$AM$1,E104=$BL$1,E105=$AM$1,E105=$BL$1,E106=$AM$1,E106=$BL$1),0,1)))</f>
        <v/>
      </c>
      <c r="BO103" s="3" t="str">
        <f>IF($A103&gt;='FG_576way_Regular Symbol(2wild)'!H$16,"",IF(F103=0,"",IF(OR(F103=$AM$1,F103=$BL$1,F104=$AM$1,F104=$BL$1,F105=$AM$1,F105=$BL$1,F106=$AM$1,F106=$BL$1),0,1)))</f>
        <v/>
      </c>
      <c r="BP103" s="6"/>
      <c r="BQ103" s="3" t="str">
        <f>IF($A103&gt;='FG_576way_Regular Symbol(2wild)'!D$16,"",IF(B103=0,"",IF(OR(B103=$BQ$1,B103=$BR$1,B104=$BQ$1,B104=$BR$1,B105=$BQ$1,B105=$BR$1),0,1)))</f>
        <v/>
      </c>
      <c r="BR103" s="3" t="str">
        <f>IF($A103&gt;='FG_576way_Regular Symbol(2wild)'!E$16,"",IF(C103=0,"",IF(OR(C103=$BQ$1,C103=$BR$1,C104=$BQ$1,C104=$BR$1,C105=$BQ$1,C105=$BR$1),0,1)))</f>
        <v/>
      </c>
      <c r="BS103" s="3" t="str">
        <f>IF($A103&gt;='FG_576way_Regular Symbol(2wild)'!F$16,"",IF(D103=0,"",IF(OR(D103=$BQ$1,D103=$BR$1,D104=$BQ$1,D104=$BR$1,D105=$BQ$1,D105=$BR$1,D106=$BQ$1,D106=$BR$1),0,1)))</f>
        <v/>
      </c>
      <c r="BT103" s="3" t="str">
        <f>IF($A103&gt;='FG_576way_Regular Symbol(2wild)'!G$16,"",IF(E103=0,"",IF(OR(E103=$BQ$1,E103=$BR$1,E104=$BQ$1,E104=$BR$1,E105=$BQ$1,E105=$BR$1,E106=$BQ$1,E106=$BR$1),0,1)))</f>
        <v/>
      </c>
      <c r="BU103" s="3" t="str">
        <f>IF($A103&gt;='FG_576way_Regular Symbol(2wild)'!H$16,"",IF(F103=0,"",IF(OR(F103=$BQ$1,F103=$BR$1,F104=$BQ$1,F104=$BR$1,F105=$BQ$1,F105=$BR$1,F106=$BQ$1,F106=$BR$1),0,1)))</f>
        <v/>
      </c>
      <c r="BV103" s="6"/>
      <c r="BW103" s="3" t="str">
        <f>IF($A103&gt;='FG_576way_Regular Symbol(2wild)'!D$16,"",IF(B103=0,"",IF(OR(B103=$BW$1,B104=$BW$1,B105=$BW$1,B103=$BX$1,B104=$BX$1,B105=$BX$1),0,1)))</f>
        <v/>
      </c>
      <c r="BX103" s="3" t="str">
        <f>IF($A103&gt;='FG_576way_Regular Symbol(2wild)'!E$16,"",IF(C103=0,"",IF(OR(C103=$BW$1,C104=$BW$1,C105=$BW$1,C103=$BX$1,C104=$BX$1,C105=$BX$1),0,1)))</f>
        <v/>
      </c>
      <c r="BY103" s="3" t="str">
        <f>IF($A103&gt;='FG_576way_Regular Symbol(2wild)'!F$16,"",IF(D103=0,"",IF(OR(D103=$BW$1,D104=$BW$1,D105=$BW$1,D103=$BX$1,D104=$BX$1,D105=$BX$1,D106=$BW$1,D106=$BX$1),0,1)))</f>
        <v/>
      </c>
      <c r="BZ103" s="3" t="str">
        <f>IF($A103&gt;='FG_576way_Regular Symbol(2wild)'!G$16,"",IF(E103=0,"",IF(OR(E103=$BW$1,E104=$BW$1,E105=$BW$1,E103=$BX$1,E104=$BX$1,E105=$BX$1,E106=$BW$1,E106=$BX$1),0,1)))</f>
        <v/>
      </c>
      <c r="CA103" s="3" t="str">
        <f>IF($A103&gt;='FG_576way_Regular Symbol(2wild)'!H$16,"",IF(F103=0,"",IF(OR(F103=$BW$1,F104=$BW$1,F105=$BW$1,F103=$BX$1,F104=$BX$1,F105=$BX$1,F106=$BW$1,F106=$BX$1),0,1)))</f>
        <v/>
      </c>
      <c r="CB103" s="6"/>
      <c r="CC103" s="3" t="str">
        <f>IF($A103&gt;='FG_576way_Regular Symbol(2wild)'!D$16,"",IF(B103=0,"",IF(OR(B103=$BW$1,B104=$BW$1,B105=$BW$1,B103=$CD$1,B104=$CD$1,B105=$CD$1),0,1)))</f>
        <v/>
      </c>
      <c r="CD103" s="3" t="str">
        <f>IF($A103&gt;='FG_576way_Regular Symbol(2wild)'!E$16,"",IF(C103=0,"",IF(OR(C103=$BW$1,C104=$BW$1,C105=$BW$1,C103=$CD$1,C104=$CD$1,C105=$CD$1),0,1)))</f>
        <v/>
      </c>
      <c r="CE103" s="3" t="str">
        <f>IF($A103&gt;='FG_576way_Regular Symbol(2wild)'!F$16,"",IF(D103=0,"",IF(OR(D103=$BW$1,D104=$BW$1,D105=$BW$1,D103=$CD$1,D104=$CD$1,D105=$CD$1,D106=$BW$1,D106=$CD$1),0,1)))</f>
        <v/>
      </c>
      <c r="CF103" s="3" t="str">
        <f>IF($A103&gt;='FG_576way_Regular Symbol(2wild)'!G$16,"",IF(E103=0,"",IF(OR(E103=$BW$1,E104=$BW$1,E105=$BW$1,E103=$CD$1,E104=$CD$1,E105=$CD$1,E106=$BW$1,E106=$CD$1),0,1)))</f>
        <v/>
      </c>
      <c r="CG103" s="3" t="str">
        <f>IF($A103&gt;='FG_576way_Regular Symbol(2wild)'!H$16,"",IF(F103=0,"",IF(OR(F103=$BW$1,F104=$BW$1,F105=$BW$1,F103=$CD$1,F104=$CD$1,F105=$CD$1,F106=$BW$1,F106=$CD$1),0,1)))</f>
        <v/>
      </c>
      <c r="CH103" s="6"/>
      <c r="CI103" s="3" t="str">
        <f>IF($A103&gt;='FG_576way_Regular Symbol(2wild)'!D$16,"",IF(B103=0,"",IF(OR(B103=$BW$1,B104=$BW$1,B105=$BW$1,B103=$CJ$1,B104=$CJ$1,B105=$CJ$1),0,1)))</f>
        <v/>
      </c>
      <c r="CJ103" s="3" t="str">
        <f>IF($A103&gt;='FG_576way_Regular Symbol(2wild)'!E$16,"",IF(C103=0,"",IF(OR(C103=$BW$1,C104=$BW$1,C105=$BW$1,C103=$CJ$1,C104=$CJ$1,C105=$CJ$1),0,1)))</f>
        <v/>
      </c>
      <c r="CK103" s="3" t="str">
        <f>IF($A103&gt;='FG_576way_Regular Symbol(2wild)'!F$16,"",IF(D103=0,"",IF(OR(D103=$BW$1,D104=$BW$1,D105=$BW$1,D103=$CJ$1,D104=$CJ$1,D105=$CJ$1,D106=$BW$1,D106=$CJ$1),0,1)))</f>
        <v/>
      </c>
      <c r="CL103" s="3" t="str">
        <f>IF($A103&gt;='FG_576way_Regular Symbol(2wild)'!G$16,"",IF(E103=0,"",IF(OR(E103=$BW$1,E104=$BW$1,E105=$BW$1,E103=$CJ$1,E104=$CJ$1,E105=$CJ$1,E106=$BW$1,E106=$CJ$1),0,1)))</f>
        <v/>
      </c>
      <c r="CM103" s="3" t="str">
        <f>IF($A103&gt;='FG_576way_Regular Symbol(2wild)'!H$16,"",IF(F103=0,"",IF(OR(F103=$BW$1,F104=$BW$1,F105=$BW$1,F103=$CJ$1,F104=$CJ$1,F105=$CJ$1,F106=$BW$1,F106=$CJ$1),0,1)))</f>
        <v/>
      </c>
      <c r="CN103" s="6"/>
      <c r="CO103" s="3" t="str">
        <f>IF($A103&gt;='FG_576way_Regular Symbol(2wild)'!D$16,"",IF(B103=0,"",IF(OR(B103=$BW$1,B104=$BW$1,B105=$BW$1,B103=$CP$1,B104=$CP$1,B105=$CP$1),0,1)))</f>
        <v/>
      </c>
      <c r="CP103" s="3" t="str">
        <f>IF($A103&gt;='FG_576way_Regular Symbol(2wild)'!E$16,"",IF(C103=0,"",IF(OR(C103=$BW$1,C104=$BW$1,C105=$BW$1,C103=$CP$1,C104=$CP$1,C105=$CP$1),0,1)))</f>
        <v/>
      </c>
      <c r="CQ103" s="3" t="str">
        <f>IF($A103&gt;='FG_576way_Regular Symbol(2wild)'!F$16,"",IF(D103=0,"",IF(OR(D103=$BW$1,D104=$BW$1,D105=$BW$1,D103=$CP$1,D104=$CP$1,D105=$CP$1,D106=$BW$1,D106=$CP$1),0,1)))</f>
        <v/>
      </c>
      <c r="CR103" s="3" t="str">
        <f>IF($A103&gt;='FG_576way_Regular Symbol(2wild)'!G$16,"",IF(E103=0,"",IF(OR(E103=$BW$1,E104=$BW$1,E105=$BW$1,E103=$CP$1,E104=$CP$1,E105=$CP$1,E106=$BW$1,E106=$CP$1),0,1)))</f>
        <v/>
      </c>
      <c r="CS103" s="3" t="str">
        <f>IF($A103&gt;='FG_576way_Regular Symbol(2wild)'!H$16,"",IF(F103=0,"",IF(OR(F103=$BW$1,F104=$BW$1,F105=$BW$1,F103=$CP$1,F104=$CP$1,F105=$CP$1,F106=$BW$1,F106=$CP$1),0,1)))</f>
        <v/>
      </c>
      <c r="CT103" s="6"/>
      <c r="CU103" s="3" t="str">
        <f>IF($A103&gt;='FG_576way_Regular Symbol(2wild)'!D$16,"",IF(B103=0,"",IF(OR(B103=$BW$1,B104=$BW$1,B105=$BW$1,B103=$CV$1,B104=$CV$1,B105=$CV$1),0,1)))</f>
        <v/>
      </c>
      <c r="CV103" s="3" t="str">
        <f>IF($A103&gt;='FG_576way_Regular Symbol(2wild)'!E$16,"",IF(C103=0,"",IF(OR(C103=$BW$1,C104=$BW$1,C105=$BW$1,C103=$CV$1,C104=$CV$1,C105=$CV$1),0,1)))</f>
        <v/>
      </c>
      <c r="CW103" s="3" t="str">
        <f>IF($A103&gt;='FG_576way_Regular Symbol(2wild)'!F$16,"",IF(D103=0,"",IF(OR(D103=$BW$1,D104=$BW$1,D105=$BW$1,D103=$CV$1,D104=$CV$1,D105=$CV$1,D106=$BW$1,D106=$CV$1),0,1)))</f>
        <v/>
      </c>
      <c r="CX103" s="3" t="str">
        <f>IF($A103&gt;='FG_576way_Regular Symbol(2wild)'!G$16,"",IF(E103=0,"",IF(OR(E103=$BW$1,E104=$BW$1,E105=$BW$1,E103=$CV$1,E104=$CV$1,E105=$CV$1,E106=$BW$1,E106=$CV$1),0,1)))</f>
        <v/>
      </c>
      <c r="CY103" s="3" t="str">
        <f>IF($A103&gt;='FG_576way_Regular Symbol(2wild)'!H$16,"",IF(F103=0,"",IF(OR(F103=$BW$1,F104=$BW$1,F105=$BW$1,F103=$CV$1,F104=$CV$1,F105=$CV$1,F106=$BW$1,F106=$CV$1),0,1)))</f>
        <v/>
      </c>
    </row>
    <row r="104" spans="1:103">
      <c r="AS104" s="344" t="str">
        <f>IF($A104&gt;='FG_576way_Regular Symbol(2wild)'!D$16,"",IF(B104=0,"",IF(OR(B104=$AM$1,B104=$AT$1,B105=$AM$1,B105=$AT$1,B106=$AM$1,B106=$AT$1),0,1)))</f>
        <v/>
      </c>
      <c r="AT104" s="344" t="str">
        <f>IF($A104&gt;='FG_576way_Regular Symbol(2wild)'!E$16,"",IF(C104=0,"",IF(OR(C104=$AM$1,C104=$AT$1,C105=$AM$1,C105=$AT$1,C106=$AM$1,C106=$AT$1),0,1)))</f>
        <v/>
      </c>
      <c r="AU104" s="3" t="str">
        <f>IF($A104&gt;='FG_576way_Regular Symbol(2wild)'!F$16,"",IF(D104=0,"",IF(OR(D104=$AM$1,D104=$AT$1,D105=$AM$1,D105=$AT$1,D106=$AM$1,D106=$AT$1,D107=$AM$1,D107=$AT$1),0,1)))</f>
        <v/>
      </c>
      <c r="AV104" s="3" t="str">
        <f>IF($A104&gt;='FG_576way_Regular Symbol(2wild)'!G$16,"",IF(E104=0,"",IF(OR(E104=$AM$1,E104=$AT$1,E105=$AM$1,E105=$AT$1,E106=$AM$1,E106=$AT$1,E107=$AM$1,E107=$AT$1),0,1)))</f>
        <v/>
      </c>
      <c r="AW104" s="3" t="str">
        <f>IF($A104&gt;='FG_576way_Regular Symbol(2wild)'!H$16,"",IF(F104=0,"",IF(OR(F104=$AM$1,F104=$AT$1,F105=$AM$1,F105=$AT$1,F106=$AM$1,F106=$AT$1,F107=$AM$1,F107=$AT$1),0,1)))</f>
        <v/>
      </c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3" t="str">
        <f>IF($A104&gt;='FG_576way_Regular Symbol(2wild)'!D$16,"",IF(B104=0,"",IF(OR(B104=$BQ$1,B104=$BR$1,B105=$BQ$1,B105=$BR$1,B106=$BQ$1,B106=$BR$1),0,1)))</f>
        <v/>
      </c>
      <c r="BR104" s="3" t="str">
        <f>IF($A104&gt;='FG_576way_Regular Symbol(2wild)'!E$16,"",IF(C104=0,"",IF(OR(C104=$BQ$1,C104=$BR$1,C105=$BQ$1,C105=$BR$1,C106=$BQ$1,C106=$BR$1),0,1)))</f>
        <v/>
      </c>
      <c r="BS104" s="3" t="str">
        <f>IF($A104&gt;='FG_576way_Regular Symbol(2wild)'!F$16,"",IF(D104=0,"",IF(OR(D104=$BQ$1,D104=$BR$1,D105=$BQ$1,D105=$BR$1,D106=$BQ$1,D106=$BR$1,D107=$BQ$1,D107=$BR$1),0,1)))</f>
        <v/>
      </c>
      <c r="BT104" s="3" t="str">
        <f>IF($A104&gt;='FG_576way_Regular Symbol(2wild)'!G$16,"",IF(E104=0,"",IF(OR(E104=$BQ$1,E104=$BR$1,E105=$BQ$1,E105=$BR$1,E106=$BQ$1,E106=$BR$1,E107=$BQ$1,E107=$BR$1),0,1)))</f>
        <v/>
      </c>
      <c r="BU104" s="3" t="str">
        <f>IF($A104&gt;='FG_576way_Regular Symbol(2wild)'!H$16,"",IF(F104=0,"",IF(OR(F104=$BQ$1,F104=$BR$1,F105=$BQ$1,F105=$BR$1,F106=$BQ$1,F106=$BR$1,F107=$BQ$1,F107=$BR$1),0,1)))</f>
        <v/>
      </c>
      <c r="BV104" s="6"/>
      <c r="BW104" s="3" t="str">
        <f>IF($A104&gt;='FG_576way_Regular Symbol(2wild)'!D$16,"",IF(B104=0,"",IF(OR(B104=$BW$1,B105=$BW$1,B106=$BW$1,B104=$BX$1,B105=$BX$1,B106=$BX$1),0,1)))</f>
        <v/>
      </c>
      <c r="BX104" s="3" t="str">
        <f>IF($A104&gt;='FG_576way_Regular Symbol(2wild)'!E$16,"",IF(C104=0,"",IF(OR(C104=$BW$1,C105=$BW$1,C106=$BW$1,C104=$BX$1,C105=$BX$1,C106=$BX$1),0,1)))</f>
        <v/>
      </c>
      <c r="BY104" s="3" t="str">
        <f>IF($A104&gt;='FG_576way_Regular Symbol(2wild)'!F$16,"",IF(D104=0,"",IF(OR(D104=$BW$1,D105=$BW$1,D106=$BW$1,D104=$BX$1,D105=$BX$1,D106=$BX$1,D107=$BW$1,D107=$BX$1),0,1)))</f>
        <v/>
      </c>
      <c r="BZ104" s="3" t="str">
        <f>IF($A104&gt;='FG_576way_Regular Symbol(2wild)'!G$16,"",IF(E104=0,"",IF(OR(E104=$BW$1,E105=$BW$1,E106=$BW$1,E104=$BX$1,E105=$BX$1,E106=$BX$1,E107=$BW$1,E107=$BX$1),0,1)))</f>
        <v/>
      </c>
      <c r="CA104" s="3" t="str">
        <f>IF($A104&gt;='FG_576way_Regular Symbol(2wild)'!H$16,"",IF(F104=0,"",IF(OR(F104=$BW$1,F105=$BW$1,F106=$BW$1,F104=$BX$1,F105=$BX$1,F106=$BX$1,F107=$BW$1,F107=$BX$1),0,1)))</f>
        <v/>
      </c>
      <c r="CB104" s="6"/>
      <c r="CC104" s="3" t="str">
        <f>IF($A104&gt;='FG_576way_Regular Symbol(2wild)'!D$16,"",IF(B104=0,"",IF(OR(B104=$BW$1,B105=$BW$1,B106=$BW$1,B104=$CD$1,B105=$CD$1,B106=$CD$1),0,1)))</f>
        <v/>
      </c>
      <c r="CD104" s="3" t="str">
        <f>IF($A104&gt;='FG_576way_Regular Symbol(2wild)'!E$16,"",IF(C104=0,"",IF(OR(C104=$BW$1,C105=$BW$1,C106=$BW$1,C104=$CD$1,C105=$CD$1,C106=$CD$1),0,1)))</f>
        <v/>
      </c>
      <c r="CE104" s="3" t="str">
        <f>IF($A104&gt;='FG_576way_Regular Symbol(2wild)'!F$16,"",IF(D104=0,"",IF(OR(D104=$BW$1,D105=$BW$1,D106=$BW$1,D104=$CD$1,D105=$CD$1,D106=$CD$1,D107=$BW$1,D107=$CD$1),0,1)))</f>
        <v/>
      </c>
      <c r="CF104" s="3" t="str">
        <f>IF($A104&gt;='FG_576way_Regular Symbol(2wild)'!G$16,"",IF(E104=0,"",IF(OR(E104=$BW$1,E105=$BW$1,E106=$BW$1,E104=$CD$1,E105=$CD$1,E106=$CD$1,E107=$BW$1,E107=$CD$1),0,1)))</f>
        <v/>
      </c>
      <c r="CG104" s="3" t="str">
        <f>IF($A104&gt;='FG_576way_Regular Symbol(2wild)'!H$16,"",IF(F104=0,"",IF(OR(F104=$BW$1,F105=$BW$1,F106=$BW$1,F104=$CD$1,F105=$CD$1,F106=$CD$1,F107=$BW$1,F107=$CD$1),0,1)))</f>
        <v/>
      </c>
      <c r="CH104" s="6"/>
      <c r="CI104" s="3" t="str">
        <f>IF($A104&gt;='FG_576way_Regular Symbol(2wild)'!D$16,"",IF(B104=0,"",IF(OR(B104=$BW$1,B105=$BW$1,B106=$BW$1,B104=$CJ$1,B105=$CJ$1,B106=$CJ$1),0,1)))</f>
        <v/>
      </c>
      <c r="CJ104" s="3" t="str">
        <f>IF($A104&gt;='FG_576way_Regular Symbol(2wild)'!E$16,"",IF(C104=0,"",IF(OR(C104=$BW$1,C105=$BW$1,C106=$BW$1,C104=$CJ$1,C105=$CJ$1,C106=$CJ$1),0,1)))</f>
        <v/>
      </c>
      <c r="CK104" s="3" t="str">
        <f>IF($A104&gt;='FG_576way_Regular Symbol(2wild)'!F$16,"",IF(D104=0,"",IF(OR(D104=$BW$1,D105=$BW$1,D106=$BW$1,D104=$CJ$1,D105=$CJ$1,D106=$CJ$1,D107=$BW$1,D107=$CJ$1),0,1)))</f>
        <v/>
      </c>
      <c r="CL104" s="3" t="str">
        <f>IF($A104&gt;='FG_576way_Regular Symbol(2wild)'!G$16,"",IF(E104=0,"",IF(OR(E104=$BW$1,E105=$BW$1,E106=$BW$1,E104=$CJ$1,E105=$CJ$1,E106=$CJ$1,E107=$BW$1,E107=$CJ$1),0,1)))</f>
        <v/>
      </c>
      <c r="CM104" s="3" t="str">
        <f>IF($A104&gt;='FG_576way_Regular Symbol(2wild)'!H$16,"",IF(F104=0,"",IF(OR(F104=$BW$1,F105=$BW$1,F106=$BW$1,F104=$CJ$1,F105=$CJ$1,F106=$CJ$1,F107=$BW$1,F107=$CJ$1),0,1)))</f>
        <v/>
      </c>
      <c r="CN104" s="6"/>
      <c r="CO104" s="3" t="str">
        <f>IF($A104&gt;='FG_576way_Regular Symbol(2wild)'!D$16,"",IF(B104=0,"",IF(OR(B104=$BW$1,B105=$BW$1,B106=$BW$1,B104=$CP$1,B105=$CP$1,B106=$CP$1),0,1)))</f>
        <v/>
      </c>
      <c r="CP104" s="3" t="str">
        <f>IF($A104&gt;='FG_576way_Regular Symbol(2wild)'!E$16,"",IF(C104=0,"",IF(OR(C104=$BW$1,C105=$BW$1,C106=$BW$1,C104=$CP$1,C105=$CP$1,C106=$CP$1),0,1)))</f>
        <v/>
      </c>
      <c r="CQ104" s="3" t="str">
        <f>IF($A104&gt;='FG_576way_Regular Symbol(2wild)'!F$16,"",IF(D104=0,"",IF(OR(D104=$BW$1,D105=$BW$1,D106=$BW$1,D104=$CP$1,D105=$CP$1,D106=$CP$1,D107=$BW$1,D107=$CP$1),0,1)))</f>
        <v/>
      </c>
      <c r="CR104" s="3" t="str">
        <f>IF($A104&gt;='FG_576way_Regular Symbol(2wild)'!G$16,"",IF(E104=0,"",IF(OR(E104=$BW$1,E105=$BW$1,E106=$BW$1,E104=$CP$1,E105=$CP$1,E106=$CP$1,E107=$BW$1,E107=$CP$1),0,1)))</f>
        <v/>
      </c>
      <c r="CS104" s="3" t="str">
        <f>IF($A104&gt;='FG_576way_Regular Symbol(2wild)'!H$16,"",IF(F104=0,"",IF(OR(F104=$BW$1,F105=$BW$1,F106=$BW$1,F104=$CP$1,F105=$CP$1,F106=$CP$1,F107=$BW$1,F107=$CP$1),0,1)))</f>
        <v/>
      </c>
      <c r="CT104" s="6"/>
      <c r="CU104" s="3" t="str">
        <f>IF($A104&gt;='FG_576way_Regular Symbol(2wild)'!D$16,"",IF(B104=0,"",IF(OR(B104=$BW$1,B105=$BW$1,B106=$BW$1,B104=$CV$1,B105=$CV$1,B106=$CV$1),0,1)))</f>
        <v/>
      </c>
      <c r="CV104" s="3" t="str">
        <f>IF($A104&gt;='FG_576way_Regular Symbol(2wild)'!E$16,"",IF(C104=0,"",IF(OR(C104=$BW$1,C105=$BW$1,C106=$BW$1,C104=$CV$1,C105=$CV$1,C106=$CV$1),0,1)))</f>
        <v/>
      </c>
      <c r="CW104" s="3" t="str">
        <f>IF($A104&gt;='FG_576way_Regular Symbol(2wild)'!F$16,"",IF(D104=0,"",IF(OR(D104=$BW$1,D105=$BW$1,D106=$BW$1,D104=$CV$1,D105=$CV$1,D106=$CV$1,D107=$BW$1,D107=$CV$1),0,1)))</f>
        <v/>
      </c>
      <c r="CX104" s="3" t="str">
        <f>IF($A104&gt;='FG_576way_Regular Symbol(2wild)'!G$16,"",IF(E104=0,"",IF(OR(E104=$BW$1,E105=$BW$1,E106=$BW$1,E104=$CV$1,E105=$CV$1,E106=$CV$1,E107=$BW$1,E107=$CV$1),0,1)))</f>
        <v/>
      </c>
      <c r="CY104" s="3" t="str">
        <f>IF($A104&gt;='FG_576way_Regular Symbol(2wild)'!H$16,"",IF(F104=0,"",IF(OR(F104=$BW$1,F105=$BW$1,F106=$BW$1,F104=$CV$1,F105=$CV$1,F106=$CV$1,F107=$BW$1,F107=$CV$1),0,1)))</f>
        <v/>
      </c>
    </row>
    <row r="105" spans="1:103">
      <c r="AS105" s="344" t="str">
        <f>IF($A105&gt;='FG_576way_Regular Symbol(2wild)'!D$16,"",IF(B105=0,"",IF(OR(B105=$AM$1,B105=$AT$1,B106=$AM$1,B106=$AT$1,B107=$AM$1,B107=$AT$1),0,1)))</f>
        <v/>
      </c>
      <c r="AT105" s="344" t="str">
        <f>IF($A105&gt;='FG_576way_Regular Symbol(2wild)'!E$16,"",IF(C105=0,"",IF(OR(C105=$AM$1,C105=$AT$1,C106=$AM$1,C106=$AT$1,C107=$AM$1,C107=$AT$1),0,1)))</f>
        <v/>
      </c>
      <c r="AU105" s="3" t="str">
        <f>IF($A105&gt;='FG_576way_Regular Symbol(2wild)'!F$16,"",IF(D105=0,"",IF(OR(D105=$AM$1,D105=$AT$1,D106=$AM$1,D106=$AT$1,D107=$AM$1,D107=$AT$1,D108=$AM$1,D108=$AT$1),0,1)))</f>
        <v/>
      </c>
      <c r="AV105" s="3" t="str">
        <f>IF($A105&gt;='FG_576way_Regular Symbol(2wild)'!G$16,"",IF(E105=0,"",IF(OR(E105=$AM$1,E105=$AT$1,E106=$AM$1,E106=$AT$1,E107=$AM$1,E107=$AT$1,E108=$AM$1,E108=$AT$1),0,1)))</f>
        <v/>
      </c>
      <c r="AW105" s="3" t="str">
        <f>IF($A105&gt;='FG_576way_Regular Symbol(2wild)'!H$16,"",IF(F105=0,"",IF(OR(F105=$AM$1,F105=$AT$1,F106=$AM$1,F106=$AT$1,F107=$AM$1,F107=$AT$1,F108=$AM$1,F108=$AT$1),0,1)))</f>
        <v/>
      </c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3" t="str">
        <f>IF($A105&gt;='FG_576way_Regular Symbol(2wild)'!D$16,"",IF(B105=0,"",IF(OR(B105=$BW$1,B106=$BW$1,B107=$BW$1,B105=$CD$1,B106=$CD$1,B107=$CD$1),0,1)))</f>
        <v/>
      </c>
      <c r="CD105" s="3" t="str">
        <f>IF($A105&gt;='FG_576way_Regular Symbol(2wild)'!E$16,"",IF(C105=0,"",IF(OR(C105=$BW$1,C106=$BW$1,C107=$BW$1,C105=$CD$1,C106=$CD$1,C107=$CD$1),0,1)))</f>
        <v/>
      </c>
      <c r="CE105" s="3" t="str">
        <f>IF($A105&gt;='FG_576way_Regular Symbol(2wild)'!F$16,"",IF(D105=0,"",IF(OR(D105=$BW$1,D106=$BW$1,D107=$BW$1,D105=$CD$1,D106=$CD$1,D107=$CD$1,D108=$BW$1,D108=$CD$1),0,1)))</f>
        <v/>
      </c>
      <c r="CF105" s="3" t="str">
        <f>IF($A105&gt;='FG_576way_Regular Symbol(2wild)'!G$16,"",IF(E105=0,"",IF(OR(E105=$BW$1,E106=$BW$1,E107=$BW$1,E105=$CD$1,E106=$CD$1,E107=$CD$1,E108=$BW$1,E108=$CD$1),0,1)))</f>
        <v/>
      </c>
      <c r="CG105" s="3" t="str">
        <f>IF($A105&gt;='FG_576way_Regular Symbol(2wild)'!H$16,"",IF(F105=0,"",IF(OR(F105=$BW$1,F106=$BW$1,F107=$BW$1,F105=$CD$1,F106=$CD$1,F107=$CD$1,F108=$BW$1,F108=$CD$1),0,1)))</f>
        <v/>
      </c>
      <c r="CH105" s="6"/>
      <c r="CI105" s="3" t="str">
        <f>IF($A105&gt;='FG_576way_Regular Symbol(2wild)'!D$16,"",IF(B105=0,"",IF(OR(B105=$BW$1,B106=$BW$1,B107=$BW$1,B105=$CJ$1,B106=$CJ$1,B107=$CJ$1),0,1)))</f>
        <v/>
      </c>
      <c r="CJ105" s="3" t="str">
        <f>IF($A105&gt;='FG_576way_Regular Symbol(2wild)'!E$16,"",IF(C105=0,"",IF(OR(C105=$BW$1,C106=$BW$1,C107=$BW$1,C105=$CJ$1,C106=$CJ$1,C107=$CJ$1),0,1)))</f>
        <v/>
      </c>
      <c r="CK105" s="3" t="str">
        <f>IF($A105&gt;='FG_576way_Regular Symbol(2wild)'!F$16,"",IF(D105=0,"",IF(OR(D105=$BW$1,D106=$BW$1,D107=$BW$1,D105=$CJ$1,D106=$CJ$1,D107=$CJ$1,D108=$BW$1,D108=$CJ$1),0,1)))</f>
        <v/>
      </c>
      <c r="CL105" s="3" t="str">
        <f>IF($A105&gt;='FG_576way_Regular Symbol(2wild)'!G$16,"",IF(E105=0,"",IF(OR(E105=$BW$1,E106=$BW$1,E107=$BW$1,E105=$CJ$1,E106=$CJ$1,E107=$CJ$1,E108=$BW$1,E108=$CJ$1),0,1)))</f>
        <v/>
      </c>
      <c r="CM105" s="3" t="str">
        <f>IF($A105&gt;='FG_576way_Regular Symbol(2wild)'!H$16,"",IF(F105=0,"",IF(OR(F105=$BW$1,F106=$BW$1,F107=$BW$1,F105=$CJ$1,F106=$CJ$1,F107=$CJ$1,F108=$BW$1,F108=$CJ$1),0,1)))</f>
        <v/>
      </c>
      <c r="CN105" s="6"/>
      <c r="CO105" s="3" t="str">
        <f>IF($A105&gt;='FG_576way_Regular Symbol(2wild)'!D$16,"",IF(B105=0,"",IF(OR(B105=$BW$1,B106=$BW$1,B107=$BW$1,B105=$CP$1,B106=$CP$1,B107=$CP$1),0,1)))</f>
        <v/>
      </c>
      <c r="CP105" s="3" t="str">
        <f>IF($A105&gt;='FG_576way_Regular Symbol(2wild)'!E$16,"",IF(C105=0,"",IF(OR(C105=$BW$1,C106=$BW$1,C107=$BW$1,C105=$CP$1,C106=$CP$1,C107=$CP$1),0,1)))</f>
        <v/>
      </c>
      <c r="CQ105" s="3" t="str">
        <f>IF($A105&gt;='FG_576way_Regular Symbol(2wild)'!F$16,"",IF(D105=0,"",IF(OR(D105=$BW$1,D106=$BW$1,D107=$BW$1,D105=$CP$1,D106=$CP$1,D107=$CP$1,D108=$BW$1,D108=$CP$1),0,1)))</f>
        <v/>
      </c>
      <c r="CR105" s="3" t="str">
        <f>IF($A105&gt;='FG_576way_Regular Symbol(2wild)'!G$16,"",IF(E105=0,"",IF(OR(E105=$BW$1,E106=$BW$1,E107=$BW$1,E105=$CP$1,E106=$CP$1,E107=$CP$1,E108=$BW$1,E108=$CP$1),0,1)))</f>
        <v/>
      </c>
      <c r="CS105" s="3" t="str">
        <f>IF($A105&gt;='FG_576way_Regular Symbol(2wild)'!H$16,"",IF(F105=0,"",IF(OR(F105=$BW$1,F106=$BW$1,F107=$BW$1,F105=$CP$1,F106=$CP$1,F107=$CP$1,F108=$BW$1,F108=$CP$1),0,1)))</f>
        <v/>
      </c>
      <c r="CT105" s="6"/>
      <c r="CU105" s="3" t="str">
        <f>IF($A105&gt;='FG_576way_Regular Symbol(2wild)'!D$16,"",IF(B105=0,"",IF(OR(B105=$BW$1,B106=$BW$1,B107=$BW$1,B105=$CV$1,B106=$CV$1,B107=$CV$1),0,1)))</f>
        <v/>
      </c>
      <c r="CV105" s="3" t="str">
        <f>IF($A105&gt;='FG_576way_Regular Symbol(2wild)'!E$16,"",IF(C105=0,"",IF(OR(C105=$BW$1,C106=$BW$1,C107=$BW$1,C105=$CV$1,C106=$CV$1,C107=$CV$1),0,1)))</f>
        <v/>
      </c>
      <c r="CW105" s="3" t="str">
        <f>IF($A105&gt;='FG_576way_Regular Symbol(2wild)'!F$16,"",IF(D105=0,"",IF(OR(D105=$BW$1,D106=$BW$1,D107=$BW$1,D105=$CV$1,D106=$CV$1,D107=$CV$1,D108=$BW$1,D108=$CV$1),0,1)))</f>
        <v/>
      </c>
      <c r="CX105" s="3" t="str">
        <f>IF($A105&gt;='FG_576way_Regular Symbol(2wild)'!G$16,"",IF(E105=0,"",IF(OR(E105=$BW$1,E106=$BW$1,E107=$BW$1,E105=$CV$1,E106=$CV$1,E107=$CV$1,E108=$BW$1,E108=$CV$1),0,1)))</f>
        <v/>
      </c>
      <c r="CY105" s="3" t="str">
        <f>IF($A105&gt;='FG_576way_Regular Symbol(2wild)'!H$16,"",IF(F105=0,"",IF(OR(F105=$BW$1,F106=$BW$1,F107=$BW$1,F105=$CV$1,F106=$CV$1,F107=$CV$1,F108=$BW$1,F108=$CV$1),0,1)))</f>
        <v/>
      </c>
    </row>
    <row r="106" spans="1:103">
      <c r="AS106" s="344" t="str">
        <f>IF($A106&gt;='FG_576way_Regular Symbol(2wild)'!D$16,"",IF(B106=0,"",IF(OR(B106=$AM$1,B106=$AT$1,B107=$AM$1,B107=$AT$1,B108=$AM$1,B108=$AT$1),0,1)))</f>
        <v/>
      </c>
      <c r="AT106" s="344" t="str">
        <f>IF($A106&gt;='FG_576way_Regular Symbol(2wild)'!E$16,"",IF(C106=0,"",IF(OR(C106=$AM$1,C106=$AT$1,C107=$AM$1,C107=$AT$1,C108=$AM$1,C108=$AT$1),0,1)))</f>
        <v/>
      </c>
      <c r="AU106" s="3" t="str">
        <f>IF($A106&gt;='FG_576way_Regular Symbol(2wild)'!F$16,"",IF(D106=0,"",IF(OR(D106=$AM$1,D106=$AT$1,D107=$AM$1,D107=$AT$1,D108=$AM$1,D108=$AT$1,D109=$AM$1,D109=$AT$1),0,1)))</f>
        <v/>
      </c>
      <c r="AV106" s="3" t="str">
        <f>IF($A106&gt;='FG_576way_Regular Symbol(2wild)'!G$16,"",IF(E106=0,"",IF(OR(E106=$AM$1,E106=$AT$1,E107=$AM$1,E107=$AT$1,E108=$AM$1,E108=$AT$1,E109=$AM$1,E109=$AT$1),0,1)))</f>
        <v/>
      </c>
      <c r="AW106" s="3" t="str">
        <f>IF($A106&gt;='FG_576way_Regular Symbol(2wild)'!H$16,"",IF(F106=0,"",IF(OR(F106=$AM$1,F106=$AT$1,F107=$AM$1,F107=$AT$1,F108=$AM$1,F108=$AT$1,F109=$AM$1,F109=$AT$1),0,1)))</f>
        <v/>
      </c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3" t="str">
        <f>IF($A106&gt;='FG_576way_Regular Symbol(2wild)'!D$16,"",IF(B106=0,"",IF(OR(B106=$BW$1,B107=$BW$1,B108=$BW$1,B106=$CD$1,B107=$CD$1,B108=$CD$1),0,1)))</f>
        <v/>
      </c>
      <c r="CD106" s="3" t="str">
        <f>IF($A106&gt;='FG_576way_Regular Symbol(2wild)'!E$16,"",IF(C106=0,"",IF(OR(C106=$BW$1,C107=$BW$1,C108=$BW$1,C106=$CD$1,C107=$CD$1,C108=$CD$1),0,1)))</f>
        <v/>
      </c>
      <c r="CE106" s="3" t="str">
        <f>IF($A106&gt;='FG_576way_Regular Symbol(2wild)'!F$16,"",IF(D106=0,"",IF(OR(D106=$BW$1,D107=$BW$1,D108=$BW$1,D106=$CD$1,D107=$CD$1,D108=$CD$1,D109=$BW$1,D109=$CD$1),0,1)))</f>
        <v/>
      </c>
      <c r="CF106" s="3" t="str">
        <f>IF($A106&gt;='FG_576way_Regular Symbol(2wild)'!G$16,"",IF(E106=0,"",IF(OR(E106=$BW$1,E107=$BW$1,E108=$BW$1,E106=$CD$1,E107=$CD$1,E108=$CD$1,E109=$BW$1,E109=$CD$1),0,1)))</f>
        <v/>
      </c>
      <c r="CG106" s="3" t="str">
        <f>IF($A106&gt;='FG_576way_Regular Symbol(2wild)'!H$16,"",IF(F106=0,"",IF(OR(F106=$BW$1,F107=$BW$1,F108=$BW$1,F106=$CD$1,F107=$CD$1,F108=$CD$1,F109=$BW$1,F109=$CD$1),0,1)))</f>
        <v/>
      </c>
      <c r="CH106" s="6"/>
      <c r="CI106" s="3" t="str">
        <f>IF($A106&gt;='FG_576way_Regular Symbol(2wild)'!D$16,"",IF(B106=0,"",IF(OR(B106=$BW$1,B107=$BW$1,B108=$BW$1,B106=$CJ$1,B107=$CJ$1,B108=$CJ$1),0,1)))</f>
        <v/>
      </c>
      <c r="CJ106" s="3" t="str">
        <f>IF($A106&gt;='FG_576way_Regular Symbol(2wild)'!E$16,"",IF(C106=0,"",IF(OR(C106=$BW$1,C107=$BW$1,C108=$BW$1,C106=$CJ$1,C107=$CJ$1,C108=$CJ$1),0,1)))</f>
        <v/>
      </c>
      <c r="CK106" s="3" t="str">
        <f>IF($A106&gt;='FG_576way_Regular Symbol(2wild)'!F$16,"",IF(D106=0,"",IF(OR(D106=$BW$1,D107=$BW$1,D108=$BW$1,D106=$CJ$1,D107=$CJ$1,D108=$CJ$1,D109=$BW$1,D109=$CJ$1),0,1)))</f>
        <v/>
      </c>
      <c r="CL106" s="3" t="str">
        <f>IF($A106&gt;='FG_576way_Regular Symbol(2wild)'!G$16,"",IF(E106=0,"",IF(OR(E106=$BW$1,E107=$BW$1,E108=$BW$1,E106=$CJ$1,E107=$CJ$1,E108=$CJ$1,E109=$BW$1,E109=$CJ$1),0,1)))</f>
        <v/>
      </c>
      <c r="CM106" s="3" t="str">
        <f>IF($A106&gt;='FG_576way_Regular Symbol(2wild)'!H$16,"",IF(F106=0,"",IF(OR(F106=$BW$1,F107=$BW$1,F108=$BW$1,F106=$CJ$1,F107=$CJ$1,F108=$CJ$1,F109=$BW$1,F109=$CJ$1),0,1)))</f>
        <v/>
      </c>
      <c r="CN106" s="6"/>
      <c r="CO106" s="3" t="str">
        <f>IF($A106&gt;='FG_576way_Regular Symbol(2wild)'!D$16,"",IF(B106=0,"",IF(OR(B106=$BW$1,B107=$BW$1,B108=$BW$1,B106=$CP$1,B107=$CP$1,B108=$CP$1),0,1)))</f>
        <v/>
      </c>
      <c r="CP106" s="3" t="str">
        <f>IF($A106&gt;='FG_576way_Regular Symbol(2wild)'!E$16,"",IF(C106=0,"",IF(OR(C106=$BW$1,C107=$BW$1,C108=$BW$1,C106=$CP$1,C107=$CP$1,C108=$CP$1),0,1)))</f>
        <v/>
      </c>
      <c r="CQ106" s="3" t="str">
        <f>IF($A106&gt;='FG_576way_Regular Symbol(2wild)'!F$16,"",IF(D106=0,"",IF(OR(D106=$BW$1,D107=$BW$1,D108=$BW$1,D106=$CP$1,D107=$CP$1,D108=$CP$1,D109=$BW$1,D109=$CP$1),0,1)))</f>
        <v/>
      </c>
      <c r="CR106" s="3" t="str">
        <f>IF($A106&gt;='FG_576way_Regular Symbol(2wild)'!G$16,"",IF(E106=0,"",IF(OR(E106=$BW$1,E107=$BW$1,E108=$BW$1,E106=$CP$1,E107=$CP$1,E108=$CP$1,E109=$BW$1,E109=$CP$1),0,1)))</f>
        <v/>
      </c>
      <c r="CS106" s="3" t="str">
        <f>IF($A106&gt;='FG_576way_Regular Symbol(2wild)'!H$16,"",IF(F106=0,"",IF(OR(F106=$BW$1,F107=$BW$1,F108=$BW$1,F106=$CP$1,F107=$CP$1,F108=$CP$1,F109=$BW$1,F109=$CP$1),0,1)))</f>
        <v/>
      </c>
      <c r="CT106" s="6"/>
      <c r="CU106" s="3" t="str">
        <f>IF($A106&gt;='FG_576way_Regular Symbol(2wild)'!D$16,"",IF(B106=0,"",IF(OR(B106=$BW$1,B107=$BW$1,B108=$BW$1,B106=$CV$1,B107=$CV$1,B108=$CV$1),0,1)))</f>
        <v/>
      </c>
      <c r="CV106" s="3" t="str">
        <f>IF($A106&gt;='FG_576way_Regular Symbol(2wild)'!E$16,"",IF(C106=0,"",IF(OR(C106=$BW$1,C107=$BW$1,C108=$BW$1,C106=$CV$1,C107=$CV$1,C108=$CV$1),0,1)))</f>
        <v/>
      </c>
      <c r="CW106" s="3" t="str">
        <f>IF($A106&gt;='FG_576way_Regular Symbol(2wild)'!F$16,"",IF(D106=0,"",IF(OR(D106=$BW$1,D107=$BW$1,D108=$BW$1,D106=$CV$1,D107=$CV$1,D108=$CV$1,D109=$BW$1,D109=$CV$1),0,1)))</f>
        <v/>
      </c>
      <c r="CX106" s="3" t="str">
        <f>IF($A106&gt;='FG_576way_Regular Symbol(2wild)'!G$16,"",IF(E106=0,"",IF(OR(E106=$BW$1,E107=$BW$1,E108=$BW$1,E106=$CV$1,E107=$CV$1,E108=$CV$1,E109=$BW$1,E109=$CV$1),0,1)))</f>
        <v/>
      </c>
      <c r="CY106" s="3" t="str">
        <f>IF($A106&gt;='FG_576way_Regular Symbol(2wild)'!H$16,"",IF(F106=0,"",IF(OR(F106=$BW$1,F107=$BW$1,F108=$BW$1,F106=$CV$1,F107=$CV$1,F108=$CV$1,F109=$BW$1,F109=$CV$1),0,1)))</f>
        <v/>
      </c>
    </row>
    <row r="107" spans="1:103">
      <c r="AS107" s="344" t="str">
        <f>IF($A107&gt;='FG_576way_Regular Symbol(2wild)'!D$16,"",IF(B107=0,"",IF(OR(B107=$AM$1,B107=$AT$1,B108=$AM$1,B108=$AT$1,B109=$AM$1,B109=$AT$1),0,1)))</f>
        <v/>
      </c>
      <c r="AT107" s="344" t="str">
        <f>IF($A107&gt;='FG_576way_Regular Symbol(2wild)'!E$16,"",IF(C107=0,"",IF(OR(C107=$AM$1,C107=$AT$1,C108=$AM$1,C108=$AT$1,C109=$AM$1,C109=$AT$1),0,1)))</f>
        <v/>
      </c>
      <c r="AU107" s="3" t="str">
        <f>IF($A107&gt;='FG_576way_Regular Symbol(2wild)'!F$16,"",IF(D107=0,"",IF(OR(D107=$AM$1,D107=$AT$1,D108=$AM$1,D108=$AT$1,D109=$AM$1,D109=$AT$1,D110=$AM$1,D110=$AT$1),0,1)))</f>
        <v/>
      </c>
      <c r="AV107" s="3" t="str">
        <f>IF($A107&gt;='FG_576way_Regular Symbol(2wild)'!G$16,"",IF(E107=0,"",IF(OR(E107=$AM$1,E107=$AT$1,E108=$AM$1,E108=$AT$1,E109=$AM$1,E109=$AT$1,E110=$AM$1,E110=$AT$1),0,1)))</f>
        <v/>
      </c>
      <c r="AW107" s="3" t="str">
        <f>IF($A107&gt;='FG_576way_Regular Symbol(2wild)'!H$16,"",IF(F107=0,"",IF(OR(F107=$AM$1,F107=$AT$1,F108=$AM$1,F108=$AT$1,F109=$AM$1,F109=$AT$1,F110=$AM$1,F110=$AT$1),0,1)))</f>
        <v/>
      </c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3" t="str">
        <f>IF($A107&gt;='FG_576way_Regular Symbol(2wild)'!D$16,"",IF(B107=0,"",IF(OR(B107=$BW$1,B108=$BW$1,B109=$BW$1,B107=$CD$1,B108=$CD$1,B109=$CD$1),0,1)))</f>
        <v/>
      </c>
      <c r="CD107" s="3" t="str">
        <f>IF($A107&gt;='FG_576way_Regular Symbol(2wild)'!E$16,"",IF(C107=0,"",IF(OR(C107=$BW$1,C108=$BW$1,C109=$BW$1,C107=$CD$1,C108=$CD$1,C109=$CD$1),0,1)))</f>
        <v/>
      </c>
      <c r="CE107" s="3" t="str">
        <f>IF($A107&gt;='FG_576way_Regular Symbol(2wild)'!F$16,"",IF(D107=0,"",IF(OR(D107=$BW$1,D108=$BW$1,D109=$BW$1,D107=$CD$1,D108=$CD$1,D109=$CD$1,D110=$BW$1,D110=$CD$1),0,1)))</f>
        <v/>
      </c>
      <c r="CF107" s="3" t="str">
        <f>IF($A107&gt;='FG_576way_Regular Symbol(2wild)'!G$16,"",IF(E107=0,"",IF(OR(E107=$BW$1,E108=$BW$1,E109=$BW$1,E107=$CD$1,E108=$CD$1,E109=$CD$1,E110=$BW$1,E110=$CD$1),0,1)))</f>
        <v/>
      </c>
      <c r="CG107" s="3" t="str">
        <f>IF($A107&gt;='FG_576way_Regular Symbol(2wild)'!H$16,"",IF(F107=0,"",IF(OR(F107=$BW$1,F108=$BW$1,F109=$BW$1,F107=$CD$1,F108=$CD$1,F109=$CD$1,F110=$BW$1,F110=$CD$1),0,1)))</f>
        <v/>
      </c>
      <c r="CH107" s="6"/>
      <c r="CI107" s="6"/>
      <c r="CJ107" s="6"/>
      <c r="CK107" s="6"/>
      <c r="CL107" s="6"/>
      <c r="CM107" s="6"/>
      <c r="CN107" s="6"/>
      <c r="CO107" s="3" t="str">
        <f>IF($A107&gt;='FG_576way_Regular Symbol(2wild)'!D$16,"",IF(B107=0,"",IF(OR(B107=$BW$1,B108=$BW$1,B109=$BW$1,B107=$CP$1,B108=$CP$1,B109=$CP$1),0,1)))</f>
        <v/>
      </c>
      <c r="CP107" s="3" t="str">
        <f>IF($A107&gt;='FG_576way_Regular Symbol(2wild)'!E$16,"",IF(C107=0,"",IF(OR(C107=$BW$1,C108=$BW$1,C109=$BW$1,C107=$CP$1,C108=$CP$1,C109=$CP$1),0,1)))</f>
        <v/>
      </c>
      <c r="CQ107" s="3" t="str">
        <f>IF($A107&gt;='FG_576way_Regular Symbol(2wild)'!F$16,"",IF(D107=0,"",IF(OR(D107=$BW$1,D108=$BW$1,D109=$BW$1,D107=$CP$1,D108=$CP$1,D109=$CP$1,D110=$BW$1,D110=$CP$1),0,1)))</f>
        <v/>
      </c>
      <c r="CR107" s="3" t="str">
        <f>IF($A107&gt;='FG_576way_Regular Symbol(2wild)'!G$16,"",IF(E107=0,"",IF(OR(E107=$BW$1,E108=$BW$1,E109=$BW$1,E107=$CP$1,E108=$CP$1,E109=$CP$1,E110=$BW$1,E110=$CP$1),0,1)))</f>
        <v/>
      </c>
      <c r="CS107" s="3" t="str">
        <f>IF($A107&gt;='FG_576way_Regular Symbol(2wild)'!H$16,"",IF(F107=0,"",IF(OR(F107=$BW$1,F108=$BW$1,F109=$BW$1,F107=$CP$1,F108=$CP$1,F109=$CP$1,F110=$BW$1,F110=$CP$1),0,1)))</f>
        <v/>
      </c>
      <c r="CT107" s="6"/>
      <c r="CU107" s="3" t="str">
        <f>IF($A107&gt;='FG_576way_Regular Symbol(2wild)'!D$16,"",IF(B107=0,"",IF(OR(B107=$BW$1,B108=$BW$1,B109=$BW$1,B107=$CV$1,B108=$CV$1,B109=$CV$1),0,1)))</f>
        <v/>
      </c>
      <c r="CV107" s="3" t="str">
        <f>IF($A107&gt;='FG_576way_Regular Symbol(2wild)'!E$16,"",IF(C107=0,"",IF(OR(C107=$BW$1,C108=$BW$1,C109=$BW$1,C107=$CV$1,C108=$CV$1,C109=$CV$1),0,1)))</f>
        <v/>
      </c>
      <c r="CW107" s="3" t="str">
        <f>IF($A107&gt;='FG_576way_Regular Symbol(2wild)'!F$16,"",IF(D107=0,"",IF(OR(D107=$BW$1,D108=$BW$1,D109=$BW$1,D107=$CV$1,D108=$CV$1,D109=$CV$1,D110=$BW$1,D110=$CV$1),0,1)))</f>
        <v/>
      </c>
      <c r="CX107" s="3" t="str">
        <f>IF($A107&gt;='FG_576way_Regular Symbol(2wild)'!G$16,"",IF(E107=0,"",IF(OR(E107=$BW$1,E108=$BW$1,E109=$BW$1,E107=$CV$1,E108=$CV$1,E109=$CV$1,E110=$BW$1,E110=$CV$1),0,1)))</f>
        <v/>
      </c>
      <c r="CY107" s="3" t="str">
        <f>IF($A107&gt;='FG_576way_Regular Symbol(2wild)'!H$16,"",IF(F107=0,"",IF(OR(F107=$BW$1,F108=$BW$1,F109=$BW$1,F107=$CV$1,F108=$CV$1,F109=$CV$1,F110=$BW$1,F110=$CV$1),0,1)))</f>
        <v/>
      </c>
    </row>
    <row r="108" spans="1:103">
      <c r="AS108" s="344" t="str">
        <f>IF($A108&gt;='FG_576way_Regular Symbol(2wild)'!D$16,"",IF(B108=0,"",IF(OR(B108=$AM$1,B108=$AT$1,B109=$AM$1,B109=$AT$1,B110=$AM$1,B110=$AT$1),0,1)))</f>
        <v/>
      </c>
      <c r="AT108" s="344" t="str">
        <f>IF($A108&gt;='FG_576way_Regular Symbol(2wild)'!E$16,"",IF(C108=0,"",IF(OR(C108=$AM$1,C108=$AT$1,C109=$AM$1,C109=$AT$1,C110=$AM$1,C110=$AT$1),0,1)))</f>
        <v/>
      </c>
      <c r="AU108" s="3" t="str">
        <f>IF($A108&gt;='FG_576way_Regular Symbol(2wild)'!F$16,"",IF(D108=0,"",IF(OR(D108=$AM$1,D108=$AT$1,D109=$AM$1,D109=$AT$1,D110=$AM$1,D110=$AT$1,D111=$AM$1,D111=$AT$1),0,1)))</f>
        <v/>
      </c>
      <c r="AV108" s="3" t="str">
        <f>IF($A108&gt;='FG_576way_Regular Symbol(2wild)'!G$16,"",IF(E108=0,"",IF(OR(E108=$AM$1,E108=$AT$1,E109=$AM$1,E109=$AT$1,E110=$AM$1,E110=$AT$1,E111=$AM$1,E111=$AT$1),0,1)))</f>
        <v/>
      </c>
      <c r="AW108" s="3" t="str">
        <f>IF($A108&gt;='FG_576way_Regular Symbol(2wild)'!H$16,"",IF(F108=0,"",IF(OR(F108=$AM$1,F108=$AT$1,F109=$AM$1,F109=$AT$1,F110=$AM$1,F110=$AT$1,F111=$AM$1,F111=$AT$1),0,1)))</f>
        <v/>
      </c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3" t="str">
        <f>IF($A108&gt;='FG_576way_Regular Symbol(2wild)'!D$16,"",IF(B108=0,"",IF(OR(B108=$BW$1,B109=$BW$1,B110=$BW$1,B108=$CP$1,B109=$CP$1,B110=$CP$1),0,1)))</f>
        <v/>
      </c>
      <c r="CP108" s="3" t="str">
        <f>IF($A108&gt;='FG_576way_Regular Symbol(2wild)'!E$16,"",IF(C108=0,"",IF(OR(C108=$BW$1,C109=$BW$1,C110=$BW$1,C108=$CP$1,C109=$CP$1,C110=$CP$1),0,1)))</f>
        <v/>
      </c>
      <c r="CQ108" s="3" t="str">
        <f>IF($A108&gt;='FG_576way_Regular Symbol(2wild)'!F$16,"",IF(D108=0,"",IF(OR(D108=$BW$1,D109=$BW$1,D110=$BW$1,D108=$CP$1,D109=$CP$1,D110=$CP$1,D111=$BW$1,D111=$CP$1),0,1)))</f>
        <v/>
      </c>
      <c r="CR108" s="3" t="str">
        <f>IF($A108&gt;='FG_576way_Regular Symbol(2wild)'!G$16,"",IF(E108=0,"",IF(OR(E108=$BW$1,E109=$BW$1,E110=$BW$1,E108=$CP$1,E109=$CP$1,E110=$CP$1,E111=$BW$1,E111=$CP$1),0,1)))</f>
        <v/>
      </c>
      <c r="CS108" s="3" t="str">
        <f>IF($A108&gt;='FG_576way_Regular Symbol(2wild)'!H$16,"",IF(F108=0,"",IF(OR(F108=$BW$1,F109=$BW$1,F110=$BW$1,F108=$CP$1,F109=$CP$1,F110=$CP$1,F111=$BW$1,F111=$CP$1),0,1)))</f>
        <v/>
      </c>
      <c r="CT108" s="6"/>
      <c r="CU108" s="3" t="str">
        <f>IF($A108&gt;='FG_576way_Regular Symbol(2wild)'!D$16,"",IF(B108=0,"",IF(OR(B108=$BW$1,B109=$BW$1,B110=$BW$1,B108=$CV$1,B109=$CV$1,B110=$CV$1),0,1)))</f>
        <v/>
      </c>
      <c r="CV108" s="3" t="str">
        <f>IF($A108&gt;='FG_576way_Regular Symbol(2wild)'!E$16,"",IF(C108=0,"",IF(OR(C108=$BW$1,C109=$BW$1,C110=$BW$1,C108=$CV$1,C109=$CV$1,C110=$CV$1),0,1)))</f>
        <v/>
      </c>
      <c r="CW108" s="3" t="str">
        <f>IF($A108&gt;='FG_576way_Regular Symbol(2wild)'!F$16,"",IF(D108=0,"",IF(OR(D108=$BW$1,D109=$BW$1,D110=$BW$1,D108=$CV$1,D109=$CV$1,D110=$CV$1,D111=$BW$1,D111=$CV$1),0,1)))</f>
        <v/>
      </c>
      <c r="CX108" s="3" t="str">
        <f>IF($A108&gt;='FG_576way_Regular Symbol(2wild)'!G$16,"",IF(E108=0,"",IF(OR(E108=$BW$1,E109=$BW$1,E110=$BW$1,E108=$CV$1,E109=$CV$1,E110=$CV$1,E111=$BW$1,E111=$CV$1),0,1)))</f>
        <v/>
      </c>
      <c r="CY108" s="3" t="str">
        <f>IF($A108&gt;='FG_576way_Regular Symbol(2wild)'!H$16,"",IF(F108=0,"",IF(OR(F108=$BW$1,F109=$BW$1,F110=$BW$1,F108=$CV$1,F109=$CV$1,F110=$CV$1,F111=$BW$1,F111=$CV$1),0,1)))</f>
        <v/>
      </c>
    </row>
    <row r="109" spans="1:103"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3" t="str">
        <f>IF($A109&gt;='FG_576way_Regular Symbol(2wild)'!D$16,"",IF(B109=0,"",IF(OR(B109=$BW$1,B110=$BW$1,B111=$BW$1,B109=$CV$1,B110=$CV$1,B111=$CV$1),0,1)))</f>
        <v/>
      </c>
      <c r="CV109" s="3" t="str">
        <f>IF($A109&gt;='FG_576way_Regular Symbol(2wild)'!E$16,"",IF(C109=0,"",IF(OR(C109=$BW$1,C110=$BW$1,C111=$BW$1,C109=$CV$1,C110=$CV$1,C111=$CV$1),0,1)))</f>
        <v/>
      </c>
      <c r="CW109" s="3" t="str">
        <f>IF($A109&gt;='FG_576way_Regular Symbol(2wild)'!F$16,"",IF(D109=0,"",IF(OR(D109=$BW$1,D110=$BW$1,D111=$BW$1,D109=$CV$1,D110=$CV$1,D111=$CV$1,D112=$BW$1,D112=$CV$1),0,1)))</f>
        <v/>
      </c>
      <c r="CX109" s="3" t="str">
        <f>IF($A109&gt;='FG_576way_Regular Symbol(2wild)'!G$16,"",IF(E109=0,"",IF(OR(E109=$BW$1,E110=$BW$1,E111=$BW$1,E109=$CV$1,E110=$CV$1,E111=$CV$1,E112=$BW$1,E112=$CV$1),0,1)))</f>
        <v/>
      </c>
      <c r="CY109" s="3" t="str">
        <f>IF($A109&gt;='FG_576way_Regular Symbol(2wild)'!H$16,"",IF(F109=0,"",IF(OR(F109=$BW$1,F110=$BW$1,F111=$BW$1,F109=$CV$1,F110=$CV$1,F111=$CV$1,F112=$BW$1,F112=$CV$1),0,1)))</f>
        <v/>
      </c>
    </row>
  </sheetData>
  <phoneticPr fontId="1" type="noConversion"/>
  <conditionalFormatting sqref="O3:S3">
    <cfRule type="cellIs" dxfId="733" priority="225" operator="equal">
      <formula>"S2"</formula>
    </cfRule>
    <cfRule type="cellIs" dxfId="732" priority="226" operator="equal">
      <formula>"WW"</formula>
    </cfRule>
    <cfRule type="cellIs" dxfId="731" priority="227" operator="equal">
      <formula>"S1"</formula>
    </cfRule>
    <cfRule type="cellIs" dxfId="730" priority="228" operator="equal">
      <formula>"M5"</formula>
    </cfRule>
    <cfRule type="cellIs" dxfId="729" priority="229" operator="equal">
      <formula>"M4"</formula>
    </cfRule>
    <cfRule type="cellIs" dxfId="728" priority="230" operator="equal">
      <formula>"M3"</formula>
    </cfRule>
    <cfRule type="cellIs" dxfId="727" priority="231" operator="equal">
      <formula>"M2"</formula>
    </cfRule>
    <cfRule type="cellIs" dxfId="726" priority="232" operator="equal">
      <formula>"M1"</formula>
    </cfRule>
  </conditionalFormatting>
  <conditionalFormatting sqref="B89:F95 O3:S3">
    <cfRule type="cellIs" dxfId="725" priority="218" operator="equal">
      <formula>"M5"</formula>
    </cfRule>
    <cfRule type="cellIs" dxfId="724" priority="219" operator="equal">
      <formula>"M4"</formula>
    </cfRule>
    <cfRule type="cellIs" dxfId="723" priority="220" operator="equal">
      <formula>"M3"</formula>
    </cfRule>
    <cfRule type="cellIs" dxfId="722" priority="221" operator="equal">
      <formula>"M2"</formula>
    </cfRule>
    <cfRule type="cellIs" dxfId="721" priority="222" operator="equal">
      <formula>"M1"</formula>
    </cfRule>
    <cfRule type="cellIs" dxfId="720" priority="223" operator="equal">
      <formula>"WW"</formula>
    </cfRule>
    <cfRule type="cellIs" dxfId="719" priority="224" operator="equal">
      <formula>"S1"</formula>
    </cfRule>
  </conditionalFormatting>
  <conditionalFormatting sqref="AM3:AQ3">
    <cfRule type="cellIs" dxfId="718" priority="165" operator="equal">
      <formula>"S2"</formula>
    </cfRule>
    <cfRule type="cellIs" dxfId="717" priority="166" operator="equal">
      <formula>"WW"</formula>
    </cfRule>
    <cfRule type="cellIs" dxfId="716" priority="167" operator="equal">
      <formula>"S1"</formula>
    </cfRule>
    <cfRule type="cellIs" dxfId="715" priority="168" operator="equal">
      <formula>"M5"</formula>
    </cfRule>
    <cfRule type="cellIs" dxfId="714" priority="169" operator="equal">
      <formula>"M4"</formula>
    </cfRule>
    <cfRule type="cellIs" dxfId="713" priority="170" operator="equal">
      <formula>"M3"</formula>
    </cfRule>
    <cfRule type="cellIs" dxfId="712" priority="171" operator="equal">
      <formula>"M2"</formula>
    </cfRule>
    <cfRule type="cellIs" dxfId="711" priority="172" operator="equal">
      <formula>"M1"</formula>
    </cfRule>
  </conditionalFormatting>
  <conditionalFormatting sqref="AM3:AQ3">
    <cfRule type="cellIs" dxfId="710" priority="158" operator="equal">
      <formula>"M5"</formula>
    </cfRule>
    <cfRule type="cellIs" dxfId="709" priority="159" operator="equal">
      <formula>"M4"</formula>
    </cfRule>
    <cfRule type="cellIs" dxfId="708" priority="160" operator="equal">
      <formula>"M3"</formula>
    </cfRule>
    <cfRule type="cellIs" dxfId="707" priority="161" operator="equal">
      <formula>"M2"</formula>
    </cfRule>
    <cfRule type="cellIs" dxfId="706" priority="162" operator="equal">
      <formula>"M1"</formula>
    </cfRule>
    <cfRule type="cellIs" dxfId="705" priority="163" operator="equal">
      <formula>"WW"</formula>
    </cfRule>
    <cfRule type="cellIs" dxfId="704" priority="164" operator="equal">
      <formula>"S1"</formula>
    </cfRule>
  </conditionalFormatting>
  <conditionalFormatting sqref="BQ3:BU3">
    <cfRule type="cellIs" dxfId="703" priority="150" operator="equal">
      <formula>"S2"</formula>
    </cfRule>
    <cfRule type="cellIs" dxfId="702" priority="151" operator="equal">
      <formula>"WW"</formula>
    </cfRule>
    <cfRule type="cellIs" dxfId="701" priority="152" operator="equal">
      <formula>"S1"</formula>
    </cfRule>
    <cfRule type="cellIs" dxfId="700" priority="153" operator="equal">
      <formula>"M5"</formula>
    </cfRule>
    <cfRule type="cellIs" dxfId="699" priority="154" operator="equal">
      <formula>"M4"</formula>
    </cfRule>
    <cfRule type="cellIs" dxfId="698" priority="155" operator="equal">
      <formula>"M3"</formula>
    </cfRule>
    <cfRule type="cellIs" dxfId="697" priority="156" operator="equal">
      <formula>"M2"</formula>
    </cfRule>
    <cfRule type="cellIs" dxfId="696" priority="157" operator="equal">
      <formula>"M1"</formula>
    </cfRule>
  </conditionalFormatting>
  <conditionalFormatting sqref="BQ3:BU3">
    <cfRule type="cellIs" dxfId="695" priority="143" operator="equal">
      <formula>"M5"</formula>
    </cfRule>
    <cfRule type="cellIs" dxfId="694" priority="144" operator="equal">
      <formula>"M4"</formula>
    </cfRule>
    <cfRule type="cellIs" dxfId="693" priority="145" operator="equal">
      <formula>"M3"</formula>
    </cfRule>
    <cfRule type="cellIs" dxfId="692" priority="146" operator="equal">
      <formula>"M2"</formula>
    </cfRule>
    <cfRule type="cellIs" dxfId="691" priority="147" operator="equal">
      <formula>"M1"</formula>
    </cfRule>
    <cfRule type="cellIs" dxfId="690" priority="148" operator="equal">
      <formula>"WW"</formula>
    </cfRule>
    <cfRule type="cellIs" dxfId="689" priority="149" operator="equal">
      <formula>"S1"</formula>
    </cfRule>
  </conditionalFormatting>
  <conditionalFormatting sqref="BW3:CA3">
    <cfRule type="cellIs" dxfId="688" priority="135" operator="equal">
      <formula>"S2"</formula>
    </cfRule>
    <cfRule type="cellIs" dxfId="687" priority="136" operator="equal">
      <formula>"WW"</formula>
    </cfRule>
    <cfRule type="cellIs" dxfId="686" priority="137" operator="equal">
      <formula>"S1"</formula>
    </cfRule>
    <cfRule type="cellIs" dxfId="685" priority="138" operator="equal">
      <formula>"M5"</formula>
    </cfRule>
    <cfRule type="cellIs" dxfId="684" priority="139" operator="equal">
      <formula>"M4"</formula>
    </cfRule>
    <cfRule type="cellIs" dxfId="683" priority="140" operator="equal">
      <formula>"M3"</formula>
    </cfRule>
    <cfRule type="cellIs" dxfId="682" priority="141" operator="equal">
      <formula>"M2"</formula>
    </cfRule>
    <cfRule type="cellIs" dxfId="681" priority="142" operator="equal">
      <formula>"M1"</formula>
    </cfRule>
  </conditionalFormatting>
  <conditionalFormatting sqref="BW3:CA3">
    <cfRule type="cellIs" dxfId="680" priority="128" operator="equal">
      <formula>"M5"</formula>
    </cfRule>
    <cfRule type="cellIs" dxfId="679" priority="129" operator="equal">
      <formula>"M4"</formula>
    </cfRule>
    <cfRule type="cellIs" dxfId="678" priority="130" operator="equal">
      <formula>"M3"</formula>
    </cfRule>
    <cfRule type="cellIs" dxfId="677" priority="131" operator="equal">
      <formula>"M2"</formula>
    </cfRule>
    <cfRule type="cellIs" dxfId="676" priority="132" operator="equal">
      <formula>"M1"</formula>
    </cfRule>
    <cfRule type="cellIs" dxfId="675" priority="133" operator="equal">
      <formula>"WW"</formula>
    </cfRule>
    <cfRule type="cellIs" dxfId="674" priority="134" operator="equal">
      <formula>"S1"</formula>
    </cfRule>
  </conditionalFormatting>
  <conditionalFormatting sqref="U3:Y3">
    <cfRule type="cellIs" dxfId="673" priority="210" operator="equal">
      <formula>"S2"</formula>
    </cfRule>
    <cfRule type="cellIs" dxfId="672" priority="211" operator="equal">
      <formula>"WW"</formula>
    </cfRule>
    <cfRule type="cellIs" dxfId="671" priority="212" operator="equal">
      <formula>"S1"</formula>
    </cfRule>
    <cfRule type="cellIs" dxfId="670" priority="213" operator="equal">
      <formula>"M5"</formula>
    </cfRule>
    <cfRule type="cellIs" dxfId="669" priority="214" operator="equal">
      <formula>"M4"</formula>
    </cfRule>
    <cfRule type="cellIs" dxfId="668" priority="215" operator="equal">
      <formula>"M3"</formula>
    </cfRule>
    <cfRule type="cellIs" dxfId="667" priority="216" operator="equal">
      <formula>"M2"</formula>
    </cfRule>
    <cfRule type="cellIs" dxfId="666" priority="217" operator="equal">
      <formula>"M1"</formula>
    </cfRule>
  </conditionalFormatting>
  <conditionalFormatting sqref="U3:Y3">
    <cfRule type="cellIs" dxfId="665" priority="203" operator="equal">
      <formula>"M5"</formula>
    </cfRule>
    <cfRule type="cellIs" dxfId="664" priority="204" operator="equal">
      <formula>"M4"</formula>
    </cfRule>
    <cfRule type="cellIs" dxfId="663" priority="205" operator="equal">
      <formula>"M3"</formula>
    </cfRule>
    <cfRule type="cellIs" dxfId="662" priority="206" operator="equal">
      <formula>"M2"</formula>
    </cfRule>
    <cfRule type="cellIs" dxfId="661" priority="207" operator="equal">
      <formula>"M1"</formula>
    </cfRule>
    <cfRule type="cellIs" dxfId="660" priority="208" operator="equal">
      <formula>"WW"</formula>
    </cfRule>
    <cfRule type="cellIs" dxfId="659" priority="209" operator="equal">
      <formula>"S1"</formula>
    </cfRule>
  </conditionalFormatting>
  <conditionalFormatting sqref="AA3:AE3">
    <cfRule type="cellIs" dxfId="658" priority="195" operator="equal">
      <formula>"S2"</formula>
    </cfRule>
    <cfRule type="cellIs" dxfId="657" priority="196" operator="equal">
      <formula>"WW"</formula>
    </cfRule>
    <cfRule type="cellIs" dxfId="656" priority="197" operator="equal">
      <formula>"S1"</formula>
    </cfRule>
    <cfRule type="cellIs" dxfId="655" priority="198" operator="equal">
      <formula>"M5"</formula>
    </cfRule>
    <cfRule type="cellIs" dxfId="654" priority="199" operator="equal">
      <formula>"M4"</formula>
    </cfRule>
    <cfRule type="cellIs" dxfId="653" priority="200" operator="equal">
      <formula>"M3"</formula>
    </cfRule>
    <cfRule type="cellIs" dxfId="652" priority="201" operator="equal">
      <formula>"M2"</formula>
    </cfRule>
    <cfRule type="cellIs" dxfId="651" priority="202" operator="equal">
      <formula>"M1"</formula>
    </cfRule>
  </conditionalFormatting>
  <conditionalFormatting sqref="AA3:AE3">
    <cfRule type="cellIs" dxfId="650" priority="188" operator="equal">
      <formula>"M5"</formula>
    </cfRule>
    <cfRule type="cellIs" dxfId="649" priority="189" operator="equal">
      <formula>"M4"</formula>
    </cfRule>
    <cfRule type="cellIs" dxfId="648" priority="190" operator="equal">
      <formula>"M3"</formula>
    </cfRule>
    <cfRule type="cellIs" dxfId="647" priority="191" operator="equal">
      <formula>"M2"</formula>
    </cfRule>
    <cfRule type="cellIs" dxfId="646" priority="192" operator="equal">
      <formula>"M1"</formula>
    </cfRule>
    <cfRule type="cellIs" dxfId="645" priority="193" operator="equal">
      <formula>"WW"</formula>
    </cfRule>
    <cfRule type="cellIs" dxfId="644" priority="194" operator="equal">
      <formula>"S1"</formula>
    </cfRule>
  </conditionalFormatting>
  <conditionalFormatting sqref="AG3:AK3">
    <cfRule type="cellIs" dxfId="643" priority="180" operator="equal">
      <formula>"S2"</formula>
    </cfRule>
    <cfRule type="cellIs" dxfId="642" priority="181" operator="equal">
      <formula>"WW"</formula>
    </cfRule>
    <cfRule type="cellIs" dxfId="641" priority="182" operator="equal">
      <formula>"S1"</formula>
    </cfRule>
    <cfRule type="cellIs" dxfId="640" priority="183" operator="equal">
      <formula>"M5"</formula>
    </cfRule>
    <cfRule type="cellIs" dxfId="639" priority="184" operator="equal">
      <formula>"M4"</formula>
    </cfRule>
    <cfRule type="cellIs" dxfId="638" priority="185" operator="equal">
      <formula>"M3"</formula>
    </cfRule>
    <cfRule type="cellIs" dxfId="637" priority="186" operator="equal">
      <formula>"M2"</formula>
    </cfRule>
    <cfRule type="cellIs" dxfId="636" priority="187" operator="equal">
      <formula>"M1"</formula>
    </cfRule>
  </conditionalFormatting>
  <conditionalFormatting sqref="AG3:AK3">
    <cfRule type="cellIs" dxfId="635" priority="173" operator="equal">
      <formula>"M5"</formula>
    </cfRule>
    <cfRule type="cellIs" dxfId="634" priority="174" operator="equal">
      <formula>"M4"</formula>
    </cfRule>
    <cfRule type="cellIs" dxfId="633" priority="175" operator="equal">
      <formula>"M3"</formula>
    </cfRule>
    <cfRule type="cellIs" dxfId="632" priority="176" operator="equal">
      <formula>"M2"</formula>
    </cfRule>
    <cfRule type="cellIs" dxfId="631" priority="177" operator="equal">
      <formula>"M1"</formula>
    </cfRule>
    <cfRule type="cellIs" dxfId="630" priority="178" operator="equal">
      <formula>"WW"</formula>
    </cfRule>
    <cfRule type="cellIs" dxfId="629" priority="179" operator="equal">
      <formula>"S1"</formula>
    </cfRule>
  </conditionalFormatting>
  <conditionalFormatting sqref="CC3:CG3">
    <cfRule type="cellIs" dxfId="628" priority="120" operator="equal">
      <formula>"S2"</formula>
    </cfRule>
    <cfRule type="cellIs" dxfId="627" priority="121" operator="equal">
      <formula>"WW"</formula>
    </cfRule>
    <cfRule type="cellIs" dxfId="626" priority="122" operator="equal">
      <formula>"S1"</formula>
    </cfRule>
    <cfRule type="cellIs" dxfId="625" priority="123" operator="equal">
      <formula>"M5"</formula>
    </cfRule>
    <cfRule type="cellIs" dxfId="624" priority="124" operator="equal">
      <formula>"M4"</formula>
    </cfRule>
    <cfRule type="cellIs" dxfId="623" priority="125" operator="equal">
      <formula>"M3"</formula>
    </cfRule>
    <cfRule type="cellIs" dxfId="622" priority="126" operator="equal">
      <formula>"M2"</formula>
    </cfRule>
    <cfRule type="cellIs" dxfId="621" priority="127" operator="equal">
      <formula>"M1"</formula>
    </cfRule>
  </conditionalFormatting>
  <conditionalFormatting sqref="CC3:CG3">
    <cfRule type="cellIs" dxfId="620" priority="113" operator="equal">
      <formula>"M5"</formula>
    </cfRule>
    <cfRule type="cellIs" dxfId="619" priority="114" operator="equal">
      <formula>"M4"</formula>
    </cfRule>
    <cfRule type="cellIs" dxfId="618" priority="115" operator="equal">
      <formula>"M3"</formula>
    </cfRule>
    <cfRule type="cellIs" dxfId="617" priority="116" operator="equal">
      <formula>"M2"</formula>
    </cfRule>
    <cfRule type="cellIs" dxfId="616" priority="117" operator="equal">
      <formula>"M1"</formula>
    </cfRule>
    <cfRule type="cellIs" dxfId="615" priority="118" operator="equal">
      <formula>"WW"</formula>
    </cfRule>
    <cfRule type="cellIs" dxfId="614" priority="119" operator="equal">
      <formula>"S1"</formula>
    </cfRule>
  </conditionalFormatting>
  <conditionalFormatting sqref="CI3:CM3">
    <cfRule type="cellIs" dxfId="613" priority="105" operator="equal">
      <formula>"S2"</formula>
    </cfRule>
    <cfRule type="cellIs" dxfId="612" priority="106" operator="equal">
      <formula>"WW"</formula>
    </cfRule>
    <cfRule type="cellIs" dxfId="611" priority="107" operator="equal">
      <formula>"S1"</formula>
    </cfRule>
    <cfRule type="cellIs" dxfId="610" priority="108" operator="equal">
      <formula>"M5"</formula>
    </cfRule>
    <cfRule type="cellIs" dxfId="609" priority="109" operator="equal">
      <formula>"M4"</formula>
    </cfRule>
    <cfRule type="cellIs" dxfId="608" priority="110" operator="equal">
      <formula>"M3"</formula>
    </cfRule>
    <cfRule type="cellIs" dxfId="607" priority="111" operator="equal">
      <formula>"M2"</formula>
    </cfRule>
    <cfRule type="cellIs" dxfId="606" priority="112" operator="equal">
      <formula>"M1"</formula>
    </cfRule>
  </conditionalFormatting>
  <conditionalFormatting sqref="CI3:CM3">
    <cfRule type="cellIs" dxfId="605" priority="98" operator="equal">
      <formula>"M5"</formula>
    </cfRule>
    <cfRule type="cellIs" dxfId="604" priority="99" operator="equal">
      <formula>"M4"</formula>
    </cfRule>
    <cfRule type="cellIs" dxfId="603" priority="100" operator="equal">
      <formula>"M3"</formula>
    </cfRule>
    <cfRule type="cellIs" dxfId="602" priority="101" operator="equal">
      <formula>"M2"</formula>
    </cfRule>
    <cfRule type="cellIs" dxfId="601" priority="102" operator="equal">
      <formula>"M1"</formula>
    </cfRule>
    <cfRule type="cellIs" dxfId="600" priority="103" operator="equal">
      <formula>"WW"</formula>
    </cfRule>
    <cfRule type="cellIs" dxfId="599" priority="104" operator="equal">
      <formula>"S1"</formula>
    </cfRule>
  </conditionalFormatting>
  <conditionalFormatting sqref="CO3:CS3">
    <cfRule type="cellIs" dxfId="598" priority="90" operator="equal">
      <formula>"S2"</formula>
    </cfRule>
    <cfRule type="cellIs" dxfId="597" priority="91" operator="equal">
      <formula>"WW"</formula>
    </cfRule>
    <cfRule type="cellIs" dxfId="596" priority="92" operator="equal">
      <formula>"S1"</formula>
    </cfRule>
    <cfRule type="cellIs" dxfId="595" priority="93" operator="equal">
      <formula>"M5"</formula>
    </cfRule>
    <cfRule type="cellIs" dxfId="594" priority="94" operator="equal">
      <formula>"M4"</formula>
    </cfRule>
    <cfRule type="cellIs" dxfId="593" priority="95" operator="equal">
      <formula>"M3"</formula>
    </cfRule>
    <cfRule type="cellIs" dxfId="592" priority="96" operator="equal">
      <formula>"M2"</formula>
    </cfRule>
    <cfRule type="cellIs" dxfId="591" priority="97" operator="equal">
      <formula>"M1"</formula>
    </cfRule>
  </conditionalFormatting>
  <conditionalFormatting sqref="CO3:CS3">
    <cfRule type="cellIs" dxfId="590" priority="83" operator="equal">
      <formula>"M5"</formula>
    </cfRule>
    <cfRule type="cellIs" dxfId="589" priority="84" operator="equal">
      <formula>"M4"</formula>
    </cfRule>
    <cfRule type="cellIs" dxfId="588" priority="85" operator="equal">
      <formula>"M3"</formula>
    </cfRule>
    <cfRule type="cellIs" dxfId="587" priority="86" operator="equal">
      <formula>"M2"</formula>
    </cfRule>
    <cfRule type="cellIs" dxfId="586" priority="87" operator="equal">
      <formula>"M1"</formula>
    </cfRule>
    <cfRule type="cellIs" dxfId="585" priority="88" operator="equal">
      <formula>"WW"</formula>
    </cfRule>
    <cfRule type="cellIs" dxfId="584" priority="89" operator="equal">
      <formula>"S1"</formula>
    </cfRule>
  </conditionalFormatting>
  <conditionalFormatting sqref="CU3:CY3">
    <cfRule type="cellIs" dxfId="583" priority="75" operator="equal">
      <formula>"S2"</formula>
    </cfRule>
    <cfRule type="cellIs" dxfId="582" priority="76" operator="equal">
      <formula>"WW"</formula>
    </cfRule>
    <cfRule type="cellIs" dxfId="581" priority="77" operator="equal">
      <formula>"S1"</formula>
    </cfRule>
    <cfRule type="cellIs" dxfId="580" priority="78" operator="equal">
      <formula>"M5"</formula>
    </cfRule>
    <cfRule type="cellIs" dxfId="579" priority="79" operator="equal">
      <formula>"M4"</formula>
    </cfRule>
    <cfRule type="cellIs" dxfId="578" priority="80" operator="equal">
      <formula>"M3"</formula>
    </cfRule>
    <cfRule type="cellIs" dxfId="577" priority="81" operator="equal">
      <formula>"M2"</formula>
    </cfRule>
    <cfRule type="cellIs" dxfId="576" priority="82" operator="equal">
      <formula>"M1"</formula>
    </cfRule>
  </conditionalFormatting>
  <conditionalFormatting sqref="CU3:CY3">
    <cfRule type="cellIs" dxfId="575" priority="68" operator="equal">
      <formula>"M5"</formula>
    </cfRule>
    <cfRule type="cellIs" dxfId="574" priority="69" operator="equal">
      <formula>"M4"</formula>
    </cfRule>
    <cfRule type="cellIs" dxfId="573" priority="70" operator="equal">
      <formula>"M3"</formula>
    </cfRule>
    <cfRule type="cellIs" dxfId="572" priority="71" operator="equal">
      <formula>"M2"</formula>
    </cfRule>
    <cfRule type="cellIs" dxfId="571" priority="72" operator="equal">
      <formula>"M1"</formula>
    </cfRule>
    <cfRule type="cellIs" dxfId="570" priority="73" operator="equal">
      <formula>"WW"</formula>
    </cfRule>
    <cfRule type="cellIs" dxfId="569" priority="74" operator="equal">
      <formula>"S1"</formula>
    </cfRule>
  </conditionalFormatting>
  <conditionalFormatting sqref="B1:F1">
    <cfRule type="cellIs" dxfId="568" priority="61" operator="equal">
      <formula>"M5"</formula>
    </cfRule>
    <cfRule type="cellIs" dxfId="567" priority="62" operator="equal">
      <formula>"M4"</formula>
    </cfRule>
    <cfRule type="cellIs" dxfId="566" priority="63" operator="equal">
      <formula>"M3"</formula>
    </cfRule>
    <cfRule type="cellIs" dxfId="565" priority="64" operator="equal">
      <formula>"M2"</formula>
    </cfRule>
    <cfRule type="cellIs" dxfId="564" priority="65" operator="equal">
      <formula>"M1"</formula>
    </cfRule>
    <cfRule type="cellIs" dxfId="563" priority="66" operator="equal">
      <formula>"WW"</formula>
    </cfRule>
    <cfRule type="cellIs" dxfId="562" priority="67" operator="equal">
      <formula>"S1"</formula>
    </cfRule>
  </conditionalFormatting>
  <conditionalFormatting sqref="AS3:AW3">
    <cfRule type="cellIs" dxfId="561" priority="53" operator="equal">
      <formula>"S2"</formula>
    </cfRule>
    <cfRule type="cellIs" dxfId="560" priority="54" operator="equal">
      <formula>"WW"</formula>
    </cfRule>
    <cfRule type="cellIs" dxfId="559" priority="55" operator="equal">
      <formula>"S1"</formula>
    </cfRule>
    <cfRule type="cellIs" dxfId="558" priority="56" operator="equal">
      <formula>"M5"</formula>
    </cfRule>
    <cfRule type="cellIs" dxfId="557" priority="57" operator="equal">
      <formula>"M4"</formula>
    </cfRule>
    <cfRule type="cellIs" dxfId="556" priority="58" operator="equal">
      <formula>"M3"</formula>
    </cfRule>
    <cfRule type="cellIs" dxfId="555" priority="59" operator="equal">
      <formula>"M2"</formula>
    </cfRule>
    <cfRule type="cellIs" dxfId="554" priority="60" operator="equal">
      <formula>"M1"</formula>
    </cfRule>
  </conditionalFormatting>
  <conditionalFormatting sqref="AS3:AW3">
    <cfRule type="cellIs" dxfId="553" priority="46" operator="equal">
      <formula>"M5"</formula>
    </cfRule>
    <cfRule type="cellIs" dxfId="552" priority="47" operator="equal">
      <formula>"M4"</formula>
    </cfRule>
    <cfRule type="cellIs" dxfId="551" priority="48" operator="equal">
      <formula>"M3"</formula>
    </cfRule>
    <cfRule type="cellIs" dxfId="550" priority="49" operator="equal">
      <formula>"M2"</formula>
    </cfRule>
    <cfRule type="cellIs" dxfId="549" priority="50" operator="equal">
      <formula>"M1"</formula>
    </cfRule>
    <cfRule type="cellIs" dxfId="548" priority="51" operator="equal">
      <formula>"WW"</formula>
    </cfRule>
    <cfRule type="cellIs" dxfId="547" priority="52" operator="equal">
      <formula>"S1"</formula>
    </cfRule>
  </conditionalFormatting>
  <conditionalFormatting sqref="AY3:BC3">
    <cfRule type="cellIs" dxfId="546" priority="38" operator="equal">
      <formula>"S2"</formula>
    </cfRule>
    <cfRule type="cellIs" dxfId="545" priority="39" operator="equal">
      <formula>"WW"</formula>
    </cfRule>
    <cfRule type="cellIs" dxfId="544" priority="40" operator="equal">
      <formula>"S1"</formula>
    </cfRule>
    <cfRule type="cellIs" dxfId="543" priority="41" operator="equal">
      <formula>"M5"</formula>
    </cfRule>
    <cfRule type="cellIs" dxfId="542" priority="42" operator="equal">
      <formula>"M4"</formula>
    </cfRule>
    <cfRule type="cellIs" dxfId="541" priority="43" operator="equal">
      <formula>"M3"</formula>
    </cfRule>
    <cfRule type="cellIs" dxfId="540" priority="44" operator="equal">
      <formula>"M2"</formula>
    </cfRule>
    <cfRule type="cellIs" dxfId="539" priority="45" operator="equal">
      <formula>"M1"</formula>
    </cfRule>
  </conditionalFormatting>
  <conditionalFormatting sqref="AY3:BC3">
    <cfRule type="cellIs" dxfId="538" priority="31" operator="equal">
      <formula>"M5"</formula>
    </cfRule>
    <cfRule type="cellIs" dxfId="537" priority="32" operator="equal">
      <formula>"M4"</formula>
    </cfRule>
    <cfRule type="cellIs" dxfId="536" priority="33" operator="equal">
      <formula>"M3"</formula>
    </cfRule>
    <cfRule type="cellIs" dxfId="535" priority="34" operator="equal">
      <formula>"M2"</formula>
    </cfRule>
    <cfRule type="cellIs" dxfId="534" priority="35" operator="equal">
      <formula>"M1"</formula>
    </cfRule>
    <cfRule type="cellIs" dxfId="533" priority="36" operator="equal">
      <formula>"WW"</formula>
    </cfRule>
    <cfRule type="cellIs" dxfId="532" priority="37" operator="equal">
      <formula>"S1"</formula>
    </cfRule>
  </conditionalFormatting>
  <conditionalFormatting sqref="BE3:BI3">
    <cfRule type="cellIs" dxfId="531" priority="23" operator="equal">
      <formula>"S2"</formula>
    </cfRule>
    <cfRule type="cellIs" dxfId="530" priority="24" operator="equal">
      <formula>"WW"</formula>
    </cfRule>
    <cfRule type="cellIs" dxfId="529" priority="25" operator="equal">
      <formula>"S1"</formula>
    </cfRule>
    <cfRule type="cellIs" dxfId="528" priority="26" operator="equal">
      <formula>"M5"</formula>
    </cfRule>
    <cfRule type="cellIs" dxfId="527" priority="27" operator="equal">
      <formula>"M4"</formula>
    </cfRule>
    <cfRule type="cellIs" dxfId="526" priority="28" operator="equal">
      <formula>"M3"</formula>
    </cfRule>
    <cfRule type="cellIs" dxfId="525" priority="29" operator="equal">
      <formula>"M2"</formula>
    </cfRule>
    <cfRule type="cellIs" dxfId="524" priority="30" operator="equal">
      <formula>"M1"</formula>
    </cfRule>
  </conditionalFormatting>
  <conditionalFormatting sqref="BE3:BI3">
    <cfRule type="cellIs" dxfId="523" priority="16" operator="equal">
      <formula>"M5"</formula>
    </cfRule>
    <cfRule type="cellIs" dxfId="522" priority="17" operator="equal">
      <formula>"M4"</formula>
    </cfRule>
    <cfRule type="cellIs" dxfId="521" priority="18" operator="equal">
      <formula>"M3"</formula>
    </cfRule>
    <cfRule type="cellIs" dxfId="520" priority="19" operator="equal">
      <formula>"M2"</formula>
    </cfRule>
    <cfRule type="cellIs" dxfId="519" priority="20" operator="equal">
      <formula>"M1"</formula>
    </cfRule>
    <cfRule type="cellIs" dxfId="518" priority="21" operator="equal">
      <formula>"WW"</formula>
    </cfRule>
    <cfRule type="cellIs" dxfId="517" priority="22" operator="equal">
      <formula>"S1"</formula>
    </cfRule>
  </conditionalFormatting>
  <conditionalFormatting sqref="BK3:BO3">
    <cfRule type="cellIs" dxfId="516" priority="8" operator="equal">
      <formula>"S2"</formula>
    </cfRule>
    <cfRule type="cellIs" dxfId="515" priority="9" operator="equal">
      <formula>"WW"</formula>
    </cfRule>
    <cfRule type="cellIs" dxfId="514" priority="10" operator="equal">
      <formula>"S1"</formula>
    </cfRule>
    <cfRule type="cellIs" dxfId="513" priority="11" operator="equal">
      <formula>"M5"</formula>
    </cfRule>
    <cfRule type="cellIs" dxfId="512" priority="12" operator="equal">
      <formula>"M4"</formula>
    </cfRule>
    <cfRule type="cellIs" dxfId="511" priority="13" operator="equal">
      <formula>"M3"</formula>
    </cfRule>
    <cfRule type="cellIs" dxfId="510" priority="14" operator="equal">
      <formula>"M2"</formula>
    </cfRule>
    <cfRule type="cellIs" dxfId="509" priority="15" operator="equal">
      <formula>"M1"</formula>
    </cfRule>
  </conditionalFormatting>
  <conditionalFormatting sqref="BK3:BO3">
    <cfRule type="cellIs" dxfId="508" priority="1" operator="equal">
      <formula>"M5"</formula>
    </cfRule>
    <cfRule type="cellIs" dxfId="507" priority="2" operator="equal">
      <formula>"M4"</formula>
    </cfRule>
    <cfRule type="cellIs" dxfId="506" priority="3" operator="equal">
      <formula>"M3"</formula>
    </cfRule>
    <cfRule type="cellIs" dxfId="505" priority="4" operator="equal">
      <formula>"M2"</formula>
    </cfRule>
    <cfRule type="cellIs" dxfId="504" priority="5" operator="equal">
      <formula>"M1"</formula>
    </cfRule>
    <cfRule type="cellIs" dxfId="503" priority="6" operator="equal">
      <formula>"WW"</formula>
    </cfRule>
    <cfRule type="cellIs" dxfId="502" priority="7" operator="equal">
      <formula>"S1"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329EE-BDE1-9740-B268-A7FEA3D394B6}">
  <dimension ref="A1:AK113"/>
  <sheetViews>
    <sheetView topLeftCell="A7" zoomScale="114" zoomScaleNormal="80" workbookViewId="0">
      <selection activeCell="K59" sqref="K59"/>
    </sheetView>
  </sheetViews>
  <sheetFormatPr baseColWidth="10" defaultColWidth="8.83203125" defaultRowHeight="15"/>
  <cols>
    <col min="1" max="2" width="8.83203125" style="224"/>
    <col min="3" max="3" width="44" style="224" customWidth="1"/>
    <col min="4" max="4" width="10.1640625" style="224" bestFit="1" customWidth="1"/>
    <col min="5" max="7" width="5.5" style="224" bestFit="1" customWidth="1"/>
    <col min="8" max="8" width="7.83203125" style="224" customWidth="1"/>
    <col min="9" max="9" width="10.5" style="224" bestFit="1" customWidth="1"/>
    <col min="10" max="14" width="10.5" style="224" customWidth="1"/>
    <col min="15" max="15" width="8.83203125" style="224"/>
    <col min="16" max="16" width="7.5" style="1" bestFit="1" customWidth="1"/>
    <col min="17" max="17" width="6.1640625" style="1" customWidth="1"/>
    <col min="18" max="18" width="6.33203125" style="1" customWidth="1"/>
    <col min="19" max="19" width="5.83203125" style="1" customWidth="1"/>
    <col min="20" max="20" width="6.6640625" style="1" customWidth="1"/>
    <col min="21" max="21" width="6.1640625" style="1" customWidth="1"/>
    <col min="22" max="22" width="8.83203125" style="224"/>
    <col min="23" max="23" width="9.5" style="224" bestFit="1" customWidth="1"/>
    <col min="24" max="24" width="6" style="224" bestFit="1" customWidth="1"/>
    <col min="25" max="25" width="4" style="224" bestFit="1" customWidth="1"/>
    <col min="26" max="26" width="5.33203125" style="224" customWidth="1"/>
    <col min="27" max="27" width="4" style="224" bestFit="1" customWidth="1"/>
    <col min="28" max="28" width="4.33203125" style="224" bestFit="1" customWidth="1"/>
    <col min="29" max="29" width="8.83203125" style="224"/>
    <col min="30" max="30" width="10.83203125" style="1" bestFit="1" customWidth="1"/>
    <col min="31" max="35" width="18.6640625" style="1" bestFit="1" customWidth="1"/>
    <col min="36" max="16384" width="8.83203125" style="224"/>
  </cols>
  <sheetData>
    <row r="1" spans="1:37" ht="16.5" customHeight="1" thickBot="1">
      <c r="B1" s="10" t="s">
        <v>12</v>
      </c>
      <c r="L1" s="1"/>
      <c r="M1" s="264"/>
      <c r="N1" s="264"/>
      <c r="P1" s="1" t="s">
        <v>7</v>
      </c>
      <c r="Q1" s="264" t="s">
        <v>182</v>
      </c>
      <c r="R1" s="264"/>
      <c r="S1" s="264"/>
      <c r="T1" s="264"/>
      <c r="U1" s="264"/>
      <c r="W1" s="224" t="s">
        <v>14</v>
      </c>
      <c r="AD1" s="1" t="s">
        <v>13</v>
      </c>
    </row>
    <row r="2" spans="1:37" ht="16.5" customHeight="1">
      <c r="A2" s="224" t="str">
        <f t="shared" ref="A2:A15" si="0">I2</f>
        <v>ID</v>
      </c>
      <c r="B2" s="192" t="s">
        <v>7</v>
      </c>
      <c r="C2" s="192" t="s">
        <v>13</v>
      </c>
      <c r="D2" s="192" t="s">
        <v>0</v>
      </c>
      <c r="E2" s="192" t="s">
        <v>4</v>
      </c>
      <c r="F2" s="192" t="s">
        <v>1</v>
      </c>
      <c r="G2" s="192" t="s">
        <v>2</v>
      </c>
      <c r="H2" s="192" t="s">
        <v>3</v>
      </c>
      <c r="I2" s="192" t="s">
        <v>14</v>
      </c>
      <c r="J2" s="261"/>
      <c r="K2" s="261"/>
      <c r="L2" s="191"/>
      <c r="M2" s="314" t="s">
        <v>145</v>
      </c>
      <c r="N2" s="314" t="s">
        <v>21</v>
      </c>
      <c r="P2" s="191"/>
      <c r="Q2" s="314" t="s">
        <v>145</v>
      </c>
      <c r="R2" s="314" t="s">
        <v>21</v>
      </c>
      <c r="S2" s="314" t="s">
        <v>22</v>
      </c>
      <c r="T2" s="314" t="s">
        <v>23</v>
      </c>
      <c r="U2" s="314" t="s">
        <v>24</v>
      </c>
      <c r="W2" s="3" t="s">
        <v>8</v>
      </c>
      <c r="X2" s="3" t="s">
        <v>0</v>
      </c>
      <c r="Y2" s="3" t="s">
        <v>4</v>
      </c>
      <c r="Z2" s="3" t="s">
        <v>1</v>
      </c>
      <c r="AA2" s="3" t="s">
        <v>2</v>
      </c>
      <c r="AB2" s="3" t="s">
        <v>3</v>
      </c>
      <c r="AD2" s="191" t="s">
        <v>8</v>
      </c>
      <c r="AE2" s="191" t="s">
        <v>0</v>
      </c>
      <c r="AF2" s="191" t="s">
        <v>4</v>
      </c>
      <c r="AG2" s="191" t="s">
        <v>1</v>
      </c>
      <c r="AH2" s="191" t="s">
        <v>2</v>
      </c>
      <c r="AI2" s="191" t="s">
        <v>3</v>
      </c>
      <c r="AK2" s="37"/>
    </row>
    <row r="3" spans="1:37" ht="18">
      <c r="A3" s="224">
        <f t="shared" si="0"/>
        <v>1</v>
      </c>
      <c r="B3" s="192" t="s">
        <v>149</v>
      </c>
      <c r="C3" s="317" t="s">
        <v>319</v>
      </c>
      <c r="D3" s="4">
        <f t="shared" ref="D3:D15" si="1">COUNTIF(X$3:X$100,$I3)</f>
        <v>5</v>
      </c>
      <c r="E3" s="4">
        <f t="shared" ref="E3:E15" si="2">COUNTIF(Y$3:Y$100,$I3)</f>
        <v>10</v>
      </c>
      <c r="F3" s="4">
        <f t="shared" ref="F3:F15" si="3">COUNTIF(Z$3:Z$100,$I3)</f>
        <v>6</v>
      </c>
      <c r="G3" s="4">
        <f t="shared" ref="G3:G15" si="4">COUNTIF(AA$3:AA$100,$I3)</f>
        <v>6</v>
      </c>
      <c r="H3" s="4">
        <f t="shared" ref="H3:H15" si="5">COUNTIF(AB$3:AB$100,$I3)</f>
        <v>2</v>
      </c>
      <c r="I3" s="192">
        <v>1</v>
      </c>
      <c r="J3" s="261"/>
      <c r="K3" s="261"/>
      <c r="L3" s="191">
        <v>0</v>
      </c>
      <c r="M3" s="315" t="str">
        <f t="shared" ref="M3:M34" si="6">IF(OR(Q1="WW",Q2="WW",Q3="WW",Q4="WW",Q5="WW"),Q3,"")</f>
        <v/>
      </c>
      <c r="N3" s="315" t="str">
        <f t="shared" ref="N3:N34" si="7">IF(OR(R1="WW",R2="WW",R3="WW",R4="WW",R5="WW"),R3,"")</f>
        <v/>
      </c>
      <c r="O3" s="313"/>
      <c r="P3" s="191">
        <v>0</v>
      </c>
      <c r="Q3" s="315" t="str">
        <f t="shared" ref="Q3:Q34" si="8">IF(X3="","",VLOOKUP(X3,$A$3:$B$15,2,FALSE))</f>
        <v>M2</v>
      </c>
      <c r="R3" s="315" t="str">
        <f t="shared" ref="R3:R34" si="9">IF(Y3="","",VLOOKUP(Y3,$A$3:$B$15,2,FALSE))</f>
        <v>M2</v>
      </c>
      <c r="S3" s="315" t="str">
        <f t="shared" ref="S3:S34" si="10">IF(Z3="","",VLOOKUP(Z3,$A$3:$B$15,2,FALSE))</f>
        <v>M4</v>
      </c>
      <c r="T3" s="315" t="str">
        <f t="shared" ref="T3:T34" si="11">IF(AA3="","",VLOOKUP(AA3,$A$3:$B$15,2,FALSE))</f>
        <v>M1</v>
      </c>
      <c r="U3" s="315" t="str">
        <f t="shared" ref="U3:U34" si="12">IF(AB3="","",VLOOKUP(AB3,$A$3:$B$15,2,FALSE))</f>
        <v>Q</v>
      </c>
      <c r="V3" s="313"/>
      <c r="W3" s="108"/>
      <c r="X3" s="224">
        <f>IF('FG_243way_Regular Symbol'!T3="","",'FG_243way_Regular Symbol'!T3)</f>
        <v>2</v>
      </c>
      <c r="Y3" s="224">
        <f>IF('FG_243way_Regular Symbol'!U3="","",'FG_243way_Regular Symbol'!U3)</f>
        <v>2</v>
      </c>
      <c r="Z3" s="224">
        <f>IF('FG_243way_Regular Symbol'!V3="","",'FG_243way_Regular Symbol'!V3)</f>
        <v>4</v>
      </c>
      <c r="AA3" s="224">
        <f>IF('FG_243way_Regular Symbol'!W3="","",'FG_243way_Regular Symbol'!W3)</f>
        <v>1</v>
      </c>
      <c r="AB3" s="224">
        <f>IF('FG_243way_Regular Symbol'!X3="","",'FG_243way_Regular Symbol'!X3)</f>
        <v>8</v>
      </c>
      <c r="AC3" s="1"/>
      <c r="AD3" s="191"/>
      <c r="AE3" s="249" t="str">
        <f t="shared" ref="AE3:AE34" si="13">IF(X3="","",VLOOKUP(X3,$A$3:$C$15,3,FALSE))</f>
        <v>小九</v>
      </c>
      <c r="AF3" s="249" t="str">
        <f t="shared" ref="AF3:AF34" si="14">IF(Y3="","",VLOOKUP(Y3,$A$3:$C$15,3,FALSE))</f>
        <v>小九</v>
      </c>
      <c r="AG3" s="249" t="str">
        <f t="shared" ref="AG3:AG34" si="15">IF(Z3="","",VLOOKUP(Z3,$A$3:$C$15,3,FALSE))</f>
        <v>九尾狐</v>
      </c>
      <c r="AH3" s="249" t="str">
        <f t="shared" ref="AH3:AH34" si="16">IF(AA3="","",VLOOKUP(AA3,$A$3:$C$15,3,FALSE))</f>
        <v>四不像大頭</v>
      </c>
      <c r="AI3" s="249" t="str">
        <f t="shared" ref="AI3:AI34" si="17">IF(AB3="","",VLOOKUP(AB3,$A$3:$C$15,3,FALSE))</f>
        <v>Ｑ</v>
      </c>
    </row>
    <row r="4" spans="1:37" ht="18">
      <c r="A4" s="224">
        <f t="shared" si="0"/>
        <v>2</v>
      </c>
      <c r="B4" s="192" t="s">
        <v>150</v>
      </c>
      <c r="C4" s="317" t="s">
        <v>320</v>
      </c>
      <c r="D4" s="4">
        <f t="shared" si="1"/>
        <v>5</v>
      </c>
      <c r="E4" s="4">
        <f t="shared" si="2"/>
        <v>5</v>
      </c>
      <c r="F4" s="4">
        <f t="shared" si="3"/>
        <v>5</v>
      </c>
      <c r="G4" s="4">
        <f t="shared" si="4"/>
        <v>8</v>
      </c>
      <c r="H4" s="4">
        <f t="shared" si="5"/>
        <v>2</v>
      </c>
      <c r="I4" s="192">
        <v>2</v>
      </c>
      <c r="J4" s="261"/>
      <c r="K4" s="261"/>
      <c r="L4" s="191">
        <v>1</v>
      </c>
      <c r="M4" s="315" t="str">
        <f t="shared" si="6"/>
        <v>M5</v>
      </c>
      <c r="N4" s="315" t="str">
        <f t="shared" si="7"/>
        <v/>
      </c>
      <c r="O4" s="313"/>
      <c r="P4" s="191">
        <v>1</v>
      </c>
      <c r="Q4" s="315" t="str">
        <f t="shared" si="8"/>
        <v>M5</v>
      </c>
      <c r="R4" s="315" t="str">
        <f t="shared" si="9"/>
        <v>K</v>
      </c>
      <c r="S4" s="315" t="str">
        <f t="shared" si="10"/>
        <v>M2</v>
      </c>
      <c r="T4" s="315" t="str">
        <f t="shared" si="11"/>
        <v>M2</v>
      </c>
      <c r="U4" s="315" t="str">
        <f t="shared" si="12"/>
        <v>TE</v>
      </c>
      <c r="V4" s="313"/>
      <c r="W4" s="108"/>
      <c r="X4" s="224">
        <f>IF('FG_243way_Regular Symbol'!T4="","",'FG_243way_Regular Symbol'!T4)</f>
        <v>5</v>
      </c>
      <c r="Y4" s="224">
        <f>IF('FG_243way_Regular Symbol'!U4="","",'FG_243way_Regular Symbol'!U4)</f>
        <v>7</v>
      </c>
      <c r="Z4" s="224">
        <f>IF('FG_243way_Regular Symbol'!V4="","",'FG_243way_Regular Symbol'!V4)</f>
        <v>2</v>
      </c>
      <c r="AA4" s="224">
        <f>IF('FG_243way_Regular Symbol'!W4="","",'FG_243way_Regular Symbol'!W4)</f>
        <v>2</v>
      </c>
      <c r="AB4" s="224">
        <f>IF('FG_243way_Regular Symbol'!X4="","",'FG_243way_Regular Symbol'!X4)</f>
        <v>10</v>
      </c>
      <c r="AC4" s="1"/>
      <c r="AD4" s="191"/>
      <c r="AE4" s="249" t="str">
        <f t="shared" si="13"/>
        <v>姜子牙</v>
      </c>
      <c r="AF4" s="249" t="str">
        <f t="shared" si="14"/>
        <v>Ｋ</v>
      </c>
      <c r="AG4" s="249" t="str">
        <f t="shared" si="15"/>
        <v>小九</v>
      </c>
      <c r="AH4" s="249" t="str">
        <f t="shared" si="16"/>
        <v>小九</v>
      </c>
      <c r="AI4" s="249">
        <f t="shared" si="17"/>
        <v>10</v>
      </c>
    </row>
    <row r="5" spans="1:37" ht="18">
      <c r="A5" s="224">
        <f t="shared" si="0"/>
        <v>3</v>
      </c>
      <c r="B5" s="192" t="s">
        <v>151</v>
      </c>
      <c r="C5" s="355" t="s">
        <v>321</v>
      </c>
      <c r="D5" s="4">
        <f t="shared" si="1"/>
        <v>3</v>
      </c>
      <c r="E5" s="4">
        <f t="shared" si="2"/>
        <v>3</v>
      </c>
      <c r="F5" s="4">
        <f t="shared" si="3"/>
        <v>3</v>
      </c>
      <c r="G5" s="4">
        <f t="shared" si="4"/>
        <v>1</v>
      </c>
      <c r="H5" s="4">
        <f t="shared" si="5"/>
        <v>8</v>
      </c>
      <c r="I5" s="192">
        <v>3</v>
      </c>
      <c r="J5" s="261"/>
      <c r="K5" s="261"/>
      <c r="L5" s="191">
        <v>2</v>
      </c>
      <c r="M5" s="315" t="str">
        <f t="shared" si="6"/>
        <v>M5</v>
      </c>
      <c r="N5" s="315" t="str">
        <f t="shared" si="7"/>
        <v/>
      </c>
      <c r="O5" s="313"/>
      <c r="P5" s="191">
        <v>2</v>
      </c>
      <c r="Q5" s="315" t="str">
        <f t="shared" si="8"/>
        <v>M5</v>
      </c>
      <c r="R5" s="315" t="str">
        <f t="shared" si="9"/>
        <v>J</v>
      </c>
      <c r="S5" s="315" t="str">
        <f t="shared" si="10"/>
        <v>M2</v>
      </c>
      <c r="T5" s="315" t="str">
        <f t="shared" si="11"/>
        <v>Q</v>
      </c>
      <c r="U5" s="315" t="str">
        <f t="shared" si="12"/>
        <v>TE</v>
      </c>
      <c r="V5" s="313"/>
      <c r="W5" s="108"/>
      <c r="X5" s="224">
        <f>IF('FG_243way_Regular Symbol'!T5="","",'FG_243way_Regular Symbol'!T5)</f>
        <v>5</v>
      </c>
      <c r="Y5" s="224">
        <f>IF('FG_243way_Regular Symbol'!U5="","",'FG_243way_Regular Symbol'!U5)</f>
        <v>9</v>
      </c>
      <c r="Z5" s="224">
        <f>IF('FG_243way_Regular Symbol'!V5="","",'FG_243way_Regular Symbol'!V5)</f>
        <v>2</v>
      </c>
      <c r="AA5" s="224">
        <f>IF('FG_243way_Regular Symbol'!W5="","",'FG_243way_Regular Symbol'!W5)</f>
        <v>8</v>
      </c>
      <c r="AB5" s="224">
        <f>IF('FG_243way_Regular Symbol'!X5="","",'FG_243way_Regular Symbol'!X5)</f>
        <v>10</v>
      </c>
      <c r="AC5" s="1"/>
      <c r="AD5" s="191"/>
      <c r="AE5" s="249" t="str">
        <f t="shared" si="13"/>
        <v>姜子牙</v>
      </c>
      <c r="AF5" s="249" t="str">
        <f t="shared" si="14"/>
        <v>Ｊ</v>
      </c>
      <c r="AG5" s="249" t="str">
        <f t="shared" si="15"/>
        <v>小九</v>
      </c>
      <c r="AH5" s="249" t="str">
        <f t="shared" si="16"/>
        <v>Ｑ</v>
      </c>
      <c r="AI5" s="249">
        <f t="shared" si="17"/>
        <v>10</v>
      </c>
    </row>
    <row r="6" spans="1:37" ht="16.5" customHeight="1">
      <c r="A6" s="224">
        <f t="shared" si="0"/>
        <v>4</v>
      </c>
      <c r="B6" s="192" t="s">
        <v>152</v>
      </c>
      <c r="C6" s="355" t="s">
        <v>322</v>
      </c>
      <c r="D6" s="4">
        <f t="shared" si="1"/>
        <v>4</v>
      </c>
      <c r="E6" s="4">
        <f t="shared" si="2"/>
        <v>8</v>
      </c>
      <c r="F6" s="4">
        <f t="shared" si="3"/>
        <v>4</v>
      </c>
      <c r="G6" s="4">
        <f t="shared" si="4"/>
        <v>2</v>
      </c>
      <c r="H6" s="4">
        <f t="shared" si="5"/>
        <v>2</v>
      </c>
      <c r="I6" s="192">
        <v>4</v>
      </c>
      <c r="J6" s="261"/>
      <c r="K6" s="261"/>
      <c r="L6" s="191">
        <v>3</v>
      </c>
      <c r="M6" s="315" t="str">
        <f t="shared" si="6"/>
        <v>WW</v>
      </c>
      <c r="N6" s="315" t="str">
        <f t="shared" si="7"/>
        <v/>
      </c>
      <c r="O6" s="313"/>
      <c r="P6" s="191">
        <v>3</v>
      </c>
      <c r="Q6" s="315" t="str">
        <f t="shared" si="8"/>
        <v>WW</v>
      </c>
      <c r="R6" s="315" t="str">
        <f t="shared" si="9"/>
        <v>M5</v>
      </c>
      <c r="S6" s="315" t="str">
        <f t="shared" si="10"/>
        <v>TE</v>
      </c>
      <c r="T6" s="315" t="str">
        <f t="shared" si="11"/>
        <v>K</v>
      </c>
      <c r="U6" s="315" t="str">
        <f t="shared" si="12"/>
        <v>Q</v>
      </c>
      <c r="V6" s="313"/>
      <c r="W6" s="108"/>
      <c r="X6" s="224">
        <f>IF('FG_243way_Regular Symbol'!T6="","",'FG_243way_Regular Symbol'!T6)</f>
        <v>13</v>
      </c>
      <c r="Y6" s="224">
        <f>IF('FG_243way_Regular Symbol'!U6="","",'FG_243way_Regular Symbol'!U6)</f>
        <v>5</v>
      </c>
      <c r="Z6" s="224">
        <f>IF('FG_243way_Regular Symbol'!V6="","",'FG_243way_Regular Symbol'!V6)</f>
        <v>10</v>
      </c>
      <c r="AA6" s="224">
        <f>IF('FG_243way_Regular Symbol'!W6="","",'FG_243way_Regular Symbol'!W6)</f>
        <v>7</v>
      </c>
      <c r="AB6" s="224">
        <f>IF('FG_243way_Regular Symbol'!X6="","",'FG_243way_Regular Symbol'!X6)</f>
        <v>8</v>
      </c>
      <c r="AC6" s="1"/>
      <c r="AD6" s="191"/>
      <c r="AE6" s="249" t="str">
        <f t="shared" si="13"/>
        <v>手杖</v>
      </c>
      <c r="AF6" s="249" t="str">
        <f t="shared" si="14"/>
        <v>姜子牙</v>
      </c>
      <c r="AG6" s="249">
        <f t="shared" si="15"/>
        <v>10</v>
      </c>
      <c r="AH6" s="249" t="str">
        <f t="shared" si="16"/>
        <v>Ｋ</v>
      </c>
      <c r="AI6" s="249" t="str">
        <f t="shared" si="17"/>
        <v>Ｑ</v>
      </c>
    </row>
    <row r="7" spans="1:37" ht="18">
      <c r="A7" s="224">
        <f t="shared" si="0"/>
        <v>5</v>
      </c>
      <c r="B7" s="192" t="s">
        <v>147</v>
      </c>
      <c r="C7" s="355" t="s">
        <v>323</v>
      </c>
      <c r="D7" s="4">
        <f t="shared" si="1"/>
        <v>6</v>
      </c>
      <c r="E7" s="4">
        <f t="shared" si="2"/>
        <v>10</v>
      </c>
      <c r="F7" s="4">
        <f t="shared" si="3"/>
        <v>14</v>
      </c>
      <c r="G7" s="4">
        <f t="shared" si="4"/>
        <v>11</v>
      </c>
      <c r="H7" s="4">
        <f t="shared" si="5"/>
        <v>4</v>
      </c>
      <c r="I7" s="192">
        <v>5</v>
      </c>
      <c r="J7" s="261"/>
      <c r="K7" s="261"/>
      <c r="L7" s="191">
        <v>4</v>
      </c>
      <c r="M7" s="315" t="str">
        <f t="shared" si="6"/>
        <v>TE</v>
      </c>
      <c r="N7" s="315" t="str">
        <f t="shared" si="7"/>
        <v/>
      </c>
      <c r="O7" s="313"/>
      <c r="P7" s="191">
        <v>4</v>
      </c>
      <c r="Q7" s="315" t="str">
        <f t="shared" si="8"/>
        <v>TE</v>
      </c>
      <c r="R7" s="315" t="str">
        <f t="shared" si="9"/>
        <v>M1</v>
      </c>
      <c r="S7" s="315" t="str">
        <f t="shared" si="10"/>
        <v>M5</v>
      </c>
      <c r="T7" s="315" t="str">
        <f t="shared" si="11"/>
        <v>M2</v>
      </c>
      <c r="U7" s="315" t="str">
        <f t="shared" si="12"/>
        <v>M1</v>
      </c>
      <c r="V7" s="313"/>
      <c r="W7" s="108"/>
      <c r="X7" s="224">
        <f>IF('FG_243way_Regular Symbol'!T7="","",'FG_243way_Regular Symbol'!T7)</f>
        <v>10</v>
      </c>
      <c r="Y7" s="224">
        <f>IF('FG_243way_Regular Symbol'!U7="","",'FG_243way_Regular Symbol'!U7)</f>
        <v>1</v>
      </c>
      <c r="Z7" s="224">
        <f>IF('FG_243way_Regular Symbol'!V7="","",'FG_243way_Regular Symbol'!V7)</f>
        <v>5</v>
      </c>
      <c r="AA7" s="224">
        <f>IF('FG_243way_Regular Symbol'!W7="","",'FG_243way_Regular Symbol'!W7)</f>
        <v>2</v>
      </c>
      <c r="AB7" s="224">
        <f>IF('FG_243way_Regular Symbol'!X7="","",'FG_243way_Regular Symbol'!X7)</f>
        <v>1</v>
      </c>
      <c r="AC7" s="1"/>
      <c r="AD7" s="191"/>
      <c r="AE7" s="249">
        <f t="shared" si="13"/>
        <v>10</v>
      </c>
      <c r="AF7" s="249" t="str">
        <f t="shared" si="14"/>
        <v>四不像大頭</v>
      </c>
      <c r="AG7" s="249" t="str">
        <f t="shared" si="15"/>
        <v>姜子牙</v>
      </c>
      <c r="AH7" s="249" t="str">
        <f t="shared" si="16"/>
        <v>小九</v>
      </c>
      <c r="AI7" s="249" t="str">
        <f t="shared" si="17"/>
        <v>四不像大頭</v>
      </c>
    </row>
    <row r="8" spans="1:37" ht="18">
      <c r="A8" s="224">
        <f t="shared" si="0"/>
        <v>6</v>
      </c>
      <c r="B8" s="279" t="s">
        <v>69</v>
      </c>
      <c r="C8" s="317" t="s">
        <v>262</v>
      </c>
      <c r="D8" s="4">
        <f t="shared" si="1"/>
        <v>3</v>
      </c>
      <c r="E8" s="4">
        <f t="shared" si="2"/>
        <v>3</v>
      </c>
      <c r="F8" s="4">
        <f t="shared" si="3"/>
        <v>2</v>
      </c>
      <c r="G8" s="4">
        <f t="shared" si="4"/>
        <v>4</v>
      </c>
      <c r="H8" s="4">
        <f t="shared" si="5"/>
        <v>2</v>
      </c>
      <c r="I8" s="192">
        <v>6</v>
      </c>
      <c r="J8" s="261"/>
      <c r="K8" s="261"/>
      <c r="L8" s="191">
        <v>5</v>
      </c>
      <c r="M8" s="315" t="str">
        <f t="shared" si="6"/>
        <v>TE</v>
      </c>
      <c r="N8" s="315" t="str">
        <f t="shared" si="7"/>
        <v/>
      </c>
      <c r="O8" s="313"/>
      <c r="P8" s="191">
        <v>5</v>
      </c>
      <c r="Q8" s="315" t="str">
        <f t="shared" si="8"/>
        <v>TE</v>
      </c>
      <c r="R8" s="315" t="str">
        <f t="shared" si="9"/>
        <v>S1</v>
      </c>
      <c r="S8" s="315" t="str">
        <f t="shared" si="10"/>
        <v>M5</v>
      </c>
      <c r="T8" s="315" t="str">
        <f t="shared" si="11"/>
        <v>M1</v>
      </c>
      <c r="U8" s="315" t="str">
        <f t="shared" si="12"/>
        <v>M3</v>
      </c>
      <c r="V8" s="313"/>
      <c r="W8" s="108"/>
      <c r="X8" s="224">
        <f>IF('FG_243way_Regular Symbol'!T8="","",'FG_243way_Regular Symbol'!T8)</f>
        <v>10</v>
      </c>
      <c r="Y8" s="224">
        <f>IF('FG_243way_Regular Symbol'!U8="","",'FG_243way_Regular Symbol'!U8)</f>
        <v>12</v>
      </c>
      <c r="Z8" s="224">
        <f>IF('FG_243way_Regular Symbol'!V8="","",'FG_243way_Regular Symbol'!V8)</f>
        <v>5</v>
      </c>
      <c r="AA8" s="224">
        <f>IF('FG_243way_Regular Symbol'!W8="","",'FG_243way_Regular Symbol'!W8)</f>
        <v>1</v>
      </c>
      <c r="AB8" s="224">
        <f>IF('FG_243way_Regular Symbol'!X8="","",'FG_243way_Regular Symbol'!X8)</f>
        <v>3</v>
      </c>
      <c r="AC8" s="1"/>
      <c r="AD8" s="191"/>
      <c r="AE8" s="249">
        <f t="shared" si="13"/>
        <v>10</v>
      </c>
      <c r="AF8" s="249" t="str">
        <f t="shared" si="14"/>
        <v>輪迴門</v>
      </c>
      <c r="AG8" s="249" t="str">
        <f t="shared" si="15"/>
        <v>姜子牙</v>
      </c>
      <c r="AH8" s="249" t="str">
        <f t="shared" si="16"/>
        <v>四不像大頭</v>
      </c>
      <c r="AI8" s="249" t="str">
        <f t="shared" si="17"/>
        <v>申公豹</v>
      </c>
    </row>
    <row r="9" spans="1:37" ht="18">
      <c r="A9" s="224">
        <f t="shared" si="0"/>
        <v>7</v>
      </c>
      <c r="B9" s="279" t="s">
        <v>188</v>
      </c>
      <c r="C9" s="317" t="s">
        <v>263</v>
      </c>
      <c r="D9" s="4">
        <f t="shared" si="1"/>
        <v>9</v>
      </c>
      <c r="E9" s="4">
        <f t="shared" si="2"/>
        <v>11</v>
      </c>
      <c r="F9" s="4">
        <f t="shared" si="3"/>
        <v>4</v>
      </c>
      <c r="G9" s="4">
        <f t="shared" si="4"/>
        <v>8</v>
      </c>
      <c r="H9" s="4">
        <f t="shared" si="5"/>
        <v>13</v>
      </c>
      <c r="I9" s="192">
        <v>7</v>
      </c>
      <c r="J9" s="261"/>
      <c r="K9" s="261"/>
      <c r="L9" s="191">
        <v>6</v>
      </c>
      <c r="M9" s="315" t="str">
        <f t="shared" si="6"/>
        <v/>
      </c>
      <c r="N9" s="315" t="str">
        <f t="shared" si="7"/>
        <v>M5</v>
      </c>
      <c r="O9" s="313"/>
      <c r="P9" s="191">
        <v>6</v>
      </c>
      <c r="Q9" s="315" t="str">
        <f t="shared" si="8"/>
        <v>Q</v>
      </c>
      <c r="R9" s="315" t="str">
        <f t="shared" si="9"/>
        <v>M5</v>
      </c>
      <c r="S9" s="315" t="str">
        <f t="shared" si="10"/>
        <v>M1</v>
      </c>
      <c r="T9" s="315" t="str">
        <f t="shared" si="11"/>
        <v>M2</v>
      </c>
      <c r="U9" s="315" t="str">
        <f t="shared" si="12"/>
        <v>Q</v>
      </c>
      <c r="V9" s="313"/>
      <c r="W9" s="108"/>
      <c r="X9" s="224">
        <f>IF('FG_243way_Regular Symbol'!T9="","",'FG_243way_Regular Symbol'!T9)</f>
        <v>8</v>
      </c>
      <c r="Y9" s="224">
        <f>IF('FG_243way_Regular Symbol'!U9="","",'FG_243way_Regular Symbol'!U9)</f>
        <v>5</v>
      </c>
      <c r="Z9" s="224">
        <f>IF('FG_243way_Regular Symbol'!V9="","",'FG_243way_Regular Symbol'!V9)</f>
        <v>1</v>
      </c>
      <c r="AA9" s="224">
        <f>IF('FG_243way_Regular Symbol'!W9="","",'FG_243way_Regular Symbol'!W9)</f>
        <v>2</v>
      </c>
      <c r="AB9" s="224">
        <f>IF('FG_243way_Regular Symbol'!X9="","",'FG_243way_Regular Symbol'!X9)</f>
        <v>8</v>
      </c>
      <c r="AC9" s="1"/>
      <c r="AD9" s="191"/>
      <c r="AE9" s="249" t="str">
        <f t="shared" si="13"/>
        <v>Ｑ</v>
      </c>
      <c r="AF9" s="249" t="str">
        <f t="shared" si="14"/>
        <v>姜子牙</v>
      </c>
      <c r="AG9" s="249" t="str">
        <f t="shared" si="15"/>
        <v>四不像大頭</v>
      </c>
      <c r="AH9" s="249" t="str">
        <f t="shared" si="16"/>
        <v>小九</v>
      </c>
      <c r="AI9" s="249" t="str">
        <f t="shared" si="17"/>
        <v>Ｑ</v>
      </c>
    </row>
    <row r="10" spans="1:37" ht="18">
      <c r="A10" s="224">
        <f t="shared" si="0"/>
        <v>8</v>
      </c>
      <c r="B10" s="279" t="s">
        <v>189</v>
      </c>
      <c r="C10" s="317" t="s">
        <v>264</v>
      </c>
      <c r="D10" s="4">
        <f t="shared" si="1"/>
        <v>11</v>
      </c>
      <c r="E10" s="4">
        <f t="shared" si="2"/>
        <v>8</v>
      </c>
      <c r="F10" s="4">
        <f t="shared" si="3"/>
        <v>5</v>
      </c>
      <c r="G10" s="4">
        <f t="shared" si="4"/>
        <v>6</v>
      </c>
      <c r="H10" s="4">
        <f t="shared" si="5"/>
        <v>10</v>
      </c>
      <c r="I10" s="192">
        <v>8</v>
      </c>
      <c r="J10" s="261"/>
      <c r="K10" s="261"/>
      <c r="L10" s="191">
        <v>7</v>
      </c>
      <c r="M10" s="315" t="str">
        <f t="shared" si="6"/>
        <v/>
      </c>
      <c r="N10" s="315" t="str">
        <f t="shared" si="7"/>
        <v>K</v>
      </c>
      <c r="O10" s="313"/>
      <c r="P10" s="191">
        <v>7</v>
      </c>
      <c r="Q10" s="315" t="str">
        <f t="shared" si="8"/>
        <v>Q</v>
      </c>
      <c r="R10" s="315" t="str">
        <f t="shared" si="9"/>
        <v>K</v>
      </c>
      <c r="S10" s="315" t="str">
        <f t="shared" si="10"/>
        <v>TE</v>
      </c>
      <c r="T10" s="315" t="str">
        <f t="shared" si="11"/>
        <v>Q</v>
      </c>
      <c r="U10" s="315" t="str">
        <f t="shared" si="12"/>
        <v>Q</v>
      </c>
      <c r="V10" s="313"/>
      <c r="W10" s="108"/>
      <c r="X10" s="224">
        <f>IF('FG_243way_Regular Symbol'!T10="","",'FG_243way_Regular Symbol'!T10)</f>
        <v>8</v>
      </c>
      <c r="Y10" s="224">
        <f>IF('FG_243way_Regular Symbol'!U10="","",'FG_243way_Regular Symbol'!U10)</f>
        <v>7</v>
      </c>
      <c r="Z10" s="224">
        <f>IF('FG_243way_Regular Symbol'!V10="","",'FG_243way_Regular Symbol'!V10)</f>
        <v>10</v>
      </c>
      <c r="AA10" s="224">
        <f>IF('FG_243way_Regular Symbol'!W10="","",'FG_243way_Regular Symbol'!W10)</f>
        <v>8</v>
      </c>
      <c r="AB10" s="224">
        <f>IF('FG_243way_Regular Symbol'!X10="","",'FG_243way_Regular Symbol'!X10)</f>
        <v>8</v>
      </c>
      <c r="AC10" s="1"/>
      <c r="AD10" s="191"/>
      <c r="AE10" s="249" t="str">
        <f t="shared" si="13"/>
        <v>Ｑ</v>
      </c>
      <c r="AF10" s="249" t="str">
        <f t="shared" si="14"/>
        <v>Ｋ</v>
      </c>
      <c r="AG10" s="249">
        <f t="shared" si="15"/>
        <v>10</v>
      </c>
      <c r="AH10" s="249" t="str">
        <f t="shared" si="16"/>
        <v>Ｑ</v>
      </c>
      <c r="AI10" s="249" t="str">
        <f t="shared" si="17"/>
        <v>Ｑ</v>
      </c>
    </row>
    <row r="11" spans="1:37" ht="18">
      <c r="A11" s="224">
        <f t="shared" si="0"/>
        <v>9</v>
      </c>
      <c r="B11" s="279" t="s">
        <v>190</v>
      </c>
      <c r="C11" s="317" t="s">
        <v>265</v>
      </c>
      <c r="D11" s="4">
        <f t="shared" si="1"/>
        <v>7</v>
      </c>
      <c r="E11" s="4">
        <f t="shared" si="2"/>
        <v>10</v>
      </c>
      <c r="F11" s="4">
        <f t="shared" si="3"/>
        <v>4</v>
      </c>
      <c r="G11" s="4">
        <f t="shared" si="4"/>
        <v>2</v>
      </c>
      <c r="H11" s="4">
        <f t="shared" si="5"/>
        <v>12</v>
      </c>
      <c r="I11" s="192">
        <v>9</v>
      </c>
      <c r="J11" s="261"/>
      <c r="K11" s="261"/>
      <c r="L11" s="191">
        <v>8</v>
      </c>
      <c r="M11" s="315" t="str">
        <f t="shared" si="6"/>
        <v/>
      </c>
      <c r="N11" s="315" t="str">
        <f t="shared" si="7"/>
        <v>WW</v>
      </c>
      <c r="O11" s="313"/>
      <c r="P11" s="191">
        <v>8</v>
      </c>
      <c r="Q11" s="315" t="str">
        <f t="shared" si="8"/>
        <v>J</v>
      </c>
      <c r="R11" s="315" t="str">
        <f t="shared" si="9"/>
        <v>WW</v>
      </c>
      <c r="S11" s="315" t="str">
        <f t="shared" si="10"/>
        <v>TE</v>
      </c>
      <c r="T11" s="315" t="str">
        <f t="shared" si="11"/>
        <v>BN</v>
      </c>
      <c r="U11" s="315" t="str">
        <f t="shared" si="12"/>
        <v>S1</v>
      </c>
      <c r="V11" s="313"/>
      <c r="W11" s="108"/>
      <c r="X11" s="224">
        <f>IF('FG_243way_Regular Symbol'!T11="","",'FG_243way_Regular Symbol'!T11)</f>
        <v>9</v>
      </c>
      <c r="Y11" s="224">
        <f>IF('FG_243way_Regular Symbol'!U11="","",'FG_243way_Regular Symbol'!U11)</f>
        <v>13</v>
      </c>
      <c r="Z11" s="224">
        <f>IF('FG_243way_Regular Symbol'!V11="","",'FG_243way_Regular Symbol'!V11)</f>
        <v>10</v>
      </c>
      <c r="AA11" s="224">
        <f>IF('FG_243way_Regular Symbol'!W11="","",'FG_243way_Regular Symbol'!W11)</f>
        <v>11</v>
      </c>
      <c r="AB11" s="224">
        <f>IF('FG_243way_Regular Symbol'!X11="","",'FG_243way_Regular Symbol'!X11)</f>
        <v>12</v>
      </c>
      <c r="AC11" s="1"/>
      <c r="AD11" s="191"/>
      <c r="AE11" s="249" t="str">
        <f t="shared" si="13"/>
        <v>Ｊ</v>
      </c>
      <c r="AF11" s="249" t="str">
        <f t="shared" si="14"/>
        <v>手杖</v>
      </c>
      <c r="AG11" s="249">
        <f t="shared" si="15"/>
        <v>10</v>
      </c>
      <c r="AH11" s="249" t="str">
        <f t="shared" si="16"/>
        <v>白髮姜子牙</v>
      </c>
      <c r="AI11" s="249" t="str">
        <f t="shared" si="17"/>
        <v>輪迴門</v>
      </c>
    </row>
    <row r="12" spans="1:37" ht="18">
      <c r="A12" s="224">
        <f t="shared" si="0"/>
        <v>10</v>
      </c>
      <c r="B12" s="279" t="s">
        <v>186</v>
      </c>
      <c r="C12" s="317">
        <v>10</v>
      </c>
      <c r="D12" s="4">
        <f t="shared" si="1"/>
        <v>5</v>
      </c>
      <c r="E12" s="4">
        <f t="shared" si="2"/>
        <v>6</v>
      </c>
      <c r="F12" s="4">
        <f t="shared" si="3"/>
        <v>7</v>
      </c>
      <c r="G12" s="4">
        <f t="shared" si="4"/>
        <v>2</v>
      </c>
      <c r="H12" s="4">
        <f t="shared" si="5"/>
        <v>8</v>
      </c>
      <c r="I12" s="192">
        <v>10</v>
      </c>
      <c r="J12" s="261"/>
      <c r="K12" s="261"/>
      <c r="L12" s="191">
        <v>9</v>
      </c>
      <c r="M12" s="315" t="str">
        <f t="shared" si="6"/>
        <v/>
      </c>
      <c r="N12" s="315" t="str">
        <f t="shared" si="7"/>
        <v>TE</v>
      </c>
      <c r="O12" s="313"/>
      <c r="P12" s="191">
        <v>9</v>
      </c>
      <c r="Q12" s="315" t="str">
        <f t="shared" si="8"/>
        <v>M1</v>
      </c>
      <c r="R12" s="315" t="str">
        <f t="shared" si="9"/>
        <v>TE</v>
      </c>
      <c r="S12" s="315" t="str">
        <f t="shared" si="10"/>
        <v>S1</v>
      </c>
      <c r="T12" s="315" t="str">
        <f t="shared" si="11"/>
        <v>M5</v>
      </c>
      <c r="U12" s="315" t="str">
        <f t="shared" si="12"/>
        <v>TE</v>
      </c>
      <c r="V12" s="313"/>
      <c r="W12" s="108"/>
      <c r="X12" s="224">
        <f>IF('FG_243way_Regular Symbol'!T12="","",'FG_243way_Regular Symbol'!T12)</f>
        <v>1</v>
      </c>
      <c r="Y12" s="224">
        <f>IF('FG_243way_Regular Symbol'!U12="","",'FG_243way_Regular Symbol'!U12)</f>
        <v>10</v>
      </c>
      <c r="Z12" s="224">
        <f>IF('FG_243way_Regular Symbol'!V12="","",'FG_243way_Regular Symbol'!V12)</f>
        <v>12</v>
      </c>
      <c r="AA12" s="224">
        <f>IF('FG_243way_Regular Symbol'!W12="","",'FG_243way_Regular Symbol'!W12)</f>
        <v>5</v>
      </c>
      <c r="AB12" s="224">
        <f>IF('FG_243way_Regular Symbol'!X12="","",'FG_243way_Regular Symbol'!X12)</f>
        <v>10</v>
      </c>
      <c r="AC12" s="1"/>
      <c r="AD12" s="191"/>
      <c r="AE12" s="249" t="str">
        <f t="shared" si="13"/>
        <v>四不像大頭</v>
      </c>
      <c r="AF12" s="249">
        <f t="shared" si="14"/>
        <v>10</v>
      </c>
      <c r="AG12" s="249" t="str">
        <f t="shared" si="15"/>
        <v>輪迴門</v>
      </c>
      <c r="AH12" s="249" t="str">
        <f t="shared" si="16"/>
        <v>姜子牙</v>
      </c>
      <c r="AI12" s="249">
        <f t="shared" si="17"/>
        <v>10</v>
      </c>
    </row>
    <row r="13" spans="1:37" ht="18">
      <c r="A13" s="224">
        <f t="shared" si="0"/>
        <v>11</v>
      </c>
      <c r="B13" s="109" t="s">
        <v>318</v>
      </c>
      <c r="C13" s="317" t="s">
        <v>324</v>
      </c>
      <c r="D13" s="4">
        <f t="shared" si="1"/>
        <v>0</v>
      </c>
      <c r="E13" s="4">
        <f t="shared" si="2"/>
        <v>0</v>
      </c>
      <c r="F13" s="4">
        <f t="shared" si="3"/>
        <v>2</v>
      </c>
      <c r="G13" s="4">
        <f t="shared" si="4"/>
        <v>4</v>
      </c>
      <c r="H13" s="4">
        <f t="shared" si="5"/>
        <v>4</v>
      </c>
      <c r="I13" s="192">
        <v>11</v>
      </c>
      <c r="J13" s="261"/>
      <c r="K13" s="261"/>
      <c r="L13" s="191">
        <v>10</v>
      </c>
      <c r="M13" s="315" t="str">
        <f t="shared" si="6"/>
        <v/>
      </c>
      <c r="N13" s="315" t="str">
        <f t="shared" si="7"/>
        <v>K</v>
      </c>
      <c r="O13" s="313"/>
      <c r="P13" s="191">
        <v>10</v>
      </c>
      <c r="Q13" s="315" t="str">
        <f t="shared" si="8"/>
        <v>M5</v>
      </c>
      <c r="R13" s="315" t="str">
        <f t="shared" si="9"/>
        <v>K</v>
      </c>
      <c r="S13" s="315" t="str">
        <f t="shared" si="10"/>
        <v>M1</v>
      </c>
      <c r="T13" s="315" t="str">
        <f t="shared" si="11"/>
        <v>BN</v>
      </c>
      <c r="U13" s="315" t="str">
        <f t="shared" si="12"/>
        <v>Q</v>
      </c>
      <c r="V13" s="313"/>
      <c r="W13" s="108"/>
      <c r="X13" s="224">
        <f>IF('FG_243way_Regular Symbol'!T13="","",'FG_243way_Regular Symbol'!T13)</f>
        <v>5</v>
      </c>
      <c r="Y13" s="224">
        <f>IF('FG_243way_Regular Symbol'!U13="","",'FG_243way_Regular Symbol'!U13)</f>
        <v>7</v>
      </c>
      <c r="Z13" s="224">
        <f>IF('FG_243way_Regular Symbol'!V13="","",'FG_243way_Regular Symbol'!V13)</f>
        <v>1</v>
      </c>
      <c r="AA13" s="224">
        <f>IF('FG_243way_Regular Symbol'!W13="","",'FG_243way_Regular Symbol'!W13)</f>
        <v>11</v>
      </c>
      <c r="AB13" s="224">
        <f>IF('FG_243way_Regular Symbol'!X13="","",'FG_243way_Regular Symbol'!X13)</f>
        <v>8</v>
      </c>
      <c r="AC13" s="1"/>
      <c r="AD13" s="191"/>
      <c r="AE13" s="249" t="str">
        <f t="shared" si="13"/>
        <v>姜子牙</v>
      </c>
      <c r="AF13" s="249" t="str">
        <f t="shared" si="14"/>
        <v>Ｋ</v>
      </c>
      <c r="AG13" s="249" t="str">
        <f t="shared" si="15"/>
        <v>四不像大頭</v>
      </c>
      <c r="AH13" s="249" t="str">
        <f t="shared" si="16"/>
        <v>白髮姜子牙</v>
      </c>
      <c r="AI13" s="249" t="str">
        <f t="shared" si="17"/>
        <v>Ｑ</v>
      </c>
    </row>
    <row r="14" spans="1:37" ht="18">
      <c r="A14" s="224">
        <f t="shared" si="0"/>
        <v>12</v>
      </c>
      <c r="B14" s="191" t="s">
        <v>144</v>
      </c>
      <c r="C14" s="355" t="s">
        <v>325</v>
      </c>
      <c r="D14" s="4">
        <f t="shared" si="1"/>
        <v>1</v>
      </c>
      <c r="E14" s="4">
        <f t="shared" si="2"/>
        <v>6</v>
      </c>
      <c r="F14" s="4">
        <f t="shared" si="3"/>
        <v>4</v>
      </c>
      <c r="G14" s="4">
        <f t="shared" si="4"/>
        <v>2</v>
      </c>
      <c r="H14" s="4">
        <f t="shared" si="5"/>
        <v>1</v>
      </c>
      <c r="I14" s="192">
        <v>12</v>
      </c>
      <c r="J14" s="261"/>
      <c r="K14" s="261"/>
      <c r="L14" s="191">
        <v>11</v>
      </c>
      <c r="M14" s="315" t="str">
        <f t="shared" si="6"/>
        <v/>
      </c>
      <c r="N14" s="315" t="str">
        <f t="shared" si="7"/>
        <v/>
      </c>
      <c r="O14" s="313"/>
      <c r="P14" s="191">
        <v>11</v>
      </c>
      <c r="Q14" s="315" t="str">
        <f t="shared" si="8"/>
        <v>Q</v>
      </c>
      <c r="R14" s="315" t="str">
        <f t="shared" si="9"/>
        <v>J</v>
      </c>
      <c r="S14" s="315" t="str">
        <f t="shared" si="10"/>
        <v>M5</v>
      </c>
      <c r="T14" s="315" t="str">
        <f t="shared" si="11"/>
        <v>M1</v>
      </c>
      <c r="U14" s="315" t="str">
        <f t="shared" si="12"/>
        <v>J</v>
      </c>
      <c r="V14" s="313"/>
      <c r="W14" s="108"/>
      <c r="X14" s="224">
        <f>IF('FG_243way_Regular Symbol'!T14="","",'FG_243way_Regular Symbol'!T14)</f>
        <v>8</v>
      </c>
      <c r="Y14" s="224">
        <f>IF('FG_243way_Regular Symbol'!U14="","",'FG_243way_Regular Symbol'!U14)</f>
        <v>9</v>
      </c>
      <c r="Z14" s="224">
        <f>IF('FG_243way_Regular Symbol'!V14="","",'FG_243way_Regular Symbol'!V14)</f>
        <v>5</v>
      </c>
      <c r="AA14" s="224">
        <f>IF('FG_243way_Regular Symbol'!W14="","",'FG_243way_Regular Symbol'!W14)</f>
        <v>1</v>
      </c>
      <c r="AB14" s="224">
        <f>IF('FG_243way_Regular Symbol'!X14="","",'FG_243way_Regular Symbol'!X14)</f>
        <v>9</v>
      </c>
      <c r="AC14" s="1"/>
      <c r="AD14" s="191"/>
      <c r="AE14" s="249" t="str">
        <f t="shared" si="13"/>
        <v>Ｑ</v>
      </c>
      <c r="AF14" s="249" t="str">
        <f t="shared" si="14"/>
        <v>Ｊ</v>
      </c>
      <c r="AG14" s="249" t="str">
        <f t="shared" si="15"/>
        <v>姜子牙</v>
      </c>
      <c r="AH14" s="249" t="str">
        <f t="shared" si="16"/>
        <v>四不像大頭</v>
      </c>
      <c r="AI14" s="249" t="str">
        <f t="shared" si="17"/>
        <v>Ｊ</v>
      </c>
    </row>
    <row r="15" spans="1:37" ht="18">
      <c r="A15" s="224">
        <f t="shared" si="0"/>
        <v>13</v>
      </c>
      <c r="B15" s="191" t="s">
        <v>143</v>
      </c>
      <c r="C15" s="355" t="s">
        <v>326</v>
      </c>
      <c r="D15" s="4">
        <f t="shared" si="1"/>
        <v>2</v>
      </c>
      <c r="E15" s="4">
        <f t="shared" si="2"/>
        <v>2</v>
      </c>
      <c r="F15" s="4">
        <f t="shared" si="3"/>
        <v>0</v>
      </c>
      <c r="G15" s="4">
        <f t="shared" si="4"/>
        <v>0</v>
      </c>
      <c r="H15" s="4">
        <f t="shared" si="5"/>
        <v>0</v>
      </c>
      <c r="I15" s="192">
        <v>13</v>
      </c>
      <c r="J15" s="362"/>
      <c r="K15" s="362"/>
      <c r="L15" s="191">
        <v>12</v>
      </c>
      <c r="M15" s="315" t="str">
        <f t="shared" si="6"/>
        <v/>
      </c>
      <c r="N15" s="315" t="str">
        <f t="shared" si="7"/>
        <v/>
      </c>
      <c r="O15" s="313"/>
      <c r="P15" s="191">
        <v>12</v>
      </c>
      <c r="Q15" s="315" t="str">
        <f t="shared" si="8"/>
        <v>M2</v>
      </c>
      <c r="R15" s="315" t="str">
        <f t="shared" si="9"/>
        <v>M1</v>
      </c>
      <c r="S15" s="315" t="str">
        <f t="shared" si="10"/>
        <v>M1</v>
      </c>
      <c r="T15" s="315" t="str">
        <f t="shared" si="11"/>
        <v>M1</v>
      </c>
      <c r="U15" s="315" t="str">
        <f t="shared" si="12"/>
        <v>TE</v>
      </c>
      <c r="V15" s="313"/>
      <c r="W15" s="108"/>
      <c r="X15" s="224">
        <f>IF('FG_243way_Regular Symbol'!T15="","",'FG_243way_Regular Symbol'!T15)</f>
        <v>2</v>
      </c>
      <c r="Y15" s="224">
        <f>IF('FG_243way_Regular Symbol'!U15="","",'FG_243way_Regular Symbol'!U15)</f>
        <v>1</v>
      </c>
      <c r="Z15" s="224">
        <f>IF('FG_243way_Regular Symbol'!V15="","",'FG_243way_Regular Symbol'!V15)</f>
        <v>1</v>
      </c>
      <c r="AA15" s="224">
        <f>IF('FG_243way_Regular Symbol'!W15="","",'FG_243way_Regular Symbol'!W15)</f>
        <v>1</v>
      </c>
      <c r="AB15" s="224">
        <f>IF('FG_243way_Regular Symbol'!X15="","",'FG_243way_Regular Symbol'!X15)</f>
        <v>10</v>
      </c>
      <c r="AC15" s="1"/>
      <c r="AD15" s="191"/>
      <c r="AE15" s="249" t="str">
        <f t="shared" si="13"/>
        <v>小九</v>
      </c>
      <c r="AF15" s="249" t="str">
        <f t="shared" si="14"/>
        <v>四不像大頭</v>
      </c>
      <c r="AG15" s="249" t="str">
        <f t="shared" si="15"/>
        <v>四不像大頭</v>
      </c>
      <c r="AH15" s="249" t="str">
        <f t="shared" si="16"/>
        <v>四不像大頭</v>
      </c>
      <c r="AI15" s="249">
        <f t="shared" si="17"/>
        <v>10</v>
      </c>
    </row>
    <row r="16" spans="1:37" ht="18">
      <c r="B16" s="280" t="s">
        <v>15</v>
      </c>
      <c r="C16" s="3"/>
      <c r="D16" s="113">
        <f>SUM(D3:D15)</f>
        <v>61</v>
      </c>
      <c r="E16" s="113">
        <f>SUM(E3:E15)</f>
        <v>82</v>
      </c>
      <c r="F16" s="113">
        <f>SUM(F3:F15)</f>
        <v>60</v>
      </c>
      <c r="G16" s="113">
        <f>SUM(G3:G15)</f>
        <v>56</v>
      </c>
      <c r="H16" s="113">
        <f>SUM(H3:H15)</f>
        <v>68</v>
      </c>
      <c r="L16" s="191">
        <v>13</v>
      </c>
      <c r="M16" s="315" t="str">
        <f t="shared" si="6"/>
        <v/>
      </c>
      <c r="N16" s="315" t="str">
        <f t="shared" si="7"/>
        <v/>
      </c>
      <c r="O16" s="313"/>
      <c r="P16" s="191">
        <v>13</v>
      </c>
      <c r="Q16" s="315" t="str">
        <f t="shared" si="8"/>
        <v>Q</v>
      </c>
      <c r="R16" s="315" t="str">
        <f t="shared" si="9"/>
        <v>S1</v>
      </c>
      <c r="S16" s="315" t="str">
        <f t="shared" si="10"/>
        <v>M3</v>
      </c>
      <c r="T16" s="315" t="str">
        <f t="shared" si="11"/>
        <v>S1</v>
      </c>
      <c r="U16" s="315" t="str">
        <f t="shared" si="12"/>
        <v>TE</v>
      </c>
      <c r="V16" s="313"/>
      <c r="W16" s="108"/>
      <c r="X16" s="224">
        <f>IF('FG_243way_Regular Symbol'!T16="","",'FG_243way_Regular Symbol'!T16)</f>
        <v>8</v>
      </c>
      <c r="Y16" s="224">
        <f>IF('FG_243way_Regular Symbol'!U16="","",'FG_243way_Regular Symbol'!U16)</f>
        <v>12</v>
      </c>
      <c r="Z16" s="224">
        <f>IF('FG_243way_Regular Symbol'!V16="","",'FG_243way_Regular Symbol'!V16)</f>
        <v>3</v>
      </c>
      <c r="AA16" s="224">
        <f>IF('FG_243way_Regular Symbol'!W16="","",'FG_243way_Regular Symbol'!W16)</f>
        <v>12</v>
      </c>
      <c r="AB16" s="224">
        <f>IF('FG_243way_Regular Symbol'!X16="","",'FG_243way_Regular Symbol'!X16)</f>
        <v>10</v>
      </c>
      <c r="AC16" s="1"/>
      <c r="AD16" s="191"/>
      <c r="AE16" s="249" t="str">
        <f t="shared" si="13"/>
        <v>Ｑ</v>
      </c>
      <c r="AF16" s="249" t="str">
        <f t="shared" si="14"/>
        <v>輪迴門</v>
      </c>
      <c r="AG16" s="249" t="str">
        <f t="shared" si="15"/>
        <v>申公豹</v>
      </c>
      <c r="AH16" s="249" t="str">
        <f t="shared" si="16"/>
        <v>輪迴門</v>
      </c>
      <c r="AI16" s="249">
        <f t="shared" si="17"/>
        <v>10</v>
      </c>
    </row>
    <row r="17" spans="2:35" ht="18">
      <c r="D17" s="21"/>
      <c r="L17" s="191">
        <v>14</v>
      </c>
      <c r="M17" s="315" t="str">
        <f t="shared" si="6"/>
        <v/>
      </c>
      <c r="N17" s="315" t="str">
        <f t="shared" si="7"/>
        <v/>
      </c>
      <c r="O17" s="313"/>
      <c r="P17" s="191">
        <v>14</v>
      </c>
      <c r="Q17" s="315" t="str">
        <f t="shared" si="8"/>
        <v>TE</v>
      </c>
      <c r="R17" s="315" t="str">
        <f t="shared" si="9"/>
        <v>M1</v>
      </c>
      <c r="S17" s="315" t="str">
        <f t="shared" si="10"/>
        <v>Q</v>
      </c>
      <c r="T17" s="315" t="str">
        <f t="shared" si="11"/>
        <v>M2</v>
      </c>
      <c r="U17" s="315" t="str">
        <f t="shared" si="12"/>
        <v>Q</v>
      </c>
      <c r="V17" s="313"/>
      <c r="W17" s="108"/>
      <c r="X17" s="224">
        <f>IF('FG_243way_Regular Symbol'!T17="","",'FG_243way_Regular Symbol'!T17)</f>
        <v>10</v>
      </c>
      <c r="Y17" s="224">
        <f>IF('FG_243way_Regular Symbol'!U17="","",'FG_243way_Regular Symbol'!U17)</f>
        <v>1</v>
      </c>
      <c r="Z17" s="224">
        <f>IF('FG_243way_Regular Symbol'!V17="","",'FG_243way_Regular Symbol'!V17)</f>
        <v>8</v>
      </c>
      <c r="AA17" s="224">
        <f>IF('FG_243way_Regular Symbol'!W17="","",'FG_243way_Regular Symbol'!W17)</f>
        <v>2</v>
      </c>
      <c r="AB17" s="224">
        <f>IF('FG_243way_Regular Symbol'!X17="","",'FG_243way_Regular Symbol'!X17)</f>
        <v>8</v>
      </c>
      <c r="AC17" s="1"/>
      <c r="AD17" s="191"/>
      <c r="AE17" s="249">
        <f t="shared" si="13"/>
        <v>10</v>
      </c>
      <c r="AF17" s="249" t="str">
        <f t="shared" si="14"/>
        <v>四不像大頭</v>
      </c>
      <c r="AG17" s="249" t="str">
        <f t="shared" si="15"/>
        <v>Ｑ</v>
      </c>
      <c r="AH17" s="249" t="str">
        <f t="shared" si="16"/>
        <v>小九</v>
      </c>
      <c r="AI17" s="249" t="str">
        <f t="shared" si="17"/>
        <v>Ｑ</v>
      </c>
    </row>
    <row r="18" spans="2:35" ht="18">
      <c r="H18" s="199"/>
      <c r="L18" s="191">
        <v>15</v>
      </c>
      <c r="M18" s="315" t="str">
        <f t="shared" si="6"/>
        <v/>
      </c>
      <c r="N18" s="315" t="str">
        <f t="shared" si="7"/>
        <v/>
      </c>
      <c r="O18" s="313"/>
      <c r="P18" s="191">
        <v>15</v>
      </c>
      <c r="Q18" s="315" t="str">
        <f t="shared" si="8"/>
        <v>S1</v>
      </c>
      <c r="R18" s="315" t="str">
        <f t="shared" si="9"/>
        <v>M5</v>
      </c>
      <c r="S18" s="315" t="str">
        <f t="shared" si="10"/>
        <v>Q</v>
      </c>
      <c r="T18" s="315" t="str">
        <f t="shared" si="11"/>
        <v>M2</v>
      </c>
      <c r="U18" s="315" t="str">
        <f t="shared" si="12"/>
        <v>M3</v>
      </c>
      <c r="V18" s="313"/>
      <c r="W18" s="108"/>
      <c r="X18" s="224">
        <f>IF('FG_243way_Regular Symbol'!T18="","",'FG_243way_Regular Symbol'!T18)</f>
        <v>12</v>
      </c>
      <c r="Y18" s="224">
        <f>IF('FG_243way_Regular Symbol'!U18="","",'FG_243way_Regular Symbol'!U18)</f>
        <v>5</v>
      </c>
      <c r="Z18" s="224">
        <f>IF('FG_243way_Regular Symbol'!V18="","",'FG_243way_Regular Symbol'!V18)</f>
        <v>8</v>
      </c>
      <c r="AA18" s="224">
        <f>IF('FG_243way_Regular Symbol'!W18="","",'FG_243way_Regular Symbol'!W18)</f>
        <v>2</v>
      </c>
      <c r="AB18" s="224">
        <f>IF('FG_243way_Regular Symbol'!X18="","",'FG_243way_Regular Symbol'!X18)</f>
        <v>3</v>
      </c>
      <c r="AC18" s="1"/>
      <c r="AD18" s="191"/>
      <c r="AE18" s="249" t="str">
        <f t="shared" si="13"/>
        <v>輪迴門</v>
      </c>
      <c r="AF18" s="249" t="str">
        <f t="shared" si="14"/>
        <v>姜子牙</v>
      </c>
      <c r="AG18" s="249" t="str">
        <f t="shared" si="15"/>
        <v>Ｑ</v>
      </c>
      <c r="AH18" s="249" t="str">
        <f t="shared" si="16"/>
        <v>小九</v>
      </c>
      <c r="AI18" s="249" t="str">
        <f t="shared" si="17"/>
        <v>申公豹</v>
      </c>
    </row>
    <row r="19" spans="2:35" ht="16" customHeight="1">
      <c r="B19" s="31" t="s">
        <v>17</v>
      </c>
      <c r="C19" s="32"/>
      <c r="D19" s="32"/>
      <c r="E19" s="32"/>
      <c r="F19" s="32"/>
      <c r="G19" s="32"/>
      <c r="H19" s="32"/>
      <c r="L19" s="191">
        <v>16</v>
      </c>
      <c r="M19" s="315" t="str">
        <f t="shared" si="6"/>
        <v/>
      </c>
      <c r="N19" s="315" t="str">
        <f t="shared" si="7"/>
        <v/>
      </c>
      <c r="O19" s="313"/>
      <c r="P19" s="191">
        <v>16</v>
      </c>
      <c r="Q19" s="315" t="str">
        <f t="shared" si="8"/>
        <v>J</v>
      </c>
      <c r="R19" s="315" t="str">
        <f t="shared" si="9"/>
        <v>Q</v>
      </c>
      <c r="S19" s="315" t="str">
        <f t="shared" si="10"/>
        <v>M5</v>
      </c>
      <c r="T19" s="315" t="str">
        <f t="shared" si="11"/>
        <v>M4</v>
      </c>
      <c r="U19" s="315" t="str">
        <f t="shared" si="12"/>
        <v>M4</v>
      </c>
      <c r="V19" s="313"/>
      <c r="W19" s="108"/>
      <c r="X19" s="224">
        <f>IF('FG_243way_Regular Symbol'!T19="","",'FG_243way_Regular Symbol'!T19)</f>
        <v>9</v>
      </c>
      <c r="Y19" s="224">
        <f>IF('FG_243way_Regular Symbol'!U19="","",'FG_243way_Regular Symbol'!U19)</f>
        <v>8</v>
      </c>
      <c r="Z19" s="224">
        <f>IF('FG_243way_Regular Symbol'!V19="","",'FG_243way_Regular Symbol'!V19)</f>
        <v>5</v>
      </c>
      <c r="AA19" s="224">
        <f>IF('FG_243way_Regular Symbol'!W19="","",'FG_243way_Regular Symbol'!W19)</f>
        <v>4</v>
      </c>
      <c r="AB19" s="224">
        <f>IF('FG_243way_Regular Symbol'!X19="","",'FG_243way_Regular Symbol'!X19)</f>
        <v>4</v>
      </c>
      <c r="AC19" s="1"/>
      <c r="AD19" s="191"/>
      <c r="AE19" s="249" t="str">
        <f t="shared" si="13"/>
        <v>Ｊ</v>
      </c>
      <c r="AF19" s="249" t="str">
        <f t="shared" si="14"/>
        <v>Ｑ</v>
      </c>
      <c r="AG19" s="249" t="str">
        <f t="shared" si="15"/>
        <v>姜子牙</v>
      </c>
      <c r="AH19" s="249" t="str">
        <f t="shared" si="16"/>
        <v>九尾狐</v>
      </c>
      <c r="AI19" s="249" t="str">
        <f t="shared" si="17"/>
        <v>九尾狐</v>
      </c>
    </row>
    <row r="20" spans="2:35" ht="17.25" customHeight="1">
      <c r="B20" s="34" t="s">
        <v>18</v>
      </c>
      <c r="C20" s="34" t="s">
        <v>19</v>
      </c>
      <c r="D20" s="35">
        <v>1</v>
      </c>
      <c r="E20" s="35">
        <v>2</v>
      </c>
      <c r="F20" s="35">
        <v>3</v>
      </c>
      <c r="G20" s="35">
        <v>4</v>
      </c>
      <c r="H20" s="35">
        <v>5</v>
      </c>
      <c r="I20" s="259"/>
      <c r="J20" s="33"/>
      <c r="K20" s="33"/>
      <c r="L20" s="191">
        <v>17</v>
      </c>
      <c r="M20" s="315" t="str">
        <f t="shared" si="6"/>
        <v>J</v>
      </c>
      <c r="N20" s="315" t="str">
        <f t="shared" si="7"/>
        <v/>
      </c>
      <c r="O20" s="313"/>
      <c r="P20" s="191">
        <v>17</v>
      </c>
      <c r="Q20" s="315" t="str">
        <f t="shared" si="8"/>
        <v>J</v>
      </c>
      <c r="R20" s="315" t="str">
        <f t="shared" si="9"/>
        <v>J</v>
      </c>
      <c r="S20" s="315" t="str">
        <f t="shared" si="10"/>
        <v>M5</v>
      </c>
      <c r="T20" s="315" t="str">
        <f t="shared" si="11"/>
        <v>K</v>
      </c>
      <c r="U20" s="315" t="str">
        <f t="shared" si="12"/>
        <v>J</v>
      </c>
      <c r="V20" s="313"/>
      <c r="W20" s="108"/>
      <c r="X20" s="224">
        <f>IF('FG_243way_Regular Symbol'!T20="","",'FG_243way_Regular Symbol'!T20)</f>
        <v>9</v>
      </c>
      <c r="Y20" s="224">
        <f>IF('FG_243way_Regular Symbol'!U20="","",'FG_243way_Regular Symbol'!U20)</f>
        <v>9</v>
      </c>
      <c r="Z20" s="224">
        <f>IF('FG_243way_Regular Symbol'!V20="","",'FG_243way_Regular Symbol'!V20)</f>
        <v>5</v>
      </c>
      <c r="AA20" s="224">
        <f>IF('FG_243way_Regular Symbol'!W20="","",'FG_243way_Regular Symbol'!W20)</f>
        <v>7</v>
      </c>
      <c r="AB20" s="224">
        <f>IF('FG_243way_Regular Symbol'!X20="","",'FG_243way_Regular Symbol'!X20)</f>
        <v>9</v>
      </c>
      <c r="AC20" s="1"/>
      <c r="AD20" s="191"/>
      <c r="AE20" s="249" t="str">
        <f t="shared" si="13"/>
        <v>Ｊ</v>
      </c>
      <c r="AF20" s="249" t="str">
        <f t="shared" si="14"/>
        <v>Ｊ</v>
      </c>
      <c r="AG20" s="249" t="str">
        <f t="shared" si="15"/>
        <v>姜子牙</v>
      </c>
      <c r="AH20" s="249" t="str">
        <f t="shared" si="16"/>
        <v>Ｋ</v>
      </c>
      <c r="AI20" s="249" t="str">
        <f t="shared" si="17"/>
        <v>Ｊ</v>
      </c>
    </row>
    <row r="21" spans="2:35" ht="15" customHeight="1">
      <c r="B21" s="192" t="s">
        <v>149</v>
      </c>
      <c r="C21" s="191" t="s">
        <v>253</v>
      </c>
      <c r="D21" s="8">
        <f t="shared" ref="D21:H31" si="18">VLOOKUP($B21,$B$3:$H$15,D$20+2,FALSE)+VLOOKUP($C21,$B$3:$H$15,D$20+2,FALSE)</f>
        <v>7</v>
      </c>
      <c r="E21" s="8">
        <f t="shared" si="18"/>
        <v>12</v>
      </c>
      <c r="F21" s="8">
        <f t="shared" si="18"/>
        <v>6</v>
      </c>
      <c r="G21" s="8">
        <f t="shared" si="18"/>
        <v>6</v>
      </c>
      <c r="H21" s="8">
        <f t="shared" si="18"/>
        <v>2</v>
      </c>
      <c r="L21" s="191">
        <v>18</v>
      </c>
      <c r="M21" s="315" t="str">
        <f t="shared" si="6"/>
        <v>TE</v>
      </c>
      <c r="N21" s="315" t="str">
        <f t="shared" si="7"/>
        <v/>
      </c>
      <c r="O21" s="313"/>
      <c r="P21" s="191">
        <v>18</v>
      </c>
      <c r="Q21" s="315" t="str">
        <f t="shared" si="8"/>
        <v>TE</v>
      </c>
      <c r="R21" s="315" t="str">
        <f t="shared" si="9"/>
        <v>K</v>
      </c>
      <c r="S21" s="315" t="str">
        <f t="shared" si="10"/>
        <v>TE</v>
      </c>
      <c r="T21" s="315" t="str">
        <f t="shared" si="11"/>
        <v>TE</v>
      </c>
      <c r="U21" s="315" t="str">
        <f t="shared" si="12"/>
        <v>M3</v>
      </c>
      <c r="V21" s="313"/>
      <c r="W21" s="108"/>
      <c r="X21" s="224">
        <f>IF('FG_243way_Regular Symbol'!T21="","",'FG_243way_Regular Symbol'!T21)</f>
        <v>10</v>
      </c>
      <c r="Y21" s="224">
        <f>IF('FG_243way_Regular Symbol'!U21="","",'FG_243way_Regular Symbol'!U21)</f>
        <v>7</v>
      </c>
      <c r="Z21" s="224">
        <f>IF('FG_243way_Regular Symbol'!V21="","",'FG_243way_Regular Symbol'!V21)</f>
        <v>10</v>
      </c>
      <c r="AA21" s="224">
        <f>IF('FG_243way_Regular Symbol'!W21="","",'FG_243way_Regular Symbol'!W21)</f>
        <v>10</v>
      </c>
      <c r="AB21" s="224">
        <f>IF('FG_243way_Regular Symbol'!X21="","",'FG_243way_Regular Symbol'!X21)</f>
        <v>3</v>
      </c>
      <c r="AC21" s="1"/>
      <c r="AD21" s="191"/>
      <c r="AE21" s="249">
        <f t="shared" si="13"/>
        <v>10</v>
      </c>
      <c r="AF21" s="249" t="str">
        <f t="shared" si="14"/>
        <v>Ｋ</v>
      </c>
      <c r="AG21" s="249">
        <f t="shared" si="15"/>
        <v>10</v>
      </c>
      <c r="AH21" s="249">
        <f t="shared" si="16"/>
        <v>10</v>
      </c>
      <c r="AI21" s="249" t="str">
        <f t="shared" si="17"/>
        <v>申公豹</v>
      </c>
    </row>
    <row r="22" spans="2:35" ht="16" customHeight="1">
      <c r="B22" s="192" t="s">
        <v>150</v>
      </c>
      <c r="C22" s="191" t="s">
        <v>253</v>
      </c>
      <c r="D22" s="8">
        <f t="shared" si="18"/>
        <v>7</v>
      </c>
      <c r="E22" s="8">
        <f t="shared" si="18"/>
        <v>7</v>
      </c>
      <c r="F22" s="8">
        <f t="shared" si="18"/>
        <v>5</v>
      </c>
      <c r="G22" s="8">
        <f t="shared" si="18"/>
        <v>8</v>
      </c>
      <c r="H22" s="8">
        <f t="shared" si="18"/>
        <v>2</v>
      </c>
      <c r="L22" s="191">
        <v>19</v>
      </c>
      <c r="M22" s="315" t="str">
        <f t="shared" si="6"/>
        <v>WW</v>
      </c>
      <c r="N22" s="315" t="str">
        <f t="shared" si="7"/>
        <v/>
      </c>
      <c r="O22" s="313"/>
      <c r="P22" s="191">
        <v>19</v>
      </c>
      <c r="Q22" s="315" t="str">
        <f t="shared" si="8"/>
        <v>WW</v>
      </c>
      <c r="R22" s="315" t="str">
        <f t="shared" si="9"/>
        <v>M1</v>
      </c>
      <c r="S22" s="315" t="str">
        <f t="shared" si="10"/>
        <v>M2</v>
      </c>
      <c r="T22" s="315" t="str">
        <f t="shared" si="11"/>
        <v>BN</v>
      </c>
      <c r="U22" s="315" t="str">
        <f t="shared" si="12"/>
        <v>TE</v>
      </c>
      <c r="V22" s="313"/>
      <c r="W22" s="108"/>
      <c r="X22" s="224">
        <f>IF('FG_243way_Regular Symbol'!T22="","",'FG_243way_Regular Symbol'!T22)</f>
        <v>13</v>
      </c>
      <c r="Y22" s="224">
        <f>IF('FG_243way_Regular Symbol'!U22="","",'FG_243way_Regular Symbol'!U22)</f>
        <v>1</v>
      </c>
      <c r="Z22" s="224">
        <f>IF('FG_243way_Regular Symbol'!V22="","",'FG_243way_Regular Symbol'!V22)</f>
        <v>2</v>
      </c>
      <c r="AA22" s="224">
        <f>IF('FG_243way_Regular Symbol'!W22="","",'FG_243way_Regular Symbol'!W22)</f>
        <v>11</v>
      </c>
      <c r="AB22" s="224">
        <f>IF('FG_243way_Regular Symbol'!X22="","",'FG_243way_Regular Symbol'!X22)</f>
        <v>10</v>
      </c>
      <c r="AC22" s="1"/>
      <c r="AD22" s="191"/>
      <c r="AE22" s="249" t="str">
        <f t="shared" si="13"/>
        <v>手杖</v>
      </c>
      <c r="AF22" s="249" t="str">
        <f t="shared" si="14"/>
        <v>四不像大頭</v>
      </c>
      <c r="AG22" s="249" t="str">
        <f t="shared" si="15"/>
        <v>小九</v>
      </c>
      <c r="AH22" s="249" t="str">
        <f t="shared" si="16"/>
        <v>白髮姜子牙</v>
      </c>
      <c r="AI22" s="249">
        <f t="shared" si="17"/>
        <v>10</v>
      </c>
    </row>
    <row r="23" spans="2:35" ht="18">
      <c r="B23" s="192" t="s">
        <v>151</v>
      </c>
      <c r="C23" s="191" t="s">
        <v>253</v>
      </c>
      <c r="D23" s="8">
        <f t="shared" si="18"/>
        <v>5</v>
      </c>
      <c r="E23" s="8">
        <f t="shared" si="18"/>
        <v>5</v>
      </c>
      <c r="F23" s="8">
        <f t="shared" si="18"/>
        <v>3</v>
      </c>
      <c r="G23" s="8">
        <f t="shared" si="18"/>
        <v>1</v>
      </c>
      <c r="H23" s="8">
        <f t="shared" si="18"/>
        <v>8</v>
      </c>
      <c r="L23" s="191">
        <v>20</v>
      </c>
      <c r="M23" s="315" t="str">
        <f t="shared" si="6"/>
        <v>K</v>
      </c>
      <c r="N23" s="315" t="str">
        <f t="shared" si="7"/>
        <v/>
      </c>
      <c r="O23" s="313"/>
      <c r="P23" s="191">
        <v>20</v>
      </c>
      <c r="Q23" s="315" t="str">
        <f t="shared" si="8"/>
        <v>K</v>
      </c>
      <c r="R23" s="315" t="str">
        <f t="shared" si="9"/>
        <v>Q</v>
      </c>
      <c r="S23" s="315" t="str">
        <f t="shared" si="10"/>
        <v>BN</v>
      </c>
      <c r="T23" s="315" t="str">
        <f t="shared" si="11"/>
        <v>M1</v>
      </c>
      <c r="U23" s="315" t="str">
        <f t="shared" si="12"/>
        <v>J</v>
      </c>
      <c r="V23" s="313"/>
      <c r="W23" s="108"/>
      <c r="X23" s="224">
        <f>IF('FG_243way_Regular Symbol'!T23="","",'FG_243way_Regular Symbol'!T23)</f>
        <v>7</v>
      </c>
      <c r="Y23" s="224">
        <f>IF('FG_243way_Regular Symbol'!U23="","",'FG_243way_Regular Symbol'!U23)</f>
        <v>8</v>
      </c>
      <c r="Z23" s="224">
        <f>IF('FG_243way_Regular Symbol'!V23="","",'FG_243way_Regular Symbol'!V23)</f>
        <v>11</v>
      </c>
      <c r="AA23" s="224">
        <f>IF('FG_243way_Regular Symbol'!W23="","",'FG_243way_Regular Symbol'!W23)</f>
        <v>1</v>
      </c>
      <c r="AB23" s="224">
        <f>IF('FG_243way_Regular Symbol'!X23="","",'FG_243way_Regular Symbol'!X23)</f>
        <v>9</v>
      </c>
      <c r="AC23" s="1"/>
      <c r="AD23" s="191"/>
      <c r="AE23" s="249" t="str">
        <f t="shared" si="13"/>
        <v>Ｋ</v>
      </c>
      <c r="AF23" s="249" t="str">
        <f t="shared" si="14"/>
        <v>Ｑ</v>
      </c>
      <c r="AG23" s="249" t="str">
        <f t="shared" si="15"/>
        <v>白髮姜子牙</v>
      </c>
      <c r="AH23" s="249" t="str">
        <f t="shared" si="16"/>
        <v>四不像大頭</v>
      </c>
      <c r="AI23" s="249" t="str">
        <f t="shared" si="17"/>
        <v>Ｊ</v>
      </c>
    </row>
    <row r="24" spans="2:35" ht="18">
      <c r="B24" s="192" t="s">
        <v>152</v>
      </c>
      <c r="C24" s="191" t="s">
        <v>253</v>
      </c>
      <c r="D24" s="8">
        <f t="shared" si="18"/>
        <v>6</v>
      </c>
      <c r="E24" s="8">
        <f t="shared" si="18"/>
        <v>10</v>
      </c>
      <c r="F24" s="8">
        <f t="shared" si="18"/>
        <v>4</v>
      </c>
      <c r="G24" s="8">
        <f t="shared" si="18"/>
        <v>2</v>
      </c>
      <c r="H24" s="8">
        <f t="shared" si="18"/>
        <v>2</v>
      </c>
      <c r="L24" s="191">
        <v>21</v>
      </c>
      <c r="M24" s="315" t="str">
        <f t="shared" si="6"/>
        <v>Q</v>
      </c>
      <c r="N24" s="315" t="str">
        <f t="shared" si="7"/>
        <v/>
      </c>
      <c r="O24" s="313"/>
      <c r="P24" s="191">
        <v>21</v>
      </c>
      <c r="Q24" s="315" t="str">
        <f t="shared" si="8"/>
        <v>Q</v>
      </c>
      <c r="R24" s="315" t="str">
        <f t="shared" si="9"/>
        <v>M4</v>
      </c>
      <c r="S24" s="315" t="str">
        <f t="shared" si="10"/>
        <v>BN</v>
      </c>
      <c r="T24" s="315" t="str">
        <f t="shared" si="11"/>
        <v>M1</v>
      </c>
      <c r="U24" s="315" t="str">
        <f t="shared" si="12"/>
        <v>J</v>
      </c>
      <c r="V24" s="313"/>
      <c r="W24" s="108"/>
      <c r="X24" s="224">
        <f>IF('FG_243way_Regular Symbol'!T24="","",'FG_243way_Regular Symbol'!T24)</f>
        <v>8</v>
      </c>
      <c r="Y24" s="224">
        <f>IF('FG_243way_Regular Symbol'!U24="","",'FG_243way_Regular Symbol'!U24)</f>
        <v>4</v>
      </c>
      <c r="Z24" s="224">
        <f>IF('FG_243way_Regular Symbol'!V24="","",'FG_243way_Regular Symbol'!V24)</f>
        <v>11</v>
      </c>
      <c r="AA24" s="224">
        <f>IF('FG_243way_Regular Symbol'!W24="","",'FG_243way_Regular Symbol'!W24)</f>
        <v>1</v>
      </c>
      <c r="AB24" s="224">
        <f>IF('FG_243way_Regular Symbol'!X24="","",'FG_243way_Regular Symbol'!X24)</f>
        <v>9</v>
      </c>
      <c r="AC24" s="1"/>
      <c r="AD24" s="191"/>
      <c r="AE24" s="249" t="str">
        <f t="shared" si="13"/>
        <v>Ｑ</v>
      </c>
      <c r="AF24" s="249" t="str">
        <f t="shared" si="14"/>
        <v>九尾狐</v>
      </c>
      <c r="AG24" s="249" t="str">
        <f t="shared" si="15"/>
        <v>白髮姜子牙</v>
      </c>
      <c r="AH24" s="249" t="str">
        <f t="shared" si="16"/>
        <v>四不像大頭</v>
      </c>
      <c r="AI24" s="249" t="str">
        <f t="shared" si="17"/>
        <v>Ｊ</v>
      </c>
    </row>
    <row r="25" spans="2:35" ht="18">
      <c r="B25" s="192" t="s">
        <v>147</v>
      </c>
      <c r="C25" s="191" t="s">
        <v>253</v>
      </c>
      <c r="D25" s="8">
        <f t="shared" si="18"/>
        <v>8</v>
      </c>
      <c r="E25" s="8">
        <f t="shared" si="18"/>
        <v>12</v>
      </c>
      <c r="F25" s="8">
        <f t="shared" si="18"/>
        <v>14</v>
      </c>
      <c r="G25" s="8">
        <f t="shared" si="18"/>
        <v>11</v>
      </c>
      <c r="H25" s="8">
        <f t="shared" si="18"/>
        <v>4</v>
      </c>
      <c r="I25" s="260"/>
      <c r="J25" s="260"/>
      <c r="K25" s="260"/>
      <c r="L25" s="191">
        <v>22</v>
      </c>
      <c r="M25" s="315" t="str">
        <f t="shared" si="6"/>
        <v/>
      </c>
      <c r="N25" s="315" t="str">
        <f t="shared" si="7"/>
        <v/>
      </c>
      <c r="O25" s="313"/>
      <c r="P25" s="191">
        <v>22</v>
      </c>
      <c r="Q25" s="315" t="str">
        <f t="shared" si="8"/>
        <v>M5</v>
      </c>
      <c r="R25" s="315" t="str">
        <f t="shared" si="9"/>
        <v>S1</v>
      </c>
      <c r="S25" s="315" t="str">
        <f t="shared" si="10"/>
        <v>M5</v>
      </c>
      <c r="T25" s="315" t="str">
        <f t="shared" si="11"/>
        <v>K</v>
      </c>
      <c r="U25" s="315" t="str">
        <f t="shared" si="12"/>
        <v>J</v>
      </c>
      <c r="V25" s="313"/>
      <c r="W25" s="108"/>
      <c r="X25" s="224">
        <f>IF('FG_243way_Regular Symbol'!T25="","",'FG_243way_Regular Symbol'!T25)</f>
        <v>5</v>
      </c>
      <c r="Y25" s="224">
        <f>IF('FG_243way_Regular Symbol'!U25="","",'FG_243way_Regular Symbol'!U25)</f>
        <v>12</v>
      </c>
      <c r="Z25" s="224">
        <f>IF('FG_243way_Regular Symbol'!V25="","",'FG_243way_Regular Symbol'!V25)</f>
        <v>5</v>
      </c>
      <c r="AA25" s="224">
        <f>IF('FG_243way_Regular Symbol'!W25="","",'FG_243way_Regular Symbol'!W25)</f>
        <v>7</v>
      </c>
      <c r="AB25" s="224">
        <f>IF('FG_243way_Regular Symbol'!X25="","",'FG_243way_Regular Symbol'!X25)</f>
        <v>9</v>
      </c>
      <c r="AC25" s="1"/>
      <c r="AD25" s="191"/>
      <c r="AE25" s="249" t="str">
        <f t="shared" si="13"/>
        <v>姜子牙</v>
      </c>
      <c r="AF25" s="249" t="str">
        <f t="shared" si="14"/>
        <v>輪迴門</v>
      </c>
      <c r="AG25" s="249" t="str">
        <f t="shared" si="15"/>
        <v>姜子牙</v>
      </c>
      <c r="AH25" s="249" t="str">
        <f t="shared" si="16"/>
        <v>Ｋ</v>
      </c>
      <c r="AI25" s="249" t="str">
        <f t="shared" si="17"/>
        <v>Ｊ</v>
      </c>
    </row>
    <row r="26" spans="2:35" ht="18">
      <c r="B26" s="279" t="s">
        <v>69</v>
      </c>
      <c r="C26" s="191" t="s">
        <v>253</v>
      </c>
      <c r="D26" s="8">
        <f t="shared" si="18"/>
        <v>5</v>
      </c>
      <c r="E26" s="8">
        <f t="shared" si="18"/>
        <v>5</v>
      </c>
      <c r="F26" s="8">
        <f t="shared" si="18"/>
        <v>2</v>
      </c>
      <c r="G26" s="8">
        <f t="shared" si="18"/>
        <v>4</v>
      </c>
      <c r="H26" s="8">
        <f t="shared" si="18"/>
        <v>2</v>
      </c>
      <c r="J26" s="260"/>
      <c r="K26" s="260"/>
      <c r="L26" s="191">
        <v>23</v>
      </c>
      <c r="M26" s="315" t="str">
        <f t="shared" si="6"/>
        <v/>
      </c>
      <c r="N26" s="315" t="str">
        <f t="shared" si="7"/>
        <v/>
      </c>
      <c r="O26" s="313"/>
      <c r="P26" s="191">
        <v>23</v>
      </c>
      <c r="Q26" s="315" t="str">
        <f t="shared" si="8"/>
        <v>M5</v>
      </c>
      <c r="R26" s="315" t="str">
        <f t="shared" si="9"/>
        <v>M1</v>
      </c>
      <c r="S26" s="315" t="str">
        <f t="shared" si="10"/>
        <v>M5</v>
      </c>
      <c r="T26" s="315" t="str">
        <f t="shared" si="11"/>
        <v>M5</v>
      </c>
      <c r="U26" s="315" t="str">
        <f t="shared" si="12"/>
        <v>K</v>
      </c>
      <c r="V26" s="313"/>
      <c r="W26" s="108"/>
      <c r="X26" s="224">
        <f>IF('FG_243way_Regular Symbol'!T26="","",'FG_243way_Regular Symbol'!T26)</f>
        <v>5</v>
      </c>
      <c r="Y26" s="224">
        <f>IF('FG_243way_Regular Symbol'!U26="","",'FG_243way_Regular Symbol'!U26)</f>
        <v>1</v>
      </c>
      <c r="Z26" s="224">
        <f>IF('FG_243way_Regular Symbol'!V26="","",'FG_243way_Regular Symbol'!V26)</f>
        <v>5</v>
      </c>
      <c r="AA26" s="224">
        <f>IF('FG_243way_Regular Symbol'!W26="","",'FG_243way_Regular Symbol'!W26)</f>
        <v>5</v>
      </c>
      <c r="AB26" s="224">
        <f>IF('FG_243way_Regular Symbol'!X26="","",'FG_243way_Regular Symbol'!X26)</f>
        <v>7</v>
      </c>
      <c r="AC26" s="1"/>
      <c r="AD26" s="191"/>
      <c r="AE26" s="249" t="str">
        <f t="shared" si="13"/>
        <v>姜子牙</v>
      </c>
      <c r="AF26" s="249" t="str">
        <f t="shared" si="14"/>
        <v>四不像大頭</v>
      </c>
      <c r="AG26" s="249" t="str">
        <f t="shared" si="15"/>
        <v>姜子牙</v>
      </c>
      <c r="AH26" s="249" t="str">
        <f t="shared" si="16"/>
        <v>姜子牙</v>
      </c>
      <c r="AI26" s="249" t="str">
        <f t="shared" si="17"/>
        <v>Ｋ</v>
      </c>
    </row>
    <row r="27" spans="2:35" ht="18">
      <c r="B27" s="279" t="s">
        <v>188</v>
      </c>
      <c r="C27" s="191" t="s">
        <v>253</v>
      </c>
      <c r="D27" s="8">
        <f t="shared" si="18"/>
        <v>11</v>
      </c>
      <c r="E27" s="8">
        <f t="shared" si="18"/>
        <v>13</v>
      </c>
      <c r="F27" s="8">
        <f t="shared" si="18"/>
        <v>4</v>
      </c>
      <c r="G27" s="8">
        <f t="shared" si="18"/>
        <v>8</v>
      </c>
      <c r="H27" s="8">
        <f t="shared" si="18"/>
        <v>13</v>
      </c>
      <c r="J27" s="260"/>
      <c r="K27" s="260"/>
      <c r="L27" s="191">
        <v>24</v>
      </c>
      <c r="M27" s="315" t="str">
        <f t="shared" si="6"/>
        <v/>
      </c>
      <c r="N27" s="315" t="str">
        <f t="shared" si="7"/>
        <v/>
      </c>
      <c r="O27" s="313"/>
      <c r="P27" s="191">
        <v>24</v>
      </c>
      <c r="Q27" s="315" t="str">
        <f t="shared" si="8"/>
        <v>M1</v>
      </c>
      <c r="R27" s="315" t="str">
        <f t="shared" si="9"/>
        <v>J</v>
      </c>
      <c r="S27" s="315" t="str">
        <f t="shared" si="10"/>
        <v>J</v>
      </c>
      <c r="T27" s="315" t="str">
        <f t="shared" si="11"/>
        <v>M5</v>
      </c>
      <c r="U27" s="315" t="str">
        <f t="shared" si="12"/>
        <v>K</v>
      </c>
      <c r="V27" s="313"/>
      <c r="W27" s="108"/>
      <c r="X27" s="224">
        <f>IF('FG_243way_Regular Symbol'!T27="","",'FG_243way_Regular Symbol'!T27)</f>
        <v>1</v>
      </c>
      <c r="Y27" s="224">
        <f>IF('FG_243way_Regular Symbol'!U27="","",'FG_243way_Regular Symbol'!U27)</f>
        <v>9</v>
      </c>
      <c r="Z27" s="224">
        <f>IF('FG_243way_Regular Symbol'!V27="","",'FG_243way_Regular Symbol'!V27)</f>
        <v>9</v>
      </c>
      <c r="AA27" s="224">
        <f>IF('FG_243way_Regular Symbol'!W27="","",'FG_243way_Regular Symbol'!W27)</f>
        <v>5</v>
      </c>
      <c r="AB27" s="224">
        <f>IF('FG_243way_Regular Symbol'!X27="","",'FG_243way_Regular Symbol'!X27)</f>
        <v>7</v>
      </c>
      <c r="AC27" s="1"/>
      <c r="AD27" s="191"/>
      <c r="AE27" s="249" t="str">
        <f t="shared" si="13"/>
        <v>四不像大頭</v>
      </c>
      <c r="AF27" s="249" t="str">
        <f t="shared" si="14"/>
        <v>Ｊ</v>
      </c>
      <c r="AG27" s="249" t="str">
        <f t="shared" si="15"/>
        <v>Ｊ</v>
      </c>
      <c r="AH27" s="249" t="str">
        <f t="shared" si="16"/>
        <v>姜子牙</v>
      </c>
      <c r="AI27" s="249" t="str">
        <f t="shared" si="17"/>
        <v>Ｋ</v>
      </c>
    </row>
    <row r="28" spans="2:35" ht="18">
      <c r="B28" s="279" t="s">
        <v>189</v>
      </c>
      <c r="C28" s="191" t="s">
        <v>253</v>
      </c>
      <c r="D28" s="8">
        <f t="shared" si="18"/>
        <v>13</v>
      </c>
      <c r="E28" s="8">
        <f t="shared" si="18"/>
        <v>10</v>
      </c>
      <c r="F28" s="8">
        <f t="shared" si="18"/>
        <v>5</v>
      </c>
      <c r="G28" s="8">
        <f t="shared" si="18"/>
        <v>6</v>
      </c>
      <c r="H28" s="8">
        <f t="shared" si="18"/>
        <v>10</v>
      </c>
      <c r="J28" s="260"/>
      <c r="K28" s="260"/>
      <c r="L28" s="191">
        <v>25</v>
      </c>
      <c r="M28" s="315" t="str">
        <f t="shared" si="6"/>
        <v/>
      </c>
      <c r="N28" s="315" t="str">
        <f t="shared" si="7"/>
        <v/>
      </c>
      <c r="O28" s="313"/>
      <c r="P28" s="191">
        <v>25</v>
      </c>
      <c r="Q28" s="315" t="str">
        <f t="shared" si="8"/>
        <v>J</v>
      </c>
      <c r="R28" s="315" t="str">
        <f t="shared" si="9"/>
        <v>M4</v>
      </c>
      <c r="S28" s="315" t="str">
        <f t="shared" si="10"/>
        <v>TE</v>
      </c>
      <c r="T28" s="315" t="str">
        <f t="shared" si="11"/>
        <v>Q</v>
      </c>
      <c r="U28" s="315" t="str">
        <f t="shared" si="12"/>
        <v>K</v>
      </c>
      <c r="V28" s="313"/>
      <c r="W28" s="108"/>
      <c r="X28" s="224">
        <f>IF('FG_243way_Regular Symbol'!T28="","",'FG_243way_Regular Symbol'!T28)</f>
        <v>9</v>
      </c>
      <c r="Y28" s="224">
        <f>IF('FG_243way_Regular Symbol'!U28="","",'FG_243way_Regular Symbol'!U28)</f>
        <v>4</v>
      </c>
      <c r="Z28" s="224">
        <f>IF('FG_243way_Regular Symbol'!V28="","",'FG_243way_Regular Symbol'!V28)</f>
        <v>10</v>
      </c>
      <c r="AA28" s="224">
        <f>IF('FG_243way_Regular Symbol'!W28="","",'FG_243way_Regular Symbol'!W28)</f>
        <v>8</v>
      </c>
      <c r="AB28" s="224">
        <f>IF('FG_243way_Regular Symbol'!X28="","",'FG_243way_Regular Symbol'!X28)</f>
        <v>7</v>
      </c>
      <c r="AC28" s="1"/>
      <c r="AD28" s="191"/>
      <c r="AE28" s="249" t="str">
        <f t="shared" si="13"/>
        <v>Ｊ</v>
      </c>
      <c r="AF28" s="249" t="str">
        <f t="shared" si="14"/>
        <v>九尾狐</v>
      </c>
      <c r="AG28" s="249">
        <f t="shared" si="15"/>
        <v>10</v>
      </c>
      <c r="AH28" s="249" t="str">
        <f t="shared" si="16"/>
        <v>Ｑ</v>
      </c>
      <c r="AI28" s="249" t="str">
        <f t="shared" si="17"/>
        <v>Ｋ</v>
      </c>
    </row>
    <row r="29" spans="2:35" ht="18">
      <c r="B29" s="279" t="s">
        <v>190</v>
      </c>
      <c r="C29" s="191" t="s">
        <v>253</v>
      </c>
      <c r="D29" s="8">
        <f t="shared" si="18"/>
        <v>9</v>
      </c>
      <c r="E29" s="8">
        <f t="shared" si="18"/>
        <v>12</v>
      </c>
      <c r="F29" s="8">
        <f t="shared" si="18"/>
        <v>4</v>
      </c>
      <c r="G29" s="8">
        <f t="shared" si="18"/>
        <v>2</v>
      </c>
      <c r="H29" s="8">
        <f t="shared" si="18"/>
        <v>12</v>
      </c>
      <c r="J29" s="260"/>
      <c r="K29" s="260"/>
      <c r="L29" s="191">
        <v>26</v>
      </c>
      <c r="M29" s="315" t="str">
        <f t="shared" si="6"/>
        <v/>
      </c>
      <c r="N29" s="315" t="str">
        <f t="shared" si="7"/>
        <v/>
      </c>
      <c r="O29" s="313"/>
      <c r="P29" s="191">
        <v>26</v>
      </c>
      <c r="Q29" s="315" t="str">
        <f t="shared" si="8"/>
        <v>Q</v>
      </c>
      <c r="R29" s="315" t="str">
        <f t="shared" si="9"/>
        <v>TE</v>
      </c>
      <c r="S29" s="315" t="str">
        <f t="shared" si="10"/>
        <v>M1</v>
      </c>
      <c r="T29" s="315" t="str">
        <f t="shared" si="11"/>
        <v>M2</v>
      </c>
      <c r="U29" s="315" t="str">
        <f t="shared" si="12"/>
        <v>K</v>
      </c>
      <c r="V29" s="313"/>
      <c r="W29" s="108"/>
      <c r="X29" s="224">
        <f>IF('FG_243way_Regular Symbol'!T29="","",'FG_243way_Regular Symbol'!T29)</f>
        <v>8</v>
      </c>
      <c r="Y29" s="224">
        <f>IF('FG_243way_Regular Symbol'!U29="","",'FG_243way_Regular Symbol'!U29)</f>
        <v>10</v>
      </c>
      <c r="Z29" s="224">
        <f>IF('FG_243way_Regular Symbol'!V29="","",'FG_243way_Regular Symbol'!V29)</f>
        <v>1</v>
      </c>
      <c r="AA29" s="224">
        <f>IF('FG_243way_Regular Symbol'!W29="","",'FG_243way_Regular Symbol'!W29)</f>
        <v>2</v>
      </c>
      <c r="AB29" s="224">
        <f>IF('FG_243way_Regular Symbol'!X29="","",'FG_243way_Regular Symbol'!X29)</f>
        <v>7</v>
      </c>
      <c r="AC29" s="1"/>
      <c r="AD29" s="191"/>
      <c r="AE29" s="249" t="str">
        <f t="shared" si="13"/>
        <v>Ｑ</v>
      </c>
      <c r="AF29" s="249">
        <f t="shared" si="14"/>
        <v>10</v>
      </c>
      <c r="AG29" s="249" t="str">
        <f t="shared" si="15"/>
        <v>四不像大頭</v>
      </c>
      <c r="AH29" s="249" t="str">
        <f t="shared" si="16"/>
        <v>小九</v>
      </c>
      <c r="AI29" s="249" t="str">
        <f t="shared" si="17"/>
        <v>Ｋ</v>
      </c>
    </row>
    <row r="30" spans="2:35" ht="18">
      <c r="B30" s="279" t="s">
        <v>186</v>
      </c>
      <c r="C30" s="191" t="s">
        <v>253</v>
      </c>
      <c r="D30" s="8">
        <f t="shared" si="18"/>
        <v>7</v>
      </c>
      <c r="E30" s="8">
        <f t="shared" si="18"/>
        <v>8</v>
      </c>
      <c r="F30" s="8">
        <f t="shared" si="18"/>
        <v>7</v>
      </c>
      <c r="G30" s="8">
        <f t="shared" si="18"/>
        <v>2</v>
      </c>
      <c r="H30" s="8">
        <f t="shared" si="18"/>
        <v>8</v>
      </c>
      <c r="J30" s="260"/>
      <c r="K30" s="260"/>
      <c r="L30" s="191">
        <v>27</v>
      </c>
      <c r="M30" s="315" t="str">
        <f t="shared" si="6"/>
        <v/>
      </c>
      <c r="N30" s="315" t="str">
        <f t="shared" si="7"/>
        <v/>
      </c>
      <c r="O30" s="313"/>
      <c r="P30" s="191">
        <v>27</v>
      </c>
      <c r="Q30" s="315" t="str">
        <f t="shared" si="8"/>
        <v>Q</v>
      </c>
      <c r="R30" s="315" t="str">
        <f t="shared" si="9"/>
        <v>Q</v>
      </c>
      <c r="S30" s="315" t="str">
        <f t="shared" si="10"/>
        <v>S1</v>
      </c>
      <c r="T30" s="315" t="str">
        <f t="shared" si="11"/>
        <v>K</v>
      </c>
      <c r="U30" s="315" t="str">
        <f t="shared" si="12"/>
        <v>BN</v>
      </c>
      <c r="V30" s="313"/>
      <c r="W30" s="108"/>
      <c r="X30" s="224">
        <f>IF('FG_243way_Regular Symbol'!T30="","",'FG_243way_Regular Symbol'!T30)</f>
        <v>8</v>
      </c>
      <c r="Y30" s="224">
        <f>IF('FG_243way_Regular Symbol'!U30="","",'FG_243way_Regular Symbol'!U30)</f>
        <v>8</v>
      </c>
      <c r="Z30" s="224">
        <f>IF('FG_243way_Regular Symbol'!V30="","",'FG_243way_Regular Symbol'!V30)</f>
        <v>12</v>
      </c>
      <c r="AA30" s="224">
        <f>IF('FG_243way_Regular Symbol'!W30="","",'FG_243way_Regular Symbol'!W30)</f>
        <v>7</v>
      </c>
      <c r="AB30" s="224">
        <f>IF('FG_243way_Regular Symbol'!X30="","",'FG_243way_Regular Symbol'!X30)</f>
        <v>11</v>
      </c>
      <c r="AC30" s="1"/>
      <c r="AD30" s="191"/>
      <c r="AE30" s="249" t="str">
        <f t="shared" si="13"/>
        <v>Ｑ</v>
      </c>
      <c r="AF30" s="249" t="str">
        <f t="shared" si="14"/>
        <v>Ｑ</v>
      </c>
      <c r="AG30" s="249" t="str">
        <f t="shared" si="15"/>
        <v>輪迴門</v>
      </c>
      <c r="AH30" s="249" t="str">
        <f t="shared" si="16"/>
        <v>Ｋ</v>
      </c>
      <c r="AI30" s="249" t="str">
        <f t="shared" si="17"/>
        <v>白髮姜子牙</v>
      </c>
    </row>
    <row r="31" spans="2:35" ht="18">
      <c r="B31" s="109" t="s">
        <v>318</v>
      </c>
      <c r="C31" s="191" t="s">
        <v>253</v>
      </c>
      <c r="D31" s="8">
        <f t="shared" si="18"/>
        <v>2</v>
      </c>
      <c r="E31" s="8">
        <f t="shared" si="18"/>
        <v>2</v>
      </c>
      <c r="F31" s="8">
        <f t="shared" si="18"/>
        <v>2</v>
      </c>
      <c r="G31" s="8">
        <f t="shared" si="18"/>
        <v>4</v>
      </c>
      <c r="H31" s="8">
        <f t="shared" si="18"/>
        <v>4</v>
      </c>
      <c r="J31" s="260"/>
      <c r="K31" s="260"/>
      <c r="L31" s="191">
        <v>28</v>
      </c>
      <c r="M31" s="315" t="str">
        <f t="shared" si="6"/>
        <v/>
      </c>
      <c r="N31" s="315" t="str">
        <f t="shared" si="7"/>
        <v/>
      </c>
      <c r="O31" s="313"/>
      <c r="P31" s="191">
        <v>28</v>
      </c>
      <c r="Q31" s="315" t="str">
        <f t="shared" si="8"/>
        <v>J</v>
      </c>
      <c r="R31" s="315" t="str">
        <f t="shared" si="9"/>
        <v>M5</v>
      </c>
      <c r="S31" s="315" t="str">
        <f t="shared" si="10"/>
        <v>M5</v>
      </c>
      <c r="T31" s="315" t="str">
        <f t="shared" si="11"/>
        <v>M2</v>
      </c>
      <c r="U31" s="315" t="str">
        <f t="shared" si="12"/>
        <v>Q</v>
      </c>
      <c r="V31" s="313"/>
      <c r="W31" s="108"/>
      <c r="X31" s="224">
        <f>IF('FG_243way_Regular Symbol'!T31="","",'FG_243way_Regular Symbol'!T31)</f>
        <v>9</v>
      </c>
      <c r="Y31" s="224">
        <f>IF('FG_243way_Regular Symbol'!U31="","",'FG_243way_Regular Symbol'!U31)</f>
        <v>5</v>
      </c>
      <c r="Z31" s="224">
        <f>IF('FG_243way_Regular Symbol'!V31="","",'FG_243way_Regular Symbol'!V31)</f>
        <v>5</v>
      </c>
      <c r="AA31" s="224">
        <f>IF('FG_243way_Regular Symbol'!W31="","",'FG_243way_Regular Symbol'!W31)</f>
        <v>2</v>
      </c>
      <c r="AB31" s="224">
        <f>IF('FG_243way_Regular Symbol'!X31="","",'FG_243way_Regular Symbol'!X31)</f>
        <v>8</v>
      </c>
      <c r="AC31" s="1"/>
      <c r="AD31" s="191"/>
      <c r="AE31" s="249" t="str">
        <f t="shared" si="13"/>
        <v>Ｊ</v>
      </c>
      <c r="AF31" s="249" t="str">
        <f t="shared" si="14"/>
        <v>姜子牙</v>
      </c>
      <c r="AG31" s="249" t="str">
        <f t="shared" si="15"/>
        <v>姜子牙</v>
      </c>
      <c r="AH31" s="249" t="str">
        <f t="shared" si="16"/>
        <v>小九</v>
      </c>
      <c r="AI31" s="249" t="str">
        <f t="shared" si="17"/>
        <v>Ｑ</v>
      </c>
    </row>
    <row r="32" spans="2:35" ht="18">
      <c r="B32" s="191"/>
      <c r="D32" s="40"/>
      <c r="L32" s="191">
        <v>29</v>
      </c>
      <c r="M32" s="315" t="str">
        <f t="shared" si="6"/>
        <v/>
      </c>
      <c r="N32" s="315" t="str">
        <f t="shared" si="7"/>
        <v/>
      </c>
      <c r="O32" s="313"/>
      <c r="P32" s="191">
        <v>29</v>
      </c>
      <c r="Q32" s="315" t="str">
        <f t="shared" si="8"/>
        <v>M3</v>
      </c>
      <c r="R32" s="315" t="str">
        <f t="shared" si="9"/>
        <v>M1</v>
      </c>
      <c r="S32" s="315" t="str">
        <f t="shared" si="10"/>
        <v>Q</v>
      </c>
      <c r="T32" s="315" t="str">
        <f t="shared" si="11"/>
        <v>M5</v>
      </c>
      <c r="U32" s="315" t="str">
        <f t="shared" si="12"/>
        <v>Q</v>
      </c>
      <c r="V32" s="313"/>
      <c r="W32" s="108"/>
      <c r="X32" s="224">
        <f>IF('FG_243way_Regular Symbol'!T32="","",'FG_243way_Regular Symbol'!T32)</f>
        <v>3</v>
      </c>
      <c r="Y32" s="224">
        <f>IF('FG_243way_Regular Symbol'!U32="","",'FG_243way_Regular Symbol'!U32)</f>
        <v>1</v>
      </c>
      <c r="Z32" s="224">
        <f>IF('FG_243way_Regular Symbol'!V32="","",'FG_243way_Regular Symbol'!V32)</f>
        <v>8</v>
      </c>
      <c r="AA32" s="224">
        <f>IF('FG_243way_Regular Symbol'!W32="","",'FG_243way_Regular Symbol'!W32)</f>
        <v>5</v>
      </c>
      <c r="AB32" s="224">
        <f>IF('FG_243way_Regular Symbol'!X32="","",'FG_243way_Regular Symbol'!X32)</f>
        <v>8</v>
      </c>
      <c r="AC32" s="1"/>
      <c r="AD32" s="191"/>
      <c r="AE32" s="249" t="str">
        <f t="shared" si="13"/>
        <v>申公豹</v>
      </c>
      <c r="AF32" s="249" t="str">
        <f t="shared" si="14"/>
        <v>四不像大頭</v>
      </c>
      <c r="AG32" s="249" t="str">
        <f t="shared" si="15"/>
        <v>Ｑ</v>
      </c>
      <c r="AH32" s="249" t="str">
        <f t="shared" si="16"/>
        <v>姜子牙</v>
      </c>
      <c r="AI32" s="249" t="str">
        <f t="shared" si="17"/>
        <v>Ｑ</v>
      </c>
    </row>
    <row r="33" spans="2:35" ht="18">
      <c r="B33" s="34" t="s">
        <v>18</v>
      </c>
      <c r="C33" s="34" t="s">
        <v>317</v>
      </c>
      <c r="D33" s="35" t="s">
        <v>20</v>
      </c>
      <c r="E33" s="35" t="s">
        <v>21</v>
      </c>
      <c r="F33" s="35" t="s">
        <v>22</v>
      </c>
      <c r="G33" s="35" t="s">
        <v>23</v>
      </c>
      <c r="H33" s="35" t="s">
        <v>24</v>
      </c>
      <c r="L33" s="191">
        <v>30</v>
      </c>
      <c r="M33" s="315" t="str">
        <f t="shared" si="6"/>
        <v/>
      </c>
      <c r="N33" s="315" t="str">
        <f t="shared" si="7"/>
        <v/>
      </c>
      <c r="O33" s="313"/>
      <c r="P33" s="191">
        <v>30</v>
      </c>
      <c r="Q33" s="315" t="str">
        <f t="shared" si="8"/>
        <v>K</v>
      </c>
      <c r="R33" s="315" t="str">
        <f t="shared" si="9"/>
        <v>S1</v>
      </c>
      <c r="S33" s="315" t="str">
        <f t="shared" si="10"/>
        <v>Q</v>
      </c>
      <c r="T33" s="315" t="str">
        <f t="shared" si="11"/>
        <v>M5</v>
      </c>
      <c r="U33" s="315" t="str">
        <f t="shared" si="12"/>
        <v>J</v>
      </c>
      <c r="V33" s="313"/>
      <c r="W33" s="108"/>
      <c r="X33" s="224">
        <f>IF('FG_243way_Regular Symbol'!T33="","",'FG_243way_Regular Symbol'!T33)</f>
        <v>7</v>
      </c>
      <c r="Y33" s="224">
        <f>IF('FG_243way_Regular Symbol'!U33="","",'FG_243way_Regular Symbol'!U33)</f>
        <v>12</v>
      </c>
      <c r="Z33" s="224">
        <f>IF('FG_243way_Regular Symbol'!V33="","",'FG_243way_Regular Symbol'!V33)</f>
        <v>8</v>
      </c>
      <c r="AA33" s="224">
        <f>IF('FG_243way_Regular Symbol'!W33="","",'FG_243way_Regular Symbol'!W33)</f>
        <v>5</v>
      </c>
      <c r="AB33" s="224">
        <f>IF('FG_243way_Regular Symbol'!X33="","",'FG_243way_Regular Symbol'!X33)</f>
        <v>9</v>
      </c>
      <c r="AC33" s="1"/>
      <c r="AD33" s="191"/>
      <c r="AE33" s="249" t="str">
        <f t="shared" si="13"/>
        <v>Ｋ</v>
      </c>
      <c r="AF33" s="249" t="str">
        <f t="shared" si="14"/>
        <v>輪迴門</v>
      </c>
      <c r="AG33" s="249" t="str">
        <f t="shared" si="15"/>
        <v>Ｑ</v>
      </c>
      <c r="AH33" s="249" t="str">
        <f t="shared" si="16"/>
        <v>姜子牙</v>
      </c>
      <c r="AI33" s="249" t="str">
        <f t="shared" si="17"/>
        <v>Ｊ</v>
      </c>
    </row>
    <row r="34" spans="2:35" ht="18">
      <c r="B34" s="192" t="s">
        <v>149</v>
      </c>
      <c r="C34" s="297"/>
      <c r="D34" s="298">
        <f>VLOOKUP('FG_576way_Regular Symbol(2wild)'!$B34,'FG_576way_RegularＸ_W()'!$H$3:$M$15,'FG_576way_RegularＸ_W()'!I$2+1,FALSE)</f>
        <v>42</v>
      </c>
      <c r="E34" s="298">
        <f>VLOOKUP('FG_576way_Regular Symbol(2wild)'!$B34,'FG_576way_RegularＸ_W()'!$H$3:$M$15,'FG_576way_RegularＸ_W()'!J$2+1,FALSE)</f>
        <v>49</v>
      </c>
      <c r="F34" s="298">
        <f>VLOOKUP('FG_576way_Regular Symbol(2wild)'!$B34,'FG_576way_RegularＸ_W()'!$H$3:$M$15,'FG_576way_RegularＸ_W()'!K$2+1,FALSE)</f>
        <v>38</v>
      </c>
      <c r="G34" s="298">
        <f>VLOOKUP('FG_576way_Regular Symbol(2wild)'!$B34,'FG_576way_RegularＸ_W()'!$H$3:$M$15,'FG_576way_RegularＸ_W()'!L$2+1,FALSE)</f>
        <v>38</v>
      </c>
      <c r="H34" s="298">
        <f>VLOOKUP('FG_576way_Regular Symbol(2wild)'!$B34,'FG_576way_RegularＸ_W()'!$H$3:$M$15,'FG_576way_RegularＸ_W()'!M$2+1,FALSE)</f>
        <v>60</v>
      </c>
      <c r="L34" s="191">
        <v>31</v>
      </c>
      <c r="M34" s="315" t="str">
        <f t="shared" si="6"/>
        <v/>
      </c>
      <c r="N34" s="315" t="str">
        <f t="shared" si="7"/>
        <v/>
      </c>
      <c r="O34" s="313"/>
      <c r="P34" s="191">
        <v>31</v>
      </c>
      <c r="Q34" s="315" t="str">
        <f t="shared" si="8"/>
        <v>K</v>
      </c>
      <c r="R34" s="315" t="str">
        <f t="shared" si="9"/>
        <v>M5</v>
      </c>
      <c r="S34" s="315" t="str">
        <f t="shared" si="10"/>
        <v>Q</v>
      </c>
      <c r="T34" s="315" t="str">
        <f t="shared" si="11"/>
        <v>M5</v>
      </c>
      <c r="U34" s="315" t="str">
        <f t="shared" si="12"/>
        <v>M5</v>
      </c>
      <c r="V34" s="313"/>
      <c r="W34" s="108"/>
      <c r="X34" s="224">
        <f>IF('FG_243way_Regular Symbol'!T34="","",'FG_243way_Regular Symbol'!T34)</f>
        <v>7</v>
      </c>
      <c r="Y34" s="224">
        <f>IF('FG_243way_Regular Symbol'!U34="","",'FG_243way_Regular Symbol'!U34)</f>
        <v>5</v>
      </c>
      <c r="Z34" s="224">
        <f>IF('FG_243way_Regular Symbol'!V34="","",'FG_243way_Regular Symbol'!V34)</f>
        <v>8</v>
      </c>
      <c r="AA34" s="224">
        <f>IF('FG_243way_Regular Symbol'!W34="","",'FG_243way_Regular Symbol'!W34)</f>
        <v>5</v>
      </c>
      <c r="AB34" s="224">
        <f>IF('FG_243way_Regular Symbol'!X34="","",'FG_243way_Regular Symbol'!X34)</f>
        <v>5</v>
      </c>
      <c r="AC34" s="1"/>
      <c r="AD34" s="191"/>
      <c r="AE34" s="249" t="str">
        <f t="shared" si="13"/>
        <v>Ｋ</v>
      </c>
      <c r="AF34" s="249" t="str">
        <f t="shared" si="14"/>
        <v>姜子牙</v>
      </c>
      <c r="AG34" s="249" t="str">
        <f t="shared" si="15"/>
        <v>Ｑ</v>
      </c>
      <c r="AH34" s="249" t="str">
        <f t="shared" si="16"/>
        <v>姜子牙</v>
      </c>
      <c r="AI34" s="249" t="str">
        <f t="shared" si="17"/>
        <v>姜子牙</v>
      </c>
    </row>
    <row r="35" spans="2:35" ht="18">
      <c r="B35" s="192" t="s">
        <v>150</v>
      </c>
      <c r="C35" s="297"/>
      <c r="D35" s="298">
        <f>VLOOKUP('FG_576way_Regular Symbol(2wild)'!$B35,'FG_576way_RegularＸ_W()'!$H$3:$M$15,'FG_576way_RegularＸ_W()'!I$2+1,FALSE)</f>
        <v>42</v>
      </c>
      <c r="E35" s="298">
        <f>VLOOKUP('FG_576way_Regular Symbol(2wild)'!$B35,'FG_576way_RegularＸ_W()'!$H$3:$M$15,'FG_576way_RegularＸ_W()'!J$2+1,FALSE)</f>
        <v>64</v>
      </c>
      <c r="F35" s="298">
        <f>VLOOKUP('FG_576way_Regular Symbol(2wild)'!$B35,'FG_576way_RegularＸ_W()'!$H$3:$M$15,'FG_576way_RegularＸ_W()'!K$2+1,FALSE)</f>
        <v>43</v>
      </c>
      <c r="G35" s="298">
        <f>VLOOKUP('FG_576way_Regular Symbol(2wild)'!$B35,'FG_576way_RegularＸ_W()'!$H$3:$M$15,'FG_576way_RegularＸ_W()'!L$2+1,FALSE)</f>
        <v>32</v>
      </c>
      <c r="H35" s="298">
        <f>VLOOKUP('FG_576way_Regular Symbol(2wild)'!$B35,'FG_576way_RegularＸ_W()'!$H$3:$M$15,'FG_576way_RegularＸ_W()'!M$2+1,FALSE)</f>
        <v>60</v>
      </c>
      <c r="L35" s="191">
        <v>32</v>
      </c>
      <c r="M35" s="315" t="str">
        <f t="shared" ref="M35:M66" si="19">IF(OR(Q33="WW",Q34="WW",Q35="WW",Q36="WW",Q37="WW"),Q35,"")</f>
        <v/>
      </c>
      <c r="N35" s="315" t="str">
        <f t="shared" ref="N35:N66" si="20">IF(OR(R33="WW",R34="WW",R35="WW",R36="WW",R37="WW"),R35,"")</f>
        <v/>
      </c>
      <c r="O35" s="313"/>
      <c r="P35" s="191">
        <v>32</v>
      </c>
      <c r="Q35" s="315" t="str">
        <f t="shared" ref="Q35:Q66" si="21">IF(X35="","",VLOOKUP(X35,$A$3:$B$15,2,FALSE))</f>
        <v>M2</v>
      </c>
      <c r="R35" s="315" t="str">
        <f t="shared" ref="R35:R66" si="22">IF(Y35="","",VLOOKUP(Y35,$A$3:$B$15,2,FALSE))</f>
        <v>M1</v>
      </c>
      <c r="S35" s="315" t="str">
        <f t="shared" ref="S35:S66" si="23">IF(Z35="","",VLOOKUP(Z35,$A$3:$B$15,2,FALSE))</f>
        <v>M2</v>
      </c>
      <c r="T35" s="315" t="str">
        <f t="shared" ref="T35:T66" si="24">IF(AA35="","",VLOOKUP(AA35,$A$3:$B$15,2,FALSE))</f>
        <v>K</v>
      </c>
      <c r="U35" s="315" t="str">
        <f t="shared" ref="U35:U66" si="25">IF(AB35="","",VLOOKUP(AB35,$A$3:$B$15,2,FALSE))</f>
        <v>M5</v>
      </c>
      <c r="V35" s="313"/>
      <c r="W35" s="108"/>
      <c r="X35" s="224">
        <f>IF('FG_243way_Regular Symbol'!T35="","",'FG_243way_Regular Symbol'!T35)</f>
        <v>2</v>
      </c>
      <c r="Y35" s="224">
        <f>IF('FG_243way_Regular Symbol'!U35="","",'FG_243way_Regular Symbol'!U35)</f>
        <v>1</v>
      </c>
      <c r="Z35" s="224">
        <f>IF('FG_243way_Regular Symbol'!V35="","",'FG_243way_Regular Symbol'!V35)</f>
        <v>2</v>
      </c>
      <c r="AA35" s="224">
        <f>IF('FG_243way_Regular Symbol'!W35="","",'FG_243way_Regular Symbol'!W35)</f>
        <v>7</v>
      </c>
      <c r="AB35" s="224">
        <f>IF('FG_243way_Regular Symbol'!X35="","",'FG_243way_Regular Symbol'!X35)</f>
        <v>5</v>
      </c>
      <c r="AC35" s="1"/>
      <c r="AD35" s="191"/>
      <c r="AE35" s="249" t="str">
        <f t="shared" ref="AE35:AE66" si="26">IF(X35="","",VLOOKUP(X35,$A$3:$C$15,3,FALSE))</f>
        <v>小九</v>
      </c>
      <c r="AF35" s="249" t="str">
        <f t="shared" ref="AF35:AF66" si="27">IF(Y35="","",VLOOKUP(Y35,$A$3:$C$15,3,FALSE))</f>
        <v>四不像大頭</v>
      </c>
      <c r="AG35" s="249" t="str">
        <f t="shared" ref="AG35:AG66" si="28">IF(Z35="","",VLOOKUP(Z35,$A$3:$C$15,3,FALSE))</f>
        <v>小九</v>
      </c>
      <c r="AH35" s="249" t="str">
        <f t="shared" ref="AH35:AH66" si="29">IF(AA35="","",VLOOKUP(AA35,$A$3:$C$15,3,FALSE))</f>
        <v>Ｋ</v>
      </c>
      <c r="AI35" s="249" t="str">
        <f t="shared" ref="AI35:AI66" si="30">IF(AB35="","",VLOOKUP(AB35,$A$3:$C$15,3,FALSE))</f>
        <v>姜子牙</v>
      </c>
    </row>
    <row r="36" spans="2:35" ht="18">
      <c r="B36" s="192" t="s">
        <v>151</v>
      </c>
      <c r="C36" s="297"/>
      <c r="D36" s="298">
        <f>VLOOKUP('FG_576way_Regular Symbol(2wild)'!$B36,'FG_576way_RegularＸ_W()'!$H$3:$M$15,'FG_576way_RegularＸ_W()'!I$2+1,FALSE)</f>
        <v>46</v>
      </c>
      <c r="E36" s="298">
        <f>VLOOKUP('FG_576way_Regular Symbol(2wild)'!$B36,'FG_576way_RegularＸ_W()'!$H$3:$M$15,'FG_576way_RegularＸ_W()'!J$2+1,FALSE)</f>
        <v>67</v>
      </c>
      <c r="F36" s="298">
        <f>VLOOKUP('FG_576way_Regular Symbol(2wild)'!$B36,'FG_576way_RegularＸ_W()'!$H$3:$M$15,'FG_576way_RegularＸ_W()'!K$2+1,FALSE)</f>
        <v>48</v>
      </c>
      <c r="G36" s="298">
        <f>VLOOKUP('FG_576way_Regular Symbol(2wild)'!$B36,'FG_576way_RegularＸ_W()'!$H$3:$M$15,'FG_576way_RegularＸ_W()'!L$2+1,FALSE)</f>
        <v>52</v>
      </c>
      <c r="H36" s="298">
        <f>VLOOKUP('FG_576way_Regular Symbol(2wild)'!$B36,'FG_576way_RegularＸ_W()'!$H$3:$M$15,'FG_576way_RegularＸ_W()'!M$2+1,FALSE)</f>
        <v>40</v>
      </c>
      <c r="L36" s="191">
        <v>33</v>
      </c>
      <c r="M36" s="315" t="str">
        <f t="shared" si="19"/>
        <v/>
      </c>
      <c r="N36" s="315" t="str">
        <f t="shared" si="20"/>
        <v/>
      </c>
      <c r="O36" s="313"/>
      <c r="P36" s="191">
        <v>33</v>
      </c>
      <c r="Q36" s="315" t="str">
        <f t="shared" si="21"/>
        <v>M2</v>
      </c>
      <c r="R36" s="315" t="str">
        <f t="shared" si="22"/>
        <v>TE</v>
      </c>
      <c r="S36" s="315" t="str">
        <f t="shared" si="23"/>
        <v>S1</v>
      </c>
      <c r="T36" s="315" t="str">
        <f t="shared" si="24"/>
        <v>M5</v>
      </c>
      <c r="U36" s="315" t="str">
        <f t="shared" si="25"/>
        <v>M5</v>
      </c>
      <c r="V36" s="313"/>
      <c r="W36" s="108"/>
      <c r="X36" s="224">
        <f>IF('FG_243way_Regular Symbol'!T36="","",'FG_243way_Regular Symbol'!T36)</f>
        <v>2</v>
      </c>
      <c r="Y36" s="224">
        <f>IF('FG_243way_Regular Symbol'!U36="","",'FG_243way_Regular Symbol'!U36)</f>
        <v>10</v>
      </c>
      <c r="Z36" s="224">
        <f>IF('FG_243way_Regular Symbol'!V36="","",'FG_243way_Regular Symbol'!V36)</f>
        <v>12</v>
      </c>
      <c r="AA36" s="224">
        <f>IF('FG_243way_Regular Symbol'!W36="","",'FG_243way_Regular Symbol'!W36)</f>
        <v>5</v>
      </c>
      <c r="AB36" s="224">
        <f>IF('FG_243way_Regular Symbol'!X36="","",'FG_243way_Regular Symbol'!X36)</f>
        <v>5</v>
      </c>
      <c r="AC36" s="1"/>
      <c r="AD36" s="191"/>
      <c r="AE36" s="249" t="str">
        <f t="shared" si="26"/>
        <v>小九</v>
      </c>
      <c r="AF36" s="249">
        <f t="shared" si="27"/>
        <v>10</v>
      </c>
      <c r="AG36" s="249" t="str">
        <f t="shared" si="28"/>
        <v>輪迴門</v>
      </c>
      <c r="AH36" s="249" t="str">
        <f t="shared" si="29"/>
        <v>姜子牙</v>
      </c>
      <c r="AI36" s="249" t="str">
        <f t="shared" si="30"/>
        <v>姜子牙</v>
      </c>
    </row>
    <row r="37" spans="2:35" ht="18">
      <c r="B37" s="192" t="s">
        <v>152</v>
      </c>
      <c r="C37" s="297"/>
      <c r="D37" s="298">
        <f>VLOOKUP('FG_576way_Regular Symbol(2wild)'!$B37,'FG_576way_RegularＸ_W()'!$H$3:$M$15,'FG_576way_RegularＸ_W()'!I$2+1,FALSE)</f>
        <v>47</v>
      </c>
      <c r="E37" s="298">
        <f>VLOOKUP('FG_576way_Regular Symbol(2wild)'!$B37,'FG_576way_RegularＸ_W()'!$H$3:$M$15,'FG_576way_RegularＸ_W()'!J$2+1,FALSE)</f>
        <v>54</v>
      </c>
      <c r="F37" s="298">
        <f>VLOOKUP('FG_576way_Regular Symbol(2wild)'!$B37,'FG_576way_RegularＸ_W()'!$H$3:$M$15,'FG_576way_RegularＸ_W()'!K$2+1,FALSE)</f>
        <v>48</v>
      </c>
      <c r="G37" s="298">
        <f>VLOOKUP('FG_576way_Regular Symbol(2wild)'!$B37,'FG_576way_RegularＸ_W()'!$H$3:$M$15,'FG_576way_RegularＸ_W()'!L$2+1,FALSE)</f>
        <v>48</v>
      </c>
      <c r="H37" s="298">
        <f>VLOOKUP('FG_576way_Regular Symbol(2wild)'!$B37,'FG_576way_RegularＸ_W()'!$H$3:$M$15,'FG_576way_RegularＸ_W()'!M$2+1,FALSE)</f>
        <v>60</v>
      </c>
      <c r="L37" s="191">
        <v>34</v>
      </c>
      <c r="M37" s="315" t="str">
        <f t="shared" si="19"/>
        <v/>
      </c>
      <c r="N37" s="315" t="str">
        <f t="shared" si="20"/>
        <v/>
      </c>
      <c r="O37" s="313"/>
      <c r="P37" s="191">
        <v>34</v>
      </c>
      <c r="Q37" s="315" t="str">
        <f t="shared" si="21"/>
        <v>K</v>
      </c>
      <c r="R37" s="315" t="str">
        <f t="shared" si="22"/>
        <v>M4</v>
      </c>
      <c r="S37" s="315" t="str">
        <f t="shared" si="23"/>
        <v>M3</v>
      </c>
      <c r="T37" s="315" t="str">
        <f t="shared" si="24"/>
        <v>TE</v>
      </c>
      <c r="U37" s="315" t="str">
        <f t="shared" si="25"/>
        <v>K</v>
      </c>
      <c r="V37" s="313"/>
      <c r="W37" s="108"/>
      <c r="X37" s="224">
        <f>IF('FG_243way_Regular Symbol'!T37="","",'FG_243way_Regular Symbol'!T37)</f>
        <v>7</v>
      </c>
      <c r="Y37" s="224">
        <f>IF('FG_243way_Regular Symbol'!U37="","",'FG_243way_Regular Symbol'!U37)</f>
        <v>4</v>
      </c>
      <c r="Z37" s="224">
        <f>IF('FG_243way_Regular Symbol'!V37="","",'FG_243way_Regular Symbol'!V37)</f>
        <v>3</v>
      </c>
      <c r="AA37" s="224">
        <f>IF('FG_243way_Regular Symbol'!W37="","",'FG_243way_Regular Symbol'!W37)</f>
        <v>10</v>
      </c>
      <c r="AB37" s="224">
        <f>IF('FG_243way_Regular Symbol'!X37="","",'FG_243way_Regular Symbol'!X37)</f>
        <v>7</v>
      </c>
      <c r="AC37" s="1"/>
      <c r="AD37" s="191"/>
      <c r="AE37" s="249" t="str">
        <f t="shared" si="26"/>
        <v>Ｋ</v>
      </c>
      <c r="AF37" s="249" t="str">
        <f t="shared" si="27"/>
        <v>九尾狐</v>
      </c>
      <c r="AG37" s="249" t="str">
        <f t="shared" si="28"/>
        <v>申公豹</v>
      </c>
      <c r="AH37" s="249">
        <f t="shared" si="29"/>
        <v>10</v>
      </c>
      <c r="AI37" s="249" t="str">
        <f t="shared" si="30"/>
        <v>Ｋ</v>
      </c>
    </row>
    <row r="38" spans="2:35" ht="18">
      <c r="B38" s="192" t="s">
        <v>147</v>
      </c>
      <c r="C38" s="297"/>
      <c r="D38" s="298">
        <f>VLOOKUP('FG_576way_Regular Symbol(2wild)'!$B38,'FG_576way_RegularＸ_W()'!$H$3:$M$15,'FG_576way_RegularＸ_W()'!I$2+1,FALSE)</f>
        <v>43</v>
      </c>
      <c r="E38" s="298">
        <f>VLOOKUP('FG_576way_Regular Symbol(2wild)'!$B38,'FG_576way_RegularＸ_W()'!$H$3:$M$15,'FG_576way_RegularＸ_W()'!J$2+1,FALSE)</f>
        <v>49</v>
      </c>
      <c r="F38" s="298">
        <f>VLOOKUP('FG_576way_Regular Symbol(2wild)'!$B38,'FG_576way_RegularＸ_W()'!$H$3:$M$15,'FG_576way_RegularＸ_W()'!K$2+1,FALSE)</f>
        <v>17</v>
      </c>
      <c r="G38" s="298">
        <f>VLOOKUP('FG_576way_Regular Symbol(2wild)'!$B38,'FG_576way_RegularＸ_W()'!$H$3:$M$15,'FG_576way_RegularＸ_W()'!L$2+1,FALSE)</f>
        <v>31</v>
      </c>
      <c r="H38" s="298">
        <f>VLOOKUP('FG_576way_Regular Symbol(2wild)'!$B38,'FG_576way_RegularＸ_W()'!$H$3:$M$15,'FG_576way_RegularＸ_W()'!M$2+1,FALSE)</f>
        <v>58</v>
      </c>
      <c r="L38" s="191">
        <v>35</v>
      </c>
      <c r="M38" s="315" t="str">
        <f t="shared" si="19"/>
        <v/>
      </c>
      <c r="N38" s="315" t="str">
        <f t="shared" si="20"/>
        <v/>
      </c>
      <c r="O38" s="313"/>
      <c r="P38" s="191">
        <v>35</v>
      </c>
      <c r="Q38" s="315" t="str">
        <f t="shared" si="21"/>
        <v>M3</v>
      </c>
      <c r="R38" s="315" t="str">
        <f t="shared" si="22"/>
        <v>M4</v>
      </c>
      <c r="S38" s="315" t="str">
        <f t="shared" si="23"/>
        <v>M5</v>
      </c>
      <c r="T38" s="315" t="str">
        <f t="shared" si="24"/>
        <v>M5</v>
      </c>
      <c r="U38" s="315" t="str">
        <f t="shared" si="25"/>
        <v>J</v>
      </c>
      <c r="V38" s="313"/>
      <c r="W38" s="108"/>
      <c r="X38" s="224">
        <f>IF('FG_243way_Regular Symbol'!T38="","",'FG_243way_Regular Symbol'!T38)</f>
        <v>3</v>
      </c>
      <c r="Y38" s="224">
        <f>IF('FG_243way_Regular Symbol'!U38="","",'FG_243way_Regular Symbol'!U38)</f>
        <v>4</v>
      </c>
      <c r="Z38" s="224">
        <f>IF('FG_243way_Regular Symbol'!V38="","",'FG_243way_Regular Symbol'!V38)</f>
        <v>5</v>
      </c>
      <c r="AA38" s="224">
        <f>IF('FG_243way_Regular Symbol'!W38="","",'FG_243way_Regular Symbol'!W38)</f>
        <v>5</v>
      </c>
      <c r="AB38" s="224">
        <f>IF('FG_243way_Regular Symbol'!X38="","",'FG_243way_Regular Symbol'!X38)</f>
        <v>9</v>
      </c>
      <c r="AC38" s="1"/>
      <c r="AD38" s="191"/>
      <c r="AE38" s="249" t="str">
        <f t="shared" si="26"/>
        <v>申公豹</v>
      </c>
      <c r="AF38" s="249" t="str">
        <f t="shared" si="27"/>
        <v>九尾狐</v>
      </c>
      <c r="AG38" s="249" t="str">
        <f t="shared" si="28"/>
        <v>姜子牙</v>
      </c>
      <c r="AH38" s="249" t="str">
        <f t="shared" si="29"/>
        <v>姜子牙</v>
      </c>
      <c r="AI38" s="249" t="str">
        <f t="shared" si="30"/>
        <v>Ｊ</v>
      </c>
    </row>
    <row r="39" spans="2:35" ht="18">
      <c r="B39" s="279" t="s">
        <v>69</v>
      </c>
      <c r="C39" s="297"/>
      <c r="D39" s="298">
        <f>VLOOKUP('FG_576way_Regular Symbol(2wild)'!$B39,'FG_576way_RegularＸ_W()'!$H$3:$M$15,'FG_576way_RegularＸ_W()'!I$2+1,FALSE)</f>
        <v>46</v>
      </c>
      <c r="E39" s="298">
        <f>VLOOKUP('FG_576way_Regular Symbol(2wild)'!$B39,'FG_576way_RegularＸ_W()'!$H$3:$M$15,'FG_576way_RegularＸ_W()'!J$2+1,FALSE)</f>
        <v>69</v>
      </c>
      <c r="F39" s="298">
        <f>VLOOKUP('FG_576way_Regular Symbol(2wild)'!$B39,'FG_576way_RegularＸ_W()'!$H$3:$M$15,'FG_576way_RegularＸ_W()'!K$2+1,FALSE)</f>
        <v>52</v>
      </c>
      <c r="G39" s="298">
        <f>VLOOKUP('FG_576way_Regular Symbol(2wild)'!$B39,'FG_576way_RegularＸ_W()'!$H$3:$M$15,'FG_576way_RegularＸ_W()'!L$2+1,FALSE)</f>
        <v>41</v>
      </c>
      <c r="H39" s="298">
        <f>VLOOKUP('FG_576way_Regular Symbol(2wild)'!$B39,'FG_576way_RegularＸ_W()'!$H$3:$M$15,'FG_576way_RegularＸ_W()'!M$2+1,FALSE)</f>
        <v>60</v>
      </c>
      <c r="I39" s="36"/>
      <c r="J39" s="36"/>
      <c r="K39" s="36"/>
      <c r="L39" s="191">
        <v>36</v>
      </c>
      <c r="M39" s="315" t="str">
        <f t="shared" si="19"/>
        <v/>
      </c>
      <c r="N39" s="315" t="str">
        <f t="shared" si="20"/>
        <v/>
      </c>
      <c r="O39" s="313"/>
      <c r="P39" s="191">
        <v>36</v>
      </c>
      <c r="Q39" s="315" t="str">
        <f t="shared" si="21"/>
        <v>K</v>
      </c>
      <c r="R39" s="315" t="str">
        <f t="shared" si="22"/>
        <v>M3</v>
      </c>
      <c r="S39" s="315" t="str">
        <f t="shared" si="23"/>
        <v>M4</v>
      </c>
      <c r="T39" s="315" t="str">
        <f t="shared" si="24"/>
        <v>M5</v>
      </c>
      <c r="U39" s="315" t="str">
        <f t="shared" si="25"/>
        <v>M3</v>
      </c>
      <c r="V39" s="313"/>
      <c r="W39" s="108"/>
      <c r="X39" s="224">
        <f>IF('FG_243way_Regular Symbol'!T39="","",'FG_243way_Regular Symbol'!T39)</f>
        <v>7</v>
      </c>
      <c r="Y39" s="224">
        <f>IF('FG_243way_Regular Symbol'!U39="","",'FG_243way_Regular Symbol'!U39)</f>
        <v>3</v>
      </c>
      <c r="Z39" s="224">
        <f>IF('FG_243way_Regular Symbol'!V39="","",'FG_243way_Regular Symbol'!V39)</f>
        <v>4</v>
      </c>
      <c r="AA39" s="224">
        <f>IF('FG_243way_Regular Symbol'!W39="","",'FG_243way_Regular Symbol'!W39)</f>
        <v>5</v>
      </c>
      <c r="AB39" s="224">
        <f>IF('FG_243way_Regular Symbol'!X39="","",'FG_243way_Regular Symbol'!X39)</f>
        <v>3</v>
      </c>
      <c r="AC39" s="1"/>
      <c r="AD39" s="191"/>
      <c r="AE39" s="249" t="str">
        <f t="shared" si="26"/>
        <v>Ｋ</v>
      </c>
      <c r="AF39" s="249" t="str">
        <f t="shared" si="27"/>
        <v>申公豹</v>
      </c>
      <c r="AG39" s="249" t="str">
        <f t="shared" si="28"/>
        <v>九尾狐</v>
      </c>
      <c r="AH39" s="249" t="str">
        <f t="shared" si="29"/>
        <v>姜子牙</v>
      </c>
      <c r="AI39" s="249" t="str">
        <f t="shared" si="30"/>
        <v>申公豹</v>
      </c>
    </row>
    <row r="40" spans="2:35" ht="18">
      <c r="B40" s="279" t="s">
        <v>188</v>
      </c>
      <c r="C40" s="299"/>
      <c r="D40" s="298">
        <f>VLOOKUP('FG_576way_Regular Symbol(2wild)'!$B40,'FG_576way_RegularＸ_W()'!$H$3:$M$15,'FG_576way_RegularＸ_W()'!I$2+1,FALSE)</f>
        <v>36</v>
      </c>
      <c r="E40" s="298">
        <f>VLOOKUP('FG_576way_Regular Symbol(2wild)'!$B40,'FG_576way_RegularＸ_W()'!$H$3:$M$15,'FG_576way_RegularＸ_W()'!J$2+1,FALSE)</f>
        <v>52</v>
      </c>
      <c r="F40" s="298">
        <f>VLOOKUP('FG_576way_Regular Symbol(2wild)'!$B40,'FG_576way_RegularＸ_W()'!$H$3:$M$15,'FG_576way_RegularＸ_W()'!K$2+1,FALSE)</f>
        <v>49</v>
      </c>
      <c r="G40" s="298">
        <f>VLOOKUP('FG_576way_Regular Symbol(2wild)'!$B40,'FG_576way_RegularＸ_W()'!$H$3:$M$15,'FG_576way_RegularＸ_W()'!L$2+1,FALSE)</f>
        <v>27</v>
      </c>
      <c r="H40" s="298">
        <f>VLOOKUP('FG_576way_Regular Symbol(2wild)'!$B40,'FG_576way_RegularＸ_W()'!$H$3:$M$15,'FG_576way_RegularＸ_W()'!M$2+1,FALSE)</f>
        <v>39</v>
      </c>
      <c r="I40" s="36"/>
      <c r="J40" s="36"/>
      <c r="K40" s="36"/>
      <c r="L40" s="191">
        <v>37</v>
      </c>
      <c r="M40" s="315" t="str">
        <f t="shared" si="19"/>
        <v/>
      </c>
      <c r="N40" s="315" t="str">
        <f t="shared" si="20"/>
        <v/>
      </c>
      <c r="O40" s="313"/>
      <c r="P40" s="191">
        <v>37</v>
      </c>
      <c r="Q40" s="315" t="str">
        <f t="shared" si="21"/>
        <v>M2</v>
      </c>
      <c r="R40" s="315" t="str">
        <f t="shared" si="22"/>
        <v>M5</v>
      </c>
      <c r="S40" s="315" t="str">
        <f t="shared" si="23"/>
        <v>M4</v>
      </c>
      <c r="T40" s="315" t="str">
        <f t="shared" si="24"/>
        <v>M5</v>
      </c>
      <c r="U40" s="315" t="str">
        <f t="shared" si="25"/>
        <v>M3</v>
      </c>
      <c r="V40" s="313"/>
      <c r="W40" s="108"/>
      <c r="X40" s="224">
        <f>IF('FG_243way_Regular Symbol'!T40="","",'FG_243way_Regular Symbol'!T40)</f>
        <v>2</v>
      </c>
      <c r="Y40" s="224">
        <f>IF('FG_243way_Regular Symbol'!U40="","",'FG_243way_Regular Symbol'!U40)</f>
        <v>5</v>
      </c>
      <c r="Z40" s="224">
        <f>IF('FG_243way_Regular Symbol'!V40="","",'FG_243way_Regular Symbol'!V40)</f>
        <v>4</v>
      </c>
      <c r="AA40" s="224">
        <f>IF('FG_243way_Regular Symbol'!W40="","",'FG_243way_Regular Symbol'!W40)</f>
        <v>5</v>
      </c>
      <c r="AB40" s="224">
        <f>IF('FG_243way_Regular Symbol'!X40="","",'FG_243way_Regular Symbol'!X40)</f>
        <v>3</v>
      </c>
      <c r="AC40" s="1"/>
      <c r="AD40" s="191"/>
      <c r="AE40" s="249" t="str">
        <f t="shared" si="26"/>
        <v>小九</v>
      </c>
      <c r="AF40" s="249" t="str">
        <f t="shared" si="27"/>
        <v>姜子牙</v>
      </c>
      <c r="AG40" s="249" t="str">
        <f t="shared" si="28"/>
        <v>九尾狐</v>
      </c>
      <c r="AH40" s="249" t="str">
        <f t="shared" si="29"/>
        <v>姜子牙</v>
      </c>
      <c r="AI40" s="249" t="str">
        <f t="shared" si="30"/>
        <v>申公豹</v>
      </c>
    </row>
    <row r="41" spans="2:35" ht="18">
      <c r="B41" s="279" t="s">
        <v>189</v>
      </c>
      <c r="C41" s="299"/>
      <c r="D41" s="298">
        <f>VLOOKUP('FG_576way_Regular Symbol(2wild)'!$B41,'FG_576way_RegularＸ_W()'!$H$3:$M$15,'FG_576way_RegularＸ_W()'!I$2+1,FALSE)</f>
        <v>30</v>
      </c>
      <c r="E41" s="298">
        <f>VLOOKUP('FG_576way_Regular Symbol(2wild)'!$B41,'FG_576way_RegularＸ_W()'!$H$3:$M$15,'FG_576way_RegularＸ_W()'!J$2+1,FALSE)</f>
        <v>54</v>
      </c>
      <c r="F41" s="298">
        <f>VLOOKUP('FG_576way_Regular Symbol(2wild)'!$B41,'FG_576way_RegularＸ_W()'!$H$3:$M$15,'FG_576way_RegularＸ_W()'!K$2+1,FALSE)</f>
        <v>49</v>
      </c>
      <c r="G41" s="298">
        <f>VLOOKUP('FG_576way_Regular Symbol(2wild)'!$B41,'FG_576way_RegularＸ_W()'!$H$3:$M$15,'FG_576way_RegularＸ_W()'!L$2+1,FALSE)</f>
        <v>33</v>
      </c>
      <c r="H41" s="298">
        <f>VLOOKUP('FG_576way_Regular Symbol(2wild)'!$B41,'FG_576way_RegularＸ_W()'!$H$3:$M$15,'FG_576way_RegularＸ_W()'!M$2+1,FALSE)</f>
        <v>38</v>
      </c>
      <c r="L41" s="191">
        <v>38</v>
      </c>
      <c r="M41" s="315" t="str">
        <f t="shared" si="19"/>
        <v/>
      </c>
      <c r="N41" s="315" t="str">
        <f t="shared" si="20"/>
        <v/>
      </c>
      <c r="O41" s="313"/>
      <c r="P41" s="191">
        <v>38</v>
      </c>
      <c r="Q41" s="315" t="str">
        <f t="shared" si="21"/>
        <v>Q</v>
      </c>
      <c r="R41" s="315" t="str">
        <f t="shared" si="22"/>
        <v>M4</v>
      </c>
      <c r="S41" s="315" t="str">
        <f t="shared" si="23"/>
        <v>M5</v>
      </c>
      <c r="T41" s="315" t="str">
        <f t="shared" si="24"/>
        <v>Q</v>
      </c>
      <c r="U41" s="315" t="str">
        <f t="shared" si="25"/>
        <v>BN</v>
      </c>
      <c r="V41" s="313"/>
      <c r="W41" s="108"/>
      <c r="X41" s="224">
        <f>IF('FG_243way_Regular Symbol'!T41="","",'FG_243way_Regular Symbol'!T41)</f>
        <v>8</v>
      </c>
      <c r="Y41" s="224">
        <f>IF('FG_243way_Regular Symbol'!U41="","",'FG_243way_Regular Symbol'!U41)</f>
        <v>4</v>
      </c>
      <c r="Z41" s="224">
        <f>IF('FG_243way_Regular Symbol'!V41="","",'FG_243way_Regular Symbol'!V41)</f>
        <v>5</v>
      </c>
      <c r="AA41" s="224">
        <f>IF('FG_243way_Regular Symbol'!W41="","",'FG_243way_Regular Symbol'!W41)</f>
        <v>8</v>
      </c>
      <c r="AB41" s="224">
        <f>IF('FG_243way_Regular Symbol'!X41="","",'FG_243way_Regular Symbol'!X41)</f>
        <v>11</v>
      </c>
      <c r="AC41" s="1"/>
      <c r="AD41" s="191"/>
      <c r="AE41" s="249" t="str">
        <f t="shared" si="26"/>
        <v>Ｑ</v>
      </c>
      <c r="AF41" s="249" t="str">
        <f t="shared" si="27"/>
        <v>九尾狐</v>
      </c>
      <c r="AG41" s="249" t="str">
        <f t="shared" si="28"/>
        <v>姜子牙</v>
      </c>
      <c r="AH41" s="249" t="str">
        <f t="shared" si="29"/>
        <v>Ｑ</v>
      </c>
      <c r="AI41" s="249" t="str">
        <f t="shared" si="30"/>
        <v>白髮姜子牙</v>
      </c>
    </row>
    <row r="42" spans="2:35" ht="18">
      <c r="B42" s="279" t="s">
        <v>190</v>
      </c>
      <c r="C42" s="299"/>
      <c r="D42" s="298">
        <f>VLOOKUP('FG_576way_Regular Symbol(2wild)'!$B42,'FG_576way_RegularＸ_W()'!$H$3:$M$15,'FG_576way_RegularＸ_W()'!I$2+1,FALSE)</f>
        <v>37</v>
      </c>
      <c r="E42" s="298">
        <f>VLOOKUP('FG_576way_Regular Symbol(2wild)'!$B42,'FG_576way_RegularＸ_W()'!$H$3:$M$15,'FG_576way_RegularＸ_W()'!J$2+1,FALSE)</f>
        <v>48</v>
      </c>
      <c r="F42" s="298">
        <f>VLOOKUP('FG_576way_Regular Symbol(2wild)'!$B42,'FG_576way_RegularＸ_W()'!$H$3:$M$15,'FG_576way_RegularＸ_W()'!K$2+1,FALSE)</f>
        <v>44</v>
      </c>
      <c r="G42" s="298">
        <f>VLOOKUP('FG_576way_Regular Symbol(2wild)'!$B42,'FG_576way_RegularＸ_W()'!$H$3:$M$15,'FG_576way_RegularＸ_W()'!L$2+1,FALSE)</f>
        <v>51</v>
      </c>
      <c r="H42" s="298">
        <f>VLOOKUP('FG_576way_Regular Symbol(2wild)'!$B42,'FG_576way_RegularＸ_W()'!$H$3:$M$15,'FG_576way_RegularＸ_W()'!M$2+1,FALSE)</f>
        <v>30</v>
      </c>
      <c r="L42" s="191">
        <v>39</v>
      </c>
      <c r="M42" s="315" t="str">
        <f t="shared" si="19"/>
        <v/>
      </c>
      <c r="N42" s="315" t="str">
        <f t="shared" si="20"/>
        <v/>
      </c>
      <c r="O42" s="171"/>
      <c r="P42" s="191">
        <v>39</v>
      </c>
      <c r="Q42" s="315" t="str">
        <f t="shared" si="21"/>
        <v>Q</v>
      </c>
      <c r="R42" s="315" t="str">
        <f t="shared" si="22"/>
        <v>M1</v>
      </c>
      <c r="S42" s="315" t="str">
        <f t="shared" si="23"/>
        <v>J</v>
      </c>
      <c r="T42" s="315" t="str">
        <f t="shared" si="24"/>
        <v>M4</v>
      </c>
      <c r="U42" s="315" t="str">
        <f t="shared" si="25"/>
        <v>TE</v>
      </c>
      <c r="V42" s="171"/>
      <c r="W42" s="191"/>
      <c r="X42" s="224">
        <f>IF('FG_243way_Regular Symbol'!T42="","",'FG_243way_Regular Symbol'!T42)</f>
        <v>8</v>
      </c>
      <c r="Y42" s="224">
        <f>IF('FG_243way_Regular Symbol'!U42="","",'FG_243way_Regular Symbol'!U42)</f>
        <v>1</v>
      </c>
      <c r="Z42" s="224">
        <f>IF('FG_243way_Regular Symbol'!V42="","",'FG_243way_Regular Symbol'!V42)</f>
        <v>9</v>
      </c>
      <c r="AA42" s="224">
        <f>IF('FG_243way_Regular Symbol'!W42="","",'FG_243way_Regular Symbol'!W42)</f>
        <v>4</v>
      </c>
      <c r="AB42" s="224">
        <f>IF('FG_243way_Regular Symbol'!X42="","",'FG_243way_Regular Symbol'!X42)</f>
        <v>10</v>
      </c>
      <c r="AC42" s="1"/>
      <c r="AD42" s="191"/>
      <c r="AE42" s="249" t="str">
        <f t="shared" si="26"/>
        <v>Ｑ</v>
      </c>
      <c r="AF42" s="249" t="str">
        <f t="shared" si="27"/>
        <v>四不像大頭</v>
      </c>
      <c r="AG42" s="249" t="str">
        <f t="shared" si="28"/>
        <v>Ｊ</v>
      </c>
      <c r="AH42" s="249" t="str">
        <f t="shared" si="29"/>
        <v>九尾狐</v>
      </c>
      <c r="AI42" s="249">
        <f t="shared" si="30"/>
        <v>10</v>
      </c>
    </row>
    <row r="43" spans="2:35" ht="18">
      <c r="B43" s="279" t="s">
        <v>186</v>
      </c>
      <c r="C43" s="299"/>
      <c r="D43" s="298">
        <f>VLOOKUP('FG_576way_Regular Symbol(2wild)'!$B43,'FG_576way_RegularＸ_W()'!$H$3:$M$15,'FG_576way_RegularＸ_W()'!I$2+1,FALSE)</f>
        <v>46</v>
      </c>
      <c r="E43" s="298">
        <f>VLOOKUP('FG_576way_Regular Symbol(2wild)'!$B43,'FG_576way_RegularＸ_W()'!$H$3:$M$15,'FG_576way_RegularＸ_W()'!J$2+1,FALSE)</f>
        <v>62</v>
      </c>
      <c r="F43" s="298">
        <f>VLOOKUP('FG_576way_Regular Symbol(2wild)'!$B43,'FG_576way_RegularＸ_W()'!$H$3:$M$15,'FG_576way_RegularＸ_W()'!K$2+1,FALSE)</f>
        <v>38</v>
      </c>
      <c r="G43" s="298">
        <f>VLOOKUP('FG_576way_Regular Symbol(2wild)'!$B43,'FG_576way_RegularＸ_W()'!$H$3:$M$15,'FG_576way_RegularＸ_W()'!L$2+1,FALSE)</f>
        <v>48</v>
      </c>
      <c r="H43" s="298">
        <f>VLOOKUP('FG_576way_Regular Symbol(2wild)'!$B43,'FG_576way_RegularＸ_W()'!$H$3:$M$15,'FG_576way_RegularＸ_W()'!M$2+1,FALSE)</f>
        <v>43</v>
      </c>
      <c r="L43" s="191">
        <v>40</v>
      </c>
      <c r="M43" s="315" t="str">
        <f t="shared" si="19"/>
        <v/>
      </c>
      <c r="N43" s="315" t="str">
        <f t="shared" si="20"/>
        <v/>
      </c>
      <c r="O43" s="171"/>
      <c r="P43" s="191">
        <v>40</v>
      </c>
      <c r="Q43" s="315" t="str">
        <f t="shared" si="21"/>
        <v>A</v>
      </c>
      <c r="R43" s="315" t="str">
        <f t="shared" si="22"/>
        <v>J</v>
      </c>
      <c r="S43" s="315" t="str">
        <f t="shared" si="23"/>
        <v>M3</v>
      </c>
      <c r="T43" s="315" t="str">
        <f t="shared" si="24"/>
        <v>A</v>
      </c>
      <c r="U43" s="315" t="str">
        <f t="shared" si="25"/>
        <v>M2</v>
      </c>
      <c r="V43" s="171"/>
      <c r="W43" s="191"/>
      <c r="X43" s="224">
        <f>IF('FG_243way_Regular Symbol'!T43="","",'FG_243way_Regular Symbol'!T43)</f>
        <v>6</v>
      </c>
      <c r="Y43" s="224">
        <f>IF('FG_243way_Regular Symbol'!U43="","",'FG_243way_Regular Symbol'!U43)</f>
        <v>9</v>
      </c>
      <c r="Z43" s="224">
        <f>IF('FG_243way_Regular Symbol'!V43="","",'FG_243way_Regular Symbol'!V43)</f>
        <v>3</v>
      </c>
      <c r="AA43" s="224">
        <f>IF('FG_243way_Regular Symbol'!W43="","",'FG_243way_Regular Symbol'!W43)</f>
        <v>6</v>
      </c>
      <c r="AB43" s="224">
        <f>IF('FG_243way_Regular Symbol'!X43="","",'FG_243way_Regular Symbol'!X43)</f>
        <v>2</v>
      </c>
      <c r="AC43" s="1"/>
      <c r="AD43" s="191"/>
      <c r="AE43" s="249" t="str">
        <f t="shared" si="26"/>
        <v>Ａ</v>
      </c>
      <c r="AF43" s="249" t="str">
        <f t="shared" si="27"/>
        <v>Ｊ</v>
      </c>
      <c r="AG43" s="249" t="str">
        <f t="shared" si="28"/>
        <v>申公豹</v>
      </c>
      <c r="AH43" s="249" t="str">
        <f t="shared" si="29"/>
        <v>Ａ</v>
      </c>
      <c r="AI43" s="249" t="str">
        <f t="shared" si="30"/>
        <v>小九</v>
      </c>
    </row>
    <row r="44" spans="2:35" ht="18">
      <c r="B44" s="109" t="s">
        <v>318</v>
      </c>
      <c r="C44" s="299"/>
      <c r="D44" s="298">
        <f>VLOOKUP('FG_576way_Regular Symbol(2wild)'!$B44,'FG_576way_RegularＸ_W()'!$H$3:$M$15,'FG_576way_RegularＸ_W()'!I$2+1,FALSE)</f>
        <v>55</v>
      </c>
      <c r="E44" s="298">
        <f>VLOOKUP('FG_576way_Regular Symbol(2wild)'!$B44,'FG_576way_RegularＸ_W()'!$H$3:$M$15,'FG_576way_RegularＸ_W()'!J$2+1,FALSE)</f>
        <v>76</v>
      </c>
      <c r="F44" s="298">
        <f>VLOOKUP('FG_576way_Regular Symbol(2wild)'!$B44,'FG_576way_RegularＸ_W()'!$H$3:$M$15,'FG_576way_RegularＸ_W()'!K$2+1,FALSE)</f>
        <v>55</v>
      </c>
      <c r="G44" s="298">
        <f>VLOOKUP('FG_576way_Regular Symbol(2wild)'!$B44,'FG_576way_RegularＸ_W()'!$H$3:$M$15,'FG_576way_RegularＸ_W()'!L$2+1,FALSE)</f>
        <v>42</v>
      </c>
      <c r="H44" s="298">
        <f>VLOOKUP('FG_576way_Regular Symbol(2wild)'!$B44,'FG_576way_RegularＸ_W()'!$H$3:$M$15,'FG_576way_RegularＸ_W()'!M$2+1,FALSE)</f>
        <v>52</v>
      </c>
      <c r="I44" s="36"/>
      <c r="J44" s="36"/>
      <c r="K44" s="36"/>
      <c r="L44" s="191">
        <v>41</v>
      </c>
      <c r="M44" s="315" t="str">
        <f t="shared" si="19"/>
        <v/>
      </c>
      <c r="N44" s="315" t="str">
        <f t="shared" si="20"/>
        <v/>
      </c>
      <c r="O44" s="171"/>
      <c r="P44" s="191">
        <v>41</v>
      </c>
      <c r="Q44" s="315" t="str">
        <f t="shared" si="21"/>
        <v>M4</v>
      </c>
      <c r="R44" s="315" t="str">
        <f t="shared" si="22"/>
        <v>K</v>
      </c>
      <c r="S44" s="315" t="str">
        <f t="shared" si="23"/>
        <v>A</v>
      </c>
      <c r="T44" s="315" t="str">
        <f t="shared" si="24"/>
        <v>K</v>
      </c>
      <c r="U44" s="315" t="str">
        <f t="shared" si="25"/>
        <v>A</v>
      </c>
      <c r="V44" s="171"/>
      <c r="W44" s="191"/>
      <c r="X44" s="224">
        <f>IF('FG_243way_Regular Symbol'!T44="","",'FG_243way_Regular Symbol'!T44)</f>
        <v>4</v>
      </c>
      <c r="Y44" s="224">
        <f>IF('FG_243way_Regular Symbol'!U44="","",'FG_243way_Regular Symbol'!U44)</f>
        <v>7</v>
      </c>
      <c r="Z44" s="224">
        <f>IF('FG_243way_Regular Symbol'!V44="","",'FG_243way_Regular Symbol'!V44)</f>
        <v>6</v>
      </c>
      <c r="AA44" s="224">
        <f>IF('FG_243way_Regular Symbol'!W44="","",'FG_243way_Regular Symbol'!W44)</f>
        <v>7</v>
      </c>
      <c r="AB44" s="224">
        <f>IF('FG_243way_Regular Symbol'!X44="","",'FG_243way_Regular Symbol'!X44)</f>
        <v>6</v>
      </c>
      <c r="AC44" s="1"/>
      <c r="AD44" s="191"/>
      <c r="AE44" s="249" t="str">
        <f t="shared" si="26"/>
        <v>九尾狐</v>
      </c>
      <c r="AF44" s="249" t="str">
        <f t="shared" si="27"/>
        <v>Ｋ</v>
      </c>
      <c r="AG44" s="249" t="str">
        <f t="shared" si="28"/>
        <v>Ａ</v>
      </c>
      <c r="AH44" s="249" t="str">
        <f t="shared" si="29"/>
        <v>Ｋ</v>
      </c>
      <c r="AI44" s="249" t="str">
        <f t="shared" si="30"/>
        <v>Ａ</v>
      </c>
    </row>
    <row r="45" spans="2:35" ht="18">
      <c r="I45" s="36"/>
      <c r="J45" s="36"/>
      <c r="K45" s="36"/>
      <c r="L45" s="191">
        <v>42</v>
      </c>
      <c r="M45" s="315" t="str">
        <f t="shared" si="19"/>
        <v/>
      </c>
      <c r="N45" s="315" t="str">
        <f t="shared" si="20"/>
        <v/>
      </c>
      <c r="O45" s="171"/>
      <c r="P45" s="191">
        <v>42</v>
      </c>
      <c r="Q45" s="315" t="str">
        <f t="shared" si="21"/>
        <v>M4</v>
      </c>
      <c r="R45" s="315" t="str">
        <f t="shared" si="22"/>
        <v>M4</v>
      </c>
      <c r="S45" s="315" t="str">
        <f t="shared" si="23"/>
        <v>M1</v>
      </c>
      <c r="T45" s="315" t="str">
        <f t="shared" si="24"/>
        <v>K</v>
      </c>
      <c r="U45" s="315" t="str">
        <f t="shared" si="25"/>
        <v>J</v>
      </c>
      <c r="V45" s="171"/>
      <c r="W45" s="191"/>
      <c r="X45" s="224">
        <f>IF('FG_243way_Regular Symbol'!T45="","",'FG_243way_Regular Symbol'!T45)</f>
        <v>4</v>
      </c>
      <c r="Y45" s="224">
        <f>IF('FG_243way_Regular Symbol'!U45="","",'FG_243way_Regular Symbol'!U45)</f>
        <v>4</v>
      </c>
      <c r="Z45" s="224">
        <f>IF('FG_243way_Regular Symbol'!V45="","",'FG_243way_Regular Symbol'!V45)</f>
        <v>1</v>
      </c>
      <c r="AA45" s="224">
        <f>IF('FG_243way_Regular Symbol'!W45="","",'FG_243way_Regular Symbol'!W45)</f>
        <v>7</v>
      </c>
      <c r="AB45" s="224">
        <f>IF('FG_243way_Regular Symbol'!X45="","",'FG_243way_Regular Symbol'!X45)</f>
        <v>9</v>
      </c>
      <c r="AC45" s="1"/>
      <c r="AD45" s="191"/>
      <c r="AE45" s="249" t="str">
        <f t="shared" si="26"/>
        <v>九尾狐</v>
      </c>
      <c r="AF45" s="249" t="str">
        <f t="shared" si="27"/>
        <v>九尾狐</v>
      </c>
      <c r="AG45" s="249" t="str">
        <f t="shared" si="28"/>
        <v>四不像大頭</v>
      </c>
      <c r="AH45" s="249" t="str">
        <f t="shared" si="29"/>
        <v>Ｋ</v>
      </c>
      <c r="AI45" s="249" t="str">
        <f t="shared" si="30"/>
        <v>Ｊ</v>
      </c>
    </row>
    <row r="46" spans="2:35" ht="18">
      <c r="I46" s="36"/>
      <c r="J46" s="36"/>
      <c r="K46" s="36"/>
      <c r="L46" s="191">
        <v>43</v>
      </c>
      <c r="M46" s="315" t="str">
        <f t="shared" si="19"/>
        <v/>
      </c>
      <c r="N46" s="315" t="str">
        <f t="shared" si="20"/>
        <v/>
      </c>
      <c r="O46" s="36"/>
      <c r="P46" s="191">
        <v>43</v>
      </c>
      <c r="Q46" s="315" t="str">
        <f t="shared" si="21"/>
        <v>M3</v>
      </c>
      <c r="R46" s="315" t="str">
        <f t="shared" si="22"/>
        <v>M2</v>
      </c>
      <c r="S46" s="315" t="str">
        <f t="shared" si="23"/>
        <v>M5</v>
      </c>
      <c r="T46" s="315" t="str">
        <f t="shared" si="24"/>
        <v>S1</v>
      </c>
      <c r="U46" s="315" t="str">
        <f t="shared" si="25"/>
        <v>TE</v>
      </c>
      <c r="V46" s="36"/>
      <c r="W46" s="191"/>
      <c r="X46" s="224">
        <f>IF('FG_243way_Regular Symbol'!T46="","",'FG_243way_Regular Symbol'!T46)</f>
        <v>3</v>
      </c>
      <c r="Y46" s="224">
        <f>IF('FG_243way_Regular Symbol'!U46="","",'FG_243way_Regular Symbol'!U46)</f>
        <v>2</v>
      </c>
      <c r="Z46" s="224">
        <f>IF('FG_243way_Regular Symbol'!V46="","",'FG_243way_Regular Symbol'!V46)</f>
        <v>5</v>
      </c>
      <c r="AA46" s="224">
        <f>IF('FG_243way_Regular Symbol'!W46="","",'FG_243way_Regular Symbol'!W46)</f>
        <v>12</v>
      </c>
      <c r="AB46" s="224">
        <f>IF('FG_243way_Regular Symbol'!X46="","",'FG_243way_Regular Symbol'!X46)</f>
        <v>10</v>
      </c>
      <c r="AC46" s="1"/>
      <c r="AD46" s="191"/>
      <c r="AE46" s="249" t="str">
        <f t="shared" si="26"/>
        <v>申公豹</v>
      </c>
      <c r="AF46" s="249" t="str">
        <f t="shared" si="27"/>
        <v>小九</v>
      </c>
      <c r="AG46" s="249" t="str">
        <f t="shared" si="28"/>
        <v>姜子牙</v>
      </c>
      <c r="AH46" s="249" t="str">
        <f t="shared" si="29"/>
        <v>輪迴門</v>
      </c>
      <c r="AI46" s="249">
        <f t="shared" si="30"/>
        <v>10</v>
      </c>
    </row>
    <row r="47" spans="2:35" ht="18">
      <c r="I47" s="36"/>
      <c r="J47" s="36"/>
      <c r="K47" s="36"/>
      <c r="L47" s="191">
        <v>44</v>
      </c>
      <c r="M47" s="315" t="str">
        <f t="shared" si="19"/>
        <v/>
      </c>
      <c r="N47" s="315" t="str">
        <f t="shared" si="20"/>
        <v/>
      </c>
      <c r="O47" s="36"/>
      <c r="P47" s="191">
        <v>44</v>
      </c>
      <c r="Q47" s="315" t="str">
        <f t="shared" si="21"/>
        <v>A</v>
      </c>
      <c r="R47" s="315" t="str">
        <f t="shared" si="22"/>
        <v>M2</v>
      </c>
      <c r="S47" s="315" t="str">
        <f t="shared" si="23"/>
        <v>M5</v>
      </c>
      <c r="T47" s="315" t="str">
        <f t="shared" si="24"/>
        <v>M5</v>
      </c>
      <c r="U47" s="315" t="str">
        <f t="shared" si="25"/>
        <v>BN</v>
      </c>
      <c r="V47" s="36"/>
      <c r="W47" s="191"/>
      <c r="X47" s="224">
        <f>IF('FG_243way_Regular Symbol'!T47="","",'FG_243way_Regular Symbol'!T47)</f>
        <v>6</v>
      </c>
      <c r="Y47" s="224">
        <f>IF('FG_243way_Regular Symbol'!U47="","",'FG_243way_Regular Symbol'!U47)</f>
        <v>2</v>
      </c>
      <c r="Z47" s="224">
        <f>IF('FG_243way_Regular Symbol'!V47="","",'FG_243way_Regular Symbol'!V47)</f>
        <v>5</v>
      </c>
      <c r="AA47" s="224">
        <f>IF('FG_243way_Regular Symbol'!W47="","",'FG_243way_Regular Symbol'!W47)</f>
        <v>5</v>
      </c>
      <c r="AB47" s="224">
        <f>IF('FG_243way_Regular Symbol'!X47="","",'FG_243way_Regular Symbol'!X47)</f>
        <v>11</v>
      </c>
      <c r="AC47" s="1"/>
      <c r="AD47" s="191"/>
      <c r="AE47" s="249" t="str">
        <f t="shared" si="26"/>
        <v>Ａ</v>
      </c>
      <c r="AF47" s="249" t="str">
        <f t="shared" si="27"/>
        <v>小九</v>
      </c>
      <c r="AG47" s="249" t="str">
        <f t="shared" si="28"/>
        <v>姜子牙</v>
      </c>
      <c r="AH47" s="249" t="str">
        <f t="shared" si="29"/>
        <v>姜子牙</v>
      </c>
      <c r="AI47" s="249" t="str">
        <f t="shared" si="30"/>
        <v>白髮姜子牙</v>
      </c>
    </row>
    <row r="48" spans="2:35" ht="18">
      <c r="F48" s="36"/>
      <c r="G48" s="36"/>
      <c r="H48" s="36"/>
      <c r="I48" s="36"/>
      <c r="J48" s="36"/>
      <c r="K48" s="36"/>
      <c r="L48" s="191">
        <v>45</v>
      </c>
      <c r="M48" s="315" t="str">
        <f t="shared" si="19"/>
        <v/>
      </c>
      <c r="N48" s="315" t="str">
        <f t="shared" si="20"/>
        <v/>
      </c>
      <c r="O48" s="36"/>
      <c r="P48" s="191">
        <v>45</v>
      </c>
      <c r="Q48" s="315" t="str">
        <f t="shared" si="21"/>
        <v>TE</v>
      </c>
      <c r="R48" s="315" t="str">
        <f t="shared" si="22"/>
        <v>J</v>
      </c>
      <c r="S48" s="315" t="str">
        <f t="shared" si="23"/>
        <v>K</v>
      </c>
      <c r="T48" s="315" t="str">
        <f t="shared" si="24"/>
        <v>Q</v>
      </c>
      <c r="U48" s="315" t="str">
        <f t="shared" si="25"/>
        <v>J</v>
      </c>
      <c r="V48" s="36"/>
      <c r="W48" s="191"/>
      <c r="X48" s="224">
        <f>IF('FG_243way_Regular Symbol'!T48="","",'FG_243way_Regular Symbol'!T48)</f>
        <v>10</v>
      </c>
      <c r="Y48" s="224">
        <f>IF('FG_243way_Regular Symbol'!U48="","",'FG_243way_Regular Symbol'!U48)</f>
        <v>9</v>
      </c>
      <c r="Z48" s="224">
        <f>IF('FG_243way_Regular Symbol'!V48="","",'FG_243way_Regular Symbol'!V48)</f>
        <v>7</v>
      </c>
      <c r="AA48" s="224">
        <f>IF('FG_243way_Regular Symbol'!W48="","",'FG_243way_Regular Symbol'!W48)</f>
        <v>8</v>
      </c>
      <c r="AB48" s="224">
        <f>IF('FG_243way_Regular Symbol'!X48="","",'FG_243way_Regular Symbol'!X48)</f>
        <v>9</v>
      </c>
      <c r="AC48" s="1"/>
      <c r="AD48" s="191"/>
      <c r="AE48" s="249">
        <f t="shared" si="26"/>
        <v>10</v>
      </c>
      <c r="AF48" s="249" t="str">
        <f t="shared" si="27"/>
        <v>Ｊ</v>
      </c>
      <c r="AG48" s="249" t="str">
        <f t="shared" si="28"/>
        <v>Ｋ</v>
      </c>
      <c r="AH48" s="249" t="str">
        <f t="shared" si="29"/>
        <v>Ｑ</v>
      </c>
      <c r="AI48" s="249" t="str">
        <f t="shared" si="30"/>
        <v>Ｊ</v>
      </c>
    </row>
    <row r="49" spans="6:37" ht="18">
      <c r="F49" s="36"/>
      <c r="G49" s="36"/>
      <c r="H49" s="36"/>
      <c r="I49" s="36"/>
      <c r="J49" s="36"/>
      <c r="K49" s="36"/>
      <c r="L49" s="191">
        <v>46</v>
      </c>
      <c r="M49" s="315" t="str">
        <f t="shared" si="19"/>
        <v/>
      </c>
      <c r="N49" s="315" t="str">
        <f t="shared" si="20"/>
        <v/>
      </c>
      <c r="P49" s="191">
        <v>46</v>
      </c>
      <c r="Q49" s="315" t="str">
        <f t="shared" si="21"/>
        <v>J</v>
      </c>
      <c r="R49" s="315" t="str">
        <f t="shared" si="22"/>
        <v>M3</v>
      </c>
      <c r="S49" s="315" t="str">
        <f t="shared" si="23"/>
        <v>K</v>
      </c>
      <c r="T49" s="315" t="str">
        <f t="shared" si="24"/>
        <v>A</v>
      </c>
      <c r="U49" s="315" t="str">
        <f t="shared" si="25"/>
        <v>M1</v>
      </c>
      <c r="W49" s="191"/>
      <c r="X49" s="224">
        <f>IF('FG_243way_Regular Symbol'!T49="","",'FG_243way_Regular Symbol'!T49)</f>
        <v>9</v>
      </c>
      <c r="Y49" s="224">
        <f>IF('FG_243way_Regular Symbol'!U49="","",'FG_243way_Regular Symbol'!U49)</f>
        <v>3</v>
      </c>
      <c r="Z49" s="224">
        <f>IF('FG_243way_Regular Symbol'!V49="","",'FG_243way_Regular Symbol'!V49)</f>
        <v>7</v>
      </c>
      <c r="AA49" s="224">
        <f>IF('FG_243way_Regular Symbol'!W49="","",'FG_243way_Regular Symbol'!W49)</f>
        <v>6</v>
      </c>
      <c r="AB49" s="224">
        <f>IF('FG_243way_Regular Symbol'!X49="","",'FG_243way_Regular Symbol'!X49)</f>
        <v>1</v>
      </c>
      <c r="AD49" s="191"/>
      <c r="AE49" s="249" t="str">
        <f t="shared" si="26"/>
        <v>Ｊ</v>
      </c>
      <c r="AF49" s="249" t="str">
        <f t="shared" si="27"/>
        <v>申公豹</v>
      </c>
      <c r="AG49" s="249" t="str">
        <f t="shared" si="28"/>
        <v>Ｋ</v>
      </c>
      <c r="AH49" s="249" t="str">
        <f t="shared" si="29"/>
        <v>Ａ</v>
      </c>
      <c r="AI49" s="249" t="str">
        <f t="shared" si="30"/>
        <v>四不像大頭</v>
      </c>
    </row>
    <row r="50" spans="6:37" ht="18">
      <c r="F50" s="36"/>
      <c r="G50" s="36"/>
      <c r="H50" s="36"/>
      <c r="I50" s="36"/>
      <c r="J50" s="36"/>
      <c r="K50" s="36"/>
      <c r="L50" s="191">
        <v>47</v>
      </c>
      <c r="M50" s="315" t="str">
        <f t="shared" si="19"/>
        <v/>
      </c>
      <c r="N50" s="315" t="str">
        <f t="shared" si="20"/>
        <v/>
      </c>
      <c r="P50" s="191">
        <v>47</v>
      </c>
      <c r="Q50" s="315" t="str">
        <f t="shared" si="21"/>
        <v>K</v>
      </c>
      <c r="R50" s="315" t="str">
        <f t="shared" si="22"/>
        <v>K</v>
      </c>
      <c r="S50" s="315" t="str">
        <f t="shared" si="23"/>
        <v>TE</v>
      </c>
      <c r="T50" s="315" t="str">
        <f t="shared" si="24"/>
        <v>K</v>
      </c>
      <c r="U50" s="315" t="str">
        <f t="shared" si="25"/>
        <v>K</v>
      </c>
      <c r="W50" s="191"/>
      <c r="X50" s="224">
        <f>IF('FG_243way_Regular Symbol'!T50="","",'FG_243way_Regular Symbol'!T50)</f>
        <v>7</v>
      </c>
      <c r="Y50" s="224">
        <f>IF('FG_243way_Regular Symbol'!U50="","",'FG_243way_Regular Symbol'!U50)</f>
        <v>7</v>
      </c>
      <c r="Z50" s="224">
        <f>IF('FG_243way_Regular Symbol'!V50="","",'FG_243way_Regular Symbol'!V50)</f>
        <v>10</v>
      </c>
      <c r="AA50" s="224">
        <f>IF('FG_243way_Regular Symbol'!W50="","",'FG_243way_Regular Symbol'!W50)</f>
        <v>7</v>
      </c>
      <c r="AB50" s="224">
        <f>IF('FG_243way_Regular Symbol'!X50="","",'FG_243way_Regular Symbol'!X50)</f>
        <v>7</v>
      </c>
      <c r="AD50" s="191"/>
      <c r="AE50" s="249" t="str">
        <f t="shared" si="26"/>
        <v>Ｋ</v>
      </c>
      <c r="AF50" s="249" t="str">
        <f t="shared" si="27"/>
        <v>Ｋ</v>
      </c>
      <c r="AG50" s="249">
        <f t="shared" si="28"/>
        <v>10</v>
      </c>
      <c r="AH50" s="249" t="str">
        <f t="shared" si="29"/>
        <v>Ｋ</v>
      </c>
      <c r="AI50" s="249" t="str">
        <f t="shared" si="30"/>
        <v>Ｋ</v>
      </c>
    </row>
    <row r="51" spans="6:37" ht="18">
      <c r="F51" s="36"/>
      <c r="G51" s="36"/>
      <c r="H51" s="36"/>
      <c r="I51" s="36"/>
      <c r="J51" s="36"/>
      <c r="K51" s="36"/>
      <c r="L51" s="191">
        <v>48</v>
      </c>
      <c r="M51" s="315" t="str">
        <f t="shared" si="19"/>
        <v/>
      </c>
      <c r="N51" s="315" t="str">
        <f t="shared" si="20"/>
        <v/>
      </c>
      <c r="P51" s="191">
        <v>48</v>
      </c>
      <c r="Q51" s="315" t="str">
        <f t="shared" si="21"/>
        <v>K</v>
      </c>
      <c r="R51" s="315" t="str">
        <f t="shared" si="22"/>
        <v>M2</v>
      </c>
      <c r="S51" s="315" t="str">
        <f t="shared" si="23"/>
        <v>TE</v>
      </c>
      <c r="T51" s="315" t="str">
        <f t="shared" si="24"/>
        <v>M3</v>
      </c>
      <c r="U51" s="315" t="str">
        <f t="shared" si="25"/>
        <v>K</v>
      </c>
      <c r="W51" s="191"/>
      <c r="X51" s="224">
        <f>IF('FG_243way_Regular Symbol'!T51="","",'FG_243way_Regular Symbol'!T51)</f>
        <v>7</v>
      </c>
      <c r="Y51" s="224">
        <f>IF('FG_243way_Regular Symbol'!U51="","",'FG_243way_Regular Symbol'!U51)</f>
        <v>2</v>
      </c>
      <c r="Z51" s="224">
        <f>IF('FG_243way_Regular Symbol'!V51="","",'FG_243way_Regular Symbol'!V51)</f>
        <v>10</v>
      </c>
      <c r="AA51" s="224">
        <f>IF('FG_243way_Regular Symbol'!W51="","",'FG_243way_Regular Symbol'!W51)</f>
        <v>3</v>
      </c>
      <c r="AB51" s="224">
        <f>IF('FG_243way_Regular Symbol'!X51="","",'FG_243way_Regular Symbol'!X51)</f>
        <v>7</v>
      </c>
      <c r="AD51" s="191"/>
      <c r="AE51" s="249" t="str">
        <f t="shared" si="26"/>
        <v>Ｋ</v>
      </c>
      <c r="AF51" s="249" t="str">
        <f t="shared" si="27"/>
        <v>小九</v>
      </c>
      <c r="AG51" s="249">
        <f t="shared" si="28"/>
        <v>10</v>
      </c>
      <c r="AH51" s="249" t="str">
        <f t="shared" si="29"/>
        <v>申公豹</v>
      </c>
      <c r="AI51" s="249" t="str">
        <f t="shared" si="30"/>
        <v>Ｋ</v>
      </c>
    </row>
    <row r="52" spans="6:37" ht="18">
      <c r="F52" s="36"/>
      <c r="G52" s="36"/>
      <c r="H52" s="36"/>
      <c r="I52" s="36"/>
      <c r="J52" s="36"/>
      <c r="K52" s="36"/>
      <c r="L52" s="191">
        <v>49</v>
      </c>
      <c r="M52" s="315" t="str">
        <f t="shared" si="19"/>
        <v/>
      </c>
      <c r="N52" s="315" t="str">
        <f t="shared" si="20"/>
        <v/>
      </c>
      <c r="P52" s="191">
        <v>49</v>
      </c>
      <c r="Q52" s="315" t="str">
        <f t="shared" si="21"/>
        <v>Q</v>
      </c>
      <c r="R52" s="315" t="str">
        <f t="shared" si="22"/>
        <v>Q</v>
      </c>
      <c r="S52" s="315" t="str">
        <f t="shared" si="23"/>
        <v>K</v>
      </c>
      <c r="T52" s="315" t="str">
        <f t="shared" si="24"/>
        <v>A</v>
      </c>
      <c r="U52" s="315" t="str">
        <f t="shared" si="25"/>
        <v>M3</v>
      </c>
      <c r="W52" s="191"/>
      <c r="X52" s="224">
        <f>IF('FG_243way_Regular Symbol'!T52="","",'FG_243way_Regular Symbol'!T52)</f>
        <v>8</v>
      </c>
      <c r="Y52" s="224">
        <f>IF('FG_243way_Regular Symbol'!U52="","",'FG_243way_Regular Symbol'!U52)</f>
        <v>8</v>
      </c>
      <c r="Z52" s="224">
        <f>IF('FG_243way_Regular Symbol'!V52="","",'FG_243way_Regular Symbol'!V52)</f>
        <v>7</v>
      </c>
      <c r="AA52" s="224">
        <f>IF('FG_243way_Regular Symbol'!W52="","",'FG_243way_Regular Symbol'!W52)</f>
        <v>6</v>
      </c>
      <c r="AB52" s="224">
        <f>IF('FG_243way_Regular Symbol'!X52="","",'FG_243way_Regular Symbol'!X52)</f>
        <v>3</v>
      </c>
      <c r="AD52" s="191"/>
      <c r="AE52" s="249" t="str">
        <f t="shared" si="26"/>
        <v>Ｑ</v>
      </c>
      <c r="AF52" s="249" t="str">
        <f t="shared" si="27"/>
        <v>Ｑ</v>
      </c>
      <c r="AG52" s="249" t="str">
        <f t="shared" si="28"/>
        <v>Ｋ</v>
      </c>
      <c r="AH52" s="249" t="str">
        <f t="shared" si="29"/>
        <v>Ａ</v>
      </c>
      <c r="AI52" s="249" t="str">
        <f t="shared" si="30"/>
        <v>申公豹</v>
      </c>
    </row>
    <row r="53" spans="6:37" ht="18">
      <c r="F53" s="36"/>
      <c r="G53" s="36"/>
      <c r="H53" s="36"/>
      <c r="I53" s="36"/>
      <c r="J53" s="36"/>
      <c r="K53" s="36"/>
      <c r="L53" s="191">
        <v>50</v>
      </c>
      <c r="M53" s="315" t="str">
        <f t="shared" si="19"/>
        <v/>
      </c>
      <c r="N53" s="315" t="str">
        <f t="shared" si="20"/>
        <v/>
      </c>
      <c r="P53" s="191">
        <v>50</v>
      </c>
      <c r="Q53" s="315" t="str">
        <f t="shared" si="21"/>
        <v>K</v>
      </c>
      <c r="R53" s="315" t="str">
        <f t="shared" si="22"/>
        <v>K</v>
      </c>
      <c r="S53" s="315" t="str">
        <f t="shared" si="23"/>
        <v>M5</v>
      </c>
      <c r="T53" s="315" t="str">
        <f t="shared" si="24"/>
        <v>M2</v>
      </c>
      <c r="U53" s="315" t="str">
        <f t="shared" si="25"/>
        <v>J</v>
      </c>
      <c r="W53" s="191"/>
      <c r="X53" s="224">
        <f>IF('FG_243way_Regular Symbol'!T53="","",'FG_243way_Regular Symbol'!T53)</f>
        <v>7</v>
      </c>
      <c r="Y53" s="224">
        <f>IF('FG_243way_Regular Symbol'!U53="","",'FG_243way_Regular Symbol'!U53)</f>
        <v>7</v>
      </c>
      <c r="Z53" s="224">
        <f>IF('FG_243way_Regular Symbol'!V53="","",'FG_243way_Regular Symbol'!V53)</f>
        <v>5</v>
      </c>
      <c r="AA53" s="224">
        <f>IF('FG_243way_Regular Symbol'!W53="","",'FG_243way_Regular Symbol'!W53)</f>
        <v>2</v>
      </c>
      <c r="AB53" s="224">
        <f>IF('FG_243way_Regular Symbol'!X53="","",'FG_243way_Regular Symbol'!X53)</f>
        <v>9</v>
      </c>
      <c r="AD53" s="191"/>
      <c r="AE53" s="249" t="str">
        <f t="shared" si="26"/>
        <v>Ｋ</v>
      </c>
      <c r="AF53" s="249" t="str">
        <f t="shared" si="27"/>
        <v>Ｋ</v>
      </c>
      <c r="AG53" s="249" t="str">
        <f t="shared" si="28"/>
        <v>姜子牙</v>
      </c>
      <c r="AH53" s="249" t="str">
        <f t="shared" si="29"/>
        <v>小九</v>
      </c>
      <c r="AI53" s="249" t="str">
        <f t="shared" si="30"/>
        <v>Ｊ</v>
      </c>
    </row>
    <row r="54" spans="6:37" ht="18">
      <c r="L54" s="191">
        <v>51</v>
      </c>
      <c r="M54" s="315" t="str">
        <f t="shared" si="19"/>
        <v/>
      </c>
      <c r="N54" s="315" t="str">
        <f t="shared" si="20"/>
        <v/>
      </c>
      <c r="P54" s="191">
        <v>51</v>
      </c>
      <c r="Q54" s="315" t="str">
        <f t="shared" si="21"/>
        <v>M4</v>
      </c>
      <c r="R54" s="315" t="str">
        <f t="shared" si="22"/>
        <v>M3</v>
      </c>
      <c r="S54" s="315" t="str">
        <f t="shared" si="23"/>
        <v>J</v>
      </c>
      <c r="T54" s="315" t="str">
        <f t="shared" si="24"/>
        <v>BN</v>
      </c>
      <c r="U54" s="315" t="str">
        <f t="shared" si="25"/>
        <v>A</v>
      </c>
      <c r="W54" s="191"/>
      <c r="X54" s="224">
        <f>IF('FG_243way_Regular Symbol'!T54="","",'FG_243way_Regular Symbol'!T54)</f>
        <v>4</v>
      </c>
      <c r="Y54" s="224">
        <f>IF('FG_243way_Regular Symbol'!U54="","",'FG_243way_Regular Symbol'!U54)</f>
        <v>3</v>
      </c>
      <c r="Z54" s="224">
        <f>IF('FG_243way_Regular Symbol'!V54="","",'FG_243way_Regular Symbol'!V54)</f>
        <v>9</v>
      </c>
      <c r="AA54" s="224">
        <f>IF('FG_243way_Regular Symbol'!W54="","",'FG_243way_Regular Symbol'!W54)</f>
        <v>11</v>
      </c>
      <c r="AB54" s="224">
        <f>IF('FG_243way_Regular Symbol'!X54="","",'FG_243way_Regular Symbol'!X54)</f>
        <v>6</v>
      </c>
      <c r="AD54" s="191"/>
      <c r="AE54" s="249" t="str">
        <f t="shared" si="26"/>
        <v>九尾狐</v>
      </c>
      <c r="AF54" s="249" t="str">
        <f t="shared" si="27"/>
        <v>申公豹</v>
      </c>
      <c r="AG54" s="249" t="str">
        <f t="shared" si="28"/>
        <v>Ｊ</v>
      </c>
      <c r="AH54" s="249" t="str">
        <f t="shared" si="29"/>
        <v>白髮姜子牙</v>
      </c>
      <c r="AI54" s="249" t="str">
        <f t="shared" si="30"/>
        <v>Ａ</v>
      </c>
      <c r="AJ54" s="113"/>
      <c r="AK54" s="113"/>
    </row>
    <row r="55" spans="6:37" ht="18">
      <c r="L55" s="191">
        <v>52</v>
      </c>
      <c r="M55" s="315" t="str">
        <f t="shared" si="19"/>
        <v/>
      </c>
      <c r="N55" s="315" t="str">
        <f t="shared" si="20"/>
        <v/>
      </c>
      <c r="P55" s="191">
        <v>52</v>
      </c>
      <c r="Q55" s="315" t="str">
        <f t="shared" si="21"/>
        <v>M4</v>
      </c>
      <c r="R55" s="315" t="str">
        <f t="shared" si="22"/>
        <v>J</v>
      </c>
      <c r="S55" s="315" t="str">
        <f t="shared" si="23"/>
        <v>K</v>
      </c>
      <c r="T55" s="315" t="str">
        <f t="shared" si="24"/>
        <v>J</v>
      </c>
      <c r="U55" s="315" t="str">
        <f t="shared" si="25"/>
        <v>M4</v>
      </c>
      <c r="W55" s="191"/>
      <c r="X55" s="224">
        <f>IF('FG_243way_Regular Symbol'!T55="","",'FG_243way_Regular Symbol'!T55)</f>
        <v>4</v>
      </c>
      <c r="Y55" s="224">
        <f>IF('FG_243way_Regular Symbol'!U55="","",'FG_243way_Regular Symbol'!U55)</f>
        <v>9</v>
      </c>
      <c r="Z55" s="224">
        <f>IF('FG_243way_Regular Symbol'!V55="","",'FG_243way_Regular Symbol'!V55)</f>
        <v>7</v>
      </c>
      <c r="AA55" s="224">
        <f>IF('FG_243way_Regular Symbol'!W55="","",'FG_243way_Regular Symbol'!W55)</f>
        <v>9</v>
      </c>
      <c r="AB55" s="224">
        <f>IF('FG_243way_Regular Symbol'!X55="","",'FG_243way_Regular Symbol'!X55)</f>
        <v>4</v>
      </c>
      <c r="AD55" s="191"/>
      <c r="AE55" s="249" t="str">
        <f t="shared" si="26"/>
        <v>九尾狐</v>
      </c>
      <c r="AF55" s="249" t="str">
        <f t="shared" si="27"/>
        <v>Ｊ</v>
      </c>
      <c r="AG55" s="249" t="str">
        <f t="shared" si="28"/>
        <v>Ｋ</v>
      </c>
      <c r="AH55" s="249" t="str">
        <f t="shared" si="29"/>
        <v>Ｊ</v>
      </c>
      <c r="AI55" s="249" t="str">
        <f t="shared" si="30"/>
        <v>九尾狐</v>
      </c>
      <c r="AJ55" s="191"/>
      <c r="AK55" s="191"/>
    </row>
    <row r="56" spans="6:37" ht="18">
      <c r="L56" s="191">
        <v>53</v>
      </c>
      <c r="M56" s="315" t="str">
        <f t="shared" si="19"/>
        <v/>
      </c>
      <c r="N56" s="315" t="str">
        <f t="shared" si="20"/>
        <v/>
      </c>
      <c r="P56" s="191">
        <v>53</v>
      </c>
      <c r="Q56" s="315" t="str">
        <f t="shared" si="21"/>
        <v>M5</v>
      </c>
      <c r="R56" s="315" t="str">
        <f t="shared" si="22"/>
        <v>M4</v>
      </c>
      <c r="S56" s="315" t="str">
        <f t="shared" si="23"/>
        <v>M2</v>
      </c>
      <c r="T56" s="315" t="str">
        <f t="shared" si="24"/>
        <v>J</v>
      </c>
      <c r="U56" s="315" t="str">
        <f t="shared" si="25"/>
        <v>J</v>
      </c>
      <c r="W56" s="191"/>
      <c r="X56" s="224">
        <f>IF('FG_243way_Regular Symbol'!T56="","",'FG_243way_Regular Symbol'!T56)</f>
        <v>5</v>
      </c>
      <c r="Y56" s="224">
        <f>IF('FG_243way_Regular Symbol'!U56="","",'FG_243way_Regular Symbol'!U56)</f>
        <v>4</v>
      </c>
      <c r="Z56" s="224">
        <f>IF('FG_243way_Regular Symbol'!V56="","",'FG_243way_Regular Symbol'!V56)</f>
        <v>2</v>
      </c>
      <c r="AA56" s="224">
        <f>IF('FG_243way_Regular Symbol'!W56="","",'FG_243way_Regular Symbol'!W56)</f>
        <v>9</v>
      </c>
      <c r="AB56" s="224">
        <f>IF('FG_243way_Regular Symbol'!X56="","",'FG_243way_Regular Symbol'!X56)</f>
        <v>9</v>
      </c>
      <c r="AD56" s="191"/>
      <c r="AE56" s="249" t="str">
        <f t="shared" si="26"/>
        <v>姜子牙</v>
      </c>
      <c r="AF56" s="249" t="str">
        <f t="shared" si="27"/>
        <v>九尾狐</v>
      </c>
      <c r="AG56" s="249" t="str">
        <f t="shared" si="28"/>
        <v>小九</v>
      </c>
      <c r="AH56" s="249" t="str">
        <f t="shared" si="29"/>
        <v>Ｊ</v>
      </c>
      <c r="AI56" s="249" t="str">
        <f t="shared" si="30"/>
        <v>Ｊ</v>
      </c>
      <c r="AJ56" s="191"/>
      <c r="AK56" s="191"/>
    </row>
    <row r="57" spans="6:37" ht="18">
      <c r="L57" s="191">
        <v>54</v>
      </c>
      <c r="M57" s="315" t="str">
        <f t="shared" si="19"/>
        <v/>
      </c>
      <c r="N57" s="315" t="str">
        <f t="shared" si="20"/>
        <v/>
      </c>
      <c r="P57" s="191">
        <v>54</v>
      </c>
      <c r="Q57" s="315" t="str">
        <f t="shared" si="21"/>
        <v>M1</v>
      </c>
      <c r="R57" s="315" t="str">
        <f t="shared" si="22"/>
        <v>M5</v>
      </c>
      <c r="S57" s="315" t="str">
        <f t="shared" si="23"/>
        <v>S1</v>
      </c>
      <c r="T57" s="315" t="str">
        <f t="shared" si="24"/>
        <v>A</v>
      </c>
      <c r="U57" s="315" t="str">
        <f t="shared" si="25"/>
        <v>BN</v>
      </c>
      <c r="W57" s="191"/>
      <c r="X57" s="224">
        <f>IF('FG_243way_Regular Symbol'!T57="","",'FG_243way_Regular Symbol'!T57)</f>
        <v>1</v>
      </c>
      <c r="Y57" s="224">
        <f>IF('FG_243way_Regular Symbol'!U57="","",'FG_243way_Regular Symbol'!U57)</f>
        <v>5</v>
      </c>
      <c r="Z57" s="224">
        <f>IF('FG_243way_Regular Symbol'!V57="","",'FG_243way_Regular Symbol'!V57)</f>
        <v>12</v>
      </c>
      <c r="AA57" s="224">
        <f>IF('FG_243way_Regular Symbol'!W57="","",'FG_243way_Regular Symbol'!W57)</f>
        <v>6</v>
      </c>
      <c r="AB57" s="224">
        <f>IF('FG_243way_Regular Symbol'!X57="","",'FG_243way_Regular Symbol'!X57)</f>
        <v>11</v>
      </c>
      <c r="AD57" s="191"/>
      <c r="AE57" s="249" t="str">
        <f t="shared" si="26"/>
        <v>四不像大頭</v>
      </c>
      <c r="AF57" s="249" t="str">
        <f t="shared" si="27"/>
        <v>姜子牙</v>
      </c>
      <c r="AG57" s="249" t="str">
        <f t="shared" si="28"/>
        <v>輪迴門</v>
      </c>
      <c r="AH57" s="249" t="str">
        <f t="shared" si="29"/>
        <v>Ａ</v>
      </c>
      <c r="AI57" s="249" t="str">
        <f t="shared" si="30"/>
        <v>白髮姜子牙</v>
      </c>
      <c r="AJ57" s="191"/>
      <c r="AK57" s="191"/>
    </row>
    <row r="58" spans="6:37" ht="18">
      <c r="L58" s="191">
        <v>55</v>
      </c>
      <c r="M58" s="315" t="str">
        <f t="shared" si="19"/>
        <v/>
      </c>
      <c r="N58" s="315" t="str">
        <f t="shared" si="20"/>
        <v/>
      </c>
      <c r="P58" s="191">
        <v>55</v>
      </c>
      <c r="Q58" s="315" t="str">
        <f t="shared" si="21"/>
        <v>M1</v>
      </c>
      <c r="R58" s="315" t="str">
        <f t="shared" si="22"/>
        <v>TE</v>
      </c>
      <c r="S58" s="315" t="str">
        <f t="shared" si="23"/>
        <v>M5</v>
      </c>
      <c r="T58" s="315" t="str">
        <f t="shared" si="24"/>
        <v>Q</v>
      </c>
      <c r="U58" s="315" t="str">
        <f t="shared" si="25"/>
        <v>M3</v>
      </c>
      <c r="W58" s="191"/>
      <c r="X58" s="224">
        <f>IF('FG_243way_Regular Symbol'!T58="","",'FG_243way_Regular Symbol'!T58)</f>
        <v>1</v>
      </c>
      <c r="Y58" s="224">
        <f>IF('FG_243way_Regular Symbol'!U58="","",'FG_243way_Regular Symbol'!U58)</f>
        <v>10</v>
      </c>
      <c r="Z58" s="224">
        <f>IF('FG_243way_Regular Symbol'!V58="","",'FG_243way_Regular Symbol'!V58)</f>
        <v>5</v>
      </c>
      <c r="AA58" s="224">
        <f>IF('FG_243way_Regular Symbol'!W58="","",'FG_243way_Regular Symbol'!W58)</f>
        <v>8</v>
      </c>
      <c r="AB58" s="224">
        <f>IF('FG_243way_Regular Symbol'!X58="","",'FG_243way_Regular Symbol'!X58)</f>
        <v>3</v>
      </c>
      <c r="AD58" s="191"/>
      <c r="AE58" s="249" t="str">
        <f t="shared" si="26"/>
        <v>四不像大頭</v>
      </c>
      <c r="AF58" s="249">
        <f t="shared" si="27"/>
        <v>10</v>
      </c>
      <c r="AG58" s="249" t="str">
        <f t="shared" si="28"/>
        <v>姜子牙</v>
      </c>
      <c r="AH58" s="249" t="str">
        <f t="shared" si="29"/>
        <v>Ｑ</v>
      </c>
      <c r="AI58" s="249" t="str">
        <f t="shared" si="30"/>
        <v>申公豹</v>
      </c>
      <c r="AJ58" s="191"/>
      <c r="AK58" s="191"/>
    </row>
    <row r="59" spans="6:37" ht="18">
      <c r="L59" s="191">
        <v>56</v>
      </c>
      <c r="M59" s="315" t="str">
        <f t="shared" si="19"/>
        <v/>
      </c>
      <c r="N59" s="315" t="str">
        <f t="shared" si="20"/>
        <v>M2</v>
      </c>
      <c r="P59" s="191">
        <v>56</v>
      </c>
      <c r="Q59" s="315" t="str">
        <f t="shared" si="21"/>
        <v>Q</v>
      </c>
      <c r="R59" s="315" t="str">
        <f t="shared" si="22"/>
        <v>M2</v>
      </c>
      <c r="S59" s="315" t="str">
        <f t="shared" si="23"/>
        <v>M1</v>
      </c>
      <c r="T59" s="315" t="str">
        <f t="shared" si="24"/>
        <v/>
      </c>
      <c r="U59" s="315" t="str">
        <f t="shared" si="25"/>
        <v>J</v>
      </c>
      <c r="W59" s="191"/>
      <c r="X59" s="224">
        <f>IF('FG_243way_Regular Symbol'!T59="","",'FG_243way_Regular Symbol'!T59)</f>
        <v>8</v>
      </c>
      <c r="Y59" s="224">
        <f>IF('FG_243way_Regular Symbol'!U59="","",'FG_243way_Regular Symbol'!U59)</f>
        <v>2</v>
      </c>
      <c r="Z59" s="224">
        <f>IF('FG_243way_Regular Symbol'!V59="","",'FG_243way_Regular Symbol'!V59)</f>
        <v>1</v>
      </c>
      <c r="AA59" s="224" t="str">
        <f>IF('FG_243way_Regular Symbol'!W59="","",'FG_243way_Regular Symbol'!W59)</f>
        <v/>
      </c>
      <c r="AB59" s="224">
        <f>IF('FG_243way_Regular Symbol'!X59="","",'FG_243way_Regular Symbol'!X59)</f>
        <v>9</v>
      </c>
      <c r="AD59" s="191"/>
      <c r="AE59" s="249" t="str">
        <f t="shared" si="26"/>
        <v>Ｑ</v>
      </c>
      <c r="AF59" s="249" t="str">
        <f t="shared" si="27"/>
        <v>小九</v>
      </c>
      <c r="AG59" s="249" t="str">
        <f t="shared" si="28"/>
        <v>四不像大頭</v>
      </c>
      <c r="AH59" s="249" t="str">
        <f t="shared" si="29"/>
        <v/>
      </c>
      <c r="AI59" s="249" t="str">
        <f t="shared" si="30"/>
        <v>Ｊ</v>
      </c>
      <c r="AJ59" s="191"/>
      <c r="AK59" s="191"/>
    </row>
    <row r="60" spans="6:37" ht="18">
      <c r="L60" s="191">
        <v>57</v>
      </c>
      <c r="M60" s="315" t="str">
        <f t="shared" si="19"/>
        <v/>
      </c>
      <c r="N60" s="315" t="str">
        <f t="shared" si="20"/>
        <v>A</v>
      </c>
      <c r="P60" s="191">
        <v>57</v>
      </c>
      <c r="Q60" s="315" t="str">
        <f t="shared" si="21"/>
        <v>J</v>
      </c>
      <c r="R60" s="315" t="str">
        <f t="shared" si="22"/>
        <v>A</v>
      </c>
      <c r="S60" s="315" t="str">
        <f t="shared" si="23"/>
        <v>M4</v>
      </c>
      <c r="T60" s="315" t="str">
        <f t="shared" si="24"/>
        <v/>
      </c>
      <c r="U60" s="315" t="str">
        <f t="shared" si="25"/>
        <v>K</v>
      </c>
      <c r="W60" s="191"/>
      <c r="X60" s="224">
        <f>IF('FG_243way_Regular Symbol'!T60="","",'FG_243way_Regular Symbol'!T60)</f>
        <v>9</v>
      </c>
      <c r="Y60" s="224">
        <f>IF('FG_243way_Regular Symbol'!U60="","",'FG_243way_Regular Symbol'!U60)</f>
        <v>6</v>
      </c>
      <c r="Z60" s="224">
        <f>IF('FG_243way_Regular Symbol'!V60="","",'FG_243way_Regular Symbol'!V60)</f>
        <v>4</v>
      </c>
      <c r="AA60" s="224" t="str">
        <f>IF('FG_243way_Regular Symbol'!W60="","",'FG_243way_Regular Symbol'!W60)</f>
        <v/>
      </c>
      <c r="AB60" s="224">
        <f>IF('FG_243way_Regular Symbol'!X60="","",'FG_243way_Regular Symbol'!X60)</f>
        <v>7</v>
      </c>
      <c r="AD60" s="191"/>
      <c r="AE60" s="249" t="str">
        <f t="shared" si="26"/>
        <v>Ｊ</v>
      </c>
      <c r="AF60" s="249" t="str">
        <f t="shared" si="27"/>
        <v>Ａ</v>
      </c>
      <c r="AG60" s="249" t="str">
        <f t="shared" si="28"/>
        <v>九尾狐</v>
      </c>
      <c r="AH60" s="249" t="str">
        <f t="shared" si="29"/>
        <v/>
      </c>
      <c r="AI60" s="249" t="str">
        <f t="shared" si="30"/>
        <v>Ｋ</v>
      </c>
      <c r="AJ60" s="191"/>
      <c r="AK60" s="191"/>
    </row>
    <row r="61" spans="6:37" ht="18">
      <c r="L61" s="191">
        <v>58</v>
      </c>
      <c r="M61" s="315" t="str">
        <f t="shared" si="19"/>
        <v/>
      </c>
      <c r="N61" s="315" t="str">
        <f t="shared" si="20"/>
        <v>WW</v>
      </c>
      <c r="P61" s="191">
        <v>58</v>
      </c>
      <c r="Q61" s="315" t="str">
        <f t="shared" si="21"/>
        <v>A</v>
      </c>
      <c r="R61" s="315" t="str">
        <f t="shared" si="22"/>
        <v>WW</v>
      </c>
      <c r="S61" s="315" t="str">
        <f t="shared" si="23"/>
        <v>J</v>
      </c>
      <c r="T61" s="315" t="str">
        <f t="shared" si="24"/>
        <v/>
      </c>
      <c r="U61" s="315" t="str">
        <f t="shared" si="25"/>
        <v>M2</v>
      </c>
      <c r="W61" s="191"/>
      <c r="X61" s="224">
        <f>IF('FG_243way_Regular Symbol'!T61="","",'FG_243way_Regular Symbol'!T61)</f>
        <v>6</v>
      </c>
      <c r="Y61" s="224">
        <f>IF('FG_243way_Regular Symbol'!U61="","",'FG_243way_Regular Symbol'!U61)</f>
        <v>13</v>
      </c>
      <c r="Z61" s="224">
        <f>IF('FG_243way_Regular Symbol'!V61="","",'FG_243way_Regular Symbol'!V61)</f>
        <v>9</v>
      </c>
      <c r="AA61" s="224" t="str">
        <f>IF('FG_243way_Regular Symbol'!W61="","",'FG_243way_Regular Symbol'!W61)</f>
        <v/>
      </c>
      <c r="AB61" s="224">
        <f>IF('FG_243way_Regular Symbol'!X61="","",'FG_243way_Regular Symbol'!X61)</f>
        <v>2</v>
      </c>
      <c r="AD61" s="191"/>
      <c r="AE61" s="249" t="str">
        <f t="shared" si="26"/>
        <v>Ａ</v>
      </c>
      <c r="AF61" s="249" t="str">
        <f t="shared" si="27"/>
        <v>手杖</v>
      </c>
      <c r="AG61" s="249" t="str">
        <f t="shared" si="28"/>
        <v>Ｊ</v>
      </c>
      <c r="AH61" s="249" t="str">
        <f t="shared" si="29"/>
        <v/>
      </c>
      <c r="AI61" s="249" t="str">
        <f t="shared" si="30"/>
        <v>小九</v>
      </c>
      <c r="AJ61" s="191"/>
      <c r="AK61" s="191"/>
    </row>
    <row r="62" spans="6:37" ht="18">
      <c r="L62" s="191">
        <v>59</v>
      </c>
      <c r="M62" s="315" t="str">
        <f t="shared" si="19"/>
        <v/>
      </c>
      <c r="N62" s="315" t="str">
        <f t="shared" si="20"/>
        <v>J</v>
      </c>
      <c r="P62" s="191">
        <v>59</v>
      </c>
      <c r="Q62" s="315" t="str">
        <f t="shared" si="21"/>
        <v>K</v>
      </c>
      <c r="R62" s="315" t="str">
        <f t="shared" si="22"/>
        <v>J</v>
      </c>
      <c r="S62" s="315" t="str">
        <f t="shared" si="23"/>
        <v>A</v>
      </c>
      <c r="T62" s="315" t="str">
        <f t="shared" si="24"/>
        <v/>
      </c>
      <c r="U62" s="315" t="str">
        <f t="shared" si="25"/>
        <v>K</v>
      </c>
      <c r="W62" s="191"/>
      <c r="X62" s="224">
        <f>IF('FG_243way_Regular Symbol'!T62="","",'FG_243way_Regular Symbol'!T62)</f>
        <v>7</v>
      </c>
      <c r="Y62" s="224">
        <f>IF('FG_243way_Regular Symbol'!U62="","",'FG_243way_Regular Symbol'!U62)</f>
        <v>9</v>
      </c>
      <c r="Z62" s="224">
        <f>IF('FG_243way_Regular Symbol'!V62="","",'FG_243way_Regular Symbol'!V62)</f>
        <v>6</v>
      </c>
      <c r="AA62" s="224" t="str">
        <f>IF('FG_243way_Regular Symbol'!W62="","",'FG_243way_Regular Symbol'!W62)</f>
        <v/>
      </c>
      <c r="AB62" s="224">
        <f>IF('FG_243way_Regular Symbol'!X62="","",'FG_243way_Regular Symbol'!X62)</f>
        <v>7</v>
      </c>
      <c r="AD62" s="191"/>
      <c r="AE62" s="249" t="str">
        <f t="shared" si="26"/>
        <v>Ｋ</v>
      </c>
      <c r="AF62" s="249" t="str">
        <f t="shared" si="27"/>
        <v>Ｊ</v>
      </c>
      <c r="AG62" s="249" t="str">
        <f t="shared" si="28"/>
        <v>Ａ</v>
      </c>
      <c r="AH62" s="249" t="str">
        <f t="shared" si="29"/>
        <v/>
      </c>
      <c r="AI62" s="249" t="str">
        <f t="shared" si="30"/>
        <v>Ｋ</v>
      </c>
      <c r="AJ62" s="191"/>
      <c r="AK62" s="191"/>
    </row>
    <row r="63" spans="6:37" ht="18">
      <c r="L63" s="191">
        <v>60</v>
      </c>
      <c r="M63" s="315" t="str">
        <f t="shared" si="19"/>
        <v/>
      </c>
      <c r="N63" s="315" t="str">
        <f t="shared" si="20"/>
        <v>K</v>
      </c>
      <c r="P63" s="191">
        <v>60</v>
      </c>
      <c r="Q63" s="315" t="str">
        <f t="shared" si="21"/>
        <v>M1</v>
      </c>
      <c r="R63" s="315" t="str">
        <f t="shared" si="22"/>
        <v>K</v>
      </c>
      <c r="S63" s="315" t="str">
        <f t="shared" si="23"/>
        <v/>
      </c>
      <c r="T63" s="315" t="str">
        <f t="shared" si="24"/>
        <v/>
      </c>
      <c r="U63" s="315" t="str">
        <f t="shared" si="25"/>
        <v>K</v>
      </c>
      <c r="W63" s="191"/>
      <c r="X63" s="224">
        <f>IF('FG_243way_Regular Symbol'!T63="","",'FG_243way_Regular Symbol'!T63)</f>
        <v>1</v>
      </c>
      <c r="Y63" s="224">
        <f>IF('FG_243way_Regular Symbol'!U63="","",'FG_243way_Regular Symbol'!U63)</f>
        <v>7</v>
      </c>
      <c r="Z63" s="224" t="str">
        <f>IF('FG_243way_Regular Symbol'!V63="","",'FG_243way_Regular Symbol'!V63)</f>
        <v/>
      </c>
      <c r="AA63" s="224" t="str">
        <f>IF('FG_243way_Regular Symbol'!W63="","",'FG_243way_Regular Symbol'!W63)</f>
        <v/>
      </c>
      <c r="AB63" s="224">
        <f>IF('FG_243way_Regular Symbol'!X63="","",'FG_243way_Regular Symbol'!X63)</f>
        <v>7</v>
      </c>
      <c r="AD63" s="191"/>
      <c r="AE63" s="249" t="str">
        <f t="shared" si="26"/>
        <v>四不像大頭</v>
      </c>
      <c r="AF63" s="249" t="str">
        <f t="shared" si="27"/>
        <v>Ｋ</v>
      </c>
      <c r="AG63" s="249" t="str">
        <f t="shared" si="28"/>
        <v/>
      </c>
      <c r="AH63" s="249" t="str">
        <f t="shared" si="29"/>
        <v/>
      </c>
      <c r="AI63" s="249" t="str">
        <f t="shared" si="30"/>
        <v>Ｋ</v>
      </c>
      <c r="AJ63" s="191"/>
      <c r="AK63" s="191"/>
    </row>
    <row r="64" spans="6:37" ht="18">
      <c r="L64" s="191">
        <v>61</v>
      </c>
      <c r="M64" s="315" t="str">
        <f t="shared" si="19"/>
        <v/>
      </c>
      <c r="N64" s="315" t="str">
        <f t="shared" si="20"/>
        <v/>
      </c>
      <c r="P64" s="191">
        <v>61</v>
      </c>
      <c r="Q64" s="315" t="str">
        <f t="shared" si="21"/>
        <v/>
      </c>
      <c r="R64" s="315" t="str">
        <f t="shared" si="22"/>
        <v>K</v>
      </c>
      <c r="S64" s="315" t="str">
        <f t="shared" si="23"/>
        <v/>
      </c>
      <c r="T64" s="315" t="str">
        <f t="shared" si="24"/>
        <v/>
      </c>
      <c r="U64" s="315" t="str">
        <f t="shared" si="25"/>
        <v>Q</v>
      </c>
      <c r="W64" s="191"/>
      <c r="X64" s="224" t="str">
        <f>IF('FG_243way_Regular Symbol'!T64="","",'FG_243way_Regular Symbol'!T64)</f>
        <v/>
      </c>
      <c r="Y64" s="224">
        <f>IF('FG_243way_Regular Symbol'!U64="","",'FG_243way_Regular Symbol'!U64)</f>
        <v>7</v>
      </c>
      <c r="Z64" s="224" t="str">
        <f>IF('FG_243way_Regular Symbol'!V64="","",'FG_243way_Regular Symbol'!V64)</f>
        <v/>
      </c>
      <c r="AA64" s="224" t="str">
        <f>IF('FG_243way_Regular Symbol'!W64="","",'FG_243way_Regular Symbol'!W64)</f>
        <v/>
      </c>
      <c r="AB64" s="224">
        <f>IF('FG_243way_Regular Symbol'!X64="","",'FG_243way_Regular Symbol'!X64)</f>
        <v>8</v>
      </c>
      <c r="AD64" s="191"/>
      <c r="AE64" s="249" t="str">
        <f t="shared" si="26"/>
        <v/>
      </c>
      <c r="AF64" s="249" t="str">
        <f t="shared" si="27"/>
        <v>Ｋ</v>
      </c>
      <c r="AG64" s="249" t="str">
        <f t="shared" si="28"/>
        <v/>
      </c>
      <c r="AH64" s="249" t="str">
        <f t="shared" si="29"/>
        <v/>
      </c>
      <c r="AI64" s="249" t="str">
        <f t="shared" si="30"/>
        <v>Ｑ</v>
      </c>
      <c r="AJ64" s="191"/>
      <c r="AK64" s="191"/>
    </row>
    <row r="65" spans="12:37" ht="18">
      <c r="L65" s="191">
        <v>62</v>
      </c>
      <c r="M65" s="315" t="str">
        <f t="shared" si="19"/>
        <v/>
      </c>
      <c r="N65" s="315" t="str">
        <f t="shared" si="20"/>
        <v/>
      </c>
      <c r="P65" s="191">
        <v>62</v>
      </c>
      <c r="Q65" s="315" t="str">
        <f t="shared" si="21"/>
        <v/>
      </c>
      <c r="R65" s="315" t="str">
        <f t="shared" si="22"/>
        <v>K</v>
      </c>
      <c r="S65" s="315" t="str">
        <f t="shared" si="23"/>
        <v/>
      </c>
      <c r="T65" s="315" t="str">
        <f t="shared" si="24"/>
        <v/>
      </c>
      <c r="U65" s="315" t="str">
        <f t="shared" si="25"/>
        <v>K</v>
      </c>
      <c r="W65" s="191"/>
      <c r="X65" s="224" t="str">
        <f>IF('FG_243way_Regular Symbol'!T65="","",'FG_243way_Regular Symbol'!T65)</f>
        <v/>
      </c>
      <c r="Y65" s="224">
        <f>IF('FG_243way_Regular Symbol'!U65="","",'FG_243way_Regular Symbol'!U65)</f>
        <v>7</v>
      </c>
      <c r="Z65" s="224" t="str">
        <f>IF('FG_243way_Regular Symbol'!V65="","",'FG_243way_Regular Symbol'!V65)</f>
        <v/>
      </c>
      <c r="AA65" s="224" t="str">
        <f>IF('FG_243way_Regular Symbol'!W65="","",'FG_243way_Regular Symbol'!W65)</f>
        <v/>
      </c>
      <c r="AB65" s="224">
        <f>IF('FG_243way_Regular Symbol'!X65="","",'FG_243way_Regular Symbol'!X65)</f>
        <v>7</v>
      </c>
      <c r="AD65" s="191"/>
      <c r="AE65" s="249" t="str">
        <f t="shared" si="26"/>
        <v/>
      </c>
      <c r="AF65" s="249" t="str">
        <f t="shared" si="27"/>
        <v>Ｋ</v>
      </c>
      <c r="AG65" s="249" t="str">
        <f t="shared" si="28"/>
        <v/>
      </c>
      <c r="AH65" s="249" t="str">
        <f t="shared" si="29"/>
        <v/>
      </c>
      <c r="AI65" s="249" t="str">
        <f t="shared" si="30"/>
        <v>Ｋ</v>
      </c>
      <c r="AJ65" s="191"/>
      <c r="AK65" s="191"/>
    </row>
    <row r="66" spans="12:37" ht="18">
      <c r="L66" s="191">
        <v>63</v>
      </c>
      <c r="M66" s="315" t="str">
        <f t="shared" si="19"/>
        <v/>
      </c>
      <c r="N66" s="315" t="str">
        <f t="shared" si="20"/>
        <v/>
      </c>
      <c r="P66" s="191">
        <v>63</v>
      </c>
      <c r="Q66" s="315" t="str">
        <f t="shared" si="21"/>
        <v/>
      </c>
      <c r="R66" s="315" t="str">
        <f t="shared" si="22"/>
        <v>J</v>
      </c>
      <c r="S66" s="315" t="str">
        <f t="shared" si="23"/>
        <v/>
      </c>
      <c r="T66" s="315" t="str">
        <f t="shared" si="24"/>
        <v/>
      </c>
      <c r="U66" s="315" t="str">
        <f t="shared" si="25"/>
        <v>K</v>
      </c>
      <c r="W66" s="191"/>
      <c r="X66" s="224" t="str">
        <f>IF('FG_243way_Regular Symbol'!T66="","",'FG_243way_Regular Symbol'!T66)</f>
        <v/>
      </c>
      <c r="Y66" s="224">
        <f>IF('FG_243way_Regular Symbol'!U66="","",'FG_243way_Regular Symbol'!U66)</f>
        <v>9</v>
      </c>
      <c r="Z66" s="224" t="str">
        <f>IF('FG_243way_Regular Symbol'!V66="","",'FG_243way_Regular Symbol'!V66)</f>
        <v/>
      </c>
      <c r="AA66" s="224" t="str">
        <f>IF('FG_243way_Regular Symbol'!W66="","",'FG_243way_Regular Symbol'!W66)</f>
        <v/>
      </c>
      <c r="AB66" s="224">
        <f>IF('FG_243way_Regular Symbol'!X66="","",'FG_243way_Regular Symbol'!X66)</f>
        <v>7</v>
      </c>
      <c r="AD66" s="191"/>
      <c r="AE66" s="249" t="str">
        <f t="shared" si="26"/>
        <v/>
      </c>
      <c r="AF66" s="249" t="str">
        <f t="shared" si="27"/>
        <v>Ｊ</v>
      </c>
      <c r="AG66" s="249" t="str">
        <f t="shared" si="28"/>
        <v/>
      </c>
      <c r="AH66" s="249" t="str">
        <f t="shared" si="29"/>
        <v/>
      </c>
      <c r="AI66" s="249" t="str">
        <f t="shared" si="30"/>
        <v>Ｋ</v>
      </c>
      <c r="AJ66" s="191"/>
      <c r="AK66" s="191"/>
    </row>
    <row r="67" spans="12:37" ht="18">
      <c r="L67" s="191">
        <v>64</v>
      </c>
      <c r="M67" s="315" t="str">
        <f t="shared" ref="M67:M87" si="31">IF(OR(Q65="WW",Q66="WW",Q67="WW",Q68="WW",Q69="WW"),Q67,"")</f>
        <v/>
      </c>
      <c r="N67" s="315" t="str">
        <f t="shared" ref="N67:N87" si="32">IF(OR(R65="WW",R66="WW",R67="WW",R68="WW",R69="WW"),R67,"")</f>
        <v/>
      </c>
      <c r="P67" s="191">
        <v>64</v>
      </c>
      <c r="Q67" s="315" t="str">
        <f t="shared" ref="Q67:Q87" si="33">IF(X67="","",VLOOKUP(X67,$A$3:$B$15,2,FALSE))</f>
        <v/>
      </c>
      <c r="R67" s="315" t="str">
        <f t="shared" ref="R67:R87" si="34">IF(Y67="","",VLOOKUP(Y67,$A$3:$B$15,2,FALSE))</f>
        <v>K</v>
      </c>
      <c r="S67" s="315" t="str">
        <f t="shared" ref="S67:S87" si="35">IF(Z67="","",VLOOKUP(Z67,$A$3:$B$15,2,FALSE))</f>
        <v/>
      </c>
      <c r="T67" s="315" t="str">
        <f t="shared" ref="T67:T87" si="36">IF(AA67="","",VLOOKUP(AA67,$A$3:$B$15,2,FALSE))</f>
        <v/>
      </c>
      <c r="U67" s="315" t="str">
        <f t="shared" ref="U67:U87" si="37">IF(AB67="","",VLOOKUP(AB67,$A$3:$B$15,2,FALSE))</f>
        <v>M5</v>
      </c>
      <c r="W67" s="191"/>
      <c r="X67" s="224" t="str">
        <f>IF('FG_243way_Regular Symbol'!T67="","",'FG_243way_Regular Symbol'!T67)</f>
        <v/>
      </c>
      <c r="Y67" s="224">
        <f>IF('FG_243way_Regular Symbol'!U67="","",'FG_243way_Regular Symbol'!U67)</f>
        <v>7</v>
      </c>
      <c r="Z67" s="224" t="str">
        <f>IF('FG_243way_Regular Symbol'!V67="","",'FG_243way_Regular Symbol'!V67)</f>
        <v/>
      </c>
      <c r="AA67" s="224" t="str">
        <f>IF('FG_243way_Regular Symbol'!W67="","",'FG_243way_Regular Symbol'!W67)</f>
        <v/>
      </c>
      <c r="AB67" s="224">
        <f>IF('FG_243way_Regular Symbol'!X67="","",'FG_243way_Regular Symbol'!X67)</f>
        <v>5</v>
      </c>
      <c r="AD67" s="191"/>
      <c r="AE67" s="249" t="str">
        <f t="shared" ref="AE67:AE90" si="38">IF(X67="","",VLOOKUP(X67,$A$3:$C$15,3,FALSE))</f>
        <v/>
      </c>
      <c r="AF67" s="249" t="str">
        <f t="shared" ref="AF67:AF90" si="39">IF(Y67="","",VLOOKUP(Y67,$A$3:$C$15,3,FALSE))</f>
        <v>Ｋ</v>
      </c>
      <c r="AG67" s="249" t="str">
        <f t="shared" ref="AG67:AG90" si="40">IF(Z67="","",VLOOKUP(Z67,$A$3:$C$15,3,FALSE))</f>
        <v/>
      </c>
      <c r="AH67" s="249" t="str">
        <f t="shared" ref="AH67:AH90" si="41">IF(AA67="","",VLOOKUP(AA67,$A$3:$C$15,3,FALSE))</f>
        <v/>
      </c>
      <c r="AI67" s="249" t="str">
        <f t="shared" ref="AI67:AI90" si="42">IF(AB67="","",VLOOKUP(AB67,$A$3:$C$15,3,FALSE))</f>
        <v>姜子牙</v>
      </c>
      <c r="AJ67" s="191"/>
      <c r="AK67" s="191"/>
    </row>
    <row r="68" spans="12:37" ht="18">
      <c r="L68" s="191">
        <v>65</v>
      </c>
      <c r="M68" s="315" t="str">
        <f t="shared" si="31"/>
        <v/>
      </c>
      <c r="N68" s="315" t="str">
        <f t="shared" si="32"/>
        <v/>
      </c>
      <c r="P68" s="191">
        <v>65</v>
      </c>
      <c r="Q68" s="315" t="str">
        <f t="shared" si="33"/>
        <v/>
      </c>
      <c r="R68" s="315" t="str">
        <f t="shared" si="34"/>
        <v>M4</v>
      </c>
      <c r="S68" s="315" t="str">
        <f t="shared" si="35"/>
        <v/>
      </c>
      <c r="T68" s="315" t="str">
        <f t="shared" si="36"/>
        <v/>
      </c>
      <c r="U68" s="315" t="str">
        <f t="shared" si="37"/>
        <v>Q</v>
      </c>
      <c r="W68" s="191"/>
      <c r="X68" s="224" t="str">
        <f>IF('FG_243way_Regular Symbol'!T68="","",'FG_243way_Regular Symbol'!T68)</f>
        <v/>
      </c>
      <c r="Y68" s="224">
        <f>IF('FG_243way_Regular Symbol'!U68="","",'FG_243way_Regular Symbol'!U68)</f>
        <v>4</v>
      </c>
      <c r="Z68" s="224" t="str">
        <f>IF('FG_243way_Regular Symbol'!V68="","",'FG_243way_Regular Symbol'!V68)</f>
        <v/>
      </c>
      <c r="AA68" s="224" t="str">
        <f>IF('FG_243way_Regular Symbol'!W68="","",'FG_243way_Regular Symbol'!W68)</f>
        <v/>
      </c>
      <c r="AB68" s="224">
        <f>IF('FG_243way_Regular Symbol'!X68="","",'FG_243way_Regular Symbol'!X68)</f>
        <v>8</v>
      </c>
      <c r="AD68" s="191"/>
      <c r="AE68" s="249" t="str">
        <f t="shared" si="38"/>
        <v/>
      </c>
      <c r="AF68" s="249" t="str">
        <f t="shared" si="39"/>
        <v>九尾狐</v>
      </c>
      <c r="AG68" s="249" t="str">
        <f t="shared" si="40"/>
        <v/>
      </c>
      <c r="AH68" s="249" t="str">
        <f t="shared" si="41"/>
        <v/>
      </c>
      <c r="AI68" s="249" t="str">
        <f t="shared" si="42"/>
        <v>Ｑ</v>
      </c>
      <c r="AJ68" s="191"/>
      <c r="AK68" s="191"/>
    </row>
    <row r="69" spans="12:37" ht="18">
      <c r="L69" s="191">
        <v>66</v>
      </c>
      <c r="M69" s="315" t="str">
        <f t="shared" si="31"/>
        <v/>
      </c>
      <c r="N69" s="315" t="str">
        <f t="shared" si="32"/>
        <v/>
      </c>
      <c r="P69" s="191">
        <v>66</v>
      </c>
      <c r="Q69" s="315" t="str">
        <f t="shared" si="33"/>
        <v/>
      </c>
      <c r="R69" s="315" t="str">
        <f t="shared" si="34"/>
        <v>Q</v>
      </c>
      <c r="S69" s="315" t="str">
        <f t="shared" si="35"/>
        <v/>
      </c>
      <c r="T69" s="315" t="str">
        <f t="shared" si="36"/>
        <v/>
      </c>
      <c r="U69" s="315" t="str">
        <f t="shared" si="37"/>
        <v>K</v>
      </c>
      <c r="W69" s="191"/>
      <c r="X69" s="224" t="str">
        <f>IF('FG_243way_Regular Symbol'!T69="","",'FG_243way_Regular Symbol'!T69)</f>
        <v/>
      </c>
      <c r="Y69" s="224">
        <f>IF('FG_243way_Regular Symbol'!U69="","",'FG_243way_Regular Symbol'!U69)</f>
        <v>8</v>
      </c>
      <c r="Z69" s="224" t="str">
        <f>IF('FG_243way_Regular Symbol'!V69="","",'FG_243way_Regular Symbol'!V69)</f>
        <v/>
      </c>
      <c r="AA69" s="224" t="str">
        <f>IF('FG_243way_Regular Symbol'!W69="","",'FG_243way_Regular Symbol'!W69)</f>
        <v/>
      </c>
      <c r="AB69" s="224">
        <f>IF('FG_243way_Regular Symbol'!X69="","",'FG_243way_Regular Symbol'!X69)</f>
        <v>7</v>
      </c>
      <c r="AD69" s="191"/>
      <c r="AE69" s="249" t="str">
        <f t="shared" si="38"/>
        <v/>
      </c>
      <c r="AF69" s="249" t="str">
        <f t="shared" si="39"/>
        <v>Ｑ</v>
      </c>
      <c r="AG69" s="249" t="str">
        <f t="shared" si="40"/>
        <v/>
      </c>
      <c r="AH69" s="249" t="str">
        <f t="shared" si="41"/>
        <v/>
      </c>
      <c r="AI69" s="249" t="str">
        <f t="shared" si="42"/>
        <v>Ｋ</v>
      </c>
      <c r="AJ69" s="191"/>
      <c r="AK69" s="191"/>
    </row>
    <row r="70" spans="12:37" ht="18">
      <c r="L70" s="191">
        <v>67</v>
      </c>
      <c r="M70" s="315" t="str">
        <f t="shared" si="31"/>
        <v/>
      </c>
      <c r="N70" s="315" t="str">
        <f t="shared" si="32"/>
        <v/>
      </c>
      <c r="P70" s="191">
        <v>67</v>
      </c>
      <c r="Q70" s="315" t="str">
        <f t="shared" si="33"/>
        <v/>
      </c>
      <c r="R70" s="315" t="str">
        <f t="shared" si="34"/>
        <v>A</v>
      </c>
      <c r="S70" s="315" t="str">
        <f t="shared" si="35"/>
        <v/>
      </c>
      <c r="T70" s="315" t="str">
        <f t="shared" si="36"/>
        <v/>
      </c>
      <c r="U70" s="315" t="str">
        <f t="shared" si="37"/>
        <v>M3</v>
      </c>
      <c r="W70" s="191"/>
      <c r="X70" s="224" t="str">
        <f>IF('FG_243way_Regular Symbol'!T70="","",'FG_243way_Regular Symbol'!T70)</f>
        <v/>
      </c>
      <c r="Y70" s="224">
        <f>IF('FG_243way_Regular Symbol'!U70="","",'FG_243way_Regular Symbol'!U70)</f>
        <v>6</v>
      </c>
      <c r="Z70" s="224" t="str">
        <f>IF('FG_243way_Regular Symbol'!V70="","",'FG_243way_Regular Symbol'!V70)</f>
        <v/>
      </c>
      <c r="AA70" s="224" t="str">
        <f>IF('FG_243way_Regular Symbol'!W70="","",'FG_243way_Regular Symbol'!W70)</f>
        <v/>
      </c>
      <c r="AB70" s="224">
        <f>IF('FG_243way_Regular Symbol'!X70="","",'FG_243way_Regular Symbol'!X70)</f>
        <v>3</v>
      </c>
      <c r="AD70" s="191"/>
      <c r="AE70" s="249" t="str">
        <f t="shared" si="38"/>
        <v/>
      </c>
      <c r="AF70" s="249" t="str">
        <f t="shared" si="39"/>
        <v>Ａ</v>
      </c>
      <c r="AG70" s="249" t="str">
        <f t="shared" si="40"/>
        <v/>
      </c>
      <c r="AH70" s="249" t="str">
        <f t="shared" si="41"/>
        <v/>
      </c>
      <c r="AI70" s="249" t="str">
        <f t="shared" si="42"/>
        <v>申公豹</v>
      </c>
      <c r="AJ70" s="191"/>
      <c r="AK70" s="191"/>
    </row>
    <row r="71" spans="12:37" ht="18">
      <c r="L71" s="191">
        <v>68</v>
      </c>
      <c r="M71" s="315" t="str">
        <f t="shared" si="31"/>
        <v/>
      </c>
      <c r="N71" s="315" t="str">
        <f t="shared" si="32"/>
        <v/>
      </c>
      <c r="P71" s="191">
        <v>68</v>
      </c>
      <c r="Q71" s="315" t="str">
        <f t="shared" si="33"/>
        <v/>
      </c>
      <c r="R71" s="315" t="str">
        <f t="shared" si="34"/>
        <v>M5</v>
      </c>
      <c r="S71" s="315" t="str">
        <f t="shared" si="35"/>
        <v/>
      </c>
      <c r="T71" s="315" t="str">
        <f t="shared" si="36"/>
        <v/>
      </c>
      <c r="U71" s="315" t="str">
        <f t="shared" si="37"/>
        <v/>
      </c>
      <c r="W71" s="191"/>
      <c r="X71" s="224" t="str">
        <f>IF('FG_243way_Regular Symbol'!T71="","",'FG_243way_Regular Symbol'!T71)</f>
        <v/>
      </c>
      <c r="Y71" s="224">
        <f>IF('FG_243way_Regular Symbol'!U71="","",'FG_243way_Regular Symbol'!U71)</f>
        <v>5</v>
      </c>
      <c r="Z71" s="224" t="str">
        <f>IF('FG_243way_Regular Symbol'!V71="","",'FG_243way_Regular Symbol'!V71)</f>
        <v/>
      </c>
      <c r="AA71" s="224" t="str">
        <f>IF('FG_243way_Regular Symbol'!W71="","",'FG_243way_Regular Symbol'!W71)</f>
        <v/>
      </c>
      <c r="AB71" s="224" t="str">
        <f>IF('FG_243way_Regular Symbol'!X71="","",'FG_243way_Regular Symbol'!X71)</f>
        <v/>
      </c>
      <c r="AC71" s="1"/>
      <c r="AD71" s="191"/>
      <c r="AE71" s="249" t="str">
        <f t="shared" si="38"/>
        <v/>
      </c>
      <c r="AF71" s="249" t="str">
        <f t="shared" si="39"/>
        <v>姜子牙</v>
      </c>
      <c r="AG71" s="249" t="str">
        <f t="shared" si="40"/>
        <v/>
      </c>
      <c r="AH71" s="249" t="str">
        <f t="shared" si="41"/>
        <v/>
      </c>
      <c r="AI71" s="249" t="str">
        <f t="shared" si="42"/>
        <v/>
      </c>
      <c r="AJ71" s="191"/>
      <c r="AK71" s="191"/>
    </row>
    <row r="72" spans="12:37" ht="18">
      <c r="L72" s="191">
        <v>69</v>
      </c>
      <c r="M72" s="315" t="str">
        <f t="shared" si="31"/>
        <v/>
      </c>
      <c r="N72" s="315" t="str">
        <f t="shared" si="32"/>
        <v/>
      </c>
      <c r="P72" s="191">
        <v>69</v>
      </c>
      <c r="Q72" s="315" t="str">
        <f t="shared" si="33"/>
        <v/>
      </c>
      <c r="R72" s="315" t="str">
        <f t="shared" si="34"/>
        <v>M1</v>
      </c>
      <c r="S72" s="315" t="str">
        <f t="shared" si="35"/>
        <v/>
      </c>
      <c r="T72" s="315" t="str">
        <f t="shared" si="36"/>
        <v/>
      </c>
      <c r="U72" s="315" t="str">
        <f t="shared" si="37"/>
        <v/>
      </c>
      <c r="W72" s="191"/>
      <c r="X72" s="224" t="str">
        <f>IF('FG_243way_Regular Symbol'!T72="","",'FG_243way_Regular Symbol'!T72)</f>
        <v/>
      </c>
      <c r="Y72" s="224">
        <f>IF('FG_243way_Regular Symbol'!U72="","",'FG_243way_Regular Symbol'!U72)</f>
        <v>1</v>
      </c>
      <c r="Z72" s="224" t="str">
        <f>IF('FG_243way_Regular Symbol'!V72="","",'FG_243way_Regular Symbol'!V72)</f>
        <v/>
      </c>
      <c r="AA72" s="224" t="str">
        <f>IF('FG_243way_Regular Symbol'!W72="","",'FG_243way_Regular Symbol'!W72)</f>
        <v/>
      </c>
      <c r="AB72" s="224" t="str">
        <f>IF('FG_243way_Regular Symbol'!X72="","",'FG_243way_Regular Symbol'!X72)</f>
        <v/>
      </c>
      <c r="AD72" s="191"/>
      <c r="AE72" s="249" t="str">
        <f t="shared" si="38"/>
        <v/>
      </c>
      <c r="AF72" s="249" t="str">
        <f t="shared" si="39"/>
        <v>四不像大頭</v>
      </c>
      <c r="AG72" s="249" t="str">
        <f t="shared" si="40"/>
        <v/>
      </c>
      <c r="AH72" s="249" t="str">
        <f t="shared" si="41"/>
        <v/>
      </c>
      <c r="AI72" s="249" t="str">
        <f t="shared" si="42"/>
        <v/>
      </c>
      <c r="AJ72" s="191"/>
      <c r="AK72" s="191"/>
    </row>
    <row r="73" spans="12:37" ht="18">
      <c r="L73" s="191">
        <v>70</v>
      </c>
      <c r="M73" s="315" t="str">
        <f t="shared" si="31"/>
        <v/>
      </c>
      <c r="N73" s="315" t="str">
        <f t="shared" si="32"/>
        <v/>
      </c>
      <c r="P73" s="191">
        <v>70</v>
      </c>
      <c r="Q73" s="315" t="str">
        <f t="shared" si="33"/>
        <v/>
      </c>
      <c r="R73" s="315" t="str">
        <f t="shared" si="34"/>
        <v>M1</v>
      </c>
      <c r="S73" s="315" t="str">
        <f t="shared" si="35"/>
        <v/>
      </c>
      <c r="T73" s="315" t="str">
        <f t="shared" si="36"/>
        <v/>
      </c>
      <c r="U73" s="315" t="str">
        <f t="shared" si="37"/>
        <v/>
      </c>
      <c r="W73" s="191"/>
      <c r="X73" s="224" t="str">
        <f>IF('FG_243way_Regular Symbol'!T73="","",'FG_243way_Regular Symbol'!T73)</f>
        <v/>
      </c>
      <c r="Y73" s="224">
        <f>IF('FG_243way_Regular Symbol'!U73="","",'FG_243way_Regular Symbol'!U73)</f>
        <v>1</v>
      </c>
      <c r="Z73" s="224" t="str">
        <f>IF('FG_243way_Regular Symbol'!V73="","",'FG_243way_Regular Symbol'!V73)</f>
        <v/>
      </c>
      <c r="AA73" s="224" t="str">
        <f>IF('FG_243way_Regular Symbol'!W73="","",'FG_243way_Regular Symbol'!W73)</f>
        <v/>
      </c>
      <c r="AB73" s="224" t="str">
        <f>IF('FG_243way_Regular Symbol'!X73="","",'FG_243way_Regular Symbol'!X73)</f>
        <v/>
      </c>
      <c r="AD73" s="191"/>
      <c r="AE73" s="249" t="str">
        <f t="shared" si="38"/>
        <v/>
      </c>
      <c r="AF73" s="249" t="str">
        <f t="shared" si="39"/>
        <v>四不像大頭</v>
      </c>
      <c r="AG73" s="249" t="str">
        <f t="shared" si="40"/>
        <v/>
      </c>
      <c r="AH73" s="249" t="str">
        <f t="shared" si="41"/>
        <v/>
      </c>
      <c r="AI73" s="249" t="str">
        <f t="shared" si="42"/>
        <v/>
      </c>
      <c r="AJ73" s="191"/>
      <c r="AK73" s="191"/>
    </row>
    <row r="74" spans="12:37" ht="18">
      <c r="L74" s="191">
        <v>71</v>
      </c>
      <c r="M74" s="315" t="str">
        <f t="shared" si="31"/>
        <v/>
      </c>
      <c r="N74" s="315" t="str">
        <f t="shared" si="32"/>
        <v/>
      </c>
      <c r="P74" s="191">
        <v>71</v>
      </c>
      <c r="Q74" s="315" t="str">
        <f t="shared" si="33"/>
        <v/>
      </c>
      <c r="R74" s="315" t="str">
        <f t="shared" si="34"/>
        <v>J</v>
      </c>
      <c r="S74" s="315" t="str">
        <f t="shared" si="35"/>
        <v/>
      </c>
      <c r="T74" s="315" t="str">
        <f t="shared" si="36"/>
        <v/>
      </c>
      <c r="U74" s="315" t="str">
        <f t="shared" si="37"/>
        <v/>
      </c>
      <c r="W74" s="191"/>
      <c r="X74" s="224" t="str">
        <f>IF('FG_243way_Regular Symbol'!T74="","",'FG_243way_Regular Symbol'!T74)</f>
        <v/>
      </c>
      <c r="Y74" s="224">
        <f>IF('FG_243way_Regular Symbol'!U74="","",'FG_243way_Regular Symbol'!U74)</f>
        <v>9</v>
      </c>
      <c r="Z74" s="224" t="str">
        <f>IF('FG_243way_Regular Symbol'!V74="","",'FG_243way_Regular Symbol'!V74)</f>
        <v/>
      </c>
      <c r="AA74" s="224" t="str">
        <f>IF('FG_243way_Regular Symbol'!W74="","",'FG_243way_Regular Symbol'!W74)</f>
        <v/>
      </c>
      <c r="AB74" s="224" t="str">
        <f>IF('FG_243way_Regular Symbol'!X74="","",'FG_243way_Regular Symbol'!X74)</f>
        <v/>
      </c>
      <c r="AD74" s="191"/>
      <c r="AE74" s="249" t="str">
        <f t="shared" si="38"/>
        <v/>
      </c>
      <c r="AF74" s="249" t="str">
        <f t="shared" si="39"/>
        <v>Ｊ</v>
      </c>
      <c r="AG74" s="249" t="str">
        <f t="shared" si="40"/>
        <v/>
      </c>
      <c r="AH74" s="249" t="str">
        <f t="shared" si="41"/>
        <v/>
      </c>
      <c r="AI74" s="249" t="str">
        <f t="shared" si="42"/>
        <v/>
      </c>
      <c r="AJ74" s="191"/>
      <c r="AK74" s="191"/>
    </row>
    <row r="75" spans="12:37" ht="18">
      <c r="L75" s="191">
        <v>72</v>
      </c>
      <c r="M75" s="315" t="str">
        <f t="shared" si="31"/>
        <v/>
      </c>
      <c r="N75" s="315" t="str">
        <f t="shared" si="32"/>
        <v/>
      </c>
      <c r="P75" s="191">
        <v>72</v>
      </c>
      <c r="Q75" s="315" t="str">
        <f t="shared" si="33"/>
        <v/>
      </c>
      <c r="R75" s="315" t="str">
        <f t="shared" si="34"/>
        <v>Q</v>
      </c>
      <c r="S75" s="315" t="str">
        <f t="shared" si="35"/>
        <v/>
      </c>
      <c r="T75" s="315" t="str">
        <f t="shared" si="36"/>
        <v/>
      </c>
      <c r="U75" s="315" t="str">
        <f t="shared" si="37"/>
        <v/>
      </c>
      <c r="W75" s="191"/>
      <c r="X75" s="224" t="str">
        <f>IF('FG_243way_Regular Symbol'!T75="","",'FG_243way_Regular Symbol'!T75)</f>
        <v/>
      </c>
      <c r="Y75" s="224">
        <f>IF('FG_243way_Regular Symbol'!U75="","",'FG_243way_Regular Symbol'!U75)</f>
        <v>8</v>
      </c>
      <c r="Z75" s="224" t="str">
        <f>IF('FG_243way_Regular Symbol'!V75="","",'FG_243way_Regular Symbol'!V75)</f>
        <v/>
      </c>
      <c r="AA75" s="224" t="str">
        <f>IF('FG_243way_Regular Symbol'!W75="","",'FG_243way_Regular Symbol'!W75)</f>
        <v/>
      </c>
      <c r="AB75" s="224" t="str">
        <f>IF('FG_243way_Regular Symbol'!X75="","",'FG_243way_Regular Symbol'!X75)</f>
        <v/>
      </c>
      <c r="AD75" s="191"/>
      <c r="AE75" s="249" t="str">
        <f t="shared" si="38"/>
        <v/>
      </c>
      <c r="AF75" s="249" t="str">
        <f t="shared" si="39"/>
        <v>Ｑ</v>
      </c>
      <c r="AG75" s="249" t="str">
        <f t="shared" si="40"/>
        <v/>
      </c>
      <c r="AH75" s="249" t="str">
        <f t="shared" si="41"/>
        <v/>
      </c>
      <c r="AI75" s="249" t="str">
        <f t="shared" si="42"/>
        <v/>
      </c>
      <c r="AJ75" s="191"/>
      <c r="AK75" s="191"/>
    </row>
    <row r="76" spans="12:37" ht="18">
      <c r="L76" s="191">
        <v>73</v>
      </c>
      <c r="M76" s="315" t="str">
        <f t="shared" si="31"/>
        <v/>
      </c>
      <c r="N76" s="315" t="str">
        <f t="shared" si="32"/>
        <v/>
      </c>
      <c r="P76" s="191">
        <v>73</v>
      </c>
      <c r="Q76" s="315" t="str">
        <f t="shared" si="33"/>
        <v/>
      </c>
      <c r="R76" s="315" t="str">
        <f t="shared" si="34"/>
        <v>Q</v>
      </c>
      <c r="S76" s="315" t="str">
        <f t="shared" si="35"/>
        <v/>
      </c>
      <c r="T76" s="315" t="str">
        <f t="shared" si="36"/>
        <v/>
      </c>
      <c r="U76" s="315" t="str">
        <f t="shared" si="37"/>
        <v/>
      </c>
      <c r="W76" s="191"/>
      <c r="X76" s="224" t="str">
        <f>IF('FG_243way_Regular Symbol'!T76="","",'FG_243way_Regular Symbol'!T76)</f>
        <v/>
      </c>
      <c r="Y76" s="224">
        <f>IF('FG_243way_Regular Symbol'!U76="","",'FG_243way_Regular Symbol'!U76)</f>
        <v>8</v>
      </c>
      <c r="Z76" s="224" t="str">
        <f>IF('FG_243way_Regular Symbol'!V76="","",'FG_243way_Regular Symbol'!V76)</f>
        <v/>
      </c>
      <c r="AA76" s="224" t="str">
        <f>IF('FG_243way_Regular Symbol'!W76="","",'FG_243way_Regular Symbol'!W76)</f>
        <v/>
      </c>
      <c r="AB76" s="224" t="str">
        <f>IF('FG_243way_Regular Symbol'!X76="","",'FG_243way_Regular Symbol'!X76)</f>
        <v/>
      </c>
      <c r="AD76" s="191"/>
      <c r="AE76" s="249" t="str">
        <f t="shared" si="38"/>
        <v/>
      </c>
      <c r="AF76" s="249" t="str">
        <f t="shared" si="39"/>
        <v>Ｑ</v>
      </c>
      <c r="AG76" s="249" t="str">
        <f t="shared" si="40"/>
        <v/>
      </c>
      <c r="AH76" s="249" t="str">
        <f t="shared" si="41"/>
        <v/>
      </c>
      <c r="AI76" s="249" t="str">
        <f t="shared" si="42"/>
        <v/>
      </c>
      <c r="AJ76" s="191"/>
      <c r="AK76" s="191"/>
    </row>
    <row r="77" spans="12:37" ht="18">
      <c r="L77" s="191">
        <v>74</v>
      </c>
      <c r="M77" s="315" t="str">
        <f t="shared" si="31"/>
        <v/>
      </c>
      <c r="N77" s="315" t="str">
        <f t="shared" si="32"/>
        <v/>
      </c>
      <c r="P77" s="191">
        <v>74</v>
      </c>
      <c r="Q77" s="315" t="str">
        <f t="shared" si="33"/>
        <v/>
      </c>
      <c r="R77" s="315" t="str">
        <f t="shared" si="34"/>
        <v>S1</v>
      </c>
      <c r="S77" s="315" t="str">
        <f t="shared" si="35"/>
        <v/>
      </c>
      <c r="T77" s="315" t="str">
        <f t="shared" si="36"/>
        <v/>
      </c>
      <c r="U77" s="315" t="str">
        <f t="shared" si="37"/>
        <v/>
      </c>
      <c r="W77" s="191"/>
      <c r="X77" s="224" t="str">
        <f>IF('FG_243way_Regular Symbol'!T77="","",'FG_243way_Regular Symbol'!T77)</f>
        <v/>
      </c>
      <c r="Y77" s="224">
        <f>IF('FG_243way_Regular Symbol'!U77="","",'FG_243way_Regular Symbol'!U77)</f>
        <v>12</v>
      </c>
      <c r="Z77" s="224" t="str">
        <f>IF('FG_243way_Regular Symbol'!V77="","",'FG_243way_Regular Symbol'!V77)</f>
        <v/>
      </c>
      <c r="AA77" s="224" t="str">
        <f>IF('FG_243way_Regular Symbol'!W77="","",'FG_243way_Regular Symbol'!W77)</f>
        <v/>
      </c>
      <c r="AB77" s="224" t="str">
        <f>IF('FG_243way_Regular Symbol'!X77="","",'FG_243way_Regular Symbol'!X77)</f>
        <v/>
      </c>
      <c r="AD77" s="191"/>
      <c r="AE77" s="249" t="str">
        <f t="shared" si="38"/>
        <v/>
      </c>
      <c r="AF77" s="249" t="str">
        <f t="shared" si="39"/>
        <v>輪迴門</v>
      </c>
      <c r="AG77" s="249" t="str">
        <f t="shared" si="40"/>
        <v/>
      </c>
      <c r="AH77" s="249" t="str">
        <f t="shared" si="41"/>
        <v/>
      </c>
      <c r="AI77" s="249" t="str">
        <f t="shared" si="42"/>
        <v/>
      </c>
      <c r="AJ77" s="191"/>
      <c r="AK77" s="191"/>
    </row>
    <row r="78" spans="12:37" ht="18">
      <c r="L78" s="191">
        <v>75</v>
      </c>
      <c r="M78" s="315" t="str">
        <f t="shared" si="31"/>
        <v/>
      </c>
      <c r="N78" s="315" t="str">
        <f t="shared" si="32"/>
        <v/>
      </c>
      <c r="P78" s="191">
        <v>75</v>
      </c>
      <c r="Q78" s="315" t="str">
        <f t="shared" si="33"/>
        <v/>
      </c>
      <c r="R78" s="315" t="str">
        <f t="shared" si="34"/>
        <v>M5</v>
      </c>
      <c r="S78" s="315" t="str">
        <f t="shared" si="35"/>
        <v/>
      </c>
      <c r="T78" s="315" t="str">
        <f t="shared" si="36"/>
        <v/>
      </c>
      <c r="U78" s="315" t="str">
        <f t="shared" si="37"/>
        <v/>
      </c>
      <c r="W78" s="191"/>
      <c r="X78" s="224" t="str">
        <f>IF('FG_243way_Regular Symbol'!T78="","",'FG_243way_Regular Symbol'!T78)</f>
        <v/>
      </c>
      <c r="Y78" s="224">
        <f>IF('FG_243way_Regular Symbol'!U78="","",'FG_243way_Regular Symbol'!U78)</f>
        <v>5</v>
      </c>
      <c r="Z78" s="224" t="str">
        <f>IF('FG_243way_Regular Symbol'!V78="","",'FG_243way_Regular Symbol'!V78)</f>
        <v/>
      </c>
      <c r="AA78" s="224" t="str">
        <f>IF('FG_243way_Regular Symbol'!W78="","",'FG_243way_Regular Symbol'!W78)</f>
        <v/>
      </c>
      <c r="AB78" s="224" t="str">
        <f>IF('FG_243way_Regular Symbol'!X78="","",'FG_243way_Regular Symbol'!X78)</f>
        <v/>
      </c>
      <c r="AD78" s="191"/>
      <c r="AE78" s="249" t="str">
        <f t="shared" si="38"/>
        <v/>
      </c>
      <c r="AF78" s="249" t="str">
        <f t="shared" si="39"/>
        <v>姜子牙</v>
      </c>
      <c r="AG78" s="249" t="str">
        <f t="shared" si="40"/>
        <v/>
      </c>
      <c r="AH78" s="249" t="str">
        <f t="shared" si="41"/>
        <v/>
      </c>
      <c r="AI78" s="249" t="str">
        <f t="shared" si="42"/>
        <v/>
      </c>
      <c r="AJ78" s="191"/>
      <c r="AK78" s="191"/>
    </row>
    <row r="79" spans="12:37" ht="18">
      <c r="L79" s="191">
        <v>76</v>
      </c>
      <c r="M79" s="315" t="str">
        <f t="shared" si="31"/>
        <v/>
      </c>
      <c r="N79" s="315" t="str">
        <f t="shared" si="32"/>
        <v/>
      </c>
      <c r="P79" s="191">
        <v>76</v>
      </c>
      <c r="Q79" s="315" t="str">
        <f t="shared" si="33"/>
        <v/>
      </c>
      <c r="R79" s="315" t="str">
        <f t="shared" si="34"/>
        <v>M5</v>
      </c>
      <c r="S79" s="315" t="str">
        <f t="shared" si="35"/>
        <v/>
      </c>
      <c r="T79" s="315" t="str">
        <f t="shared" si="36"/>
        <v/>
      </c>
      <c r="U79" s="315" t="str">
        <f t="shared" si="37"/>
        <v/>
      </c>
      <c r="X79" s="224" t="str">
        <f>IF('FG_243way_Regular Symbol'!T79="","",'FG_243way_Regular Symbol'!T79)</f>
        <v/>
      </c>
      <c r="Y79" s="224">
        <f>IF('FG_243way_Regular Symbol'!U79="","",'FG_243way_Regular Symbol'!U79)</f>
        <v>5</v>
      </c>
      <c r="Z79" s="224" t="str">
        <f>IF('FG_243way_Regular Symbol'!V79="","",'FG_243way_Regular Symbol'!V79)</f>
        <v/>
      </c>
      <c r="AA79" s="224" t="str">
        <f>IF('FG_243way_Regular Symbol'!W79="","",'FG_243way_Regular Symbol'!W79)</f>
        <v/>
      </c>
      <c r="AB79" s="224" t="str">
        <f>IF('FG_243way_Regular Symbol'!X79="","",'FG_243way_Regular Symbol'!X79)</f>
        <v/>
      </c>
      <c r="AE79" s="249" t="str">
        <f t="shared" si="38"/>
        <v/>
      </c>
      <c r="AF79" s="249" t="str">
        <f t="shared" si="39"/>
        <v>姜子牙</v>
      </c>
      <c r="AG79" s="249" t="str">
        <f t="shared" si="40"/>
        <v/>
      </c>
      <c r="AH79" s="249" t="str">
        <f t="shared" si="41"/>
        <v/>
      </c>
      <c r="AI79" s="249" t="str">
        <f t="shared" si="42"/>
        <v/>
      </c>
      <c r="AJ79" s="191"/>
      <c r="AK79" s="191"/>
    </row>
    <row r="80" spans="12:37" ht="18">
      <c r="L80" s="191">
        <v>77</v>
      </c>
      <c r="M80" s="315" t="str">
        <f t="shared" si="31"/>
        <v/>
      </c>
      <c r="N80" s="315" t="str">
        <f t="shared" si="32"/>
        <v/>
      </c>
      <c r="P80" s="191">
        <v>77</v>
      </c>
      <c r="Q80" s="315" t="str">
        <f t="shared" si="33"/>
        <v/>
      </c>
      <c r="R80" s="315" t="str">
        <f t="shared" si="34"/>
        <v>S1</v>
      </c>
      <c r="S80" s="315" t="str">
        <f t="shared" si="35"/>
        <v/>
      </c>
      <c r="T80" s="315" t="str">
        <f t="shared" si="36"/>
        <v/>
      </c>
      <c r="U80" s="315" t="str">
        <f t="shared" si="37"/>
        <v/>
      </c>
      <c r="X80" s="224" t="str">
        <f>IF('FG_243way_Regular Symbol'!T80="","",'FG_243way_Regular Symbol'!T80)</f>
        <v/>
      </c>
      <c r="Y80" s="224">
        <f>IF('FG_243way_Regular Symbol'!U80="","",'FG_243way_Regular Symbol'!U80)</f>
        <v>12</v>
      </c>
      <c r="Z80" s="224" t="str">
        <f>IF('FG_243way_Regular Symbol'!V80="","",'FG_243way_Regular Symbol'!V80)</f>
        <v/>
      </c>
      <c r="AA80" s="224" t="str">
        <f>IF('FG_243way_Regular Symbol'!W80="","",'FG_243way_Regular Symbol'!W80)</f>
        <v/>
      </c>
      <c r="AB80" s="224" t="str">
        <f>IF('FG_243way_Regular Symbol'!X80="","",'FG_243way_Regular Symbol'!X80)</f>
        <v/>
      </c>
      <c r="AE80" s="249" t="str">
        <f t="shared" si="38"/>
        <v/>
      </c>
      <c r="AF80" s="249" t="str">
        <f t="shared" si="39"/>
        <v>輪迴門</v>
      </c>
      <c r="AG80" s="249" t="str">
        <f t="shared" si="40"/>
        <v/>
      </c>
      <c r="AH80" s="249" t="str">
        <f t="shared" si="41"/>
        <v/>
      </c>
      <c r="AI80" s="249" t="str">
        <f t="shared" si="42"/>
        <v/>
      </c>
      <c r="AJ80" s="191"/>
      <c r="AK80" s="191"/>
    </row>
    <row r="81" spans="12:37" ht="18">
      <c r="L81" s="191">
        <v>78</v>
      </c>
      <c r="M81" s="315" t="str">
        <f t="shared" si="31"/>
        <v/>
      </c>
      <c r="N81" s="315" t="str">
        <f t="shared" si="32"/>
        <v/>
      </c>
      <c r="P81" s="191">
        <v>78</v>
      </c>
      <c r="Q81" s="315" t="str">
        <f t="shared" si="33"/>
        <v/>
      </c>
      <c r="R81" s="315" t="str">
        <f t="shared" si="34"/>
        <v>Q</v>
      </c>
      <c r="S81" s="315" t="str">
        <f t="shared" si="35"/>
        <v/>
      </c>
      <c r="T81" s="315" t="str">
        <f t="shared" si="36"/>
        <v/>
      </c>
      <c r="U81" s="315" t="str">
        <f t="shared" si="37"/>
        <v/>
      </c>
      <c r="X81" s="224" t="str">
        <f>IF('FG_243way_Regular Symbol'!T81="","",'FG_243way_Regular Symbol'!T81)</f>
        <v/>
      </c>
      <c r="Y81" s="224">
        <f>IF('FG_243way_Regular Symbol'!U81="","",'FG_243way_Regular Symbol'!U81)</f>
        <v>8</v>
      </c>
      <c r="Z81" s="224" t="str">
        <f>IF('FG_243way_Regular Symbol'!V81="","",'FG_243way_Regular Symbol'!V81)</f>
        <v/>
      </c>
      <c r="AA81" s="224" t="str">
        <f>IF('FG_243way_Regular Symbol'!W81="","",'FG_243way_Regular Symbol'!W81)</f>
        <v/>
      </c>
      <c r="AB81" s="224" t="str">
        <f>IF('FG_243way_Regular Symbol'!X81="","",'FG_243way_Regular Symbol'!X81)</f>
        <v/>
      </c>
      <c r="AE81" s="249" t="str">
        <f t="shared" si="38"/>
        <v/>
      </c>
      <c r="AF81" s="249" t="str">
        <f t="shared" si="39"/>
        <v>Ｑ</v>
      </c>
      <c r="AG81" s="249" t="str">
        <f t="shared" si="40"/>
        <v/>
      </c>
      <c r="AH81" s="249" t="str">
        <f t="shared" si="41"/>
        <v/>
      </c>
      <c r="AI81" s="249" t="str">
        <f t="shared" si="42"/>
        <v/>
      </c>
      <c r="AJ81" s="191"/>
      <c r="AK81" s="191"/>
    </row>
    <row r="82" spans="12:37" ht="18">
      <c r="L82" s="191">
        <v>79</v>
      </c>
      <c r="M82" s="315" t="str">
        <f t="shared" si="31"/>
        <v/>
      </c>
      <c r="N82" s="315" t="str">
        <f t="shared" si="32"/>
        <v/>
      </c>
      <c r="P82" s="191">
        <v>79</v>
      </c>
      <c r="Q82" s="315" t="str">
        <f t="shared" si="33"/>
        <v/>
      </c>
      <c r="R82" s="315" t="str">
        <f t="shared" si="34"/>
        <v>TE</v>
      </c>
      <c r="S82" s="315" t="str">
        <f t="shared" si="35"/>
        <v/>
      </c>
      <c r="T82" s="315" t="str">
        <f t="shared" si="36"/>
        <v/>
      </c>
      <c r="U82" s="315" t="str">
        <f t="shared" si="37"/>
        <v/>
      </c>
      <c r="X82" s="224" t="str">
        <f>IF('FG_243way_Regular Symbol'!T82="","",'FG_243way_Regular Symbol'!T82)</f>
        <v/>
      </c>
      <c r="Y82" s="224">
        <f>IF('FG_243way_Regular Symbol'!U82="","",'FG_243way_Regular Symbol'!U82)</f>
        <v>10</v>
      </c>
      <c r="Z82" s="224" t="str">
        <f>IF('FG_243way_Regular Symbol'!V82="","",'FG_243way_Regular Symbol'!V82)</f>
        <v/>
      </c>
      <c r="AA82" s="224" t="str">
        <f>IF('FG_243way_Regular Symbol'!W82="","",'FG_243way_Regular Symbol'!W82)</f>
        <v/>
      </c>
      <c r="AB82" s="224" t="str">
        <f>IF('FG_243way_Regular Symbol'!X82="","",'FG_243way_Regular Symbol'!X82)</f>
        <v/>
      </c>
      <c r="AE82" s="249" t="str">
        <f t="shared" si="38"/>
        <v/>
      </c>
      <c r="AF82" s="249">
        <f t="shared" si="39"/>
        <v>10</v>
      </c>
      <c r="AG82" s="249" t="str">
        <f t="shared" si="40"/>
        <v/>
      </c>
      <c r="AH82" s="249" t="str">
        <f t="shared" si="41"/>
        <v/>
      </c>
      <c r="AI82" s="249" t="str">
        <f t="shared" si="42"/>
        <v/>
      </c>
      <c r="AJ82" s="191"/>
      <c r="AK82" s="191"/>
    </row>
    <row r="83" spans="12:37" ht="18">
      <c r="L83" s="191">
        <v>80</v>
      </c>
      <c r="M83" s="315" t="str">
        <f t="shared" si="31"/>
        <v/>
      </c>
      <c r="N83" s="315" t="str">
        <f t="shared" si="32"/>
        <v/>
      </c>
      <c r="P83" s="191">
        <v>80</v>
      </c>
      <c r="Q83" s="315" t="str">
        <f t="shared" si="33"/>
        <v/>
      </c>
      <c r="R83" s="315" t="str">
        <f t="shared" si="34"/>
        <v>TE</v>
      </c>
      <c r="S83" s="315" t="str">
        <f t="shared" si="35"/>
        <v/>
      </c>
      <c r="T83" s="315" t="str">
        <f t="shared" si="36"/>
        <v/>
      </c>
      <c r="U83" s="315" t="str">
        <f t="shared" si="37"/>
        <v/>
      </c>
      <c r="X83" s="224" t="str">
        <f>IF('FG_243way_Regular Symbol'!T83="","",'FG_243way_Regular Symbol'!T83)</f>
        <v/>
      </c>
      <c r="Y83" s="224">
        <f>IF('FG_243way_Regular Symbol'!U83="","",'FG_243way_Regular Symbol'!U83)</f>
        <v>10</v>
      </c>
      <c r="Z83" s="224" t="str">
        <f>IF('FG_243way_Regular Symbol'!V83="","",'FG_243way_Regular Symbol'!V83)</f>
        <v/>
      </c>
      <c r="AA83" s="224" t="str">
        <f>IF('FG_243way_Regular Symbol'!W83="","",'FG_243way_Regular Symbol'!W83)</f>
        <v/>
      </c>
      <c r="AB83" s="224" t="str">
        <f>IF('FG_243way_Regular Symbol'!X83="","",'FG_243way_Regular Symbol'!X83)</f>
        <v/>
      </c>
      <c r="AE83" s="249" t="str">
        <f t="shared" si="38"/>
        <v/>
      </c>
      <c r="AF83" s="249">
        <f t="shared" si="39"/>
        <v>10</v>
      </c>
      <c r="AG83" s="249" t="str">
        <f t="shared" si="40"/>
        <v/>
      </c>
      <c r="AH83" s="249" t="str">
        <f t="shared" si="41"/>
        <v/>
      </c>
      <c r="AI83" s="249" t="str">
        <f t="shared" si="42"/>
        <v/>
      </c>
      <c r="AJ83" s="191"/>
      <c r="AK83" s="191"/>
    </row>
    <row r="84" spans="12:37" ht="18">
      <c r="L84" s="191">
        <v>81</v>
      </c>
      <c r="M84" s="315" t="str">
        <f t="shared" si="31"/>
        <v/>
      </c>
      <c r="N84" s="315" t="str">
        <f t="shared" si="32"/>
        <v/>
      </c>
      <c r="P84" s="191">
        <v>81</v>
      </c>
      <c r="Q84" s="315" t="str">
        <f t="shared" si="33"/>
        <v/>
      </c>
      <c r="R84" s="315" t="str">
        <f t="shared" si="34"/>
        <v>A</v>
      </c>
      <c r="S84" s="315" t="str">
        <f t="shared" si="35"/>
        <v/>
      </c>
      <c r="T84" s="315" t="str">
        <f t="shared" si="36"/>
        <v/>
      </c>
      <c r="U84" s="315" t="str">
        <f t="shared" si="37"/>
        <v/>
      </c>
      <c r="X84" s="224" t="str">
        <f>IF('FG_243way_Regular Symbol'!T84="","",'FG_243way_Regular Symbol'!T84)</f>
        <v/>
      </c>
      <c r="Y84" s="224">
        <f>IF('FG_243way_Regular Symbol'!U84="","",'FG_243way_Regular Symbol'!U84)</f>
        <v>6</v>
      </c>
      <c r="Z84" s="224" t="str">
        <f>IF('FG_243way_Regular Symbol'!V84="","",'FG_243way_Regular Symbol'!V84)</f>
        <v/>
      </c>
      <c r="AA84" s="224" t="str">
        <f>IF('FG_243way_Regular Symbol'!W84="","",'FG_243way_Regular Symbol'!W84)</f>
        <v/>
      </c>
      <c r="AB84" s="224" t="str">
        <f>IF('FG_243way_Regular Symbol'!X84="","",'FG_243way_Regular Symbol'!X84)</f>
        <v/>
      </c>
      <c r="AE84" s="249" t="str">
        <f t="shared" si="38"/>
        <v/>
      </c>
      <c r="AF84" s="249" t="str">
        <f t="shared" si="39"/>
        <v>Ａ</v>
      </c>
      <c r="AG84" s="249" t="str">
        <f t="shared" si="40"/>
        <v/>
      </c>
      <c r="AH84" s="249" t="str">
        <f t="shared" si="41"/>
        <v/>
      </c>
      <c r="AI84" s="249" t="str">
        <f t="shared" si="42"/>
        <v/>
      </c>
      <c r="AJ84" s="191"/>
      <c r="AK84" s="191"/>
    </row>
    <row r="85" spans="12:37" ht="18">
      <c r="L85" s="191">
        <v>82</v>
      </c>
      <c r="M85" s="315" t="str">
        <f t="shared" si="31"/>
        <v/>
      </c>
      <c r="N85" s="315" t="str">
        <f t="shared" si="32"/>
        <v/>
      </c>
      <c r="P85" s="191">
        <v>82</v>
      </c>
      <c r="Q85" s="315" t="str">
        <f t="shared" si="33"/>
        <v/>
      </c>
      <c r="R85" s="315" t="str">
        <f t="shared" si="34"/>
        <v/>
      </c>
      <c r="S85" s="315" t="str">
        <f t="shared" si="35"/>
        <v/>
      </c>
      <c r="T85" s="315" t="str">
        <f t="shared" si="36"/>
        <v/>
      </c>
      <c r="U85" s="315" t="str">
        <f t="shared" si="37"/>
        <v/>
      </c>
      <c r="X85" s="224" t="str">
        <f>IF('FG_243way_Regular Symbol'!T85="","",'FG_243way_Regular Symbol'!T85)</f>
        <v/>
      </c>
      <c r="Y85" s="224" t="str">
        <f>IF('FG_243way_Regular Symbol'!U85="","",'FG_243way_Regular Symbol'!U85)</f>
        <v/>
      </c>
      <c r="Z85" s="224" t="str">
        <f>IF('FG_243way_Regular Symbol'!V85="","",'FG_243way_Regular Symbol'!V85)</f>
        <v/>
      </c>
      <c r="AA85" s="224" t="str">
        <f>IF('FG_243way_Regular Symbol'!W85="","",'FG_243way_Regular Symbol'!W85)</f>
        <v/>
      </c>
      <c r="AB85" s="224" t="str">
        <f>IF('FG_243way_Regular Symbol'!X85="","",'FG_243way_Regular Symbol'!X85)</f>
        <v/>
      </c>
      <c r="AE85" s="249" t="str">
        <f t="shared" si="38"/>
        <v/>
      </c>
      <c r="AF85" s="249" t="str">
        <f t="shared" si="39"/>
        <v/>
      </c>
      <c r="AG85" s="249" t="str">
        <f t="shared" si="40"/>
        <v/>
      </c>
      <c r="AH85" s="249" t="str">
        <f t="shared" si="41"/>
        <v/>
      </c>
      <c r="AI85" s="249" t="str">
        <f t="shared" si="42"/>
        <v/>
      </c>
      <c r="AJ85" s="191"/>
      <c r="AK85" s="191"/>
    </row>
    <row r="86" spans="12:37" ht="18">
      <c r="L86" s="191">
        <v>83</v>
      </c>
      <c r="M86" s="315" t="str">
        <f t="shared" si="31"/>
        <v/>
      </c>
      <c r="N86" s="315" t="str">
        <f t="shared" si="32"/>
        <v/>
      </c>
      <c r="P86" s="191">
        <v>83</v>
      </c>
      <c r="Q86" s="315" t="str">
        <f t="shared" si="33"/>
        <v/>
      </c>
      <c r="R86" s="315" t="str">
        <f t="shared" si="34"/>
        <v/>
      </c>
      <c r="S86" s="315" t="str">
        <f t="shared" si="35"/>
        <v/>
      </c>
      <c r="T86" s="315" t="str">
        <f t="shared" si="36"/>
        <v/>
      </c>
      <c r="U86" s="315" t="str">
        <f t="shared" si="37"/>
        <v/>
      </c>
      <c r="X86" s="224" t="str">
        <f>IF('FG_243way_Regular Symbol'!T86="","",'FG_243way_Regular Symbol'!T86)</f>
        <v/>
      </c>
      <c r="Y86" s="224" t="str">
        <f>IF('FG_243way_Regular Symbol'!U86="","",'FG_243way_Regular Symbol'!U86)</f>
        <v/>
      </c>
      <c r="Z86" s="224" t="str">
        <f>IF('FG_243way_Regular Symbol'!V86="","",'FG_243way_Regular Symbol'!V86)</f>
        <v/>
      </c>
      <c r="AA86" s="224" t="str">
        <f>IF('FG_243way_Regular Symbol'!W86="","",'FG_243way_Regular Symbol'!W86)</f>
        <v/>
      </c>
      <c r="AB86" s="224" t="str">
        <f>IF('FG_243way_Regular Symbol'!X86="","",'FG_243way_Regular Symbol'!X86)</f>
        <v/>
      </c>
      <c r="AE86" s="249" t="str">
        <f t="shared" si="38"/>
        <v/>
      </c>
      <c r="AF86" s="249" t="str">
        <f t="shared" si="39"/>
        <v/>
      </c>
      <c r="AG86" s="249" t="str">
        <f t="shared" si="40"/>
        <v/>
      </c>
      <c r="AH86" s="249" t="str">
        <f t="shared" si="41"/>
        <v/>
      </c>
      <c r="AI86" s="249" t="str">
        <f t="shared" si="42"/>
        <v/>
      </c>
      <c r="AJ86" s="191"/>
      <c r="AK86" s="191"/>
    </row>
    <row r="87" spans="12:37" ht="18">
      <c r="L87" s="191">
        <v>84</v>
      </c>
      <c r="M87" s="315" t="str">
        <f t="shared" si="31"/>
        <v/>
      </c>
      <c r="N87" s="315" t="str">
        <f t="shared" si="32"/>
        <v/>
      </c>
      <c r="P87" s="191">
        <v>84</v>
      </c>
      <c r="Q87" s="315" t="str">
        <f t="shared" si="33"/>
        <v/>
      </c>
      <c r="R87" s="315" t="str">
        <f t="shared" si="34"/>
        <v/>
      </c>
      <c r="S87" s="315" t="str">
        <f t="shared" si="35"/>
        <v/>
      </c>
      <c r="T87" s="315" t="str">
        <f t="shared" si="36"/>
        <v/>
      </c>
      <c r="U87" s="315" t="str">
        <f t="shared" si="37"/>
        <v/>
      </c>
      <c r="X87" s="224" t="str">
        <f>IF('FG_243way_Regular Symbol'!T87="","",'FG_243way_Regular Symbol'!T87)</f>
        <v/>
      </c>
      <c r="Y87" s="224" t="str">
        <f>IF('FG_243way_Regular Symbol'!U87="","",'FG_243way_Regular Symbol'!U87)</f>
        <v/>
      </c>
      <c r="Z87" s="224" t="str">
        <f>IF('FG_243way_Regular Symbol'!V87="","",'FG_243way_Regular Symbol'!V87)</f>
        <v/>
      </c>
      <c r="AA87" s="224" t="str">
        <f>IF('FG_243way_Regular Symbol'!W87="","",'FG_243way_Regular Symbol'!W87)</f>
        <v/>
      </c>
      <c r="AB87" s="224" t="str">
        <f>IF('FG_243way_Regular Symbol'!X87="","",'FG_243way_Regular Symbol'!X87)</f>
        <v/>
      </c>
      <c r="AE87" s="249" t="str">
        <f t="shared" si="38"/>
        <v/>
      </c>
      <c r="AF87" s="249" t="str">
        <f t="shared" si="39"/>
        <v/>
      </c>
      <c r="AG87" s="249" t="str">
        <f t="shared" si="40"/>
        <v/>
      </c>
      <c r="AH87" s="249" t="str">
        <f t="shared" si="41"/>
        <v/>
      </c>
      <c r="AI87" s="249" t="str">
        <f t="shared" si="42"/>
        <v/>
      </c>
      <c r="AJ87" s="191"/>
      <c r="AK87" s="191"/>
    </row>
    <row r="88" spans="12:37">
      <c r="X88" s="224" t="str">
        <f>IF('FG_243way_Regular Symbol'!T88="","",'FG_243way_Regular Symbol'!T88)</f>
        <v/>
      </c>
      <c r="Y88" s="224" t="str">
        <f>IF('FG_243way_Regular Symbol'!U88="","",'FG_243way_Regular Symbol'!U88)</f>
        <v/>
      </c>
      <c r="Z88" s="224" t="str">
        <f>IF('FG_243way_Regular Symbol'!V88="","",'FG_243way_Regular Symbol'!V88)</f>
        <v/>
      </c>
      <c r="AA88" s="224" t="str">
        <f>IF('FG_243way_Regular Symbol'!W88="","",'FG_243way_Regular Symbol'!W88)</f>
        <v/>
      </c>
      <c r="AB88" s="224" t="str">
        <f>IF('FG_243way_Regular Symbol'!X88="","",'FG_243way_Regular Symbol'!X88)</f>
        <v/>
      </c>
      <c r="AE88" s="249" t="str">
        <f t="shared" si="38"/>
        <v/>
      </c>
      <c r="AF88" s="249" t="str">
        <f t="shared" si="39"/>
        <v/>
      </c>
      <c r="AG88" s="249" t="str">
        <f t="shared" si="40"/>
        <v/>
      </c>
      <c r="AH88" s="249" t="str">
        <f t="shared" si="41"/>
        <v/>
      </c>
      <c r="AI88" s="249" t="str">
        <f t="shared" si="42"/>
        <v/>
      </c>
      <c r="AJ88" s="191"/>
      <c r="AK88" s="191"/>
    </row>
    <row r="89" spans="12:37">
      <c r="AE89" s="249" t="str">
        <f t="shared" si="38"/>
        <v/>
      </c>
      <c r="AF89" s="249" t="str">
        <f t="shared" si="39"/>
        <v/>
      </c>
      <c r="AG89" s="249" t="str">
        <f t="shared" si="40"/>
        <v/>
      </c>
      <c r="AH89" s="249" t="str">
        <f t="shared" si="41"/>
        <v/>
      </c>
      <c r="AI89" s="249" t="str">
        <f t="shared" si="42"/>
        <v/>
      </c>
      <c r="AJ89" s="191"/>
      <c r="AK89" s="191"/>
    </row>
    <row r="90" spans="12:37">
      <c r="AE90" s="249" t="str">
        <f t="shared" si="38"/>
        <v/>
      </c>
      <c r="AF90" s="249" t="str">
        <f t="shared" si="39"/>
        <v/>
      </c>
      <c r="AG90" s="249" t="str">
        <f t="shared" si="40"/>
        <v/>
      </c>
      <c r="AH90" s="249" t="str">
        <f t="shared" si="41"/>
        <v/>
      </c>
      <c r="AI90" s="249" t="str">
        <f t="shared" si="42"/>
        <v/>
      </c>
      <c r="AJ90" s="191"/>
      <c r="AK90" s="191"/>
    </row>
    <row r="91" spans="12:37">
      <c r="AF91" s="191"/>
      <c r="AG91" s="191"/>
      <c r="AH91" s="191"/>
      <c r="AI91" s="191"/>
      <c r="AJ91" s="191"/>
      <c r="AK91" s="191"/>
    </row>
    <row r="92" spans="12:37">
      <c r="AF92" s="191"/>
      <c r="AG92" s="191"/>
      <c r="AH92" s="191"/>
      <c r="AI92" s="191"/>
      <c r="AJ92" s="191"/>
      <c r="AK92" s="191"/>
    </row>
    <row r="93" spans="12:37">
      <c r="AF93" s="191"/>
      <c r="AG93" s="191"/>
      <c r="AH93" s="191"/>
      <c r="AI93" s="191"/>
      <c r="AJ93" s="191"/>
      <c r="AK93" s="191"/>
    </row>
    <row r="94" spans="12:37">
      <c r="AF94" s="191"/>
      <c r="AG94" s="191"/>
      <c r="AH94" s="191"/>
      <c r="AI94" s="191"/>
      <c r="AJ94" s="191"/>
      <c r="AK94" s="191"/>
    </row>
    <row r="95" spans="12:37">
      <c r="AF95" s="191"/>
      <c r="AG95" s="191"/>
      <c r="AH95" s="191"/>
      <c r="AI95" s="191"/>
      <c r="AJ95" s="191"/>
      <c r="AK95" s="191"/>
    </row>
    <row r="96" spans="12:37">
      <c r="AF96" s="191"/>
      <c r="AG96" s="191"/>
      <c r="AH96" s="191"/>
      <c r="AI96" s="191"/>
      <c r="AJ96" s="191"/>
      <c r="AK96" s="191"/>
    </row>
    <row r="97" spans="32:37">
      <c r="AF97" s="191"/>
      <c r="AG97" s="191"/>
      <c r="AH97" s="191"/>
      <c r="AI97" s="191"/>
      <c r="AJ97" s="191"/>
      <c r="AK97" s="191"/>
    </row>
    <row r="98" spans="32:37">
      <c r="AF98" s="191"/>
      <c r="AG98" s="191"/>
      <c r="AH98" s="191"/>
      <c r="AI98" s="191"/>
      <c r="AJ98" s="191"/>
      <c r="AK98" s="191"/>
    </row>
    <row r="99" spans="32:37">
      <c r="AF99" s="191"/>
      <c r="AG99" s="191"/>
      <c r="AH99" s="191"/>
      <c r="AI99" s="191"/>
      <c r="AJ99" s="191"/>
      <c r="AK99" s="191"/>
    </row>
    <row r="100" spans="32:37">
      <c r="AF100" s="191"/>
      <c r="AG100" s="191"/>
      <c r="AH100" s="191"/>
      <c r="AI100" s="191"/>
      <c r="AJ100" s="191"/>
      <c r="AK100" s="1"/>
    </row>
    <row r="101" spans="32:37">
      <c r="AF101" s="191"/>
      <c r="AG101" s="191"/>
      <c r="AH101" s="191"/>
      <c r="AI101" s="191"/>
      <c r="AJ101" s="191"/>
      <c r="AK101" s="1"/>
    </row>
    <row r="102" spans="32:37">
      <c r="AF102" s="191"/>
      <c r="AG102" s="191"/>
      <c r="AH102" s="191"/>
      <c r="AI102" s="191"/>
      <c r="AJ102" s="191"/>
      <c r="AK102" s="191"/>
    </row>
    <row r="103" spans="32:37">
      <c r="AF103" s="191"/>
      <c r="AG103" s="191"/>
      <c r="AH103" s="191"/>
      <c r="AI103" s="191"/>
      <c r="AJ103" s="191"/>
      <c r="AK103" s="191"/>
    </row>
    <row r="104" spans="32:37">
      <c r="AF104" s="191"/>
      <c r="AG104" s="191"/>
      <c r="AH104" s="191"/>
      <c r="AI104" s="191"/>
      <c r="AJ104" s="191"/>
      <c r="AK104" s="191"/>
    </row>
    <row r="105" spans="32:37">
      <c r="AF105" s="191"/>
      <c r="AG105" s="191"/>
      <c r="AH105" s="191"/>
      <c r="AI105" s="191"/>
      <c r="AJ105" s="191"/>
      <c r="AK105" s="191"/>
    </row>
    <row r="106" spans="32:37">
      <c r="AF106" s="191"/>
      <c r="AG106" s="191"/>
      <c r="AH106" s="191"/>
      <c r="AI106" s="191"/>
      <c r="AJ106" s="191"/>
      <c r="AK106" s="191"/>
    </row>
    <row r="107" spans="32:37">
      <c r="AF107" s="191"/>
      <c r="AG107" s="191"/>
      <c r="AH107" s="191"/>
      <c r="AI107" s="191"/>
      <c r="AJ107" s="191"/>
      <c r="AK107" s="191"/>
    </row>
    <row r="108" spans="32:37">
      <c r="AF108" s="191"/>
      <c r="AG108" s="191"/>
      <c r="AH108" s="191"/>
      <c r="AI108" s="191"/>
      <c r="AJ108" s="191"/>
      <c r="AK108" s="191"/>
    </row>
    <row r="109" spans="32:37">
      <c r="AF109" s="191"/>
      <c r="AG109" s="191"/>
      <c r="AH109" s="191"/>
      <c r="AI109" s="191"/>
      <c r="AJ109" s="191"/>
      <c r="AK109" s="191"/>
    </row>
    <row r="110" spans="32:37">
      <c r="AF110" s="191"/>
      <c r="AG110" s="191"/>
      <c r="AH110" s="191"/>
      <c r="AI110" s="191"/>
      <c r="AJ110" s="191"/>
      <c r="AK110" s="191"/>
    </row>
    <row r="111" spans="32:37">
      <c r="AF111" s="191"/>
      <c r="AH111" s="191"/>
      <c r="AI111" s="191"/>
      <c r="AJ111" s="191"/>
      <c r="AK111" s="191"/>
    </row>
    <row r="112" spans="32:37">
      <c r="AF112" s="191"/>
      <c r="AH112" s="191"/>
      <c r="AI112" s="191"/>
      <c r="AJ112" s="191"/>
      <c r="AK112" s="191"/>
    </row>
    <row r="113" spans="32:37">
      <c r="AF113" s="191"/>
      <c r="AH113" s="191"/>
      <c r="AI113" s="191"/>
      <c r="AJ113" s="191"/>
      <c r="AK113" s="191"/>
    </row>
  </sheetData>
  <dataConsolidate/>
  <phoneticPr fontId="1" type="noConversion"/>
  <conditionalFormatting sqref="V3:V45">
    <cfRule type="cellIs" dxfId="501" priority="104" operator="equal">
      <formula>"WW"</formula>
    </cfRule>
    <cfRule type="cellIs" dxfId="500" priority="105" operator="equal">
      <formula>"S1"</formula>
    </cfRule>
    <cfRule type="cellIs" dxfId="499" priority="106" operator="equal">
      <formula>"M5"</formula>
    </cfRule>
    <cfRule type="cellIs" dxfId="498" priority="107" operator="equal">
      <formula>"M4"</formula>
    </cfRule>
    <cfRule type="cellIs" dxfId="497" priority="108" operator="equal">
      <formula>"M3"</formula>
    </cfRule>
    <cfRule type="cellIs" dxfId="496" priority="109" operator="equal">
      <formula>"M2"</formula>
    </cfRule>
    <cfRule type="cellIs" dxfId="495" priority="110" operator="equal">
      <formula>"M1"</formula>
    </cfRule>
  </conditionalFormatting>
  <conditionalFormatting sqref="Q3:U87 C21:C31">
    <cfRule type="cellIs" dxfId="494" priority="96" operator="equal">
      <formula>"S2"</formula>
    </cfRule>
    <cfRule type="cellIs" dxfId="493" priority="97" operator="equal">
      <formula>"WW"</formula>
    </cfRule>
    <cfRule type="cellIs" dxfId="492" priority="98" operator="equal">
      <formula>"S1"</formula>
    </cfRule>
    <cfRule type="cellIs" dxfId="491" priority="99" operator="equal">
      <formula>"M5"</formula>
    </cfRule>
    <cfRule type="cellIs" dxfId="490" priority="100" operator="equal">
      <formula>"M4"</formula>
    </cfRule>
    <cfRule type="cellIs" dxfId="489" priority="101" operator="equal">
      <formula>"M3"</formula>
    </cfRule>
    <cfRule type="cellIs" dxfId="488" priority="102" operator="equal">
      <formula>"M2"</formula>
    </cfRule>
    <cfRule type="cellIs" dxfId="487" priority="103" operator="equal">
      <formula>"M1"</formula>
    </cfRule>
  </conditionalFormatting>
  <conditionalFormatting sqref="Q3:U94">
    <cfRule type="containsText" dxfId="486" priority="26" operator="containsText" text="BN">
      <formula>NOT(ISERROR(SEARCH("BN",Q3)))</formula>
    </cfRule>
    <cfRule type="containsText" dxfId="485" priority="27" operator="containsText" text="BN">
      <formula>NOT(ISERROR(SEARCH("BN",Q3)))</formula>
    </cfRule>
    <cfRule type="cellIs" dxfId="484" priority="89" operator="equal">
      <formula>"M5"</formula>
    </cfRule>
    <cfRule type="cellIs" dxfId="483" priority="90" operator="equal">
      <formula>"M4"</formula>
    </cfRule>
    <cfRule type="cellIs" dxfId="482" priority="91" operator="equal">
      <formula>"M3"</formula>
    </cfRule>
    <cfRule type="cellIs" dxfId="481" priority="92" operator="equal">
      <formula>"M2"</formula>
    </cfRule>
    <cfRule type="cellIs" dxfId="480" priority="93" operator="equal">
      <formula>"M1"</formula>
    </cfRule>
    <cfRule type="cellIs" dxfId="479" priority="94" operator="equal">
      <formula>"WW"</formula>
    </cfRule>
    <cfRule type="cellIs" dxfId="478" priority="95" operator="equal">
      <formula>"S1"</formula>
    </cfRule>
  </conditionalFormatting>
  <conditionalFormatting sqref="B14">
    <cfRule type="cellIs" dxfId="477" priority="81" operator="equal">
      <formula>"S2"</formula>
    </cfRule>
    <cfRule type="cellIs" dxfId="476" priority="82" operator="equal">
      <formula>"WW"</formula>
    </cfRule>
    <cfRule type="cellIs" dxfId="475" priority="83" operator="equal">
      <formula>"S1"</formula>
    </cfRule>
    <cfRule type="cellIs" dxfId="474" priority="84" operator="equal">
      <formula>"M5"</formula>
    </cfRule>
    <cfRule type="cellIs" dxfId="473" priority="85" operator="equal">
      <formula>"M4"</formula>
    </cfRule>
    <cfRule type="cellIs" dxfId="472" priority="86" operator="equal">
      <formula>"M3"</formula>
    </cfRule>
    <cfRule type="cellIs" dxfId="471" priority="87" operator="equal">
      <formula>"M2"</formula>
    </cfRule>
    <cfRule type="cellIs" dxfId="470" priority="88" operator="equal">
      <formula>"M1"</formula>
    </cfRule>
  </conditionalFormatting>
  <conditionalFormatting sqref="B14 C21:C31">
    <cfRule type="cellIs" dxfId="469" priority="74" operator="equal">
      <formula>"M5"</formula>
    </cfRule>
    <cfRule type="cellIs" dxfId="468" priority="75" operator="equal">
      <formula>"M4"</formula>
    </cfRule>
    <cfRule type="cellIs" dxfId="467" priority="76" operator="equal">
      <formula>"M3"</formula>
    </cfRule>
    <cfRule type="cellIs" dxfId="466" priority="77" operator="equal">
      <formula>"M2"</formula>
    </cfRule>
    <cfRule type="cellIs" dxfId="465" priority="78" operator="equal">
      <formula>"M1"</formula>
    </cfRule>
    <cfRule type="cellIs" dxfId="464" priority="79" operator="equal">
      <formula>"WW"</formula>
    </cfRule>
    <cfRule type="cellIs" dxfId="463" priority="80" operator="equal">
      <formula>"S1"</formula>
    </cfRule>
  </conditionalFormatting>
  <conditionalFormatting sqref="B15">
    <cfRule type="cellIs" dxfId="462" priority="66" operator="equal">
      <formula>"S2"</formula>
    </cfRule>
    <cfRule type="cellIs" dxfId="461" priority="67" operator="equal">
      <formula>"WW"</formula>
    </cfRule>
    <cfRule type="cellIs" dxfId="460" priority="68" operator="equal">
      <formula>"S1"</formula>
    </cfRule>
    <cfRule type="cellIs" dxfId="459" priority="69" operator="equal">
      <formula>"M5"</formula>
    </cfRule>
    <cfRule type="cellIs" dxfId="458" priority="70" operator="equal">
      <formula>"M4"</formula>
    </cfRule>
    <cfRule type="cellIs" dxfId="457" priority="71" operator="equal">
      <formula>"M3"</formula>
    </cfRule>
    <cfRule type="cellIs" dxfId="456" priority="72" operator="equal">
      <formula>"M2"</formula>
    </cfRule>
    <cfRule type="cellIs" dxfId="455" priority="73" operator="equal">
      <formula>"M1"</formula>
    </cfRule>
  </conditionalFormatting>
  <conditionalFormatting sqref="B15">
    <cfRule type="cellIs" dxfId="454" priority="59" operator="equal">
      <formula>"M5"</formula>
    </cfRule>
    <cfRule type="cellIs" dxfId="453" priority="60" operator="equal">
      <formula>"M4"</formula>
    </cfRule>
    <cfRule type="cellIs" dxfId="452" priority="61" operator="equal">
      <formula>"M3"</formula>
    </cfRule>
    <cfRule type="cellIs" dxfId="451" priority="62" operator="equal">
      <formula>"M2"</formula>
    </cfRule>
    <cfRule type="cellIs" dxfId="450" priority="63" operator="equal">
      <formula>"M1"</formula>
    </cfRule>
    <cfRule type="cellIs" dxfId="449" priority="64" operator="equal">
      <formula>"WW"</formula>
    </cfRule>
    <cfRule type="cellIs" dxfId="448" priority="65" operator="equal">
      <formula>"S1"</formula>
    </cfRule>
  </conditionalFormatting>
  <conditionalFormatting sqref="AG91:AG110 AH102:AK113 AH91:AJ101 AK60:AK99 AJ55:AK59 AJ60:AJ90">
    <cfRule type="cellIs" dxfId="447" priority="51" operator="equal">
      <formula>"S2"</formula>
    </cfRule>
    <cfRule type="cellIs" dxfId="446" priority="52" operator="equal">
      <formula>"WW"</formula>
    </cfRule>
    <cfRule type="cellIs" dxfId="445" priority="53" operator="equal">
      <formula>"S1"</formula>
    </cfRule>
    <cfRule type="cellIs" dxfId="444" priority="54" operator="equal">
      <formula>"M5"</formula>
    </cfRule>
    <cfRule type="cellIs" dxfId="443" priority="55" operator="equal">
      <formula>"M4"</formula>
    </cfRule>
    <cfRule type="cellIs" dxfId="442" priority="56" operator="equal">
      <formula>"M3"</formula>
    </cfRule>
    <cfRule type="cellIs" dxfId="441" priority="57" operator="equal">
      <formula>"M2"</formula>
    </cfRule>
    <cfRule type="cellIs" dxfId="440" priority="58" operator="equal">
      <formula>"M1"</formula>
    </cfRule>
  </conditionalFormatting>
  <conditionalFormatting sqref="AG91:AG110 AH102:AK113 AH91:AJ101 AK60:AK99 AJ55:AK59 AJ60:AJ90">
    <cfRule type="cellIs" dxfId="439" priority="44" operator="equal">
      <formula>"M5"</formula>
    </cfRule>
    <cfRule type="cellIs" dxfId="438" priority="45" operator="equal">
      <formula>"M4"</formula>
    </cfRule>
    <cfRule type="cellIs" dxfId="437" priority="46" operator="equal">
      <formula>"M3"</formula>
    </cfRule>
    <cfRule type="cellIs" dxfId="436" priority="47" operator="equal">
      <formula>"M2"</formula>
    </cfRule>
    <cfRule type="cellIs" dxfId="435" priority="48" operator="equal">
      <formula>"M1"</formula>
    </cfRule>
    <cfRule type="cellIs" dxfId="434" priority="49" operator="equal">
      <formula>"WW"</formula>
    </cfRule>
    <cfRule type="cellIs" dxfId="433" priority="50" operator="equal">
      <formula>"S1"</formula>
    </cfRule>
  </conditionalFormatting>
  <conditionalFormatting sqref="Q3:U87">
    <cfRule type="beginsWith" dxfId="432" priority="43" operator="beginsWith" text="M6">
      <formula>LEFT(Q3,LEN("M6"))="M6"</formula>
    </cfRule>
  </conditionalFormatting>
  <conditionalFormatting sqref="B32">
    <cfRule type="cellIs" dxfId="431" priority="35" operator="equal">
      <formula>"S2"</formula>
    </cfRule>
    <cfRule type="cellIs" dxfId="430" priority="36" operator="equal">
      <formula>"WW"</formula>
    </cfRule>
    <cfRule type="cellIs" dxfId="429" priority="37" operator="equal">
      <formula>"S1"</formula>
    </cfRule>
    <cfRule type="cellIs" dxfId="428" priority="38" operator="equal">
      <formula>"M5"</formula>
    </cfRule>
    <cfRule type="cellIs" dxfId="427" priority="39" operator="equal">
      <formula>"M4"</formula>
    </cfRule>
    <cfRule type="cellIs" dxfId="426" priority="40" operator="equal">
      <formula>"M3"</formula>
    </cfRule>
    <cfRule type="cellIs" dxfId="425" priority="41" operator="equal">
      <formula>"M2"</formula>
    </cfRule>
    <cfRule type="cellIs" dxfId="424" priority="42" operator="equal">
      <formula>"M1"</formula>
    </cfRule>
  </conditionalFormatting>
  <conditionalFormatting sqref="B32">
    <cfRule type="cellIs" dxfId="423" priority="28" operator="equal">
      <formula>"M5"</formula>
    </cfRule>
    <cfRule type="cellIs" dxfId="422" priority="29" operator="equal">
      <formula>"M4"</formula>
    </cfRule>
    <cfRule type="cellIs" dxfId="421" priority="30" operator="equal">
      <formula>"M3"</formula>
    </cfRule>
    <cfRule type="cellIs" dxfId="420" priority="31" operator="equal">
      <formula>"M2"</formula>
    </cfRule>
    <cfRule type="cellIs" dxfId="419" priority="32" operator="equal">
      <formula>"M1"</formula>
    </cfRule>
    <cfRule type="cellIs" dxfId="418" priority="33" operator="equal">
      <formula>"WW"</formula>
    </cfRule>
    <cfRule type="cellIs" dxfId="417" priority="34" operator="equal">
      <formula>"S1"</formula>
    </cfRule>
  </conditionalFormatting>
  <conditionalFormatting sqref="M3:N87">
    <cfRule type="cellIs" dxfId="416" priority="18" operator="equal">
      <formula>"S2"</formula>
    </cfRule>
    <cfRule type="cellIs" dxfId="415" priority="19" operator="equal">
      <formula>"WW"</formula>
    </cfRule>
    <cfRule type="cellIs" dxfId="414" priority="20" operator="equal">
      <formula>"S1"</formula>
    </cfRule>
    <cfRule type="cellIs" dxfId="413" priority="21" operator="equal">
      <formula>"M5"</formula>
    </cfRule>
    <cfRule type="cellIs" dxfId="412" priority="22" operator="equal">
      <formula>"M4"</formula>
    </cfRule>
    <cfRule type="cellIs" dxfId="411" priority="23" operator="equal">
      <formula>"M3"</formula>
    </cfRule>
    <cfRule type="cellIs" dxfId="410" priority="24" operator="equal">
      <formula>"M2"</formula>
    </cfRule>
    <cfRule type="cellIs" dxfId="409" priority="25" operator="equal">
      <formula>"M1"</formula>
    </cfRule>
  </conditionalFormatting>
  <conditionalFormatting sqref="M3:N87">
    <cfRule type="containsText" dxfId="408" priority="8" operator="containsText" text="BN">
      <formula>NOT(ISERROR(SEARCH("BN",M3)))</formula>
    </cfRule>
    <cfRule type="containsText" dxfId="407" priority="9" operator="containsText" text="BN">
      <formula>NOT(ISERROR(SEARCH("BN",M3)))</formula>
    </cfRule>
    <cfRule type="cellIs" dxfId="406" priority="11" operator="equal">
      <formula>"M5"</formula>
    </cfRule>
    <cfRule type="cellIs" dxfId="405" priority="12" operator="equal">
      <formula>"M4"</formula>
    </cfRule>
    <cfRule type="cellIs" dxfId="404" priority="13" operator="equal">
      <formula>"M3"</formula>
    </cfRule>
    <cfRule type="cellIs" dxfId="403" priority="14" operator="equal">
      <formula>"M2"</formula>
    </cfRule>
    <cfRule type="cellIs" dxfId="402" priority="15" operator="equal">
      <formula>"M1"</formula>
    </cfRule>
    <cfRule type="cellIs" dxfId="401" priority="16" operator="equal">
      <formula>"WW"</formula>
    </cfRule>
    <cfRule type="cellIs" dxfId="400" priority="17" operator="equal">
      <formula>"S1"</formula>
    </cfRule>
  </conditionalFormatting>
  <conditionalFormatting sqref="M3:N87">
    <cfRule type="beginsWith" dxfId="399" priority="10" operator="beginsWith" text="M6">
      <formula>LEFT(M3,LEN("M6"))="M6"</formula>
    </cfRule>
  </conditionalFormatting>
  <conditionalFormatting sqref="O3:O45">
    <cfRule type="cellIs" dxfId="398" priority="1" operator="equal">
      <formula>"WW"</formula>
    </cfRule>
    <cfRule type="cellIs" dxfId="397" priority="2" operator="equal">
      <formula>"S1"</formula>
    </cfRule>
    <cfRule type="cellIs" dxfId="396" priority="3" operator="equal">
      <formula>"M5"</formula>
    </cfRule>
    <cfRule type="cellIs" dxfId="395" priority="4" operator="equal">
      <formula>"M4"</formula>
    </cfRule>
    <cfRule type="cellIs" dxfId="394" priority="5" operator="equal">
      <formula>"M3"</formula>
    </cfRule>
    <cfRule type="cellIs" dxfId="393" priority="6" operator="equal">
      <formula>"M2"</formula>
    </cfRule>
    <cfRule type="cellIs" dxfId="392" priority="7" operator="equal">
      <formula>"M1"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10A42-5EC4-7044-BEC9-3EF4B9EE4AA3}">
  <dimension ref="A1:CY109"/>
  <sheetViews>
    <sheetView zoomScale="141" workbookViewId="0">
      <pane xSplit="6" topLeftCell="G1" activePane="topRight" state="frozen"/>
      <selection activeCell="K59" sqref="K59"/>
      <selection pane="topRight" activeCell="K59" sqref="K59"/>
    </sheetView>
  </sheetViews>
  <sheetFormatPr baseColWidth="10" defaultRowHeight="15"/>
  <cols>
    <col min="1" max="1" width="7.5" style="268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7" max="16384" width="10.83203125" style="224"/>
  </cols>
  <sheetData>
    <row r="1" spans="1:103" ht="16" thickBot="1">
      <c r="O1" s="341" t="s">
        <v>146</v>
      </c>
      <c r="P1" s="342" t="s">
        <v>149</v>
      </c>
      <c r="Q1" s="342"/>
      <c r="R1" s="342"/>
      <c r="S1" s="343"/>
      <c r="U1" s="341" t="s">
        <v>253</v>
      </c>
      <c r="V1" s="342" t="s">
        <v>150</v>
      </c>
      <c r="W1" s="342"/>
      <c r="X1" s="342"/>
      <c r="Y1" s="343"/>
      <c r="AA1" s="341" t="s">
        <v>253</v>
      </c>
      <c r="AB1" s="342" t="s">
        <v>151</v>
      </c>
      <c r="AC1" s="342"/>
      <c r="AD1" s="342"/>
      <c r="AE1" s="343"/>
      <c r="AG1" s="341" t="s">
        <v>253</v>
      </c>
      <c r="AH1" s="342" t="s">
        <v>152</v>
      </c>
      <c r="AI1" s="342"/>
      <c r="AJ1" s="342"/>
      <c r="AK1" s="343"/>
      <c r="AM1" s="341" t="s">
        <v>253</v>
      </c>
      <c r="AN1" s="342" t="s">
        <v>118</v>
      </c>
      <c r="AO1" s="342"/>
      <c r="AP1" s="342"/>
      <c r="AQ1" s="343"/>
      <c r="AS1" s="341" t="s">
        <v>253</v>
      </c>
      <c r="AT1" s="342" t="s">
        <v>125</v>
      </c>
      <c r="AU1" s="342"/>
      <c r="AV1" s="342"/>
      <c r="AW1" s="343"/>
      <c r="AY1" s="341" t="s">
        <v>253</v>
      </c>
      <c r="AZ1" s="342" t="s">
        <v>318</v>
      </c>
      <c r="BA1" s="342"/>
      <c r="BB1" s="342"/>
      <c r="BC1" s="343"/>
      <c r="BE1" s="341" t="s">
        <v>253</v>
      </c>
      <c r="BF1" s="342" t="s">
        <v>127</v>
      </c>
      <c r="BG1" s="342"/>
      <c r="BH1" s="342"/>
      <c r="BI1" s="343"/>
      <c r="BK1" s="341" t="s">
        <v>253</v>
      </c>
      <c r="BL1" s="342" t="s">
        <v>128</v>
      </c>
      <c r="BM1" s="342"/>
      <c r="BN1" s="342"/>
      <c r="BO1" s="343"/>
      <c r="BQ1" s="3" t="s">
        <v>253</v>
      </c>
      <c r="BR1" s="1" t="s">
        <v>185</v>
      </c>
      <c r="BS1" s="3"/>
      <c r="BT1" s="3"/>
      <c r="BU1" s="3"/>
      <c r="BW1" s="3" t="s">
        <v>253</v>
      </c>
      <c r="BX1" s="1" t="s">
        <v>292</v>
      </c>
      <c r="BY1" s="3"/>
      <c r="BZ1" s="3"/>
      <c r="CA1" s="3"/>
      <c r="CC1" s="3" t="s">
        <v>253</v>
      </c>
      <c r="CD1" s="1" t="s">
        <v>293</v>
      </c>
      <c r="CE1" s="3"/>
      <c r="CF1" s="3"/>
      <c r="CG1" s="3"/>
      <c r="CI1" s="3" t="s">
        <v>253</v>
      </c>
      <c r="CJ1" s="1" t="s">
        <v>294</v>
      </c>
      <c r="CK1" s="3"/>
      <c r="CL1" s="3"/>
      <c r="CM1" s="3"/>
      <c r="CO1" s="3" t="s">
        <v>253</v>
      </c>
      <c r="CP1" s="1" t="s">
        <v>184</v>
      </c>
      <c r="CQ1" s="3"/>
      <c r="CR1" s="3"/>
      <c r="CS1" s="3"/>
      <c r="CU1" s="3" t="s">
        <v>253</v>
      </c>
      <c r="CV1" s="1" t="s">
        <v>183</v>
      </c>
      <c r="CW1" s="3"/>
      <c r="CX1" s="3"/>
      <c r="CY1" s="3"/>
    </row>
    <row r="2" spans="1:103">
      <c r="A2" s="334" t="str">
        <f>'FG_243way_Regular Symbol'!L1</f>
        <v>Symbol</v>
      </c>
      <c r="B2" s="147">
        <f>FGOverView!C28</f>
        <v>3</v>
      </c>
      <c r="C2" s="147">
        <f>FGOverView!D28</f>
        <v>3</v>
      </c>
      <c r="D2" s="147">
        <f>FGOverView!E28</f>
        <v>5</v>
      </c>
      <c r="E2" s="147">
        <f>FGOverView!F28</f>
        <v>5</v>
      </c>
      <c r="F2" s="147">
        <f>FGOverView!G28</f>
        <v>5</v>
      </c>
      <c r="H2" s="349" t="s">
        <v>315</v>
      </c>
      <c r="I2" s="350">
        <v>1</v>
      </c>
      <c r="J2" s="350">
        <v>2</v>
      </c>
      <c r="K2" s="350">
        <v>3</v>
      </c>
      <c r="L2" s="350">
        <v>4</v>
      </c>
      <c r="M2" s="351">
        <v>5</v>
      </c>
      <c r="O2" s="344">
        <f>B2</f>
        <v>3</v>
      </c>
      <c r="P2" s="344">
        <f>C2</f>
        <v>3</v>
      </c>
      <c r="Q2" s="344">
        <f>D2</f>
        <v>5</v>
      </c>
      <c r="R2" s="344">
        <f>E2</f>
        <v>5</v>
      </c>
      <c r="S2" s="344">
        <f>F2</f>
        <v>5</v>
      </c>
      <c r="U2" s="344">
        <f>O2</f>
        <v>3</v>
      </c>
      <c r="V2" s="344">
        <f>P2</f>
        <v>3</v>
      </c>
      <c r="W2" s="344">
        <f>Q2</f>
        <v>5</v>
      </c>
      <c r="X2" s="344">
        <f>R2</f>
        <v>5</v>
      </c>
      <c r="Y2" s="344">
        <f>S2</f>
        <v>5</v>
      </c>
      <c r="AA2" s="344">
        <f>U2</f>
        <v>3</v>
      </c>
      <c r="AB2" s="344">
        <f>V2</f>
        <v>3</v>
      </c>
      <c r="AC2" s="344">
        <f>W2</f>
        <v>5</v>
      </c>
      <c r="AD2" s="344">
        <f>X2</f>
        <v>5</v>
      </c>
      <c r="AE2" s="344">
        <f>Y2</f>
        <v>5</v>
      </c>
      <c r="AG2" s="344">
        <f>AA2</f>
        <v>3</v>
      </c>
      <c r="AH2" s="344">
        <f>AB2</f>
        <v>3</v>
      </c>
      <c r="AI2" s="344">
        <f>AC2</f>
        <v>5</v>
      </c>
      <c r="AJ2" s="344">
        <f>AD2</f>
        <v>5</v>
      </c>
      <c r="AK2" s="344">
        <f>AE2</f>
        <v>5</v>
      </c>
      <c r="AM2" s="344">
        <f>AG2</f>
        <v>3</v>
      </c>
      <c r="AN2" s="344">
        <f>AH2</f>
        <v>3</v>
      </c>
      <c r="AO2" s="344">
        <f>AI2</f>
        <v>5</v>
      </c>
      <c r="AP2" s="344">
        <f>AJ2</f>
        <v>5</v>
      </c>
      <c r="AQ2" s="344">
        <f>AK2</f>
        <v>5</v>
      </c>
      <c r="AS2" s="344">
        <f>AM2</f>
        <v>3</v>
      </c>
      <c r="AT2" s="344">
        <f>AN2</f>
        <v>3</v>
      </c>
      <c r="AU2" s="344">
        <f>AO2</f>
        <v>5</v>
      </c>
      <c r="AV2" s="344">
        <f>AP2</f>
        <v>5</v>
      </c>
      <c r="AW2" s="344">
        <f>AQ2</f>
        <v>5</v>
      </c>
      <c r="AX2" s="344"/>
      <c r="AY2" s="344">
        <f>AS2</f>
        <v>3</v>
      </c>
      <c r="AZ2" s="344">
        <f>AT2</f>
        <v>3</v>
      </c>
      <c r="BA2" s="344">
        <f>AU2</f>
        <v>5</v>
      </c>
      <c r="BB2" s="344">
        <f>AV2</f>
        <v>5</v>
      </c>
      <c r="BC2" s="344">
        <f>AW2</f>
        <v>5</v>
      </c>
      <c r="BE2" s="344">
        <f>AY2</f>
        <v>3</v>
      </c>
      <c r="BF2" s="344">
        <f>AZ2</f>
        <v>3</v>
      </c>
      <c r="BG2" s="344">
        <f>BA2</f>
        <v>5</v>
      </c>
      <c r="BH2" s="344">
        <f>BB2</f>
        <v>5</v>
      </c>
      <c r="BI2" s="344">
        <f>BC2</f>
        <v>5</v>
      </c>
      <c r="BK2" s="344">
        <f>BE2</f>
        <v>3</v>
      </c>
      <c r="BL2" s="344">
        <f>BF2</f>
        <v>3</v>
      </c>
      <c r="BM2" s="344">
        <f>BG2</f>
        <v>5</v>
      </c>
      <c r="BN2" s="344">
        <f>BH2</f>
        <v>5</v>
      </c>
      <c r="BO2" s="344">
        <f>BI2</f>
        <v>5</v>
      </c>
      <c r="BQ2" s="344">
        <f>BK2</f>
        <v>3</v>
      </c>
      <c r="BR2" s="344">
        <f>BL2</f>
        <v>3</v>
      </c>
      <c r="BS2" s="344">
        <f>BM2</f>
        <v>5</v>
      </c>
      <c r="BT2" s="344">
        <f>BN2</f>
        <v>5</v>
      </c>
      <c r="BU2" s="344">
        <f>BO2</f>
        <v>5</v>
      </c>
      <c r="BW2" s="344">
        <f>BQ2</f>
        <v>3</v>
      </c>
      <c r="BX2" s="344">
        <f>BR2</f>
        <v>3</v>
      </c>
      <c r="BY2" s="344">
        <f>BS2</f>
        <v>5</v>
      </c>
      <c r="BZ2" s="344">
        <f>BT2</f>
        <v>5</v>
      </c>
      <c r="CA2" s="344">
        <f>BU2</f>
        <v>5</v>
      </c>
      <c r="CC2" s="344">
        <f>BW2</f>
        <v>3</v>
      </c>
      <c r="CD2" s="344">
        <f>BX2</f>
        <v>3</v>
      </c>
      <c r="CE2" s="344">
        <f>BY2</f>
        <v>5</v>
      </c>
      <c r="CF2" s="344">
        <f>BZ2</f>
        <v>5</v>
      </c>
      <c r="CG2" s="344">
        <f>CA2</f>
        <v>5</v>
      </c>
      <c r="CI2" s="344">
        <f>CC2</f>
        <v>3</v>
      </c>
      <c r="CJ2" s="344">
        <f>CD2</f>
        <v>3</v>
      </c>
      <c r="CK2" s="344">
        <f>CE2</f>
        <v>5</v>
      </c>
      <c r="CL2" s="344">
        <f>CF2</f>
        <v>5</v>
      </c>
      <c r="CM2" s="344">
        <f>CG2</f>
        <v>5</v>
      </c>
      <c r="CO2" s="344">
        <f>CI2</f>
        <v>3</v>
      </c>
      <c r="CP2" s="344">
        <f>CJ2</f>
        <v>3</v>
      </c>
      <c r="CQ2" s="344">
        <f>CK2</f>
        <v>5</v>
      </c>
      <c r="CR2" s="344">
        <f>CL2</f>
        <v>5</v>
      </c>
      <c r="CS2" s="344">
        <f>CM2</f>
        <v>5</v>
      </c>
      <c r="CU2" s="344">
        <f>CO2</f>
        <v>3</v>
      </c>
      <c r="CV2" s="344">
        <f>CP2</f>
        <v>3</v>
      </c>
      <c r="CW2" s="344">
        <f>CQ2</f>
        <v>5</v>
      </c>
      <c r="CX2" s="344">
        <f>CR2</f>
        <v>5</v>
      </c>
      <c r="CY2" s="344">
        <f>CS2</f>
        <v>5</v>
      </c>
    </row>
    <row r="3" spans="1:103">
      <c r="A3" s="335" t="s">
        <v>315</v>
      </c>
      <c r="B3" s="333">
        <v>1</v>
      </c>
      <c r="C3" s="333">
        <v>2</v>
      </c>
      <c r="D3" s="333">
        <v>3</v>
      </c>
      <c r="E3" s="333">
        <v>4</v>
      </c>
      <c r="F3" s="336">
        <v>5</v>
      </c>
      <c r="H3" s="352" t="s">
        <v>149</v>
      </c>
      <c r="I3" s="3">
        <f>SUM(O4:O100)</f>
        <v>42</v>
      </c>
      <c r="J3" s="3">
        <f>SUM(P4:P100)</f>
        <v>49</v>
      </c>
      <c r="K3" s="3">
        <f>SUM(Q4:Q100)</f>
        <v>33</v>
      </c>
      <c r="L3" s="3">
        <f>SUM(R4:R100)</f>
        <v>34</v>
      </c>
      <c r="M3" s="3">
        <f>SUM(S4:S100)</f>
        <v>58</v>
      </c>
      <c r="O3" s="345" t="s">
        <v>0</v>
      </c>
      <c r="P3" s="113" t="s">
        <v>21</v>
      </c>
      <c r="Q3" s="113" t="s">
        <v>22</v>
      </c>
      <c r="R3" s="113" t="s">
        <v>23</v>
      </c>
      <c r="S3" s="346" t="s">
        <v>24</v>
      </c>
      <c r="U3" s="345" t="s">
        <v>0</v>
      </c>
      <c r="V3" s="113" t="s">
        <v>21</v>
      </c>
      <c r="W3" s="113" t="s">
        <v>22</v>
      </c>
      <c r="X3" s="113" t="s">
        <v>23</v>
      </c>
      <c r="Y3" s="346" t="s">
        <v>24</v>
      </c>
      <c r="AA3" s="345" t="s">
        <v>0</v>
      </c>
      <c r="AB3" s="113" t="s">
        <v>21</v>
      </c>
      <c r="AC3" s="113" t="s">
        <v>22</v>
      </c>
      <c r="AD3" s="113" t="s">
        <v>23</v>
      </c>
      <c r="AE3" s="346" t="s">
        <v>24</v>
      </c>
      <c r="AG3" s="345" t="s">
        <v>0</v>
      </c>
      <c r="AH3" s="113" t="s">
        <v>21</v>
      </c>
      <c r="AI3" s="113" t="s">
        <v>22</v>
      </c>
      <c r="AJ3" s="113" t="s">
        <v>23</v>
      </c>
      <c r="AK3" s="346" t="s">
        <v>24</v>
      </c>
      <c r="AM3" s="345" t="s">
        <v>0</v>
      </c>
      <c r="AN3" s="113" t="s">
        <v>21</v>
      </c>
      <c r="AO3" s="113" t="s">
        <v>22</v>
      </c>
      <c r="AP3" s="113" t="s">
        <v>23</v>
      </c>
      <c r="AQ3" s="346" t="s">
        <v>24</v>
      </c>
      <c r="AS3" s="345" t="s">
        <v>0</v>
      </c>
      <c r="AT3" s="113" t="s">
        <v>21</v>
      </c>
      <c r="AU3" s="113" t="s">
        <v>22</v>
      </c>
      <c r="AV3" s="113" t="s">
        <v>23</v>
      </c>
      <c r="AW3" s="346" t="s">
        <v>24</v>
      </c>
      <c r="AY3" s="345" t="s">
        <v>0</v>
      </c>
      <c r="AZ3" s="113" t="s">
        <v>21</v>
      </c>
      <c r="BA3" s="113" t="s">
        <v>22</v>
      </c>
      <c r="BB3" s="113" t="s">
        <v>23</v>
      </c>
      <c r="BC3" s="346" t="s">
        <v>24</v>
      </c>
      <c r="BE3" s="345" t="s">
        <v>0</v>
      </c>
      <c r="BF3" s="113" t="s">
        <v>21</v>
      </c>
      <c r="BG3" s="113" t="s">
        <v>22</v>
      </c>
      <c r="BH3" s="113" t="s">
        <v>23</v>
      </c>
      <c r="BI3" s="346" t="s">
        <v>24</v>
      </c>
      <c r="BK3" s="345" t="s">
        <v>0</v>
      </c>
      <c r="BL3" s="113" t="s">
        <v>21</v>
      </c>
      <c r="BM3" s="113" t="s">
        <v>22</v>
      </c>
      <c r="BN3" s="113" t="s">
        <v>23</v>
      </c>
      <c r="BO3" s="346" t="s">
        <v>24</v>
      </c>
      <c r="BQ3" s="113" t="s">
        <v>0</v>
      </c>
      <c r="BR3" s="113" t="s">
        <v>21</v>
      </c>
      <c r="BS3" s="113" t="s">
        <v>22</v>
      </c>
      <c r="BT3" s="113" t="s">
        <v>23</v>
      </c>
      <c r="BU3" s="113" t="s">
        <v>24</v>
      </c>
      <c r="BW3" s="113" t="s">
        <v>0</v>
      </c>
      <c r="BX3" s="113" t="s">
        <v>21</v>
      </c>
      <c r="BY3" s="113" t="s">
        <v>22</v>
      </c>
      <c r="BZ3" s="113" t="s">
        <v>23</v>
      </c>
      <c r="CA3" s="113" t="s">
        <v>24</v>
      </c>
      <c r="CC3" s="113" t="s">
        <v>0</v>
      </c>
      <c r="CD3" s="113" t="s">
        <v>21</v>
      </c>
      <c r="CE3" s="113" t="s">
        <v>22</v>
      </c>
      <c r="CF3" s="113" t="s">
        <v>23</v>
      </c>
      <c r="CG3" s="113" t="s">
        <v>24</v>
      </c>
      <c r="CI3" s="113" t="s">
        <v>0</v>
      </c>
      <c r="CJ3" s="113" t="s">
        <v>21</v>
      </c>
      <c r="CK3" s="113" t="s">
        <v>22</v>
      </c>
      <c r="CL3" s="113" t="s">
        <v>23</v>
      </c>
      <c r="CM3" s="113" t="s">
        <v>24</v>
      </c>
      <c r="CO3" s="113" t="s">
        <v>0</v>
      </c>
      <c r="CP3" s="113" t="s">
        <v>21</v>
      </c>
      <c r="CQ3" s="113" t="s">
        <v>22</v>
      </c>
      <c r="CR3" s="113" t="s">
        <v>23</v>
      </c>
      <c r="CS3" s="113" t="s">
        <v>24</v>
      </c>
      <c r="CU3" s="113" t="s">
        <v>0</v>
      </c>
      <c r="CV3" s="113" t="s">
        <v>21</v>
      </c>
      <c r="CW3" s="113" t="s">
        <v>22</v>
      </c>
      <c r="CX3" s="113" t="s">
        <v>23</v>
      </c>
      <c r="CY3" s="113" t="s">
        <v>24</v>
      </c>
    </row>
    <row r="4" spans="1:103">
      <c r="A4" s="337">
        <f>IF('FG_243way_Regular Symbol'!L3="","",'FG_243way_Regular Symbol'!L3)</f>
        <v>0</v>
      </c>
      <c r="B4" s="191" t="str">
        <f>IF('FG_576way_Regular Symbol(2wild)'!Q3="",
IF($A4-'FG_576way_Regular Symbol(2wild)'!D$16&gt;='FG_1125way_RegularＸ_W()'!B$2-1,"",VLOOKUP($A4-'FG_243way_Regular Symbol'!D$16,'FG_576way_Regular Symbol(2wild)'!$P$3:$U$99,'FG_1125way_RegularＸ_W()'!B$3+1,FALSE)),
'FG_576way_Regular Symbol(2wild)'!Q3)</f>
        <v>M2</v>
      </c>
      <c r="C4" s="191" t="str">
        <f>IF('FG_576way_Regular Symbol(2wild)'!R3="",
IF($A4-'FG_576way_Regular Symbol(2wild)'!E$16&gt;='FG_1125way_RegularＸ_W()'!C$2-1,"",VLOOKUP($A4-'FG_243way_Regular Symbol'!E$16,'FG_576way_Regular Symbol(2wild)'!$P$3:$U$99,'FG_1125way_RegularＸ_W()'!C$3+1,FALSE)),
'FG_576way_Regular Symbol(2wild)'!R3)</f>
        <v>M2</v>
      </c>
      <c r="D4" s="191" t="str">
        <f>IF('FG_576way_Regular Symbol(2wild)'!S3="",
IF($A4-'FG_576way_Regular Symbol(2wild)'!F$16&gt;='FG_1125way_RegularＸ_W()'!D$2-1,"",VLOOKUP($A4-'FG_243way_Regular Symbol'!F$16,'FG_576way_Regular Symbol(2wild)'!$P$3:$U$99,'FG_1125way_RegularＸ_W()'!D$3+1,FALSE)),
'FG_576way_Regular Symbol(2wild)'!S3)</f>
        <v>M4</v>
      </c>
      <c r="E4" s="191" t="str">
        <f>IF('FG_576way_Regular Symbol(2wild)'!T3="",
IF($A4-'FG_576way_Regular Symbol(2wild)'!G$16&gt;='FG_1125way_RegularＸ_W()'!E$2-1,"",VLOOKUP($A4-'FG_243way_Regular Symbol'!G$16,'FG_576way_Regular Symbol(2wild)'!$P$3:$U$99,'FG_1125way_RegularＸ_W()'!E$3+1,FALSE)),
'FG_576way_Regular Symbol(2wild)'!T3)</f>
        <v>M1</v>
      </c>
      <c r="F4" s="191" t="str">
        <f>IF('FG_576way_Regular Symbol(2wild)'!U3="",
IF($A4-'FG_576way_Regular Symbol(2wild)'!H$16&gt;='FG_1125way_RegularＸ_W()'!F$2-1,"",VLOOKUP($A4-'FG_243way_Regular Symbol'!H$16,'FG_576way_Regular Symbol(2wild)'!$P$3:$U$99,'FG_1125way_RegularＸ_W()'!F$3+1,FALSE)),
'FG_576way_Regular Symbol(2wild)'!U3)</f>
        <v>Q</v>
      </c>
      <c r="H4" s="352" t="s">
        <v>150</v>
      </c>
      <c r="I4" s="3">
        <f>SUM(U4:U100)</f>
        <v>42</v>
      </c>
      <c r="J4" s="3">
        <f>SUM(V4:V100)</f>
        <v>64</v>
      </c>
      <c r="K4" s="3">
        <f>SUM(W4:W100)</f>
        <v>39</v>
      </c>
      <c r="L4" s="3">
        <f>SUM(X4:X100)</f>
        <v>28</v>
      </c>
      <c r="M4" s="3">
        <f>SUM(Y4:Y100)</f>
        <v>58</v>
      </c>
      <c r="N4" s="363">
        <f t="shared" ref="N4:N35" si="0">IF($A4="","",$A4)</f>
        <v>0</v>
      </c>
      <c r="O4" s="344">
        <f>IF($A4&gt;='FG1125way_Regular Symbol(2wild)'!D$16,"",IF(B4="","",IF(OR(B4=$O$1,B4=$P$1,B5=$O$1,B5=$P$1,B6=$O$1,B6=$P$1),0,1)))</f>
        <v>1</v>
      </c>
      <c r="P4" s="344">
        <f>IF($A4&gt;='FG1125way_Regular Symbol(2wild)'!E$16,"",IF(C4="","",IF(OR(C4=$O$1,C4=$P$1,C5=$O$1,C5=$P$1,C6=$O$1,C6=$P$1),0,1)))</f>
        <v>1</v>
      </c>
      <c r="Q4" s="344" t="s">
        <v>331</v>
      </c>
      <c r="R4" s="344">
        <f>IF($A4&gt;='FG1125way_Regular Symbol(2wild)'!G$16,"",IF(E4="","",IF(OR(E4=$O$1,E4=$P$1,E5=$O$1,E5=$P$1,E6=$O$1,E6=$P$1,E7=$O$1,E7=$P$1,E8=$O$1,E8=$P$1),0,1)))</f>
        <v>0</v>
      </c>
      <c r="S4" s="344">
        <f>IF($A4&gt;='FG1125way_Regular Symbol(2wild)'!H$16,"",IF(F4="","",IF(OR(F4=$O$1,F4=$P$1,F5=$O$1,F5=$P$1,F6=$O$1,F6=$P$1,F7=$O$1,F7=$P$1,F8=$O$1,F8=$P$1),0,1)))</f>
        <v>0</v>
      </c>
      <c r="U4" s="344">
        <f>IF($A4&gt;='FG1125way_Regular Symbol(2wild)'!D$16,"",IF(B4=0,"",IF(OR(B4=$U$1,B4=$V$1,B5=$U$1,B5=$V$1,B6=$U$1,B6=$V$1),0,1)))</f>
        <v>0</v>
      </c>
      <c r="V4" s="344">
        <f>IF($A4&gt;='FG1125way_Regular Symbol(2wild)'!E$16,"",IF(C4=0,"",IF(OR(C4=$U$1,C4=$V$1,C5=$U$1,C5=$V$1,C6=$U$1,C6=$V$1),0,1)))</f>
        <v>0</v>
      </c>
      <c r="W4" s="3">
        <f>IF($A4&gt;='FG1125way_Regular Symbol(2wild)'!F$16,"",IF(D4=0,"",IF(OR(D4=$U$1,D4=$V$1,D5=$U$1,D5=$V$1,D6=$U$1,D6=$V$1,D7=$U$1,D7=$V$1,D8=$U$1,D8=$V$1),0,1)))</f>
        <v>0</v>
      </c>
      <c r="X4" s="3">
        <f>IF($A4&gt;='FG1125way_Regular Symbol(2wild)'!G$16,"",IF(E4=0,"",IF(OR(E4=$U$1,E4=$V$1,E5=$U$1,E5=$V$1,E6=$U$1,E6=$V$1,E7=$U$1,E7=$V$1,E8=$U$1,E8=$V$1),0,1)))</f>
        <v>0</v>
      </c>
      <c r="Y4" s="3">
        <f>IF($A4&gt;='FG1125way_Regular Symbol(2wild)'!H$16,"",IF(F4=0,"",IF(OR(F4=$U$1,F4=$V$1,F5=$U$1,F5=$V$1,F6=$U$1,F6=$V$1,F7=$U$1,F7=$V$1,F8=$U$1,F8=$V$1),0,1)))</f>
        <v>1</v>
      </c>
      <c r="AA4" s="344">
        <f>IF($A4&gt;='FG1125way_Regular Symbol(2wild)'!D$16,"",IF(B4=0,"",IF(OR(B4=$AA$1,B4=$AB$1,B5=$AA$1,B5=$AB$1,B6=$AA$1,,B6=$AB$1),0,1)))</f>
        <v>1</v>
      </c>
      <c r="AB4" s="344">
        <f>IF($A4&gt;='FG1125way_Regular Symbol(2wild)'!E$16,"",IF(C4=0,"",IF(OR(C4=$AA$1,C4=$AB$1,C5=$AA$1,C5=$AB$1,C6=$AA$1,,C6=$AB$1),0,1)))</f>
        <v>1</v>
      </c>
      <c r="AC4" s="3">
        <f>IF($A4&gt;='FG1125way_Regular Symbol(2wild)'!F$16,"",IF(D4=0,"",IF(OR(D4=$AA$1,D4=$AB$1,D5=$AA$1,D5=$AB$1,D6=$AA$1,D6=$AB$1,D7=$AA$1,D7=$AB$1,D8=$AA$1,D8=$AB$1),0,1)))</f>
        <v>1</v>
      </c>
      <c r="AD4" s="3">
        <f>IF($A4&gt;='FG1125way_Regular Symbol(2wild)'!G$16,"",IF(E4=0,"",IF(OR(E4=$AA$1,E4=$AB$1,E5=$AA$1,E5=$AB$1,E6=$AA$1,E6=$AB$1,E7=$AA$1,E7=$AB$1,E8=$AA$1,E8=$AB$1),0,1)))</f>
        <v>1</v>
      </c>
      <c r="AE4" s="3">
        <f>IF($A4&gt;='FG1125way_Regular Symbol(2wild)'!H$16,"",IF(F4=0,"",IF(OR(F4=$AA$1,F4=$AB$1,F5=$AA$1,F5=$AB$1,F6=$AA$1,F6=$AB$1,F7=$AA$1,F7=$AB$1,F8=$AA$1,F8=$AB$1),0,1)))</f>
        <v>1</v>
      </c>
      <c r="AG4" s="344">
        <f>IF($A4&gt;='FG1125way_Regular Symbol(2wild)'!D$16,"",IF(B4=0,"",IF(OR(B4=$AG$1,B4=$AH$1,B5=$AG$1,B5=$AH$1,B6=$AG$1,B6=$AH$1),0,1)))</f>
        <v>1</v>
      </c>
      <c r="AH4" s="344">
        <f>IF($A4&gt;='FG1125way_Regular Symbol(2wild)'!E$16,"",IF(C4=0,"",IF(OR(C4=$AG$1,C4=$AH$1,C5=$AG$1,C5=$AH$1,C6=$AG$1,C6=$AH$1),0,1)))</f>
        <v>1</v>
      </c>
      <c r="AI4" s="3">
        <f>IF($A4&gt;='FG1125way_Regular Symbol(2wild)'!F$16,"",IF(D4=0,"",IF(OR(D4=$AG$1,D4=$AH$1,D5=$AG$1,D5=$AH$1,D6=$AG$1,D6=$AH$1,D7=$AG$1,D7=$AH$1,D8=$AG$1,D8=$AH$1),0,1)))</f>
        <v>0</v>
      </c>
      <c r="AJ4" s="3">
        <f>IF($A4&gt;='FG1125way_Regular Symbol(2wild)'!G$16,"",IF(E4=0,"",IF(OR(E4=$AG$1,E4=$AH$1,E5=$AG$1,E5=$AH$1,E6=$AG$1,E6=$AH$1,E7=$AG$1,E7=$AH$1,E8=$AG$1,E8=$AH$1),0,1)))</f>
        <v>1</v>
      </c>
      <c r="AK4" s="3">
        <f>IF($A4&gt;='FG1125way_Regular Symbol(2wild)'!H$16,"",IF(F4=0,"",IF(OR(F4=$AG$1,F4=$AH$1,F5=$AG$1,F5=$AH$1,F6=$AG$1,F6=$AH$1,F7=$AG$1,F7=$AH$1,F8=$AG$1,F8=$AH$1),0,1)))</f>
        <v>1</v>
      </c>
      <c r="AM4" s="344">
        <f>IF($A4&gt;='FG1125way_Regular Symbol(2wild)'!D$16,"",IF(B4=0,"",IF(OR(B4=$AM$1,B4=$AN$1,B5=$AM$1,B5=$AN$1,B6=$AM$1,B6=$AN$1),0,1)))</f>
        <v>0</v>
      </c>
      <c r="AN4" s="344">
        <f>IF($A4&gt;='FG1125way_Regular Symbol(2wild)'!E$16,"",IF(C4=0,"",IF(OR(C4=$AM$1,C4=$AN$1,C5=$AM$1,C5=$AN$1,C6=$AM$1,C6=$AN$1),0,1)))</f>
        <v>1</v>
      </c>
      <c r="AO4" s="3">
        <f>IF($A4&gt;='FG1125way_Regular Symbol(2wild)'!F$16,"",IF(D4=0,"",IF(OR(D4=$AM$1,D4=$AN$1,D5=$AM$1,D5=$AN$1,D6=$AM$1,D6=$AN$1,D7=$AM$1,D7=$AN$1,D8=$AM$1,D8=$AN$1),0,1)))</f>
        <v>0</v>
      </c>
      <c r="AP4" s="3">
        <f>IF($A4&gt;='FG1125way_Regular Symbol(2wild)'!G$16,"",IF(E4=0,"",IF(OR(E4=$AM$1,E4=$AN$1,E5=$AM$1,E5=$AN$1,E6=$AM$1,E6=$AN$1,E7=$AM$1,E7=$AN$1,E8=$AM$1,E8=$AN$1),0,1)))</f>
        <v>1</v>
      </c>
      <c r="AQ4" s="3">
        <f>IF($A4&gt;='FG1125way_Regular Symbol(2wild)'!H$16,"",IF(F4=0,"",IF(OR(F4=$AM$1,F4=$AN$1,F5=$AM$1,F5=$AN$1,F6=$AM$1,F6=$AN$1,F7=$AM$1,F7=$AN$1,F8=$AM$1,F8=$AN$1),0,1)))</f>
        <v>1</v>
      </c>
      <c r="AS4" s="344">
        <f>IF($A4&gt;='FG1125way_Regular Symbol(2wild)'!D$16,"",IF(B4=0,"",IF(OR(B4=$AM$1,B4=$AT$1,B5=$AM$1,B5=$AT$1,B6=$AM$1,B6=$AT$1),0,1)))</f>
        <v>1</v>
      </c>
      <c r="AT4" s="344">
        <f>IF($A4&gt;='FG1125way_Regular Symbol(2wild)'!E$16,"",IF(C4=0,"",IF(OR(C4=$AM$1,C4=$AT$1,C5=$AM$1,C5=$AT$1,C6=$AM$1,C6=$AT$1),0,1)))</f>
        <v>1</v>
      </c>
      <c r="AU4" s="3">
        <f>IF($A4&gt;='FG1125way_Regular Symbol(2wild)'!F$16,"",IF(D4=0,"",IF(OR(D4=$AM$1,D4=$AT$1,D5=$AM$1,D5=$AT$1,D6=$AM$1,D6=$AT$1,D7=$AM$1,D7=$AT$1,D8=$AM$1,D8=$AT$1),0,1)))</f>
        <v>1</v>
      </c>
      <c r="AV4" s="3">
        <f>IF($A4&gt;='FG1125way_Regular Symbol(2wild)'!G$16,"",IF(E4=0,"",IF(OR(E4=$AM$1,E4=$AT$1,E5=$AM$1,E5=$AT$1,E6=$AM$1,E6=$AT$1,E7=$AM$1,E7=$AT$1,E8=$AM$1,E8=$AT$1),0,1)))</f>
        <v>1</v>
      </c>
      <c r="AW4" s="3">
        <f>IF($A4&gt;='FG1125way_Regular Symbol(2wild)'!H$16,"",IF(F4=0,"",IF(OR(F4=$AM$1,F4=$AT$1,F5=$AM$1,F5=$AT$1,F6=$AM$1,F6=$AT$1,F7=$AM$1,F7=$AT$1,F8=$AM$1,F8=$AT$1),0,1)))</f>
        <v>1</v>
      </c>
      <c r="AY4" s="344">
        <f>IF($A4&gt;='FG1125way_Regular Symbol(2wild)'!D$16,"",IF(B4=0,"",IF(OR(B4=$AM$1,B4=$AZ$1,B5=$AM$1,B5=$AZ$1,B6=$AM$1,B6=$AZ$1),0,1)))</f>
        <v>1</v>
      </c>
      <c r="AZ4" s="344">
        <f>IF($A4&gt;='FG1125way_Regular Symbol(2wild)'!E$16,"",IF(C4=0,"",IF(OR(C4=$AM$1,C4=$AZ$1,C5=$AM$1,C5=$AZ$1,C6=$AM$1,C6=$AZ$1),0,1)))</f>
        <v>1</v>
      </c>
      <c r="BA4" s="3">
        <f>IF($A4&gt;='FG1125way_Regular Symbol(2wild)'!F$16,"",IF(D4=0,"",IF(OR(D4=$AM$1,D4=$AZ$1,D5=$AM$1,D5=$AZ$1,D6=$AM$1,D6=$AZ$1,D7=$AM$1,D7=$AZ$1,D8=$AM$1,D8=$AZ$1),0,1)))</f>
        <v>1</v>
      </c>
      <c r="BB4" s="3">
        <f>IF($A4&gt;='FG1125way_Regular Symbol(2wild)'!G$16,"",IF(E4=0,"",IF(OR(E4=$AM$1,E4=$AZ$1,E5=$AM$1,E5=$AZ$1,E6=$AM$1,E6=$AZ$1,E7=$AM$1,E7=$AZ$1,E8=$AM$1,E8=$AZ$1),0,1)))</f>
        <v>1</v>
      </c>
      <c r="BC4" s="3">
        <f>IF($A4&gt;='FG1125way_Regular Symbol(2wild)'!H$16,"",IF(F4=0,"",IF(OR(F4=$AM$1,F4=$AZ$1,F5=$AM$1,F5=$AZ$1,F6=$AM$1,F6=$AZ$1,F7=$AM$1,F7=$AZ$1,F8=$AM$1,F8=$AZ$1),0,1)))</f>
        <v>1</v>
      </c>
      <c r="BE4" s="344">
        <f>IF($A4&gt;='FG_576way_Regular Symbol(2wild)'!D$16,"",IF(B4=0,"",IF(OR(B4=$AM$1,B4=$BF$1,B5=$AM$1,B5=$BF$1,B6=$AM$1,B6=$BF$1),0,1)))</f>
        <v>1</v>
      </c>
      <c r="BF4" s="344">
        <f>IF($A4&gt;='FG_576way_Regular Symbol(2wild)'!E$16,"",IF(C4=0,"",IF(OR(C4=$AM$1,C4=$BF$1,C5=$AM$1,C5=$BF$1,C6=$AM$1,C6=$BF$1),0,1)))</f>
        <v>1</v>
      </c>
      <c r="BG4" s="3">
        <f>IF($A4&gt;='FG_576way_Regular Symbol(2wild)'!F$16,"",IF(D4=0,"",IF(OR(D4=$AM$1,D4=$BF$1,D5=$AM$1,D5=$BF$1,D6=$AM$1,D6=$BF$1,D7=$AM$1,D7=$BF$1,D8=$AM$1,D8=$BF$1),0,1)))</f>
        <v>1</v>
      </c>
      <c r="BH4" s="3">
        <f>IF($A4&gt;='FG_576way_Regular Symbol(2wild)'!G$16,"",IF(E4=0,"",IF(OR(E4=$AM$1,E4=$BF$1,E5=$AM$1,E5=$BF$1,E6=$AM$1,E6=$BF$1,E7=$AM$1,E7=$BF$1,E8=$AM$1,E8=$BF$1),0,1)))</f>
        <v>1</v>
      </c>
      <c r="BI4" s="3">
        <f>IF($A4&gt;='FG_576way_Regular Symbol(2wild)'!H$16,"",IF(F4=0,"",IF(OR(F4=$AM$1,F4=$BF$1,F5=$AM$1,F5=$BF$1,F6=$AM$1,F6=$BF$1,F7=$AM$1,F7=$BF$1,F8=$AM$1,F8=$BF$1),0,1)))</f>
        <v>1</v>
      </c>
      <c r="BK4" s="344">
        <f>IF($A4&gt;='FG_576way_Regular Symbol(2wild)'!D$16,"",IF(B4=0,"",IF(OR(B4=$AM$1,B4=$BL$1,B5=$AM$1,B5=$BL$1,B6=$AM$1,B6=$BL$1),0,1)))</f>
        <v>1</v>
      </c>
      <c r="BL4" s="344">
        <f>IF($A4&gt;='FG_576way_Regular Symbol(2wild)'!E$16,"",IF(C4=0,"",IF(OR(C4=$AM$1,C4=$BL$1,C5=$AM$1,C5=$BL$1,C6=$AM$1,C6=$BL$1),0,1)))</f>
        <v>1</v>
      </c>
      <c r="BM4" s="3">
        <f>IF($A4&gt;='FG_576way_Regular Symbol(2wild)'!F$16,"",IF(D4=0,"",IF(OR(D4=$AM$1,D4=$BL$1,D5=$AM$1,D5=$BL$1,D6=$AM$1,D6=$BL$1,D7=$AM$1,D7=$BL$1),0,1)))</f>
        <v>1</v>
      </c>
      <c r="BN4" s="3">
        <f>IF($A4&gt;='FG_576way_Regular Symbol(2wild)'!G$16,"",IF(E4=0,"",IF(OR(E4=$AM$1,E4=$BL$1,E5=$AM$1,E5=$BL$1,E6=$AM$1,E6=$BL$1,E7=$AM$1,E7=$BL$1),0,1)))</f>
        <v>1</v>
      </c>
      <c r="BO4" s="3">
        <f>IF($A4&gt;='FG_576way_Regular Symbol(2wild)'!H$16,"",IF(F4=0,"",IF(OR(F4=$AM$1,F4=$BL$1,F5=$AM$1,F5=$BL$1,F6=$AM$1,F6=$BL$1,F7=$AM$1,F7=$BL$1),0,1)))</f>
        <v>1</v>
      </c>
      <c r="BQ4" s="3">
        <f>IF($A4&gt;='FG1125way_Regular Symbol(2wild)'!D$16,"",IF(B4=0,"",IF(OR(B4=$BQ$1,B4=$BR$1,B5=$BQ$1,B5=$BR$1,B6=$BQ$1,B6=$BR$1),0,1)))</f>
        <v>1</v>
      </c>
      <c r="BR4" s="3">
        <f>IF($A4&gt;='FG1125way_Regular Symbol(2wild)'!E$16,"",IF(C4=0,"",IF(OR(C4=$BQ$1,C4=$BR$1,C5=$BQ$1,C5=$BR$1,C6=$BQ$1,C6=$BR$1),0,1)))</f>
        <v>1</v>
      </c>
      <c r="BS4" s="3">
        <f>IF($A4&gt;='FG1125way_Regular Symbol(2wild)'!F$16,"",IF(D4=0,"",IF(OR(D4=$BQ$1,D4=$BR$1,D5=$BQ$1,D5=$BR$1,D6=$BQ$1,D6=$BR$1,D7=$BQ$1,D7=$BR$1,D8=$BQ$1,D8=$BR$1),0,1)))</f>
        <v>1</v>
      </c>
      <c r="BT4" s="3">
        <f>IF($A4&gt;='FG1125way_Regular Symbol(2wild)'!G$16,"",IF(E4=0,"",IF(OR(E4=$BQ$1,E4=$BR$1,E5=$BQ$1,E5=$BR$1,E6=$BQ$1,E6=$BR$1,E7=$BQ$1,E7=$BR$1,E8=$BQ$1,E8=$BR$1),0,1)))</f>
        <v>1</v>
      </c>
      <c r="BU4" s="3">
        <f>IF($A4&gt;='FG1125way_Regular Symbol(2wild)'!H$16,"",IF(F4=0,"",IF(OR(F4=$BQ$1,F4=$BR$1,F5=$BQ$1,F5=$BR$1,F6=$BQ$1,F6=$BR$1,F7=$BQ$1,F7=$BR$1,F8=$BQ$1,F8=$BR$1),0,1)))</f>
        <v>1</v>
      </c>
      <c r="BW4" s="3">
        <f>IF($A4&gt;='FG1125way_Regular Symbol(2wild)'!D$16,"",IF(B4=0,"",IF(OR(B4=$BW$1,B5=$BW$1,B6=$BW$1,B4=$BX$1,B5=$BX$1,B6=$BX$1),0,1)))</f>
        <v>1</v>
      </c>
      <c r="BX4" s="3">
        <f>IF($A4&gt;='FG1125way_Regular Symbol(2wild)'!E$16,"",IF(C4=0,"",IF(OR(C4=$BW$1,C5=$BW$1,C6=$BW$1,C4=$BX$1,C5=$BX$1,C6=$BX$1),0,1)))</f>
        <v>0</v>
      </c>
      <c r="BY4" s="3">
        <f>IF($A4&gt;='FG1125way_Regular Symbol(2wild)'!F$16,"",IF(D4=0,"",IF(OR(D4=$BW$1,D5=$BW$1,D6=$BW$1,D4=$BX$1,D5=$BX$1,D6=$BX$1,D7=$BW$1,D7=$BX$1,D8=$BW$1,D8=$BX$1),0,1)))</f>
        <v>1</v>
      </c>
      <c r="BZ4" s="3">
        <f>IF($A4&gt;='FG1125way_Regular Symbol(2wild)'!G$16,"",IF(E4=0,"",IF(OR(E4=$BW$1,E5=$BW$1,E6=$BW$1,E4=$BX$1,E5=$BX$1,E6=$BX$1,E7=$BW$1,E7=$BX$1,E8=$BW$1,E8=$BX$1),0,1)))</f>
        <v>0</v>
      </c>
      <c r="CA4" s="3">
        <f>IF($A4&gt;='FG1125way_Regular Symbol(2wild)'!H$16,"",IF(F4=0,"",IF(OR(F4=$BW$1,F5=$BW$1,F6=$BW$1,F4=$BX$1,F5=$BX$1,F6=$BX$1,F7=$BW$1,F7=$BX$1,F8=$BW$1,F8=$BX$1),0,1)))</f>
        <v>1</v>
      </c>
      <c r="CC4" s="3">
        <f>IF($A4&gt;='FG1125way_Regular Symbol(2wild)'!D$16,"",IF(B4=0,"",IF(OR(B4=$BW$1,B5=$BW$1,B6=$BW$1,B4=$CD$1,B5=$CD$1,B6=$CD$1),0,1)))</f>
        <v>1</v>
      </c>
      <c r="CD4" s="3">
        <f>IF($A4&gt;='FG1125way_Regular Symbol(2wild)'!E$16,"",IF(C4=0,"",IF(OR(C4=$BW$1,C5=$BW$1,C6=$BW$1,C4=$CD$1,C5=$CD$1,C6=$CD$1),0,1)))</f>
        <v>1</v>
      </c>
      <c r="CE4" s="3">
        <f>IF($A4&gt;='FG1125way_Regular Symbol(2wild)'!F$16,"",IF(D4=0,"",IF(OR(D4=$BW$1,D5=$BW$1,D6=$BW$1,D4=$CD$1,D5=$CD$1,D6=$CD$1,D7=$BW$1,D7=$CD$1,D8=$BW$1,D8=$CD$1),0,1)))</f>
        <v>1</v>
      </c>
      <c r="CF4" s="3">
        <f>IF($A4&gt;='FG1125way_Regular Symbol(2wild)'!G$16,"",IF(E4=0,"",IF(OR(E4=$BW$1,E5=$BW$1,E6=$BW$1,E4=$CD$1,E5=$CD$1,E6=$CD$1,E7=$BW$1,E7=$CD$1,E8=$BW$1,E8=$CD$1),0,1)))</f>
        <v>0</v>
      </c>
      <c r="CG4" s="3">
        <f>IF($A4&gt;='FG1125way_Regular Symbol(2wild)'!H$16,"",IF(F4=0,"",IF(OR(F4=$BW$1,F5=$BW$1,F6=$BW$1,F4=$CD$1,F5=$CD$1,F6=$CD$1,F7=$BW$1,F7=$CD$1,F8=$BW$1,F8=$CD$1),0,1)))</f>
        <v>0</v>
      </c>
      <c r="CI4" s="3">
        <f>IF($A4&gt;='FG1125way_Regular Symbol(2wild)'!D$16,"",IF(B4=0,"",IF(OR(B4=$BW$1,B5=$BW$1,B6=$BW$1,B4=$CJ$1,B5=$CJ$1,B6=$CJ$1),0,1)))</f>
        <v>1</v>
      </c>
      <c r="CJ4" s="3">
        <f>IF($A4&gt;='FG1125way_Regular Symbol(2wild)'!E$16,"",IF(C4=0,"",IF(OR(C4=$BW$1,C5=$BW$1,C6=$BW$1,C4=$CJ$1,C5=$CJ$1,C6=$CJ$1),0,1)))</f>
        <v>0</v>
      </c>
      <c r="CK4" s="3">
        <f>IF($A4&gt;='FG1125way_Regular Symbol(2wild)'!F$16,"",IF(D4=0,"",IF(OR(D4=$BW$1,D5=$BW$1,D6=$BW$1,D4=$CJ$1,D5=$CJ$1,D6=$CJ$1,D7=$BW$1,D7=$CJ$1,D8=$BW$1,D8=$CJ$1),0,1)))</f>
        <v>1</v>
      </c>
      <c r="CL4" s="3">
        <f>IF($A4&gt;='FG1125way_Regular Symbol(2wild)'!G$16,"",IF(E4=0,"",IF(OR(E4=$BW$1,E5=$BW$1,E6=$BW$1,E4=$CJ$1,E5=$CJ$1,E6=$CJ$1,E7=$BW$1,E7=$CJ$1,E8=$BW$1,E8=$CJ$1),0,1)))</f>
        <v>1</v>
      </c>
      <c r="CM4" s="3">
        <f>IF($A4&gt;='FG1125way_Regular Symbol(2wild)'!H$16,"",IF(F4=0,"",IF(OR(F4=$BW$1,F5=$BW$1,F6=$BW$1,F4=$CJ$1,F5=$CJ$1,F6=$CJ$1,F7=$BW$1,F7=$CJ$1,F8=$BW$1,F8=$CJ$1),0,1)))</f>
        <v>1</v>
      </c>
      <c r="CO4" s="3">
        <f>IF($A4&gt;='FG1125way_Regular Symbol(2wild)'!D$16,"",IF(B4=0,"",IF(OR(B4=$BW$1,B5=$BW$1,B6=$BW$1,B4=$CP$1,B5=$CP$1,B6=$CP$1),0,1)))</f>
        <v>1</v>
      </c>
      <c r="CP4" s="3">
        <f>IF($A4&gt;='FG1125way_Regular Symbol(2wild)'!E$16,"",IF(C4=0,"",IF(OR(C4=$BW$1,C5=$BW$1,C6=$BW$1,C4=$CP$1,C5=$CP$1,C6=$CP$1),0,1)))</f>
        <v>1</v>
      </c>
      <c r="CQ4" s="3">
        <f>IF($A4&gt;='FG1125way_Regular Symbol(2wild)'!F$16,"",IF(D4=0,"",IF(OR(D4=$BW$1,D5=$BW$1,D6=$BW$1,D4=$CP$1,D5=$CP$1,D6=$CP$1,D7=$BW$1,D7=$CP$1,D8=$BW$1,D8=$CP$1),0,1)))</f>
        <v>0</v>
      </c>
      <c r="CR4" s="3">
        <f>IF($A4&gt;='FG1125way_Regular Symbol(2wild)'!G$16,"",IF(E4=0,"",IF(OR(E4=$BW$1,E5=$BW$1,E6=$BW$1,E4=$CP$1,E5=$CP$1,E6=$CP$1,E7=$BW$1,E7=$CP$1,E8=$BW$1,E8=$CP$1),0,1)))</f>
        <v>1</v>
      </c>
      <c r="CS4" s="3">
        <f>IF($A4&gt;='FG1125way_Regular Symbol(2wild)'!H$16,"",IF(F4=0,"",IF(OR(F4=$BW$1,F5=$BW$1,F6=$BW$1,F4=$CP$1,F5=$CP$1,F6=$CP$1,F7=$BW$1,F7=$CP$1,F8=$BW$1,F8=$CP$1),0,1)))</f>
        <v>0</v>
      </c>
      <c r="CU4" s="3">
        <f>IF($A4&gt;='FG1125way_Regular Symbol(2wild)'!D$16,"",IF(B4=0,"",IF(OR(B4=$BW$1,B5=$BW$1,B6=$BW$1,B4=$CV$1,B5=$CV$1,B6=$CV$1),0,1)))</f>
        <v>1</v>
      </c>
      <c r="CV4" s="3">
        <f>IF($A4&gt;='FG1125way_Regular Symbol(2wild)'!E$16,"",IF(C4=0,"",IF(OR(C4=$BW$1,C5=$BW$1,C6=$BW$1,C4=$CV$1,C5=$CV$1,C6=$CV$1),0,1)))</f>
        <v>1</v>
      </c>
      <c r="CW4" s="3">
        <f>IF($A4&gt;='FG1125way_Regular Symbol(2wild)'!F$16,"",IF(D4=0,"",IF(OR(D4=$BW$1,D5=$BW$1,D6=$BW$1,D4=$CV$1,D5=$CV$1,D6=$CV$1,D7=$BW$1,D7=$CV$1,D8=$BW$1,D8=$CV$1),0,1)))</f>
        <v>1</v>
      </c>
      <c r="CX4" s="3">
        <f>IF($A4&gt;='FG1125way_Regular Symbol(2wild)'!G$16,"",IF(E4=0,"",IF(OR(E4=$BW$1,E5=$BW$1,E6=$BW$1,E4=$CV$1,E5=$CV$1,E6=$CV$1,E7=$BW$1,E7=$CV$1,E8=$BW$1,E8=$CV$1),0,1)))</f>
        <v>1</v>
      </c>
      <c r="CY4" s="3">
        <f>IF($A4&gt;='FG1125way_Regular Symbol(2wild)'!H$16,"",IF(F4=0,"",IF(OR(F4=$BW$1,F5=$BW$1,F6=$BW$1,F4=$CV$1,F5=$CV$1,F6=$CV$1,F7=$BW$1,F7=$CV$1,F8=$BW$1,F8=$CV$1),0,1)))</f>
        <v>1</v>
      </c>
    </row>
    <row r="5" spans="1:103">
      <c r="A5" s="337">
        <f>IF('FG_243way_Regular Symbol'!L4="","",'FG_243way_Regular Symbol'!L4)</f>
        <v>1</v>
      </c>
      <c r="B5" s="191" t="str">
        <f>IF('FG_576way_Regular Symbol(2wild)'!Q4="",
IF($A5-'FG_576way_Regular Symbol(2wild)'!D$16&gt;='FG_1125way_RegularＸ_W()'!B$2-1,"",VLOOKUP($A5-'FG_243way_Regular Symbol'!D$16,'FG_576way_Regular Symbol(2wild)'!$P$3:$U$99,'FG_1125way_RegularＸ_W()'!B$3+1,FALSE)),
'FG_576way_Regular Symbol(2wild)'!Q4)</f>
        <v>M5</v>
      </c>
      <c r="C5" s="191" t="str">
        <f>IF('FG_576way_Regular Symbol(2wild)'!R4="",
IF($A5-'FG_576way_Regular Symbol(2wild)'!E$16&gt;='FG_1125way_RegularＸ_W()'!C$2-1,"",VLOOKUP($A5-'FG_243way_Regular Symbol'!E$16,'FG_576way_Regular Symbol(2wild)'!$P$3:$U$99,'FG_1125way_RegularＸ_W()'!C$3+1,FALSE)),
'FG_576way_Regular Symbol(2wild)'!R4)</f>
        <v>K</v>
      </c>
      <c r="D5" s="191" t="str">
        <f>IF('FG_576way_Regular Symbol(2wild)'!S4="",
IF($A5-'FG_576way_Regular Symbol(2wild)'!F$16&gt;='FG_1125way_RegularＸ_W()'!D$2-1,"",VLOOKUP($A5-'FG_243way_Regular Symbol'!F$16,'FG_576way_Regular Symbol(2wild)'!$P$3:$U$99,'FG_1125way_RegularＸ_W()'!D$3+1,FALSE)),
'FG_576way_Regular Symbol(2wild)'!S4)</f>
        <v>M2</v>
      </c>
      <c r="E5" s="191" t="str">
        <f>IF('FG_576way_Regular Symbol(2wild)'!T4="",
IF($A5-'FG_576way_Regular Symbol(2wild)'!G$16&gt;='FG_1125way_RegularＸ_W()'!E$2-1,"",VLOOKUP($A5-'FG_243way_Regular Symbol'!G$16,'FG_576way_Regular Symbol(2wild)'!$P$3:$U$99,'FG_1125way_RegularＸ_W()'!E$3+1,FALSE)),
'FG_576way_Regular Symbol(2wild)'!T4)</f>
        <v>M2</v>
      </c>
      <c r="F5" s="191" t="str">
        <f>IF('FG_576way_Regular Symbol(2wild)'!U4="",
IF($A5-'FG_576way_Regular Symbol(2wild)'!H$16&gt;='FG_1125way_RegularＸ_W()'!F$2-1,"",VLOOKUP($A5-'FG_243way_Regular Symbol'!H$16,'FG_576way_Regular Symbol(2wild)'!$P$3:$U$99,'FG_1125way_RegularＸ_W()'!F$3+1,FALSE)),
'FG_576way_Regular Symbol(2wild)'!U4)</f>
        <v>TE</v>
      </c>
      <c r="H5" s="352" t="s">
        <v>83</v>
      </c>
      <c r="I5" s="3">
        <f>SUM(AA4:AA100)</f>
        <v>46</v>
      </c>
      <c r="J5" s="3">
        <f>SUM(AB4:AB100)</f>
        <v>67</v>
      </c>
      <c r="K5" s="3">
        <f>SUM(AC4:AC100)</f>
        <v>45</v>
      </c>
      <c r="L5" s="3">
        <f>SUM(AD4:AD100)</f>
        <v>51</v>
      </c>
      <c r="M5" s="3">
        <f>SUM(AE4:AE100)</f>
        <v>34</v>
      </c>
      <c r="N5" s="363">
        <f t="shared" si="0"/>
        <v>1</v>
      </c>
      <c r="O5" s="344">
        <f>IF($A5&gt;='FG1125way_Regular Symbol(2wild)'!D$16,"",IF(B5="","",IF(OR(B5=$O$1,B5=$P$1,B6=$O$1,B6=$P$1,B7=$O$1,B7=$P$1),0,1)))</f>
        <v>0</v>
      </c>
      <c r="P5" s="344">
        <f>IF($A5&gt;='FG1125way_Regular Symbol(2wild)'!E$16,"",IF(C5="","",IF(OR(C5=$O$1,C5=$P$1,C6=$O$1,C6=$P$1,C7=$O$1,C7=$P$1),0,1)))</f>
        <v>1</v>
      </c>
      <c r="Q5" s="344">
        <f>IF($A5&gt;='FG1125way_Regular Symbol(2wild)'!F$16,"",IF(D5="","",IF(OR(D5=$O$1,D5=$P$1,D6=$O$1,D6=$P$1,D7=$O$1,D7=$P$1,D8=$O$1,D8=$P$1,D9=$O$1,D9=$P$1),0,1)))</f>
        <v>1</v>
      </c>
      <c r="R5" s="344">
        <f>IF($A5&gt;='FG1125way_Regular Symbol(2wild)'!G$16,"",IF(E5="","",IF(OR(E5=$O$1,E5=$P$1,E6=$O$1,E6=$P$1,E7=$O$1,E7=$P$1,E8=$O$1,E8=$P$1,E9=$O$1,E9=$P$1),0,1)))</f>
        <v>0</v>
      </c>
      <c r="S5" s="344">
        <f>IF($A5&gt;='FG1125way_Regular Symbol(2wild)'!H$16,"",IF(F5="","",IF(OR(F5=$O$1,F5=$P$1,F6=$O$1,F6=$P$1,F7=$O$1,F7=$P$1,F8=$O$1,F8=$P$1,F9=$O$1,F9=$P$1),0,1)))</f>
        <v>0</v>
      </c>
      <c r="U5" s="344">
        <f>IF($A5&gt;='FG1125way_Regular Symbol(2wild)'!D$16,"",IF(B5=0,"",IF(OR(B5=$U$1,B5=$V$1,B6=$U$1,B6=$V$1,B7=$U$1,B7=$V$1),0,1)))</f>
        <v>0</v>
      </c>
      <c r="V5" s="344">
        <f>IF($A5&gt;='FG1125way_Regular Symbol(2wild)'!E$16,"",IF(C5=0,"",IF(OR(C5=$U$1,C5=$V$1,C6=$U$1,C6=$V$1,C7=$U$1,C7=$V$1),0,1)))</f>
        <v>1</v>
      </c>
      <c r="W5" s="3">
        <f>IF($A5&gt;='FG1125way_Regular Symbol(2wild)'!F$16,"",IF(D5=0,"",IF(OR(D5=$U$1,D5=$V$1,D6=$U$1,D6=$V$1,D7=$U$1,D7=$V$1,D8=$U$1,D8=$V$1,D9=$U$1,D9=$V$1),0,1)))</f>
        <v>0</v>
      </c>
      <c r="X5" s="3">
        <f>IF($A5&gt;='FG1125way_Regular Symbol(2wild)'!G$16,"",IF(E5=0,"",IF(OR(E5=$U$1,E5=$V$1,E6=$U$1,E6=$V$1,E7=$U$1,E7=$V$1,E8=$U$1,E8=$V$1,E9=$U$1,E9=$V$1),0,1)))</f>
        <v>0</v>
      </c>
      <c r="Y5" s="3">
        <f>IF($A5&gt;='FG1125way_Regular Symbol(2wild)'!H$16,"",IF(F5=0,"",IF(OR(F5=$U$1,F5=$V$1,F6=$U$1,F6=$V$1,F7=$U$1,F7=$V$1,F8=$U$1,F8=$V$1,F9=$U$1,F9=$V$1),0,1)))</f>
        <v>1</v>
      </c>
      <c r="AA5" s="344">
        <f>IF($A5&gt;='FG1125way_Regular Symbol(2wild)'!D$16,"",IF(B5=0,"",IF(OR(B5=$AA$1,B5=$AB$1,B6=$AA$1,B6=$AB$1,B7=$AA$1,,B7=$AB$1),0,1)))</f>
        <v>0</v>
      </c>
      <c r="AB5" s="344">
        <f>IF($A5&gt;='FG1125way_Regular Symbol(2wild)'!E$16,"",IF(C5=0,"",IF(OR(C5=$AA$1,C5=$AB$1,C6=$AA$1,C6=$AB$1,C7=$AA$1,,C7=$AB$1),0,1)))</f>
        <v>1</v>
      </c>
      <c r="AC5" s="3">
        <f>IF($A5&gt;='FG1125way_Regular Symbol(2wild)'!F$16,"",IF(D5=0,"",IF(OR(D5=$AA$1,D5=$AB$1,D6=$AA$1,D6=$AB$1,D7=$AA$1,D7=$AB$1,D8=$AA$1,D8=$AB$1,D9=$AA$1,D9=$AB$1),0,1)))</f>
        <v>1</v>
      </c>
      <c r="AD5" s="3">
        <f>IF($A5&gt;='FG1125way_Regular Symbol(2wild)'!G$16,"",IF(E5=0,"",IF(OR(E5=$AA$1,E5=$AB$1,E6=$AA$1,E6=$AB$1,E7=$AA$1,E7=$AB$1,E8=$AA$1,E8=$AB$1,E9=$AA$1,E9=$AB$1),0,1)))</f>
        <v>1</v>
      </c>
      <c r="AE5" s="3">
        <f>IF($A5&gt;='FG1125way_Regular Symbol(2wild)'!H$16,"",IF(F5=0,"",IF(OR(F5=$AA$1,F5=$AB$1,F6=$AA$1,F6=$AB$1,F7=$AA$1,F7=$AB$1,F8=$AA$1,F8=$AB$1,F9=$AA$1,F9=$AB$1),0,1)))</f>
        <v>0</v>
      </c>
      <c r="AG5" s="344">
        <f>IF($A5&gt;='FG1125way_Regular Symbol(2wild)'!D$16,"",IF(B5=0,"",IF(OR(B5=$AG$1,B5=$AH$1,B6=$AG$1,B6=$AH$1,B7=$AG$1,B7=$AH$1),0,1)))</f>
        <v>0</v>
      </c>
      <c r="AH5" s="344">
        <f>IF($A5&gt;='FG1125way_Regular Symbol(2wild)'!E$16,"",IF(C5=0,"",IF(OR(C5=$AG$1,C5=$AH$1,C6=$AG$1,C6=$AH$1,C7=$AG$1,C7=$AH$1),0,1)))</f>
        <v>1</v>
      </c>
      <c r="AI5" s="3">
        <f>IF($A5&gt;='FG1125way_Regular Symbol(2wild)'!F$16,"",IF(D5=0,"",IF(OR(D5=$AG$1,D5=$AH$1,D6=$AG$1,D6=$AH$1,D7=$AG$1,D7=$AH$1,D8=$AG$1,D8=$AH$1,D9=$AG$1,D9=$AH$1),0,1)))</f>
        <v>1</v>
      </c>
      <c r="AJ5" s="3">
        <f>IF($A5&gt;='FG1125way_Regular Symbol(2wild)'!G$16,"",IF(E5=0,"",IF(OR(E5=$AG$1,E5=$AH$1,E6=$AG$1,E6=$AH$1,E7=$AG$1,E7=$AH$1,E8=$AG$1,E8=$AH$1,E9=$AG$1,E9=$AH$1),0,1)))</f>
        <v>1</v>
      </c>
      <c r="AK5" s="3">
        <f>IF($A5&gt;='FG1125way_Regular Symbol(2wild)'!H$16,"",IF(F5=0,"",IF(OR(F5=$AG$1,F5=$AH$1,F6=$AG$1,F6=$AH$1,F7=$AG$1,F7=$AH$1,F8=$AG$1,F8=$AH$1,F9=$AG$1,F9=$AH$1),0,1)))</f>
        <v>1</v>
      </c>
      <c r="AM5" s="344">
        <f>IF($A5&gt;='FG1125way_Regular Symbol(2wild)'!D$16,"",IF(B5=0,"",IF(OR(B5=$AM$1,B5=$AN$1,B6=$AM$1,B6=$AN$1,B7=$AM$1,B7=$AN$1),0,1)))</f>
        <v>0</v>
      </c>
      <c r="AN5" s="344">
        <f>IF($A5&gt;='FG1125way_Regular Symbol(2wild)'!E$16,"",IF(C5=0,"",IF(OR(C5=$AM$1,C5=$AN$1,C6=$AM$1,C6=$AN$1,C7=$AM$1,C7=$AN$1),0,1)))</f>
        <v>0</v>
      </c>
      <c r="AO5" s="3">
        <f>IF($A5&gt;='FG1125way_Regular Symbol(2wild)'!F$16,"",IF(D5=0,"",IF(OR(D5=$AM$1,D5=$AN$1,D6=$AM$1,D6=$AN$1,D7=$AM$1,D7=$AN$1,D8=$AM$1,D8=$AN$1,D9=$AM$1,D9=$AN$1),0,1)))</f>
        <v>0</v>
      </c>
      <c r="AP5" s="3">
        <f>IF($A5&gt;='FG1125way_Regular Symbol(2wild)'!G$16,"",IF(E5=0,"",IF(OR(E5=$AM$1,E5=$AN$1,E6=$AM$1,E6=$AN$1,E7=$AM$1,E7=$AN$1,E8=$AM$1,E8=$AN$1,E9=$AM$1,E9=$AN$1),0,1)))</f>
        <v>1</v>
      </c>
      <c r="AQ5" s="3">
        <f>IF($A5&gt;='FG1125way_Regular Symbol(2wild)'!H$16,"",IF(F5=0,"",IF(OR(F5=$AM$1,F5=$AN$1,F6=$AM$1,F6=$AN$1,F7=$AM$1,F7=$AN$1,F8=$AM$1,F8=$AN$1,F9=$AM$1,F9=$AN$1),0,1)))</f>
        <v>1</v>
      </c>
      <c r="AS5" s="344">
        <f>IF($A5&gt;='FG1125way_Regular Symbol(2wild)'!D$16,"",IF(B5=0,"",IF(OR(B5=$AM$1,B5=$AT$1,B6=$AM$1,B6=$AT$1,B7=$AM$1,B7=$AT$1),0,1)))</f>
        <v>0</v>
      </c>
      <c r="AT5" s="344">
        <f>IF($A5&gt;='FG1125way_Regular Symbol(2wild)'!E$16,"",IF(C5=0,"",IF(OR(C5=$AM$1,C5=$AT$1,C6=$AM$1,C6=$AT$1,C7=$AM$1,C7=$AT$1),0,1)))</f>
        <v>1</v>
      </c>
      <c r="AU5" s="3">
        <f>IF($A5&gt;='FG1125way_Regular Symbol(2wild)'!F$16,"",IF(D5=0,"",IF(OR(D5=$AM$1,D5=$AT$1,D6=$AM$1,D6=$AT$1,D7=$AM$1,D7=$AT$1,D8=$AM$1,D8=$AT$1,D9=$AM$1,D9=$AT$1),0,1)))</f>
        <v>1</v>
      </c>
      <c r="AV5" s="3">
        <f>IF($A5&gt;='FG1125way_Regular Symbol(2wild)'!G$16,"",IF(E5=0,"",IF(OR(E5=$AM$1,E5=$AT$1,E6=$AM$1,E6=$AT$1,E7=$AM$1,E7=$AT$1,E8=$AM$1,E8=$AT$1,E9=$AM$1,E9=$AT$1),0,1)))</f>
        <v>1</v>
      </c>
      <c r="AW5" s="3">
        <f>IF($A5&gt;='FG1125way_Regular Symbol(2wild)'!H$16,"",IF(F5=0,"",IF(OR(F5=$AM$1,F5=$AT$1,F6=$AM$1,F6=$AT$1,F7=$AM$1,F7=$AT$1,F8=$AM$1,F8=$AT$1,F9=$AM$1,F9=$AT$1),0,1)))</f>
        <v>1</v>
      </c>
      <c r="AY5" s="344">
        <f>IF($A5&gt;='FG1125way_Regular Symbol(2wild)'!D$16,"",IF(B5=0,"",IF(OR(B5=$AM$1,B5=$AZ$1,B6=$AM$1,B6=$AZ$1,B7=$AM$1,B7=$AZ$1),0,1)))</f>
        <v>0</v>
      </c>
      <c r="AZ5" s="344">
        <f>IF($A5&gt;='FG1125way_Regular Symbol(2wild)'!E$16,"",IF(C5=0,"",IF(OR(C5=$AM$1,C5=$AZ$1,C6=$AM$1,C6=$AZ$1,C7=$AM$1,C7=$AZ$1),0,1)))</f>
        <v>1</v>
      </c>
      <c r="BA5" s="3">
        <f>IF($A5&gt;='FG1125way_Regular Symbol(2wild)'!F$16,"",IF(D5=0,"",IF(OR(D5=$AM$1,D5=$AZ$1,D6=$AM$1,D6=$AZ$1,D7=$AM$1,D7=$AZ$1,D8=$AM$1,D8=$AZ$1,D9=$AM$1,D9=$AZ$1),0,1)))</f>
        <v>1</v>
      </c>
      <c r="BB5" s="3">
        <f>IF($A5&gt;='FG1125way_Regular Symbol(2wild)'!G$16,"",IF(E5=0,"",IF(OR(E5=$AM$1,E5=$AZ$1,E6=$AM$1,E6=$AZ$1,E7=$AM$1,E7=$AZ$1,E8=$AM$1,E8=$AZ$1,E9=$AM$1,E9=$AZ$1),0,1)))</f>
        <v>1</v>
      </c>
      <c r="BC5" s="3">
        <f>IF($A5&gt;='FG1125way_Regular Symbol(2wild)'!H$16,"",IF(F5=0,"",IF(OR(F5=$AM$1,F5=$AZ$1,F6=$AM$1,F6=$AZ$1,F7=$AM$1,F7=$AZ$1,F8=$AM$1,F8=$AZ$1,F9=$AM$1,F9=$AZ$1),0,1)))</f>
        <v>1</v>
      </c>
      <c r="BE5" s="344">
        <f>IF($A5&gt;='FG_576way_Regular Symbol(2wild)'!D$16,"",IF(B5=0,"",IF(OR(B5=$AM$1,B5=$BF$1,B6=$AM$1,B6=$BF$1,B7=$AM$1,B7=$BF$1),0,1)))</f>
        <v>0</v>
      </c>
      <c r="BF5" s="344">
        <f>IF($A5&gt;='FG_576way_Regular Symbol(2wild)'!E$16,"",IF(C5=0,"",IF(OR(C5=$AM$1,C5=$BF$1,C6=$AM$1,C6=$BF$1,C7=$AM$1,C7=$BF$1),0,1)))</f>
        <v>1</v>
      </c>
      <c r="BG5" s="3">
        <f>IF($A5&gt;='FG_576way_Regular Symbol(2wild)'!F$16,"",IF(D5=0,"",IF(OR(D5=$AM$1,D5=$BF$1,D6=$AM$1,D6=$BF$1,D7=$AM$1,D7=$BF$1,D8=$AM$1,D8=$BF$1,D9=$AM$1,D9=$BF$1),0,1)))</f>
        <v>1</v>
      </c>
      <c r="BH5" s="3">
        <f>IF($A5&gt;='FG_576way_Regular Symbol(2wild)'!G$16,"",IF(E5=0,"",IF(OR(E5=$AM$1,E5=$BF$1,E6=$AM$1,E6=$BF$1,E7=$AM$1,E7=$BF$1,E8=$AM$1,E8=$BF$1,E9=$AM$1,E9=$BF$1),0,1)))</f>
        <v>1</v>
      </c>
      <c r="BI5" s="3">
        <f>IF($A5&gt;='FG_576way_Regular Symbol(2wild)'!H$16,"",IF(F5=0,"",IF(OR(F5=$AM$1,F5=$BF$1,F6=$AM$1,F6=$BF$1,F7=$AM$1,F7=$BF$1,F8=$AM$1,F8=$BF$1,F9=$AM$1,F9=$BF$1),0,1)))</f>
        <v>1</v>
      </c>
      <c r="BK5" s="344">
        <f>IF($A5&gt;='FG_576way_Regular Symbol(2wild)'!D$16,"",IF(B5=0,"",IF(OR(B5=$AM$1,B5=$BL$1,B6=$AM$1,B6=$BL$1,B7=$AM$1,B7=$BL$1),0,1)))</f>
        <v>0</v>
      </c>
      <c r="BL5" s="344">
        <f>IF($A5&gt;='FG_576way_Regular Symbol(2wild)'!E$16,"",IF(C5=0,"",IF(OR(C5=$AM$1,C5=$BL$1,C6=$AM$1,C6=$BL$1,C7=$AM$1,C7=$BL$1),0,1)))</f>
        <v>1</v>
      </c>
      <c r="BM5" s="3">
        <f>IF($A5&gt;='FG_576way_Regular Symbol(2wild)'!F$16,"",IF(D5=0,"",IF(OR(D5=$AM$1,D5=$BL$1,D6=$AM$1,D6=$BL$1,D7=$AM$1,D7=$BL$1,D8=$AM$1,D8=$BL$1),0,1)))</f>
        <v>1</v>
      </c>
      <c r="BN5" s="3">
        <f>IF($A5&gt;='FG_576way_Regular Symbol(2wild)'!G$16,"",IF(E5=0,"",IF(OR(E5=$AM$1,E5=$BL$1,E6=$AM$1,E6=$BL$1,E7=$AM$1,E7=$BL$1,E8=$AM$1,E8=$BL$1),0,1)))</f>
        <v>1</v>
      </c>
      <c r="BO5" s="3">
        <f>IF($A5&gt;='FG_576way_Regular Symbol(2wild)'!H$16,"",IF(F5=0,"",IF(OR(F5=$AM$1,F5=$BL$1,F6=$AM$1,F6=$BL$1,F7=$AM$1,F7=$BL$1,F8=$AM$1,F8=$BL$1),0,1)))</f>
        <v>1</v>
      </c>
      <c r="BQ5" s="3">
        <f>IF($A5&gt;='FG1125way_Regular Symbol(2wild)'!D$16,"",IF(B5=0,"",IF(OR(B5=$BQ$1,B5=$BR$1,B6=$BQ$1,B6=$BR$1,B7=$BQ$1,B7=$BR$1),0,1)))</f>
        <v>0</v>
      </c>
      <c r="BR5" s="3">
        <f>IF($A5&gt;='FG1125way_Regular Symbol(2wild)'!E$16,"",IF(C5=0,"",IF(OR(C5=$BQ$1,C5=$BR$1,C6=$BQ$1,C6=$BR$1,C7=$BQ$1,C7=$BR$1),0,1)))</f>
        <v>1</v>
      </c>
      <c r="BS5" s="3">
        <f>IF($A5&gt;='FG1125way_Regular Symbol(2wild)'!F$16,"",IF(D5=0,"",IF(OR(D5=$BQ$1,D5=$BR$1,D6=$BQ$1,D6=$BR$1,D7=$BQ$1,D7=$BR$1,D8=$BQ$1,D8=$BR$1,D9=$BQ$1,D9=$BR$1),0,1)))</f>
        <v>1</v>
      </c>
      <c r="BT5" s="3">
        <f>IF($A5&gt;='FG1125way_Regular Symbol(2wild)'!G$16,"",IF(E5=0,"",IF(OR(E5=$BQ$1,E5=$BR$1,E6=$BQ$1,E6=$BR$1,E7=$BQ$1,E7=$BR$1,E8=$BQ$1,E8=$BR$1,E9=$BQ$1,E9=$BR$1),0,1)))</f>
        <v>1</v>
      </c>
      <c r="BU5" s="3">
        <f>IF($A5&gt;='FG1125way_Regular Symbol(2wild)'!H$16,"",IF(F5=0,"",IF(OR(F5=$BQ$1,F5=$BR$1,F6=$BQ$1,F6=$BR$1,F7=$BQ$1,F7=$BR$1,F8=$BQ$1,F8=$BR$1,F9=$BQ$1,F9=$BR$1),0,1)))</f>
        <v>1</v>
      </c>
      <c r="BW5" s="3">
        <f>IF($A5&gt;='FG1125way_Regular Symbol(2wild)'!D$16,"",IF(B5=0,"",IF(OR(B5=$BW$1,B6=$BW$1,B7=$BW$1,B5=$BX$1,B6=$BX$1,B7=$BX$1),0,1)))</f>
        <v>0</v>
      </c>
      <c r="BX5" s="3">
        <f>IF($A5&gt;='FG1125way_Regular Symbol(2wild)'!E$16,"",IF(C5=0,"",IF(OR(C5=$BW$1,C6=$BW$1,C7=$BW$1,C5=$BX$1,C6=$BX$1,C7=$BX$1),0,1)))</f>
        <v>0</v>
      </c>
      <c r="BY5" s="3">
        <f>IF($A5&gt;='FG1125way_Regular Symbol(2wild)'!F$16,"",IF(D5=0,"",IF(OR(D5=$BW$1,D6=$BW$1,D7=$BW$1,D5=$BX$1,D6=$BX$1,D7=$BX$1,D8=$BW$1,D8=$BX$1,D9=$BW$1,D9=$BX$1),0,1)))</f>
        <v>1</v>
      </c>
      <c r="BZ5" s="3">
        <f>IF($A5&gt;='FG1125way_Regular Symbol(2wild)'!G$16,"",IF(E5=0,"",IF(OR(E5=$BW$1,E6=$BW$1,E7=$BW$1,E5=$BX$1,E6=$BX$1,E7=$BX$1,E8=$BW$1,E8=$BX$1,E9=$BW$1,E9=$BX$1),0,1)))</f>
        <v>0</v>
      </c>
      <c r="CA5" s="3">
        <f>IF($A5&gt;='FG1125way_Regular Symbol(2wild)'!H$16,"",IF(F5=0,"",IF(OR(F5=$BW$1,F6=$BW$1,F7=$BW$1,F5=$BX$1,F6=$BX$1,F7=$BX$1,F8=$BW$1,F8=$BX$1,F9=$BW$1,F9=$BX$1),0,1)))</f>
        <v>1</v>
      </c>
      <c r="CC5" s="3">
        <f>IF($A5&gt;='FG1125way_Regular Symbol(2wild)'!D$16,"",IF(B5=0,"",IF(OR(B5=$BW$1,B6=$BW$1,B7=$BW$1,B5=$CD$1,B6=$CD$1,B7=$CD$1),0,1)))</f>
        <v>0</v>
      </c>
      <c r="CD5" s="3">
        <f>IF($A5&gt;='FG1125way_Regular Symbol(2wild)'!E$16,"",IF(C5=0,"",IF(OR(C5=$BW$1,C6=$BW$1,C7=$BW$1,C5=$CD$1,C6=$CD$1,C7=$CD$1),0,1)))</f>
        <v>1</v>
      </c>
      <c r="CE5" s="3">
        <f>IF($A5&gt;='FG1125way_Regular Symbol(2wild)'!F$16,"",IF(D5=0,"",IF(OR(D5=$BW$1,D6=$BW$1,D7=$BW$1,D5=$CD$1,D6=$CD$1,D7=$CD$1,D8=$BW$1,D8=$CD$1,D9=$BW$1,D9=$CD$1),0,1)))</f>
        <v>1</v>
      </c>
      <c r="CF5" s="3">
        <f>IF($A5&gt;='FG1125way_Regular Symbol(2wild)'!G$16,"",IF(E5=0,"",IF(OR(E5=$BW$1,E6=$BW$1,E7=$BW$1,E5=$CD$1,E6=$CD$1,E7=$CD$1,E8=$BW$1,E8=$CD$1,E9=$BW$1,E9=$CD$1),0,1)))</f>
        <v>0</v>
      </c>
      <c r="CG5" s="3">
        <f>IF($A5&gt;='FG1125way_Regular Symbol(2wild)'!H$16,"",IF(F5=0,"",IF(OR(F5=$BW$1,F6=$BW$1,F7=$BW$1,F5=$CD$1,F6=$CD$1,F7=$CD$1,F8=$BW$1,F8=$CD$1,F9=$BW$1,F9=$CD$1),0,1)))</f>
        <v>0</v>
      </c>
      <c r="CI5" s="3">
        <f>IF($A5&gt;='FG1125way_Regular Symbol(2wild)'!D$16,"",IF(B5=0,"",IF(OR(B5=$BW$1,B6=$BW$1,B7=$BW$1,B5=$CJ$1,B6=$CJ$1,B7=$CJ$1),0,1)))</f>
        <v>0</v>
      </c>
      <c r="CJ5" s="3">
        <f>IF($A5&gt;='FG1125way_Regular Symbol(2wild)'!E$16,"",IF(C5=0,"",IF(OR(C5=$BW$1,C6=$BW$1,C7=$BW$1,C5=$CJ$1,C6=$CJ$1,C7=$CJ$1),0,1)))</f>
        <v>0</v>
      </c>
      <c r="CK5" s="3">
        <f>IF($A5&gt;='FG1125way_Regular Symbol(2wild)'!F$16,"",IF(D5=0,"",IF(OR(D5=$BW$1,D6=$BW$1,D7=$BW$1,D5=$CJ$1,D6=$CJ$1,D7=$CJ$1,D8=$BW$1,D8=$CJ$1,D9=$BW$1,D9=$CJ$1),0,1)))</f>
        <v>1</v>
      </c>
      <c r="CL5" s="3">
        <f>IF($A5&gt;='FG1125way_Regular Symbol(2wild)'!G$16,"",IF(E5=0,"",IF(OR(E5=$BW$1,E6=$BW$1,E7=$BW$1,E5=$CJ$1,E6=$CJ$1,E7=$CJ$1,E8=$BW$1,E8=$CJ$1,E9=$BW$1,E9=$CJ$1),0,1)))</f>
        <v>1</v>
      </c>
      <c r="CM5" s="3">
        <f>IF($A5&gt;='FG1125way_Regular Symbol(2wild)'!H$16,"",IF(F5=0,"",IF(OR(F5=$BW$1,F6=$BW$1,F7=$BW$1,F5=$CJ$1,F6=$CJ$1,F7=$CJ$1,F8=$BW$1,F8=$CJ$1,F9=$BW$1,F9=$CJ$1),0,1)))</f>
        <v>1</v>
      </c>
      <c r="CO5" s="3">
        <f>IF($A5&gt;='FG1125way_Regular Symbol(2wild)'!D$16,"",IF(B5=0,"",IF(OR(B5=$BW$1,B6=$BW$1,B7=$BW$1,B5=$CP$1,B6=$CP$1,B7=$CP$1),0,1)))</f>
        <v>0</v>
      </c>
      <c r="CP5" s="3">
        <f>IF($A5&gt;='FG1125way_Regular Symbol(2wild)'!E$16,"",IF(C5=0,"",IF(OR(C5=$BW$1,C6=$BW$1,C7=$BW$1,C5=$CP$1,C6=$CP$1,C7=$CP$1),0,1)))</f>
        <v>1</v>
      </c>
      <c r="CQ5" s="3">
        <f>IF($A5&gt;='FG1125way_Regular Symbol(2wild)'!F$16,"",IF(D5=0,"",IF(OR(D5=$BW$1,D6=$BW$1,D7=$BW$1,D5=$CP$1,D6=$CP$1,D7=$CP$1,D8=$BW$1,D8=$CP$1,D9=$BW$1,D9=$CP$1),0,1)))</f>
        <v>0</v>
      </c>
      <c r="CR5" s="3">
        <f>IF($A5&gt;='FG1125way_Regular Symbol(2wild)'!G$16,"",IF(E5=0,"",IF(OR(E5=$BW$1,E6=$BW$1,E7=$BW$1,E5=$CP$1,E6=$CP$1,E7=$CP$1,E8=$BW$1,E8=$CP$1,E9=$BW$1,E9=$CP$1),0,1)))</f>
        <v>1</v>
      </c>
      <c r="CS5" s="3">
        <f>IF($A5&gt;='FG1125way_Regular Symbol(2wild)'!H$16,"",IF(F5=0,"",IF(OR(F5=$BW$1,F6=$BW$1,F7=$BW$1,F5=$CP$1,F6=$CP$1,F7=$CP$1,F8=$BW$1,F8=$CP$1,F9=$BW$1,F9=$CP$1),0,1)))</f>
        <v>0</v>
      </c>
      <c r="CU5" s="3">
        <f>IF($A5&gt;='FG1125way_Regular Symbol(2wild)'!D$16,"",IF(B5=0,"",IF(OR(B5=$BW$1,B6=$BW$1,B7=$BW$1,B5=$CV$1,B6=$CV$1,B7=$CV$1),0,1)))</f>
        <v>0</v>
      </c>
      <c r="CV5" s="3">
        <f>IF($A5&gt;='FG1125way_Regular Symbol(2wild)'!E$16,"",IF(C5=0,"",IF(OR(C5=$BW$1,C6=$BW$1,C7=$BW$1,C5=$CV$1,C6=$CV$1,C7=$CV$1),0,1)))</f>
        <v>1</v>
      </c>
      <c r="CW5" s="3">
        <f>IF($A5&gt;='FG1125way_Regular Symbol(2wild)'!F$16,"",IF(D5=0,"",IF(OR(D5=$BW$1,D6=$BW$1,D7=$BW$1,D5=$CV$1,D6=$CV$1,D7=$CV$1,D8=$BW$1,D8=$CV$1,D9=$BW$1,D9=$CV$1),0,1)))</f>
        <v>1</v>
      </c>
      <c r="CX5" s="3">
        <f>IF($A5&gt;='FG1125way_Regular Symbol(2wild)'!G$16,"",IF(E5=0,"",IF(OR(E5=$BW$1,E6=$BW$1,E7=$BW$1,E5=$CV$1,E6=$CV$1,E7=$CV$1,E8=$BW$1,E8=$CV$1,E9=$BW$1,E9=$CV$1),0,1)))</f>
        <v>1</v>
      </c>
      <c r="CY5" s="3">
        <f>IF($A5&gt;='FG1125way_Regular Symbol(2wild)'!H$16,"",IF(F5=0,"",IF(OR(F5=$BW$1,F6=$BW$1,F7=$BW$1,F5=$CV$1,F6=$CV$1,F7=$CV$1,F8=$BW$1,F8=$CV$1,F9=$BW$1,F9=$CV$1),0,1)))</f>
        <v>1</v>
      </c>
    </row>
    <row r="6" spans="1:103">
      <c r="A6" s="337">
        <f>IF('FG_243way_Regular Symbol'!L5="","",'FG_243way_Regular Symbol'!L5)</f>
        <v>2</v>
      </c>
      <c r="B6" s="191" t="str">
        <f>IF('FG_576way_Regular Symbol(2wild)'!Q5="",
IF($A6-'FG_576way_Regular Symbol(2wild)'!D$16&gt;='FG_1125way_RegularＸ_W()'!B$2-1,"",VLOOKUP($A6-'FG_243way_Regular Symbol'!D$16,'FG_576way_Regular Symbol(2wild)'!$P$3:$U$99,'FG_1125way_RegularＸ_W()'!B$3+1,FALSE)),
'FG_576way_Regular Symbol(2wild)'!Q5)</f>
        <v>M5</v>
      </c>
      <c r="C6" s="191" t="str">
        <f>IF('FG_576way_Regular Symbol(2wild)'!R5="",
IF($A6-'FG_576way_Regular Symbol(2wild)'!E$16&gt;='FG_1125way_RegularＸ_W()'!C$2-1,"",VLOOKUP($A6-'FG_243way_Regular Symbol'!E$16,'FG_576way_Regular Symbol(2wild)'!$P$3:$U$99,'FG_1125way_RegularＸ_W()'!C$3+1,FALSE)),
'FG_576way_Regular Symbol(2wild)'!R5)</f>
        <v>J</v>
      </c>
      <c r="D6" s="191" t="str">
        <f>IF('FG_576way_Regular Symbol(2wild)'!S5="",
IF($A6-'FG_576way_Regular Symbol(2wild)'!F$16&gt;='FG_1125way_RegularＸ_W()'!D$2-1,"",VLOOKUP($A6-'FG_243way_Regular Symbol'!F$16,'FG_576way_Regular Symbol(2wild)'!$P$3:$U$99,'FG_1125way_RegularＸ_W()'!D$3+1,FALSE)),
'FG_576way_Regular Symbol(2wild)'!S5)</f>
        <v>M2</v>
      </c>
      <c r="E6" s="191" t="str">
        <f>IF('FG_576way_Regular Symbol(2wild)'!T5="",
IF($A6-'FG_576way_Regular Symbol(2wild)'!G$16&gt;='FG_1125way_RegularＸ_W()'!E$2-1,"",VLOOKUP($A6-'FG_243way_Regular Symbol'!G$16,'FG_576way_Regular Symbol(2wild)'!$P$3:$U$99,'FG_1125way_RegularＸ_W()'!E$3+1,FALSE)),
'FG_576way_Regular Symbol(2wild)'!T5)</f>
        <v>Q</v>
      </c>
      <c r="F6" s="191" t="str">
        <f>IF('FG_576way_Regular Symbol(2wild)'!U5="",
IF($A6-'FG_576way_Regular Symbol(2wild)'!H$16&gt;='FG_1125way_RegularＸ_W()'!F$2-1,"",VLOOKUP($A6-'FG_243way_Regular Symbol'!H$16,'FG_576way_Regular Symbol(2wild)'!$P$3:$U$99,'FG_1125way_RegularＸ_W()'!F$3+1,FALSE)),
'FG_576way_Regular Symbol(2wild)'!U5)</f>
        <v>TE</v>
      </c>
      <c r="H6" s="352" t="s">
        <v>84</v>
      </c>
      <c r="I6" s="3">
        <f>SUM(AG4:AG100)</f>
        <v>47</v>
      </c>
      <c r="J6" s="3">
        <f>SUM(AH4:AH100)</f>
        <v>54</v>
      </c>
      <c r="K6" s="3">
        <f>SUM(AI4:AI100)</f>
        <v>46</v>
      </c>
      <c r="L6" s="3">
        <f>SUM(AJ4:AJ100)</f>
        <v>46</v>
      </c>
      <c r="M6" s="3">
        <f>SUM(AK4:AK100)</f>
        <v>58</v>
      </c>
      <c r="N6" s="363">
        <f t="shared" si="0"/>
        <v>2</v>
      </c>
      <c r="O6" s="344">
        <f>IF($A6&gt;='FG1125way_Regular Symbol(2wild)'!D$16,"",IF(B6="","",IF(OR(B6=$O$1,B6=$P$1,B7=$O$1,B7=$P$1,B8=$O$1,B8=$P$1),0,1)))</f>
        <v>0</v>
      </c>
      <c r="P6" s="344">
        <f>IF($A6&gt;='FG1125way_Regular Symbol(2wild)'!E$16,"",IF(C6="","",IF(OR(C6=$O$1,C6=$P$1,C7=$O$1,C7=$P$1,C8=$O$1,C8=$P$1),0,1)))</f>
        <v>0</v>
      </c>
      <c r="Q6" s="344">
        <f>IF($A6&gt;='FG1125way_Regular Symbol(2wild)'!F$16,"",IF(D6="","",IF(OR(D6=$O$1,D6=$P$1,D7=$O$1,D7=$P$1,D8=$O$1,D8=$P$1,D9=$O$1,D9=$P$1,D10=$O$1,D10=$P$1),0,1)))</f>
        <v>0</v>
      </c>
      <c r="R6" s="344">
        <f>IF($A6&gt;='FG1125way_Regular Symbol(2wild)'!G$16,"",IF(E6="","",IF(OR(E6=$O$1,E6=$P$1,E7=$O$1,E7=$P$1,E8=$O$1,E8=$P$1,E9=$O$1,E9=$P$1,E10=$O$1,E10=$P$1),0,1)))</f>
        <v>0</v>
      </c>
      <c r="S6" s="344">
        <f>IF($A6&gt;='FG1125way_Regular Symbol(2wild)'!H$16,"",IF(F6="","",IF(OR(F6=$O$1,F6=$P$1,F7=$O$1,F7=$P$1,F8=$O$1,F8=$P$1,F9=$O$1,F9=$P$1,F10=$O$1,F10=$P$1),0,1)))</f>
        <v>0</v>
      </c>
      <c r="U6" s="344">
        <f>IF($A6&gt;='FG1125way_Regular Symbol(2wild)'!D$16,"",IF(B6=0,"",IF(OR(B6=$U$1,B6=$V$1,B7=$U$1,B7=$V$1,B8=$U$1,B8=$V$1),0,1)))</f>
        <v>0</v>
      </c>
      <c r="V6" s="344">
        <f>IF($A6&gt;='FG1125way_Regular Symbol(2wild)'!E$16,"",IF(C6=0,"",IF(OR(C6=$U$1,C6=$V$1,C7=$U$1,C7=$V$1,C8=$U$1,C8=$V$1),0,1)))</f>
        <v>1</v>
      </c>
      <c r="W6" s="3">
        <f>IF($A6&gt;='FG1125way_Regular Symbol(2wild)'!F$16,"",IF(D6=0,"",IF(OR(D6=$U$1,D6=$V$1,D7=$U$1,D7=$V$1,D8=$U$1,D8=$V$1,D9=$U$1,D9=$V$1,D10=$U$1,D10=$V$1),0,1)))</f>
        <v>0</v>
      </c>
      <c r="X6" s="3">
        <f>IF($A6&gt;='FG1125way_Regular Symbol(2wild)'!G$16,"",IF(E6=0,"",IF(OR(E6=$U$1,E6=$V$1,E7=$U$1,E7=$V$1,E8=$U$1,E8=$V$1,E9=$U$1,E9=$V$1,E10=$U$1,E10=$V$1),0,1)))</f>
        <v>0</v>
      </c>
      <c r="Y6" s="3">
        <f>IF($A6&gt;='FG1125way_Regular Symbol(2wild)'!H$16,"",IF(F6=0,"",IF(OR(F6=$U$1,F6=$V$1,F7=$U$1,F7=$V$1,F8=$U$1,F8=$V$1,F9=$U$1,F9=$V$1,F10=$U$1,F10=$V$1),0,1)))</f>
        <v>1</v>
      </c>
      <c r="AA6" s="344">
        <f>IF($A6&gt;='FG1125way_Regular Symbol(2wild)'!D$16,"",IF(B6=0,"",IF(OR(B6=$AA$1,B6=$AB$1,B7=$AA$1,B7=$AB$1,B8=$AA$1,,B8=$AB$1),0,1)))</f>
        <v>0</v>
      </c>
      <c r="AB6" s="344">
        <f>IF($A6&gt;='FG1125way_Regular Symbol(2wild)'!E$16,"",IF(C6=0,"",IF(OR(C6=$AA$1,C6=$AB$1,C7=$AA$1,C7=$AB$1,C8=$AA$1,,C8=$AB$1),0,1)))</f>
        <v>1</v>
      </c>
      <c r="AC6" s="3">
        <f>IF($A6&gt;='FG1125way_Regular Symbol(2wild)'!F$16,"",IF(D6=0,"",IF(OR(D6=$AA$1,D6=$AB$1,D7=$AA$1,D7=$AB$1,D8=$AA$1,D8=$AB$1,D9=$AA$1,D9=$AB$1,D10=$AA$1,D10=$AB$1),0,1)))</f>
        <v>1</v>
      </c>
      <c r="AD6" s="3">
        <f>IF($A6&gt;='FG1125way_Regular Symbol(2wild)'!G$16,"",IF(E6=0,"",IF(OR(E6=$AA$1,E6=$AB$1,E7=$AA$1,E7=$AB$1,E8=$AA$1,E8=$AB$1,E9=$AA$1,E9=$AB$1,E10=$AA$1,E10=$AB$1),0,1)))</f>
        <v>1</v>
      </c>
      <c r="AE6" s="3">
        <f>IF($A6&gt;='FG1125way_Regular Symbol(2wild)'!H$16,"",IF(F6=0,"",IF(OR(F6=$AA$1,F6=$AB$1,F7=$AA$1,F7=$AB$1,F8=$AA$1,F8=$AB$1,F9=$AA$1,F9=$AB$1,F10=$AA$1,F10=$AB$1),0,1)))</f>
        <v>0</v>
      </c>
      <c r="AG6" s="344">
        <f>IF($A6&gt;='FG1125way_Regular Symbol(2wild)'!D$16,"",IF(B6=0,"",IF(OR(B6=$AG$1,B6=$AH$1,B7=$AG$1,B7=$AH$1,B8=$AG$1,B8=$AH$1),0,1)))</f>
        <v>0</v>
      </c>
      <c r="AH6" s="344">
        <f>IF($A6&gt;='FG1125way_Regular Symbol(2wild)'!E$16,"",IF(C6=0,"",IF(OR(C6=$AG$1,C6=$AH$1,C7=$AG$1,C7=$AH$1,C8=$AG$1,C8=$AH$1),0,1)))</f>
        <v>1</v>
      </c>
      <c r="AI6" s="3">
        <f>IF($A6&gt;='FG1125way_Regular Symbol(2wild)'!F$16,"",IF(D6=0,"",IF(OR(D6=$AG$1,D6=$AH$1,D7=$AG$1,D7=$AH$1,D8=$AG$1,D8=$AH$1,D9=$AG$1,D9=$AH$1,D10=$AG$1,D10=$AH$1),0,1)))</f>
        <v>1</v>
      </c>
      <c r="AJ6" s="3">
        <f>IF($A6&gt;='FG1125way_Regular Symbol(2wild)'!G$16,"",IF(E6=0,"",IF(OR(E6=$AG$1,E6=$AH$1,E7=$AG$1,E7=$AH$1,E8=$AG$1,E8=$AH$1,E9=$AG$1,E9=$AH$1,E10=$AG$1,E10=$AH$1),0,1)))</f>
        <v>1</v>
      </c>
      <c r="AK6" s="3">
        <f>IF($A6&gt;='FG1125way_Regular Symbol(2wild)'!H$16,"",IF(F6=0,"",IF(OR(F6=$AG$1,F6=$AH$1,F7=$AG$1,F7=$AH$1,F8=$AG$1,F8=$AH$1,F9=$AG$1,F9=$AH$1,F10=$AG$1,F10=$AH$1),0,1)))</f>
        <v>1</v>
      </c>
      <c r="AM6" s="344">
        <f>IF($A6&gt;='FG1125way_Regular Symbol(2wild)'!D$16,"",IF(B6=0,"",IF(OR(B6=$AM$1,B6=$AN$1,B7=$AM$1,B7=$AN$1,B8=$AM$1,B8=$AN$1),0,1)))</f>
        <v>0</v>
      </c>
      <c r="AN6" s="344">
        <f>IF($A6&gt;='FG1125way_Regular Symbol(2wild)'!E$16,"",IF(C6=0,"",IF(OR(C6=$AM$1,C6=$AN$1,C7=$AM$1,C7=$AN$1,C8=$AM$1,C8=$AN$1),0,1)))</f>
        <v>0</v>
      </c>
      <c r="AO6" s="3">
        <f>IF($A6&gt;='FG1125way_Regular Symbol(2wild)'!F$16,"",IF(D6=0,"",IF(OR(D6=$AM$1,D6=$AN$1,D7=$AM$1,D7=$AN$1,D8=$AM$1,D8=$AN$1,D9=$AM$1,D9=$AN$1,D10=$AM$1,D10=$AN$1),0,1)))</f>
        <v>0</v>
      </c>
      <c r="AP6" s="3">
        <f>IF($A6&gt;='FG1125way_Regular Symbol(2wild)'!G$16,"",IF(E6=0,"",IF(OR(E6=$AM$1,E6=$AN$1,E7=$AM$1,E7=$AN$1,E8=$AM$1,E8=$AN$1,E9=$AM$1,E9=$AN$1,E10=$AM$1,E10=$AN$1),0,1)))</f>
        <v>1</v>
      </c>
      <c r="AQ6" s="3">
        <f>IF($A6&gt;='FG1125way_Regular Symbol(2wild)'!H$16,"",IF(F6=0,"",IF(OR(F6=$AM$1,F6=$AN$1,F7=$AM$1,F7=$AN$1,F8=$AM$1,F8=$AN$1,F9=$AM$1,F9=$AN$1,F10=$AM$1,F10=$AN$1),0,1)))</f>
        <v>1</v>
      </c>
      <c r="AS6" s="344">
        <f>IF($A6&gt;='FG1125way_Regular Symbol(2wild)'!D$16,"",IF(B6=0,"",IF(OR(B6=$AM$1,B6=$AT$1,B7=$AM$1,B7=$AT$1,B8=$AM$1,B8=$AT$1),0,1)))</f>
        <v>0</v>
      </c>
      <c r="AT6" s="344">
        <f>IF($A6&gt;='FG1125way_Regular Symbol(2wild)'!E$16,"",IF(C6=0,"",IF(OR(C6=$AM$1,C6=$AT$1,C7=$AM$1,C7=$AT$1,C8=$AM$1,C8=$AT$1),0,1)))</f>
        <v>1</v>
      </c>
      <c r="AU6" s="3">
        <f>IF($A6&gt;='FG1125way_Regular Symbol(2wild)'!F$16,"",IF(D6=0,"",IF(OR(D6=$AM$1,D6=$AT$1,D7=$AM$1,D7=$AT$1,D8=$AM$1,D8=$AT$1,D9=$AM$1,D9=$AT$1,D10=$AM$1,D10=$AT$1),0,1)))</f>
        <v>1</v>
      </c>
      <c r="AV6" s="3">
        <f>IF($A6&gt;='FG1125way_Regular Symbol(2wild)'!G$16,"",IF(E6=0,"",IF(OR(E6=$AM$1,E6=$AT$1,E7=$AM$1,E7=$AT$1,E8=$AM$1,E8=$AT$1,E9=$AM$1,E9=$AT$1,E10=$AM$1,E10=$AT$1),0,1)))</f>
        <v>1</v>
      </c>
      <c r="AW6" s="3">
        <f>IF($A6&gt;='FG1125way_Regular Symbol(2wild)'!H$16,"",IF(F6=0,"",IF(OR(F6=$AM$1,F6=$AT$1,F7=$AM$1,F7=$AT$1,F8=$AM$1,F8=$AT$1,F9=$AM$1,F9=$AT$1,F10=$AM$1,F10=$AT$1),0,1)))</f>
        <v>1</v>
      </c>
      <c r="AY6" s="344">
        <f>IF($A6&gt;='FG1125way_Regular Symbol(2wild)'!D$16,"",IF(B6=0,"",IF(OR(B6=$AM$1,B6=$AZ$1,B7=$AM$1,B7=$AZ$1,B8=$AM$1,B8=$AZ$1),0,1)))</f>
        <v>0</v>
      </c>
      <c r="AZ6" s="344">
        <f>IF($A6&gt;='FG1125way_Regular Symbol(2wild)'!E$16,"",IF(C6=0,"",IF(OR(C6=$AM$1,C6=$AZ$1,C7=$AM$1,C7=$AZ$1,C8=$AM$1,C8=$AZ$1),0,1)))</f>
        <v>1</v>
      </c>
      <c r="BA6" s="3">
        <f>IF($A6&gt;='FG1125way_Regular Symbol(2wild)'!F$16,"",IF(D6=0,"",IF(OR(D6=$AM$1,D6=$AZ$1,D7=$AM$1,D7=$AZ$1,D8=$AM$1,D8=$AZ$1,D9=$AM$1,D9=$AZ$1,D10=$AM$1,D10=$AZ$1),0,1)))</f>
        <v>1</v>
      </c>
      <c r="BB6" s="3">
        <f>IF($A6&gt;='FG1125way_Regular Symbol(2wild)'!G$16,"",IF(E6=0,"",IF(OR(E6=$AM$1,E6=$AZ$1,E7=$AM$1,E7=$AZ$1,E8=$AM$1,E8=$AZ$1,E9=$AM$1,E9=$AZ$1,E10=$AM$1,E10=$AZ$1),0,1)))</f>
        <v>1</v>
      </c>
      <c r="BC6" s="3">
        <f>IF($A6&gt;='FG1125way_Regular Symbol(2wild)'!H$16,"",IF(F6=0,"",IF(OR(F6=$AM$1,F6=$AZ$1,F7=$AM$1,F7=$AZ$1,F8=$AM$1,F8=$AZ$1,F9=$AM$1,F9=$AZ$1,F10=$AM$1,F10=$AZ$1),0,1)))</f>
        <v>1</v>
      </c>
      <c r="BE6" s="344">
        <f>IF($A6&gt;='FG_576way_Regular Symbol(2wild)'!D$16,"",IF(B6=0,"",IF(OR(B6=$AM$1,B6=$BF$1,B7=$AM$1,B7=$BF$1,B8=$AM$1,B8=$BF$1),0,1)))</f>
        <v>0</v>
      </c>
      <c r="BF6" s="344">
        <f>IF($A6&gt;='FG_576way_Regular Symbol(2wild)'!E$16,"",IF(C6=0,"",IF(OR(C6=$AM$1,C6=$BF$1,C7=$AM$1,C7=$BF$1,C8=$AM$1,C8=$BF$1),0,1)))</f>
        <v>1</v>
      </c>
      <c r="BG6" s="3">
        <f>IF($A6&gt;='FG_576way_Regular Symbol(2wild)'!F$16,"",IF(D6=0,"",IF(OR(D6=$AM$1,D6=$BF$1,D7=$AM$1,D7=$BF$1,D8=$AM$1,D8=$BF$1,D9=$AM$1,D9=$BF$1,D10=$AM$1,D10=$BF$1),0,1)))</f>
        <v>1</v>
      </c>
      <c r="BH6" s="3">
        <f>IF($A6&gt;='FG_576way_Regular Symbol(2wild)'!G$16,"",IF(E6=0,"",IF(OR(E6=$AM$1,E6=$BF$1,E7=$AM$1,E7=$BF$1,E8=$AM$1,E8=$BF$1,E9=$AM$1,E9=$BF$1,E10=$AM$1,E10=$BF$1),0,1)))</f>
        <v>1</v>
      </c>
      <c r="BI6" s="3">
        <f>IF($A6&gt;='FG_576way_Regular Symbol(2wild)'!H$16,"",IF(F6=0,"",IF(OR(F6=$AM$1,F6=$BF$1,F7=$AM$1,F7=$BF$1,F8=$AM$1,F8=$BF$1,F9=$AM$1,F9=$BF$1,F10=$AM$1,F10=$BF$1),0,1)))</f>
        <v>1</v>
      </c>
      <c r="BK6" s="344">
        <f>IF($A6&gt;='FG_576way_Regular Symbol(2wild)'!D$16,"",IF(B6=0,"",IF(OR(B6=$AM$1,B6=$BL$1,B7=$AM$1,B7=$BL$1,B8=$AM$1,B8=$BL$1),0,1)))</f>
        <v>0</v>
      </c>
      <c r="BL6" s="344">
        <f>IF($A6&gt;='FG_576way_Regular Symbol(2wild)'!E$16,"",IF(C6=0,"",IF(OR(C6=$AM$1,C6=$BL$1,C7=$AM$1,C7=$BL$1,C8=$AM$1,C8=$BL$1),0,1)))</f>
        <v>1</v>
      </c>
      <c r="BM6" s="3">
        <f>IF($A6&gt;='FG_576way_Regular Symbol(2wild)'!F$16,"",IF(D6=0,"",IF(OR(D6=$AM$1,D6=$BL$1,D7=$AM$1,D7=$BL$1,D8=$AM$1,D8=$BL$1,D9=$AM$1,D9=$BL$1),0,1)))</f>
        <v>1</v>
      </c>
      <c r="BN6" s="3">
        <f>IF($A6&gt;='FG_576way_Regular Symbol(2wild)'!G$16,"",IF(E6=0,"",IF(OR(E6=$AM$1,E6=$BL$1,E7=$AM$1,E7=$BL$1,E8=$AM$1,E8=$BL$1,E9=$AM$1,E9=$BL$1),0,1)))</f>
        <v>1</v>
      </c>
      <c r="BO6" s="3">
        <f>IF($A6&gt;='FG_576way_Regular Symbol(2wild)'!H$16,"",IF(F6=0,"",IF(OR(F6=$AM$1,F6=$BL$1,F7=$AM$1,F7=$BL$1,F8=$AM$1,F8=$BL$1,F9=$AM$1,F9=$BL$1),0,1)))</f>
        <v>1</v>
      </c>
      <c r="BQ6" s="3">
        <f>IF($A6&gt;='FG1125way_Regular Symbol(2wild)'!D$16,"",IF(B6=0,"",IF(OR(B6=$BQ$1,B6=$BR$1,B7=$BQ$1,B7=$BR$1,B8=$BQ$1,B8=$BR$1),0,1)))</f>
        <v>0</v>
      </c>
      <c r="BR6" s="3">
        <f>IF($A6&gt;='FG1125way_Regular Symbol(2wild)'!E$16,"",IF(C6=0,"",IF(OR(C6=$BQ$1,C6=$BR$1,C7=$BQ$1,C7=$BR$1,C8=$BQ$1,C8=$BR$1),0,1)))</f>
        <v>1</v>
      </c>
      <c r="BS6" s="3">
        <f>IF($A6&gt;='FG1125way_Regular Symbol(2wild)'!F$16,"",IF(D6=0,"",IF(OR(D6=$BQ$1,D6=$BR$1,D7=$BQ$1,D7=$BR$1,D8=$BQ$1,D8=$BR$1,D9=$BQ$1,D9=$BR$1,D10=$BQ$1,D10=$BR$1),0,1)))</f>
        <v>1</v>
      </c>
      <c r="BT6" s="3">
        <f>IF($A6&gt;='FG1125way_Regular Symbol(2wild)'!G$16,"",IF(E6=0,"",IF(OR(E6=$BQ$1,E6=$BR$1,E7=$BQ$1,E7=$BR$1,E8=$BQ$1,E8=$BR$1,E9=$BQ$1,E9=$BR$1,E10=$BQ$1,E10=$BR$1),0,1)))</f>
        <v>1</v>
      </c>
      <c r="BU6" s="3">
        <f>IF($A6&gt;='FG1125way_Regular Symbol(2wild)'!H$16,"",IF(F6=0,"",IF(OR(F6=$BQ$1,F6=$BR$1,F7=$BQ$1,F7=$BR$1,F8=$BQ$1,F8=$BR$1,F9=$BQ$1,F9=$BR$1,F10=$BQ$1,F10=$BR$1),0,1)))</f>
        <v>1</v>
      </c>
      <c r="BW6" s="3">
        <f>IF($A6&gt;='FG1125way_Regular Symbol(2wild)'!D$16,"",IF(B6=0,"",IF(OR(B6=$BW$1,B7=$BW$1,B8=$BW$1,B6=$BX$1,B7=$BX$1,B8=$BX$1),0,1)))</f>
        <v>0</v>
      </c>
      <c r="BX6" s="3">
        <f>IF($A6&gt;='FG1125way_Regular Symbol(2wild)'!E$16,"",IF(C6=0,"",IF(OR(C6=$BW$1,C7=$BW$1,C8=$BW$1,C6=$BX$1,C7=$BX$1,C8=$BX$1),0,1)))</f>
        <v>1</v>
      </c>
      <c r="BY6" s="3">
        <f>IF($A6&gt;='FG1125way_Regular Symbol(2wild)'!F$16,"",IF(D6=0,"",IF(OR(D6=$BW$1,D7=$BW$1,D8=$BW$1,D6=$BX$1,D7=$BX$1,D8=$BX$1,D9=$BW$1,D9=$BX$1,D10=$BW$1,D10=$BX$1),0,1)))</f>
        <v>1</v>
      </c>
      <c r="BZ6" s="3">
        <f>IF($A6&gt;='FG1125way_Regular Symbol(2wild)'!G$16,"",IF(E6=0,"",IF(OR(E6=$BW$1,E7=$BW$1,E8=$BW$1,E6=$BX$1,E7=$BX$1,E8=$BX$1,E9=$BW$1,E9=$BX$1,E10=$BW$1,E10=$BX$1),0,1)))</f>
        <v>0</v>
      </c>
      <c r="CA6" s="3">
        <f>IF($A6&gt;='FG1125way_Regular Symbol(2wild)'!H$16,"",IF(F6=0,"",IF(OR(F6=$BW$1,F7=$BW$1,F8=$BW$1,F6=$BX$1,F7=$BX$1,F8=$BX$1,F9=$BW$1,F9=$BX$1,F10=$BW$1,F10=$BX$1),0,1)))</f>
        <v>1</v>
      </c>
      <c r="CC6" s="3">
        <f>IF($A6&gt;='FG1125way_Regular Symbol(2wild)'!D$16,"",IF(B6=0,"",IF(OR(B6=$BW$1,B7=$BW$1,B8=$BW$1,B6=$CD$1,B7=$CD$1,B8=$CD$1),0,1)))</f>
        <v>0</v>
      </c>
      <c r="CD6" s="3">
        <f>IF($A6&gt;='FG1125way_Regular Symbol(2wild)'!E$16,"",IF(C6=0,"",IF(OR(C6=$BW$1,C7=$BW$1,C8=$BW$1,C6=$CD$1,C7=$CD$1,C8=$CD$1),0,1)))</f>
        <v>1</v>
      </c>
      <c r="CE6" s="3">
        <f>IF($A6&gt;='FG1125way_Regular Symbol(2wild)'!F$16,"",IF(D6=0,"",IF(OR(D6=$BW$1,D7=$BW$1,D8=$BW$1,D6=$CD$1,D7=$CD$1,D8=$CD$1,D9=$BW$1,D9=$CD$1,D10=$BW$1,D10=$CD$1),0,1)))</f>
        <v>1</v>
      </c>
      <c r="CF6" s="3">
        <f>IF($A6&gt;='FG1125way_Regular Symbol(2wild)'!G$16,"",IF(E6=0,"",IF(OR(E6=$BW$1,E7=$BW$1,E8=$BW$1,E6=$CD$1,E7=$CD$1,E8=$CD$1,E9=$BW$1,E9=$CD$1,E10=$BW$1,E10=$CD$1),0,1)))</f>
        <v>0</v>
      </c>
      <c r="CG6" s="3">
        <f>IF($A6&gt;='FG1125way_Regular Symbol(2wild)'!H$16,"",IF(F6=0,"",IF(OR(F6=$BW$1,F7=$BW$1,F8=$BW$1,F6=$CD$1,F7=$CD$1,F8=$CD$1,F9=$BW$1,F9=$CD$1,F10=$BW$1,F10=$CD$1),0,1)))</f>
        <v>0</v>
      </c>
      <c r="CI6" s="3">
        <f>IF($A6&gt;='FG1125way_Regular Symbol(2wild)'!D$16,"",IF(B6=0,"",IF(OR(B6=$BW$1,B7=$BW$1,B8=$BW$1,B6=$CJ$1,B7=$CJ$1,B8=$CJ$1),0,1)))</f>
        <v>0</v>
      </c>
      <c r="CJ6" s="3">
        <f>IF($A6&gt;='FG1125way_Regular Symbol(2wild)'!E$16,"",IF(C6=0,"",IF(OR(C6=$BW$1,C7=$BW$1,C8=$BW$1,C6=$CJ$1,C7=$CJ$1,C8=$CJ$1),0,1)))</f>
        <v>0</v>
      </c>
      <c r="CK6" s="3">
        <f>IF($A6&gt;='FG1125way_Regular Symbol(2wild)'!F$16,"",IF(D6=0,"",IF(OR(D6=$BW$1,D7=$BW$1,D8=$BW$1,D6=$CJ$1,D7=$CJ$1,D8=$CJ$1,D9=$BW$1,D9=$CJ$1,D10=$BW$1,D10=$CJ$1),0,1)))</f>
        <v>1</v>
      </c>
      <c r="CL6" s="3">
        <f>IF($A6&gt;='FG1125way_Regular Symbol(2wild)'!G$16,"",IF(E6=0,"",IF(OR(E6=$BW$1,E7=$BW$1,E8=$BW$1,E6=$CJ$1,E7=$CJ$1,E8=$CJ$1,E9=$BW$1,E9=$CJ$1,E10=$BW$1,E10=$CJ$1),0,1)))</f>
        <v>1</v>
      </c>
      <c r="CM6" s="3">
        <f>IF($A6&gt;='FG1125way_Regular Symbol(2wild)'!H$16,"",IF(F6=0,"",IF(OR(F6=$BW$1,F7=$BW$1,F8=$BW$1,F6=$CJ$1,F7=$CJ$1,F8=$CJ$1,F9=$BW$1,F9=$CJ$1,F10=$BW$1,F10=$CJ$1),0,1)))</f>
        <v>1</v>
      </c>
      <c r="CO6" s="3">
        <f>IF($A6&gt;='FG1125way_Regular Symbol(2wild)'!D$16,"",IF(B6=0,"",IF(OR(B6=$BW$1,B7=$BW$1,B8=$BW$1,B6=$CP$1,B7=$CP$1,B8=$CP$1),0,1)))</f>
        <v>0</v>
      </c>
      <c r="CP6" s="3">
        <f>IF($A6&gt;='FG1125way_Regular Symbol(2wild)'!E$16,"",IF(C6=0,"",IF(OR(C6=$BW$1,C7=$BW$1,C8=$BW$1,C6=$CP$1,C7=$CP$1,C8=$CP$1),0,1)))</f>
        <v>1</v>
      </c>
      <c r="CQ6" s="3">
        <f>IF($A6&gt;='FG1125way_Regular Symbol(2wild)'!F$16,"",IF(D6=0,"",IF(OR(D6=$BW$1,D7=$BW$1,D8=$BW$1,D6=$CP$1,D7=$CP$1,D8=$CP$1,D9=$BW$1,D9=$CP$1,D10=$BW$1,D10=$CP$1),0,1)))</f>
        <v>0</v>
      </c>
      <c r="CR6" s="3">
        <f>IF($A6&gt;='FG1125way_Regular Symbol(2wild)'!G$16,"",IF(E6=0,"",IF(OR(E6=$BW$1,E7=$BW$1,E8=$BW$1,E6=$CP$1,E7=$CP$1,E8=$CP$1,E9=$BW$1,E9=$CP$1,E10=$BW$1,E10=$CP$1),0,1)))</f>
        <v>1</v>
      </c>
      <c r="CS6" s="3">
        <f>IF($A6&gt;='FG1125way_Regular Symbol(2wild)'!H$16,"",IF(F6=0,"",IF(OR(F6=$BW$1,F7=$BW$1,F8=$BW$1,F6=$CP$1,F7=$CP$1,F8=$CP$1,F9=$BW$1,F9=$CP$1,F10=$BW$1,F10=$CP$1),0,1)))</f>
        <v>0</v>
      </c>
      <c r="CU6" s="3">
        <f>IF($A6&gt;='FG1125way_Regular Symbol(2wild)'!D$16,"",IF(B6=0,"",IF(OR(B6=$BW$1,B7=$BW$1,B8=$BW$1,B6=$CV$1,B7=$CV$1,B8=$CV$1),0,1)))</f>
        <v>0</v>
      </c>
      <c r="CV6" s="3">
        <f>IF($A6&gt;='FG1125way_Regular Symbol(2wild)'!E$16,"",IF(C6=0,"",IF(OR(C6=$BW$1,C7=$BW$1,C8=$BW$1,C6=$CV$1,C7=$CV$1,C8=$CV$1),0,1)))</f>
        <v>1</v>
      </c>
      <c r="CW6" s="3">
        <f>IF($A6&gt;='FG1125way_Regular Symbol(2wild)'!F$16,"",IF(D6=0,"",IF(OR(D6=$BW$1,D7=$BW$1,D8=$BW$1,D6=$CV$1,D7=$CV$1,D8=$CV$1,D9=$BW$1,D9=$CV$1,D10=$BW$1,D10=$CV$1),0,1)))</f>
        <v>1</v>
      </c>
      <c r="CX6" s="3">
        <f>IF($A6&gt;='FG1125way_Regular Symbol(2wild)'!G$16,"",IF(E6=0,"",IF(OR(E6=$BW$1,E7=$BW$1,E8=$BW$1,E6=$CV$1,E7=$CV$1,E8=$CV$1,E9=$BW$1,E9=$CV$1,E10=$BW$1,E10=$CV$1),0,1)))</f>
        <v>1</v>
      </c>
      <c r="CY6" s="3">
        <f>IF($A6&gt;='FG1125way_Regular Symbol(2wild)'!H$16,"",IF(F6=0,"",IF(OR(F6=$BW$1,F7=$BW$1,F8=$BW$1,F6=$CV$1,F7=$CV$1,F8=$CV$1,F9=$BW$1,F9=$CV$1,F10=$BW$1,F10=$CV$1),0,1)))</f>
        <v>1</v>
      </c>
    </row>
    <row r="7" spans="1:103">
      <c r="A7" s="337">
        <f>IF('FG_243way_Regular Symbol'!L6="","",'FG_243way_Regular Symbol'!L6)</f>
        <v>3</v>
      </c>
      <c r="B7" s="191" t="str">
        <f>IF('FG_576way_Regular Symbol(2wild)'!Q6="",
IF($A7-'FG_576way_Regular Symbol(2wild)'!D$16&gt;='FG_1125way_RegularＸ_W()'!B$2-1,"",VLOOKUP($A7-'FG_243way_Regular Symbol'!D$16,'FG_576way_Regular Symbol(2wild)'!$P$3:$U$99,'FG_1125way_RegularＸ_W()'!B$3+1,FALSE)),
'FG_576way_Regular Symbol(2wild)'!Q6)</f>
        <v>WW</v>
      </c>
      <c r="C7" s="191" t="str">
        <f>IF('FG_576way_Regular Symbol(2wild)'!R6="",
IF($A7-'FG_576way_Regular Symbol(2wild)'!E$16&gt;='FG_1125way_RegularＸ_W()'!C$2-1,"",VLOOKUP($A7-'FG_243way_Regular Symbol'!E$16,'FG_576way_Regular Symbol(2wild)'!$P$3:$U$99,'FG_1125way_RegularＸ_W()'!C$3+1,FALSE)),
'FG_576way_Regular Symbol(2wild)'!R6)</f>
        <v>M5</v>
      </c>
      <c r="D7" s="191" t="str">
        <f>IF('FG_576way_Regular Symbol(2wild)'!S6="",
IF($A7-'FG_576way_Regular Symbol(2wild)'!F$16&gt;='FG_1125way_RegularＸ_W()'!D$2-1,"",VLOOKUP($A7-'FG_243way_Regular Symbol'!F$16,'FG_576way_Regular Symbol(2wild)'!$P$3:$U$99,'FG_1125way_RegularＸ_W()'!D$3+1,FALSE)),
'FG_576way_Regular Symbol(2wild)'!S6)</f>
        <v>TE</v>
      </c>
      <c r="E7" s="191" t="str">
        <f>IF('FG_576way_Regular Symbol(2wild)'!T6="",
IF($A7-'FG_576way_Regular Symbol(2wild)'!G$16&gt;='FG_1125way_RegularＸ_W()'!E$2-1,"",VLOOKUP($A7-'FG_243way_Regular Symbol'!G$16,'FG_576way_Regular Symbol(2wild)'!$P$3:$U$99,'FG_1125way_RegularＸ_W()'!E$3+1,FALSE)),
'FG_576way_Regular Symbol(2wild)'!T6)</f>
        <v>K</v>
      </c>
      <c r="F7" s="191" t="str">
        <f>IF('FG_576way_Regular Symbol(2wild)'!U6="",
IF($A7-'FG_576way_Regular Symbol(2wild)'!H$16&gt;='FG_1125way_RegularＸ_W()'!F$2-1,"",VLOOKUP($A7-'FG_243way_Regular Symbol'!H$16,'FG_576way_Regular Symbol(2wild)'!$P$3:$U$99,'FG_1125way_RegularＸ_W()'!F$3+1,FALSE)),
'FG_576way_Regular Symbol(2wild)'!U6)</f>
        <v>Q</v>
      </c>
      <c r="H7" s="352" t="s">
        <v>147</v>
      </c>
      <c r="I7" s="3">
        <f>SUM(AM4:AM100)</f>
        <v>43</v>
      </c>
      <c r="J7" s="3">
        <f>SUM(AN4:AN100)</f>
        <v>49</v>
      </c>
      <c r="K7" s="3">
        <f>SUM(AO4:AO100)</f>
        <v>8</v>
      </c>
      <c r="L7" s="3">
        <f>SUM(AP4:AP100)</f>
        <v>27</v>
      </c>
      <c r="M7" s="3">
        <f>SUM(AQ4:AQ100)</f>
        <v>56</v>
      </c>
      <c r="N7" s="363">
        <f t="shared" si="0"/>
        <v>3</v>
      </c>
      <c r="O7" s="344">
        <f>IF($A7&gt;='FG1125way_Regular Symbol(2wild)'!D$16,"",IF(B7="","",IF(OR(B7=$O$1,B7=$P$1,B8=$O$1,B8=$P$1,B9=$O$1,B9=$P$1),0,1)))</f>
        <v>0</v>
      </c>
      <c r="P7" s="344">
        <f>IF($A7&gt;='FG1125way_Regular Symbol(2wild)'!E$16,"",IF(C7="","",IF(OR(C7=$O$1,C7=$P$1,C8=$O$1,C8=$P$1,C9=$O$1,C9=$P$1),0,1)))</f>
        <v>0</v>
      </c>
      <c r="Q7" s="344">
        <f>IF($A7&gt;='FG1125way_Regular Symbol(2wild)'!F$16,"",IF(D7="","",IF(OR(D7=$O$1,D7=$P$1,D8=$O$1,D8=$P$1,D9=$O$1,D9=$P$1,D10=$O$1,D10=$P$1,D11=$O$1,D11=$P$1),0,1)))</f>
        <v>0</v>
      </c>
      <c r="R7" s="344">
        <f>IF($A7&gt;='FG1125way_Regular Symbol(2wild)'!G$16,"",IF(E7="","",IF(OR(E7=$O$1,E7=$P$1,E8=$O$1,E8=$P$1,E9=$O$1,E9=$P$1,E10=$O$1,E10=$P$1,E11=$O$1,E11=$P$1),0,1)))</f>
        <v>0</v>
      </c>
      <c r="S7" s="344">
        <f>IF($A7&gt;='FG1125way_Regular Symbol(2wild)'!H$16,"",IF(F7="","",IF(OR(F7=$O$1,F7=$P$1,F8=$O$1,F8=$P$1,F9=$O$1,F9=$P$1,F10=$O$1,F10=$P$1,F11=$O$1,F11=$P$1),0,1)))</f>
        <v>0</v>
      </c>
      <c r="U7" s="344">
        <f>IF($A7&gt;='FG1125way_Regular Symbol(2wild)'!D$16,"",IF(B7=0,"",IF(OR(B7=$U$1,B7=$V$1,B8=$U$1,B8=$V$1,B9=$U$1,B9=$V$1),0,1)))</f>
        <v>0</v>
      </c>
      <c r="V7" s="344">
        <f>IF($A7&gt;='FG1125way_Regular Symbol(2wild)'!E$16,"",IF(C7=0,"",IF(OR(C7=$U$1,C7=$V$1,C8=$U$1,C8=$V$1,C9=$U$1,C9=$V$1),0,1)))</f>
        <v>1</v>
      </c>
      <c r="W7" s="3">
        <f>IF($A7&gt;='FG1125way_Regular Symbol(2wild)'!F$16,"",IF(D7=0,"",IF(OR(D7=$U$1,D7=$V$1,D8=$U$1,D8=$V$1,D9=$U$1,D9=$V$1,D10=$U$1,D10=$V$1,D11=$U$1,D11=$V$1),0,1)))</f>
        <v>1</v>
      </c>
      <c r="X7" s="3">
        <f>IF($A7&gt;='FG1125way_Regular Symbol(2wild)'!G$16,"",IF(E7=0,"",IF(OR(E7=$U$1,E7=$V$1,E8=$U$1,E8=$V$1,E9=$U$1,E9=$V$1,E10=$U$1,E10=$V$1,E11=$U$1,E11=$V$1),0,1)))</f>
        <v>0</v>
      </c>
      <c r="Y7" s="3">
        <f>IF($A7&gt;='FG1125way_Regular Symbol(2wild)'!H$16,"",IF(F7=0,"",IF(OR(F7=$U$1,F7=$V$1,F8=$U$1,F8=$V$1,F9=$U$1,F9=$V$1,F10=$U$1,F10=$V$1,F11=$U$1,F11=$V$1),0,1)))</f>
        <v>1</v>
      </c>
      <c r="AA7" s="344">
        <f>IF($A7&gt;='FG1125way_Regular Symbol(2wild)'!D$16,"",IF(B7=0,"",IF(OR(B7=$AA$1,B7=$AB$1,B8=$AA$1,B8=$AB$1,B9=$AA$1,,B9=$AB$1),0,1)))</f>
        <v>0</v>
      </c>
      <c r="AB7" s="344">
        <f>IF($A7&gt;='FG1125way_Regular Symbol(2wild)'!E$16,"",IF(C7=0,"",IF(OR(C7=$AA$1,C7=$AB$1,C8=$AA$1,C8=$AB$1,C9=$AA$1,,C9=$AB$1),0,1)))</f>
        <v>1</v>
      </c>
      <c r="AC7" s="3">
        <f>IF($A7&gt;='FG1125way_Regular Symbol(2wild)'!F$16,"",IF(D7=0,"",IF(OR(D7=$AA$1,D7=$AB$1,D8=$AA$1,D8=$AB$1,D9=$AA$1,D9=$AB$1,D10=$AA$1,D10=$AB$1,D11=$AA$1,D11=$AB$1),0,1)))</f>
        <v>1</v>
      </c>
      <c r="AD7" s="3">
        <f>IF($A7&gt;='FG1125way_Regular Symbol(2wild)'!G$16,"",IF(E7=0,"",IF(OR(E7=$AA$1,E7=$AB$1,E8=$AA$1,E8=$AB$1,E9=$AA$1,E9=$AB$1,E10=$AA$1,E10=$AB$1,E11=$AA$1,E11=$AB$1),0,1)))</f>
        <v>1</v>
      </c>
      <c r="AE7" s="3">
        <f>IF($A7&gt;='FG1125way_Regular Symbol(2wild)'!H$16,"",IF(F7=0,"",IF(OR(F7=$AA$1,F7=$AB$1,F8=$AA$1,F8=$AB$1,F9=$AA$1,F9=$AB$1,F10=$AA$1,F10=$AB$1,F11=$AA$1,F11=$AB$1),0,1)))</f>
        <v>0</v>
      </c>
      <c r="AG7" s="344">
        <f>IF($A7&gt;='FG1125way_Regular Symbol(2wild)'!D$16,"",IF(B7=0,"",IF(OR(B7=$AG$1,B7=$AH$1,B8=$AG$1,B8=$AH$1,B9=$AG$1,B9=$AH$1),0,1)))</f>
        <v>0</v>
      </c>
      <c r="AH7" s="344">
        <f>IF($A7&gt;='FG1125way_Regular Symbol(2wild)'!E$16,"",IF(C7=0,"",IF(OR(C7=$AG$1,C7=$AH$1,C8=$AG$1,C8=$AH$1,C9=$AG$1,C9=$AH$1),0,1)))</f>
        <v>1</v>
      </c>
      <c r="AI7" s="3">
        <f>IF($A7&gt;='FG1125way_Regular Symbol(2wild)'!F$16,"",IF(D7=0,"",IF(OR(D7=$AG$1,D7=$AH$1,D8=$AG$1,D8=$AH$1,D9=$AG$1,D9=$AH$1,D10=$AG$1,D10=$AH$1,D11=$AG$1,D11=$AH$1),0,1)))</f>
        <v>1</v>
      </c>
      <c r="AJ7" s="3">
        <f>IF($A7&gt;='FG1125way_Regular Symbol(2wild)'!G$16,"",IF(E7=0,"",IF(OR(E7=$AG$1,E7=$AH$1,E8=$AG$1,E8=$AH$1,E9=$AG$1,E9=$AH$1,E10=$AG$1,E10=$AH$1,E11=$AG$1,E11=$AH$1),0,1)))</f>
        <v>1</v>
      </c>
      <c r="AK7" s="3">
        <f>IF($A7&gt;='FG1125way_Regular Symbol(2wild)'!H$16,"",IF(F7=0,"",IF(OR(F7=$AG$1,F7=$AH$1,F8=$AG$1,F8=$AH$1,F9=$AG$1,F9=$AH$1,F10=$AG$1,F10=$AH$1,F11=$AG$1,F11=$AH$1),0,1)))</f>
        <v>1</v>
      </c>
      <c r="AM7" s="344">
        <f>IF($A7&gt;='FG1125way_Regular Symbol(2wild)'!D$16,"",IF(B7=0,"",IF(OR(B7=$AM$1,B7=$AN$1,B8=$AM$1,B8=$AN$1,B9=$AM$1,B9=$AN$1),0,1)))</f>
        <v>0</v>
      </c>
      <c r="AN7" s="344">
        <f>IF($A7&gt;='FG1125way_Regular Symbol(2wild)'!E$16,"",IF(C7=0,"",IF(OR(C7=$AM$1,C7=$AN$1,C8=$AM$1,C8=$AN$1,C9=$AM$1,C9=$AN$1),0,1)))</f>
        <v>0</v>
      </c>
      <c r="AO7" s="3">
        <f>IF($A7&gt;='FG1125way_Regular Symbol(2wild)'!F$16,"",IF(D7=0,"",IF(OR(D7=$AM$1,D7=$AN$1,D8=$AM$1,D8=$AN$1,D9=$AM$1,D9=$AN$1,D10=$AM$1,D10=$AN$1,D11=$AM$1,D11=$AN$1),0,1)))</f>
        <v>0</v>
      </c>
      <c r="AP7" s="3">
        <f>IF($A7&gt;='FG1125way_Regular Symbol(2wild)'!G$16,"",IF(E7=0,"",IF(OR(E7=$AM$1,E7=$AN$1,E8=$AM$1,E8=$AN$1,E9=$AM$1,E9=$AN$1,E10=$AM$1,E10=$AN$1,E11=$AM$1,E11=$AN$1),0,1)))</f>
        <v>1</v>
      </c>
      <c r="AQ7" s="3">
        <f>IF($A7&gt;='FG1125way_Regular Symbol(2wild)'!H$16,"",IF(F7=0,"",IF(OR(F7=$AM$1,F7=$AN$1,F8=$AM$1,F8=$AN$1,F9=$AM$1,F9=$AN$1,F10=$AM$1,F10=$AN$1,F11=$AM$1,F11=$AN$1),0,1)))</f>
        <v>1</v>
      </c>
      <c r="AS7" s="344">
        <f>IF($A7&gt;='FG1125way_Regular Symbol(2wild)'!D$16,"",IF(B7=0,"",IF(OR(B7=$AM$1,B7=$AT$1,B8=$AM$1,B8=$AT$1,B9=$AM$1,B9=$AT$1),0,1)))</f>
        <v>0</v>
      </c>
      <c r="AT7" s="344">
        <f>IF($A7&gt;='FG1125way_Regular Symbol(2wild)'!E$16,"",IF(C7=0,"",IF(OR(C7=$AM$1,C7=$AT$1,C8=$AM$1,C8=$AT$1,C9=$AM$1,C9=$AT$1),0,1)))</f>
        <v>1</v>
      </c>
      <c r="AU7" s="3">
        <f>IF($A7&gt;='FG1125way_Regular Symbol(2wild)'!F$16,"",IF(D7=0,"",IF(OR(D7=$AM$1,D7=$AT$1,D8=$AM$1,D8=$AT$1,D9=$AM$1,D9=$AT$1,D10=$AM$1,D10=$AT$1,D11=$AM$1,D11=$AT$1),0,1)))</f>
        <v>1</v>
      </c>
      <c r="AV7" s="3">
        <f>IF($A7&gt;='FG1125way_Regular Symbol(2wild)'!G$16,"",IF(E7=0,"",IF(OR(E7=$AM$1,E7=$AT$1,E8=$AM$1,E8=$AT$1,E9=$AM$1,E9=$AT$1,E10=$AM$1,E10=$AT$1,E11=$AM$1,E11=$AT$1),0,1)))</f>
        <v>1</v>
      </c>
      <c r="AW7" s="3">
        <f>IF($A7&gt;='FG1125way_Regular Symbol(2wild)'!H$16,"",IF(F7=0,"",IF(OR(F7=$AM$1,F7=$AT$1,F8=$AM$1,F8=$AT$1,F9=$AM$1,F9=$AT$1,F10=$AM$1,F10=$AT$1,F11=$AM$1,F11=$AT$1),0,1)))</f>
        <v>1</v>
      </c>
      <c r="AY7" s="344">
        <f>IF($A7&gt;='FG1125way_Regular Symbol(2wild)'!D$16,"",IF(B7=0,"",IF(OR(B7=$AM$1,B7=$AZ$1,B8=$AM$1,B8=$AZ$1,B9=$AM$1,B9=$AZ$1),0,1)))</f>
        <v>0</v>
      </c>
      <c r="AZ7" s="344">
        <f>IF($A7&gt;='FG1125way_Regular Symbol(2wild)'!E$16,"",IF(C7=0,"",IF(OR(C7=$AM$1,C7=$AZ$1,C8=$AM$1,C8=$AZ$1,C9=$AM$1,C9=$AZ$1),0,1)))</f>
        <v>1</v>
      </c>
      <c r="BA7" s="3">
        <f>IF($A7&gt;='FG1125way_Regular Symbol(2wild)'!F$16,"",IF(D7=0,"",IF(OR(D7=$AM$1,D7=$AZ$1,D8=$AM$1,D8=$AZ$1,D9=$AM$1,D9=$AZ$1,D10=$AM$1,D10=$AZ$1,D11=$AM$1,D11=$AZ$1),0,1)))</f>
        <v>1</v>
      </c>
      <c r="BB7" s="3">
        <f>IF($A7&gt;='FG1125way_Regular Symbol(2wild)'!G$16,"",IF(E7=0,"",IF(OR(E7=$AM$1,E7=$AZ$1,E8=$AM$1,E8=$AZ$1,E9=$AM$1,E9=$AZ$1,E10=$AM$1,E10=$AZ$1,E11=$AM$1,E11=$AZ$1),0,1)))</f>
        <v>1</v>
      </c>
      <c r="BC7" s="3">
        <f>IF($A7&gt;='FG1125way_Regular Symbol(2wild)'!H$16,"",IF(F7=0,"",IF(OR(F7=$AM$1,F7=$AZ$1,F8=$AM$1,F8=$AZ$1,F9=$AM$1,F9=$AZ$1,F10=$AM$1,F10=$AZ$1,F11=$AM$1,F11=$AZ$1),0,1)))</f>
        <v>1</v>
      </c>
      <c r="BE7" s="344">
        <f>IF($A7&gt;='FG_576way_Regular Symbol(2wild)'!D$16,"",IF(B7=0,"",IF(OR(B7=$AM$1,B7=$BF$1,B8=$AM$1,B8=$BF$1,B9=$AM$1,B9=$BF$1),0,1)))</f>
        <v>0</v>
      </c>
      <c r="BF7" s="344">
        <f>IF($A7&gt;='FG_576way_Regular Symbol(2wild)'!E$16,"",IF(C7=0,"",IF(OR(C7=$AM$1,C7=$BF$1,C8=$AM$1,C8=$BF$1,C9=$AM$1,C9=$BF$1),0,1)))</f>
        <v>1</v>
      </c>
      <c r="BG7" s="3">
        <f>IF($A7&gt;='FG_576way_Regular Symbol(2wild)'!F$16,"",IF(D7=0,"",IF(OR(D7=$AM$1,D7=$BF$1,D8=$AM$1,D8=$BF$1,D9=$AM$1,D9=$BF$1,D10=$AM$1,D10=$BF$1,D11=$AM$1,D11=$BF$1),0,1)))</f>
        <v>1</v>
      </c>
      <c r="BH7" s="3">
        <f>IF($A7&gt;='FG_576way_Regular Symbol(2wild)'!G$16,"",IF(E7=0,"",IF(OR(E7=$AM$1,E7=$BF$1,E8=$AM$1,E8=$BF$1,E9=$AM$1,E9=$BF$1,E10=$AM$1,E10=$BF$1,E11=$AM$1,E11=$BF$1),0,1)))</f>
        <v>1</v>
      </c>
      <c r="BI7" s="3">
        <f>IF($A7&gt;='FG_576way_Regular Symbol(2wild)'!H$16,"",IF(F7=0,"",IF(OR(F7=$AM$1,F7=$BF$1,F8=$AM$1,F8=$BF$1,F9=$AM$1,F9=$BF$1,F10=$AM$1,F10=$BF$1,F11=$AM$1,F11=$BF$1),0,1)))</f>
        <v>1</v>
      </c>
      <c r="BK7" s="344">
        <f>IF($A7&gt;='FG_576way_Regular Symbol(2wild)'!D$16,"",IF(B7=0,"",IF(OR(B7=$AM$1,B7=$BL$1,B8=$AM$1,B8=$BL$1,B9=$AM$1,B9=$BL$1),0,1)))</f>
        <v>0</v>
      </c>
      <c r="BL7" s="344">
        <f>IF($A7&gt;='FG_576way_Regular Symbol(2wild)'!E$16,"",IF(C7=0,"",IF(OR(C7=$AM$1,C7=$BL$1,C8=$AM$1,C8=$BL$1,C9=$AM$1,C9=$BL$1),0,1)))</f>
        <v>1</v>
      </c>
      <c r="BM7" s="3">
        <f>IF($A7&gt;='FG_576way_Regular Symbol(2wild)'!F$16,"",IF(D7=0,"",IF(OR(D7=$AM$1,D7=$BL$1,D8=$AM$1,D8=$BL$1,D9=$AM$1,D9=$BL$1,D10=$AM$1,D10=$BL$1),0,1)))</f>
        <v>1</v>
      </c>
      <c r="BN7" s="3">
        <f>IF($A7&gt;='FG_576way_Regular Symbol(2wild)'!G$16,"",IF(E7=0,"",IF(OR(E7=$AM$1,E7=$BL$1,E8=$AM$1,E8=$BL$1,E9=$AM$1,E9=$BL$1,E10=$AM$1,E10=$BL$1),0,1)))</f>
        <v>1</v>
      </c>
      <c r="BO7" s="3">
        <f>IF($A7&gt;='FG_576way_Regular Symbol(2wild)'!H$16,"",IF(F7=0,"",IF(OR(F7=$AM$1,F7=$BL$1,F8=$AM$1,F8=$BL$1,F9=$AM$1,F9=$BL$1,F10=$AM$1,F10=$BL$1),0,1)))</f>
        <v>1</v>
      </c>
      <c r="BQ7" s="3">
        <f>IF($A7&gt;='FG1125way_Regular Symbol(2wild)'!D$16,"",IF(B7=0,"",IF(OR(B7=$BQ$1,B7=$BR$1,B8=$BQ$1,B8=$BR$1,B9=$BQ$1,B9=$BR$1),0,1)))</f>
        <v>0</v>
      </c>
      <c r="BR7" s="3">
        <f>IF($A7&gt;='FG1125way_Regular Symbol(2wild)'!E$16,"",IF(C7=0,"",IF(OR(C7=$BQ$1,C7=$BR$1,C8=$BQ$1,C8=$BR$1,C9=$BQ$1,C9=$BR$1),0,1)))</f>
        <v>1</v>
      </c>
      <c r="BS7" s="3">
        <f>IF($A7&gt;='FG1125way_Regular Symbol(2wild)'!F$16,"",IF(D7=0,"",IF(OR(D7=$BQ$1,D7=$BR$1,D8=$BQ$1,D8=$BR$1,D9=$BQ$1,D9=$BR$1,D10=$BQ$1,D10=$BR$1,D11=$BQ$1,D11=$BR$1),0,1)))</f>
        <v>1</v>
      </c>
      <c r="BT7" s="3">
        <f>IF($A7&gt;='FG1125way_Regular Symbol(2wild)'!G$16,"",IF(E7=0,"",IF(OR(E7=$BQ$1,E7=$BR$1,E8=$BQ$1,E8=$BR$1,E9=$BQ$1,E9=$BR$1,E10=$BQ$1,E10=$BR$1,E11=$BQ$1,E11=$BR$1),0,1)))</f>
        <v>1</v>
      </c>
      <c r="BU7" s="3">
        <f>IF($A7&gt;='FG1125way_Regular Symbol(2wild)'!H$16,"",IF(F7=0,"",IF(OR(F7=$BQ$1,F7=$BR$1,F8=$BQ$1,F8=$BR$1,F9=$BQ$1,F9=$BR$1,F10=$BQ$1,F10=$BR$1,F11=$BQ$1,F11=$BR$1),0,1)))</f>
        <v>1</v>
      </c>
      <c r="BW7" s="3">
        <f>IF($A7&gt;='FG1125way_Regular Symbol(2wild)'!D$16,"",IF(B7=0,"",IF(OR(B7=$BW$1,B8=$BW$1,B9=$BW$1,B7=$BX$1,B8=$BX$1,B9=$BX$1),0,1)))</f>
        <v>0</v>
      </c>
      <c r="BX7" s="3">
        <f>IF($A7&gt;='FG1125way_Regular Symbol(2wild)'!E$16,"",IF(C7=0,"",IF(OR(C7=$BW$1,C8=$BW$1,C9=$BW$1,C7=$BX$1,C8=$BX$1,C9=$BX$1),0,1)))</f>
        <v>1</v>
      </c>
      <c r="BY7" s="3">
        <f>IF($A7&gt;='FG1125way_Regular Symbol(2wild)'!F$16,"",IF(D7=0,"",IF(OR(D7=$BW$1,D8=$BW$1,D9=$BW$1,D7=$BX$1,D8=$BX$1,D9=$BX$1,D10=$BW$1,D10=$BX$1,D11=$BW$1,D11=$BX$1),0,1)))</f>
        <v>1</v>
      </c>
      <c r="BZ7" s="3">
        <f>IF($A7&gt;='FG1125way_Regular Symbol(2wild)'!G$16,"",IF(E7=0,"",IF(OR(E7=$BW$1,E8=$BW$1,E9=$BW$1,E7=$BX$1,E8=$BX$1,E9=$BX$1,E10=$BW$1,E10=$BX$1,E11=$BW$1,E11=$BX$1),0,1)))</f>
        <v>0</v>
      </c>
      <c r="CA7" s="3">
        <f>IF($A7&gt;='FG1125way_Regular Symbol(2wild)'!H$16,"",IF(F7=0,"",IF(OR(F7=$BW$1,F8=$BW$1,F9=$BW$1,F7=$BX$1,F8=$BX$1,F9=$BX$1,F10=$BW$1,F10=$BX$1,F11=$BW$1,F11=$BX$1),0,1)))</f>
        <v>1</v>
      </c>
      <c r="CC7" s="3">
        <f>IF($A7&gt;='FG1125way_Regular Symbol(2wild)'!D$16,"",IF(B7=0,"",IF(OR(B7=$BW$1,B8=$BW$1,B9=$BW$1,B7=$CD$1,B8=$CD$1,B9=$CD$1),0,1)))</f>
        <v>0</v>
      </c>
      <c r="CD7" s="3">
        <f>IF($A7&gt;='FG1125way_Regular Symbol(2wild)'!E$16,"",IF(C7=0,"",IF(OR(C7=$BW$1,C8=$BW$1,C9=$BW$1,C7=$CD$1,C8=$CD$1,C9=$CD$1),0,1)))</f>
        <v>1</v>
      </c>
      <c r="CE7" s="3">
        <f>IF($A7&gt;='FG1125way_Regular Symbol(2wild)'!F$16,"",IF(D7=0,"",IF(OR(D7=$BW$1,D8=$BW$1,D9=$BW$1,D7=$CD$1,D8=$CD$1,D9=$CD$1,D10=$BW$1,D10=$CD$1,D11=$BW$1,D11=$CD$1),0,1)))</f>
        <v>1</v>
      </c>
      <c r="CF7" s="3">
        <f>IF($A7&gt;='FG1125way_Regular Symbol(2wild)'!G$16,"",IF(E7=0,"",IF(OR(E7=$BW$1,E8=$BW$1,E9=$BW$1,E7=$CD$1,E8=$CD$1,E9=$CD$1,E10=$BW$1,E10=$CD$1,E11=$BW$1,E11=$CD$1),0,1)))</f>
        <v>0</v>
      </c>
      <c r="CG7" s="3">
        <f>IF($A7&gt;='FG1125way_Regular Symbol(2wild)'!H$16,"",IF(F7=0,"",IF(OR(F7=$BW$1,F8=$BW$1,F9=$BW$1,F7=$CD$1,F8=$CD$1,F9=$CD$1,F10=$BW$1,F10=$CD$1,F11=$BW$1,F11=$CD$1),0,1)))</f>
        <v>0</v>
      </c>
      <c r="CI7" s="3">
        <f>IF($A7&gt;='FG1125way_Regular Symbol(2wild)'!D$16,"",IF(B7=0,"",IF(OR(B7=$BW$1,B8=$BW$1,B9=$BW$1,B7=$CJ$1,B8=$CJ$1,B9=$CJ$1),0,1)))</f>
        <v>0</v>
      </c>
      <c r="CJ7" s="3">
        <f>IF($A7&gt;='FG1125way_Regular Symbol(2wild)'!E$16,"",IF(C7=0,"",IF(OR(C7=$BW$1,C8=$BW$1,C9=$BW$1,C7=$CJ$1,C8=$CJ$1,C9=$CJ$1),0,1)))</f>
        <v>1</v>
      </c>
      <c r="CK7" s="3">
        <f>IF($A7&gt;='FG1125way_Regular Symbol(2wild)'!F$16,"",IF(D7=0,"",IF(OR(D7=$BW$1,D8=$BW$1,D9=$BW$1,D7=$CJ$1,D8=$CJ$1,D9=$CJ$1,D10=$BW$1,D10=$CJ$1,D11=$BW$1,D11=$CJ$1),0,1)))</f>
        <v>1</v>
      </c>
      <c r="CL7" s="3">
        <f>IF($A7&gt;='FG1125way_Regular Symbol(2wild)'!G$16,"",IF(E7=0,"",IF(OR(E7=$BW$1,E8=$BW$1,E9=$BW$1,E7=$CJ$1,E8=$CJ$1,E9=$CJ$1,E10=$BW$1,E10=$CJ$1,E11=$BW$1,E11=$CJ$1),0,1)))</f>
        <v>1</v>
      </c>
      <c r="CM7" s="3">
        <f>IF($A7&gt;='FG1125way_Regular Symbol(2wild)'!H$16,"",IF(F7=0,"",IF(OR(F7=$BW$1,F8=$BW$1,F9=$BW$1,F7=$CJ$1,F8=$CJ$1,F9=$CJ$1,F10=$BW$1,F10=$CJ$1,F11=$BW$1,F11=$CJ$1),0,1)))</f>
        <v>1</v>
      </c>
      <c r="CO7" s="3">
        <f>IF($A7&gt;='FG1125way_Regular Symbol(2wild)'!D$16,"",IF(B7=0,"",IF(OR(B7=$BW$1,B8=$BW$1,B9=$BW$1,B7=$CP$1,B8=$CP$1,B9=$CP$1),0,1)))</f>
        <v>0</v>
      </c>
      <c r="CP7" s="3">
        <f>IF($A7&gt;='FG1125way_Regular Symbol(2wild)'!E$16,"",IF(C7=0,"",IF(OR(C7=$BW$1,C8=$BW$1,C9=$BW$1,C7=$CP$1,C8=$CP$1,C9=$CP$1),0,1)))</f>
        <v>1</v>
      </c>
      <c r="CQ7" s="3">
        <f>IF($A7&gt;='FG1125way_Regular Symbol(2wild)'!F$16,"",IF(D7=0,"",IF(OR(D7=$BW$1,D8=$BW$1,D9=$BW$1,D7=$CP$1,D8=$CP$1,D9=$CP$1,D10=$BW$1,D10=$CP$1,D11=$BW$1,D11=$CP$1),0,1)))</f>
        <v>0</v>
      </c>
      <c r="CR7" s="3">
        <f>IF($A7&gt;='FG1125way_Regular Symbol(2wild)'!G$16,"",IF(E7=0,"",IF(OR(E7=$BW$1,E8=$BW$1,E9=$BW$1,E7=$CP$1,E8=$CP$1,E9=$CP$1,E10=$BW$1,E10=$CP$1,E11=$BW$1,E11=$CP$1),0,1)))</f>
        <v>1</v>
      </c>
      <c r="CS7" s="3">
        <f>IF($A7&gt;='FG1125way_Regular Symbol(2wild)'!H$16,"",IF(F7=0,"",IF(OR(F7=$BW$1,F8=$BW$1,F9=$BW$1,F7=$CP$1,F8=$CP$1,F9=$CP$1,F10=$BW$1,F10=$CP$1,F11=$BW$1,F11=$CP$1),0,1)))</f>
        <v>1</v>
      </c>
      <c r="CU7" s="3">
        <f>IF($A7&gt;='FG1125way_Regular Symbol(2wild)'!D$16,"",IF(B7=0,"",IF(OR(B7=$BW$1,B8=$BW$1,B9=$BW$1,B7=$CV$1,B8=$CV$1,B9=$CV$1),0,1)))</f>
        <v>0</v>
      </c>
      <c r="CV7" s="3">
        <f>IF($A7&gt;='FG1125way_Regular Symbol(2wild)'!E$16,"",IF(C7=0,"",IF(OR(C7=$BW$1,C8=$BW$1,C9=$BW$1,C7=$CV$1,C8=$CV$1,C9=$CV$1),0,1)))</f>
        <v>1</v>
      </c>
      <c r="CW7" s="3">
        <f>IF($A7&gt;='FG1125way_Regular Symbol(2wild)'!F$16,"",IF(D7=0,"",IF(OR(D7=$BW$1,D8=$BW$1,D9=$BW$1,D7=$CV$1,D8=$CV$1,D9=$CV$1,D10=$BW$1,D10=$CV$1,D11=$BW$1,D11=$CV$1),0,1)))</f>
        <v>1</v>
      </c>
      <c r="CX7" s="3">
        <f>IF($A7&gt;='FG1125way_Regular Symbol(2wild)'!G$16,"",IF(E7=0,"",IF(OR(E7=$BW$1,E8=$BW$1,E9=$BW$1,E7=$CV$1,E8=$CV$1,E9=$CV$1,E10=$BW$1,E10=$CV$1,E11=$BW$1,E11=$CV$1),0,1)))</f>
        <v>1</v>
      </c>
      <c r="CY7" s="3">
        <f>IF($A7&gt;='FG1125way_Regular Symbol(2wild)'!H$16,"",IF(F7=0,"",IF(OR(F7=$BW$1,F8=$BW$1,F9=$BW$1,F7=$CV$1,F8=$CV$1,F9=$CV$1,F10=$BW$1,F10=$CV$1,F11=$BW$1,F11=$CV$1),0,1)))</f>
        <v>1</v>
      </c>
    </row>
    <row r="8" spans="1:103">
      <c r="A8" s="337">
        <f>IF('FG_243way_Regular Symbol'!L7="","",'FG_243way_Regular Symbol'!L7)</f>
        <v>4</v>
      </c>
      <c r="B8" s="191" t="str">
        <f>IF('FG_576way_Regular Symbol(2wild)'!Q7="",
IF($A8-'FG_576way_Regular Symbol(2wild)'!D$16&gt;='FG_1125way_RegularＸ_W()'!B$2-1,"",VLOOKUP($A8-'FG_243way_Regular Symbol'!D$16,'FG_576way_Regular Symbol(2wild)'!$P$3:$U$99,'FG_1125way_RegularＸ_W()'!B$3+1,FALSE)),
'FG_576way_Regular Symbol(2wild)'!Q7)</f>
        <v>TE</v>
      </c>
      <c r="C8" s="191" t="str">
        <f>IF('FG_576way_Regular Symbol(2wild)'!R7="",
IF($A8-'FG_576way_Regular Symbol(2wild)'!E$16&gt;='FG_1125way_RegularＸ_W()'!C$2-1,"",VLOOKUP($A8-'FG_243way_Regular Symbol'!E$16,'FG_576way_Regular Symbol(2wild)'!$P$3:$U$99,'FG_1125way_RegularＸ_W()'!C$3+1,FALSE)),
'FG_576way_Regular Symbol(2wild)'!R7)</f>
        <v>M1</v>
      </c>
      <c r="D8" s="191" t="str">
        <f>IF('FG_576way_Regular Symbol(2wild)'!S7="",
IF($A8-'FG_576way_Regular Symbol(2wild)'!F$16&gt;='FG_1125way_RegularＸ_W()'!D$2-1,"",VLOOKUP($A8-'FG_243way_Regular Symbol'!F$16,'FG_576way_Regular Symbol(2wild)'!$P$3:$U$99,'FG_1125way_RegularＸ_W()'!D$3+1,FALSE)),
'FG_576way_Regular Symbol(2wild)'!S7)</f>
        <v>M5</v>
      </c>
      <c r="E8" s="191" t="str">
        <f>IF('FG_576way_Regular Symbol(2wild)'!T7="",
IF($A8-'FG_576way_Regular Symbol(2wild)'!G$16&gt;='FG_1125way_RegularＸ_W()'!E$2-1,"",VLOOKUP($A8-'FG_243way_Regular Symbol'!G$16,'FG_576way_Regular Symbol(2wild)'!$P$3:$U$99,'FG_1125way_RegularＸ_W()'!E$3+1,FALSE)),
'FG_576way_Regular Symbol(2wild)'!T7)</f>
        <v>M2</v>
      </c>
      <c r="F8" s="191" t="str">
        <f>IF('FG_576way_Regular Symbol(2wild)'!U7="",
IF($A8-'FG_576way_Regular Symbol(2wild)'!H$16&gt;='FG_1125way_RegularＸ_W()'!F$2-1,"",VLOOKUP($A8-'FG_243way_Regular Symbol'!H$16,'FG_576way_Regular Symbol(2wild)'!$P$3:$U$99,'FG_1125way_RegularＸ_W()'!F$3+1,FALSE)),
'FG_576way_Regular Symbol(2wild)'!U7)</f>
        <v>M1</v>
      </c>
      <c r="H8" s="352" t="s">
        <v>316</v>
      </c>
      <c r="I8" s="3">
        <f>SUM(AS4:AS100)</f>
        <v>55</v>
      </c>
      <c r="J8" s="3">
        <f>SUM(AT4:AT100)</f>
        <v>76</v>
      </c>
      <c r="K8" s="3">
        <f>SUM(AU4:AU100)</f>
        <v>60</v>
      </c>
      <c r="L8" s="3">
        <f>SUM(AV4:AV100)</f>
        <v>56</v>
      </c>
      <c r="M8" s="3">
        <f>SUM(AW4:AW100)</f>
        <v>68</v>
      </c>
      <c r="N8" s="363">
        <f t="shared" si="0"/>
        <v>4</v>
      </c>
      <c r="O8" s="344">
        <f>IF($A8&gt;='FG1125way_Regular Symbol(2wild)'!D$16,"",IF(B8="","",IF(OR(B8=$O$1,B8=$P$1,B9=$O$1,B9=$P$1,B10=$O$1,B10=$P$1),0,1)))</f>
        <v>1</v>
      </c>
      <c r="P8" s="344">
        <f>IF($A8&gt;='FG1125way_Regular Symbol(2wild)'!E$16,"",IF(C8="","",IF(OR(C8=$O$1,C8=$P$1,C9=$O$1,C9=$P$1,C10=$O$1,C10=$P$1),0,1)))</f>
        <v>0</v>
      </c>
      <c r="Q8" s="344">
        <f>IF($A8&gt;='FG1125way_Regular Symbol(2wild)'!F$16,"",IF(D8="","",IF(OR(D8=$O$1,D8=$P$1,D9=$O$1,D9=$P$1,D10=$O$1,D10=$P$1,D11=$O$1,D11=$P$1,D12=$O$1,D12=$P$1),0,1)))</f>
        <v>0</v>
      </c>
      <c r="R8" s="344">
        <f>IF($A8&gt;='FG1125way_Regular Symbol(2wild)'!G$16,"",IF(E8="","",IF(OR(E8=$O$1,E8=$P$1,E9=$O$1,E9=$P$1,E10=$O$1,E10=$P$1,E11=$O$1,E11=$P$1,E12=$O$1,E12=$P$1),0,1)))</f>
        <v>0</v>
      </c>
      <c r="S8" s="344">
        <f>IF($A8&gt;='FG1125way_Regular Symbol(2wild)'!H$16,"",IF(F8="","",IF(OR(F8=$O$1,F8=$P$1,F9=$O$1,F9=$P$1,F10=$O$1,F10=$P$1,F11=$O$1,F11=$P$1,F12=$O$1,F12=$P$1),0,1)))</f>
        <v>0</v>
      </c>
      <c r="U8" s="344">
        <f>IF($A8&gt;='FG1125way_Regular Symbol(2wild)'!D$16,"",IF(B8=0,"",IF(OR(B8=$U$1,B8=$V$1,B9=$U$1,B9=$V$1,B10=$U$1,B10=$V$1),0,1)))</f>
        <v>1</v>
      </c>
      <c r="V8" s="344">
        <f>IF($A8&gt;='FG1125way_Regular Symbol(2wild)'!E$16,"",IF(C8=0,"",IF(OR(C8=$U$1,C8=$V$1,C9=$U$1,C9=$V$1,C10=$U$1,C10=$V$1),0,1)))</f>
        <v>1</v>
      </c>
      <c r="W8" s="3">
        <f>IF($A8&gt;='FG1125way_Regular Symbol(2wild)'!F$16,"",IF(D8=0,"",IF(OR(D8=$U$1,D8=$V$1,D9=$U$1,D9=$V$1,D10=$U$1,D10=$V$1,D11=$U$1,D11=$V$1,D12=$U$1,D12=$V$1),0,1)))</f>
        <v>1</v>
      </c>
      <c r="X8" s="3">
        <f>IF($A8&gt;='FG1125way_Regular Symbol(2wild)'!G$16,"",IF(E8=0,"",IF(OR(E8=$U$1,E8=$V$1,E9=$U$1,E9=$V$1,E10=$U$1,E10=$V$1,E11=$U$1,E11=$V$1,E12=$U$1,E12=$V$1),0,1)))</f>
        <v>0</v>
      </c>
      <c r="Y8" s="3">
        <f>IF($A8&gt;='FG1125way_Regular Symbol(2wild)'!H$16,"",IF(F8=0,"",IF(OR(F8=$U$1,F8=$V$1,F9=$U$1,F9=$V$1,F10=$U$1,F10=$V$1,F11=$U$1,F11=$V$1,F12=$U$1,F12=$V$1),0,1)))</f>
        <v>1</v>
      </c>
      <c r="AA8" s="344">
        <f>IF($A8&gt;='FG1125way_Regular Symbol(2wild)'!D$16,"",IF(B8=0,"",IF(OR(B8=$AA$1,B8=$AB$1,B9=$AA$1,B9=$AB$1,B10=$AA$1,,B10=$AB$1),0,1)))</f>
        <v>1</v>
      </c>
      <c r="AB8" s="344">
        <f>IF($A8&gt;='FG1125way_Regular Symbol(2wild)'!E$16,"",IF(C8=0,"",IF(OR(C8=$AA$1,C8=$AB$1,C9=$AA$1,C9=$AB$1,C10=$AA$1,,C10=$AB$1),0,1)))</f>
        <v>1</v>
      </c>
      <c r="AC8" s="3">
        <f>IF($A8&gt;='FG1125way_Regular Symbol(2wild)'!F$16,"",IF(D8=0,"",IF(OR(D8=$AA$1,D8=$AB$1,D9=$AA$1,D9=$AB$1,D10=$AA$1,D10=$AB$1,D11=$AA$1,D11=$AB$1,D12=$AA$1,D12=$AB$1),0,1)))</f>
        <v>1</v>
      </c>
      <c r="AD8" s="3">
        <f>IF($A8&gt;='FG1125way_Regular Symbol(2wild)'!G$16,"",IF(E8=0,"",IF(OR(E8=$AA$1,E8=$AB$1,E9=$AA$1,E9=$AB$1,E10=$AA$1,E10=$AB$1,E11=$AA$1,E11=$AB$1,E12=$AA$1,E12=$AB$1),0,1)))</f>
        <v>1</v>
      </c>
      <c r="AE8" s="3">
        <f>IF($A8&gt;='FG1125way_Regular Symbol(2wild)'!H$16,"",IF(F8=0,"",IF(OR(F8=$AA$1,F8=$AB$1,F9=$AA$1,F9=$AB$1,F10=$AA$1,F10=$AB$1,F11=$AA$1,F11=$AB$1,F12=$AA$1,F12=$AB$1),0,1)))</f>
        <v>0</v>
      </c>
      <c r="AG8" s="344">
        <f>IF($A8&gt;='FG1125way_Regular Symbol(2wild)'!D$16,"",IF(B8=0,"",IF(OR(B8=$AG$1,B8=$AH$1,B9=$AG$1,B9=$AH$1,B10=$AG$1,B10=$AH$1),0,1)))</f>
        <v>1</v>
      </c>
      <c r="AH8" s="344">
        <f>IF($A8&gt;='FG1125way_Regular Symbol(2wild)'!E$16,"",IF(C8=0,"",IF(OR(C8=$AG$1,C8=$AH$1,C9=$AG$1,C9=$AH$1,C10=$AG$1,C10=$AH$1),0,1)))</f>
        <v>1</v>
      </c>
      <c r="AI8" s="3">
        <f>IF($A8&gt;='FG1125way_Regular Symbol(2wild)'!F$16,"",IF(D8=0,"",IF(OR(D8=$AG$1,D8=$AH$1,D9=$AG$1,D9=$AH$1,D10=$AG$1,D10=$AH$1,D11=$AG$1,D11=$AH$1,D12=$AG$1,D12=$AH$1),0,1)))</f>
        <v>1</v>
      </c>
      <c r="AJ8" s="3">
        <f>IF($A8&gt;='FG1125way_Regular Symbol(2wild)'!G$16,"",IF(E8=0,"",IF(OR(E8=$AG$1,E8=$AH$1,E9=$AG$1,E9=$AH$1,E10=$AG$1,E10=$AH$1,E11=$AG$1,E11=$AH$1,E12=$AG$1,E12=$AH$1),0,1)))</f>
        <v>1</v>
      </c>
      <c r="AK8" s="3">
        <f>IF($A8&gt;='FG1125way_Regular Symbol(2wild)'!H$16,"",IF(F8=0,"",IF(OR(F8=$AG$1,F8=$AH$1,F9=$AG$1,F9=$AH$1,F10=$AG$1,F10=$AH$1,F11=$AG$1,F11=$AH$1,F12=$AG$1,F12=$AH$1),0,1)))</f>
        <v>1</v>
      </c>
      <c r="AM8" s="344">
        <f>IF($A8&gt;='FG1125way_Regular Symbol(2wild)'!D$16,"",IF(B8=0,"",IF(OR(B8=$AM$1,B8=$AN$1,B9=$AM$1,B9=$AN$1,B10=$AM$1,B10=$AN$1),0,1)))</f>
        <v>1</v>
      </c>
      <c r="AN8" s="344">
        <f>IF($A8&gt;='FG1125way_Regular Symbol(2wild)'!E$16,"",IF(C8=0,"",IF(OR(C8=$AM$1,C8=$AN$1,C9=$AM$1,C9=$AN$1,C10=$AM$1,C10=$AN$1),0,1)))</f>
        <v>0</v>
      </c>
      <c r="AO8" s="3">
        <f>IF($A8&gt;='FG1125way_Regular Symbol(2wild)'!F$16,"",IF(D8=0,"",IF(OR(D8=$AM$1,D8=$AN$1,D9=$AM$1,D9=$AN$1,D10=$AM$1,D10=$AN$1,D11=$AM$1,D11=$AN$1,D12=$AM$1,D12=$AN$1),0,1)))</f>
        <v>0</v>
      </c>
      <c r="AP8" s="3">
        <f>IF($A8&gt;='FG1125way_Regular Symbol(2wild)'!G$16,"",IF(E8=0,"",IF(OR(E8=$AM$1,E8=$AN$1,E9=$AM$1,E9=$AN$1,E10=$AM$1,E10=$AN$1,E11=$AM$1,E11=$AN$1,E12=$AM$1,E12=$AN$1),0,1)))</f>
        <v>1</v>
      </c>
      <c r="AQ8" s="3">
        <f>IF($A8&gt;='FG1125way_Regular Symbol(2wild)'!H$16,"",IF(F8=0,"",IF(OR(F8=$AM$1,F8=$AN$1,F9=$AM$1,F9=$AN$1,F10=$AM$1,F10=$AN$1,F11=$AM$1,F11=$AN$1,F12=$AM$1,F12=$AN$1),0,1)))</f>
        <v>1</v>
      </c>
      <c r="AS8" s="344">
        <f>IF($A8&gt;='FG1125way_Regular Symbol(2wild)'!D$16,"",IF(B8=0,"",IF(OR(B8=$AM$1,B8=$AT$1,B9=$AM$1,B9=$AT$1,B10=$AM$1,B10=$AT$1),0,1)))</f>
        <v>1</v>
      </c>
      <c r="AT8" s="344">
        <f>IF($A8&gt;='FG1125way_Regular Symbol(2wild)'!E$16,"",IF(C8=0,"",IF(OR(C8=$AM$1,C8=$AT$1,C9=$AM$1,C9=$AT$1,C10=$AM$1,C10=$AT$1),0,1)))</f>
        <v>1</v>
      </c>
      <c r="AU8" s="3">
        <f>IF($A8&gt;='FG1125way_Regular Symbol(2wild)'!F$16,"",IF(D8=0,"",IF(OR(D8=$AM$1,D8=$AT$1,D9=$AM$1,D9=$AT$1,D10=$AM$1,D10=$AT$1,D11=$AM$1,D11=$AT$1,D12=$AM$1,D12=$AT$1),0,1)))</f>
        <v>1</v>
      </c>
      <c r="AV8" s="3">
        <f>IF($A8&gt;='FG1125way_Regular Symbol(2wild)'!G$16,"",IF(E8=0,"",IF(OR(E8=$AM$1,E8=$AT$1,E9=$AM$1,E9=$AT$1,E10=$AM$1,E10=$AT$1,E11=$AM$1,E11=$AT$1,E12=$AM$1,E12=$AT$1),0,1)))</f>
        <v>1</v>
      </c>
      <c r="AW8" s="3">
        <f>IF($A8&gt;='FG1125way_Regular Symbol(2wild)'!H$16,"",IF(F8=0,"",IF(OR(F8=$AM$1,F8=$AT$1,F9=$AM$1,F9=$AT$1,F10=$AM$1,F10=$AT$1,F11=$AM$1,F11=$AT$1,F12=$AM$1,F12=$AT$1),0,1)))</f>
        <v>1</v>
      </c>
      <c r="AY8" s="344">
        <f>IF($A8&gt;='FG1125way_Regular Symbol(2wild)'!D$16,"",IF(B8=0,"",IF(OR(B8=$AM$1,B8=$AZ$1,B9=$AM$1,B9=$AZ$1,B10=$AM$1,B10=$AZ$1),0,1)))</f>
        <v>1</v>
      </c>
      <c r="AZ8" s="344">
        <f>IF($A8&gt;='FG1125way_Regular Symbol(2wild)'!E$16,"",IF(C8=0,"",IF(OR(C8=$AM$1,C8=$AZ$1,C9=$AM$1,C9=$AZ$1,C10=$AM$1,C10=$AZ$1),0,1)))</f>
        <v>1</v>
      </c>
      <c r="BA8" s="3">
        <f>IF($A8&gt;='FG1125way_Regular Symbol(2wild)'!F$16,"",IF(D8=0,"",IF(OR(D8=$AM$1,D8=$AZ$1,D9=$AM$1,D9=$AZ$1,D10=$AM$1,D10=$AZ$1,D11=$AM$1,D11=$AZ$1,D12=$AM$1,D12=$AZ$1),0,1)))</f>
        <v>1</v>
      </c>
      <c r="BB8" s="3">
        <f>IF($A8&gt;='FG1125way_Regular Symbol(2wild)'!G$16,"",IF(E8=0,"",IF(OR(E8=$AM$1,E8=$AZ$1,E9=$AM$1,E9=$AZ$1,E10=$AM$1,E10=$AZ$1,E11=$AM$1,E11=$AZ$1,E12=$AM$1,E12=$AZ$1),0,1)))</f>
        <v>0</v>
      </c>
      <c r="BC8" s="3">
        <f>IF($A8&gt;='FG1125way_Regular Symbol(2wild)'!H$16,"",IF(F8=0,"",IF(OR(F8=$AM$1,F8=$AZ$1,F9=$AM$1,F9=$AZ$1,F10=$AM$1,F10=$AZ$1,F11=$AM$1,F11=$AZ$1,F12=$AM$1,F12=$AZ$1),0,1)))</f>
        <v>1</v>
      </c>
      <c r="BE8" s="344">
        <f>IF($A8&gt;='FG_576way_Regular Symbol(2wild)'!D$16,"",IF(B8=0,"",IF(OR(B8=$AM$1,B8=$BF$1,B9=$AM$1,B9=$BF$1,B10=$AM$1,B10=$BF$1),0,1)))</f>
        <v>1</v>
      </c>
      <c r="BF8" s="344">
        <f>IF($A8&gt;='FG_576way_Regular Symbol(2wild)'!E$16,"",IF(C8=0,"",IF(OR(C8=$AM$1,C8=$BF$1,C9=$AM$1,C9=$BF$1,C10=$AM$1,C10=$BF$1),0,1)))</f>
        <v>1</v>
      </c>
      <c r="BG8" s="3">
        <f>IF($A8&gt;='FG_576way_Regular Symbol(2wild)'!F$16,"",IF(D8=0,"",IF(OR(D8=$AM$1,D8=$BF$1,D9=$AM$1,D9=$BF$1,D10=$AM$1,D10=$BF$1,D11=$AM$1,D11=$BF$1,D12=$AM$1,D12=$BF$1),0,1)))</f>
        <v>1</v>
      </c>
      <c r="BH8" s="3">
        <f>IF($A8&gt;='FG_576way_Regular Symbol(2wild)'!G$16,"",IF(E8=0,"",IF(OR(E8=$AM$1,E8=$BF$1,E9=$AM$1,E9=$BF$1,E10=$AM$1,E10=$BF$1,E11=$AM$1,E11=$BF$1,E12=$AM$1,E12=$BF$1),0,1)))</f>
        <v>1</v>
      </c>
      <c r="BI8" s="3">
        <f>IF($A8&gt;='FG_576way_Regular Symbol(2wild)'!H$16,"",IF(F8=0,"",IF(OR(F8=$AM$1,F8=$BF$1,F9=$AM$1,F9=$BF$1,F10=$AM$1,F10=$BF$1,F11=$AM$1,F11=$BF$1,F12=$AM$1,F12=$BF$1),0,1)))</f>
        <v>1</v>
      </c>
      <c r="BK8" s="344">
        <f>IF($A8&gt;='FG_576way_Regular Symbol(2wild)'!D$16,"",IF(B8=0,"",IF(OR(B8=$AM$1,B8=$BL$1,B9=$AM$1,B9=$BL$1,B10=$AM$1,B10=$BL$1),0,1)))</f>
        <v>1</v>
      </c>
      <c r="BL8" s="344">
        <f>IF($A8&gt;='FG_576way_Regular Symbol(2wild)'!E$16,"",IF(C8=0,"",IF(OR(C8=$AM$1,C8=$BL$1,C9=$AM$1,C9=$BL$1,C10=$AM$1,C10=$BL$1),0,1)))</f>
        <v>1</v>
      </c>
      <c r="BM8" s="3">
        <f>IF($A8&gt;='FG_576way_Regular Symbol(2wild)'!F$16,"",IF(D8=0,"",IF(OR(D8=$AM$1,D8=$BL$1,D9=$AM$1,D9=$BL$1,D10=$AM$1,D10=$BL$1,D11=$AM$1,D11=$BL$1),0,1)))</f>
        <v>1</v>
      </c>
      <c r="BN8" s="3">
        <f>IF($A8&gt;='FG_576way_Regular Symbol(2wild)'!G$16,"",IF(E8=0,"",IF(OR(E8=$AM$1,E8=$BL$1,E9=$AM$1,E9=$BL$1,E10=$AM$1,E10=$BL$1,E11=$AM$1,E11=$BL$1),0,1)))</f>
        <v>1</v>
      </c>
      <c r="BO8" s="3">
        <f>IF($A8&gt;='FG_576way_Regular Symbol(2wild)'!H$16,"",IF(F8=0,"",IF(OR(F8=$AM$1,F8=$BL$1,F9=$AM$1,F9=$BL$1,F10=$AM$1,F10=$BL$1,F11=$AM$1,F11=$BL$1),0,1)))</f>
        <v>1</v>
      </c>
      <c r="BQ8" s="3">
        <f>IF($A8&gt;='FG1125way_Regular Symbol(2wild)'!D$16,"",IF(B8=0,"",IF(OR(B8=$BQ$1,B8=$BR$1,B9=$BQ$1,B9=$BR$1,B10=$BQ$1,B10=$BR$1),0,1)))</f>
        <v>1</v>
      </c>
      <c r="BR8" s="3">
        <f>IF($A8&gt;='FG1125way_Regular Symbol(2wild)'!E$16,"",IF(C8=0,"",IF(OR(C8=$BQ$1,C8=$BR$1,C9=$BQ$1,C9=$BR$1,C10=$BQ$1,C10=$BR$1),0,1)))</f>
        <v>1</v>
      </c>
      <c r="BS8" s="3">
        <f>IF($A8&gt;='FG1125way_Regular Symbol(2wild)'!F$16,"",IF(D8=0,"",IF(OR(D8=$BQ$1,D8=$BR$1,D9=$BQ$1,D9=$BR$1,D10=$BQ$1,D10=$BR$1,D11=$BQ$1,D11=$BR$1,D12=$BQ$1,D12=$BR$1),0,1)))</f>
        <v>1</v>
      </c>
      <c r="BT8" s="3">
        <f>IF($A8&gt;='FG1125way_Regular Symbol(2wild)'!G$16,"",IF(E8=0,"",IF(OR(E8=$BQ$1,E8=$BR$1,E9=$BQ$1,E9=$BR$1,E10=$BQ$1,E10=$BR$1,E11=$BQ$1,E11=$BR$1,E12=$BQ$1,E12=$BR$1),0,1)))</f>
        <v>1</v>
      </c>
      <c r="BU8" s="3">
        <f>IF($A8&gt;='FG1125way_Regular Symbol(2wild)'!H$16,"",IF(F8=0,"",IF(OR(F8=$BQ$1,F8=$BR$1,F9=$BQ$1,F9=$BR$1,F10=$BQ$1,F10=$BR$1,F11=$BQ$1,F11=$BR$1,F12=$BQ$1,F12=$BR$1),0,1)))</f>
        <v>1</v>
      </c>
      <c r="BW8" s="3">
        <f>IF($A8&gt;='FG1125way_Regular Symbol(2wild)'!D$16,"",IF(B8=0,"",IF(OR(B8=$BW$1,B9=$BW$1,B10=$BW$1,B8=$BX$1,B9=$BX$1,B10=$BX$1),0,1)))</f>
        <v>1</v>
      </c>
      <c r="BX8" s="3">
        <f>IF($A8&gt;='FG1125way_Regular Symbol(2wild)'!E$16,"",IF(C8=0,"",IF(OR(C8=$BW$1,C9=$BW$1,C10=$BW$1,C8=$BX$1,C9=$BX$1,C10=$BX$1),0,1)))</f>
        <v>1</v>
      </c>
      <c r="BY8" s="3">
        <f>IF($A8&gt;='FG1125way_Regular Symbol(2wild)'!F$16,"",IF(D8=0,"",IF(OR(D8=$BW$1,D9=$BW$1,D10=$BW$1,D8=$BX$1,D9=$BX$1,D10=$BX$1,D11=$BW$1,D11=$BX$1,D12=$BW$1,D12=$BX$1),0,1)))</f>
        <v>1</v>
      </c>
      <c r="BZ8" s="3">
        <f>IF($A8&gt;='FG1125way_Regular Symbol(2wild)'!G$16,"",IF(E8=0,"",IF(OR(E8=$BW$1,E9=$BW$1,E10=$BW$1,E8=$BX$1,E9=$BX$1,E10=$BX$1,E11=$BW$1,E11=$BX$1,E12=$BW$1,E12=$BX$1),0,1)))</f>
        <v>1</v>
      </c>
      <c r="CA8" s="3">
        <f>IF($A8&gt;='FG1125way_Regular Symbol(2wild)'!H$16,"",IF(F8=0,"",IF(OR(F8=$BW$1,F9=$BW$1,F10=$BW$1,F8=$BX$1,F9=$BX$1,F10=$BX$1,F11=$BW$1,F11=$BX$1,F12=$BW$1,F12=$BX$1),0,1)))</f>
        <v>1</v>
      </c>
      <c r="CC8" s="3">
        <f>IF($A8&gt;='FG1125way_Regular Symbol(2wild)'!D$16,"",IF(B8=0,"",IF(OR(B8=$BW$1,B9=$BW$1,B10=$BW$1,B8=$CD$1,B9=$CD$1,B10=$CD$1),0,1)))</f>
        <v>0</v>
      </c>
      <c r="CD8" s="3">
        <f>IF($A8&gt;='FG1125way_Regular Symbol(2wild)'!E$16,"",IF(C8=0,"",IF(OR(C8=$BW$1,C9=$BW$1,C10=$BW$1,C8=$CD$1,C9=$CD$1,C10=$CD$1),0,1)))</f>
        <v>1</v>
      </c>
      <c r="CE8" s="3">
        <f>IF($A8&gt;='FG1125way_Regular Symbol(2wild)'!F$16,"",IF(D8=0,"",IF(OR(D8=$BW$1,D9=$BW$1,D10=$BW$1,D8=$CD$1,D9=$CD$1,D10=$CD$1,D11=$BW$1,D11=$CD$1,D12=$BW$1,D12=$CD$1),0,1)))</f>
        <v>1</v>
      </c>
      <c r="CF8" s="3">
        <f>IF($A8&gt;='FG1125way_Regular Symbol(2wild)'!G$16,"",IF(E8=0,"",IF(OR(E8=$BW$1,E9=$BW$1,E10=$BW$1,E8=$CD$1,E9=$CD$1,E10=$CD$1,E11=$BW$1,E11=$CD$1,E12=$BW$1,E12=$CD$1),0,1)))</f>
        <v>0</v>
      </c>
      <c r="CG8" s="3">
        <f>IF($A8&gt;='FG1125way_Regular Symbol(2wild)'!H$16,"",IF(F8=0,"",IF(OR(F8=$BW$1,F9=$BW$1,F10=$BW$1,F8=$CD$1,F9=$CD$1,F10=$CD$1,F11=$BW$1,F11=$CD$1,F12=$BW$1,F12=$CD$1),0,1)))</f>
        <v>0</v>
      </c>
      <c r="CI8" s="3">
        <f>IF($A8&gt;='FG1125way_Regular Symbol(2wild)'!D$16,"",IF(B8=0,"",IF(OR(B8=$BW$1,B9=$BW$1,B10=$BW$1,B8=$CJ$1,B9=$CJ$1,B10=$CJ$1),0,1)))</f>
        <v>1</v>
      </c>
      <c r="CJ8" s="3">
        <f>IF($A8&gt;='FG1125way_Regular Symbol(2wild)'!E$16,"",IF(C8=0,"",IF(OR(C8=$BW$1,C9=$BW$1,C10=$BW$1,C8=$CJ$1,C9=$CJ$1,C10=$CJ$1),0,1)))</f>
        <v>1</v>
      </c>
      <c r="CK8" s="3">
        <f>IF($A8&gt;='FG1125way_Regular Symbol(2wild)'!F$16,"",IF(D8=0,"",IF(OR(D8=$BW$1,D9=$BW$1,D10=$BW$1,D8=$CJ$1,D9=$CJ$1,D10=$CJ$1,D11=$BW$1,D11=$CJ$1,D12=$BW$1,D12=$CJ$1),0,1)))</f>
        <v>1</v>
      </c>
      <c r="CL8" s="3">
        <f>IF($A8&gt;='FG1125way_Regular Symbol(2wild)'!G$16,"",IF(E8=0,"",IF(OR(E8=$BW$1,E9=$BW$1,E10=$BW$1,E8=$CJ$1,E9=$CJ$1,E10=$CJ$1,E11=$BW$1,E11=$CJ$1,E12=$BW$1,E12=$CJ$1),0,1)))</f>
        <v>1</v>
      </c>
      <c r="CM8" s="3">
        <f>IF($A8&gt;='FG1125way_Regular Symbol(2wild)'!H$16,"",IF(F8=0,"",IF(OR(F8=$BW$1,F9=$BW$1,F10=$BW$1,F8=$CJ$1,F9=$CJ$1,F10=$CJ$1,F11=$BW$1,F11=$CJ$1,F12=$BW$1,F12=$CJ$1),0,1)))</f>
        <v>1</v>
      </c>
      <c r="CO8" s="3">
        <f>IF($A8&gt;='FG1125way_Regular Symbol(2wild)'!D$16,"",IF(B8=0,"",IF(OR(B8=$BW$1,B9=$BW$1,B10=$BW$1,B8=$CP$1,B9=$CP$1,B10=$CP$1),0,1)))</f>
        <v>0</v>
      </c>
      <c r="CP8" s="3">
        <f>IF($A8&gt;='FG1125way_Regular Symbol(2wild)'!E$16,"",IF(C8=0,"",IF(OR(C8=$BW$1,C9=$BW$1,C10=$BW$1,C8=$CP$1,C9=$CP$1,C10=$CP$1),0,1)))</f>
        <v>1</v>
      </c>
      <c r="CQ8" s="3">
        <f>IF($A8&gt;='FG1125way_Regular Symbol(2wild)'!F$16,"",IF(D8=0,"",IF(OR(D8=$BW$1,D9=$BW$1,D10=$BW$1,D8=$CP$1,D9=$CP$1,D10=$CP$1,D11=$BW$1,D11=$CP$1,D12=$BW$1,D12=$CP$1),0,1)))</f>
        <v>0</v>
      </c>
      <c r="CR8" s="3">
        <f>IF($A8&gt;='FG1125way_Regular Symbol(2wild)'!G$16,"",IF(E8=0,"",IF(OR(E8=$BW$1,E9=$BW$1,E10=$BW$1,E8=$CP$1,E9=$CP$1,E10=$CP$1,E11=$BW$1,E11=$CP$1,E12=$BW$1,E12=$CP$1),0,1)))</f>
        <v>1</v>
      </c>
      <c r="CS8" s="3">
        <f>IF($A8&gt;='FG1125way_Regular Symbol(2wild)'!H$16,"",IF(F8=0,"",IF(OR(F8=$BW$1,F9=$BW$1,F10=$BW$1,F8=$CP$1,F9=$CP$1,F10=$CP$1,F11=$BW$1,F11=$CP$1,F12=$BW$1,F12=$CP$1),0,1)))</f>
        <v>1</v>
      </c>
      <c r="CU8" s="3">
        <f>IF($A8&gt;='FG1125way_Regular Symbol(2wild)'!D$16,"",IF(B8=0,"",IF(OR(B8=$BW$1,B9=$BW$1,B10=$BW$1,B8=$CV$1,B9=$CV$1,B10=$CV$1),0,1)))</f>
        <v>1</v>
      </c>
      <c r="CV8" s="3">
        <f>IF($A8&gt;='FG1125way_Regular Symbol(2wild)'!E$16,"",IF(C8=0,"",IF(OR(C8=$BW$1,C9=$BW$1,C10=$BW$1,C8=$CV$1,C9=$CV$1,C10=$CV$1),0,1)))</f>
        <v>1</v>
      </c>
      <c r="CW8" s="3">
        <f>IF($A8&gt;='FG1125way_Regular Symbol(2wild)'!F$16,"",IF(D8=0,"",IF(OR(D8=$BW$1,D9=$BW$1,D10=$BW$1,D8=$CV$1,D9=$CV$1,D10=$CV$1,D11=$BW$1,D11=$CV$1,D12=$BW$1,D12=$CV$1),0,1)))</f>
        <v>1</v>
      </c>
      <c r="CX8" s="3">
        <f>IF($A8&gt;='FG1125way_Regular Symbol(2wild)'!G$16,"",IF(E8=0,"",IF(OR(E8=$BW$1,E9=$BW$1,E10=$BW$1,E8=$CV$1,E9=$CV$1,E10=$CV$1,E11=$BW$1,E11=$CV$1,E12=$BW$1,E12=$CV$1),0,1)))</f>
        <v>1</v>
      </c>
      <c r="CY8" s="3">
        <f>IF($A8&gt;='FG1125way_Regular Symbol(2wild)'!H$16,"",IF(F8=0,"",IF(OR(F8=$BW$1,F9=$BW$1,F10=$BW$1,F8=$CV$1,F9=$CV$1,F10=$CV$1,F11=$BW$1,F11=$CV$1,F12=$BW$1,F12=$CV$1),0,1)))</f>
        <v>1</v>
      </c>
    </row>
    <row r="9" spans="1:103">
      <c r="A9" s="337">
        <f>IF('FG_243way_Regular Symbol'!L8="","",'FG_243way_Regular Symbol'!L8)</f>
        <v>5</v>
      </c>
      <c r="B9" s="191" t="str">
        <f>IF('FG_576way_Regular Symbol(2wild)'!Q8="",
IF($A9-'FG_576way_Regular Symbol(2wild)'!D$16&gt;='FG_1125way_RegularＸ_W()'!B$2-1,"",VLOOKUP($A9-'FG_243way_Regular Symbol'!D$16,'FG_576way_Regular Symbol(2wild)'!$P$3:$U$99,'FG_1125way_RegularＸ_W()'!B$3+1,FALSE)),
'FG_576way_Regular Symbol(2wild)'!Q8)</f>
        <v>TE</v>
      </c>
      <c r="C9" s="191" t="str">
        <f>IF('FG_576way_Regular Symbol(2wild)'!R8="",
IF($A9-'FG_576way_Regular Symbol(2wild)'!E$16&gt;='FG_1125way_RegularＸ_W()'!C$2-1,"",VLOOKUP($A9-'FG_243way_Regular Symbol'!E$16,'FG_576way_Regular Symbol(2wild)'!$P$3:$U$99,'FG_1125way_RegularＸ_W()'!C$3+1,FALSE)),
'FG_576way_Regular Symbol(2wild)'!R8)</f>
        <v>S1</v>
      </c>
      <c r="D9" s="191" t="str">
        <f>IF('FG_576way_Regular Symbol(2wild)'!S8="",
IF($A9-'FG_576way_Regular Symbol(2wild)'!F$16&gt;='FG_1125way_RegularＸ_W()'!D$2-1,"",VLOOKUP($A9-'FG_243way_Regular Symbol'!F$16,'FG_576way_Regular Symbol(2wild)'!$P$3:$U$99,'FG_1125way_RegularＸ_W()'!D$3+1,FALSE)),
'FG_576way_Regular Symbol(2wild)'!S8)</f>
        <v>M5</v>
      </c>
      <c r="E9" s="191" t="str">
        <f>IF('FG_576way_Regular Symbol(2wild)'!T8="",
IF($A9-'FG_576way_Regular Symbol(2wild)'!G$16&gt;='FG_1125way_RegularＸ_W()'!E$2-1,"",VLOOKUP($A9-'FG_243way_Regular Symbol'!G$16,'FG_576way_Regular Symbol(2wild)'!$P$3:$U$99,'FG_1125way_RegularＸ_W()'!E$3+1,FALSE)),
'FG_576way_Regular Symbol(2wild)'!T8)</f>
        <v>M1</v>
      </c>
      <c r="F9" s="191" t="str">
        <f>IF('FG_576way_Regular Symbol(2wild)'!U8="",
IF($A9-'FG_576way_Regular Symbol(2wild)'!H$16&gt;='FG_1125way_RegularＸ_W()'!F$2-1,"",VLOOKUP($A9-'FG_243way_Regular Symbol'!H$16,'FG_576way_Regular Symbol(2wild)'!$P$3:$U$99,'FG_1125way_RegularＸ_W()'!F$3+1,FALSE)),
'FG_576way_Regular Symbol(2wild)'!U8)</f>
        <v>M3</v>
      </c>
      <c r="H9" s="352" t="s">
        <v>69</v>
      </c>
      <c r="I9" s="3">
        <f>SUM(BQ4:BQ100)</f>
        <v>46</v>
      </c>
      <c r="J9" s="3">
        <f>SUM(BR4:BR100)</f>
        <v>69</v>
      </c>
      <c r="K9" s="3">
        <f>SUM(BS4:BS100)</f>
        <v>50</v>
      </c>
      <c r="L9" s="3">
        <f>SUM(BT4:BT100)</f>
        <v>38</v>
      </c>
      <c r="M9" s="3">
        <f>SUM(BU4:BU100)</f>
        <v>58</v>
      </c>
      <c r="N9" s="363">
        <f t="shared" si="0"/>
        <v>5</v>
      </c>
      <c r="O9" s="344">
        <f>IF($A9&gt;='FG1125way_Regular Symbol(2wild)'!D$16,"",IF(B9="","",IF(OR(B9=$O$1,B9=$P$1,B10=$O$1,B10=$P$1,B11=$O$1,B11=$P$1),0,1)))</f>
        <v>1</v>
      </c>
      <c r="P9" s="344">
        <f>IF($A9&gt;='FG1125way_Regular Symbol(2wild)'!E$16,"",IF(C9="","",IF(OR(C9=$O$1,C9=$P$1,C10=$O$1,C10=$P$1,C11=$O$1,C11=$P$1),0,1)))</f>
        <v>1</v>
      </c>
      <c r="Q9" s="344">
        <f>IF($A9&gt;='FG1125way_Regular Symbol(2wild)'!F$16,"",IF(D9="","",IF(OR(D9=$O$1,D9=$P$1,D10=$O$1,D10=$P$1,D11=$O$1,D11=$P$1,D12=$O$1,D12=$P$1,D13=$O$1,D13=$P$1),0,1)))</f>
        <v>0</v>
      </c>
      <c r="R9" s="344">
        <f>IF($A9&gt;='FG1125way_Regular Symbol(2wild)'!G$16,"",IF(E9="","",IF(OR(E9=$O$1,E9=$P$1,E10=$O$1,E10=$P$1,E11=$O$1,E11=$P$1,E12=$O$1,E12=$P$1,E13=$O$1,E13=$P$1),0,1)))</f>
        <v>0</v>
      </c>
      <c r="S9" s="344">
        <f>IF($A9&gt;='FG1125way_Regular Symbol(2wild)'!H$16,"",IF(F9="","",IF(OR(F9=$O$1,F9=$P$1,F10=$O$1,F10=$P$1,F11=$O$1,F11=$P$1,F12=$O$1,F12=$P$1,F13=$O$1,F13=$P$1),0,1)))</f>
        <v>1</v>
      </c>
      <c r="U9" s="344">
        <f>IF($A9&gt;='FG1125way_Regular Symbol(2wild)'!D$16,"",IF(B9=0,"",IF(OR(B9=$U$1,B9=$V$1,B10=$U$1,B10=$V$1,B11=$U$1,B11=$V$1),0,1)))</f>
        <v>1</v>
      </c>
      <c r="V9" s="344">
        <f>IF($A9&gt;='FG1125way_Regular Symbol(2wild)'!E$16,"",IF(C9=0,"",IF(OR(C9=$U$1,C9=$V$1,C10=$U$1,C10=$V$1,C11=$U$1,C11=$V$1),0,1)))</f>
        <v>1</v>
      </c>
      <c r="W9" s="3">
        <f>IF($A9&gt;='FG1125way_Regular Symbol(2wild)'!F$16,"",IF(D9=0,"",IF(OR(D9=$U$1,D9=$V$1,D10=$U$1,D10=$V$1,D11=$U$1,D11=$V$1,D12=$U$1,D12=$V$1,D13=$U$1,D13=$V$1),0,1)))</f>
        <v>1</v>
      </c>
      <c r="X9" s="3">
        <f>IF($A9&gt;='FG1125way_Regular Symbol(2wild)'!G$16,"",IF(E9=0,"",IF(OR(E9=$U$1,E9=$V$1,E10=$U$1,E10=$V$1,E11=$U$1,E11=$V$1,E12=$U$1,E12=$V$1,E13=$U$1,E13=$V$1),0,1)))</f>
        <v>0</v>
      </c>
      <c r="Y9" s="3">
        <f>IF($A9&gt;='FG1125way_Regular Symbol(2wild)'!H$16,"",IF(F9=0,"",IF(OR(F9=$U$1,F9=$V$1,F10=$U$1,F10=$V$1,F11=$U$1,F11=$V$1,F12=$U$1,F12=$V$1,F13=$U$1,F13=$V$1),0,1)))</f>
        <v>1</v>
      </c>
      <c r="AA9" s="344">
        <f>IF($A9&gt;='FG1125way_Regular Symbol(2wild)'!D$16,"",IF(B9=0,"",IF(OR(B9=$AA$1,B9=$AB$1,B10=$AA$1,B10=$AB$1,B11=$AA$1,,B11=$AB$1),0,1)))</f>
        <v>1</v>
      </c>
      <c r="AB9" s="344">
        <f>IF($A9&gt;='FG1125way_Regular Symbol(2wild)'!E$16,"",IF(C9=0,"",IF(OR(C9=$AA$1,C9=$AB$1,C10=$AA$1,C10=$AB$1,C11=$AA$1,,C11=$AB$1),0,1)))</f>
        <v>1</v>
      </c>
      <c r="AC9" s="3">
        <f>IF($A9&gt;='FG1125way_Regular Symbol(2wild)'!F$16,"",IF(D9=0,"",IF(OR(D9=$AA$1,D9=$AB$1,D10=$AA$1,D10=$AB$1,D11=$AA$1,D11=$AB$1,D12=$AA$1,D12=$AB$1,D13=$AA$1,D13=$AB$1),0,1)))</f>
        <v>1</v>
      </c>
      <c r="AD9" s="3">
        <f>IF($A9&gt;='FG1125way_Regular Symbol(2wild)'!G$16,"",IF(E9=0,"",IF(OR(E9=$AA$1,E9=$AB$1,E10=$AA$1,E10=$AB$1,E11=$AA$1,E11=$AB$1,E12=$AA$1,E12=$AB$1,E13=$AA$1,E13=$AB$1),0,1)))</f>
        <v>1</v>
      </c>
      <c r="AE9" s="3">
        <f>IF($A9&gt;='FG1125way_Regular Symbol(2wild)'!H$16,"",IF(F9=0,"",IF(OR(F9=$AA$1,F9=$AB$1,F10=$AA$1,F10=$AB$1,F11=$AA$1,F11=$AB$1,F12=$AA$1,F12=$AB$1,F13=$AA$1,F13=$AB$1),0,1)))</f>
        <v>0</v>
      </c>
      <c r="AG9" s="344">
        <f>IF($A9&gt;='FG1125way_Regular Symbol(2wild)'!D$16,"",IF(B9=0,"",IF(OR(B9=$AG$1,B9=$AH$1,B10=$AG$1,B10=$AH$1,B11=$AG$1,B11=$AH$1),0,1)))</f>
        <v>1</v>
      </c>
      <c r="AH9" s="344">
        <f>IF($A9&gt;='FG1125way_Regular Symbol(2wild)'!E$16,"",IF(C9=0,"",IF(OR(C9=$AG$1,C9=$AH$1,C10=$AG$1,C10=$AH$1,C11=$AG$1,C11=$AH$1),0,1)))</f>
        <v>1</v>
      </c>
      <c r="AI9" s="3">
        <f>IF($A9&gt;='FG1125way_Regular Symbol(2wild)'!F$16,"",IF(D9=0,"",IF(OR(D9=$AG$1,D9=$AH$1,D10=$AG$1,D10=$AH$1,D11=$AG$1,D11=$AH$1,D12=$AG$1,D12=$AH$1,D13=$AG$1,D13=$AH$1),0,1)))</f>
        <v>1</v>
      </c>
      <c r="AJ9" s="3">
        <f>IF($A9&gt;='FG1125way_Regular Symbol(2wild)'!G$16,"",IF(E9=0,"",IF(OR(E9=$AG$1,E9=$AH$1,E10=$AG$1,E10=$AH$1,E11=$AG$1,E11=$AH$1,E12=$AG$1,E12=$AH$1,E13=$AG$1,E13=$AH$1),0,1)))</f>
        <v>1</v>
      </c>
      <c r="AK9" s="3">
        <f>IF($A9&gt;='FG1125way_Regular Symbol(2wild)'!H$16,"",IF(F9=0,"",IF(OR(F9=$AG$1,F9=$AH$1,F10=$AG$1,F10=$AH$1,F11=$AG$1,F11=$AH$1,F12=$AG$1,F12=$AH$1,F13=$AG$1,F13=$AH$1),0,1)))</f>
        <v>1</v>
      </c>
      <c r="AM9" s="344">
        <f>IF($A9&gt;='FG1125way_Regular Symbol(2wild)'!D$16,"",IF(B9=0,"",IF(OR(B9=$AM$1,B9=$AN$1,B10=$AM$1,B10=$AN$1,B11=$AM$1,B11=$AN$1),0,1)))</f>
        <v>1</v>
      </c>
      <c r="AN9" s="344">
        <f>IF($A9&gt;='FG1125way_Regular Symbol(2wild)'!E$16,"",IF(C9=0,"",IF(OR(C9=$AM$1,C9=$AN$1,C10=$AM$1,C10=$AN$1,C11=$AM$1,C11=$AN$1),0,1)))</f>
        <v>0</v>
      </c>
      <c r="AO9" s="3">
        <f>IF($A9&gt;='FG1125way_Regular Symbol(2wild)'!F$16,"",IF(D9=0,"",IF(OR(D9=$AM$1,D9=$AN$1,D10=$AM$1,D10=$AN$1,D11=$AM$1,D11=$AN$1,D12=$AM$1,D12=$AN$1,D13=$AM$1,D13=$AN$1),0,1)))</f>
        <v>0</v>
      </c>
      <c r="AP9" s="3">
        <f>IF($A9&gt;='FG1125way_Regular Symbol(2wild)'!G$16,"",IF(E9=0,"",IF(OR(E9=$AM$1,E9=$AN$1,E10=$AM$1,E10=$AN$1,E11=$AM$1,E11=$AN$1,E12=$AM$1,E12=$AN$1,E13=$AM$1,E13=$AN$1),0,1)))</f>
        <v>0</v>
      </c>
      <c r="AQ9" s="3">
        <f>IF($A9&gt;='FG1125way_Regular Symbol(2wild)'!H$16,"",IF(F9=0,"",IF(OR(F9=$AM$1,F9=$AN$1,F10=$AM$1,F10=$AN$1,F11=$AM$1,F11=$AN$1,F12=$AM$1,F12=$AN$1,F13=$AM$1,F13=$AN$1),0,1)))</f>
        <v>1</v>
      </c>
      <c r="AS9" s="344">
        <f>IF($A9&gt;='FG1125way_Regular Symbol(2wild)'!D$16,"",IF(B9=0,"",IF(OR(B9=$AM$1,B9=$AT$1,B10=$AM$1,B10=$AT$1,B11=$AM$1,B11=$AT$1),0,1)))</f>
        <v>1</v>
      </c>
      <c r="AT9" s="344">
        <f>IF($A9&gt;='FG1125way_Regular Symbol(2wild)'!E$16,"",IF(C9=0,"",IF(OR(C9=$AM$1,C9=$AT$1,C10=$AM$1,C10=$AT$1,C11=$AM$1,C11=$AT$1),0,1)))</f>
        <v>1</v>
      </c>
      <c r="AU9" s="3">
        <f>IF($A9&gt;='FG1125way_Regular Symbol(2wild)'!F$16,"",IF(D9=0,"",IF(OR(D9=$AM$1,D9=$AT$1,D10=$AM$1,D10=$AT$1,D11=$AM$1,D11=$AT$1,D12=$AM$1,D12=$AT$1,D13=$AM$1,D13=$AT$1),0,1)))</f>
        <v>1</v>
      </c>
      <c r="AV9" s="3">
        <f>IF($A9&gt;='FG1125way_Regular Symbol(2wild)'!G$16,"",IF(E9=0,"",IF(OR(E9=$AM$1,E9=$AT$1,E10=$AM$1,E10=$AT$1,E11=$AM$1,E11=$AT$1,E12=$AM$1,E12=$AT$1,E13=$AM$1,E13=$AT$1),0,1)))</f>
        <v>1</v>
      </c>
      <c r="AW9" s="3">
        <f>IF($A9&gt;='FG1125way_Regular Symbol(2wild)'!H$16,"",IF(F9=0,"",IF(OR(F9=$AM$1,F9=$AT$1,F10=$AM$1,F10=$AT$1,F11=$AM$1,F11=$AT$1,F12=$AM$1,F12=$AT$1,F13=$AM$1,F13=$AT$1),0,1)))</f>
        <v>1</v>
      </c>
      <c r="AY9" s="344">
        <f>IF($A9&gt;='FG1125way_Regular Symbol(2wild)'!D$16,"",IF(B9=0,"",IF(OR(B9=$AM$1,B9=$AZ$1,B10=$AM$1,B10=$AZ$1,B11=$AM$1,B11=$AZ$1),0,1)))</f>
        <v>1</v>
      </c>
      <c r="AZ9" s="344">
        <f>IF($A9&gt;='FG1125way_Regular Symbol(2wild)'!E$16,"",IF(C9=0,"",IF(OR(C9=$AM$1,C9=$AZ$1,C10=$AM$1,C10=$AZ$1,C11=$AM$1,C11=$AZ$1),0,1)))</f>
        <v>1</v>
      </c>
      <c r="BA9" s="3">
        <f>IF($A9&gt;='FG1125way_Regular Symbol(2wild)'!F$16,"",IF(D9=0,"",IF(OR(D9=$AM$1,D9=$AZ$1,D10=$AM$1,D10=$AZ$1,D11=$AM$1,D11=$AZ$1,D12=$AM$1,D12=$AZ$1,D13=$AM$1,D13=$AZ$1),0,1)))</f>
        <v>1</v>
      </c>
      <c r="BB9" s="3">
        <f>IF($A9&gt;='FG1125way_Regular Symbol(2wild)'!G$16,"",IF(E9=0,"",IF(OR(E9=$AM$1,E9=$AZ$1,E10=$AM$1,E10=$AZ$1,E11=$AM$1,E11=$AZ$1,E12=$AM$1,E12=$AZ$1,E13=$AM$1,E13=$AZ$1),0,1)))</f>
        <v>0</v>
      </c>
      <c r="BC9" s="3">
        <f>IF($A9&gt;='FG1125way_Regular Symbol(2wild)'!H$16,"",IF(F9=0,"",IF(OR(F9=$AM$1,F9=$AZ$1,F10=$AM$1,F10=$AZ$1,F11=$AM$1,F11=$AZ$1,F12=$AM$1,F12=$AZ$1,F13=$AM$1,F13=$AZ$1),0,1)))</f>
        <v>1</v>
      </c>
      <c r="BE9" s="344">
        <f>IF($A9&gt;='FG_576way_Regular Symbol(2wild)'!D$16,"",IF(B9=0,"",IF(OR(B9=$AM$1,B9=$BF$1,B10=$AM$1,B10=$BF$1,B11=$AM$1,B11=$BF$1),0,1)))</f>
        <v>1</v>
      </c>
      <c r="BF9" s="344">
        <f>IF($A9&gt;='FG_576way_Regular Symbol(2wild)'!E$16,"",IF(C9=0,"",IF(OR(C9=$AM$1,C9=$BF$1,C10=$AM$1,C10=$BF$1,C11=$AM$1,C11=$BF$1),0,1)))</f>
        <v>1</v>
      </c>
      <c r="BG9" s="3">
        <f>IF($A9&gt;='FG_576way_Regular Symbol(2wild)'!F$16,"",IF(D9=0,"",IF(OR(D9=$AM$1,D9=$BF$1,D10=$AM$1,D10=$BF$1,D11=$AM$1,D11=$BF$1,D12=$AM$1,D12=$BF$1,D13=$AM$1,D13=$BF$1),0,1)))</f>
        <v>1</v>
      </c>
      <c r="BH9" s="3">
        <f>IF($A9&gt;='FG_576way_Regular Symbol(2wild)'!G$16,"",IF(E9=0,"",IF(OR(E9=$AM$1,E9=$BF$1,E10=$AM$1,E10=$BF$1,E11=$AM$1,E11=$BF$1,E12=$AM$1,E12=$BF$1,E13=$AM$1,E13=$BF$1),0,1)))</f>
        <v>1</v>
      </c>
      <c r="BI9" s="3">
        <f>IF($A9&gt;='FG_576way_Regular Symbol(2wild)'!H$16,"",IF(F9=0,"",IF(OR(F9=$AM$1,F9=$BF$1,F10=$AM$1,F10=$BF$1,F11=$AM$1,F11=$BF$1,F12=$AM$1,F12=$BF$1,F13=$AM$1,F13=$BF$1),0,1)))</f>
        <v>1</v>
      </c>
      <c r="BK9" s="344">
        <f>IF($A9&gt;='FG_576way_Regular Symbol(2wild)'!D$16,"",IF(B9=0,"",IF(OR(B9=$AM$1,B9=$BL$1,B10=$AM$1,B10=$BL$1,B11=$AM$1,B11=$BL$1),0,1)))</f>
        <v>1</v>
      </c>
      <c r="BL9" s="344">
        <f>IF($A9&gt;='FG_576way_Regular Symbol(2wild)'!E$16,"",IF(C9=0,"",IF(OR(C9=$AM$1,C9=$BL$1,C10=$AM$1,C10=$BL$1,C11=$AM$1,C11=$BL$1),0,1)))</f>
        <v>1</v>
      </c>
      <c r="BM9" s="3">
        <f>IF($A9&gt;='FG_576way_Regular Symbol(2wild)'!F$16,"",IF(D9=0,"",IF(OR(D9=$AM$1,D9=$BL$1,D10=$AM$1,D10=$BL$1,D11=$AM$1,D11=$BL$1,D12=$AM$1,D12=$BL$1),0,1)))</f>
        <v>1</v>
      </c>
      <c r="BN9" s="3">
        <f>IF($A9&gt;='FG_576way_Regular Symbol(2wild)'!G$16,"",IF(E9=0,"",IF(OR(E9=$AM$1,E9=$BL$1,E10=$AM$1,E10=$BL$1,E11=$AM$1,E11=$BL$1,E12=$AM$1,E12=$BL$1),0,1)))</f>
        <v>1</v>
      </c>
      <c r="BO9" s="3">
        <f>IF($A9&gt;='FG_576way_Regular Symbol(2wild)'!H$16,"",IF(F9=0,"",IF(OR(F9=$AM$1,F9=$BL$1,F10=$AM$1,F10=$BL$1,F11=$AM$1,F11=$BL$1,F12=$AM$1,F12=$BL$1),0,1)))</f>
        <v>1</v>
      </c>
      <c r="BQ9" s="3">
        <f>IF($A9&gt;='FG1125way_Regular Symbol(2wild)'!D$16,"",IF(B9=0,"",IF(OR(B9=$BQ$1,B9=$BR$1,B10=$BQ$1,B10=$BR$1,B11=$BQ$1,B11=$BR$1),0,1)))</f>
        <v>1</v>
      </c>
      <c r="BR9" s="3">
        <f>IF($A9&gt;='FG1125way_Regular Symbol(2wild)'!E$16,"",IF(C9=0,"",IF(OR(C9=$BQ$1,C9=$BR$1,C10=$BQ$1,C10=$BR$1,C11=$BQ$1,C11=$BR$1),0,1)))</f>
        <v>1</v>
      </c>
      <c r="BS9" s="3">
        <f>IF($A9&gt;='FG1125way_Regular Symbol(2wild)'!F$16,"",IF(D9=0,"",IF(OR(D9=$BQ$1,D9=$BR$1,D10=$BQ$1,D10=$BR$1,D11=$BQ$1,D11=$BR$1,D12=$BQ$1,D12=$BR$1,D13=$BQ$1,D13=$BR$1),0,1)))</f>
        <v>1</v>
      </c>
      <c r="BT9" s="3">
        <f>IF($A9&gt;='FG1125way_Regular Symbol(2wild)'!G$16,"",IF(E9=0,"",IF(OR(E9=$BQ$1,E9=$BR$1,E10=$BQ$1,E10=$BR$1,E11=$BQ$1,E11=$BR$1,E12=$BQ$1,E12=$BR$1,E13=$BQ$1,E13=$BR$1),0,1)))</f>
        <v>1</v>
      </c>
      <c r="BU9" s="3">
        <f>IF($A9&gt;='FG1125way_Regular Symbol(2wild)'!H$16,"",IF(F9=0,"",IF(OR(F9=$BQ$1,F9=$BR$1,F10=$BQ$1,F10=$BR$1,F11=$BQ$1,F11=$BR$1,F12=$BQ$1,F12=$BR$1,F13=$BQ$1,F13=$BR$1),0,1)))</f>
        <v>1</v>
      </c>
      <c r="BW9" s="3">
        <f>IF($A9&gt;='FG1125way_Regular Symbol(2wild)'!D$16,"",IF(B9=0,"",IF(OR(B9=$BW$1,B10=$BW$1,B11=$BW$1,B9=$BX$1,B10=$BX$1,B11=$BX$1),0,1)))</f>
        <v>1</v>
      </c>
      <c r="BX9" s="3">
        <f>IF($A9&gt;='FG1125way_Regular Symbol(2wild)'!E$16,"",IF(C9=0,"",IF(OR(C9=$BW$1,C10=$BW$1,C11=$BW$1,C9=$BX$1,C10=$BX$1,C11=$BX$1),0,1)))</f>
        <v>0</v>
      </c>
      <c r="BY9" s="3">
        <f>IF($A9&gt;='FG1125way_Regular Symbol(2wild)'!F$16,"",IF(D9=0,"",IF(OR(D9=$BW$1,D10=$BW$1,D11=$BW$1,D9=$BX$1,D10=$BX$1,D11=$BX$1,D12=$BW$1,D12=$BX$1,D13=$BW$1,D13=$BX$1),0,1)))</f>
        <v>1</v>
      </c>
      <c r="BZ9" s="3">
        <f>IF($A9&gt;='FG1125way_Regular Symbol(2wild)'!G$16,"",IF(E9=0,"",IF(OR(E9=$BW$1,E10=$BW$1,E11=$BW$1,E9=$BX$1,E10=$BX$1,E11=$BX$1,E12=$BW$1,E12=$BX$1,E13=$BW$1,E13=$BX$1),0,1)))</f>
        <v>1</v>
      </c>
      <c r="CA9" s="3">
        <f>IF($A9&gt;='FG1125way_Regular Symbol(2wild)'!H$16,"",IF(F9=0,"",IF(OR(F9=$BW$1,F10=$BW$1,F11=$BW$1,F9=$BX$1,F10=$BX$1,F11=$BX$1,F12=$BW$1,F12=$BX$1,F13=$BW$1,F13=$BX$1),0,1)))</f>
        <v>1</v>
      </c>
      <c r="CC9" s="3">
        <f>IF($A9&gt;='FG1125way_Regular Symbol(2wild)'!D$16,"",IF(B9=0,"",IF(OR(B9=$BW$1,B10=$BW$1,B11=$BW$1,B9=$CD$1,B10=$CD$1,B11=$CD$1),0,1)))</f>
        <v>0</v>
      </c>
      <c r="CD9" s="3">
        <f>IF($A9&gt;='FG1125way_Regular Symbol(2wild)'!E$16,"",IF(C9=0,"",IF(OR(C9=$BW$1,C10=$BW$1,C11=$BW$1,C9=$CD$1,C10=$CD$1,C11=$CD$1),0,1)))</f>
        <v>1</v>
      </c>
      <c r="CE9" s="3">
        <f>IF($A9&gt;='FG1125way_Regular Symbol(2wild)'!F$16,"",IF(D9=0,"",IF(OR(D9=$BW$1,D10=$BW$1,D11=$BW$1,D9=$CD$1,D10=$CD$1,D11=$CD$1,D12=$BW$1,D12=$CD$1,D13=$BW$1,D13=$CD$1),0,1)))</f>
        <v>1</v>
      </c>
      <c r="CF9" s="3">
        <f>IF($A9&gt;='FG1125way_Regular Symbol(2wild)'!G$16,"",IF(E9=0,"",IF(OR(E9=$BW$1,E10=$BW$1,E11=$BW$1,E9=$CD$1,E10=$CD$1,E11=$CD$1,E12=$BW$1,E12=$CD$1,E13=$BW$1,E13=$CD$1),0,1)))</f>
        <v>0</v>
      </c>
      <c r="CG9" s="3">
        <f>IF($A9&gt;='FG1125way_Regular Symbol(2wild)'!H$16,"",IF(F9=0,"",IF(OR(F9=$BW$1,F10=$BW$1,F11=$BW$1,F9=$CD$1,F10=$CD$1,F11=$CD$1,F12=$BW$1,F12=$CD$1,F13=$BW$1,F13=$CD$1),0,1)))</f>
        <v>0</v>
      </c>
      <c r="CI9" s="3">
        <f>IF($A9&gt;='FG1125way_Regular Symbol(2wild)'!D$16,"",IF(B9=0,"",IF(OR(B9=$BW$1,B10=$BW$1,B11=$BW$1,B9=$CJ$1,B10=$CJ$1,B11=$CJ$1),0,1)))</f>
        <v>1</v>
      </c>
      <c r="CJ9" s="3">
        <f>IF($A9&gt;='FG1125way_Regular Symbol(2wild)'!E$16,"",IF(C9=0,"",IF(OR(C9=$BW$1,C10=$BW$1,C11=$BW$1,C9=$CJ$1,C10=$CJ$1,C11=$CJ$1),0,1)))</f>
        <v>1</v>
      </c>
      <c r="CK9" s="3">
        <f>IF($A9&gt;='FG1125way_Regular Symbol(2wild)'!F$16,"",IF(D9=0,"",IF(OR(D9=$BW$1,D10=$BW$1,D11=$BW$1,D9=$CJ$1,D10=$CJ$1,D11=$CJ$1,D12=$BW$1,D12=$CJ$1,D13=$BW$1,D13=$CJ$1),0,1)))</f>
        <v>1</v>
      </c>
      <c r="CL9" s="3">
        <f>IF($A9&gt;='FG1125way_Regular Symbol(2wild)'!G$16,"",IF(E9=0,"",IF(OR(E9=$BW$1,E10=$BW$1,E11=$BW$1,E9=$CJ$1,E10=$CJ$1,E11=$CJ$1,E12=$BW$1,E12=$CJ$1,E13=$BW$1,E13=$CJ$1),0,1)))</f>
        <v>1</v>
      </c>
      <c r="CM9" s="3">
        <f>IF($A9&gt;='FG1125way_Regular Symbol(2wild)'!H$16,"",IF(F9=0,"",IF(OR(F9=$BW$1,F10=$BW$1,F11=$BW$1,F9=$CJ$1,F10=$CJ$1,F11=$CJ$1,F12=$BW$1,F12=$CJ$1,F13=$BW$1,F13=$CJ$1),0,1)))</f>
        <v>1</v>
      </c>
      <c r="CO9" s="3">
        <f>IF($A9&gt;='FG1125way_Regular Symbol(2wild)'!D$16,"",IF(B9=0,"",IF(OR(B9=$BW$1,B10=$BW$1,B11=$BW$1,B9=$CP$1,B10=$CP$1,B11=$CP$1),0,1)))</f>
        <v>0</v>
      </c>
      <c r="CP9" s="3">
        <f>IF($A9&gt;='FG1125way_Regular Symbol(2wild)'!E$16,"",IF(C9=0,"",IF(OR(C9=$BW$1,C10=$BW$1,C11=$BW$1,C9=$CP$1,C10=$CP$1,C11=$CP$1),0,1)))</f>
        <v>1</v>
      </c>
      <c r="CQ9" s="3">
        <f>IF($A9&gt;='FG1125way_Regular Symbol(2wild)'!F$16,"",IF(D9=0,"",IF(OR(D9=$BW$1,D10=$BW$1,D11=$BW$1,D9=$CP$1,D10=$CP$1,D11=$CP$1,D12=$BW$1,D12=$CP$1,D13=$BW$1,D13=$CP$1),0,1)))</f>
        <v>0</v>
      </c>
      <c r="CR9" s="3">
        <f>IF($A9&gt;='FG1125way_Regular Symbol(2wild)'!G$16,"",IF(E9=0,"",IF(OR(E9=$BW$1,E10=$BW$1,E11=$BW$1,E9=$CP$1,E10=$CP$1,E11=$CP$1,E12=$BW$1,E12=$CP$1,E13=$BW$1,E13=$CP$1),0,1)))</f>
        <v>1</v>
      </c>
      <c r="CS9" s="3">
        <f>IF($A9&gt;='FG1125way_Regular Symbol(2wild)'!H$16,"",IF(F9=0,"",IF(OR(F9=$BW$1,F10=$BW$1,F11=$BW$1,F9=$CP$1,F10=$CP$1,F11=$CP$1,F12=$BW$1,F12=$CP$1,F13=$BW$1,F13=$CP$1),0,1)))</f>
        <v>0</v>
      </c>
      <c r="CU9" s="3">
        <f>IF($A9&gt;='FG1125way_Regular Symbol(2wild)'!D$16,"",IF(B9=0,"",IF(OR(B9=$BW$1,B10=$BW$1,B11=$BW$1,B9=$CV$1,B10=$CV$1,B11=$CV$1),0,1)))</f>
        <v>1</v>
      </c>
      <c r="CV9" s="3">
        <f>IF($A9&gt;='FG1125way_Regular Symbol(2wild)'!E$16,"",IF(C9=0,"",IF(OR(C9=$BW$1,C10=$BW$1,C11=$BW$1,C9=$CV$1,C10=$CV$1,C11=$CV$1),0,1)))</f>
        <v>1</v>
      </c>
      <c r="CW9" s="3">
        <f>IF($A9&gt;='FG1125way_Regular Symbol(2wild)'!F$16,"",IF(D9=0,"",IF(OR(D9=$BW$1,D10=$BW$1,D11=$BW$1,D9=$CV$1,D10=$CV$1,D11=$CV$1,D12=$BW$1,D12=$CV$1,D13=$BW$1,D13=$CV$1),0,1)))</f>
        <v>1</v>
      </c>
      <c r="CX9" s="3">
        <f>IF($A9&gt;='FG1125way_Regular Symbol(2wild)'!G$16,"",IF(E9=0,"",IF(OR(E9=$BW$1,E10=$BW$1,E11=$BW$1,E9=$CV$1,E10=$CV$1,E11=$CV$1,E12=$BW$1,E12=$CV$1,E13=$BW$1,E13=$CV$1),0,1)))</f>
        <v>1</v>
      </c>
      <c r="CY9" s="3">
        <f>IF($A9&gt;='FG1125way_Regular Symbol(2wild)'!H$16,"",IF(F9=0,"",IF(OR(F9=$BW$1,F10=$BW$1,F11=$BW$1,F9=$CV$1,F10=$CV$1,F11=$CV$1,F12=$BW$1,F12=$CV$1,F13=$BW$1,F13=$CV$1),0,1)))</f>
        <v>1</v>
      </c>
    </row>
    <row r="10" spans="1:103">
      <c r="A10" s="337">
        <f>IF('FG_243way_Regular Symbol'!L9="","",'FG_243way_Regular Symbol'!L9)</f>
        <v>6</v>
      </c>
      <c r="B10" s="191" t="str">
        <f>IF('FG_576way_Regular Symbol(2wild)'!Q9="",
IF($A10-'FG_576way_Regular Symbol(2wild)'!D$16&gt;='FG_1125way_RegularＸ_W()'!B$2-1,"",VLOOKUP($A10-'FG_243way_Regular Symbol'!D$16,'FG_576way_Regular Symbol(2wild)'!$P$3:$U$99,'FG_1125way_RegularＸ_W()'!B$3+1,FALSE)),
'FG_576way_Regular Symbol(2wild)'!Q9)</f>
        <v>Q</v>
      </c>
      <c r="C10" s="191" t="str">
        <f>IF('FG_576way_Regular Symbol(2wild)'!R9="",
IF($A10-'FG_576way_Regular Symbol(2wild)'!E$16&gt;='FG_1125way_RegularＸ_W()'!C$2-1,"",VLOOKUP($A10-'FG_243way_Regular Symbol'!E$16,'FG_576way_Regular Symbol(2wild)'!$P$3:$U$99,'FG_1125way_RegularＸ_W()'!C$3+1,FALSE)),
'FG_576way_Regular Symbol(2wild)'!R9)</f>
        <v>M5</v>
      </c>
      <c r="D10" s="191" t="str">
        <f>IF('FG_576way_Regular Symbol(2wild)'!S9="",
IF($A10-'FG_576way_Regular Symbol(2wild)'!F$16&gt;='FG_1125way_RegularＸ_W()'!D$2-1,"",VLOOKUP($A10-'FG_243way_Regular Symbol'!F$16,'FG_576way_Regular Symbol(2wild)'!$P$3:$U$99,'FG_1125way_RegularＸ_W()'!D$3+1,FALSE)),
'FG_576way_Regular Symbol(2wild)'!S9)</f>
        <v>M1</v>
      </c>
      <c r="E10" s="191" t="str">
        <f>IF('FG_576way_Regular Symbol(2wild)'!T9="",
IF($A10-'FG_576way_Regular Symbol(2wild)'!G$16&gt;='FG_1125way_RegularＸ_W()'!E$2-1,"",VLOOKUP($A10-'FG_243way_Regular Symbol'!G$16,'FG_576way_Regular Symbol(2wild)'!$P$3:$U$99,'FG_1125way_RegularＸ_W()'!E$3+1,FALSE)),
'FG_576way_Regular Symbol(2wild)'!T9)</f>
        <v>M2</v>
      </c>
      <c r="F10" s="191" t="str">
        <f>IF('FG_576way_Regular Symbol(2wild)'!U9="",
IF($A10-'FG_576way_Regular Symbol(2wild)'!H$16&gt;='FG_1125way_RegularＸ_W()'!F$2-1,"",VLOOKUP($A10-'FG_243way_Regular Symbol'!H$16,'FG_576way_Regular Symbol(2wild)'!$P$3:$U$99,'FG_1125way_RegularＸ_W()'!F$3+1,FALSE)),
'FG_576way_Regular Symbol(2wild)'!U9)</f>
        <v>Q</v>
      </c>
      <c r="H10" s="352" t="s">
        <v>188</v>
      </c>
      <c r="I10" s="3">
        <f>SUM(BW4:BW100)</f>
        <v>36</v>
      </c>
      <c r="J10" s="3">
        <f>SUM(BX4:BX100)</f>
        <v>52</v>
      </c>
      <c r="K10" s="3">
        <f>SUM(BY4:BY100)</f>
        <v>48</v>
      </c>
      <c r="L10" s="3">
        <f>SUM(BZ4:BZ100)</f>
        <v>20</v>
      </c>
      <c r="M10" s="3">
        <f>SUM(CA4:CA100)</f>
        <v>35</v>
      </c>
      <c r="N10" s="363">
        <f t="shared" si="0"/>
        <v>6</v>
      </c>
      <c r="O10" s="344">
        <f>IF($A10&gt;='FG1125way_Regular Symbol(2wild)'!D$16,"",IF(B10="","",IF(OR(B10=$O$1,B10=$P$1,B11=$O$1,B11=$P$1,B12=$O$1,B12=$P$1),0,1)))</f>
        <v>1</v>
      </c>
      <c r="P10" s="344">
        <f>IF($A10&gt;='FG1125way_Regular Symbol(2wild)'!E$16,"",IF(C10="","",IF(OR(C10=$O$1,C10=$P$1,C11=$O$1,C11=$P$1,C12=$O$1,C12=$P$1),0,1)))</f>
        <v>0</v>
      </c>
      <c r="Q10" s="344">
        <f>IF($A10&gt;='FG1125way_Regular Symbol(2wild)'!F$16,"",IF(D10="","",IF(OR(D10=$O$1,D10=$P$1,D11=$O$1,D11=$P$1,D12=$O$1,D12=$P$1,D13=$O$1,D13=$P$1,D14=$O$1,D14=$P$1),0,1)))</f>
        <v>0</v>
      </c>
      <c r="R10" s="344">
        <f>IF($A10&gt;='FG1125way_Regular Symbol(2wild)'!G$16,"",IF(E10="","",IF(OR(E10=$O$1,E10=$P$1,E11=$O$1,E11=$P$1,E12=$O$1,E12=$P$1,E13=$O$1,E13=$P$1,E14=$O$1,E14=$P$1),0,1)))</f>
        <v>1</v>
      </c>
      <c r="S10" s="344">
        <f>IF($A10&gt;='FG1125way_Regular Symbol(2wild)'!H$16,"",IF(F10="","",IF(OR(F10=$O$1,F10=$P$1,F11=$O$1,F11=$P$1,F12=$O$1,F12=$P$1,F13=$O$1,F13=$P$1,F14=$O$1,F14=$P$1),0,1)))</f>
        <v>1</v>
      </c>
      <c r="U10" s="344">
        <f>IF($A10&gt;='FG1125way_Regular Symbol(2wild)'!D$16,"",IF(B10=0,"",IF(OR(B10=$U$1,B10=$V$1,B11=$U$1,B11=$V$1,B12=$U$1,B12=$V$1),0,1)))</f>
        <v>1</v>
      </c>
      <c r="V10" s="344">
        <f>IF($A10&gt;='FG1125way_Regular Symbol(2wild)'!E$16,"",IF(C10=0,"",IF(OR(C10=$U$1,C10=$V$1,C11=$U$1,C11=$V$1,C12=$U$1,C12=$V$1),0,1)))</f>
        <v>0</v>
      </c>
      <c r="W10" s="3">
        <f>IF($A10&gt;='FG1125way_Regular Symbol(2wild)'!F$16,"",IF(D10=0,"",IF(OR(D10=$U$1,D10=$V$1,D11=$U$1,D11=$V$1,D12=$U$1,D12=$V$1,D13=$U$1,D13=$V$1,D14=$U$1,D14=$V$1),0,1)))</f>
        <v>1</v>
      </c>
      <c r="X10" s="3">
        <f>IF($A10&gt;='FG1125way_Regular Symbol(2wild)'!G$16,"",IF(E10=0,"",IF(OR(E10=$U$1,E10=$V$1,E11=$U$1,E11=$V$1,E12=$U$1,E12=$V$1,E13=$U$1,E13=$V$1,E14=$U$1,E14=$V$1),0,1)))</f>
        <v>0</v>
      </c>
      <c r="Y10" s="3">
        <f>IF($A10&gt;='FG1125way_Regular Symbol(2wild)'!H$16,"",IF(F10=0,"",IF(OR(F10=$U$1,F10=$V$1,F11=$U$1,F11=$V$1,F12=$U$1,F12=$V$1,F13=$U$1,F13=$V$1,F14=$U$1,F14=$V$1),0,1)))</f>
        <v>1</v>
      </c>
      <c r="AA10" s="344">
        <f>IF($A10&gt;='FG1125way_Regular Symbol(2wild)'!D$16,"",IF(B10=0,"",IF(OR(B10=$AA$1,B10=$AB$1,B11=$AA$1,B11=$AB$1,B12=$AA$1,,B12=$AB$1),0,1)))</f>
        <v>1</v>
      </c>
      <c r="AB10" s="344">
        <f>IF($A10&gt;='FG1125way_Regular Symbol(2wild)'!E$16,"",IF(C10=0,"",IF(OR(C10=$AA$1,C10=$AB$1,C11=$AA$1,C11=$AB$1,C12=$AA$1,,C12=$AB$1),0,1)))</f>
        <v>0</v>
      </c>
      <c r="AC10" s="3">
        <f>IF($A10&gt;='FG1125way_Regular Symbol(2wild)'!F$16,"",IF(D10=0,"",IF(OR(D10=$AA$1,D10=$AB$1,D11=$AA$1,D11=$AB$1,D12=$AA$1,D12=$AB$1,D13=$AA$1,D13=$AB$1,D14=$AA$1,D14=$AB$1),0,1)))</f>
        <v>1</v>
      </c>
      <c r="AD10" s="3">
        <f>IF($A10&gt;='FG1125way_Regular Symbol(2wild)'!G$16,"",IF(E10=0,"",IF(OR(E10=$AA$1,E10=$AB$1,E11=$AA$1,E11=$AB$1,E12=$AA$1,E12=$AB$1,E13=$AA$1,E13=$AB$1,E14=$AA$1,E14=$AB$1),0,1)))</f>
        <v>1</v>
      </c>
      <c r="AE10" s="3">
        <f>IF($A10&gt;='FG1125way_Regular Symbol(2wild)'!H$16,"",IF(F10=0,"",IF(OR(F10=$AA$1,F10=$AB$1,F11=$AA$1,F11=$AB$1,F12=$AA$1,F12=$AB$1,F13=$AA$1,F13=$AB$1,F14=$AA$1,F14=$AB$1),0,1)))</f>
        <v>1</v>
      </c>
      <c r="AG10" s="344">
        <f>IF($A10&gt;='FG1125way_Regular Symbol(2wild)'!D$16,"",IF(B10=0,"",IF(OR(B10=$AG$1,B10=$AH$1,B11=$AG$1,B11=$AH$1,B12=$AG$1,B12=$AH$1),0,1)))</f>
        <v>1</v>
      </c>
      <c r="AH10" s="344">
        <f>IF($A10&gt;='FG1125way_Regular Symbol(2wild)'!E$16,"",IF(C10=0,"",IF(OR(C10=$AG$1,C10=$AH$1,C11=$AG$1,C11=$AH$1,C12=$AG$1,C12=$AH$1),0,1)))</f>
        <v>0</v>
      </c>
      <c r="AI10" s="3">
        <f>IF($A10&gt;='FG1125way_Regular Symbol(2wild)'!F$16,"",IF(D10=0,"",IF(OR(D10=$AG$1,D10=$AH$1,D11=$AG$1,D11=$AH$1,D12=$AG$1,D12=$AH$1,D13=$AG$1,D13=$AH$1,D14=$AG$1,D14=$AH$1),0,1)))</f>
        <v>1</v>
      </c>
      <c r="AJ10" s="3">
        <f>IF($A10&gt;='FG1125way_Regular Symbol(2wild)'!G$16,"",IF(E10=0,"",IF(OR(E10=$AG$1,E10=$AH$1,E11=$AG$1,E11=$AH$1,E12=$AG$1,E12=$AH$1,E13=$AG$1,E13=$AH$1,E14=$AG$1,E14=$AH$1),0,1)))</f>
        <v>1</v>
      </c>
      <c r="AK10" s="3">
        <f>IF($A10&gt;='FG1125way_Regular Symbol(2wild)'!H$16,"",IF(F10=0,"",IF(OR(F10=$AG$1,F10=$AH$1,F11=$AG$1,F11=$AH$1,F12=$AG$1,F12=$AH$1,F13=$AG$1,F13=$AH$1,F14=$AG$1,F14=$AH$1),0,1)))</f>
        <v>1</v>
      </c>
      <c r="AM10" s="344">
        <f>IF($A10&gt;='FG1125way_Regular Symbol(2wild)'!D$16,"",IF(B10=0,"",IF(OR(B10=$AM$1,B10=$AN$1,B11=$AM$1,B11=$AN$1,B12=$AM$1,B12=$AN$1),0,1)))</f>
        <v>1</v>
      </c>
      <c r="AN10" s="344">
        <f>IF($A10&gt;='FG1125way_Regular Symbol(2wild)'!E$16,"",IF(C10=0,"",IF(OR(C10=$AM$1,C10=$AN$1,C11=$AM$1,C11=$AN$1,C12=$AM$1,C12=$AN$1),0,1)))</f>
        <v>0</v>
      </c>
      <c r="AO10" s="3">
        <f>IF($A10&gt;='FG1125way_Regular Symbol(2wild)'!F$16,"",IF(D10=0,"",IF(OR(D10=$AM$1,D10=$AN$1,D11=$AM$1,D11=$AN$1,D12=$AM$1,D12=$AN$1,D13=$AM$1,D13=$AN$1,D14=$AM$1,D14=$AN$1),0,1)))</f>
        <v>1</v>
      </c>
      <c r="AP10" s="3">
        <f>IF($A10&gt;='FG1125way_Regular Symbol(2wild)'!G$16,"",IF(E10=0,"",IF(OR(E10=$AM$1,E10=$AN$1,E11=$AM$1,E11=$AN$1,E12=$AM$1,E12=$AN$1,E13=$AM$1,E13=$AN$1,E14=$AM$1,E14=$AN$1),0,1)))</f>
        <v>0</v>
      </c>
      <c r="AQ10" s="3">
        <f>IF($A10&gt;='FG1125way_Regular Symbol(2wild)'!H$16,"",IF(F10=0,"",IF(OR(F10=$AM$1,F10=$AN$1,F11=$AM$1,F11=$AN$1,F12=$AM$1,F12=$AN$1,F13=$AM$1,F13=$AN$1,F14=$AM$1,F14=$AN$1),0,1)))</f>
        <v>1</v>
      </c>
      <c r="AS10" s="344">
        <f>IF($A10&gt;='FG1125way_Regular Symbol(2wild)'!D$16,"",IF(B10=0,"",IF(OR(B10=$AM$1,B10=$AT$1,B11=$AM$1,B11=$AT$1,B12=$AM$1,B12=$AT$1),0,1)))</f>
        <v>1</v>
      </c>
      <c r="AT10" s="344">
        <f>IF($A10&gt;='FG1125way_Regular Symbol(2wild)'!E$16,"",IF(C10=0,"",IF(OR(C10=$AM$1,C10=$AT$1,C11=$AM$1,C11=$AT$1,C12=$AM$1,C12=$AT$1),0,1)))</f>
        <v>0</v>
      </c>
      <c r="AU10" s="3">
        <f>IF($A10&gt;='FG1125way_Regular Symbol(2wild)'!F$16,"",IF(D10=0,"",IF(OR(D10=$AM$1,D10=$AT$1,D11=$AM$1,D11=$AT$1,D12=$AM$1,D12=$AT$1,D13=$AM$1,D13=$AT$1,D14=$AM$1,D14=$AT$1),0,1)))</f>
        <v>1</v>
      </c>
      <c r="AV10" s="3">
        <f>IF($A10&gt;='FG1125way_Regular Symbol(2wild)'!G$16,"",IF(E10=0,"",IF(OR(E10=$AM$1,E10=$AT$1,E11=$AM$1,E11=$AT$1,E12=$AM$1,E12=$AT$1,E13=$AM$1,E13=$AT$1,E14=$AM$1,E14=$AT$1),0,1)))</f>
        <v>1</v>
      </c>
      <c r="AW10" s="3">
        <f>IF($A10&gt;='FG1125way_Regular Symbol(2wild)'!H$16,"",IF(F10=0,"",IF(OR(F10=$AM$1,F10=$AT$1,F11=$AM$1,F11=$AT$1,F12=$AM$1,F12=$AT$1,F13=$AM$1,F13=$AT$1,F14=$AM$1,F14=$AT$1),0,1)))</f>
        <v>1</v>
      </c>
      <c r="AY10" s="344">
        <f>IF($A10&gt;='FG1125way_Regular Symbol(2wild)'!D$16,"",IF(B10=0,"",IF(OR(B10=$AM$1,B10=$AZ$1,B11=$AM$1,B11=$AZ$1,B12=$AM$1,B12=$AZ$1),0,1)))</f>
        <v>1</v>
      </c>
      <c r="AZ10" s="344">
        <f>IF($A10&gt;='FG1125way_Regular Symbol(2wild)'!E$16,"",IF(C10=0,"",IF(OR(C10=$AM$1,C10=$AZ$1,C11=$AM$1,C11=$AZ$1,C12=$AM$1,C12=$AZ$1),0,1)))</f>
        <v>0</v>
      </c>
      <c r="BA10" s="3">
        <f>IF($A10&gt;='FG1125way_Regular Symbol(2wild)'!F$16,"",IF(D10=0,"",IF(OR(D10=$AM$1,D10=$AZ$1,D11=$AM$1,D11=$AZ$1,D12=$AM$1,D12=$AZ$1,D13=$AM$1,D13=$AZ$1,D14=$AM$1,D14=$AZ$1),0,1)))</f>
        <v>1</v>
      </c>
      <c r="BB10" s="3">
        <f>IF($A10&gt;='FG1125way_Regular Symbol(2wild)'!G$16,"",IF(E10=0,"",IF(OR(E10=$AM$1,E10=$AZ$1,E11=$AM$1,E11=$AZ$1,E12=$AM$1,E12=$AZ$1,E13=$AM$1,E13=$AZ$1,E14=$AM$1,E14=$AZ$1),0,1)))</f>
        <v>0</v>
      </c>
      <c r="BC10" s="3">
        <f>IF($A10&gt;='FG1125way_Regular Symbol(2wild)'!H$16,"",IF(F10=0,"",IF(OR(F10=$AM$1,F10=$AZ$1,F11=$AM$1,F11=$AZ$1,F12=$AM$1,F12=$AZ$1,F13=$AM$1,F13=$AZ$1,F14=$AM$1,F14=$AZ$1),0,1)))</f>
        <v>1</v>
      </c>
      <c r="BE10" s="344">
        <f>IF($A10&gt;='FG_576way_Regular Symbol(2wild)'!D$16,"",IF(B10=0,"",IF(OR(B10=$AM$1,B10=$BF$1,B11=$AM$1,B11=$BF$1,B12=$AM$1,B12=$BF$1),0,1)))</f>
        <v>1</v>
      </c>
      <c r="BF10" s="344">
        <f>IF($A10&gt;='FG_576way_Regular Symbol(2wild)'!E$16,"",IF(C10=0,"",IF(OR(C10=$AM$1,C10=$BF$1,C11=$AM$1,C11=$BF$1,C12=$AM$1,C12=$BF$1),0,1)))</f>
        <v>0</v>
      </c>
      <c r="BG10" s="3">
        <f>IF($A10&gt;='FG_576way_Regular Symbol(2wild)'!F$16,"",IF(D10=0,"",IF(OR(D10=$AM$1,D10=$BF$1,D11=$AM$1,D11=$BF$1,D12=$AM$1,D12=$BF$1,D13=$AM$1,D13=$BF$1,D14=$AM$1,D14=$BF$1),0,1)))</f>
        <v>1</v>
      </c>
      <c r="BH10" s="3">
        <f>IF($A10&gt;='FG_576way_Regular Symbol(2wild)'!G$16,"",IF(E10=0,"",IF(OR(E10=$AM$1,E10=$BF$1,E11=$AM$1,E11=$BF$1,E12=$AM$1,E12=$BF$1,E13=$AM$1,E13=$BF$1,E14=$AM$1,E14=$BF$1),0,1)))</f>
        <v>1</v>
      </c>
      <c r="BI10" s="3">
        <f>IF($A10&gt;='FG_576way_Regular Symbol(2wild)'!H$16,"",IF(F10=0,"",IF(OR(F10=$AM$1,F10=$BF$1,F11=$AM$1,F11=$BF$1,F12=$AM$1,F12=$BF$1,F13=$AM$1,F13=$BF$1,F14=$AM$1,F14=$BF$1),0,1)))</f>
        <v>1</v>
      </c>
      <c r="BK10" s="344">
        <f>IF($A10&gt;='FG_576way_Regular Symbol(2wild)'!D$16,"",IF(B10=0,"",IF(OR(B10=$AM$1,B10=$BL$1,B11=$AM$1,B11=$BL$1,B12=$AM$1,B12=$BL$1),0,1)))</f>
        <v>1</v>
      </c>
      <c r="BL10" s="344">
        <f>IF($A10&gt;='FG_576way_Regular Symbol(2wild)'!E$16,"",IF(C10=0,"",IF(OR(C10=$AM$1,C10=$BL$1,C11=$AM$1,C11=$BL$1,C12=$AM$1,C12=$BL$1),0,1)))</f>
        <v>0</v>
      </c>
      <c r="BM10" s="3">
        <f>IF($A10&gt;='FG_576way_Regular Symbol(2wild)'!F$16,"",IF(D10=0,"",IF(OR(D10=$AM$1,D10=$BL$1,D11=$AM$1,D11=$BL$1,D12=$AM$1,D12=$BL$1,D13=$AM$1,D13=$BL$1),0,1)))</f>
        <v>1</v>
      </c>
      <c r="BN10" s="3">
        <f>IF($A10&gt;='FG_576way_Regular Symbol(2wild)'!G$16,"",IF(E10=0,"",IF(OR(E10=$AM$1,E10=$BL$1,E11=$AM$1,E11=$BL$1,E12=$AM$1,E12=$BL$1,E13=$AM$1,E13=$BL$1),0,1)))</f>
        <v>1</v>
      </c>
      <c r="BO10" s="3">
        <f>IF($A10&gt;='FG_576way_Regular Symbol(2wild)'!H$16,"",IF(F10=0,"",IF(OR(F10=$AM$1,F10=$BL$1,F11=$AM$1,F11=$BL$1,F12=$AM$1,F12=$BL$1,F13=$AM$1,F13=$BL$1),0,1)))</f>
        <v>1</v>
      </c>
      <c r="BQ10" s="3">
        <f>IF($A10&gt;='FG1125way_Regular Symbol(2wild)'!D$16,"",IF(B10=0,"",IF(OR(B10=$BQ$1,B10=$BR$1,B11=$BQ$1,B11=$BR$1,B12=$BQ$1,B12=$BR$1),0,1)))</f>
        <v>1</v>
      </c>
      <c r="BR10" s="3">
        <f>IF($A10&gt;='FG1125way_Regular Symbol(2wild)'!E$16,"",IF(C10=0,"",IF(OR(C10=$BQ$1,C10=$BR$1,C11=$BQ$1,C11=$BR$1,C12=$BQ$1,C12=$BR$1),0,1)))</f>
        <v>0</v>
      </c>
      <c r="BS10" s="3">
        <f>IF($A10&gt;='FG1125way_Regular Symbol(2wild)'!F$16,"",IF(D10=0,"",IF(OR(D10=$BQ$1,D10=$BR$1,D11=$BQ$1,D11=$BR$1,D12=$BQ$1,D12=$BR$1,D13=$BQ$1,D13=$BR$1,D14=$BQ$1,D14=$BR$1),0,1)))</f>
        <v>1</v>
      </c>
      <c r="BT10" s="3">
        <f>IF($A10&gt;='FG1125way_Regular Symbol(2wild)'!G$16,"",IF(E10=0,"",IF(OR(E10=$BQ$1,E10=$BR$1,E11=$BQ$1,E11=$BR$1,E12=$BQ$1,E12=$BR$1,E13=$BQ$1,E13=$BR$1,E14=$BQ$1,E14=$BR$1),0,1)))</f>
        <v>1</v>
      </c>
      <c r="BU10" s="3">
        <f>IF($A10&gt;='FG1125way_Regular Symbol(2wild)'!H$16,"",IF(F10=0,"",IF(OR(F10=$BQ$1,F10=$BR$1,F11=$BQ$1,F11=$BR$1,F12=$BQ$1,F12=$BR$1,F13=$BQ$1,F13=$BR$1,F14=$BQ$1,F14=$BR$1),0,1)))</f>
        <v>1</v>
      </c>
      <c r="BW10" s="3">
        <f>IF($A10&gt;='FG1125way_Regular Symbol(2wild)'!D$16,"",IF(B10=0,"",IF(OR(B10=$BW$1,B11=$BW$1,B12=$BW$1,B10=$BX$1,B11=$BX$1,B12=$BX$1),0,1)))</f>
        <v>1</v>
      </c>
      <c r="BX10" s="3">
        <f>IF($A10&gt;='FG1125way_Regular Symbol(2wild)'!E$16,"",IF(C10=0,"",IF(OR(C10=$BW$1,C11=$BW$1,C12=$BW$1,C10=$BX$1,C11=$BX$1,C12=$BX$1),0,1)))</f>
        <v>0</v>
      </c>
      <c r="BY10" s="3">
        <f>IF($A10&gt;='FG1125way_Regular Symbol(2wild)'!F$16,"",IF(D10=0,"",IF(OR(D10=$BW$1,D11=$BW$1,D12=$BW$1,D10=$BX$1,D11=$BX$1,D12=$BX$1,D13=$BW$1,D13=$BX$1,D14=$BW$1,D14=$BX$1),0,1)))</f>
        <v>1</v>
      </c>
      <c r="BZ10" s="3">
        <f>IF($A10&gt;='FG1125way_Regular Symbol(2wild)'!G$16,"",IF(E10=0,"",IF(OR(E10=$BW$1,E11=$BW$1,E12=$BW$1,E10=$BX$1,E11=$BX$1,E12=$BX$1,E13=$BW$1,E13=$BX$1,E14=$BW$1,E14=$BX$1),0,1)))</f>
        <v>1</v>
      </c>
      <c r="CA10" s="3">
        <f>IF($A10&gt;='FG1125way_Regular Symbol(2wild)'!H$16,"",IF(F10=0,"",IF(OR(F10=$BW$1,F11=$BW$1,F12=$BW$1,F10=$BX$1,F11=$BX$1,F12=$BX$1,F13=$BW$1,F13=$BX$1,F14=$BW$1,F14=$BX$1),0,1)))</f>
        <v>1</v>
      </c>
      <c r="CC10" s="3">
        <f>IF($A10&gt;='FG1125way_Regular Symbol(2wild)'!D$16,"",IF(B10=0,"",IF(OR(B10=$BW$1,B11=$BW$1,B12=$BW$1,B10=$CD$1,B11=$CD$1,B12=$CD$1),0,1)))</f>
        <v>0</v>
      </c>
      <c r="CD10" s="3">
        <f>IF($A10&gt;='FG1125way_Regular Symbol(2wild)'!E$16,"",IF(C10=0,"",IF(OR(C10=$BW$1,C11=$BW$1,C12=$BW$1,C10=$CD$1,C11=$CD$1,C12=$CD$1),0,1)))</f>
        <v>0</v>
      </c>
      <c r="CE10" s="3">
        <f>IF($A10&gt;='FG1125way_Regular Symbol(2wild)'!F$16,"",IF(D10=0,"",IF(OR(D10=$BW$1,D11=$BW$1,D12=$BW$1,D10=$CD$1,D11=$CD$1,D12=$CD$1,D13=$BW$1,D13=$CD$1,D14=$BW$1,D14=$CD$1),0,1)))</f>
        <v>1</v>
      </c>
      <c r="CF10" s="3">
        <f>IF($A10&gt;='FG1125way_Regular Symbol(2wild)'!G$16,"",IF(E10=0,"",IF(OR(E10=$BW$1,E11=$BW$1,E12=$BW$1,E10=$CD$1,E11=$CD$1,E12=$CD$1,E13=$BW$1,E13=$CD$1,E14=$BW$1,E14=$CD$1),0,1)))</f>
        <v>0</v>
      </c>
      <c r="CG10" s="3">
        <f>IF($A10&gt;='FG1125way_Regular Symbol(2wild)'!H$16,"",IF(F10=0,"",IF(OR(F10=$BW$1,F11=$BW$1,F12=$BW$1,F10=$CD$1,F11=$CD$1,F12=$CD$1,F13=$BW$1,F13=$CD$1,F14=$BW$1,F14=$CD$1),0,1)))</f>
        <v>0</v>
      </c>
      <c r="CI10" s="3">
        <f>IF($A10&gt;='FG1125way_Regular Symbol(2wild)'!D$16,"",IF(B10=0,"",IF(OR(B10=$BW$1,B11=$BW$1,B12=$BW$1,B10=$CJ$1,B11=$CJ$1,B12=$CJ$1),0,1)))</f>
        <v>0</v>
      </c>
      <c r="CJ10" s="3">
        <f>IF($A10&gt;='FG1125way_Regular Symbol(2wild)'!E$16,"",IF(C10=0,"",IF(OR(C10=$BW$1,C11=$BW$1,C12=$BW$1,C10=$CJ$1,C11=$CJ$1,C12=$CJ$1),0,1)))</f>
        <v>0</v>
      </c>
      <c r="CK10" s="3">
        <f>IF($A10&gt;='FG1125way_Regular Symbol(2wild)'!F$16,"",IF(D10=0,"",IF(OR(D10=$BW$1,D11=$BW$1,D12=$BW$1,D10=$CJ$1,D11=$CJ$1,D12=$CJ$1,D13=$BW$1,D13=$CJ$1,D14=$BW$1,D14=$CJ$1),0,1)))</f>
        <v>1</v>
      </c>
      <c r="CL10" s="3">
        <f>IF($A10&gt;='FG1125way_Regular Symbol(2wild)'!G$16,"",IF(E10=0,"",IF(OR(E10=$BW$1,E11=$BW$1,E12=$BW$1,E10=$CJ$1,E11=$CJ$1,E12=$CJ$1,E13=$BW$1,E13=$CJ$1,E14=$BW$1,E14=$CJ$1),0,1)))</f>
        <v>1</v>
      </c>
      <c r="CM10" s="3">
        <f>IF($A10&gt;='FG1125way_Regular Symbol(2wild)'!H$16,"",IF(F10=0,"",IF(OR(F10=$BW$1,F11=$BW$1,F12=$BW$1,F10=$CJ$1,F11=$CJ$1,F12=$CJ$1,F13=$BW$1,F13=$CJ$1,F14=$BW$1,F14=$CJ$1),0,1)))</f>
        <v>1</v>
      </c>
      <c r="CO10" s="3">
        <f>IF($A10&gt;='FG1125way_Regular Symbol(2wild)'!D$16,"",IF(B10=0,"",IF(OR(B10=$BW$1,B11=$BW$1,B12=$BW$1,B10=$CP$1,B11=$CP$1,B12=$CP$1),0,1)))</f>
        <v>1</v>
      </c>
      <c r="CP10" s="3">
        <f>IF($A10&gt;='FG1125way_Regular Symbol(2wild)'!E$16,"",IF(C10=0,"",IF(OR(C10=$BW$1,C11=$BW$1,C12=$BW$1,C10=$CP$1,C11=$CP$1,C12=$CP$1),0,1)))</f>
        <v>0</v>
      </c>
      <c r="CQ10" s="3">
        <f>IF($A10&gt;='FG1125way_Regular Symbol(2wild)'!F$16,"",IF(D10=0,"",IF(OR(D10=$BW$1,D11=$BW$1,D12=$BW$1,D10=$CP$1,D11=$CP$1,D12=$CP$1,D13=$BW$1,D13=$CP$1,D14=$BW$1,D14=$CP$1),0,1)))</f>
        <v>0</v>
      </c>
      <c r="CR10" s="3">
        <f>IF($A10&gt;='FG1125way_Regular Symbol(2wild)'!G$16,"",IF(E10=0,"",IF(OR(E10=$BW$1,E11=$BW$1,E12=$BW$1,E10=$CP$1,E11=$CP$1,E12=$CP$1,E13=$BW$1,E13=$CP$1,E14=$BW$1,E14=$CP$1),0,1)))</f>
        <v>1</v>
      </c>
      <c r="CS10" s="3">
        <f>IF($A10&gt;='FG1125way_Regular Symbol(2wild)'!H$16,"",IF(F10=0,"",IF(OR(F10=$BW$1,F11=$BW$1,F12=$BW$1,F10=$CP$1,F11=$CP$1,F12=$CP$1,F13=$BW$1,F13=$CP$1,F14=$BW$1,F14=$CP$1),0,1)))</f>
        <v>0</v>
      </c>
      <c r="CU10" s="3">
        <f>IF($A10&gt;='FG1125way_Regular Symbol(2wild)'!D$16,"",IF(B10=0,"",IF(OR(B10=$BW$1,B11=$BW$1,B12=$BW$1,B10=$CV$1,B11=$CV$1,B12=$CV$1),0,1)))</f>
        <v>1</v>
      </c>
      <c r="CV10" s="3">
        <f>IF($A10&gt;='FG1125way_Regular Symbol(2wild)'!E$16,"",IF(C10=0,"",IF(OR(C10=$BW$1,C11=$BW$1,C12=$BW$1,C10=$CV$1,C11=$CV$1,C12=$CV$1),0,1)))</f>
        <v>0</v>
      </c>
      <c r="CW10" s="3">
        <f>IF($A10&gt;='FG1125way_Regular Symbol(2wild)'!F$16,"",IF(D10=0,"",IF(OR(D10=$BW$1,D11=$BW$1,D12=$BW$1,D10=$CV$1,D11=$CV$1,D12=$CV$1,D13=$BW$1,D13=$CV$1,D14=$BW$1,D14=$CV$1),0,1)))</f>
        <v>1</v>
      </c>
      <c r="CX10" s="3">
        <f>IF($A10&gt;='FG1125way_Regular Symbol(2wild)'!G$16,"",IF(E10=0,"",IF(OR(E10=$BW$1,E11=$BW$1,E12=$BW$1,E10=$CV$1,E11=$CV$1,E12=$CV$1,E13=$BW$1,E13=$CV$1,E14=$BW$1,E14=$CV$1),0,1)))</f>
        <v>1</v>
      </c>
      <c r="CY10" s="3">
        <f>IF($A10&gt;='FG1125way_Regular Symbol(2wild)'!H$16,"",IF(F10=0,"",IF(OR(F10=$BW$1,F11=$BW$1,F12=$BW$1,F10=$CV$1,F11=$CV$1,F12=$CV$1,F13=$BW$1,F13=$CV$1,F14=$BW$1,F14=$CV$1),0,1)))</f>
        <v>1</v>
      </c>
    </row>
    <row r="11" spans="1:103">
      <c r="A11" s="337">
        <f>IF('FG_243way_Regular Symbol'!L10="","",'FG_243way_Regular Symbol'!L10)</f>
        <v>7</v>
      </c>
      <c r="B11" s="191" t="str">
        <f>IF('FG_576way_Regular Symbol(2wild)'!Q10="",
IF($A11-'FG_576way_Regular Symbol(2wild)'!D$16&gt;='FG_1125way_RegularＸ_W()'!B$2-1,"",VLOOKUP($A11-'FG_243way_Regular Symbol'!D$16,'FG_576way_Regular Symbol(2wild)'!$P$3:$U$99,'FG_1125way_RegularＸ_W()'!B$3+1,FALSE)),
'FG_576way_Regular Symbol(2wild)'!Q10)</f>
        <v>Q</v>
      </c>
      <c r="C11" s="191" t="str">
        <f>IF('FG_576way_Regular Symbol(2wild)'!R10="",
IF($A11-'FG_576way_Regular Symbol(2wild)'!E$16&gt;='FG_1125way_RegularＸ_W()'!C$2-1,"",VLOOKUP($A11-'FG_243way_Regular Symbol'!E$16,'FG_576way_Regular Symbol(2wild)'!$P$3:$U$99,'FG_1125way_RegularＸ_W()'!C$3+1,FALSE)),
'FG_576way_Regular Symbol(2wild)'!R10)</f>
        <v>K</v>
      </c>
      <c r="D11" s="191" t="str">
        <f>IF('FG_576way_Regular Symbol(2wild)'!S10="",
IF($A11-'FG_576way_Regular Symbol(2wild)'!F$16&gt;='FG_1125way_RegularＸ_W()'!D$2-1,"",VLOOKUP($A11-'FG_243way_Regular Symbol'!F$16,'FG_576way_Regular Symbol(2wild)'!$P$3:$U$99,'FG_1125way_RegularＸ_W()'!D$3+1,FALSE)),
'FG_576way_Regular Symbol(2wild)'!S10)</f>
        <v>TE</v>
      </c>
      <c r="E11" s="191" t="str">
        <f>IF('FG_576way_Regular Symbol(2wild)'!T10="",
IF($A11-'FG_576way_Regular Symbol(2wild)'!G$16&gt;='FG_1125way_RegularＸ_W()'!E$2-1,"",VLOOKUP($A11-'FG_243way_Regular Symbol'!G$16,'FG_576way_Regular Symbol(2wild)'!$P$3:$U$99,'FG_1125way_RegularＸ_W()'!E$3+1,FALSE)),
'FG_576way_Regular Symbol(2wild)'!T10)</f>
        <v>Q</v>
      </c>
      <c r="F11" s="191" t="str">
        <f>IF('FG_576way_Regular Symbol(2wild)'!U10="",
IF($A11-'FG_576way_Regular Symbol(2wild)'!H$16&gt;='FG_1125way_RegularＸ_W()'!F$2-1,"",VLOOKUP($A11-'FG_243way_Regular Symbol'!H$16,'FG_576way_Regular Symbol(2wild)'!$P$3:$U$99,'FG_1125way_RegularＸ_W()'!F$3+1,FALSE)),
'FG_576way_Regular Symbol(2wild)'!U10)</f>
        <v>Q</v>
      </c>
      <c r="H11" s="352" t="s">
        <v>189</v>
      </c>
      <c r="I11" s="3">
        <f>SUM(CC4:CC100)</f>
        <v>30</v>
      </c>
      <c r="J11" s="3">
        <f>SUM(CD4:CD100)</f>
        <v>54</v>
      </c>
      <c r="K11" s="3">
        <f>SUM(CE4:CE100)</f>
        <v>47</v>
      </c>
      <c r="L11" s="3">
        <f>SUM(CF4:CF100)</f>
        <v>28</v>
      </c>
      <c r="M11" s="3">
        <f>SUM(CG4:CG100)</f>
        <v>36</v>
      </c>
      <c r="N11" s="363">
        <f t="shared" si="0"/>
        <v>7</v>
      </c>
      <c r="O11" s="344">
        <f>IF($A11&gt;='FG1125way_Regular Symbol(2wild)'!D$16,"",IF(B11="","",IF(OR(B11=$O$1,B11=$P$1,B12=$O$1,B12=$P$1,B13=$O$1,B13=$P$1),0,1)))</f>
        <v>0</v>
      </c>
      <c r="P11" s="344">
        <f>IF($A11&gt;='FG1125way_Regular Symbol(2wild)'!E$16,"",IF(C11="","",IF(OR(C11=$O$1,C11=$P$1,C12=$O$1,C12=$P$1,C13=$O$1,C13=$P$1),0,1)))</f>
        <v>0</v>
      </c>
      <c r="Q11" s="344">
        <f>IF($A11&gt;='FG1125way_Regular Symbol(2wild)'!F$16,"",IF(D11="","",IF(OR(D11=$O$1,D11=$P$1,D12=$O$1,D12=$P$1,D13=$O$1,D13=$P$1,D14=$O$1,D14=$P$1,D15=$O$1,D15=$P$1),0,1)))</f>
        <v>0</v>
      </c>
      <c r="R11" s="344">
        <f>IF($A11&gt;='FG1125way_Regular Symbol(2wild)'!G$16,"",IF(E11="","",IF(OR(E11=$O$1,E11=$P$1,E12=$O$1,E12=$P$1,E13=$O$1,E13=$P$1,E14=$O$1,E14=$P$1,E15=$O$1,E15=$P$1),0,1)))</f>
        <v>0</v>
      </c>
      <c r="S11" s="344">
        <f>IF($A11&gt;='FG1125way_Regular Symbol(2wild)'!H$16,"",IF(F11="","",IF(OR(F11=$O$1,F11=$P$1,F12=$O$1,F12=$P$1,F13=$O$1,F13=$P$1,F14=$O$1,F14=$P$1,F15=$O$1,F15=$P$1),0,1)))</f>
        <v>1</v>
      </c>
      <c r="U11" s="344">
        <f>IF($A11&gt;='FG1125way_Regular Symbol(2wild)'!D$16,"",IF(B11=0,"",IF(OR(B11=$U$1,B11=$V$1,B12=$U$1,B12=$V$1,B13=$U$1,B13=$V$1),0,1)))</f>
        <v>1</v>
      </c>
      <c r="V11" s="344">
        <f>IF($A11&gt;='FG1125way_Regular Symbol(2wild)'!E$16,"",IF(C11=0,"",IF(OR(C11=$U$1,C11=$V$1,C12=$U$1,C12=$V$1,C13=$U$1,C13=$V$1),0,1)))</f>
        <v>0</v>
      </c>
      <c r="W11" s="3">
        <f>IF($A11&gt;='FG1125way_Regular Symbol(2wild)'!F$16,"",IF(D11=0,"",IF(OR(D11=$U$1,D11=$V$1,D12=$U$1,D12=$V$1,D13=$U$1,D13=$V$1,D14=$U$1,D14=$V$1,D15=$U$1,D15=$V$1),0,1)))</f>
        <v>1</v>
      </c>
      <c r="X11" s="3">
        <f>IF($A11&gt;='FG1125way_Regular Symbol(2wild)'!G$16,"",IF(E11=0,"",IF(OR(E11=$U$1,E11=$V$1,E12=$U$1,E12=$V$1,E13=$U$1,E13=$V$1,E14=$U$1,E14=$V$1,E15=$U$1,E15=$V$1),0,1)))</f>
        <v>1</v>
      </c>
      <c r="Y11" s="3">
        <f>IF($A11&gt;='FG1125way_Regular Symbol(2wild)'!H$16,"",IF(F11=0,"",IF(OR(F11=$U$1,F11=$V$1,F12=$U$1,F12=$V$1,F13=$U$1,F13=$V$1,F14=$U$1,F14=$V$1,F15=$U$1,F15=$V$1),0,1)))</f>
        <v>1</v>
      </c>
      <c r="AA11" s="344">
        <f>IF($A11&gt;='FG1125way_Regular Symbol(2wild)'!D$16,"",IF(B11=0,"",IF(OR(B11=$AA$1,B11=$AB$1,B12=$AA$1,B12=$AB$1,B13=$AA$1,,B13=$AB$1),0,1)))</f>
        <v>1</v>
      </c>
      <c r="AB11" s="344">
        <f>IF($A11&gt;='FG1125way_Regular Symbol(2wild)'!E$16,"",IF(C11=0,"",IF(OR(C11=$AA$1,C11=$AB$1,C12=$AA$1,C12=$AB$1,C13=$AA$1,,C13=$AB$1),0,1)))</f>
        <v>0</v>
      </c>
      <c r="AC11" s="3">
        <f>IF($A11&gt;='FG1125way_Regular Symbol(2wild)'!F$16,"",IF(D11=0,"",IF(OR(D11=$AA$1,D11=$AB$1,D12=$AA$1,D12=$AB$1,D13=$AA$1,D13=$AB$1,D14=$AA$1,D14=$AB$1,D15=$AA$1,D15=$AB$1),0,1)))</f>
        <v>1</v>
      </c>
      <c r="AD11" s="3">
        <f>IF($A11&gt;='FG1125way_Regular Symbol(2wild)'!G$16,"",IF(E11=0,"",IF(OR(E11=$AA$1,E11=$AB$1,E12=$AA$1,E12=$AB$1,E13=$AA$1,E13=$AB$1,E14=$AA$1,E14=$AB$1,E15=$AA$1,E15=$AB$1),0,1)))</f>
        <v>1</v>
      </c>
      <c r="AE11" s="3">
        <f>IF($A11&gt;='FG1125way_Regular Symbol(2wild)'!H$16,"",IF(F11=0,"",IF(OR(F11=$AA$1,F11=$AB$1,F12=$AA$1,F12=$AB$1,F13=$AA$1,F13=$AB$1,F14=$AA$1,F14=$AB$1,F15=$AA$1,F15=$AB$1),0,1)))</f>
        <v>1</v>
      </c>
      <c r="AG11" s="344">
        <f>IF($A11&gt;='FG1125way_Regular Symbol(2wild)'!D$16,"",IF(B11=0,"",IF(OR(B11=$AG$1,B11=$AH$1,B12=$AG$1,B12=$AH$1,B13=$AG$1,B13=$AH$1),0,1)))</f>
        <v>1</v>
      </c>
      <c r="AH11" s="344">
        <f>IF($A11&gt;='FG1125way_Regular Symbol(2wild)'!E$16,"",IF(C11=0,"",IF(OR(C11=$AG$1,C11=$AH$1,C12=$AG$1,C12=$AH$1,C13=$AG$1,C13=$AH$1),0,1)))</f>
        <v>0</v>
      </c>
      <c r="AI11" s="3">
        <f>IF($A11&gt;='FG1125way_Regular Symbol(2wild)'!F$16,"",IF(D11=0,"",IF(OR(D11=$AG$1,D11=$AH$1,D12=$AG$1,D12=$AH$1,D13=$AG$1,D13=$AH$1,D14=$AG$1,D14=$AH$1,D15=$AG$1,D15=$AH$1),0,1)))</f>
        <v>1</v>
      </c>
      <c r="AJ11" s="3">
        <f>IF($A11&gt;='FG1125way_Regular Symbol(2wild)'!G$16,"",IF(E11=0,"",IF(OR(E11=$AG$1,E11=$AH$1,E12=$AG$1,E12=$AH$1,E13=$AG$1,E13=$AH$1,E14=$AG$1,E14=$AH$1,E15=$AG$1,E15=$AH$1),0,1)))</f>
        <v>1</v>
      </c>
      <c r="AK11" s="3">
        <f>IF($A11&gt;='FG1125way_Regular Symbol(2wild)'!H$16,"",IF(F11=0,"",IF(OR(F11=$AG$1,F11=$AH$1,F12=$AG$1,F12=$AH$1,F13=$AG$1,F13=$AH$1,F14=$AG$1,F14=$AH$1,F15=$AG$1,F15=$AH$1),0,1)))</f>
        <v>1</v>
      </c>
      <c r="AM11" s="344">
        <f>IF($A11&gt;='FG1125way_Regular Symbol(2wild)'!D$16,"",IF(B11=0,"",IF(OR(B11=$AM$1,B11=$AN$1,B12=$AM$1,B12=$AN$1,B13=$AM$1,B13=$AN$1),0,1)))</f>
        <v>1</v>
      </c>
      <c r="AN11" s="344">
        <f>IF($A11&gt;='FG1125way_Regular Symbol(2wild)'!E$16,"",IF(C11=0,"",IF(OR(C11=$AM$1,C11=$AN$1,C12=$AM$1,C12=$AN$1,C13=$AM$1,C13=$AN$1),0,1)))</f>
        <v>0</v>
      </c>
      <c r="AO11" s="3">
        <f>IF($A11&gt;='FG1125way_Regular Symbol(2wild)'!F$16,"",IF(D11=0,"",IF(OR(D11=$AM$1,D11=$AN$1,D12=$AM$1,D12=$AN$1,D13=$AM$1,D13=$AN$1,D14=$AM$1,D14=$AN$1,D15=$AM$1,D15=$AN$1),0,1)))</f>
        <v>0</v>
      </c>
      <c r="AP11" s="3">
        <f>IF($A11&gt;='FG1125way_Regular Symbol(2wild)'!G$16,"",IF(E11=0,"",IF(OR(E11=$AM$1,E11=$AN$1,E12=$AM$1,E12=$AN$1,E13=$AM$1,E13=$AN$1,E14=$AM$1,E14=$AN$1,E15=$AM$1,E15=$AN$1),0,1)))</f>
        <v>0</v>
      </c>
      <c r="AQ11" s="3">
        <f>IF($A11&gt;='FG1125way_Regular Symbol(2wild)'!H$16,"",IF(F11=0,"",IF(OR(F11=$AM$1,F11=$AN$1,F12=$AM$1,F12=$AN$1,F13=$AM$1,F13=$AN$1,F14=$AM$1,F14=$AN$1,F15=$AM$1,F15=$AN$1),0,1)))</f>
        <v>1</v>
      </c>
      <c r="AS11" s="344">
        <f>IF($A11&gt;='FG1125way_Regular Symbol(2wild)'!D$16,"",IF(B11=0,"",IF(OR(B11=$AM$1,B11=$AT$1,B12=$AM$1,B12=$AT$1,B13=$AM$1,B13=$AT$1),0,1)))</f>
        <v>1</v>
      </c>
      <c r="AT11" s="344">
        <f>IF($A11&gt;='FG1125way_Regular Symbol(2wild)'!E$16,"",IF(C11=0,"",IF(OR(C11=$AM$1,C11=$AT$1,C12=$AM$1,C12=$AT$1,C13=$AM$1,C13=$AT$1),0,1)))</f>
        <v>0</v>
      </c>
      <c r="AU11" s="3">
        <f>IF($A11&gt;='FG1125way_Regular Symbol(2wild)'!F$16,"",IF(D11=0,"",IF(OR(D11=$AM$1,D11=$AT$1,D12=$AM$1,D12=$AT$1,D13=$AM$1,D13=$AT$1,D14=$AM$1,D14=$AT$1,D15=$AM$1,D15=$AT$1),0,1)))</f>
        <v>1</v>
      </c>
      <c r="AV11" s="3">
        <f>IF($A11&gt;='FG1125way_Regular Symbol(2wild)'!G$16,"",IF(E11=0,"",IF(OR(E11=$AM$1,E11=$AT$1,E12=$AM$1,E12=$AT$1,E13=$AM$1,E13=$AT$1,E14=$AM$1,E14=$AT$1,E15=$AM$1,E15=$AT$1),0,1)))</f>
        <v>1</v>
      </c>
      <c r="AW11" s="3">
        <f>IF($A11&gt;='FG1125way_Regular Symbol(2wild)'!H$16,"",IF(F11=0,"",IF(OR(F11=$AM$1,F11=$AT$1,F12=$AM$1,F12=$AT$1,F13=$AM$1,F13=$AT$1,F14=$AM$1,F14=$AT$1,F15=$AM$1,F15=$AT$1),0,1)))</f>
        <v>1</v>
      </c>
      <c r="AY11" s="344">
        <f>IF($A11&gt;='FG1125way_Regular Symbol(2wild)'!D$16,"",IF(B11=0,"",IF(OR(B11=$AM$1,B11=$AZ$1,B12=$AM$1,B12=$AZ$1,B13=$AM$1,B13=$AZ$1),0,1)))</f>
        <v>1</v>
      </c>
      <c r="AZ11" s="344">
        <f>IF($A11&gt;='FG1125way_Regular Symbol(2wild)'!E$16,"",IF(C11=0,"",IF(OR(C11=$AM$1,C11=$AZ$1,C12=$AM$1,C12=$AZ$1,C13=$AM$1,C13=$AZ$1),0,1)))</f>
        <v>0</v>
      </c>
      <c r="BA11" s="3">
        <f>IF($A11&gt;='FG1125way_Regular Symbol(2wild)'!F$16,"",IF(D11=0,"",IF(OR(D11=$AM$1,D11=$AZ$1,D12=$AM$1,D12=$AZ$1,D13=$AM$1,D13=$AZ$1,D14=$AM$1,D14=$AZ$1,D15=$AM$1,D15=$AZ$1),0,1)))</f>
        <v>1</v>
      </c>
      <c r="BB11" s="3">
        <f>IF($A11&gt;='FG1125way_Regular Symbol(2wild)'!G$16,"",IF(E11=0,"",IF(OR(E11=$AM$1,E11=$AZ$1,E12=$AM$1,E12=$AZ$1,E13=$AM$1,E13=$AZ$1,E14=$AM$1,E14=$AZ$1,E15=$AM$1,E15=$AZ$1),0,1)))</f>
        <v>0</v>
      </c>
      <c r="BC11" s="3">
        <f>IF($A11&gt;='FG1125way_Regular Symbol(2wild)'!H$16,"",IF(F11=0,"",IF(OR(F11=$AM$1,F11=$AZ$1,F12=$AM$1,F12=$AZ$1,F13=$AM$1,F13=$AZ$1,F14=$AM$1,F14=$AZ$1,F15=$AM$1,F15=$AZ$1),0,1)))</f>
        <v>1</v>
      </c>
      <c r="BE11" s="344">
        <f>IF($A11&gt;='FG_576way_Regular Symbol(2wild)'!D$16,"",IF(B11=0,"",IF(OR(B11=$AM$1,B11=$BF$1,B12=$AM$1,B12=$BF$1,B13=$AM$1,B13=$BF$1),0,1)))</f>
        <v>1</v>
      </c>
      <c r="BF11" s="344">
        <f>IF($A11&gt;='FG_576way_Regular Symbol(2wild)'!E$16,"",IF(C11=0,"",IF(OR(C11=$AM$1,C11=$BF$1,C12=$AM$1,C12=$BF$1,C13=$AM$1,C13=$BF$1),0,1)))</f>
        <v>0</v>
      </c>
      <c r="BG11" s="3">
        <f>IF($A11&gt;='FG_576way_Regular Symbol(2wild)'!F$16,"",IF(D11=0,"",IF(OR(D11=$AM$1,D11=$BF$1,D12=$AM$1,D12=$BF$1,D13=$AM$1,D13=$BF$1,D14=$AM$1,D14=$BF$1,D15=$AM$1,D15=$BF$1),0,1)))</f>
        <v>1</v>
      </c>
      <c r="BH11" s="3">
        <f>IF($A11&gt;='FG_576way_Regular Symbol(2wild)'!G$16,"",IF(E11=0,"",IF(OR(E11=$AM$1,E11=$BF$1,E12=$AM$1,E12=$BF$1,E13=$AM$1,E13=$BF$1,E14=$AM$1,E14=$BF$1,E15=$AM$1,E15=$BF$1),0,1)))</f>
        <v>1</v>
      </c>
      <c r="BI11" s="3">
        <f>IF($A11&gt;='FG_576way_Regular Symbol(2wild)'!H$16,"",IF(F11=0,"",IF(OR(F11=$AM$1,F11=$BF$1,F12=$AM$1,F12=$BF$1,F13=$AM$1,F13=$BF$1,F14=$AM$1,F14=$BF$1,F15=$AM$1,F15=$BF$1),0,1)))</f>
        <v>1</v>
      </c>
      <c r="BK11" s="344">
        <f>IF($A11&gt;='FG_576way_Regular Symbol(2wild)'!D$16,"",IF(B11=0,"",IF(OR(B11=$AM$1,B11=$BL$1,B12=$AM$1,B12=$BL$1,B13=$AM$1,B13=$BL$1),0,1)))</f>
        <v>1</v>
      </c>
      <c r="BL11" s="344">
        <f>IF($A11&gt;='FG_576way_Regular Symbol(2wild)'!E$16,"",IF(C11=0,"",IF(OR(C11=$AM$1,C11=$BL$1,C12=$AM$1,C12=$BL$1,C13=$AM$1,C13=$BL$1),0,1)))</f>
        <v>0</v>
      </c>
      <c r="BM11" s="3">
        <f>IF($A11&gt;='FG_576way_Regular Symbol(2wild)'!F$16,"",IF(D11=0,"",IF(OR(D11=$AM$1,D11=$BL$1,D12=$AM$1,D12=$BL$1,D13=$AM$1,D13=$BL$1,D14=$AM$1,D14=$BL$1),0,1)))</f>
        <v>1</v>
      </c>
      <c r="BN11" s="3">
        <f>IF($A11&gt;='FG_576way_Regular Symbol(2wild)'!G$16,"",IF(E11=0,"",IF(OR(E11=$AM$1,E11=$BL$1,E12=$AM$1,E12=$BL$1,E13=$AM$1,E13=$BL$1,E14=$AM$1,E14=$BL$1),0,1)))</f>
        <v>1</v>
      </c>
      <c r="BO11" s="3">
        <f>IF($A11&gt;='FG_576way_Regular Symbol(2wild)'!H$16,"",IF(F11=0,"",IF(OR(F11=$AM$1,F11=$BL$1,F12=$AM$1,F12=$BL$1,F13=$AM$1,F13=$BL$1,F14=$AM$1,F14=$BL$1),0,1)))</f>
        <v>1</v>
      </c>
      <c r="BQ11" s="3">
        <f>IF($A11&gt;='FG1125way_Regular Symbol(2wild)'!D$16,"",IF(B11=0,"",IF(OR(B11=$BQ$1,B11=$BR$1,B12=$BQ$1,B12=$BR$1,B13=$BQ$1,B13=$BR$1),0,1)))</f>
        <v>1</v>
      </c>
      <c r="BR11" s="3">
        <f>IF($A11&gt;='FG1125way_Regular Symbol(2wild)'!E$16,"",IF(C11=0,"",IF(OR(C11=$BQ$1,C11=$BR$1,C12=$BQ$1,C12=$BR$1,C13=$BQ$1,C13=$BR$1),0,1)))</f>
        <v>0</v>
      </c>
      <c r="BS11" s="3">
        <f>IF($A11&gt;='FG1125way_Regular Symbol(2wild)'!F$16,"",IF(D11=0,"",IF(OR(D11=$BQ$1,D11=$BR$1,D12=$BQ$1,D12=$BR$1,D13=$BQ$1,D13=$BR$1,D14=$BQ$1,D14=$BR$1,D15=$BQ$1,D15=$BR$1),0,1)))</f>
        <v>1</v>
      </c>
      <c r="BT11" s="3">
        <f>IF($A11&gt;='FG1125way_Regular Symbol(2wild)'!G$16,"",IF(E11=0,"",IF(OR(E11=$BQ$1,E11=$BR$1,E12=$BQ$1,E12=$BR$1,E13=$BQ$1,E13=$BR$1,E14=$BQ$1,E14=$BR$1,E15=$BQ$1,E15=$BR$1),0,1)))</f>
        <v>1</v>
      </c>
      <c r="BU11" s="3">
        <f>IF($A11&gt;='FG1125way_Regular Symbol(2wild)'!H$16,"",IF(F11=0,"",IF(OR(F11=$BQ$1,F11=$BR$1,F12=$BQ$1,F12=$BR$1,F13=$BQ$1,F13=$BR$1,F14=$BQ$1,F14=$BR$1,F15=$BQ$1,F15=$BR$1),0,1)))</f>
        <v>1</v>
      </c>
      <c r="BW11" s="3">
        <f>IF($A11&gt;='FG1125way_Regular Symbol(2wild)'!D$16,"",IF(B11=0,"",IF(OR(B11=$BW$1,B12=$BW$1,B13=$BW$1,B11=$BX$1,B12=$BX$1,B13=$BX$1),0,1)))</f>
        <v>1</v>
      </c>
      <c r="BX11" s="3">
        <f>IF($A11&gt;='FG1125way_Regular Symbol(2wild)'!E$16,"",IF(C11=0,"",IF(OR(C11=$BW$1,C12=$BW$1,C13=$BW$1,C11=$BX$1,C12=$BX$1,C13=$BX$1),0,1)))</f>
        <v>0</v>
      </c>
      <c r="BY11" s="3">
        <f>IF($A11&gt;='FG1125way_Regular Symbol(2wild)'!F$16,"",IF(D11=0,"",IF(OR(D11=$BW$1,D12=$BW$1,D13=$BW$1,D11=$BX$1,D12=$BX$1,D13=$BX$1,D14=$BW$1,D14=$BX$1,D15=$BW$1,D15=$BX$1),0,1)))</f>
        <v>1</v>
      </c>
      <c r="BZ11" s="3">
        <f>IF($A11&gt;='FG1125way_Regular Symbol(2wild)'!G$16,"",IF(E11=0,"",IF(OR(E11=$BW$1,E12=$BW$1,E13=$BW$1,E11=$BX$1,E12=$BX$1,E13=$BX$1,E14=$BW$1,E14=$BX$1,E15=$BW$1,E15=$BX$1),0,1)))</f>
        <v>1</v>
      </c>
      <c r="CA11" s="3">
        <f>IF($A11&gt;='FG1125way_Regular Symbol(2wild)'!H$16,"",IF(F11=0,"",IF(OR(F11=$BW$1,F12=$BW$1,F13=$BW$1,F11=$BX$1,F12=$BX$1,F13=$BX$1,F14=$BW$1,F14=$BX$1,F15=$BW$1,F15=$BX$1),0,1)))</f>
        <v>1</v>
      </c>
      <c r="CC11" s="3">
        <f>IF($A11&gt;='FG1125way_Regular Symbol(2wild)'!D$16,"",IF(B11=0,"",IF(OR(B11=$BW$1,B12=$BW$1,B13=$BW$1,B11=$CD$1,B12=$CD$1,B13=$CD$1),0,1)))</f>
        <v>0</v>
      </c>
      <c r="CD11" s="3">
        <f>IF($A11&gt;='FG1125way_Regular Symbol(2wild)'!E$16,"",IF(C11=0,"",IF(OR(C11=$BW$1,C12=$BW$1,C13=$BW$1,C11=$CD$1,C12=$CD$1,C13=$CD$1),0,1)))</f>
        <v>0</v>
      </c>
      <c r="CE11" s="3">
        <f>IF($A11&gt;='FG1125way_Regular Symbol(2wild)'!F$16,"",IF(D11=0,"",IF(OR(D11=$BW$1,D12=$BW$1,D13=$BW$1,D11=$CD$1,D12=$CD$1,D13=$CD$1,D14=$BW$1,D14=$CD$1,D15=$BW$1,D15=$CD$1),0,1)))</f>
        <v>1</v>
      </c>
      <c r="CF11" s="3">
        <f>IF($A11&gt;='FG1125way_Regular Symbol(2wild)'!G$16,"",IF(E11=0,"",IF(OR(E11=$BW$1,E12=$BW$1,E13=$BW$1,E11=$CD$1,E12=$CD$1,E13=$CD$1,E14=$BW$1,E14=$CD$1,E15=$BW$1,E15=$CD$1),0,1)))</f>
        <v>0</v>
      </c>
      <c r="CG11" s="3">
        <f>IF($A11&gt;='FG1125way_Regular Symbol(2wild)'!H$16,"",IF(F11=0,"",IF(OR(F11=$BW$1,F12=$BW$1,F13=$BW$1,F11=$CD$1,F12=$CD$1,F13=$CD$1,F14=$BW$1,F14=$CD$1,F15=$BW$1,F15=$CD$1),0,1)))</f>
        <v>0</v>
      </c>
      <c r="CI11" s="3">
        <f>IF($A11&gt;='FG1125way_Regular Symbol(2wild)'!D$16,"",IF(B11=0,"",IF(OR(B11=$BW$1,B12=$BW$1,B13=$BW$1,B11=$CJ$1,B12=$CJ$1,B13=$CJ$1),0,1)))</f>
        <v>0</v>
      </c>
      <c r="CJ11" s="3">
        <f>IF($A11&gt;='FG1125way_Regular Symbol(2wild)'!E$16,"",IF(C11=0,"",IF(OR(C11=$BW$1,C12=$BW$1,C13=$BW$1,C11=$CJ$1,C12=$CJ$1,C13=$CJ$1),0,1)))</f>
        <v>0</v>
      </c>
      <c r="CK11" s="3">
        <f>IF($A11&gt;='FG1125way_Regular Symbol(2wild)'!F$16,"",IF(D11=0,"",IF(OR(D11=$BW$1,D12=$BW$1,D13=$BW$1,D11=$CJ$1,D12=$CJ$1,D13=$CJ$1,D14=$BW$1,D14=$CJ$1,D15=$BW$1,D15=$CJ$1),0,1)))</f>
        <v>1</v>
      </c>
      <c r="CL11" s="3">
        <f>IF($A11&gt;='FG1125way_Regular Symbol(2wild)'!G$16,"",IF(E11=0,"",IF(OR(E11=$BW$1,E12=$BW$1,E13=$BW$1,E11=$CJ$1,E12=$CJ$1,E13=$CJ$1,E14=$BW$1,E14=$CJ$1,E15=$BW$1,E15=$CJ$1),0,1)))</f>
        <v>1</v>
      </c>
      <c r="CM11" s="3">
        <f>IF($A11&gt;='FG1125way_Regular Symbol(2wild)'!H$16,"",IF(F11=0,"",IF(OR(F11=$BW$1,F12=$BW$1,F13=$BW$1,F11=$CJ$1,F12=$CJ$1,F13=$CJ$1,F14=$BW$1,F14=$CJ$1,F15=$BW$1,F15=$CJ$1),0,1)))</f>
        <v>0</v>
      </c>
      <c r="CO11" s="3">
        <f>IF($A11&gt;='FG1125way_Regular Symbol(2wild)'!D$16,"",IF(B11=0,"",IF(OR(B11=$BW$1,B12=$BW$1,B13=$BW$1,B11=$CP$1,B12=$CP$1,B13=$CP$1),0,1)))</f>
        <v>1</v>
      </c>
      <c r="CP11" s="3">
        <f>IF($A11&gt;='FG1125way_Regular Symbol(2wild)'!E$16,"",IF(C11=0,"",IF(OR(C11=$BW$1,C12=$BW$1,C13=$BW$1,C11=$CP$1,C12=$CP$1,C13=$CP$1),0,1)))</f>
        <v>0</v>
      </c>
      <c r="CQ11" s="3">
        <f>IF($A11&gt;='FG1125way_Regular Symbol(2wild)'!F$16,"",IF(D11=0,"",IF(OR(D11=$BW$1,D12=$BW$1,D13=$BW$1,D11=$CP$1,D12=$CP$1,D13=$CP$1,D14=$BW$1,D14=$CP$1,D15=$BW$1,D15=$CP$1),0,1)))</f>
        <v>0</v>
      </c>
      <c r="CR11" s="3">
        <f>IF($A11&gt;='FG1125way_Regular Symbol(2wild)'!G$16,"",IF(E11=0,"",IF(OR(E11=$BW$1,E12=$BW$1,E13=$BW$1,E11=$CP$1,E12=$CP$1,E13=$CP$1,E14=$BW$1,E14=$CP$1,E15=$BW$1,E15=$CP$1),0,1)))</f>
        <v>1</v>
      </c>
      <c r="CS11" s="3">
        <f>IF($A11&gt;='FG1125way_Regular Symbol(2wild)'!H$16,"",IF(F11=0,"",IF(OR(F11=$BW$1,F12=$BW$1,F13=$BW$1,F11=$CP$1,F12=$CP$1,F13=$CP$1,F14=$BW$1,F14=$CP$1,F15=$BW$1,F15=$CP$1),0,1)))</f>
        <v>0</v>
      </c>
      <c r="CU11" s="3">
        <f>IF($A11&gt;='FG1125way_Regular Symbol(2wild)'!D$16,"",IF(B11=0,"",IF(OR(B11=$BW$1,B12=$BW$1,B13=$BW$1,B11=$CV$1,B12=$CV$1,B13=$CV$1),0,1)))</f>
        <v>1</v>
      </c>
      <c r="CV11" s="3">
        <f>IF($A11&gt;='FG1125way_Regular Symbol(2wild)'!E$16,"",IF(C11=0,"",IF(OR(C11=$BW$1,C12=$BW$1,C13=$BW$1,C11=$CV$1,C12=$CV$1,C13=$CV$1),0,1)))</f>
        <v>0</v>
      </c>
      <c r="CW11" s="3">
        <f>IF($A11&gt;='FG1125way_Regular Symbol(2wild)'!F$16,"",IF(D11=0,"",IF(OR(D11=$BW$1,D12=$BW$1,D13=$BW$1,D11=$CV$1,D12=$CV$1,D13=$CV$1,D14=$BW$1,D14=$CV$1,D15=$BW$1,D15=$CV$1),0,1)))</f>
        <v>1</v>
      </c>
      <c r="CX11" s="3">
        <f>IF($A11&gt;='FG1125way_Regular Symbol(2wild)'!G$16,"",IF(E11=0,"",IF(OR(E11=$BW$1,E12=$BW$1,E13=$BW$1,E11=$CV$1,E12=$CV$1,E13=$CV$1,E14=$BW$1,E14=$CV$1,E15=$BW$1,E15=$CV$1),0,1)))</f>
        <v>1</v>
      </c>
      <c r="CY11" s="3">
        <f>IF($A11&gt;='FG1125way_Regular Symbol(2wild)'!H$16,"",IF(F11=0,"",IF(OR(F11=$BW$1,F12=$BW$1,F13=$BW$1,F11=$CV$1,F12=$CV$1,F13=$CV$1,F14=$BW$1,F14=$CV$1,F15=$BW$1,F15=$CV$1),0,1)))</f>
        <v>1</v>
      </c>
    </row>
    <row r="12" spans="1:103">
      <c r="A12" s="337">
        <f>IF('FG_243way_Regular Symbol'!L11="","",'FG_243way_Regular Symbol'!L11)</f>
        <v>8</v>
      </c>
      <c r="B12" s="191" t="str">
        <f>IF('FG_576way_Regular Symbol(2wild)'!Q11="",
IF($A12-'FG_576way_Regular Symbol(2wild)'!D$16&gt;='FG_1125way_RegularＸ_W()'!B$2-1,"",VLOOKUP($A12-'FG_243way_Regular Symbol'!D$16,'FG_576way_Regular Symbol(2wild)'!$P$3:$U$99,'FG_1125way_RegularＸ_W()'!B$3+1,FALSE)),
'FG_576way_Regular Symbol(2wild)'!Q11)</f>
        <v>J</v>
      </c>
      <c r="C12" s="191" t="str">
        <f>IF('FG_576way_Regular Symbol(2wild)'!R11="",
IF($A12-'FG_576way_Regular Symbol(2wild)'!E$16&gt;='FG_1125way_RegularＸ_W()'!C$2-1,"",VLOOKUP($A12-'FG_243way_Regular Symbol'!E$16,'FG_576way_Regular Symbol(2wild)'!$P$3:$U$99,'FG_1125way_RegularＸ_W()'!C$3+1,FALSE)),
'FG_576way_Regular Symbol(2wild)'!R11)</f>
        <v>WW</v>
      </c>
      <c r="D12" s="191" t="str">
        <f>IF('FG_576way_Regular Symbol(2wild)'!S11="",
IF($A12-'FG_576way_Regular Symbol(2wild)'!F$16&gt;='FG_1125way_RegularＸ_W()'!D$2-1,"",VLOOKUP($A12-'FG_243way_Regular Symbol'!F$16,'FG_576way_Regular Symbol(2wild)'!$P$3:$U$99,'FG_1125way_RegularＸ_W()'!D$3+1,FALSE)),
'FG_576way_Regular Symbol(2wild)'!S11)</f>
        <v>TE</v>
      </c>
      <c r="E12" s="191" t="str">
        <f>IF('FG_576way_Regular Symbol(2wild)'!T11="",
IF($A12-'FG_576way_Regular Symbol(2wild)'!G$16&gt;='FG_1125way_RegularＸ_W()'!E$2-1,"",VLOOKUP($A12-'FG_243way_Regular Symbol'!G$16,'FG_576way_Regular Symbol(2wild)'!$P$3:$U$99,'FG_1125way_RegularＸ_W()'!E$3+1,FALSE)),
'FG_576way_Regular Symbol(2wild)'!T11)</f>
        <v>BN</v>
      </c>
      <c r="F12" s="191" t="str">
        <f>IF('FG_576way_Regular Symbol(2wild)'!U11="",
IF($A12-'FG_576way_Regular Symbol(2wild)'!H$16&gt;='FG_1125way_RegularＸ_W()'!F$2-1,"",VLOOKUP($A12-'FG_243way_Regular Symbol'!H$16,'FG_576way_Regular Symbol(2wild)'!$P$3:$U$99,'FG_1125way_RegularＸ_W()'!F$3+1,FALSE)),
'FG_576way_Regular Symbol(2wild)'!U11)</f>
        <v>S1</v>
      </c>
      <c r="H12" s="352" t="s">
        <v>190</v>
      </c>
      <c r="I12" s="3">
        <f>SUM(CI4:CI100)</f>
        <v>37</v>
      </c>
      <c r="J12" s="3">
        <f>SUM(CJ4:CJ100)</f>
        <v>48</v>
      </c>
      <c r="K12" s="3">
        <f>SUM(CK4:CK100)</f>
        <v>40</v>
      </c>
      <c r="L12" s="3">
        <f>SUM(CL4:CL100)</f>
        <v>50</v>
      </c>
      <c r="M12" s="3">
        <f>SUM(CM4:CM100)</f>
        <v>24</v>
      </c>
      <c r="N12" s="363">
        <f t="shared" si="0"/>
        <v>8</v>
      </c>
      <c r="O12" s="344">
        <f>IF($A12&gt;='FG1125way_Regular Symbol(2wild)'!D$16,"",IF(B12="","",IF(OR(B12=$O$1,B12=$P$1,B13=$O$1,B13=$P$1,B14=$O$1,B14=$P$1),0,1)))</f>
        <v>0</v>
      </c>
      <c r="P12" s="344">
        <f>IF($A12&gt;='FG1125way_Regular Symbol(2wild)'!E$16,"",IF(C12="","",IF(OR(C12=$O$1,C12=$P$1,C13=$O$1,C13=$P$1,C14=$O$1,C14=$P$1),0,1)))</f>
        <v>0</v>
      </c>
      <c r="Q12" s="344">
        <f>IF($A12&gt;='FG1125way_Regular Symbol(2wild)'!F$16,"",IF(D12="","",IF(OR(D12=$O$1,D12=$P$1,D13=$O$1,D13=$P$1,D14=$O$1,D14=$P$1,D15=$O$1,D15=$P$1,D16=$O$1,D16=$P$1),0,1)))</f>
        <v>0</v>
      </c>
      <c r="R12" s="344">
        <f>IF($A12&gt;='FG1125way_Regular Symbol(2wild)'!G$16,"",IF(E12="","",IF(OR(E12=$O$1,E12=$P$1,E13=$O$1,E13=$P$1,E14=$O$1,E14=$P$1,E15=$O$1,E15=$P$1,E16=$O$1,E16=$P$1),0,1)))</f>
        <v>0</v>
      </c>
      <c r="S12" s="344">
        <f>IF($A12&gt;='FG1125way_Regular Symbol(2wild)'!H$16,"",IF(F12="","",IF(OR(F12=$O$1,F12=$P$1,F13=$O$1,F13=$P$1,F14=$O$1,F14=$P$1,F15=$O$1,F15=$P$1,F16=$O$1,F16=$P$1),0,1)))</f>
        <v>1</v>
      </c>
      <c r="U12" s="344">
        <f>IF($A12&gt;='FG1125way_Regular Symbol(2wild)'!D$16,"",IF(B12=0,"",IF(OR(B12=$U$1,B12=$V$1,B13=$U$1,B13=$V$1,B14=$U$1,B14=$V$1),0,1)))</f>
        <v>1</v>
      </c>
      <c r="V12" s="344">
        <f>IF($A12&gt;='FG1125way_Regular Symbol(2wild)'!E$16,"",IF(C12=0,"",IF(OR(C12=$U$1,C12=$V$1,C13=$U$1,C13=$V$1,C14=$U$1,C14=$V$1),0,1)))</f>
        <v>0</v>
      </c>
      <c r="W12" s="3">
        <f>IF($A12&gt;='FG1125way_Regular Symbol(2wild)'!F$16,"",IF(D12=0,"",IF(OR(D12=$U$1,D12=$V$1,D13=$U$1,D13=$V$1,D14=$U$1,D14=$V$1,D15=$U$1,D15=$V$1,D16=$U$1,D16=$V$1),0,1)))</f>
        <v>1</v>
      </c>
      <c r="X12" s="3">
        <f>IF($A12&gt;='FG1125way_Regular Symbol(2wild)'!G$16,"",IF(E12=0,"",IF(OR(E12=$U$1,E12=$V$1,E13=$U$1,E13=$V$1,E14=$U$1,E14=$V$1,E15=$U$1,E15=$V$1,E16=$U$1,E16=$V$1),0,1)))</f>
        <v>1</v>
      </c>
      <c r="Y12" s="3">
        <f>IF($A12&gt;='FG1125way_Regular Symbol(2wild)'!H$16,"",IF(F12=0,"",IF(OR(F12=$U$1,F12=$V$1,F13=$U$1,F13=$V$1,F14=$U$1,F14=$V$1,F15=$U$1,F15=$V$1,F16=$U$1,F16=$V$1),0,1)))</f>
        <v>1</v>
      </c>
      <c r="AA12" s="344">
        <f>IF($A12&gt;='FG1125way_Regular Symbol(2wild)'!D$16,"",IF(B12=0,"",IF(OR(B12=$AA$1,B12=$AB$1,B13=$AA$1,B13=$AB$1,B14=$AA$1,,B14=$AB$1),0,1)))</f>
        <v>1</v>
      </c>
      <c r="AB12" s="344">
        <f>IF($A12&gt;='FG1125way_Regular Symbol(2wild)'!E$16,"",IF(C12=0,"",IF(OR(C12=$AA$1,C12=$AB$1,C13=$AA$1,C13=$AB$1,C14=$AA$1,,C14=$AB$1),0,1)))</f>
        <v>0</v>
      </c>
      <c r="AC12" s="3">
        <f>IF($A12&gt;='FG1125way_Regular Symbol(2wild)'!F$16,"",IF(D12=0,"",IF(OR(D12=$AA$1,D12=$AB$1,D13=$AA$1,D13=$AB$1,D14=$AA$1,D14=$AB$1,D15=$AA$1,D15=$AB$1,D16=$AA$1,D16=$AB$1),0,1)))</f>
        <v>1</v>
      </c>
      <c r="AD12" s="3">
        <f>IF($A12&gt;='FG1125way_Regular Symbol(2wild)'!G$16,"",IF(E12=0,"",IF(OR(E12=$AA$1,E12=$AB$1,E13=$AA$1,E13=$AB$1,E14=$AA$1,E14=$AB$1,E15=$AA$1,E15=$AB$1,E16=$AA$1,E16=$AB$1),0,1)))</f>
        <v>1</v>
      </c>
      <c r="AE12" s="3">
        <f>IF($A12&gt;='FG1125way_Regular Symbol(2wild)'!H$16,"",IF(F12=0,"",IF(OR(F12=$AA$1,F12=$AB$1,F13=$AA$1,F13=$AB$1,F14=$AA$1,F14=$AB$1,F15=$AA$1,F15=$AB$1,F16=$AA$1,F16=$AB$1),0,1)))</f>
        <v>1</v>
      </c>
      <c r="AG12" s="344">
        <f>IF($A12&gt;='FG1125way_Regular Symbol(2wild)'!D$16,"",IF(B12=0,"",IF(OR(B12=$AG$1,B12=$AH$1,B13=$AG$1,B13=$AH$1,B14=$AG$1,B14=$AH$1),0,1)))</f>
        <v>1</v>
      </c>
      <c r="AH12" s="344">
        <f>IF($A12&gt;='FG1125way_Regular Symbol(2wild)'!E$16,"",IF(C12=0,"",IF(OR(C12=$AG$1,C12=$AH$1,C13=$AG$1,C13=$AH$1,C14=$AG$1,C14=$AH$1),0,1)))</f>
        <v>0</v>
      </c>
      <c r="AI12" s="3">
        <f>IF($A12&gt;='FG1125way_Regular Symbol(2wild)'!F$16,"",IF(D12=0,"",IF(OR(D12=$AG$1,D12=$AH$1,D13=$AG$1,D13=$AH$1,D14=$AG$1,D14=$AH$1,D15=$AG$1,D15=$AH$1,D16=$AG$1,D16=$AH$1),0,1)))</f>
        <v>1</v>
      </c>
      <c r="AJ12" s="3">
        <f>IF($A12&gt;='FG1125way_Regular Symbol(2wild)'!G$16,"",IF(E12=0,"",IF(OR(E12=$AG$1,E12=$AH$1,E13=$AG$1,E13=$AH$1,E14=$AG$1,E14=$AH$1,E15=$AG$1,E15=$AH$1,E16=$AG$1,E16=$AH$1),0,1)))</f>
        <v>1</v>
      </c>
      <c r="AK12" s="3">
        <f>IF($A12&gt;='FG1125way_Regular Symbol(2wild)'!H$16,"",IF(F12=0,"",IF(OR(F12=$AG$1,F12=$AH$1,F13=$AG$1,F13=$AH$1,F14=$AG$1,F14=$AH$1,F15=$AG$1,F15=$AH$1,F16=$AG$1,F16=$AH$1),0,1)))</f>
        <v>1</v>
      </c>
      <c r="AM12" s="344">
        <f>IF($A12&gt;='FG1125way_Regular Symbol(2wild)'!D$16,"",IF(B12=0,"",IF(OR(B12=$AM$1,B12=$AN$1,B13=$AM$1,B13=$AN$1,B14=$AM$1,B14=$AN$1),0,1)))</f>
        <v>0</v>
      </c>
      <c r="AN12" s="344">
        <f>IF($A12&gt;='FG1125way_Regular Symbol(2wild)'!E$16,"",IF(C12=0,"",IF(OR(C12=$AM$1,C12=$AN$1,C13=$AM$1,C13=$AN$1,C14=$AM$1,C14=$AN$1),0,1)))</f>
        <v>0</v>
      </c>
      <c r="AO12" s="3">
        <f>IF($A12&gt;='FG1125way_Regular Symbol(2wild)'!F$16,"",IF(D12=0,"",IF(OR(D12=$AM$1,D12=$AN$1,D13=$AM$1,D13=$AN$1,D14=$AM$1,D14=$AN$1,D15=$AM$1,D15=$AN$1,D16=$AM$1,D16=$AN$1),0,1)))</f>
        <v>0</v>
      </c>
      <c r="AP12" s="3">
        <f>IF($A12&gt;='FG1125way_Regular Symbol(2wild)'!G$16,"",IF(E12=0,"",IF(OR(E12=$AM$1,E12=$AN$1,E13=$AM$1,E13=$AN$1,E14=$AM$1,E14=$AN$1,E15=$AM$1,E15=$AN$1,E16=$AM$1,E16=$AN$1),0,1)))</f>
        <v>0</v>
      </c>
      <c r="AQ12" s="3">
        <f>IF($A12&gt;='FG1125way_Regular Symbol(2wild)'!H$16,"",IF(F12=0,"",IF(OR(F12=$AM$1,F12=$AN$1,F13=$AM$1,F13=$AN$1,F14=$AM$1,F14=$AN$1,F15=$AM$1,F15=$AN$1,F16=$AM$1,F16=$AN$1),0,1)))</f>
        <v>1</v>
      </c>
      <c r="AS12" s="344">
        <f>IF($A12&gt;='FG1125way_Regular Symbol(2wild)'!D$16,"",IF(B12=0,"",IF(OR(B12=$AM$1,B12=$AT$1,B13=$AM$1,B13=$AT$1,B14=$AM$1,B14=$AT$1),0,1)))</f>
        <v>1</v>
      </c>
      <c r="AT12" s="344">
        <f>IF($A12&gt;='FG1125way_Regular Symbol(2wild)'!E$16,"",IF(C12=0,"",IF(OR(C12=$AM$1,C12=$AT$1,C13=$AM$1,C13=$AT$1,C14=$AM$1,C14=$AT$1),0,1)))</f>
        <v>0</v>
      </c>
      <c r="AU12" s="3">
        <f>IF($A12&gt;='FG1125way_Regular Symbol(2wild)'!F$16,"",IF(D12=0,"",IF(OR(D12=$AM$1,D12=$AT$1,D13=$AM$1,D13=$AT$1,D14=$AM$1,D14=$AT$1,D15=$AM$1,D15=$AT$1,D16=$AM$1,D16=$AT$1),0,1)))</f>
        <v>1</v>
      </c>
      <c r="AV12" s="3">
        <f>IF($A12&gt;='FG1125way_Regular Symbol(2wild)'!G$16,"",IF(E12=0,"",IF(OR(E12=$AM$1,E12=$AT$1,E13=$AM$1,E13=$AT$1,E14=$AM$1,E14=$AT$1,E15=$AM$1,E15=$AT$1,E16=$AM$1,E16=$AT$1),0,1)))</f>
        <v>1</v>
      </c>
      <c r="AW12" s="3">
        <f>IF($A12&gt;='FG1125way_Regular Symbol(2wild)'!H$16,"",IF(F12=0,"",IF(OR(F12=$AM$1,F12=$AT$1,F13=$AM$1,F13=$AT$1,F14=$AM$1,F14=$AT$1,F15=$AM$1,F15=$AT$1,F16=$AM$1,F16=$AT$1),0,1)))</f>
        <v>1</v>
      </c>
      <c r="AY12" s="344">
        <f>IF($A12&gt;='FG1125way_Regular Symbol(2wild)'!D$16,"",IF(B12=0,"",IF(OR(B12=$AM$1,B12=$AZ$1,B13=$AM$1,B13=$AZ$1,B14=$AM$1,B14=$AZ$1),0,1)))</f>
        <v>1</v>
      </c>
      <c r="AZ12" s="344">
        <f>IF($A12&gt;='FG1125way_Regular Symbol(2wild)'!E$16,"",IF(C12=0,"",IF(OR(C12=$AM$1,C12=$AZ$1,C13=$AM$1,C13=$AZ$1,C14=$AM$1,C14=$AZ$1),0,1)))</f>
        <v>0</v>
      </c>
      <c r="BA12" s="3">
        <f>IF($A12&gt;='FG1125way_Regular Symbol(2wild)'!F$16,"",IF(D12=0,"",IF(OR(D12=$AM$1,D12=$AZ$1,D13=$AM$1,D13=$AZ$1,D14=$AM$1,D14=$AZ$1,D15=$AM$1,D15=$AZ$1,D16=$AM$1,D16=$AZ$1),0,1)))</f>
        <v>1</v>
      </c>
      <c r="BB12" s="3">
        <f>IF($A12&gt;='FG1125way_Regular Symbol(2wild)'!G$16,"",IF(E12=0,"",IF(OR(E12=$AM$1,E12=$AZ$1,E13=$AM$1,E13=$AZ$1,E14=$AM$1,E14=$AZ$1,E15=$AM$1,E15=$AZ$1,E16=$AM$1,E16=$AZ$1),0,1)))</f>
        <v>0</v>
      </c>
      <c r="BC12" s="3">
        <f>IF($A12&gt;='FG1125way_Regular Symbol(2wild)'!H$16,"",IF(F12=0,"",IF(OR(F12=$AM$1,F12=$AZ$1,F13=$AM$1,F13=$AZ$1,F14=$AM$1,F14=$AZ$1,F15=$AM$1,F15=$AZ$1,F16=$AM$1,F16=$AZ$1),0,1)))</f>
        <v>1</v>
      </c>
      <c r="BE12" s="344">
        <f>IF($A12&gt;='FG_576way_Regular Symbol(2wild)'!D$16,"",IF(B12=0,"",IF(OR(B12=$AM$1,B12=$BF$1,B13=$AM$1,B13=$BF$1,B14=$AM$1,B14=$BF$1),0,1)))</f>
        <v>1</v>
      </c>
      <c r="BF12" s="344">
        <f>IF($A12&gt;='FG_576way_Regular Symbol(2wild)'!E$16,"",IF(C12=0,"",IF(OR(C12=$AM$1,C12=$BF$1,C13=$AM$1,C13=$BF$1,C14=$AM$1,C14=$BF$1),0,1)))</f>
        <v>0</v>
      </c>
      <c r="BG12" s="3">
        <f>IF($A12&gt;='FG_576way_Regular Symbol(2wild)'!F$16,"",IF(D12=0,"",IF(OR(D12=$AM$1,D12=$BF$1,D13=$AM$1,D13=$BF$1,D14=$AM$1,D14=$BF$1,D15=$AM$1,D15=$BF$1,D16=$AM$1,D16=$BF$1),0,1)))</f>
        <v>1</v>
      </c>
      <c r="BH12" s="3">
        <f>IF($A12&gt;='FG_576way_Regular Symbol(2wild)'!G$16,"",IF(E12=0,"",IF(OR(E12=$AM$1,E12=$BF$1,E13=$AM$1,E13=$BF$1,E14=$AM$1,E14=$BF$1,E15=$AM$1,E15=$BF$1,E16=$AM$1,E16=$BF$1),0,1)))</f>
        <v>1</v>
      </c>
      <c r="BI12" s="3">
        <f>IF($A12&gt;='FG_576way_Regular Symbol(2wild)'!H$16,"",IF(F12=0,"",IF(OR(F12=$AM$1,F12=$BF$1,F13=$AM$1,F13=$BF$1,F14=$AM$1,F14=$BF$1,F15=$AM$1,F15=$BF$1,F16=$AM$1,F16=$BF$1),0,1)))</f>
        <v>1</v>
      </c>
      <c r="BK12" s="344">
        <f>IF($A12&gt;='FG_576way_Regular Symbol(2wild)'!D$16,"",IF(B12=0,"",IF(OR(B12=$AM$1,B12=$BL$1,B13=$AM$1,B13=$BL$1,B14=$AM$1,B14=$BL$1),0,1)))</f>
        <v>1</v>
      </c>
      <c r="BL12" s="344">
        <f>IF($A12&gt;='FG_576way_Regular Symbol(2wild)'!E$16,"",IF(C12=0,"",IF(OR(C12=$AM$1,C12=$BL$1,C13=$AM$1,C13=$BL$1,C14=$AM$1,C14=$BL$1),0,1)))</f>
        <v>0</v>
      </c>
      <c r="BM12" s="3">
        <f>IF($A12&gt;='FG_576way_Regular Symbol(2wild)'!F$16,"",IF(D12=0,"",IF(OR(D12=$AM$1,D12=$BL$1,D13=$AM$1,D13=$BL$1,D14=$AM$1,D14=$BL$1,D15=$AM$1,D15=$BL$1),0,1)))</f>
        <v>1</v>
      </c>
      <c r="BN12" s="3">
        <f>IF($A12&gt;='FG_576way_Regular Symbol(2wild)'!G$16,"",IF(E12=0,"",IF(OR(E12=$AM$1,E12=$BL$1,E13=$AM$1,E13=$BL$1,E14=$AM$1,E14=$BL$1,E15=$AM$1,E15=$BL$1),0,1)))</f>
        <v>1</v>
      </c>
      <c r="BO12" s="3">
        <f>IF($A12&gt;='FG_576way_Regular Symbol(2wild)'!H$16,"",IF(F12=0,"",IF(OR(F12=$AM$1,F12=$BL$1,F13=$AM$1,F13=$BL$1,F14=$AM$1,F14=$BL$1,F15=$AM$1,F15=$BL$1),0,1)))</f>
        <v>1</v>
      </c>
      <c r="BQ12" s="3">
        <f>IF($A12&gt;='FG1125way_Regular Symbol(2wild)'!D$16,"",IF(B12=0,"",IF(OR(B12=$BQ$1,B12=$BR$1,B13=$BQ$1,B13=$BR$1,B14=$BQ$1,B14=$BR$1),0,1)))</f>
        <v>1</v>
      </c>
      <c r="BR12" s="3">
        <f>IF($A12&gt;='FG1125way_Regular Symbol(2wild)'!E$16,"",IF(C12=0,"",IF(OR(C12=$BQ$1,C12=$BR$1,C13=$BQ$1,C13=$BR$1,C14=$BQ$1,C14=$BR$1),0,1)))</f>
        <v>0</v>
      </c>
      <c r="BS12" s="3">
        <f>IF($A12&gt;='FG1125way_Regular Symbol(2wild)'!F$16,"",IF(D12=0,"",IF(OR(D12=$BQ$1,D12=$BR$1,D13=$BQ$1,D13=$BR$1,D14=$BQ$1,D14=$BR$1,D15=$BQ$1,D15=$BR$1,D16=$BQ$1,D16=$BR$1),0,1)))</f>
        <v>1</v>
      </c>
      <c r="BT12" s="3">
        <f>IF($A12&gt;='FG1125way_Regular Symbol(2wild)'!G$16,"",IF(E12=0,"",IF(OR(E12=$BQ$1,E12=$BR$1,E13=$BQ$1,E13=$BR$1,E14=$BQ$1,E14=$BR$1,E15=$BQ$1,E15=$BR$1,E16=$BQ$1,E16=$BR$1),0,1)))</f>
        <v>1</v>
      </c>
      <c r="BU12" s="3">
        <f>IF($A12&gt;='FG1125way_Regular Symbol(2wild)'!H$16,"",IF(F12=0,"",IF(OR(F12=$BQ$1,F12=$BR$1,F13=$BQ$1,F13=$BR$1,F14=$BQ$1,F14=$BR$1,F15=$BQ$1,F15=$BR$1,F16=$BQ$1,F16=$BR$1),0,1)))</f>
        <v>1</v>
      </c>
      <c r="BW12" s="3">
        <f>IF($A12&gt;='FG1125way_Regular Symbol(2wild)'!D$16,"",IF(B12=0,"",IF(OR(B12=$BW$1,B13=$BW$1,B14=$BW$1,B12=$BX$1,B13=$BX$1,B14=$BX$1),0,1)))</f>
        <v>1</v>
      </c>
      <c r="BX12" s="3">
        <f>IF($A12&gt;='FG1125way_Regular Symbol(2wild)'!E$16,"",IF(C12=0,"",IF(OR(C12=$BW$1,C13=$BW$1,C14=$BW$1,C12=$BX$1,C13=$BX$1,C14=$BX$1),0,1)))</f>
        <v>0</v>
      </c>
      <c r="BY12" s="3">
        <f>IF($A12&gt;='FG1125way_Regular Symbol(2wild)'!F$16,"",IF(D12=0,"",IF(OR(D12=$BW$1,D13=$BW$1,D14=$BW$1,D12=$BX$1,D13=$BX$1,D14=$BX$1,D15=$BW$1,D15=$BX$1,D16=$BW$1,D16=$BX$1),0,1)))</f>
        <v>1</v>
      </c>
      <c r="BZ12" s="3">
        <f>IF($A12&gt;='FG1125way_Regular Symbol(2wild)'!G$16,"",IF(E12=0,"",IF(OR(E12=$BW$1,E13=$BW$1,E14=$BW$1,E12=$BX$1,E13=$BX$1,E14=$BX$1,E15=$BW$1,E15=$BX$1,E16=$BW$1,E16=$BX$1),0,1)))</f>
        <v>1</v>
      </c>
      <c r="CA12" s="3">
        <f>IF($A12&gt;='FG1125way_Regular Symbol(2wild)'!H$16,"",IF(F12=0,"",IF(OR(F12=$BW$1,F13=$BW$1,F14=$BW$1,F12=$BX$1,F13=$BX$1,F14=$BX$1,F15=$BW$1,F15=$BX$1,F16=$BW$1,F16=$BX$1),0,1)))</f>
        <v>1</v>
      </c>
      <c r="CC12" s="3">
        <f>IF($A12&gt;='FG1125way_Regular Symbol(2wild)'!D$16,"",IF(B12=0,"",IF(OR(B12=$BW$1,B13=$BW$1,B14=$BW$1,B12=$CD$1,B13=$CD$1,B14=$CD$1),0,1)))</f>
        <v>1</v>
      </c>
      <c r="CD12" s="3">
        <f>IF($A12&gt;='FG1125way_Regular Symbol(2wild)'!E$16,"",IF(C12=0,"",IF(OR(C12=$BW$1,C13=$BW$1,C14=$BW$1,C12=$CD$1,C13=$CD$1,C14=$CD$1),0,1)))</f>
        <v>0</v>
      </c>
      <c r="CE12" s="3">
        <f>IF($A12&gt;='FG1125way_Regular Symbol(2wild)'!F$16,"",IF(D12=0,"",IF(OR(D12=$BW$1,D13=$BW$1,D14=$BW$1,D12=$CD$1,D13=$CD$1,D14=$CD$1,D15=$BW$1,D15=$CD$1,D16=$BW$1,D16=$CD$1),0,1)))</f>
        <v>1</v>
      </c>
      <c r="CF12" s="3">
        <f>IF($A12&gt;='FG1125way_Regular Symbol(2wild)'!G$16,"",IF(E12=0,"",IF(OR(E12=$BW$1,E13=$BW$1,E14=$BW$1,E12=$CD$1,E13=$CD$1,E14=$CD$1,E15=$BW$1,E15=$CD$1,E16=$BW$1,E16=$CD$1),0,1)))</f>
        <v>1</v>
      </c>
      <c r="CG12" s="3">
        <f>IF($A12&gt;='FG1125way_Regular Symbol(2wild)'!H$16,"",IF(F12=0,"",IF(OR(F12=$BW$1,F13=$BW$1,F14=$BW$1,F12=$CD$1,F13=$CD$1,F14=$CD$1,F15=$BW$1,F15=$CD$1,F16=$BW$1,F16=$CD$1),0,1)))</f>
        <v>0</v>
      </c>
      <c r="CI12" s="3">
        <f>IF($A12&gt;='FG1125way_Regular Symbol(2wild)'!D$16,"",IF(B12=0,"",IF(OR(B12=$BW$1,B13=$BW$1,B14=$BW$1,B12=$CJ$1,B13=$CJ$1,B14=$CJ$1),0,1)))</f>
        <v>0</v>
      </c>
      <c r="CJ12" s="3">
        <f>IF($A12&gt;='FG1125way_Regular Symbol(2wild)'!E$16,"",IF(C12=0,"",IF(OR(C12=$BW$1,C13=$BW$1,C14=$BW$1,C12=$CJ$1,C13=$CJ$1,C14=$CJ$1),0,1)))</f>
        <v>0</v>
      </c>
      <c r="CK12" s="3">
        <f>IF($A12&gt;='FG1125way_Regular Symbol(2wild)'!F$16,"",IF(D12=0,"",IF(OR(D12=$BW$1,D13=$BW$1,D14=$BW$1,D12=$CJ$1,D13=$CJ$1,D14=$CJ$1,D15=$BW$1,D15=$CJ$1,D16=$BW$1,D16=$CJ$1),0,1)))</f>
        <v>1</v>
      </c>
      <c r="CL12" s="3">
        <f>IF($A12&gt;='FG1125way_Regular Symbol(2wild)'!G$16,"",IF(E12=0,"",IF(OR(E12=$BW$1,E13=$BW$1,E14=$BW$1,E12=$CJ$1,E13=$CJ$1,E14=$CJ$1,E15=$BW$1,E15=$CJ$1,E16=$BW$1,E16=$CJ$1),0,1)))</f>
        <v>1</v>
      </c>
      <c r="CM12" s="3">
        <f>IF($A12&gt;='FG1125way_Regular Symbol(2wild)'!H$16,"",IF(F12=0,"",IF(OR(F12=$BW$1,F13=$BW$1,F14=$BW$1,F12=$CJ$1,F13=$CJ$1,F14=$CJ$1,F15=$BW$1,F15=$CJ$1,F16=$BW$1,F16=$CJ$1),0,1)))</f>
        <v>0</v>
      </c>
      <c r="CO12" s="3">
        <f>IF($A12&gt;='FG1125way_Regular Symbol(2wild)'!D$16,"",IF(B12=0,"",IF(OR(B12=$BW$1,B13=$BW$1,B14=$BW$1,B12=$CP$1,B13=$CP$1,B14=$CP$1),0,1)))</f>
        <v>1</v>
      </c>
      <c r="CP12" s="3">
        <f>IF($A12&gt;='FG1125way_Regular Symbol(2wild)'!E$16,"",IF(C12=0,"",IF(OR(C12=$BW$1,C13=$BW$1,C14=$BW$1,C12=$CP$1,C13=$CP$1,C14=$CP$1),0,1)))</f>
        <v>0</v>
      </c>
      <c r="CQ12" s="3">
        <f>IF($A12&gt;='FG1125way_Regular Symbol(2wild)'!F$16,"",IF(D12=0,"",IF(OR(D12=$BW$1,D13=$BW$1,D14=$BW$1,D12=$CP$1,D13=$CP$1,D14=$CP$1,D15=$BW$1,D15=$CP$1,D16=$BW$1,D16=$CP$1),0,1)))</f>
        <v>0</v>
      </c>
      <c r="CR12" s="3">
        <f>IF($A12&gt;='FG1125way_Regular Symbol(2wild)'!G$16,"",IF(E12=0,"",IF(OR(E12=$BW$1,E13=$BW$1,E14=$BW$1,E12=$CP$1,E13=$CP$1,E14=$CP$1,E15=$BW$1,E15=$CP$1,E16=$BW$1,E16=$CP$1),0,1)))</f>
        <v>1</v>
      </c>
      <c r="CS12" s="3">
        <f>IF($A12&gt;='FG1125way_Regular Symbol(2wild)'!H$16,"",IF(F12=0,"",IF(OR(F12=$BW$1,F13=$BW$1,F14=$BW$1,F12=$CP$1,F13=$CP$1,F14=$CP$1,F15=$BW$1,F15=$CP$1,F16=$BW$1,F16=$CP$1),0,1)))</f>
        <v>0</v>
      </c>
      <c r="CU12" s="3">
        <f>IF($A12&gt;='FG1125way_Regular Symbol(2wild)'!D$16,"",IF(B12=0,"",IF(OR(B12=$BW$1,B13=$BW$1,B14=$BW$1,B12=$CV$1,B13=$CV$1,B14=$CV$1),0,1)))</f>
        <v>1</v>
      </c>
      <c r="CV12" s="3">
        <f>IF($A12&gt;='FG1125way_Regular Symbol(2wild)'!E$16,"",IF(C12=0,"",IF(OR(C12=$BW$1,C13=$BW$1,C14=$BW$1,C12=$CV$1,C13=$CV$1,C14=$CV$1),0,1)))</f>
        <v>0</v>
      </c>
      <c r="CW12" s="3">
        <f>IF($A12&gt;='FG1125way_Regular Symbol(2wild)'!F$16,"",IF(D12=0,"",IF(OR(D12=$BW$1,D13=$BW$1,D14=$BW$1,D12=$CV$1,D13=$CV$1,D14=$CV$1,D15=$BW$1,D15=$CV$1,D16=$BW$1,D16=$CV$1),0,1)))</f>
        <v>1</v>
      </c>
      <c r="CX12" s="3">
        <f>IF($A12&gt;='FG1125way_Regular Symbol(2wild)'!G$16,"",IF(E12=0,"",IF(OR(E12=$BW$1,E13=$BW$1,E14=$BW$1,E12=$CV$1,E13=$CV$1,E14=$CV$1,E15=$BW$1,E15=$CV$1,E16=$BW$1,E16=$CV$1),0,1)))</f>
        <v>1</v>
      </c>
      <c r="CY12" s="3">
        <f>IF($A12&gt;='FG1125way_Regular Symbol(2wild)'!H$16,"",IF(F12=0,"",IF(OR(F12=$BW$1,F13=$BW$1,F14=$BW$1,F12=$CV$1,F13=$CV$1,F14=$CV$1,F15=$BW$1,F15=$CV$1,F16=$BW$1,F16=$CV$1),0,1)))</f>
        <v>1</v>
      </c>
    </row>
    <row r="13" spans="1:103">
      <c r="A13" s="337">
        <f>IF('FG_243way_Regular Symbol'!L12="","",'FG_243way_Regular Symbol'!L12)</f>
        <v>9</v>
      </c>
      <c r="B13" s="191" t="str">
        <f>IF('FG_576way_Regular Symbol(2wild)'!Q12="",
IF($A13-'FG_576way_Regular Symbol(2wild)'!D$16&gt;='FG_1125way_RegularＸ_W()'!B$2-1,"",VLOOKUP($A13-'FG_243way_Regular Symbol'!D$16,'FG_576way_Regular Symbol(2wild)'!$P$3:$U$99,'FG_1125way_RegularＸ_W()'!B$3+1,FALSE)),
'FG_576way_Regular Symbol(2wild)'!Q12)</f>
        <v>M1</v>
      </c>
      <c r="C13" s="191" t="str">
        <f>IF('FG_576way_Regular Symbol(2wild)'!R12="",
IF($A13-'FG_576way_Regular Symbol(2wild)'!E$16&gt;='FG_1125way_RegularＸ_W()'!C$2-1,"",VLOOKUP($A13-'FG_243way_Regular Symbol'!E$16,'FG_576way_Regular Symbol(2wild)'!$P$3:$U$99,'FG_1125way_RegularＸ_W()'!C$3+1,FALSE)),
'FG_576way_Regular Symbol(2wild)'!R12)</f>
        <v>TE</v>
      </c>
      <c r="D13" s="191" t="str">
        <f>IF('FG_576way_Regular Symbol(2wild)'!S12="",
IF($A13-'FG_576way_Regular Symbol(2wild)'!F$16&gt;='FG_1125way_RegularＸ_W()'!D$2-1,"",VLOOKUP($A13-'FG_243way_Regular Symbol'!F$16,'FG_576way_Regular Symbol(2wild)'!$P$3:$U$99,'FG_1125way_RegularＸ_W()'!D$3+1,FALSE)),
'FG_576way_Regular Symbol(2wild)'!S12)</f>
        <v>S1</v>
      </c>
      <c r="E13" s="191" t="str">
        <f>IF('FG_576way_Regular Symbol(2wild)'!T12="",
IF($A13-'FG_576way_Regular Symbol(2wild)'!G$16&gt;='FG_1125way_RegularＸ_W()'!E$2-1,"",VLOOKUP($A13-'FG_243way_Regular Symbol'!G$16,'FG_576way_Regular Symbol(2wild)'!$P$3:$U$99,'FG_1125way_RegularＸ_W()'!E$3+1,FALSE)),
'FG_576way_Regular Symbol(2wild)'!T12)</f>
        <v>M5</v>
      </c>
      <c r="F13" s="191" t="str">
        <f>IF('FG_576way_Regular Symbol(2wild)'!U12="",
IF($A13-'FG_576way_Regular Symbol(2wild)'!H$16&gt;='FG_1125way_RegularＸ_W()'!F$2-1,"",VLOOKUP($A13-'FG_243way_Regular Symbol'!H$16,'FG_576way_Regular Symbol(2wild)'!$P$3:$U$99,'FG_1125way_RegularＸ_W()'!F$3+1,FALSE)),
'FG_576way_Regular Symbol(2wild)'!U12)</f>
        <v>TE</v>
      </c>
      <c r="H13" s="352" t="s">
        <v>186</v>
      </c>
      <c r="I13" s="3">
        <f>SUM(CO4:CO100)</f>
        <v>46</v>
      </c>
      <c r="J13" s="3">
        <f>SUM(CP4:CP100)</f>
        <v>62</v>
      </c>
      <c r="K13" s="3">
        <f>SUM(CQ4:CQ100)</f>
        <v>34</v>
      </c>
      <c r="L13" s="3">
        <f>SUM(CR4:CR100)</f>
        <v>46</v>
      </c>
      <c r="M13" s="3">
        <f>SUM(CS4:CS100)</f>
        <v>39</v>
      </c>
      <c r="N13" s="363">
        <f t="shared" si="0"/>
        <v>9</v>
      </c>
      <c r="O13" s="344">
        <f>IF($A13&gt;='FG1125way_Regular Symbol(2wild)'!D$16,"",IF(B13="","",IF(OR(B13=$O$1,B13=$P$1,B14=$O$1,B14=$P$1,B15=$O$1,B15=$P$1),0,1)))</f>
        <v>0</v>
      </c>
      <c r="P13" s="344">
        <f>IF($A13&gt;='FG1125way_Regular Symbol(2wild)'!E$16,"",IF(C13="","",IF(OR(C13=$O$1,C13=$P$1,C14=$O$1,C14=$P$1,C15=$O$1,C15=$P$1),0,1)))</f>
        <v>1</v>
      </c>
      <c r="Q13" s="344">
        <f>IF($A13&gt;='FG1125way_Regular Symbol(2wild)'!F$16,"",IF(D13="","",IF(OR(D13=$O$1,D13=$P$1,D14=$O$1,D14=$P$1,D15=$O$1,D15=$P$1,D16=$O$1,D16=$P$1,D17=$O$1,D17=$P$1),0,1)))</f>
        <v>0</v>
      </c>
      <c r="R13" s="344">
        <f>IF($A13&gt;='FG1125way_Regular Symbol(2wild)'!G$16,"",IF(E13="","",IF(OR(E13=$O$1,E13=$P$1,E14=$O$1,E14=$P$1,E15=$O$1,E15=$P$1,E16=$O$1,E16=$P$1,E17=$O$1,E17=$P$1),0,1)))</f>
        <v>0</v>
      </c>
      <c r="S13" s="344">
        <f>IF($A13&gt;='FG1125way_Regular Symbol(2wild)'!H$16,"",IF(F13="","",IF(OR(F13=$O$1,F13=$P$1,F14=$O$1,F14=$P$1,F15=$O$1,F15=$P$1,F16=$O$1,F16=$P$1,F17=$O$1,F17=$P$1),0,1)))</f>
        <v>1</v>
      </c>
      <c r="U13" s="344">
        <f>IF($A13&gt;='FG1125way_Regular Symbol(2wild)'!D$16,"",IF(B13=0,"",IF(OR(B13=$U$1,B13=$V$1,B14=$U$1,B14=$V$1,B15=$U$1,B15=$V$1),0,1)))</f>
        <v>1</v>
      </c>
      <c r="V13" s="344">
        <f>IF($A13&gt;='FG1125way_Regular Symbol(2wild)'!E$16,"",IF(C13=0,"",IF(OR(C13=$U$1,C13=$V$1,C14=$U$1,C14=$V$1,C15=$U$1,C15=$V$1),0,1)))</f>
        <v>1</v>
      </c>
      <c r="W13" s="3">
        <f>IF($A13&gt;='FG1125way_Regular Symbol(2wild)'!F$16,"",IF(D13=0,"",IF(OR(D13=$U$1,D13=$V$1,D14=$U$1,D14=$V$1,D15=$U$1,D15=$V$1,D16=$U$1,D16=$V$1,D17=$U$1,D17=$V$1),0,1)))</f>
        <v>1</v>
      </c>
      <c r="X13" s="3">
        <f>IF($A13&gt;='FG1125way_Regular Symbol(2wild)'!G$16,"",IF(E13=0,"",IF(OR(E13=$U$1,E13=$V$1,E14=$U$1,E14=$V$1,E15=$U$1,E15=$V$1,E16=$U$1,E16=$V$1,E17=$U$1,E17=$V$1),0,1)))</f>
        <v>1</v>
      </c>
      <c r="Y13" s="3">
        <f>IF($A13&gt;='FG1125way_Regular Symbol(2wild)'!H$16,"",IF(F13=0,"",IF(OR(F13=$U$1,F13=$V$1,F14=$U$1,F14=$V$1,F15=$U$1,F15=$V$1,F16=$U$1,F16=$V$1,F17=$U$1,F17=$V$1),0,1)))</f>
        <v>1</v>
      </c>
      <c r="AA13" s="344">
        <f>IF($A13&gt;='FG1125way_Regular Symbol(2wild)'!D$16,"",IF(B13=0,"",IF(OR(B13=$AA$1,B13=$AB$1,B14=$AA$1,B14=$AB$1,B15=$AA$1,,B15=$AB$1),0,1)))</f>
        <v>1</v>
      </c>
      <c r="AB13" s="344">
        <f>IF($A13&gt;='FG1125way_Regular Symbol(2wild)'!E$16,"",IF(C13=0,"",IF(OR(C13=$AA$1,C13=$AB$1,C14=$AA$1,C14=$AB$1,C15=$AA$1,,C15=$AB$1),0,1)))</f>
        <v>1</v>
      </c>
      <c r="AC13" s="3">
        <f>IF($A13&gt;='FG1125way_Regular Symbol(2wild)'!F$16,"",IF(D13=0,"",IF(OR(D13=$AA$1,D13=$AB$1,D14=$AA$1,D14=$AB$1,D15=$AA$1,D15=$AB$1,D16=$AA$1,D16=$AB$1,D17=$AA$1,D17=$AB$1),0,1)))</f>
        <v>0</v>
      </c>
      <c r="AD13" s="3">
        <f>IF($A13&gt;='FG1125way_Regular Symbol(2wild)'!G$16,"",IF(E13=0,"",IF(OR(E13=$AA$1,E13=$AB$1,E14=$AA$1,E14=$AB$1,E15=$AA$1,E15=$AB$1,E16=$AA$1,E16=$AB$1,E17=$AA$1,E17=$AB$1),0,1)))</f>
        <v>1</v>
      </c>
      <c r="AE13" s="3">
        <f>IF($A13&gt;='FG1125way_Regular Symbol(2wild)'!H$16,"",IF(F13=0,"",IF(OR(F13=$AA$1,F13=$AB$1,F14=$AA$1,F14=$AB$1,F15=$AA$1,F15=$AB$1,F16=$AA$1,F16=$AB$1,F17=$AA$1,F17=$AB$1),0,1)))</f>
        <v>1</v>
      </c>
      <c r="AG13" s="344">
        <f>IF($A13&gt;='FG1125way_Regular Symbol(2wild)'!D$16,"",IF(B13=0,"",IF(OR(B13=$AG$1,B13=$AH$1,B14=$AG$1,B14=$AH$1,B15=$AG$1,B15=$AH$1),0,1)))</f>
        <v>1</v>
      </c>
      <c r="AH13" s="344">
        <f>IF($A13&gt;='FG1125way_Regular Symbol(2wild)'!E$16,"",IF(C13=0,"",IF(OR(C13=$AG$1,C13=$AH$1,C14=$AG$1,C14=$AH$1,C15=$AG$1,C15=$AH$1),0,1)))</f>
        <v>1</v>
      </c>
      <c r="AI13" s="3">
        <f>IF($A13&gt;='FG1125way_Regular Symbol(2wild)'!F$16,"",IF(D13=0,"",IF(OR(D13=$AG$1,D13=$AH$1,D14=$AG$1,D14=$AH$1,D15=$AG$1,D15=$AH$1,D16=$AG$1,D16=$AH$1,D17=$AG$1,D17=$AH$1),0,1)))</f>
        <v>1</v>
      </c>
      <c r="AJ13" s="3">
        <f>IF($A13&gt;='FG1125way_Regular Symbol(2wild)'!G$16,"",IF(E13=0,"",IF(OR(E13=$AG$1,E13=$AH$1,E14=$AG$1,E14=$AH$1,E15=$AG$1,E15=$AH$1,E16=$AG$1,E16=$AH$1,E17=$AG$1,E17=$AH$1),0,1)))</f>
        <v>1</v>
      </c>
      <c r="AK13" s="3">
        <f>IF($A13&gt;='FG1125way_Regular Symbol(2wild)'!H$16,"",IF(F13=0,"",IF(OR(F13=$AG$1,F13=$AH$1,F14=$AG$1,F14=$AH$1,F15=$AG$1,F15=$AH$1,F16=$AG$1,F16=$AH$1,F17=$AG$1,F17=$AH$1),0,1)))</f>
        <v>1</v>
      </c>
      <c r="AM13" s="344">
        <f>IF($A13&gt;='FG1125way_Regular Symbol(2wild)'!D$16,"",IF(B13=0,"",IF(OR(B13=$AM$1,B13=$AN$1,B14=$AM$1,B14=$AN$1,B15=$AM$1,B15=$AN$1),0,1)))</f>
        <v>0</v>
      </c>
      <c r="AN13" s="344">
        <f>IF($A13&gt;='FG1125way_Regular Symbol(2wild)'!E$16,"",IF(C13=0,"",IF(OR(C13=$AM$1,C13=$AN$1,C14=$AM$1,C14=$AN$1,C15=$AM$1,C15=$AN$1),0,1)))</f>
        <v>1</v>
      </c>
      <c r="AO13" s="3">
        <f>IF($A13&gt;='FG1125way_Regular Symbol(2wild)'!F$16,"",IF(D13=0,"",IF(OR(D13=$AM$1,D13=$AN$1,D14=$AM$1,D14=$AN$1,D15=$AM$1,D15=$AN$1,D16=$AM$1,D16=$AN$1,D17=$AM$1,D17=$AN$1),0,1)))</f>
        <v>0</v>
      </c>
      <c r="AP13" s="3">
        <f>IF($A13&gt;='FG1125way_Regular Symbol(2wild)'!G$16,"",IF(E13=0,"",IF(OR(E13=$AM$1,E13=$AN$1,E14=$AM$1,E14=$AN$1,E15=$AM$1,E15=$AN$1,E16=$AM$1,E16=$AN$1,E17=$AM$1,E17=$AN$1),0,1)))</f>
        <v>0</v>
      </c>
      <c r="AQ13" s="3">
        <f>IF($A13&gt;='FG1125way_Regular Symbol(2wild)'!H$16,"",IF(F13=0,"",IF(OR(F13=$AM$1,F13=$AN$1,F14=$AM$1,F14=$AN$1,F15=$AM$1,F15=$AN$1,F16=$AM$1,F16=$AN$1,F17=$AM$1,F17=$AN$1),0,1)))</f>
        <v>1</v>
      </c>
      <c r="AS13" s="344">
        <f>IF($A13&gt;='FG1125way_Regular Symbol(2wild)'!D$16,"",IF(B13=0,"",IF(OR(B13=$AM$1,B13=$AT$1,B14=$AM$1,B14=$AT$1,B15=$AM$1,B15=$AT$1),0,1)))</f>
        <v>1</v>
      </c>
      <c r="AT13" s="344">
        <f>IF($A13&gt;='FG1125way_Regular Symbol(2wild)'!E$16,"",IF(C13=0,"",IF(OR(C13=$AM$1,C13=$AT$1,C14=$AM$1,C14=$AT$1,C15=$AM$1,C15=$AT$1),0,1)))</f>
        <v>1</v>
      </c>
      <c r="AU13" s="3">
        <f>IF($A13&gt;='FG1125way_Regular Symbol(2wild)'!F$16,"",IF(D13=0,"",IF(OR(D13=$AM$1,D13=$AT$1,D14=$AM$1,D14=$AT$1,D15=$AM$1,D15=$AT$1,D16=$AM$1,D16=$AT$1,D17=$AM$1,D17=$AT$1),0,1)))</f>
        <v>1</v>
      </c>
      <c r="AV13" s="3">
        <f>IF($A13&gt;='FG1125way_Regular Symbol(2wild)'!G$16,"",IF(E13=0,"",IF(OR(E13=$AM$1,E13=$AT$1,E14=$AM$1,E14=$AT$1,E15=$AM$1,E15=$AT$1,E16=$AM$1,E16=$AT$1,E17=$AM$1,E17=$AT$1),0,1)))</f>
        <v>1</v>
      </c>
      <c r="AW13" s="3">
        <f>IF($A13&gt;='FG1125way_Regular Symbol(2wild)'!H$16,"",IF(F13=0,"",IF(OR(F13=$AM$1,F13=$AT$1,F14=$AM$1,F14=$AT$1,F15=$AM$1,F15=$AT$1,F16=$AM$1,F16=$AT$1,F17=$AM$1,F17=$AT$1),0,1)))</f>
        <v>1</v>
      </c>
      <c r="AY13" s="344">
        <f>IF($A13&gt;='FG1125way_Regular Symbol(2wild)'!D$16,"",IF(B13=0,"",IF(OR(B13=$AM$1,B13=$AZ$1,B14=$AM$1,B14=$AZ$1,B15=$AM$1,B15=$AZ$1),0,1)))</f>
        <v>1</v>
      </c>
      <c r="AZ13" s="344">
        <f>IF($A13&gt;='FG1125way_Regular Symbol(2wild)'!E$16,"",IF(C13=0,"",IF(OR(C13=$AM$1,C13=$AZ$1,C14=$AM$1,C14=$AZ$1,C15=$AM$1,C15=$AZ$1),0,1)))</f>
        <v>1</v>
      </c>
      <c r="BA13" s="3">
        <f>IF($A13&gt;='FG1125way_Regular Symbol(2wild)'!F$16,"",IF(D13=0,"",IF(OR(D13=$AM$1,D13=$AZ$1,D14=$AM$1,D14=$AZ$1,D15=$AM$1,D15=$AZ$1,D16=$AM$1,D16=$AZ$1,D17=$AM$1,D17=$AZ$1),0,1)))</f>
        <v>1</v>
      </c>
      <c r="BB13" s="3">
        <f>IF($A13&gt;='FG1125way_Regular Symbol(2wild)'!G$16,"",IF(E13=0,"",IF(OR(E13=$AM$1,E13=$AZ$1,E14=$AM$1,E14=$AZ$1,E15=$AM$1,E15=$AZ$1,E16=$AM$1,E16=$AZ$1,E17=$AM$1,E17=$AZ$1),0,1)))</f>
        <v>0</v>
      </c>
      <c r="BC13" s="3">
        <f>IF($A13&gt;='FG1125way_Regular Symbol(2wild)'!H$16,"",IF(F13=0,"",IF(OR(F13=$AM$1,F13=$AZ$1,F14=$AM$1,F14=$AZ$1,F15=$AM$1,F15=$AZ$1,F16=$AM$1,F16=$AZ$1,F17=$AM$1,F17=$AZ$1),0,1)))</f>
        <v>1</v>
      </c>
      <c r="BE13" s="344">
        <f>IF($A13&gt;='FG_576way_Regular Symbol(2wild)'!D$16,"",IF(B13=0,"",IF(OR(B13=$AM$1,B13=$BF$1,B14=$AM$1,B14=$BF$1,B15=$AM$1,B15=$BF$1),0,1)))</f>
        <v>1</v>
      </c>
      <c r="BF13" s="344">
        <f>IF($A13&gt;='FG_576way_Regular Symbol(2wild)'!E$16,"",IF(C13=0,"",IF(OR(C13=$AM$1,C13=$BF$1,C14=$AM$1,C14=$BF$1,C15=$AM$1,C15=$BF$1),0,1)))</f>
        <v>1</v>
      </c>
      <c r="BG13" s="3">
        <f>IF($A13&gt;='FG_576way_Regular Symbol(2wild)'!F$16,"",IF(D13=0,"",IF(OR(D13=$AM$1,D13=$BF$1,D14=$AM$1,D14=$BF$1,D15=$AM$1,D15=$BF$1,D16=$AM$1,D16=$BF$1,D17=$AM$1,D17=$BF$1),0,1)))</f>
        <v>1</v>
      </c>
      <c r="BH13" s="3">
        <f>IF($A13&gt;='FG_576way_Regular Symbol(2wild)'!G$16,"",IF(E13=0,"",IF(OR(E13=$AM$1,E13=$BF$1,E14=$AM$1,E14=$BF$1,E15=$AM$1,E15=$BF$1,E16=$AM$1,E16=$BF$1,E17=$AM$1,E17=$BF$1),0,1)))</f>
        <v>1</v>
      </c>
      <c r="BI13" s="3">
        <f>IF($A13&gt;='FG_576way_Regular Symbol(2wild)'!H$16,"",IF(F13=0,"",IF(OR(F13=$AM$1,F13=$BF$1,F14=$AM$1,F14=$BF$1,F15=$AM$1,F15=$BF$1,F16=$AM$1,F16=$BF$1,F17=$AM$1,F17=$BF$1),0,1)))</f>
        <v>1</v>
      </c>
      <c r="BK13" s="344">
        <f>IF($A13&gt;='FG_576way_Regular Symbol(2wild)'!D$16,"",IF(B13=0,"",IF(OR(B13=$AM$1,B13=$BL$1,B14=$AM$1,B14=$BL$1,B15=$AM$1,B15=$BL$1),0,1)))</f>
        <v>1</v>
      </c>
      <c r="BL13" s="344">
        <f>IF($A13&gt;='FG_576way_Regular Symbol(2wild)'!E$16,"",IF(C13=0,"",IF(OR(C13=$AM$1,C13=$BL$1,C14=$AM$1,C14=$BL$1,C15=$AM$1,C15=$BL$1),0,1)))</f>
        <v>1</v>
      </c>
      <c r="BM13" s="3">
        <f>IF($A13&gt;='FG_576way_Regular Symbol(2wild)'!F$16,"",IF(D13=0,"",IF(OR(D13=$AM$1,D13=$BL$1,D14=$AM$1,D14=$BL$1,D15=$AM$1,D15=$BL$1,D16=$AM$1,D16=$BL$1),0,1)))</f>
        <v>1</v>
      </c>
      <c r="BN13" s="3">
        <f>IF($A13&gt;='FG_576way_Regular Symbol(2wild)'!G$16,"",IF(E13=0,"",IF(OR(E13=$AM$1,E13=$BL$1,E14=$AM$1,E14=$BL$1,E15=$AM$1,E15=$BL$1,E16=$AM$1,E16=$BL$1),0,1)))</f>
        <v>1</v>
      </c>
      <c r="BO13" s="3">
        <f>IF($A13&gt;='FG_576way_Regular Symbol(2wild)'!H$16,"",IF(F13=0,"",IF(OR(F13=$AM$1,F13=$BL$1,F14=$AM$1,F14=$BL$1,F15=$AM$1,F15=$BL$1,F16=$AM$1,F16=$BL$1),0,1)))</f>
        <v>1</v>
      </c>
      <c r="BQ13" s="3">
        <f>IF($A13&gt;='FG1125way_Regular Symbol(2wild)'!D$16,"",IF(B13=0,"",IF(OR(B13=$BQ$1,B13=$BR$1,B14=$BQ$1,B14=$BR$1,B15=$BQ$1,B15=$BR$1),0,1)))</f>
        <v>1</v>
      </c>
      <c r="BR13" s="3">
        <f>IF($A13&gt;='FG1125way_Regular Symbol(2wild)'!E$16,"",IF(C13=0,"",IF(OR(C13=$BQ$1,C13=$BR$1,C14=$BQ$1,C14=$BR$1,C15=$BQ$1,C15=$BR$1),0,1)))</f>
        <v>1</v>
      </c>
      <c r="BS13" s="3">
        <f>IF($A13&gt;='FG1125way_Regular Symbol(2wild)'!F$16,"",IF(D13=0,"",IF(OR(D13=$BQ$1,D13=$BR$1,D14=$BQ$1,D14=$BR$1,D15=$BQ$1,D15=$BR$1,D16=$BQ$1,D16=$BR$1,D17=$BQ$1,D17=$BR$1),0,1)))</f>
        <v>1</v>
      </c>
      <c r="BT13" s="3">
        <f>IF($A13&gt;='FG1125way_Regular Symbol(2wild)'!G$16,"",IF(E13=0,"",IF(OR(E13=$BQ$1,E13=$BR$1,E14=$BQ$1,E14=$BR$1,E15=$BQ$1,E15=$BR$1,E16=$BQ$1,E16=$BR$1,E17=$BQ$1,E17=$BR$1),0,1)))</f>
        <v>1</v>
      </c>
      <c r="BU13" s="3">
        <f>IF($A13&gt;='FG1125way_Regular Symbol(2wild)'!H$16,"",IF(F13=0,"",IF(OR(F13=$BQ$1,F13=$BR$1,F14=$BQ$1,F14=$BR$1,F15=$BQ$1,F15=$BR$1,F16=$BQ$1,F16=$BR$1,F17=$BQ$1,F17=$BR$1),0,1)))</f>
        <v>1</v>
      </c>
      <c r="BW13" s="3">
        <f>IF($A13&gt;='FG1125way_Regular Symbol(2wild)'!D$16,"",IF(B13=0,"",IF(OR(B13=$BW$1,B14=$BW$1,B15=$BW$1,B13=$BX$1,B14=$BX$1,B15=$BX$1),0,1)))</f>
        <v>1</v>
      </c>
      <c r="BX13" s="3">
        <f>IF($A13&gt;='FG1125way_Regular Symbol(2wild)'!E$16,"",IF(C13=0,"",IF(OR(C13=$BW$1,C14=$BW$1,C15=$BW$1,C13=$BX$1,C14=$BX$1,C15=$BX$1),0,1)))</f>
        <v>0</v>
      </c>
      <c r="BY13" s="3">
        <f>IF($A13&gt;='FG1125way_Regular Symbol(2wild)'!F$16,"",IF(D13=0,"",IF(OR(D13=$BW$1,D14=$BW$1,D15=$BW$1,D13=$BX$1,D14=$BX$1,D15=$BX$1,D16=$BW$1,D16=$BX$1,D17=$BW$1,D17=$BX$1),0,1)))</f>
        <v>1</v>
      </c>
      <c r="BZ13" s="3">
        <f>IF($A13&gt;='FG1125way_Regular Symbol(2wild)'!G$16,"",IF(E13=0,"",IF(OR(E13=$BW$1,E14=$BW$1,E15=$BW$1,E13=$BX$1,E14=$BX$1,E15=$BX$1,E16=$BW$1,E16=$BX$1,E17=$BW$1,E17=$BX$1),0,1)))</f>
        <v>1</v>
      </c>
      <c r="CA13" s="3">
        <f>IF($A13&gt;='FG1125way_Regular Symbol(2wild)'!H$16,"",IF(F13=0,"",IF(OR(F13=$BW$1,F14=$BW$1,F15=$BW$1,F13=$BX$1,F14=$BX$1,F15=$BX$1,F16=$BW$1,F16=$BX$1,F17=$BW$1,F17=$BX$1),0,1)))</f>
        <v>1</v>
      </c>
      <c r="CC13" s="3">
        <f>IF($A13&gt;='FG1125way_Regular Symbol(2wild)'!D$16,"",IF(B13=0,"",IF(OR(B13=$BW$1,B14=$BW$1,B15=$BW$1,B13=$CD$1,B14=$CD$1,B15=$CD$1),0,1)))</f>
        <v>0</v>
      </c>
      <c r="CD13" s="3">
        <f>IF($A13&gt;='FG1125way_Regular Symbol(2wild)'!E$16,"",IF(C13=0,"",IF(OR(C13=$BW$1,C14=$BW$1,C15=$BW$1,C13=$CD$1,C14=$CD$1,C15=$CD$1),0,1)))</f>
        <v>1</v>
      </c>
      <c r="CE13" s="3">
        <f>IF($A13&gt;='FG1125way_Regular Symbol(2wild)'!F$16,"",IF(D13=0,"",IF(OR(D13=$BW$1,D14=$BW$1,D15=$BW$1,D13=$CD$1,D14=$CD$1,D15=$CD$1,D16=$BW$1,D16=$CD$1,D17=$BW$1,D17=$CD$1),0,1)))</f>
        <v>1</v>
      </c>
      <c r="CF13" s="3">
        <f>IF($A13&gt;='FG1125way_Regular Symbol(2wild)'!G$16,"",IF(E13=0,"",IF(OR(E13=$BW$1,E14=$BW$1,E15=$BW$1,E13=$CD$1,E14=$CD$1,E15=$CD$1,E16=$BW$1,E16=$CD$1,E17=$BW$1,E17=$CD$1),0,1)))</f>
        <v>1</v>
      </c>
      <c r="CG13" s="3">
        <f>IF($A13&gt;='FG1125way_Regular Symbol(2wild)'!H$16,"",IF(F13=0,"",IF(OR(F13=$BW$1,F14=$BW$1,F15=$BW$1,F13=$CD$1,F14=$CD$1,F15=$CD$1,F16=$BW$1,F16=$CD$1,F17=$BW$1,F17=$CD$1),0,1)))</f>
        <v>0</v>
      </c>
      <c r="CI13" s="3">
        <f>IF($A13&gt;='FG1125way_Regular Symbol(2wild)'!D$16,"",IF(B13=0,"",IF(OR(B13=$BW$1,B14=$BW$1,B15=$BW$1,B13=$CJ$1,B14=$CJ$1,B15=$CJ$1),0,1)))</f>
        <v>1</v>
      </c>
      <c r="CJ13" s="3">
        <f>IF($A13&gt;='FG1125way_Regular Symbol(2wild)'!E$16,"",IF(C13=0,"",IF(OR(C13=$BW$1,C14=$BW$1,C15=$BW$1,C13=$CJ$1,C14=$CJ$1,C15=$CJ$1),0,1)))</f>
        <v>0</v>
      </c>
      <c r="CK13" s="3">
        <f>IF($A13&gt;='FG1125way_Regular Symbol(2wild)'!F$16,"",IF(D13=0,"",IF(OR(D13=$BW$1,D14=$BW$1,D15=$BW$1,D13=$CJ$1,D14=$CJ$1,D15=$CJ$1,D16=$BW$1,D16=$CJ$1,D17=$BW$1,D17=$CJ$1),0,1)))</f>
        <v>1</v>
      </c>
      <c r="CL13" s="3">
        <f>IF($A13&gt;='FG1125way_Regular Symbol(2wild)'!G$16,"",IF(E13=0,"",IF(OR(E13=$BW$1,E14=$BW$1,E15=$BW$1,E13=$CJ$1,E14=$CJ$1,E15=$CJ$1,E16=$BW$1,E16=$CJ$1,E17=$BW$1,E17=$CJ$1),0,1)))</f>
        <v>1</v>
      </c>
      <c r="CM13" s="3">
        <f>IF($A13&gt;='FG1125way_Regular Symbol(2wild)'!H$16,"",IF(F13=0,"",IF(OR(F13=$BW$1,F14=$BW$1,F15=$BW$1,F13=$CJ$1,F14=$CJ$1,F15=$CJ$1,F16=$BW$1,F16=$CJ$1,F17=$BW$1,F17=$CJ$1),0,1)))</f>
        <v>0</v>
      </c>
      <c r="CO13" s="3">
        <f>IF($A13&gt;='FG1125way_Regular Symbol(2wild)'!D$16,"",IF(B13=0,"",IF(OR(B13=$BW$1,B14=$BW$1,B15=$BW$1,B13=$CP$1,B14=$CP$1,B15=$CP$1),0,1)))</f>
        <v>1</v>
      </c>
      <c r="CP13" s="3">
        <f>IF($A13&gt;='FG1125way_Regular Symbol(2wild)'!E$16,"",IF(C13=0,"",IF(OR(C13=$BW$1,C14=$BW$1,C15=$BW$1,C13=$CP$1,C14=$CP$1,C15=$CP$1),0,1)))</f>
        <v>0</v>
      </c>
      <c r="CQ13" s="3">
        <f>IF($A13&gt;='FG1125way_Regular Symbol(2wild)'!F$16,"",IF(D13=0,"",IF(OR(D13=$BW$1,D14=$BW$1,D15=$BW$1,D13=$CP$1,D14=$CP$1,D15=$CP$1,D16=$BW$1,D16=$CP$1,D17=$BW$1,D17=$CP$1),0,1)))</f>
        <v>1</v>
      </c>
      <c r="CR13" s="3">
        <f>IF($A13&gt;='FG1125way_Regular Symbol(2wild)'!G$16,"",IF(E13=0,"",IF(OR(E13=$BW$1,E14=$BW$1,E15=$BW$1,E13=$CP$1,E14=$CP$1,E15=$CP$1,E16=$BW$1,E16=$CP$1,E17=$BW$1,E17=$CP$1),0,1)))</f>
        <v>1</v>
      </c>
      <c r="CS13" s="3">
        <f>IF($A13&gt;='FG1125way_Regular Symbol(2wild)'!H$16,"",IF(F13=0,"",IF(OR(F13=$BW$1,F14=$BW$1,F15=$BW$1,F13=$CP$1,F14=$CP$1,F15=$CP$1,F16=$BW$1,F16=$CP$1,F17=$BW$1,F17=$CP$1),0,1)))</f>
        <v>0</v>
      </c>
      <c r="CU13" s="3">
        <f>IF($A13&gt;='FG1125way_Regular Symbol(2wild)'!D$16,"",IF(B13=0,"",IF(OR(B13=$BW$1,B14=$BW$1,B15=$BW$1,B13=$CV$1,B14=$CV$1,B15=$CV$1),0,1)))</f>
        <v>1</v>
      </c>
      <c r="CV13" s="3">
        <f>IF($A13&gt;='FG1125way_Regular Symbol(2wild)'!E$16,"",IF(C13=0,"",IF(OR(C13=$BW$1,C14=$BW$1,C15=$BW$1,C13=$CV$1,C14=$CV$1,C15=$CV$1),0,1)))</f>
        <v>1</v>
      </c>
      <c r="CW13" s="3">
        <f>IF($A13&gt;='FG1125way_Regular Symbol(2wild)'!F$16,"",IF(D13=0,"",IF(OR(D13=$BW$1,D14=$BW$1,D15=$BW$1,D13=$CV$1,D14=$CV$1,D15=$CV$1,D16=$BW$1,D16=$CV$1,D17=$BW$1,D17=$CV$1),0,1)))</f>
        <v>1</v>
      </c>
      <c r="CX13" s="3">
        <f>IF($A13&gt;='FG1125way_Regular Symbol(2wild)'!G$16,"",IF(E13=0,"",IF(OR(E13=$BW$1,E14=$BW$1,E15=$BW$1,E13=$CV$1,E14=$CV$1,E15=$CV$1,E16=$BW$1,E16=$CV$1,E17=$BW$1,E17=$CV$1),0,1)))</f>
        <v>1</v>
      </c>
      <c r="CY13" s="3">
        <f>IF($A13&gt;='FG1125way_Regular Symbol(2wild)'!H$16,"",IF(F13=0,"",IF(OR(F13=$BW$1,F14=$BW$1,F15=$BW$1,F13=$CV$1,F14=$CV$1,F15=$CV$1,F16=$BW$1,F16=$CV$1,F17=$BW$1,F17=$CV$1),0,1)))</f>
        <v>1</v>
      </c>
    </row>
    <row r="14" spans="1:103" ht="16" thickBot="1">
      <c r="A14" s="337">
        <f>IF('FG_243way_Regular Symbol'!L13="","",'FG_243way_Regular Symbol'!L13)</f>
        <v>10</v>
      </c>
      <c r="B14" s="191" t="str">
        <f>IF('FG_576way_Regular Symbol(2wild)'!Q13="",
IF($A14-'FG_576way_Regular Symbol(2wild)'!D$16&gt;='FG_1125way_RegularＸ_W()'!B$2-1,"",VLOOKUP($A14-'FG_243way_Regular Symbol'!D$16,'FG_576way_Regular Symbol(2wild)'!$P$3:$U$99,'FG_1125way_RegularＸ_W()'!B$3+1,FALSE)),
'FG_576way_Regular Symbol(2wild)'!Q13)</f>
        <v>M5</v>
      </c>
      <c r="C14" s="191" t="str">
        <f>IF('FG_576way_Regular Symbol(2wild)'!R13="",
IF($A14-'FG_576way_Regular Symbol(2wild)'!E$16&gt;='FG_1125way_RegularＸ_W()'!C$2-1,"",VLOOKUP($A14-'FG_243way_Regular Symbol'!E$16,'FG_576way_Regular Symbol(2wild)'!$P$3:$U$99,'FG_1125way_RegularＸ_W()'!C$3+1,FALSE)),
'FG_576way_Regular Symbol(2wild)'!R13)</f>
        <v>K</v>
      </c>
      <c r="D14" s="191" t="str">
        <f>IF('FG_576way_Regular Symbol(2wild)'!S13="",
IF($A14-'FG_576way_Regular Symbol(2wild)'!F$16&gt;='FG_1125way_RegularＸ_W()'!D$2-1,"",VLOOKUP($A14-'FG_243way_Regular Symbol'!F$16,'FG_576way_Regular Symbol(2wild)'!$P$3:$U$99,'FG_1125way_RegularＸ_W()'!D$3+1,FALSE)),
'FG_576way_Regular Symbol(2wild)'!S13)</f>
        <v>M1</v>
      </c>
      <c r="E14" s="191" t="str">
        <f>IF('FG_576way_Regular Symbol(2wild)'!T13="",
IF($A14-'FG_576way_Regular Symbol(2wild)'!G$16&gt;='FG_1125way_RegularＸ_W()'!E$2-1,"",VLOOKUP($A14-'FG_243way_Regular Symbol'!G$16,'FG_576way_Regular Symbol(2wild)'!$P$3:$U$99,'FG_1125way_RegularＸ_W()'!E$3+1,FALSE)),
'FG_576way_Regular Symbol(2wild)'!T13)</f>
        <v>BN</v>
      </c>
      <c r="F14" s="191" t="str">
        <f>IF('FG_576way_Regular Symbol(2wild)'!U13="",
IF($A14-'FG_576way_Regular Symbol(2wild)'!H$16&gt;='FG_1125way_RegularＸ_W()'!F$2-1,"",VLOOKUP($A14-'FG_243way_Regular Symbol'!H$16,'FG_576way_Regular Symbol(2wild)'!$P$3:$U$99,'FG_1125way_RegularＸ_W()'!F$3+1,FALSE)),
'FG_576way_Regular Symbol(2wild)'!U13)</f>
        <v>Q</v>
      </c>
      <c r="H14" s="353" t="s">
        <v>187</v>
      </c>
      <c r="I14" s="154">
        <f>SUM(CU4:CU100)</f>
        <v>55</v>
      </c>
      <c r="J14" s="154">
        <f>SUM(CV4:CV100)</f>
        <v>76</v>
      </c>
      <c r="K14" s="154">
        <f>SUM(CW4:CW100)</f>
        <v>60</v>
      </c>
      <c r="L14" s="154">
        <f>SUM(CX4:CX100)</f>
        <v>56</v>
      </c>
      <c r="M14" s="154">
        <f>SUM(CY4:CY100)</f>
        <v>68</v>
      </c>
      <c r="N14" s="363">
        <f t="shared" si="0"/>
        <v>10</v>
      </c>
      <c r="O14" s="344">
        <f>IF($A14&gt;='FG1125way_Regular Symbol(2wild)'!D$16,"",IF(B14="","",IF(OR(B14=$O$1,B14=$P$1,B15=$O$1,B15=$P$1,B16=$O$1,B16=$P$1),0,1)))</f>
        <v>1</v>
      </c>
      <c r="P14" s="344">
        <f>IF($A14&gt;='FG1125way_Regular Symbol(2wild)'!E$16,"",IF(C14="","",IF(OR(C14=$O$1,C14=$P$1,C15=$O$1,C15=$P$1,C16=$O$1,C16=$P$1),0,1)))</f>
        <v>0</v>
      </c>
      <c r="Q14" s="344">
        <f>IF($A14&gt;='FG1125way_Regular Symbol(2wild)'!F$16,"",IF(D14="","",IF(OR(D14=$O$1,D14=$P$1,D15=$O$1,D15=$P$1,D16=$O$1,D16=$P$1,D17=$O$1,D17=$P$1,D18=$O$1,D18=$P$1),0,1)))</f>
        <v>0</v>
      </c>
      <c r="R14" s="344">
        <f>IF($A14&gt;='FG1125way_Regular Symbol(2wild)'!G$16,"",IF(E14="","",IF(OR(E14=$O$1,E14=$P$1,E15=$O$1,E15=$P$1,E16=$O$1,E16=$P$1,E17=$O$1,E17=$P$1,E18=$O$1,E18=$P$1),0,1)))</f>
        <v>0</v>
      </c>
      <c r="S14" s="344">
        <f>IF($A14&gt;='FG1125way_Regular Symbol(2wild)'!H$16,"",IF(F14="","",IF(OR(F14=$O$1,F14=$P$1,F15=$O$1,F15=$P$1,F16=$O$1,F16=$P$1,F17=$O$1,F17=$P$1,F18=$O$1,F18=$P$1),0,1)))</f>
        <v>1</v>
      </c>
      <c r="U14" s="344">
        <f>IF($A14&gt;='FG1125way_Regular Symbol(2wild)'!D$16,"",IF(B14=0,"",IF(OR(B14=$U$1,B14=$V$1,B15=$U$1,B15=$V$1,B16=$U$1,B16=$V$1),0,1)))</f>
        <v>0</v>
      </c>
      <c r="V14" s="344">
        <f>IF($A14&gt;='FG1125way_Regular Symbol(2wild)'!E$16,"",IF(C14=0,"",IF(OR(C14=$U$1,C14=$V$1,C15=$U$1,C15=$V$1,C16=$U$1,C16=$V$1),0,1)))</f>
        <v>1</v>
      </c>
      <c r="W14" s="3">
        <f>IF($A14&gt;='FG1125way_Regular Symbol(2wild)'!F$16,"",IF(D14=0,"",IF(OR(D14=$U$1,D14=$V$1,D15=$U$1,D15=$V$1,D16=$U$1,D16=$V$1,D17=$U$1,D17=$V$1,D18=$U$1,D18=$V$1),0,1)))</f>
        <v>1</v>
      </c>
      <c r="X14" s="3">
        <f>IF($A14&gt;='FG1125way_Regular Symbol(2wild)'!G$16,"",IF(E14=0,"",IF(OR(E14=$U$1,E14=$V$1,E15=$U$1,E15=$V$1,E16=$U$1,E16=$V$1,E17=$U$1,E17=$V$1,E18=$U$1,E18=$V$1),0,1)))</f>
        <v>0</v>
      </c>
      <c r="Y14" s="3">
        <f>IF($A14&gt;='FG1125way_Regular Symbol(2wild)'!H$16,"",IF(F14=0,"",IF(OR(F14=$U$1,F14=$V$1,F15=$U$1,F15=$V$1,F16=$U$1,F16=$V$1,F17=$U$1,F17=$V$1,F18=$U$1,F18=$V$1),0,1)))</f>
        <v>1</v>
      </c>
      <c r="AA14" s="344">
        <f>IF($A14&gt;='FG1125way_Regular Symbol(2wild)'!D$16,"",IF(B14=0,"",IF(OR(B14=$AA$1,B14=$AB$1,B15=$AA$1,B15=$AB$1,B16=$AA$1,,B16=$AB$1),0,1)))</f>
        <v>1</v>
      </c>
      <c r="AB14" s="344">
        <f>IF($A14&gt;='FG1125way_Regular Symbol(2wild)'!E$16,"",IF(C14=0,"",IF(OR(C14=$AA$1,C14=$AB$1,C15=$AA$1,C15=$AB$1,C16=$AA$1,,C16=$AB$1),0,1)))</f>
        <v>1</v>
      </c>
      <c r="AC14" s="3">
        <f>IF($A14&gt;='FG1125way_Regular Symbol(2wild)'!F$16,"",IF(D14=0,"",IF(OR(D14=$AA$1,D14=$AB$1,D15=$AA$1,D15=$AB$1,D16=$AA$1,D16=$AB$1,D17=$AA$1,D17=$AB$1,D18=$AA$1,D18=$AB$1),0,1)))</f>
        <v>0</v>
      </c>
      <c r="AD14" s="3">
        <f>IF($A14&gt;='FG1125way_Regular Symbol(2wild)'!G$16,"",IF(E14=0,"",IF(OR(E14=$AA$1,E14=$AB$1,E15=$AA$1,E15=$AB$1,E16=$AA$1,E16=$AB$1,E17=$AA$1,E17=$AB$1,E18=$AA$1,E18=$AB$1),0,1)))</f>
        <v>1</v>
      </c>
      <c r="AE14" s="3">
        <f>IF($A14&gt;='FG1125way_Regular Symbol(2wild)'!H$16,"",IF(F14=0,"",IF(OR(F14=$AA$1,F14=$AB$1,F15=$AA$1,F15=$AB$1,F16=$AA$1,F16=$AB$1,F17=$AA$1,F17=$AB$1,F18=$AA$1,F18=$AB$1),0,1)))</f>
        <v>1</v>
      </c>
      <c r="AG14" s="344">
        <f>IF($A14&gt;='FG1125way_Regular Symbol(2wild)'!D$16,"",IF(B14=0,"",IF(OR(B14=$AG$1,B14=$AH$1,B15=$AG$1,B15=$AH$1,B16=$AG$1,B16=$AH$1),0,1)))</f>
        <v>1</v>
      </c>
      <c r="AH14" s="344">
        <f>IF($A14&gt;='FG1125way_Regular Symbol(2wild)'!E$16,"",IF(C14=0,"",IF(OR(C14=$AG$1,C14=$AH$1,C15=$AG$1,C15=$AH$1,C16=$AG$1,C16=$AH$1),0,1)))</f>
        <v>1</v>
      </c>
      <c r="AI14" s="3">
        <f>IF($A14&gt;='FG1125way_Regular Symbol(2wild)'!F$16,"",IF(D14=0,"",IF(OR(D14=$AG$1,D14=$AH$1,D15=$AG$1,D15=$AH$1,D16=$AG$1,D16=$AH$1,D17=$AG$1,D17=$AH$1,D18=$AG$1,D18=$AH$1),0,1)))</f>
        <v>1</v>
      </c>
      <c r="AJ14" s="3">
        <f>IF($A14&gt;='FG1125way_Regular Symbol(2wild)'!G$16,"",IF(E14=0,"",IF(OR(E14=$AG$1,E14=$AH$1,E15=$AG$1,E15=$AH$1,E16=$AG$1,E16=$AH$1,E17=$AG$1,E17=$AH$1,E18=$AG$1,E18=$AH$1),0,1)))</f>
        <v>1</v>
      </c>
      <c r="AK14" s="3">
        <f>IF($A14&gt;='FG1125way_Regular Symbol(2wild)'!H$16,"",IF(F14=0,"",IF(OR(F14=$AG$1,F14=$AH$1,F15=$AG$1,F15=$AH$1,F16=$AG$1,F16=$AH$1,F17=$AG$1,F17=$AH$1,F18=$AG$1,F18=$AH$1),0,1)))</f>
        <v>1</v>
      </c>
      <c r="AM14" s="344">
        <f>IF($A14&gt;='FG1125way_Regular Symbol(2wild)'!D$16,"",IF(B14=0,"",IF(OR(B14=$AM$1,B14=$AN$1,B15=$AM$1,B15=$AN$1,B16=$AM$1,B16=$AN$1),0,1)))</f>
        <v>0</v>
      </c>
      <c r="AN14" s="344">
        <f>IF($A14&gt;='FG1125way_Regular Symbol(2wild)'!E$16,"",IF(C14=0,"",IF(OR(C14=$AM$1,C14=$AN$1,C15=$AM$1,C15=$AN$1,C16=$AM$1,C16=$AN$1),0,1)))</f>
        <v>1</v>
      </c>
      <c r="AO14" s="3">
        <f>IF($A14&gt;='FG1125way_Regular Symbol(2wild)'!F$16,"",IF(D14=0,"",IF(OR(D14=$AM$1,D14=$AN$1,D15=$AM$1,D15=$AN$1,D16=$AM$1,D16=$AN$1,D17=$AM$1,D17=$AN$1,D18=$AM$1,D18=$AN$1),0,1)))</f>
        <v>0</v>
      </c>
      <c r="AP14" s="3">
        <f>IF($A14&gt;='FG1125way_Regular Symbol(2wild)'!G$16,"",IF(E14=0,"",IF(OR(E14=$AM$1,E14=$AN$1,E15=$AM$1,E15=$AN$1,E16=$AM$1,E16=$AN$1,E17=$AM$1,E17=$AN$1,E18=$AM$1,E18=$AN$1),0,1)))</f>
        <v>1</v>
      </c>
      <c r="AQ14" s="3">
        <f>IF($A14&gt;='FG1125way_Regular Symbol(2wild)'!H$16,"",IF(F14=0,"",IF(OR(F14=$AM$1,F14=$AN$1,F15=$AM$1,F15=$AN$1,F16=$AM$1,F16=$AN$1,F17=$AM$1,F17=$AN$1,F18=$AM$1,F18=$AN$1),0,1)))</f>
        <v>1</v>
      </c>
      <c r="AS14" s="344">
        <f>IF($A14&gt;='FG1125way_Regular Symbol(2wild)'!D$16,"",IF(B14=0,"",IF(OR(B14=$AM$1,B14=$AT$1,B15=$AM$1,B15=$AT$1,B16=$AM$1,B16=$AT$1),0,1)))</f>
        <v>1</v>
      </c>
      <c r="AT14" s="344">
        <f>IF($A14&gt;='FG1125way_Regular Symbol(2wild)'!E$16,"",IF(C14=0,"",IF(OR(C14=$AM$1,C14=$AT$1,C15=$AM$1,C15=$AT$1,C16=$AM$1,C16=$AT$1),0,1)))</f>
        <v>1</v>
      </c>
      <c r="AU14" s="3">
        <f>IF($A14&gt;='FG1125way_Regular Symbol(2wild)'!F$16,"",IF(D14=0,"",IF(OR(D14=$AM$1,D14=$AT$1,D15=$AM$1,D15=$AT$1,D16=$AM$1,D16=$AT$1,D17=$AM$1,D17=$AT$1,D18=$AM$1,D18=$AT$1),0,1)))</f>
        <v>1</v>
      </c>
      <c r="AV14" s="3">
        <f>IF($A14&gt;='FG1125way_Regular Symbol(2wild)'!G$16,"",IF(E14=0,"",IF(OR(E14=$AM$1,E14=$AT$1,E15=$AM$1,E15=$AT$1,E16=$AM$1,E16=$AT$1,E17=$AM$1,E17=$AT$1,E18=$AM$1,E18=$AT$1),0,1)))</f>
        <v>1</v>
      </c>
      <c r="AW14" s="3">
        <f>IF($A14&gt;='FG1125way_Regular Symbol(2wild)'!H$16,"",IF(F14=0,"",IF(OR(F14=$AM$1,F14=$AT$1,F15=$AM$1,F15=$AT$1,F16=$AM$1,F16=$AT$1,F17=$AM$1,F17=$AT$1,F18=$AM$1,F18=$AT$1),0,1)))</f>
        <v>1</v>
      </c>
      <c r="AY14" s="344">
        <f>IF($A14&gt;='FG1125way_Regular Symbol(2wild)'!D$16,"",IF(B14=0,"",IF(OR(B14=$AM$1,B14=$AZ$1,B15=$AM$1,B15=$AZ$1,B16=$AM$1,B16=$AZ$1),0,1)))</f>
        <v>1</v>
      </c>
      <c r="AZ14" s="344">
        <f>IF($A14&gt;='FG1125way_Regular Symbol(2wild)'!E$16,"",IF(C14=0,"",IF(OR(C14=$AM$1,C14=$AZ$1,C15=$AM$1,C15=$AZ$1,C16=$AM$1,C16=$AZ$1),0,1)))</f>
        <v>1</v>
      </c>
      <c r="BA14" s="3">
        <f>IF($A14&gt;='FG1125way_Regular Symbol(2wild)'!F$16,"",IF(D14=0,"",IF(OR(D14=$AM$1,D14=$AZ$1,D15=$AM$1,D15=$AZ$1,D16=$AM$1,D16=$AZ$1,D17=$AM$1,D17=$AZ$1,D18=$AM$1,D18=$AZ$1),0,1)))</f>
        <v>1</v>
      </c>
      <c r="BB14" s="3">
        <f>IF($A14&gt;='FG1125way_Regular Symbol(2wild)'!G$16,"",IF(E14=0,"",IF(OR(E14=$AM$1,E14=$AZ$1,E15=$AM$1,E15=$AZ$1,E16=$AM$1,E16=$AZ$1,E17=$AM$1,E17=$AZ$1,E18=$AM$1,E18=$AZ$1),0,1)))</f>
        <v>0</v>
      </c>
      <c r="BC14" s="3">
        <f>IF($A14&gt;='FG1125way_Regular Symbol(2wild)'!H$16,"",IF(F14=0,"",IF(OR(F14=$AM$1,F14=$AZ$1,F15=$AM$1,F15=$AZ$1,F16=$AM$1,F16=$AZ$1,F17=$AM$1,F17=$AZ$1,F18=$AM$1,F18=$AZ$1),0,1)))</f>
        <v>1</v>
      </c>
      <c r="BE14" s="344">
        <f>IF($A14&gt;='FG_576way_Regular Symbol(2wild)'!D$16,"",IF(B14=0,"",IF(OR(B14=$AM$1,B14=$BF$1,B15=$AM$1,B15=$BF$1,B16=$AM$1,B16=$BF$1),0,1)))</f>
        <v>1</v>
      </c>
      <c r="BF14" s="344">
        <f>IF($A14&gt;='FG_576way_Regular Symbol(2wild)'!E$16,"",IF(C14=0,"",IF(OR(C14=$AM$1,C14=$BF$1,C15=$AM$1,C15=$BF$1,C16=$AM$1,C16=$BF$1),0,1)))</f>
        <v>1</v>
      </c>
      <c r="BG14" s="3">
        <f>IF($A14&gt;='FG_576way_Regular Symbol(2wild)'!F$16,"",IF(D14=0,"",IF(OR(D14=$AM$1,D14=$BF$1,D15=$AM$1,D15=$BF$1,D16=$AM$1,D16=$BF$1,D17=$AM$1,D17=$BF$1,D18=$AM$1,D18=$BF$1),0,1)))</f>
        <v>1</v>
      </c>
      <c r="BH14" s="3">
        <f>IF($A14&gt;='FG_576way_Regular Symbol(2wild)'!G$16,"",IF(E14=0,"",IF(OR(E14=$AM$1,E14=$BF$1,E15=$AM$1,E15=$BF$1,E16=$AM$1,E16=$BF$1,E17=$AM$1,E17=$BF$1,E18=$AM$1,E18=$BF$1),0,1)))</f>
        <v>1</v>
      </c>
      <c r="BI14" s="3">
        <f>IF($A14&gt;='FG_576way_Regular Symbol(2wild)'!H$16,"",IF(F14=0,"",IF(OR(F14=$AM$1,F14=$BF$1,F15=$AM$1,F15=$BF$1,F16=$AM$1,F16=$BF$1,F17=$AM$1,F17=$BF$1,F18=$AM$1,F18=$BF$1),0,1)))</f>
        <v>1</v>
      </c>
      <c r="BK14" s="344">
        <f>IF($A14&gt;='FG_576way_Regular Symbol(2wild)'!D$16,"",IF(B14=0,"",IF(OR(B14=$AM$1,B14=$BL$1,B15=$AM$1,B15=$BL$1,B16=$AM$1,B16=$BL$1),0,1)))</f>
        <v>1</v>
      </c>
      <c r="BL14" s="344">
        <f>IF($A14&gt;='FG_576way_Regular Symbol(2wild)'!E$16,"",IF(C14=0,"",IF(OR(C14=$AM$1,C14=$BL$1,C15=$AM$1,C15=$BL$1,C16=$AM$1,C16=$BL$1),0,1)))</f>
        <v>1</v>
      </c>
      <c r="BM14" s="3">
        <f>IF($A14&gt;='FG_576way_Regular Symbol(2wild)'!F$16,"",IF(D14=0,"",IF(OR(D14=$AM$1,D14=$BL$1,D15=$AM$1,D15=$BL$1,D16=$AM$1,D16=$BL$1,D17=$AM$1,D17=$BL$1),0,1)))</f>
        <v>1</v>
      </c>
      <c r="BN14" s="3">
        <f>IF($A14&gt;='FG_576way_Regular Symbol(2wild)'!G$16,"",IF(E14=0,"",IF(OR(E14=$AM$1,E14=$BL$1,E15=$AM$1,E15=$BL$1,E16=$AM$1,E16=$BL$1,E17=$AM$1,E17=$BL$1),0,1)))</f>
        <v>1</v>
      </c>
      <c r="BO14" s="3">
        <f>IF($A14&gt;='FG_576way_Regular Symbol(2wild)'!H$16,"",IF(F14=0,"",IF(OR(F14=$AM$1,F14=$BL$1,F15=$AM$1,F15=$BL$1,F16=$AM$1,F16=$BL$1,F17=$AM$1,F17=$BL$1),0,1)))</f>
        <v>1</v>
      </c>
      <c r="BQ14" s="3">
        <f>IF($A14&gt;='FG1125way_Regular Symbol(2wild)'!D$16,"",IF(B14=0,"",IF(OR(B14=$BQ$1,B14=$BR$1,B15=$BQ$1,B15=$BR$1,B16=$BQ$1,B16=$BR$1),0,1)))</f>
        <v>1</v>
      </c>
      <c r="BR14" s="3">
        <f>IF($A14&gt;='FG1125way_Regular Symbol(2wild)'!E$16,"",IF(C14=0,"",IF(OR(C14=$BQ$1,C14=$BR$1,C15=$BQ$1,C15=$BR$1,C16=$BQ$1,C16=$BR$1),0,1)))</f>
        <v>1</v>
      </c>
      <c r="BS14" s="3">
        <f>IF($A14&gt;='FG1125way_Regular Symbol(2wild)'!F$16,"",IF(D14=0,"",IF(OR(D14=$BQ$1,D14=$BR$1,D15=$BQ$1,D15=$BR$1,D16=$BQ$1,D16=$BR$1,D17=$BQ$1,D17=$BR$1,D18=$BQ$1,D18=$BR$1),0,1)))</f>
        <v>1</v>
      </c>
      <c r="BT14" s="3">
        <f>IF($A14&gt;='FG1125way_Regular Symbol(2wild)'!G$16,"",IF(E14=0,"",IF(OR(E14=$BQ$1,E14=$BR$1,E15=$BQ$1,E15=$BR$1,E16=$BQ$1,E16=$BR$1,E17=$BQ$1,E17=$BR$1,E18=$BQ$1,E18=$BR$1),0,1)))</f>
        <v>1</v>
      </c>
      <c r="BU14" s="3">
        <f>IF($A14&gt;='FG1125way_Regular Symbol(2wild)'!H$16,"",IF(F14=0,"",IF(OR(F14=$BQ$1,F14=$BR$1,F15=$BQ$1,F15=$BR$1,F16=$BQ$1,F16=$BR$1,F17=$BQ$1,F17=$BR$1,F18=$BQ$1,F18=$BR$1),0,1)))</f>
        <v>1</v>
      </c>
      <c r="BW14" s="3">
        <f>IF($A14&gt;='FG1125way_Regular Symbol(2wild)'!D$16,"",IF(B14=0,"",IF(OR(B14=$BW$1,B15=$BW$1,B16=$BW$1,B14=$BX$1,B15=$BX$1,B16=$BX$1),0,1)))</f>
        <v>1</v>
      </c>
      <c r="BX14" s="3">
        <f>IF($A14&gt;='FG1125way_Regular Symbol(2wild)'!E$16,"",IF(C14=0,"",IF(OR(C14=$BW$1,C15=$BW$1,C16=$BW$1,C14=$BX$1,C15=$BX$1,C16=$BX$1),0,1)))</f>
        <v>0</v>
      </c>
      <c r="BY14" s="3">
        <f>IF($A14&gt;='FG1125way_Regular Symbol(2wild)'!F$16,"",IF(D14=0,"",IF(OR(D14=$BW$1,D15=$BW$1,D16=$BW$1,D14=$BX$1,D15=$BX$1,D16=$BX$1,D17=$BW$1,D17=$BX$1,D18=$BW$1,D18=$BX$1),0,1)))</f>
        <v>1</v>
      </c>
      <c r="BZ14" s="3">
        <f>IF($A14&gt;='FG1125way_Regular Symbol(2wild)'!G$16,"",IF(E14=0,"",IF(OR(E14=$BW$1,E15=$BW$1,E16=$BW$1,E14=$BX$1,E15=$BX$1,E16=$BX$1,E17=$BW$1,E17=$BX$1,E18=$BW$1,E18=$BX$1),0,1)))</f>
        <v>1</v>
      </c>
      <c r="CA14" s="3">
        <f>IF($A14&gt;='FG1125way_Regular Symbol(2wild)'!H$16,"",IF(F14=0,"",IF(OR(F14=$BW$1,F15=$BW$1,F16=$BW$1,F14=$BX$1,F15=$BX$1,F16=$BX$1,F17=$BW$1,F17=$BX$1,F18=$BW$1,F18=$BX$1),0,1)))</f>
        <v>1</v>
      </c>
      <c r="CC14" s="3">
        <f>IF($A14&gt;='FG1125way_Regular Symbol(2wild)'!D$16,"",IF(B14=0,"",IF(OR(B14=$BW$1,B15=$BW$1,B16=$BW$1,B14=$CD$1,B15=$CD$1,B16=$CD$1),0,1)))</f>
        <v>0</v>
      </c>
      <c r="CD14" s="3">
        <f>IF($A14&gt;='FG1125way_Regular Symbol(2wild)'!E$16,"",IF(C14=0,"",IF(OR(C14=$BW$1,C15=$BW$1,C16=$BW$1,C14=$CD$1,C15=$CD$1,C16=$CD$1),0,1)))</f>
        <v>1</v>
      </c>
      <c r="CE14" s="3">
        <f>IF($A14&gt;='FG1125way_Regular Symbol(2wild)'!F$16,"",IF(D14=0,"",IF(OR(D14=$BW$1,D15=$BW$1,D16=$BW$1,D14=$CD$1,D15=$CD$1,D16=$CD$1,D17=$BW$1,D17=$CD$1,D18=$BW$1,D18=$CD$1),0,1)))</f>
        <v>0</v>
      </c>
      <c r="CF14" s="3">
        <f>IF($A14&gt;='FG1125way_Regular Symbol(2wild)'!G$16,"",IF(E14=0,"",IF(OR(E14=$BW$1,E15=$BW$1,E16=$BW$1,E14=$CD$1,E15=$CD$1,E16=$CD$1,E17=$BW$1,E17=$CD$1,E18=$BW$1,E18=$CD$1),0,1)))</f>
        <v>1</v>
      </c>
      <c r="CG14" s="3">
        <f>IF($A14&gt;='FG1125way_Regular Symbol(2wild)'!H$16,"",IF(F14=0,"",IF(OR(F14=$BW$1,F15=$BW$1,F16=$BW$1,F14=$CD$1,F15=$CD$1,F16=$CD$1,F17=$BW$1,F17=$CD$1,F18=$BW$1,F18=$CD$1),0,1)))</f>
        <v>0</v>
      </c>
      <c r="CI14" s="3">
        <f>IF($A14&gt;='FG1125way_Regular Symbol(2wild)'!D$16,"",IF(B14=0,"",IF(OR(B14=$BW$1,B15=$BW$1,B16=$BW$1,B14=$CJ$1,B15=$CJ$1,B16=$CJ$1),0,1)))</f>
        <v>1</v>
      </c>
      <c r="CJ14" s="3">
        <f>IF($A14&gt;='FG1125way_Regular Symbol(2wild)'!E$16,"",IF(C14=0,"",IF(OR(C14=$BW$1,C15=$BW$1,C16=$BW$1,C14=$CJ$1,C15=$CJ$1,C16=$CJ$1),0,1)))</f>
        <v>0</v>
      </c>
      <c r="CK14" s="3">
        <f>IF($A14&gt;='FG1125way_Regular Symbol(2wild)'!F$16,"",IF(D14=0,"",IF(OR(D14=$BW$1,D15=$BW$1,D16=$BW$1,D14=$CJ$1,D15=$CJ$1,D16=$CJ$1,D17=$BW$1,D17=$CJ$1,D18=$BW$1,D18=$CJ$1),0,1)))</f>
        <v>1</v>
      </c>
      <c r="CL14" s="3">
        <f>IF($A14&gt;='FG1125way_Regular Symbol(2wild)'!G$16,"",IF(E14=0,"",IF(OR(E14=$BW$1,E15=$BW$1,E16=$BW$1,E14=$CJ$1,E15=$CJ$1,E16=$CJ$1,E17=$BW$1,E17=$CJ$1,E18=$BW$1,E18=$CJ$1),0,1)))</f>
        <v>1</v>
      </c>
      <c r="CM14" s="3">
        <f>IF($A14&gt;='FG1125way_Regular Symbol(2wild)'!H$16,"",IF(F14=0,"",IF(OR(F14=$BW$1,F15=$BW$1,F16=$BW$1,F14=$CJ$1,F15=$CJ$1,F16=$CJ$1,F17=$BW$1,F17=$CJ$1,F18=$BW$1,F18=$CJ$1),0,1)))</f>
        <v>0</v>
      </c>
      <c r="CO14" s="3">
        <f>IF($A14&gt;='FG1125way_Regular Symbol(2wild)'!D$16,"",IF(B14=0,"",IF(OR(B14=$BW$1,B15=$BW$1,B16=$BW$1,B14=$CP$1,B15=$CP$1,B16=$CP$1),0,1)))</f>
        <v>1</v>
      </c>
      <c r="CP14" s="3">
        <f>IF($A14&gt;='FG1125way_Regular Symbol(2wild)'!E$16,"",IF(C14=0,"",IF(OR(C14=$BW$1,C15=$BW$1,C16=$BW$1,C14=$CP$1,C15=$CP$1,C16=$CP$1),0,1)))</f>
        <v>1</v>
      </c>
      <c r="CQ14" s="3">
        <f>IF($A14&gt;='FG1125way_Regular Symbol(2wild)'!F$16,"",IF(D14=0,"",IF(OR(D14=$BW$1,D15=$BW$1,D16=$BW$1,D14=$CP$1,D15=$CP$1,D16=$CP$1,D17=$BW$1,D17=$CP$1,D18=$BW$1,D18=$CP$1),0,1)))</f>
        <v>1</v>
      </c>
      <c r="CR14" s="3">
        <f>IF($A14&gt;='FG1125way_Regular Symbol(2wild)'!G$16,"",IF(E14=0,"",IF(OR(E14=$BW$1,E15=$BW$1,E16=$BW$1,E14=$CP$1,E15=$CP$1,E16=$CP$1,E17=$BW$1,E17=$CP$1,E18=$BW$1,E18=$CP$1),0,1)))</f>
        <v>1</v>
      </c>
      <c r="CS14" s="3">
        <f>IF($A14&gt;='FG1125way_Regular Symbol(2wild)'!H$16,"",IF(F14=0,"",IF(OR(F14=$BW$1,F15=$BW$1,F16=$BW$1,F14=$CP$1,F15=$CP$1,F16=$CP$1,F17=$BW$1,F17=$CP$1,F18=$BW$1,F18=$CP$1),0,1)))</f>
        <v>0</v>
      </c>
      <c r="CU14" s="3">
        <f>IF($A14&gt;='FG1125way_Regular Symbol(2wild)'!D$16,"",IF(B14=0,"",IF(OR(B14=$BW$1,B15=$BW$1,B16=$BW$1,B14=$CV$1,B15=$CV$1,B16=$CV$1),0,1)))</f>
        <v>1</v>
      </c>
      <c r="CV14" s="3">
        <f>IF($A14&gt;='FG1125way_Regular Symbol(2wild)'!E$16,"",IF(C14=0,"",IF(OR(C14=$BW$1,C15=$BW$1,C16=$BW$1,C14=$CV$1,C15=$CV$1,C16=$CV$1),0,1)))</f>
        <v>1</v>
      </c>
      <c r="CW14" s="3">
        <f>IF($A14&gt;='FG1125way_Regular Symbol(2wild)'!F$16,"",IF(D14=0,"",IF(OR(D14=$BW$1,D15=$BW$1,D16=$BW$1,D14=$CV$1,D15=$CV$1,D16=$CV$1,D17=$BW$1,D17=$CV$1,D18=$BW$1,D18=$CV$1),0,1)))</f>
        <v>1</v>
      </c>
      <c r="CX14" s="3">
        <f>IF($A14&gt;='FG1125way_Regular Symbol(2wild)'!G$16,"",IF(E14=0,"",IF(OR(E14=$BW$1,E15=$BW$1,E16=$BW$1,E14=$CV$1,E15=$CV$1,E16=$CV$1,E17=$BW$1,E17=$CV$1,E18=$BW$1,E18=$CV$1),0,1)))</f>
        <v>1</v>
      </c>
      <c r="CY14" s="3">
        <f>IF($A14&gt;='FG1125way_Regular Symbol(2wild)'!H$16,"",IF(F14=0,"",IF(OR(F14=$BW$1,F15=$BW$1,F16=$BW$1,F14=$CV$1,F15=$CV$1,F16=$CV$1,F17=$BW$1,F17=$CV$1,F18=$BW$1,F18=$CV$1),0,1)))</f>
        <v>1</v>
      </c>
    </row>
    <row r="15" spans="1:103">
      <c r="A15" s="337">
        <f>IF('FG_243way_Regular Symbol'!L14="","",'FG_243way_Regular Symbol'!L14)</f>
        <v>11</v>
      </c>
      <c r="B15" s="191" t="str">
        <f>IF('FG_576way_Regular Symbol(2wild)'!Q14="",
IF($A15-'FG_576way_Regular Symbol(2wild)'!D$16&gt;='FG_1125way_RegularＸ_W()'!B$2-1,"",VLOOKUP($A15-'FG_243way_Regular Symbol'!D$16,'FG_576way_Regular Symbol(2wild)'!$P$3:$U$99,'FG_1125way_RegularＸ_W()'!B$3+1,FALSE)),
'FG_576way_Regular Symbol(2wild)'!Q14)</f>
        <v>Q</v>
      </c>
      <c r="C15" s="191" t="str">
        <f>IF('FG_576way_Regular Symbol(2wild)'!R14="",
IF($A15-'FG_576way_Regular Symbol(2wild)'!E$16&gt;='FG_1125way_RegularＸ_W()'!C$2-1,"",VLOOKUP($A15-'FG_243way_Regular Symbol'!E$16,'FG_576way_Regular Symbol(2wild)'!$P$3:$U$99,'FG_1125way_RegularＸ_W()'!C$3+1,FALSE)),
'FG_576way_Regular Symbol(2wild)'!R14)</f>
        <v>J</v>
      </c>
      <c r="D15" s="191" t="str">
        <f>IF('FG_576way_Regular Symbol(2wild)'!S14="",
IF($A15-'FG_576way_Regular Symbol(2wild)'!F$16&gt;='FG_1125way_RegularＸ_W()'!D$2-1,"",VLOOKUP($A15-'FG_243way_Regular Symbol'!F$16,'FG_576way_Regular Symbol(2wild)'!$P$3:$U$99,'FG_1125way_RegularＸ_W()'!D$3+1,FALSE)),
'FG_576way_Regular Symbol(2wild)'!S14)</f>
        <v>M5</v>
      </c>
      <c r="E15" s="191" t="str">
        <f>IF('FG_576way_Regular Symbol(2wild)'!T14="",
IF($A15-'FG_576way_Regular Symbol(2wild)'!G$16&gt;='FG_1125way_RegularＸ_W()'!E$2-1,"",VLOOKUP($A15-'FG_243way_Regular Symbol'!G$16,'FG_576way_Regular Symbol(2wild)'!$P$3:$U$99,'FG_1125way_RegularＸ_W()'!E$3+1,FALSE)),
'FG_576way_Regular Symbol(2wild)'!T14)</f>
        <v>M1</v>
      </c>
      <c r="F15" s="191" t="str">
        <f>IF('FG_576way_Regular Symbol(2wild)'!U14="",
IF($A15-'FG_576way_Regular Symbol(2wild)'!H$16&gt;='FG_1125way_RegularＸ_W()'!F$2-1,"",VLOOKUP($A15-'FG_243way_Regular Symbol'!H$16,'FG_576way_Regular Symbol(2wild)'!$P$3:$U$99,'FG_1125way_RegularＸ_W()'!F$3+1,FALSE)),
'FG_576way_Regular Symbol(2wild)'!U14)</f>
        <v>J</v>
      </c>
      <c r="H15" s="354" t="s">
        <v>318</v>
      </c>
      <c r="I15" s="224">
        <f>SUM(AY4:AY100)</f>
        <v>55</v>
      </c>
      <c r="J15" s="224">
        <f>SUM(AZ4:AZ100)</f>
        <v>76</v>
      </c>
      <c r="K15" s="224">
        <f>SUM(BA4:BA100)</f>
        <v>54</v>
      </c>
      <c r="L15" s="224">
        <f>SUM(BB4:BB100)</f>
        <v>39</v>
      </c>
      <c r="M15" s="224">
        <f>SUM(BC4:BC100)</f>
        <v>48</v>
      </c>
      <c r="N15" s="363">
        <f t="shared" si="0"/>
        <v>11</v>
      </c>
      <c r="O15" s="344">
        <f>IF($A15&gt;='FG1125way_Regular Symbol(2wild)'!D$16,"",IF(B15="","",IF(OR(B15=$O$1,B15=$P$1,B16=$O$1,B16=$P$1,B17=$O$1,B17=$P$1),0,1)))</f>
        <v>1</v>
      </c>
      <c r="P15" s="344">
        <f>IF($A15&gt;='FG1125way_Regular Symbol(2wild)'!E$16,"",IF(C15="","",IF(OR(C15=$O$1,C15=$P$1,C16=$O$1,C16=$P$1,C17=$O$1,C17=$P$1),0,1)))</f>
        <v>0</v>
      </c>
      <c r="Q15" s="344">
        <f>IF($A15&gt;='FG1125way_Regular Symbol(2wild)'!F$16,"",IF(D15="","",IF(OR(D15=$O$1,D15=$P$1,D16=$O$1,D16=$P$1,D17=$O$1,D17=$P$1,D18=$O$1,D18=$P$1,D19=$O$1,D19=$P$1),0,1)))</f>
        <v>0</v>
      </c>
      <c r="R15" s="344">
        <f>IF($A15&gt;='FG1125way_Regular Symbol(2wild)'!G$16,"",IF(E15="","",IF(OR(E15=$O$1,E15=$P$1,E16=$O$1,E16=$P$1,E17=$O$1,E17=$P$1,E18=$O$1,E18=$P$1,E19=$O$1,E19=$P$1),0,1)))</f>
        <v>0</v>
      </c>
      <c r="S15" s="344">
        <f>IF($A15&gt;='FG1125way_Regular Symbol(2wild)'!H$16,"",IF(F15="","",IF(OR(F15=$O$1,F15=$P$1,F16=$O$1,F16=$P$1,F17=$O$1,F17=$P$1,F18=$O$1,F18=$P$1,F19=$O$1,F19=$P$1),0,1)))</f>
        <v>1</v>
      </c>
      <c r="U15" s="344">
        <f>IF($A15&gt;='FG1125way_Regular Symbol(2wild)'!D$16,"",IF(B15=0,"",IF(OR(B15=$U$1,B15=$V$1,B16=$U$1,B16=$V$1,B17=$U$1,B17=$V$1),0,1)))</f>
        <v>0</v>
      </c>
      <c r="V15" s="344">
        <f>IF($A15&gt;='FG1125way_Regular Symbol(2wild)'!E$16,"",IF(C15=0,"",IF(OR(C15=$U$1,C15=$V$1,C16=$U$1,C16=$V$1,C17=$U$1,C17=$V$1),0,1)))</f>
        <v>1</v>
      </c>
      <c r="W15" s="3">
        <f>IF($A15&gt;='FG1125way_Regular Symbol(2wild)'!F$16,"",IF(D15=0,"",IF(OR(D15=$U$1,D15=$V$1,D16=$U$1,D16=$V$1,D17=$U$1,D17=$V$1,D18=$U$1,D18=$V$1,D19=$U$1,D19=$V$1),0,1)))</f>
        <v>1</v>
      </c>
      <c r="X15" s="3">
        <f>IF($A15&gt;='FG1125way_Regular Symbol(2wild)'!G$16,"",IF(E15=0,"",IF(OR(E15=$U$1,E15=$V$1,E16=$U$1,E16=$V$1,E17=$U$1,E17=$V$1,E18=$U$1,E18=$V$1,E19=$U$1,E19=$V$1),0,1)))</f>
        <v>0</v>
      </c>
      <c r="Y15" s="3">
        <f>IF($A15&gt;='FG1125way_Regular Symbol(2wild)'!H$16,"",IF(F15=0,"",IF(OR(F15=$U$1,F15=$V$1,F16=$U$1,F16=$V$1,F17=$U$1,F17=$V$1,F18=$U$1,F18=$V$1,F19=$U$1,F19=$V$1),0,1)))</f>
        <v>1</v>
      </c>
      <c r="AA15" s="344">
        <f>IF($A15&gt;='FG1125way_Regular Symbol(2wild)'!D$16,"",IF(B15=0,"",IF(OR(B15=$AA$1,B15=$AB$1,B16=$AA$1,B16=$AB$1,B17=$AA$1,,B17=$AB$1),0,1)))</f>
        <v>1</v>
      </c>
      <c r="AB15" s="344">
        <f>IF($A15&gt;='FG1125way_Regular Symbol(2wild)'!E$16,"",IF(C15=0,"",IF(OR(C15=$AA$1,C15=$AB$1,C16=$AA$1,C16=$AB$1,C17=$AA$1,,C17=$AB$1),0,1)))</f>
        <v>1</v>
      </c>
      <c r="AC15" s="3">
        <f>IF($A15&gt;='FG1125way_Regular Symbol(2wild)'!F$16,"",IF(D15=0,"",IF(OR(D15=$AA$1,D15=$AB$1,D16=$AA$1,D16=$AB$1,D17=$AA$1,D17=$AB$1,D18=$AA$1,D18=$AB$1,D19=$AA$1,D19=$AB$1),0,1)))</f>
        <v>0</v>
      </c>
      <c r="AD15" s="3">
        <f>IF($A15&gt;='FG1125way_Regular Symbol(2wild)'!G$16,"",IF(E15=0,"",IF(OR(E15=$AA$1,E15=$AB$1,E16=$AA$1,E16=$AB$1,E17=$AA$1,E17=$AB$1,E18=$AA$1,E18=$AB$1,E19=$AA$1,E19=$AB$1),0,1)))</f>
        <v>1</v>
      </c>
      <c r="AE15" s="3">
        <f>IF($A15&gt;='FG1125way_Regular Symbol(2wild)'!H$16,"",IF(F15=0,"",IF(OR(F15=$AA$1,F15=$AB$1,F16=$AA$1,F16=$AB$1,F17=$AA$1,F17=$AB$1,F18=$AA$1,F18=$AB$1,F19=$AA$1,F19=$AB$1),0,1)))</f>
        <v>0</v>
      </c>
      <c r="AG15" s="344">
        <f>IF($A15&gt;='FG1125way_Regular Symbol(2wild)'!D$16,"",IF(B15=0,"",IF(OR(B15=$AG$1,B15=$AH$1,B16=$AG$1,B16=$AH$1,B17=$AG$1,B17=$AH$1),0,1)))</f>
        <v>1</v>
      </c>
      <c r="AH15" s="344">
        <f>IF($A15&gt;='FG1125way_Regular Symbol(2wild)'!E$16,"",IF(C15=0,"",IF(OR(C15=$AG$1,C15=$AH$1,C16=$AG$1,C16=$AH$1,C17=$AG$1,C17=$AH$1),0,1)))</f>
        <v>1</v>
      </c>
      <c r="AI15" s="3">
        <f>IF($A15&gt;='FG1125way_Regular Symbol(2wild)'!F$16,"",IF(D15=0,"",IF(OR(D15=$AG$1,D15=$AH$1,D16=$AG$1,D16=$AH$1,D17=$AG$1,D17=$AH$1,D18=$AG$1,D18=$AH$1,D19=$AG$1,D19=$AH$1),0,1)))</f>
        <v>1</v>
      </c>
      <c r="AJ15" s="3">
        <f>IF($A15&gt;='FG1125way_Regular Symbol(2wild)'!G$16,"",IF(E15=0,"",IF(OR(E15=$AG$1,E15=$AH$1,E16=$AG$1,E16=$AH$1,E17=$AG$1,E17=$AH$1,E18=$AG$1,E18=$AH$1,E19=$AG$1,E19=$AH$1),0,1)))</f>
        <v>1</v>
      </c>
      <c r="AK15" s="3">
        <f>IF($A15&gt;='FG1125way_Regular Symbol(2wild)'!H$16,"",IF(F15=0,"",IF(OR(F15=$AG$1,F15=$AH$1,F16=$AG$1,F16=$AH$1,F17=$AG$1,F17=$AH$1,F18=$AG$1,F18=$AH$1,F19=$AG$1,F19=$AH$1),0,1)))</f>
        <v>1</v>
      </c>
      <c r="AM15" s="344">
        <f>IF($A15&gt;='FG1125way_Regular Symbol(2wild)'!D$16,"",IF(B15=0,"",IF(OR(B15=$AM$1,B15=$AN$1,B16=$AM$1,B16=$AN$1,B17=$AM$1,B17=$AN$1),0,1)))</f>
        <v>1</v>
      </c>
      <c r="AN15" s="344">
        <f>IF($A15&gt;='FG1125way_Regular Symbol(2wild)'!E$16,"",IF(C15=0,"",IF(OR(C15=$AM$1,C15=$AN$1,C16=$AM$1,C16=$AN$1,C17=$AM$1,C17=$AN$1),0,1)))</f>
        <v>1</v>
      </c>
      <c r="AO15" s="3">
        <f>IF($A15&gt;='FG1125way_Regular Symbol(2wild)'!F$16,"",IF(D15=0,"",IF(OR(D15=$AM$1,D15=$AN$1,D16=$AM$1,D16=$AN$1,D17=$AM$1,D17=$AN$1,D18=$AM$1,D18=$AN$1,D19=$AM$1,D19=$AN$1),0,1)))</f>
        <v>0</v>
      </c>
      <c r="AP15" s="3">
        <f>IF($A15&gt;='FG1125way_Regular Symbol(2wild)'!G$16,"",IF(E15=0,"",IF(OR(E15=$AM$1,E15=$AN$1,E16=$AM$1,E16=$AN$1,E17=$AM$1,E17=$AN$1,E18=$AM$1,E18=$AN$1,E19=$AM$1,E19=$AN$1),0,1)))</f>
        <v>1</v>
      </c>
      <c r="AQ15" s="3">
        <f>IF($A15&gt;='FG1125way_Regular Symbol(2wild)'!H$16,"",IF(F15=0,"",IF(OR(F15=$AM$1,F15=$AN$1,F16=$AM$1,F16=$AN$1,F17=$AM$1,F17=$AN$1,F18=$AM$1,F18=$AN$1,F19=$AM$1,F19=$AN$1),0,1)))</f>
        <v>1</v>
      </c>
      <c r="AS15" s="344">
        <f>IF($A15&gt;='FG1125way_Regular Symbol(2wild)'!D$16,"",IF(B15=0,"",IF(OR(B15=$AM$1,B15=$AT$1,B16=$AM$1,B16=$AT$1,B17=$AM$1,B17=$AT$1),0,1)))</f>
        <v>1</v>
      </c>
      <c r="AT15" s="344">
        <f>IF($A15&gt;='FG1125way_Regular Symbol(2wild)'!E$16,"",IF(C15=0,"",IF(OR(C15=$AM$1,C15=$AT$1,C16=$AM$1,C16=$AT$1,C17=$AM$1,C17=$AT$1),0,1)))</f>
        <v>1</v>
      </c>
      <c r="AU15" s="3">
        <f>IF($A15&gt;='FG1125way_Regular Symbol(2wild)'!F$16,"",IF(D15=0,"",IF(OR(D15=$AM$1,D15=$AT$1,D16=$AM$1,D16=$AT$1,D17=$AM$1,D17=$AT$1,D18=$AM$1,D18=$AT$1,D19=$AM$1,D19=$AT$1),0,1)))</f>
        <v>1</v>
      </c>
      <c r="AV15" s="3">
        <f>IF($A15&gt;='FG1125way_Regular Symbol(2wild)'!G$16,"",IF(E15=0,"",IF(OR(E15=$AM$1,E15=$AT$1,E16=$AM$1,E16=$AT$1,E17=$AM$1,E17=$AT$1,E18=$AM$1,E18=$AT$1,E19=$AM$1,E19=$AT$1),0,1)))</f>
        <v>1</v>
      </c>
      <c r="AW15" s="3">
        <f>IF($A15&gt;='FG1125way_Regular Symbol(2wild)'!H$16,"",IF(F15=0,"",IF(OR(F15=$AM$1,F15=$AT$1,F16=$AM$1,F16=$AT$1,F17=$AM$1,F17=$AT$1,F18=$AM$1,F18=$AT$1,F19=$AM$1,F19=$AT$1),0,1)))</f>
        <v>1</v>
      </c>
      <c r="AY15" s="344">
        <f>IF($A15&gt;='FG1125way_Regular Symbol(2wild)'!D$16,"",IF(B15=0,"",IF(OR(B15=$AM$1,B15=$AZ$1,B16=$AM$1,B16=$AZ$1,B17=$AM$1,B17=$AZ$1),0,1)))</f>
        <v>1</v>
      </c>
      <c r="AZ15" s="344">
        <f>IF($A15&gt;='FG1125way_Regular Symbol(2wild)'!E$16,"",IF(C15=0,"",IF(OR(C15=$AM$1,C15=$AZ$1,C16=$AM$1,C16=$AZ$1,C17=$AM$1,C17=$AZ$1),0,1)))</f>
        <v>1</v>
      </c>
      <c r="BA15" s="3">
        <f>IF($A15&gt;='FG1125way_Regular Symbol(2wild)'!F$16,"",IF(D15=0,"",IF(OR(D15=$AM$1,D15=$AZ$1,D16=$AM$1,D16=$AZ$1,D17=$AM$1,D17=$AZ$1,D18=$AM$1,D18=$AZ$1,D19=$AM$1,D19=$AZ$1),0,1)))</f>
        <v>1</v>
      </c>
      <c r="BB15" s="3">
        <f>IF($A15&gt;='FG1125way_Regular Symbol(2wild)'!G$16,"",IF(E15=0,"",IF(OR(E15=$AM$1,E15=$AZ$1,E16=$AM$1,E16=$AZ$1,E17=$AM$1,E17=$AZ$1,E18=$AM$1,E18=$AZ$1,E19=$AM$1,E19=$AZ$1),0,1)))</f>
        <v>1</v>
      </c>
      <c r="BC15" s="3">
        <f>IF($A15&gt;='FG1125way_Regular Symbol(2wild)'!H$16,"",IF(F15=0,"",IF(OR(F15=$AM$1,F15=$AZ$1,F16=$AM$1,F16=$AZ$1,F17=$AM$1,F17=$AZ$1,F18=$AM$1,F18=$AZ$1,F19=$AM$1,F19=$AZ$1),0,1)))</f>
        <v>1</v>
      </c>
      <c r="BE15" s="344">
        <f>IF($A15&gt;='FG_576way_Regular Symbol(2wild)'!D$16,"",IF(B15=0,"",IF(OR(B15=$AM$1,B15=$BF$1,B16=$AM$1,B16=$BF$1,B17=$AM$1,B17=$BF$1),0,1)))</f>
        <v>1</v>
      </c>
      <c r="BF15" s="344">
        <f>IF($A15&gt;='FG_576way_Regular Symbol(2wild)'!E$16,"",IF(C15=0,"",IF(OR(C15=$AM$1,C15=$BF$1,C16=$AM$1,C16=$BF$1,C17=$AM$1,C17=$BF$1),0,1)))</f>
        <v>1</v>
      </c>
      <c r="BG15" s="3">
        <f>IF($A15&gt;='FG_576way_Regular Symbol(2wild)'!F$16,"",IF(D15=0,"",IF(OR(D15=$AM$1,D15=$BF$1,D16=$AM$1,D16=$BF$1,D17=$AM$1,D17=$BF$1,D18=$AM$1,D18=$BF$1,D19=$AM$1,D19=$BF$1),0,1)))</f>
        <v>1</v>
      </c>
      <c r="BH15" s="3">
        <f>IF($A15&gt;='FG_576way_Regular Symbol(2wild)'!G$16,"",IF(E15=0,"",IF(OR(E15=$AM$1,E15=$BF$1,E16=$AM$1,E16=$BF$1,E17=$AM$1,E17=$BF$1,E18=$AM$1,E18=$BF$1,E19=$AM$1,E19=$BF$1),0,1)))</f>
        <v>1</v>
      </c>
      <c r="BI15" s="3">
        <f>IF($A15&gt;='FG_576way_Regular Symbol(2wild)'!H$16,"",IF(F15=0,"",IF(OR(F15=$AM$1,F15=$BF$1,F16=$AM$1,F16=$BF$1,F17=$AM$1,F17=$BF$1,F18=$AM$1,F18=$BF$1,F19=$AM$1,F19=$BF$1),0,1)))</f>
        <v>1</v>
      </c>
      <c r="BK15" s="344">
        <f>IF($A15&gt;='FG_576way_Regular Symbol(2wild)'!D$16,"",IF(B15=0,"",IF(OR(B15=$AM$1,B15=$BL$1,B16=$AM$1,B16=$BL$1,B17=$AM$1,B17=$BL$1),0,1)))</f>
        <v>1</v>
      </c>
      <c r="BL15" s="344">
        <f>IF($A15&gt;='FG_576way_Regular Symbol(2wild)'!E$16,"",IF(C15=0,"",IF(OR(C15=$AM$1,C15=$BL$1,C16=$AM$1,C16=$BL$1,C17=$AM$1,C17=$BL$1),0,1)))</f>
        <v>1</v>
      </c>
      <c r="BM15" s="3">
        <f>IF($A15&gt;='FG_576way_Regular Symbol(2wild)'!F$16,"",IF(D15=0,"",IF(OR(D15=$AM$1,D15=$BL$1,D16=$AM$1,D16=$BL$1,D17=$AM$1,D17=$BL$1,D18=$AM$1,D18=$BL$1),0,1)))</f>
        <v>1</v>
      </c>
      <c r="BN15" s="3">
        <f>IF($A15&gt;='FG_576way_Regular Symbol(2wild)'!G$16,"",IF(E15=0,"",IF(OR(E15=$AM$1,E15=$BL$1,E16=$AM$1,E16=$BL$1,E17=$AM$1,E17=$BL$1,E18=$AM$1,E18=$BL$1),0,1)))</f>
        <v>1</v>
      </c>
      <c r="BO15" s="3">
        <f>IF($A15&gt;='FG_576way_Regular Symbol(2wild)'!H$16,"",IF(F15=0,"",IF(OR(F15=$AM$1,F15=$BL$1,F16=$AM$1,F16=$BL$1,F17=$AM$1,F17=$BL$1,F18=$AM$1,F18=$BL$1),0,1)))</f>
        <v>1</v>
      </c>
      <c r="BQ15" s="3">
        <f>IF($A15&gt;='FG1125way_Regular Symbol(2wild)'!D$16,"",IF(B15=0,"",IF(OR(B15=$BQ$1,B15=$BR$1,B16=$BQ$1,B16=$BR$1,B17=$BQ$1,B17=$BR$1),0,1)))</f>
        <v>1</v>
      </c>
      <c r="BR15" s="3">
        <f>IF($A15&gt;='FG1125way_Regular Symbol(2wild)'!E$16,"",IF(C15=0,"",IF(OR(C15=$BQ$1,C15=$BR$1,C16=$BQ$1,C16=$BR$1,C17=$BQ$1,C17=$BR$1),0,1)))</f>
        <v>1</v>
      </c>
      <c r="BS15" s="3">
        <f>IF($A15&gt;='FG1125way_Regular Symbol(2wild)'!F$16,"",IF(D15=0,"",IF(OR(D15=$BQ$1,D15=$BR$1,D16=$BQ$1,D16=$BR$1,D17=$BQ$1,D17=$BR$1,D18=$BQ$1,D18=$BR$1,D19=$BQ$1,D19=$BR$1),0,1)))</f>
        <v>1</v>
      </c>
      <c r="BT15" s="3">
        <f>IF($A15&gt;='FG1125way_Regular Symbol(2wild)'!G$16,"",IF(E15=0,"",IF(OR(E15=$BQ$1,E15=$BR$1,E16=$BQ$1,E16=$BR$1,E17=$BQ$1,E17=$BR$1,E18=$BQ$1,E18=$BR$1,E19=$BQ$1,E19=$BR$1),0,1)))</f>
        <v>1</v>
      </c>
      <c r="BU15" s="3">
        <f>IF($A15&gt;='FG1125way_Regular Symbol(2wild)'!H$16,"",IF(F15=0,"",IF(OR(F15=$BQ$1,F15=$BR$1,F16=$BQ$1,F16=$BR$1,F17=$BQ$1,F17=$BR$1,F18=$BQ$1,F18=$BR$1,F19=$BQ$1,F19=$BR$1),0,1)))</f>
        <v>1</v>
      </c>
      <c r="BW15" s="3">
        <f>IF($A15&gt;='FG1125way_Regular Symbol(2wild)'!D$16,"",IF(B15=0,"",IF(OR(B15=$BW$1,B16=$BW$1,B17=$BW$1,B15=$BX$1,B16=$BX$1,B17=$BX$1),0,1)))</f>
        <v>1</v>
      </c>
      <c r="BX15" s="3">
        <f>IF($A15&gt;='FG1125way_Regular Symbol(2wild)'!E$16,"",IF(C15=0,"",IF(OR(C15=$BW$1,C16=$BW$1,C17=$BW$1,C15=$BX$1,C16=$BX$1,C17=$BX$1),0,1)))</f>
        <v>1</v>
      </c>
      <c r="BY15" s="3">
        <f>IF($A15&gt;='FG1125way_Regular Symbol(2wild)'!F$16,"",IF(D15=0,"",IF(OR(D15=$BW$1,D16=$BW$1,D17=$BW$1,D15=$BX$1,D16=$BX$1,D17=$BX$1,D18=$BW$1,D18=$BX$1,D19=$BW$1,D19=$BX$1),0,1)))</f>
        <v>1</v>
      </c>
      <c r="BZ15" s="3">
        <f>IF($A15&gt;='FG1125way_Regular Symbol(2wild)'!G$16,"",IF(E15=0,"",IF(OR(E15=$BW$1,E16=$BW$1,E17=$BW$1,E15=$BX$1,E16=$BX$1,E17=$BX$1,E18=$BW$1,E18=$BX$1,E19=$BW$1,E19=$BX$1),0,1)))</f>
        <v>1</v>
      </c>
      <c r="CA15" s="3">
        <f>IF($A15&gt;='FG1125way_Regular Symbol(2wild)'!H$16,"",IF(F15=0,"",IF(OR(F15=$BW$1,F16=$BW$1,F17=$BW$1,F15=$BX$1,F16=$BX$1,F17=$BX$1,F18=$BW$1,F18=$BX$1,F19=$BW$1,F19=$BX$1),0,1)))</f>
        <v>1</v>
      </c>
      <c r="CC15" s="3">
        <f>IF($A15&gt;='FG1125way_Regular Symbol(2wild)'!D$16,"",IF(B15=0,"",IF(OR(B15=$BW$1,B16=$BW$1,B17=$BW$1,B15=$CD$1,B16=$CD$1,B17=$CD$1),0,1)))</f>
        <v>0</v>
      </c>
      <c r="CD15" s="3">
        <f>IF($A15&gt;='FG1125way_Regular Symbol(2wild)'!E$16,"",IF(C15=0,"",IF(OR(C15=$BW$1,C16=$BW$1,C17=$BW$1,C15=$CD$1,C16=$CD$1,C17=$CD$1),0,1)))</f>
        <v>1</v>
      </c>
      <c r="CE15" s="3">
        <f>IF($A15&gt;='FG1125way_Regular Symbol(2wild)'!F$16,"",IF(D15=0,"",IF(OR(D15=$BW$1,D16=$BW$1,D17=$BW$1,D15=$CD$1,D16=$CD$1,D17=$CD$1,D18=$BW$1,D18=$CD$1,D19=$BW$1,D19=$CD$1),0,1)))</f>
        <v>0</v>
      </c>
      <c r="CF15" s="3">
        <f>IF($A15&gt;='FG1125way_Regular Symbol(2wild)'!G$16,"",IF(E15=0,"",IF(OR(E15=$BW$1,E16=$BW$1,E17=$BW$1,E15=$CD$1,E16=$CD$1,E17=$CD$1,E18=$BW$1,E18=$CD$1,E19=$BW$1,E19=$CD$1),0,1)))</f>
        <v>1</v>
      </c>
      <c r="CG15" s="3">
        <f>IF($A15&gt;='FG1125way_Regular Symbol(2wild)'!H$16,"",IF(F15=0,"",IF(OR(F15=$BW$1,F16=$BW$1,F17=$BW$1,F15=$CD$1,F16=$CD$1,F17=$CD$1,F18=$BW$1,F18=$CD$1,F19=$BW$1,F19=$CD$1),0,1)))</f>
        <v>0</v>
      </c>
      <c r="CI15" s="3">
        <f>IF($A15&gt;='FG1125way_Regular Symbol(2wild)'!D$16,"",IF(B15=0,"",IF(OR(B15=$BW$1,B16=$BW$1,B17=$BW$1,B15=$CJ$1,B16=$CJ$1,B17=$CJ$1),0,1)))</f>
        <v>1</v>
      </c>
      <c r="CJ15" s="3">
        <f>IF($A15&gt;='FG1125way_Regular Symbol(2wild)'!E$16,"",IF(C15=0,"",IF(OR(C15=$BW$1,C16=$BW$1,C17=$BW$1,C15=$CJ$1,C16=$CJ$1,C17=$CJ$1),0,1)))</f>
        <v>0</v>
      </c>
      <c r="CK15" s="3">
        <f>IF($A15&gt;='FG1125way_Regular Symbol(2wild)'!F$16,"",IF(D15=0,"",IF(OR(D15=$BW$1,D16=$BW$1,D17=$BW$1,D15=$CJ$1,D16=$CJ$1,D17=$CJ$1,D18=$BW$1,D18=$CJ$1,D19=$BW$1,D19=$CJ$1),0,1)))</f>
        <v>1</v>
      </c>
      <c r="CL15" s="3">
        <f>IF($A15&gt;='FG1125way_Regular Symbol(2wild)'!G$16,"",IF(E15=0,"",IF(OR(E15=$BW$1,E16=$BW$1,E17=$BW$1,E15=$CJ$1,E16=$CJ$1,E17=$CJ$1,E18=$BW$1,E18=$CJ$1,E19=$BW$1,E19=$CJ$1),0,1)))</f>
        <v>1</v>
      </c>
      <c r="CM15" s="3">
        <f>IF($A15&gt;='FG1125way_Regular Symbol(2wild)'!H$16,"",IF(F15=0,"",IF(OR(F15=$BW$1,F16=$BW$1,F17=$BW$1,F15=$CJ$1,F16=$CJ$1,F17=$CJ$1,F18=$BW$1,F18=$CJ$1,F19=$BW$1,F19=$CJ$1),0,1)))</f>
        <v>0</v>
      </c>
      <c r="CO15" s="3">
        <f>IF($A15&gt;='FG1125way_Regular Symbol(2wild)'!D$16,"",IF(B15=0,"",IF(OR(B15=$BW$1,B16=$BW$1,B17=$BW$1,B15=$CP$1,B16=$CP$1,B17=$CP$1),0,1)))</f>
        <v>1</v>
      </c>
      <c r="CP15" s="3">
        <f>IF($A15&gt;='FG1125way_Regular Symbol(2wild)'!E$16,"",IF(C15=0,"",IF(OR(C15=$BW$1,C16=$BW$1,C17=$BW$1,C15=$CP$1,C16=$CP$1,C17=$CP$1),0,1)))</f>
        <v>1</v>
      </c>
      <c r="CQ15" s="3">
        <f>IF($A15&gt;='FG1125way_Regular Symbol(2wild)'!F$16,"",IF(D15=0,"",IF(OR(D15=$BW$1,D16=$BW$1,D17=$BW$1,D15=$CP$1,D16=$CP$1,D17=$CP$1,D18=$BW$1,D18=$CP$1,D19=$BW$1,D19=$CP$1),0,1)))</f>
        <v>1</v>
      </c>
      <c r="CR15" s="3">
        <f>IF($A15&gt;='FG1125way_Regular Symbol(2wild)'!G$16,"",IF(E15=0,"",IF(OR(E15=$BW$1,E16=$BW$1,E17=$BW$1,E15=$CP$1,E16=$CP$1,E17=$CP$1,E18=$BW$1,E18=$CP$1,E19=$BW$1,E19=$CP$1),0,1)))</f>
        <v>1</v>
      </c>
      <c r="CS15" s="3">
        <f>IF($A15&gt;='FG1125way_Regular Symbol(2wild)'!H$16,"",IF(F15=0,"",IF(OR(F15=$BW$1,F16=$BW$1,F17=$BW$1,F15=$CP$1,F16=$CP$1,F17=$CP$1,F18=$BW$1,F18=$CP$1,F19=$BW$1,F19=$CP$1),0,1)))</f>
        <v>0</v>
      </c>
      <c r="CU15" s="3">
        <f>IF($A15&gt;='FG1125way_Regular Symbol(2wild)'!D$16,"",IF(B15=0,"",IF(OR(B15=$BW$1,B16=$BW$1,B17=$BW$1,B15=$CV$1,B16=$CV$1,B17=$CV$1),0,1)))</f>
        <v>1</v>
      </c>
      <c r="CV15" s="3">
        <f>IF($A15&gt;='FG1125way_Regular Symbol(2wild)'!E$16,"",IF(C15=0,"",IF(OR(C15=$BW$1,C16=$BW$1,C17=$BW$1,C15=$CV$1,C16=$CV$1,C17=$CV$1),0,1)))</f>
        <v>1</v>
      </c>
      <c r="CW15" s="3">
        <f>IF($A15&gt;='FG1125way_Regular Symbol(2wild)'!F$16,"",IF(D15=0,"",IF(OR(D15=$BW$1,D16=$BW$1,D17=$BW$1,D15=$CV$1,D16=$CV$1,D17=$CV$1,D18=$BW$1,D18=$CV$1,D19=$BW$1,D19=$CV$1),0,1)))</f>
        <v>1</v>
      </c>
      <c r="CX15" s="3">
        <f>IF($A15&gt;='FG1125way_Regular Symbol(2wild)'!G$16,"",IF(E15=0,"",IF(OR(E15=$BW$1,E16=$BW$1,E17=$BW$1,E15=$CV$1,E16=$CV$1,E17=$CV$1,E18=$BW$1,E18=$CV$1,E19=$BW$1,E19=$CV$1),0,1)))</f>
        <v>1</v>
      </c>
      <c r="CY15" s="3">
        <f>IF($A15&gt;='FG1125way_Regular Symbol(2wild)'!H$16,"",IF(F15=0,"",IF(OR(F15=$BW$1,F16=$BW$1,F17=$BW$1,F15=$CV$1,F16=$CV$1,F17=$CV$1,F18=$BW$1,F18=$CV$1,F19=$BW$1,F19=$CV$1),0,1)))</f>
        <v>1</v>
      </c>
    </row>
    <row r="16" spans="1:103">
      <c r="A16" s="337">
        <f>IF('FG_243way_Regular Symbol'!L15="","",'FG_243way_Regular Symbol'!L15)</f>
        <v>12</v>
      </c>
      <c r="B16" s="191" t="str">
        <f>IF('FG_576way_Regular Symbol(2wild)'!Q15="",
IF($A16-'FG_576way_Regular Symbol(2wild)'!D$16&gt;='FG_1125way_RegularＸ_W()'!B$2-1,"",VLOOKUP($A16-'FG_243way_Regular Symbol'!D$16,'FG_576way_Regular Symbol(2wild)'!$P$3:$U$99,'FG_1125way_RegularＸ_W()'!B$3+1,FALSE)),
'FG_576way_Regular Symbol(2wild)'!Q15)</f>
        <v>M2</v>
      </c>
      <c r="C16" s="191" t="str">
        <f>IF('FG_576way_Regular Symbol(2wild)'!R15="",
IF($A16-'FG_576way_Regular Symbol(2wild)'!E$16&gt;='FG_1125way_RegularＸ_W()'!C$2-1,"",VLOOKUP($A16-'FG_243way_Regular Symbol'!E$16,'FG_576way_Regular Symbol(2wild)'!$P$3:$U$99,'FG_1125way_RegularＸ_W()'!C$3+1,FALSE)),
'FG_576way_Regular Symbol(2wild)'!R15)</f>
        <v>M1</v>
      </c>
      <c r="D16" s="191" t="str">
        <f>IF('FG_576way_Regular Symbol(2wild)'!S15="",
IF($A16-'FG_576way_Regular Symbol(2wild)'!F$16&gt;='FG_1125way_RegularＸ_W()'!D$2-1,"",VLOOKUP($A16-'FG_243way_Regular Symbol'!F$16,'FG_576way_Regular Symbol(2wild)'!$P$3:$U$99,'FG_1125way_RegularＸ_W()'!D$3+1,FALSE)),
'FG_576way_Regular Symbol(2wild)'!S15)</f>
        <v>M1</v>
      </c>
      <c r="E16" s="191" t="str">
        <f>IF('FG_576way_Regular Symbol(2wild)'!T15="",
IF($A16-'FG_576way_Regular Symbol(2wild)'!G$16&gt;='FG_1125way_RegularＸ_W()'!E$2-1,"",VLOOKUP($A16-'FG_243way_Regular Symbol'!G$16,'FG_576way_Regular Symbol(2wild)'!$P$3:$U$99,'FG_1125way_RegularＸ_W()'!E$3+1,FALSE)),
'FG_576way_Regular Symbol(2wild)'!T15)</f>
        <v>M1</v>
      </c>
      <c r="F16" s="191" t="str">
        <f>IF('FG_576way_Regular Symbol(2wild)'!U15="",
IF($A16-'FG_576way_Regular Symbol(2wild)'!H$16&gt;='FG_1125way_RegularＸ_W()'!F$2-1,"",VLOOKUP($A16-'FG_243way_Regular Symbol'!H$16,'FG_576way_Regular Symbol(2wild)'!$P$3:$U$99,'FG_1125way_RegularＸ_W()'!F$3+1,FALSE)),
'FG_576way_Regular Symbol(2wild)'!U15)</f>
        <v>TE</v>
      </c>
      <c r="N16" s="363">
        <f t="shared" si="0"/>
        <v>12</v>
      </c>
      <c r="O16" s="344">
        <f>IF($A16&gt;='FG1125way_Regular Symbol(2wild)'!D$16,"",IF(B16="","",IF(OR(B16=$O$1,B16=$P$1,B17=$O$1,B17=$P$1,B18=$O$1,B18=$P$1),0,1)))</f>
        <v>1</v>
      </c>
      <c r="P16" s="344">
        <f>IF($A16&gt;='FG1125way_Regular Symbol(2wild)'!E$16,"",IF(C16="","",IF(OR(C16=$O$1,C16=$P$1,C17=$O$1,C17=$P$1,C18=$O$1,C18=$P$1),0,1)))</f>
        <v>0</v>
      </c>
      <c r="Q16" s="344">
        <f>IF($A16&gt;='FG1125way_Regular Symbol(2wild)'!F$16,"",IF(D16="","",IF(OR(D16=$O$1,D16=$P$1,D17=$O$1,D17=$P$1,D18=$O$1,D18=$P$1,D19=$O$1,D19=$P$1,D20=$O$1,D20=$P$1),0,1)))</f>
        <v>0</v>
      </c>
      <c r="R16" s="344">
        <f>IF($A16&gt;='FG1125way_Regular Symbol(2wild)'!G$16,"",IF(E16="","",IF(OR(E16=$O$1,E16=$P$1,E17=$O$1,E17=$P$1,E18=$O$1,E18=$P$1,E19=$O$1,E19=$P$1,E20=$O$1,E20=$P$1),0,1)))</f>
        <v>0</v>
      </c>
      <c r="S16" s="344">
        <f>IF($A16&gt;='FG1125way_Regular Symbol(2wild)'!H$16,"",IF(F16="","",IF(OR(F16=$O$1,F16=$P$1,F17=$O$1,F17=$P$1,F18=$O$1,F18=$P$1,F19=$O$1,F19=$P$1,F20=$O$1,F20=$P$1),0,1)))</f>
        <v>1</v>
      </c>
      <c r="U16" s="344">
        <f>IF($A16&gt;='FG1125way_Regular Symbol(2wild)'!D$16,"",IF(B16=0,"",IF(OR(B16=$U$1,B16=$V$1,B17=$U$1,B17=$V$1,B18=$U$1,B18=$V$1),0,1)))</f>
        <v>0</v>
      </c>
      <c r="V16" s="344">
        <f>IF($A16&gt;='FG1125way_Regular Symbol(2wild)'!E$16,"",IF(C16=0,"",IF(OR(C16=$U$1,C16=$V$1,C17=$U$1,C17=$V$1,C18=$U$1,C18=$V$1),0,1)))</f>
        <v>1</v>
      </c>
      <c r="W16" s="3">
        <f>IF($A16&gt;='FG1125way_Regular Symbol(2wild)'!F$16,"",IF(D16=0,"",IF(OR(D16=$U$1,D16=$V$1,D17=$U$1,D17=$V$1,D18=$U$1,D18=$V$1,D19=$U$1,D19=$V$1,D20=$U$1,D20=$V$1),0,1)))</f>
        <v>1</v>
      </c>
      <c r="X16" s="3">
        <f>IF($A16&gt;='FG1125way_Regular Symbol(2wild)'!G$16,"",IF(E16=0,"",IF(OR(E16=$U$1,E16=$V$1,E17=$U$1,E17=$V$1,E18=$U$1,E18=$V$1,E19=$U$1,E19=$V$1,E20=$U$1,E20=$V$1),0,1)))</f>
        <v>0</v>
      </c>
      <c r="Y16" s="3">
        <f>IF($A16&gt;='FG1125way_Regular Symbol(2wild)'!H$16,"",IF(F16=0,"",IF(OR(F16=$U$1,F16=$V$1,F17=$U$1,F17=$V$1,F18=$U$1,F18=$V$1,F19=$U$1,F19=$V$1,F20=$U$1,F20=$V$1),0,1)))</f>
        <v>1</v>
      </c>
      <c r="AA16" s="344">
        <f>IF($A16&gt;='FG1125way_Regular Symbol(2wild)'!D$16,"",IF(B16=0,"",IF(OR(B16=$AA$1,B16=$AB$1,B17=$AA$1,B17=$AB$1,B18=$AA$1,,B18=$AB$1),0,1)))</f>
        <v>1</v>
      </c>
      <c r="AB16" s="344">
        <f>IF($A16&gt;='FG1125way_Regular Symbol(2wild)'!E$16,"",IF(C16=0,"",IF(OR(C16=$AA$1,C16=$AB$1,C17=$AA$1,C17=$AB$1,C18=$AA$1,,C18=$AB$1),0,1)))</f>
        <v>1</v>
      </c>
      <c r="AC16" s="3">
        <f>IF($A16&gt;='FG1125way_Regular Symbol(2wild)'!F$16,"",IF(D16=0,"",IF(OR(D16=$AA$1,D16=$AB$1,D17=$AA$1,D17=$AB$1,D18=$AA$1,D18=$AB$1,D19=$AA$1,D19=$AB$1,D20=$AA$1,D20=$AB$1),0,1)))</f>
        <v>0</v>
      </c>
      <c r="AD16" s="3">
        <f>IF($A16&gt;='FG1125way_Regular Symbol(2wild)'!G$16,"",IF(E16=0,"",IF(OR(E16=$AA$1,E16=$AB$1,E17=$AA$1,E17=$AB$1,E18=$AA$1,E18=$AB$1,E19=$AA$1,E19=$AB$1,E20=$AA$1,E20=$AB$1),0,1)))</f>
        <v>1</v>
      </c>
      <c r="AE16" s="3">
        <f>IF($A16&gt;='FG1125way_Regular Symbol(2wild)'!H$16,"",IF(F16=0,"",IF(OR(F16=$AA$1,F16=$AB$1,F17=$AA$1,F17=$AB$1,F18=$AA$1,F18=$AB$1,F19=$AA$1,F19=$AB$1,F20=$AA$1,F20=$AB$1),0,1)))</f>
        <v>0</v>
      </c>
      <c r="AG16" s="344">
        <f>IF($A16&gt;='FG1125way_Regular Symbol(2wild)'!D$16,"",IF(B16=0,"",IF(OR(B16=$AG$1,B16=$AH$1,B17=$AG$1,B17=$AH$1,B18=$AG$1,B18=$AH$1),0,1)))</f>
        <v>1</v>
      </c>
      <c r="AH16" s="344">
        <f>IF($A16&gt;='FG1125way_Regular Symbol(2wild)'!E$16,"",IF(C16=0,"",IF(OR(C16=$AG$1,C16=$AH$1,C17=$AG$1,C17=$AH$1,C18=$AG$1,C18=$AH$1),0,1)))</f>
        <v>1</v>
      </c>
      <c r="AI16" s="3">
        <f>IF($A16&gt;='FG1125way_Regular Symbol(2wild)'!F$16,"",IF(D16=0,"",IF(OR(D16=$AG$1,D16=$AH$1,D17=$AG$1,D17=$AH$1,D18=$AG$1,D18=$AH$1,D19=$AG$1,D19=$AH$1,D20=$AG$1,D20=$AH$1),0,1)))</f>
        <v>1</v>
      </c>
      <c r="AJ16" s="3">
        <f>IF($A16&gt;='FG1125way_Regular Symbol(2wild)'!G$16,"",IF(E16=0,"",IF(OR(E16=$AG$1,E16=$AH$1,E17=$AG$1,E17=$AH$1,E18=$AG$1,E18=$AH$1,E19=$AG$1,E19=$AH$1,E20=$AG$1,E20=$AH$1),0,1)))</f>
        <v>0</v>
      </c>
      <c r="AK16" s="3">
        <f>IF($A16&gt;='FG1125way_Regular Symbol(2wild)'!H$16,"",IF(F16=0,"",IF(OR(F16=$AG$1,F16=$AH$1,F17=$AG$1,F17=$AH$1,F18=$AG$1,F18=$AH$1,F19=$AG$1,F19=$AH$1,F20=$AG$1,F20=$AH$1),0,1)))</f>
        <v>0</v>
      </c>
      <c r="AM16" s="344">
        <f>IF($A16&gt;='FG1125way_Regular Symbol(2wild)'!D$16,"",IF(B16=0,"",IF(OR(B16=$AM$1,B16=$AN$1,B17=$AM$1,B17=$AN$1,B18=$AM$1,B18=$AN$1),0,1)))</f>
        <v>1</v>
      </c>
      <c r="AN16" s="344">
        <f>IF($A16&gt;='FG1125way_Regular Symbol(2wild)'!E$16,"",IF(C16=0,"",IF(OR(C16=$AM$1,C16=$AN$1,C17=$AM$1,C17=$AN$1,C18=$AM$1,C18=$AN$1),0,1)))</f>
        <v>1</v>
      </c>
      <c r="AO16" s="3">
        <f>IF($A16&gt;='FG1125way_Regular Symbol(2wild)'!F$16,"",IF(D16=0,"",IF(OR(D16=$AM$1,D16=$AN$1,D17=$AM$1,D17=$AN$1,D18=$AM$1,D18=$AN$1,D19=$AM$1,D19=$AN$1,D20=$AM$1,D20=$AN$1),0,1)))</f>
        <v>0</v>
      </c>
      <c r="AP16" s="3">
        <f>IF($A16&gt;='FG1125way_Regular Symbol(2wild)'!G$16,"",IF(E16=0,"",IF(OR(E16=$AM$1,E16=$AN$1,E17=$AM$1,E17=$AN$1,E18=$AM$1,E18=$AN$1,E19=$AM$1,E19=$AN$1,E20=$AM$1,E20=$AN$1),0,1)))</f>
        <v>1</v>
      </c>
      <c r="AQ16" s="3">
        <f>IF($A16&gt;='FG1125way_Regular Symbol(2wild)'!H$16,"",IF(F16=0,"",IF(OR(F16=$AM$1,F16=$AN$1,F17=$AM$1,F17=$AN$1,F18=$AM$1,F18=$AN$1,F19=$AM$1,F19=$AN$1,F20=$AM$1,F20=$AN$1),0,1)))</f>
        <v>1</v>
      </c>
      <c r="AS16" s="344">
        <f>IF($A16&gt;='FG1125way_Regular Symbol(2wild)'!D$16,"",IF(B16=0,"",IF(OR(B16=$AM$1,B16=$AT$1,B17=$AM$1,B17=$AT$1,B18=$AM$1,B18=$AT$1),0,1)))</f>
        <v>1</v>
      </c>
      <c r="AT16" s="344">
        <f>IF($A16&gt;='FG1125way_Regular Symbol(2wild)'!E$16,"",IF(C16=0,"",IF(OR(C16=$AM$1,C16=$AT$1,C17=$AM$1,C17=$AT$1,C18=$AM$1,C18=$AT$1),0,1)))</f>
        <v>1</v>
      </c>
      <c r="AU16" s="3">
        <f>IF($A16&gt;='FG1125way_Regular Symbol(2wild)'!F$16,"",IF(D16=0,"",IF(OR(D16=$AM$1,D16=$AT$1,D17=$AM$1,D17=$AT$1,D18=$AM$1,D18=$AT$1,D19=$AM$1,D19=$AT$1,D20=$AM$1,D20=$AT$1),0,1)))</f>
        <v>1</v>
      </c>
      <c r="AV16" s="3">
        <f>IF($A16&gt;='FG1125way_Regular Symbol(2wild)'!G$16,"",IF(E16=0,"",IF(OR(E16=$AM$1,E16=$AT$1,E17=$AM$1,E17=$AT$1,E18=$AM$1,E18=$AT$1,E19=$AM$1,E19=$AT$1,E20=$AM$1,E20=$AT$1),0,1)))</f>
        <v>1</v>
      </c>
      <c r="AW16" s="3">
        <f>IF($A16&gt;='FG1125way_Regular Symbol(2wild)'!H$16,"",IF(F16=0,"",IF(OR(F16=$AM$1,F16=$AT$1,F17=$AM$1,F17=$AT$1,F18=$AM$1,F18=$AT$1,F19=$AM$1,F19=$AT$1,F20=$AM$1,F20=$AT$1),0,1)))</f>
        <v>1</v>
      </c>
      <c r="AY16" s="344">
        <f>IF($A16&gt;='FG1125way_Regular Symbol(2wild)'!D$16,"",IF(B16=0,"",IF(OR(B16=$AM$1,B16=$AZ$1,B17=$AM$1,B17=$AZ$1,B18=$AM$1,B18=$AZ$1),0,1)))</f>
        <v>1</v>
      </c>
      <c r="AZ16" s="344">
        <f>IF($A16&gt;='FG1125way_Regular Symbol(2wild)'!E$16,"",IF(C16=0,"",IF(OR(C16=$AM$1,C16=$AZ$1,C17=$AM$1,C17=$AZ$1,C18=$AM$1,C18=$AZ$1),0,1)))</f>
        <v>1</v>
      </c>
      <c r="BA16" s="3">
        <f>IF($A16&gt;='FG1125way_Regular Symbol(2wild)'!F$16,"",IF(D16=0,"",IF(OR(D16=$AM$1,D16=$AZ$1,D17=$AM$1,D17=$AZ$1,D18=$AM$1,D18=$AZ$1,D19=$AM$1,D19=$AZ$1,D20=$AM$1,D20=$AZ$1),0,1)))</f>
        <v>1</v>
      </c>
      <c r="BB16" s="3">
        <f>IF($A16&gt;='FG1125way_Regular Symbol(2wild)'!G$16,"",IF(E16=0,"",IF(OR(E16=$AM$1,E16=$AZ$1,E17=$AM$1,E17=$AZ$1,E18=$AM$1,E18=$AZ$1,E19=$AM$1,E19=$AZ$1,E20=$AM$1,E20=$AZ$1),0,1)))</f>
        <v>1</v>
      </c>
      <c r="BC16" s="3">
        <f>IF($A16&gt;='FG1125way_Regular Symbol(2wild)'!H$16,"",IF(F16=0,"",IF(OR(F16=$AM$1,F16=$AZ$1,F17=$AM$1,F17=$AZ$1,F18=$AM$1,F18=$AZ$1,F19=$AM$1,F19=$AZ$1,F20=$AM$1,F20=$AZ$1),0,1)))</f>
        <v>1</v>
      </c>
      <c r="BE16" s="344">
        <f>IF($A16&gt;='FG_576way_Regular Symbol(2wild)'!D$16,"",IF(B16=0,"",IF(OR(B16=$AM$1,B16=$BF$1,B17=$AM$1,B17=$BF$1,B18=$AM$1,B18=$BF$1),0,1)))</f>
        <v>1</v>
      </c>
      <c r="BF16" s="344">
        <f>IF($A16&gt;='FG_576way_Regular Symbol(2wild)'!E$16,"",IF(C16=0,"",IF(OR(C16=$AM$1,C16=$BF$1,C17=$AM$1,C17=$BF$1,C18=$AM$1,C18=$BF$1),0,1)))</f>
        <v>1</v>
      </c>
      <c r="BG16" s="3">
        <f>IF($A16&gt;='FG_576way_Regular Symbol(2wild)'!F$16,"",IF(D16=0,"",IF(OR(D16=$AM$1,D16=$BF$1,D17=$AM$1,D17=$BF$1,D18=$AM$1,D18=$BF$1,D19=$AM$1,D19=$BF$1,D20=$AM$1,D20=$BF$1),0,1)))</f>
        <v>1</v>
      </c>
      <c r="BH16" s="3">
        <f>IF($A16&gt;='FG_576way_Regular Symbol(2wild)'!G$16,"",IF(E16=0,"",IF(OR(E16=$AM$1,E16=$BF$1,E17=$AM$1,E17=$BF$1,E18=$AM$1,E18=$BF$1,E19=$AM$1,E19=$BF$1,E20=$AM$1,E20=$BF$1),0,1)))</f>
        <v>1</v>
      </c>
      <c r="BI16" s="3">
        <f>IF($A16&gt;='FG_576way_Regular Symbol(2wild)'!H$16,"",IF(F16=0,"",IF(OR(F16=$AM$1,F16=$BF$1,F17=$AM$1,F17=$BF$1,F18=$AM$1,F18=$BF$1,F19=$AM$1,F19=$BF$1,F20=$AM$1,F20=$BF$1),0,1)))</f>
        <v>1</v>
      </c>
      <c r="BK16" s="344">
        <f>IF($A16&gt;='FG_576way_Regular Symbol(2wild)'!D$16,"",IF(B16=0,"",IF(OR(B16=$AM$1,B16=$BL$1,B17=$AM$1,B17=$BL$1,B18=$AM$1,B18=$BL$1),0,1)))</f>
        <v>1</v>
      </c>
      <c r="BL16" s="344">
        <f>IF($A16&gt;='FG_576way_Regular Symbol(2wild)'!E$16,"",IF(C16=0,"",IF(OR(C16=$AM$1,C16=$BL$1,C17=$AM$1,C17=$BL$1,C18=$AM$1,C18=$BL$1),0,1)))</f>
        <v>1</v>
      </c>
      <c r="BM16" s="3">
        <f>IF($A16&gt;='FG_576way_Regular Symbol(2wild)'!F$16,"",IF(D16=0,"",IF(OR(D16=$AM$1,D16=$BL$1,D17=$AM$1,D17=$BL$1,D18=$AM$1,D18=$BL$1,D19=$AM$1,D19=$BL$1),0,1)))</f>
        <v>1</v>
      </c>
      <c r="BN16" s="3">
        <f>IF($A16&gt;='FG_576way_Regular Symbol(2wild)'!G$16,"",IF(E16=0,"",IF(OR(E16=$AM$1,E16=$BL$1,E17=$AM$1,E17=$BL$1,E18=$AM$1,E18=$BL$1,E19=$AM$1,E19=$BL$1),0,1)))</f>
        <v>1</v>
      </c>
      <c r="BO16" s="3">
        <f>IF($A16&gt;='FG_576way_Regular Symbol(2wild)'!H$16,"",IF(F16=0,"",IF(OR(F16=$AM$1,F16=$BL$1,F17=$AM$1,F17=$BL$1,F18=$AM$1,F18=$BL$1,F19=$AM$1,F19=$BL$1),0,1)))</f>
        <v>1</v>
      </c>
      <c r="BQ16" s="3">
        <f>IF($A16&gt;='FG1125way_Regular Symbol(2wild)'!D$16,"",IF(B16=0,"",IF(OR(B16=$BQ$1,B16=$BR$1,B17=$BQ$1,B17=$BR$1,B18=$BQ$1,B18=$BR$1),0,1)))</f>
        <v>1</v>
      </c>
      <c r="BR16" s="3">
        <f>IF($A16&gt;='FG1125way_Regular Symbol(2wild)'!E$16,"",IF(C16=0,"",IF(OR(C16=$BQ$1,C16=$BR$1,C17=$BQ$1,C17=$BR$1,C18=$BQ$1,C18=$BR$1),0,1)))</f>
        <v>1</v>
      </c>
      <c r="BS16" s="3">
        <f>IF($A16&gt;='FG1125way_Regular Symbol(2wild)'!F$16,"",IF(D16=0,"",IF(OR(D16=$BQ$1,D16=$BR$1,D17=$BQ$1,D17=$BR$1,D18=$BQ$1,D18=$BR$1,D19=$BQ$1,D19=$BR$1,D20=$BQ$1,D20=$BR$1),0,1)))</f>
        <v>1</v>
      </c>
      <c r="BT16" s="3">
        <f>IF($A16&gt;='FG1125way_Regular Symbol(2wild)'!G$16,"",IF(E16=0,"",IF(OR(E16=$BQ$1,E16=$BR$1,E17=$BQ$1,E17=$BR$1,E18=$BQ$1,E18=$BR$1,E19=$BQ$1,E19=$BR$1,E20=$BQ$1,E20=$BR$1),0,1)))</f>
        <v>1</v>
      </c>
      <c r="BU16" s="3">
        <f>IF($A16&gt;='FG1125way_Regular Symbol(2wild)'!H$16,"",IF(F16=0,"",IF(OR(F16=$BQ$1,F16=$BR$1,F17=$BQ$1,F17=$BR$1,F18=$BQ$1,F18=$BR$1,F19=$BQ$1,F19=$BR$1,F20=$BQ$1,F20=$BR$1),0,1)))</f>
        <v>1</v>
      </c>
      <c r="BW16" s="3">
        <f>IF($A16&gt;='FG1125way_Regular Symbol(2wild)'!D$16,"",IF(B16=0,"",IF(OR(B16=$BW$1,B17=$BW$1,B18=$BW$1,B16=$BX$1,B17=$BX$1,B18=$BX$1),0,1)))</f>
        <v>1</v>
      </c>
      <c r="BX16" s="3">
        <f>IF($A16&gt;='FG1125way_Regular Symbol(2wild)'!E$16,"",IF(C16=0,"",IF(OR(C16=$BW$1,C17=$BW$1,C18=$BW$1,C16=$BX$1,C17=$BX$1,C18=$BX$1),0,1)))</f>
        <v>1</v>
      </c>
      <c r="BY16" s="3">
        <f>IF($A16&gt;='FG1125way_Regular Symbol(2wild)'!F$16,"",IF(D16=0,"",IF(OR(D16=$BW$1,D17=$BW$1,D18=$BW$1,D16=$BX$1,D17=$BX$1,D18=$BX$1,D19=$BW$1,D19=$BX$1,D20=$BW$1,D20=$BX$1),0,1)))</f>
        <v>1</v>
      </c>
      <c r="BZ16" s="3">
        <f>IF($A16&gt;='FG1125way_Regular Symbol(2wild)'!G$16,"",IF(E16=0,"",IF(OR(E16=$BW$1,E17=$BW$1,E18=$BW$1,E16=$BX$1,E17=$BX$1,E18=$BX$1,E19=$BW$1,E19=$BX$1,E20=$BW$1,E20=$BX$1),0,1)))</f>
        <v>1</v>
      </c>
      <c r="CA16" s="3">
        <f>IF($A16&gt;='FG1125way_Regular Symbol(2wild)'!H$16,"",IF(F16=0,"",IF(OR(F16=$BW$1,F17=$BW$1,F18=$BW$1,F16=$BX$1,F17=$BX$1,F18=$BX$1,F19=$BW$1,F19=$BX$1,F20=$BW$1,F20=$BX$1),0,1)))</f>
        <v>1</v>
      </c>
      <c r="CC16" s="3">
        <f>IF($A16&gt;='FG1125way_Regular Symbol(2wild)'!D$16,"",IF(B16=0,"",IF(OR(B16=$BW$1,B17=$BW$1,B18=$BW$1,B16=$CD$1,B17=$CD$1,B18=$CD$1),0,1)))</f>
        <v>0</v>
      </c>
      <c r="CD16" s="3">
        <f>IF($A16&gt;='FG1125way_Regular Symbol(2wild)'!E$16,"",IF(C16=0,"",IF(OR(C16=$BW$1,C17=$BW$1,C18=$BW$1,C16=$CD$1,C17=$CD$1,C18=$CD$1),0,1)))</f>
        <v>1</v>
      </c>
      <c r="CE16" s="3">
        <f>IF($A16&gt;='FG1125way_Regular Symbol(2wild)'!F$16,"",IF(D16=0,"",IF(OR(D16=$BW$1,D17=$BW$1,D18=$BW$1,D16=$CD$1,D17=$CD$1,D18=$CD$1,D19=$BW$1,D19=$CD$1,D20=$BW$1,D20=$CD$1),0,1)))</f>
        <v>0</v>
      </c>
      <c r="CF16" s="3">
        <f>IF($A16&gt;='FG1125way_Regular Symbol(2wild)'!G$16,"",IF(E16=0,"",IF(OR(E16=$BW$1,E17=$BW$1,E18=$BW$1,E16=$CD$1,E17=$CD$1,E18=$CD$1,E19=$BW$1,E19=$CD$1,E20=$BW$1,E20=$CD$1),0,1)))</f>
        <v>1</v>
      </c>
      <c r="CG16" s="3">
        <f>IF($A16&gt;='FG1125way_Regular Symbol(2wild)'!H$16,"",IF(F16=0,"",IF(OR(F16=$BW$1,F17=$BW$1,F18=$BW$1,F16=$CD$1,F17=$CD$1,F18=$CD$1,F19=$BW$1,F19=$CD$1,F20=$BW$1,F20=$CD$1),0,1)))</f>
        <v>0</v>
      </c>
      <c r="CI16" s="3">
        <f>IF($A16&gt;='FG1125way_Regular Symbol(2wild)'!D$16,"",IF(B16=0,"",IF(OR(B16=$BW$1,B17=$BW$1,B18=$BW$1,B16=$CJ$1,B17=$CJ$1,B18=$CJ$1),0,1)))</f>
        <v>1</v>
      </c>
      <c r="CJ16" s="3">
        <f>IF($A16&gt;='FG1125way_Regular Symbol(2wild)'!E$16,"",IF(C16=0,"",IF(OR(C16=$BW$1,C17=$BW$1,C18=$BW$1,C16=$CJ$1,C17=$CJ$1,C18=$CJ$1),0,1)))</f>
        <v>1</v>
      </c>
      <c r="CK16" s="3">
        <f>IF($A16&gt;='FG1125way_Regular Symbol(2wild)'!F$16,"",IF(D16=0,"",IF(OR(D16=$BW$1,D17=$BW$1,D18=$BW$1,D16=$CJ$1,D17=$CJ$1,D18=$CJ$1,D19=$BW$1,D19=$CJ$1,D20=$BW$1,D20=$CJ$1),0,1)))</f>
        <v>1</v>
      </c>
      <c r="CL16" s="3">
        <f>IF($A16&gt;='FG1125way_Regular Symbol(2wild)'!G$16,"",IF(E16=0,"",IF(OR(E16=$BW$1,E17=$BW$1,E18=$BW$1,E16=$CJ$1,E17=$CJ$1,E18=$CJ$1,E19=$BW$1,E19=$CJ$1,E20=$BW$1,E20=$CJ$1),0,1)))</f>
        <v>1</v>
      </c>
      <c r="CM16" s="3">
        <f>IF($A16&gt;='FG1125way_Regular Symbol(2wild)'!H$16,"",IF(F16=0,"",IF(OR(F16=$BW$1,F17=$BW$1,F18=$BW$1,F16=$CJ$1,F17=$CJ$1,F18=$CJ$1,F19=$BW$1,F19=$CJ$1,F20=$BW$1,F20=$CJ$1),0,1)))</f>
        <v>1</v>
      </c>
      <c r="CO16" s="3">
        <f>IF($A16&gt;='FG1125way_Regular Symbol(2wild)'!D$16,"",IF(B16=0,"",IF(OR(B16=$BW$1,B17=$BW$1,B18=$BW$1,B16=$CP$1,B17=$CP$1,B18=$CP$1),0,1)))</f>
        <v>0</v>
      </c>
      <c r="CP16" s="3">
        <f>IF($A16&gt;='FG1125way_Regular Symbol(2wild)'!E$16,"",IF(C16=0,"",IF(OR(C16=$BW$1,C17=$BW$1,C18=$BW$1,C16=$CP$1,C17=$CP$1,C18=$CP$1),0,1)))</f>
        <v>1</v>
      </c>
      <c r="CQ16" s="3">
        <f>IF($A16&gt;='FG1125way_Regular Symbol(2wild)'!F$16,"",IF(D16=0,"",IF(OR(D16=$BW$1,D17=$BW$1,D18=$BW$1,D16=$CP$1,D17=$CP$1,D18=$CP$1,D19=$BW$1,D19=$CP$1,D20=$BW$1,D20=$CP$1),0,1)))</f>
        <v>1</v>
      </c>
      <c r="CR16" s="3">
        <f>IF($A16&gt;='FG1125way_Regular Symbol(2wild)'!G$16,"",IF(E16=0,"",IF(OR(E16=$BW$1,E17=$BW$1,E18=$BW$1,E16=$CP$1,E17=$CP$1,E18=$CP$1,E19=$BW$1,E19=$CP$1,E20=$BW$1,E20=$CP$1),0,1)))</f>
        <v>1</v>
      </c>
      <c r="CS16" s="3">
        <f>IF($A16&gt;='FG1125way_Regular Symbol(2wild)'!H$16,"",IF(F16=0,"",IF(OR(F16=$BW$1,F17=$BW$1,F18=$BW$1,F16=$CP$1,F17=$CP$1,F18=$CP$1,F19=$BW$1,F19=$CP$1,F20=$BW$1,F20=$CP$1),0,1)))</f>
        <v>0</v>
      </c>
      <c r="CU16" s="3">
        <f>IF($A16&gt;='FG1125way_Regular Symbol(2wild)'!D$16,"",IF(B16=0,"",IF(OR(B16=$BW$1,B17=$BW$1,B18=$BW$1,B16=$CV$1,B17=$CV$1,B18=$CV$1),0,1)))</f>
        <v>1</v>
      </c>
      <c r="CV16" s="3">
        <f>IF($A16&gt;='FG1125way_Regular Symbol(2wild)'!E$16,"",IF(C16=0,"",IF(OR(C16=$BW$1,C17=$BW$1,C18=$BW$1,C16=$CV$1,C17=$CV$1,C18=$CV$1),0,1)))</f>
        <v>1</v>
      </c>
      <c r="CW16" s="3">
        <f>IF($A16&gt;='FG1125way_Regular Symbol(2wild)'!F$16,"",IF(D16=0,"",IF(OR(D16=$BW$1,D17=$BW$1,D18=$BW$1,D16=$CV$1,D17=$CV$1,D18=$CV$1,D19=$BW$1,D19=$CV$1,D20=$BW$1,D20=$CV$1),0,1)))</f>
        <v>1</v>
      </c>
      <c r="CX16" s="3">
        <f>IF($A16&gt;='FG1125way_Regular Symbol(2wild)'!G$16,"",IF(E16=0,"",IF(OR(E16=$BW$1,E17=$BW$1,E18=$BW$1,E16=$CV$1,E17=$CV$1,E18=$CV$1,E19=$BW$1,E19=$CV$1,E20=$BW$1,E20=$CV$1),0,1)))</f>
        <v>1</v>
      </c>
      <c r="CY16" s="3">
        <f>IF($A16&gt;='FG1125way_Regular Symbol(2wild)'!H$16,"",IF(F16=0,"",IF(OR(F16=$BW$1,F17=$BW$1,F18=$BW$1,F16=$CV$1,F17=$CV$1,F18=$CV$1,F19=$BW$1,F19=$CV$1,F20=$BW$1,F20=$CV$1),0,1)))</f>
        <v>1</v>
      </c>
    </row>
    <row r="17" spans="1:103">
      <c r="A17" s="337">
        <f>IF('FG_243way_Regular Symbol'!L16="","",'FG_243way_Regular Symbol'!L16)</f>
        <v>13</v>
      </c>
      <c r="B17" s="191" t="str">
        <f>IF('FG_576way_Regular Symbol(2wild)'!Q16="",
IF($A17-'FG_576way_Regular Symbol(2wild)'!D$16&gt;='FG_1125way_RegularＸ_W()'!B$2-1,"",VLOOKUP($A17-'FG_243way_Regular Symbol'!D$16,'FG_576way_Regular Symbol(2wild)'!$P$3:$U$99,'FG_1125way_RegularＸ_W()'!B$3+1,FALSE)),
'FG_576way_Regular Symbol(2wild)'!Q16)</f>
        <v>Q</v>
      </c>
      <c r="C17" s="191" t="str">
        <f>IF('FG_576way_Regular Symbol(2wild)'!R16="",
IF($A17-'FG_576way_Regular Symbol(2wild)'!E$16&gt;='FG_1125way_RegularＸ_W()'!C$2-1,"",VLOOKUP($A17-'FG_243way_Regular Symbol'!E$16,'FG_576way_Regular Symbol(2wild)'!$P$3:$U$99,'FG_1125way_RegularＸ_W()'!C$3+1,FALSE)),
'FG_576way_Regular Symbol(2wild)'!R16)</f>
        <v>S1</v>
      </c>
      <c r="D17" s="191" t="str">
        <f>IF('FG_576way_Regular Symbol(2wild)'!S16="",
IF($A17-'FG_576way_Regular Symbol(2wild)'!F$16&gt;='FG_1125way_RegularＸ_W()'!D$2-1,"",VLOOKUP($A17-'FG_243way_Regular Symbol'!F$16,'FG_576way_Regular Symbol(2wild)'!$P$3:$U$99,'FG_1125way_RegularＸ_W()'!D$3+1,FALSE)),
'FG_576way_Regular Symbol(2wild)'!S16)</f>
        <v>M3</v>
      </c>
      <c r="E17" s="191" t="str">
        <f>IF('FG_576way_Regular Symbol(2wild)'!T16="",
IF($A17-'FG_576way_Regular Symbol(2wild)'!G$16&gt;='FG_1125way_RegularＸ_W()'!E$2-1,"",VLOOKUP($A17-'FG_243way_Regular Symbol'!G$16,'FG_576way_Regular Symbol(2wild)'!$P$3:$U$99,'FG_1125way_RegularＸ_W()'!E$3+1,FALSE)),
'FG_576way_Regular Symbol(2wild)'!T16)</f>
        <v>S1</v>
      </c>
      <c r="F17" s="191" t="str">
        <f>IF('FG_576way_Regular Symbol(2wild)'!U16="",
IF($A17-'FG_576way_Regular Symbol(2wild)'!H$16&gt;='FG_1125way_RegularＸ_W()'!F$2-1,"",VLOOKUP($A17-'FG_243way_Regular Symbol'!H$16,'FG_576way_Regular Symbol(2wild)'!$P$3:$U$99,'FG_1125way_RegularＸ_W()'!F$3+1,FALSE)),
'FG_576way_Regular Symbol(2wild)'!U16)</f>
        <v>TE</v>
      </c>
      <c r="N17" s="363">
        <f t="shared" si="0"/>
        <v>13</v>
      </c>
      <c r="O17" s="344">
        <f>IF($A17&gt;='FG1125way_Regular Symbol(2wild)'!D$16,"",IF(B17="","",IF(OR(B17=$O$1,B17=$P$1,B18=$O$1,B18=$P$1,B19=$O$1,B19=$P$1),0,1)))</f>
        <v>1</v>
      </c>
      <c r="P17" s="344">
        <f>IF($A17&gt;='FG1125way_Regular Symbol(2wild)'!E$16,"",IF(C17="","",IF(OR(C17=$O$1,C17=$P$1,C18=$O$1,C18=$P$1,C19=$O$1,C19=$P$1),0,1)))</f>
        <v>0</v>
      </c>
      <c r="Q17" s="344">
        <f>IF($A17&gt;='FG1125way_Regular Symbol(2wild)'!F$16,"",IF(D17="","",IF(OR(D17=$O$1,D17=$P$1,D18=$O$1,D18=$P$1,D19=$O$1,D19=$P$1,D20=$O$1,D20=$P$1,D21=$O$1,D21=$P$1),0,1)))</f>
        <v>1</v>
      </c>
      <c r="R17" s="344">
        <f>IF($A17&gt;='FG1125way_Regular Symbol(2wild)'!G$16,"",IF(E17="","",IF(OR(E17=$O$1,E17=$P$1,E18=$O$1,E18=$P$1,E19=$O$1,E19=$P$1,E20=$O$1,E20=$P$1,E21=$O$1,E21=$P$1),0,1)))</f>
        <v>1</v>
      </c>
      <c r="S17" s="344">
        <f>IF($A17&gt;='FG1125way_Regular Symbol(2wild)'!H$16,"",IF(F17="","",IF(OR(F17=$O$1,F17=$P$1,F18=$O$1,F18=$P$1,F19=$O$1,F19=$P$1,F20=$O$1,F20=$P$1,F21=$O$1,F21=$P$1),0,1)))</f>
        <v>1</v>
      </c>
      <c r="U17" s="344">
        <f>IF($A17&gt;='FG1125way_Regular Symbol(2wild)'!D$16,"",IF(B17=0,"",IF(OR(B17=$U$1,B17=$V$1,B18=$U$1,B18=$V$1,B19=$U$1,B19=$V$1),0,1)))</f>
        <v>1</v>
      </c>
      <c r="V17" s="344">
        <f>IF($A17&gt;='FG1125way_Regular Symbol(2wild)'!E$16,"",IF(C17=0,"",IF(OR(C17=$U$1,C17=$V$1,C18=$U$1,C18=$V$1,C19=$U$1,C19=$V$1),0,1)))</f>
        <v>1</v>
      </c>
      <c r="W17" s="3">
        <f>IF($A17&gt;='FG1125way_Regular Symbol(2wild)'!F$16,"",IF(D17=0,"",IF(OR(D17=$U$1,D17=$V$1,D18=$U$1,D18=$V$1,D19=$U$1,D19=$V$1,D20=$U$1,D20=$V$1,D21=$U$1,D21=$V$1),0,1)))</f>
        <v>1</v>
      </c>
      <c r="X17" s="3">
        <f>IF($A17&gt;='FG1125way_Regular Symbol(2wild)'!G$16,"",IF(E17=0,"",IF(OR(E17=$U$1,E17=$V$1,E18=$U$1,E18=$V$1,E19=$U$1,E19=$V$1,E20=$U$1,E20=$V$1,E21=$U$1,E21=$V$1),0,1)))</f>
        <v>0</v>
      </c>
      <c r="Y17" s="3">
        <f>IF($A17&gt;='FG1125way_Regular Symbol(2wild)'!H$16,"",IF(F17=0,"",IF(OR(F17=$U$1,F17=$V$1,F18=$U$1,F18=$V$1,F19=$U$1,F19=$V$1,F20=$U$1,F20=$V$1,F21=$U$1,F21=$V$1),0,1)))</f>
        <v>1</v>
      </c>
      <c r="AA17" s="344">
        <f>IF($A17&gt;='FG1125way_Regular Symbol(2wild)'!D$16,"",IF(B17=0,"",IF(OR(B17=$AA$1,B17=$AB$1,B18=$AA$1,B18=$AB$1,B19=$AA$1,,B19=$AB$1),0,1)))</f>
        <v>1</v>
      </c>
      <c r="AB17" s="344">
        <f>IF($A17&gt;='FG1125way_Regular Symbol(2wild)'!E$16,"",IF(C17=0,"",IF(OR(C17=$AA$1,C17=$AB$1,C18=$AA$1,C18=$AB$1,C19=$AA$1,,C19=$AB$1),0,1)))</f>
        <v>1</v>
      </c>
      <c r="AC17" s="3">
        <f>IF($A17&gt;='FG1125way_Regular Symbol(2wild)'!F$16,"",IF(D17=0,"",IF(OR(D17=$AA$1,D17=$AB$1,D18=$AA$1,D18=$AB$1,D19=$AA$1,D19=$AB$1,D20=$AA$1,D20=$AB$1,D21=$AA$1,D21=$AB$1),0,1)))</f>
        <v>0</v>
      </c>
      <c r="AD17" s="3">
        <f>IF($A17&gt;='FG1125way_Regular Symbol(2wild)'!G$16,"",IF(E17=0,"",IF(OR(E17=$AA$1,E17=$AB$1,E18=$AA$1,E18=$AB$1,E19=$AA$1,E19=$AB$1,E20=$AA$1,E20=$AB$1,E21=$AA$1,E21=$AB$1),0,1)))</f>
        <v>1</v>
      </c>
      <c r="AE17" s="3">
        <f>IF($A17&gt;='FG1125way_Regular Symbol(2wild)'!H$16,"",IF(F17=0,"",IF(OR(F17=$AA$1,F17=$AB$1,F18=$AA$1,F18=$AB$1,F19=$AA$1,F19=$AB$1,F20=$AA$1,F20=$AB$1,F21=$AA$1,F21=$AB$1),0,1)))</f>
        <v>0</v>
      </c>
      <c r="AG17" s="344">
        <f>IF($A17&gt;='FG1125way_Regular Symbol(2wild)'!D$16,"",IF(B17=0,"",IF(OR(B17=$AG$1,B17=$AH$1,B18=$AG$1,B18=$AH$1,B19=$AG$1,B19=$AH$1),0,1)))</f>
        <v>1</v>
      </c>
      <c r="AH17" s="344">
        <f>IF($A17&gt;='FG1125way_Regular Symbol(2wild)'!E$16,"",IF(C17=0,"",IF(OR(C17=$AG$1,C17=$AH$1,C18=$AG$1,C18=$AH$1,C19=$AG$1,C19=$AH$1),0,1)))</f>
        <v>1</v>
      </c>
      <c r="AI17" s="3">
        <f>IF($A17&gt;='FG1125way_Regular Symbol(2wild)'!F$16,"",IF(D17=0,"",IF(OR(D17=$AG$1,D17=$AH$1,D18=$AG$1,D18=$AH$1,D19=$AG$1,D19=$AH$1,D20=$AG$1,D20=$AH$1,D21=$AG$1,D21=$AH$1),0,1)))</f>
        <v>1</v>
      </c>
      <c r="AJ17" s="3">
        <f>IF($A17&gt;='FG1125way_Regular Symbol(2wild)'!G$16,"",IF(E17=0,"",IF(OR(E17=$AG$1,E17=$AH$1,E18=$AG$1,E18=$AH$1,E19=$AG$1,E19=$AH$1,E20=$AG$1,E20=$AH$1,E21=$AG$1,E21=$AH$1),0,1)))</f>
        <v>0</v>
      </c>
      <c r="AK17" s="3">
        <f>IF($A17&gt;='FG1125way_Regular Symbol(2wild)'!H$16,"",IF(F17=0,"",IF(OR(F17=$AG$1,F17=$AH$1,F18=$AG$1,F18=$AH$1,F19=$AG$1,F19=$AH$1,F20=$AG$1,F20=$AH$1,F21=$AG$1,F21=$AH$1),0,1)))</f>
        <v>0</v>
      </c>
      <c r="AM17" s="344">
        <f>IF($A17&gt;='FG1125way_Regular Symbol(2wild)'!D$16,"",IF(B17=0,"",IF(OR(B17=$AM$1,B17=$AN$1,B18=$AM$1,B18=$AN$1,B19=$AM$1,B19=$AN$1),0,1)))</f>
        <v>1</v>
      </c>
      <c r="AN17" s="344">
        <f>IF($A17&gt;='FG1125way_Regular Symbol(2wild)'!E$16,"",IF(C17=0,"",IF(OR(C17=$AM$1,C17=$AN$1,C18=$AM$1,C18=$AN$1,C19=$AM$1,C19=$AN$1),0,1)))</f>
        <v>0</v>
      </c>
      <c r="AO17" s="3">
        <f>IF($A17&gt;='FG1125way_Regular Symbol(2wild)'!F$16,"",IF(D17=0,"",IF(OR(D17=$AM$1,D17=$AN$1,D18=$AM$1,D18=$AN$1,D19=$AM$1,D19=$AN$1,D20=$AM$1,D20=$AN$1,D21=$AM$1,D21=$AN$1),0,1)))</f>
        <v>0</v>
      </c>
      <c r="AP17" s="3">
        <f>IF($A17&gt;='FG1125way_Regular Symbol(2wild)'!G$16,"",IF(E17=0,"",IF(OR(E17=$AM$1,E17=$AN$1,E18=$AM$1,E18=$AN$1,E19=$AM$1,E19=$AN$1,E20=$AM$1,E20=$AN$1,E21=$AM$1,E21=$AN$1),0,1)))</f>
        <v>1</v>
      </c>
      <c r="AQ17" s="3">
        <f>IF($A17&gt;='FG1125way_Regular Symbol(2wild)'!H$16,"",IF(F17=0,"",IF(OR(F17=$AM$1,F17=$AN$1,F18=$AM$1,F18=$AN$1,F19=$AM$1,F19=$AN$1,F20=$AM$1,F20=$AN$1,F21=$AM$1,F21=$AN$1),0,1)))</f>
        <v>1</v>
      </c>
      <c r="AS17" s="344">
        <f>IF($A17&gt;='FG1125way_Regular Symbol(2wild)'!D$16,"",IF(B17=0,"",IF(OR(B17=$AM$1,B17=$AT$1,B18=$AM$1,B18=$AT$1,B19=$AM$1,B19=$AT$1),0,1)))</f>
        <v>1</v>
      </c>
      <c r="AT17" s="344">
        <f>IF($A17&gt;='FG1125way_Regular Symbol(2wild)'!E$16,"",IF(C17=0,"",IF(OR(C17=$AM$1,C17=$AT$1,C18=$AM$1,C18=$AT$1,C19=$AM$1,C19=$AT$1),0,1)))</f>
        <v>1</v>
      </c>
      <c r="AU17" s="3">
        <f>IF($A17&gt;='FG1125way_Regular Symbol(2wild)'!F$16,"",IF(D17=0,"",IF(OR(D17=$AM$1,D17=$AT$1,D18=$AM$1,D18=$AT$1,D19=$AM$1,D19=$AT$1,D20=$AM$1,D20=$AT$1,D21=$AM$1,D21=$AT$1),0,1)))</f>
        <v>1</v>
      </c>
      <c r="AV17" s="3">
        <f>IF($A17&gt;='FG1125way_Regular Symbol(2wild)'!G$16,"",IF(E17=0,"",IF(OR(E17=$AM$1,E17=$AT$1,E18=$AM$1,E18=$AT$1,E19=$AM$1,E19=$AT$1,E20=$AM$1,E20=$AT$1,E21=$AM$1,E21=$AT$1),0,1)))</f>
        <v>1</v>
      </c>
      <c r="AW17" s="3">
        <f>IF($A17&gt;='FG1125way_Regular Symbol(2wild)'!H$16,"",IF(F17=0,"",IF(OR(F17=$AM$1,F17=$AT$1,F18=$AM$1,F18=$AT$1,F19=$AM$1,F19=$AT$1,F20=$AM$1,F20=$AT$1,F21=$AM$1,F21=$AT$1),0,1)))</f>
        <v>1</v>
      </c>
      <c r="AY17" s="344">
        <f>IF($A17&gt;='FG1125way_Regular Symbol(2wild)'!D$16,"",IF(B17=0,"",IF(OR(B17=$AM$1,B17=$AZ$1,B18=$AM$1,B18=$AZ$1,B19=$AM$1,B19=$AZ$1),0,1)))</f>
        <v>1</v>
      </c>
      <c r="AZ17" s="344">
        <f>IF($A17&gt;='FG1125way_Regular Symbol(2wild)'!E$16,"",IF(C17=0,"",IF(OR(C17=$AM$1,C17=$AZ$1,C18=$AM$1,C18=$AZ$1,C19=$AM$1,C19=$AZ$1),0,1)))</f>
        <v>1</v>
      </c>
      <c r="BA17" s="3">
        <f>IF($A17&gt;='FG1125way_Regular Symbol(2wild)'!F$16,"",IF(D17=0,"",IF(OR(D17=$AM$1,D17=$AZ$1,D18=$AM$1,D18=$AZ$1,D19=$AM$1,D19=$AZ$1,D20=$AM$1,D20=$AZ$1,D21=$AM$1,D21=$AZ$1),0,1)))</f>
        <v>1</v>
      </c>
      <c r="BB17" s="3">
        <f>IF($A17&gt;='FG1125way_Regular Symbol(2wild)'!G$16,"",IF(E17=0,"",IF(OR(E17=$AM$1,E17=$AZ$1,E18=$AM$1,E18=$AZ$1,E19=$AM$1,E19=$AZ$1,E20=$AM$1,E20=$AZ$1,E21=$AM$1,E21=$AZ$1),0,1)))</f>
        <v>1</v>
      </c>
      <c r="BC17" s="3">
        <f>IF($A17&gt;='FG1125way_Regular Symbol(2wild)'!H$16,"",IF(F17=0,"",IF(OR(F17=$AM$1,F17=$AZ$1,F18=$AM$1,F18=$AZ$1,F19=$AM$1,F19=$AZ$1,F20=$AM$1,F20=$AZ$1,F21=$AM$1,F21=$AZ$1),0,1)))</f>
        <v>1</v>
      </c>
      <c r="BE17" s="344">
        <f>IF($A17&gt;='FG_576way_Regular Symbol(2wild)'!D$16,"",IF(B17=0,"",IF(OR(B17=$AM$1,B17=$BF$1,B18=$AM$1,B18=$BF$1,B19=$AM$1,B19=$BF$1),0,1)))</f>
        <v>1</v>
      </c>
      <c r="BF17" s="344">
        <f>IF($A17&gt;='FG_576way_Regular Symbol(2wild)'!E$16,"",IF(C17=0,"",IF(OR(C17=$AM$1,C17=$BF$1,C18=$AM$1,C18=$BF$1,C19=$AM$1,C19=$BF$1),0,1)))</f>
        <v>1</v>
      </c>
      <c r="BG17" s="3">
        <f>IF($A17&gt;='FG_576way_Regular Symbol(2wild)'!F$16,"",IF(D17=0,"",IF(OR(D17=$AM$1,D17=$BF$1,D18=$AM$1,D18=$BF$1,D19=$AM$1,D19=$BF$1,D20=$AM$1,D20=$BF$1,D21=$AM$1,D21=$BF$1),0,1)))</f>
        <v>1</v>
      </c>
      <c r="BH17" s="3">
        <f>IF($A17&gt;='FG_576way_Regular Symbol(2wild)'!G$16,"",IF(E17=0,"",IF(OR(E17=$AM$1,E17=$BF$1,E18=$AM$1,E18=$BF$1,E19=$AM$1,E19=$BF$1,E20=$AM$1,E20=$BF$1,E21=$AM$1,E21=$BF$1),0,1)))</f>
        <v>1</v>
      </c>
      <c r="BI17" s="3">
        <f>IF($A17&gt;='FG_576way_Regular Symbol(2wild)'!H$16,"",IF(F17=0,"",IF(OR(F17=$AM$1,F17=$BF$1,F18=$AM$1,F18=$BF$1,F19=$AM$1,F19=$BF$1,F20=$AM$1,F20=$BF$1,F21=$AM$1,F21=$BF$1),0,1)))</f>
        <v>1</v>
      </c>
      <c r="BK17" s="344">
        <f>IF($A17&gt;='FG_576way_Regular Symbol(2wild)'!D$16,"",IF(B17=0,"",IF(OR(B17=$AM$1,B17=$BL$1,B18=$AM$1,B18=$BL$1,B19=$AM$1,B19=$BL$1),0,1)))</f>
        <v>1</v>
      </c>
      <c r="BL17" s="344">
        <f>IF($A17&gt;='FG_576way_Regular Symbol(2wild)'!E$16,"",IF(C17=0,"",IF(OR(C17=$AM$1,C17=$BL$1,C18=$AM$1,C18=$BL$1,C19=$AM$1,C19=$BL$1),0,1)))</f>
        <v>1</v>
      </c>
      <c r="BM17" s="3">
        <f>IF($A17&gt;='FG_576way_Regular Symbol(2wild)'!F$16,"",IF(D17=0,"",IF(OR(D17=$AM$1,D17=$BL$1,D18=$AM$1,D18=$BL$1,D19=$AM$1,D19=$BL$1,D20=$AM$1,D20=$BL$1),0,1)))</f>
        <v>1</v>
      </c>
      <c r="BN17" s="3">
        <f>IF($A17&gt;='FG_576way_Regular Symbol(2wild)'!G$16,"",IF(E17=0,"",IF(OR(E17=$AM$1,E17=$BL$1,E18=$AM$1,E18=$BL$1,E19=$AM$1,E19=$BL$1,E20=$AM$1,E20=$BL$1),0,1)))</f>
        <v>1</v>
      </c>
      <c r="BO17" s="3">
        <f>IF($A17&gt;='FG_576way_Regular Symbol(2wild)'!H$16,"",IF(F17=0,"",IF(OR(F17=$AM$1,F17=$BL$1,F18=$AM$1,F18=$BL$1,F19=$AM$1,F19=$BL$1,F20=$AM$1,F20=$BL$1),0,1)))</f>
        <v>1</v>
      </c>
      <c r="BQ17" s="3">
        <f>IF($A17&gt;='FG1125way_Regular Symbol(2wild)'!D$16,"",IF(B17=0,"",IF(OR(B17=$BQ$1,B17=$BR$1,B18=$BQ$1,B18=$BR$1,B19=$BQ$1,B19=$BR$1),0,1)))</f>
        <v>1</v>
      </c>
      <c r="BR17" s="3">
        <f>IF($A17&gt;='FG1125way_Regular Symbol(2wild)'!E$16,"",IF(C17=0,"",IF(OR(C17=$BQ$1,C17=$BR$1,C18=$BQ$1,C18=$BR$1,C19=$BQ$1,C19=$BR$1),0,1)))</f>
        <v>1</v>
      </c>
      <c r="BS17" s="3">
        <f>IF($A17&gt;='FG1125way_Regular Symbol(2wild)'!F$16,"",IF(D17=0,"",IF(OR(D17=$BQ$1,D17=$BR$1,D18=$BQ$1,D18=$BR$1,D19=$BQ$1,D19=$BR$1,D20=$BQ$1,D20=$BR$1,D21=$BQ$1,D21=$BR$1),0,1)))</f>
        <v>1</v>
      </c>
      <c r="BT17" s="3">
        <f>IF($A17&gt;='FG1125way_Regular Symbol(2wild)'!G$16,"",IF(E17=0,"",IF(OR(E17=$BQ$1,E17=$BR$1,E18=$BQ$1,E18=$BR$1,E19=$BQ$1,E19=$BR$1,E20=$BQ$1,E20=$BR$1,E21=$BQ$1,E21=$BR$1),0,1)))</f>
        <v>1</v>
      </c>
      <c r="BU17" s="3">
        <f>IF($A17&gt;='FG1125way_Regular Symbol(2wild)'!H$16,"",IF(F17=0,"",IF(OR(F17=$BQ$1,F17=$BR$1,F18=$BQ$1,F18=$BR$1,F19=$BQ$1,F19=$BR$1,F20=$BQ$1,F20=$BR$1,F21=$BQ$1,F21=$BR$1),0,1)))</f>
        <v>1</v>
      </c>
      <c r="BW17" s="3">
        <f>IF($A17&gt;='FG1125way_Regular Symbol(2wild)'!D$16,"",IF(B17=0,"",IF(OR(B17=$BW$1,B18=$BW$1,B19=$BW$1,B17=$BX$1,B18=$BX$1,B19=$BX$1),0,1)))</f>
        <v>1</v>
      </c>
      <c r="BX17" s="3">
        <f>IF($A17&gt;='FG1125way_Regular Symbol(2wild)'!E$16,"",IF(C17=0,"",IF(OR(C17=$BW$1,C18=$BW$1,C19=$BW$1,C17=$BX$1,C18=$BX$1,C19=$BX$1),0,1)))</f>
        <v>1</v>
      </c>
      <c r="BY17" s="3">
        <f>IF($A17&gt;='FG1125way_Regular Symbol(2wild)'!F$16,"",IF(D17=0,"",IF(OR(D17=$BW$1,D18=$BW$1,D19=$BW$1,D17=$BX$1,D18=$BX$1,D19=$BX$1,D20=$BW$1,D20=$BX$1,D21=$BW$1,D21=$BX$1),0,1)))</f>
        <v>1</v>
      </c>
      <c r="BZ17" s="3">
        <f>IF($A17&gt;='FG1125way_Regular Symbol(2wild)'!G$16,"",IF(E17=0,"",IF(OR(E17=$BW$1,E18=$BW$1,E19=$BW$1,E17=$BX$1,E18=$BX$1,E19=$BX$1,E20=$BW$1,E20=$BX$1,E21=$BW$1,E21=$BX$1),0,1)))</f>
        <v>0</v>
      </c>
      <c r="CA17" s="3">
        <f>IF($A17&gt;='FG1125way_Regular Symbol(2wild)'!H$16,"",IF(F17=0,"",IF(OR(F17=$BW$1,F18=$BW$1,F19=$BW$1,F17=$BX$1,F18=$BX$1,F19=$BX$1,F20=$BW$1,F20=$BX$1,F21=$BW$1,F21=$BX$1),0,1)))</f>
        <v>1</v>
      </c>
      <c r="CC17" s="3">
        <f>IF($A17&gt;='FG1125way_Regular Symbol(2wild)'!D$16,"",IF(B17=0,"",IF(OR(B17=$BW$1,B18=$BW$1,B19=$BW$1,B17=$CD$1,B18=$CD$1,B19=$CD$1),0,1)))</f>
        <v>0</v>
      </c>
      <c r="CD17" s="3">
        <f>IF($A17&gt;='FG1125way_Regular Symbol(2wild)'!E$16,"",IF(C17=0,"",IF(OR(C17=$BW$1,C18=$BW$1,C19=$BW$1,C17=$CD$1,C18=$CD$1,C19=$CD$1),0,1)))</f>
        <v>1</v>
      </c>
      <c r="CE17" s="3">
        <f>IF($A17&gt;='FG1125way_Regular Symbol(2wild)'!F$16,"",IF(D17=0,"",IF(OR(D17=$BW$1,D18=$BW$1,D19=$BW$1,D17=$CD$1,D18=$CD$1,D19=$CD$1,D20=$BW$1,D20=$CD$1,D21=$BW$1,D21=$CD$1),0,1)))</f>
        <v>0</v>
      </c>
      <c r="CF17" s="3">
        <f>IF($A17&gt;='FG1125way_Regular Symbol(2wild)'!G$16,"",IF(E17=0,"",IF(OR(E17=$BW$1,E18=$BW$1,E19=$BW$1,E17=$CD$1,E18=$CD$1,E19=$CD$1,E20=$BW$1,E20=$CD$1,E21=$BW$1,E21=$CD$1),0,1)))</f>
        <v>1</v>
      </c>
      <c r="CG17" s="3">
        <f>IF($A17&gt;='FG1125way_Regular Symbol(2wild)'!H$16,"",IF(F17=0,"",IF(OR(F17=$BW$1,F18=$BW$1,F19=$BW$1,F17=$CD$1,F18=$CD$1,F19=$CD$1,F20=$BW$1,F20=$CD$1,F21=$BW$1,F21=$CD$1),0,1)))</f>
        <v>0</v>
      </c>
      <c r="CI17" s="3">
        <f>IF($A17&gt;='FG1125way_Regular Symbol(2wild)'!D$16,"",IF(B17=0,"",IF(OR(B17=$BW$1,B18=$BW$1,B19=$BW$1,B17=$CJ$1,B18=$CJ$1,B19=$CJ$1),0,1)))</f>
        <v>1</v>
      </c>
      <c r="CJ17" s="3">
        <f>IF($A17&gt;='FG1125way_Regular Symbol(2wild)'!E$16,"",IF(C17=0,"",IF(OR(C17=$BW$1,C18=$BW$1,C19=$BW$1,C17=$CJ$1,C18=$CJ$1,C19=$CJ$1),0,1)))</f>
        <v>1</v>
      </c>
      <c r="CK17" s="3">
        <f>IF($A17&gt;='FG1125way_Regular Symbol(2wild)'!F$16,"",IF(D17=0,"",IF(OR(D17=$BW$1,D18=$BW$1,D19=$BW$1,D17=$CJ$1,D18=$CJ$1,D19=$CJ$1,D20=$BW$1,D20=$CJ$1,D21=$BW$1,D21=$CJ$1),0,1)))</f>
        <v>1</v>
      </c>
      <c r="CL17" s="3">
        <f>IF($A17&gt;='FG1125way_Regular Symbol(2wild)'!G$16,"",IF(E17=0,"",IF(OR(E17=$BW$1,E18=$BW$1,E19=$BW$1,E17=$CJ$1,E18=$CJ$1,E19=$CJ$1,E20=$BW$1,E20=$CJ$1,E21=$BW$1,E21=$CJ$1),0,1)))</f>
        <v>1</v>
      </c>
      <c r="CM17" s="3">
        <f>IF($A17&gt;='FG1125way_Regular Symbol(2wild)'!H$16,"",IF(F17=0,"",IF(OR(F17=$BW$1,F18=$BW$1,F19=$BW$1,F17=$CJ$1,F18=$CJ$1,F19=$CJ$1,F20=$BW$1,F20=$CJ$1,F21=$BW$1,F21=$CJ$1),0,1)))</f>
        <v>0</v>
      </c>
      <c r="CO17" s="3">
        <f>IF($A17&gt;='FG1125way_Regular Symbol(2wild)'!D$16,"",IF(B17=0,"",IF(OR(B17=$BW$1,B18=$BW$1,B19=$BW$1,B17=$CP$1,B18=$CP$1,B19=$CP$1),0,1)))</f>
        <v>0</v>
      </c>
      <c r="CP17" s="3">
        <f>IF($A17&gt;='FG1125way_Regular Symbol(2wild)'!E$16,"",IF(C17=0,"",IF(OR(C17=$BW$1,C18=$BW$1,C19=$BW$1,C17=$CP$1,C18=$CP$1,C19=$CP$1),0,1)))</f>
        <v>1</v>
      </c>
      <c r="CQ17" s="3">
        <f>IF($A17&gt;='FG1125way_Regular Symbol(2wild)'!F$16,"",IF(D17=0,"",IF(OR(D17=$BW$1,D18=$BW$1,D19=$BW$1,D17=$CP$1,D18=$CP$1,D19=$CP$1,D20=$BW$1,D20=$CP$1,D21=$BW$1,D21=$CP$1),0,1)))</f>
        <v>1</v>
      </c>
      <c r="CR17" s="3">
        <f>IF($A17&gt;='FG1125way_Regular Symbol(2wild)'!G$16,"",IF(E17=0,"",IF(OR(E17=$BW$1,E18=$BW$1,E19=$BW$1,E17=$CP$1,E18=$CP$1,E19=$CP$1,E20=$BW$1,E20=$CP$1,E21=$BW$1,E21=$CP$1),0,1)))</f>
        <v>1</v>
      </c>
      <c r="CS17" s="3">
        <f>IF($A17&gt;='FG1125way_Regular Symbol(2wild)'!H$16,"",IF(F17=0,"",IF(OR(F17=$BW$1,F18=$BW$1,F19=$BW$1,F17=$CP$1,F18=$CP$1,F19=$CP$1,F20=$BW$1,F20=$CP$1,F21=$BW$1,F21=$CP$1),0,1)))</f>
        <v>0</v>
      </c>
      <c r="CU17" s="3">
        <f>IF($A17&gt;='FG1125way_Regular Symbol(2wild)'!D$16,"",IF(B17=0,"",IF(OR(B17=$BW$1,B18=$BW$1,B19=$BW$1,B17=$CV$1,B18=$CV$1,B19=$CV$1),0,1)))</f>
        <v>1</v>
      </c>
      <c r="CV17" s="3">
        <f>IF($A17&gt;='FG1125way_Regular Symbol(2wild)'!E$16,"",IF(C17=0,"",IF(OR(C17=$BW$1,C18=$BW$1,C19=$BW$1,C17=$CV$1,C18=$CV$1,C19=$CV$1),0,1)))</f>
        <v>1</v>
      </c>
      <c r="CW17" s="3">
        <f>IF($A17&gt;='FG1125way_Regular Symbol(2wild)'!F$16,"",IF(D17=0,"",IF(OR(D17=$BW$1,D18=$BW$1,D19=$BW$1,D17=$CV$1,D18=$CV$1,D19=$CV$1,D20=$BW$1,D20=$CV$1,D21=$BW$1,D21=$CV$1),0,1)))</f>
        <v>1</v>
      </c>
      <c r="CX17" s="3">
        <f>IF($A17&gt;='FG1125way_Regular Symbol(2wild)'!G$16,"",IF(E17=0,"",IF(OR(E17=$BW$1,E18=$BW$1,E19=$BW$1,E17=$CV$1,E18=$CV$1,E19=$CV$1,E20=$BW$1,E20=$CV$1,E21=$BW$1,E21=$CV$1),0,1)))</f>
        <v>1</v>
      </c>
      <c r="CY17" s="3">
        <f>IF($A17&gt;='FG1125way_Regular Symbol(2wild)'!H$16,"",IF(F17=0,"",IF(OR(F17=$BW$1,F18=$BW$1,F19=$BW$1,F17=$CV$1,F18=$CV$1,F19=$CV$1,F20=$BW$1,F20=$CV$1,F21=$BW$1,F21=$CV$1),0,1)))</f>
        <v>1</v>
      </c>
    </row>
    <row r="18" spans="1:103">
      <c r="A18" s="337">
        <f>IF('FG_243way_Regular Symbol'!L17="","",'FG_243way_Regular Symbol'!L17)</f>
        <v>14</v>
      </c>
      <c r="B18" s="191" t="str">
        <f>IF('FG_576way_Regular Symbol(2wild)'!Q17="",
IF($A18-'FG_576way_Regular Symbol(2wild)'!D$16&gt;='FG_1125way_RegularＸ_W()'!B$2-1,"",VLOOKUP($A18-'FG_243way_Regular Symbol'!D$16,'FG_576way_Regular Symbol(2wild)'!$P$3:$U$99,'FG_1125way_RegularＸ_W()'!B$3+1,FALSE)),
'FG_576way_Regular Symbol(2wild)'!Q17)</f>
        <v>TE</v>
      </c>
      <c r="C18" s="191" t="str">
        <f>IF('FG_576way_Regular Symbol(2wild)'!R17="",
IF($A18-'FG_576way_Regular Symbol(2wild)'!E$16&gt;='FG_1125way_RegularＸ_W()'!C$2-1,"",VLOOKUP($A18-'FG_243way_Regular Symbol'!E$16,'FG_576way_Regular Symbol(2wild)'!$P$3:$U$99,'FG_1125way_RegularＸ_W()'!C$3+1,FALSE)),
'FG_576way_Regular Symbol(2wild)'!R17)</f>
        <v>M1</v>
      </c>
      <c r="D18" s="191" t="str">
        <f>IF('FG_576way_Regular Symbol(2wild)'!S17="",
IF($A18-'FG_576way_Regular Symbol(2wild)'!F$16&gt;='FG_1125way_RegularＸ_W()'!D$2-1,"",VLOOKUP($A18-'FG_243way_Regular Symbol'!F$16,'FG_576way_Regular Symbol(2wild)'!$P$3:$U$99,'FG_1125way_RegularＸ_W()'!D$3+1,FALSE)),
'FG_576way_Regular Symbol(2wild)'!S17)</f>
        <v>Q</v>
      </c>
      <c r="E18" s="191" t="str">
        <f>IF('FG_576way_Regular Symbol(2wild)'!T17="",
IF($A18-'FG_576way_Regular Symbol(2wild)'!G$16&gt;='FG_1125way_RegularＸ_W()'!E$2-1,"",VLOOKUP($A18-'FG_243way_Regular Symbol'!G$16,'FG_576way_Regular Symbol(2wild)'!$P$3:$U$99,'FG_1125way_RegularＸ_W()'!E$3+1,FALSE)),
'FG_576way_Regular Symbol(2wild)'!T17)</f>
        <v>M2</v>
      </c>
      <c r="F18" s="191" t="str">
        <f>IF('FG_576way_Regular Symbol(2wild)'!U17="",
IF($A18-'FG_576way_Regular Symbol(2wild)'!H$16&gt;='FG_1125way_RegularＸ_W()'!F$2-1,"",VLOOKUP($A18-'FG_243way_Regular Symbol'!H$16,'FG_576way_Regular Symbol(2wild)'!$P$3:$U$99,'FG_1125way_RegularＸ_W()'!F$3+1,FALSE)),
'FG_576way_Regular Symbol(2wild)'!U17)</f>
        <v>Q</v>
      </c>
      <c r="N18" s="363">
        <f t="shared" si="0"/>
        <v>14</v>
      </c>
      <c r="O18" s="344">
        <f>IF($A18&gt;='FG1125way_Regular Symbol(2wild)'!D$16,"",IF(B18="","",IF(OR(B18=$O$1,B18=$P$1,B19=$O$1,B19=$P$1,B20=$O$1,B20=$P$1),0,1)))</f>
        <v>1</v>
      </c>
      <c r="P18" s="344">
        <f>IF($A18&gt;='FG1125way_Regular Symbol(2wild)'!E$16,"",IF(C18="","",IF(OR(C18=$O$1,C18=$P$1,C19=$O$1,C19=$P$1,C20=$O$1,C20=$P$1),0,1)))</f>
        <v>0</v>
      </c>
      <c r="Q18" s="344">
        <f>IF($A18&gt;='FG1125way_Regular Symbol(2wild)'!F$16,"",IF(D18="","",IF(OR(D18=$O$1,D18=$P$1,D19=$O$1,D19=$P$1,D20=$O$1,D20=$P$1,D21=$O$1,D21=$P$1,D22=$O$1,D22=$P$1),0,1)))</f>
        <v>1</v>
      </c>
      <c r="R18" s="344">
        <f>IF($A18&gt;='FG1125way_Regular Symbol(2wild)'!G$16,"",IF(E18="","",IF(OR(E18=$O$1,E18=$P$1,E19=$O$1,E19=$P$1,E20=$O$1,E20=$P$1,E21=$O$1,E21=$P$1,E22=$O$1,E22=$P$1),0,1)))</f>
        <v>1</v>
      </c>
      <c r="S18" s="344">
        <f>IF($A18&gt;='FG1125way_Regular Symbol(2wild)'!H$16,"",IF(F18="","",IF(OR(F18=$O$1,F18=$P$1,F19=$O$1,F19=$P$1,F20=$O$1,F20=$P$1,F21=$O$1,F21=$P$1,F22=$O$1,F22=$P$1),0,1)))</f>
        <v>1</v>
      </c>
      <c r="U18" s="344">
        <f>IF($A18&gt;='FG1125way_Regular Symbol(2wild)'!D$16,"",IF(B18=0,"",IF(OR(B18=$U$1,B18=$V$1,B19=$U$1,B19=$V$1,B20=$U$1,B20=$V$1),0,1)))</f>
        <v>1</v>
      </c>
      <c r="V18" s="344">
        <f>IF($A18&gt;='FG1125way_Regular Symbol(2wild)'!E$16,"",IF(C18=0,"",IF(OR(C18=$U$1,C18=$V$1,C19=$U$1,C19=$V$1,C20=$U$1,C20=$V$1),0,1)))</f>
        <v>1</v>
      </c>
      <c r="W18" s="3">
        <f>IF($A18&gt;='FG1125way_Regular Symbol(2wild)'!F$16,"",IF(D18=0,"",IF(OR(D18=$U$1,D18=$V$1,D19=$U$1,D19=$V$1,D20=$U$1,D20=$V$1,D21=$U$1,D21=$V$1,D22=$U$1,D22=$V$1),0,1)))</f>
        <v>1</v>
      </c>
      <c r="X18" s="3">
        <f>IF($A18&gt;='FG1125way_Regular Symbol(2wild)'!G$16,"",IF(E18=0,"",IF(OR(E18=$U$1,E18=$V$1,E19=$U$1,E19=$V$1,E20=$U$1,E20=$V$1,E21=$U$1,E21=$V$1,E22=$U$1,E22=$V$1),0,1)))</f>
        <v>0</v>
      </c>
      <c r="Y18" s="3">
        <f>IF($A18&gt;='FG1125way_Regular Symbol(2wild)'!H$16,"",IF(F18=0,"",IF(OR(F18=$U$1,F18=$V$1,F19=$U$1,F19=$V$1,F20=$U$1,F20=$V$1,F21=$U$1,F21=$V$1,F22=$U$1,F22=$V$1),0,1)))</f>
        <v>1</v>
      </c>
      <c r="AA18" s="344">
        <f>IF($A18&gt;='FG1125way_Regular Symbol(2wild)'!D$16,"",IF(B18=0,"",IF(OR(B18=$AA$1,B18=$AB$1,B19=$AA$1,B19=$AB$1,B20=$AA$1,,B20=$AB$1),0,1)))</f>
        <v>1</v>
      </c>
      <c r="AB18" s="344">
        <f>IF($A18&gt;='FG1125way_Regular Symbol(2wild)'!E$16,"",IF(C18=0,"",IF(OR(C18=$AA$1,C18=$AB$1,C19=$AA$1,C19=$AB$1,C20=$AA$1,,C20=$AB$1),0,1)))</f>
        <v>1</v>
      </c>
      <c r="AC18" s="3">
        <f>IF($A18&gt;='FG1125way_Regular Symbol(2wild)'!F$16,"",IF(D18=0,"",IF(OR(D18=$AA$1,D18=$AB$1,D19=$AA$1,D19=$AB$1,D20=$AA$1,D20=$AB$1,D21=$AA$1,D21=$AB$1,D22=$AA$1,D22=$AB$1),0,1)))</f>
        <v>1</v>
      </c>
      <c r="AD18" s="3">
        <f>IF($A18&gt;='FG1125way_Regular Symbol(2wild)'!G$16,"",IF(E18=0,"",IF(OR(E18=$AA$1,E18=$AB$1,E19=$AA$1,E19=$AB$1,E20=$AA$1,E20=$AB$1,E21=$AA$1,E21=$AB$1,E22=$AA$1,E22=$AB$1),0,1)))</f>
        <v>1</v>
      </c>
      <c r="AE18" s="3">
        <f>IF($A18&gt;='FG1125way_Regular Symbol(2wild)'!H$16,"",IF(F18=0,"",IF(OR(F18=$AA$1,F18=$AB$1,F19=$AA$1,F19=$AB$1,F20=$AA$1,F20=$AB$1,F21=$AA$1,F21=$AB$1,F22=$AA$1,F22=$AB$1),0,1)))</f>
        <v>0</v>
      </c>
      <c r="AG18" s="344">
        <f>IF($A18&gt;='FG1125way_Regular Symbol(2wild)'!D$16,"",IF(B18=0,"",IF(OR(B18=$AG$1,B18=$AH$1,B19=$AG$1,B19=$AH$1,B20=$AG$1,B20=$AH$1),0,1)))</f>
        <v>1</v>
      </c>
      <c r="AH18" s="344">
        <f>IF($A18&gt;='FG1125way_Regular Symbol(2wild)'!E$16,"",IF(C18=0,"",IF(OR(C18=$AG$1,C18=$AH$1,C19=$AG$1,C19=$AH$1,C20=$AG$1,C20=$AH$1),0,1)))</f>
        <v>1</v>
      </c>
      <c r="AI18" s="3">
        <f>IF($A18&gt;='FG1125way_Regular Symbol(2wild)'!F$16,"",IF(D18=0,"",IF(OR(D18=$AG$1,D18=$AH$1,D19=$AG$1,D19=$AH$1,D20=$AG$1,D20=$AH$1,D21=$AG$1,D21=$AH$1,D22=$AG$1,D22=$AH$1),0,1)))</f>
        <v>1</v>
      </c>
      <c r="AJ18" s="3">
        <f>IF($A18&gt;='FG1125way_Regular Symbol(2wild)'!G$16,"",IF(E18=0,"",IF(OR(E18=$AG$1,E18=$AH$1,E19=$AG$1,E19=$AH$1,E20=$AG$1,E20=$AH$1,E21=$AG$1,E21=$AH$1,E22=$AG$1,E22=$AH$1),0,1)))</f>
        <v>0</v>
      </c>
      <c r="AK18" s="3">
        <f>IF($A18&gt;='FG1125way_Regular Symbol(2wild)'!H$16,"",IF(F18=0,"",IF(OR(F18=$AG$1,F18=$AH$1,F19=$AG$1,F19=$AH$1,F20=$AG$1,F20=$AH$1,F21=$AG$1,F21=$AH$1,F22=$AG$1,F22=$AH$1),0,1)))</f>
        <v>0</v>
      </c>
      <c r="AM18" s="344">
        <f>IF($A18&gt;='FG1125way_Regular Symbol(2wild)'!D$16,"",IF(B18=0,"",IF(OR(B18=$AM$1,B18=$AN$1,B19=$AM$1,B19=$AN$1,B20=$AM$1,B20=$AN$1),0,1)))</f>
        <v>1</v>
      </c>
      <c r="AN18" s="344">
        <f>IF($A18&gt;='FG1125way_Regular Symbol(2wild)'!E$16,"",IF(C18=0,"",IF(OR(C18=$AM$1,C18=$AN$1,C19=$AM$1,C19=$AN$1,C20=$AM$1,C20=$AN$1),0,1)))</f>
        <v>0</v>
      </c>
      <c r="AO18" s="3">
        <f>IF($A18&gt;='FG1125way_Regular Symbol(2wild)'!F$16,"",IF(D18=0,"",IF(OR(D18=$AM$1,D18=$AN$1,D19=$AM$1,D19=$AN$1,D20=$AM$1,D20=$AN$1,D21=$AM$1,D21=$AN$1,D22=$AM$1,D22=$AN$1),0,1)))</f>
        <v>0</v>
      </c>
      <c r="AP18" s="3">
        <f>IF($A18&gt;='FG1125way_Regular Symbol(2wild)'!G$16,"",IF(E18=0,"",IF(OR(E18=$AM$1,E18=$AN$1,E19=$AM$1,E19=$AN$1,E20=$AM$1,E20=$AN$1,E21=$AM$1,E21=$AN$1,E22=$AM$1,E22=$AN$1),0,1)))</f>
        <v>1</v>
      </c>
      <c r="AQ18" s="3">
        <f>IF($A18&gt;='FG1125way_Regular Symbol(2wild)'!H$16,"",IF(F18=0,"",IF(OR(F18=$AM$1,F18=$AN$1,F19=$AM$1,F19=$AN$1,F20=$AM$1,F20=$AN$1,F21=$AM$1,F21=$AN$1,F22=$AM$1,F22=$AN$1),0,1)))</f>
        <v>1</v>
      </c>
      <c r="AS18" s="344">
        <f>IF($A18&gt;='FG1125way_Regular Symbol(2wild)'!D$16,"",IF(B18=0,"",IF(OR(B18=$AM$1,B18=$AT$1,B19=$AM$1,B19=$AT$1,B20=$AM$1,B20=$AT$1),0,1)))</f>
        <v>1</v>
      </c>
      <c r="AT18" s="344">
        <f>IF($A18&gt;='FG1125way_Regular Symbol(2wild)'!E$16,"",IF(C18=0,"",IF(OR(C18=$AM$1,C18=$AT$1,C19=$AM$1,C19=$AT$1,C20=$AM$1,C20=$AT$1),0,1)))</f>
        <v>1</v>
      </c>
      <c r="AU18" s="3">
        <f>IF($A18&gt;='FG1125way_Regular Symbol(2wild)'!F$16,"",IF(D18=0,"",IF(OR(D18=$AM$1,D18=$AT$1,D19=$AM$1,D19=$AT$1,D20=$AM$1,D20=$AT$1,D21=$AM$1,D21=$AT$1,D22=$AM$1,D22=$AT$1),0,1)))</f>
        <v>1</v>
      </c>
      <c r="AV18" s="3">
        <f>IF($A18&gt;='FG1125way_Regular Symbol(2wild)'!G$16,"",IF(E18=0,"",IF(OR(E18=$AM$1,E18=$AT$1,E19=$AM$1,E19=$AT$1,E20=$AM$1,E20=$AT$1,E21=$AM$1,E21=$AT$1,E22=$AM$1,E22=$AT$1),0,1)))</f>
        <v>1</v>
      </c>
      <c r="AW18" s="3">
        <f>IF($A18&gt;='FG1125way_Regular Symbol(2wild)'!H$16,"",IF(F18=0,"",IF(OR(F18=$AM$1,F18=$AT$1,F19=$AM$1,F19=$AT$1,F20=$AM$1,F20=$AT$1,F21=$AM$1,F21=$AT$1,F22=$AM$1,F22=$AT$1),0,1)))</f>
        <v>1</v>
      </c>
      <c r="AY18" s="344">
        <f>IF($A18&gt;='FG1125way_Regular Symbol(2wild)'!D$16,"",IF(B18=0,"",IF(OR(B18=$AM$1,B18=$AZ$1,B19=$AM$1,B19=$AZ$1,B20=$AM$1,B20=$AZ$1),0,1)))</f>
        <v>1</v>
      </c>
      <c r="AZ18" s="344">
        <f>IF($A18&gt;='FG1125way_Regular Symbol(2wild)'!E$16,"",IF(C18=0,"",IF(OR(C18=$AM$1,C18=$AZ$1,C19=$AM$1,C19=$AZ$1,C20=$AM$1,C20=$AZ$1),0,1)))</f>
        <v>1</v>
      </c>
      <c r="BA18" s="3">
        <f>IF($A18&gt;='FG1125way_Regular Symbol(2wild)'!F$16,"",IF(D18=0,"",IF(OR(D18=$AM$1,D18=$AZ$1,D19=$AM$1,D19=$AZ$1,D20=$AM$1,D20=$AZ$1,D21=$AM$1,D21=$AZ$1,D22=$AM$1,D22=$AZ$1),0,1)))</f>
        <v>1</v>
      </c>
      <c r="BB18" s="3">
        <f>IF($A18&gt;='FG1125way_Regular Symbol(2wild)'!G$16,"",IF(E18=0,"",IF(OR(E18=$AM$1,E18=$AZ$1,E19=$AM$1,E19=$AZ$1,E20=$AM$1,E20=$AZ$1,E21=$AM$1,E21=$AZ$1,E22=$AM$1,E22=$AZ$1),0,1)))</f>
        <v>1</v>
      </c>
      <c r="BC18" s="3">
        <f>IF($A18&gt;='FG1125way_Regular Symbol(2wild)'!H$16,"",IF(F18=0,"",IF(OR(F18=$AM$1,F18=$AZ$1,F19=$AM$1,F19=$AZ$1,F20=$AM$1,F20=$AZ$1,F21=$AM$1,F21=$AZ$1,F22=$AM$1,F22=$AZ$1),0,1)))</f>
        <v>1</v>
      </c>
      <c r="BE18" s="344">
        <f>IF($A18&gt;='FG_576way_Regular Symbol(2wild)'!D$16,"",IF(B18=0,"",IF(OR(B18=$AM$1,B18=$BF$1,B19=$AM$1,B19=$BF$1,B20=$AM$1,B20=$BF$1),0,1)))</f>
        <v>1</v>
      </c>
      <c r="BF18" s="344">
        <f>IF($A18&gt;='FG_576way_Regular Symbol(2wild)'!E$16,"",IF(C18=0,"",IF(OR(C18=$AM$1,C18=$BF$1,C19=$AM$1,C19=$BF$1,C20=$AM$1,C20=$BF$1),0,1)))</f>
        <v>1</v>
      </c>
      <c r="BG18" s="3">
        <f>IF($A18&gt;='FG_576way_Regular Symbol(2wild)'!F$16,"",IF(D18=0,"",IF(OR(D18=$AM$1,D18=$BF$1,D19=$AM$1,D19=$BF$1,D20=$AM$1,D20=$BF$1,D21=$AM$1,D21=$BF$1,D22=$AM$1,D22=$BF$1),0,1)))</f>
        <v>1</v>
      </c>
      <c r="BH18" s="3">
        <f>IF($A18&gt;='FG_576way_Regular Symbol(2wild)'!G$16,"",IF(E18=0,"",IF(OR(E18=$AM$1,E18=$BF$1,E19=$AM$1,E19=$BF$1,E20=$AM$1,E20=$BF$1,E21=$AM$1,E21=$BF$1,E22=$AM$1,E22=$BF$1),0,1)))</f>
        <v>1</v>
      </c>
      <c r="BI18" s="3">
        <f>IF($A18&gt;='FG_576way_Regular Symbol(2wild)'!H$16,"",IF(F18=0,"",IF(OR(F18=$AM$1,F18=$BF$1,F19=$AM$1,F19=$BF$1,F20=$AM$1,F20=$BF$1,F21=$AM$1,F21=$BF$1,F22=$AM$1,F22=$BF$1),0,1)))</f>
        <v>1</v>
      </c>
      <c r="BK18" s="344">
        <f>IF($A18&gt;='FG_576way_Regular Symbol(2wild)'!D$16,"",IF(B18=0,"",IF(OR(B18=$AM$1,B18=$BL$1,B19=$AM$1,B19=$BL$1,B20=$AM$1,B20=$BL$1),0,1)))</f>
        <v>1</v>
      </c>
      <c r="BL18" s="344">
        <f>IF($A18&gt;='FG_576way_Regular Symbol(2wild)'!E$16,"",IF(C18=0,"",IF(OR(C18=$AM$1,C18=$BL$1,C19=$AM$1,C19=$BL$1,C20=$AM$1,C20=$BL$1),0,1)))</f>
        <v>1</v>
      </c>
      <c r="BM18" s="3">
        <f>IF($A18&gt;='FG_576way_Regular Symbol(2wild)'!F$16,"",IF(D18=0,"",IF(OR(D18=$AM$1,D18=$BL$1,D19=$AM$1,D19=$BL$1,D20=$AM$1,D20=$BL$1,D21=$AM$1,D21=$BL$1),0,1)))</f>
        <v>1</v>
      </c>
      <c r="BN18" s="3">
        <f>IF($A18&gt;='FG_576way_Regular Symbol(2wild)'!G$16,"",IF(E18=0,"",IF(OR(E18=$AM$1,E18=$BL$1,E19=$AM$1,E19=$BL$1,E20=$AM$1,E20=$BL$1,E21=$AM$1,E21=$BL$1),0,1)))</f>
        <v>1</v>
      </c>
      <c r="BO18" s="3">
        <f>IF($A18&gt;='FG_576way_Regular Symbol(2wild)'!H$16,"",IF(F18=0,"",IF(OR(F18=$AM$1,F18=$BL$1,F19=$AM$1,F19=$BL$1,F20=$AM$1,F20=$BL$1,F21=$AM$1,F21=$BL$1),0,1)))</f>
        <v>1</v>
      </c>
      <c r="BQ18" s="3">
        <f>IF($A18&gt;='FG1125way_Regular Symbol(2wild)'!D$16,"",IF(B18=0,"",IF(OR(B18=$BQ$1,B18=$BR$1,B19=$BQ$1,B19=$BR$1,B20=$BQ$1,B20=$BR$1),0,1)))</f>
        <v>1</v>
      </c>
      <c r="BR18" s="3">
        <f>IF($A18&gt;='FG1125way_Regular Symbol(2wild)'!E$16,"",IF(C18=0,"",IF(OR(C18=$BQ$1,C18=$BR$1,C19=$BQ$1,C19=$BR$1,C20=$BQ$1,C20=$BR$1),0,1)))</f>
        <v>1</v>
      </c>
      <c r="BS18" s="3">
        <f>IF($A18&gt;='FG1125way_Regular Symbol(2wild)'!F$16,"",IF(D18=0,"",IF(OR(D18=$BQ$1,D18=$BR$1,D19=$BQ$1,D19=$BR$1,D20=$BQ$1,D20=$BR$1,D21=$BQ$1,D21=$BR$1,D22=$BQ$1,D22=$BR$1),0,1)))</f>
        <v>1</v>
      </c>
      <c r="BT18" s="3">
        <f>IF($A18&gt;='FG1125way_Regular Symbol(2wild)'!G$16,"",IF(E18=0,"",IF(OR(E18=$BQ$1,E18=$BR$1,E19=$BQ$1,E19=$BR$1,E20=$BQ$1,E20=$BR$1,E21=$BQ$1,E21=$BR$1,E22=$BQ$1,E22=$BR$1),0,1)))</f>
        <v>1</v>
      </c>
      <c r="BU18" s="3">
        <f>IF($A18&gt;='FG1125way_Regular Symbol(2wild)'!H$16,"",IF(F18=0,"",IF(OR(F18=$BQ$1,F18=$BR$1,F19=$BQ$1,F19=$BR$1,F20=$BQ$1,F20=$BR$1,F21=$BQ$1,F21=$BR$1,F22=$BQ$1,F22=$BR$1),0,1)))</f>
        <v>1</v>
      </c>
      <c r="BW18" s="3">
        <f>IF($A18&gt;='FG1125way_Regular Symbol(2wild)'!D$16,"",IF(B18=0,"",IF(OR(B18=$BW$1,B19=$BW$1,B20=$BW$1,B18=$BX$1,B19=$BX$1,B20=$BX$1),0,1)))</f>
        <v>1</v>
      </c>
      <c r="BX18" s="3">
        <f>IF($A18&gt;='FG1125way_Regular Symbol(2wild)'!E$16,"",IF(C18=0,"",IF(OR(C18=$BW$1,C19=$BW$1,C20=$BW$1,C18=$BX$1,C19=$BX$1,C20=$BX$1),0,1)))</f>
        <v>1</v>
      </c>
      <c r="BY18" s="3">
        <f>IF($A18&gt;='FG1125way_Regular Symbol(2wild)'!F$16,"",IF(D18=0,"",IF(OR(D18=$BW$1,D19=$BW$1,D20=$BW$1,D18=$BX$1,D19=$BX$1,D20=$BX$1,D21=$BW$1,D21=$BX$1,D22=$BW$1,D22=$BX$1),0,1)))</f>
        <v>1</v>
      </c>
      <c r="BZ18" s="3">
        <f>IF($A18&gt;='FG1125way_Regular Symbol(2wild)'!G$16,"",IF(E18=0,"",IF(OR(E18=$BW$1,E19=$BW$1,E20=$BW$1,E18=$BX$1,E19=$BX$1,E20=$BX$1,E21=$BW$1,E21=$BX$1,E22=$BW$1,E22=$BX$1),0,1)))</f>
        <v>0</v>
      </c>
      <c r="CA18" s="3">
        <f>IF($A18&gt;='FG1125way_Regular Symbol(2wild)'!H$16,"",IF(F18=0,"",IF(OR(F18=$BW$1,F19=$BW$1,F20=$BW$1,F18=$BX$1,F19=$BX$1,F20=$BX$1,F21=$BW$1,F21=$BX$1,F22=$BW$1,F22=$BX$1),0,1)))</f>
        <v>1</v>
      </c>
      <c r="CC18" s="3">
        <f>IF($A18&gt;='FG1125way_Regular Symbol(2wild)'!D$16,"",IF(B18=0,"",IF(OR(B18=$BW$1,B19=$BW$1,B20=$BW$1,B18=$CD$1,B19=$CD$1,B20=$CD$1),0,1)))</f>
        <v>1</v>
      </c>
      <c r="CD18" s="3">
        <f>IF($A18&gt;='FG1125way_Regular Symbol(2wild)'!E$16,"",IF(C18=0,"",IF(OR(C18=$BW$1,C19=$BW$1,C20=$BW$1,C18=$CD$1,C19=$CD$1,C20=$CD$1),0,1)))</f>
        <v>0</v>
      </c>
      <c r="CE18" s="3">
        <f>IF($A18&gt;='FG1125way_Regular Symbol(2wild)'!F$16,"",IF(D18=0,"",IF(OR(D18=$BW$1,D19=$BW$1,D20=$BW$1,D18=$CD$1,D19=$CD$1,D20=$CD$1,D21=$BW$1,D21=$CD$1,D22=$BW$1,D22=$CD$1),0,1)))</f>
        <v>0</v>
      </c>
      <c r="CF18" s="3">
        <f>IF($A18&gt;='FG1125way_Regular Symbol(2wild)'!G$16,"",IF(E18=0,"",IF(OR(E18=$BW$1,E19=$BW$1,E20=$BW$1,E18=$CD$1,E19=$CD$1,E20=$CD$1,E21=$BW$1,E21=$CD$1,E22=$BW$1,E22=$CD$1),0,1)))</f>
        <v>1</v>
      </c>
      <c r="CG18" s="3">
        <f>IF($A18&gt;='FG1125way_Regular Symbol(2wild)'!H$16,"",IF(F18=0,"",IF(OR(F18=$BW$1,F19=$BW$1,F20=$BW$1,F18=$CD$1,F19=$CD$1,F20=$CD$1,F21=$BW$1,F21=$CD$1,F22=$BW$1,F22=$CD$1),0,1)))</f>
        <v>0</v>
      </c>
      <c r="CI18" s="3">
        <f>IF($A18&gt;='FG1125way_Regular Symbol(2wild)'!D$16,"",IF(B18=0,"",IF(OR(B18=$BW$1,B19=$BW$1,B20=$BW$1,B18=$CJ$1,B19=$CJ$1,B20=$CJ$1),0,1)))</f>
        <v>0</v>
      </c>
      <c r="CJ18" s="3">
        <f>IF($A18&gt;='FG1125way_Regular Symbol(2wild)'!E$16,"",IF(C18=0,"",IF(OR(C18=$BW$1,C19=$BW$1,C20=$BW$1,C18=$CJ$1,C19=$CJ$1,C20=$CJ$1),0,1)))</f>
        <v>1</v>
      </c>
      <c r="CK18" s="3">
        <f>IF($A18&gt;='FG1125way_Regular Symbol(2wild)'!F$16,"",IF(D18=0,"",IF(OR(D18=$BW$1,D19=$BW$1,D20=$BW$1,D18=$CJ$1,D19=$CJ$1,D20=$CJ$1,D21=$BW$1,D21=$CJ$1,D22=$BW$1,D22=$CJ$1),0,1)))</f>
        <v>1</v>
      </c>
      <c r="CL18" s="3">
        <f>IF($A18&gt;='FG1125way_Regular Symbol(2wild)'!G$16,"",IF(E18=0,"",IF(OR(E18=$BW$1,E19=$BW$1,E20=$BW$1,E18=$CJ$1,E19=$CJ$1,E20=$CJ$1,E21=$BW$1,E21=$CJ$1,E22=$BW$1,E22=$CJ$1),0,1)))</f>
        <v>1</v>
      </c>
      <c r="CM18" s="3">
        <f>IF($A18&gt;='FG1125way_Regular Symbol(2wild)'!H$16,"",IF(F18=0,"",IF(OR(F18=$BW$1,F19=$BW$1,F20=$BW$1,F18=$CJ$1,F19=$CJ$1,F20=$CJ$1,F21=$BW$1,F21=$CJ$1,F22=$BW$1,F22=$CJ$1),0,1)))</f>
        <v>0</v>
      </c>
      <c r="CO18" s="3">
        <f>IF($A18&gt;='FG1125way_Regular Symbol(2wild)'!D$16,"",IF(B18=0,"",IF(OR(B18=$BW$1,B19=$BW$1,B20=$BW$1,B18=$CP$1,B19=$CP$1,B20=$CP$1),0,1)))</f>
        <v>0</v>
      </c>
      <c r="CP18" s="3">
        <f>IF($A18&gt;='FG1125way_Regular Symbol(2wild)'!E$16,"",IF(C18=0,"",IF(OR(C18=$BW$1,C19=$BW$1,C20=$BW$1,C18=$CP$1,C19=$CP$1,C20=$CP$1),0,1)))</f>
        <v>1</v>
      </c>
      <c r="CQ18" s="3">
        <f>IF($A18&gt;='FG1125way_Regular Symbol(2wild)'!F$16,"",IF(D18=0,"",IF(OR(D18=$BW$1,D19=$BW$1,D20=$BW$1,D18=$CP$1,D19=$CP$1,D20=$CP$1,D21=$BW$1,D21=$CP$1,D22=$BW$1,D22=$CP$1),0,1)))</f>
        <v>0</v>
      </c>
      <c r="CR18" s="3">
        <f>IF($A18&gt;='FG1125way_Regular Symbol(2wild)'!G$16,"",IF(E18=0,"",IF(OR(E18=$BW$1,E19=$BW$1,E20=$BW$1,E18=$CP$1,E19=$CP$1,E20=$CP$1,E21=$BW$1,E21=$CP$1,E22=$BW$1,E22=$CP$1),0,1)))</f>
        <v>0</v>
      </c>
      <c r="CS18" s="3">
        <f>IF($A18&gt;='FG1125way_Regular Symbol(2wild)'!H$16,"",IF(F18=0,"",IF(OR(F18=$BW$1,F19=$BW$1,F20=$BW$1,F18=$CP$1,F19=$CP$1,F20=$CP$1,F21=$BW$1,F21=$CP$1,F22=$BW$1,F22=$CP$1),0,1)))</f>
        <v>1</v>
      </c>
      <c r="CU18" s="3">
        <f>IF($A18&gt;='FG1125way_Regular Symbol(2wild)'!D$16,"",IF(B18=0,"",IF(OR(B18=$BW$1,B19=$BW$1,B20=$BW$1,B18=$CV$1,B19=$CV$1,B20=$CV$1),0,1)))</f>
        <v>1</v>
      </c>
      <c r="CV18" s="3">
        <f>IF($A18&gt;='FG1125way_Regular Symbol(2wild)'!E$16,"",IF(C18=0,"",IF(OR(C18=$BW$1,C19=$BW$1,C20=$BW$1,C18=$CV$1,C19=$CV$1,C20=$CV$1),0,1)))</f>
        <v>1</v>
      </c>
      <c r="CW18" s="3">
        <f>IF($A18&gt;='FG1125way_Regular Symbol(2wild)'!F$16,"",IF(D18=0,"",IF(OR(D18=$BW$1,D19=$BW$1,D20=$BW$1,D18=$CV$1,D19=$CV$1,D20=$CV$1,D21=$BW$1,D21=$CV$1,D22=$BW$1,D22=$CV$1),0,1)))</f>
        <v>1</v>
      </c>
      <c r="CX18" s="3">
        <f>IF($A18&gt;='FG1125way_Regular Symbol(2wild)'!G$16,"",IF(E18=0,"",IF(OR(E18=$BW$1,E19=$BW$1,E20=$BW$1,E18=$CV$1,E19=$CV$1,E20=$CV$1,E21=$BW$1,E21=$CV$1,E22=$BW$1,E22=$CV$1),0,1)))</f>
        <v>1</v>
      </c>
      <c r="CY18" s="3">
        <f>IF($A18&gt;='FG1125way_Regular Symbol(2wild)'!H$16,"",IF(F18=0,"",IF(OR(F18=$BW$1,F19=$BW$1,F20=$BW$1,F18=$CV$1,F19=$CV$1,F20=$CV$1,F21=$BW$1,F21=$CV$1,F22=$BW$1,F22=$CV$1),0,1)))</f>
        <v>1</v>
      </c>
    </row>
    <row r="19" spans="1:103">
      <c r="A19" s="337">
        <f>IF('FG_243way_Regular Symbol'!L18="","",'FG_243way_Regular Symbol'!L18)</f>
        <v>15</v>
      </c>
      <c r="B19" s="191" t="str">
        <f>IF('FG_576way_Regular Symbol(2wild)'!Q18="",
IF($A19-'FG_576way_Regular Symbol(2wild)'!D$16&gt;='FG_1125way_RegularＸ_W()'!B$2-1,"",VLOOKUP($A19-'FG_243way_Regular Symbol'!D$16,'FG_576way_Regular Symbol(2wild)'!$P$3:$U$99,'FG_1125way_RegularＸ_W()'!B$3+1,FALSE)),
'FG_576way_Regular Symbol(2wild)'!Q18)</f>
        <v>S1</v>
      </c>
      <c r="C19" s="191" t="str">
        <f>IF('FG_576way_Regular Symbol(2wild)'!R18="",
IF($A19-'FG_576way_Regular Symbol(2wild)'!E$16&gt;='FG_1125way_RegularＸ_W()'!C$2-1,"",VLOOKUP($A19-'FG_243way_Regular Symbol'!E$16,'FG_576way_Regular Symbol(2wild)'!$P$3:$U$99,'FG_1125way_RegularＸ_W()'!C$3+1,FALSE)),
'FG_576way_Regular Symbol(2wild)'!R18)</f>
        <v>M5</v>
      </c>
      <c r="D19" s="191" t="str">
        <f>IF('FG_576way_Regular Symbol(2wild)'!S18="",
IF($A19-'FG_576way_Regular Symbol(2wild)'!F$16&gt;='FG_1125way_RegularＸ_W()'!D$2-1,"",VLOOKUP($A19-'FG_243way_Regular Symbol'!F$16,'FG_576way_Regular Symbol(2wild)'!$P$3:$U$99,'FG_1125way_RegularＸ_W()'!D$3+1,FALSE)),
'FG_576way_Regular Symbol(2wild)'!S18)</f>
        <v>Q</v>
      </c>
      <c r="E19" s="191" t="str">
        <f>IF('FG_576way_Regular Symbol(2wild)'!T18="",
IF($A19-'FG_576way_Regular Symbol(2wild)'!G$16&gt;='FG_1125way_RegularＸ_W()'!E$2-1,"",VLOOKUP($A19-'FG_243way_Regular Symbol'!G$16,'FG_576way_Regular Symbol(2wild)'!$P$3:$U$99,'FG_1125way_RegularＸ_W()'!E$3+1,FALSE)),
'FG_576way_Regular Symbol(2wild)'!T18)</f>
        <v>M2</v>
      </c>
      <c r="F19" s="191" t="str">
        <f>IF('FG_576way_Regular Symbol(2wild)'!U18="",
IF($A19-'FG_576way_Regular Symbol(2wild)'!H$16&gt;='FG_1125way_RegularＸ_W()'!F$2-1,"",VLOOKUP($A19-'FG_243way_Regular Symbol'!H$16,'FG_576way_Regular Symbol(2wild)'!$P$3:$U$99,'FG_1125way_RegularＸ_W()'!F$3+1,FALSE)),
'FG_576way_Regular Symbol(2wild)'!U18)</f>
        <v>M3</v>
      </c>
      <c r="N19" s="363">
        <f t="shared" si="0"/>
        <v>15</v>
      </c>
      <c r="O19" s="344">
        <f>IF($A19&gt;='FG1125way_Regular Symbol(2wild)'!D$16,"",IF(B19="","",IF(OR(B19=$O$1,B19=$P$1,B20=$O$1,B20=$P$1,B21=$O$1,B21=$P$1),0,1)))</f>
        <v>1</v>
      </c>
      <c r="P19" s="344">
        <f>IF($A19&gt;='FG1125way_Regular Symbol(2wild)'!E$16,"",IF(C19="","",IF(OR(C19=$O$1,C19=$P$1,C20=$O$1,C20=$P$1,C21=$O$1,C21=$P$1),0,1)))</f>
        <v>1</v>
      </c>
      <c r="Q19" s="344">
        <f>IF($A19&gt;='FG1125way_Regular Symbol(2wild)'!F$16,"",IF(D19="","",IF(OR(D19=$O$1,D19=$P$1,D20=$O$1,D20=$P$1,D21=$O$1,D21=$P$1,D22=$O$1,D22=$P$1,D23=$O$1,D23=$P$1),0,1)))</f>
        <v>1</v>
      </c>
      <c r="R19" s="344">
        <f>IF($A19&gt;='FG1125way_Regular Symbol(2wild)'!G$16,"",IF(E19="","",IF(OR(E19=$O$1,E19=$P$1,E20=$O$1,E20=$P$1,E21=$O$1,E21=$P$1,E22=$O$1,E22=$P$1,E23=$O$1,E23=$P$1),0,1)))</f>
        <v>1</v>
      </c>
      <c r="S19" s="344">
        <f>IF($A19&gt;='FG1125way_Regular Symbol(2wild)'!H$16,"",IF(F19="","",IF(OR(F19=$O$1,F19=$P$1,F20=$O$1,F20=$P$1,F21=$O$1,F21=$P$1,F22=$O$1,F22=$P$1,F23=$O$1,F23=$P$1),0,1)))</f>
        <v>1</v>
      </c>
      <c r="U19" s="344">
        <f>IF($A19&gt;='FG1125way_Regular Symbol(2wild)'!D$16,"",IF(B19=0,"",IF(OR(B19=$U$1,B19=$V$1,B20=$U$1,B20=$V$1,B21=$U$1,B21=$V$1),0,1)))</f>
        <v>1</v>
      </c>
      <c r="V19" s="344">
        <f>IF($A19&gt;='FG1125way_Regular Symbol(2wild)'!E$16,"",IF(C19=0,"",IF(OR(C19=$U$1,C19=$V$1,C20=$U$1,C20=$V$1,C21=$U$1,C21=$V$1),0,1)))</f>
        <v>1</v>
      </c>
      <c r="W19" s="3">
        <f>IF($A19&gt;='FG1125way_Regular Symbol(2wild)'!F$16,"",IF(D19=0,"",IF(OR(D19=$U$1,D19=$V$1,D20=$U$1,D20=$V$1,D21=$U$1,D21=$V$1,D22=$U$1,D22=$V$1,D23=$U$1,D23=$V$1),0,1)))</f>
        <v>0</v>
      </c>
      <c r="X19" s="3">
        <f>IF($A19&gt;='FG1125way_Regular Symbol(2wild)'!G$16,"",IF(E19=0,"",IF(OR(E19=$U$1,E19=$V$1,E20=$U$1,E20=$V$1,E21=$U$1,E21=$V$1,E22=$U$1,E22=$V$1,E23=$U$1,E23=$V$1),0,1)))</f>
        <v>0</v>
      </c>
      <c r="Y19" s="3">
        <f>IF($A19&gt;='FG1125way_Regular Symbol(2wild)'!H$16,"",IF(F19=0,"",IF(OR(F19=$U$1,F19=$V$1,F20=$U$1,F20=$V$1,F21=$U$1,F21=$V$1,F22=$U$1,F22=$V$1,F23=$U$1,F23=$V$1),0,1)))</f>
        <v>1</v>
      </c>
      <c r="AA19" s="344">
        <f>IF($A19&gt;='FG1125way_Regular Symbol(2wild)'!D$16,"",IF(B19=0,"",IF(OR(B19=$AA$1,B19=$AB$1,B20=$AA$1,B20=$AB$1,B21=$AA$1,,B21=$AB$1),0,1)))</f>
        <v>1</v>
      </c>
      <c r="AB19" s="344">
        <f>IF($A19&gt;='FG1125way_Regular Symbol(2wild)'!E$16,"",IF(C19=0,"",IF(OR(C19=$AA$1,C19=$AB$1,C20=$AA$1,C20=$AB$1,C21=$AA$1,,C21=$AB$1),0,1)))</f>
        <v>1</v>
      </c>
      <c r="AC19" s="3">
        <f>IF($A19&gt;='FG1125way_Regular Symbol(2wild)'!F$16,"",IF(D19=0,"",IF(OR(D19=$AA$1,D19=$AB$1,D20=$AA$1,D20=$AB$1,D21=$AA$1,D21=$AB$1,D22=$AA$1,D22=$AB$1,D23=$AA$1,D23=$AB$1),0,1)))</f>
        <v>1</v>
      </c>
      <c r="AD19" s="3">
        <f>IF($A19&gt;='FG1125way_Regular Symbol(2wild)'!G$16,"",IF(E19=0,"",IF(OR(E19=$AA$1,E19=$AB$1,E20=$AA$1,E20=$AB$1,E21=$AA$1,E21=$AB$1,E22=$AA$1,E22=$AB$1,E23=$AA$1,E23=$AB$1),0,1)))</f>
        <v>1</v>
      </c>
      <c r="AE19" s="3">
        <f>IF($A19&gt;='FG1125way_Regular Symbol(2wild)'!H$16,"",IF(F19=0,"",IF(OR(F19=$AA$1,F19=$AB$1,F20=$AA$1,F20=$AB$1,F21=$AA$1,F21=$AB$1,F22=$AA$1,F22=$AB$1,F23=$AA$1,F23=$AB$1),0,1)))</f>
        <v>0</v>
      </c>
      <c r="AG19" s="344">
        <f>IF($A19&gt;='FG1125way_Regular Symbol(2wild)'!D$16,"",IF(B19=0,"",IF(OR(B19=$AG$1,B19=$AH$1,B20=$AG$1,B20=$AH$1,B21=$AG$1,B21=$AH$1),0,1)))</f>
        <v>1</v>
      </c>
      <c r="AH19" s="344">
        <f>IF($A19&gt;='FG1125way_Regular Symbol(2wild)'!E$16,"",IF(C19=0,"",IF(OR(C19=$AG$1,C19=$AH$1,C20=$AG$1,C20=$AH$1,C21=$AG$1,C21=$AH$1),0,1)))</f>
        <v>1</v>
      </c>
      <c r="AI19" s="3">
        <f>IF($A19&gt;='FG1125way_Regular Symbol(2wild)'!F$16,"",IF(D19=0,"",IF(OR(D19=$AG$1,D19=$AH$1,D20=$AG$1,D20=$AH$1,D21=$AG$1,D21=$AH$1,D22=$AG$1,D22=$AH$1,D23=$AG$1,D23=$AH$1),0,1)))</f>
        <v>1</v>
      </c>
      <c r="AJ19" s="3">
        <f>IF($A19&gt;='FG1125way_Regular Symbol(2wild)'!G$16,"",IF(E19=0,"",IF(OR(E19=$AG$1,E19=$AH$1,E20=$AG$1,E20=$AH$1,E21=$AG$1,E21=$AH$1,E22=$AG$1,E22=$AH$1,E23=$AG$1,E23=$AH$1),0,1)))</f>
        <v>0</v>
      </c>
      <c r="AK19" s="3">
        <f>IF($A19&gt;='FG1125way_Regular Symbol(2wild)'!H$16,"",IF(F19=0,"",IF(OR(F19=$AG$1,F19=$AH$1,F20=$AG$1,F20=$AH$1,F21=$AG$1,F21=$AH$1,F22=$AG$1,F22=$AH$1,F23=$AG$1,F23=$AH$1),0,1)))</f>
        <v>0</v>
      </c>
      <c r="AM19" s="344">
        <f>IF($A19&gt;='FG1125way_Regular Symbol(2wild)'!D$16,"",IF(B19=0,"",IF(OR(B19=$AM$1,B19=$AN$1,B20=$AM$1,B20=$AN$1,B21=$AM$1,B21=$AN$1),0,1)))</f>
        <v>1</v>
      </c>
      <c r="AN19" s="344">
        <f>IF($A19&gt;='FG1125way_Regular Symbol(2wild)'!E$16,"",IF(C19=0,"",IF(OR(C19=$AM$1,C19=$AN$1,C20=$AM$1,C20=$AN$1,C21=$AM$1,C21=$AN$1),0,1)))</f>
        <v>0</v>
      </c>
      <c r="AO19" s="3">
        <f>IF($A19&gt;='FG1125way_Regular Symbol(2wild)'!F$16,"",IF(D19=0,"",IF(OR(D19=$AM$1,D19=$AN$1,D20=$AM$1,D20=$AN$1,D21=$AM$1,D21=$AN$1,D22=$AM$1,D22=$AN$1,D23=$AM$1,D23=$AN$1),0,1)))</f>
        <v>0</v>
      </c>
      <c r="AP19" s="3">
        <f>IF($A19&gt;='FG1125way_Regular Symbol(2wild)'!G$16,"",IF(E19=0,"",IF(OR(E19=$AM$1,E19=$AN$1,E20=$AM$1,E20=$AN$1,E21=$AM$1,E21=$AN$1,E22=$AM$1,E22=$AN$1,E23=$AM$1,E23=$AN$1),0,1)))</f>
        <v>1</v>
      </c>
      <c r="AQ19" s="3">
        <f>IF($A19&gt;='FG1125way_Regular Symbol(2wild)'!H$16,"",IF(F19=0,"",IF(OR(F19=$AM$1,F19=$AN$1,F20=$AM$1,F20=$AN$1,F21=$AM$1,F21=$AN$1,F22=$AM$1,F22=$AN$1,F23=$AM$1,F23=$AN$1),0,1)))</f>
        <v>1</v>
      </c>
      <c r="AS19" s="344">
        <f>IF($A19&gt;='FG1125way_Regular Symbol(2wild)'!D$16,"",IF(B19=0,"",IF(OR(B19=$AM$1,B19=$AT$1,B20=$AM$1,B20=$AT$1,B21=$AM$1,B21=$AT$1),0,1)))</f>
        <v>1</v>
      </c>
      <c r="AT19" s="344">
        <f>IF($A19&gt;='FG1125way_Regular Symbol(2wild)'!E$16,"",IF(C19=0,"",IF(OR(C19=$AM$1,C19=$AT$1,C20=$AM$1,C20=$AT$1,C21=$AM$1,C21=$AT$1),0,1)))</f>
        <v>1</v>
      </c>
      <c r="AU19" s="3">
        <f>IF($A19&gt;='FG1125way_Regular Symbol(2wild)'!F$16,"",IF(D19=0,"",IF(OR(D19=$AM$1,D19=$AT$1,D20=$AM$1,D20=$AT$1,D21=$AM$1,D21=$AT$1,D22=$AM$1,D22=$AT$1,D23=$AM$1,D23=$AT$1),0,1)))</f>
        <v>1</v>
      </c>
      <c r="AV19" s="3">
        <f>IF($A19&gt;='FG1125way_Regular Symbol(2wild)'!G$16,"",IF(E19=0,"",IF(OR(E19=$AM$1,E19=$AT$1,E20=$AM$1,E20=$AT$1,E21=$AM$1,E21=$AT$1,E22=$AM$1,E22=$AT$1,E23=$AM$1,E23=$AT$1),0,1)))</f>
        <v>1</v>
      </c>
      <c r="AW19" s="3">
        <f>IF($A19&gt;='FG1125way_Regular Symbol(2wild)'!H$16,"",IF(F19=0,"",IF(OR(F19=$AM$1,F19=$AT$1,F20=$AM$1,F20=$AT$1,F21=$AM$1,F21=$AT$1,F22=$AM$1,F22=$AT$1,F23=$AM$1,F23=$AT$1),0,1)))</f>
        <v>1</v>
      </c>
      <c r="AY19" s="344">
        <f>IF($A19&gt;='FG1125way_Regular Symbol(2wild)'!D$16,"",IF(B19=0,"",IF(OR(B19=$AM$1,B19=$AZ$1,B20=$AM$1,B20=$AZ$1,B21=$AM$1,B21=$AZ$1),0,1)))</f>
        <v>1</v>
      </c>
      <c r="AZ19" s="344">
        <f>IF($A19&gt;='FG1125way_Regular Symbol(2wild)'!E$16,"",IF(C19=0,"",IF(OR(C19=$AM$1,C19=$AZ$1,C20=$AM$1,C20=$AZ$1,C21=$AM$1,C21=$AZ$1),0,1)))</f>
        <v>1</v>
      </c>
      <c r="BA19" s="3">
        <f>IF($A19&gt;='FG1125way_Regular Symbol(2wild)'!F$16,"",IF(D19=0,"",IF(OR(D19=$AM$1,D19=$AZ$1,D20=$AM$1,D20=$AZ$1,D21=$AM$1,D21=$AZ$1,D22=$AM$1,D22=$AZ$1,D23=$AM$1,D23=$AZ$1),0,1)))</f>
        <v>1</v>
      </c>
      <c r="BB19" s="3">
        <f>IF($A19&gt;='FG1125way_Regular Symbol(2wild)'!G$16,"",IF(E19=0,"",IF(OR(E19=$AM$1,E19=$AZ$1,E20=$AM$1,E20=$AZ$1,E21=$AM$1,E21=$AZ$1,E22=$AM$1,E22=$AZ$1,E23=$AM$1,E23=$AZ$1),0,1)))</f>
        <v>0</v>
      </c>
      <c r="BC19" s="3">
        <f>IF($A19&gt;='FG1125way_Regular Symbol(2wild)'!H$16,"",IF(F19=0,"",IF(OR(F19=$AM$1,F19=$AZ$1,F20=$AM$1,F20=$AZ$1,F21=$AM$1,F21=$AZ$1,F22=$AM$1,F22=$AZ$1,F23=$AM$1,F23=$AZ$1),0,1)))</f>
        <v>1</v>
      </c>
      <c r="BE19" s="344">
        <f>IF($A19&gt;='FG_576way_Regular Symbol(2wild)'!D$16,"",IF(B19=0,"",IF(OR(B19=$AM$1,B19=$BF$1,B20=$AM$1,B20=$BF$1,B21=$AM$1,B21=$BF$1),0,1)))</f>
        <v>1</v>
      </c>
      <c r="BF19" s="344">
        <f>IF($A19&gt;='FG_576way_Regular Symbol(2wild)'!E$16,"",IF(C19=0,"",IF(OR(C19=$AM$1,C19=$BF$1,C20=$AM$1,C20=$BF$1,C21=$AM$1,C21=$BF$1),0,1)))</f>
        <v>1</v>
      </c>
      <c r="BG19" s="3">
        <f>IF($A19&gt;='FG_576way_Regular Symbol(2wild)'!F$16,"",IF(D19=0,"",IF(OR(D19=$AM$1,D19=$BF$1,D20=$AM$1,D20=$BF$1,D21=$AM$1,D21=$BF$1,D22=$AM$1,D22=$BF$1,D23=$AM$1,D23=$BF$1),0,1)))</f>
        <v>1</v>
      </c>
      <c r="BH19" s="3">
        <f>IF($A19&gt;='FG_576way_Regular Symbol(2wild)'!G$16,"",IF(E19=0,"",IF(OR(E19=$AM$1,E19=$BF$1,E20=$AM$1,E20=$BF$1,E21=$AM$1,E21=$BF$1,E22=$AM$1,E22=$BF$1,E23=$AM$1,E23=$BF$1),0,1)))</f>
        <v>1</v>
      </c>
      <c r="BI19" s="3">
        <f>IF($A19&gt;='FG_576way_Regular Symbol(2wild)'!H$16,"",IF(F19=0,"",IF(OR(F19=$AM$1,F19=$BF$1,F20=$AM$1,F20=$BF$1,F21=$AM$1,F21=$BF$1,F22=$AM$1,F22=$BF$1,F23=$AM$1,F23=$BF$1),0,1)))</f>
        <v>1</v>
      </c>
      <c r="BK19" s="344">
        <f>IF($A19&gt;='FG_576way_Regular Symbol(2wild)'!D$16,"",IF(B19=0,"",IF(OR(B19=$AM$1,B19=$BL$1,B20=$AM$1,B20=$BL$1,B21=$AM$1,B21=$BL$1),0,1)))</f>
        <v>1</v>
      </c>
      <c r="BL19" s="344">
        <f>IF($A19&gt;='FG_576way_Regular Symbol(2wild)'!E$16,"",IF(C19=0,"",IF(OR(C19=$AM$1,C19=$BL$1,C20=$AM$1,C20=$BL$1,C21=$AM$1,C21=$BL$1),0,1)))</f>
        <v>1</v>
      </c>
      <c r="BM19" s="3">
        <f>IF($A19&gt;='FG_576way_Regular Symbol(2wild)'!F$16,"",IF(D19=0,"",IF(OR(D19=$AM$1,D19=$BL$1,D20=$AM$1,D20=$BL$1,D21=$AM$1,D21=$BL$1,D22=$AM$1,D22=$BL$1),0,1)))</f>
        <v>1</v>
      </c>
      <c r="BN19" s="3">
        <f>IF($A19&gt;='FG_576way_Regular Symbol(2wild)'!G$16,"",IF(E19=0,"",IF(OR(E19=$AM$1,E19=$BL$1,E20=$AM$1,E20=$BL$1,E21=$AM$1,E21=$BL$1,E22=$AM$1,E22=$BL$1),0,1)))</f>
        <v>1</v>
      </c>
      <c r="BO19" s="3">
        <f>IF($A19&gt;='FG_576way_Regular Symbol(2wild)'!H$16,"",IF(F19=0,"",IF(OR(F19=$AM$1,F19=$BL$1,F20=$AM$1,F20=$BL$1,F21=$AM$1,F21=$BL$1,F22=$AM$1,F22=$BL$1),0,1)))</f>
        <v>1</v>
      </c>
      <c r="BQ19" s="3">
        <f>IF($A19&gt;='FG1125way_Regular Symbol(2wild)'!D$16,"",IF(B19=0,"",IF(OR(B19=$BQ$1,B19=$BR$1,B20=$BQ$1,B20=$BR$1,B21=$BQ$1,B21=$BR$1),0,1)))</f>
        <v>1</v>
      </c>
      <c r="BR19" s="3">
        <f>IF($A19&gt;='FG1125way_Regular Symbol(2wild)'!E$16,"",IF(C19=0,"",IF(OR(C19=$BQ$1,C19=$BR$1,C20=$BQ$1,C20=$BR$1,C21=$BQ$1,C21=$BR$1),0,1)))</f>
        <v>1</v>
      </c>
      <c r="BS19" s="3">
        <f>IF($A19&gt;='FG1125way_Regular Symbol(2wild)'!F$16,"",IF(D19=0,"",IF(OR(D19=$BQ$1,D19=$BR$1,D20=$BQ$1,D20=$BR$1,D21=$BQ$1,D21=$BR$1,D22=$BQ$1,D22=$BR$1,D23=$BQ$1,D23=$BR$1),0,1)))</f>
        <v>1</v>
      </c>
      <c r="BT19" s="3">
        <f>IF($A19&gt;='FG1125way_Regular Symbol(2wild)'!G$16,"",IF(E19=0,"",IF(OR(E19=$BQ$1,E19=$BR$1,E20=$BQ$1,E20=$BR$1,E21=$BQ$1,E21=$BR$1,E22=$BQ$1,E22=$BR$1,E23=$BQ$1,E23=$BR$1),0,1)))</f>
        <v>1</v>
      </c>
      <c r="BU19" s="3">
        <f>IF($A19&gt;='FG1125way_Regular Symbol(2wild)'!H$16,"",IF(F19=0,"",IF(OR(F19=$BQ$1,F19=$BR$1,F20=$BQ$1,F20=$BR$1,F21=$BQ$1,F21=$BR$1,F22=$BQ$1,F22=$BR$1,F23=$BQ$1,F23=$BR$1),0,1)))</f>
        <v>1</v>
      </c>
      <c r="BW19" s="3">
        <f>IF($A19&gt;='FG1125way_Regular Symbol(2wild)'!D$16,"",IF(B19=0,"",IF(OR(B19=$BW$1,B20=$BW$1,B21=$BW$1,B19=$BX$1,B20=$BX$1,B21=$BX$1),0,1)))</f>
        <v>1</v>
      </c>
      <c r="BX19" s="3">
        <f>IF($A19&gt;='FG1125way_Regular Symbol(2wild)'!E$16,"",IF(C19=0,"",IF(OR(C19=$BW$1,C20=$BW$1,C21=$BW$1,C19=$BX$1,C20=$BX$1,C21=$BX$1),0,1)))</f>
        <v>1</v>
      </c>
      <c r="BY19" s="3">
        <f>IF($A19&gt;='FG1125way_Regular Symbol(2wild)'!F$16,"",IF(D19=0,"",IF(OR(D19=$BW$1,D20=$BW$1,D21=$BW$1,D19=$BX$1,D20=$BX$1,D21=$BX$1,D22=$BW$1,D22=$BX$1,D23=$BW$1,D23=$BX$1),0,1)))</f>
        <v>1</v>
      </c>
      <c r="BZ19" s="3">
        <f>IF($A19&gt;='FG1125way_Regular Symbol(2wild)'!G$16,"",IF(E19=0,"",IF(OR(E19=$BW$1,E20=$BW$1,E21=$BW$1,E19=$BX$1,E20=$BX$1,E21=$BX$1,E22=$BW$1,E22=$BX$1,E23=$BW$1,E23=$BX$1),0,1)))</f>
        <v>0</v>
      </c>
      <c r="CA19" s="3">
        <f>IF($A19&gt;='FG1125way_Regular Symbol(2wild)'!H$16,"",IF(F19=0,"",IF(OR(F19=$BW$1,F20=$BW$1,F21=$BW$1,F19=$BX$1,F20=$BX$1,F21=$BX$1,F22=$BW$1,F22=$BX$1,F23=$BW$1,F23=$BX$1),0,1)))</f>
        <v>1</v>
      </c>
      <c r="CC19" s="3">
        <f>IF($A19&gt;='FG1125way_Regular Symbol(2wild)'!D$16,"",IF(B19=0,"",IF(OR(B19=$BW$1,B20=$BW$1,B21=$BW$1,B19=$CD$1,B20=$CD$1,B21=$CD$1),0,1)))</f>
        <v>1</v>
      </c>
      <c r="CD19" s="3">
        <f>IF($A19&gt;='FG1125way_Regular Symbol(2wild)'!E$16,"",IF(C19=0,"",IF(OR(C19=$BW$1,C20=$BW$1,C21=$BW$1,C19=$CD$1,C20=$CD$1,C21=$CD$1),0,1)))</f>
        <v>0</v>
      </c>
      <c r="CE19" s="3">
        <f>IF($A19&gt;='FG1125way_Regular Symbol(2wild)'!F$16,"",IF(D19=0,"",IF(OR(D19=$BW$1,D20=$BW$1,D21=$BW$1,D19=$CD$1,D20=$CD$1,D21=$CD$1,D22=$BW$1,D22=$CD$1,D23=$BW$1,D23=$CD$1),0,1)))</f>
        <v>0</v>
      </c>
      <c r="CF19" s="3">
        <f>IF($A19&gt;='FG1125way_Regular Symbol(2wild)'!G$16,"",IF(E19=0,"",IF(OR(E19=$BW$1,E20=$BW$1,E21=$BW$1,E19=$CD$1,E20=$CD$1,E21=$CD$1,E22=$BW$1,E22=$CD$1,E23=$BW$1,E23=$CD$1),0,1)))</f>
        <v>1</v>
      </c>
      <c r="CG19" s="3">
        <f>IF($A19&gt;='FG1125way_Regular Symbol(2wild)'!H$16,"",IF(F19=0,"",IF(OR(F19=$BW$1,F20=$BW$1,F21=$BW$1,F19=$CD$1,F20=$CD$1,F21=$CD$1,F22=$BW$1,F22=$CD$1,F23=$BW$1,F23=$CD$1),0,1)))</f>
        <v>1</v>
      </c>
      <c r="CI19" s="3">
        <f>IF($A19&gt;='FG1125way_Regular Symbol(2wild)'!D$16,"",IF(B19=0,"",IF(OR(B19=$BW$1,B20=$BW$1,B21=$BW$1,B19=$CJ$1,B20=$CJ$1,B21=$CJ$1),0,1)))</f>
        <v>0</v>
      </c>
      <c r="CJ19" s="3">
        <f>IF($A19&gt;='FG1125way_Regular Symbol(2wild)'!E$16,"",IF(C19=0,"",IF(OR(C19=$BW$1,C20=$BW$1,C21=$BW$1,C19=$CJ$1,C20=$CJ$1,C21=$CJ$1),0,1)))</f>
        <v>0</v>
      </c>
      <c r="CK19" s="3">
        <f>IF($A19&gt;='FG1125way_Regular Symbol(2wild)'!F$16,"",IF(D19=0,"",IF(OR(D19=$BW$1,D20=$BW$1,D21=$BW$1,D19=$CJ$1,D20=$CJ$1,D21=$CJ$1,D22=$BW$1,D22=$CJ$1,D23=$BW$1,D23=$CJ$1),0,1)))</f>
        <v>1</v>
      </c>
      <c r="CL19" s="3">
        <f>IF($A19&gt;='FG1125way_Regular Symbol(2wild)'!G$16,"",IF(E19=0,"",IF(OR(E19=$BW$1,E20=$BW$1,E21=$BW$1,E19=$CJ$1,E20=$CJ$1,E21=$CJ$1,E22=$BW$1,E22=$CJ$1,E23=$BW$1,E23=$CJ$1),0,1)))</f>
        <v>1</v>
      </c>
      <c r="CM19" s="3">
        <f>IF($A19&gt;='FG1125way_Regular Symbol(2wild)'!H$16,"",IF(F19=0,"",IF(OR(F19=$BW$1,F20=$BW$1,F21=$BW$1,F19=$CJ$1,F20=$CJ$1,F21=$CJ$1,F22=$BW$1,F22=$CJ$1,F23=$BW$1,F23=$CJ$1),0,1)))</f>
        <v>0</v>
      </c>
      <c r="CO19" s="3">
        <f>IF($A19&gt;='FG1125way_Regular Symbol(2wild)'!D$16,"",IF(B19=0,"",IF(OR(B19=$BW$1,B20=$BW$1,B21=$BW$1,B19=$CP$1,B20=$CP$1,B21=$CP$1),0,1)))</f>
        <v>1</v>
      </c>
      <c r="CP19" s="3">
        <f>IF($A19&gt;='FG1125way_Regular Symbol(2wild)'!E$16,"",IF(C19=0,"",IF(OR(C19=$BW$1,C20=$BW$1,C21=$BW$1,C19=$CP$1,C20=$CP$1,C21=$CP$1),0,1)))</f>
        <v>1</v>
      </c>
      <c r="CQ19" s="3">
        <f>IF($A19&gt;='FG1125way_Regular Symbol(2wild)'!F$16,"",IF(D19=0,"",IF(OR(D19=$BW$1,D20=$BW$1,D21=$BW$1,D19=$CP$1,D20=$CP$1,D21=$CP$1,D22=$BW$1,D22=$CP$1,D23=$BW$1,D23=$CP$1),0,1)))</f>
        <v>0</v>
      </c>
      <c r="CR19" s="3">
        <f>IF($A19&gt;='FG1125way_Regular Symbol(2wild)'!G$16,"",IF(E19=0,"",IF(OR(E19=$BW$1,E20=$BW$1,E21=$BW$1,E19=$CP$1,E20=$CP$1,E21=$CP$1,E22=$BW$1,E22=$CP$1,E23=$BW$1,E23=$CP$1),0,1)))</f>
        <v>0</v>
      </c>
      <c r="CS19" s="3">
        <f>IF($A19&gt;='FG1125way_Regular Symbol(2wild)'!H$16,"",IF(F19=0,"",IF(OR(F19=$BW$1,F20=$BW$1,F21=$BW$1,F19=$CP$1,F20=$CP$1,F21=$CP$1,F22=$BW$1,F22=$CP$1,F23=$BW$1,F23=$CP$1),0,1)))</f>
        <v>0</v>
      </c>
      <c r="CU19" s="3">
        <f>IF($A19&gt;='FG1125way_Regular Symbol(2wild)'!D$16,"",IF(B19=0,"",IF(OR(B19=$BW$1,B20=$BW$1,B21=$BW$1,B19=$CV$1,B20=$CV$1,B21=$CV$1),0,1)))</f>
        <v>1</v>
      </c>
      <c r="CV19" s="3">
        <f>IF($A19&gt;='FG1125way_Regular Symbol(2wild)'!E$16,"",IF(C19=0,"",IF(OR(C19=$BW$1,C20=$BW$1,C21=$BW$1,C19=$CV$1,C20=$CV$1,C21=$CV$1),0,1)))</f>
        <v>1</v>
      </c>
      <c r="CW19" s="3">
        <f>IF($A19&gt;='FG1125way_Regular Symbol(2wild)'!F$16,"",IF(D19=0,"",IF(OR(D19=$BW$1,D20=$BW$1,D21=$BW$1,D19=$CV$1,D20=$CV$1,D21=$CV$1,D22=$BW$1,D22=$CV$1,D23=$BW$1,D23=$CV$1),0,1)))</f>
        <v>1</v>
      </c>
      <c r="CX19" s="3">
        <f>IF($A19&gt;='FG1125way_Regular Symbol(2wild)'!G$16,"",IF(E19=0,"",IF(OR(E19=$BW$1,E20=$BW$1,E21=$BW$1,E19=$CV$1,E20=$CV$1,E21=$CV$1,E22=$BW$1,E22=$CV$1,E23=$BW$1,E23=$CV$1),0,1)))</f>
        <v>1</v>
      </c>
      <c r="CY19" s="3">
        <f>IF($A19&gt;='FG1125way_Regular Symbol(2wild)'!H$16,"",IF(F19=0,"",IF(OR(F19=$BW$1,F20=$BW$1,F21=$BW$1,F19=$CV$1,F20=$CV$1,F21=$CV$1,F22=$BW$1,F22=$CV$1,F23=$BW$1,F23=$CV$1),0,1)))</f>
        <v>1</v>
      </c>
    </row>
    <row r="20" spans="1:103">
      <c r="A20" s="337">
        <f>IF('FG_243way_Regular Symbol'!L19="","",'FG_243way_Regular Symbol'!L19)</f>
        <v>16</v>
      </c>
      <c r="B20" s="191" t="str">
        <f>IF('FG_576way_Regular Symbol(2wild)'!Q19="",
IF($A20-'FG_576way_Regular Symbol(2wild)'!D$16&gt;='FG_1125way_RegularＸ_W()'!B$2-1,"",VLOOKUP($A20-'FG_243way_Regular Symbol'!D$16,'FG_576way_Regular Symbol(2wild)'!$P$3:$U$99,'FG_1125way_RegularＸ_W()'!B$3+1,FALSE)),
'FG_576way_Regular Symbol(2wild)'!Q19)</f>
        <v>J</v>
      </c>
      <c r="C20" s="191" t="str">
        <f>IF('FG_576way_Regular Symbol(2wild)'!R19="",
IF($A20-'FG_576way_Regular Symbol(2wild)'!E$16&gt;='FG_1125way_RegularＸ_W()'!C$2-1,"",VLOOKUP($A20-'FG_243way_Regular Symbol'!E$16,'FG_576way_Regular Symbol(2wild)'!$P$3:$U$99,'FG_1125way_RegularＸ_W()'!C$3+1,FALSE)),
'FG_576way_Regular Symbol(2wild)'!R19)</f>
        <v>Q</v>
      </c>
      <c r="D20" s="191" t="str">
        <f>IF('FG_576way_Regular Symbol(2wild)'!S19="",
IF($A20-'FG_576way_Regular Symbol(2wild)'!F$16&gt;='FG_1125way_RegularＸ_W()'!D$2-1,"",VLOOKUP($A20-'FG_243way_Regular Symbol'!F$16,'FG_576way_Regular Symbol(2wild)'!$P$3:$U$99,'FG_1125way_RegularＸ_W()'!D$3+1,FALSE)),
'FG_576way_Regular Symbol(2wild)'!S19)</f>
        <v>M5</v>
      </c>
      <c r="E20" s="191" t="str">
        <f>IF('FG_576way_Regular Symbol(2wild)'!T19="",
IF($A20-'FG_576way_Regular Symbol(2wild)'!G$16&gt;='FG_1125way_RegularＸ_W()'!E$2-1,"",VLOOKUP($A20-'FG_243way_Regular Symbol'!G$16,'FG_576way_Regular Symbol(2wild)'!$P$3:$U$99,'FG_1125way_RegularＸ_W()'!E$3+1,FALSE)),
'FG_576way_Regular Symbol(2wild)'!T19)</f>
        <v>M4</v>
      </c>
      <c r="F20" s="191" t="str">
        <f>IF('FG_576way_Regular Symbol(2wild)'!U19="",
IF($A20-'FG_576way_Regular Symbol(2wild)'!H$16&gt;='FG_1125way_RegularＸ_W()'!F$2-1,"",VLOOKUP($A20-'FG_243way_Regular Symbol'!H$16,'FG_576way_Regular Symbol(2wild)'!$P$3:$U$99,'FG_1125way_RegularＸ_W()'!F$3+1,FALSE)),
'FG_576way_Regular Symbol(2wild)'!U19)</f>
        <v>M4</v>
      </c>
      <c r="N20" s="363">
        <f t="shared" si="0"/>
        <v>16</v>
      </c>
      <c r="O20" s="344">
        <f>IF($A20&gt;='FG1125way_Regular Symbol(2wild)'!D$16,"",IF(B20="","",IF(OR(B20=$O$1,B20=$P$1,B21=$O$1,B21=$P$1,B22=$O$1,B22=$P$1),0,1)))</f>
        <v>1</v>
      </c>
      <c r="P20" s="344">
        <f>IF($A20&gt;='FG1125way_Regular Symbol(2wild)'!E$16,"",IF(C20="","",IF(OR(C20=$O$1,C20=$P$1,C21=$O$1,C21=$P$1,C22=$O$1,C22=$P$1),0,1)))</f>
        <v>1</v>
      </c>
      <c r="Q20" s="344">
        <f>IF($A20&gt;='FG1125way_Regular Symbol(2wild)'!F$16,"",IF(D20="","",IF(OR(D20=$O$1,D20=$P$1,D21=$O$1,D21=$P$1,D22=$O$1,D22=$P$1,D23=$O$1,D23=$P$1,D24=$O$1,D24=$P$1),0,1)))</f>
        <v>1</v>
      </c>
      <c r="R20" s="344">
        <f>IF($A20&gt;='FG1125way_Regular Symbol(2wild)'!G$16,"",IF(E20="","",IF(OR(E20=$O$1,E20=$P$1,E21=$O$1,E21=$P$1,E22=$O$1,E22=$P$1,E23=$O$1,E23=$P$1,E24=$O$1,E24=$P$1),0,1)))</f>
        <v>0</v>
      </c>
      <c r="S20" s="344">
        <f>IF($A20&gt;='FG1125way_Regular Symbol(2wild)'!H$16,"",IF(F20="","",IF(OR(F20=$O$1,F20=$P$1,F21=$O$1,F21=$P$1,F22=$O$1,F22=$P$1,F23=$O$1,F23=$P$1,F24=$O$1,F24=$P$1),0,1)))</f>
        <v>1</v>
      </c>
      <c r="U20" s="344">
        <f>IF($A20&gt;='FG1125way_Regular Symbol(2wild)'!D$16,"",IF(B20=0,"",IF(OR(B20=$U$1,B20=$V$1,B21=$U$1,B21=$V$1,B22=$U$1,B22=$V$1),0,1)))</f>
        <v>1</v>
      </c>
      <c r="V20" s="344">
        <f>IF($A20&gt;='FG1125way_Regular Symbol(2wild)'!E$16,"",IF(C20=0,"",IF(OR(C20=$U$1,C20=$V$1,C21=$U$1,C21=$V$1,C22=$U$1,C22=$V$1),0,1)))</f>
        <v>1</v>
      </c>
      <c r="W20" s="3">
        <f>IF($A20&gt;='FG1125way_Regular Symbol(2wild)'!F$16,"",IF(D20=0,"",IF(OR(D20=$U$1,D20=$V$1,D21=$U$1,D21=$V$1,D22=$U$1,D22=$V$1,D23=$U$1,D23=$V$1,D24=$U$1,D24=$V$1),0,1)))</f>
        <v>0</v>
      </c>
      <c r="X20" s="3">
        <f>IF($A20&gt;='FG1125way_Regular Symbol(2wild)'!G$16,"",IF(E20=0,"",IF(OR(E20=$U$1,E20=$V$1,E21=$U$1,E21=$V$1,E22=$U$1,E22=$V$1,E23=$U$1,E23=$V$1,E24=$U$1,E24=$V$1),0,1)))</f>
        <v>1</v>
      </c>
      <c r="Y20" s="3">
        <f>IF($A20&gt;='FG1125way_Regular Symbol(2wild)'!H$16,"",IF(F20=0,"",IF(OR(F20=$U$1,F20=$V$1,F21=$U$1,F21=$V$1,F22=$U$1,F22=$V$1,F23=$U$1,F23=$V$1,F24=$U$1,F24=$V$1),0,1)))</f>
        <v>1</v>
      </c>
      <c r="AA20" s="344">
        <f>IF($A20&gt;='FG1125way_Regular Symbol(2wild)'!D$16,"",IF(B20=0,"",IF(OR(B20=$AA$1,B20=$AB$1,B21=$AA$1,B21=$AB$1,B22=$AA$1,,B22=$AB$1),0,1)))</f>
        <v>1</v>
      </c>
      <c r="AB20" s="344">
        <f>IF($A20&gt;='FG1125way_Regular Symbol(2wild)'!E$16,"",IF(C20=0,"",IF(OR(C20=$AA$1,C20=$AB$1,C21=$AA$1,C21=$AB$1,C22=$AA$1,,C22=$AB$1),0,1)))</f>
        <v>1</v>
      </c>
      <c r="AC20" s="3">
        <f>IF($A20&gt;='FG1125way_Regular Symbol(2wild)'!F$16,"",IF(D20=0,"",IF(OR(D20=$AA$1,D20=$AB$1,D21=$AA$1,D21=$AB$1,D22=$AA$1,D22=$AB$1,D23=$AA$1,D23=$AB$1,D24=$AA$1,D24=$AB$1),0,1)))</f>
        <v>1</v>
      </c>
      <c r="AD20" s="3">
        <f>IF($A20&gt;='FG1125way_Regular Symbol(2wild)'!G$16,"",IF(E20=0,"",IF(OR(E20=$AA$1,E20=$AB$1,E21=$AA$1,E21=$AB$1,E22=$AA$1,E22=$AB$1,E23=$AA$1,E23=$AB$1,E24=$AA$1,E24=$AB$1),0,1)))</f>
        <v>1</v>
      </c>
      <c r="AE20" s="3">
        <f>IF($A20&gt;='FG1125way_Regular Symbol(2wild)'!H$16,"",IF(F20=0,"",IF(OR(F20=$AA$1,F20=$AB$1,F21=$AA$1,F21=$AB$1,F22=$AA$1,F22=$AB$1,F23=$AA$1,F23=$AB$1,F24=$AA$1,F24=$AB$1),0,1)))</f>
        <v>0</v>
      </c>
      <c r="AG20" s="344">
        <f>IF($A20&gt;='FG1125way_Regular Symbol(2wild)'!D$16,"",IF(B20=0,"",IF(OR(B20=$AG$1,B20=$AH$1,B21=$AG$1,B21=$AH$1,B22=$AG$1,B22=$AH$1),0,1)))</f>
        <v>1</v>
      </c>
      <c r="AH20" s="344">
        <f>IF($A20&gt;='FG1125way_Regular Symbol(2wild)'!E$16,"",IF(C20=0,"",IF(OR(C20=$AG$1,C20=$AH$1,C21=$AG$1,C21=$AH$1,C22=$AG$1,C22=$AH$1),0,1)))</f>
        <v>1</v>
      </c>
      <c r="AI20" s="3">
        <f>IF($A20&gt;='FG1125way_Regular Symbol(2wild)'!F$16,"",IF(D20=0,"",IF(OR(D20=$AG$1,D20=$AH$1,D21=$AG$1,D21=$AH$1,D22=$AG$1,D22=$AH$1,D23=$AG$1,D23=$AH$1,D24=$AG$1,D24=$AH$1),0,1)))</f>
        <v>1</v>
      </c>
      <c r="AJ20" s="3">
        <f>IF($A20&gt;='FG1125way_Regular Symbol(2wild)'!G$16,"",IF(E20=0,"",IF(OR(E20=$AG$1,E20=$AH$1,E21=$AG$1,E21=$AH$1,E22=$AG$1,E22=$AH$1,E23=$AG$1,E23=$AH$1,E24=$AG$1,E24=$AH$1),0,1)))</f>
        <v>0</v>
      </c>
      <c r="AK20" s="3">
        <f>IF($A20&gt;='FG1125way_Regular Symbol(2wild)'!H$16,"",IF(F20=0,"",IF(OR(F20=$AG$1,F20=$AH$1,F21=$AG$1,F21=$AH$1,F22=$AG$1,F22=$AH$1,F23=$AG$1,F23=$AH$1,F24=$AG$1,F24=$AH$1),0,1)))</f>
        <v>0</v>
      </c>
      <c r="AM20" s="344">
        <f>IF($A20&gt;='FG1125way_Regular Symbol(2wild)'!D$16,"",IF(B20=0,"",IF(OR(B20=$AM$1,B20=$AN$1,B21=$AM$1,B21=$AN$1,B22=$AM$1,B22=$AN$1),0,1)))</f>
        <v>1</v>
      </c>
      <c r="AN20" s="344">
        <f>IF($A20&gt;='FG1125way_Regular Symbol(2wild)'!E$16,"",IF(C20=0,"",IF(OR(C20=$AM$1,C20=$AN$1,C21=$AM$1,C21=$AN$1,C22=$AM$1,C22=$AN$1),0,1)))</f>
        <v>1</v>
      </c>
      <c r="AO20" s="3">
        <f>IF($A20&gt;='FG1125way_Regular Symbol(2wild)'!F$16,"",IF(D20=0,"",IF(OR(D20=$AM$1,D20=$AN$1,D21=$AM$1,D21=$AN$1,D22=$AM$1,D22=$AN$1,D23=$AM$1,D23=$AN$1,D24=$AM$1,D24=$AN$1),0,1)))</f>
        <v>0</v>
      </c>
      <c r="AP20" s="3">
        <f>IF($A20&gt;='FG1125way_Regular Symbol(2wild)'!G$16,"",IF(E20=0,"",IF(OR(E20=$AM$1,E20=$AN$1,E21=$AM$1,E21=$AN$1,E22=$AM$1,E22=$AN$1,E23=$AM$1,E23=$AN$1,E24=$AM$1,E24=$AN$1),0,1)))</f>
        <v>1</v>
      </c>
      <c r="AQ20" s="3">
        <f>IF($A20&gt;='FG1125way_Regular Symbol(2wild)'!H$16,"",IF(F20=0,"",IF(OR(F20=$AM$1,F20=$AN$1,F21=$AM$1,F21=$AN$1,F22=$AM$1,F22=$AN$1,F23=$AM$1,F23=$AN$1,F24=$AM$1,F24=$AN$1),0,1)))</f>
        <v>1</v>
      </c>
      <c r="AS20" s="344">
        <f>IF($A20&gt;='FG1125way_Regular Symbol(2wild)'!D$16,"",IF(B20=0,"",IF(OR(B20=$AM$1,B20=$AT$1,B21=$AM$1,B21=$AT$1,B22=$AM$1,B22=$AT$1),0,1)))</f>
        <v>1</v>
      </c>
      <c r="AT20" s="344">
        <f>IF($A20&gt;='FG1125way_Regular Symbol(2wild)'!E$16,"",IF(C20=0,"",IF(OR(C20=$AM$1,C20=$AT$1,C21=$AM$1,C21=$AT$1,C22=$AM$1,C22=$AT$1),0,1)))</f>
        <v>1</v>
      </c>
      <c r="AU20" s="3">
        <f>IF($A20&gt;='FG1125way_Regular Symbol(2wild)'!F$16,"",IF(D20=0,"",IF(OR(D20=$AM$1,D20=$AT$1,D21=$AM$1,D21=$AT$1,D22=$AM$1,D22=$AT$1,D23=$AM$1,D23=$AT$1,D24=$AM$1,D24=$AT$1),0,1)))</f>
        <v>1</v>
      </c>
      <c r="AV20" s="3">
        <f>IF($A20&gt;='FG1125way_Regular Symbol(2wild)'!G$16,"",IF(E20=0,"",IF(OR(E20=$AM$1,E20=$AT$1,E21=$AM$1,E21=$AT$1,E22=$AM$1,E22=$AT$1,E23=$AM$1,E23=$AT$1,E24=$AM$1,E24=$AT$1),0,1)))</f>
        <v>1</v>
      </c>
      <c r="AW20" s="3">
        <f>IF($A20&gt;='FG1125way_Regular Symbol(2wild)'!H$16,"",IF(F20=0,"",IF(OR(F20=$AM$1,F20=$AT$1,F21=$AM$1,F21=$AT$1,F22=$AM$1,F22=$AT$1,F23=$AM$1,F23=$AT$1,F24=$AM$1,F24=$AT$1),0,1)))</f>
        <v>1</v>
      </c>
      <c r="AY20" s="344">
        <f>IF($A20&gt;='FG1125way_Regular Symbol(2wild)'!D$16,"",IF(B20=0,"",IF(OR(B20=$AM$1,B20=$AZ$1,B21=$AM$1,B21=$AZ$1,B22=$AM$1,B22=$AZ$1),0,1)))</f>
        <v>1</v>
      </c>
      <c r="AZ20" s="344">
        <f>IF($A20&gt;='FG1125way_Regular Symbol(2wild)'!E$16,"",IF(C20=0,"",IF(OR(C20=$AM$1,C20=$AZ$1,C21=$AM$1,C21=$AZ$1,C22=$AM$1,C22=$AZ$1),0,1)))</f>
        <v>1</v>
      </c>
      <c r="BA20" s="3">
        <f>IF($A20&gt;='FG1125way_Regular Symbol(2wild)'!F$16,"",IF(D20=0,"",IF(OR(D20=$AM$1,D20=$AZ$1,D21=$AM$1,D21=$AZ$1,D22=$AM$1,D22=$AZ$1,D23=$AM$1,D23=$AZ$1,D24=$AM$1,D24=$AZ$1),0,1)))</f>
        <v>0</v>
      </c>
      <c r="BB20" s="3">
        <f>IF($A20&gt;='FG1125way_Regular Symbol(2wild)'!G$16,"",IF(E20=0,"",IF(OR(E20=$AM$1,E20=$AZ$1,E21=$AM$1,E21=$AZ$1,E22=$AM$1,E22=$AZ$1,E23=$AM$1,E23=$AZ$1,E24=$AM$1,E24=$AZ$1),0,1)))</f>
        <v>0</v>
      </c>
      <c r="BC20" s="3">
        <f>IF($A20&gt;='FG1125way_Regular Symbol(2wild)'!H$16,"",IF(F20=0,"",IF(OR(F20=$AM$1,F20=$AZ$1,F21=$AM$1,F21=$AZ$1,F22=$AM$1,F22=$AZ$1,F23=$AM$1,F23=$AZ$1,F24=$AM$1,F24=$AZ$1),0,1)))</f>
        <v>1</v>
      </c>
      <c r="BE20" s="344">
        <f>IF($A20&gt;='FG_576way_Regular Symbol(2wild)'!D$16,"",IF(B20=0,"",IF(OR(B20=$AM$1,B20=$BF$1,B21=$AM$1,B21=$BF$1,B22=$AM$1,B22=$BF$1),0,1)))</f>
        <v>1</v>
      </c>
      <c r="BF20" s="344">
        <f>IF($A20&gt;='FG_576way_Regular Symbol(2wild)'!E$16,"",IF(C20=0,"",IF(OR(C20=$AM$1,C20=$BF$1,C21=$AM$1,C21=$BF$1,C22=$AM$1,C22=$BF$1),0,1)))</f>
        <v>1</v>
      </c>
      <c r="BG20" s="3">
        <f>IF($A20&gt;='FG_576way_Regular Symbol(2wild)'!F$16,"",IF(D20=0,"",IF(OR(D20=$AM$1,D20=$BF$1,D21=$AM$1,D21=$BF$1,D22=$AM$1,D22=$BF$1,D23=$AM$1,D23=$BF$1,D24=$AM$1,D24=$BF$1),0,1)))</f>
        <v>1</v>
      </c>
      <c r="BH20" s="3">
        <f>IF($A20&gt;='FG_576way_Regular Symbol(2wild)'!G$16,"",IF(E20=0,"",IF(OR(E20=$AM$1,E20=$BF$1,E21=$AM$1,E21=$BF$1,E22=$AM$1,E22=$BF$1,E23=$AM$1,E23=$BF$1,E24=$AM$1,E24=$BF$1),0,1)))</f>
        <v>1</v>
      </c>
      <c r="BI20" s="3">
        <f>IF($A20&gt;='FG_576way_Regular Symbol(2wild)'!H$16,"",IF(F20=0,"",IF(OR(F20=$AM$1,F20=$BF$1,F21=$AM$1,F21=$BF$1,F22=$AM$1,F22=$BF$1,F23=$AM$1,F23=$BF$1,F24=$AM$1,F24=$BF$1),0,1)))</f>
        <v>1</v>
      </c>
      <c r="BK20" s="344">
        <f>IF($A20&gt;='FG_576way_Regular Symbol(2wild)'!D$16,"",IF(B20=0,"",IF(OR(B20=$AM$1,B20=$BL$1,B21=$AM$1,B21=$BL$1,B22=$AM$1,B22=$BL$1),0,1)))</f>
        <v>1</v>
      </c>
      <c r="BL20" s="344">
        <f>IF($A20&gt;='FG_576way_Regular Symbol(2wild)'!E$16,"",IF(C20=0,"",IF(OR(C20=$AM$1,C20=$BL$1,C21=$AM$1,C21=$BL$1,C22=$AM$1,C22=$BL$1),0,1)))</f>
        <v>1</v>
      </c>
      <c r="BM20" s="3">
        <f>IF($A20&gt;='FG_576way_Regular Symbol(2wild)'!F$16,"",IF(D20=0,"",IF(OR(D20=$AM$1,D20=$BL$1,D21=$AM$1,D21=$BL$1,D22=$AM$1,D22=$BL$1,D23=$AM$1,D23=$BL$1),0,1)))</f>
        <v>1</v>
      </c>
      <c r="BN20" s="3">
        <f>IF($A20&gt;='FG_576way_Regular Symbol(2wild)'!G$16,"",IF(E20=0,"",IF(OR(E20=$AM$1,E20=$BL$1,E21=$AM$1,E21=$BL$1,E22=$AM$1,E22=$BL$1,E23=$AM$1,E23=$BL$1),0,1)))</f>
        <v>1</v>
      </c>
      <c r="BO20" s="3">
        <f>IF($A20&gt;='FG_576way_Regular Symbol(2wild)'!H$16,"",IF(F20=0,"",IF(OR(F20=$AM$1,F20=$BL$1,F21=$AM$1,F21=$BL$1,F22=$AM$1,F22=$BL$1,F23=$AM$1,F23=$BL$1),0,1)))</f>
        <v>1</v>
      </c>
      <c r="BQ20" s="3">
        <f>IF($A20&gt;='FG1125way_Regular Symbol(2wild)'!D$16,"",IF(B20=0,"",IF(OR(B20=$BQ$1,B20=$BR$1,B21=$BQ$1,B21=$BR$1,B22=$BQ$1,B22=$BR$1),0,1)))</f>
        <v>1</v>
      </c>
      <c r="BR20" s="3">
        <f>IF($A20&gt;='FG1125way_Regular Symbol(2wild)'!E$16,"",IF(C20=0,"",IF(OR(C20=$BQ$1,C20=$BR$1,C21=$BQ$1,C21=$BR$1,C22=$BQ$1,C22=$BR$1),0,1)))</f>
        <v>1</v>
      </c>
      <c r="BS20" s="3">
        <f>IF($A20&gt;='FG1125way_Regular Symbol(2wild)'!F$16,"",IF(D20=0,"",IF(OR(D20=$BQ$1,D20=$BR$1,D21=$BQ$1,D21=$BR$1,D22=$BQ$1,D22=$BR$1,D23=$BQ$1,D23=$BR$1,D24=$BQ$1,D24=$BR$1),0,1)))</f>
        <v>1</v>
      </c>
      <c r="BT20" s="3">
        <f>IF($A20&gt;='FG1125way_Regular Symbol(2wild)'!G$16,"",IF(E20=0,"",IF(OR(E20=$BQ$1,E20=$BR$1,E21=$BQ$1,E21=$BR$1,E22=$BQ$1,E22=$BR$1,E23=$BQ$1,E23=$BR$1,E24=$BQ$1,E24=$BR$1),0,1)))</f>
        <v>1</v>
      </c>
      <c r="BU20" s="3">
        <f>IF($A20&gt;='FG1125way_Regular Symbol(2wild)'!H$16,"",IF(F20=0,"",IF(OR(F20=$BQ$1,F20=$BR$1,F21=$BQ$1,F21=$BR$1,F22=$BQ$1,F22=$BR$1,F23=$BQ$1,F23=$BR$1,F24=$BQ$1,F24=$BR$1),0,1)))</f>
        <v>1</v>
      </c>
      <c r="BW20" s="3">
        <f>IF($A20&gt;='FG1125way_Regular Symbol(2wild)'!D$16,"",IF(B20=0,"",IF(OR(B20=$BW$1,B21=$BW$1,B22=$BW$1,B20=$BX$1,B21=$BX$1,B22=$BX$1),0,1)))</f>
        <v>1</v>
      </c>
      <c r="BX20" s="3">
        <f>IF($A20&gt;='FG1125way_Regular Symbol(2wild)'!E$16,"",IF(C20=0,"",IF(OR(C20=$BW$1,C21=$BW$1,C22=$BW$1,C20=$BX$1,C21=$BX$1,C22=$BX$1),0,1)))</f>
        <v>0</v>
      </c>
      <c r="BY20" s="3">
        <f>IF($A20&gt;='FG1125way_Regular Symbol(2wild)'!F$16,"",IF(D20=0,"",IF(OR(D20=$BW$1,D21=$BW$1,D22=$BW$1,D20=$BX$1,D21=$BX$1,D22=$BX$1,D23=$BW$1,D23=$BX$1,D24=$BW$1,D24=$BX$1),0,1)))</f>
        <v>1</v>
      </c>
      <c r="BZ20" s="3">
        <f>IF($A20&gt;='FG1125way_Regular Symbol(2wild)'!G$16,"",IF(E20=0,"",IF(OR(E20=$BW$1,E21=$BW$1,E22=$BW$1,E20=$BX$1,E21=$BX$1,E22=$BX$1,E23=$BW$1,E23=$BX$1,E24=$BW$1,E24=$BX$1),0,1)))</f>
        <v>0</v>
      </c>
      <c r="CA20" s="3">
        <f>IF($A20&gt;='FG1125way_Regular Symbol(2wild)'!H$16,"",IF(F20=0,"",IF(OR(F20=$BW$1,F21=$BW$1,F22=$BW$1,F20=$BX$1,F21=$BX$1,F22=$BX$1,F23=$BW$1,F23=$BX$1,F24=$BW$1,F24=$BX$1),0,1)))</f>
        <v>1</v>
      </c>
      <c r="CC20" s="3">
        <f>IF($A20&gt;='FG1125way_Regular Symbol(2wild)'!D$16,"",IF(B20=0,"",IF(OR(B20=$BW$1,B21=$BW$1,B22=$BW$1,B20=$CD$1,B21=$CD$1,B22=$CD$1),0,1)))</f>
        <v>1</v>
      </c>
      <c r="CD20" s="3">
        <f>IF($A20&gt;='FG1125way_Regular Symbol(2wild)'!E$16,"",IF(C20=0,"",IF(OR(C20=$BW$1,C21=$BW$1,C22=$BW$1,C20=$CD$1,C21=$CD$1,C22=$CD$1),0,1)))</f>
        <v>0</v>
      </c>
      <c r="CE20" s="3">
        <f>IF($A20&gt;='FG1125way_Regular Symbol(2wild)'!F$16,"",IF(D20=0,"",IF(OR(D20=$BW$1,D21=$BW$1,D22=$BW$1,D20=$CD$1,D21=$CD$1,D22=$CD$1,D23=$BW$1,D23=$CD$1,D24=$BW$1,D24=$CD$1),0,1)))</f>
        <v>1</v>
      </c>
      <c r="CF20" s="3">
        <f>IF($A20&gt;='FG1125way_Regular Symbol(2wild)'!G$16,"",IF(E20=0,"",IF(OR(E20=$BW$1,E21=$BW$1,E22=$BW$1,E20=$CD$1,E21=$CD$1,E22=$CD$1,E23=$BW$1,E23=$CD$1,E24=$BW$1,E24=$CD$1),0,1)))</f>
        <v>1</v>
      </c>
      <c r="CG20" s="3">
        <f>IF($A20&gt;='FG1125way_Regular Symbol(2wild)'!H$16,"",IF(F20=0,"",IF(OR(F20=$BW$1,F21=$BW$1,F22=$BW$1,F20=$CD$1,F21=$CD$1,F22=$CD$1,F23=$BW$1,F23=$CD$1,F24=$BW$1,F24=$CD$1),0,1)))</f>
        <v>1</v>
      </c>
      <c r="CI20" s="3">
        <f>IF($A20&gt;='FG1125way_Regular Symbol(2wild)'!D$16,"",IF(B20=0,"",IF(OR(B20=$BW$1,B21=$BW$1,B22=$BW$1,B20=$CJ$1,B21=$CJ$1,B22=$CJ$1),0,1)))</f>
        <v>0</v>
      </c>
      <c r="CJ20" s="3">
        <f>IF($A20&gt;='FG1125way_Regular Symbol(2wild)'!E$16,"",IF(C20=0,"",IF(OR(C20=$BW$1,C21=$BW$1,C22=$BW$1,C20=$CJ$1,C21=$CJ$1,C22=$CJ$1),0,1)))</f>
        <v>0</v>
      </c>
      <c r="CK20" s="3">
        <f>IF($A20&gt;='FG1125way_Regular Symbol(2wild)'!F$16,"",IF(D20=0,"",IF(OR(D20=$BW$1,D21=$BW$1,D22=$BW$1,D20=$CJ$1,D21=$CJ$1,D22=$CJ$1,D23=$BW$1,D23=$CJ$1,D24=$BW$1,D24=$CJ$1),0,1)))</f>
        <v>1</v>
      </c>
      <c r="CL20" s="3">
        <f>IF($A20&gt;='FG1125way_Regular Symbol(2wild)'!G$16,"",IF(E20=0,"",IF(OR(E20=$BW$1,E21=$BW$1,E22=$BW$1,E20=$CJ$1,E21=$CJ$1,E22=$CJ$1,E23=$BW$1,E23=$CJ$1,E24=$BW$1,E24=$CJ$1),0,1)))</f>
        <v>1</v>
      </c>
      <c r="CM20" s="3">
        <f>IF($A20&gt;='FG1125way_Regular Symbol(2wild)'!H$16,"",IF(F20=0,"",IF(OR(F20=$BW$1,F21=$BW$1,F22=$BW$1,F20=$CJ$1,F21=$CJ$1,F22=$CJ$1,F23=$BW$1,F23=$CJ$1,F24=$BW$1,F24=$CJ$1),0,1)))</f>
        <v>0</v>
      </c>
      <c r="CO20" s="3">
        <f>IF($A20&gt;='FG1125way_Regular Symbol(2wild)'!D$16,"",IF(B20=0,"",IF(OR(B20=$BW$1,B21=$BW$1,B22=$BW$1,B20=$CP$1,B21=$CP$1,B22=$CP$1),0,1)))</f>
        <v>0</v>
      </c>
      <c r="CP20" s="3">
        <f>IF($A20&gt;='FG1125way_Regular Symbol(2wild)'!E$16,"",IF(C20=0,"",IF(OR(C20=$BW$1,C21=$BW$1,C22=$BW$1,C20=$CP$1,C21=$CP$1,C22=$CP$1),0,1)))</f>
        <v>1</v>
      </c>
      <c r="CQ20" s="3">
        <f>IF($A20&gt;='FG1125way_Regular Symbol(2wild)'!F$16,"",IF(D20=0,"",IF(OR(D20=$BW$1,D21=$BW$1,D22=$BW$1,D20=$CP$1,D21=$CP$1,D22=$CP$1,D23=$BW$1,D23=$CP$1,D24=$BW$1,D24=$CP$1),0,1)))</f>
        <v>0</v>
      </c>
      <c r="CR20" s="3">
        <f>IF($A20&gt;='FG1125way_Regular Symbol(2wild)'!G$16,"",IF(E20=0,"",IF(OR(E20=$BW$1,E21=$BW$1,E22=$BW$1,E20=$CP$1,E21=$CP$1,E22=$CP$1,E23=$BW$1,E23=$CP$1,E24=$BW$1,E24=$CP$1),0,1)))</f>
        <v>0</v>
      </c>
      <c r="CS20" s="3">
        <f>IF($A20&gt;='FG1125way_Regular Symbol(2wild)'!H$16,"",IF(F20=0,"",IF(OR(F20=$BW$1,F21=$BW$1,F22=$BW$1,F20=$CP$1,F21=$CP$1,F22=$CP$1,F23=$BW$1,F23=$CP$1,F24=$BW$1,F24=$CP$1),0,1)))</f>
        <v>0</v>
      </c>
      <c r="CU20" s="3">
        <f>IF($A20&gt;='FG1125way_Regular Symbol(2wild)'!D$16,"",IF(B20=0,"",IF(OR(B20=$BW$1,B21=$BW$1,B22=$BW$1,B20=$CV$1,B21=$CV$1,B22=$CV$1),0,1)))</f>
        <v>1</v>
      </c>
      <c r="CV20" s="3">
        <f>IF($A20&gt;='FG1125way_Regular Symbol(2wild)'!E$16,"",IF(C20=0,"",IF(OR(C20=$BW$1,C21=$BW$1,C22=$BW$1,C20=$CV$1,C21=$CV$1,C22=$CV$1),0,1)))</f>
        <v>1</v>
      </c>
      <c r="CW20" s="3">
        <f>IF($A20&gt;='FG1125way_Regular Symbol(2wild)'!F$16,"",IF(D20=0,"",IF(OR(D20=$BW$1,D21=$BW$1,D22=$BW$1,D20=$CV$1,D21=$CV$1,D22=$CV$1,D23=$BW$1,D23=$CV$1,D24=$BW$1,D24=$CV$1),0,1)))</f>
        <v>1</v>
      </c>
      <c r="CX20" s="3">
        <f>IF($A20&gt;='FG1125way_Regular Symbol(2wild)'!G$16,"",IF(E20=0,"",IF(OR(E20=$BW$1,E21=$BW$1,E22=$BW$1,E20=$CV$1,E21=$CV$1,E22=$CV$1,E23=$BW$1,E23=$CV$1,E24=$BW$1,E24=$CV$1),0,1)))</f>
        <v>1</v>
      </c>
      <c r="CY20" s="3">
        <f>IF($A20&gt;='FG1125way_Regular Symbol(2wild)'!H$16,"",IF(F20=0,"",IF(OR(F20=$BW$1,F21=$BW$1,F22=$BW$1,F20=$CV$1,F21=$CV$1,F22=$CV$1,F23=$BW$1,F23=$CV$1,F24=$BW$1,F24=$CV$1),0,1)))</f>
        <v>1</v>
      </c>
    </row>
    <row r="21" spans="1:103">
      <c r="A21" s="337">
        <f>IF('FG_243way_Regular Symbol'!L20="","",'FG_243way_Regular Symbol'!L20)</f>
        <v>17</v>
      </c>
      <c r="B21" s="191" t="str">
        <f>IF('FG_576way_Regular Symbol(2wild)'!Q20="",
IF($A21-'FG_576way_Regular Symbol(2wild)'!D$16&gt;='FG_1125way_RegularＸ_W()'!B$2-1,"",VLOOKUP($A21-'FG_243way_Regular Symbol'!D$16,'FG_576way_Regular Symbol(2wild)'!$P$3:$U$99,'FG_1125way_RegularＸ_W()'!B$3+1,FALSE)),
'FG_576way_Regular Symbol(2wild)'!Q20)</f>
        <v>J</v>
      </c>
      <c r="C21" s="191" t="str">
        <f>IF('FG_576way_Regular Symbol(2wild)'!R20="",
IF($A21-'FG_576way_Regular Symbol(2wild)'!E$16&gt;='FG_1125way_RegularＸ_W()'!C$2-1,"",VLOOKUP($A21-'FG_243way_Regular Symbol'!E$16,'FG_576way_Regular Symbol(2wild)'!$P$3:$U$99,'FG_1125way_RegularＸ_W()'!C$3+1,FALSE)),
'FG_576way_Regular Symbol(2wild)'!R20)</f>
        <v>J</v>
      </c>
      <c r="D21" s="191" t="str">
        <f>IF('FG_576way_Regular Symbol(2wild)'!S20="",
IF($A21-'FG_576way_Regular Symbol(2wild)'!F$16&gt;='FG_1125way_RegularＸ_W()'!D$2-1,"",VLOOKUP($A21-'FG_243way_Regular Symbol'!F$16,'FG_576way_Regular Symbol(2wild)'!$P$3:$U$99,'FG_1125way_RegularＸ_W()'!D$3+1,FALSE)),
'FG_576way_Regular Symbol(2wild)'!S20)</f>
        <v>M5</v>
      </c>
      <c r="E21" s="191" t="str">
        <f>IF('FG_576way_Regular Symbol(2wild)'!T20="",
IF($A21-'FG_576way_Regular Symbol(2wild)'!G$16&gt;='FG_1125way_RegularＸ_W()'!E$2-1,"",VLOOKUP($A21-'FG_243way_Regular Symbol'!G$16,'FG_576way_Regular Symbol(2wild)'!$P$3:$U$99,'FG_1125way_RegularＸ_W()'!E$3+1,FALSE)),
'FG_576way_Regular Symbol(2wild)'!T20)</f>
        <v>K</v>
      </c>
      <c r="F21" s="191" t="str">
        <f>IF('FG_576way_Regular Symbol(2wild)'!U20="",
IF($A21-'FG_576way_Regular Symbol(2wild)'!H$16&gt;='FG_1125way_RegularＸ_W()'!F$2-1,"",VLOOKUP($A21-'FG_243way_Regular Symbol'!H$16,'FG_576way_Regular Symbol(2wild)'!$P$3:$U$99,'FG_1125way_RegularＸ_W()'!F$3+1,FALSE)),
'FG_576way_Regular Symbol(2wild)'!U20)</f>
        <v>J</v>
      </c>
      <c r="I21" s="224">
        <v>39</v>
      </c>
      <c r="J21" s="224">
        <v>49</v>
      </c>
      <c r="K21" s="224">
        <v>43</v>
      </c>
      <c r="L21" s="224">
        <v>42</v>
      </c>
      <c r="M21" s="224">
        <v>62</v>
      </c>
      <c r="N21" s="363">
        <f t="shared" si="0"/>
        <v>17</v>
      </c>
      <c r="O21" s="344">
        <f>IF($A21&gt;='FG1125way_Regular Symbol(2wild)'!D$16,"",IF(B21="","",IF(OR(B21=$O$1,B21=$P$1,B22=$O$1,B22=$P$1,B23=$O$1,B23=$P$1),0,1)))</f>
        <v>0</v>
      </c>
      <c r="P21" s="344">
        <f>IF($A21&gt;='FG1125way_Regular Symbol(2wild)'!E$16,"",IF(C21="","",IF(OR(C21=$O$1,C21=$P$1,C22=$O$1,C22=$P$1,C23=$O$1,C23=$P$1),0,1)))</f>
        <v>0</v>
      </c>
      <c r="Q21" s="344">
        <f>IF($A21&gt;='FG1125way_Regular Symbol(2wild)'!F$16,"",IF(D21="","",IF(OR(D21=$O$1,D21=$P$1,D22=$O$1,D22=$P$1,D23=$O$1,D23=$P$1,D24=$O$1,D24=$P$1,D25=$O$1,D25=$P$1),0,1)))</f>
        <v>1</v>
      </c>
      <c r="R21" s="344">
        <f>IF($A21&gt;='FG1125way_Regular Symbol(2wild)'!G$16,"",IF(E21="","",IF(OR(E21=$O$1,E21=$P$1,E22=$O$1,E22=$P$1,E23=$O$1,E23=$P$1,E24=$O$1,E24=$P$1,E25=$O$1,E25=$P$1),0,1)))</f>
        <v>0</v>
      </c>
      <c r="S21" s="344">
        <f>IF($A21&gt;='FG1125way_Regular Symbol(2wild)'!H$16,"",IF(F21="","",IF(OR(F21=$O$1,F21=$P$1,F22=$O$1,F22=$P$1,F23=$O$1,F23=$P$1,F24=$O$1,F24=$P$1,F25=$O$1,F25=$P$1),0,1)))</f>
        <v>1</v>
      </c>
      <c r="U21" s="344">
        <f>IF($A21&gt;='FG1125way_Regular Symbol(2wild)'!D$16,"",IF(B21=0,"",IF(OR(B21=$U$1,B21=$V$1,B22=$U$1,B22=$V$1,B23=$U$1,B23=$V$1),0,1)))</f>
        <v>0</v>
      </c>
      <c r="V21" s="344">
        <f>IF($A21&gt;='FG1125way_Regular Symbol(2wild)'!E$16,"",IF(C21=0,"",IF(OR(C21=$U$1,C21=$V$1,C22=$U$1,C22=$V$1,C23=$U$1,C23=$V$1),0,1)))</f>
        <v>1</v>
      </c>
      <c r="W21" s="3">
        <f>IF($A21&gt;='FG1125way_Regular Symbol(2wild)'!F$16,"",IF(D21=0,"",IF(OR(D21=$U$1,D21=$V$1,D22=$U$1,D22=$V$1,D23=$U$1,D23=$V$1,D24=$U$1,D24=$V$1,D25=$U$1,D25=$V$1),0,1)))</f>
        <v>0</v>
      </c>
      <c r="X21" s="3">
        <f>IF($A21&gt;='FG1125way_Regular Symbol(2wild)'!G$16,"",IF(E21=0,"",IF(OR(E21=$U$1,E21=$V$1,E22=$U$1,E22=$V$1,E23=$U$1,E23=$V$1,E24=$U$1,E24=$V$1,E25=$U$1,E25=$V$1),0,1)))</f>
        <v>1</v>
      </c>
      <c r="Y21" s="3">
        <f>IF($A21&gt;='FG1125way_Regular Symbol(2wild)'!H$16,"",IF(F21=0,"",IF(OR(F21=$U$1,F21=$V$1,F22=$U$1,F22=$V$1,F23=$U$1,F23=$V$1,F24=$U$1,F24=$V$1,F25=$U$1,F25=$V$1),0,1)))</f>
        <v>1</v>
      </c>
      <c r="AA21" s="344">
        <f>IF($A21&gt;='FG1125way_Regular Symbol(2wild)'!D$16,"",IF(B21=0,"",IF(OR(B21=$AA$1,B21=$AB$1,B22=$AA$1,B22=$AB$1,B23=$AA$1,,B23=$AB$1),0,1)))</f>
        <v>0</v>
      </c>
      <c r="AB21" s="344">
        <f>IF($A21&gt;='FG1125way_Regular Symbol(2wild)'!E$16,"",IF(C21=0,"",IF(OR(C21=$AA$1,C21=$AB$1,C22=$AA$1,C22=$AB$1,C23=$AA$1,,C23=$AB$1),0,1)))</f>
        <v>1</v>
      </c>
      <c r="AC21" s="3">
        <f>IF($A21&gt;='FG1125way_Regular Symbol(2wild)'!F$16,"",IF(D21=0,"",IF(OR(D21=$AA$1,D21=$AB$1,D22=$AA$1,D22=$AB$1,D23=$AA$1,D23=$AB$1,D24=$AA$1,D24=$AB$1,D25=$AA$1,D25=$AB$1),0,1)))</f>
        <v>1</v>
      </c>
      <c r="AD21" s="3">
        <f>IF($A21&gt;='FG1125way_Regular Symbol(2wild)'!G$16,"",IF(E21=0,"",IF(OR(E21=$AA$1,E21=$AB$1,E22=$AA$1,E22=$AB$1,E23=$AA$1,E23=$AB$1,E24=$AA$1,E24=$AB$1,E25=$AA$1,E25=$AB$1),0,1)))</f>
        <v>1</v>
      </c>
      <c r="AE21" s="3">
        <f>IF($A21&gt;='FG1125way_Regular Symbol(2wild)'!H$16,"",IF(F21=0,"",IF(OR(F21=$AA$1,F21=$AB$1,F22=$AA$1,F22=$AB$1,F23=$AA$1,F23=$AB$1,F24=$AA$1,F24=$AB$1,F25=$AA$1,F25=$AB$1),0,1)))</f>
        <v>0</v>
      </c>
      <c r="AG21" s="344">
        <f>IF($A21&gt;='FG1125way_Regular Symbol(2wild)'!D$16,"",IF(B21=0,"",IF(OR(B21=$AG$1,B21=$AH$1,B22=$AG$1,B22=$AH$1,B23=$AG$1,B23=$AH$1),0,1)))</f>
        <v>0</v>
      </c>
      <c r="AH21" s="344">
        <f>IF($A21&gt;='FG1125way_Regular Symbol(2wild)'!E$16,"",IF(C21=0,"",IF(OR(C21=$AG$1,C21=$AH$1,C22=$AG$1,C22=$AH$1,C23=$AG$1,C23=$AH$1),0,1)))</f>
        <v>1</v>
      </c>
      <c r="AI21" s="3">
        <f>IF($A21&gt;='FG1125way_Regular Symbol(2wild)'!F$16,"",IF(D21=0,"",IF(OR(D21=$AG$1,D21=$AH$1,D22=$AG$1,D22=$AH$1,D23=$AG$1,D23=$AH$1,D24=$AG$1,D24=$AH$1,D25=$AG$1,D25=$AH$1),0,1)))</f>
        <v>1</v>
      </c>
      <c r="AJ21" s="3">
        <f>IF($A21&gt;='FG1125way_Regular Symbol(2wild)'!G$16,"",IF(E21=0,"",IF(OR(E21=$AG$1,E21=$AH$1,E22=$AG$1,E22=$AH$1,E23=$AG$1,E23=$AH$1,E24=$AG$1,E24=$AH$1,E25=$AG$1,E25=$AH$1),0,1)))</f>
        <v>1</v>
      </c>
      <c r="AK21" s="3">
        <f>IF($A21&gt;='FG1125way_Regular Symbol(2wild)'!H$16,"",IF(F21=0,"",IF(OR(F21=$AG$1,F21=$AH$1,F22=$AG$1,F22=$AH$1,F23=$AG$1,F23=$AH$1,F24=$AG$1,F24=$AH$1,F25=$AG$1,F25=$AH$1),0,1)))</f>
        <v>1</v>
      </c>
      <c r="AM21" s="344">
        <f>IF($A21&gt;='FG1125way_Regular Symbol(2wild)'!D$16,"",IF(B21=0,"",IF(OR(B21=$AM$1,B21=$AN$1,B22=$AM$1,B22=$AN$1,B23=$AM$1,B23=$AN$1),0,1)))</f>
        <v>0</v>
      </c>
      <c r="AN21" s="344">
        <f>IF($A21&gt;='FG1125way_Regular Symbol(2wild)'!E$16,"",IF(C21=0,"",IF(OR(C21=$AM$1,C21=$AN$1,C22=$AM$1,C22=$AN$1,C23=$AM$1,C23=$AN$1),0,1)))</f>
        <v>1</v>
      </c>
      <c r="AO21" s="3">
        <f>IF($A21&gt;='FG1125way_Regular Symbol(2wild)'!F$16,"",IF(D21=0,"",IF(OR(D21=$AM$1,D21=$AN$1,D22=$AM$1,D22=$AN$1,D23=$AM$1,D23=$AN$1,D24=$AM$1,D24=$AN$1,D25=$AM$1,D25=$AN$1),0,1)))</f>
        <v>0</v>
      </c>
      <c r="AP21" s="3">
        <f>IF($A21&gt;='FG1125way_Regular Symbol(2wild)'!G$16,"",IF(E21=0,"",IF(OR(E21=$AM$1,E21=$AN$1,E22=$AM$1,E22=$AN$1,E23=$AM$1,E23=$AN$1,E24=$AM$1,E24=$AN$1,E25=$AM$1,E25=$AN$1),0,1)))</f>
        <v>1</v>
      </c>
      <c r="AQ21" s="3">
        <f>IF($A21&gt;='FG1125way_Regular Symbol(2wild)'!H$16,"",IF(F21=0,"",IF(OR(F21=$AM$1,F21=$AN$1,F22=$AM$1,F22=$AN$1,F23=$AM$1,F23=$AN$1,F24=$AM$1,F24=$AN$1,F25=$AM$1,F25=$AN$1),0,1)))</f>
        <v>1</v>
      </c>
      <c r="AS21" s="344">
        <f>IF($A21&gt;='FG1125way_Regular Symbol(2wild)'!D$16,"",IF(B21=0,"",IF(OR(B21=$AM$1,B21=$AT$1,B22=$AM$1,B22=$AT$1,B23=$AM$1,B23=$AT$1),0,1)))</f>
        <v>0</v>
      </c>
      <c r="AT21" s="344">
        <f>IF($A21&gt;='FG1125way_Regular Symbol(2wild)'!E$16,"",IF(C21=0,"",IF(OR(C21=$AM$1,C21=$AT$1,C22=$AM$1,C22=$AT$1,C23=$AM$1,C23=$AT$1),0,1)))</f>
        <v>1</v>
      </c>
      <c r="AU21" s="3">
        <f>IF($A21&gt;='FG1125way_Regular Symbol(2wild)'!F$16,"",IF(D21=0,"",IF(OR(D21=$AM$1,D21=$AT$1,D22=$AM$1,D22=$AT$1,D23=$AM$1,D23=$AT$1,D24=$AM$1,D24=$AT$1,D25=$AM$1,D25=$AT$1),0,1)))</f>
        <v>1</v>
      </c>
      <c r="AV21" s="3">
        <f>IF($A21&gt;='FG1125way_Regular Symbol(2wild)'!G$16,"",IF(E21=0,"",IF(OR(E21=$AM$1,E21=$AT$1,E22=$AM$1,E22=$AT$1,E23=$AM$1,E23=$AT$1,E24=$AM$1,E24=$AT$1,E25=$AM$1,E25=$AT$1),0,1)))</f>
        <v>1</v>
      </c>
      <c r="AW21" s="3">
        <f>IF($A21&gt;='FG1125way_Regular Symbol(2wild)'!H$16,"",IF(F21=0,"",IF(OR(F21=$AM$1,F21=$AT$1,F22=$AM$1,F22=$AT$1,F23=$AM$1,F23=$AT$1,F24=$AM$1,F24=$AT$1,F25=$AM$1,F25=$AT$1),0,1)))</f>
        <v>1</v>
      </c>
      <c r="AY21" s="344">
        <f>IF($A21&gt;='FG1125way_Regular Symbol(2wild)'!D$16,"",IF(B21=0,"",IF(OR(B21=$AM$1,B21=$AZ$1,B22=$AM$1,B22=$AZ$1,B23=$AM$1,B23=$AZ$1),0,1)))</f>
        <v>0</v>
      </c>
      <c r="AZ21" s="344">
        <f>IF($A21&gt;='FG1125way_Regular Symbol(2wild)'!E$16,"",IF(C21=0,"",IF(OR(C21=$AM$1,C21=$AZ$1,C22=$AM$1,C22=$AZ$1,C23=$AM$1,C23=$AZ$1),0,1)))</f>
        <v>1</v>
      </c>
      <c r="BA21" s="3">
        <f>IF($A21&gt;='FG1125way_Regular Symbol(2wild)'!F$16,"",IF(D21=0,"",IF(OR(D21=$AM$1,D21=$AZ$1,D22=$AM$1,D22=$AZ$1,D23=$AM$1,D23=$AZ$1,D24=$AM$1,D24=$AZ$1,D25=$AM$1,D25=$AZ$1),0,1)))</f>
        <v>0</v>
      </c>
      <c r="BB21" s="3">
        <f>IF($A21&gt;='FG1125way_Regular Symbol(2wild)'!G$16,"",IF(E21=0,"",IF(OR(E21=$AM$1,E21=$AZ$1,E22=$AM$1,E22=$AZ$1,E23=$AM$1,E23=$AZ$1,E24=$AM$1,E24=$AZ$1,E25=$AM$1,E25=$AZ$1),0,1)))</f>
        <v>0</v>
      </c>
      <c r="BC21" s="3">
        <f>IF($A21&gt;='FG1125way_Regular Symbol(2wild)'!H$16,"",IF(F21=0,"",IF(OR(F21=$AM$1,F21=$AZ$1,F22=$AM$1,F22=$AZ$1,F23=$AM$1,F23=$AZ$1,F24=$AM$1,F24=$AZ$1,F25=$AM$1,F25=$AZ$1),0,1)))</f>
        <v>1</v>
      </c>
      <c r="BE21" s="344">
        <f>IF($A21&gt;='FG_576way_Regular Symbol(2wild)'!D$16,"",IF(B21=0,"",IF(OR(B21=$AM$1,B21=$BF$1,B22=$AM$1,B22=$BF$1,B23=$AM$1,B23=$BF$1),0,1)))</f>
        <v>0</v>
      </c>
      <c r="BF21" s="344">
        <f>IF($A21&gt;='FG_576way_Regular Symbol(2wild)'!E$16,"",IF(C21=0,"",IF(OR(C21=$AM$1,C21=$BF$1,C22=$AM$1,C22=$BF$1,C23=$AM$1,C23=$BF$1),0,1)))</f>
        <v>1</v>
      </c>
      <c r="BG21" s="3">
        <f>IF($A21&gt;='FG_576way_Regular Symbol(2wild)'!F$16,"",IF(D21=0,"",IF(OR(D21=$AM$1,D21=$BF$1,D22=$AM$1,D22=$BF$1,D23=$AM$1,D23=$BF$1,D24=$AM$1,D24=$BF$1,D25=$AM$1,D25=$BF$1),0,1)))</f>
        <v>1</v>
      </c>
      <c r="BH21" s="3">
        <f>IF($A21&gt;='FG_576way_Regular Symbol(2wild)'!G$16,"",IF(E21=0,"",IF(OR(E21=$AM$1,E21=$BF$1,E22=$AM$1,E22=$BF$1,E23=$AM$1,E23=$BF$1,E24=$AM$1,E24=$BF$1,E25=$AM$1,E25=$BF$1),0,1)))</f>
        <v>1</v>
      </c>
      <c r="BI21" s="3">
        <f>IF($A21&gt;='FG_576way_Regular Symbol(2wild)'!H$16,"",IF(F21=0,"",IF(OR(F21=$AM$1,F21=$BF$1,F22=$AM$1,F22=$BF$1,F23=$AM$1,F23=$BF$1,F24=$AM$1,F24=$BF$1,F25=$AM$1,F25=$BF$1),0,1)))</f>
        <v>1</v>
      </c>
      <c r="BK21" s="344">
        <f>IF($A21&gt;='FG_576way_Regular Symbol(2wild)'!D$16,"",IF(B21=0,"",IF(OR(B21=$AM$1,B21=$BL$1,B22=$AM$1,B22=$BL$1,B23=$AM$1,B23=$BL$1),0,1)))</f>
        <v>0</v>
      </c>
      <c r="BL21" s="344">
        <f>IF($A21&gt;='FG_576way_Regular Symbol(2wild)'!E$16,"",IF(C21=0,"",IF(OR(C21=$AM$1,C21=$BL$1,C22=$AM$1,C22=$BL$1,C23=$AM$1,C23=$BL$1),0,1)))</f>
        <v>1</v>
      </c>
      <c r="BM21" s="3">
        <f>IF($A21&gt;='FG_576way_Regular Symbol(2wild)'!F$16,"",IF(D21=0,"",IF(OR(D21=$AM$1,D21=$BL$1,D22=$AM$1,D22=$BL$1,D23=$AM$1,D23=$BL$1,D24=$AM$1,D24=$BL$1),0,1)))</f>
        <v>1</v>
      </c>
      <c r="BN21" s="3">
        <f>IF($A21&gt;='FG_576way_Regular Symbol(2wild)'!G$16,"",IF(E21=0,"",IF(OR(E21=$AM$1,E21=$BL$1,E22=$AM$1,E22=$BL$1,E23=$AM$1,E23=$BL$1,E24=$AM$1,E24=$BL$1),0,1)))</f>
        <v>1</v>
      </c>
      <c r="BO21" s="3">
        <f>IF($A21&gt;='FG_576way_Regular Symbol(2wild)'!H$16,"",IF(F21=0,"",IF(OR(F21=$AM$1,F21=$BL$1,F22=$AM$1,F22=$BL$1,F23=$AM$1,F23=$BL$1,F24=$AM$1,F24=$BL$1),0,1)))</f>
        <v>1</v>
      </c>
      <c r="BQ21" s="3">
        <f>IF($A21&gt;='FG1125way_Regular Symbol(2wild)'!D$16,"",IF(B21=0,"",IF(OR(B21=$BQ$1,B21=$BR$1,B22=$BQ$1,B22=$BR$1,B23=$BQ$1,B23=$BR$1),0,1)))</f>
        <v>0</v>
      </c>
      <c r="BR21" s="3">
        <f>IF($A21&gt;='FG1125way_Regular Symbol(2wild)'!E$16,"",IF(C21=0,"",IF(OR(C21=$BQ$1,C21=$BR$1,C22=$BQ$1,C22=$BR$1,C23=$BQ$1,C23=$BR$1),0,1)))</f>
        <v>1</v>
      </c>
      <c r="BS21" s="3">
        <f>IF($A21&gt;='FG1125way_Regular Symbol(2wild)'!F$16,"",IF(D21=0,"",IF(OR(D21=$BQ$1,D21=$BR$1,D22=$BQ$1,D22=$BR$1,D23=$BQ$1,D23=$BR$1,D24=$BQ$1,D24=$BR$1,D25=$BQ$1,D25=$BR$1),0,1)))</f>
        <v>1</v>
      </c>
      <c r="BT21" s="3">
        <f>IF($A21&gt;='FG1125way_Regular Symbol(2wild)'!G$16,"",IF(E21=0,"",IF(OR(E21=$BQ$1,E21=$BR$1,E22=$BQ$1,E22=$BR$1,E23=$BQ$1,E23=$BR$1,E24=$BQ$1,E24=$BR$1,E25=$BQ$1,E25=$BR$1),0,1)))</f>
        <v>1</v>
      </c>
      <c r="BU21" s="3">
        <f>IF($A21&gt;='FG1125way_Regular Symbol(2wild)'!H$16,"",IF(F21=0,"",IF(OR(F21=$BQ$1,F21=$BR$1,F22=$BQ$1,F22=$BR$1,F23=$BQ$1,F23=$BR$1,F24=$BQ$1,F24=$BR$1,F25=$BQ$1,F25=$BR$1),0,1)))</f>
        <v>1</v>
      </c>
      <c r="BW21" s="3">
        <f>IF($A21&gt;='FG1125way_Regular Symbol(2wild)'!D$16,"",IF(B21=0,"",IF(OR(B21=$BW$1,B22=$BW$1,B23=$BW$1,B21=$BX$1,B22=$BX$1,B23=$BX$1),0,1)))</f>
        <v>0</v>
      </c>
      <c r="BX21" s="3">
        <f>IF($A21&gt;='FG1125way_Regular Symbol(2wild)'!E$16,"",IF(C21=0,"",IF(OR(C21=$BW$1,C22=$BW$1,C23=$BW$1,C21=$BX$1,C22=$BX$1,C23=$BX$1),0,1)))</f>
        <v>0</v>
      </c>
      <c r="BY21" s="3">
        <f>IF($A21&gt;='FG1125way_Regular Symbol(2wild)'!F$16,"",IF(D21=0,"",IF(OR(D21=$BW$1,D22=$BW$1,D23=$BW$1,D21=$BX$1,D22=$BX$1,D23=$BX$1,D24=$BW$1,D24=$BX$1,D25=$BW$1,D25=$BX$1),0,1)))</f>
        <v>1</v>
      </c>
      <c r="BZ21" s="3">
        <f>IF($A21&gt;='FG1125way_Regular Symbol(2wild)'!G$16,"",IF(E21=0,"",IF(OR(E21=$BW$1,E22=$BW$1,E23=$BW$1,E21=$BX$1,E22=$BX$1,E23=$BX$1,E24=$BW$1,E24=$BX$1,E25=$BW$1,E25=$BX$1),0,1)))</f>
        <v>0</v>
      </c>
      <c r="CA21" s="3">
        <f>IF($A21&gt;='FG1125way_Regular Symbol(2wild)'!H$16,"",IF(F21=0,"",IF(OR(F21=$BW$1,F22=$BW$1,F23=$BW$1,F21=$BX$1,F22=$BX$1,F23=$BX$1,F24=$BW$1,F24=$BX$1,F25=$BW$1,F25=$BX$1),0,1)))</f>
        <v>1</v>
      </c>
      <c r="CC21" s="3">
        <f>IF($A21&gt;='FG1125way_Regular Symbol(2wild)'!D$16,"",IF(B21=0,"",IF(OR(B21=$BW$1,B22=$BW$1,B23=$BW$1,B21=$CD$1,B22=$CD$1,B23=$CD$1),0,1)))</f>
        <v>0</v>
      </c>
      <c r="CD21" s="3">
        <f>IF($A21&gt;='FG1125way_Regular Symbol(2wild)'!E$16,"",IF(C21=0,"",IF(OR(C21=$BW$1,C22=$BW$1,C23=$BW$1,C21=$CD$1,C22=$CD$1,C23=$CD$1),0,1)))</f>
        <v>1</v>
      </c>
      <c r="CE21" s="3">
        <f>IF($A21&gt;='FG1125way_Regular Symbol(2wild)'!F$16,"",IF(D21=0,"",IF(OR(D21=$BW$1,D22=$BW$1,D23=$BW$1,D21=$CD$1,D22=$CD$1,D23=$CD$1,D24=$BW$1,D24=$CD$1,D25=$BW$1,D25=$CD$1),0,1)))</f>
        <v>1</v>
      </c>
      <c r="CF21" s="3">
        <f>IF($A21&gt;='FG1125way_Regular Symbol(2wild)'!G$16,"",IF(E21=0,"",IF(OR(E21=$BW$1,E22=$BW$1,E23=$BW$1,E21=$CD$1,E22=$CD$1,E23=$CD$1,E24=$BW$1,E24=$CD$1,E25=$BW$1,E25=$CD$1),0,1)))</f>
        <v>1</v>
      </c>
      <c r="CG21" s="3">
        <f>IF($A21&gt;='FG1125way_Regular Symbol(2wild)'!H$16,"",IF(F21=0,"",IF(OR(F21=$BW$1,F22=$BW$1,F23=$BW$1,F21=$CD$1,F22=$CD$1,F23=$CD$1,F24=$BW$1,F24=$CD$1,F25=$BW$1,F25=$CD$1),0,1)))</f>
        <v>1</v>
      </c>
      <c r="CI21" s="3">
        <f>IF($A21&gt;='FG1125way_Regular Symbol(2wild)'!D$16,"",IF(B21=0,"",IF(OR(B21=$BW$1,B22=$BW$1,B23=$BW$1,B21=$CJ$1,B22=$CJ$1,B23=$CJ$1),0,1)))</f>
        <v>0</v>
      </c>
      <c r="CJ21" s="3">
        <f>IF($A21&gt;='FG1125way_Regular Symbol(2wild)'!E$16,"",IF(C21=0,"",IF(OR(C21=$BW$1,C22=$BW$1,C23=$BW$1,C21=$CJ$1,C22=$CJ$1,C23=$CJ$1),0,1)))</f>
        <v>0</v>
      </c>
      <c r="CK21" s="3">
        <f>IF($A21&gt;='FG1125way_Regular Symbol(2wild)'!F$16,"",IF(D21=0,"",IF(OR(D21=$BW$1,D22=$BW$1,D23=$BW$1,D21=$CJ$1,D22=$CJ$1,D23=$CJ$1,D24=$BW$1,D24=$CJ$1,D25=$BW$1,D25=$CJ$1),0,1)))</f>
        <v>1</v>
      </c>
      <c r="CL21" s="3">
        <f>IF($A21&gt;='FG1125way_Regular Symbol(2wild)'!G$16,"",IF(E21=0,"",IF(OR(E21=$BW$1,E22=$BW$1,E23=$BW$1,E21=$CJ$1,E22=$CJ$1,E23=$CJ$1,E24=$BW$1,E24=$CJ$1,E25=$BW$1,E25=$CJ$1),0,1)))</f>
        <v>1</v>
      </c>
      <c r="CM21" s="3">
        <f>IF($A21&gt;='FG1125way_Regular Symbol(2wild)'!H$16,"",IF(F21=0,"",IF(OR(F21=$BW$1,F22=$BW$1,F23=$BW$1,F21=$CJ$1,F22=$CJ$1,F23=$CJ$1,F24=$BW$1,F24=$CJ$1,F25=$BW$1,F25=$CJ$1),0,1)))</f>
        <v>0</v>
      </c>
      <c r="CO21" s="3">
        <f>IF($A21&gt;='FG1125way_Regular Symbol(2wild)'!D$16,"",IF(B21=0,"",IF(OR(B21=$BW$1,B22=$BW$1,B23=$BW$1,B21=$CP$1,B22=$CP$1,B23=$CP$1),0,1)))</f>
        <v>0</v>
      </c>
      <c r="CP21" s="3">
        <f>IF($A21&gt;='FG1125way_Regular Symbol(2wild)'!E$16,"",IF(C21=0,"",IF(OR(C21=$BW$1,C22=$BW$1,C23=$BW$1,C21=$CP$1,C22=$CP$1,C23=$CP$1),0,1)))</f>
        <v>1</v>
      </c>
      <c r="CQ21" s="3">
        <f>IF($A21&gt;='FG1125way_Regular Symbol(2wild)'!F$16,"",IF(D21=0,"",IF(OR(D21=$BW$1,D22=$BW$1,D23=$BW$1,D21=$CP$1,D22=$CP$1,D23=$CP$1,D24=$BW$1,D24=$CP$1,D25=$BW$1,D25=$CP$1),0,1)))</f>
        <v>0</v>
      </c>
      <c r="CR21" s="3">
        <f>IF($A21&gt;='FG1125way_Regular Symbol(2wild)'!G$16,"",IF(E21=0,"",IF(OR(E21=$BW$1,E22=$BW$1,E23=$BW$1,E21=$CP$1,E22=$CP$1,E23=$CP$1,E24=$BW$1,E24=$CP$1,E25=$BW$1,E25=$CP$1),0,1)))</f>
        <v>0</v>
      </c>
      <c r="CS21" s="3">
        <f>IF($A21&gt;='FG1125way_Regular Symbol(2wild)'!H$16,"",IF(F21=0,"",IF(OR(F21=$BW$1,F22=$BW$1,F23=$BW$1,F21=$CP$1,F22=$CP$1,F23=$CP$1,F24=$BW$1,F24=$CP$1,F25=$BW$1,F25=$CP$1),0,1)))</f>
        <v>0</v>
      </c>
      <c r="CU21" s="3">
        <f>IF($A21&gt;='FG1125way_Regular Symbol(2wild)'!D$16,"",IF(B21=0,"",IF(OR(B21=$BW$1,B22=$BW$1,B23=$BW$1,B21=$CV$1,B22=$CV$1,B23=$CV$1),0,1)))</f>
        <v>0</v>
      </c>
      <c r="CV21" s="3">
        <f>IF($A21&gt;='FG1125way_Regular Symbol(2wild)'!E$16,"",IF(C21=0,"",IF(OR(C21=$BW$1,C22=$BW$1,C23=$BW$1,C21=$CV$1,C22=$CV$1,C23=$CV$1),0,1)))</f>
        <v>1</v>
      </c>
      <c r="CW21" s="3">
        <f>IF($A21&gt;='FG1125way_Regular Symbol(2wild)'!F$16,"",IF(D21=0,"",IF(OR(D21=$BW$1,D22=$BW$1,D23=$BW$1,D21=$CV$1,D22=$CV$1,D23=$CV$1,D24=$BW$1,D24=$CV$1,D25=$BW$1,D25=$CV$1),0,1)))</f>
        <v>1</v>
      </c>
      <c r="CX21" s="3">
        <f>IF($A21&gt;='FG1125way_Regular Symbol(2wild)'!G$16,"",IF(E21=0,"",IF(OR(E21=$BW$1,E22=$BW$1,E23=$BW$1,E21=$CV$1,E22=$CV$1,E23=$CV$1,E24=$BW$1,E24=$CV$1,E25=$BW$1,E25=$CV$1),0,1)))</f>
        <v>1</v>
      </c>
      <c r="CY21" s="3">
        <f>IF($A21&gt;='FG1125way_Regular Symbol(2wild)'!H$16,"",IF(F21=0,"",IF(OR(F21=$BW$1,F22=$BW$1,F23=$BW$1,F21=$CV$1,F22=$CV$1,F23=$CV$1,F24=$BW$1,F24=$CV$1,F25=$BW$1,F25=$CV$1),0,1)))</f>
        <v>1</v>
      </c>
    </row>
    <row r="22" spans="1:103">
      <c r="A22" s="337">
        <f>IF('FG_243way_Regular Symbol'!L21="","",'FG_243way_Regular Symbol'!L21)</f>
        <v>18</v>
      </c>
      <c r="B22" s="191" t="str">
        <f>IF('FG_576way_Regular Symbol(2wild)'!Q21="",
IF($A22-'FG_576way_Regular Symbol(2wild)'!D$16&gt;='FG_1125way_RegularＸ_W()'!B$2-1,"",VLOOKUP($A22-'FG_243way_Regular Symbol'!D$16,'FG_576way_Regular Symbol(2wild)'!$P$3:$U$99,'FG_1125way_RegularＸ_W()'!B$3+1,FALSE)),
'FG_576way_Regular Symbol(2wild)'!Q21)</f>
        <v>TE</v>
      </c>
      <c r="C22" s="191" t="str">
        <f>IF('FG_576way_Regular Symbol(2wild)'!R21="",
IF($A22-'FG_576way_Regular Symbol(2wild)'!E$16&gt;='FG_1125way_RegularＸ_W()'!C$2-1,"",VLOOKUP($A22-'FG_243way_Regular Symbol'!E$16,'FG_576way_Regular Symbol(2wild)'!$P$3:$U$99,'FG_1125way_RegularＸ_W()'!C$3+1,FALSE)),
'FG_576way_Regular Symbol(2wild)'!R21)</f>
        <v>K</v>
      </c>
      <c r="D22" s="191" t="str">
        <f>IF('FG_576way_Regular Symbol(2wild)'!S21="",
IF($A22-'FG_576way_Regular Symbol(2wild)'!F$16&gt;='FG_1125way_RegularＸ_W()'!D$2-1,"",VLOOKUP($A22-'FG_243way_Regular Symbol'!F$16,'FG_576way_Regular Symbol(2wild)'!$P$3:$U$99,'FG_1125way_RegularＸ_W()'!D$3+1,FALSE)),
'FG_576way_Regular Symbol(2wild)'!S21)</f>
        <v>TE</v>
      </c>
      <c r="E22" s="191" t="str">
        <f>IF('FG_576way_Regular Symbol(2wild)'!T21="",
IF($A22-'FG_576way_Regular Symbol(2wild)'!G$16&gt;='FG_1125way_RegularＸ_W()'!E$2-1,"",VLOOKUP($A22-'FG_243way_Regular Symbol'!G$16,'FG_576way_Regular Symbol(2wild)'!$P$3:$U$99,'FG_1125way_RegularＸ_W()'!E$3+1,FALSE)),
'FG_576way_Regular Symbol(2wild)'!T21)</f>
        <v>TE</v>
      </c>
      <c r="F22" s="191" t="str">
        <f>IF('FG_576way_Regular Symbol(2wild)'!U21="",
IF($A22-'FG_576way_Regular Symbol(2wild)'!H$16&gt;='FG_1125way_RegularＸ_W()'!F$2-1,"",VLOOKUP($A22-'FG_243way_Regular Symbol'!H$16,'FG_576way_Regular Symbol(2wild)'!$P$3:$U$99,'FG_1125way_RegularＸ_W()'!F$3+1,FALSE)),
'FG_576way_Regular Symbol(2wild)'!U21)</f>
        <v>M3</v>
      </c>
      <c r="N22" s="363">
        <f t="shared" si="0"/>
        <v>18</v>
      </c>
      <c r="O22" s="344">
        <f>IF($A22&gt;='FG1125way_Regular Symbol(2wild)'!D$16,"",IF(B22="","",IF(OR(B22=$O$1,B22=$P$1,B23=$O$1,B23=$P$1,B24=$O$1,B24=$P$1),0,1)))</f>
        <v>0</v>
      </c>
      <c r="P22" s="344">
        <f>IF($A22&gt;='FG1125way_Regular Symbol(2wild)'!E$16,"",IF(C22="","",IF(OR(C22=$O$1,C22=$P$1,C23=$O$1,C23=$P$1,C24=$O$1,C24=$P$1),0,1)))</f>
        <v>0</v>
      </c>
      <c r="Q22" s="344">
        <f>IF($A22&gt;='FG1125way_Regular Symbol(2wild)'!F$16,"",IF(D22="","",IF(OR(D22=$O$1,D22=$P$1,D23=$O$1,D23=$P$1,D24=$O$1,D24=$P$1,D25=$O$1,D25=$P$1,D26=$O$1,D26=$P$1),0,1)))</f>
        <v>1</v>
      </c>
      <c r="R22" s="344">
        <f>IF($A22&gt;='FG1125way_Regular Symbol(2wild)'!G$16,"",IF(E22="","",IF(OR(E22=$O$1,E22=$P$1,E23=$O$1,E23=$P$1,E24=$O$1,E24=$P$1,E25=$O$1,E25=$P$1,E26=$O$1,E26=$P$1),0,1)))</f>
        <v>0</v>
      </c>
      <c r="S22" s="344">
        <f>IF($A22&gt;='FG1125way_Regular Symbol(2wild)'!H$16,"",IF(F22="","",IF(OR(F22=$O$1,F22=$P$1,F23=$O$1,F23=$P$1,F24=$O$1,F24=$P$1,F25=$O$1,F25=$P$1,F26=$O$1,F26=$P$1),0,1)))</f>
        <v>1</v>
      </c>
      <c r="U22" s="344">
        <f>IF($A22&gt;='FG1125way_Regular Symbol(2wild)'!D$16,"",IF(B22=0,"",IF(OR(B22=$U$1,B22=$V$1,B23=$U$1,B23=$V$1,B24=$U$1,B24=$V$1),0,1)))</f>
        <v>0</v>
      </c>
      <c r="V22" s="344">
        <f>IF($A22&gt;='FG1125way_Regular Symbol(2wild)'!E$16,"",IF(C22=0,"",IF(OR(C22=$U$1,C22=$V$1,C23=$U$1,C23=$V$1,C24=$U$1,C24=$V$1),0,1)))</f>
        <v>1</v>
      </c>
      <c r="W22" s="3">
        <f>IF($A22&gt;='FG1125way_Regular Symbol(2wild)'!F$16,"",IF(D22=0,"",IF(OR(D22=$U$1,D22=$V$1,D23=$U$1,D23=$V$1,D24=$U$1,D24=$V$1,D25=$U$1,D25=$V$1,D26=$U$1,D26=$V$1),0,1)))</f>
        <v>0</v>
      </c>
      <c r="X22" s="3">
        <f>IF($A22&gt;='FG1125way_Regular Symbol(2wild)'!G$16,"",IF(E22=0,"",IF(OR(E22=$U$1,E22=$V$1,E23=$U$1,E23=$V$1,E24=$U$1,E24=$V$1,E25=$U$1,E25=$V$1,E26=$U$1,E26=$V$1),0,1)))</f>
        <v>1</v>
      </c>
      <c r="Y22" s="3">
        <f>IF($A22&gt;='FG1125way_Regular Symbol(2wild)'!H$16,"",IF(F22=0,"",IF(OR(F22=$U$1,F22=$V$1,F23=$U$1,F23=$V$1,F24=$U$1,F24=$V$1,F25=$U$1,F25=$V$1,F26=$U$1,F26=$V$1),0,1)))</f>
        <v>1</v>
      </c>
      <c r="AA22" s="344">
        <f>IF($A22&gt;='FG1125way_Regular Symbol(2wild)'!D$16,"",IF(B22=0,"",IF(OR(B22=$AA$1,B22=$AB$1,B23=$AA$1,B23=$AB$1,B24=$AA$1,,B24=$AB$1),0,1)))</f>
        <v>0</v>
      </c>
      <c r="AB22" s="344">
        <f>IF($A22&gt;='FG1125way_Regular Symbol(2wild)'!E$16,"",IF(C22=0,"",IF(OR(C22=$AA$1,C22=$AB$1,C23=$AA$1,C23=$AB$1,C24=$AA$1,,C24=$AB$1),0,1)))</f>
        <v>1</v>
      </c>
      <c r="AC22" s="3">
        <f>IF($A22&gt;='FG1125way_Regular Symbol(2wild)'!F$16,"",IF(D22=0,"",IF(OR(D22=$AA$1,D22=$AB$1,D23=$AA$1,D23=$AB$1,D24=$AA$1,D24=$AB$1,D25=$AA$1,D25=$AB$1,D26=$AA$1,D26=$AB$1),0,1)))</f>
        <v>1</v>
      </c>
      <c r="AD22" s="3">
        <f>IF($A22&gt;='FG1125way_Regular Symbol(2wild)'!G$16,"",IF(E22=0,"",IF(OR(E22=$AA$1,E22=$AB$1,E23=$AA$1,E23=$AB$1,E24=$AA$1,E24=$AB$1,E25=$AA$1,E25=$AB$1,E26=$AA$1,E26=$AB$1),0,1)))</f>
        <v>1</v>
      </c>
      <c r="AE22" s="3">
        <f>IF($A22&gt;='FG1125way_Regular Symbol(2wild)'!H$16,"",IF(F22=0,"",IF(OR(F22=$AA$1,F22=$AB$1,F23=$AA$1,F23=$AB$1,F24=$AA$1,F24=$AB$1,F25=$AA$1,F25=$AB$1,F26=$AA$1,F26=$AB$1),0,1)))</f>
        <v>0</v>
      </c>
      <c r="AG22" s="344">
        <f>IF($A22&gt;='FG1125way_Regular Symbol(2wild)'!D$16,"",IF(B22=0,"",IF(OR(B22=$AG$1,B22=$AH$1,B23=$AG$1,B23=$AH$1,B24=$AG$1,B24=$AH$1),0,1)))</f>
        <v>0</v>
      </c>
      <c r="AH22" s="344">
        <f>IF($A22&gt;='FG1125way_Regular Symbol(2wild)'!E$16,"",IF(C22=0,"",IF(OR(C22=$AG$1,C22=$AH$1,C23=$AG$1,C23=$AH$1,C24=$AG$1,C24=$AH$1),0,1)))</f>
        <v>1</v>
      </c>
      <c r="AI22" s="3">
        <f>IF($A22&gt;='FG1125way_Regular Symbol(2wild)'!F$16,"",IF(D22=0,"",IF(OR(D22=$AG$1,D22=$AH$1,D23=$AG$1,D23=$AH$1,D24=$AG$1,D24=$AH$1,D25=$AG$1,D25=$AH$1,D26=$AG$1,D26=$AH$1),0,1)))</f>
        <v>1</v>
      </c>
      <c r="AJ22" s="3">
        <f>IF($A22&gt;='FG1125way_Regular Symbol(2wild)'!G$16,"",IF(E22=0,"",IF(OR(E22=$AG$1,E22=$AH$1,E23=$AG$1,E23=$AH$1,E24=$AG$1,E24=$AH$1,E25=$AG$1,E25=$AH$1,E26=$AG$1,E26=$AH$1),0,1)))</f>
        <v>1</v>
      </c>
      <c r="AK22" s="3">
        <f>IF($A22&gt;='FG1125way_Regular Symbol(2wild)'!H$16,"",IF(F22=0,"",IF(OR(F22=$AG$1,F22=$AH$1,F23=$AG$1,F23=$AH$1,F24=$AG$1,F24=$AH$1,F25=$AG$1,F25=$AH$1,F26=$AG$1,F26=$AH$1),0,1)))</f>
        <v>1</v>
      </c>
      <c r="AM22" s="344">
        <f>IF($A22&gt;='FG1125way_Regular Symbol(2wild)'!D$16,"",IF(B22=0,"",IF(OR(B22=$AM$1,B22=$AN$1,B23=$AM$1,B23=$AN$1,B24=$AM$1,B24=$AN$1),0,1)))</f>
        <v>0</v>
      </c>
      <c r="AN22" s="344">
        <f>IF($A22&gt;='FG1125way_Regular Symbol(2wild)'!E$16,"",IF(C22=0,"",IF(OR(C22=$AM$1,C22=$AN$1,C23=$AM$1,C23=$AN$1,C24=$AM$1,C24=$AN$1),0,1)))</f>
        <v>1</v>
      </c>
      <c r="AO22" s="3">
        <f>IF($A22&gt;='FG1125way_Regular Symbol(2wild)'!F$16,"",IF(D22=0,"",IF(OR(D22=$AM$1,D22=$AN$1,D23=$AM$1,D23=$AN$1,D24=$AM$1,D24=$AN$1,D25=$AM$1,D25=$AN$1,D26=$AM$1,D26=$AN$1),0,1)))</f>
        <v>0</v>
      </c>
      <c r="AP22" s="3">
        <f>IF($A22&gt;='FG1125way_Regular Symbol(2wild)'!G$16,"",IF(E22=0,"",IF(OR(E22=$AM$1,E22=$AN$1,E23=$AM$1,E23=$AN$1,E24=$AM$1,E24=$AN$1,E25=$AM$1,E25=$AN$1,E26=$AM$1,E26=$AN$1),0,1)))</f>
        <v>1</v>
      </c>
      <c r="AQ22" s="3">
        <f>IF($A22&gt;='FG1125way_Regular Symbol(2wild)'!H$16,"",IF(F22=0,"",IF(OR(F22=$AM$1,F22=$AN$1,F23=$AM$1,F23=$AN$1,F24=$AM$1,F24=$AN$1,F25=$AM$1,F25=$AN$1,F26=$AM$1,F26=$AN$1),0,1)))</f>
        <v>1</v>
      </c>
      <c r="AS22" s="344">
        <f>IF($A22&gt;='FG1125way_Regular Symbol(2wild)'!D$16,"",IF(B22=0,"",IF(OR(B22=$AM$1,B22=$AT$1,B23=$AM$1,B23=$AT$1,B24=$AM$1,B24=$AT$1),0,1)))</f>
        <v>0</v>
      </c>
      <c r="AT22" s="344">
        <f>IF($A22&gt;='FG1125way_Regular Symbol(2wild)'!E$16,"",IF(C22=0,"",IF(OR(C22=$AM$1,C22=$AT$1,C23=$AM$1,C23=$AT$1,C24=$AM$1,C24=$AT$1),0,1)))</f>
        <v>1</v>
      </c>
      <c r="AU22" s="3">
        <f>IF($A22&gt;='FG1125way_Regular Symbol(2wild)'!F$16,"",IF(D22=0,"",IF(OR(D22=$AM$1,D22=$AT$1,D23=$AM$1,D23=$AT$1,D24=$AM$1,D24=$AT$1,D25=$AM$1,D25=$AT$1,D26=$AM$1,D26=$AT$1),0,1)))</f>
        <v>1</v>
      </c>
      <c r="AV22" s="3">
        <f>IF($A22&gt;='FG1125way_Regular Symbol(2wild)'!G$16,"",IF(E22=0,"",IF(OR(E22=$AM$1,E22=$AT$1,E23=$AM$1,E23=$AT$1,E24=$AM$1,E24=$AT$1,E25=$AM$1,E25=$AT$1,E26=$AM$1,E26=$AT$1),0,1)))</f>
        <v>1</v>
      </c>
      <c r="AW22" s="3">
        <f>IF($A22&gt;='FG1125way_Regular Symbol(2wild)'!H$16,"",IF(F22=0,"",IF(OR(F22=$AM$1,F22=$AT$1,F23=$AM$1,F23=$AT$1,F24=$AM$1,F24=$AT$1,F25=$AM$1,F25=$AT$1,F26=$AM$1,F26=$AT$1),0,1)))</f>
        <v>1</v>
      </c>
      <c r="AY22" s="344">
        <f>IF($A22&gt;='FG1125way_Regular Symbol(2wild)'!D$16,"",IF(B22=0,"",IF(OR(B22=$AM$1,B22=$AZ$1,B23=$AM$1,B23=$AZ$1,B24=$AM$1,B24=$AZ$1),0,1)))</f>
        <v>0</v>
      </c>
      <c r="AZ22" s="344">
        <f>IF($A22&gt;='FG1125way_Regular Symbol(2wild)'!E$16,"",IF(C22=0,"",IF(OR(C22=$AM$1,C22=$AZ$1,C23=$AM$1,C23=$AZ$1,C24=$AM$1,C24=$AZ$1),0,1)))</f>
        <v>1</v>
      </c>
      <c r="BA22" s="3">
        <f>IF($A22&gt;='FG1125way_Regular Symbol(2wild)'!F$16,"",IF(D22=0,"",IF(OR(D22=$AM$1,D22=$AZ$1,D23=$AM$1,D23=$AZ$1,D24=$AM$1,D24=$AZ$1,D25=$AM$1,D25=$AZ$1,D26=$AM$1,D26=$AZ$1),0,1)))</f>
        <v>0</v>
      </c>
      <c r="BB22" s="3">
        <f>IF($A22&gt;='FG1125way_Regular Symbol(2wild)'!G$16,"",IF(E22=0,"",IF(OR(E22=$AM$1,E22=$AZ$1,E23=$AM$1,E23=$AZ$1,E24=$AM$1,E24=$AZ$1,E25=$AM$1,E25=$AZ$1,E26=$AM$1,E26=$AZ$1),0,1)))</f>
        <v>0</v>
      </c>
      <c r="BC22" s="3">
        <f>IF($A22&gt;='FG1125way_Regular Symbol(2wild)'!H$16,"",IF(F22=0,"",IF(OR(F22=$AM$1,F22=$AZ$1,F23=$AM$1,F23=$AZ$1,F24=$AM$1,F24=$AZ$1,F25=$AM$1,F25=$AZ$1,F26=$AM$1,F26=$AZ$1),0,1)))</f>
        <v>1</v>
      </c>
      <c r="BE22" s="344">
        <f>IF($A22&gt;='FG_576way_Regular Symbol(2wild)'!D$16,"",IF(B22=0,"",IF(OR(B22=$AM$1,B22=$BF$1,B23=$AM$1,B23=$BF$1,B24=$AM$1,B24=$BF$1),0,1)))</f>
        <v>0</v>
      </c>
      <c r="BF22" s="344">
        <f>IF($A22&gt;='FG_576way_Regular Symbol(2wild)'!E$16,"",IF(C22=0,"",IF(OR(C22=$AM$1,C22=$BF$1,C23=$AM$1,C23=$BF$1,C24=$AM$1,C24=$BF$1),0,1)))</f>
        <v>1</v>
      </c>
      <c r="BG22" s="3">
        <f>IF($A22&gt;='FG_576way_Regular Symbol(2wild)'!F$16,"",IF(D22=0,"",IF(OR(D22=$AM$1,D22=$BF$1,D23=$AM$1,D23=$BF$1,D24=$AM$1,D24=$BF$1,D25=$AM$1,D25=$BF$1,D26=$AM$1,D26=$BF$1),0,1)))</f>
        <v>1</v>
      </c>
      <c r="BH22" s="3">
        <f>IF($A22&gt;='FG_576way_Regular Symbol(2wild)'!G$16,"",IF(E22=0,"",IF(OR(E22=$AM$1,E22=$BF$1,E23=$AM$1,E23=$BF$1,E24=$AM$1,E24=$BF$1,E25=$AM$1,E25=$BF$1,E26=$AM$1,E26=$BF$1),0,1)))</f>
        <v>1</v>
      </c>
      <c r="BI22" s="3">
        <f>IF($A22&gt;='FG_576way_Regular Symbol(2wild)'!H$16,"",IF(F22=0,"",IF(OR(F22=$AM$1,F22=$BF$1,F23=$AM$1,F23=$BF$1,F24=$AM$1,F24=$BF$1,F25=$AM$1,F25=$BF$1,F26=$AM$1,F26=$BF$1),0,1)))</f>
        <v>1</v>
      </c>
      <c r="BK22" s="344">
        <f>IF($A22&gt;='FG_576way_Regular Symbol(2wild)'!D$16,"",IF(B22=0,"",IF(OR(B22=$AM$1,B22=$BL$1,B23=$AM$1,B23=$BL$1,B24=$AM$1,B24=$BL$1),0,1)))</f>
        <v>0</v>
      </c>
      <c r="BL22" s="344">
        <f>IF($A22&gt;='FG_576way_Regular Symbol(2wild)'!E$16,"",IF(C22=0,"",IF(OR(C22=$AM$1,C22=$BL$1,C23=$AM$1,C23=$BL$1,C24=$AM$1,C24=$BL$1),0,1)))</f>
        <v>1</v>
      </c>
      <c r="BM22" s="3">
        <f>IF($A22&gt;='FG_576way_Regular Symbol(2wild)'!F$16,"",IF(D22=0,"",IF(OR(D22=$AM$1,D22=$BL$1,D23=$AM$1,D23=$BL$1,D24=$AM$1,D24=$BL$1,D25=$AM$1,D25=$BL$1),0,1)))</f>
        <v>1</v>
      </c>
      <c r="BN22" s="3">
        <f>IF($A22&gt;='FG_576way_Regular Symbol(2wild)'!G$16,"",IF(E22=0,"",IF(OR(E22=$AM$1,E22=$BL$1,E23=$AM$1,E23=$BL$1,E24=$AM$1,E24=$BL$1,E25=$AM$1,E25=$BL$1),0,1)))</f>
        <v>1</v>
      </c>
      <c r="BO22" s="3">
        <f>IF($A22&gt;='FG_576way_Regular Symbol(2wild)'!H$16,"",IF(F22=0,"",IF(OR(F22=$AM$1,F22=$BL$1,F23=$AM$1,F23=$BL$1,F24=$AM$1,F24=$BL$1,F25=$AM$1,F25=$BL$1),0,1)))</f>
        <v>1</v>
      </c>
      <c r="BQ22" s="3">
        <f>IF($A22&gt;='FG1125way_Regular Symbol(2wild)'!D$16,"",IF(B22=0,"",IF(OR(B22=$BQ$1,B22=$BR$1,B23=$BQ$1,B23=$BR$1,B24=$BQ$1,B24=$BR$1),0,1)))</f>
        <v>0</v>
      </c>
      <c r="BR22" s="3">
        <f>IF($A22&gt;='FG1125way_Regular Symbol(2wild)'!E$16,"",IF(C22=0,"",IF(OR(C22=$BQ$1,C22=$BR$1,C23=$BQ$1,C23=$BR$1,C24=$BQ$1,C24=$BR$1),0,1)))</f>
        <v>1</v>
      </c>
      <c r="BS22" s="3">
        <f>IF($A22&gt;='FG1125way_Regular Symbol(2wild)'!F$16,"",IF(D22=0,"",IF(OR(D22=$BQ$1,D22=$BR$1,D23=$BQ$1,D23=$BR$1,D24=$BQ$1,D24=$BR$1,D25=$BQ$1,D25=$BR$1,D26=$BQ$1,D26=$BR$1),0,1)))</f>
        <v>1</v>
      </c>
      <c r="BT22" s="3">
        <f>IF($A22&gt;='FG1125way_Regular Symbol(2wild)'!G$16,"",IF(E22=0,"",IF(OR(E22=$BQ$1,E22=$BR$1,E23=$BQ$1,E23=$BR$1,E24=$BQ$1,E24=$BR$1,E25=$BQ$1,E25=$BR$1,E26=$BQ$1,E26=$BR$1),0,1)))</f>
        <v>1</v>
      </c>
      <c r="BU22" s="3">
        <f>IF($A22&gt;='FG1125way_Regular Symbol(2wild)'!H$16,"",IF(F22=0,"",IF(OR(F22=$BQ$1,F22=$BR$1,F23=$BQ$1,F23=$BR$1,F24=$BQ$1,F24=$BR$1,F25=$BQ$1,F25=$BR$1,F26=$BQ$1,F26=$BR$1),0,1)))</f>
        <v>1</v>
      </c>
      <c r="BW22" s="3">
        <f>IF($A22&gt;='FG1125way_Regular Symbol(2wild)'!D$16,"",IF(B22=0,"",IF(OR(B22=$BW$1,B23=$BW$1,B24=$BW$1,B22=$BX$1,B23=$BX$1,B24=$BX$1),0,1)))</f>
        <v>0</v>
      </c>
      <c r="BX22" s="3">
        <f>IF($A22&gt;='FG1125way_Regular Symbol(2wild)'!E$16,"",IF(C22=0,"",IF(OR(C22=$BW$1,C23=$BW$1,C24=$BW$1,C22=$BX$1,C23=$BX$1,C24=$BX$1),0,1)))</f>
        <v>0</v>
      </c>
      <c r="BY22" s="3">
        <f>IF($A22&gt;='FG1125way_Regular Symbol(2wild)'!F$16,"",IF(D22=0,"",IF(OR(D22=$BW$1,D23=$BW$1,D24=$BW$1,D22=$BX$1,D23=$BX$1,D24=$BX$1,D25=$BW$1,D25=$BX$1,D26=$BW$1,D26=$BX$1),0,1)))</f>
        <v>1</v>
      </c>
      <c r="BZ22" s="3">
        <f>IF($A22&gt;='FG1125way_Regular Symbol(2wild)'!G$16,"",IF(E22=0,"",IF(OR(E22=$BW$1,E23=$BW$1,E24=$BW$1,E22=$BX$1,E23=$BX$1,E24=$BX$1,E25=$BW$1,E25=$BX$1,E26=$BW$1,E26=$BX$1),0,1)))</f>
        <v>0</v>
      </c>
      <c r="CA22" s="3">
        <f>IF($A22&gt;='FG1125way_Regular Symbol(2wild)'!H$16,"",IF(F22=0,"",IF(OR(F22=$BW$1,F23=$BW$1,F24=$BW$1,F22=$BX$1,F23=$BX$1,F24=$BX$1,F25=$BW$1,F25=$BX$1,F26=$BW$1,F26=$BX$1),0,1)))</f>
        <v>1</v>
      </c>
      <c r="CC22" s="3">
        <f>IF($A22&gt;='FG1125way_Regular Symbol(2wild)'!D$16,"",IF(B22=0,"",IF(OR(B22=$BW$1,B23=$BW$1,B24=$BW$1,B22=$CD$1,B23=$CD$1,B24=$CD$1),0,1)))</f>
        <v>0</v>
      </c>
      <c r="CD22" s="3">
        <f>IF($A22&gt;='FG1125way_Regular Symbol(2wild)'!E$16,"",IF(C22=0,"",IF(OR(C22=$BW$1,C23=$BW$1,C24=$BW$1,C22=$CD$1,C23=$CD$1,C24=$CD$1),0,1)))</f>
        <v>0</v>
      </c>
      <c r="CE22" s="3">
        <f>IF($A22&gt;='FG1125way_Regular Symbol(2wild)'!F$16,"",IF(D22=0,"",IF(OR(D22=$BW$1,D23=$BW$1,D24=$BW$1,D22=$CD$1,D23=$CD$1,D24=$CD$1,D25=$BW$1,D25=$CD$1,D26=$BW$1,D26=$CD$1),0,1)))</f>
        <v>1</v>
      </c>
      <c r="CF22" s="3">
        <f>IF($A22&gt;='FG1125way_Regular Symbol(2wild)'!G$16,"",IF(E22=0,"",IF(OR(E22=$BW$1,E23=$BW$1,E24=$BW$1,E22=$CD$1,E23=$CD$1,E24=$CD$1,E25=$BW$1,E25=$CD$1,E26=$BW$1,E26=$CD$1),0,1)))</f>
        <v>1</v>
      </c>
      <c r="CG22" s="3">
        <f>IF($A22&gt;='FG1125way_Regular Symbol(2wild)'!H$16,"",IF(F22=0,"",IF(OR(F22=$BW$1,F23=$BW$1,F24=$BW$1,F22=$CD$1,F23=$CD$1,F24=$CD$1,F25=$BW$1,F25=$CD$1,F26=$BW$1,F26=$CD$1),0,1)))</f>
        <v>1</v>
      </c>
      <c r="CI22" s="3">
        <f>IF($A22&gt;='FG1125way_Regular Symbol(2wild)'!D$16,"",IF(B22=0,"",IF(OR(B22=$BW$1,B23=$BW$1,B24=$BW$1,B22=$CJ$1,B23=$CJ$1,B24=$CJ$1),0,1)))</f>
        <v>0</v>
      </c>
      <c r="CJ22" s="3">
        <f>IF($A22&gt;='FG1125way_Regular Symbol(2wild)'!E$16,"",IF(C22=0,"",IF(OR(C22=$BW$1,C23=$BW$1,C24=$BW$1,C22=$CJ$1,C23=$CJ$1,C24=$CJ$1),0,1)))</f>
        <v>1</v>
      </c>
      <c r="CK22" s="3">
        <f>IF($A22&gt;='FG1125way_Regular Symbol(2wild)'!F$16,"",IF(D22=0,"",IF(OR(D22=$BW$1,D23=$BW$1,D24=$BW$1,D22=$CJ$1,D23=$CJ$1,D24=$CJ$1,D25=$BW$1,D25=$CJ$1,D26=$BW$1,D26=$CJ$1),0,1)))</f>
        <v>1</v>
      </c>
      <c r="CL22" s="3">
        <f>IF($A22&gt;='FG1125way_Regular Symbol(2wild)'!G$16,"",IF(E22=0,"",IF(OR(E22=$BW$1,E23=$BW$1,E24=$BW$1,E22=$CJ$1,E23=$CJ$1,E24=$CJ$1,E25=$BW$1,E25=$CJ$1,E26=$BW$1,E26=$CJ$1),0,1)))</f>
        <v>1</v>
      </c>
      <c r="CM22" s="3">
        <f>IF($A22&gt;='FG1125way_Regular Symbol(2wild)'!H$16,"",IF(F22=0,"",IF(OR(F22=$BW$1,F23=$BW$1,F24=$BW$1,F22=$CJ$1,F23=$CJ$1,F24=$CJ$1,F25=$BW$1,F25=$CJ$1,F26=$BW$1,F26=$CJ$1),0,1)))</f>
        <v>0</v>
      </c>
      <c r="CO22" s="3">
        <f>IF($A22&gt;='FG1125way_Regular Symbol(2wild)'!D$16,"",IF(B22=0,"",IF(OR(B22=$BW$1,B23=$BW$1,B24=$BW$1,B22=$CP$1,B23=$CP$1,B24=$CP$1),0,1)))</f>
        <v>0</v>
      </c>
      <c r="CP22" s="3">
        <f>IF($A22&gt;='FG1125way_Regular Symbol(2wild)'!E$16,"",IF(C22=0,"",IF(OR(C22=$BW$1,C23=$BW$1,C24=$BW$1,C22=$CP$1,C23=$CP$1,C24=$CP$1),0,1)))</f>
        <v>1</v>
      </c>
      <c r="CQ22" s="3">
        <f>IF($A22&gt;='FG1125way_Regular Symbol(2wild)'!F$16,"",IF(D22=0,"",IF(OR(D22=$BW$1,D23=$BW$1,D24=$BW$1,D22=$CP$1,D23=$CP$1,D24=$CP$1,D25=$BW$1,D25=$CP$1,D26=$BW$1,D26=$CP$1),0,1)))</f>
        <v>0</v>
      </c>
      <c r="CR22" s="3">
        <f>IF($A22&gt;='FG1125way_Regular Symbol(2wild)'!G$16,"",IF(E22=0,"",IF(OR(E22=$BW$1,E23=$BW$1,E24=$BW$1,E22=$CP$1,E23=$CP$1,E24=$CP$1,E25=$BW$1,E25=$CP$1,E26=$BW$1,E26=$CP$1),0,1)))</f>
        <v>0</v>
      </c>
      <c r="CS22" s="3">
        <f>IF($A22&gt;='FG1125way_Regular Symbol(2wild)'!H$16,"",IF(F22=0,"",IF(OR(F22=$BW$1,F23=$BW$1,F24=$BW$1,F22=$CP$1,F23=$CP$1,F24=$CP$1,F25=$BW$1,F25=$CP$1,F26=$BW$1,F26=$CP$1),0,1)))</f>
        <v>0</v>
      </c>
      <c r="CU22" s="3">
        <f>IF($A22&gt;='FG1125way_Regular Symbol(2wild)'!D$16,"",IF(B22=0,"",IF(OR(B22=$BW$1,B23=$BW$1,B24=$BW$1,B22=$CV$1,B23=$CV$1,B24=$CV$1),0,1)))</f>
        <v>0</v>
      </c>
      <c r="CV22" s="3">
        <f>IF($A22&gt;='FG1125way_Regular Symbol(2wild)'!E$16,"",IF(C22=0,"",IF(OR(C22=$BW$1,C23=$BW$1,C24=$BW$1,C22=$CV$1,C23=$CV$1,C24=$CV$1),0,1)))</f>
        <v>1</v>
      </c>
      <c r="CW22" s="3">
        <f>IF($A22&gt;='FG1125way_Regular Symbol(2wild)'!F$16,"",IF(D22=0,"",IF(OR(D22=$BW$1,D23=$BW$1,D24=$BW$1,D22=$CV$1,D23=$CV$1,D24=$CV$1,D25=$BW$1,D25=$CV$1,D26=$BW$1,D26=$CV$1),0,1)))</f>
        <v>1</v>
      </c>
      <c r="CX22" s="3">
        <f>IF($A22&gt;='FG1125way_Regular Symbol(2wild)'!G$16,"",IF(E22=0,"",IF(OR(E22=$BW$1,E23=$BW$1,E24=$BW$1,E22=$CV$1,E23=$CV$1,E24=$CV$1,E25=$BW$1,E25=$CV$1,E26=$BW$1,E26=$CV$1),0,1)))</f>
        <v>1</v>
      </c>
      <c r="CY22" s="3">
        <f>IF($A22&gt;='FG1125way_Regular Symbol(2wild)'!H$16,"",IF(F22=0,"",IF(OR(F22=$BW$1,F23=$BW$1,F24=$BW$1,F22=$CV$1,F23=$CV$1,F24=$CV$1,F25=$BW$1,F25=$CV$1,F26=$BW$1,F26=$CV$1),0,1)))</f>
        <v>1</v>
      </c>
    </row>
    <row r="23" spans="1:103">
      <c r="A23" s="337">
        <f>IF('FG_243way_Regular Symbol'!L22="","",'FG_243way_Regular Symbol'!L22)</f>
        <v>19</v>
      </c>
      <c r="B23" s="191" t="str">
        <f>IF('FG_576way_Regular Symbol(2wild)'!Q22="",
IF($A23-'FG_576way_Regular Symbol(2wild)'!D$16&gt;='FG_1125way_RegularＸ_W()'!B$2-1,"",VLOOKUP($A23-'FG_243way_Regular Symbol'!D$16,'FG_576way_Regular Symbol(2wild)'!$P$3:$U$99,'FG_1125way_RegularＸ_W()'!B$3+1,FALSE)),
'FG_576way_Regular Symbol(2wild)'!Q22)</f>
        <v>WW</v>
      </c>
      <c r="C23" s="191" t="str">
        <f>IF('FG_576way_Regular Symbol(2wild)'!R22="",
IF($A23-'FG_576way_Regular Symbol(2wild)'!E$16&gt;='FG_1125way_RegularＸ_W()'!C$2-1,"",VLOOKUP($A23-'FG_243way_Regular Symbol'!E$16,'FG_576way_Regular Symbol(2wild)'!$P$3:$U$99,'FG_1125way_RegularＸ_W()'!C$3+1,FALSE)),
'FG_576way_Regular Symbol(2wild)'!R22)</f>
        <v>M1</v>
      </c>
      <c r="D23" s="191" t="str">
        <f>IF('FG_576way_Regular Symbol(2wild)'!S22="",
IF($A23-'FG_576way_Regular Symbol(2wild)'!F$16&gt;='FG_1125way_RegularＸ_W()'!D$2-1,"",VLOOKUP($A23-'FG_243way_Regular Symbol'!F$16,'FG_576way_Regular Symbol(2wild)'!$P$3:$U$99,'FG_1125way_RegularＸ_W()'!D$3+1,FALSE)),
'FG_576way_Regular Symbol(2wild)'!S22)</f>
        <v>M2</v>
      </c>
      <c r="E23" s="191" t="str">
        <f>IF('FG_576way_Regular Symbol(2wild)'!T22="",
IF($A23-'FG_576way_Regular Symbol(2wild)'!G$16&gt;='FG_1125way_RegularＸ_W()'!E$2-1,"",VLOOKUP($A23-'FG_243way_Regular Symbol'!G$16,'FG_576way_Regular Symbol(2wild)'!$P$3:$U$99,'FG_1125way_RegularＸ_W()'!E$3+1,FALSE)),
'FG_576way_Regular Symbol(2wild)'!T22)</f>
        <v>BN</v>
      </c>
      <c r="F23" s="191" t="str">
        <f>IF('FG_576way_Regular Symbol(2wild)'!U22="",
IF($A23-'FG_576way_Regular Symbol(2wild)'!H$16&gt;='FG_1125way_RegularＸ_W()'!F$2-1,"",VLOOKUP($A23-'FG_243way_Regular Symbol'!H$16,'FG_576way_Regular Symbol(2wild)'!$P$3:$U$99,'FG_1125way_RegularＸ_W()'!F$3+1,FALSE)),
'FG_576way_Regular Symbol(2wild)'!U22)</f>
        <v>TE</v>
      </c>
      <c r="N23" s="363">
        <f t="shared" si="0"/>
        <v>19</v>
      </c>
      <c r="O23" s="344">
        <f>IF($A23&gt;='FG1125way_Regular Symbol(2wild)'!D$16,"",IF(B23="","",IF(OR(B23=$O$1,B23=$P$1,B24=$O$1,B24=$P$1,B25=$O$1,B25=$P$1),0,1)))</f>
        <v>0</v>
      </c>
      <c r="P23" s="344">
        <f>IF($A23&gt;='FG1125way_Regular Symbol(2wild)'!E$16,"",IF(C23="","",IF(OR(C23=$O$1,C23=$P$1,C24=$O$1,C24=$P$1,C25=$O$1,C25=$P$1),0,1)))</f>
        <v>0</v>
      </c>
      <c r="Q23" s="344">
        <f>IF($A23&gt;='FG1125way_Regular Symbol(2wild)'!F$16,"",IF(D23="","",IF(OR(D23=$O$1,D23=$P$1,D24=$O$1,D24=$P$1,D25=$O$1,D25=$P$1,D26=$O$1,D26=$P$1,D27=$O$1,D27=$P$1),0,1)))</f>
        <v>1</v>
      </c>
      <c r="R23" s="344">
        <f>IF($A23&gt;='FG1125way_Regular Symbol(2wild)'!G$16,"",IF(E23="","",IF(OR(E23=$O$1,E23=$P$1,E24=$O$1,E24=$P$1,E25=$O$1,E25=$P$1,E26=$O$1,E26=$P$1,E27=$O$1,E27=$P$1),0,1)))</f>
        <v>0</v>
      </c>
      <c r="S23" s="344">
        <f>IF($A23&gt;='FG1125way_Regular Symbol(2wild)'!H$16,"",IF(F23="","",IF(OR(F23=$O$1,F23=$P$1,F24=$O$1,F24=$P$1,F25=$O$1,F25=$P$1,F26=$O$1,F26=$P$1,F27=$O$1,F27=$P$1),0,1)))</f>
        <v>1</v>
      </c>
      <c r="U23" s="344">
        <f>IF($A23&gt;='FG1125way_Regular Symbol(2wild)'!D$16,"",IF(B23=0,"",IF(OR(B23=$U$1,B23=$V$1,B24=$U$1,B24=$V$1,B25=$U$1,B25=$V$1),0,1)))</f>
        <v>0</v>
      </c>
      <c r="V23" s="344">
        <f>IF($A23&gt;='FG1125way_Regular Symbol(2wild)'!E$16,"",IF(C23=0,"",IF(OR(C23=$U$1,C23=$V$1,C24=$U$1,C24=$V$1,C25=$U$1,C25=$V$1),0,1)))</f>
        <v>1</v>
      </c>
      <c r="W23" s="3">
        <f>IF($A23&gt;='FG1125way_Regular Symbol(2wild)'!F$16,"",IF(D23=0,"",IF(OR(D23=$U$1,D23=$V$1,D24=$U$1,D24=$V$1,D25=$U$1,D25=$V$1,D26=$U$1,D26=$V$1,D27=$U$1,D27=$V$1),0,1)))</f>
        <v>0</v>
      </c>
      <c r="X23" s="3">
        <f>IF($A23&gt;='FG1125way_Regular Symbol(2wild)'!G$16,"",IF(E23=0,"",IF(OR(E23=$U$1,E23=$V$1,E24=$U$1,E24=$V$1,E25=$U$1,E25=$V$1,E26=$U$1,E26=$V$1,E27=$U$1,E27=$V$1),0,1)))</f>
        <v>1</v>
      </c>
      <c r="Y23" s="3">
        <f>IF($A23&gt;='FG1125way_Regular Symbol(2wild)'!H$16,"",IF(F23=0,"",IF(OR(F23=$U$1,F23=$V$1,F24=$U$1,F24=$V$1,F25=$U$1,F25=$V$1,F26=$U$1,F26=$V$1,F27=$U$1,F27=$V$1),0,1)))</f>
        <v>1</v>
      </c>
      <c r="AA23" s="344">
        <f>IF($A23&gt;='FG1125way_Regular Symbol(2wild)'!D$16,"",IF(B23=0,"",IF(OR(B23=$AA$1,B23=$AB$1,B24=$AA$1,B24=$AB$1,B25=$AA$1,,B25=$AB$1),0,1)))</f>
        <v>0</v>
      </c>
      <c r="AB23" s="344">
        <f>IF($A23&gt;='FG1125way_Regular Symbol(2wild)'!E$16,"",IF(C23=0,"",IF(OR(C23=$AA$1,C23=$AB$1,C24=$AA$1,C24=$AB$1,C25=$AA$1,,C25=$AB$1),0,1)))</f>
        <v>1</v>
      </c>
      <c r="AC23" s="3">
        <f>IF($A23&gt;='FG1125way_Regular Symbol(2wild)'!F$16,"",IF(D23=0,"",IF(OR(D23=$AA$1,D23=$AB$1,D24=$AA$1,D24=$AB$1,D25=$AA$1,D25=$AB$1,D26=$AA$1,D26=$AB$1,D27=$AA$1,D27=$AB$1),0,1)))</f>
        <v>1</v>
      </c>
      <c r="AD23" s="3">
        <f>IF($A23&gt;='FG1125way_Regular Symbol(2wild)'!G$16,"",IF(E23=0,"",IF(OR(E23=$AA$1,E23=$AB$1,E24=$AA$1,E24=$AB$1,E25=$AA$1,E25=$AB$1,E26=$AA$1,E26=$AB$1,E27=$AA$1,E27=$AB$1),0,1)))</f>
        <v>1</v>
      </c>
      <c r="AE23" s="3">
        <f>IF($A23&gt;='FG1125way_Regular Symbol(2wild)'!H$16,"",IF(F23=0,"",IF(OR(F23=$AA$1,F23=$AB$1,F24=$AA$1,F24=$AB$1,F25=$AA$1,F25=$AB$1,F26=$AA$1,F26=$AB$1,F27=$AA$1,F27=$AB$1),0,1)))</f>
        <v>1</v>
      </c>
      <c r="AG23" s="344">
        <f>IF($A23&gt;='FG1125way_Regular Symbol(2wild)'!D$16,"",IF(B23=0,"",IF(OR(B23=$AG$1,B23=$AH$1,B24=$AG$1,B24=$AH$1,B25=$AG$1,B25=$AH$1),0,1)))</f>
        <v>0</v>
      </c>
      <c r="AH23" s="344">
        <f>IF($A23&gt;='FG1125way_Regular Symbol(2wild)'!E$16,"",IF(C23=0,"",IF(OR(C23=$AG$1,C23=$AH$1,C24=$AG$1,C24=$AH$1,C25=$AG$1,C25=$AH$1),0,1)))</f>
        <v>0</v>
      </c>
      <c r="AI23" s="3">
        <f>IF($A23&gt;='FG1125way_Regular Symbol(2wild)'!F$16,"",IF(D23=0,"",IF(OR(D23=$AG$1,D23=$AH$1,D24=$AG$1,D24=$AH$1,D25=$AG$1,D25=$AH$1,D26=$AG$1,D26=$AH$1,D27=$AG$1,D27=$AH$1),0,1)))</f>
        <v>1</v>
      </c>
      <c r="AJ23" s="3">
        <f>IF($A23&gt;='FG1125way_Regular Symbol(2wild)'!G$16,"",IF(E23=0,"",IF(OR(E23=$AG$1,E23=$AH$1,E24=$AG$1,E24=$AH$1,E25=$AG$1,E25=$AH$1,E26=$AG$1,E26=$AH$1,E27=$AG$1,E27=$AH$1),0,1)))</f>
        <v>1</v>
      </c>
      <c r="AK23" s="3">
        <f>IF($A23&gt;='FG1125way_Regular Symbol(2wild)'!H$16,"",IF(F23=0,"",IF(OR(F23=$AG$1,F23=$AH$1,F24=$AG$1,F24=$AH$1,F25=$AG$1,F25=$AH$1,F26=$AG$1,F26=$AH$1,F27=$AG$1,F27=$AH$1),0,1)))</f>
        <v>1</v>
      </c>
      <c r="AM23" s="344">
        <f>IF($A23&gt;='FG1125way_Regular Symbol(2wild)'!D$16,"",IF(B23=0,"",IF(OR(B23=$AM$1,B23=$AN$1,B24=$AM$1,B24=$AN$1,B25=$AM$1,B25=$AN$1),0,1)))</f>
        <v>0</v>
      </c>
      <c r="AN23" s="344">
        <f>IF($A23&gt;='FG1125way_Regular Symbol(2wild)'!E$16,"",IF(C23=0,"",IF(OR(C23=$AM$1,C23=$AN$1,C24=$AM$1,C24=$AN$1,C25=$AM$1,C25=$AN$1),0,1)))</f>
        <v>1</v>
      </c>
      <c r="AO23" s="3">
        <f>IF($A23&gt;='FG1125way_Regular Symbol(2wild)'!F$16,"",IF(D23=0,"",IF(OR(D23=$AM$1,D23=$AN$1,D24=$AM$1,D24=$AN$1,D25=$AM$1,D25=$AN$1,D26=$AM$1,D26=$AN$1,D27=$AM$1,D27=$AN$1),0,1)))</f>
        <v>0</v>
      </c>
      <c r="AP23" s="3">
        <f>IF($A23&gt;='FG1125way_Regular Symbol(2wild)'!G$16,"",IF(E23=0,"",IF(OR(E23=$AM$1,E23=$AN$1,E24=$AM$1,E24=$AN$1,E25=$AM$1,E25=$AN$1,E26=$AM$1,E26=$AN$1,E27=$AM$1,E27=$AN$1),0,1)))</f>
        <v>0</v>
      </c>
      <c r="AQ23" s="3">
        <f>IF($A23&gt;='FG1125way_Regular Symbol(2wild)'!H$16,"",IF(F23=0,"",IF(OR(F23=$AM$1,F23=$AN$1,F24=$AM$1,F24=$AN$1,F25=$AM$1,F25=$AN$1,F26=$AM$1,F26=$AN$1,F27=$AM$1,F27=$AN$1),0,1)))</f>
        <v>1</v>
      </c>
      <c r="AS23" s="344">
        <f>IF($A23&gt;='FG1125way_Regular Symbol(2wild)'!D$16,"",IF(B23=0,"",IF(OR(B23=$AM$1,B23=$AT$1,B24=$AM$1,B24=$AT$1,B25=$AM$1,B25=$AT$1),0,1)))</f>
        <v>0</v>
      </c>
      <c r="AT23" s="344">
        <f>IF($A23&gt;='FG1125way_Regular Symbol(2wild)'!E$16,"",IF(C23=0,"",IF(OR(C23=$AM$1,C23=$AT$1,C24=$AM$1,C24=$AT$1,C25=$AM$1,C25=$AT$1),0,1)))</f>
        <v>1</v>
      </c>
      <c r="AU23" s="3">
        <f>IF($A23&gt;='FG1125way_Regular Symbol(2wild)'!F$16,"",IF(D23=0,"",IF(OR(D23=$AM$1,D23=$AT$1,D24=$AM$1,D24=$AT$1,D25=$AM$1,D25=$AT$1,D26=$AM$1,D26=$AT$1,D27=$AM$1,D27=$AT$1),0,1)))</f>
        <v>1</v>
      </c>
      <c r="AV23" s="3">
        <f>IF($A23&gt;='FG1125way_Regular Symbol(2wild)'!G$16,"",IF(E23=0,"",IF(OR(E23=$AM$1,E23=$AT$1,E24=$AM$1,E24=$AT$1,E25=$AM$1,E25=$AT$1,E26=$AM$1,E26=$AT$1,E27=$AM$1,E27=$AT$1),0,1)))</f>
        <v>1</v>
      </c>
      <c r="AW23" s="3">
        <f>IF($A23&gt;='FG1125way_Regular Symbol(2wild)'!H$16,"",IF(F23=0,"",IF(OR(F23=$AM$1,F23=$AT$1,F24=$AM$1,F24=$AT$1,F25=$AM$1,F25=$AT$1,F26=$AM$1,F26=$AT$1,F27=$AM$1,F27=$AT$1),0,1)))</f>
        <v>1</v>
      </c>
      <c r="AY23" s="344">
        <f>IF($A23&gt;='FG1125way_Regular Symbol(2wild)'!D$16,"",IF(B23=0,"",IF(OR(B23=$AM$1,B23=$AZ$1,B24=$AM$1,B24=$AZ$1,B25=$AM$1,B25=$AZ$1),0,1)))</f>
        <v>0</v>
      </c>
      <c r="AZ23" s="344">
        <f>IF($A23&gt;='FG1125way_Regular Symbol(2wild)'!E$16,"",IF(C23=0,"",IF(OR(C23=$AM$1,C23=$AZ$1,C24=$AM$1,C24=$AZ$1,C25=$AM$1,C25=$AZ$1),0,1)))</f>
        <v>1</v>
      </c>
      <c r="BA23" s="3">
        <f>IF($A23&gt;='FG1125way_Regular Symbol(2wild)'!F$16,"",IF(D23=0,"",IF(OR(D23=$AM$1,D23=$AZ$1,D24=$AM$1,D24=$AZ$1,D25=$AM$1,D25=$AZ$1,D26=$AM$1,D26=$AZ$1,D27=$AM$1,D27=$AZ$1),0,1)))</f>
        <v>0</v>
      </c>
      <c r="BB23" s="3">
        <f>IF($A23&gt;='FG1125way_Regular Symbol(2wild)'!G$16,"",IF(E23=0,"",IF(OR(E23=$AM$1,E23=$AZ$1,E24=$AM$1,E24=$AZ$1,E25=$AM$1,E25=$AZ$1,E26=$AM$1,E26=$AZ$1,E27=$AM$1,E27=$AZ$1),0,1)))</f>
        <v>0</v>
      </c>
      <c r="BC23" s="3">
        <f>IF($A23&gt;='FG1125way_Regular Symbol(2wild)'!H$16,"",IF(F23=0,"",IF(OR(F23=$AM$1,F23=$AZ$1,F24=$AM$1,F24=$AZ$1,F25=$AM$1,F25=$AZ$1,F26=$AM$1,F26=$AZ$1,F27=$AM$1,F27=$AZ$1),0,1)))</f>
        <v>1</v>
      </c>
      <c r="BE23" s="344">
        <f>IF($A23&gt;='FG_576way_Regular Symbol(2wild)'!D$16,"",IF(B23=0,"",IF(OR(B23=$AM$1,B23=$BF$1,B24=$AM$1,B24=$BF$1,B25=$AM$1,B25=$BF$1),0,1)))</f>
        <v>0</v>
      </c>
      <c r="BF23" s="344">
        <f>IF($A23&gt;='FG_576way_Regular Symbol(2wild)'!E$16,"",IF(C23=0,"",IF(OR(C23=$AM$1,C23=$BF$1,C24=$AM$1,C24=$BF$1,C25=$AM$1,C25=$BF$1),0,1)))</f>
        <v>1</v>
      </c>
      <c r="BG23" s="3">
        <f>IF($A23&gt;='FG_576way_Regular Symbol(2wild)'!F$16,"",IF(D23=0,"",IF(OR(D23=$AM$1,D23=$BF$1,D24=$AM$1,D24=$BF$1,D25=$AM$1,D25=$BF$1,D26=$AM$1,D26=$BF$1,D27=$AM$1,D27=$BF$1),0,1)))</f>
        <v>1</v>
      </c>
      <c r="BH23" s="3">
        <f>IF($A23&gt;='FG_576way_Regular Symbol(2wild)'!G$16,"",IF(E23=0,"",IF(OR(E23=$AM$1,E23=$BF$1,E24=$AM$1,E24=$BF$1,E25=$AM$1,E25=$BF$1,E26=$AM$1,E26=$BF$1,E27=$AM$1,E27=$BF$1),0,1)))</f>
        <v>1</v>
      </c>
      <c r="BI23" s="3">
        <f>IF($A23&gt;='FG_576way_Regular Symbol(2wild)'!H$16,"",IF(F23=0,"",IF(OR(F23=$AM$1,F23=$BF$1,F24=$AM$1,F24=$BF$1,F25=$AM$1,F25=$BF$1,F26=$AM$1,F26=$BF$1,F27=$AM$1,F27=$BF$1),0,1)))</f>
        <v>1</v>
      </c>
      <c r="BK23" s="344">
        <f>IF($A23&gt;='FG_576way_Regular Symbol(2wild)'!D$16,"",IF(B23=0,"",IF(OR(B23=$AM$1,B23=$BL$1,B24=$AM$1,B24=$BL$1,B25=$AM$1,B25=$BL$1),0,1)))</f>
        <v>0</v>
      </c>
      <c r="BL23" s="344">
        <f>IF($A23&gt;='FG_576way_Regular Symbol(2wild)'!E$16,"",IF(C23=0,"",IF(OR(C23=$AM$1,C23=$BL$1,C24=$AM$1,C24=$BL$1,C25=$AM$1,C25=$BL$1),0,1)))</f>
        <v>1</v>
      </c>
      <c r="BM23" s="3">
        <f>IF($A23&gt;='FG_576way_Regular Symbol(2wild)'!F$16,"",IF(D23=0,"",IF(OR(D23=$AM$1,D23=$BL$1,D24=$AM$1,D24=$BL$1,D25=$AM$1,D25=$BL$1,D26=$AM$1,D26=$BL$1),0,1)))</f>
        <v>1</v>
      </c>
      <c r="BN23" s="3">
        <f>IF($A23&gt;='FG_576way_Regular Symbol(2wild)'!G$16,"",IF(E23=0,"",IF(OR(E23=$AM$1,E23=$BL$1,E24=$AM$1,E24=$BL$1,E25=$AM$1,E25=$BL$1,E26=$AM$1,E26=$BL$1),0,1)))</f>
        <v>1</v>
      </c>
      <c r="BO23" s="3">
        <f>IF($A23&gt;='FG_576way_Regular Symbol(2wild)'!H$16,"",IF(F23=0,"",IF(OR(F23=$AM$1,F23=$BL$1,F24=$AM$1,F24=$BL$1,F25=$AM$1,F25=$BL$1,F26=$AM$1,F26=$BL$1),0,1)))</f>
        <v>1</v>
      </c>
      <c r="BQ23" s="3">
        <f>IF($A23&gt;='FG1125way_Regular Symbol(2wild)'!D$16,"",IF(B23=0,"",IF(OR(B23=$BQ$1,B23=$BR$1,B24=$BQ$1,B24=$BR$1,B25=$BQ$1,B25=$BR$1),0,1)))</f>
        <v>0</v>
      </c>
      <c r="BR23" s="3">
        <f>IF($A23&gt;='FG1125way_Regular Symbol(2wild)'!E$16,"",IF(C23=0,"",IF(OR(C23=$BQ$1,C23=$BR$1,C24=$BQ$1,C24=$BR$1,C25=$BQ$1,C25=$BR$1),0,1)))</f>
        <v>1</v>
      </c>
      <c r="BS23" s="3">
        <f>IF($A23&gt;='FG1125way_Regular Symbol(2wild)'!F$16,"",IF(D23=0,"",IF(OR(D23=$BQ$1,D23=$BR$1,D24=$BQ$1,D24=$BR$1,D25=$BQ$1,D25=$BR$1,D26=$BQ$1,D26=$BR$1,D27=$BQ$1,D27=$BR$1),0,1)))</f>
        <v>1</v>
      </c>
      <c r="BT23" s="3">
        <f>IF($A23&gt;='FG1125way_Regular Symbol(2wild)'!G$16,"",IF(E23=0,"",IF(OR(E23=$BQ$1,E23=$BR$1,E24=$BQ$1,E24=$BR$1,E25=$BQ$1,E25=$BR$1,E26=$BQ$1,E26=$BR$1,E27=$BQ$1,E27=$BR$1),0,1)))</f>
        <v>1</v>
      </c>
      <c r="BU23" s="3">
        <f>IF($A23&gt;='FG1125way_Regular Symbol(2wild)'!H$16,"",IF(F23=0,"",IF(OR(F23=$BQ$1,F23=$BR$1,F24=$BQ$1,F24=$BR$1,F25=$BQ$1,F25=$BR$1,F26=$BQ$1,F26=$BR$1,F27=$BQ$1,F27=$BR$1),0,1)))</f>
        <v>1</v>
      </c>
      <c r="BW23" s="3">
        <f>IF($A23&gt;='FG1125way_Regular Symbol(2wild)'!D$16,"",IF(B23=0,"",IF(OR(B23=$BW$1,B24=$BW$1,B25=$BW$1,B23=$BX$1,B24=$BX$1,B25=$BX$1),0,1)))</f>
        <v>0</v>
      </c>
      <c r="BX23" s="3">
        <f>IF($A23&gt;='FG1125way_Regular Symbol(2wild)'!E$16,"",IF(C23=0,"",IF(OR(C23=$BW$1,C24=$BW$1,C25=$BW$1,C23=$BX$1,C24=$BX$1,C25=$BX$1),0,1)))</f>
        <v>1</v>
      </c>
      <c r="BY23" s="3">
        <f>IF($A23&gt;='FG1125way_Regular Symbol(2wild)'!F$16,"",IF(D23=0,"",IF(OR(D23=$BW$1,D24=$BW$1,D25=$BW$1,D23=$BX$1,D24=$BX$1,D25=$BX$1,D26=$BW$1,D26=$BX$1,D27=$BW$1,D27=$BX$1),0,1)))</f>
        <v>1</v>
      </c>
      <c r="BZ23" s="3">
        <f>IF($A23&gt;='FG1125way_Regular Symbol(2wild)'!G$16,"",IF(E23=0,"",IF(OR(E23=$BW$1,E24=$BW$1,E25=$BW$1,E23=$BX$1,E24=$BX$1,E25=$BX$1,E26=$BW$1,E26=$BX$1,E27=$BW$1,E27=$BX$1),0,1)))</f>
        <v>0</v>
      </c>
      <c r="CA23" s="3">
        <f>IF($A23&gt;='FG1125way_Regular Symbol(2wild)'!H$16,"",IF(F23=0,"",IF(OR(F23=$BW$1,F24=$BW$1,F25=$BW$1,F23=$BX$1,F24=$BX$1,F25=$BX$1,F26=$BW$1,F26=$BX$1,F27=$BW$1,F27=$BX$1),0,1)))</f>
        <v>0</v>
      </c>
      <c r="CC23" s="3">
        <f>IF($A23&gt;='FG1125way_Regular Symbol(2wild)'!D$16,"",IF(B23=0,"",IF(OR(B23=$BW$1,B24=$BW$1,B25=$BW$1,B23=$CD$1,B24=$CD$1,B25=$CD$1),0,1)))</f>
        <v>0</v>
      </c>
      <c r="CD23" s="3">
        <f>IF($A23&gt;='FG1125way_Regular Symbol(2wild)'!E$16,"",IF(C23=0,"",IF(OR(C23=$BW$1,C24=$BW$1,C25=$BW$1,C23=$CD$1,C24=$CD$1,C25=$CD$1),0,1)))</f>
        <v>0</v>
      </c>
      <c r="CE23" s="3">
        <f>IF($A23&gt;='FG1125way_Regular Symbol(2wild)'!F$16,"",IF(D23=0,"",IF(OR(D23=$BW$1,D24=$BW$1,D25=$BW$1,D23=$CD$1,D24=$CD$1,D25=$CD$1,D26=$BW$1,D26=$CD$1,D27=$BW$1,D27=$CD$1),0,1)))</f>
        <v>1</v>
      </c>
      <c r="CF23" s="3">
        <f>IF($A23&gt;='FG1125way_Regular Symbol(2wild)'!G$16,"",IF(E23=0,"",IF(OR(E23=$BW$1,E24=$BW$1,E25=$BW$1,E23=$CD$1,E24=$CD$1,E25=$CD$1,E26=$BW$1,E26=$CD$1,E27=$BW$1,E27=$CD$1),0,1)))</f>
        <v>1</v>
      </c>
      <c r="CG23" s="3">
        <f>IF($A23&gt;='FG1125way_Regular Symbol(2wild)'!H$16,"",IF(F23=0,"",IF(OR(F23=$BW$1,F24=$BW$1,F25=$BW$1,F23=$CD$1,F24=$CD$1,F25=$CD$1,F26=$BW$1,F26=$CD$1,F27=$BW$1,F27=$CD$1),0,1)))</f>
        <v>1</v>
      </c>
      <c r="CI23" s="3">
        <f>IF($A23&gt;='FG1125way_Regular Symbol(2wild)'!D$16,"",IF(B23=0,"",IF(OR(B23=$BW$1,B24=$BW$1,B25=$BW$1,B23=$CJ$1,B24=$CJ$1,B25=$CJ$1),0,1)))</f>
        <v>0</v>
      </c>
      <c r="CJ23" s="3">
        <f>IF($A23&gt;='FG1125way_Regular Symbol(2wild)'!E$16,"",IF(C23=0,"",IF(OR(C23=$BW$1,C24=$BW$1,C25=$BW$1,C23=$CJ$1,C24=$CJ$1,C25=$CJ$1),0,1)))</f>
        <v>1</v>
      </c>
      <c r="CK23" s="3">
        <f>IF($A23&gt;='FG1125way_Regular Symbol(2wild)'!F$16,"",IF(D23=0,"",IF(OR(D23=$BW$1,D24=$BW$1,D25=$BW$1,D23=$CJ$1,D24=$CJ$1,D25=$CJ$1,D26=$BW$1,D26=$CJ$1,D27=$BW$1,D27=$CJ$1),0,1)))</f>
        <v>1</v>
      </c>
      <c r="CL23" s="3">
        <f>IF($A23&gt;='FG1125way_Regular Symbol(2wild)'!G$16,"",IF(E23=0,"",IF(OR(E23=$BW$1,E24=$BW$1,E25=$BW$1,E23=$CJ$1,E24=$CJ$1,E25=$CJ$1,E26=$BW$1,E26=$CJ$1,E27=$BW$1,E27=$CJ$1),0,1)))</f>
        <v>1</v>
      </c>
      <c r="CM23" s="3">
        <f>IF($A23&gt;='FG1125way_Regular Symbol(2wild)'!H$16,"",IF(F23=0,"",IF(OR(F23=$BW$1,F24=$BW$1,F25=$BW$1,F23=$CJ$1,F24=$CJ$1,F25=$CJ$1,F26=$BW$1,F26=$CJ$1,F27=$BW$1,F27=$CJ$1),0,1)))</f>
        <v>0</v>
      </c>
      <c r="CO23" s="3">
        <f>IF($A23&gt;='FG1125way_Regular Symbol(2wild)'!D$16,"",IF(B23=0,"",IF(OR(B23=$BW$1,B24=$BW$1,B25=$BW$1,B23=$CP$1,B24=$CP$1,B25=$CP$1),0,1)))</f>
        <v>0</v>
      </c>
      <c r="CP23" s="3">
        <f>IF($A23&gt;='FG1125way_Regular Symbol(2wild)'!E$16,"",IF(C23=0,"",IF(OR(C23=$BW$1,C24=$BW$1,C25=$BW$1,C23=$CP$1,C24=$CP$1,C25=$CP$1),0,1)))</f>
        <v>1</v>
      </c>
      <c r="CQ23" s="3">
        <f>IF($A23&gt;='FG1125way_Regular Symbol(2wild)'!F$16,"",IF(D23=0,"",IF(OR(D23=$BW$1,D24=$BW$1,D25=$BW$1,D23=$CP$1,D24=$CP$1,D25=$CP$1,D26=$BW$1,D26=$CP$1,D27=$BW$1,D27=$CP$1),0,1)))</f>
        <v>1</v>
      </c>
      <c r="CR23" s="3">
        <f>IF($A23&gt;='FG1125way_Regular Symbol(2wild)'!G$16,"",IF(E23=0,"",IF(OR(E23=$BW$1,E24=$BW$1,E25=$BW$1,E23=$CP$1,E24=$CP$1,E25=$CP$1,E26=$BW$1,E26=$CP$1,E27=$BW$1,E27=$CP$1),0,1)))</f>
        <v>1</v>
      </c>
      <c r="CS23" s="3">
        <f>IF($A23&gt;='FG1125way_Regular Symbol(2wild)'!H$16,"",IF(F23=0,"",IF(OR(F23=$BW$1,F24=$BW$1,F25=$BW$1,F23=$CP$1,F24=$CP$1,F25=$CP$1,F26=$BW$1,F26=$CP$1,F27=$BW$1,F27=$CP$1),0,1)))</f>
        <v>0</v>
      </c>
      <c r="CU23" s="3">
        <f>IF($A23&gt;='FG1125way_Regular Symbol(2wild)'!D$16,"",IF(B23=0,"",IF(OR(B23=$BW$1,B24=$BW$1,B25=$BW$1,B23=$CV$1,B24=$CV$1,B25=$CV$1),0,1)))</f>
        <v>0</v>
      </c>
      <c r="CV23" s="3">
        <f>IF($A23&gt;='FG1125way_Regular Symbol(2wild)'!E$16,"",IF(C23=0,"",IF(OR(C23=$BW$1,C24=$BW$1,C25=$BW$1,C23=$CV$1,C24=$CV$1,C25=$CV$1),0,1)))</f>
        <v>1</v>
      </c>
      <c r="CW23" s="3">
        <f>IF($A23&gt;='FG1125way_Regular Symbol(2wild)'!F$16,"",IF(D23=0,"",IF(OR(D23=$BW$1,D24=$BW$1,D25=$BW$1,D23=$CV$1,D24=$CV$1,D25=$CV$1,D26=$BW$1,D26=$CV$1,D27=$BW$1,D27=$CV$1),0,1)))</f>
        <v>1</v>
      </c>
      <c r="CX23" s="3">
        <f>IF($A23&gt;='FG1125way_Regular Symbol(2wild)'!G$16,"",IF(E23=0,"",IF(OR(E23=$BW$1,E24=$BW$1,E25=$BW$1,E23=$CV$1,E24=$CV$1,E25=$CV$1,E26=$BW$1,E26=$CV$1,E27=$BW$1,E27=$CV$1),0,1)))</f>
        <v>1</v>
      </c>
      <c r="CY23" s="3">
        <f>IF($A23&gt;='FG1125way_Regular Symbol(2wild)'!H$16,"",IF(F23=0,"",IF(OR(F23=$BW$1,F24=$BW$1,F25=$BW$1,F23=$CV$1,F24=$CV$1,F25=$CV$1,F26=$BW$1,F26=$CV$1,F27=$BW$1,F27=$CV$1),0,1)))</f>
        <v>1</v>
      </c>
    </row>
    <row r="24" spans="1:103">
      <c r="A24" s="337">
        <f>IF('FG_243way_Regular Symbol'!L23="","",'FG_243way_Regular Symbol'!L23)</f>
        <v>20</v>
      </c>
      <c r="B24" s="191" t="str">
        <f>IF('FG_576way_Regular Symbol(2wild)'!Q23="",
IF($A24-'FG_576way_Regular Symbol(2wild)'!D$16&gt;='FG_1125way_RegularＸ_W()'!B$2-1,"",VLOOKUP($A24-'FG_243way_Regular Symbol'!D$16,'FG_576way_Regular Symbol(2wild)'!$P$3:$U$99,'FG_1125way_RegularＸ_W()'!B$3+1,FALSE)),
'FG_576way_Regular Symbol(2wild)'!Q23)</f>
        <v>K</v>
      </c>
      <c r="C24" s="191" t="str">
        <f>IF('FG_576way_Regular Symbol(2wild)'!R23="",
IF($A24-'FG_576way_Regular Symbol(2wild)'!E$16&gt;='FG_1125way_RegularＸ_W()'!C$2-1,"",VLOOKUP($A24-'FG_243way_Regular Symbol'!E$16,'FG_576way_Regular Symbol(2wild)'!$P$3:$U$99,'FG_1125way_RegularＸ_W()'!C$3+1,FALSE)),
'FG_576way_Regular Symbol(2wild)'!R23)</f>
        <v>Q</v>
      </c>
      <c r="D24" s="191" t="str">
        <f>IF('FG_576way_Regular Symbol(2wild)'!S23="",
IF($A24-'FG_576way_Regular Symbol(2wild)'!F$16&gt;='FG_1125way_RegularＸ_W()'!D$2-1,"",VLOOKUP($A24-'FG_243way_Regular Symbol'!F$16,'FG_576way_Regular Symbol(2wild)'!$P$3:$U$99,'FG_1125way_RegularＸ_W()'!D$3+1,FALSE)),
'FG_576way_Regular Symbol(2wild)'!S23)</f>
        <v>BN</v>
      </c>
      <c r="E24" s="191" t="str">
        <f>IF('FG_576way_Regular Symbol(2wild)'!T23="",
IF($A24-'FG_576way_Regular Symbol(2wild)'!G$16&gt;='FG_1125way_RegularＸ_W()'!E$2-1,"",VLOOKUP($A24-'FG_243way_Regular Symbol'!G$16,'FG_576way_Regular Symbol(2wild)'!$P$3:$U$99,'FG_1125way_RegularＸ_W()'!E$3+1,FALSE)),
'FG_576way_Regular Symbol(2wild)'!T23)</f>
        <v>M1</v>
      </c>
      <c r="F24" s="191" t="str">
        <f>IF('FG_576way_Regular Symbol(2wild)'!U23="",
IF($A24-'FG_576way_Regular Symbol(2wild)'!H$16&gt;='FG_1125way_RegularＸ_W()'!F$2-1,"",VLOOKUP($A24-'FG_243way_Regular Symbol'!H$16,'FG_576way_Regular Symbol(2wild)'!$P$3:$U$99,'FG_1125way_RegularＸ_W()'!F$3+1,FALSE)),
'FG_576way_Regular Symbol(2wild)'!U23)</f>
        <v>J</v>
      </c>
      <c r="N24" s="363">
        <f t="shared" si="0"/>
        <v>20</v>
      </c>
      <c r="O24" s="344">
        <f>IF($A24&gt;='FG1125way_Regular Symbol(2wild)'!D$16,"",IF(B24="","",IF(OR(B24=$O$1,B24=$P$1,B25=$O$1,B25=$P$1,B26=$O$1,B26=$P$1),0,1)))</f>
        <v>1</v>
      </c>
      <c r="P24" s="344">
        <f>IF($A24&gt;='FG1125way_Regular Symbol(2wild)'!E$16,"",IF(C24="","",IF(OR(C24=$O$1,C24=$P$1,C25=$O$1,C25=$P$1,C26=$O$1,C26=$P$1),0,1)))</f>
        <v>1</v>
      </c>
      <c r="Q24" s="344">
        <f>IF($A24&gt;='FG1125way_Regular Symbol(2wild)'!F$16,"",IF(D24="","",IF(OR(D24=$O$1,D24=$P$1,D25=$O$1,D25=$P$1,D26=$O$1,D26=$P$1,D27=$O$1,D27=$P$1,D28=$O$1,D28=$P$1),0,1)))</f>
        <v>1</v>
      </c>
      <c r="R24" s="344">
        <f>IF($A24&gt;='FG1125way_Regular Symbol(2wild)'!G$16,"",IF(E24="","",IF(OR(E24=$O$1,E24=$P$1,E25=$O$1,E25=$P$1,E26=$O$1,E26=$P$1,E27=$O$1,E27=$P$1,E28=$O$1,E28=$P$1),0,1)))</f>
        <v>0</v>
      </c>
      <c r="S24" s="344">
        <f>IF($A24&gt;='FG1125way_Regular Symbol(2wild)'!H$16,"",IF(F24="","",IF(OR(F24=$O$1,F24=$P$1,F25=$O$1,F25=$P$1,F26=$O$1,F26=$P$1,F27=$O$1,F27=$P$1,F28=$O$1,F28=$P$1),0,1)))</f>
        <v>1</v>
      </c>
      <c r="U24" s="344">
        <f>IF($A24&gt;='FG1125way_Regular Symbol(2wild)'!D$16,"",IF(B24=0,"",IF(OR(B24=$U$1,B24=$V$1,B25=$U$1,B25=$V$1,B26=$U$1,B26=$V$1),0,1)))</f>
        <v>1</v>
      </c>
      <c r="V24" s="344">
        <f>IF($A24&gt;='FG1125way_Regular Symbol(2wild)'!E$16,"",IF(C24=0,"",IF(OR(C24=$U$1,C24=$V$1,C25=$U$1,C25=$V$1,C26=$U$1,C26=$V$1),0,1)))</f>
        <v>1</v>
      </c>
      <c r="W24" s="3">
        <f>IF($A24&gt;='FG1125way_Regular Symbol(2wild)'!F$16,"",IF(D24=0,"",IF(OR(D24=$U$1,D24=$V$1,D25=$U$1,D25=$V$1,D26=$U$1,D26=$V$1,D27=$U$1,D27=$V$1,D28=$U$1,D28=$V$1),0,1)))</f>
        <v>1</v>
      </c>
      <c r="X24" s="3">
        <f>IF($A24&gt;='FG1125way_Regular Symbol(2wild)'!G$16,"",IF(E24=0,"",IF(OR(E24=$U$1,E24=$V$1,E25=$U$1,E25=$V$1,E26=$U$1,E26=$V$1,E27=$U$1,E27=$V$1,E28=$U$1,E28=$V$1),0,1)))</f>
        <v>1</v>
      </c>
      <c r="Y24" s="3">
        <f>IF($A24&gt;='FG1125way_Regular Symbol(2wild)'!H$16,"",IF(F24=0,"",IF(OR(F24=$U$1,F24=$V$1,F25=$U$1,F25=$V$1,F26=$U$1,F26=$V$1,F27=$U$1,F27=$V$1,F28=$U$1,F28=$V$1),0,1)))</f>
        <v>1</v>
      </c>
      <c r="AA24" s="344">
        <f>IF($A24&gt;='FG1125way_Regular Symbol(2wild)'!D$16,"",IF(B24=0,"",IF(OR(B24=$AA$1,B24=$AB$1,B25=$AA$1,B25=$AB$1,B26=$AA$1,,B26=$AB$1),0,1)))</f>
        <v>1</v>
      </c>
      <c r="AB24" s="344">
        <f>IF($A24&gt;='FG1125way_Regular Symbol(2wild)'!E$16,"",IF(C24=0,"",IF(OR(C24=$AA$1,C24=$AB$1,C25=$AA$1,C25=$AB$1,C26=$AA$1,,C26=$AB$1),0,1)))</f>
        <v>1</v>
      </c>
      <c r="AC24" s="3">
        <f>IF($A24&gt;='FG1125way_Regular Symbol(2wild)'!F$16,"",IF(D24=0,"",IF(OR(D24=$AA$1,D24=$AB$1,D25=$AA$1,D25=$AB$1,D26=$AA$1,D26=$AB$1,D27=$AA$1,D27=$AB$1,D28=$AA$1,D28=$AB$1),0,1)))</f>
        <v>1</v>
      </c>
      <c r="AD24" s="3">
        <f>IF($A24&gt;='FG1125way_Regular Symbol(2wild)'!G$16,"",IF(E24=0,"",IF(OR(E24=$AA$1,E24=$AB$1,E25=$AA$1,E25=$AB$1,E26=$AA$1,E26=$AB$1,E27=$AA$1,E27=$AB$1,E28=$AA$1,E28=$AB$1),0,1)))</f>
        <v>1</v>
      </c>
      <c r="AE24" s="3">
        <f>IF($A24&gt;='FG1125way_Regular Symbol(2wild)'!H$16,"",IF(F24=0,"",IF(OR(F24=$AA$1,F24=$AB$1,F25=$AA$1,F25=$AB$1,F26=$AA$1,F26=$AB$1,F27=$AA$1,F27=$AB$1,F28=$AA$1,F28=$AB$1),0,1)))</f>
        <v>1</v>
      </c>
      <c r="AG24" s="344">
        <f>IF($A24&gt;='FG1125way_Regular Symbol(2wild)'!D$16,"",IF(B24=0,"",IF(OR(B24=$AG$1,B24=$AH$1,B25=$AG$1,B25=$AH$1,B26=$AG$1,B26=$AH$1),0,1)))</f>
        <v>1</v>
      </c>
      <c r="AH24" s="344">
        <f>IF($A24&gt;='FG1125way_Regular Symbol(2wild)'!E$16,"",IF(C24=0,"",IF(OR(C24=$AG$1,C24=$AH$1,C25=$AG$1,C25=$AH$1,C26=$AG$1,C26=$AH$1),0,1)))</f>
        <v>0</v>
      </c>
      <c r="AI24" s="3">
        <f>IF($A24&gt;='FG1125way_Regular Symbol(2wild)'!F$16,"",IF(D24=0,"",IF(OR(D24=$AG$1,D24=$AH$1,D25=$AG$1,D25=$AH$1,D26=$AG$1,D26=$AH$1,D27=$AG$1,D27=$AH$1,D28=$AG$1,D28=$AH$1),0,1)))</f>
        <v>1</v>
      </c>
      <c r="AJ24" s="3">
        <f>IF($A24&gt;='FG1125way_Regular Symbol(2wild)'!G$16,"",IF(E24=0,"",IF(OR(E24=$AG$1,E24=$AH$1,E25=$AG$1,E25=$AH$1,E26=$AG$1,E26=$AH$1,E27=$AG$1,E27=$AH$1,E28=$AG$1,E28=$AH$1),0,1)))</f>
        <v>1</v>
      </c>
      <c r="AK24" s="3">
        <f>IF($A24&gt;='FG1125way_Regular Symbol(2wild)'!H$16,"",IF(F24=0,"",IF(OR(F24=$AG$1,F24=$AH$1,F25=$AG$1,F25=$AH$1,F26=$AG$1,F26=$AH$1,F27=$AG$1,F27=$AH$1,F28=$AG$1,F28=$AH$1),0,1)))</f>
        <v>1</v>
      </c>
      <c r="AM24" s="344">
        <f>IF($A24&gt;='FG1125way_Regular Symbol(2wild)'!D$16,"",IF(B24=0,"",IF(OR(B24=$AM$1,B24=$AN$1,B25=$AM$1,B25=$AN$1,B26=$AM$1,B26=$AN$1),0,1)))</f>
        <v>0</v>
      </c>
      <c r="AN24" s="344">
        <f>IF($A24&gt;='FG1125way_Regular Symbol(2wild)'!E$16,"",IF(C24=0,"",IF(OR(C24=$AM$1,C24=$AN$1,C25=$AM$1,C25=$AN$1,C26=$AM$1,C26=$AN$1),0,1)))</f>
        <v>1</v>
      </c>
      <c r="AO24" s="3">
        <f>IF($A24&gt;='FG1125way_Regular Symbol(2wild)'!F$16,"",IF(D24=0,"",IF(OR(D24=$AM$1,D24=$AN$1,D25=$AM$1,D25=$AN$1,D26=$AM$1,D26=$AN$1,D27=$AM$1,D27=$AN$1,D28=$AM$1,D28=$AN$1),0,1)))</f>
        <v>0</v>
      </c>
      <c r="AP24" s="3">
        <f>IF($A24&gt;='FG1125way_Regular Symbol(2wild)'!G$16,"",IF(E24=0,"",IF(OR(E24=$AM$1,E24=$AN$1,E25=$AM$1,E25=$AN$1,E26=$AM$1,E26=$AN$1,E27=$AM$1,E27=$AN$1,E28=$AM$1,E28=$AN$1),0,1)))</f>
        <v>0</v>
      </c>
      <c r="AQ24" s="3">
        <f>IF($A24&gt;='FG1125way_Regular Symbol(2wild)'!H$16,"",IF(F24=0,"",IF(OR(F24=$AM$1,F24=$AN$1,F25=$AM$1,F25=$AN$1,F26=$AM$1,F26=$AN$1,F27=$AM$1,F27=$AN$1,F28=$AM$1,F28=$AN$1),0,1)))</f>
        <v>1</v>
      </c>
      <c r="AS24" s="344">
        <f>IF($A24&gt;='FG1125way_Regular Symbol(2wild)'!D$16,"",IF(B24=0,"",IF(OR(B24=$AM$1,B24=$AT$1,B25=$AM$1,B25=$AT$1,B26=$AM$1,B26=$AT$1),0,1)))</f>
        <v>1</v>
      </c>
      <c r="AT24" s="344">
        <f>IF($A24&gt;='FG1125way_Regular Symbol(2wild)'!E$16,"",IF(C24=0,"",IF(OR(C24=$AM$1,C24=$AT$1,C25=$AM$1,C25=$AT$1,C26=$AM$1,C26=$AT$1),0,1)))</f>
        <v>1</v>
      </c>
      <c r="AU24" s="3">
        <f>IF($A24&gt;='FG1125way_Regular Symbol(2wild)'!F$16,"",IF(D24=0,"",IF(OR(D24=$AM$1,D24=$AT$1,D25=$AM$1,D25=$AT$1,D26=$AM$1,D26=$AT$1,D27=$AM$1,D27=$AT$1,D28=$AM$1,D28=$AT$1),0,1)))</f>
        <v>1</v>
      </c>
      <c r="AV24" s="3">
        <f>IF($A24&gt;='FG1125way_Regular Symbol(2wild)'!G$16,"",IF(E24=0,"",IF(OR(E24=$AM$1,E24=$AT$1,E25=$AM$1,E25=$AT$1,E26=$AM$1,E26=$AT$1,E27=$AM$1,E27=$AT$1,E28=$AM$1,E28=$AT$1),0,1)))</f>
        <v>1</v>
      </c>
      <c r="AW24" s="3">
        <f>IF($A24&gt;='FG1125way_Regular Symbol(2wild)'!H$16,"",IF(F24=0,"",IF(OR(F24=$AM$1,F24=$AT$1,F25=$AM$1,F25=$AT$1,F26=$AM$1,F26=$AT$1,F27=$AM$1,F27=$AT$1,F28=$AM$1,F28=$AT$1),0,1)))</f>
        <v>1</v>
      </c>
      <c r="AY24" s="344">
        <f>IF($A24&gt;='FG1125way_Regular Symbol(2wild)'!D$16,"",IF(B24=0,"",IF(OR(B24=$AM$1,B24=$AZ$1,B25=$AM$1,B25=$AZ$1,B26=$AM$1,B26=$AZ$1),0,1)))</f>
        <v>1</v>
      </c>
      <c r="AZ24" s="344">
        <f>IF($A24&gt;='FG1125way_Regular Symbol(2wild)'!E$16,"",IF(C24=0,"",IF(OR(C24=$AM$1,C24=$AZ$1,C25=$AM$1,C25=$AZ$1,C26=$AM$1,C26=$AZ$1),0,1)))</f>
        <v>1</v>
      </c>
      <c r="BA24" s="3">
        <f>IF($A24&gt;='FG1125way_Regular Symbol(2wild)'!F$16,"",IF(D24=0,"",IF(OR(D24=$AM$1,D24=$AZ$1,D25=$AM$1,D25=$AZ$1,D26=$AM$1,D26=$AZ$1,D27=$AM$1,D27=$AZ$1,D28=$AM$1,D28=$AZ$1),0,1)))</f>
        <v>0</v>
      </c>
      <c r="BB24" s="3">
        <f>IF($A24&gt;='FG1125way_Regular Symbol(2wild)'!G$16,"",IF(E24=0,"",IF(OR(E24=$AM$1,E24=$AZ$1,E25=$AM$1,E25=$AZ$1,E26=$AM$1,E26=$AZ$1,E27=$AM$1,E27=$AZ$1,E28=$AM$1,E28=$AZ$1),0,1)))</f>
        <v>1</v>
      </c>
      <c r="BC24" s="3">
        <f>IF($A24&gt;='FG1125way_Regular Symbol(2wild)'!H$16,"",IF(F24=0,"",IF(OR(F24=$AM$1,F24=$AZ$1,F25=$AM$1,F25=$AZ$1,F26=$AM$1,F26=$AZ$1,F27=$AM$1,F27=$AZ$1,F28=$AM$1,F28=$AZ$1),0,1)))</f>
        <v>1</v>
      </c>
      <c r="BE24" s="344">
        <f>IF($A24&gt;='FG_576way_Regular Symbol(2wild)'!D$16,"",IF(B24=0,"",IF(OR(B24=$AM$1,B24=$BF$1,B25=$AM$1,B25=$BF$1,B26=$AM$1,B26=$BF$1),0,1)))</f>
        <v>1</v>
      </c>
      <c r="BF24" s="344">
        <f>IF($A24&gt;='FG_576way_Regular Symbol(2wild)'!E$16,"",IF(C24=0,"",IF(OR(C24=$AM$1,C24=$BF$1,C25=$AM$1,C25=$BF$1,C26=$AM$1,C26=$BF$1),0,1)))</f>
        <v>1</v>
      </c>
      <c r="BG24" s="3">
        <f>IF($A24&gt;='FG_576way_Regular Symbol(2wild)'!F$16,"",IF(D24=0,"",IF(OR(D24=$AM$1,D24=$BF$1,D25=$AM$1,D25=$BF$1,D26=$AM$1,D26=$BF$1,D27=$AM$1,D27=$BF$1,D28=$AM$1,D28=$BF$1),0,1)))</f>
        <v>1</v>
      </c>
      <c r="BH24" s="3">
        <f>IF($A24&gt;='FG_576way_Regular Symbol(2wild)'!G$16,"",IF(E24=0,"",IF(OR(E24=$AM$1,E24=$BF$1,E25=$AM$1,E25=$BF$1,E26=$AM$1,E26=$BF$1,E27=$AM$1,E27=$BF$1,E28=$AM$1,E28=$BF$1),0,1)))</f>
        <v>1</v>
      </c>
      <c r="BI24" s="3">
        <f>IF($A24&gt;='FG_576way_Regular Symbol(2wild)'!H$16,"",IF(F24=0,"",IF(OR(F24=$AM$1,F24=$BF$1,F25=$AM$1,F25=$BF$1,F26=$AM$1,F26=$BF$1,F27=$AM$1,F27=$BF$1,F28=$AM$1,F28=$BF$1),0,1)))</f>
        <v>1</v>
      </c>
      <c r="BK24" s="344">
        <f>IF($A24&gt;='FG_576way_Regular Symbol(2wild)'!D$16,"",IF(B24=0,"",IF(OR(B24=$AM$1,B24=$BL$1,B25=$AM$1,B25=$BL$1,B26=$AM$1,B26=$BL$1),0,1)))</f>
        <v>1</v>
      </c>
      <c r="BL24" s="344">
        <f>IF($A24&gt;='FG_576way_Regular Symbol(2wild)'!E$16,"",IF(C24=0,"",IF(OR(C24=$AM$1,C24=$BL$1,C25=$AM$1,C25=$BL$1,C26=$AM$1,C26=$BL$1),0,1)))</f>
        <v>1</v>
      </c>
      <c r="BM24" s="3">
        <f>IF($A24&gt;='FG_576way_Regular Symbol(2wild)'!F$16,"",IF(D24=0,"",IF(OR(D24=$AM$1,D24=$BL$1,D25=$AM$1,D25=$BL$1,D26=$AM$1,D26=$BL$1,D27=$AM$1,D27=$BL$1),0,1)))</f>
        <v>1</v>
      </c>
      <c r="BN24" s="3">
        <f>IF($A24&gt;='FG_576way_Regular Symbol(2wild)'!G$16,"",IF(E24=0,"",IF(OR(E24=$AM$1,E24=$BL$1,E25=$AM$1,E25=$BL$1,E26=$AM$1,E26=$BL$1,E27=$AM$1,E27=$BL$1),0,1)))</f>
        <v>1</v>
      </c>
      <c r="BO24" s="3">
        <f>IF($A24&gt;='FG_576way_Regular Symbol(2wild)'!H$16,"",IF(F24=0,"",IF(OR(F24=$AM$1,F24=$BL$1,F25=$AM$1,F25=$BL$1,F26=$AM$1,F26=$BL$1,F27=$AM$1,F27=$BL$1),0,1)))</f>
        <v>1</v>
      </c>
      <c r="BQ24" s="3">
        <f>IF($A24&gt;='FG1125way_Regular Symbol(2wild)'!D$16,"",IF(B24=0,"",IF(OR(B24=$BQ$1,B24=$BR$1,B25=$BQ$1,B25=$BR$1,B26=$BQ$1,B26=$BR$1),0,1)))</f>
        <v>1</v>
      </c>
      <c r="BR24" s="3">
        <f>IF($A24&gt;='FG1125way_Regular Symbol(2wild)'!E$16,"",IF(C24=0,"",IF(OR(C24=$BQ$1,C24=$BR$1,C25=$BQ$1,C25=$BR$1,C26=$BQ$1,C26=$BR$1),0,1)))</f>
        <v>1</v>
      </c>
      <c r="BS24" s="3">
        <f>IF($A24&gt;='FG1125way_Regular Symbol(2wild)'!F$16,"",IF(D24=0,"",IF(OR(D24=$BQ$1,D24=$BR$1,D25=$BQ$1,D25=$BR$1,D26=$BQ$1,D26=$BR$1,D27=$BQ$1,D27=$BR$1,D28=$BQ$1,D28=$BR$1),0,1)))</f>
        <v>1</v>
      </c>
      <c r="BT24" s="3">
        <f>IF($A24&gt;='FG1125way_Regular Symbol(2wild)'!G$16,"",IF(E24=0,"",IF(OR(E24=$BQ$1,E24=$BR$1,E25=$BQ$1,E25=$BR$1,E26=$BQ$1,E26=$BR$1,E27=$BQ$1,E27=$BR$1,E28=$BQ$1,E28=$BR$1),0,1)))</f>
        <v>1</v>
      </c>
      <c r="BU24" s="3">
        <f>IF($A24&gt;='FG1125way_Regular Symbol(2wild)'!H$16,"",IF(F24=0,"",IF(OR(F24=$BQ$1,F24=$BR$1,F25=$BQ$1,F25=$BR$1,F26=$BQ$1,F26=$BR$1,F27=$BQ$1,F27=$BR$1,F28=$BQ$1,F28=$BR$1),0,1)))</f>
        <v>1</v>
      </c>
      <c r="BW24" s="3">
        <f>IF($A24&gt;='FG1125way_Regular Symbol(2wild)'!D$16,"",IF(B24=0,"",IF(OR(B24=$BW$1,B25=$BW$1,B26=$BW$1,B24=$BX$1,B25=$BX$1,B26=$BX$1),0,1)))</f>
        <v>0</v>
      </c>
      <c r="BX24" s="3">
        <f>IF($A24&gt;='FG1125way_Regular Symbol(2wild)'!E$16,"",IF(C24=0,"",IF(OR(C24=$BW$1,C25=$BW$1,C26=$BW$1,C24=$BX$1,C25=$BX$1,C26=$BX$1),0,1)))</f>
        <v>1</v>
      </c>
      <c r="BY24" s="3">
        <f>IF($A24&gt;='FG1125way_Regular Symbol(2wild)'!F$16,"",IF(D24=0,"",IF(OR(D24=$BW$1,D25=$BW$1,D26=$BW$1,D24=$BX$1,D25=$BX$1,D26=$BX$1,D27=$BW$1,D27=$BX$1,D28=$BW$1,D28=$BX$1),0,1)))</f>
        <v>1</v>
      </c>
      <c r="BZ24" s="3">
        <f>IF($A24&gt;='FG1125way_Regular Symbol(2wild)'!G$16,"",IF(E24=0,"",IF(OR(E24=$BW$1,E25=$BW$1,E26=$BW$1,E24=$BX$1,E25=$BX$1,E26=$BX$1,E27=$BW$1,E27=$BX$1,E28=$BW$1,E28=$BX$1),0,1)))</f>
        <v>0</v>
      </c>
      <c r="CA24" s="3">
        <f>IF($A24&gt;='FG1125way_Regular Symbol(2wild)'!H$16,"",IF(F24=0,"",IF(OR(F24=$BW$1,F25=$BW$1,F26=$BW$1,F24=$BX$1,F25=$BX$1,F26=$BX$1,F27=$BW$1,F27=$BX$1,F28=$BW$1,F28=$BX$1),0,1)))</f>
        <v>0</v>
      </c>
      <c r="CC24" s="3">
        <f>IF($A24&gt;='FG1125way_Regular Symbol(2wild)'!D$16,"",IF(B24=0,"",IF(OR(B24=$BW$1,B25=$BW$1,B26=$BW$1,B24=$CD$1,B25=$CD$1,B26=$CD$1),0,1)))</f>
        <v>0</v>
      </c>
      <c r="CD24" s="3">
        <f>IF($A24&gt;='FG1125way_Regular Symbol(2wild)'!E$16,"",IF(C24=0,"",IF(OR(C24=$BW$1,C25=$BW$1,C26=$BW$1,C24=$CD$1,C25=$CD$1,C26=$CD$1),0,1)))</f>
        <v>0</v>
      </c>
      <c r="CE24" s="3">
        <f>IF($A24&gt;='FG1125way_Regular Symbol(2wild)'!F$16,"",IF(D24=0,"",IF(OR(D24=$BW$1,D25=$BW$1,D26=$BW$1,D24=$CD$1,D25=$CD$1,D26=$CD$1,D27=$BW$1,D27=$CD$1,D28=$BW$1,D28=$CD$1),0,1)))</f>
        <v>1</v>
      </c>
      <c r="CF24" s="3">
        <f>IF($A24&gt;='FG1125way_Regular Symbol(2wild)'!G$16,"",IF(E24=0,"",IF(OR(E24=$BW$1,E25=$BW$1,E26=$BW$1,E24=$CD$1,E25=$CD$1,E26=$CD$1,E27=$BW$1,E27=$CD$1,E28=$BW$1,E28=$CD$1),0,1)))</f>
        <v>1</v>
      </c>
      <c r="CG24" s="3">
        <f>IF($A24&gt;='FG1125way_Regular Symbol(2wild)'!H$16,"",IF(F24=0,"",IF(OR(F24=$BW$1,F25=$BW$1,F26=$BW$1,F24=$CD$1,F25=$CD$1,F26=$CD$1,F27=$BW$1,F27=$CD$1,F28=$BW$1,F28=$CD$1),0,1)))</f>
        <v>1</v>
      </c>
      <c r="CI24" s="3">
        <f>IF($A24&gt;='FG1125way_Regular Symbol(2wild)'!D$16,"",IF(B24=0,"",IF(OR(B24=$BW$1,B25=$BW$1,B26=$BW$1,B24=$CJ$1,B25=$CJ$1,B26=$CJ$1),0,1)))</f>
        <v>1</v>
      </c>
      <c r="CJ24" s="3">
        <f>IF($A24&gt;='FG1125way_Regular Symbol(2wild)'!E$16,"",IF(C24=0,"",IF(OR(C24=$BW$1,C25=$BW$1,C26=$BW$1,C24=$CJ$1,C25=$CJ$1,C26=$CJ$1),0,1)))</f>
        <v>1</v>
      </c>
      <c r="CK24" s="3">
        <f>IF($A24&gt;='FG1125way_Regular Symbol(2wild)'!F$16,"",IF(D24=0,"",IF(OR(D24=$BW$1,D25=$BW$1,D26=$BW$1,D24=$CJ$1,D25=$CJ$1,D26=$CJ$1,D27=$BW$1,D27=$CJ$1,D28=$BW$1,D28=$CJ$1),0,1)))</f>
        <v>0</v>
      </c>
      <c r="CL24" s="3">
        <f>IF($A24&gt;='FG1125way_Regular Symbol(2wild)'!G$16,"",IF(E24=0,"",IF(OR(E24=$BW$1,E25=$BW$1,E26=$BW$1,E24=$CJ$1,E25=$CJ$1,E26=$CJ$1,E27=$BW$1,E27=$CJ$1,E28=$BW$1,E28=$CJ$1),0,1)))</f>
        <v>1</v>
      </c>
      <c r="CM24" s="3">
        <f>IF($A24&gt;='FG1125way_Regular Symbol(2wild)'!H$16,"",IF(F24=0,"",IF(OR(F24=$BW$1,F25=$BW$1,F26=$BW$1,F24=$CJ$1,F25=$CJ$1,F26=$CJ$1,F27=$BW$1,F27=$CJ$1,F28=$BW$1,F28=$CJ$1),0,1)))</f>
        <v>0</v>
      </c>
      <c r="CO24" s="3">
        <f>IF($A24&gt;='FG1125way_Regular Symbol(2wild)'!D$16,"",IF(B24=0,"",IF(OR(B24=$BW$1,B25=$BW$1,B26=$BW$1,B24=$CP$1,B25=$CP$1,B26=$CP$1),0,1)))</f>
        <v>1</v>
      </c>
      <c r="CP24" s="3">
        <f>IF($A24&gt;='FG1125way_Regular Symbol(2wild)'!E$16,"",IF(C24=0,"",IF(OR(C24=$BW$1,C25=$BW$1,C26=$BW$1,C24=$CP$1,C25=$CP$1,C26=$CP$1),0,1)))</f>
        <v>1</v>
      </c>
      <c r="CQ24" s="3">
        <f>IF($A24&gt;='FG1125way_Regular Symbol(2wild)'!F$16,"",IF(D24=0,"",IF(OR(D24=$BW$1,D25=$BW$1,D26=$BW$1,D24=$CP$1,D25=$CP$1,D26=$CP$1,D27=$BW$1,D27=$CP$1,D28=$BW$1,D28=$CP$1),0,1)))</f>
        <v>1</v>
      </c>
      <c r="CR24" s="3">
        <f>IF($A24&gt;='FG1125way_Regular Symbol(2wild)'!G$16,"",IF(E24=0,"",IF(OR(E24=$BW$1,E25=$BW$1,E26=$BW$1,E24=$CP$1,E25=$CP$1,E26=$CP$1,E27=$BW$1,E27=$CP$1,E28=$BW$1,E28=$CP$1),0,1)))</f>
        <v>1</v>
      </c>
      <c r="CS24" s="3">
        <f>IF($A24&gt;='FG1125way_Regular Symbol(2wild)'!H$16,"",IF(F24=0,"",IF(OR(F24=$BW$1,F25=$BW$1,F26=$BW$1,F24=$CP$1,F25=$CP$1,F26=$CP$1,F27=$BW$1,F27=$CP$1,F28=$BW$1,F28=$CP$1),0,1)))</f>
        <v>1</v>
      </c>
      <c r="CU24" s="3">
        <f>IF($A24&gt;='FG1125way_Regular Symbol(2wild)'!D$16,"",IF(B24=0,"",IF(OR(B24=$BW$1,B25=$BW$1,B26=$BW$1,B24=$CV$1,B25=$CV$1,B26=$CV$1),0,1)))</f>
        <v>1</v>
      </c>
      <c r="CV24" s="3">
        <f>IF($A24&gt;='FG1125way_Regular Symbol(2wild)'!E$16,"",IF(C24=0,"",IF(OR(C24=$BW$1,C25=$BW$1,C26=$BW$1,C24=$CV$1,C25=$CV$1,C26=$CV$1),0,1)))</f>
        <v>1</v>
      </c>
      <c r="CW24" s="3">
        <f>IF($A24&gt;='FG1125way_Regular Symbol(2wild)'!F$16,"",IF(D24=0,"",IF(OR(D24=$BW$1,D25=$BW$1,D26=$BW$1,D24=$CV$1,D25=$CV$1,D26=$CV$1,D27=$BW$1,D27=$CV$1,D28=$BW$1,D28=$CV$1),0,1)))</f>
        <v>1</v>
      </c>
      <c r="CX24" s="3">
        <f>IF($A24&gt;='FG1125way_Regular Symbol(2wild)'!G$16,"",IF(E24=0,"",IF(OR(E24=$BW$1,E25=$BW$1,E26=$BW$1,E24=$CV$1,E25=$CV$1,E26=$CV$1,E27=$BW$1,E27=$CV$1,E28=$BW$1,E28=$CV$1),0,1)))</f>
        <v>1</v>
      </c>
      <c r="CY24" s="3">
        <f>IF($A24&gt;='FG1125way_Regular Symbol(2wild)'!H$16,"",IF(F24=0,"",IF(OR(F24=$BW$1,F25=$BW$1,F26=$BW$1,F24=$CV$1,F25=$CV$1,F26=$CV$1,F27=$BW$1,F27=$CV$1,F28=$BW$1,F28=$CV$1),0,1)))</f>
        <v>1</v>
      </c>
    </row>
    <row r="25" spans="1:103">
      <c r="A25" s="337">
        <f>IF('FG_243way_Regular Symbol'!L24="","",'FG_243way_Regular Symbol'!L24)</f>
        <v>21</v>
      </c>
      <c r="B25" s="191" t="str">
        <f>IF('FG_576way_Regular Symbol(2wild)'!Q24="",
IF($A25-'FG_576way_Regular Symbol(2wild)'!D$16&gt;='FG_1125way_RegularＸ_W()'!B$2-1,"",VLOOKUP($A25-'FG_243way_Regular Symbol'!D$16,'FG_576way_Regular Symbol(2wild)'!$P$3:$U$99,'FG_1125way_RegularＸ_W()'!B$3+1,FALSE)),
'FG_576way_Regular Symbol(2wild)'!Q24)</f>
        <v>Q</v>
      </c>
      <c r="C25" s="191" t="str">
        <f>IF('FG_576way_Regular Symbol(2wild)'!R24="",
IF($A25-'FG_576way_Regular Symbol(2wild)'!E$16&gt;='FG_1125way_RegularＸ_W()'!C$2-1,"",VLOOKUP($A25-'FG_243way_Regular Symbol'!E$16,'FG_576way_Regular Symbol(2wild)'!$P$3:$U$99,'FG_1125way_RegularＸ_W()'!C$3+1,FALSE)),
'FG_576way_Regular Symbol(2wild)'!R24)</f>
        <v>M4</v>
      </c>
      <c r="D25" s="191" t="str">
        <f>IF('FG_576way_Regular Symbol(2wild)'!S24="",
IF($A25-'FG_576way_Regular Symbol(2wild)'!F$16&gt;='FG_1125way_RegularＸ_W()'!D$2-1,"",VLOOKUP($A25-'FG_243way_Regular Symbol'!F$16,'FG_576way_Regular Symbol(2wild)'!$P$3:$U$99,'FG_1125way_RegularＸ_W()'!D$3+1,FALSE)),
'FG_576way_Regular Symbol(2wild)'!S24)</f>
        <v>BN</v>
      </c>
      <c r="E25" s="191" t="str">
        <f>IF('FG_576way_Regular Symbol(2wild)'!T24="",
IF($A25-'FG_576way_Regular Symbol(2wild)'!G$16&gt;='FG_1125way_RegularＸ_W()'!E$2-1,"",VLOOKUP($A25-'FG_243way_Regular Symbol'!G$16,'FG_576way_Regular Symbol(2wild)'!$P$3:$U$99,'FG_1125way_RegularＸ_W()'!E$3+1,FALSE)),
'FG_576way_Regular Symbol(2wild)'!T24)</f>
        <v>M1</v>
      </c>
      <c r="F25" s="191" t="str">
        <f>IF('FG_576way_Regular Symbol(2wild)'!U24="",
IF($A25-'FG_576way_Regular Symbol(2wild)'!H$16&gt;='FG_1125way_RegularＸ_W()'!F$2-1,"",VLOOKUP($A25-'FG_243way_Regular Symbol'!H$16,'FG_576way_Regular Symbol(2wild)'!$P$3:$U$99,'FG_1125way_RegularＸ_W()'!F$3+1,FALSE)),
'FG_576way_Regular Symbol(2wild)'!U24)</f>
        <v>J</v>
      </c>
      <c r="N25" s="363">
        <f t="shared" si="0"/>
        <v>21</v>
      </c>
      <c r="O25" s="344">
        <f>IF($A25&gt;='FG1125way_Regular Symbol(2wild)'!D$16,"",IF(B25="","",IF(OR(B25=$O$1,B25=$P$1,B26=$O$1,B26=$P$1,B27=$O$1,B27=$P$1),0,1)))</f>
        <v>1</v>
      </c>
      <c r="P25" s="344">
        <f>IF($A25&gt;='FG1125way_Regular Symbol(2wild)'!E$16,"",IF(C25="","",IF(OR(C25=$O$1,C25=$P$1,C26=$O$1,C26=$P$1,C27=$O$1,C27=$P$1),0,1)))</f>
        <v>0</v>
      </c>
      <c r="Q25" s="344">
        <f>IF($A25&gt;='FG1125way_Regular Symbol(2wild)'!F$16,"",IF(D25="","",IF(OR(D25=$O$1,D25=$P$1,D26=$O$1,D26=$P$1,D27=$O$1,D27=$P$1,D28=$O$1,D28=$P$1,D29=$O$1,D29=$P$1),0,1)))</f>
        <v>1</v>
      </c>
      <c r="R25" s="344">
        <f>IF($A25&gt;='FG1125way_Regular Symbol(2wild)'!G$16,"",IF(E25="","",IF(OR(E25=$O$1,E25=$P$1,E26=$O$1,E26=$P$1,E27=$O$1,E27=$P$1,E28=$O$1,E28=$P$1,E29=$O$1,E29=$P$1),0,1)))</f>
        <v>0</v>
      </c>
      <c r="S25" s="344">
        <f>IF($A25&gt;='FG1125way_Regular Symbol(2wild)'!H$16,"",IF(F25="","",IF(OR(F25=$O$1,F25=$P$1,F26=$O$1,F26=$P$1,F27=$O$1,F27=$P$1,F28=$O$1,F28=$P$1,F29=$O$1,F29=$P$1),0,1)))</f>
        <v>1</v>
      </c>
      <c r="U25" s="344">
        <f>IF($A25&gt;='FG1125way_Regular Symbol(2wild)'!D$16,"",IF(B25=0,"",IF(OR(B25=$U$1,B25=$V$1,B26=$U$1,B26=$V$1,B27=$U$1,B27=$V$1),0,1)))</f>
        <v>1</v>
      </c>
      <c r="V25" s="344">
        <f>IF($A25&gt;='FG1125way_Regular Symbol(2wild)'!E$16,"",IF(C25=0,"",IF(OR(C25=$U$1,C25=$V$1,C26=$U$1,C26=$V$1,C27=$U$1,C27=$V$1),0,1)))</f>
        <v>1</v>
      </c>
      <c r="W25" s="3">
        <f>IF($A25&gt;='FG1125way_Regular Symbol(2wild)'!F$16,"",IF(D25=0,"",IF(OR(D25=$U$1,D25=$V$1,D26=$U$1,D26=$V$1,D27=$U$1,D27=$V$1,D28=$U$1,D28=$V$1,D29=$U$1,D29=$V$1),0,1)))</f>
        <v>1</v>
      </c>
      <c r="X25" s="3">
        <f>IF($A25&gt;='FG1125way_Regular Symbol(2wild)'!G$16,"",IF(E25=0,"",IF(OR(E25=$U$1,E25=$V$1,E26=$U$1,E26=$V$1,E27=$U$1,E27=$V$1,E28=$U$1,E28=$V$1,E29=$U$1,E29=$V$1),0,1)))</f>
        <v>1</v>
      </c>
      <c r="Y25" s="3">
        <f>IF($A25&gt;='FG1125way_Regular Symbol(2wild)'!H$16,"",IF(F25=0,"",IF(OR(F25=$U$1,F25=$V$1,F26=$U$1,F26=$V$1,F27=$U$1,F27=$V$1,F28=$U$1,F28=$V$1,F29=$U$1,F29=$V$1),0,1)))</f>
        <v>1</v>
      </c>
      <c r="AA25" s="344">
        <f>IF($A25&gt;='FG1125way_Regular Symbol(2wild)'!D$16,"",IF(B25=0,"",IF(OR(B25=$AA$1,B25=$AB$1,B26=$AA$1,B26=$AB$1,B27=$AA$1,,B27=$AB$1),0,1)))</f>
        <v>1</v>
      </c>
      <c r="AB25" s="344">
        <f>IF($A25&gt;='FG1125way_Regular Symbol(2wild)'!E$16,"",IF(C25=0,"",IF(OR(C25=$AA$1,C25=$AB$1,C26=$AA$1,C26=$AB$1,C27=$AA$1,,C27=$AB$1),0,1)))</f>
        <v>1</v>
      </c>
      <c r="AC25" s="3">
        <f>IF($A25&gt;='FG1125way_Regular Symbol(2wild)'!F$16,"",IF(D25=0,"",IF(OR(D25=$AA$1,D25=$AB$1,D26=$AA$1,D26=$AB$1,D27=$AA$1,D27=$AB$1,D28=$AA$1,D28=$AB$1,D29=$AA$1,D29=$AB$1),0,1)))</f>
        <v>1</v>
      </c>
      <c r="AD25" s="3">
        <f>IF($A25&gt;='FG1125way_Regular Symbol(2wild)'!G$16,"",IF(E25=0,"",IF(OR(E25=$AA$1,E25=$AB$1,E26=$AA$1,E26=$AB$1,E27=$AA$1,E27=$AB$1,E28=$AA$1,E28=$AB$1,E29=$AA$1,E29=$AB$1),0,1)))</f>
        <v>1</v>
      </c>
      <c r="AE25" s="3">
        <f>IF($A25&gt;='FG1125way_Regular Symbol(2wild)'!H$16,"",IF(F25=0,"",IF(OR(F25=$AA$1,F25=$AB$1,F26=$AA$1,F26=$AB$1,F27=$AA$1,F27=$AB$1,F28=$AA$1,F28=$AB$1,F29=$AA$1,F29=$AB$1),0,1)))</f>
        <v>1</v>
      </c>
      <c r="AG25" s="344">
        <f>IF($A25&gt;='FG1125way_Regular Symbol(2wild)'!D$16,"",IF(B25=0,"",IF(OR(B25=$AG$1,B25=$AH$1,B26=$AG$1,B26=$AH$1,B27=$AG$1,B27=$AH$1),0,1)))</f>
        <v>1</v>
      </c>
      <c r="AH25" s="344">
        <f>IF($A25&gt;='FG1125way_Regular Symbol(2wild)'!E$16,"",IF(C25=0,"",IF(OR(C25=$AG$1,C25=$AH$1,C26=$AG$1,C26=$AH$1,C27=$AG$1,C27=$AH$1),0,1)))</f>
        <v>0</v>
      </c>
      <c r="AI25" s="3">
        <f>IF($A25&gt;='FG1125way_Regular Symbol(2wild)'!F$16,"",IF(D25=0,"",IF(OR(D25=$AG$1,D25=$AH$1,D26=$AG$1,D26=$AH$1,D27=$AG$1,D27=$AH$1,D28=$AG$1,D28=$AH$1,D29=$AG$1,D29=$AH$1),0,1)))</f>
        <v>1</v>
      </c>
      <c r="AJ25" s="3">
        <f>IF($A25&gt;='FG1125way_Regular Symbol(2wild)'!G$16,"",IF(E25=0,"",IF(OR(E25=$AG$1,E25=$AH$1,E26=$AG$1,E26=$AH$1,E27=$AG$1,E27=$AH$1,E28=$AG$1,E28=$AH$1,E29=$AG$1,E29=$AH$1),0,1)))</f>
        <v>1</v>
      </c>
      <c r="AK25" s="3">
        <f>IF($A25&gt;='FG1125way_Regular Symbol(2wild)'!H$16,"",IF(F25=0,"",IF(OR(F25=$AG$1,F25=$AH$1,F26=$AG$1,F26=$AH$1,F27=$AG$1,F27=$AH$1,F28=$AG$1,F28=$AH$1,F29=$AG$1,F29=$AH$1),0,1)))</f>
        <v>1</v>
      </c>
      <c r="AM25" s="344">
        <f>IF($A25&gt;='FG1125way_Regular Symbol(2wild)'!D$16,"",IF(B25=0,"",IF(OR(B25=$AM$1,B25=$AN$1,B26=$AM$1,B26=$AN$1,B27=$AM$1,B27=$AN$1),0,1)))</f>
        <v>0</v>
      </c>
      <c r="AN25" s="344">
        <f>IF($A25&gt;='FG1125way_Regular Symbol(2wild)'!E$16,"",IF(C25=0,"",IF(OR(C25=$AM$1,C25=$AN$1,C26=$AM$1,C26=$AN$1,C27=$AM$1,C27=$AN$1),0,1)))</f>
        <v>1</v>
      </c>
      <c r="AO25" s="3">
        <f>IF($A25&gt;='FG1125way_Regular Symbol(2wild)'!F$16,"",IF(D25=0,"",IF(OR(D25=$AM$1,D25=$AN$1,D26=$AM$1,D26=$AN$1,D27=$AM$1,D27=$AN$1,D28=$AM$1,D28=$AN$1,D29=$AM$1,D29=$AN$1),0,1)))</f>
        <v>0</v>
      </c>
      <c r="AP25" s="3">
        <f>IF($A25&gt;='FG1125way_Regular Symbol(2wild)'!G$16,"",IF(E25=0,"",IF(OR(E25=$AM$1,E25=$AN$1,E26=$AM$1,E26=$AN$1,E27=$AM$1,E27=$AN$1,E28=$AM$1,E28=$AN$1,E29=$AM$1,E29=$AN$1),0,1)))</f>
        <v>0</v>
      </c>
      <c r="AQ25" s="3">
        <f>IF($A25&gt;='FG1125way_Regular Symbol(2wild)'!H$16,"",IF(F25=0,"",IF(OR(F25=$AM$1,F25=$AN$1,F26=$AM$1,F26=$AN$1,F27=$AM$1,F27=$AN$1,F28=$AM$1,F28=$AN$1,F29=$AM$1,F29=$AN$1),0,1)))</f>
        <v>1</v>
      </c>
      <c r="AS25" s="344">
        <f>IF($A25&gt;='FG1125way_Regular Symbol(2wild)'!D$16,"",IF(B25=0,"",IF(OR(B25=$AM$1,B25=$AT$1,B26=$AM$1,B26=$AT$1,B27=$AM$1,B27=$AT$1),0,1)))</f>
        <v>1</v>
      </c>
      <c r="AT25" s="344">
        <f>IF($A25&gt;='FG1125way_Regular Symbol(2wild)'!E$16,"",IF(C25=0,"",IF(OR(C25=$AM$1,C25=$AT$1,C26=$AM$1,C26=$AT$1,C27=$AM$1,C27=$AT$1),0,1)))</f>
        <v>1</v>
      </c>
      <c r="AU25" s="3">
        <f>IF($A25&gt;='FG1125way_Regular Symbol(2wild)'!F$16,"",IF(D25=0,"",IF(OR(D25=$AM$1,D25=$AT$1,D26=$AM$1,D26=$AT$1,D27=$AM$1,D27=$AT$1,D28=$AM$1,D28=$AT$1,D29=$AM$1,D29=$AT$1),0,1)))</f>
        <v>1</v>
      </c>
      <c r="AV25" s="3">
        <f>IF($A25&gt;='FG1125way_Regular Symbol(2wild)'!G$16,"",IF(E25=0,"",IF(OR(E25=$AM$1,E25=$AT$1,E26=$AM$1,E26=$AT$1,E27=$AM$1,E27=$AT$1,E28=$AM$1,E28=$AT$1,E29=$AM$1,E29=$AT$1),0,1)))</f>
        <v>1</v>
      </c>
      <c r="AW25" s="3">
        <f>IF($A25&gt;='FG1125way_Regular Symbol(2wild)'!H$16,"",IF(F25=0,"",IF(OR(F25=$AM$1,F25=$AT$1,F26=$AM$1,F26=$AT$1,F27=$AM$1,F27=$AT$1,F28=$AM$1,F28=$AT$1,F29=$AM$1,F29=$AT$1),0,1)))</f>
        <v>1</v>
      </c>
      <c r="AY25" s="344">
        <f>IF($A25&gt;='FG1125way_Regular Symbol(2wild)'!D$16,"",IF(B25=0,"",IF(OR(B25=$AM$1,B25=$AZ$1,B26=$AM$1,B26=$AZ$1,B27=$AM$1,B27=$AZ$1),0,1)))</f>
        <v>1</v>
      </c>
      <c r="AZ25" s="344">
        <f>IF($A25&gt;='FG1125way_Regular Symbol(2wild)'!E$16,"",IF(C25=0,"",IF(OR(C25=$AM$1,C25=$AZ$1,C26=$AM$1,C26=$AZ$1,C27=$AM$1,C27=$AZ$1),0,1)))</f>
        <v>1</v>
      </c>
      <c r="BA25" s="3">
        <f>IF($A25&gt;='FG1125way_Regular Symbol(2wild)'!F$16,"",IF(D25=0,"",IF(OR(D25=$AM$1,D25=$AZ$1,D26=$AM$1,D26=$AZ$1,D27=$AM$1,D27=$AZ$1,D28=$AM$1,D28=$AZ$1,D29=$AM$1,D29=$AZ$1),0,1)))</f>
        <v>0</v>
      </c>
      <c r="BB25" s="3">
        <f>IF($A25&gt;='FG1125way_Regular Symbol(2wild)'!G$16,"",IF(E25=0,"",IF(OR(E25=$AM$1,E25=$AZ$1,E26=$AM$1,E26=$AZ$1,E27=$AM$1,E27=$AZ$1,E28=$AM$1,E28=$AZ$1,E29=$AM$1,E29=$AZ$1),0,1)))</f>
        <v>1</v>
      </c>
      <c r="BC25" s="3">
        <f>IF($A25&gt;='FG1125way_Regular Symbol(2wild)'!H$16,"",IF(F25=0,"",IF(OR(F25=$AM$1,F25=$AZ$1,F26=$AM$1,F26=$AZ$1,F27=$AM$1,F27=$AZ$1,F28=$AM$1,F28=$AZ$1,F29=$AM$1,F29=$AZ$1),0,1)))</f>
        <v>1</v>
      </c>
      <c r="BE25" s="344">
        <f>IF($A25&gt;='FG_576way_Regular Symbol(2wild)'!D$16,"",IF(B25=0,"",IF(OR(B25=$AM$1,B25=$BF$1,B26=$AM$1,B26=$BF$1,B27=$AM$1,B27=$BF$1),0,1)))</f>
        <v>1</v>
      </c>
      <c r="BF25" s="344">
        <f>IF($A25&gt;='FG_576way_Regular Symbol(2wild)'!E$16,"",IF(C25=0,"",IF(OR(C25=$AM$1,C25=$BF$1,C26=$AM$1,C26=$BF$1,C27=$AM$1,C27=$BF$1),0,1)))</f>
        <v>1</v>
      </c>
      <c r="BG25" s="3">
        <f>IF($A25&gt;='FG_576way_Regular Symbol(2wild)'!F$16,"",IF(D25=0,"",IF(OR(D25=$AM$1,D25=$BF$1,D26=$AM$1,D26=$BF$1,D27=$AM$1,D27=$BF$1,D28=$AM$1,D28=$BF$1,D29=$AM$1,D29=$BF$1),0,1)))</f>
        <v>1</v>
      </c>
      <c r="BH25" s="3">
        <f>IF($A25&gt;='FG_576way_Regular Symbol(2wild)'!G$16,"",IF(E25=0,"",IF(OR(E25=$AM$1,E25=$BF$1,E26=$AM$1,E26=$BF$1,E27=$AM$1,E27=$BF$1,E28=$AM$1,E28=$BF$1,E29=$AM$1,E29=$BF$1),0,1)))</f>
        <v>1</v>
      </c>
      <c r="BI25" s="3">
        <f>IF($A25&gt;='FG_576way_Regular Symbol(2wild)'!H$16,"",IF(F25=0,"",IF(OR(F25=$AM$1,F25=$BF$1,F26=$AM$1,F26=$BF$1,F27=$AM$1,F27=$BF$1,F28=$AM$1,F28=$BF$1,F29=$AM$1,F29=$BF$1),0,1)))</f>
        <v>1</v>
      </c>
      <c r="BK25" s="344">
        <f>IF($A25&gt;='FG_576way_Regular Symbol(2wild)'!D$16,"",IF(B25=0,"",IF(OR(B25=$AM$1,B25=$BL$1,B26=$AM$1,B26=$BL$1,B27=$AM$1,B27=$BL$1),0,1)))</f>
        <v>1</v>
      </c>
      <c r="BL25" s="344">
        <f>IF($A25&gt;='FG_576way_Regular Symbol(2wild)'!E$16,"",IF(C25=0,"",IF(OR(C25=$AM$1,C25=$BL$1,C26=$AM$1,C26=$BL$1,C27=$AM$1,C27=$BL$1),0,1)))</f>
        <v>1</v>
      </c>
      <c r="BM25" s="3">
        <f>IF($A25&gt;='FG_576way_Regular Symbol(2wild)'!F$16,"",IF(D25=0,"",IF(OR(D25=$AM$1,D25=$BL$1,D26=$AM$1,D26=$BL$1,D27=$AM$1,D27=$BL$1,D28=$AM$1,D28=$BL$1),0,1)))</f>
        <v>1</v>
      </c>
      <c r="BN25" s="3">
        <f>IF($A25&gt;='FG_576way_Regular Symbol(2wild)'!G$16,"",IF(E25=0,"",IF(OR(E25=$AM$1,E25=$BL$1,E26=$AM$1,E26=$BL$1,E27=$AM$1,E27=$BL$1,E28=$AM$1,E28=$BL$1),0,1)))</f>
        <v>1</v>
      </c>
      <c r="BO25" s="3">
        <f>IF($A25&gt;='FG_576way_Regular Symbol(2wild)'!H$16,"",IF(F25=0,"",IF(OR(F25=$AM$1,F25=$BL$1,F26=$AM$1,F26=$BL$1,F27=$AM$1,F27=$BL$1,F28=$AM$1,F28=$BL$1),0,1)))</f>
        <v>1</v>
      </c>
      <c r="BQ25" s="3">
        <f>IF($A25&gt;='FG1125way_Regular Symbol(2wild)'!D$16,"",IF(B25=0,"",IF(OR(B25=$BQ$1,B25=$BR$1,B26=$BQ$1,B26=$BR$1,B27=$BQ$1,B27=$BR$1),0,1)))</f>
        <v>1</v>
      </c>
      <c r="BR25" s="3">
        <f>IF($A25&gt;='FG1125way_Regular Symbol(2wild)'!E$16,"",IF(C25=0,"",IF(OR(C25=$BQ$1,C25=$BR$1,C26=$BQ$1,C26=$BR$1,C27=$BQ$1,C27=$BR$1),0,1)))</f>
        <v>1</v>
      </c>
      <c r="BS25" s="3">
        <f>IF($A25&gt;='FG1125way_Regular Symbol(2wild)'!F$16,"",IF(D25=0,"",IF(OR(D25=$BQ$1,D25=$BR$1,D26=$BQ$1,D26=$BR$1,D27=$BQ$1,D27=$BR$1,D28=$BQ$1,D28=$BR$1,D29=$BQ$1,D29=$BR$1),0,1)))</f>
        <v>1</v>
      </c>
      <c r="BT25" s="3">
        <f>IF($A25&gt;='FG1125way_Regular Symbol(2wild)'!G$16,"",IF(E25=0,"",IF(OR(E25=$BQ$1,E25=$BR$1,E26=$BQ$1,E26=$BR$1,E27=$BQ$1,E27=$BR$1,E28=$BQ$1,E28=$BR$1,E29=$BQ$1,E29=$BR$1),0,1)))</f>
        <v>1</v>
      </c>
      <c r="BU25" s="3">
        <f>IF($A25&gt;='FG1125way_Regular Symbol(2wild)'!H$16,"",IF(F25=0,"",IF(OR(F25=$BQ$1,F25=$BR$1,F26=$BQ$1,F26=$BR$1,F27=$BQ$1,F27=$BR$1,F28=$BQ$1,F28=$BR$1,F29=$BQ$1,F29=$BR$1),0,1)))</f>
        <v>1</v>
      </c>
      <c r="BW25" s="3">
        <f>IF($A25&gt;='FG1125way_Regular Symbol(2wild)'!D$16,"",IF(B25=0,"",IF(OR(B25=$BW$1,B26=$BW$1,B27=$BW$1,B25=$BX$1,B26=$BX$1,B27=$BX$1),0,1)))</f>
        <v>1</v>
      </c>
      <c r="BX25" s="3">
        <f>IF($A25&gt;='FG1125way_Regular Symbol(2wild)'!E$16,"",IF(C25=0,"",IF(OR(C25=$BW$1,C26=$BW$1,C27=$BW$1,C25=$BX$1,C26=$BX$1,C27=$BX$1),0,1)))</f>
        <v>1</v>
      </c>
      <c r="BY25" s="3">
        <f>IF($A25&gt;='FG1125way_Regular Symbol(2wild)'!F$16,"",IF(D25=0,"",IF(OR(D25=$BW$1,D26=$BW$1,D27=$BW$1,D25=$BX$1,D26=$BX$1,D27=$BX$1,D28=$BW$1,D28=$BX$1,D29=$BW$1,D29=$BX$1),0,1)))</f>
        <v>1</v>
      </c>
      <c r="BZ25" s="3">
        <f>IF($A25&gt;='FG1125way_Regular Symbol(2wild)'!G$16,"",IF(E25=0,"",IF(OR(E25=$BW$1,E26=$BW$1,E27=$BW$1,E25=$BX$1,E26=$BX$1,E27=$BX$1,E28=$BW$1,E28=$BX$1,E29=$BW$1,E29=$BX$1),0,1)))</f>
        <v>0</v>
      </c>
      <c r="CA25" s="3">
        <f>IF($A25&gt;='FG1125way_Regular Symbol(2wild)'!H$16,"",IF(F25=0,"",IF(OR(F25=$BW$1,F26=$BW$1,F27=$BW$1,F25=$BX$1,F26=$BX$1,F27=$BX$1,F28=$BW$1,F28=$BX$1,F29=$BW$1,F29=$BX$1),0,1)))</f>
        <v>0</v>
      </c>
      <c r="CC25" s="3">
        <f>IF($A25&gt;='FG1125way_Regular Symbol(2wild)'!D$16,"",IF(B25=0,"",IF(OR(B25=$BW$1,B26=$BW$1,B27=$BW$1,B25=$CD$1,B26=$CD$1,B27=$CD$1),0,1)))</f>
        <v>0</v>
      </c>
      <c r="CD25" s="3">
        <f>IF($A25&gt;='FG1125way_Regular Symbol(2wild)'!E$16,"",IF(C25=0,"",IF(OR(C25=$BW$1,C26=$BW$1,C27=$BW$1,C25=$CD$1,C26=$CD$1,C27=$CD$1),0,1)))</f>
        <v>1</v>
      </c>
      <c r="CE25" s="3">
        <f>IF($A25&gt;='FG1125way_Regular Symbol(2wild)'!F$16,"",IF(D25=0,"",IF(OR(D25=$BW$1,D26=$BW$1,D27=$BW$1,D25=$CD$1,D26=$CD$1,D27=$CD$1,D28=$BW$1,D28=$CD$1,D29=$BW$1,D29=$CD$1),0,1)))</f>
        <v>1</v>
      </c>
      <c r="CF25" s="3">
        <f>IF($A25&gt;='FG1125way_Regular Symbol(2wild)'!G$16,"",IF(E25=0,"",IF(OR(E25=$BW$1,E26=$BW$1,E27=$BW$1,E25=$CD$1,E26=$CD$1,E27=$CD$1,E28=$BW$1,E28=$CD$1,E29=$BW$1,E29=$CD$1),0,1)))</f>
        <v>0</v>
      </c>
      <c r="CG25" s="3">
        <f>IF($A25&gt;='FG1125way_Regular Symbol(2wild)'!H$16,"",IF(F25=0,"",IF(OR(F25=$BW$1,F26=$BW$1,F27=$BW$1,F25=$CD$1,F26=$CD$1,F27=$CD$1,F28=$BW$1,F28=$CD$1,F29=$BW$1,F29=$CD$1),0,1)))</f>
        <v>1</v>
      </c>
      <c r="CI25" s="3">
        <f>IF($A25&gt;='FG1125way_Regular Symbol(2wild)'!D$16,"",IF(B25=0,"",IF(OR(B25=$BW$1,B26=$BW$1,B27=$BW$1,B25=$CJ$1,B26=$CJ$1,B27=$CJ$1),0,1)))</f>
        <v>1</v>
      </c>
      <c r="CJ25" s="3">
        <f>IF($A25&gt;='FG1125way_Regular Symbol(2wild)'!E$16,"",IF(C25=0,"",IF(OR(C25=$BW$1,C26=$BW$1,C27=$BW$1,C25=$CJ$1,C26=$CJ$1,C27=$CJ$1),0,1)))</f>
        <v>1</v>
      </c>
      <c r="CK25" s="3">
        <f>IF($A25&gt;='FG1125way_Regular Symbol(2wild)'!F$16,"",IF(D25=0,"",IF(OR(D25=$BW$1,D26=$BW$1,D27=$BW$1,D25=$CJ$1,D26=$CJ$1,D27=$CJ$1,D28=$BW$1,D28=$CJ$1,D29=$BW$1,D29=$CJ$1),0,1)))</f>
        <v>0</v>
      </c>
      <c r="CL25" s="3">
        <f>IF($A25&gt;='FG1125way_Regular Symbol(2wild)'!G$16,"",IF(E25=0,"",IF(OR(E25=$BW$1,E26=$BW$1,E27=$BW$1,E25=$CJ$1,E26=$CJ$1,E27=$CJ$1,E28=$BW$1,E28=$CJ$1,E29=$BW$1,E29=$CJ$1),0,1)))</f>
        <v>1</v>
      </c>
      <c r="CM25" s="3">
        <f>IF($A25&gt;='FG1125way_Regular Symbol(2wild)'!H$16,"",IF(F25=0,"",IF(OR(F25=$BW$1,F26=$BW$1,F27=$BW$1,F25=$CJ$1,F26=$CJ$1,F27=$CJ$1,F28=$BW$1,F28=$CJ$1,F29=$BW$1,F29=$CJ$1),0,1)))</f>
        <v>0</v>
      </c>
      <c r="CO25" s="3">
        <f>IF($A25&gt;='FG1125way_Regular Symbol(2wild)'!D$16,"",IF(B25=0,"",IF(OR(B25=$BW$1,B26=$BW$1,B27=$BW$1,B25=$CP$1,B26=$CP$1,B27=$CP$1),0,1)))</f>
        <v>1</v>
      </c>
      <c r="CP25" s="3">
        <f>IF($A25&gt;='FG1125way_Regular Symbol(2wild)'!E$16,"",IF(C25=0,"",IF(OR(C25=$BW$1,C26=$BW$1,C27=$BW$1,C25=$CP$1,C26=$CP$1,C27=$CP$1),0,1)))</f>
        <v>1</v>
      </c>
      <c r="CQ25" s="3">
        <f>IF($A25&gt;='FG1125way_Regular Symbol(2wild)'!F$16,"",IF(D25=0,"",IF(OR(D25=$BW$1,D26=$BW$1,D27=$BW$1,D25=$CP$1,D26=$CP$1,D27=$CP$1,D28=$BW$1,D28=$CP$1,D29=$BW$1,D29=$CP$1),0,1)))</f>
        <v>0</v>
      </c>
      <c r="CR25" s="3">
        <f>IF($A25&gt;='FG1125way_Regular Symbol(2wild)'!G$16,"",IF(E25=0,"",IF(OR(E25=$BW$1,E26=$BW$1,E27=$BW$1,E25=$CP$1,E26=$CP$1,E27=$CP$1,E28=$BW$1,E28=$CP$1,E29=$BW$1,E29=$CP$1),0,1)))</f>
        <v>1</v>
      </c>
      <c r="CS25" s="3">
        <f>IF($A25&gt;='FG1125way_Regular Symbol(2wild)'!H$16,"",IF(F25=0,"",IF(OR(F25=$BW$1,F26=$BW$1,F27=$BW$1,F25=$CP$1,F26=$CP$1,F27=$CP$1,F28=$BW$1,F28=$CP$1,F29=$BW$1,F29=$CP$1),0,1)))</f>
        <v>1</v>
      </c>
      <c r="CU25" s="3">
        <f>IF($A25&gt;='FG1125way_Regular Symbol(2wild)'!D$16,"",IF(B25=0,"",IF(OR(B25=$BW$1,B26=$BW$1,B27=$BW$1,B25=$CV$1,B26=$CV$1,B27=$CV$1),0,1)))</f>
        <v>1</v>
      </c>
      <c r="CV25" s="3">
        <f>IF($A25&gt;='FG1125way_Regular Symbol(2wild)'!E$16,"",IF(C25=0,"",IF(OR(C25=$BW$1,C26=$BW$1,C27=$BW$1,C25=$CV$1,C26=$CV$1,C27=$CV$1),0,1)))</f>
        <v>1</v>
      </c>
      <c r="CW25" s="3">
        <f>IF($A25&gt;='FG1125way_Regular Symbol(2wild)'!F$16,"",IF(D25=0,"",IF(OR(D25=$BW$1,D26=$BW$1,D27=$BW$1,D25=$CV$1,D26=$CV$1,D27=$CV$1,D28=$BW$1,D28=$CV$1,D29=$BW$1,D29=$CV$1),0,1)))</f>
        <v>1</v>
      </c>
      <c r="CX25" s="3">
        <f>IF($A25&gt;='FG1125way_Regular Symbol(2wild)'!G$16,"",IF(E25=0,"",IF(OR(E25=$BW$1,E26=$BW$1,E27=$BW$1,E25=$CV$1,E26=$CV$1,E27=$CV$1,E28=$BW$1,E28=$CV$1,E29=$BW$1,E29=$CV$1),0,1)))</f>
        <v>1</v>
      </c>
      <c r="CY25" s="3">
        <f>IF($A25&gt;='FG1125way_Regular Symbol(2wild)'!H$16,"",IF(F25=0,"",IF(OR(F25=$BW$1,F26=$BW$1,F27=$BW$1,F25=$CV$1,F26=$CV$1,F27=$CV$1,F28=$BW$1,F28=$CV$1,F29=$BW$1,F29=$CV$1),0,1)))</f>
        <v>1</v>
      </c>
    </row>
    <row r="26" spans="1:103">
      <c r="A26" s="337">
        <f>IF('FG_243way_Regular Symbol'!L25="","",'FG_243way_Regular Symbol'!L25)</f>
        <v>22</v>
      </c>
      <c r="B26" s="191" t="str">
        <f>IF('FG_576way_Regular Symbol(2wild)'!Q25="",
IF($A26-'FG_576way_Regular Symbol(2wild)'!D$16&gt;='FG_1125way_RegularＸ_W()'!B$2-1,"",VLOOKUP($A26-'FG_243way_Regular Symbol'!D$16,'FG_576way_Regular Symbol(2wild)'!$P$3:$U$99,'FG_1125way_RegularＸ_W()'!B$3+1,FALSE)),
'FG_576way_Regular Symbol(2wild)'!Q25)</f>
        <v>M5</v>
      </c>
      <c r="C26" s="191" t="str">
        <f>IF('FG_576way_Regular Symbol(2wild)'!R25="",
IF($A26-'FG_576way_Regular Symbol(2wild)'!E$16&gt;='FG_1125way_RegularＸ_W()'!C$2-1,"",VLOOKUP($A26-'FG_243way_Regular Symbol'!E$16,'FG_576way_Regular Symbol(2wild)'!$P$3:$U$99,'FG_1125way_RegularＸ_W()'!C$3+1,FALSE)),
'FG_576way_Regular Symbol(2wild)'!R25)</f>
        <v>S1</v>
      </c>
      <c r="D26" s="191" t="str">
        <f>IF('FG_576way_Regular Symbol(2wild)'!S25="",
IF($A26-'FG_576way_Regular Symbol(2wild)'!F$16&gt;='FG_1125way_RegularＸ_W()'!D$2-1,"",VLOOKUP($A26-'FG_243way_Regular Symbol'!F$16,'FG_576way_Regular Symbol(2wild)'!$P$3:$U$99,'FG_1125way_RegularＸ_W()'!D$3+1,FALSE)),
'FG_576way_Regular Symbol(2wild)'!S25)</f>
        <v>M5</v>
      </c>
      <c r="E26" s="191" t="str">
        <f>IF('FG_576way_Regular Symbol(2wild)'!T25="",
IF($A26-'FG_576way_Regular Symbol(2wild)'!G$16&gt;='FG_1125way_RegularＸ_W()'!E$2-1,"",VLOOKUP($A26-'FG_243way_Regular Symbol'!G$16,'FG_576way_Regular Symbol(2wild)'!$P$3:$U$99,'FG_1125way_RegularＸ_W()'!E$3+1,FALSE)),
'FG_576way_Regular Symbol(2wild)'!T25)</f>
        <v>K</v>
      </c>
      <c r="F26" s="191" t="str">
        <f>IF('FG_576way_Regular Symbol(2wild)'!U25="",
IF($A26-'FG_576way_Regular Symbol(2wild)'!H$16&gt;='FG_1125way_RegularＸ_W()'!F$2-1,"",VLOOKUP($A26-'FG_243way_Regular Symbol'!H$16,'FG_576way_Regular Symbol(2wild)'!$P$3:$U$99,'FG_1125way_RegularＸ_W()'!F$3+1,FALSE)),
'FG_576way_Regular Symbol(2wild)'!U25)</f>
        <v>J</v>
      </c>
      <c r="N26" s="363">
        <f t="shared" si="0"/>
        <v>22</v>
      </c>
      <c r="O26" s="344">
        <f>IF($A26&gt;='FG1125way_Regular Symbol(2wild)'!D$16,"",IF(B26="","",IF(OR(B26=$O$1,B26=$P$1,B27=$O$1,B27=$P$1,B28=$O$1,B28=$P$1),0,1)))</f>
        <v>0</v>
      </c>
      <c r="P26" s="344">
        <f>IF($A26&gt;='FG1125way_Regular Symbol(2wild)'!E$16,"",IF(C26="","",IF(OR(C26=$O$1,C26=$P$1,C27=$O$1,C27=$P$1,C28=$O$1,C28=$P$1),0,1)))</f>
        <v>0</v>
      </c>
      <c r="Q26" s="344">
        <f>IF($A26&gt;='FG1125way_Regular Symbol(2wild)'!F$16,"",IF(D26="","",IF(OR(D26=$O$1,D26=$P$1,D27=$O$1,D27=$P$1,D28=$O$1,D28=$P$1,D29=$O$1,D29=$P$1,D30=$O$1,D30=$P$1),0,1)))</f>
        <v>0</v>
      </c>
      <c r="R26" s="344">
        <f>IF($A26&gt;='FG1125way_Regular Symbol(2wild)'!G$16,"",IF(E26="","",IF(OR(E26=$O$1,E26=$P$1,E27=$O$1,E27=$P$1,E28=$O$1,E28=$P$1,E29=$O$1,E29=$P$1,E30=$O$1,E30=$P$1),0,1)))</f>
        <v>1</v>
      </c>
      <c r="S26" s="344">
        <f>IF($A26&gt;='FG1125way_Regular Symbol(2wild)'!H$16,"",IF(F26="","",IF(OR(F26=$O$1,F26=$P$1,F27=$O$1,F27=$P$1,F28=$O$1,F28=$P$1,F29=$O$1,F29=$P$1,F30=$O$1,F30=$P$1),0,1)))</f>
        <v>1</v>
      </c>
      <c r="U26" s="344">
        <f>IF($A26&gt;='FG1125way_Regular Symbol(2wild)'!D$16,"",IF(B26=0,"",IF(OR(B26=$U$1,B26=$V$1,B27=$U$1,B27=$V$1,B28=$U$1,B28=$V$1),0,1)))</f>
        <v>1</v>
      </c>
      <c r="V26" s="344">
        <f>IF($A26&gt;='FG1125way_Regular Symbol(2wild)'!E$16,"",IF(C26=0,"",IF(OR(C26=$U$1,C26=$V$1,C27=$U$1,C27=$V$1,C28=$U$1,C28=$V$1),0,1)))</f>
        <v>1</v>
      </c>
      <c r="W26" s="3">
        <f>IF($A26&gt;='FG1125way_Regular Symbol(2wild)'!F$16,"",IF(D26=0,"",IF(OR(D26=$U$1,D26=$V$1,D27=$U$1,D27=$V$1,D28=$U$1,D28=$V$1,D29=$U$1,D29=$V$1,D30=$U$1,D30=$V$1),0,1)))</f>
        <v>1</v>
      </c>
      <c r="X26" s="3">
        <f>IF($A26&gt;='FG1125way_Regular Symbol(2wild)'!G$16,"",IF(E26=0,"",IF(OR(E26=$U$1,E26=$V$1,E27=$U$1,E27=$V$1,E28=$U$1,E28=$V$1,E29=$U$1,E29=$V$1,E30=$U$1,E30=$V$1),0,1)))</f>
        <v>0</v>
      </c>
      <c r="Y26" s="3">
        <f>IF($A26&gt;='FG1125way_Regular Symbol(2wild)'!H$16,"",IF(F26=0,"",IF(OR(F26=$U$1,F26=$V$1,F27=$U$1,F27=$V$1,F28=$U$1,F28=$V$1,F29=$U$1,F29=$V$1,F30=$U$1,F30=$V$1),0,1)))</f>
        <v>1</v>
      </c>
      <c r="AA26" s="344">
        <f>IF($A26&gt;='FG1125way_Regular Symbol(2wild)'!D$16,"",IF(B26=0,"",IF(OR(B26=$AA$1,B26=$AB$1,B27=$AA$1,B27=$AB$1,B28=$AA$1,,B28=$AB$1),0,1)))</f>
        <v>1</v>
      </c>
      <c r="AB26" s="344">
        <f>IF($A26&gt;='FG1125way_Regular Symbol(2wild)'!E$16,"",IF(C26=0,"",IF(OR(C26=$AA$1,C26=$AB$1,C27=$AA$1,C27=$AB$1,C28=$AA$1,,C28=$AB$1),0,1)))</f>
        <v>1</v>
      </c>
      <c r="AC26" s="3">
        <f>IF($A26&gt;='FG1125way_Regular Symbol(2wild)'!F$16,"",IF(D26=0,"",IF(OR(D26=$AA$1,D26=$AB$1,D27=$AA$1,D27=$AB$1,D28=$AA$1,D28=$AB$1,D29=$AA$1,D29=$AB$1,D30=$AA$1,D30=$AB$1),0,1)))</f>
        <v>1</v>
      </c>
      <c r="AD26" s="3">
        <f>IF($A26&gt;='FG1125way_Regular Symbol(2wild)'!G$16,"",IF(E26=0,"",IF(OR(E26=$AA$1,E26=$AB$1,E27=$AA$1,E27=$AB$1,E28=$AA$1,E28=$AB$1,E29=$AA$1,E29=$AB$1,E30=$AA$1,E30=$AB$1),0,1)))</f>
        <v>1</v>
      </c>
      <c r="AE26" s="3">
        <f>IF($A26&gt;='FG1125way_Regular Symbol(2wild)'!H$16,"",IF(F26=0,"",IF(OR(F26=$AA$1,F26=$AB$1,F27=$AA$1,F27=$AB$1,F28=$AA$1,F28=$AB$1,F29=$AA$1,F29=$AB$1,F30=$AA$1,F30=$AB$1),0,1)))</f>
        <v>1</v>
      </c>
      <c r="AG26" s="344">
        <f>IF($A26&gt;='FG1125way_Regular Symbol(2wild)'!D$16,"",IF(B26=0,"",IF(OR(B26=$AG$1,B26=$AH$1,B27=$AG$1,B27=$AH$1,B28=$AG$1,B28=$AH$1),0,1)))</f>
        <v>1</v>
      </c>
      <c r="AH26" s="344">
        <f>IF($A26&gt;='FG1125way_Regular Symbol(2wild)'!E$16,"",IF(C26=0,"",IF(OR(C26=$AG$1,C26=$AH$1,C27=$AG$1,C27=$AH$1,C28=$AG$1,C28=$AH$1),0,1)))</f>
        <v>1</v>
      </c>
      <c r="AI26" s="3">
        <f>IF($A26&gt;='FG1125way_Regular Symbol(2wild)'!F$16,"",IF(D26=0,"",IF(OR(D26=$AG$1,D26=$AH$1,D27=$AG$1,D27=$AH$1,D28=$AG$1,D28=$AH$1,D29=$AG$1,D29=$AH$1,D30=$AG$1,D30=$AH$1),0,1)))</f>
        <v>1</v>
      </c>
      <c r="AJ26" s="3">
        <f>IF($A26&gt;='FG1125way_Regular Symbol(2wild)'!G$16,"",IF(E26=0,"",IF(OR(E26=$AG$1,E26=$AH$1,E27=$AG$1,E27=$AH$1,E28=$AG$1,E28=$AH$1,E29=$AG$1,E29=$AH$1,E30=$AG$1,E30=$AH$1),0,1)))</f>
        <v>1</v>
      </c>
      <c r="AK26" s="3">
        <f>IF($A26&gt;='FG1125way_Regular Symbol(2wild)'!H$16,"",IF(F26=0,"",IF(OR(F26=$AG$1,F26=$AH$1,F27=$AG$1,F27=$AH$1,F28=$AG$1,F28=$AH$1,F29=$AG$1,F29=$AH$1,F30=$AG$1,F30=$AH$1),0,1)))</f>
        <v>1</v>
      </c>
      <c r="AM26" s="344">
        <f>IF($A26&gt;='FG1125way_Regular Symbol(2wild)'!D$16,"",IF(B26=0,"",IF(OR(B26=$AM$1,B26=$AN$1,B27=$AM$1,B27=$AN$1,B28=$AM$1,B28=$AN$1),0,1)))</f>
        <v>0</v>
      </c>
      <c r="AN26" s="344">
        <f>IF($A26&gt;='FG1125way_Regular Symbol(2wild)'!E$16,"",IF(C26=0,"",IF(OR(C26=$AM$1,C26=$AN$1,C27=$AM$1,C27=$AN$1,C28=$AM$1,C28=$AN$1),0,1)))</f>
        <v>1</v>
      </c>
      <c r="AO26" s="3">
        <f>IF($A26&gt;='FG1125way_Regular Symbol(2wild)'!F$16,"",IF(D26=0,"",IF(OR(D26=$AM$1,D26=$AN$1,D27=$AM$1,D27=$AN$1,D28=$AM$1,D28=$AN$1,D29=$AM$1,D29=$AN$1,D30=$AM$1,D30=$AN$1),0,1)))</f>
        <v>0</v>
      </c>
      <c r="AP26" s="3">
        <f>IF($A26&gt;='FG1125way_Regular Symbol(2wild)'!G$16,"",IF(E26=0,"",IF(OR(E26=$AM$1,E26=$AN$1,E27=$AM$1,E27=$AN$1,E28=$AM$1,E28=$AN$1,E29=$AM$1,E29=$AN$1,E30=$AM$1,E30=$AN$1),0,1)))</f>
        <v>0</v>
      </c>
      <c r="AQ26" s="3">
        <f>IF($A26&gt;='FG1125way_Regular Symbol(2wild)'!H$16,"",IF(F26=0,"",IF(OR(F26=$AM$1,F26=$AN$1,F27=$AM$1,F27=$AN$1,F28=$AM$1,F28=$AN$1,F29=$AM$1,F29=$AN$1,F30=$AM$1,F30=$AN$1),0,1)))</f>
        <v>1</v>
      </c>
      <c r="AS26" s="344">
        <f>IF($A26&gt;='FG1125way_Regular Symbol(2wild)'!D$16,"",IF(B26=0,"",IF(OR(B26=$AM$1,B26=$AT$1,B27=$AM$1,B27=$AT$1,B28=$AM$1,B28=$AT$1),0,1)))</f>
        <v>1</v>
      </c>
      <c r="AT26" s="344">
        <f>IF($A26&gt;='FG1125way_Regular Symbol(2wild)'!E$16,"",IF(C26=0,"",IF(OR(C26=$AM$1,C26=$AT$1,C27=$AM$1,C27=$AT$1,C28=$AM$1,C28=$AT$1),0,1)))</f>
        <v>1</v>
      </c>
      <c r="AU26" s="3">
        <f>IF($A26&gt;='FG1125way_Regular Symbol(2wild)'!F$16,"",IF(D26=0,"",IF(OR(D26=$AM$1,D26=$AT$1,D27=$AM$1,D27=$AT$1,D28=$AM$1,D28=$AT$1,D29=$AM$1,D29=$AT$1,D30=$AM$1,D30=$AT$1),0,1)))</f>
        <v>1</v>
      </c>
      <c r="AV26" s="3">
        <f>IF($A26&gt;='FG1125way_Regular Symbol(2wild)'!G$16,"",IF(E26=0,"",IF(OR(E26=$AM$1,E26=$AT$1,E27=$AM$1,E27=$AT$1,E28=$AM$1,E28=$AT$1,E29=$AM$1,E29=$AT$1,E30=$AM$1,E30=$AT$1),0,1)))</f>
        <v>1</v>
      </c>
      <c r="AW26" s="3">
        <f>IF($A26&gt;='FG1125way_Regular Symbol(2wild)'!H$16,"",IF(F26=0,"",IF(OR(F26=$AM$1,F26=$AT$1,F27=$AM$1,F27=$AT$1,F28=$AM$1,F28=$AT$1,F29=$AM$1,F29=$AT$1,F30=$AM$1,F30=$AT$1),0,1)))</f>
        <v>1</v>
      </c>
      <c r="AY26" s="344">
        <f>IF($A26&gt;='FG1125way_Regular Symbol(2wild)'!D$16,"",IF(B26=0,"",IF(OR(B26=$AM$1,B26=$AZ$1,B27=$AM$1,B27=$AZ$1,B28=$AM$1,B28=$AZ$1),0,1)))</f>
        <v>1</v>
      </c>
      <c r="AZ26" s="344">
        <f>IF($A26&gt;='FG1125way_Regular Symbol(2wild)'!E$16,"",IF(C26=0,"",IF(OR(C26=$AM$1,C26=$AZ$1,C27=$AM$1,C27=$AZ$1,C28=$AM$1,C28=$AZ$1),0,1)))</f>
        <v>1</v>
      </c>
      <c r="BA26" s="3">
        <f>IF($A26&gt;='FG1125way_Regular Symbol(2wild)'!F$16,"",IF(D26=0,"",IF(OR(D26=$AM$1,D26=$AZ$1,D27=$AM$1,D27=$AZ$1,D28=$AM$1,D28=$AZ$1,D29=$AM$1,D29=$AZ$1,D30=$AM$1,D30=$AZ$1),0,1)))</f>
        <v>1</v>
      </c>
      <c r="BB26" s="3">
        <f>IF($A26&gt;='FG1125way_Regular Symbol(2wild)'!G$16,"",IF(E26=0,"",IF(OR(E26=$AM$1,E26=$AZ$1,E27=$AM$1,E27=$AZ$1,E28=$AM$1,E28=$AZ$1,E29=$AM$1,E29=$AZ$1,E30=$AM$1,E30=$AZ$1),0,1)))</f>
        <v>1</v>
      </c>
      <c r="BC26" s="3">
        <f>IF($A26&gt;='FG1125way_Regular Symbol(2wild)'!H$16,"",IF(F26=0,"",IF(OR(F26=$AM$1,F26=$AZ$1,F27=$AM$1,F27=$AZ$1,F28=$AM$1,F28=$AZ$1,F29=$AM$1,F29=$AZ$1,F30=$AM$1,F30=$AZ$1),0,1)))</f>
        <v>1</v>
      </c>
      <c r="BE26" s="344">
        <f>IF($A26&gt;='FG_576way_Regular Symbol(2wild)'!D$16,"",IF(B26=0,"",IF(OR(B26=$AM$1,B26=$BF$1,B27=$AM$1,B27=$BF$1,B28=$AM$1,B28=$BF$1),0,1)))</f>
        <v>1</v>
      </c>
      <c r="BF26" s="344">
        <f>IF($A26&gt;='FG_576way_Regular Symbol(2wild)'!E$16,"",IF(C26=0,"",IF(OR(C26=$AM$1,C26=$BF$1,C27=$AM$1,C27=$BF$1,C28=$AM$1,C28=$BF$1),0,1)))</f>
        <v>1</v>
      </c>
      <c r="BG26" s="3">
        <f>IF($A26&gt;='FG_576way_Regular Symbol(2wild)'!F$16,"",IF(D26=0,"",IF(OR(D26=$AM$1,D26=$BF$1,D27=$AM$1,D27=$BF$1,D28=$AM$1,D28=$BF$1,D29=$AM$1,D29=$BF$1,D30=$AM$1,D30=$BF$1),0,1)))</f>
        <v>1</v>
      </c>
      <c r="BH26" s="3">
        <f>IF($A26&gt;='FG_576way_Regular Symbol(2wild)'!G$16,"",IF(E26=0,"",IF(OR(E26=$AM$1,E26=$BF$1,E27=$AM$1,E27=$BF$1,E28=$AM$1,E28=$BF$1,E29=$AM$1,E29=$BF$1,E30=$AM$1,E30=$BF$1),0,1)))</f>
        <v>1</v>
      </c>
      <c r="BI26" s="3">
        <f>IF($A26&gt;='FG_576way_Regular Symbol(2wild)'!H$16,"",IF(F26=0,"",IF(OR(F26=$AM$1,F26=$BF$1,F27=$AM$1,F27=$BF$1,F28=$AM$1,F28=$BF$1,F29=$AM$1,F29=$BF$1,F30=$AM$1,F30=$BF$1),0,1)))</f>
        <v>1</v>
      </c>
      <c r="BK26" s="344">
        <f>IF($A26&gt;='FG_576way_Regular Symbol(2wild)'!D$16,"",IF(B26=0,"",IF(OR(B26=$AM$1,B26=$BL$1,B27=$AM$1,B27=$BL$1,B28=$AM$1,B28=$BL$1),0,1)))</f>
        <v>1</v>
      </c>
      <c r="BL26" s="344">
        <f>IF($A26&gt;='FG_576way_Regular Symbol(2wild)'!E$16,"",IF(C26=0,"",IF(OR(C26=$AM$1,C26=$BL$1,C27=$AM$1,C27=$BL$1,C28=$AM$1,C28=$BL$1),0,1)))</f>
        <v>1</v>
      </c>
      <c r="BM26" s="3">
        <f>IF($A26&gt;='FG_576way_Regular Symbol(2wild)'!F$16,"",IF(D26=0,"",IF(OR(D26=$AM$1,D26=$BL$1,D27=$AM$1,D27=$BL$1,D28=$AM$1,D28=$BL$1,D29=$AM$1,D29=$BL$1),0,1)))</f>
        <v>1</v>
      </c>
      <c r="BN26" s="3">
        <f>IF($A26&gt;='FG_576way_Regular Symbol(2wild)'!G$16,"",IF(E26=0,"",IF(OR(E26=$AM$1,E26=$BL$1,E27=$AM$1,E27=$BL$1,E28=$AM$1,E28=$BL$1,E29=$AM$1,E29=$BL$1),0,1)))</f>
        <v>1</v>
      </c>
      <c r="BO26" s="3">
        <f>IF($A26&gt;='FG_576way_Regular Symbol(2wild)'!H$16,"",IF(F26=0,"",IF(OR(F26=$AM$1,F26=$BL$1,F27=$AM$1,F27=$BL$1,F28=$AM$1,F28=$BL$1,F29=$AM$1,F29=$BL$1),0,1)))</f>
        <v>1</v>
      </c>
      <c r="BQ26" s="3">
        <f>IF($A26&gt;='FG1125way_Regular Symbol(2wild)'!D$16,"",IF(B26=0,"",IF(OR(B26=$BQ$1,B26=$BR$1,B27=$BQ$1,B27=$BR$1,B28=$BQ$1,B28=$BR$1),0,1)))</f>
        <v>1</v>
      </c>
      <c r="BR26" s="3">
        <f>IF($A26&gt;='FG1125way_Regular Symbol(2wild)'!E$16,"",IF(C26=0,"",IF(OR(C26=$BQ$1,C26=$BR$1,C27=$BQ$1,C27=$BR$1,C28=$BQ$1,C28=$BR$1),0,1)))</f>
        <v>1</v>
      </c>
      <c r="BS26" s="3">
        <f>IF($A26&gt;='FG1125way_Regular Symbol(2wild)'!F$16,"",IF(D26=0,"",IF(OR(D26=$BQ$1,D26=$BR$1,D27=$BQ$1,D27=$BR$1,D28=$BQ$1,D28=$BR$1,D29=$BQ$1,D29=$BR$1,D30=$BQ$1,D30=$BR$1),0,1)))</f>
        <v>1</v>
      </c>
      <c r="BT26" s="3">
        <f>IF($A26&gt;='FG1125way_Regular Symbol(2wild)'!G$16,"",IF(E26=0,"",IF(OR(E26=$BQ$1,E26=$BR$1,E27=$BQ$1,E27=$BR$1,E28=$BQ$1,E28=$BR$1,E29=$BQ$1,E29=$BR$1,E30=$BQ$1,E30=$BR$1),0,1)))</f>
        <v>1</v>
      </c>
      <c r="BU26" s="3">
        <f>IF($A26&gt;='FG1125way_Regular Symbol(2wild)'!H$16,"",IF(F26=0,"",IF(OR(F26=$BQ$1,F26=$BR$1,F27=$BQ$1,F27=$BR$1,F28=$BQ$1,F28=$BR$1,F29=$BQ$1,F29=$BR$1,F30=$BQ$1,F30=$BR$1),0,1)))</f>
        <v>1</v>
      </c>
      <c r="BW26" s="3">
        <f>IF($A26&gt;='FG1125way_Regular Symbol(2wild)'!D$16,"",IF(B26=0,"",IF(OR(B26=$BW$1,B27=$BW$1,B28=$BW$1,B26=$BX$1,B27=$BX$1,B28=$BX$1),0,1)))</f>
        <v>1</v>
      </c>
      <c r="BX26" s="3">
        <f>IF($A26&gt;='FG1125way_Regular Symbol(2wild)'!E$16,"",IF(C26=0,"",IF(OR(C26=$BW$1,C27=$BW$1,C28=$BW$1,C26=$BX$1,C27=$BX$1,C28=$BX$1),0,1)))</f>
        <v>1</v>
      </c>
      <c r="BY26" s="3">
        <f>IF($A26&gt;='FG1125way_Regular Symbol(2wild)'!F$16,"",IF(D26=0,"",IF(OR(D26=$BW$1,D27=$BW$1,D28=$BW$1,D26=$BX$1,D27=$BX$1,D28=$BX$1,D29=$BW$1,D29=$BX$1,D30=$BW$1,D30=$BX$1),0,1)))</f>
        <v>1</v>
      </c>
      <c r="BZ26" s="3">
        <f>IF($A26&gt;='FG1125way_Regular Symbol(2wild)'!G$16,"",IF(E26=0,"",IF(OR(E26=$BW$1,E27=$BW$1,E28=$BW$1,E26=$BX$1,E27=$BX$1,E28=$BX$1,E29=$BW$1,E29=$BX$1,E30=$BW$1,E30=$BX$1),0,1)))</f>
        <v>0</v>
      </c>
      <c r="CA26" s="3">
        <f>IF($A26&gt;='FG1125way_Regular Symbol(2wild)'!H$16,"",IF(F26=0,"",IF(OR(F26=$BW$1,F27=$BW$1,F28=$BW$1,F26=$BX$1,F27=$BX$1,F28=$BX$1,F29=$BW$1,F29=$BX$1,F30=$BW$1,F30=$BX$1),0,1)))</f>
        <v>0</v>
      </c>
      <c r="CC26" s="3">
        <f>IF($A26&gt;='FG1125way_Regular Symbol(2wild)'!D$16,"",IF(B26=0,"",IF(OR(B26=$BW$1,B27=$BW$1,B28=$BW$1,B26=$CD$1,B27=$CD$1,B28=$CD$1),0,1)))</f>
        <v>1</v>
      </c>
      <c r="CD26" s="3">
        <f>IF($A26&gt;='FG1125way_Regular Symbol(2wild)'!E$16,"",IF(C26=0,"",IF(OR(C26=$BW$1,C27=$BW$1,C28=$BW$1,C26=$CD$1,C27=$CD$1,C28=$CD$1),0,1)))</f>
        <v>1</v>
      </c>
      <c r="CE26" s="3">
        <f>IF($A26&gt;='FG1125way_Regular Symbol(2wild)'!F$16,"",IF(D26=0,"",IF(OR(D26=$BW$1,D27=$BW$1,D28=$BW$1,D26=$CD$1,D27=$CD$1,D28=$CD$1,D29=$BW$1,D29=$CD$1,D30=$BW$1,D30=$CD$1),0,1)))</f>
        <v>1</v>
      </c>
      <c r="CF26" s="3">
        <f>IF($A26&gt;='FG1125way_Regular Symbol(2wild)'!G$16,"",IF(E26=0,"",IF(OR(E26=$BW$1,E27=$BW$1,E28=$BW$1,E26=$CD$1,E27=$CD$1,E28=$CD$1,E29=$BW$1,E29=$CD$1,E30=$BW$1,E30=$CD$1),0,1)))</f>
        <v>0</v>
      </c>
      <c r="CG26" s="3">
        <f>IF($A26&gt;='FG1125way_Regular Symbol(2wild)'!H$16,"",IF(F26=0,"",IF(OR(F26=$BW$1,F27=$BW$1,F28=$BW$1,F26=$CD$1,F27=$CD$1,F28=$CD$1,F29=$BW$1,F29=$CD$1,F30=$BW$1,F30=$CD$1),0,1)))</f>
        <v>1</v>
      </c>
      <c r="CI26" s="3">
        <f>IF($A26&gt;='FG1125way_Regular Symbol(2wild)'!D$16,"",IF(B26=0,"",IF(OR(B26=$BW$1,B27=$BW$1,B28=$BW$1,B26=$CJ$1,B27=$CJ$1,B28=$CJ$1),0,1)))</f>
        <v>1</v>
      </c>
      <c r="CJ26" s="3">
        <f>IF($A26&gt;='FG1125way_Regular Symbol(2wild)'!E$16,"",IF(C26=0,"",IF(OR(C26=$BW$1,C27=$BW$1,C28=$BW$1,C26=$CJ$1,C27=$CJ$1,C28=$CJ$1),0,1)))</f>
        <v>0</v>
      </c>
      <c r="CK26" s="3">
        <f>IF($A26&gt;='FG1125way_Regular Symbol(2wild)'!F$16,"",IF(D26=0,"",IF(OR(D26=$BW$1,D27=$BW$1,D28=$BW$1,D26=$CJ$1,D27=$CJ$1,D28=$CJ$1,D29=$BW$1,D29=$CJ$1,D30=$BW$1,D30=$CJ$1),0,1)))</f>
        <v>0</v>
      </c>
      <c r="CL26" s="3">
        <f>IF($A26&gt;='FG1125way_Regular Symbol(2wild)'!G$16,"",IF(E26=0,"",IF(OR(E26=$BW$1,E27=$BW$1,E28=$BW$1,E26=$CJ$1,E27=$CJ$1,E28=$CJ$1,E29=$BW$1,E29=$CJ$1,E30=$BW$1,E30=$CJ$1),0,1)))</f>
        <v>1</v>
      </c>
      <c r="CM26" s="3">
        <f>IF($A26&gt;='FG1125way_Regular Symbol(2wild)'!H$16,"",IF(F26=0,"",IF(OR(F26=$BW$1,F27=$BW$1,F28=$BW$1,F26=$CJ$1,F27=$CJ$1,F28=$CJ$1,F29=$BW$1,F29=$CJ$1,F30=$BW$1,F30=$CJ$1),0,1)))</f>
        <v>0</v>
      </c>
      <c r="CO26" s="3">
        <f>IF($A26&gt;='FG1125way_Regular Symbol(2wild)'!D$16,"",IF(B26=0,"",IF(OR(B26=$BW$1,B27=$BW$1,B28=$BW$1,B26=$CP$1,B27=$CP$1,B28=$CP$1),0,1)))</f>
        <v>1</v>
      </c>
      <c r="CP26" s="3">
        <f>IF($A26&gt;='FG1125way_Regular Symbol(2wild)'!E$16,"",IF(C26=0,"",IF(OR(C26=$BW$1,C27=$BW$1,C28=$BW$1,C26=$CP$1,C27=$CP$1,C28=$CP$1),0,1)))</f>
        <v>1</v>
      </c>
      <c r="CQ26" s="3">
        <f>IF($A26&gt;='FG1125way_Regular Symbol(2wild)'!F$16,"",IF(D26=0,"",IF(OR(D26=$BW$1,D27=$BW$1,D28=$BW$1,D26=$CP$1,D27=$CP$1,D28=$CP$1,D29=$BW$1,D29=$CP$1,D30=$BW$1,D30=$CP$1),0,1)))</f>
        <v>0</v>
      </c>
      <c r="CR26" s="3">
        <f>IF($A26&gt;='FG1125way_Regular Symbol(2wild)'!G$16,"",IF(E26=0,"",IF(OR(E26=$BW$1,E27=$BW$1,E28=$BW$1,E26=$CP$1,E27=$CP$1,E28=$CP$1,E29=$BW$1,E29=$CP$1,E30=$BW$1,E30=$CP$1),0,1)))</f>
        <v>1</v>
      </c>
      <c r="CS26" s="3">
        <f>IF($A26&gt;='FG1125way_Regular Symbol(2wild)'!H$16,"",IF(F26=0,"",IF(OR(F26=$BW$1,F27=$BW$1,F28=$BW$1,F26=$CP$1,F27=$CP$1,F28=$CP$1,F29=$BW$1,F29=$CP$1,F30=$BW$1,F30=$CP$1),0,1)))</f>
        <v>1</v>
      </c>
      <c r="CU26" s="3">
        <f>IF($A26&gt;='FG1125way_Regular Symbol(2wild)'!D$16,"",IF(B26=0,"",IF(OR(B26=$BW$1,B27=$BW$1,B28=$BW$1,B26=$CV$1,B27=$CV$1,B28=$CV$1),0,1)))</f>
        <v>1</v>
      </c>
      <c r="CV26" s="3">
        <f>IF($A26&gt;='FG1125way_Regular Symbol(2wild)'!E$16,"",IF(C26=0,"",IF(OR(C26=$BW$1,C27=$BW$1,C28=$BW$1,C26=$CV$1,C27=$CV$1,C28=$CV$1),0,1)))</f>
        <v>1</v>
      </c>
      <c r="CW26" s="3">
        <f>IF($A26&gt;='FG1125way_Regular Symbol(2wild)'!F$16,"",IF(D26=0,"",IF(OR(D26=$BW$1,D27=$BW$1,D28=$BW$1,D26=$CV$1,D27=$CV$1,D28=$CV$1,D29=$BW$1,D29=$CV$1,D30=$BW$1,D30=$CV$1),0,1)))</f>
        <v>1</v>
      </c>
      <c r="CX26" s="3">
        <f>IF($A26&gt;='FG1125way_Regular Symbol(2wild)'!G$16,"",IF(E26=0,"",IF(OR(E26=$BW$1,E27=$BW$1,E28=$BW$1,E26=$CV$1,E27=$CV$1,E28=$CV$1,E29=$BW$1,E29=$CV$1,E30=$BW$1,E30=$CV$1),0,1)))</f>
        <v>1</v>
      </c>
      <c r="CY26" s="3">
        <f>IF($A26&gt;='FG1125way_Regular Symbol(2wild)'!H$16,"",IF(F26=0,"",IF(OR(F26=$BW$1,F27=$BW$1,F28=$BW$1,F26=$CV$1,F27=$CV$1,F28=$CV$1,F29=$BW$1,F29=$CV$1,F30=$BW$1,F30=$CV$1),0,1)))</f>
        <v>1</v>
      </c>
    </row>
    <row r="27" spans="1:103">
      <c r="A27" s="337">
        <f>IF('FG_243way_Regular Symbol'!L26="","",'FG_243way_Regular Symbol'!L26)</f>
        <v>23</v>
      </c>
      <c r="B27" s="191" t="str">
        <f>IF('FG_576way_Regular Symbol(2wild)'!Q26="",
IF($A27-'FG_576way_Regular Symbol(2wild)'!D$16&gt;='FG_1125way_RegularＸ_W()'!B$2-1,"",VLOOKUP($A27-'FG_243way_Regular Symbol'!D$16,'FG_576way_Regular Symbol(2wild)'!$P$3:$U$99,'FG_1125way_RegularＸ_W()'!B$3+1,FALSE)),
'FG_576way_Regular Symbol(2wild)'!Q26)</f>
        <v>M5</v>
      </c>
      <c r="C27" s="191" t="str">
        <f>IF('FG_576way_Regular Symbol(2wild)'!R26="",
IF($A27-'FG_576way_Regular Symbol(2wild)'!E$16&gt;='FG_1125way_RegularＸ_W()'!C$2-1,"",VLOOKUP($A27-'FG_243way_Regular Symbol'!E$16,'FG_576way_Regular Symbol(2wild)'!$P$3:$U$99,'FG_1125way_RegularＸ_W()'!C$3+1,FALSE)),
'FG_576way_Regular Symbol(2wild)'!R26)</f>
        <v>M1</v>
      </c>
      <c r="D27" s="191" t="str">
        <f>IF('FG_576way_Regular Symbol(2wild)'!S26="",
IF($A27-'FG_576way_Regular Symbol(2wild)'!F$16&gt;='FG_1125way_RegularＸ_W()'!D$2-1,"",VLOOKUP($A27-'FG_243way_Regular Symbol'!F$16,'FG_576way_Regular Symbol(2wild)'!$P$3:$U$99,'FG_1125way_RegularＸ_W()'!D$3+1,FALSE)),
'FG_576way_Regular Symbol(2wild)'!S26)</f>
        <v>M5</v>
      </c>
      <c r="E27" s="191" t="str">
        <f>IF('FG_576way_Regular Symbol(2wild)'!T26="",
IF($A27-'FG_576way_Regular Symbol(2wild)'!G$16&gt;='FG_1125way_RegularＸ_W()'!E$2-1,"",VLOOKUP($A27-'FG_243way_Regular Symbol'!G$16,'FG_576way_Regular Symbol(2wild)'!$P$3:$U$99,'FG_1125way_RegularＸ_W()'!E$3+1,FALSE)),
'FG_576way_Regular Symbol(2wild)'!T26)</f>
        <v>M5</v>
      </c>
      <c r="F27" s="191" t="str">
        <f>IF('FG_576way_Regular Symbol(2wild)'!U26="",
IF($A27-'FG_576way_Regular Symbol(2wild)'!H$16&gt;='FG_1125way_RegularＸ_W()'!F$2-1,"",VLOOKUP($A27-'FG_243way_Regular Symbol'!H$16,'FG_576way_Regular Symbol(2wild)'!$P$3:$U$99,'FG_1125way_RegularＸ_W()'!F$3+1,FALSE)),
'FG_576way_Regular Symbol(2wild)'!U26)</f>
        <v>K</v>
      </c>
      <c r="N27" s="363">
        <f t="shared" si="0"/>
        <v>23</v>
      </c>
      <c r="O27" s="344">
        <f>IF($A27&gt;='FG1125way_Regular Symbol(2wild)'!D$16,"",IF(B27="","",IF(OR(B27=$O$1,B27=$P$1,B28=$O$1,B28=$P$1,B29=$O$1,B29=$P$1),0,1)))</f>
        <v>0</v>
      </c>
      <c r="P27" s="344">
        <f>IF($A27&gt;='FG1125way_Regular Symbol(2wild)'!E$16,"",IF(C27="","",IF(OR(C27=$O$1,C27=$P$1,C28=$O$1,C28=$P$1,C29=$O$1,C29=$P$1),0,1)))</f>
        <v>0</v>
      </c>
      <c r="Q27" s="344">
        <f>IF($A27&gt;='FG1125way_Regular Symbol(2wild)'!F$16,"",IF(D27="","",IF(OR(D27=$O$1,D27=$P$1,D28=$O$1,D28=$P$1,D29=$O$1,D29=$P$1,D30=$O$1,D30=$P$1,D31=$O$1,D31=$P$1),0,1)))</f>
        <v>0</v>
      </c>
      <c r="R27" s="344">
        <f>IF($A27&gt;='FG1125way_Regular Symbol(2wild)'!G$16,"",IF(E27="","",IF(OR(E27=$O$1,E27=$P$1,E28=$O$1,E28=$P$1,E29=$O$1,E29=$P$1,E30=$O$1,E30=$P$1,E31=$O$1,E31=$P$1),0,1)))</f>
        <v>1</v>
      </c>
      <c r="S27" s="344">
        <f>IF($A27&gt;='FG1125way_Regular Symbol(2wild)'!H$16,"",IF(F27="","",IF(OR(F27=$O$1,F27=$P$1,F28=$O$1,F28=$P$1,F29=$O$1,F29=$P$1,F30=$O$1,F30=$P$1,F31=$O$1,F31=$P$1),0,1)))</f>
        <v>1</v>
      </c>
      <c r="U27" s="344">
        <f>IF($A27&gt;='FG1125way_Regular Symbol(2wild)'!D$16,"",IF(B27=0,"",IF(OR(B27=$U$1,B27=$V$1,B28=$U$1,B28=$V$1,B29=$U$1,B29=$V$1),0,1)))</f>
        <v>1</v>
      </c>
      <c r="V27" s="344">
        <f>IF($A27&gt;='FG1125way_Regular Symbol(2wild)'!E$16,"",IF(C27=0,"",IF(OR(C27=$U$1,C27=$V$1,C28=$U$1,C28=$V$1,C29=$U$1,C29=$V$1),0,1)))</f>
        <v>1</v>
      </c>
      <c r="W27" s="3">
        <f>IF($A27&gt;='FG1125way_Regular Symbol(2wild)'!F$16,"",IF(D27=0,"",IF(OR(D27=$U$1,D27=$V$1,D28=$U$1,D28=$V$1,D29=$U$1,D29=$V$1,D30=$U$1,D30=$V$1,D31=$U$1,D31=$V$1),0,1)))</f>
        <v>1</v>
      </c>
      <c r="X27" s="3">
        <f>IF($A27&gt;='FG1125way_Regular Symbol(2wild)'!G$16,"",IF(E27=0,"",IF(OR(E27=$U$1,E27=$V$1,E28=$U$1,E28=$V$1,E29=$U$1,E29=$V$1,E30=$U$1,E30=$V$1,E31=$U$1,E31=$V$1),0,1)))</f>
        <v>0</v>
      </c>
      <c r="Y27" s="3">
        <f>IF($A27&gt;='FG1125way_Regular Symbol(2wild)'!H$16,"",IF(F27=0,"",IF(OR(F27=$U$1,F27=$V$1,F28=$U$1,F28=$V$1,F29=$U$1,F29=$V$1,F30=$U$1,F30=$V$1,F31=$U$1,F31=$V$1),0,1)))</f>
        <v>1</v>
      </c>
      <c r="AA27" s="344">
        <f>IF($A27&gt;='FG1125way_Regular Symbol(2wild)'!D$16,"",IF(B27=0,"",IF(OR(B27=$AA$1,B27=$AB$1,B28=$AA$1,B28=$AB$1,B29=$AA$1,,B29=$AB$1),0,1)))</f>
        <v>1</v>
      </c>
      <c r="AB27" s="344">
        <f>IF($A27&gt;='FG1125way_Regular Symbol(2wild)'!E$16,"",IF(C27=0,"",IF(OR(C27=$AA$1,C27=$AB$1,C28=$AA$1,C28=$AB$1,C29=$AA$1,,C29=$AB$1),0,1)))</f>
        <v>1</v>
      </c>
      <c r="AC27" s="3">
        <f>IF($A27&gt;='FG1125way_Regular Symbol(2wild)'!F$16,"",IF(D27=0,"",IF(OR(D27=$AA$1,D27=$AB$1,D28=$AA$1,D28=$AB$1,D29=$AA$1,D29=$AB$1,D30=$AA$1,D30=$AB$1,D31=$AA$1,D31=$AB$1),0,1)))</f>
        <v>1</v>
      </c>
      <c r="AD27" s="3">
        <f>IF($A27&gt;='FG1125way_Regular Symbol(2wild)'!G$16,"",IF(E27=0,"",IF(OR(E27=$AA$1,E27=$AB$1,E28=$AA$1,E28=$AB$1,E29=$AA$1,E29=$AB$1,E30=$AA$1,E30=$AB$1,E31=$AA$1,E31=$AB$1),0,1)))</f>
        <v>1</v>
      </c>
      <c r="AE27" s="3">
        <f>IF($A27&gt;='FG1125way_Regular Symbol(2wild)'!H$16,"",IF(F27=0,"",IF(OR(F27=$AA$1,F27=$AB$1,F28=$AA$1,F28=$AB$1,F29=$AA$1,F29=$AB$1,F30=$AA$1,F30=$AB$1,F31=$AA$1,F31=$AB$1),0,1)))</f>
        <v>1</v>
      </c>
      <c r="AG27" s="344">
        <f>IF($A27&gt;='FG1125way_Regular Symbol(2wild)'!D$16,"",IF(B27=0,"",IF(OR(B27=$AG$1,B27=$AH$1,B28=$AG$1,B28=$AH$1,B29=$AG$1,B29=$AH$1),0,1)))</f>
        <v>1</v>
      </c>
      <c r="AH27" s="344">
        <f>IF($A27&gt;='FG1125way_Regular Symbol(2wild)'!E$16,"",IF(C27=0,"",IF(OR(C27=$AG$1,C27=$AH$1,C28=$AG$1,C28=$AH$1,C29=$AG$1,C29=$AH$1),0,1)))</f>
        <v>0</v>
      </c>
      <c r="AI27" s="3">
        <f>IF($A27&gt;='FG1125way_Regular Symbol(2wild)'!F$16,"",IF(D27=0,"",IF(OR(D27=$AG$1,D27=$AH$1,D28=$AG$1,D28=$AH$1,D29=$AG$1,D29=$AH$1,D30=$AG$1,D30=$AH$1,D31=$AG$1,D31=$AH$1),0,1)))</f>
        <v>1</v>
      </c>
      <c r="AJ27" s="3">
        <f>IF($A27&gt;='FG1125way_Regular Symbol(2wild)'!G$16,"",IF(E27=0,"",IF(OR(E27=$AG$1,E27=$AH$1,E28=$AG$1,E28=$AH$1,E29=$AG$1,E29=$AH$1,E30=$AG$1,E30=$AH$1,E31=$AG$1,E31=$AH$1),0,1)))</f>
        <v>1</v>
      </c>
      <c r="AK27" s="3">
        <f>IF($A27&gt;='FG1125way_Regular Symbol(2wild)'!H$16,"",IF(F27=0,"",IF(OR(F27=$AG$1,F27=$AH$1,F28=$AG$1,F28=$AH$1,F29=$AG$1,F29=$AH$1,F30=$AG$1,F30=$AH$1,F31=$AG$1,F31=$AH$1),0,1)))</f>
        <v>1</v>
      </c>
      <c r="AM27" s="344">
        <f>IF($A27&gt;='FG1125way_Regular Symbol(2wild)'!D$16,"",IF(B27=0,"",IF(OR(B27=$AM$1,B27=$AN$1,B28=$AM$1,B28=$AN$1,B29=$AM$1,B29=$AN$1),0,1)))</f>
        <v>0</v>
      </c>
      <c r="AN27" s="344">
        <f>IF($A27&gt;='FG1125way_Regular Symbol(2wild)'!E$16,"",IF(C27=0,"",IF(OR(C27=$AM$1,C27=$AN$1,C28=$AM$1,C28=$AN$1,C29=$AM$1,C29=$AN$1),0,1)))</f>
        <v>1</v>
      </c>
      <c r="AO27" s="3">
        <f>IF($A27&gt;='FG1125way_Regular Symbol(2wild)'!F$16,"",IF(D27=0,"",IF(OR(D27=$AM$1,D27=$AN$1,D28=$AM$1,D28=$AN$1,D29=$AM$1,D29=$AN$1,D30=$AM$1,D30=$AN$1,D31=$AM$1,D31=$AN$1),0,1)))</f>
        <v>0</v>
      </c>
      <c r="AP27" s="3">
        <f>IF($A27&gt;='FG1125way_Regular Symbol(2wild)'!G$16,"",IF(E27=0,"",IF(OR(E27=$AM$1,E27=$AN$1,E28=$AM$1,E28=$AN$1,E29=$AM$1,E29=$AN$1,E30=$AM$1,E30=$AN$1,E31=$AM$1,E31=$AN$1),0,1)))</f>
        <v>0</v>
      </c>
      <c r="AQ27" s="3">
        <f>IF($A27&gt;='FG1125way_Regular Symbol(2wild)'!H$16,"",IF(F27=0,"",IF(OR(F27=$AM$1,F27=$AN$1,F28=$AM$1,F28=$AN$1,F29=$AM$1,F29=$AN$1,F30=$AM$1,F30=$AN$1,F31=$AM$1,F31=$AN$1),0,1)))</f>
        <v>1</v>
      </c>
      <c r="AS27" s="344">
        <f>IF($A27&gt;='FG1125way_Regular Symbol(2wild)'!D$16,"",IF(B27=0,"",IF(OR(B27=$AM$1,B27=$AT$1,B28=$AM$1,B28=$AT$1,B29=$AM$1,B29=$AT$1),0,1)))</f>
        <v>1</v>
      </c>
      <c r="AT27" s="344">
        <f>IF($A27&gt;='FG1125way_Regular Symbol(2wild)'!E$16,"",IF(C27=0,"",IF(OR(C27=$AM$1,C27=$AT$1,C28=$AM$1,C28=$AT$1,C29=$AM$1,C29=$AT$1),0,1)))</f>
        <v>1</v>
      </c>
      <c r="AU27" s="3">
        <f>IF($A27&gt;='FG1125way_Regular Symbol(2wild)'!F$16,"",IF(D27=0,"",IF(OR(D27=$AM$1,D27=$AT$1,D28=$AM$1,D28=$AT$1,D29=$AM$1,D29=$AT$1,D30=$AM$1,D30=$AT$1,D31=$AM$1,D31=$AT$1),0,1)))</f>
        <v>1</v>
      </c>
      <c r="AV27" s="3">
        <f>IF($A27&gt;='FG1125way_Regular Symbol(2wild)'!G$16,"",IF(E27=0,"",IF(OR(E27=$AM$1,E27=$AT$1,E28=$AM$1,E28=$AT$1,E29=$AM$1,E29=$AT$1,E30=$AM$1,E30=$AT$1,E31=$AM$1,E31=$AT$1),0,1)))</f>
        <v>1</v>
      </c>
      <c r="AW27" s="3">
        <f>IF($A27&gt;='FG1125way_Regular Symbol(2wild)'!H$16,"",IF(F27=0,"",IF(OR(F27=$AM$1,F27=$AT$1,F28=$AM$1,F28=$AT$1,F29=$AM$1,F29=$AT$1,F30=$AM$1,F30=$AT$1,F31=$AM$1,F31=$AT$1),0,1)))</f>
        <v>1</v>
      </c>
      <c r="AY27" s="344">
        <f>IF($A27&gt;='FG1125way_Regular Symbol(2wild)'!D$16,"",IF(B27=0,"",IF(OR(B27=$AM$1,B27=$AZ$1,B28=$AM$1,B28=$AZ$1,B29=$AM$1,B29=$AZ$1),0,1)))</f>
        <v>1</v>
      </c>
      <c r="AZ27" s="344">
        <f>IF($A27&gt;='FG1125way_Regular Symbol(2wild)'!E$16,"",IF(C27=0,"",IF(OR(C27=$AM$1,C27=$AZ$1,C28=$AM$1,C28=$AZ$1,C29=$AM$1,C29=$AZ$1),0,1)))</f>
        <v>1</v>
      </c>
      <c r="BA27" s="3">
        <f>IF($A27&gt;='FG1125way_Regular Symbol(2wild)'!F$16,"",IF(D27=0,"",IF(OR(D27=$AM$1,D27=$AZ$1,D28=$AM$1,D28=$AZ$1,D29=$AM$1,D29=$AZ$1,D30=$AM$1,D30=$AZ$1,D31=$AM$1,D31=$AZ$1),0,1)))</f>
        <v>1</v>
      </c>
      <c r="BB27" s="3">
        <f>IF($A27&gt;='FG1125way_Regular Symbol(2wild)'!G$16,"",IF(E27=0,"",IF(OR(E27=$AM$1,E27=$AZ$1,E28=$AM$1,E28=$AZ$1,E29=$AM$1,E29=$AZ$1,E30=$AM$1,E30=$AZ$1,E31=$AM$1,E31=$AZ$1),0,1)))</f>
        <v>1</v>
      </c>
      <c r="BC27" s="3">
        <f>IF($A27&gt;='FG1125way_Regular Symbol(2wild)'!H$16,"",IF(F27=0,"",IF(OR(F27=$AM$1,F27=$AZ$1,F28=$AM$1,F28=$AZ$1,F29=$AM$1,F29=$AZ$1,F30=$AM$1,F30=$AZ$1,F31=$AM$1,F31=$AZ$1),0,1)))</f>
        <v>0</v>
      </c>
      <c r="BE27" s="344">
        <f>IF($A27&gt;='FG_576way_Regular Symbol(2wild)'!D$16,"",IF(B27=0,"",IF(OR(B27=$AM$1,B27=$BF$1,B28=$AM$1,B28=$BF$1,B29=$AM$1,B29=$BF$1),0,1)))</f>
        <v>1</v>
      </c>
      <c r="BF27" s="344">
        <f>IF($A27&gt;='FG_576way_Regular Symbol(2wild)'!E$16,"",IF(C27=0,"",IF(OR(C27=$AM$1,C27=$BF$1,C28=$AM$1,C28=$BF$1,C29=$AM$1,C29=$BF$1),0,1)))</f>
        <v>1</v>
      </c>
      <c r="BG27" s="3">
        <f>IF($A27&gt;='FG_576way_Regular Symbol(2wild)'!F$16,"",IF(D27=0,"",IF(OR(D27=$AM$1,D27=$BF$1,D28=$AM$1,D28=$BF$1,D29=$AM$1,D29=$BF$1,D30=$AM$1,D30=$BF$1,D31=$AM$1,D31=$BF$1),0,1)))</f>
        <v>1</v>
      </c>
      <c r="BH27" s="3">
        <f>IF($A27&gt;='FG_576way_Regular Symbol(2wild)'!G$16,"",IF(E27=0,"",IF(OR(E27=$AM$1,E27=$BF$1,E28=$AM$1,E28=$BF$1,E29=$AM$1,E29=$BF$1,E30=$AM$1,E30=$BF$1,E31=$AM$1,E31=$BF$1),0,1)))</f>
        <v>1</v>
      </c>
      <c r="BI27" s="3">
        <f>IF($A27&gt;='FG_576way_Regular Symbol(2wild)'!H$16,"",IF(F27=0,"",IF(OR(F27=$AM$1,F27=$BF$1,F28=$AM$1,F28=$BF$1,F29=$AM$1,F29=$BF$1,F30=$AM$1,F30=$BF$1,F31=$AM$1,F31=$BF$1),0,1)))</f>
        <v>1</v>
      </c>
      <c r="BK27" s="344">
        <f>IF($A27&gt;='FG_576way_Regular Symbol(2wild)'!D$16,"",IF(B27=0,"",IF(OR(B27=$AM$1,B27=$BL$1,B28=$AM$1,B28=$BL$1,B29=$AM$1,B29=$BL$1),0,1)))</f>
        <v>1</v>
      </c>
      <c r="BL27" s="344">
        <f>IF($A27&gt;='FG_576way_Regular Symbol(2wild)'!E$16,"",IF(C27=0,"",IF(OR(C27=$AM$1,C27=$BL$1,C28=$AM$1,C28=$BL$1,C29=$AM$1,C29=$BL$1),0,1)))</f>
        <v>1</v>
      </c>
      <c r="BM27" s="3">
        <f>IF($A27&gt;='FG_576way_Regular Symbol(2wild)'!F$16,"",IF(D27=0,"",IF(OR(D27=$AM$1,D27=$BL$1,D28=$AM$1,D28=$BL$1,D29=$AM$1,D29=$BL$1,D30=$AM$1,D30=$BL$1),0,1)))</f>
        <v>1</v>
      </c>
      <c r="BN27" s="3">
        <f>IF($A27&gt;='FG_576way_Regular Symbol(2wild)'!G$16,"",IF(E27=0,"",IF(OR(E27=$AM$1,E27=$BL$1,E28=$AM$1,E28=$BL$1,E29=$AM$1,E29=$BL$1,E30=$AM$1,E30=$BL$1),0,1)))</f>
        <v>1</v>
      </c>
      <c r="BO27" s="3">
        <f>IF($A27&gt;='FG_576way_Regular Symbol(2wild)'!H$16,"",IF(F27=0,"",IF(OR(F27=$AM$1,F27=$BL$1,F28=$AM$1,F28=$BL$1,F29=$AM$1,F29=$BL$1,F30=$AM$1,F30=$BL$1),0,1)))</f>
        <v>1</v>
      </c>
      <c r="BQ27" s="3">
        <f>IF($A27&gt;='FG1125way_Regular Symbol(2wild)'!D$16,"",IF(B27=0,"",IF(OR(B27=$BQ$1,B27=$BR$1,B28=$BQ$1,B28=$BR$1,B29=$BQ$1,B29=$BR$1),0,1)))</f>
        <v>1</v>
      </c>
      <c r="BR27" s="3">
        <f>IF($A27&gt;='FG1125way_Regular Symbol(2wild)'!E$16,"",IF(C27=0,"",IF(OR(C27=$BQ$1,C27=$BR$1,C28=$BQ$1,C28=$BR$1,C29=$BQ$1,C29=$BR$1),0,1)))</f>
        <v>1</v>
      </c>
      <c r="BS27" s="3">
        <f>IF($A27&gt;='FG1125way_Regular Symbol(2wild)'!F$16,"",IF(D27=0,"",IF(OR(D27=$BQ$1,D27=$BR$1,D28=$BQ$1,D28=$BR$1,D29=$BQ$1,D29=$BR$1,D30=$BQ$1,D30=$BR$1,D31=$BQ$1,D31=$BR$1),0,1)))</f>
        <v>1</v>
      </c>
      <c r="BT27" s="3">
        <f>IF($A27&gt;='FG1125way_Regular Symbol(2wild)'!G$16,"",IF(E27=0,"",IF(OR(E27=$BQ$1,E27=$BR$1,E28=$BQ$1,E28=$BR$1,E29=$BQ$1,E29=$BR$1,E30=$BQ$1,E30=$BR$1,E31=$BQ$1,E31=$BR$1),0,1)))</f>
        <v>1</v>
      </c>
      <c r="BU27" s="3">
        <f>IF($A27&gt;='FG1125way_Regular Symbol(2wild)'!H$16,"",IF(F27=0,"",IF(OR(F27=$BQ$1,F27=$BR$1,F28=$BQ$1,F28=$BR$1,F29=$BQ$1,F29=$BR$1,F30=$BQ$1,F30=$BR$1,F31=$BQ$1,F31=$BR$1),0,1)))</f>
        <v>1</v>
      </c>
      <c r="BW27" s="3">
        <f>IF($A27&gt;='FG1125way_Regular Symbol(2wild)'!D$16,"",IF(B27=0,"",IF(OR(B27=$BW$1,B28=$BW$1,B29=$BW$1,B27=$BX$1,B28=$BX$1,B29=$BX$1),0,1)))</f>
        <v>1</v>
      </c>
      <c r="BX27" s="3">
        <f>IF($A27&gt;='FG1125way_Regular Symbol(2wild)'!E$16,"",IF(C27=0,"",IF(OR(C27=$BW$1,C28=$BW$1,C29=$BW$1,C27=$BX$1,C28=$BX$1,C29=$BX$1),0,1)))</f>
        <v>1</v>
      </c>
      <c r="BY27" s="3">
        <f>IF($A27&gt;='FG1125way_Regular Symbol(2wild)'!F$16,"",IF(D27=0,"",IF(OR(D27=$BW$1,D28=$BW$1,D29=$BW$1,D27=$BX$1,D28=$BX$1,D29=$BX$1,D30=$BW$1,D30=$BX$1,D31=$BW$1,D31=$BX$1),0,1)))</f>
        <v>1</v>
      </c>
      <c r="BZ27" s="3">
        <f>IF($A27&gt;='FG1125way_Regular Symbol(2wild)'!G$16,"",IF(E27=0,"",IF(OR(E27=$BW$1,E28=$BW$1,E29=$BW$1,E27=$BX$1,E28=$BX$1,E29=$BX$1,E30=$BW$1,E30=$BX$1,E31=$BW$1,E31=$BX$1),0,1)))</f>
        <v>0</v>
      </c>
      <c r="CA27" s="3">
        <f>IF($A27&gt;='FG1125way_Regular Symbol(2wild)'!H$16,"",IF(F27=0,"",IF(OR(F27=$BW$1,F28=$BW$1,F29=$BW$1,F27=$BX$1,F28=$BX$1,F29=$BX$1,F30=$BW$1,F30=$BX$1,F31=$BW$1,F31=$BX$1),0,1)))</f>
        <v>0</v>
      </c>
      <c r="CC27" s="3">
        <f>IF($A27&gt;='FG1125way_Regular Symbol(2wild)'!D$16,"",IF(B27=0,"",IF(OR(B27=$BW$1,B28=$BW$1,B29=$BW$1,B27=$CD$1,B28=$CD$1,B29=$CD$1),0,1)))</f>
        <v>1</v>
      </c>
      <c r="CD27" s="3">
        <f>IF($A27&gt;='FG1125way_Regular Symbol(2wild)'!E$16,"",IF(C27=0,"",IF(OR(C27=$BW$1,C28=$BW$1,C29=$BW$1,C27=$CD$1,C28=$CD$1,C29=$CD$1),0,1)))</f>
        <v>1</v>
      </c>
      <c r="CE27" s="3">
        <f>IF($A27&gt;='FG1125way_Regular Symbol(2wild)'!F$16,"",IF(D27=0,"",IF(OR(D27=$BW$1,D28=$BW$1,D29=$BW$1,D27=$CD$1,D28=$CD$1,D29=$CD$1,D30=$BW$1,D30=$CD$1,D31=$BW$1,D31=$CD$1),0,1)))</f>
        <v>1</v>
      </c>
      <c r="CF27" s="3">
        <f>IF($A27&gt;='FG1125way_Regular Symbol(2wild)'!G$16,"",IF(E27=0,"",IF(OR(E27=$BW$1,E28=$BW$1,E29=$BW$1,E27=$CD$1,E28=$CD$1,E29=$CD$1,E30=$BW$1,E30=$CD$1,E31=$BW$1,E31=$CD$1),0,1)))</f>
        <v>0</v>
      </c>
      <c r="CG27" s="3">
        <f>IF($A27&gt;='FG1125way_Regular Symbol(2wild)'!H$16,"",IF(F27=0,"",IF(OR(F27=$BW$1,F28=$BW$1,F29=$BW$1,F27=$CD$1,F28=$CD$1,F29=$CD$1,F30=$BW$1,F30=$CD$1,F31=$BW$1,F31=$CD$1),0,1)))</f>
        <v>1</v>
      </c>
      <c r="CI27" s="3">
        <f>IF($A27&gt;='FG1125way_Regular Symbol(2wild)'!D$16,"",IF(B27=0,"",IF(OR(B27=$BW$1,B28=$BW$1,B29=$BW$1,B27=$CJ$1,B28=$CJ$1,B29=$CJ$1),0,1)))</f>
        <v>0</v>
      </c>
      <c r="CJ27" s="3">
        <f>IF($A27&gt;='FG1125way_Regular Symbol(2wild)'!E$16,"",IF(C27=0,"",IF(OR(C27=$BW$1,C28=$BW$1,C29=$BW$1,C27=$CJ$1,C28=$CJ$1,C29=$CJ$1),0,1)))</f>
        <v>0</v>
      </c>
      <c r="CK27" s="3">
        <f>IF($A27&gt;='FG1125way_Regular Symbol(2wild)'!F$16,"",IF(D27=0,"",IF(OR(D27=$BW$1,D28=$BW$1,D29=$BW$1,D27=$CJ$1,D28=$CJ$1,D29=$CJ$1,D30=$BW$1,D30=$CJ$1,D31=$BW$1,D31=$CJ$1),0,1)))</f>
        <v>0</v>
      </c>
      <c r="CL27" s="3">
        <f>IF($A27&gt;='FG1125way_Regular Symbol(2wild)'!G$16,"",IF(E27=0,"",IF(OR(E27=$BW$1,E28=$BW$1,E29=$BW$1,E27=$CJ$1,E28=$CJ$1,E29=$CJ$1,E30=$BW$1,E30=$CJ$1,E31=$BW$1,E31=$CJ$1),0,1)))</f>
        <v>1</v>
      </c>
      <c r="CM27" s="3">
        <f>IF($A27&gt;='FG1125way_Regular Symbol(2wild)'!H$16,"",IF(F27=0,"",IF(OR(F27=$BW$1,F28=$BW$1,F29=$BW$1,F27=$CJ$1,F28=$CJ$1,F29=$CJ$1,F30=$BW$1,F30=$CJ$1,F31=$BW$1,F31=$CJ$1),0,1)))</f>
        <v>1</v>
      </c>
      <c r="CO27" s="3">
        <f>IF($A27&gt;='FG1125way_Regular Symbol(2wild)'!D$16,"",IF(B27=0,"",IF(OR(B27=$BW$1,B28=$BW$1,B29=$BW$1,B27=$CP$1,B28=$CP$1,B29=$CP$1),0,1)))</f>
        <v>1</v>
      </c>
      <c r="CP27" s="3">
        <f>IF($A27&gt;='FG1125way_Regular Symbol(2wild)'!E$16,"",IF(C27=0,"",IF(OR(C27=$BW$1,C28=$BW$1,C29=$BW$1,C27=$CP$1,C28=$CP$1,C29=$CP$1),0,1)))</f>
        <v>1</v>
      </c>
      <c r="CQ27" s="3">
        <f>IF($A27&gt;='FG1125way_Regular Symbol(2wild)'!F$16,"",IF(D27=0,"",IF(OR(D27=$BW$1,D28=$BW$1,D29=$BW$1,D27=$CP$1,D28=$CP$1,D29=$CP$1,D30=$BW$1,D30=$CP$1,D31=$BW$1,D31=$CP$1),0,1)))</f>
        <v>0</v>
      </c>
      <c r="CR27" s="3">
        <f>IF($A27&gt;='FG1125way_Regular Symbol(2wild)'!G$16,"",IF(E27=0,"",IF(OR(E27=$BW$1,E28=$BW$1,E29=$BW$1,E27=$CP$1,E28=$CP$1,E29=$CP$1,E30=$BW$1,E30=$CP$1,E31=$BW$1,E31=$CP$1),0,1)))</f>
        <v>1</v>
      </c>
      <c r="CS27" s="3">
        <f>IF($A27&gt;='FG1125way_Regular Symbol(2wild)'!H$16,"",IF(F27=0,"",IF(OR(F27=$BW$1,F28=$BW$1,F29=$BW$1,F27=$CP$1,F28=$CP$1,F29=$CP$1,F30=$BW$1,F30=$CP$1,F31=$BW$1,F31=$CP$1),0,1)))</f>
        <v>1</v>
      </c>
      <c r="CU27" s="3">
        <f>IF($A27&gt;='FG1125way_Regular Symbol(2wild)'!D$16,"",IF(B27=0,"",IF(OR(B27=$BW$1,B28=$BW$1,B29=$BW$1,B27=$CV$1,B28=$CV$1,B29=$CV$1),0,1)))</f>
        <v>1</v>
      </c>
      <c r="CV27" s="3">
        <f>IF($A27&gt;='FG1125way_Regular Symbol(2wild)'!E$16,"",IF(C27=0,"",IF(OR(C27=$BW$1,C28=$BW$1,C29=$BW$1,C27=$CV$1,C28=$CV$1,C29=$CV$1),0,1)))</f>
        <v>1</v>
      </c>
      <c r="CW27" s="3">
        <f>IF($A27&gt;='FG1125way_Regular Symbol(2wild)'!F$16,"",IF(D27=0,"",IF(OR(D27=$BW$1,D28=$BW$1,D29=$BW$1,D27=$CV$1,D28=$CV$1,D29=$CV$1,D30=$BW$1,D30=$CV$1,D31=$BW$1,D31=$CV$1),0,1)))</f>
        <v>1</v>
      </c>
      <c r="CX27" s="3">
        <f>IF($A27&gt;='FG1125way_Regular Symbol(2wild)'!G$16,"",IF(E27=0,"",IF(OR(E27=$BW$1,E28=$BW$1,E29=$BW$1,E27=$CV$1,E28=$CV$1,E29=$CV$1,E30=$BW$1,E30=$CV$1,E31=$BW$1,E31=$CV$1),0,1)))</f>
        <v>1</v>
      </c>
      <c r="CY27" s="3">
        <f>IF($A27&gt;='FG1125way_Regular Symbol(2wild)'!H$16,"",IF(F27=0,"",IF(OR(F27=$BW$1,F28=$BW$1,F29=$BW$1,F27=$CV$1,F28=$CV$1,F29=$CV$1,F30=$BW$1,F30=$CV$1,F31=$BW$1,F31=$CV$1),0,1)))</f>
        <v>1</v>
      </c>
    </row>
    <row r="28" spans="1:103">
      <c r="A28" s="337">
        <f>IF('FG_243way_Regular Symbol'!L27="","",'FG_243way_Regular Symbol'!L27)</f>
        <v>24</v>
      </c>
      <c r="B28" s="191" t="str">
        <f>IF('FG_576way_Regular Symbol(2wild)'!Q27="",
IF($A28-'FG_576way_Regular Symbol(2wild)'!D$16&gt;='FG_1125way_RegularＸ_W()'!B$2-1,"",VLOOKUP($A28-'FG_243way_Regular Symbol'!D$16,'FG_576way_Regular Symbol(2wild)'!$P$3:$U$99,'FG_1125way_RegularＸ_W()'!B$3+1,FALSE)),
'FG_576way_Regular Symbol(2wild)'!Q27)</f>
        <v>M1</v>
      </c>
      <c r="C28" s="191" t="str">
        <f>IF('FG_576way_Regular Symbol(2wild)'!R27="",
IF($A28-'FG_576way_Regular Symbol(2wild)'!E$16&gt;='FG_1125way_RegularＸ_W()'!C$2-1,"",VLOOKUP($A28-'FG_243way_Regular Symbol'!E$16,'FG_576way_Regular Symbol(2wild)'!$P$3:$U$99,'FG_1125way_RegularＸ_W()'!C$3+1,FALSE)),
'FG_576way_Regular Symbol(2wild)'!R27)</f>
        <v>J</v>
      </c>
      <c r="D28" s="191" t="str">
        <f>IF('FG_576way_Regular Symbol(2wild)'!S27="",
IF($A28-'FG_576way_Regular Symbol(2wild)'!F$16&gt;='FG_1125way_RegularＸ_W()'!D$2-1,"",VLOOKUP($A28-'FG_243way_Regular Symbol'!F$16,'FG_576way_Regular Symbol(2wild)'!$P$3:$U$99,'FG_1125way_RegularＸ_W()'!D$3+1,FALSE)),
'FG_576way_Regular Symbol(2wild)'!S27)</f>
        <v>J</v>
      </c>
      <c r="E28" s="191" t="str">
        <f>IF('FG_576way_Regular Symbol(2wild)'!T27="",
IF($A28-'FG_576way_Regular Symbol(2wild)'!G$16&gt;='FG_1125way_RegularＸ_W()'!E$2-1,"",VLOOKUP($A28-'FG_243way_Regular Symbol'!G$16,'FG_576way_Regular Symbol(2wild)'!$P$3:$U$99,'FG_1125way_RegularＸ_W()'!E$3+1,FALSE)),
'FG_576way_Regular Symbol(2wild)'!T27)</f>
        <v>M5</v>
      </c>
      <c r="F28" s="191" t="str">
        <f>IF('FG_576way_Regular Symbol(2wild)'!U27="",
IF($A28-'FG_576way_Regular Symbol(2wild)'!H$16&gt;='FG_1125way_RegularＸ_W()'!F$2-1,"",VLOOKUP($A28-'FG_243way_Regular Symbol'!H$16,'FG_576way_Regular Symbol(2wild)'!$P$3:$U$99,'FG_1125way_RegularＸ_W()'!F$3+1,FALSE)),
'FG_576way_Regular Symbol(2wild)'!U27)</f>
        <v>K</v>
      </c>
      <c r="N28" s="363">
        <f t="shared" si="0"/>
        <v>24</v>
      </c>
      <c r="O28" s="344">
        <f>IF($A28&gt;='FG1125way_Regular Symbol(2wild)'!D$16,"",IF(B28="","",IF(OR(B28=$O$1,B28=$P$1,B29=$O$1,B29=$P$1,B30=$O$1,B30=$P$1),0,1)))</f>
        <v>0</v>
      </c>
      <c r="P28" s="344">
        <f>IF($A28&gt;='FG1125way_Regular Symbol(2wild)'!E$16,"",IF(C28="","",IF(OR(C28=$O$1,C28=$P$1,C29=$O$1,C29=$P$1,C30=$O$1,C30=$P$1),0,1)))</f>
        <v>1</v>
      </c>
      <c r="Q28" s="344">
        <f>IF($A28&gt;='FG1125way_Regular Symbol(2wild)'!F$16,"",IF(D28="","",IF(OR(D28=$O$1,D28=$P$1,D29=$O$1,D29=$P$1,D30=$O$1,D30=$P$1,D31=$O$1,D31=$P$1,D32=$O$1,D32=$P$1),0,1)))</f>
        <v>0</v>
      </c>
      <c r="R28" s="344">
        <f>IF($A28&gt;='FG1125way_Regular Symbol(2wild)'!G$16,"",IF(E28="","",IF(OR(E28=$O$1,E28=$P$1,E29=$O$1,E29=$P$1,E30=$O$1,E30=$P$1,E31=$O$1,E31=$P$1,E32=$O$1,E32=$P$1),0,1)))</f>
        <v>1</v>
      </c>
      <c r="S28" s="344">
        <f>IF($A28&gt;='FG1125way_Regular Symbol(2wild)'!H$16,"",IF(F28="","",IF(OR(F28=$O$1,F28=$P$1,F29=$O$1,F29=$P$1,F30=$O$1,F30=$P$1,F31=$O$1,F31=$P$1,F32=$O$1,F32=$P$1),0,1)))</f>
        <v>1</v>
      </c>
      <c r="U28" s="344">
        <f>IF($A28&gt;='FG1125way_Regular Symbol(2wild)'!D$16,"",IF(B28=0,"",IF(OR(B28=$U$1,B28=$V$1,B29=$U$1,B29=$V$1,B30=$U$1,B30=$V$1),0,1)))</f>
        <v>1</v>
      </c>
      <c r="V28" s="344">
        <f>IF($A28&gt;='FG1125way_Regular Symbol(2wild)'!E$16,"",IF(C28=0,"",IF(OR(C28=$U$1,C28=$V$1,C29=$U$1,C29=$V$1,C30=$U$1,C30=$V$1),0,1)))</f>
        <v>1</v>
      </c>
      <c r="W28" s="3">
        <f>IF($A28&gt;='FG1125way_Regular Symbol(2wild)'!F$16,"",IF(D28=0,"",IF(OR(D28=$U$1,D28=$V$1,D29=$U$1,D29=$V$1,D30=$U$1,D30=$V$1,D31=$U$1,D31=$V$1,D32=$U$1,D32=$V$1),0,1)))</f>
        <v>1</v>
      </c>
      <c r="X28" s="3">
        <f>IF($A28&gt;='FG1125way_Regular Symbol(2wild)'!G$16,"",IF(E28=0,"",IF(OR(E28=$U$1,E28=$V$1,E29=$U$1,E29=$V$1,E30=$U$1,E30=$V$1,E31=$U$1,E31=$V$1,E32=$U$1,E32=$V$1),0,1)))</f>
        <v>0</v>
      </c>
      <c r="Y28" s="3">
        <f>IF($A28&gt;='FG1125way_Regular Symbol(2wild)'!H$16,"",IF(F28=0,"",IF(OR(F28=$U$1,F28=$V$1,F29=$U$1,F29=$V$1,F30=$U$1,F30=$V$1,F31=$U$1,F31=$V$1,F32=$U$1,F32=$V$1),0,1)))</f>
        <v>1</v>
      </c>
      <c r="AA28" s="344">
        <f>IF($A28&gt;='FG1125way_Regular Symbol(2wild)'!D$16,"",IF(B28=0,"",IF(OR(B28=$AA$1,B28=$AB$1,B29=$AA$1,B29=$AB$1,B30=$AA$1,,B30=$AB$1),0,1)))</f>
        <v>1</v>
      </c>
      <c r="AB28" s="344">
        <f>IF($A28&gt;='FG1125way_Regular Symbol(2wild)'!E$16,"",IF(C28=0,"",IF(OR(C28=$AA$1,C28=$AB$1,C29=$AA$1,C29=$AB$1,C30=$AA$1,,C30=$AB$1),0,1)))</f>
        <v>1</v>
      </c>
      <c r="AC28" s="3">
        <f>IF($A28&gt;='FG1125way_Regular Symbol(2wild)'!F$16,"",IF(D28=0,"",IF(OR(D28=$AA$1,D28=$AB$1,D29=$AA$1,D29=$AB$1,D30=$AA$1,D30=$AB$1,D31=$AA$1,D31=$AB$1,D32=$AA$1,D32=$AB$1),0,1)))</f>
        <v>1</v>
      </c>
      <c r="AD28" s="3">
        <f>IF($A28&gt;='FG1125way_Regular Symbol(2wild)'!G$16,"",IF(E28=0,"",IF(OR(E28=$AA$1,E28=$AB$1,E29=$AA$1,E29=$AB$1,E30=$AA$1,E30=$AB$1,E31=$AA$1,E31=$AB$1,E32=$AA$1,E32=$AB$1),0,1)))</f>
        <v>1</v>
      </c>
      <c r="AE28" s="3">
        <f>IF($A28&gt;='FG1125way_Regular Symbol(2wild)'!H$16,"",IF(F28=0,"",IF(OR(F28=$AA$1,F28=$AB$1,F29=$AA$1,F29=$AB$1,F30=$AA$1,F30=$AB$1,F31=$AA$1,F31=$AB$1,F32=$AA$1,F32=$AB$1),0,1)))</f>
        <v>1</v>
      </c>
      <c r="AG28" s="344">
        <f>IF($A28&gt;='FG1125way_Regular Symbol(2wild)'!D$16,"",IF(B28=0,"",IF(OR(B28=$AG$1,B28=$AH$1,B29=$AG$1,B29=$AH$1,B30=$AG$1,B30=$AH$1),0,1)))</f>
        <v>1</v>
      </c>
      <c r="AH28" s="344">
        <f>IF($A28&gt;='FG1125way_Regular Symbol(2wild)'!E$16,"",IF(C28=0,"",IF(OR(C28=$AG$1,C28=$AH$1,C29=$AG$1,C29=$AH$1,C30=$AG$1,C30=$AH$1),0,1)))</f>
        <v>0</v>
      </c>
      <c r="AI28" s="3">
        <f>IF($A28&gt;='FG1125way_Regular Symbol(2wild)'!F$16,"",IF(D28=0,"",IF(OR(D28=$AG$1,D28=$AH$1,D29=$AG$1,D29=$AH$1,D30=$AG$1,D30=$AH$1,D31=$AG$1,D31=$AH$1,D32=$AG$1,D32=$AH$1),0,1)))</f>
        <v>1</v>
      </c>
      <c r="AJ28" s="3">
        <f>IF($A28&gt;='FG1125way_Regular Symbol(2wild)'!G$16,"",IF(E28=0,"",IF(OR(E28=$AG$1,E28=$AH$1,E29=$AG$1,E29=$AH$1,E30=$AG$1,E30=$AH$1,E31=$AG$1,E31=$AH$1,E32=$AG$1,E32=$AH$1),0,1)))</f>
        <v>1</v>
      </c>
      <c r="AK28" s="3">
        <f>IF($A28&gt;='FG1125way_Regular Symbol(2wild)'!H$16,"",IF(F28=0,"",IF(OR(F28=$AG$1,F28=$AH$1,F29=$AG$1,F29=$AH$1,F30=$AG$1,F30=$AH$1,F31=$AG$1,F31=$AH$1,F32=$AG$1,F32=$AH$1),0,1)))</f>
        <v>1</v>
      </c>
      <c r="AM28" s="344">
        <f>IF($A28&gt;='FG1125way_Regular Symbol(2wild)'!D$16,"",IF(B28=0,"",IF(OR(B28=$AM$1,B28=$AN$1,B29=$AM$1,B29=$AN$1,B30=$AM$1,B30=$AN$1),0,1)))</f>
        <v>1</v>
      </c>
      <c r="AN28" s="344">
        <f>IF($A28&gt;='FG1125way_Regular Symbol(2wild)'!E$16,"",IF(C28=0,"",IF(OR(C28=$AM$1,C28=$AN$1,C29=$AM$1,C29=$AN$1,C30=$AM$1,C30=$AN$1),0,1)))</f>
        <v>1</v>
      </c>
      <c r="AO28" s="3">
        <f>IF($A28&gt;='FG1125way_Regular Symbol(2wild)'!F$16,"",IF(D28=0,"",IF(OR(D28=$AM$1,D28=$AN$1,D29=$AM$1,D29=$AN$1,D30=$AM$1,D30=$AN$1,D31=$AM$1,D31=$AN$1,D32=$AM$1,D32=$AN$1),0,1)))</f>
        <v>0</v>
      </c>
      <c r="AP28" s="3">
        <f>IF($A28&gt;='FG1125way_Regular Symbol(2wild)'!G$16,"",IF(E28=0,"",IF(OR(E28=$AM$1,E28=$AN$1,E29=$AM$1,E29=$AN$1,E30=$AM$1,E30=$AN$1,E31=$AM$1,E31=$AN$1,E32=$AM$1,E32=$AN$1),0,1)))</f>
        <v>0</v>
      </c>
      <c r="AQ28" s="3">
        <f>IF($A28&gt;='FG1125way_Regular Symbol(2wild)'!H$16,"",IF(F28=0,"",IF(OR(F28=$AM$1,F28=$AN$1,F29=$AM$1,F29=$AN$1,F30=$AM$1,F30=$AN$1,F31=$AM$1,F31=$AN$1,F32=$AM$1,F32=$AN$1),0,1)))</f>
        <v>1</v>
      </c>
      <c r="AS28" s="344">
        <f>IF($A28&gt;='FG1125way_Regular Symbol(2wild)'!D$16,"",IF(B28=0,"",IF(OR(B28=$AM$1,B28=$AT$1,B29=$AM$1,B29=$AT$1,B30=$AM$1,B30=$AT$1),0,1)))</f>
        <v>1</v>
      </c>
      <c r="AT28" s="344">
        <f>IF($A28&gt;='FG1125way_Regular Symbol(2wild)'!E$16,"",IF(C28=0,"",IF(OR(C28=$AM$1,C28=$AT$1,C29=$AM$1,C29=$AT$1,C30=$AM$1,C30=$AT$1),0,1)))</f>
        <v>1</v>
      </c>
      <c r="AU28" s="3">
        <f>IF($A28&gt;='FG1125way_Regular Symbol(2wild)'!F$16,"",IF(D28=0,"",IF(OR(D28=$AM$1,D28=$AT$1,D29=$AM$1,D29=$AT$1,D30=$AM$1,D30=$AT$1,D31=$AM$1,D31=$AT$1,D32=$AM$1,D32=$AT$1),0,1)))</f>
        <v>1</v>
      </c>
      <c r="AV28" s="3">
        <f>IF($A28&gt;='FG1125way_Regular Symbol(2wild)'!G$16,"",IF(E28=0,"",IF(OR(E28=$AM$1,E28=$AT$1,E29=$AM$1,E29=$AT$1,E30=$AM$1,E30=$AT$1,E31=$AM$1,E31=$AT$1,E32=$AM$1,E32=$AT$1),0,1)))</f>
        <v>1</v>
      </c>
      <c r="AW28" s="3">
        <f>IF($A28&gt;='FG1125way_Regular Symbol(2wild)'!H$16,"",IF(F28=0,"",IF(OR(F28=$AM$1,F28=$AT$1,F29=$AM$1,F29=$AT$1,F30=$AM$1,F30=$AT$1,F31=$AM$1,F31=$AT$1,F32=$AM$1,F32=$AT$1),0,1)))</f>
        <v>1</v>
      </c>
      <c r="AY28" s="344">
        <f>IF($A28&gt;='FG1125way_Regular Symbol(2wild)'!D$16,"",IF(B28=0,"",IF(OR(B28=$AM$1,B28=$AZ$1,B29=$AM$1,B29=$AZ$1,B30=$AM$1,B30=$AZ$1),0,1)))</f>
        <v>1</v>
      </c>
      <c r="AZ28" s="344">
        <f>IF($A28&gt;='FG1125way_Regular Symbol(2wild)'!E$16,"",IF(C28=0,"",IF(OR(C28=$AM$1,C28=$AZ$1,C29=$AM$1,C29=$AZ$1,C30=$AM$1,C30=$AZ$1),0,1)))</f>
        <v>1</v>
      </c>
      <c r="BA28" s="3">
        <f>IF($A28&gt;='FG1125way_Regular Symbol(2wild)'!F$16,"",IF(D28=0,"",IF(OR(D28=$AM$1,D28=$AZ$1,D29=$AM$1,D29=$AZ$1,D30=$AM$1,D30=$AZ$1,D31=$AM$1,D31=$AZ$1,D32=$AM$1,D32=$AZ$1),0,1)))</f>
        <v>1</v>
      </c>
      <c r="BB28" s="3">
        <f>IF($A28&gt;='FG1125way_Regular Symbol(2wild)'!G$16,"",IF(E28=0,"",IF(OR(E28=$AM$1,E28=$AZ$1,E29=$AM$1,E29=$AZ$1,E30=$AM$1,E30=$AZ$1,E31=$AM$1,E31=$AZ$1,E32=$AM$1,E32=$AZ$1),0,1)))</f>
        <v>1</v>
      </c>
      <c r="BC28" s="3">
        <f>IF($A28&gt;='FG1125way_Regular Symbol(2wild)'!H$16,"",IF(F28=0,"",IF(OR(F28=$AM$1,F28=$AZ$1,F29=$AM$1,F29=$AZ$1,F30=$AM$1,F30=$AZ$1,F31=$AM$1,F31=$AZ$1,F32=$AM$1,F32=$AZ$1),0,1)))</f>
        <v>0</v>
      </c>
      <c r="BE28" s="344">
        <f>IF($A28&gt;='FG_576way_Regular Symbol(2wild)'!D$16,"",IF(B28=0,"",IF(OR(B28=$AM$1,B28=$BF$1,B29=$AM$1,B29=$BF$1,B30=$AM$1,B30=$BF$1),0,1)))</f>
        <v>1</v>
      </c>
      <c r="BF28" s="344">
        <f>IF($A28&gt;='FG_576way_Regular Symbol(2wild)'!E$16,"",IF(C28=0,"",IF(OR(C28=$AM$1,C28=$BF$1,C29=$AM$1,C29=$BF$1,C30=$AM$1,C30=$BF$1),0,1)))</f>
        <v>1</v>
      </c>
      <c r="BG28" s="3">
        <f>IF($A28&gt;='FG_576way_Regular Symbol(2wild)'!F$16,"",IF(D28=0,"",IF(OR(D28=$AM$1,D28=$BF$1,D29=$AM$1,D29=$BF$1,D30=$AM$1,D30=$BF$1,D31=$AM$1,D31=$BF$1,D32=$AM$1,D32=$BF$1),0,1)))</f>
        <v>1</v>
      </c>
      <c r="BH28" s="3">
        <f>IF($A28&gt;='FG_576way_Regular Symbol(2wild)'!G$16,"",IF(E28=0,"",IF(OR(E28=$AM$1,E28=$BF$1,E29=$AM$1,E29=$BF$1,E30=$AM$1,E30=$BF$1,E31=$AM$1,E31=$BF$1,E32=$AM$1,E32=$BF$1),0,1)))</f>
        <v>1</v>
      </c>
      <c r="BI28" s="3">
        <f>IF($A28&gt;='FG_576way_Regular Symbol(2wild)'!H$16,"",IF(F28=0,"",IF(OR(F28=$AM$1,F28=$BF$1,F29=$AM$1,F29=$BF$1,F30=$AM$1,F30=$BF$1,F31=$AM$1,F31=$BF$1,F32=$AM$1,F32=$BF$1),0,1)))</f>
        <v>1</v>
      </c>
      <c r="BK28" s="344">
        <f>IF($A28&gt;='FG_576way_Regular Symbol(2wild)'!D$16,"",IF(B28=0,"",IF(OR(B28=$AM$1,B28=$BL$1,B29=$AM$1,B29=$BL$1,B30=$AM$1,B30=$BL$1),0,1)))</f>
        <v>1</v>
      </c>
      <c r="BL28" s="344">
        <f>IF($A28&gt;='FG_576way_Regular Symbol(2wild)'!E$16,"",IF(C28=0,"",IF(OR(C28=$AM$1,C28=$BL$1,C29=$AM$1,C29=$BL$1,C30=$AM$1,C30=$BL$1),0,1)))</f>
        <v>1</v>
      </c>
      <c r="BM28" s="3">
        <f>IF($A28&gt;='FG_576way_Regular Symbol(2wild)'!F$16,"",IF(D28=0,"",IF(OR(D28=$AM$1,D28=$BL$1,D29=$AM$1,D29=$BL$1,D30=$AM$1,D30=$BL$1,D31=$AM$1,D31=$BL$1),0,1)))</f>
        <v>1</v>
      </c>
      <c r="BN28" s="3">
        <f>IF($A28&gt;='FG_576way_Regular Symbol(2wild)'!G$16,"",IF(E28=0,"",IF(OR(E28=$AM$1,E28=$BL$1,E29=$AM$1,E29=$BL$1,E30=$AM$1,E30=$BL$1,E31=$AM$1,E31=$BL$1),0,1)))</f>
        <v>1</v>
      </c>
      <c r="BO28" s="3">
        <f>IF($A28&gt;='FG_576way_Regular Symbol(2wild)'!H$16,"",IF(F28=0,"",IF(OR(F28=$AM$1,F28=$BL$1,F29=$AM$1,F29=$BL$1,F30=$AM$1,F30=$BL$1,F31=$AM$1,F31=$BL$1),0,1)))</f>
        <v>1</v>
      </c>
      <c r="BQ28" s="3">
        <f>IF($A28&gt;='FG1125way_Regular Symbol(2wild)'!D$16,"",IF(B28=0,"",IF(OR(B28=$BQ$1,B28=$BR$1,B29=$BQ$1,B29=$BR$1,B30=$BQ$1,B30=$BR$1),0,1)))</f>
        <v>1</v>
      </c>
      <c r="BR28" s="3">
        <f>IF($A28&gt;='FG1125way_Regular Symbol(2wild)'!E$16,"",IF(C28=0,"",IF(OR(C28=$BQ$1,C28=$BR$1,C29=$BQ$1,C29=$BR$1,C30=$BQ$1,C30=$BR$1),0,1)))</f>
        <v>1</v>
      </c>
      <c r="BS28" s="3">
        <f>IF($A28&gt;='FG1125way_Regular Symbol(2wild)'!F$16,"",IF(D28=0,"",IF(OR(D28=$BQ$1,D28=$BR$1,D29=$BQ$1,D29=$BR$1,D30=$BQ$1,D30=$BR$1,D31=$BQ$1,D31=$BR$1,D32=$BQ$1,D32=$BR$1),0,1)))</f>
        <v>1</v>
      </c>
      <c r="BT28" s="3">
        <f>IF($A28&gt;='FG1125way_Regular Symbol(2wild)'!G$16,"",IF(E28=0,"",IF(OR(E28=$BQ$1,E28=$BR$1,E29=$BQ$1,E29=$BR$1,E30=$BQ$1,E30=$BR$1,E31=$BQ$1,E31=$BR$1,E32=$BQ$1,E32=$BR$1),0,1)))</f>
        <v>1</v>
      </c>
      <c r="BU28" s="3">
        <f>IF($A28&gt;='FG1125way_Regular Symbol(2wild)'!H$16,"",IF(F28=0,"",IF(OR(F28=$BQ$1,F28=$BR$1,F29=$BQ$1,F29=$BR$1,F30=$BQ$1,F30=$BR$1,F31=$BQ$1,F31=$BR$1,F32=$BQ$1,F32=$BR$1),0,1)))</f>
        <v>1</v>
      </c>
      <c r="BW28" s="3">
        <f>IF($A28&gt;='FG1125way_Regular Symbol(2wild)'!D$16,"",IF(B28=0,"",IF(OR(B28=$BW$1,B29=$BW$1,B30=$BW$1,B28=$BX$1,B29=$BX$1,B30=$BX$1),0,1)))</f>
        <v>1</v>
      </c>
      <c r="BX28" s="3">
        <f>IF($A28&gt;='FG1125way_Regular Symbol(2wild)'!E$16,"",IF(C28=0,"",IF(OR(C28=$BW$1,C29=$BW$1,C30=$BW$1,C28=$BX$1,C29=$BX$1,C30=$BX$1),0,1)))</f>
        <v>1</v>
      </c>
      <c r="BY28" s="3">
        <f>IF($A28&gt;='FG1125way_Regular Symbol(2wild)'!F$16,"",IF(D28=0,"",IF(OR(D28=$BW$1,D29=$BW$1,D30=$BW$1,D28=$BX$1,D29=$BX$1,D30=$BX$1,D31=$BW$1,D31=$BX$1,D32=$BW$1,D32=$BX$1),0,1)))</f>
        <v>1</v>
      </c>
      <c r="BZ28" s="3">
        <f>IF($A28&gt;='FG1125way_Regular Symbol(2wild)'!G$16,"",IF(E28=0,"",IF(OR(E28=$BW$1,E29=$BW$1,E30=$BW$1,E28=$BX$1,E29=$BX$1,E30=$BX$1,E31=$BW$1,E31=$BX$1,E32=$BW$1,E32=$BX$1),0,1)))</f>
        <v>0</v>
      </c>
      <c r="CA28" s="3">
        <f>IF($A28&gt;='FG1125way_Regular Symbol(2wild)'!H$16,"",IF(F28=0,"",IF(OR(F28=$BW$1,F29=$BW$1,F30=$BW$1,F28=$BX$1,F29=$BX$1,F30=$BX$1,F31=$BW$1,F31=$BX$1,F32=$BW$1,F32=$BX$1),0,1)))</f>
        <v>0</v>
      </c>
      <c r="CC28" s="3">
        <f>IF($A28&gt;='FG1125way_Regular Symbol(2wild)'!D$16,"",IF(B28=0,"",IF(OR(B28=$BW$1,B29=$BW$1,B30=$BW$1,B28=$CD$1,B29=$CD$1,B30=$CD$1),0,1)))</f>
        <v>0</v>
      </c>
      <c r="CD28" s="3">
        <f>IF($A28&gt;='FG1125way_Regular Symbol(2wild)'!E$16,"",IF(C28=0,"",IF(OR(C28=$BW$1,C29=$BW$1,C30=$BW$1,C28=$CD$1,C29=$CD$1,C30=$CD$1),0,1)))</f>
        <v>1</v>
      </c>
      <c r="CE28" s="3">
        <f>IF($A28&gt;='FG1125way_Regular Symbol(2wild)'!F$16,"",IF(D28=0,"",IF(OR(D28=$BW$1,D29=$BW$1,D30=$BW$1,D28=$CD$1,D29=$CD$1,D30=$CD$1,D31=$BW$1,D31=$CD$1,D32=$BW$1,D32=$CD$1),0,1)))</f>
        <v>1</v>
      </c>
      <c r="CF28" s="3">
        <f>IF($A28&gt;='FG1125way_Regular Symbol(2wild)'!G$16,"",IF(E28=0,"",IF(OR(E28=$BW$1,E29=$BW$1,E30=$BW$1,E28=$CD$1,E29=$CD$1,E30=$CD$1,E31=$BW$1,E31=$CD$1,E32=$BW$1,E32=$CD$1),0,1)))</f>
        <v>0</v>
      </c>
      <c r="CG28" s="3">
        <f>IF($A28&gt;='FG1125way_Regular Symbol(2wild)'!H$16,"",IF(F28=0,"",IF(OR(F28=$BW$1,F29=$BW$1,F30=$BW$1,F28=$CD$1,F29=$CD$1,F30=$CD$1,F31=$BW$1,F31=$CD$1,F32=$BW$1,F32=$CD$1),0,1)))</f>
        <v>0</v>
      </c>
      <c r="CI28" s="3">
        <f>IF($A28&gt;='FG1125way_Regular Symbol(2wild)'!D$16,"",IF(B28=0,"",IF(OR(B28=$BW$1,B29=$BW$1,B30=$BW$1,B28=$CJ$1,B29=$CJ$1,B30=$CJ$1),0,1)))</f>
        <v>0</v>
      </c>
      <c r="CJ28" s="3">
        <f>IF($A28&gt;='FG1125way_Regular Symbol(2wild)'!E$16,"",IF(C28=0,"",IF(OR(C28=$BW$1,C29=$BW$1,C30=$BW$1,C28=$CJ$1,C29=$CJ$1,C30=$CJ$1),0,1)))</f>
        <v>0</v>
      </c>
      <c r="CK28" s="3">
        <f>IF($A28&gt;='FG1125way_Regular Symbol(2wild)'!F$16,"",IF(D28=0,"",IF(OR(D28=$BW$1,D29=$BW$1,D30=$BW$1,D28=$CJ$1,D29=$CJ$1,D30=$CJ$1,D31=$BW$1,D31=$CJ$1,D32=$BW$1,D32=$CJ$1),0,1)))</f>
        <v>0</v>
      </c>
      <c r="CL28" s="3">
        <f>IF($A28&gt;='FG1125way_Regular Symbol(2wild)'!G$16,"",IF(E28=0,"",IF(OR(E28=$BW$1,E29=$BW$1,E30=$BW$1,E28=$CJ$1,E29=$CJ$1,E30=$CJ$1,E31=$BW$1,E31=$CJ$1,E32=$BW$1,E32=$CJ$1),0,1)))</f>
        <v>1</v>
      </c>
      <c r="CM28" s="3">
        <f>IF($A28&gt;='FG1125way_Regular Symbol(2wild)'!H$16,"",IF(F28=0,"",IF(OR(F28=$BW$1,F29=$BW$1,F30=$BW$1,F28=$CJ$1,F29=$CJ$1,F30=$CJ$1,F31=$BW$1,F31=$CJ$1,F32=$BW$1,F32=$CJ$1),0,1)))</f>
        <v>1</v>
      </c>
      <c r="CO28" s="3">
        <f>IF($A28&gt;='FG1125way_Regular Symbol(2wild)'!D$16,"",IF(B28=0,"",IF(OR(B28=$BW$1,B29=$BW$1,B30=$BW$1,B28=$CP$1,B29=$CP$1,B30=$CP$1),0,1)))</f>
        <v>1</v>
      </c>
      <c r="CP28" s="3">
        <f>IF($A28&gt;='FG1125way_Regular Symbol(2wild)'!E$16,"",IF(C28=0,"",IF(OR(C28=$BW$1,C29=$BW$1,C30=$BW$1,C28=$CP$1,C29=$CP$1,C30=$CP$1),0,1)))</f>
        <v>0</v>
      </c>
      <c r="CQ28" s="3">
        <f>IF($A28&gt;='FG1125way_Regular Symbol(2wild)'!F$16,"",IF(D28=0,"",IF(OR(D28=$BW$1,D29=$BW$1,D30=$BW$1,D28=$CP$1,D29=$CP$1,D30=$CP$1,D31=$BW$1,D31=$CP$1,D32=$BW$1,D32=$CP$1),0,1)))</f>
        <v>0</v>
      </c>
      <c r="CR28" s="3">
        <f>IF($A28&gt;='FG1125way_Regular Symbol(2wild)'!G$16,"",IF(E28=0,"",IF(OR(E28=$BW$1,E29=$BW$1,E30=$BW$1,E28=$CP$1,E29=$CP$1,E30=$CP$1,E31=$BW$1,E31=$CP$1,E32=$BW$1,E32=$CP$1),0,1)))</f>
        <v>1</v>
      </c>
      <c r="CS28" s="3">
        <f>IF($A28&gt;='FG1125way_Regular Symbol(2wild)'!H$16,"",IF(F28=0,"",IF(OR(F28=$BW$1,F29=$BW$1,F30=$BW$1,F28=$CP$1,F29=$CP$1,F30=$CP$1,F31=$BW$1,F31=$CP$1,F32=$BW$1,F32=$CP$1),0,1)))</f>
        <v>1</v>
      </c>
      <c r="CU28" s="3">
        <f>IF($A28&gt;='FG1125way_Regular Symbol(2wild)'!D$16,"",IF(B28=0,"",IF(OR(B28=$BW$1,B29=$BW$1,B30=$BW$1,B28=$CV$1,B29=$CV$1,B30=$CV$1),0,1)))</f>
        <v>1</v>
      </c>
      <c r="CV28" s="3">
        <f>IF($A28&gt;='FG1125way_Regular Symbol(2wild)'!E$16,"",IF(C28=0,"",IF(OR(C28=$BW$1,C29=$BW$1,C30=$BW$1,C28=$CV$1,C29=$CV$1,C30=$CV$1),0,1)))</f>
        <v>1</v>
      </c>
      <c r="CW28" s="3">
        <f>IF($A28&gt;='FG1125way_Regular Symbol(2wild)'!F$16,"",IF(D28=0,"",IF(OR(D28=$BW$1,D29=$BW$1,D30=$BW$1,D28=$CV$1,D29=$CV$1,D30=$CV$1,D31=$BW$1,D31=$CV$1,D32=$BW$1,D32=$CV$1),0,1)))</f>
        <v>1</v>
      </c>
      <c r="CX28" s="3">
        <f>IF($A28&gt;='FG1125way_Regular Symbol(2wild)'!G$16,"",IF(E28=0,"",IF(OR(E28=$BW$1,E29=$BW$1,E30=$BW$1,E28=$CV$1,E29=$CV$1,E30=$CV$1,E31=$BW$1,E31=$CV$1,E32=$BW$1,E32=$CV$1),0,1)))</f>
        <v>1</v>
      </c>
      <c r="CY28" s="3">
        <f>IF($A28&gt;='FG1125way_Regular Symbol(2wild)'!H$16,"",IF(F28=0,"",IF(OR(F28=$BW$1,F29=$BW$1,F30=$BW$1,F28=$CV$1,F29=$CV$1,F30=$CV$1,F31=$BW$1,F31=$CV$1,F32=$BW$1,F32=$CV$1),0,1)))</f>
        <v>1</v>
      </c>
    </row>
    <row r="29" spans="1:103">
      <c r="A29" s="337">
        <f>IF('FG_243way_Regular Symbol'!L28="","",'FG_243way_Regular Symbol'!L28)</f>
        <v>25</v>
      </c>
      <c r="B29" s="191" t="str">
        <f>IF('FG_576way_Regular Symbol(2wild)'!Q28="",
IF($A29-'FG_576way_Regular Symbol(2wild)'!D$16&gt;='FG_1125way_RegularＸ_W()'!B$2-1,"",VLOOKUP($A29-'FG_243way_Regular Symbol'!D$16,'FG_576way_Regular Symbol(2wild)'!$P$3:$U$99,'FG_1125way_RegularＸ_W()'!B$3+1,FALSE)),
'FG_576way_Regular Symbol(2wild)'!Q28)</f>
        <v>J</v>
      </c>
      <c r="C29" s="191" t="str">
        <f>IF('FG_576way_Regular Symbol(2wild)'!R28="",
IF($A29-'FG_576way_Regular Symbol(2wild)'!E$16&gt;='FG_1125way_RegularＸ_W()'!C$2-1,"",VLOOKUP($A29-'FG_243way_Regular Symbol'!E$16,'FG_576way_Regular Symbol(2wild)'!$P$3:$U$99,'FG_1125way_RegularＸ_W()'!C$3+1,FALSE)),
'FG_576way_Regular Symbol(2wild)'!R28)</f>
        <v>M4</v>
      </c>
      <c r="D29" s="191" t="str">
        <f>IF('FG_576way_Regular Symbol(2wild)'!S28="",
IF($A29-'FG_576way_Regular Symbol(2wild)'!F$16&gt;='FG_1125way_RegularＸ_W()'!D$2-1,"",VLOOKUP($A29-'FG_243way_Regular Symbol'!F$16,'FG_576way_Regular Symbol(2wild)'!$P$3:$U$99,'FG_1125way_RegularＸ_W()'!D$3+1,FALSE)),
'FG_576way_Regular Symbol(2wild)'!S28)</f>
        <v>TE</v>
      </c>
      <c r="E29" s="191" t="str">
        <f>IF('FG_576way_Regular Symbol(2wild)'!T28="",
IF($A29-'FG_576way_Regular Symbol(2wild)'!G$16&gt;='FG_1125way_RegularＸ_W()'!E$2-1,"",VLOOKUP($A29-'FG_243way_Regular Symbol'!G$16,'FG_576way_Regular Symbol(2wild)'!$P$3:$U$99,'FG_1125way_RegularＸ_W()'!E$3+1,FALSE)),
'FG_576way_Regular Symbol(2wild)'!T28)</f>
        <v>Q</v>
      </c>
      <c r="F29" s="191" t="str">
        <f>IF('FG_576way_Regular Symbol(2wild)'!U28="",
IF($A29-'FG_576way_Regular Symbol(2wild)'!H$16&gt;='FG_1125way_RegularＸ_W()'!F$2-1,"",VLOOKUP($A29-'FG_243way_Regular Symbol'!H$16,'FG_576way_Regular Symbol(2wild)'!$P$3:$U$99,'FG_1125way_RegularＸ_W()'!F$3+1,FALSE)),
'FG_576way_Regular Symbol(2wild)'!U28)</f>
        <v>K</v>
      </c>
      <c r="N29" s="363">
        <f t="shared" si="0"/>
        <v>25</v>
      </c>
      <c r="O29" s="344">
        <f>IF($A29&gt;='FG1125way_Regular Symbol(2wild)'!D$16,"",IF(B29="","",IF(OR(B29=$O$1,B29=$P$1,B30=$O$1,B30=$P$1,B31=$O$1,B31=$P$1),0,1)))</f>
        <v>1</v>
      </c>
      <c r="P29" s="344">
        <f>IF($A29&gt;='FG1125way_Regular Symbol(2wild)'!E$16,"",IF(C29="","",IF(OR(C29=$O$1,C29=$P$1,C30=$O$1,C30=$P$1,C31=$O$1,C31=$P$1),0,1)))</f>
        <v>1</v>
      </c>
      <c r="Q29" s="344">
        <f>IF($A29&gt;='FG1125way_Regular Symbol(2wild)'!F$16,"",IF(D29="","",IF(OR(D29=$O$1,D29=$P$1,D30=$O$1,D30=$P$1,D31=$O$1,D31=$P$1,D32=$O$1,D32=$P$1,D33=$O$1,D33=$P$1),0,1)))</f>
        <v>0</v>
      </c>
      <c r="R29" s="344">
        <f>IF($A29&gt;='FG1125way_Regular Symbol(2wild)'!G$16,"",IF(E29="","",IF(OR(E29=$O$1,E29=$P$1,E30=$O$1,E30=$P$1,E31=$O$1,E31=$P$1,E32=$O$1,E32=$P$1,E33=$O$1,E33=$P$1),0,1)))</f>
        <v>1</v>
      </c>
      <c r="S29" s="344">
        <f>IF($A29&gt;='FG1125way_Regular Symbol(2wild)'!H$16,"",IF(F29="","",IF(OR(F29=$O$1,F29=$P$1,F30=$O$1,F30=$P$1,F31=$O$1,F31=$P$1,F32=$O$1,F32=$P$1,F33=$O$1,F33=$P$1),0,1)))</f>
        <v>1</v>
      </c>
      <c r="U29" s="344">
        <f>IF($A29&gt;='FG1125way_Regular Symbol(2wild)'!D$16,"",IF(B29=0,"",IF(OR(B29=$U$1,B29=$V$1,B30=$U$1,B30=$V$1,B31=$U$1,B31=$V$1),0,1)))</f>
        <v>1</v>
      </c>
      <c r="V29" s="344">
        <f>IF($A29&gt;='FG1125way_Regular Symbol(2wild)'!E$16,"",IF(C29=0,"",IF(OR(C29=$U$1,C29=$V$1,C30=$U$1,C30=$V$1,C31=$U$1,C31=$V$1),0,1)))</f>
        <v>1</v>
      </c>
      <c r="W29" s="3">
        <f>IF($A29&gt;='FG1125way_Regular Symbol(2wild)'!F$16,"",IF(D29=0,"",IF(OR(D29=$U$1,D29=$V$1,D30=$U$1,D30=$V$1,D31=$U$1,D31=$V$1,D32=$U$1,D32=$V$1,D33=$U$1,D33=$V$1),0,1)))</f>
        <v>1</v>
      </c>
      <c r="X29" s="3">
        <f>IF($A29&gt;='FG1125way_Regular Symbol(2wild)'!G$16,"",IF(E29=0,"",IF(OR(E29=$U$1,E29=$V$1,E30=$U$1,E30=$V$1,E31=$U$1,E31=$V$1,E32=$U$1,E32=$V$1,E33=$U$1,E33=$V$1),0,1)))</f>
        <v>0</v>
      </c>
      <c r="Y29" s="3">
        <f>IF($A29&gt;='FG1125way_Regular Symbol(2wild)'!H$16,"",IF(F29=0,"",IF(OR(F29=$U$1,F29=$V$1,F30=$U$1,F30=$V$1,F31=$U$1,F31=$V$1,F32=$U$1,F32=$V$1,F33=$U$1,F33=$V$1),0,1)))</f>
        <v>1</v>
      </c>
      <c r="AA29" s="344">
        <f>IF($A29&gt;='FG1125way_Regular Symbol(2wild)'!D$16,"",IF(B29=0,"",IF(OR(B29=$AA$1,B29=$AB$1,B30=$AA$1,B30=$AB$1,B31=$AA$1,,B31=$AB$1),0,1)))</f>
        <v>1</v>
      </c>
      <c r="AB29" s="344">
        <f>IF($A29&gt;='FG1125way_Regular Symbol(2wild)'!E$16,"",IF(C29=0,"",IF(OR(C29=$AA$1,C29=$AB$1,C30=$AA$1,C30=$AB$1,C31=$AA$1,,C31=$AB$1),0,1)))</f>
        <v>1</v>
      </c>
      <c r="AC29" s="3">
        <f>IF($A29&gt;='FG1125way_Regular Symbol(2wild)'!F$16,"",IF(D29=0,"",IF(OR(D29=$AA$1,D29=$AB$1,D30=$AA$1,D30=$AB$1,D31=$AA$1,D31=$AB$1,D32=$AA$1,D32=$AB$1,D33=$AA$1,D33=$AB$1),0,1)))</f>
        <v>1</v>
      </c>
      <c r="AD29" s="3">
        <f>IF($A29&gt;='FG1125way_Regular Symbol(2wild)'!G$16,"",IF(E29=0,"",IF(OR(E29=$AA$1,E29=$AB$1,E30=$AA$1,E30=$AB$1,E31=$AA$1,E31=$AB$1,E32=$AA$1,E32=$AB$1,E33=$AA$1,E33=$AB$1),0,1)))</f>
        <v>1</v>
      </c>
      <c r="AE29" s="3">
        <f>IF($A29&gt;='FG1125way_Regular Symbol(2wild)'!H$16,"",IF(F29=0,"",IF(OR(F29=$AA$1,F29=$AB$1,F30=$AA$1,F30=$AB$1,F31=$AA$1,F31=$AB$1,F32=$AA$1,F32=$AB$1,F33=$AA$1,F33=$AB$1),0,1)))</f>
        <v>1</v>
      </c>
      <c r="AG29" s="344">
        <f>IF($A29&gt;='FG1125way_Regular Symbol(2wild)'!D$16,"",IF(B29=0,"",IF(OR(B29=$AG$1,B29=$AH$1,B30=$AG$1,B30=$AH$1,B31=$AG$1,B31=$AH$1),0,1)))</f>
        <v>1</v>
      </c>
      <c r="AH29" s="344">
        <f>IF($A29&gt;='FG1125way_Regular Symbol(2wild)'!E$16,"",IF(C29=0,"",IF(OR(C29=$AG$1,C29=$AH$1,C30=$AG$1,C30=$AH$1,C31=$AG$1,C31=$AH$1),0,1)))</f>
        <v>0</v>
      </c>
      <c r="AI29" s="3">
        <f>IF($A29&gt;='FG1125way_Regular Symbol(2wild)'!F$16,"",IF(D29=0,"",IF(OR(D29=$AG$1,D29=$AH$1,D30=$AG$1,D30=$AH$1,D31=$AG$1,D31=$AH$1,D32=$AG$1,D32=$AH$1,D33=$AG$1,D33=$AH$1),0,1)))</f>
        <v>1</v>
      </c>
      <c r="AJ29" s="3">
        <f>IF($A29&gt;='FG1125way_Regular Symbol(2wild)'!G$16,"",IF(E29=0,"",IF(OR(E29=$AG$1,E29=$AH$1,E30=$AG$1,E30=$AH$1,E31=$AG$1,E31=$AH$1,E32=$AG$1,E32=$AH$1,E33=$AG$1,E33=$AH$1),0,1)))</f>
        <v>1</v>
      </c>
      <c r="AK29" s="3">
        <f>IF($A29&gt;='FG1125way_Regular Symbol(2wild)'!H$16,"",IF(F29=0,"",IF(OR(F29=$AG$1,F29=$AH$1,F30=$AG$1,F30=$AH$1,F31=$AG$1,F31=$AH$1,F32=$AG$1,F32=$AH$1,F33=$AG$1,F33=$AH$1),0,1)))</f>
        <v>1</v>
      </c>
      <c r="AM29" s="344">
        <f>IF($A29&gt;='FG1125way_Regular Symbol(2wild)'!D$16,"",IF(B29=0,"",IF(OR(B29=$AM$1,B29=$AN$1,B30=$AM$1,B30=$AN$1,B31=$AM$1,B31=$AN$1),0,1)))</f>
        <v>1</v>
      </c>
      <c r="AN29" s="344">
        <f>IF($A29&gt;='FG1125way_Regular Symbol(2wild)'!E$16,"",IF(C29=0,"",IF(OR(C29=$AM$1,C29=$AN$1,C30=$AM$1,C30=$AN$1,C31=$AM$1,C31=$AN$1),0,1)))</f>
        <v>1</v>
      </c>
      <c r="AO29" s="3">
        <f>IF($A29&gt;='FG1125way_Regular Symbol(2wild)'!F$16,"",IF(D29=0,"",IF(OR(D29=$AM$1,D29=$AN$1,D30=$AM$1,D30=$AN$1,D31=$AM$1,D31=$AN$1,D32=$AM$1,D32=$AN$1,D33=$AM$1,D33=$AN$1),0,1)))</f>
        <v>0</v>
      </c>
      <c r="AP29" s="3">
        <f>IF($A29&gt;='FG1125way_Regular Symbol(2wild)'!G$16,"",IF(E29=0,"",IF(OR(E29=$AM$1,E29=$AN$1,E30=$AM$1,E30=$AN$1,E31=$AM$1,E31=$AN$1,E32=$AM$1,E32=$AN$1,E33=$AM$1,E33=$AN$1),0,1)))</f>
        <v>0</v>
      </c>
      <c r="AQ29" s="3">
        <f>IF($A29&gt;='FG1125way_Regular Symbol(2wild)'!H$16,"",IF(F29=0,"",IF(OR(F29=$AM$1,F29=$AN$1,F30=$AM$1,F30=$AN$1,F31=$AM$1,F31=$AN$1,F32=$AM$1,F32=$AN$1,F33=$AM$1,F33=$AN$1),0,1)))</f>
        <v>1</v>
      </c>
      <c r="AS29" s="344">
        <f>IF($A29&gt;='FG1125way_Regular Symbol(2wild)'!D$16,"",IF(B29=0,"",IF(OR(B29=$AM$1,B29=$AT$1,B30=$AM$1,B30=$AT$1,B31=$AM$1,B31=$AT$1),0,1)))</f>
        <v>1</v>
      </c>
      <c r="AT29" s="344">
        <f>IF($A29&gt;='FG1125way_Regular Symbol(2wild)'!E$16,"",IF(C29=0,"",IF(OR(C29=$AM$1,C29=$AT$1,C30=$AM$1,C30=$AT$1,C31=$AM$1,C31=$AT$1),0,1)))</f>
        <v>1</v>
      </c>
      <c r="AU29" s="3">
        <f>IF($A29&gt;='FG1125way_Regular Symbol(2wild)'!F$16,"",IF(D29=0,"",IF(OR(D29=$AM$1,D29=$AT$1,D30=$AM$1,D30=$AT$1,D31=$AM$1,D31=$AT$1,D32=$AM$1,D32=$AT$1,D33=$AM$1,D33=$AT$1),0,1)))</f>
        <v>1</v>
      </c>
      <c r="AV29" s="3">
        <f>IF($A29&gt;='FG1125way_Regular Symbol(2wild)'!G$16,"",IF(E29=0,"",IF(OR(E29=$AM$1,E29=$AT$1,E30=$AM$1,E30=$AT$1,E31=$AM$1,E31=$AT$1,E32=$AM$1,E32=$AT$1,E33=$AM$1,E33=$AT$1),0,1)))</f>
        <v>1</v>
      </c>
      <c r="AW29" s="3">
        <f>IF($A29&gt;='FG1125way_Regular Symbol(2wild)'!H$16,"",IF(F29=0,"",IF(OR(F29=$AM$1,F29=$AT$1,F30=$AM$1,F30=$AT$1,F31=$AM$1,F31=$AT$1,F32=$AM$1,F32=$AT$1,F33=$AM$1,F33=$AT$1),0,1)))</f>
        <v>1</v>
      </c>
      <c r="AY29" s="344">
        <f>IF($A29&gt;='FG1125way_Regular Symbol(2wild)'!D$16,"",IF(B29=0,"",IF(OR(B29=$AM$1,B29=$AZ$1,B30=$AM$1,B30=$AZ$1,B31=$AM$1,B31=$AZ$1),0,1)))</f>
        <v>1</v>
      </c>
      <c r="AZ29" s="344">
        <f>IF($A29&gt;='FG1125way_Regular Symbol(2wild)'!E$16,"",IF(C29=0,"",IF(OR(C29=$AM$1,C29=$AZ$1,C30=$AM$1,C30=$AZ$1,C31=$AM$1,C31=$AZ$1),0,1)))</f>
        <v>1</v>
      </c>
      <c r="BA29" s="3">
        <f>IF($A29&gt;='FG1125way_Regular Symbol(2wild)'!F$16,"",IF(D29=0,"",IF(OR(D29=$AM$1,D29=$AZ$1,D30=$AM$1,D30=$AZ$1,D31=$AM$1,D31=$AZ$1,D32=$AM$1,D32=$AZ$1,D33=$AM$1,D33=$AZ$1),0,1)))</f>
        <v>1</v>
      </c>
      <c r="BB29" s="3">
        <f>IF($A29&gt;='FG1125way_Regular Symbol(2wild)'!G$16,"",IF(E29=0,"",IF(OR(E29=$AM$1,E29=$AZ$1,E30=$AM$1,E30=$AZ$1,E31=$AM$1,E31=$AZ$1,E32=$AM$1,E32=$AZ$1,E33=$AM$1,E33=$AZ$1),0,1)))</f>
        <v>1</v>
      </c>
      <c r="BC29" s="3">
        <f>IF($A29&gt;='FG1125way_Regular Symbol(2wild)'!H$16,"",IF(F29=0,"",IF(OR(F29=$AM$1,F29=$AZ$1,F30=$AM$1,F30=$AZ$1,F31=$AM$1,F31=$AZ$1,F32=$AM$1,F32=$AZ$1,F33=$AM$1,F33=$AZ$1),0,1)))</f>
        <v>0</v>
      </c>
      <c r="BE29" s="344">
        <f>IF($A29&gt;='FG_576way_Regular Symbol(2wild)'!D$16,"",IF(B29=0,"",IF(OR(B29=$AM$1,B29=$BF$1,B30=$AM$1,B30=$BF$1,B31=$AM$1,B31=$BF$1),0,1)))</f>
        <v>1</v>
      </c>
      <c r="BF29" s="344">
        <f>IF($A29&gt;='FG_576way_Regular Symbol(2wild)'!E$16,"",IF(C29=0,"",IF(OR(C29=$AM$1,C29=$BF$1,C30=$AM$1,C30=$BF$1,C31=$AM$1,C31=$BF$1),0,1)))</f>
        <v>1</v>
      </c>
      <c r="BG29" s="3">
        <f>IF($A29&gt;='FG_576way_Regular Symbol(2wild)'!F$16,"",IF(D29=0,"",IF(OR(D29=$AM$1,D29=$BF$1,D30=$AM$1,D30=$BF$1,D31=$AM$1,D31=$BF$1,D32=$AM$1,D32=$BF$1,D33=$AM$1,D33=$BF$1),0,1)))</f>
        <v>1</v>
      </c>
      <c r="BH29" s="3">
        <f>IF($A29&gt;='FG_576way_Regular Symbol(2wild)'!G$16,"",IF(E29=0,"",IF(OR(E29=$AM$1,E29=$BF$1,E30=$AM$1,E30=$BF$1,E31=$AM$1,E31=$BF$1,E32=$AM$1,E32=$BF$1,E33=$AM$1,E33=$BF$1),0,1)))</f>
        <v>1</v>
      </c>
      <c r="BI29" s="3">
        <f>IF($A29&gt;='FG_576way_Regular Symbol(2wild)'!H$16,"",IF(F29=0,"",IF(OR(F29=$AM$1,F29=$BF$1,F30=$AM$1,F30=$BF$1,F31=$AM$1,F31=$BF$1,F32=$AM$1,F32=$BF$1,F33=$AM$1,F33=$BF$1),0,1)))</f>
        <v>1</v>
      </c>
      <c r="BK29" s="344">
        <f>IF($A29&gt;='FG_576way_Regular Symbol(2wild)'!D$16,"",IF(B29=0,"",IF(OR(B29=$AM$1,B29=$BL$1,B30=$AM$1,B30=$BL$1,B31=$AM$1,B31=$BL$1),0,1)))</f>
        <v>1</v>
      </c>
      <c r="BL29" s="344">
        <f>IF($A29&gt;='FG_576way_Regular Symbol(2wild)'!E$16,"",IF(C29=0,"",IF(OR(C29=$AM$1,C29=$BL$1,C30=$AM$1,C30=$BL$1,C31=$AM$1,C31=$BL$1),0,1)))</f>
        <v>1</v>
      </c>
      <c r="BM29" s="3">
        <f>IF($A29&gt;='FG_576way_Regular Symbol(2wild)'!F$16,"",IF(D29=0,"",IF(OR(D29=$AM$1,D29=$BL$1,D30=$AM$1,D30=$BL$1,D31=$AM$1,D31=$BL$1,D32=$AM$1,D32=$BL$1),0,1)))</f>
        <v>1</v>
      </c>
      <c r="BN29" s="3">
        <f>IF($A29&gt;='FG_576way_Regular Symbol(2wild)'!G$16,"",IF(E29=0,"",IF(OR(E29=$AM$1,E29=$BL$1,E30=$AM$1,E30=$BL$1,E31=$AM$1,E31=$BL$1,E32=$AM$1,E32=$BL$1),0,1)))</f>
        <v>1</v>
      </c>
      <c r="BO29" s="3">
        <f>IF($A29&gt;='FG_576way_Regular Symbol(2wild)'!H$16,"",IF(F29=0,"",IF(OR(F29=$AM$1,F29=$BL$1,F30=$AM$1,F30=$BL$1,F31=$AM$1,F31=$BL$1,F32=$AM$1,F32=$BL$1),0,1)))</f>
        <v>1</v>
      </c>
      <c r="BQ29" s="3">
        <f>IF($A29&gt;='FG1125way_Regular Symbol(2wild)'!D$16,"",IF(B29=0,"",IF(OR(B29=$BQ$1,B29=$BR$1,B30=$BQ$1,B30=$BR$1,B31=$BQ$1,B31=$BR$1),0,1)))</f>
        <v>1</v>
      </c>
      <c r="BR29" s="3">
        <f>IF($A29&gt;='FG1125way_Regular Symbol(2wild)'!E$16,"",IF(C29=0,"",IF(OR(C29=$BQ$1,C29=$BR$1,C30=$BQ$1,C30=$BR$1,C31=$BQ$1,C31=$BR$1),0,1)))</f>
        <v>1</v>
      </c>
      <c r="BS29" s="3">
        <f>IF($A29&gt;='FG1125way_Regular Symbol(2wild)'!F$16,"",IF(D29=0,"",IF(OR(D29=$BQ$1,D29=$BR$1,D30=$BQ$1,D30=$BR$1,D31=$BQ$1,D31=$BR$1,D32=$BQ$1,D32=$BR$1,D33=$BQ$1,D33=$BR$1),0,1)))</f>
        <v>1</v>
      </c>
      <c r="BT29" s="3">
        <f>IF($A29&gt;='FG1125way_Regular Symbol(2wild)'!G$16,"",IF(E29=0,"",IF(OR(E29=$BQ$1,E29=$BR$1,E30=$BQ$1,E30=$BR$1,E31=$BQ$1,E31=$BR$1,E32=$BQ$1,E32=$BR$1,E33=$BQ$1,E33=$BR$1),0,1)))</f>
        <v>1</v>
      </c>
      <c r="BU29" s="3">
        <f>IF($A29&gt;='FG1125way_Regular Symbol(2wild)'!H$16,"",IF(F29=0,"",IF(OR(F29=$BQ$1,F29=$BR$1,F30=$BQ$1,F30=$BR$1,F31=$BQ$1,F31=$BR$1,F32=$BQ$1,F32=$BR$1,F33=$BQ$1,F33=$BR$1),0,1)))</f>
        <v>1</v>
      </c>
      <c r="BW29" s="3">
        <f>IF($A29&gt;='FG1125way_Regular Symbol(2wild)'!D$16,"",IF(B29=0,"",IF(OR(B29=$BW$1,B30=$BW$1,B31=$BW$1,B29=$BX$1,B30=$BX$1,B31=$BX$1),0,1)))</f>
        <v>1</v>
      </c>
      <c r="BX29" s="3">
        <f>IF($A29&gt;='FG1125way_Regular Symbol(2wild)'!E$16,"",IF(C29=0,"",IF(OR(C29=$BW$1,C30=$BW$1,C31=$BW$1,C29=$BX$1,C30=$BX$1,C31=$BX$1),0,1)))</f>
        <v>1</v>
      </c>
      <c r="BY29" s="3">
        <f>IF($A29&gt;='FG1125way_Regular Symbol(2wild)'!F$16,"",IF(D29=0,"",IF(OR(D29=$BW$1,D30=$BW$1,D31=$BW$1,D29=$BX$1,D30=$BX$1,D31=$BX$1,D32=$BW$1,D32=$BX$1,D33=$BW$1,D33=$BX$1),0,1)))</f>
        <v>1</v>
      </c>
      <c r="BZ29" s="3">
        <f>IF($A29&gt;='FG1125way_Regular Symbol(2wild)'!G$16,"",IF(E29=0,"",IF(OR(E29=$BW$1,E30=$BW$1,E31=$BW$1,E29=$BX$1,E30=$BX$1,E31=$BX$1,E32=$BW$1,E32=$BX$1,E33=$BW$1,E33=$BX$1),0,1)))</f>
        <v>0</v>
      </c>
      <c r="CA29" s="3">
        <f>IF($A29&gt;='FG1125way_Regular Symbol(2wild)'!H$16,"",IF(F29=0,"",IF(OR(F29=$BW$1,F30=$BW$1,F31=$BW$1,F29=$BX$1,F30=$BX$1,F31=$BX$1,F32=$BW$1,F32=$BX$1,F33=$BW$1,F33=$BX$1),0,1)))</f>
        <v>0</v>
      </c>
      <c r="CC29" s="3">
        <f>IF($A29&gt;='FG1125way_Regular Symbol(2wild)'!D$16,"",IF(B29=0,"",IF(OR(B29=$BW$1,B30=$BW$1,B31=$BW$1,B29=$CD$1,B30=$CD$1,B31=$CD$1),0,1)))</f>
        <v>0</v>
      </c>
      <c r="CD29" s="3">
        <f>IF($A29&gt;='FG1125way_Regular Symbol(2wild)'!E$16,"",IF(C29=0,"",IF(OR(C29=$BW$1,C30=$BW$1,C31=$BW$1,C29=$CD$1,C30=$CD$1,C31=$CD$1),0,1)))</f>
        <v>0</v>
      </c>
      <c r="CE29" s="3">
        <f>IF($A29&gt;='FG1125way_Regular Symbol(2wild)'!F$16,"",IF(D29=0,"",IF(OR(D29=$BW$1,D30=$BW$1,D31=$BW$1,D29=$CD$1,D30=$CD$1,D31=$CD$1,D32=$BW$1,D32=$CD$1,D33=$BW$1,D33=$CD$1),0,1)))</f>
        <v>0</v>
      </c>
      <c r="CF29" s="3">
        <f>IF($A29&gt;='FG1125way_Regular Symbol(2wild)'!G$16,"",IF(E29=0,"",IF(OR(E29=$BW$1,E30=$BW$1,E31=$BW$1,E29=$CD$1,E30=$CD$1,E31=$CD$1,E32=$BW$1,E32=$CD$1,E33=$BW$1,E33=$CD$1),0,1)))</f>
        <v>0</v>
      </c>
      <c r="CG29" s="3">
        <f>IF($A29&gt;='FG1125way_Regular Symbol(2wild)'!H$16,"",IF(F29=0,"",IF(OR(F29=$BW$1,F30=$BW$1,F31=$BW$1,F29=$CD$1,F30=$CD$1,F31=$CD$1,F32=$BW$1,F32=$CD$1,F33=$BW$1,F33=$CD$1),0,1)))</f>
        <v>0</v>
      </c>
      <c r="CI29" s="3">
        <f>IF($A29&gt;='FG1125way_Regular Symbol(2wild)'!D$16,"",IF(B29=0,"",IF(OR(B29=$BW$1,B30=$BW$1,B31=$BW$1,B29=$CJ$1,B30=$CJ$1,B31=$CJ$1),0,1)))</f>
        <v>0</v>
      </c>
      <c r="CJ29" s="3">
        <f>IF($A29&gt;='FG1125way_Regular Symbol(2wild)'!E$16,"",IF(C29=0,"",IF(OR(C29=$BW$1,C30=$BW$1,C31=$BW$1,C29=$CJ$1,C30=$CJ$1,C31=$CJ$1),0,1)))</f>
        <v>1</v>
      </c>
      <c r="CK29" s="3">
        <f>IF($A29&gt;='FG1125way_Regular Symbol(2wild)'!F$16,"",IF(D29=0,"",IF(OR(D29=$BW$1,D30=$BW$1,D31=$BW$1,D29=$CJ$1,D30=$CJ$1,D31=$CJ$1,D32=$BW$1,D32=$CJ$1,D33=$BW$1,D33=$CJ$1),0,1)))</f>
        <v>1</v>
      </c>
      <c r="CL29" s="3">
        <f>IF($A29&gt;='FG1125way_Regular Symbol(2wild)'!G$16,"",IF(E29=0,"",IF(OR(E29=$BW$1,E30=$BW$1,E31=$BW$1,E29=$CJ$1,E30=$CJ$1,E31=$CJ$1,E32=$BW$1,E32=$CJ$1,E33=$BW$1,E33=$CJ$1),0,1)))</f>
        <v>1</v>
      </c>
      <c r="CM29" s="3">
        <f>IF($A29&gt;='FG1125way_Regular Symbol(2wild)'!H$16,"",IF(F29=0,"",IF(OR(F29=$BW$1,F30=$BW$1,F31=$BW$1,F29=$CJ$1,F30=$CJ$1,F31=$CJ$1,F32=$BW$1,F32=$CJ$1,F33=$BW$1,F33=$CJ$1),0,1)))</f>
        <v>1</v>
      </c>
      <c r="CO29" s="3">
        <f>IF($A29&gt;='FG1125way_Regular Symbol(2wild)'!D$16,"",IF(B29=0,"",IF(OR(B29=$BW$1,B30=$BW$1,B31=$BW$1,B29=$CP$1,B30=$CP$1,B31=$CP$1),0,1)))</f>
        <v>1</v>
      </c>
      <c r="CP29" s="3">
        <f>IF($A29&gt;='FG1125way_Regular Symbol(2wild)'!E$16,"",IF(C29=0,"",IF(OR(C29=$BW$1,C30=$BW$1,C31=$BW$1,C29=$CP$1,C30=$CP$1,C31=$CP$1),0,1)))</f>
        <v>0</v>
      </c>
      <c r="CQ29" s="3">
        <f>IF($A29&gt;='FG1125way_Regular Symbol(2wild)'!F$16,"",IF(D29=0,"",IF(OR(D29=$BW$1,D30=$BW$1,D31=$BW$1,D29=$CP$1,D30=$CP$1,D31=$CP$1,D32=$BW$1,D32=$CP$1,D33=$BW$1,D33=$CP$1),0,1)))</f>
        <v>0</v>
      </c>
      <c r="CR29" s="3">
        <f>IF($A29&gt;='FG1125way_Regular Symbol(2wild)'!G$16,"",IF(E29=0,"",IF(OR(E29=$BW$1,E30=$BW$1,E31=$BW$1,E29=$CP$1,E30=$CP$1,E31=$CP$1,E32=$BW$1,E32=$CP$1,E33=$BW$1,E33=$CP$1),0,1)))</f>
        <v>1</v>
      </c>
      <c r="CS29" s="3">
        <f>IF($A29&gt;='FG1125way_Regular Symbol(2wild)'!H$16,"",IF(F29=0,"",IF(OR(F29=$BW$1,F30=$BW$1,F31=$BW$1,F29=$CP$1,F30=$CP$1,F31=$CP$1,F32=$BW$1,F32=$CP$1,F33=$BW$1,F33=$CP$1),0,1)))</f>
        <v>1</v>
      </c>
      <c r="CU29" s="3">
        <f>IF($A29&gt;='FG1125way_Regular Symbol(2wild)'!D$16,"",IF(B29=0,"",IF(OR(B29=$BW$1,B30=$BW$1,B31=$BW$1,B29=$CV$1,B30=$CV$1,B31=$CV$1),0,1)))</f>
        <v>1</v>
      </c>
      <c r="CV29" s="3">
        <f>IF($A29&gt;='FG1125way_Regular Symbol(2wild)'!E$16,"",IF(C29=0,"",IF(OR(C29=$BW$1,C30=$BW$1,C31=$BW$1,C29=$CV$1,C30=$CV$1,C31=$CV$1),0,1)))</f>
        <v>1</v>
      </c>
      <c r="CW29" s="3">
        <f>IF($A29&gt;='FG1125way_Regular Symbol(2wild)'!F$16,"",IF(D29=0,"",IF(OR(D29=$BW$1,D30=$BW$1,D31=$BW$1,D29=$CV$1,D30=$CV$1,D31=$CV$1,D32=$BW$1,D32=$CV$1,D33=$BW$1,D33=$CV$1),0,1)))</f>
        <v>1</v>
      </c>
      <c r="CX29" s="3">
        <f>IF($A29&gt;='FG1125way_Regular Symbol(2wild)'!G$16,"",IF(E29=0,"",IF(OR(E29=$BW$1,E30=$BW$1,E31=$BW$1,E29=$CV$1,E30=$CV$1,E31=$CV$1,E32=$BW$1,E32=$CV$1,E33=$BW$1,E33=$CV$1),0,1)))</f>
        <v>1</v>
      </c>
      <c r="CY29" s="3">
        <f>IF($A29&gt;='FG1125way_Regular Symbol(2wild)'!H$16,"",IF(F29=0,"",IF(OR(F29=$BW$1,F30=$BW$1,F31=$BW$1,F29=$CV$1,F30=$CV$1,F31=$CV$1,F32=$BW$1,F32=$CV$1,F33=$BW$1,F33=$CV$1),0,1)))</f>
        <v>1</v>
      </c>
    </row>
    <row r="30" spans="1:103">
      <c r="A30" s="337">
        <f>IF('FG_243way_Regular Symbol'!L29="","",'FG_243way_Regular Symbol'!L29)</f>
        <v>26</v>
      </c>
      <c r="B30" s="191" t="str">
        <f>IF('FG_576way_Regular Symbol(2wild)'!Q29="",
IF($A30-'FG_576way_Regular Symbol(2wild)'!D$16&gt;='FG_1125way_RegularＸ_W()'!B$2-1,"",VLOOKUP($A30-'FG_243way_Regular Symbol'!D$16,'FG_576way_Regular Symbol(2wild)'!$P$3:$U$99,'FG_1125way_RegularＸ_W()'!B$3+1,FALSE)),
'FG_576way_Regular Symbol(2wild)'!Q29)</f>
        <v>Q</v>
      </c>
      <c r="C30" s="191" t="str">
        <f>IF('FG_576way_Regular Symbol(2wild)'!R29="",
IF($A30-'FG_576way_Regular Symbol(2wild)'!E$16&gt;='FG_1125way_RegularＸ_W()'!C$2-1,"",VLOOKUP($A30-'FG_243way_Regular Symbol'!E$16,'FG_576way_Regular Symbol(2wild)'!$P$3:$U$99,'FG_1125way_RegularＸ_W()'!C$3+1,FALSE)),
'FG_576way_Regular Symbol(2wild)'!R29)</f>
        <v>TE</v>
      </c>
      <c r="D30" s="191" t="str">
        <f>IF('FG_576way_Regular Symbol(2wild)'!S29="",
IF($A30-'FG_576way_Regular Symbol(2wild)'!F$16&gt;='FG_1125way_RegularＸ_W()'!D$2-1,"",VLOOKUP($A30-'FG_243way_Regular Symbol'!F$16,'FG_576way_Regular Symbol(2wild)'!$P$3:$U$99,'FG_1125way_RegularＸ_W()'!D$3+1,FALSE)),
'FG_576way_Regular Symbol(2wild)'!S29)</f>
        <v>M1</v>
      </c>
      <c r="E30" s="191" t="str">
        <f>IF('FG_576way_Regular Symbol(2wild)'!T29="",
IF($A30-'FG_576way_Regular Symbol(2wild)'!G$16&gt;='FG_1125way_RegularＸ_W()'!E$2-1,"",VLOOKUP($A30-'FG_243way_Regular Symbol'!G$16,'FG_576way_Regular Symbol(2wild)'!$P$3:$U$99,'FG_1125way_RegularＸ_W()'!E$3+1,FALSE)),
'FG_576way_Regular Symbol(2wild)'!T29)</f>
        <v>M2</v>
      </c>
      <c r="F30" s="191" t="str">
        <f>IF('FG_576way_Regular Symbol(2wild)'!U29="",
IF($A30-'FG_576way_Regular Symbol(2wild)'!H$16&gt;='FG_1125way_RegularＸ_W()'!F$2-1,"",VLOOKUP($A30-'FG_243way_Regular Symbol'!H$16,'FG_576way_Regular Symbol(2wild)'!$P$3:$U$99,'FG_1125way_RegularＸ_W()'!F$3+1,FALSE)),
'FG_576way_Regular Symbol(2wild)'!U29)</f>
        <v>K</v>
      </c>
      <c r="N30" s="363">
        <f t="shared" si="0"/>
        <v>26</v>
      </c>
      <c r="O30" s="344">
        <f>IF($A30&gt;='FG1125way_Regular Symbol(2wild)'!D$16,"",IF(B30="","",IF(OR(B30=$O$1,B30=$P$1,B31=$O$1,B31=$P$1,B32=$O$1,B32=$P$1),0,1)))</f>
        <v>1</v>
      </c>
      <c r="P30" s="344">
        <f>IF($A30&gt;='FG1125way_Regular Symbol(2wild)'!E$16,"",IF(C30="","",IF(OR(C30=$O$1,C30=$P$1,C31=$O$1,C31=$P$1,C32=$O$1,C32=$P$1),0,1)))</f>
        <v>1</v>
      </c>
      <c r="Q30" s="344">
        <f>IF($A30&gt;='FG1125way_Regular Symbol(2wild)'!F$16,"",IF(D30="","",IF(OR(D30=$O$1,D30=$P$1,D31=$O$1,D31=$P$1,D32=$O$1,D32=$P$1,D33=$O$1,D33=$P$1,D34=$O$1,D34=$P$1),0,1)))</f>
        <v>0</v>
      </c>
      <c r="R30" s="344">
        <f>IF($A30&gt;='FG1125way_Regular Symbol(2wild)'!G$16,"",IF(E30="","",IF(OR(E30=$O$1,E30=$P$1,E31=$O$1,E31=$P$1,E32=$O$1,E32=$P$1,E33=$O$1,E33=$P$1,E34=$O$1,E34=$P$1),0,1)))</f>
        <v>1</v>
      </c>
      <c r="S30" s="344">
        <f>IF($A30&gt;='FG1125way_Regular Symbol(2wild)'!H$16,"",IF(F30="","",IF(OR(F30=$O$1,F30=$P$1,F31=$O$1,F31=$P$1,F32=$O$1,F32=$P$1,F33=$O$1,F33=$P$1,F34=$O$1,F34=$P$1),0,1)))</f>
        <v>1</v>
      </c>
      <c r="U30" s="344">
        <f>IF($A30&gt;='FG1125way_Regular Symbol(2wild)'!D$16,"",IF(B30=0,"",IF(OR(B30=$U$1,B30=$V$1,B31=$U$1,B31=$V$1,B32=$U$1,B32=$V$1),0,1)))</f>
        <v>1</v>
      </c>
      <c r="V30" s="344">
        <f>IF($A30&gt;='FG1125way_Regular Symbol(2wild)'!E$16,"",IF(C30=0,"",IF(OR(C30=$U$1,C30=$V$1,C31=$U$1,C31=$V$1,C32=$U$1,C32=$V$1),0,1)))</f>
        <v>1</v>
      </c>
      <c r="W30" s="3">
        <f>IF($A30&gt;='FG1125way_Regular Symbol(2wild)'!F$16,"",IF(D30=0,"",IF(OR(D30=$U$1,D30=$V$1,D31=$U$1,D31=$V$1,D32=$U$1,D32=$V$1,D33=$U$1,D33=$V$1,D34=$U$1,D34=$V$1),0,1)))</f>
        <v>1</v>
      </c>
      <c r="X30" s="3">
        <f>IF($A30&gt;='FG1125way_Regular Symbol(2wild)'!G$16,"",IF(E30=0,"",IF(OR(E30=$U$1,E30=$V$1,E31=$U$1,E31=$V$1,E32=$U$1,E32=$V$1,E33=$U$1,E33=$V$1,E34=$U$1,E34=$V$1),0,1)))</f>
        <v>0</v>
      </c>
      <c r="Y30" s="3">
        <f>IF($A30&gt;='FG1125way_Regular Symbol(2wild)'!H$16,"",IF(F30=0,"",IF(OR(F30=$U$1,F30=$V$1,F31=$U$1,F31=$V$1,F32=$U$1,F32=$V$1,F33=$U$1,F33=$V$1,F34=$U$1,F34=$V$1),0,1)))</f>
        <v>1</v>
      </c>
      <c r="AA30" s="344">
        <f>IF($A30&gt;='FG1125way_Regular Symbol(2wild)'!D$16,"",IF(B30=0,"",IF(OR(B30=$AA$1,B30=$AB$1,B31=$AA$1,B31=$AB$1,B32=$AA$1,,B32=$AB$1),0,1)))</f>
        <v>1</v>
      </c>
      <c r="AB30" s="344">
        <f>IF($A30&gt;='FG1125way_Regular Symbol(2wild)'!E$16,"",IF(C30=0,"",IF(OR(C30=$AA$1,C30=$AB$1,C31=$AA$1,C31=$AB$1,C32=$AA$1,,C32=$AB$1),0,1)))</f>
        <v>1</v>
      </c>
      <c r="AC30" s="3">
        <f>IF($A30&gt;='FG1125way_Regular Symbol(2wild)'!F$16,"",IF(D30=0,"",IF(OR(D30=$AA$1,D30=$AB$1,D31=$AA$1,D31=$AB$1,D32=$AA$1,D32=$AB$1,D33=$AA$1,D33=$AB$1,D34=$AA$1,D34=$AB$1),0,1)))</f>
        <v>1</v>
      </c>
      <c r="AD30" s="3">
        <f>IF($A30&gt;='FG1125way_Regular Symbol(2wild)'!G$16,"",IF(E30=0,"",IF(OR(E30=$AA$1,E30=$AB$1,E31=$AA$1,E31=$AB$1,E32=$AA$1,E32=$AB$1,E33=$AA$1,E33=$AB$1,E34=$AA$1,E34=$AB$1),0,1)))</f>
        <v>1</v>
      </c>
      <c r="AE30" s="3">
        <f>IF($A30&gt;='FG1125way_Regular Symbol(2wild)'!H$16,"",IF(F30=0,"",IF(OR(F30=$AA$1,F30=$AB$1,F31=$AA$1,F31=$AB$1,F32=$AA$1,F32=$AB$1,F33=$AA$1,F33=$AB$1,F34=$AA$1,F34=$AB$1),0,1)))</f>
        <v>1</v>
      </c>
      <c r="AG30" s="344">
        <f>IF($A30&gt;='FG1125way_Regular Symbol(2wild)'!D$16,"",IF(B30=0,"",IF(OR(B30=$AG$1,B30=$AH$1,B31=$AG$1,B31=$AH$1,B32=$AG$1,B32=$AH$1),0,1)))</f>
        <v>1</v>
      </c>
      <c r="AH30" s="344">
        <f>IF($A30&gt;='FG1125way_Regular Symbol(2wild)'!E$16,"",IF(C30=0,"",IF(OR(C30=$AG$1,C30=$AH$1,C31=$AG$1,C31=$AH$1,C32=$AG$1,C32=$AH$1),0,1)))</f>
        <v>1</v>
      </c>
      <c r="AI30" s="3">
        <f>IF($A30&gt;='FG1125way_Regular Symbol(2wild)'!F$16,"",IF(D30=0,"",IF(OR(D30=$AG$1,D30=$AH$1,D31=$AG$1,D31=$AH$1,D32=$AG$1,D32=$AH$1,D33=$AG$1,D33=$AH$1,D34=$AG$1,D34=$AH$1),0,1)))</f>
        <v>1</v>
      </c>
      <c r="AJ30" s="3">
        <f>IF($A30&gt;='FG1125way_Regular Symbol(2wild)'!G$16,"",IF(E30=0,"",IF(OR(E30=$AG$1,E30=$AH$1,E31=$AG$1,E31=$AH$1,E32=$AG$1,E32=$AH$1,E33=$AG$1,E33=$AH$1,E34=$AG$1,E34=$AH$1),0,1)))</f>
        <v>1</v>
      </c>
      <c r="AK30" s="3">
        <f>IF($A30&gt;='FG1125way_Regular Symbol(2wild)'!H$16,"",IF(F30=0,"",IF(OR(F30=$AG$1,F30=$AH$1,F31=$AG$1,F31=$AH$1,F32=$AG$1,F32=$AH$1,F33=$AG$1,F33=$AH$1,F34=$AG$1,F34=$AH$1),0,1)))</f>
        <v>1</v>
      </c>
      <c r="AM30" s="344">
        <f>IF($A30&gt;='FG1125way_Regular Symbol(2wild)'!D$16,"",IF(B30=0,"",IF(OR(B30=$AM$1,B30=$AN$1,B31=$AM$1,B31=$AN$1,B32=$AM$1,B32=$AN$1),0,1)))</f>
        <v>1</v>
      </c>
      <c r="AN30" s="344">
        <f>IF($A30&gt;='FG1125way_Regular Symbol(2wild)'!E$16,"",IF(C30=0,"",IF(OR(C30=$AM$1,C30=$AN$1,C31=$AM$1,C31=$AN$1,C32=$AM$1,C32=$AN$1),0,1)))</f>
        <v>0</v>
      </c>
      <c r="AO30" s="3">
        <f>IF($A30&gt;='FG1125way_Regular Symbol(2wild)'!F$16,"",IF(D30=0,"",IF(OR(D30=$AM$1,D30=$AN$1,D31=$AM$1,D31=$AN$1,D32=$AM$1,D32=$AN$1,D33=$AM$1,D33=$AN$1,D34=$AM$1,D34=$AN$1),0,1)))</f>
        <v>0</v>
      </c>
      <c r="AP30" s="3">
        <f>IF($A30&gt;='FG1125way_Regular Symbol(2wild)'!G$16,"",IF(E30=0,"",IF(OR(E30=$AM$1,E30=$AN$1,E31=$AM$1,E31=$AN$1,E32=$AM$1,E32=$AN$1,E33=$AM$1,E33=$AN$1,E34=$AM$1,E34=$AN$1),0,1)))</f>
        <v>0</v>
      </c>
      <c r="AQ30" s="3">
        <f>IF($A30&gt;='FG1125way_Regular Symbol(2wild)'!H$16,"",IF(F30=0,"",IF(OR(F30=$AM$1,F30=$AN$1,F31=$AM$1,F31=$AN$1,F32=$AM$1,F32=$AN$1,F33=$AM$1,F33=$AN$1,F34=$AM$1,F34=$AN$1),0,1)))</f>
        <v>1</v>
      </c>
      <c r="AS30" s="344">
        <f>IF($A30&gt;='FG1125way_Regular Symbol(2wild)'!D$16,"",IF(B30=0,"",IF(OR(B30=$AM$1,B30=$AT$1,B31=$AM$1,B31=$AT$1,B32=$AM$1,B32=$AT$1),0,1)))</f>
        <v>1</v>
      </c>
      <c r="AT30" s="344">
        <f>IF($A30&gt;='FG1125way_Regular Symbol(2wild)'!E$16,"",IF(C30=0,"",IF(OR(C30=$AM$1,C30=$AT$1,C31=$AM$1,C31=$AT$1,C32=$AM$1,C32=$AT$1),0,1)))</f>
        <v>1</v>
      </c>
      <c r="AU30" s="3">
        <f>IF($A30&gt;='FG1125way_Regular Symbol(2wild)'!F$16,"",IF(D30=0,"",IF(OR(D30=$AM$1,D30=$AT$1,D31=$AM$1,D31=$AT$1,D32=$AM$1,D32=$AT$1,D33=$AM$1,D33=$AT$1,D34=$AM$1,D34=$AT$1),0,1)))</f>
        <v>1</v>
      </c>
      <c r="AV30" s="3">
        <f>IF($A30&gt;='FG1125way_Regular Symbol(2wild)'!G$16,"",IF(E30=0,"",IF(OR(E30=$AM$1,E30=$AT$1,E31=$AM$1,E31=$AT$1,E32=$AM$1,E32=$AT$1,E33=$AM$1,E33=$AT$1,E34=$AM$1,E34=$AT$1),0,1)))</f>
        <v>1</v>
      </c>
      <c r="AW30" s="3">
        <f>IF($A30&gt;='FG1125way_Regular Symbol(2wild)'!H$16,"",IF(F30=0,"",IF(OR(F30=$AM$1,F30=$AT$1,F31=$AM$1,F31=$AT$1,F32=$AM$1,F32=$AT$1,F33=$AM$1,F33=$AT$1,F34=$AM$1,F34=$AT$1),0,1)))</f>
        <v>1</v>
      </c>
      <c r="AY30" s="344">
        <f>IF($A30&gt;='FG1125way_Regular Symbol(2wild)'!D$16,"",IF(B30=0,"",IF(OR(B30=$AM$1,B30=$AZ$1,B31=$AM$1,B31=$AZ$1,B32=$AM$1,B32=$AZ$1),0,1)))</f>
        <v>1</v>
      </c>
      <c r="AZ30" s="344">
        <f>IF($A30&gt;='FG1125way_Regular Symbol(2wild)'!E$16,"",IF(C30=0,"",IF(OR(C30=$AM$1,C30=$AZ$1,C31=$AM$1,C31=$AZ$1,C32=$AM$1,C32=$AZ$1),0,1)))</f>
        <v>1</v>
      </c>
      <c r="BA30" s="3">
        <f>IF($A30&gt;='FG1125way_Regular Symbol(2wild)'!F$16,"",IF(D30=0,"",IF(OR(D30=$AM$1,D30=$AZ$1,D31=$AM$1,D31=$AZ$1,D32=$AM$1,D32=$AZ$1,D33=$AM$1,D33=$AZ$1,D34=$AM$1,D34=$AZ$1),0,1)))</f>
        <v>1</v>
      </c>
      <c r="BB30" s="3">
        <f>IF($A30&gt;='FG1125way_Regular Symbol(2wild)'!G$16,"",IF(E30=0,"",IF(OR(E30=$AM$1,E30=$AZ$1,E31=$AM$1,E31=$AZ$1,E32=$AM$1,E32=$AZ$1,E33=$AM$1,E33=$AZ$1,E34=$AM$1,E34=$AZ$1),0,1)))</f>
        <v>1</v>
      </c>
      <c r="BC30" s="3">
        <f>IF($A30&gt;='FG1125way_Regular Symbol(2wild)'!H$16,"",IF(F30=0,"",IF(OR(F30=$AM$1,F30=$AZ$1,F31=$AM$1,F31=$AZ$1,F32=$AM$1,F32=$AZ$1,F33=$AM$1,F33=$AZ$1,F34=$AM$1,F34=$AZ$1),0,1)))</f>
        <v>0</v>
      </c>
      <c r="BE30" s="344">
        <f>IF($A30&gt;='FG_576way_Regular Symbol(2wild)'!D$16,"",IF(B30=0,"",IF(OR(B30=$AM$1,B30=$BF$1,B31=$AM$1,B31=$BF$1,B32=$AM$1,B32=$BF$1),0,1)))</f>
        <v>1</v>
      </c>
      <c r="BF30" s="344">
        <f>IF($A30&gt;='FG_576way_Regular Symbol(2wild)'!E$16,"",IF(C30=0,"",IF(OR(C30=$AM$1,C30=$BF$1,C31=$AM$1,C31=$BF$1,C32=$AM$1,C32=$BF$1),0,1)))</f>
        <v>1</v>
      </c>
      <c r="BG30" s="3">
        <f>IF($A30&gt;='FG_576way_Regular Symbol(2wild)'!F$16,"",IF(D30=0,"",IF(OR(D30=$AM$1,D30=$BF$1,D31=$AM$1,D31=$BF$1,D32=$AM$1,D32=$BF$1,D33=$AM$1,D33=$BF$1,D34=$AM$1,D34=$BF$1),0,1)))</f>
        <v>1</v>
      </c>
      <c r="BH30" s="3">
        <f>IF($A30&gt;='FG_576way_Regular Symbol(2wild)'!G$16,"",IF(E30=0,"",IF(OR(E30=$AM$1,E30=$BF$1,E31=$AM$1,E31=$BF$1,E32=$AM$1,E32=$BF$1,E33=$AM$1,E33=$BF$1,E34=$AM$1,E34=$BF$1),0,1)))</f>
        <v>1</v>
      </c>
      <c r="BI30" s="3">
        <f>IF($A30&gt;='FG_576way_Regular Symbol(2wild)'!H$16,"",IF(F30=0,"",IF(OR(F30=$AM$1,F30=$BF$1,F31=$AM$1,F31=$BF$1,F32=$AM$1,F32=$BF$1,F33=$AM$1,F33=$BF$1,F34=$AM$1,F34=$BF$1),0,1)))</f>
        <v>1</v>
      </c>
      <c r="BK30" s="344">
        <f>IF($A30&gt;='FG_576way_Regular Symbol(2wild)'!D$16,"",IF(B30=0,"",IF(OR(B30=$AM$1,B30=$BL$1,B31=$AM$1,B31=$BL$1,B32=$AM$1,B32=$BL$1),0,1)))</f>
        <v>1</v>
      </c>
      <c r="BL30" s="344">
        <f>IF($A30&gt;='FG_576way_Regular Symbol(2wild)'!E$16,"",IF(C30=0,"",IF(OR(C30=$AM$1,C30=$BL$1,C31=$AM$1,C31=$BL$1,C32=$AM$1,C32=$BL$1),0,1)))</f>
        <v>1</v>
      </c>
      <c r="BM30" s="3">
        <f>IF($A30&gt;='FG_576way_Regular Symbol(2wild)'!F$16,"",IF(D30=0,"",IF(OR(D30=$AM$1,D30=$BL$1,D31=$AM$1,D31=$BL$1,D32=$AM$1,D32=$BL$1,D33=$AM$1,D33=$BL$1),0,1)))</f>
        <v>1</v>
      </c>
      <c r="BN30" s="3">
        <f>IF($A30&gt;='FG_576way_Regular Symbol(2wild)'!G$16,"",IF(E30=0,"",IF(OR(E30=$AM$1,E30=$BL$1,E31=$AM$1,E31=$BL$1,E32=$AM$1,E32=$BL$1,E33=$AM$1,E33=$BL$1),0,1)))</f>
        <v>1</v>
      </c>
      <c r="BO30" s="3">
        <f>IF($A30&gt;='FG_576way_Regular Symbol(2wild)'!H$16,"",IF(F30=0,"",IF(OR(F30=$AM$1,F30=$BL$1,F31=$AM$1,F31=$BL$1,F32=$AM$1,F32=$BL$1,F33=$AM$1,F33=$BL$1),0,1)))</f>
        <v>1</v>
      </c>
      <c r="BQ30" s="3">
        <f>IF($A30&gt;='FG1125way_Regular Symbol(2wild)'!D$16,"",IF(B30=0,"",IF(OR(B30=$BQ$1,B30=$BR$1,B31=$BQ$1,B31=$BR$1,B32=$BQ$1,B32=$BR$1),0,1)))</f>
        <v>1</v>
      </c>
      <c r="BR30" s="3">
        <f>IF($A30&gt;='FG1125way_Regular Symbol(2wild)'!E$16,"",IF(C30=0,"",IF(OR(C30=$BQ$1,C30=$BR$1,C31=$BQ$1,C31=$BR$1,C32=$BQ$1,C32=$BR$1),0,1)))</f>
        <v>1</v>
      </c>
      <c r="BS30" s="3">
        <f>IF($A30&gt;='FG1125way_Regular Symbol(2wild)'!F$16,"",IF(D30=0,"",IF(OR(D30=$BQ$1,D30=$BR$1,D31=$BQ$1,D31=$BR$1,D32=$BQ$1,D32=$BR$1,D33=$BQ$1,D33=$BR$1,D34=$BQ$1,D34=$BR$1),0,1)))</f>
        <v>1</v>
      </c>
      <c r="BT30" s="3">
        <f>IF($A30&gt;='FG1125way_Regular Symbol(2wild)'!G$16,"",IF(E30=0,"",IF(OR(E30=$BQ$1,E30=$BR$1,E31=$BQ$1,E31=$BR$1,E32=$BQ$1,E32=$BR$1,E33=$BQ$1,E33=$BR$1,E34=$BQ$1,E34=$BR$1),0,1)))</f>
        <v>1</v>
      </c>
      <c r="BU30" s="3">
        <f>IF($A30&gt;='FG1125way_Regular Symbol(2wild)'!H$16,"",IF(F30=0,"",IF(OR(F30=$BQ$1,F30=$BR$1,F31=$BQ$1,F31=$BR$1,F32=$BQ$1,F32=$BR$1,F33=$BQ$1,F33=$BR$1,F34=$BQ$1,F34=$BR$1),0,1)))</f>
        <v>1</v>
      </c>
      <c r="BW30" s="3">
        <f>IF($A30&gt;='FG1125way_Regular Symbol(2wild)'!D$16,"",IF(B30=0,"",IF(OR(B30=$BW$1,B31=$BW$1,B32=$BW$1,B30=$BX$1,B31=$BX$1,B32=$BX$1),0,1)))</f>
        <v>1</v>
      </c>
      <c r="BX30" s="3">
        <f>IF($A30&gt;='FG1125way_Regular Symbol(2wild)'!E$16,"",IF(C30=0,"",IF(OR(C30=$BW$1,C31=$BW$1,C32=$BW$1,C30=$BX$1,C31=$BX$1,C32=$BX$1),0,1)))</f>
        <v>1</v>
      </c>
      <c r="BY30" s="3">
        <f>IF($A30&gt;='FG1125way_Regular Symbol(2wild)'!F$16,"",IF(D30=0,"",IF(OR(D30=$BW$1,D31=$BW$1,D32=$BW$1,D30=$BX$1,D31=$BX$1,D32=$BX$1,D33=$BW$1,D33=$BX$1,D34=$BW$1,D34=$BX$1),0,1)))</f>
        <v>1</v>
      </c>
      <c r="BZ30" s="3">
        <f>IF($A30&gt;='FG1125way_Regular Symbol(2wild)'!G$16,"",IF(E30=0,"",IF(OR(E30=$BW$1,E31=$BW$1,E32=$BW$1,E30=$BX$1,E31=$BX$1,E32=$BX$1,E33=$BW$1,E33=$BX$1,E34=$BW$1,E34=$BX$1),0,1)))</f>
        <v>0</v>
      </c>
      <c r="CA30" s="3">
        <f>IF($A30&gt;='FG1125way_Regular Symbol(2wild)'!H$16,"",IF(F30=0,"",IF(OR(F30=$BW$1,F31=$BW$1,F32=$BW$1,F30=$BX$1,F31=$BX$1,F32=$BX$1,F33=$BW$1,F33=$BX$1,F34=$BW$1,F34=$BX$1),0,1)))</f>
        <v>0</v>
      </c>
      <c r="CC30" s="3">
        <f>IF($A30&gt;='FG1125way_Regular Symbol(2wild)'!D$16,"",IF(B30=0,"",IF(OR(B30=$BW$1,B31=$BW$1,B32=$BW$1,B30=$CD$1,B31=$CD$1,B32=$CD$1),0,1)))</f>
        <v>0</v>
      </c>
      <c r="CD30" s="3">
        <f>IF($A30&gt;='FG1125way_Regular Symbol(2wild)'!E$16,"",IF(C30=0,"",IF(OR(C30=$BW$1,C31=$BW$1,C32=$BW$1,C30=$CD$1,C31=$CD$1,C32=$CD$1),0,1)))</f>
        <v>0</v>
      </c>
      <c r="CE30" s="3">
        <f>IF($A30&gt;='FG1125way_Regular Symbol(2wild)'!F$16,"",IF(D30=0,"",IF(OR(D30=$BW$1,D31=$BW$1,D32=$BW$1,D30=$CD$1,D31=$CD$1,D32=$CD$1,D33=$BW$1,D33=$CD$1,D34=$BW$1,D34=$CD$1),0,1)))</f>
        <v>0</v>
      </c>
      <c r="CF30" s="3">
        <f>IF($A30&gt;='FG1125way_Regular Symbol(2wild)'!G$16,"",IF(E30=0,"",IF(OR(E30=$BW$1,E31=$BW$1,E32=$BW$1,E30=$CD$1,E31=$CD$1,E32=$CD$1,E33=$BW$1,E33=$CD$1,E34=$BW$1,E34=$CD$1),0,1)))</f>
        <v>1</v>
      </c>
      <c r="CG30" s="3">
        <f>IF($A30&gt;='FG1125way_Regular Symbol(2wild)'!H$16,"",IF(F30=0,"",IF(OR(F30=$BW$1,F31=$BW$1,F32=$BW$1,F30=$CD$1,F31=$CD$1,F32=$CD$1,F33=$BW$1,F33=$CD$1,F34=$BW$1,F34=$CD$1),0,1)))</f>
        <v>0</v>
      </c>
      <c r="CI30" s="3">
        <f>IF($A30&gt;='FG1125way_Regular Symbol(2wild)'!D$16,"",IF(B30=0,"",IF(OR(B30=$BW$1,B31=$BW$1,B32=$BW$1,B30=$CJ$1,B31=$CJ$1,B32=$CJ$1),0,1)))</f>
        <v>0</v>
      </c>
      <c r="CJ30" s="3">
        <f>IF($A30&gt;='FG1125way_Regular Symbol(2wild)'!E$16,"",IF(C30=0,"",IF(OR(C30=$BW$1,C31=$BW$1,C32=$BW$1,C30=$CJ$1,C31=$CJ$1,C32=$CJ$1),0,1)))</f>
        <v>1</v>
      </c>
      <c r="CK30" s="3">
        <f>IF($A30&gt;='FG1125way_Regular Symbol(2wild)'!F$16,"",IF(D30=0,"",IF(OR(D30=$BW$1,D31=$BW$1,D32=$BW$1,D30=$CJ$1,D31=$CJ$1,D32=$CJ$1,D33=$BW$1,D33=$CJ$1,D34=$BW$1,D34=$CJ$1),0,1)))</f>
        <v>1</v>
      </c>
      <c r="CL30" s="3">
        <f>IF($A30&gt;='FG1125way_Regular Symbol(2wild)'!G$16,"",IF(E30=0,"",IF(OR(E30=$BW$1,E31=$BW$1,E32=$BW$1,E30=$CJ$1,E31=$CJ$1,E32=$CJ$1,E33=$BW$1,E33=$CJ$1,E34=$BW$1,E34=$CJ$1),0,1)))</f>
        <v>1</v>
      </c>
      <c r="CM30" s="3">
        <f>IF($A30&gt;='FG1125way_Regular Symbol(2wild)'!H$16,"",IF(F30=0,"",IF(OR(F30=$BW$1,F31=$BW$1,F32=$BW$1,F30=$CJ$1,F31=$CJ$1,F32=$CJ$1,F33=$BW$1,F33=$CJ$1,F34=$BW$1,F34=$CJ$1),0,1)))</f>
        <v>0</v>
      </c>
      <c r="CO30" s="3">
        <f>IF($A30&gt;='FG1125way_Regular Symbol(2wild)'!D$16,"",IF(B30=0,"",IF(OR(B30=$BW$1,B31=$BW$1,B32=$BW$1,B30=$CP$1,B31=$CP$1,B32=$CP$1),0,1)))</f>
        <v>1</v>
      </c>
      <c r="CP30" s="3">
        <f>IF($A30&gt;='FG1125way_Regular Symbol(2wild)'!E$16,"",IF(C30=0,"",IF(OR(C30=$BW$1,C31=$BW$1,C32=$BW$1,C30=$CP$1,C31=$CP$1,C32=$CP$1),0,1)))</f>
        <v>0</v>
      </c>
      <c r="CQ30" s="3">
        <f>IF($A30&gt;='FG1125way_Regular Symbol(2wild)'!F$16,"",IF(D30=0,"",IF(OR(D30=$BW$1,D31=$BW$1,D32=$BW$1,D30=$CP$1,D31=$CP$1,D32=$CP$1,D33=$BW$1,D33=$CP$1,D34=$BW$1,D34=$CP$1),0,1)))</f>
        <v>1</v>
      </c>
      <c r="CR30" s="3">
        <f>IF($A30&gt;='FG1125way_Regular Symbol(2wild)'!G$16,"",IF(E30=0,"",IF(OR(E30=$BW$1,E31=$BW$1,E32=$BW$1,E30=$CP$1,E31=$CP$1,E32=$CP$1,E33=$BW$1,E33=$CP$1,E34=$BW$1,E34=$CP$1),0,1)))</f>
        <v>1</v>
      </c>
      <c r="CS30" s="3">
        <f>IF($A30&gt;='FG1125way_Regular Symbol(2wild)'!H$16,"",IF(F30=0,"",IF(OR(F30=$BW$1,F31=$BW$1,F32=$BW$1,F30=$CP$1,F31=$CP$1,F32=$CP$1,F33=$BW$1,F33=$CP$1,F34=$BW$1,F34=$CP$1),0,1)))</f>
        <v>1</v>
      </c>
      <c r="CU30" s="3">
        <f>IF($A30&gt;='FG1125way_Regular Symbol(2wild)'!D$16,"",IF(B30=0,"",IF(OR(B30=$BW$1,B31=$BW$1,B32=$BW$1,B30=$CV$1,B31=$CV$1,B32=$CV$1),0,1)))</f>
        <v>1</v>
      </c>
      <c r="CV30" s="3">
        <f>IF($A30&gt;='FG1125way_Regular Symbol(2wild)'!E$16,"",IF(C30=0,"",IF(OR(C30=$BW$1,C31=$BW$1,C32=$BW$1,C30=$CV$1,C31=$CV$1,C32=$CV$1),0,1)))</f>
        <v>1</v>
      </c>
      <c r="CW30" s="3">
        <f>IF($A30&gt;='FG1125way_Regular Symbol(2wild)'!F$16,"",IF(D30=0,"",IF(OR(D30=$BW$1,D31=$BW$1,D32=$BW$1,D30=$CV$1,D31=$CV$1,D32=$CV$1,D33=$BW$1,D33=$CV$1,D34=$BW$1,D34=$CV$1),0,1)))</f>
        <v>1</v>
      </c>
      <c r="CX30" s="3">
        <f>IF($A30&gt;='FG1125way_Regular Symbol(2wild)'!G$16,"",IF(E30=0,"",IF(OR(E30=$BW$1,E31=$BW$1,E32=$BW$1,E30=$CV$1,E31=$CV$1,E32=$CV$1,E33=$BW$1,E33=$CV$1,E34=$BW$1,E34=$CV$1),0,1)))</f>
        <v>1</v>
      </c>
      <c r="CY30" s="3">
        <f>IF($A30&gt;='FG1125way_Regular Symbol(2wild)'!H$16,"",IF(F30=0,"",IF(OR(F30=$BW$1,F31=$BW$1,F32=$BW$1,F30=$CV$1,F31=$CV$1,F32=$CV$1,F33=$BW$1,F33=$CV$1,F34=$BW$1,F34=$CV$1),0,1)))</f>
        <v>1</v>
      </c>
    </row>
    <row r="31" spans="1:103">
      <c r="A31" s="337">
        <f>IF('FG_243way_Regular Symbol'!L30="","",'FG_243way_Regular Symbol'!L30)</f>
        <v>27</v>
      </c>
      <c r="B31" s="191" t="str">
        <f>IF('FG_576way_Regular Symbol(2wild)'!Q30="",
IF($A31-'FG_576way_Regular Symbol(2wild)'!D$16&gt;='FG_1125way_RegularＸ_W()'!B$2-1,"",VLOOKUP($A31-'FG_243way_Regular Symbol'!D$16,'FG_576way_Regular Symbol(2wild)'!$P$3:$U$99,'FG_1125way_RegularＸ_W()'!B$3+1,FALSE)),
'FG_576way_Regular Symbol(2wild)'!Q30)</f>
        <v>Q</v>
      </c>
      <c r="C31" s="191" t="str">
        <f>IF('FG_576way_Regular Symbol(2wild)'!R30="",
IF($A31-'FG_576way_Regular Symbol(2wild)'!E$16&gt;='FG_1125way_RegularＸ_W()'!C$2-1,"",VLOOKUP($A31-'FG_243way_Regular Symbol'!E$16,'FG_576way_Regular Symbol(2wild)'!$P$3:$U$99,'FG_1125way_RegularＸ_W()'!C$3+1,FALSE)),
'FG_576way_Regular Symbol(2wild)'!R30)</f>
        <v>Q</v>
      </c>
      <c r="D31" s="191" t="str">
        <f>IF('FG_576way_Regular Symbol(2wild)'!S30="",
IF($A31-'FG_576way_Regular Symbol(2wild)'!F$16&gt;='FG_1125way_RegularＸ_W()'!D$2-1,"",VLOOKUP($A31-'FG_243way_Regular Symbol'!F$16,'FG_576way_Regular Symbol(2wild)'!$P$3:$U$99,'FG_1125way_RegularＸ_W()'!D$3+1,FALSE)),
'FG_576way_Regular Symbol(2wild)'!S30)</f>
        <v>S1</v>
      </c>
      <c r="E31" s="191" t="str">
        <f>IF('FG_576way_Regular Symbol(2wild)'!T30="",
IF($A31-'FG_576way_Regular Symbol(2wild)'!G$16&gt;='FG_1125way_RegularＸ_W()'!E$2-1,"",VLOOKUP($A31-'FG_243way_Regular Symbol'!G$16,'FG_576way_Regular Symbol(2wild)'!$P$3:$U$99,'FG_1125way_RegularＸ_W()'!E$3+1,FALSE)),
'FG_576way_Regular Symbol(2wild)'!T30)</f>
        <v>K</v>
      </c>
      <c r="F31" s="191" t="str">
        <f>IF('FG_576way_Regular Symbol(2wild)'!U30="",
IF($A31-'FG_576way_Regular Symbol(2wild)'!H$16&gt;='FG_1125way_RegularＸ_W()'!F$2-1,"",VLOOKUP($A31-'FG_243way_Regular Symbol'!H$16,'FG_576way_Regular Symbol(2wild)'!$P$3:$U$99,'FG_1125way_RegularＸ_W()'!F$3+1,FALSE)),
'FG_576way_Regular Symbol(2wild)'!U30)</f>
        <v>BN</v>
      </c>
      <c r="N31" s="363">
        <f t="shared" si="0"/>
        <v>27</v>
      </c>
      <c r="O31" s="344">
        <f>IF($A31&gt;='FG1125way_Regular Symbol(2wild)'!D$16,"",IF(B31="","",IF(OR(B31=$O$1,B31=$P$1,B32=$O$1,B32=$P$1,B33=$O$1,B33=$P$1),0,1)))</f>
        <v>1</v>
      </c>
      <c r="P31" s="344">
        <f>IF($A31&gt;='FG1125way_Regular Symbol(2wild)'!E$16,"",IF(C31="","",IF(OR(C31=$O$1,C31=$P$1,C32=$O$1,C32=$P$1,C33=$O$1,C33=$P$1),0,1)))</f>
        <v>0</v>
      </c>
      <c r="Q31" s="344">
        <f>IF($A31&gt;='FG1125way_Regular Symbol(2wild)'!F$16,"",IF(D31="","",IF(OR(D31=$O$1,D31=$P$1,D32=$O$1,D32=$P$1,D33=$O$1,D33=$P$1,D34=$O$1,D34=$P$1,D35=$O$1,D35=$P$1),0,1)))</f>
        <v>1</v>
      </c>
      <c r="R31" s="344">
        <f>IF($A31&gt;='FG1125way_Regular Symbol(2wild)'!G$16,"",IF(E31="","",IF(OR(E31=$O$1,E31=$P$1,E32=$O$1,E32=$P$1,E33=$O$1,E33=$P$1,E34=$O$1,E34=$P$1,E35=$O$1,E35=$P$1),0,1)))</f>
        <v>1</v>
      </c>
      <c r="S31" s="344">
        <f>IF($A31&gt;='FG1125way_Regular Symbol(2wild)'!H$16,"",IF(F31="","",IF(OR(F31=$O$1,F31=$P$1,F32=$O$1,F32=$P$1,F33=$O$1,F33=$P$1,F34=$O$1,F34=$P$1,F35=$O$1,F35=$P$1),0,1)))</f>
        <v>1</v>
      </c>
      <c r="U31" s="344">
        <f>IF($A31&gt;='FG1125way_Regular Symbol(2wild)'!D$16,"",IF(B31=0,"",IF(OR(B31=$U$1,B31=$V$1,B32=$U$1,B32=$V$1,B33=$U$1,B33=$V$1),0,1)))</f>
        <v>1</v>
      </c>
      <c r="V31" s="344">
        <f>IF($A31&gt;='FG1125way_Regular Symbol(2wild)'!E$16,"",IF(C31=0,"",IF(OR(C31=$U$1,C31=$V$1,C32=$U$1,C32=$V$1,C33=$U$1,C33=$V$1),0,1)))</f>
        <v>1</v>
      </c>
      <c r="W31" s="3">
        <f>IF($A31&gt;='FG1125way_Regular Symbol(2wild)'!F$16,"",IF(D31=0,"",IF(OR(D31=$U$1,D31=$V$1,D32=$U$1,D32=$V$1,D33=$U$1,D33=$V$1,D34=$U$1,D34=$V$1,D35=$U$1,D35=$V$1),0,1)))</f>
        <v>1</v>
      </c>
      <c r="X31" s="3">
        <f>IF($A31&gt;='FG1125way_Regular Symbol(2wild)'!G$16,"",IF(E31=0,"",IF(OR(E31=$U$1,E31=$V$1,E32=$U$1,E32=$V$1,E33=$U$1,E33=$V$1,E34=$U$1,E34=$V$1,E35=$U$1,E35=$V$1),0,1)))</f>
        <v>0</v>
      </c>
      <c r="Y31" s="3">
        <f>IF($A31&gt;='FG1125way_Regular Symbol(2wild)'!H$16,"",IF(F31=0,"",IF(OR(F31=$U$1,F31=$V$1,F32=$U$1,F32=$V$1,F33=$U$1,F33=$V$1,F34=$U$1,F34=$V$1,F35=$U$1,F35=$V$1),0,1)))</f>
        <v>1</v>
      </c>
      <c r="AA31" s="344">
        <f>IF($A31&gt;='FG1125way_Regular Symbol(2wild)'!D$16,"",IF(B31=0,"",IF(OR(B31=$AA$1,B31=$AB$1,B32=$AA$1,B32=$AB$1,B33=$AA$1,,B33=$AB$1),0,1)))</f>
        <v>0</v>
      </c>
      <c r="AB31" s="344">
        <f>IF($A31&gt;='FG1125way_Regular Symbol(2wild)'!E$16,"",IF(C31=0,"",IF(OR(C31=$AA$1,C31=$AB$1,C32=$AA$1,C32=$AB$1,C33=$AA$1,,C33=$AB$1),0,1)))</f>
        <v>1</v>
      </c>
      <c r="AC31" s="3">
        <f>IF($A31&gt;='FG1125way_Regular Symbol(2wild)'!F$16,"",IF(D31=0,"",IF(OR(D31=$AA$1,D31=$AB$1,D32=$AA$1,D32=$AB$1,D33=$AA$1,D33=$AB$1,D34=$AA$1,D34=$AB$1,D35=$AA$1,D35=$AB$1),0,1)))</f>
        <v>1</v>
      </c>
      <c r="AD31" s="3">
        <f>IF($A31&gt;='FG1125way_Regular Symbol(2wild)'!G$16,"",IF(E31=0,"",IF(OR(E31=$AA$1,E31=$AB$1,E32=$AA$1,E32=$AB$1,E33=$AA$1,E33=$AB$1,E34=$AA$1,E34=$AB$1,E35=$AA$1,E35=$AB$1),0,1)))</f>
        <v>1</v>
      </c>
      <c r="AE31" s="3">
        <f>IF($A31&gt;='FG1125way_Regular Symbol(2wild)'!H$16,"",IF(F31=0,"",IF(OR(F31=$AA$1,F31=$AB$1,F32=$AA$1,F32=$AB$1,F33=$AA$1,F33=$AB$1,F34=$AA$1,F34=$AB$1,F35=$AA$1,F35=$AB$1),0,1)))</f>
        <v>1</v>
      </c>
      <c r="AG31" s="344">
        <f>IF($A31&gt;='FG1125way_Regular Symbol(2wild)'!D$16,"",IF(B31=0,"",IF(OR(B31=$AG$1,B31=$AH$1,B32=$AG$1,B32=$AH$1,B33=$AG$1,B33=$AH$1),0,1)))</f>
        <v>1</v>
      </c>
      <c r="AH31" s="344">
        <f>IF($A31&gt;='FG1125way_Regular Symbol(2wild)'!E$16,"",IF(C31=0,"",IF(OR(C31=$AG$1,C31=$AH$1,C32=$AG$1,C32=$AH$1,C33=$AG$1,C33=$AH$1),0,1)))</f>
        <v>1</v>
      </c>
      <c r="AI31" s="3">
        <f>IF($A31&gt;='FG1125way_Regular Symbol(2wild)'!F$16,"",IF(D31=0,"",IF(OR(D31=$AG$1,D31=$AH$1,D32=$AG$1,D32=$AH$1,D33=$AG$1,D33=$AH$1,D34=$AG$1,D34=$AH$1,D35=$AG$1,D35=$AH$1),0,1)))</f>
        <v>1</v>
      </c>
      <c r="AJ31" s="3">
        <f>IF($A31&gt;='FG1125way_Regular Symbol(2wild)'!G$16,"",IF(E31=0,"",IF(OR(E31=$AG$1,E31=$AH$1,E32=$AG$1,E32=$AH$1,E33=$AG$1,E33=$AH$1,E34=$AG$1,E34=$AH$1,E35=$AG$1,E35=$AH$1),0,1)))</f>
        <v>1</v>
      </c>
      <c r="AK31" s="3">
        <f>IF($A31&gt;='FG1125way_Regular Symbol(2wild)'!H$16,"",IF(F31=0,"",IF(OR(F31=$AG$1,F31=$AH$1,F32=$AG$1,F32=$AH$1,F33=$AG$1,F33=$AH$1,F34=$AG$1,F34=$AH$1,F35=$AG$1,F35=$AH$1),0,1)))</f>
        <v>1</v>
      </c>
      <c r="AM31" s="344">
        <f>IF($A31&gt;='FG1125way_Regular Symbol(2wild)'!D$16,"",IF(B31=0,"",IF(OR(B31=$AM$1,B31=$AN$1,B32=$AM$1,B32=$AN$1,B33=$AM$1,B33=$AN$1),0,1)))</f>
        <v>1</v>
      </c>
      <c r="AN31" s="344">
        <f>IF($A31&gt;='FG1125way_Regular Symbol(2wild)'!E$16,"",IF(C31=0,"",IF(OR(C31=$AM$1,C31=$AN$1,C32=$AM$1,C32=$AN$1,C33=$AM$1,C33=$AN$1),0,1)))</f>
        <v>0</v>
      </c>
      <c r="AO31" s="3">
        <f>IF($A31&gt;='FG1125way_Regular Symbol(2wild)'!F$16,"",IF(D31=0,"",IF(OR(D31=$AM$1,D31=$AN$1,D32=$AM$1,D32=$AN$1,D33=$AM$1,D33=$AN$1,D34=$AM$1,D34=$AN$1,D35=$AM$1,D35=$AN$1),0,1)))</f>
        <v>0</v>
      </c>
      <c r="AP31" s="3">
        <f>IF($A31&gt;='FG1125way_Regular Symbol(2wild)'!G$16,"",IF(E31=0,"",IF(OR(E31=$AM$1,E31=$AN$1,E32=$AM$1,E32=$AN$1,E33=$AM$1,E33=$AN$1,E34=$AM$1,E34=$AN$1,E35=$AM$1,E35=$AN$1),0,1)))</f>
        <v>0</v>
      </c>
      <c r="AQ31" s="3">
        <f>IF($A31&gt;='FG1125way_Regular Symbol(2wild)'!H$16,"",IF(F31=0,"",IF(OR(F31=$AM$1,F31=$AN$1,F32=$AM$1,F32=$AN$1,F33=$AM$1,F33=$AN$1,F34=$AM$1,F34=$AN$1,F35=$AM$1,F35=$AN$1),0,1)))</f>
        <v>0</v>
      </c>
      <c r="AS31" s="344">
        <f>IF($A31&gt;='FG1125way_Regular Symbol(2wild)'!D$16,"",IF(B31=0,"",IF(OR(B31=$AM$1,B31=$AT$1,B32=$AM$1,B32=$AT$1,B33=$AM$1,B33=$AT$1),0,1)))</f>
        <v>1</v>
      </c>
      <c r="AT31" s="344">
        <f>IF($A31&gt;='FG1125way_Regular Symbol(2wild)'!E$16,"",IF(C31=0,"",IF(OR(C31=$AM$1,C31=$AT$1,C32=$AM$1,C32=$AT$1,C33=$AM$1,C33=$AT$1),0,1)))</f>
        <v>1</v>
      </c>
      <c r="AU31" s="3">
        <f>IF($A31&gt;='FG1125way_Regular Symbol(2wild)'!F$16,"",IF(D31=0,"",IF(OR(D31=$AM$1,D31=$AT$1,D32=$AM$1,D32=$AT$1,D33=$AM$1,D33=$AT$1,D34=$AM$1,D34=$AT$1,D35=$AM$1,D35=$AT$1),0,1)))</f>
        <v>1</v>
      </c>
      <c r="AV31" s="3">
        <f>IF($A31&gt;='FG1125way_Regular Symbol(2wild)'!G$16,"",IF(E31=0,"",IF(OR(E31=$AM$1,E31=$AT$1,E32=$AM$1,E32=$AT$1,E33=$AM$1,E33=$AT$1,E34=$AM$1,E34=$AT$1,E35=$AM$1,E35=$AT$1),0,1)))</f>
        <v>1</v>
      </c>
      <c r="AW31" s="3">
        <f>IF($A31&gt;='FG1125way_Regular Symbol(2wild)'!H$16,"",IF(F31=0,"",IF(OR(F31=$AM$1,F31=$AT$1,F32=$AM$1,F32=$AT$1,F33=$AM$1,F33=$AT$1,F34=$AM$1,F34=$AT$1,F35=$AM$1,F35=$AT$1),0,1)))</f>
        <v>1</v>
      </c>
      <c r="AY31" s="344">
        <f>IF($A31&gt;='FG1125way_Regular Symbol(2wild)'!D$16,"",IF(B31=0,"",IF(OR(B31=$AM$1,B31=$AZ$1,B32=$AM$1,B32=$AZ$1,B33=$AM$1,B33=$AZ$1),0,1)))</f>
        <v>1</v>
      </c>
      <c r="AZ31" s="344">
        <f>IF($A31&gt;='FG1125way_Regular Symbol(2wild)'!E$16,"",IF(C31=0,"",IF(OR(C31=$AM$1,C31=$AZ$1,C32=$AM$1,C32=$AZ$1,C33=$AM$1,C33=$AZ$1),0,1)))</f>
        <v>1</v>
      </c>
      <c r="BA31" s="3">
        <f>IF($A31&gt;='FG1125way_Regular Symbol(2wild)'!F$16,"",IF(D31=0,"",IF(OR(D31=$AM$1,D31=$AZ$1,D32=$AM$1,D32=$AZ$1,D33=$AM$1,D33=$AZ$1,D34=$AM$1,D34=$AZ$1,D35=$AM$1,D35=$AZ$1),0,1)))</f>
        <v>1</v>
      </c>
      <c r="BB31" s="3">
        <f>IF($A31&gt;='FG1125way_Regular Symbol(2wild)'!G$16,"",IF(E31=0,"",IF(OR(E31=$AM$1,E31=$AZ$1,E32=$AM$1,E32=$AZ$1,E33=$AM$1,E33=$AZ$1,E34=$AM$1,E34=$AZ$1,E35=$AM$1,E35=$AZ$1),0,1)))</f>
        <v>1</v>
      </c>
      <c r="BC31" s="3">
        <f>IF($A31&gt;='FG1125way_Regular Symbol(2wild)'!H$16,"",IF(F31=0,"",IF(OR(F31=$AM$1,F31=$AZ$1,F32=$AM$1,F32=$AZ$1,F33=$AM$1,F33=$AZ$1,F34=$AM$1,F34=$AZ$1,F35=$AM$1,F35=$AZ$1),0,1)))</f>
        <v>0</v>
      </c>
      <c r="BE31" s="344">
        <f>IF($A31&gt;='FG_576way_Regular Symbol(2wild)'!D$16,"",IF(B31=0,"",IF(OR(B31=$AM$1,B31=$BF$1,B32=$AM$1,B32=$BF$1,B33=$AM$1,B33=$BF$1),0,1)))</f>
        <v>1</v>
      </c>
      <c r="BF31" s="344">
        <f>IF($A31&gt;='FG_576way_Regular Symbol(2wild)'!E$16,"",IF(C31=0,"",IF(OR(C31=$AM$1,C31=$BF$1,C32=$AM$1,C32=$BF$1,C33=$AM$1,C33=$BF$1),0,1)))</f>
        <v>1</v>
      </c>
      <c r="BG31" s="3">
        <f>IF($A31&gt;='FG_576way_Regular Symbol(2wild)'!F$16,"",IF(D31=0,"",IF(OR(D31=$AM$1,D31=$BF$1,D32=$AM$1,D32=$BF$1,D33=$AM$1,D33=$BF$1,D34=$AM$1,D34=$BF$1,D35=$AM$1,D35=$BF$1),0,1)))</f>
        <v>1</v>
      </c>
      <c r="BH31" s="3">
        <f>IF($A31&gt;='FG_576way_Regular Symbol(2wild)'!G$16,"",IF(E31=0,"",IF(OR(E31=$AM$1,E31=$BF$1,E32=$AM$1,E32=$BF$1,E33=$AM$1,E33=$BF$1,E34=$AM$1,E34=$BF$1,E35=$AM$1,E35=$BF$1),0,1)))</f>
        <v>1</v>
      </c>
      <c r="BI31" s="3">
        <f>IF($A31&gt;='FG_576way_Regular Symbol(2wild)'!H$16,"",IF(F31=0,"",IF(OR(F31=$AM$1,F31=$BF$1,F32=$AM$1,F32=$BF$1,F33=$AM$1,F33=$BF$1,F34=$AM$1,F34=$BF$1,F35=$AM$1,F35=$BF$1),0,1)))</f>
        <v>1</v>
      </c>
      <c r="BK31" s="344">
        <f>IF($A31&gt;='FG_576way_Regular Symbol(2wild)'!D$16,"",IF(B31=0,"",IF(OR(B31=$AM$1,B31=$BL$1,B32=$AM$1,B32=$BL$1,B33=$AM$1,B33=$BL$1),0,1)))</f>
        <v>1</v>
      </c>
      <c r="BL31" s="344">
        <f>IF($A31&gt;='FG_576way_Regular Symbol(2wild)'!E$16,"",IF(C31=0,"",IF(OR(C31=$AM$1,C31=$BL$1,C32=$AM$1,C32=$BL$1,C33=$AM$1,C33=$BL$1),0,1)))</f>
        <v>1</v>
      </c>
      <c r="BM31" s="3">
        <f>IF($A31&gt;='FG_576way_Regular Symbol(2wild)'!F$16,"",IF(D31=0,"",IF(OR(D31=$AM$1,D31=$BL$1,D32=$AM$1,D32=$BL$1,D33=$AM$1,D33=$BL$1,D34=$AM$1,D34=$BL$1),0,1)))</f>
        <v>1</v>
      </c>
      <c r="BN31" s="3">
        <f>IF($A31&gt;='FG_576way_Regular Symbol(2wild)'!G$16,"",IF(E31=0,"",IF(OR(E31=$AM$1,E31=$BL$1,E32=$AM$1,E32=$BL$1,E33=$AM$1,E33=$BL$1,E34=$AM$1,E34=$BL$1),0,1)))</f>
        <v>1</v>
      </c>
      <c r="BO31" s="3">
        <f>IF($A31&gt;='FG_576way_Regular Symbol(2wild)'!H$16,"",IF(F31=0,"",IF(OR(F31=$AM$1,F31=$BL$1,F32=$AM$1,F32=$BL$1,F33=$AM$1,F33=$BL$1,F34=$AM$1,F34=$BL$1),0,1)))</f>
        <v>1</v>
      </c>
      <c r="BQ31" s="3">
        <f>IF($A31&gt;='FG1125way_Regular Symbol(2wild)'!D$16,"",IF(B31=0,"",IF(OR(B31=$BQ$1,B31=$BR$1,B32=$BQ$1,B32=$BR$1,B33=$BQ$1,B33=$BR$1),0,1)))</f>
        <v>1</v>
      </c>
      <c r="BR31" s="3">
        <f>IF($A31&gt;='FG1125way_Regular Symbol(2wild)'!E$16,"",IF(C31=0,"",IF(OR(C31=$BQ$1,C31=$BR$1,C32=$BQ$1,C32=$BR$1,C33=$BQ$1,C33=$BR$1),0,1)))</f>
        <v>1</v>
      </c>
      <c r="BS31" s="3">
        <f>IF($A31&gt;='FG1125way_Regular Symbol(2wild)'!F$16,"",IF(D31=0,"",IF(OR(D31=$BQ$1,D31=$BR$1,D32=$BQ$1,D32=$BR$1,D33=$BQ$1,D33=$BR$1,D34=$BQ$1,D34=$BR$1,D35=$BQ$1,D35=$BR$1),0,1)))</f>
        <v>1</v>
      </c>
      <c r="BT31" s="3">
        <f>IF($A31&gt;='FG1125way_Regular Symbol(2wild)'!G$16,"",IF(E31=0,"",IF(OR(E31=$BQ$1,E31=$BR$1,E32=$BQ$1,E32=$BR$1,E33=$BQ$1,E33=$BR$1,E34=$BQ$1,E34=$BR$1,E35=$BQ$1,E35=$BR$1),0,1)))</f>
        <v>1</v>
      </c>
      <c r="BU31" s="3">
        <f>IF($A31&gt;='FG1125way_Regular Symbol(2wild)'!H$16,"",IF(F31=0,"",IF(OR(F31=$BQ$1,F31=$BR$1,F32=$BQ$1,F32=$BR$1,F33=$BQ$1,F33=$BR$1,F34=$BQ$1,F34=$BR$1,F35=$BQ$1,F35=$BR$1),0,1)))</f>
        <v>1</v>
      </c>
      <c r="BW31" s="3">
        <f>IF($A31&gt;='FG1125way_Regular Symbol(2wild)'!D$16,"",IF(B31=0,"",IF(OR(B31=$BW$1,B32=$BW$1,B33=$BW$1,B31=$BX$1,B32=$BX$1,B33=$BX$1),0,1)))</f>
        <v>1</v>
      </c>
      <c r="BX31" s="3">
        <f>IF($A31&gt;='FG1125way_Regular Symbol(2wild)'!E$16,"",IF(C31=0,"",IF(OR(C31=$BW$1,C32=$BW$1,C33=$BW$1,C31=$BX$1,C32=$BX$1,C33=$BX$1),0,1)))</f>
        <v>1</v>
      </c>
      <c r="BY31" s="3">
        <f>IF($A31&gt;='FG1125way_Regular Symbol(2wild)'!F$16,"",IF(D31=0,"",IF(OR(D31=$BW$1,D32=$BW$1,D33=$BW$1,D31=$BX$1,D32=$BX$1,D33=$BX$1,D34=$BW$1,D34=$BX$1,D35=$BW$1,D35=$BX$1),0,1)))</f>
        <v>1</v>
      </c>
      <c r="BZ31" s="3">
        <f>IF($A31&gt;='FG1125way_Regular Symbol(2wild)'!G$16,"",IF(E31=0,"",IF(OR(E31=$BW$1,E32=$BW$1,E33=$BW$1,E31=$BX$1,E32=$BX$1,E33=$BX$1,E34=$BW$1,E34=$BX$1,E35=$BW$1,E35=$BX$1),0,1)))</f>
        <v>0</v>
      </c>
      <c r="CA31" s="3">
        <f>IF($A31&gt;='FG1125way_Regular Symbol(2wild)'!H$16,"",IF(F31=0,"",IF(OR(F31=$BW$1,F32=$BW$1,F33=$BW$1,F31=$BX$1,F32=$BX$1,F33=$BX$1,F34=$BW$1,F34=$BX$1,F35=$BW$1,F35=$BX$1),0,1)))</f>
        <v>1</v>
      </c>
      <c r="CC31" s="3">
        <f>IF($A31&gt;='FG1125way_Regular Symbol(2wild)'!D$16,"",IF(B31=0,"",IF(OR(B31=$BW$1,B32=$BW$1,B33=$BW$1,B31=$CD$1,B32=$CD$1,B33=$CD$1),0,1)))</f>
        <v>0</v>
      </c>
      <c r="CD31" s="3">
        <f>IF($A31&gt;='FG1125way_Regular Symbol(2wild)'!E$16,"",IF(C31=0,"",IF(OR(C31=$BW$1,C32=$BW$1,C33=$BW$1,C31=$CD$1,C32=$CD$1,C33=$CD$1),0,1)))</f>
        <v>0</v>
      </c>
      <c r="CE31" s="3">
        <f>IF($A31&gt;='FG1125way_Regular Symbol(2wild)'!F$16,"",IF(D31=0,"",IF(OR(D31=$BW$1,D32=$BW$1,D33=$BW$1,D31=$CD$1,D32=$CD$1,D33=$CD$1,D34=$BW$1,D34=$CD$1,D35=$BW$1,D35=$CD$1),0,1)))</f>
        <v>0</v>
      </c>
      <c r="CF31" s="3">
        <f>IF($A31&gt;='FG1125way_Regular Symbol(2wild)'!G$16,"",IF(E31=0,"",IF(OR(E31=$BW$1,E32=$BW$1,E33=$BW$1,E31=$CD$1,E32=$CD$1,E33=$CD$1,E34=$BW$1,E34=$CD$1,E35=$BW$1,E35=$CD$1),0,1)))</f>
        <v>1</v>
      </c>
      <c r="CG31" s="3">
        <f>IF($A31&gt;='FG1125way_Regular Symbol(2wild)'!H$16,"",IF(F31=0,"",IF(OR(F31=$BW$1,F32=$BW$1,F33=$BW$1,F31=$CD$1,F32=$CD$1,F33=$CD$1,F34=$BW$1,F34=$CD$1,F35=$BW$1,F35=$CD$1),0,1)))</f>
        <v>0</v>
      </c>
      <c r="CI31" s="3">
        <f>IF($A31&gt;='FG1125way_Regular Symbol(2wild)'!D$16,"",IF(B31=0,"",IF(OR(B31=$BW$1,B32=$BW$1,B33=$BW$1,B31=$CJ$1,B32=$CJ$1,B33=$CJ$1),0,1)))</f>
        <v>0</v>
      </c>
      <c r="CJ31" s="3">
        <f>IF($A31&gt;='FG1125way_Regular Symbol(2wild)'!E$16,"",IF(C31=0,"",IF(OR(C31=$BW$1,C32=$BW$1,C33=$BW$1,C31=$CJ$1,C32=$CJ$1,C33=$CJ$1),0,1)))</f>
        <v>1</v>
      </c>
      <c r="CK31" s="3">
        <f>IF($A31&gt;='FG1125way_Regular Symbol(2wild)'!F$16,"",IF(D31=0,"",IF(OR(D31=$BW$1,D32=$BW$1,D33=$BW$1,D31=$CJ$1,D32=$CJ$1,D33=$CJ$1,D34=$BW$1,D34=$CJ$1,D35=$BW$1,D35=$CJ$1),0,1)))</f>
        <v>1</v>
      </c>
      <c r="CL31" s="3">
        <f>IF($A31&gt;='FG1125way_Regular Symbol(2wild)'!G$16,"",IF(E31=0,"",IF(OR(E31=$BW$1,E32=$BW$1,E33=$BW$1,E31=$CJ$1,E32=$CJ$1,E33=$CJ$1,E34=$BW$1,E34=$CJ$1,E35=$BW$1,E35=$CJ$1),0,1)))</f>
        <v>1</v>
      </c>
      <c r="CM31" s="3">
        <f>IF($A31&gt;='FG1125way_Regular Symbol(2wild)'!H$16,"",IF(F31=0,"",IF(OR(F31=$BW$1,F32=$BW$1,F33=$BW$1,F31=$CJ$1,F32=$CJ$1,F33=$CJ$1,F34=$BW$1,F34=$CJ$1,F35=$BW$1,F35=$CJ$1),0,1)))</f>
        <v>0</v>
      </c>
      <c r="CO31" s="3">
        <f>IF($A31&gt;='FG1125way_Regular Symbol(2wild)'!D$16,"",IF(B31=0,"",IF(OR(B31=$BW$1,B32=$BW$1,B33=$BW$1,B31=$CP$1,B32=$CP$1,B33=$CP$1),0,1)))</f>
        <v>1</v>
      </c>
      <c r="CP31" s="3">
        <f>IF($A31&gt;='FG1125way_Regular Symbol(2wild)'!E$16,"",IF(C31=0,"",IF(OR(C31=$BW$1,C32=$BW$1,C33=$BW$1,C31=$CP$1,C32=$CP$1,C33=$CP$1),0,1)))</f>
        <v>1</v>
      </c>
      <c r="CQ31" s="3">
        <f>IF($A31&gt;='FG1125way_Regular Symbol(2wild)'!F$16,"",IF(D31=0,"",IF(OR(D31=$BW$1,D32=$BW$1,D33=$BW$1,D31=$CP$1,D32=$CP$1,D33=$CP$1,D34=$BW$1,D34=$CP$1,D35=$BW$1,D35=$CP$1),0,1)))</f>
        <v>1</v>
      </c>
      <c r="CR31" s="3">
        <f>IF($A31&gt;='FG1125way_Regular Symbol(2wild)'!G$16,"",IF(E31=0,"",IF(OR(E31=$BW$1,E32=$BW$1,E33=$BW$1,E31=$CP$1,E32=$CP$1,E33=$CP$1,E34=$BW$1,E34=$CP$1,E35=$BW$1,E35=$CP$1),0,1)))</f>
        <v>1</v>
      </c>
      <c r="CS31" s="3">
        <f>IF($A31&gt;='FG1125way_Regular Symbol(2wild)'!H$16,"",IF(F31=0,"",IF(OR(F31=$BW$1,F32=$BW$1,F33=$BW$1,F31=$CP$1,F32=$CP$1,F33=$CP$1,F34=$BW$1,F34=$CP$1,F35=$BW$1,F35=$CP$1),0,1)))</f>
        <v>1</v>
      </c>
      <c r="CU31" s="3">
        <f>IF($A31&gt;='FG1125way_Regular Symbol(2wild)'!D$16,"",IF(B31=0,"",IF(OR(B31=$BW$1,B32=$BW$1,B33=$BW$1,B31=$CV$1,B32=$CV$1,B33=$CV$1),0,1)))</f>
        <v>1</v>
      </c>
      <c r="CV31" s="3">
        <f>IF($A31&gt;='FG1125way_Regular Symbol(2wild)'!E$16,"",IF(C31=0,"",IF(OR(C31=$BW$1,C32=$BW$1,C33=$BW$1,C31=$CV$1,C32=$CV$1,C33=$CV$1),0,1)))</f>
        <v>1</v>
      </c>
      <c r="CW31" s="3">
        <f>IF($A31&gt;='FG1125way_Regular Symbol(2wild)'!F$16,"",IF(D31=0,"",IF(OR(D31=$BW$1,D32=$BW$1,D33=$BW$1,D31=$CV$1,D32=$CV$1,D33=$CV$1,D34=$BW$1,D34=$CV$1,D35=$BW$1,D35=$CV$1),0,1)))</f>
        <v>1</v>
      </c>
      <c r="CX31" s="3">
        <f>IF($A31&gt;='FG1125way_Regular Symbol(2wild)'!G$16,"",IF(E31=0,"",IF(OR(E31=$BW$1,E32=$BW$1,E33=$BW$1,E31=$CV$1,E32=$CV$1,E33=$CV$1,E34=$BW$1,E34=$CV$1,E35=$BW$1,E35=$CV$1),0,1)))</f>
        <v>1</v>
      </c>
      <c r="CY31" s="3">
        <f>IF($A31&gt;='FG1125way_Regular Symbol(2wild)'!H$16,"",IF(F31=0,"",IF(OR(F31=$BW$1,F32=$BW$1,F33=$BW$1,F31=$CV$1,F32=$CV$1,F33=$CV$1,F34=$BW$1,F34=$CV$1,F35=$BW$1,F35=$CV$1),0,1)))</f>
        <v>1</v>
      </c>
    </row>
    <row r="32" spans="1:103">
      <c r="A32" s="337">
        <f>IF('FG_243way_Regular Symbol'!L31="","",'FG_243way_Regular Symbol'!L31)</f>
        <v>28</v>
      </c>
      <c r="B32" s="191" t="str">
        <f>IF('FG_576way_Regular Symbol(2wild)'!Q31="",
IF($A32-'FG_576way_Regular Symbol(2wild)'!D$16&gt;='FG_1125way_RegularＸ_W()'!B$2-1,"",VLOOKUP($A32-'FG_243way_Regular Symbol'!D$16,'FG_576way_Regular Symbol(2wild)'!$P$3:$U$99,'FG_1125way_RegularＸ_W()'!B$3+1,FALSE)),
'FG_576way_Regular Symbol(2wild)'!Q31)</f>
        <v>J</v>
      </c>
      <c r="C32" s="191" t="str">
        <f>IF('FG_576way_Regular Symbol(2wild)'!R31="",
IF($A32-'FG_576way_Regular Symbol(2wild)'!E$16&gt;='FG_1125way_RegularＸ_W()'!C$2-1,"",VLOOKUP($A32-'FG_243way_Regular Symbol'!E$16,'FG_576way_Regular Symbol(2wild)'!$P$3:$U$99,'FG_1125way_RegularＸ_W()'!C$3+1,FALSE)),
'FG_576way_Regular Symbol(2wild)'!R31)</f>
        <v>M5</v>
      </c>
      <c r="D32" s="191" t="str">
        <f>IF('FG_576way_Regular Symbol(2wild)'!S31="",
IF($A32-'FG_576way_Regular Symbol(2wild)'!F$16&gt;='FG_1125way_RegularＸ_W()'!D$2-1,"",VLOOKUP($A32-'FG_243way_Regular Symbol'!F$16,'FG_576way_Regular Symbol(2wild)'!$P$3:$U$99,'FG_1125way_RegularＸ_W()'!D$3+1,FALSE)),
'FG_576way_Regular Symbol(2wild)'!S31)</f>
        <v>M5</v>
      </c>
      <c r="E32" s="191" t="str">
        <f>IF('FG_576way_Regular Symbol(2wild)'!T31="",
IF($A32-'FG_576way_Regular Symbol(2wild)'!G$16&gt;='FG_1125way_RegularＸ_W()'!E$2-1,"",VLOOKUP($A32-'FG_243way_Regular Symbol'!G$16,'FG_576way_Regular Symbol(2wild)'!$P$3:$U$99,'FG_1125way_RegularＸ_W()'!E$3+1,FALSE)),
'FG_576way_Regular Symbol(2wild)'!T31)</f>
        <v>M2</v>
      </c>
      <c r="F32" s="191" t="str">
        <f>IF('FG_576way_Regular Symbol(2wild)'!U31="",
IF($A32-'FG_576way_Regular Symbol(2wild)'!H$16&gt;='FG_1125way_RegularＸ_W()'!F$2-1,"",VLOOKUP($A32-'FG_243way_Regular Symbol'!H$16,'FG_576way_Regular Symbol(2wild)'!$P$3:$U$99,'FG_1125way_RegularＸ_W()'!F$3+1,FALSE)),
'FG_576way_Regular Symbol(2wild)'!U31)</f>
        <v>Q</v>
      </c>
      <c r="N32" s="363">
        <f t="shared" si="0"/>
        <v>28</v>
      </c>
      <c r="O32" s="344">
        <f>IF($A32&gt;='FG1125way_Regular Symbol(2wild)'!D$16,"",IF(B32="","",IF(OR(B32=$O$1,B32=$P$1,B33=$O$1,B33=$P$1,B34=$O$1,B34=$P$1),0,1)))</f>
        <v>1</v>
      </c>
      <c r="P32" s="344">
        <f>IF($A32&gt;='FG1125way_Regular Symbol(2wild)'!E$16,"",IF(C32="","",IF(OR(C32=$O$1,C32=$P$1,C33=$O$1,C33=$P$1,C34=$O$1,C34=$P$1),0,1)))</f>
        <v>0</v>
      </c>
      <c r="Q32" s="344">
        <f>IF($A32&gt;='FG1125way_Regular Symbol(2wild)'!F$16,"",IF(D32="","",IF(OR(D32=$O$1,D32=$P$1,D33=$O$1,D33=$P$1,D34=$O$1,D34=$P$1,D35=$O$1,D35=$P$1,D36=$O$1,D36=$P$1),0,1)))</f>
        <v>1</v>
      </c>
      <c r="R32" s="344">
        <f>IF($A32&gt;='FG1125way_Regular Symbol(2wild)'!G$16,"",IF(E32="","",IF(OR(E32=$O$1,E32=$P$1,E33=$O$1,E33=$P$1,E34=$O$1,E34=$P$1,E35=$O$1,E35=$P$1,E36=$O$1,E36=$P$1),0,1)))</f>
        <v>1</v>
      </c>
      <c r="S32" s="344">
        <f>IF($A32&gt;='FG1125way_Regular Symbol(2wild)'!H$16,"",IF(F32="","",IF(OR(F32=$O$1,F32=$P$1,F33=$O$1,F33=$P$1,F34=$O$1,F34=$P$1,F35=$O$1,F35=$P$1,F36=$O$1,F36=$P$1),0,1)))</f>
        <v>1</v>
      </c>
      <c r="U32" s="344">
        <f>IF($A32&gt;='FG1125way_Regular Symbol(2wild)'!D$16,"",IF(B32=0,"",IF(OR(B32=$U$1,B32=$V$1,B33=$U$1,B33=$V$1,B34=$U$1,B34=$V$1),0,1)))</f>
        <v>1</v>
      </c>
      <c r="V32" s="344">
        <f>IF($A32&gt;='FG1125way_Regular Symbol(2wild)'!E$16,"",IF(C32=0,"",IF(OR(C32=$U$1,C32=$V$1,C33=$U$1,C33=$V$1,C34=$U$1,C34=$V$1),0,1)))</f>
        <v>1</v>
      </c>
      <c r="W32" s="3">
        <f>IF($A32&gt;='FG1125way_Regular Symbol(2wild)'!F$16,"",IF(D32=0,"",IF(OR(D32=$U$1,D32=$V$1,D33=$U$1,D33=$V$1,D34=$U$1,D34=$V$1,D35=$U$1,D35=$V$1,D36=$U$1,D36=$V$1),0,1)))</f>
        <v>0</v>
      </c>
      <c r="X32" s="3">
        <f>IF($A32&gt;='FG1125way_Regular Symbol(2wild)'!G$16,"",IF(E32=0,"",IF(OR(E32=$U$1,E32=$V$1,E33=$U$1,E33=$V$1,E34=$U$1,E34=$V$1,E35=$U$1,E35=$V$1,E36=$U$1,E36=$V$1),0,1)))</f>
        <v>0</v>
      </c>
      <c r="Y32" s="3">
        <f>IF($A32&gt;='FG1125way_Regular Symbol(2wild)'!H$16,"",IF(F32=0,"",IF(OR(F32=$U$1,F32=$V$1,F33=$U$1,F33=$V$1,F34=$U$1,F34=$V$1,F35=$U$1,F35=$V$1,F36=$U$1,F36=$V$1),0,1)))</f>
        <v>1</v>
      </c>
      <c r="AA32" s="344">
        <f>IF($A32&gt;='FG1125way_Regular Symbol(2wild)'!D$16,"",IF(B32=0,"",IF(OR(B32=$AA$1,B32=$AB$1,B33=$AA$1,B33=$AB$1,B34=$AA$1,,B34=$AB$1),0,1)))</f>
        <v>0</v>
      </c>
      <c r="AB32" s="344">
        <f>IF($A32&gt;='FG1125way_Regular Symbol(2wild)'!E$16,"",IF(C32=0,"",IF(OR(C32=$AA$1,C32=$AB$1,C33=$AA$1,C33=$AB$1,C34=$AA$1,,C34=$AB$1),0,1)))</f>
        <v>1</v>
      </c>
      <c r="AC32" s="3">
        <f>IF($A32&gt;='FG1125way_Regular Symbol(2wild)'!F$16,"",IF(D32=0,"",IF(OR(D32=$AA$1,D32=$AB$1,D33=$AA$1,D33=$AB$1,D34=$AA$1,D34=$AB$1,D35=$AA$1,D35=$AB$1,D36=$AA$1,D36=$AB$1),0,1)))</f>
        <v>1</v>
      </c>
      <c r="AD32" s="3">
        <f>IF($A32&gt;='FG1125way_Regular Symbol(2wild)'!G$16,"",IF(E32=0,"",IF(OR(E32=$AA$1,E32=$AB$1,E33=$AA$1,E33=$AB$1,E34=$AA$1,E34=$AB$1,E35=$AA$1,E35=$AB$1,E36=$AA$1,E36=$AB$1),0,1)))</f>
        <v>1</v>
      </c>
      <c r="AE32" s="3">
        <f>IF($A32&gt;='FG1125way_Regular Symbol(2wild)'!H$16,"",IF(F32=0,"",IF(OR(F32=$AA$1,F32=$AB$1,F33=$AA$1,F33=$AB$1,F34=$AA$1,F34=$AB$1,F35=$AA$1,F35=$AB$1,F36=$AA$1,F36=$AB$1),0,1)))</f>
        <v>1</v>
      </c>
      <c r="AG32" s="344">
        <f>IF($A32&gt;='FG1125way_Regular Symbol(2wild)'!D$16,"",IF(B32=0,"",IF(OR(B32=$AG$1,B32=$AH$1,B33=$AG$1,B33=$AH$1,B34=$AG$1,B34=$AH$1),0,1)))</f>
        <v>1</v>
      </c>
      <c r="AH32" s="344">
        <f>IF($A32&gt;='FG1125way_Regular Symbol(2wild)'!E$16,"",IF(C32=0,"",IF(OR(C32=$AG$1,C32=$AH$1,C33=$AG$1,C33=$AH$1,C34=$AG$1,C34=$AH$1),0,1)))</f>
        <v>1</v>
      </c>
      <c r="AI32" s="3">
        <f>IF($A32&gt;='FG1125way_Regular Symbol(2wild)'!F$16,"",IF(D32=0,"",IF(OR(D32=$AG$1,D32=$AH$1,D33=$AG$1,D33=$AH$1,D34=$AG$1,D34=$AH$1,D35=$AG$1,D35=$AH$1,D36=$AG$1,D36=$AH$1),0,1)))</f>
        <v>1</v>
      </c>
      <c r="AJ32" s="3">
        <f>IF($A32&gt;='FG1125way_Regular Symbol(2wild)'!G$16,"",IF(E32=0,"",IF(OR(E32=$AG$1,E32=$AH$1,E33=$AG$1,E33=$AH$1,E34=$AG$1,E34=$AH$1,E35=$AG$1,E35=$AH$1,E36=$AG$1,E36=$AH$1),0,1)))</f>
        <v>1</v>
      </c>
      <c r="AK32" s="3">
        <f>IF($A32&gt;='FG1125way_Regular Symbol(2wild)'!H$16,"",IF(F32=0,"",IF(OR(F32=$AG$1,F32=$AH$1,F33=$AG$1,F33=$AH$1,F34=$AG$1,F34=$AH$1,F35=$AG$1,F35=$AH$1,F36=$AG$1,F36=$AH$1),0,1)))</f>
        <v>1</v>
      </c>
      <c r="AM32" s="344">
        <f>IF($A32&gt;='FG1125way_Regular Symbol(2wild)'!D$16,"",IF(B32=0,"",IF(OR(B32=$AM$1,B32=$AN$1,B33=$AM$1,B33=$AN$1,B34=$AM$1,B34=$AN$1),0,1)))</f>
        <v>1</v>
      </c>
      <c r="AN32" s="344">
        <f>IF($A32&gt;='FG1125way_Regular Symbol(2wild)'!E$16,"",IF(C32=0,"",IF(OR(C32=$AM$1,C32=$AN$1,C33=$AM$1,C33=$AN$1,C34=$AM$1,C34=$AN$1),0,1)))</f>
        <v>0</v>
      </c>
      <c r="AO32" s="3">
        <f>IF($A32&gt;='FG1125way_Regular Symbol(2wild)'!F$16,"",IF(D32=0,"",IF(OR(D32=$AM$1,D32=$AN$1,D33=$AM$1,D33=$AN$1,D34=$AM$1,D34=$AN$1,D35=$AM$1,D35=$AN$1,D36=$AM$1,D36=$AN$1),0,1)))</f>
        <v>0</v>
      </c>
      <c r="AP32" s="3">
        <f>IF($A32&gt;='FG1125way_Regular Symbol(2wild)'!G$16,"",IF(E32=0,"",IF(OR(E32=$AM$1,E32=$AN$1,E33=$AM$1,E33=$AN$1,E34=$AM$1,E34=$AN$1,E35=$AM$1,E35=$AN$1,E36=$AM$1,E36=$AN$1),0,1)))</f>
        <v>0</v>
      </c>
      <c r="AQ32" s="3">
        <f>IF($A32&gt;='FG1125way_Regular Symbol(2wild)'!H$16,"",IF(F32=0,"",IF(OR(F32=$AM$1,F32=$AN$1,F33=$AM$1,F33=$AN$1,F34=$AM$1,F34=$AN$1,F35=$AM$1,F35=$AN$1,F36=$AM$1,F36=$AN$1),0,1)))</f>
        <v>0</v>
      </c>
      <c r="AS32" s="344">
        <f>IF($A32&gt;='FG1125way_Regular Symbol(2wild)'!D$16,"",IF(B32=0,"",IF(OR(B32=$AM$1,B32=$AT$1,B33=$AM$1,B33=$AT$1,B34=$AM$1,B34=$AT$1),0,1)))</f>
        <v>1</v>
      </c>
      <c r="AT32" s="344">
        <f>IF($A32&gt;='FG1125way_Regular Symbol(2wild)'!E$16,"",IF(C32=0,"",IF(OR(C32=$AM$1,C32=$AT$1,C33=$AM$1,C33=$AT$1,C34=$AM$1,C34=$AT$1),0,1)))</f>
        <v>1</v>
      </c>
      <c r="AU32" s="3">
        <f>IF($A32&gt;='FG1125way_Regular Symbol(2wild)'!F$16,"",IF(D32=0,"",IF(OR(D32=$AM$1,D32=$AT$1,D33=$AM$1,D33=$AT$1,D34=$AM$1,D34=$AT$1,D35=$AM$1,D35=$AT$1,D36=$AM$1,D36=$AT$1),0,1)))</f>
        <v>1</v>
      </c>
      <c r="AV32" s="3">
        <f>IF($A32&gt;='FG1125way_Regular Symbol(2wild)'!G$16,"",IF(E32=0,"",IF(OR(E32=$AM$1,E32=$AT$1,E33=$AM$1,E33=$AT$1,E34=$AM$1,E34=$AT$1,E35=$AM$1,E35=$AT$1,E36=$AM$1,E36=$AT$1),0,1)))</f>
        <v>1</v>
      </c>
      <c r="AW32" s="3">
        <f>IF($A32&gt;='FG1125way_Regular Symbol(2wild)'!H$16,"",IF(F32=0,"",IF(OR(F32=$AM$1,F32=$AT$1,F33=$AM$1,F33=$AT$1,F34=$AM$1,F34=$AT$1,F35=$AM$1,F35=$AT$1,F36=$AM$1,F36=$AT$1),0,1)))</f>
        <v>1</v>
      </c>
      <c r="AY32" s="344">
        <f>IF($A32&gt;='FG1125way_Regular Symbol(2wild)'!D$16,"",IF(B32=0,"",IF(OR(B32=$AM$1,B32=$AZ$1,B33=$AM$1,B33=$AZ$1,B34=$AM$1,B34=$AZ$1),0,1)))</f>
        <v>1</v>
      </c>
      <c r="AZ32" s="344">
        <f>IF($A32&gt;='FG1125way_Regular Symbol(2wild)'!E$16,"",IF(C32=0,"",IF(OR(C32=$AM$1,C32=$AZ$1,C33=$AM$1,C33=$AZ$1,C34=$AM$1,C34=$AZ$1),0,1)))</f>
        <v>1</v>
      </c>
      <c r="BA32" s="3">
        <f>IF($A32&gt;='FG1125way_Regular Symbol(2wild)'!F$16,"",IF(D32=0,"",IF(OR(D32=$AM$1,D32=$AZ$1,D33=$AM$1,D33=$AZ$1,D34=$AM$1,D34=$AZ$1,D35=$AM$1,D35=$AZ$1,D36=$AM$1,D36=$AZ$1),0,1)))</f>
        <v>1</v>
      </c>
      <c r="BB32" s="3">
        <f>IF($A32&gt;='FG1125way_Regular Symbol(2wild)'!G$16,"",IF(E32=0,"",IF(OR(E32=$AM$1,E32=$AZ$1,E33=$AM$1,E33=$AZ$1,E34=$AM$1,E34=$AZ$1,E35=$AM$1,E35=$AZ$1,E36=$AM$1,E36=$AZ$1),0,1)))</f>
        <v>1</v>
      </c>
      <c r="BC32" s="3">
        <f>IF($A32&gt;='FG1125way_Regular Symbol(2wild)'!H$16,"",IF(F32=0,"",IF(OR(F32=$AM$1,F32=$AZ$1,F33=$AM$1,F33=$AZ$1,F34=$AM$1,F34=$AZ$1,F35=$AM$1,F35=$AZ$1,F36=$AM$1,F36=$AZ$1),0,1)))</f>
        <v>1</v>
      </c>
      <c r="BE32" s="344">
        <f>IF($A32&gt;='FG_576way_Regular Symbol(2wild)'!D$16,"",IF(B32=0,"",IF(OR(B32=$AM$1,B32=$BF$1,B33=$AM$1,B33=$BF$1,B34=$AM$1,B34=$BF$1),0,1)))</f>
        <v>1</v>
      </c>
      <c r="BF32" s="344">
        <f>IF($A32&gt;='FG_576way_Regular Symbol(2wild)'!E$16,"",IF(C32=0,"",IF(OR(C32=$AM$1,C32=$BF$1,C33=$AM$1,C33=$BF$1,C34=$AM$1,C34=$BF$1),0,1)))</f>
        <v>1</v>
      </c>
      <c r="BG32" s="3">
        <f>IF($A32&gt;='FG_576way_Regular Symbol(2wild)'!F$16,"",IF(D32=0,"",IF(OR(D32=$AM$1,D32=$BF$1,D33=$AM$1,D33=$BF$1,D34=$AM$1,D34=$BF$1,D35=$AM$1,D35=$BF$1,D36=$AM$1,D36=$BF$1),0,1)))</f>
        <v>1</v>
      </c>
      <c r="BH32" s="3">
        <f>IF($A32&gt;='FG_576way_Regular Symbol(2wild)'!G$16,"",IF(E32=0,"",IF(OR(E32=$AM$1,E32=$BF$1,E33=$AM$1,E33=$BF$1,E34=$AM$1,E34=$BF$1,E35=$AM$1,E35=$BF$1,E36=$AM$1,E36=$BF$1),0,1)))</f>
        <v>1</v>
      </c>
      <c r="BI32" s="3">
        <f>IF($A32&gt;='FG_576way_Regular Symbol(2wild)'!H$16,"",IF(F32=0,"",IF(OR(F32=$AM$1,F32=$BF$1,F33=$AM$1,F33=$BF$1,F34=$AM$1,F34=$BF$1,F35=$AM$1,F35=$BF$1,F36=$AM$1,F36=$BF$1),0,1)))</f>
        <v>1</v>
      </c>
      <c r="BK32" s="344">
        <f>IF($A32&gt;='FG_576way_Regular Symbol(2wild)'!D$16,"",IF(B32=0,"",IF(OR(B32=$AM$1,B32=$BL$1,B33=$AM$1,B33=$BL$1,B34=$AM$1,B34=$BL$1),0,1)))</f>
        <v>1</v>
      </c>
      <c r="BL32" s="344">
        <f>IF($A32&gt;='FG_576way_Regular Symbol(2wild)'!E$16,"",IF(C32=0,"",IF(OR(C32=$AM$1,C32=$BL$1,C33=$AM$1,C33=$BL$1,C34=$AM$1,C34=$BL$1),0,1)))</f>
        <v>1</v>
      </c>
      <c r="BM32" s="3">
        <f>IF($A32&gt;='FG_576way_Regular Symbol(2wild)'!F$16,"",IF(D32=0,"",IF(OR(D32=$AM$1,D32=$BL$1,D33=$AM$1,D33=$BL$1,D34=$AM$1,D34=$BL$1,D35=$AM$1,D35=$BL$1),0,1)))</f>
        <v>1</v>
      </c>
      <c r="BN32" s="3">
        <f>IF($A32&gt;='FG_576way_Regular Symbol(2wild)'!G$16,"",IF(E32=0,"",IF(OR(E32=$AM$1,E32=$BL$1,E33=$AM$1,E33=$BL$1,E34=$AM$1,E34=$BL$1,E35=$AM$1,E35=$BL$1),0,1)))</f>
        <v>1</v>
      </c>
      <c r="BO32" s="3">
        <f>IF($A32&gt;='FG_576way_Regular Symbol(2wild)'!H$16,"",IF(F32=0,"",IF(OR(F32=$AM$1,F32=$BL$1,F33=$AM$1,F33=$BL$1,F34=$AM$1,F34=$BL$1,F35=$AM$1,F35=$BL$1),0,1)))</f>
        <v>1</v>
      </c>
      <c r="BQ32" s="3">
        <f>IF($A32&gt;='FG1125way_Regular Symbol(2wild)'!D$16,"",IF(B32=0,"",IF(OR(B32=$BQ$1,B32=$BR$1,B33=$BQ$1,B33=$BR$1,B34=$BQ$1,B34=$BR$1),0,1)))</f>
        <v>1</v>
      </c>
      <c r="BR32" s="3">
        <f>IF($A32&gt;='FG1125way_Regular Symbol(2wild)'!E$16,"",IF(C32=0,"",IF(OR(C32=$BQ$1,C32=$BR$1,C33=$BQ$1,C33=$BR$1,C34=$BQ$1,C34=$BR$1),0,1)))</f>
        <v>1</v>
      </c>
      <c r="BS32" s="3">
        <f>IF($A32&gt;='FG1125way_Regular Symbol(2wild)'!F$16,"",IF(D32=0,"",IF(OR(D32=$BQ$1,D32=$BR$1,D33=$BQ$1,D33=$BR$1,D34=$BQ$1,D34=$BR$1,D35=$BQ$1,D35=$BR$1,D36=$BQ$1,D36=$BR$1),0,1)))</f>
        <v>1</v>
      </c>
      <c r="BT32" s="3">
        <f>IF($A32&gt;='FG1125way_Regular Symbol(2wild)'!G$16,"",IF(E32=0,"",IF(OR(E32=$BQ$1,E32=$BR$1,E33=$BQ$1,E33=$BR$1,E34=$BQ$1,E34=$BR$1,E35=$BQ$1,E35=$BR$1,E36=$BQ$1,E36=$BR$1),0,1)))</f>
        <v>1</v>
      </c>
      <c r="BU32" s="3">
        <f>IF($A32&gt;='FG1125way_Regular Symbol(2wild)'!H$16,"",IF(F32=0,"",IF(OR(F32=$BQ$1,F32=$BR$1,F33=$BQ$1,F33=$BR$1,F34=$BQ$1,F34=$BR$1,F35=$BQ$1,F35=$BR$1,F36=$BQ$1,F36=$BR$1),0,1)))</f>
        <v>1</v>
      </c>
      <c r="BW32" s="3">
        <f>IF($A32&gt;='FG1125way_Regular Symbol(2wild)'!D$16,"",IF(B32=0,"",IF(OR(B32=$BW$1,B33=$BW$1,B34=$BW$1,B32=$BX$1,B33=$BX$1,B34=$BX$1),0,1)))</f>
        <v>0</v>
      </c>
      <c r="BX32" s="3">
        <f>IF($A32&gt;='FG1125way_Regular Symbol(2wild)'!E$16,"",IF(C32=0,"",IF(OR(C32=$BW$1,C33=$BW$1,C34=$BW$1,C32=$BX$1,C33=$BX$1,C34=$BX$1),0,1)))</f>
        <v>1</v>
      </c>
      <c r="BY32" s="3">
        <f>IF($A32&gt;='FG1125way_Regular Symbol(2wild)'!F$16,"",IF(D32=0,"",IF(OR(D32=$BW$1,D33=$BW$1,D34=$BW$1,D32=$BX$1,D33=$BX$1,D34=$BX$1,D35=$BW$1,D35=$BX$1,D36=$BW$1,D36=$BX$1),0,1)))</f>
        <v>1</v>
      </c>
      <c r="BZ32" s="3">
        <f>IF($A32&gt;='FG1125way_Regular Symbol(2wild)'!G$16,"",IF(E32=0,"",IF(OR(E32=$BW$1,E33=$BW$1,E34=$BW$1,E32=$BX$1,E33=$BX$1,E34=$BX$1,E35=$BW$1,E35=$BX$1,E36=$BW$1,E36=$BX$1),0,1)))</f>
        <v>0</v>
      </c>
      <c r="CA32" s="3">
        <f>IF($A32&gt;='FG1125way_Regular Symbol(2wild)'!H$16,"",IF(F32=0,"",IF(OR(F32=$BW$1,F33=$BW$1,F34=$BW$1,F32=$BX$1,F33=$BX$1,F34=$BX$1,F35=$BW$1,F35=$BX$1,F36=$BW$1,F36=$BX$1),0,1)))</f>
        <v>1</v>
      </c>
      <c r="CC32" s="3">
        <f>IF($A32&gt;='FG1125way_Regular Symbol(2wild)'!D$16,"",IF(B32=0,"",IF(OR(B32=$BW$1,B33=$BW$1,B34=$BW$1,B32=$CD$1,B33=$CD$1,B34=$CD$1),0,1)))</f>
        <v>1</v>
      </c>
      <c r="CD32" s="3">
        <f>IF($A32&gt;='FG1125way_Regular Symbol(2wild)'!E$16,"",IF(C32=0,"",IF(OR(C32=$BW$1,C33=$BW$1,C34=$BW$1,C32=$CD$1,C33=$CD$1,C34=$CD$1),0,1)))</f>
        <v>1</v>
      </c>
      <c r="CE32" s="3">
        <f>IF($A32&gt;='FG1125way_Regular Symbol(2wild)'!F$16,"",IF(D32=0,"",IF(OR(D32=$BW$1,D33=$BW$1,D34=$BW$1,D32=$CD$1,D33=$CD$1,D34=$CD$1,D35=$BW$1,D35=$CD$1,D36=$BW$1,D36=$CD$1),0,1)))</f>
        <v>0</v>
      </c>
      <c r="CF32" s="3">
        <f>IF($A32&gt;='FG1125way_Regular Symbol(2wild)'!G$16,"",IF(E32=0,"",IF(OR(E32=$BW$1,E33=$BW$1,E34=$BW$1,E32=$CD$1,E33=$CD$1,E34=$CD$1,E35=$BW$1,E35=$CD$1,E36=$BW$1,E36=$CD$1),0,1)))</f>
        <v>1</v>
      </c>
      <c r="CG32" s="3">
        <f>IF($A32&gt;='FG1125way_Regular Symbol(2wild)'!H$16,"",IF(F32=0,"",IF(OR(F32=$BW$1,F33=$BW$1,F34=$BW$1,F32=$CD$1,F33=$CD$1,F34=$CD$1,F35=$BW$1,F35=$CD$1,F36=$BW$1,F36=$CD$1),0,1)))</f>
        <v>0</v>
      </c>
      <c r="CI32" s="3">
        <f>IF($A32&gt;='FG1125way_Regular Symbol(2wild)'!D$16,"",IF(B32=0,"",IF(OR(B32=$BW$1,B33=$BW$1,B34=$BW$1,B32=$CJ$1,B33=$CJ$1,B34=$CJ$1),0,1)))</f>
        <v>0</v>
      </c>
      <c r="CJ32" s="3">
        <f>IF($A32&gt;='FG1125way_Regular Symbol(2wild)'!E$16,"",IF(C32=0,"",IF(OR(C32=$BW$1,C33=$BW$1,C34=$BW$1,C32=$CJ$1,C33=$CJ$1,C34=$CJ$1),0,1)))</f>
        <v>1</v>
      </c>
      <c r="CK32" s="3">
        <f>IF($A32&gt;='FG1125way_Regular Symbol(2wild)'!F$16,"",IF(D32=0,"",IF(OR(D32=$BW$1,D33=$BW$1,D34=$BW$1,D32=$CJ$1,D33=$CJ$1,D34=$CJ$1,D35=$BW$1,D35=$CJ$1,D36=$BW$1,D36=$CJ$1),0,1)))</f>
        <v>1</v>
      </c>
      <c r="CL32" s="3">
        <f>IF($A32&gt;='FG1125way_Regular Symbol(2wild)'!G$16,"",IF(E32=0,"",IF(OR(E32=$BW$1,E33=$BW$1,E34=$BW$1,E32=$CJ$1,E33=$CJ$1,E34=$CJ$1,E35=$BW$1,E35=$CJ$1,E36=$BW$1,E36=$CJ$1),0,1)))</f>
        <v>1</v>
      </c>
      <c r="CM32" s="3">
        <f>IF($A32&gt;='FG1125way_Regular Symbol(2wild)'!H$16,"",IF(F32=0,"",IF(OR(F32=$BW$1,F33=$BW$1,F34=$BW$1,F32=$CJ$1,F33=$CJ$1,F34=$CJ$1,F35=$BW$1,F35=$CJ$1,F36=$BW$1,F36=$CJ$1),0,1)))</f>
        <v>0</v>
      </c>
      <c r="CO32" s="3">
        <f>IF($A32&gt;='FG1125way_Regular Symbol(2wild)'!D$16,"",IF(B32=0,"",IF(OR(B32=$BW$1,B33=$BW$1,B34=$BW$1,B32=$CP$1,B33=$CP$1,B34=$CP$1),0,1)))</f>
        <v>1</v>
      </c>
      <c r="CP32" s="3">
        <f>IF($A32&gt;='FG1125way_Regular Symbol(2wild)'!E$16,"",IF(C32=0,"",IF(OR(C32=$BW$1,C33=$BW$1,C34=$BW$1,C32=$CP$1,C33=$CP$1,C34=$CP$1),0,1)))</f>
        <v>1</v>
      </c>
      <c r="CQ32" s="3">
        <f>IF($A32&gt;='FG1125way_Regular Symbol(2wild)'!F$16,"",IF(D32=0,"",IF(OR(D32=$BW$1,D33=$BW$1,D34=$BW$1,D32=$CP$1,D33=$CP$1,D34=$CP$1,D35=$BW$1,D35=$CP$1,D36=$BW$1,D36=$CP$1),0,1)))</f>
        <v>1</v>
      </c>
      <c r="CR32" s="3">
        <f>IF($A32&gt;='FG1125way_Regular Symbol(2wild)'!G$16,"",IF(E32=0,"",IF(OR(E32=$BW$1,E33=$BW$1,E34=$BW$1,E32=$CP$1,E33=$CP$1,E34=$CP$1,E35=$BW$1,E35=$CP$1,E36=$BW$1,E36=$CP$1),0,1)))</f>
        <v>1</v>
      </c>
      <c r="CS32" s="3">
        <f>IF($A32&gt;='FG1125way_Regular Symbol(2wild)'!H$16,"",IF(F32=0,"",IF(OR(F32=$BW$1,F33=$BW$1,F34=$BW$1,F32=$CP$1,F33=$CP$1,F34=$CP$1,F35=$BW$1,F35=$CP$1,F36=$BW$1,F36=$CP$1),0,1)))</f>
        <v>1</v>
      </c>
      <c r="CU32" s="3">
        <f>IF($A32&gt;='FG1125way_Regular Symbol(2wild)'!D$16,"",IF(B32=0,"",IF(OR(B32=$BW$1,B33=$BW$1,B34=$BW$1,B32=$CV$1,B33=$CV$1,B34=$CV$1),0,1)))</f>
        <v>1</v>
      </c>
      <c r="CV32" s="3">
        <f>IF($A32&gt;='FG1125way_Regular Symbol(2wild)'!E$16,"",IF(C32=0,"",IF(OR(C32=$BW$1,C33=$BW$1,C34=$BW$1,C32=$CV$1,C33=$CV$1,C34=$CV$1),0,1)))</f>
        <v>1</v>
      </c>
      <c r="CW32" s="3">
        <f>IF($A32&gt;='FG1125way_Regular Symbol(2wild)'!F$16,"",IF(D32=0,"",IF(OR(D32=$BW$1,D33=$BW$1,D34=$BW$1,D32=$CV$1,D33=$CV$1,D34=$CV$1,D35=$BW$1,D35=$CV$1,D36=$BW$1,D36=$CV$1),0,1)))</f>
        <v>1</v>
      </c>
      <c r="CX32" s="3">
        <f>IF($A32&gt;='FG1125way_Regular Symbol(2wild)'!G$16,"",IF(E32=0,"",IF(OR(E32=$BW$1,E33=$BW$1,E34=$BW$1,E32=$CV$1,E33=$CV$1,E34=$CV$1,E35=$BW$1,E35=$CV$1,E36=$BW$1,E36=$CV$1),0,1)))</f>
        <v>1</v>
      </c>
      <c r="CY32" s="3">
        <f>IF($A32&gt;='FG1125way_Regular Symbol(2wild)'!H$16,"",IF(F32=0,"",IF(OR(F32=$BW$1,F33=$BW$1,F34=$BW$1,F32=$CV$1,F33=$CV$1,F34=$CV$1,F35=$BW$1,F35=$CV$1,F36=$BW$1,F36=$CV$1),0,1)))</f>
        <v>1</v>
      </c>
    </row>
    <row r="33" spans="1:103">
      <c r="A33" s="337">
        <f>IF('FG_243way_Regular Symbol'!L32="","",'FG_243way_Regular Symbol'!L32)</f>
        <v>29</v>
      </c>
      <c r="B33" s="191" t="str">
        <f>IF('FG_576way_Regular Symbol(2wild)'!Q32="",
IF($A33-'FG_576way_Regular Symbol(2wild)'!D$16&gt;='FG_1125way_RegularＸ_W()'!B$2-1,"",VLOOKUP($A33-'FG_243way_Regular Symbol'!D$16,'FG_576way_Regular Symbol(2wild)'!$P$3:$U$99,'FG_1125way_RegularＸ_W()'!B$3+1,FALSE)),
'FG_576way_Regular Symbol(2wild)'!Q32)</f>
        <v>M3</v>
      </c>
      <c r="C33" s="191" t="str">
        <f>IF('FG_576way_Regular Symbol(2wild)'!R32="",
IF($A33-'FG_576way_Regular Symbol(2wild)'!E$16&gt;='FG_1125way_RegularＸ_W()'!C$2-1,"",VLOOKUP($A33-'FG_243way_Regular Symbol'!E$16,'FG_576way_Regular Symbol(2wild)'!$P$3:$U$99,'FG_1125way_RegularＸ_W()'!C$3+1,FALSE)),
'FG_576way_Regular Symbol(2wild)'!R32)</f>
        <v>M1</v>
      </c>
      <c r="D33" s="191" t="str">
        <f>IF('FG_576way_Regular Symbol(2wild)'!S32="",
IF($A33-'FG_576way_Regular Symbol(2wild)'!F$16&gt;='FG_1125way_RegularＸ_W()'!D$2-1,"",VLOOKUP($A33-'FG_243way_Regular Symbol'!F$16,'FG_576way_Regular Symbol(2wild)'!$P$3:$U$99,'FG_1125way_RegularＸ_W()'!D$3+1,FALSE)),
'FG_576way_Regular Symbol(2wild)'!S32)</f>
        <v>Q</v>
      </c>
      <c r="E33" s="191" t="str">
        <f>IF('FG_576way_Regular Symbol(2wild)'!T32="",
IF($A33-'FG_576way_Regular Symbol(2wild)'!G$16&gt;='FG_1125way_RegularＸ_W()'!E$2-1,"",VLOOKUP($A33-'FG_243way_Regular Symbol'!G$16,'FG_576way_Regular Symbol(2wild)'!$P$3:$U$99,'FG_1125way_RegularＸ_W()'!E$3+1,FALSE)),
'FG_576way_Regular Symbol(2wild)'!T32)</f>
        <v>M5</v>
      </c>
      <c r="F33" s="191" t="str">
        <f>IF('FG_576way_Regular Symbol(2wild)'!U32="",
IF($A33-'FG_576way_Regular Symbol(2wild)'!H$16&gt;='FG_1125way_RegularＸ_W()'!F$2-1,"",VLOOKUP($A33-'FG_243way_Regular Symbol'!H$16,'FG_576way_Regular Symbol(2wild)'!$P$3:$U$99,'FG_1125way_RegularＸ_W()'!F$3+1,FALSE)),
'FG_576way_Regular Symbol(2wild)'!U32)</f>
        <v>Q</v>
      </c>
      <c r="N33" s="363">
        <f t="shared" si="0"/>
        <v>29</v>
      </c>
      <c r="O33" s="344">
        <f>IF($A33&gt;='FG1125way_Regular Symbol(2wild)'!D$16,"",IF(B33="","",IF(OR(B33=$O$1,B33=$P$1,B34=$O$1,B34=$P$1,B35=$O$1,B35=$P$1),0,1)))</f>
        <v>1</v>
      </c>
      <c r="P33" s="344">
        <f>IF($A33&gt;='FG1125way_Regular Symbol(2wild)'!E$16,"",IF(C33="","",IF(OR(C33=$O$1,C33=$P$1,C34=$O$1,C34=$P$1,C35=$O$1,C35=$P$1),0,1)))</f>
        <v>0</v>
      </c>
      <c r="Q33" s="344">
        <f>IF($A33&gt;='FG1125way_Regular Symbol(2wild)'!F$16,"",IF(D33="","",IF(OR(D33=$O$1,D33=$P$1,D34=$O$1,D34=$P$1,D35=$O$1,D35=$P$1,D36=$O$1,D36=$P$1,D37=$O$1,D37=$P$1),0,1)))</f>
        <v>1</v>
      </c>
      <c r="R33" s="344">
        <f>IF($A33&gt;='FG1125way_Regular Symbol(2wild)'!G$16,"",IF(E33="","",IF(OR(E33=$O$1,E33=$P$1,E34=$O$1,E34=$P$1,E35=$O$1,E35=$P$1,E36=$O$1,E36=$P$1,E37=$O$1,E37=$P$1),0,1)))</f>
        <v>1</v>
      </c>
      <c r="S33" s="344">
        <f>IF($A33&gt;='FG1125way_Regular Symbol(2wild)'!H$16,"",IF(F33="","",IF(OR(F33=$O$1,F33=$P$1,F34=$O$1,F34=$P$1,F35=$O$1,F35=$P$1,F36=$O$1,F36=$P$1,F37=$O$1,F37=$P$1),0,1)))</f>
        <v>1</v>
      </c>
      <c r="U33" s="344">
        <f>IF($A33&gt;='FG1125way_Regular Symbol(2wild)'!D$16,"",IF(B33=0,"",IF(OR(B33=$U$1,B33=$V$1,B34=$U$1,B34=$V$1,B35=$U$1,B35=$V$1),0,1)))</f>
        <v>1</v>
      </c>
      <c r="V33" s="344">
        <f>IF($A33&gt;='FG1125way_Regular Symbol(2wild)'!E$16,"",IF(C33=0,"",IF(OR(C33=$U$1,C33=$V$1,C34=$U$1,C34=$V$1,C35=$U$1,C35=$V$1),0,1)))</f>
        <v>1</v>
      </c>
      <c r="W33" s="3">
        <f>IF($A33&gt;='FG1125way_Regular Symbol(2wild)'!F$16,"",IF(D33=0,"",IF(OR(D33=$U$1,D33=$V$1,D34=$U$1,D34=$V$1,D35=$U$1,D35=$V$1,D36=$U$1,D36=$V$1,D37=$U$1,D37=$V$1),0,1)))</f>
        <v>0</v>
      </c>
      <c r="X33" s="3">
        <f>IF($A33&gt;='FG1125way_Regular Symbol(2wild)'!G$16,"",IF(E33=0,"",IF(OR(E33=$U$1,E33=$V$1,E34=$U$1,E34=$V$1,E35=$U$1,E35=$V$1,E36=$U$1,E36=$V$1,E37=$U$1,E37=$V$1),0,1)))</f>
        <v>1</v>
      </c>
      <c r="Y33" s="3">
        <f>IF($A33&gt;='FG1125way_Regular Symbol(2wild)'!H$16,"",IF(F33=0,"",IF(OR(F33=$U$1,F33=$V$1,F34=$U$1,F34=$V$1,F35=$U$1,F35=$V$1,F36=$U$1,F36=$V$1,F37=$U$1,F37=$V$1),0,1)))</f>
        <v>1</v>
      </c>
      <c r="AA33" s="344">
        <f>IF($A33&gt;='FG1125way_Regular Symbol(2wild)'!D$16,"",IF(B33=0,"",IF(OR(B33=$AA$1,B33=$AB$1,B34=$AA$1,B34=$AB$1,B35=$AA$1,,B35=$AB$1),0,1)))</f>
        <v>0</v>
      </c>
      <c r="AB33" s="344">
        <f>IF($A33&gt;='FG1125way_Regular Symbol(2wild)'!E$16,"",IF(C33=0,"",IF(OR(C33=$AA$1,C33=$AB$1,C34=$AA$1,C34=$AB$1,C35=$AA$1,,C35=$AB$1),0,1)))</f>
        <v>1</v>
      </c>
      <c r="AC33" s="3">
        <f>IF($A33&gt;='FG1125way_Regular Symbol(2wild)'!F$16,"",IF(D33=0,"",IF(OR(D33=$AA$1,D33=$AB$1,D34=$AA$1,D34=$AB$1,D35=$AA$1,D35=$AB$1,D36=$AA$1,D36=$AB$1,D37=$AA$1,D37=$AB$1),0,1)))</f>
        <v>1</v>
      </c>
      <c r="AD33" s="3">
        <f>IF($A33&gt;='FG1125way_Regular Symbol(2wild)'!G$16,"",IF(E33=0,"",IF(OR(E33=$AA$1,E33=$AB$1,E34=$AA$1,E34=$AB$1,E35=$AA$1,E35=$AB$1,E36=$AA$1,E36=$AB$1,E37=$AA$1,E37=$AB$1),0,1)))</f>
        <v>1</v>
      </c>
      <c r="AE33" s="3">
        <f>IF($A33&gt;='FG1125way_Regular Symbol(2wild)'!H$16,"",IF(F33=0,"",IF(OR(F33=$AA$1,F33=$AB$1,F34=$AA$1,F34=$AB$1,F35=$AA$1,F35=$AB$1,F36=$AA$1,F36=$AB$1,F37=$AA$1,F37=$AB$1),0,1)))</f>
        <v>1</v>
      </c>
      <c r="AG33" s="344">
        <f>IF($A33&gt;='FG1125way_Regular Symbol(2wild)'!D$16,"",IF(B33=0,"",IF(OR(B33=$AG$1,B33=$AH$1,B34=$AG$1,B34=$AH$1,B35=$AG$1,B35=$AH$1),0,1)))</f>
        <v>1</v>
      </c>
      <c r="AH33" s="344">
        <f>IF($A33&gt;='FG1125way_Regular Symbol(2wild)'!E$16,"",IF(C33=0,"",IF(OR(C33=$AG$1,C33=$AH$1,C34=$AG$1,C34=$AH$1,C35=$AG$1,C35=$AH$1),0,1)))</f>
        <v>1</v>
      </c>
      <c r="AI33" s="3">
        <f>IF($A33&gt;='FG1125way_Regular Symbol(2wild)'!F$16,"",IF(D33=0,"",IF(OR(D33=$AG$1,D33=$AH$1,D34=$AG$1,D34=$AH$1,D35=$AG$1,D35=$AH$1,D36=$AG$1,D36=$AH$1,D37=$AG$1,D37=$AH$1),0,1)))</f>
        <v>1</v>
      </c>
      <c r="AJ33" s="3">
        <f>IF($A33&gt;='FG1125way_Regular Symbol(2wild)'!G$16,"",IF(E33=0,"",IF(OR(E33=$AG$1,E33=$AH$1,E34=$AG$1,E34=$AH$1,E35=$AG$1,E35=$AH$1,E36=$AG$1,E36=$AH$1,E37=$AG$1,E37=$AH$1),0,1)))</f>
        <v>1</v>
      </c>
      <c r="AK33" s="3">
        <f>IF($A33&gt;='FG1125way_Regular Symbol(2wild)'!H$16,"",IF(F33=0,"",IF(OR(F33=$AG$1,F33=$AH$1,F34=$AG$1,F34=$AH$1,F35=$AG$1,F35=$AH$1,F36=$AG$1,F36=$AH$1,F37=$AG$1,F37=$AH$1),0,1)))</f>
        <v>1</v>
      </c>
      <c r="AM33" s="344">
        <f>IF($A33&gt;='FG1125way_Regular Symbol(2wild)'!D$16,"",IF(B33=0,"",IF(OR(B33=$AM$1,B33=$AN$1,B34=$AM$1,B34=$AN$1,B35=$AM$1,B35=$AN$1),0,1)))</f>
        <v>1</v>
      </c>
      <c r="AN33" s="344">
        <f>IF($A33&gt;='FG1125way_Regular Symbol(2wild)'!E$16,"",IF(C33=0,"",IF(OR(C33=$AM$1,C33=$AN$1,C34=$AM$1,C34=$AN$1,C35=$AM$1,C35=$AN$1),0,1)))</f>
        <v>0</v>
      </c>
      <c r="AO33" s="3">
        <f>IF($A33&gt;='FG1125way_Regular Symbol(2wild)'!F$16,"",IF(D33=0,"",IF(OR(D33=$AM$1,D33=$AN$1,D34=$AM$1,D34=$AN$1,D35=$AM$1,D35=$AN$1,D36=$AM$1,D36=$AN$1,D37=$AM$1,D37=$AN$1),0,1)))</f>
        <v>1</v>
      </c>
      <c r="AP33" s="3">
        <f>IF($A33&gt;='FG1125way_Regular Symbol(2wild)'!G$16,"",IF(E33=0,"",IF(OR(E33=$AM$1,E33=$AN$1,E34=$AM$1,E34=$AN$1,E35=$AM$1,E35=$AN$1,E36=$AM$1,E36=$AN$1,E37=$AM$1,E37=$AN$1),0,1)))</f>
        <v>0</v>
      </c>
      <c r="AQ33" s="3">
        <f>IF($A33&gt;='FG1125way_Regular Symbol(2wild)'!H$16,"",IF(F33=0,"",IF(OR(F33=$AM$1,F33=$AN$1,F34=$AM$1,F34=$AN$1,F35=$AM$1,F35=$AN$1,F36=$AM$1,F36=$AN$1,F37=$AM$1,F37=$AN$1),0,1)))</f>
        <v>0</v>
      </c>
      <c r="AS33" s="344">
        <f>IF($A33&gt;='FG1125way_Regular Symbol(2wild)'!D$16,"",IF(B33=0,"",IF(OR(B33=$AM$1,B33=$AT$1,B34=$AM$1,B34=$AT$1,B35=$AM$1,B35=$AT$1),0,1)))</f>
        <v>1</v>
      </c>
      <c r="AT33" s="344">
        <f>IF($A33&gt;='FG1125way_Regular Symbol(2wild)'!E$16,"",IF(C33=0,"",IF(OR(C33=$AM$1,C33=$AT$1,C34=$AM$1,C34=$AT$1,C35=$AM$1,C35=$AT$1),0,1)))</f>
        <v>1</v>
      </c>
      <c r="AU33" s="3">
        <f>IF($A33&gt;='FG1125way_Regular Symbol(2wild)'!F$16,"",IF(D33=0,"",IF(OR(D33=$AM$1,D33=$AT$1,D34=$AM$1,D34=$AT$1,D35=$AM$1,D35=$AT$1,D36=$AM$1,D36=$AT$1,D37=$AM$1,D37=$AT$1),0,1)))</f>
        <v>1</v>
      </c>
      <c r="AV33" s="3">
        <f>IF($A33&gt;='FG1125way_Regular Symbol(2wild)'!G$16,"",IF(E33=0,"",IF(OR(E33=$AM$1,E33=$AT$1,E34=$AM$1,E34=$AT$1,E35=$AM$1,E35=$AT$1,E36=$AM$1,E36=$AT$1,E37=$AM$1,E37=$AT$1),0,1)))</f>
        <v>1</v>
      </c>
      <c r="AW33" s="3">
        <f>IF($A33&gt;='FG1125way_Regular Symbol(2wild)'!H$16,"",IF(F33=0,"",IF(OR(F33=$AM$1,F33=$AT$1,F34=$AM$1,F34=$AT$1,F35=$AM$1,F35=$AT$1,F36=$AM$1,F36=$AT$1,F37=$AM$1,F37=$AT$1),0,1)))</f>
        <v>1</v>
      </c>
      <c r="AY33" s="344">
        <f>IF($A33&gt;='FG1125way_Regular Symbol(2wild)'!D$16,"",IF(B33=0,"",IF(OR(B33=$AM$1,B33=$AZ$1,B34=$AM$1,B34=$AZ$1,B35=$AM$1,B35=$AZ$1),0,1)))</f>
        <v>1</v>
      </c>
      <c r="AZ33" s="344">
        <f>IF($A33&gt;='FG1125way_Regular Symbol(2wild)'!E$16,"",IF(C33=0,"",IF(OR(C33=$AM$1,C33=$AZ$1,C34=$AM$1,C34=$AZ$1,C35=$AM$1,C35=$AZ$1),0,1)))</f>
        <v>1</v>
      </c>
      <c r="BA33" s="3">
        <f>IF($A33&gt;='FG1125way_Regular Symbol(2wild)'!F$16,"",IF(D33=0,"",IF(OR(D33=$AM$1,D33=$AZ$1,D34=$AM$1,D34=$AZ$1,D35=$AM$1,D35=$AZ$1,D36=$AM$1,D36=$AZ$1,D37=$AM$1,D37=$AZ$1),0,1)))</f>
        <v>1</v>
      </c>
      <c r="BB33" s="3">
        <f>IF($A33&gt;='FG1125way_Regular Symbol(2wild)'!G$16,"",IF(E33=0,"",IF(OR(E33=$AM$1,E33=$AZ$1,E34=$AM$1,E34=$AZ$1,E35=$AM$1,E35=$AZ$1,E36=$AM$1,E36=$AZ$1,E37=$AM$1,E37=$AZ$1),0,1)))</f>
        <v>1</v>
      </c>
      <c r="BC33" s="3">
        <f>IF($A33&gt;='FG1125way_Regular Symbol(2wild)'!H$16,"",IF(F33=0,"",IF(OR(F33=$AM$1,F33=$AZ$1,F34=$AM$1,F34=$AZ$1,F35=$AM$1,F35=$AZ$1,F36=$AM$1,F36=$AZ$1,F37=$AM$1,F37=$AZ$1),0,1)))</f>
        <v>1</v>
      </c>
      <c r="BE33" s="344">
        <f>IF($A33&gt;='FG_576way_Regular Symbol(2wild)'!D$16,"",IF(B33=0,"",IF(OR(B33=$AM$1,B33=$BF$1,B34=$AM$1,B34=$BF$1,B35=$AM$1,B35=$BF$1),0,1)))</f>
        <v>1</v>
      </c>
      <c r="BF33" s="344">
        <f>IF($A33&gt;='FG_576way_Regular Symbol(2wild)'!E$16,"",IF(C33=0,"",IF(OR(C33=$AM$1,C33=$BF$1,C34=$AM$1,C34=$BF$1,C35=$AM$1,C35=$BF$1),0,1)))</f>
        <v>1</v>
      </c>
      <c r="BG33" s="3">
        <f>IF($A33&gt;='FG_576way_Regular Symbol(2wild)'!F$16,"",IF(D33=0,"",IF(OR(D33=$AM$1,D33=$BF$1,D34=$AM$1,D34=$BF$1,D35=$AM$1,D35=$BF$1,D36=$AM$1,D36=$BF$1,D37=$AM$1,D37=$BF$1),0,1)))</f>
        <v>1</v>
      </c>
      <c r="BH33" s="3">
        <f>IF($A33&gt;='FG_576way_Regular Symbol(2wild)'!G$16,"",IF(E33=0,"",IF(OR(E33=$AM$1,E33=$BF$1,E34=$AM$1,E34=$BF$1,E35=$AM$1,E35=$BF$1,E36=$AM$1,E36=$BF$1,E37=$AM$1,E37=$BF$1),0,1)))</f>
        <v>1</v>
      </c>
      <c r="BI33" s="3">
        <f>IF($A33&gt;='FG_576way_Regular Symbol(2wild)'!H$16,"",IF(F33=0,"",IF(OR(F33=$AM$1,F33=$BF$1,F34=$AM$1,F34=$BF$1,F35=$AM$1,F35=$BF$1,F36=$AM$1,F36=$BF$1,F37=$AM$1,F37=$BF$1),0,1)))</f>
        <v>1</v>
      </c>
      <c r="BK33" s="344">
        <f>IF($A33&gt;='FG_576way_Regular Symbol(2wild)'!D$16,"",IF(B33=0,"",IF(OR(B33=$AM$1,B33=$BL$1,B34=$AM$1,B34=$BL$1,B35=$AM$1,B35=$BL$1),0,1)))</f>
        <v>1</v>
      </c>
      <c r="BL33" s="344">
        <f>IF($A33&gt;='FG_576way_Regular Symbol(2wild)'!E$16,"",IF(C33=0,"",IF(OR(C33=$AM$1,C33=$BL$1,C34=$AM$1,C34=$BL$1,C35=$AM$1,C35=$BL$1),0,1)))</f>
        <v>1</v>
      </c>
      <c r="BM33" s="3">
        <f>IF($A33&gt;='FG_576way_Regular Symbol(2wild)'!F$16,"",IF(D33=0,"",IF(OR(D33=$AM$1,D33=$BL$1,D34=$AM$1,D34=$BL$1,D35=$AM$1,D35=$BL$1,D36=$AM$1,D36=$BL$1),0,1)))</f>
        <v>1</v>
      </c>
      <c r="BN33" s="3">
        <f>IF($A33&gt;='FG_576way_Regular Symbol(2wild)'!G$16,"",IF(E33=0,"",IF(OR(E33=$AM$1,E33=$BL$1,E34=$AM$1,E34=$BL$1,E35=$AM$1,E35=$BL$1,E36=$AM$1,E36=$BL$1),0,1)))</f>
        <v>1</v>
      </c>
      <c r="BO33" s="3">
        <f>IF($A33&gt;='FG_576way_Regular Symbol(2wild)'!H$16,"",IF(F33=0,"",IF(OR(F33=$AM$1,F33=$BL$1,F34=$AM$1,F34=$BL$1,F35=$AM$1,F35=$BL$1,F36=$AM$1,F36=$BL$1),0,1)))</f>
        <v>1</v>
      </c>
      <c r="BQ33" s="3">
        <f>IF($A33&gt;='FG1125way_Regular Symbol(2wild)'!D$16,"",IF(B33=0,"",IF(OR(B33=$BQ$1,B33=$BR$1,B34=$BQ$1,B34=$BR$1,B35=$BQ$1,B35=$BR$1),0,1)))</f>
        <v>1</v>
      </c>
      <c r="BR33" s="3">
        <f>IF($A33&gt;='FG1125way_Regular Symbol(2wild)'!E$16,"",IF(C33=0,"",IF(OR(C33=$BQ$1,C33=$BR$1,C34=$BQ$1,C34=$BR$1,C35=$BQ$1,C35=$BR$1),0,1)))</f>
        <v>1</v>
      </c>
      <c r="BS33" s="3">
        <f>IF($A33&gt;='FG1125way_Regular Symbol(2wild)'!F$16,"",IF(D33=0,"",IF(OR(D33=$BQ$1,D33=$BR$1,D34=$BQ$1,D34=$BR$1,D35=$BQ$1,D35=$BR$1,D36=$BQ$1,D36=$BR$1,D37=$BQ$1,D37=$BR$1),0,1)))</f>
        <v>1</v>
      </c>
      <c r="BT33" s="3">
        <f>IF($A33&gt;='FG1125way_Regular Symbol(2wild)'!G$16,"",IF(E33=0,"",IF(OR(E33=$BQ$1,E33=$BR$1,E34=$BQ$1,E34=$BR$1,E35=$BQ$1,E35=$BR$1,E36=$BQ$1,E36=$BR$1,E37=$BQ$1,E37=$BR$1),0,1)))</f>
        <v>1</v>
      </c>
      <c r="BU33" s="3">
        <f>IF($A33&gt;='FG1125way_Regular Symbol(2wild)'!H$16,"",IF(F33=0,"",IF(OR(F33=$BQ$1,F33=$BR$1,F34=$BQ$1,F34=$BR$1,F35=$BQ$1,F35=$BR$1,F36=$BQ$1,F36=$BR$1,F37=$BQ$1,F37=$BR$1),0,1)))</f>
        <v>1</v>
      </c>
      <c r="BW33" s="3">
        <f>IF($A33&gt;='FG1125way_Regular Symbol(2wild)'!D$16,"",IF(B33=0,"",IF(OR(B33=$BW$1,B34=$BW$1,B35=$BW$1,B33=$BX$1,B34=$BX$1,B35=$BX$1),0,1)))</f>
        <v>0</v>
      </c>
      <c r="BX33" s="3">
        <f>IF($A33&gt;='FG1125way_Regular Symbol(2wild)'!E$16,"",IF(C33=0,"",IF(OR(C33=$BW$1,C34=$BW$1,C35=$BW$1,C33=$BX$1,C34=$BX$1,C35=$BX$1),0,1)))</f>
        <v>1</v>
      </c>
      <c r="BY33" s="3">
        <f>IF($A33&gt;='FG1125way_Regular Symbol(2wild)'!F$16,"",IF(D33=0,"",IF(OR(D33=$BW$1,D34=$BW$1,D35=$BW$1,D33=$BX$1,D34=$BX$1,D35=$BX$1,D36=$BW$1,D36=$BX$1,D37=$BW$1,D37=$BX$1),0,1)))</f>
        <v>1</v>
      </c>
      <c r="BZ33" s="3">
        <f>IF($A33&gt;='FG1125way_Regular Symbol(2wild)'!G$16,"",IF(E33=0,"",IF(OR(E33=$BW$1,E34=$BW$1,E35=$BW$1,E33=$BX$1,E34=$BX$1,E35=$BX$1,E36=$BW$1,E36=$BX$1,E37=$BW$1,E37=$BX$1),0,1)))</f>
        <v>0</v>
      </c>
      <c r="CA33" s="3">
        <f>IF($A33&gt;='FG1125way_Regular Symbol(2wild)'!H$16,"",IF(F33=0,"",IF(OR(F33=$BW$1,F34=$BW$1,F35=$BW$1,F33=$BX$1,F34=$BX$1,F35=$BX$1,F36=$BW$1,F36=$BX$1,F37=$BW$1,F37=$BX$1),0,1)))</f>
        <v>1</v>
      </c>
      <c r="CC33" s="3">
        <f>IF($A33&gt;='FG1125way_Regular Symbol(2wild)'!D$16,"",IF(B33=0,"",IF(OR(B33=$BW$1,B34=$BW$1,B35=$BW$1,B33=$CD$1,B34=$CD$1,B35=$CD$1),0,1)))</f>
        <v>1</v>
      </c>
      <c r="CD33" s="3">
        <f>IF($A33&gt;='FG1125way_Regular Symbol(2wild)'!E$16,"",IF(C33=0,"",IF(OR(C33=$BW$1,C34=$BW$1,C35=$BW$1,C33=$CD$1,C34=$CD$1,C35=$CD$1),0,1)))</f>
        <v>1</v>
      </c>
      <c r="CE33" s="3">
        <f>IF($A33&gt;='FG1125way_Regular Symbol(2wild)'!F$16,"",IF(D33=0,"",IF(OR(D33=$BW$1,D34=$BW$1,D35=$BW$1,D33=$CD$1,D34=$CD$1,D35=$CD$1,D36=$BW$1,D36=$CD$1,D37=$BW$1,D37=$CD$1),0,1)))</f>
        <v>0</v>
      </c>
      <c r="CF33" s="3">
        <f>IF($A33&gt;='FG1125way_Regular Symbol(2wild)'!G$16,"",IF(E33=0,"",IF(OR(E33=$BW$1,E34=$BW$1,E35=$BW$1,E33=$CD$1,E34=$CD$1,E35=$CD$1,E36=$BW$1,E36=$CD$1,E37=$BW$1,E37=$CD$1),0,1)))</f>
        <v>1</v>
      </c>
      <c r="CG33" s="3">
        <f>IF($A33&gt;='FG1125way_Regular Symbol(2wild)'!H$16,"",IF(F33=0,"",IF(OR(F33=$BW$1,F34=$BW$1,F35=$BW$1,F33=$CD$1,F34=$CD$1,F35=$CD$1,F36=$BW$1,F36=$CD$1,F37=$BW$1,F37=$CD$1),0,1)))</f>
        <v>0</v>
      </c>
      <c r="CI33" s="3">
        <f>IF($A33&gt;='FG1125way_Regular Symbol(2wild)'!D$16,"",IF(B33=0,"",IF(OR(B33=$BW$1,B34=$BW$1,B35=$BW$1,B33=$CJ$1,B34=$CJ$1,B35=$CJ$1),0,1)))</f>
        <v>1</v>
      </c>
      <c r="CJ33" s="3">
        <f>IF($A33&gt;='FG1125way_Regular Symbol(2wild)'!E$16,"",IF(C33=0,"",IF(OR(C33=$BW$1,C34=$BW$1,C35=$BW$1,C33=$CJ$1,C34=$CJ$1,C35=$CJ$1),0,1)))</f>
        <v>1</v>
      </c>
      <c r="CK33" s="3">
        <f>IF($A33&gt;='FG1125way_Regular Symbol(2wild)'!F$16,"",IF(D33=0,"",IF(OR(D33=$BW$1,D34=$BW$1,D35=$BW$1,D33=$CJ$1,D34=$CJ$1,D35=$CJ$1,D36=$BW$1,D36=$CJ$1,D37=$BW$1,D37=$CJ$1),0,1)))</f>
        <v>1</v>
      </c>
      <c r="CL33" s="3">
        <f>IF($A33&gt;='FG1125way_Regular Symbol(2wild)'!G$16,"",IF(E33=0,"",IF(OR(E33=$BW$1,E34=$BW$1,E35=$BW$1,E33=$CJ$1,E34=$CJ$1,E35=$CJ$1,E36=$BW$1,E36=$CJ$1,E37=$BW$1,E37=$CJ$1),0,1)))</f>
        <v>1</v>
      </c>
      <c r="CM33" s="3">
        <f>IF($A33&gt;='FG1125way_Regular Symbol(2wild)'!H$16,"",IF(F33=0,"",IF(OR(F33=$BW$1,F34=$BW$1,F35=$BW$1,F33=$CJ$1,F34=$CJ$1,F35=$CJ$1,F36=$BW$1,F36=$CJ$1,F37=$BW$1,F37=$CJ$1),0,1)))</f>
        <v>0</v>
      </c>
      <c r="CO33" s="3">
        <f>IF($A33&gt;='FG1125way_Regular Symbol(2wild)'!D$16,"",IF(B33=0,"",IF(OR(B33=$BW$1,B34=$BW$1,B35=$BW$1,B33=$CP$1,B34=$CP$1,B35=$CP$1),0,1)))</f>
        <v>1</v>
      </c>
      <c r="CP33" s="3">
        <f>IF($A33&gt;='FG1125way_Regular Symbol(2wild)'!E$16,"",IF(C33=0,"",IF(OR(C33=$BW$1,C34=$BW$1,C35=$BW$1,C33=$CP$1,C34=$CP$1,C35=$CP$1),0,1)))</f>
        <v>1</v>
      </c>
      <c r="CQ33" s="3">
        <f>IF($A33&gt;='FG1125way_Regular Symbol(2wild)'!F$16,"",IF(D33=0,"",IF(OR(D33=$BW$1,D34=$BW$1,D35=$BW$1,D33=$CP$1,D34=$CP$1,D35=$CP$1,D36=$BW$1,D36=$CP$1,D37=$BW$1,D37=$CP$1),0,1)))</f>
        <v>1</v>
      </c>
      <c r="CR33" s="3">
        <f>IF($A33&gt;='FG1125way_Regular Symbol(2wild)'!G$16,"",IF(E33=0,"",IF(OR(E33=$BW$1,E34=$BW$1,E35=$BW$1,E33=$CP$1,E34=$CP$1,E35=$CP$1,E36=$BW$1,E36=$CP$1,E37=$BW$1,E37=$CP$1),0,1)))</f>
        <v>1</v>
      </c>
      <c r="CS33" s="3">
        <f>IF($A33&gt;='FG1125way_Regular Symbol(2wild)'!H$16,"",IF(F33=0,"",IF(OR(F33=$BW$1,F34=$BW$1,F35=$BW$1,F33=$CP$1,F34=$CP$1,F35=$CP$1,F36=$BW$1,F36=$CP$1,F37=$BW$1,F37=$CP$1),0,1)))</f>
        <v>1</v>
      </c>
      <c r="CU33" s="3">
        <f>IF($A33&gt;='FG1125way_Regular Symbol(2wild)'!D$16,"",IF(B33=0,"",IF(OR(B33=$BW$1,B34=$BW$1,B35=$BW$1,B33=$CV$1,B34=$CV$1,B35=$CV$1),0,1)))</f>
        <v>1</v>
      </c>
      <c r="CV33" s="3">
        <f>IF($A33&gt;='FG1125way_Regular Symbol(2wild)'!E$16,"",IF(C33=0,"",IF(OR(C33=$BW$1,C34=$BW$1,C35=$BW$1,C33=$CV$1,C34=$CV$1,C35=$CV$1),0,1)))</f>
        <v>1</v>
      </c>
      <c r="CW33" s="3">
        <f>IF($A33&gt;='FG1125way_Regular Symbol(2wild)'!F$16,"",IF(D33=0,"",IF(OR(D33=$BW$1,D34=$BW$1,D35=$BW$1,D33=$CV$1,D34=$CV$1,D35=$CV$1,D36=$BW$1,D36=$CV$1,D37=$BW$1,D37=$CV$1),0,1)))</f>
        <v>1</v>
      </c>
      <c r="CX33" s="3">
        <f>IF($A33&gt;='FG1125way_Regular Symbol(2wild)'!G$16,"",IF(E33=0,"",IF(OR(E33=$BW$1,E34=$BW$1,E35=$BW$1,E33=$CV$1,E34=$CV$1,E35=$CV$1,E36=$BW$1,E36=$CV$1,E37=$BW$1,E37=$CV$1),0,1)))</f>
        <v>1</v>
      </c>
      <c r="CY33" s="3">
        <f>IF($A33&gt;='FG1125way_Regular Symbol(2wild)'!H$16,"",IF(F33=0,"",IF(OR(F33=$BW$1,F34=$BW$1,F35=$BW$1,F33=$CV$1,F34=$CV$1,F35=$CV$1,F36=$BW$1,F36=$CV$1,F37=$BW$1,F37=$CV$1),0,1)))</f>
        <v>1</v>
      </c>
    </row>
    <row r="34" spans="1:103">
      <c r="A34" s="337">
        <f>IF('FG_243way_Regular Symbol'!L33="","",'FG_243way_Regular Symbol'!L33)</f>
        <v>30</v>
      </c>
      <c r="B34" s="191" t="str">
        <f>IF('FG_576way_Regular Symbol(2wild)'!Q33="",
IF($A34-'FG_576way_Regular Symbol(2wild)'!D$16&gt;='FG_1125way_RegularＸ_W()'!B$2-1,"",VLOOKUP($A34-'FG_243way_Regular Symbol'!D$16,'FG_576way_Regular Symbol(2wild)'!$P$3:$U$99,'FG_1125way_RegularＸ_W()'!B$3+1,FALSE)),
'FG_576way_Regular Symbol(2wild)'!Q33)</f>
        <v>K</v>
      </c>
      <c r="C34" s="191" t="str">
        <f>IF('FG_576way_Regular Symbol(2wild)'!R33="",
IF($A34-'FG_576way_Regular Symbol(2wild)'!E$16&gt;='FG_1125way_RegularＸ_W()'!C$2-1,"",VLOOKUP($A34-'FG_243way_Regular Symbol'!E$16,'FG_576way_Regular Symbol(2wild)'!$P$3:$U$99,'FG_1125way_RegularＸ_W()'!C$3+1,FALSE)),
'FG_576way_Regular Symbol(2wild)'!R33)</f>
        <v>S1</v>
      </c>
      <c r="D34" s="191" t="str">
        <f>IF('FG_576way_Regular Symbol(2wild)'!S33="",
IF($A34-'FG_576way_Regular Symbol(2wild)'!F$16&gt;='FG_1125way_RegularＸ_W()'!D$2-1,"",VLOOKUP($A34-'FG_243way_Regular Symbol'!F$16,'FG_576way_Regular Symbol(2wild)'!$P$3:$U$99,'FG_1125way_RegularＸ_W()'!D$3+1,FALSE)),
'FG_576way_Regular Symbol(2wild)'!S33)</f>
        <v>Q</v>
      </c>
      <c r="E34" s="191" t="str">
        <f>IF('FG_576way_Regular Symbol(2wild)'!T33="",
IF($A34-'FG_576way_Regular Symbol(2wild)'!G$16&gt;='FG_1125way_RegularＸ_W()'!E$2-1,"",VLOOKUP($A34-'FG_243way_Regular Symbol'!G$16,'FG_576way_Regular Symbol(2wild)'!$P$3:$U$99,'FG_1125way_RegularＸ_W()'!E$3+1,FALSE)),
'FG_576way_Regular Symbol(2wild)'!T33)</f>
        <v>M5</v>
      </c>
      <c r="F34" s="191" t="str">
        <f>IF('FG_576way_Regular Symbol(2wild)'!U33="",
IF($A34-'FG_576way_Regular Symbol(2wild)'!H$16&gt;='FG_1125way_RegularＸ_W()'!F$2-1,"",VLOOKUP($A34-'FG_243way_Regular Symbol'!H$16,'FG_576way_Regular Symbol(2wild)'!$P$3:$U$99,'FG_1125way_RegularＸ_W()'!F$3+1,FALSE)),
'FG_576way_Regular Symbol(2wild)'!U33)</f>
        <v>J</v>
      </c>
      <c r="N34" s="363">
        <f t="shared" si="0"/>
        <v>30</v>
      </c>
      <c r="O34" s="344">
        <f>IF($A34&gt;='FG1125way_Regular Symbol(2wild)'!D$16,"",IF(B34="","",IF(OR(B34=$O$1,B34=$P$1,B35=$O$1,B35=$P$1,B36=$O$1,B36=$P$1),0,1)))</f>
        <v>1</v>
      </c>
      <c r="P34" s="344">
        <f>IF($A34&gt;='FG1125way_Regular Symbol(2wild)'!E$16,"",IF(C34="","",IF(OR(C34=$O$1,C34=$P$1,C35=$O$1,C35=$P$1,C36=$O$1,C36=$P$1),0,1)))</f>
        <v>0</v>
      </c>
      <c r="Q34" s="344">
        <f>IF($A34&gt;='FG1125way_Regular Symbol(2wild)'!F$16,"",IF(D34="","",IF(OR(D34=$O$1,D34=$P$1,D35=$O$1,D35=$P$1,D36=$O$1,D36=$P$1,D37=$O$1,D37=$P$1,D38=$O$1,D38=$P$1),0,1)))</f>
        <v>1</v>
      </c>
      <c r="R34" s="344">
        <f>IF($A34&gt;='FG1125way_Regular Symbol(2wild)'!G$16,"",IF(E34="","",IF(OR(E34=$O$1,E34=$P$1,E35=$O$1,E35=$P$1,E36=$O$1,E36=$P$1,E37=$O$1,E37=$P$1,E38=$O$1,E38=$P$1),0,1)))</f>
        <v>1</v>
      </c>
      <c r="S34" s="344">
        <f>IF($A34&gt;='FG1125way_Regular Symbol(2wild)'!H$16,"",IF(F34="","",IF(OR(F34=$O$1,F34=$P$1,F35=$O$1,F35=$P$1,F36=$O$1,F36=$P$1,F37=$O$1,F37=$P$1,F38=$O$1,F38=$P$1),0,1)))</f>
        <v>1</v>
      </c>
      <c r="U34" s="344">
        <f>IF($A34&gt;='FG1125way_Regular Symbol(2wild)'!D$16,"",IF(B34=0,"",IF(OR(B34=$U$1,B34=$V$1,B35=$U$1,B35=$V$1,B36=$U$1,B36=$V$1),0,1)))</f>
        <v>0</v>
      </c>
      <c r="V34" s="344">
        <f>IF($A34&gt;='FG1125way_Regular Symbol(2wild)'!E$16,"",IF(C34=0,"",IF(OR(C34=$U$1,C34=$V$1,C35=$U$1,C35=$V$1,C36=$U$1,C36=$V$1),0,1)))</f>
        <v>1</v>
      </c>
      <c r="W34" s="3">
        <f>IF($A34&gt;='FG1125way_Regular Symbol(2wild)'!F$16,"",IF(D34=0,"",IF(OR(D34=$U$1,D34=$V$1,D35=$U$1,D35=$V$1,D36=$U$1,D36=$V$1,D37=$U$1,D37=$V$1,D38=$U$1,D38=$V$1),0,1)))</f>
        <v>0</v>
      </c>
      <c r="X34" s="3">
        <f>IF($A34&gt;='FG1125way_Regular Symbol(2wild)'!G$16,"",IF(E34=0,"",IF(OR(E34=$U$1,E34=$V$1,E35=$U$1,E35=$V$1,E36=$U$1,E36=$V$1,E37=$U$1,E37=$V$1,E38=$U$1,E38=$V$1),0,1)))</f>
        <v>1</v>
      </c>
      <c r="Y34" s="3">
        <f>IF($A34&gt;='FG1125way_Regular Symbol(2wild)'!H$16,"",IF(F34=0,"",IF(OR(F34=$U$1,F34=$V$1,F35=$U$1,F35=$V$1,F36=$U$1,F36=$V$1,F37=$U$1,F37=$V$1,F38=$U$1,F38=$V$1),0,1)))</f>
        <v>1</v>
      </c>
      <c r="AA34" s="344">
        <f>IF($A34&gt;='FG1125way_Regular Symbol(2wild)'!D$16,"",IF(B34=0,"",IF(OR(B34=$AA$1,B34=$AB$1,B35=$AA$1,B35=$AB$1,B36=$AA$1,,B36=$AB$1),0,1)))</f>
        <v>1</v>
      </c>
      <c r="AB34" s="344">
        <f>IF($A34&gt;='FG1125way_Regular Symbol(2wild)'!E$16,"",IF(C34=0,"",IF(OR(C34=$AA$1,C34=$AB$1,C35=$AA$1,C35=$AB$1,C36=$AA$1,,C36=$AB$1),0,1)))</f>
        <v>1</v>
      </c>
      <c r="AC34" s="3">
        <f>IF($A34&gt;='FG1125way_Regular Symbol(2wild)'!F$16,"",IF(D34=0,"",IF(OR(D34=$AA$1,D34=$AB$1,D35=$AA$1,D35=$AB$1,D36=$AA$1,D36=$AB$1,D37=$AA$1,D37=$AB$1,D38=$AA$1,D38=$AB$1),0,1)))</f>
        <v>0</v>
      </c>
      <c r="AD34" s="3">
        <f>IF($A34&gt;='FG1125way_Regular Symbol(2wild)'!G$16,"",IF(E34=0,"",IF(OR(E34=$AA$1,E34=$AB$1,E35=$AA$1,E35=$AB$1,E36=$AA$1,E36=$AB$1,E37=$AA$1,E37=$AB$1,E38=$AA$1,E38=$AB$1),0,1)))</f>
        <v>1</v>
      </c>
      <c r="AE34" s="3">
        <f>IF($A34&gt;='FG1125way_Regular Symbol(2wild)'!H$16,"",IF(F34=0,"",IF(OR(F34=$AA$1,F34=$AB$1,F35=$AA$1,F35=$AB$1,F36=$AA$1,F36=$AB$1,F37=$AA$1,F37=$AB$1,F38=$AA$1,F38=$AB$1),0,1)))</f>
        <v>1</v>
      </c>
      <c r="AG34" s="344">
        <f>IF($A34&gt;='FG1125way_Regular Symbol(2wild)'!D$16,"",IF(B34=0,"",IF(OR(B34=$AG$1,B34=$AH$1,B35=$AG$1,B35=$AH$1,B36=$AG$1,B36=$AH$1),0,1)))</f>
        <v>1</v>
      </c>
      <c r="AH34" s="344">
        <f>IF($A34&gt;='FG1125way_Regular Symbol(2wild)'!E$16,"",IF(C34=0,"",IF(OR(C34=$AG$1,C34=$AH$1,C35=$AG$1,C35=$AH$1,C36=$AG$1,C36=$AH$1),0,1)))</f>
        <v>1</v>
      </c>
      <c r="AI34" s="3">
        <f>IF($A34&gt;='FG1125way_Regular Symbol(2wild)'!F$16,"",IF(D34=0,"",IF(OR(D34=$AG$1,D34=$AH$1,D35=$AG$1,D35=$AH$1,D36=$AG$1,D36=$AH$1,D37=$AG$1,D37=$AH$1,D38=$AG$1,D38=$AH$1),0,1)))</f>
        <v>1</v>
      </c>
      <c r="AJ34" s="3">
        <f>IF($A34&gt;='FG1125way_Regular Symbol(2wild)'!G$16,"",IF(E34=0,"",IF(OR(E34=$AG$1,E34=$AH$1,E35=$AG$1,E35=$AH$1,E36=$AG$1,E36=$AH$1,E37=$AG$1,E37=$AH$1,E38=$AG$1,E38=$AH$1),0,1)))</f>
        <v>1</v>
      </c>
      <c r="AK34" s="3">
        <f>IF($A34&gt;='FG1125way_Regular Symbol(2wild)'!H$16,"",IF(F34=0,"",IF(OR(F34=$AG$1,F34=$AH$1,F35=$AG$1,F35=$AH$1,F36=$AG$1,F36=$AH$1,F37=$AG$1,F37=$AH$1,F38=$AG$1,F38=$AH$1),0,1)))</f>
        <v>1</v>
      </c>
      <c r="AM34" s="344">
        <f>IF($A34&gt;='FG1125way_Regular Symbol(2wild)'!D$16,"",IF(B34=0,"",IF(OR(B34=$AM$1,B34=$AN$1,B35=$AM$1,B35=$AN$1,B36=$AM$1,B36=$AN$1),0,1)))</f>
        <v>1</v>
      </c>
      <c r="AN34" s="344">
        <f>IF($A34&gt;='FG1125way_Regular Symbol(2wild)'!E$16,"",IF(C34=0,"",IF(OR(C34=$AM$1,C34=$AN$1,C35=$AM$1,C35=$AN$1,C36=$AM$1,C36=$AN$1),0,1)))</f>
        <v>0</v>
      </c>
      <c r="AO34" s="3">
        <f>IF($A34&gt;='FG1125way_Regular Symbol(2wild)'!F$16,"",IF(D34=0,"",IF(OR(D34=$AM$1,D34=$AN$1,D35=$AM$1,D35=$AN$1,D36=$AM$1,D36=$AN$1,D37=$AM$1,D37=$AN$1,D38=$AM$1,D38=$AN$1),0,1)))</f>
        <v>1</v>
      </c>
      <c r="AP34" s="3">
        <f>IF($A34&gt;='FG1125way_Regular Symbol(2wild)'!G$16,"",IF(E34=0,"",IF(OR(E34=$AM$1,E34=$AN$1,E35=$AM$1,E35=$AN$1,E36=$AM$1,E36=$AN$1,E37=$AM$1,E37=$AN$1,E38=$AM$1,E38=$AN$1),0,1)))</f>
        <v>0</v>
      </c>
      <c r="AQ34" s="3">
        <f>IF($A34&gt;='FG1125way_Regular Symbol(2wild)'!H$16,"",IF(F34=0,"",IF(OR(F34=$AM$1,F34=$AN$1,F35=$AM$1,F35=$AN$1,F36=$AM$1,F36=$AN$1,F37=$AM$1,F37=$AN$1,F38=$AM$1,F38=$AN$1),0,1)))</f>
        <v>0</v>
      </c>
      <c r="AS34" s="344">
        <f>IF($A34&gt;='FG1125way_Regular Symbol(2wild)'!D$16,"",IF(B34=0,"",IF(OR(B34=$AM$1,B34=$AT$1,B35=$AM$1,B35=$AT$1,B36=$AM$1,B36=$AT$1),0,1)))</f>
        <v>1</v>
      </c>
      <c r="AT34" s="344">
        <f>IF($A34&gt;='FG1125way_Regular Symbol(2wild)'!E$16,"",IF(C34=0,"",IF(OR(C34=$AM$1,C34=$AT$1,C35=$AM$1,C35=$AT$1,C36=$AM$1,C36=$AT$1),0,1)))</f>
        <v>1</v>
      </c>
      <c r="AU34" s="3">
        <f>IF($A34&gt;='FG1125way_Regular Symbol(2wild)'!F$16,"",IF(D34=0,"",IF(OR(D34=$AM$1,D34=$AT$1,D35=$AM$1,D35=$AT$1,D36=$AM$1,D36=$AT$1,D37=$AM$1,D37=$AT$1,D38=$AM$1,D38=$AT$1),0,1)))</f>
        <v>1</v>
      </c>
      <c r="AV34" s="3">
        <f>IF($A34&gt;='FG1125way_Regular Symbol(2wild)'!G$16,"",IF(E34=0,"",IF(OR(E34=$AM$1,E34=$AT$1,E35=$AM$1,E35=$AT$1,E36=$AM$1,E36=$AT$1,E37=$AM$1,E37=$AT$1,E38=$AM$1,E38=$AT$1),0,1)))</f>
        <v>1</v>
      </c>
      <c r="AW34" s="3">
        <f>IF($A34&gt;='FG1125way_Regular Symbol(2wild)'!H$16,"",IF(F34=0,"",IF(OR(F34=$AM$1,F34=$AT$1,F35=$AM$1,F35=$AT$1,F36=$AM$1,F36=$AT$1,F37=$AM$1,F37=$AT$1,F38=$AM$1,F38=$AT$1),0,1)))</f>
        <v>1</v>
      </c>
      <c r="AY34" s="344">
        <f>IF($A34&gt;='FG1125way_Regular Symbol(2wild)'!D$16,"",IF(B34=0,"",IF(OR(B34=$AM$1,B34=$AZ$1,B35=$AM$1,B35=$AZ$1,B36=$AM$1,B36=$AZ$1),0,1)))</f>
        <v>1</v>
      </c>
      <c r="AZ34" s="344">
        <f>IF($A34&gt;='FG1125way_Regular Symbol(2wild)'!E$16,"",IF(C34=0,"",IF(OR(C34=$AM$1,C34=$AZ$1,C35=$AM$1,C35=$AZ$1,C36=$AM$1,C36=$AZ$1),0,1)))</f>
        <v>1</v>
      </c>
      <c r="BA34" s="3">
        <f>IF($A34&gt;='FG1125way_Regular Symbol(2wild)'!F$16,"",IF(D34=0,"",IF(OR(D34=$AM$1,D34=$AZ$1,D35=$AM$1,D35=$AZ$1,D36=$AM$1,D36=$AZ$1,D37=$AM$1,D37=$AZ$1,D38=$AM$1,D38=$AZ$1),0,1)))</f>
        <v>1</v>
      </c>
      <c r="BB34" s="3">
        <f>IF($A34&gt;='FG1125way_Regular Symbol(2wild)'!G$16,"",IF(E34=0,"",IF(OR(E34=$AM$1,E34=$AZ$1,E35=$AM$1,E35=$AZ$1,E36=$AM$1,E36=$AZ$1,E37=$AM$1,E37=$AZ$1,E38=$AM$1,E38=$AZ$1),0,1)))</f>
        <v>1</v>
      </c>
      <c r="BC34" s="3">
        <f>IF($A34&gt;='FG1125way_Regular Symbol(2wild)'!H$16,"",IF(F34=0,"",IF(OR(F34=$AM$1,F34=$AZ$1,F35=$AM$1,F35=$AZ$1,F36=$AM$1,F36=$AZ$1,F37=$AM$1,F37=$AZ$1,F38=$AM$1,F38=$AZ$1),0,1)))</f>
        <v>1</v>
      </c>
      <c r="BE34" s="344">
        <f>IF($A34&gt;='FG_576way_Regular Symbol(2wild)'!D$16,"",IF(B34=0,"",IF(OR(B34=$AM$1,B34=$BF$1,B35=$AM$1,B35=$BF$1,B36=$AM$1,B36=$BF$1),0,1)))</f>
        <v>1</v>
      </c>
      <c r="BF34" s="344">
        <f>IF($A34&gt;='FG_576way_Regular Symbol(2wild)'!E$16,"",IF(C34=0,"",IF(OR(C34=$AM$1,C34=$BF$1,C35=$AM$1,C35=$BF$1,C36=$AM$1,C36=$BF$1),0,1)))</f>
        <v>1</v>
      </c>
      <c r="BG34" s="3">
        <f>IF($A34&gt;='FG_576way_Regular Symbol(2wild)'!F$16,"",IF(D34=0,"",IF(OR(D34=$AM$1,D34=$BF$1,D35=$AM$1,D35=$BF$1,D36=$AM$1,D36=$BF$1,D37=$AM$1,D37=$BF$1,D38=$AM$1,D38=$BF$1),0,1)))</f>
        <v>1</v>
      </c>
      <c r="BH34" s="3">
        <f>IF($A34&gt;='FG_576way_Regular Symbol(2wild)'!G$16,"",IF(E34=0,"",IF(OR(E34=$AM$1,E34=$BF$1,E35=$AM$1,E35=$BF$1,E36=$AM$1,E36=$BF$1,E37=$AM$1,E37=$BF$1,E38=$AM$1,E38=$BF$1),0,1)))</f>
        <v>1</v>
      </c>
      <c r="BI34" s="3">
        <f>IF($A34&gt;='FG_576way_Regular Symbol(2wild)'!H$16,"",IF(F34=0,"",IF(OR(F34=$AM$1,F34=$BF$1,F35=$AM$1,F35=$BF$1,F36=$AM$1,F36=$BF$1,F37=$AM$1,F37=$BF$1,F38=$AM$1,F38=$BF$1),0,1)))</f>
        <v>1</v>
      </c>
      <c r="BK34" s="344">
        <f>IF($A34&gt;='FG_576way_Regular Symbol(2wild)'!D$16,"",IF(B34=0,"",IF(OR(B34=$AM$1,B34=$BL$1,B35=$AM$1,B35=$BL$1,B36=$AM$1,B36=$BL$1),0,1)))</f>
        <v>1</v>
      </c>
      <c r="BL34" s="344">
        <f>IF($A34&gt;='FG_576way_Regular Symbol(2wild)'!E$16,"",IF(C34=0,"",IF(OR(C34=$AM$1,C34=$BL$1,C35=$AM$1,C35=$BL$1,C36=$AM$1,C36=$BL$1),0,1)))</f>
        <v>1</v>
      </c>
      <c r="BM34" s="3">
        <f>IF($A34&gt;='FG_576way_Regular Symbol(2wild)'!F$16,"",IF(D34=0,"",IF(OR(D34=$AM$1,D34=$BL$1,D35=$AM$1,D35=$BL$1,D36=$AM$1,D36=$BL$1,D37=$AM$1,D37=$BL$1),0,1)))</f>
        <v>1</v>
      </c>
      <c r="BN34" s="3">
        <f>IF($A34&gt;='FG_576way_Regular Symbol(2wild)'!G$16,"",IF(E34=0,"",IF(OR(E34=$AM$1,E34=$BL$1,E35=$AM$1,E35=$BL$1,E36=$AM$1,E36=$BL$1,E37=$AM$1,E37=$BL$1),0,1)))</f>
        <v>1</v>
      </c>
      <c r="BO34" s="3">
        <f>IF($A34&gt;='FG_576way_Regular Symbol(2wild)'!H$16,"",IF(F34=0,"",IF(OR(F34=$AM$1,F34=$BL$1,F35=$AM$1,F35=$BL$1,F36=$AM$1,F36=$BL$1,F37=$AM$1,F37=$BL$1),0,1)))</f>
        <v>1</v>
      </c>
      <c r="BQ34" s="3">
        <f>IF($A34&gt;='FG1125way_Regular Symbol(2wild)'!D$16,"",IF(B34=0,"",IF(OR(B34=$BQ$1,B34=$BR$1,B35=$BQ$1,B35=$BR$1,B36=$BQ$1,B36=$BR$1),0,1)))</f>
        <v>1</v>
      </c>
      <c r="BR34" s="3">
        <f>IF($A34&gt;='FG1125way_Regular Symbol(2wild)'!E$16,"",IF(C34=0,"",IF(OR(C34=$BQ$1,C34=$BR$1,C35=$BQ$1,C35=$BR$1,C36=$BQ$1,C36=$BR$1),0,1)))</f>
        <v>1</v>
      </c>
      <c r="BS34" s="3">
        <f>IF($A34&gt;='FG1125way_Regular Symbol(2wild)'!F$16,"",IF(D34=0,"",IF(OR(D34=$BQ$1,D34=$BR$1,D35=$BQ$1,D35=$BR$1,D36=$BQ$1,D36=$BR$1,D37=$BQ$1,D37=$BR$1,D38=$BQ$1,D38=$BR$1),0,1)))</f>
        <v>1</v>
      </c>
      <c r="BT34" s="3">
        <f>IF($A34&gt;='FG1125way_Regular Symbol(2wild)'!G$16,"",IF(E34=0,"",IF(OR(E34=$BQ$1,E34=$BR$1,E35=$BQ$1,E35=$BR$1,E36=$BQ$1,E36=$BR$1,E37=$BQ$1,E37=$BR$1,E38=$BQ$1,E38=$BR$1),0,1)))</f>
        <v>1</v>
      </c>
      <c r="BU34" s="3">
        <f>IF($A34&gt;='FG1125way_Regular Symbol(2wild)'!H$16,"",IF(F34=0,"",IF(OR(F34=$BQ$1,F34=$BR$1,F35=$BQ$1,F35=$BR$1,F36=$BQ$1,F36=$BR$1,F37=$BQ$1,F37=$BR$1,F38=$BQ$1,F38=$BR$1),0,1)))</f>
        <v>1</v>
      </c>
      <c r="BW34" s="3">
        <f>IF($A34&gt;='FG1125way_Regular Symbol(2wild)'!D$16,"",IF(B34=0,"",IF(OR(B34=$BW$1,B35=$BW$1,B36=$BW$1,B34=$BX$1,B35=$BX$1,B36=$BX$1),0,1)))</f>
        <v>0</v>
      </c>
      <c r="BX34" s="3">
        <f>IF($A34&gt;='FG1125way_Regular Symbol(2wild)'!E$16,"",IF(C34=0,"",IF(OR(C34=$BW$1,C35=$BW$1,C36=$BW$1,C34=$BX$1,C35=$BX$1,C36=$BX$1),0,1)))</f>
        <v>1</v>
      </c>
      <c r="BY34" s="3">
        <f>IF($A34&gt;='FG1125way_Regular Symbol(2wild)'!F$16,"",IF(D34=0,"",IF(OR(D34=$BW$1,D35=$BW$1,D36=$BW$1,D34=$BX$1,D35=$BX$1,D36=$BX$1,D37=$BW$1,D37=$BX$1,D38=$BW$1,D38=$BX$1),0,1)))</f>
        <v>1</v>
      </c>
      <c r="BZ34" s="3">
        <f>IF($A34&gt;='FG1125way_Regular Symbol(2wild)'!G$16,"",IF(E34=0,"",IF(OR(E34=$BW$1,E35=$BW$1,E36=$BW$1,E34=$BX$1,E35=$BX$1,E36=$BX$1,E37=$BW$1,E37=$BX$1,E38=$BW$1,E38=$BX$1),0,1)))</f>
        <v>0</v>
      </c>
      <c r="CA34" s="3">
        <f>IF($A34&gt;='FG1125way_Regular Symbol(2wild)'!H$16,"",IF(F34=0,"",IF(OR(F34=$BW$1,F35=$BW$1,F36=$BW$1,F34=$BX$1,F35=$BX$1,F36=$BX$1,F37=$BW$1,F37=$BX$1,F38=$BW$1,F38=$BX$1),0,1)))</f>
        <v>0</v>
      </c>
      <c r="CC34" s="3">
        <f>IF($A34&gt;='FG1125way_Regular Symbol(2wild)'!D$16,"",IF(B34=0,"",IF(OR(B34=$BW$1,B35=$BW$1,B36=$BW$1,B34=$CD$1,B35=$CD$1,B36=$CD$1),0,1)))</f>
        <v>1</v>
      </c>
      <c r="CD34" s="3">
        <f>IF($A34&gt;='FG1125way_Regular Symbol(2wild)'!E$16,"",IF(C34=0,"",IF(OR(C34=$BW$1,C35=$BW$1,C36=$BW$1,C34=$CD$1,C35=$CD$1,C36=$CD$1),0,1)))</f>
        <v>1</v>
      </c>
      <c r="CE34" s="3">
        <f>IF($A34&gt;='FG1125way_Regular Symbol(2wild)'!F$16,"",IF(D34=0,"",IF(OR(D34=$BW$1,D35=$BW$1,D36=$BW$1,D34=$CD$1,D35=$CD$1,D36=$CD$1,D37=$BW$1,D37=$CD$1,D38=$BW$1,D38=$CD$1),0,1)))</f>
        <v>0</v>
      </c>
      <c r="CF34" s="3">
        <f>IF($A34&gt;='FG1125way_Regular Symbol(2wild)'!G$16,"",IF(E34=0,"",IF(OR(E34=$BW$1,E35=$BW$1,E36=$BW$1,E34=$CD$1,E35=$CD$1,E36=$CD$1,E37=$BW$1,E37=$CD$1,E38=$BW$1,E38=$CD$1),0,1)))</f>
        <v>1</v>
      </c>
      <c r="CG34" s="3">
        <f>IF($A34&gt;='FG1125way_Regular Symbol(2wild)'!H$16,"",IF(F34=0,"",IF(OR(F34=$BW$1,F35=$BW$1,F36=$BW$1,F34=$CD$1,F35=$CD$1,F36=$CD$1,F37=$BW$1,F37=$CD$1,F38=$BW$1,F38=$CD$1),0,1)))</f>
        <v>1</v>
      </c>
      <c r="CI34" s="3">
        <f>IF($A34&gt;='FG1125way_Regular Symbol(2wild)'!D$16,"",IF(B34=0,"",IF(OR(B34=$BW$1,B35=$BW$1,B36=$BW$1,B34=$CJ$1,B35=$CJ$1,B36=$CJ$1),0,1)))</f>
        <v>1</v>
      </c>
      <c r="CJ34" s="3">
        <f>IF($A34&gt;='FG1125way_Regular Symbol(2wild)'!E$16,"",IF(C34=0,"",IF(OR(C34=$BW$1,C35=$BW$1,C36=$BW$1,C34=$CJ$1,C35=$CJ$1,C36=$CJ$1),0,1)))</f>
        <v>1</v>
      </c>
      <c r="CK34" s="3">
        <f>IF($A34&gt;='FG1125way_Regular Symbol(2wild)'!F$16,"",IF(D34=0,"",IF(OR(D34=$BW$1,D35=$BW$1,D36=$BW$1,D34=$CJ$1,D35=$CJ$1,D36=$CJ$1,D37=$BW$1,D37=$CJ$1,D38=$BW$1,D38=$CJ$1),0,1)))</f>
        <v>1</v>
      </c>
      <c r="CL34" s="3">
        <f>IF($A34&gt;='FG1125way_Regular Symbol(2wild)'!G$16,"",IF(E34=0,"",IF(OR(E34=$BW$1,E35=$BW$1,E36=$BW$1,E34=$CJ$1,E35=$CJ$1,E36=$CJ$1,E37=$BW$1,E37=$CJ$1,E38=$BW$1,E38=$CJ$1),0,1)))</f>
        <v>1</v>
      </c>
      <c r="CM34" s="3">
        <f>IF($A34&gt;='FG1125way_Regular Symbol(2wild)'!H$16,"",IF(F34=0,"",IF(OR(F34=$BW$1,F35=$BW$1,F36=$BW$1,F34=$CJ$1,F35=$CJ$1,F36=$CJ$1,F37=$BW$1,F37=$CJ$1,F38=$BW$1,F38=$CJ$1),0,1)))</f>
        <v>0</v>
      </c>
      <c r="CO34" s="3">
        <f>IF($A34&gt;='FG1125way_Regular Symbol(2wild)'!D$16,"",IF(B34=0,"",IF(OR(B34=$BW$1,B35=$BW$1,B36=$BW$1,B34=$CP$1,B35=$CP$1,B36=$CP$1),0,1)))</f>
        <v>1</v>
      </c>
      <c r="CP34" s="3">
        <f>IF($A34&gt;='FG1125way_Regular Symbol(2wild)'!E$16,"",IF(C34=0,"",IF(OR(C34=$BW$1,C35=$BW$1,C36=$BW$1,C34=$CP$1,C35=$CP$1,C36=$CP$1),0,1)))</f>
        <v>1</v>
      </c>
      <c r="CQ34" s="3">
        <f>IF($A34&gt;='FG1125way_Regular Symbol(2wild)'!F$16,"",IF(D34=0,"",IF(OR(D34=$BW$1,D35=$BW$1,D36=$BW$1,D34=$CP$1,D35=$CP$1,D36=$CP$1,D37=$BW$1,D37=$CP$1,D38=$BW$1,D38=$CP$1),0,1)))</f>
        <v>1</v>
      </c>
      <c r="CR34" s="3">
        <f>IF($A34&gt;='FG1125way_Regular Symbol(2wild)'!G$16,"",IF(E34=0,"",IF(OR(E34=$BW$1,E35=$BW$1,E36=$BW$1,E34=$CP$1,E35=$CP$1,E36=$CP$1,E37=$BW$1,E37=$CP$1,E38=$BW$1,E38=$CP$1),0,1)))</f>
        <v>0</v>
      </c>
      <c r="CS34" s="3">
        <f>IF($A34&gt;='FG1125way_Regular Symbol(2wild)'!H$16,"",IF(F34=0,"",IF(OR(F34=$BW$1,F35=$BW$1,F36=$BW$1,F34=$CP$1,F35=$CP$1,F36=$CP$1,F37=$BW$1,F37=$CP$1,F38=$BW$1,F38=$CP$1),0,1)))</f>
        <v>1</v>
      </c>
      <c r="CU34" s="3">
        <f>IF($A34&gt;='FG1125way_Regular Symbol(2wild)'!D$16,"",IF(B34=0,"",IF(OR(B34=$BW$1,B35=$BW$1,B36=$BW$1,B34=$CV$1,B35=$CV$1,B36=$CV$1),0,1)))</f>
        <v>1</v>
      </c>
      <c r="CV34" s="3">
        <f>IF($A34&gt;='FG1125way_Regular Symbol(2wild)'!E$16,"",IF(C34=0,"",IF(OR(C34=$BW$1,C35=$BW$1,C36=$BW$1,C34=$CV$1,C35=$CV$1,C36=$CV$1),0,1)))</f>
        <v>1</v>
      </c>
      <c r="CW34" s="3">
        <f>IF($A34&gt;='FG1125way_Regular Symbol(2wild)'!F$16,"",IF(D34=0,"",IF(OR(D34=$BW$1,D35=$BW$1,D36=$BW$1,D34=$CV$1,D35=$CV$1,D36=$CV$1,D37=$BW$1,D37=$CV$1,D38=$BW$1,D38=$CV$1),0,1)))</f>
        <v>1</v>
      </c>
      <c r="CX34" s="3">
        <f>IF($A34&gt;='FG1125way_Regular Symbol(2wild)'!G$16,"",IF(E34=0,"",IF(OR(E34=$BW$1,E35=$BW$1,E36=$BW$1,E34=$CV$1,E35=$CV$1,E36=$CV$1,E37=$BW$1,E37=$CV$1,E38=$BW$1,E38=$CV$1),0,1)))</f>
        <v>1</v>
      </c>
      <c r="CY34" s="3">
        <f>IF($A34&gt;='FG1125way_Regular Symbol(2wild)'!H$16,"",IF(F34=0,"",IF(OR(F34=$BW$1,F35=$BW$1,F36=$BW$1,F34=$CV$1,F35=$CV$1,F36=$CV$1,F37=$BW$1,F37=$CV$1,F38=$BW$1,F38=$CV$1),0,1)))</f>
        <v>1</v>
      </c>
    </row>
    <row r="35" spans="1:103">
      <c r="A35" s="337">
        <f>IF('FG_243way_Regular Symbol'!L34="","",'FG_243way_Regular Symbol'!L34)</f>
        <v>31</v>
      </c>
      <c r="B35" s="191" t="str">
        <f>IF('FG_576way_Regular Symbol(2wild)'!Q34="",
IF($A35-'FG_576way_Regular Symbol(2wild)'!D$16&gt;='FG_1125way_RegularＸ_W()'!B$2-1,"",VLOOKUP($A35-'FG_243way_Regular Symbol'!D$16,'FG_576way_Regular Symbol(2wild)'!$P$3:$U$99,'FG_1125way_RegularＸ_W()'!B$3+1,FALSE)),
'FG_576way_Regular Symbol(2wild)'!Q34)</f>
        <v>K</v>
      </c>
      <c r="C35" s="191" t="str">
        <f>IF('FG_576way_Regular Symbol(2wild)'!R34="",
IF($A35-'FG_576way_Regular Symbol(2wild)'!E$16&gt;='FG_1125way_RegularＸ_W()'!C$2-1,"",VLOOKUP($A35-'FG_243way_Regular Symbol'!E$16,'FG_576way_Regular Symbol(2wild)'!$P$3:$U$99,'FG_1125way_RegularＸ_W()'!C$3+1,FALSE)),
'FG_576way_Regular Symbol(2wild)'!R34)</f>
        <v>M5</v>
      </c>
      <c r="D35" s="191" t="str">
        <f>IF('FG_576way_Regular Symbol(2wild)'!S34="",
IF($A35-'FG_576way_Regular Symbol(2wild)'!F$16&gt;='FG_1125way_RegularＸ_W()'!D$2-1,"",VLOOKUP($A35-'FG_243way_Regular Symbol'!F$16,'FG_576way_Regular Symbol(2wild)'!$P$3:$U$99,'FG_1125way_RegularＸ_W()'!D$3+1,FALSE)),
'FG_576way_Regular Symbol(2wild)'!S34)</f>
        <v>Q</v>
      </c>
      <c r="E35" s="191" t="str">
        <f>IF('FG_576way_Regular Symbol(2wild)'!T34="",
IF($A35-'FG_576way_Regular Symbol(2wild)'!G$16&gt;='FG_1125way_RegularＸ_W()'!E$2-1,"",VLOOKUP($A35-'FG_243way_Regular Symbol'!G$16,'FG_576way_Regular Symbol(2wild)'!$P$3:$U$99,'FG_1125way_RegularＸ_W()'!E$3+1,FALSE)),
'FG_576way_Regular Symbol(2wild)'!T34)</f>
        <v>M5</v>
      </c>
      <c r="F35" s="191" t="str">
        <f>IF('FG_576way_Regular Symbol(2wild)'!U34="",
IF($A35-'FG_576way_Regular Symbol(2wild)'!H$16&gt;='FG_1125way_RegularＸ_W()'!F$2-1,"",VLOOKUP($A35-'FG_243way_Regular Symbol'!H$16,'FG_576way_Regular Symbol(2wild)'!$P$3:$U$99,'FG_1125way_RegularＸ_W()'!F$3+1,FALSE)),
'FG_576way_Regular Symbol(2wild)'!U34)</f>
        <v>M5</v>
      </c>
      <c r="N35" s="363">
        <f t="shared" si="0"/>
        <v>31</v>
      </c>
      <c r="O35" s="344">
        <f>IF($A35&gt;='FG1125way_Regular Symbol(2wild)'!D$16,"",IF(B35="","",IF(OR(B35=$O$1,B35=$P$1,B36=$O$1,B36=$P$1,B37=$O$1,B37=$P$1),0,1)))</f>
        <v>1</v>
      </c>
      <c r="P35" s="344">
        <f>IF($A35&gt;='FG1125way_Regular Symbol(2wild)'!E$16,"",IF(C35="","",IF(OR(C35=$O$1,C35=$P$1,C36=$O$1,C36=$P$1,C37=$O$1,C37=$P$1),0,1)))</f>
        <v>0</v>
      </c>
      <c r="Q35" s="344">
        <f>IF($A35&gt;='FG1125way_Regular Symbol(2wild)'!F$16,"",IF(D35="","",IF(OR(D35=$O$1,D35=$P$1,D36=$O$1,D36=$P$1,D37=$O$1,D37=$P$1,D38=$O$1,D38=$P$1,D39=$O$1,D39=$P$1),0,1)))</f>
        <v>1</v>
      </c>
      <c r="R35" s="344">
        <f>IF($A35&gt;='FG1125way_Regular Symbol(2wild)'!G$16,"",IF(E35="","",IF(OR(E35=$O$1,E35=$P$1,E36=$O$1,E36=$P$1,E37=$O$1,E37=$P$1,E38=$O$1,E38=$P$1,E39=$O$1,E39=$P$1),0,1)))</f>
        <v>1</v>
      </c>
      <c r="S35" s="344">
        <f>IF($A35&gt;='FG1125way_Regular Symbol(2wild)'!H$16,"",IF(F35="","",IF(OR(F35=$O$1,F35=$P$1,F36=$O$1,F36=$P$1,F37=$O$1,F37=$P$1,F38=$O$1,F38=$P$1,F39=$O$1,F39=$P$1),0,1)))</f>
        <v>1</v>
      </c>
      <c r="U35" s="344">
        <f>IF($A35&gt;='FG1125way_Regular Symbol(2wild)'!D$16,"",IF(B35=0,"",IF(OR(B35=$U$1,B35=$V$1,B36=$U$1,B36=$V$1,B37=$U$1,B37=$V$1),0,1)))</f>
        <v>0</v>
      </c>
      <c r="V35" s="344">
        <f>IF($A35&gt;='FG1125way_Regular Symbol(2wild)'!E$16,"",IF(C35=0,"",IF(OR(C35=$U$1,C35=$V$1,C36=$U$1,C36=$V$1,C37=$U$1,C37=$V$1),0,1)))</f>
        <v>1</v>
      </c>
      <c r="W35" s="3">
        <f>IF($A35&gt;='FG1125way_Regular Symbol(2wild)'!F$16,"",IF(D35=0,"",IF(OR(D35=$U$1,D35=$V$1,D36=$U$1,D36=$V$1,D37=$U$1,D37=$V$1,D38=$U$1,D38=$V$1,D39=$U$1,D39=$V$1),0,1)))</f>
        <v>0</v>
      </c>
      <c r="X35" s="3">
        <f>IF($A35&gt;='FG1125way_Regular Symbol(2wild)'!G$16,"",IF(E35=0,"",IF(OR(E35=$U$1,E35=$V$1,E36=$U$1,E36=$V$1,E37=$U$1,E37=$V$1,E38=$U$1,E38=$V$1,E39=$U$1,E39=$V$1),0,1)))</f>
        <v>1</v>
      </c>
      <c r="Y35" s="3">
        <f>IF($A35&gt;='FG1125way_Regular Symbol(2wild)'!H$16,"",IF(F35=0,"",IF(OR(F35=$U$1,F35=$V$1,F36=$U$1,F36=$V$1,F37=$U$1,F37=$V$1,F38=$U$1,F38=$V$1,F39=$U$1,F39=$V$1),0,1)))</f>
        <v>1</v>
      </c>
      <c r="AA35" s="344">
        <f>IF($A35&gt;='FG1125way_Regular Symbol(2wild)'!D$16,"",IF(B35=0,"",IF(OR(B35=$AA$1,B35=$AB$1,B36=$AA$1,B36=$AB$1,B37=$AA$1,,B37=$AB$1),0,1)))</f>
        <v>1</v>
      </c>
      <c r="AB35" s="344">
        <f>IF($A35&gt;='FG1125way_Regular Symbol(2wild)'!E$16,"",IF(C35=0,"",IF(OR(C35=$AA$1,C35=$AB$1,C36=$AA$1,C36=$AB$1,C37=$AA$1,,C37=$AB$1),0,1)))</f>
        <v>1</v>
      </c>
      <c r="AC35" s="3">
        <f>IF($A35&gt;='FG1125way_Regular Symbol(2wild)'!F$16,"",IF(D35=0,"",IF(OR(D35=$AA$1,D35=$AB$1,D36=$AA$1,D36=$AB$1,D37=$AA$1,D37=$AB$1,D38=$AA$1,D38=$AB$1,D39=$AA$1,D39=$AB$1),0,1)))</f>
        <v>0</v>
      </c>
      <c r="AD35" s="3">
        <f>IF($A35&gt;='FG1125way_Regular Symbol(2wild)'!G$16,"",IF(E35=0,"",IF(OR(E35=$AA$1,E35=$AB$1,E36=$AA$1,E36=$AB$1,E37=$AA$1,E37=$AB$1,E38=$AA$1,E38=$AB$1,E39=$AA$1,E39=$AB$1),0,1)))</f>
        <v>1</v>
      </c>
      <c r="AE35" s="3">
        <f>IF($A35&gt;='FG1125way_Regular Symbol(2wild)'!H$16,"",IF(F35=0,"",IF(OR(F35=$AA$1,F35=$AB$1,F36=$AA$1,F36=$AB$1,F37=$AA$1,F37=$AB$1,F38=$AA$1,F38=$AB$1,F39=$AA$1,F39=$AB$1),0,1)))</f>
        <v>1</v>
      </c>
      <c r="AG35" s="344">
        <f>IF($A35&gt;='FG1125way_Regular Symbol(2wild)'!D$16,"",IF(B35=0,"",IF(OR(B35=$AG$1,B35=$AH$1,B36=$AG$1,B36=$AH$1,B37=$AG$1,B37=$AH$1),0,1)))</f>
        <v>1</v>
      </c>
      <c r="AH35" s="344">
        <f>IF($A35&gt;='FG1125way_Regular Symbol(2wild)'!E$16,"",IF(C35=0,"",IF(OR(C35=$AG$1,C35=$AH$1,C36=$AG$1,C36=$AH$1,C37=$AG$1,C37=$AH$1),0,1)))</f>
        <v>1</v>
      </c>
      <c r="AI35" s="3">
        <f>IF($A35&gt;='FG1125way_Regular Symbol(2wild)'!F$16,"",IF(D35=0,"",IF(OR(D35=$AG$1,D35=$AH$1,D36=$AG$1,D36=$AH$1,D37=$AG$1,D37=$AH$1,D38=$AG$1,D38=$AH$1,D39=$AG$1,D39=$AH$1),0,1)))</f>
        <v>1</v>
      </c>
      <c r="AJ35" s="3">
        <f>IF($A35&gt;='FG1125way_Regular Symbol(2wild)'!G$16,"",IF(E35=0,"",IF(OR(E35=$AG$1,E35=$AH$1,E36=$AG$1,E36=$AH$1,E37=$AG$1,E37=$AH$1,E38=$AG$1,E38=$AH$1,E39=$AG$1,E39=$AH$1),0,1)))</f>
        <v>1</v>
      </c>
      <c r="AK35" s="3">
        <f>IF($A35&gt;='FG1125way_Regular Symbol(2wild)'!H$16,"",IF(F35=0,"",IF(OR(F35=$AG$1,F35=$AH$1,F36=$AG$1,F36=$AH$1,F37=$AG$1,F37=$AH$1,F38=$AG$1,F38=$AH$1,F39=$AG$1,F39=$AH$1),0,1)))</f>
        <v>1</v>
      </c>
      <c r="AM35" s="344">
        <f>IF($A35&gt;='FG1125way_Regular Symbol(2wild)'!D$16,"",IF(B35=0,"",IF(OR(B35=$AM$1,B35=$AN$1,B36=$AM$1,B36=$AN$1,B37=$AM$1,B37=$AN$1),0,1)))</f>
        <v>1</v>
      </c>
      <c r="AN35" s="344">
        <f>IF($A35&gt;='FG1125way_Regular Symbol(2wild)'!E$16,"",IF(C35=0,"",IF(OR(C35=$AM$1,C35=$AN$1,C36=$AM$1,C36=$AN$1,C37=$AM$1,C37=$AN$1),0,1)))</f>
        <v>0</v>
      </c>
      <c r="AO35" s="3">
        <f>IF($A35&gt;='FG1125way_Regular Symbol(2wild)'!F$16,"",IF(D35=0,"",IF(OR(D35=$AM$1,D35=$AN$1,D36=$AM$1,D36=$AN$1,D37=$AM$1,D37=$AN$1,D38=$AM$1,D38=$AN$1,D39=$AM$1,D39=$AN$1),0,1)))</f>
        <v>0</v>
      </c>
      <c r="AP35" s="3">
        <f>IF($A35&gt;='FG1125way_Regular Symbol(2wild)'!G$16,"",IF(E35=0,"",IF(OR(E35=$AM$1,E35=$AN$1,E36=$AM$1,E36=$AN$1,E37=$AM$1,E37=$AN$1,E38=$AM$1,E38=$AN$1,E39=$AM$1,E39=$AN$1),0,1)))</f>
        <v>0</v>
      </c>
      <c r="AQ35" s="3">
        <f>IF($A35&gt;='FG1125way_Regular Symbol(2wild)'!H$16,"",IF(F35=0,"",IF(OR(F35=$AM$1,F35=$AN$1,F36=$AM$1,F36=$AN$1,F37=$AM$1,F37=$AN$1,F38=$AM$1,F38=$AN$1,F39=$AM$1,F39=$AN$1),0,1)))</f>
        <v>0</v>
      </c>
      <c r="AS35" s="344">
        <f>IF($A35&gt;='FG1125way_Regular Symbol(2wild)'!D$16,"",IF(B35=0,"",IF(OR(B35=$AM$1,B35=$AT$1,B36=$AM$1,B36=$AT$1,B37=$AM$1,B37=$AT$1),0,1)))</f>
        <v>1</v>
      </c>
      <c r="AT35" s="344">
        <f>IF($A35&gt;='FG1125way_Regular Symbol(2wild)'!E$16,"",IF(C35=0,"",IF(OR(C35=$AM$1,C35=$AT$1,C36=$AM$1,C36=$AT$1,C37=$AM$1,C37=$AT$1),0,1)))</f>
        <v>1</v>
      </c>
      <c r="AU35" s="3">
        <f>IF($A35&gt;='FG1125way_Regular Symbol(2wild)'!F$16,"",IF(D35=0,"",IF(OR(D35=$AM$1,D35=$AT$1,D36=$AM$1,D36=$AT$1,D37=$AM$1,D37=$AT$1,D38=$AM$1,D38=$AT$1,D39=$AM$1,D39=$AT$1),0,1)))</f>
        <v>1</v>
      </c>
      <c r="AV35" s="3">
        <f>IF($A35&gt;='FG1125way_Regular Symbol(2wild)'!G$16,"",IF(E35=0,"",IF(OR(E35=$AM$1,E35=$AT$1,E36=$AM$1,E36=$AT$1,E37=$AM$1,E37=$AT$1,E38=$AM$1,E38=$AT$1,E39=$AM$1,E39=$AT$1),0,1)))</f>
        <v>1</v>
      </c>
      <c r="AW35" s="3">
        <f>IF($A35&gt;='FG1125way_Regular Symbol(2wild)'!H$16,"",IF(F35=0,"",IF(OR(F35=$AM$1,F35=$AT$1,F36=$AM$1,F36=$AT$1,F37=$AM$1,F37=$AT$1,F38=$AM$1,F38=$AT$1,F39=$AM$1,F39=$AT$1),0,1)))</f>
        <v>1</v>
      </c>
      <c r="AY35" s="344">
        <f>IF($A35&gt;='FG1125way_Regular Symbol(2wild)'!D$16,"",IF(B35=0,"",IF(OR(B35=$AM$1,B35=$AZ$1,B36=$AM$1,B36=$AZ$1,B37=$AM$1,B37=$AZ$1),0,1)))</f>
        <v>1</v>
      </c>
      <c r="AZ35" s="344">
        <f>IF($A35&gt;='FG1125way_Regular Symbol(2wild)'!E$16,"",IF(C35=0,"",IF(OR(C35=$AM$1,C35=$AZ$1,C36=$AM$1,C36=$AZ$1,C37=$AM$1,C37=$AZ$1),0,1)))</f>
        <v>1</v>
      </c>
      <c r="BA35" s="3">
        <f>IF($A35&gt;='FG1125way_Regular Symbol(2wild)'!F$16,"",IF(D35=0,"",IF(OR(D35=$AM$1,D35=$AZ$1,D36=$AM$1,D36=$AZ$1,D37=$AM$1,D37=$AZ$1,D38=$AM$1,D38=$AZ$1,D39=$AM$1,D39=$AZ$1),0,1)))</f>
        <v>1</v>
      </c>
      <c r="BB35" s="3">
        <f>IF($A35&gt;='FG1125way_Regular Symbol(2wild)'!G$16,"",IF(E35=0,"",IF(OR(E35=$AM$1,E35=$AZ$1,E36=$AM$1,E36=$AZ$1,E37=$AM$1,E37=$AZ$1,E38=$AM$1,E38=$AZ$1,E39=$AM$1,E39=$AZ$1),0,1)))</f>
        <v>1</v>
      </c>
      <c r="BC35" s="3">
        <f>IF($A35&gt;='FG1125way_Regular Symbol(2wild)'!H$16,"",IF(F35=0,"",IF(OR(F35=$AM$1,F35=$AZ$1,F36=$AM$1,F36=$AZ$1,F37=$AM$1,F37=$AZ$1,F38=$AM$1,F38=$AZ$1,F39=$AM$1,F39=$AZ$1),0,1)))</f>
        <v>1</v>
      </c>
      <c r="BE35" s="344">
        <f>IF($A35&gt;='FG_576way_Regular Symbol(2wild)'!D$16,"",IF(B35=0,"",IF(OR(B35=$AM$1,B35=$BF$1,B36=$AM$1,B36=$BF$1,B37=$AM$1,B37=$BF$1),0,1)))</f>
        <v>1</v>
      </c>
      <c r="BF35" s="344">
        <f>IF($A35&gt;='FG_576way_Regular Symbol(2wild)'!E$16,"",IF(C35=0,"",IF(OR(C35=$AM$1,C35=$BF$1,C36=$AM$1,C36=$BF$1,C37=$AM$1,C37=$BF$1),0,1)))</f>
        <v>1</v>
      </c>
      <c r="BG35" s="3">
        <f>IF($A35&gt;='FG_576way_Regular Symbol(2wild)'!F$16,"",IF(D35=0,"",IF(OR(D35=$AM$1,D35=$BF$1,D36=$AM$1,D36=$BF$1,D37=$AM$1,D37=$BF$1,D38=$AM$1,D38=$BF$1,D39=$AM$1,D39=$BF$1),0,1)))</f>
        <v>1</v>
      </c>
      <c r="BH35" s="3">
        <f>IF($A35&gt;='FG_576way_Regular Symbol(2wild)'!G$16,"",IF(E35=0,"",IF(OR(E35=$AM$1,E35=$BF$1,E36=$AM$1,E36=$BF$1,E37=$AM$1,E37=$BF$1,E38=$AM$1,E38=$BF$1,E39=$AM$1,E39=$BF$1),0,1)))</f>
        <v>1</v>
      </c>
      <c r="BI35" s="3">
        <f>IF($A35&gt;='FG_576way_Regular Symbol(2wild)'!H$16,"",IF(F35=0,"",IF(OR(F35=$AM$1,F35=$BF$1,F36=$AM$1,F36=$BF$1,F37=$AM$1,F37=$BF$1,F38=$AM$1,F38=$BF$1,F39=$AM$1,F39=$BF$1),0,1)))</f>
        <v>1</v>
      </c>
      <c r="BK35" s="344">
        <f>IF($A35&gt;='FG_576way_Regular Symbol(2wild)'!D$16,"",IF(B35=0,"",IF(OR(B35=$AM$1,B35=$BL$1,B36=$AM$1,B36=$BL$1,B37=$AM$1,B37=$BL$1),0,1)))</f>
        <v>1</v>
      </c>
      <c r="BL35" s="344">
        <f>IF($A35&gt;='FG_576way_Regular Symbol(2wild)'!E$16,"",IF(C35=0,"",IF(OR(C35=$AM$1,C35=$BL$1,C36=$AM$1,C36=$BL$1,C37=$AM$1,C37=$BL$1),0,1)))</f>
        <v>1</v>
      </c>
      <c r="BM35" s="3">
        <f>IF($A35&gt;='FG_576way_Regular Symbol(2wild)'!F$16,"",IF(D35=0,"",IF(OR(D35=$AM$1,D35=$BL$1,D36=$AM$1,D36=$BL$1,D37=$AM$1,D37=$BL$1,D38=$AM$1,D38=$BL$1),0,1)))</f>
        <v>1</v>
      </c>
      <c r="BN35" s="3">
        <f>IF($A35&gt;='FG_576way_Regular Symbol(2wild)'!G$16,"",IF(E35=0,"",IF(OR(E35=$AM$1,E35=$BL$1,E36=$AM$1,E36=$BL$1,E37=$AM$1,E37=$BL$1,E38=$AM$1,E38=$BL$1),0,1)))</f>
        <v>1</v>
      </c>
      <c r="BO35" s="3">
        <f>IF($A35&gt;='FG_576way_Regular Symbol(2wild)'!H$16,"",IF(F35=0,"",IF(OR(F35=$AM$1,F35=$BL$1,F36=$AM$1,F36=$BL$1,F37=$AM$1,F37=$BL$1,F38=$AM$1,F38=$BL$1),0,1)))</f>
        <v>1</v>
      </c>
      <c r="BQ35" s="3">
        <f>IF($A35&gt;='FG1125way_Regular Symbol(2wild)'!D$16,"",IF(B35=0,"",IF(OR(B35=$BQ$1,B35=$BR$1,B36=$BQ$1,B36=$BR$1,B37=$BQ$1,B37=$BR$1),0,1)))</f>
        <v>1</v>
      </c>
      <c r="BR35" s="3">
        <f>IF($A35&gt;='FG1125way_Regular Symbol(2wild)'!E$16,"",IF(C35=0,"",IF(OR(C35=$BQ$1,C35=$BR$1,C36=$BQ$1,C36=$BR$1,C37=$BQ$1,C37=$BR$1),0,1)))</f>
        <v>1</v>
      </c>
      <c r="BS35" s="3">
        <f>IF($A35&gt;='FG1125way_Regular Symbol(2wild)'!F$16,"",IF(D35=0,"",IF(OR(D35=$BQ$1,D35=$BR$1,D36=$BQ$1,D36=$BR$1,D37=$BQ$1,D37=$BR$1,D38=$BQ$1,D38=$BR$1,D39=$BQ$1,D39=$BR$1),0,1)))</f>
        <v>1</v>
      </c>
      <c r="BT35" s="3">
        <f>IF($A35&gt;='FG1125way_Regular Symbol(2wild)'!G$16,"",IF(E35=0,"",IF(OR(E35=$BQ$1,E35=$BR$1,E36=$BQ$1,E36=$BR$1,E37=$BQ$1,E37=$BR$1,E38=$BQ$1,E38=$BR$1,E39=$BQ$1,E39=$BR$1),0,1)))</f>
        <v>1</v>
      </c>
      <c r="BU35" s="3">
        <f>IF($A35&gt;='FG1125way_Regular Symbol(2wild)'!H$16,"",IF(F35=0,"",IF(OR(F35=$BQ$1,F35=$BR$1,F36=$BQ$1,F36=$BR$1,F37=$BQ$1,F37=$BR$1,F38=$BQ$1,F38=$BR$1,F39=$BQ$1,F39=$BR$1),0,1)))</f>
        <v>1</v>
      </c>
      <c r="BW35" s="3">
        <f>IF($A35&gt;='FG1125way_Regular Symbol(2wild)'!D$16,"",IF(B35=0,"",IF(OR(B35=$BW$1,B36=$BW$1,B37=$BW$1,B35=$BX$1,B36=$BX$1,B37=$BX$1),0,1)))</f>
        <v>0</v>
      </c>
      <c r="BX35" s="3">
        <f>IF($A35&gt;='FG1125way_Regular Symbol(2wild)'!E$16,"",IF(C35=0,"",IF(OR(C35=$BW$1,C36=$BW$1,C37=$BW$1,C35=$BX$1,C36=$BX$1,C37=$BX$1),0,1)))</f>
        <v>1</v>
      </c>
      <c r="BY35" s="3">
        <f>IF($A35&gt;='FG1125way_Regular Symbol(2wild)'!F$16,"",IF(D35=0,"",IF(OR(D35=$BW$1,D36=$BW$1,D37=$BW$1,D35=$BX$1,D36=$BX$1,D37=$BX$1,D38=$BW$1,D38=$BX$1,D39=$BW$1,D39=$BX$1),0,1)))</f>
        <v>1</v>
      </c>
      <c r="BZ35" s="3">
        <f>IF($A35&gt;='FG1125way_Regular Symbol(2wild)'!G$16,"",IF(E35=0,"",IF(OR(E35=$BW$1,E36=$BW$1,E37=$BW$1,E35=$BX$1,E36=$BX$1,E37=$BX$1,E38=$BW$1,E38=$BX$1,E39=$BW$1,E39=$BX$1),0,1)))</f>
        <v>0</v>
      </c>
      <c r="CA35" s="3">
        <f>IF($A35&gt;='FG1125way_Regular Symbol(2wild)'!H$16,"",IF(F35=0,"",IF(OR(F35=$BW$1,F36=$BW$1,F37=$BW$1,F35=$BX$1,F36=$BX$1,F37=$BX$1,F38=$BW$1,F38=$BX$1,F39=$BW$1,F39=$BX$1),0,1)))</f>
        <v>0</v>
      </c>
      <c r="CC35" s="3">
        <f>IF($A35&gt;='FG1125way_Regular Symbol(2wild)'!D$16,"",IF(B35=0,"",IF(OR(B35=$BW$1,B36=$BW$1,B37=$BW$1,B35=$CD$1,B36=$CD$1,B37=$CD$1),0,1)))</f>
        <v>1</v>
      </c>
      <c r="CD35" s="3">
        <f>IF($A35&gt;='FG1125way_Regular Symbol(2wild)'!E$16,"",IF(C35=0,"",IF(OR(C35=$BW$1,C36=$BW$1,C37=$BW$1,C35=$CD$1,C36=$CD$1,C37=$CD$1),0,1)))</f>
        <v>1</v>
      </c>
      <c r="CE35" s="3">
        <f>IF($A35&gt;='FG1125way_Regular Symbol(2wild)'!F$16,"",IF(D35=0,"",IF(OR(D35=$BW$1,D36=$BW$1,D37=$BW$1,D35=$CD$1,D36=$CD$1,D37=$CD$1,D38=$BW$1,D38=$CD$1,D39=$BW$1,D39=$CD$1),0,1)))</f>
        <v>0</v>
      </c>
      <c r="CF35" s="3">
        <f>IF($A35&gt;='FG1125way_Regular Symbol(2wild)'!G$16,"",IF(E35=0,"",IF(OR(E35=$BW$1,E36=$BW$1,E37=$BW$1,E35=$CD$1,E36=$CD$1,E37=$CD$1,E38=$BW$1,E38=$CD$1,E39=$BW$1,E39=$CD$1),0,1)))</f>
        <v>1</v>
      </c>
      <c r="CG35" s="3">
        <f>IF($A35&gt;='FG1125way_Regular Symbol(2wild)'!H$16,"",IF(F35=0,"",IF(OR(F35=$BW$1,F36=$BW$1,F37=$BW$1,F35=$CD$1,F36=$CD$1,F37=$CD$1,F38=$BW$1,F38=$CD$1,F39=$BW$1,F39=$CD$1),0,1)))</f>
        <v>1</v>
      </c>
      <c r="CI35" s="3">
        <f>IF($A35&gt;='FG1125way_Regular Symbol(2wild)'!D$16,"",IF(B35=0,"",IF(OR(B35=$BW$1,B36=$BW$1,B37=$BW$1,B35=$CJ$1,B36=$CJ$1,B37=$CJ$1),0,1)))</f>
        <v>1</v>
      </c>
      <c r="CJ35" s="3">
        <f>IF($A35&gt;='FG1125way_Regular Symbol(2wild)'!E$16,"",IF(C35=0,"",IF(OR(C35=$BW$1,C36=$BW$1,C37=$BW$1,C35=$CJ$1,C36=$CJ$1,C37=$CJ$1),0,1)))</f>
        <v>1</v>
      </c>
      <c r="CK35" s="3">
        <f>IF($A35&gt;='FG1125way_Regular Symbol(2wild)'!F$16,"",IF(D35=0,"",IF(OR(D35=$BW$1,D36=$BW$1,D37=$BW$1,D35=$CJ$1,D36=$CJ$1,D37=$CJ$1,D38=$BW$1,D38=$CJ$1,D39=$BW$1,D39=$CJ$1),0,1)))</f>
        <v>1</v>
      </c>
      <c r="CL35" s="3">
        <f>IF($A35&gt;='FG1125way_Regular Symbol(2wild)'!G$16,"",IF(E35=0,"",IF(OR(E35=$BW$1,E36=$BW$1,E37=$BW$1,E35=$CJ$1,E36=$CJ$1,E37=$CJ$1,E38=$BW$1,E38=$CJ$1,E39=$BW$1,E39=$CJ$1),0,1)))</f>
        <v>1</v>
      </c>
      <c r="CM35" s="3">
        <f>IF($A35&gt;='FG1125way_Regular Symbol(2wild)'!H$16,"",IF(F35=0,"",IF(OR(F35=$BW$1,F36=$BW$1,F37=$BW$1,F35=$CJ$1,F36=$CJ$1,F37=$CJ$1,F38=$BW$1,F38=$CJ$1,F39=$BW$1,F39=$CJ$1),0,1)))</f>
        <v>0</v>
      </c>
      <c r="CO35" s="3">
        <f>IF($A35&gt;='FG1125way_Regular Symbol(2wild)'!D$16,"",IF(B35=0,"",IF(OR(B35=$BW$1,B36=$BW$1,B37=$BW$1,B35=$CP$1,B36=$CP$1,B37=$CP$1),0,1)))</f>
        <v>1</v>
      </c>
      <c r="CP35" s="3">
        <f>IF($A35&gt;='FG1125way_Regular Symbol(2wild)'!E$16,"",IF(C35=0,"",IF(OR(C35=$BW$1,C36=$BW$1,C37=$BW$1,C35=$CP$1,C36=$CP$1,C37=$CP$1),0,1)))</f>
        <v>0</v>
      </c>
      <c r="CQ35" s="3">
        <f>IF($A35&gt;='FG1125way_Regular Symbol(2wild)'!F$16,"",IF(D35=0,"",IF(OR(D35=$BW$1,D36=$BW$1,D37=$BW$1,D35=$CP$1,D36=$CP$1,D37=$CP$1,D38=$BW$1,D38=$CP$1,D39=$BW$1,D39=$CP$1),0,1)))</f>
        <v>1</v>
      </c>
      <c r="CR35" s="3">
        <f>IF($A35&gt;='FG1125way_Regular Symbol(2wild)'!G$16,"",IF(E35=0,"",IF(OR(E35=$BW$1,E36=$BW$1,E37=$BW$1,E35=$CP$1,E36=$CP$1,E37=$CP$1,E38=$BW$1,E38=$CP$1,E39=$BW$1,E39=$CP$1),0,1)))</f>
        <v>0</v>
      </c>
      <c r="CS35" s="3">
        <f>IF($A35&gt;='FG1125way_Regular Symbol(2wild)'!H$16,"",IF(F35=0,"",IF(OR(F35=$BW$1,F36=$BW$1,F37=$BW$1,F35=$CP$1,F36=$CP$1,F37=$CP$1,F38=$BW$1,F38=$CP$1,F39=$BW$1,F39=$CP$1),0,1)))</f>
        <v>1</v>
      </c>
      <c r="CU35" s="3">
        <f>IF($A35&gt;='FG1125way_Regular Symbol(2wild)'!D$16,"",IF(B35=0,"",IF(OR(B35=$BW$1,B36=$BW$1,B37=$BW$1,B35=$CV$1,B36=$CV$1,B37=$CV$1),0,1)))</f>
        <v>1</v>
      </c>
      <c r="CV35" s="3">
        <f>IF($A35&gt;='FG1125way_Regular Symbol(2wild)'!E$16,"",IF(C35=0,"",IF(OR(C35=$BW$1,C36=$BW$1,C37=$BW$1,C35=$CV$1,C36=$CV$1,C37=$CV$1),0,1)))</f>
        <v>1</v>
      </c>
      <c r="CW35" s="3">
        <f>IF($A35&gt;='FG1125way_Regular Symbol(2wild)'!F$16,"",IF(D35=0,"",IF(OR(D35=$BW$1,D36=$BW$1,D37=$BW$1,D35=$CV$1,D36=$CV$1,D37=$CV$1,D38=$BW$1,D38=$CV$1,D39=$BW$1,D39=$CV$1),0,1)))</f>
        <v>1</v>
      </c>
      <c r="CX35" s="3">
        <f>IF($A35&gt;='FG1125way_Regular Symbol(2wild)'!G$16,"",IF(E35=0,"",IF(OR(E35=$BW$1,E36=$BW$1,E37=$BW$1,E35=$CV$1,E36=$CV$1,E37=$CV$1,E38=$BW$1,E38=$CV$1,E39=$BW$1,E39=$CV$1),0,1)))</f>
        <v>1</v>
      </c>
      <c r="CY35" s="3">
        <f>IF($A35&gt;='FG1125way_Regular Symbol(2wild)'!H$16,"",IF(F35=0,"",IF(OR(F35=$BW$1,F36=$BW$1,F37=$BW$1,F35=$CV$1,F36=$CV$1,F37=$CV$1,F38=$BW$1,F38=$CV$1,F39=$BW$1,F39=$CV$1),0,1)))</f>
        <v>1</v>
      </c>
    </row>
    <row r="36" spans="1:103">
      <c r="A36" s="337">
        <f>IF('FG_243way_Regular Symbol'!L35="","",'FG_243way_Regular Symbol'!L35)</f>
        <v>32</v>
      </c>
      <c r="B36" s="191" t="str">
        <f>IF('FG_576way_Regular Symbol(2wild)'!Q35="",
IF($A36-'FG_576way_Regular Symbol(2wild)'!D$16&gt;='FG_1125way_RegularＸ_W()'!B$2-1,"",VLOOKUP($A36-'FG_243way_Regular Symbol'!D$16,'FG_576way_Regular Symbol(2wild)'!$P$3:$U$99,'FG_1125way_RegularＸ_W()'!B$3+1,FALSE)),
'FG_576way_Regular Symbol(2wild)'!Q35)</f>
        <v>M2</v>
      </c>
      <c r="C36" s="191" t="str">
        <f>IF('FG_576way_Regular Symbol(2wild)'!R35="",
IF($A36-'FG_576way_Regular Symbol(2wild)'!E$16&gt;='FG_1125way_RegularＸ_W()'!C$2-1,"",VLOOKUP($A36-'FG_243way_Regular Symbol'!E$16,'FG_576way_Regular Symbol(2wild)'!$P$3:$U$99,'FG_1125way_RegularＸ_W()'!C$3+1,FALSE)),
'FG_576way_Regular Symbol(2wild)'!R35)</f>
        <v>M1</v>
      </c>
      <c r="D36" s="191" t="str">
        <f>IF('FG_576way_Regular Symbol(2wild)'!S35="",
IF($A36-'FG_576way_Regular Symbol(2wild)'!F$16&gt;='FG_1125way_RegularＸ_W()'!D$2-1,"",VLOOKUP($A36-'FG_243way_Regular Symbol'!F$16,'FG_576way_Regular Symbol(2wild)'!$P$3:$U$99,'FG_1125way_RegularＸ_W()'!D$3+1,FALSE)),
'FG_576way_Regular Symbol(2wild)'!S35)</f>
        <v>M2</v>
      </c>
      <c r="E36" s="191" t="str">
        <f>IF('FG_576way_Regular Symbol(2wild)'!T35="",
IF($A36-'FG_576way_Regular Symbol(2wild)'!G$16&gt;='FG_1125way_RegularＸ_W()'!E$2-1,"",VLOOKUP($A36-'FG_243way_Regular Symbol'!G$16,'FG_576way_Regular Symbol(2wild)'!$P$3:$U$99,'FG_1125way_RegularＸ_W()'!E$3+1,FALSE)),
'FG_576way_Regular Symbol(2wild)'!T35)</f>
        <v>K</v>
      </c>
      <c r="F36" s="191" t="str">
        <f>IF('FG_576way_Regular Symbol(2wild)'!U35="",
IF($A36-'FG_576way_Regular Symbol(2wild)'!H$16&gt;='FG_1125way_RegularＸ_W()'!F$2-1,"",VLOOKUP($A36-'FG_243way_Regular Symbol'!H$16,'FG_576way_Regular Symbol(2wild)'!$P$3:$U$99,'FG_1125way_RegularＸ_W()'!F$3+1,FALSE)),
'FG_576way_Regular Symbol(2wild)'!U35)</f>
        <v>M5</v>
      </c>
      <c r="N36" s="363">
        <f t="shared" ref="N36:N67" si="1">IF($A36="","",$A36)</f>
        <v>32</v>
      </c>
      <c r="O36" s="344">
        <f>IF($A36&gt;='FG1125way_Regular Symbol(2wild)'!D$16,"",IF(B36="","",IF(OR(B36=$O$1,B36=$P$1,B37=$O$1,B37=$P$1,B38=$O$1,B38=$P$1),0,1)))</f>
        <v>1</v>
      </c>
      <c r="P36" s="344">
        <f>IF($A36&gt;='FG1125way_Regular Symbol(2wild)'!E$16,"",IF(C36="","",IF(OR(C36=$O$1,C36=$P$1,C37=$O$1,C37=$P$1,C38=$O$1,C38=$P$1),0,1)))</f>
        <v>0</v>
      </c>
      <c r="Q36" s="344">
        <f>IF($A36&gt;='FG1125way_Regular Symbol(2wild)'!F$16,"",IF(D36="","",IF(OR(D36=$O$1,D36=$P$1,D37=$O$1,D37=$P$1,D38=$O$1,D38=$P$1,D39=$O$1,D39=$P$1,D40=$O$1,D40=$P$1),0,1)))</f>
        <v>1</v>
      </c>
      <c r="R36" s="344">
        <f>IF($A36&gt;='FG1125way_Regular Symbol(2wild)'!G$16,"",IF(E36="","",IF(OR(E36=$O$1,E36=$P$1,E37=$O$1,E37=$P$1,E38=$O$1,E38=$P$1,E39=$O$1,E39=$P$1,E40=$O$1,E40=$P$1),0,1)))</f>
        <v>1</v>
      </c>
      <c r="S36" s="344">
        <f>IF($A36&gt;='FG1125way_Regular Symbol(2wild)'!H$16,"",IF(F36="","",IF(OR(F36=$O$1,F36=$P$1,F37=$O$1,F37=$P$1,F38=$O$1,F38=$P$1,F39=$O$1,F39=$P$1,F40=$O$1,F40=$P$1),0,1)))</f>
        <v>1</v>
      </c>
      <c r="U36" s="344">
        <f>IF($A36&gt;='FG1125way_Regular Symbol(2wild)'!D$16,"",IF(B36=0,"",IF(OR(B36=$U$1,B36=$V$1,B37=$U$1,B37=$V$1,B38=$U$1,B38=$V$1),0,1)))</f>
        <v>0</v>
      </c>
      <c r="V36" s="344">
        <f>IF($A36&gt;='FG1125way_Regular Symbol(2wild)'!E$16,"",IF(C36=0,"",IF(OR(C36=$U$1,C36=$V$1,C37=$U$1,C37=$V$1,C38=$U$1,C38=$V$1),0,1)))</f>
        <v>1</v>
      </c>
      <c r="W36" s="3">
        <f>IF($A36&gt;='FG1125way_Regular Symbol(2wild)'!F$16,"",IF(D36=0,"",IF(OR(D36=$U$1,D36=$V$1,D37=$U$1,D37=$V$1,D38=$U$1,D38=$V$1,D39=$U$1,D39=$V$1,D40=$U$1,D40=$V$1),0,1)))</f>
        <v>0</v>
      </c>
      <c r="X36" s="3">
        <f>IF($A36&gt;='FG1125way_Regular Symbol(2wild)'!G$16,"",IF(E36=0,"",IF(OR(E36=$U$1,E36=$V$1,E37=$U$1,E37=$V$1,E38=$U$1,E38=$V$1,E39=$U$1,E39=$V$1,E40=$U$1,E40=$V$1),0,1)))</f>
        <v>1</v>
      </c>
      <c r="Y36" s="3">
        <f>IF($A36&gt;='FG1125way_Regular Symbol(2wild)'!H$16,"",IF(F36=0,"",IF(OR(F36=$U$1,F36=$V$1,F37=$U$1,F37=$V$1,F38=$U$1,F38=$V$1,F39=$U$1,F39=$V$1,F40=$U$1,F40=$V$1),0,1)))</f>
        <v>1</v>
      </c>
      <c r="AA36" s="344">
        <f>IF($A36&gt;='FG1125way_Regular Symbol(2wild)'!D$16,"",IF(B36=0,"",IF(OR(B36=$AA$1,B36=$AB$1,B37=$AA$1,B37=$AB$1,B38=$AA$1,,B38=$AB$1),0,1)))</f>
        <v>1</v>
      </c>
      <c r="AB36" s="344">
        <f>IF($A36&gt;='FG1125way_Regular Symbol(2wild)'!E$16,"",IF(C36=0,"",IF(OR(C36=$AA$1,C36=$AB$1,C37=$AA$1,C37=$AB$1,C38=$AA$1,,C38=$AB$1),0,1)))</f>
        <v>1</v>
      </c>
      <c r="AC36" s="3">
        <f>IF($A36&gt;='FG1125way_Regular Symbol(2wild)'!F$16,"",IF(D36=0,"",IF(OR(D36=$AA$1,D36=$AB$1,D37=$AA$1,D37=$AB$1,D38=$AA$1,D38=$AB$1,D39=$AA$1,D39=$AB$1,D40=$AA$1,D40=$AB$1),0,1)))</f>
        <v>0</v>
      </c>
      <c r="AD36" s="3">
        <f>IF($A36&gt;='FG1125way_Regular Symbol(2wild)'!G$16,"",IF(E36=0,"",IF(OR(E36=$AA$1,E36=$AB$1,E37=$AA$1,E37=$AB$1,E38=$AA$1,E38=$AB$1,E39=$AA$1,E39=$AB$1,E40=$AA$1,E40=$AB$1),0,1)))</f>
        <v>1</v>
      </c>
      <c r="AE36" s="3">
        <f>IF($A36&gt;='FG1125way_Regular Symbol(2wild)'!H$16,"",IF(F36=0,"",IF(OR(F36=$AA$1,F36=$AB$1,F37=$AA$1,F37=$AB$1,F38=$AA$1,F38=$AB$1,F39=$AA$1,F39=$AB$1,F40=$AA$1,F40=$AB$1),0,1)))</f>
        <v>0</v>
      </c>
      <c r="AG36" s="344">
        <f>IF($A36&gt;='FG1125way_Regular Symbol(2wild)'!D$16,"",IF(B36=0,"",IF(OR(B36=$AG$1,B36=$AH$1,B37=$AG$1,B37=$AH$1,B38=$AG$1,B38=$AH$1),0,1)))</f>
        <v>1</v>
      </c>
      <c r="AH36" s="344">
        <f>IF($A36&gt;='FG1125way_Regular Symbol(2wild)'!E$16,"",IF(C36=0,"",IF(OR(C36=$AG$1,C36=$AH$1,C37=$AG$1,C37=$AH$1,C38=$AG$1,C38=$AH$1),0,1)))</f>
        <v>0</v>
      </c>
      <c r="AI36" s="3">
        <f>IF($A36&gt;='FG1125way_Regular Symbol(2wild)'!F$16,"",IF(D36=0,"",IF(OR(D36=$AG$1,D36=$AH$1,D37=$AG$1,D37=$AH$1,D38=$AG$1,D38=$AH$1,D39=$AG$1,D39=$AH$1,D40=$AG$1,D40=$AH$1),0,1)))</f>
        <v>0</v>
      </c>
      <c r="AJ36" s="3">
        <f>IF($A36&gt;='FG1125way_Regular Symbol(2wild)'!G$16,"",IF(E36=0,"",IF(OR(E36=$AG$1,E36=$AH$1,E37=$AG$1,E37=$AH$1,E38=$AG$1,E38=$AH$1,E39=$AG$1,E39=$AH$1,E40=$AG$1,E40=$AH$1),0,1)))</f>
        <v>1</v>
      </c>
      <c r="AK36" s="3">
        <f>IF($A36&gt;='FG1125way_Regular Symbol(2wild)'!H$16,"",IF(F36=0,"",IF(OR(F36=$AG$1,F36=$AH$1,F37=$AG$1,F37=$AH$1,F38=$AG$1,F38=$AH$1,F39=$AG$1,F39=$AH$1,F40=$AG$1,F40=$AH$1),0,1)))</f>
        <v>1</v>
      </c>
      <c r="AM36" s="344">
        <f>IF($A36&gt;='FG1125way_Regular Symbol(2wild)'!D$16,"",IF(B36=0,"",IF(OR(B36=$AM$1,B36=$AN$1,B37=$AM$1,B37=$AN$1,B38=$AM$1,B38=$AN$1),0,1)))</f>
        <v>1</v>
      </c>
      <c r="AN36" s="344">
        <f>IF($A36&gt;='FG1125way_Regular Symbol(2wild)'!E$16,"",IF(C36=0,"",IF(OR(C36=$AM$1,C36=$AN$1,C37=$AM$1,C37=$AN$1,C38=$AM$1,C38=$AN$1),0,1)))</f>
        <v>1</v>
      </c>
      <c r="AO36" s="3">
        <f>IF($A36&gt;='FG1125way_Regular Symbol(2wild)'!F$16,"",IF(D36=0,"",IF(OR(D36=$AM$1,D36=$AN$1,D37=$AM$1,D37=$AN$1,D38=$AM$1,D38=$AN$1,D39=$AM$1,D39=$AN$1,D40=$AM$1,D40=$AN$1),0,1)))</f>
        <v>0</v>
      </c>
      <c r="AP36" s="3">
        <f>IF($A36&gt;='FG1125way_Regular Symbol(2wild)'!G$16,"",IF(E36=0,"",IF(OR(E36=$AM$1,E36=$AN$1,E37=$AM$1,E37=$AN$1,E38=$AM$1,E38=$AN$1,E39=$AM$1,E39=$AN$1,E40=$AM$1,E40=$AN$1),0,1)))</f>
        <v>0</v>
      </c>
      <c r="AQ36" s="3">
        <f>IF($A36&gt;='FG1125way_Regular Symbol(2wild)'!H$16,"",IF(F36=0,"",IF(OR(F36=$AM$1,F36=$AN$1,F37=$AM$1,F37=$AN$1,F38=$AM$1,F38=$AN$1,F39=$AM$1,F39=$AN$1,F40=$AM$1,F40=$AN$1),0,1)))</f>
        <v>0</v>
      </c>
      <c r="AS36" s="344">
        <f>IF($A36&gt;='FG1125way_Regular Symbol(2wild)'!D$16,"",IF(B36=0,"",IF(OR(B36=$AM$1,B36=$AT$1,B37=$AM$1,B37=$AT$1,B38=$AM$1,B38=$AT$1),0,1)))</f>
        <v>1</v>
      </c>
      <c r="AT36" s="344">
        <f>IF($A36&gt;='FG1125way_Regular Symbol(2wild)'!E$16,"",IF(C36=0,"",IF(OR(C36=$AM$1,C36=$AT$1,C37=$AM$1,C37=$AT$1,C38=$AM$1,C38=$AT$1),0,1)))</f>
        <v>1</v>
      </c>
      <c r="AU36" s="3">
        <f>IF($A36&gt;='FG1125way_Regular Symbol(2wild)'!F$16,"",IF(D36=0,"",IF(OR(D36=$AM$1,D36=$AT$1,D37=$AM$1,D37=$AT$1,D38=$AM$1,D38=$AT$1,D39=$AM$1,D39=$AT$1,D40=$AM$1,D40=$AT$1),0,1)))</f>
        <v>1</v>
      </c>
      <c r="AV36" s="3">
        <f>IF($A36&gt;='FG1125way_Regular Symbol(2wild)'!G$16,"",IF(E36=0,"",IF(OR(E36=$AM$1,E36=$AT$1,E37=$AM$1,E37=$AT$1,E38=$AM$1,E38=$AT$1,E39=$AM$1,E39=$AT$1,E40=$AM$1,E40=$AT$1),0,1)))</f>
        <v>1</v>
      </c>
      <c r="AW36" s="3">
        <f>IF($A36&gt;='FG1125way_Regular Symbol(2wild)'!H$16,"",IF(F36=0,"",IF(OR(F36=$AM$1,F36=$AT$1,F37=$AM$1,F37=$AT$1,F38=$AM$1,F38=$AT$1,F39=$AM$1,F39=$AT$1,F40=$AM$1,F40=$AT$1),0,1)))</f>
        <v>1</v>
      </c>
      <c r="AY36" s="344">
        <f>IF($A36&gt;='FG1125way_Regular Symbol(2wild)'!D$16,"",IF(B36=0,"",IF(OR(B36=$AM$1,B36=$AZ$1,B37=$AM$1,B37=$AZ$1,B38=$AM$1,B38=$AZ$1),0,1)))</f>
        <v>1</v>
      </c>
      <c r="AZ36" s="344">
        <f>IF($A36&gt;='FG1125way_Regular Symbol(2wild)'!E$16,"",IF(C36=0,"",IF(OR(C36=$AM$1,C36=$AZ$1,C37=$AM$1,C37=$AZ$1,C38=$AM$1,C38=$AZ$1),0,1)))</f>
        <v>1</v>
      </c>
      <c r="BA36" s="3">
        <f>IF($A36&gt;='FG1125way_Regular Symbol(2wild)'!F$16,"",IF(D36=0,"",IF(OR(D36=$AM$1,D36=$AZ$1,D37=$AM$1,D37=$AZ$1,D38=$AM$1,D38=$AZ$1,D39=$AM$1,D39=$AZ$1,D40=$AM$1,D40=$AZ$1),0,1)))</f>
        <v>1</v>
      </c>
      <c r="BB36" s="3">
        <f>IF($A36&gt;='FG1125way_Regular Symbol(2wild)'!G$16,"",IF(E36=0,"",IF(OR(E36=$AM$1,E36=$AZ$1,E37=$AM$1,E37=$AZ$1,E38=$AM$1,E38=$AZ$1,E39=$AM$1,E39=$AZ$1,E40=$AM$1,E40=$AZ$1),0,1)))</f>
        <v>1</v>
      </c>
      <c r="BC36" s="3">
        <f>IF($A36&gt;='FG1125way_Regular Symbol(2wild)'!H$16,"",IF(F36=0,"",IF(OR(F36=$AM$1,F36=$AZ$1,F37=$AM$1,F37=$AZ$1,F38=$AM$1,F38=$AZ$1,F39=$AM$1,F39=$AZ$1,F40=$AM$1,F40=$AZ$1),0,1)))</f>
        <v>1</v>
      </c>
      <c r="BE36" s="344">
        <f>IF($A36&gt;='FG_576way_Regular Symbol(2wild)'!D$16,"",IF(B36=0,"",IF(OR(B36=$AM$1,B36=$BF$1,B37=$AM$1,B37=$BF$1,B38=$AM$1,B38=$BF$1),0,1)))</f>
        <v>1</v>
      </c>
      <c r="BF36" s="344">
        <f>IF($A36&gt;='FG_576way_Regular Symbol(2wild)'!E$16,"",IF(C36=0,"",IF(OR(C36=$AM$1,C36=$BF$1,C37=$AM$1,C37=$BF$1,C38=$AM$1,C38=$BF$1),0,1)))</f>
        <v>1</v>
      </c>
      <c r="BG36" s="3">
        <f>IF($A36&gt;='FG_576way_Regular Symbol(2wild)'!F$16,"",IF(D36=0,"",IF(OR(D36=$AM$1,D36=$BF$1,D37=$AM$1,D37=$BF$1,D38=$AM$1,D38=$BF$1,D39=$AM$1,D39=$BF$1,D40=$AM$1,D40=$BF$1),0,1)))</f>
        <v>1</v>
      </c>
      <c r="BH36" s="3">
        <f>IF($A36&gt;='FG_576way_Regular Symbol(2wild)'!G$16,"",IF(E36=0,"",IF(OR(E36=$AM$1,E36=$BF$1,E37=$AM$1,E37=$BF$1,E38=$AM$1,E38=$BF$1,E39=$AM$1,E39=$BF$1,E40=$AM$1,E40=$BF$1),0,1)))</f>
        <v>1</v>
      </c>
      <c r="BI36" s="3">
        <f>IF($A36&gt;='FG_576way_Regular Symbol(2wild)'!H$16,"",IF(F36=0,"",IF(OR(F36=$AM$1,F36=$BF$1,F37=$AM$1,F37=$BF$1,F38=$AM$1,F38=$BF$1,F39=$AM$1,F39=$BF$1,F40=$AM$1,F40=$BF$1),0,1)))</f>
        <v>1</v>
      </c>
      <c r="BK36" s="344">
        <f>IF($A36&gt;='FG_576way_Regular Symbol(2wild)'!D$16,"",IF(B36=0,"",IF(OR(B36=$AM$1,B36=$BL$1,B37=$AM$1,B37=$BL$1,B38=$AM$1,B38=$BL$1),0,1)))</f>
        <v>1</v>
      </c>
      <c r="BL36" s="344">
        <f>IF($A36&gt;='FG_576way_Regular Symbol(2wild)'!E$16,"",IF(C36=0,"",IF(OR(C36=$AM$1,C36=$BL$1,C37=$AM$1,C37=$BL$1,C38=$AM$1,C38=$BL$1),0,1)))</f>
        <v>1</v>
      </c>
      <c r="BM36" s="3">
        <f>IF($A36&gt;='FG_576way_Regular Symbol(2wild)'!F$16,"",IF(D36=0,"",IF(OR(D36=$AM$1,D36=$BL$1,D37=$AM$1,D37=$BL$1,D38=$AM$1,D38=$BL$1,D39=$AM$1,D39=$BL$1),0,1)))</f>
        <v>1</v>
      </c>
      <c r="BN36" s="3">
        <f>IF($A36&gt;='FG_576way_Regular Symbol(2wild)'!G$16,"",IF(E36=0,"",IF(OR(E36=$AM$1,E36=$BL$1,E37=$AM$1,E37=$BL$1,E38=$AM$1,E38=$BL$1,E39=$AM$1,E39=$BL$1),0,1)))</f>
        <v>1</v>
      </c>
      <c r="BO36" s="3">
        <f>IF($A36&gt;='FG_576way_Regular Symbol(2wild)'!H$16,"",IF(F36=0,"",IF(OR(F36=$AM$1,F36=$BL$1,F37=$AM$1,F37=$BL$1,F38=$AM$1,F38=$BL$1,F39=$AM$1,F39=$BL$1),0,1)))</f>
        <v>1</v>
      </c>
      <c r="BQ36" s="3">
        <f>IF($A36&gt;='FG1125way_Regular Symbol(2wild)'!D$16,"",IF(B36=0,"",IF(OR(B36=$BQ$1,B36=$BR$1,B37=$BQ$1,B37=$BR$1,B38=$BQ$1,B38=$BR$1),0,1)))</f>
        <v>1</v>
      </c>
      <c r="BR36" s="3">
        <f>IF($A36&gt;='FG1125way_Regular Symbol(2wild)'!E$16,"",IF(C36=0,"",IF(OR(C36=$BQ$1,C36=$BR$1,C37=$BQ$1,C37=$BR$1,C38=$BQ$1,C38=$BR$1),0,1)))</f>
        <v>1</v>
      </c>
      <c r="BS36" s="3">
        <f>IF($A36&gt;='FG1125way_Regular Symbol(2wild)'!F$16,"",IF(D36=0,"",IF(OR(D36=$BQ$1,D36=$BR$1,D37=$BQ$1,D37=$BR$1,D38=$BQ$1,D38=$BR$1,D39=$BQ$1,D39=$BR$1,D40=$BQ$1,D40=$BR$1),0,1)))</f>
        <v>1</v>
      </c>
      <c r="BT36" s="3">
        <f>IF($A36&gt;='FG1125way_Regular Symbol(2wild)'!G$16,"",IF(E36=0,"",IF(OR(E36=$BQ$1,E36=$BR$1,E37=$BQ$1,E37=$BR$1,E38=$BQ$1,E38=$BR$1,E39=$BQ$1,E39=$BR$1,E40=$BQ$1,E40=$BR$1),0,1)))</f>
        <v>1</v>
      </c>
      <c r="BU36" s="3">
        <f>IF($A36&gt;='FG1125way_Regular Symbol(2wild)'!H$16,"",IF(F36=0,"",IF(OR(F36=$BQ$1,F36=$BR$1,F37=$BQ$1,F37=$BR$1,F38=$BQ$1,F38=$BR$1,F39=$BQ$1,F39=$BR$1,F40=$BQ$1,F40=$BR$1),0,1)))</f>
        <v>1</v>
      </c>
      <c r="BW36" s="3">
        <f>IF($A36&gt;='FG1125way_Regular Symbol(2wild)'!D$16,"",IF(B36=0,"",IF(OR(B36=$BW$1,B37=$BW$1,B38=$BW$1,B36=$BX$1,B37=$BX$1,B38=$BX$1),0,1)))</f>
        <v>0</v>
      </c>
      <c r="BX36" s="3">
        <f>IF($A36&gt;='FG1125way_Regular Symbol(2wild)'!E$16,"",IF(C36=0,"",IF(OR(C36=$BW$1,C37=$BW$1,C38=$BW$1,C36=$BX$1,C37=$BX$1,C38=$BX$1),0,1)))</f>
        <v>1</v>
      </c>
      <c r="BY36" s="3">
        <f>IF($A36&gt;='FG1125way_Regular Symbol(2wild)'!F$16,"",IF(D36=0,"",IF(OR(D36=$BW$1,D37=$BW$1,D38=$BW$1,D36=$BX$1,D37=$BX$1,D38=$BX$1,D39=$BW$1,D39=$BX$1,D40=$BW$1,D40=$BX$1),0,1)))</f>
        <v>1</v>
      </c>
      <c r="BZ36" s="3">
        <f>IF($A36&gt;='FG1125way_Regular Symbol(2wild)'!G$16,"",IF(E36=0,"",IF(OR(E36=$BW$1,E37=$BW$1,E38=$BW$1,E36=$BX$1,E37=$BX$1,E38=$BX$1,E39=$BW$1,E39=$BX$1,E40=$BW$1,E40=$BX$1),0,1)))</f>
        <v>0</v>
      </c>
      <c r="CA36" s="3">
        <f>IF($A36&gt;='FG1125way_Regular Symbol(2wild)'!H$16,"",IF(F36=0,"",IF(OR(F36=$BW$1,F37=$BW$1,F38=$BW$1,F36=$BX$1,F37=$BX$1,F38=$BX$1,F39=$BW$1,F39=$BX$1,F40=$BW$1,F40=$BX$1),0,1)))</f>
        <v>0</v>
      </c>
      <c r="CC36" s="3">
        <f>IF($A36&gt;='FG1125way_Regular Symbol(2wild)'!D$16,"",IF(B36=0,"",IF(OR(B36=$BW$1,B37=$BW$1,B38=$BW$1,B36=$CD$1,B37=$CD$1,B38=$CD$1),0,1)))</f>
        <v>1</v>
      </c>
      <c r="CD36" s="3">
        <f>IF($A36&gt;='FG1125way_Regular Symbol(2wild)'!E$16,"",IF(C36=0,"",IF(OR(C36=$BW$1,C37=$BW$1,C38=$BW$1,C36=$CD$1,C37=$CD$1,C38=$CD$1),0,1)))</f>
        <v>1</v>
      </c>
      <c r="CE36" s="3">
        <f>IF($A36&gt;='FG1125way_Regular Symbol(2wild)'!F$16,"",IF(D36=0,"",IF(OR(D36=$BW$1,D37=$BW$1,D38=$BW$1,D36=$CD$1,D37=$CD$1,D38=$CD$1,D39=$BW$1,D39=$CD$1,D40=$BW$1,D40=$CD$1),0,1)))</f>
        <v>1</v>
      </c>
      <c r="CF36" s="3">
        <f>IF($A36&gt;='FG1125way_Regular Symbol(2wild)'!G$16,"",IF(E36=0,"",IF(OR(E36=$BW$1,E37=$BW$1,E38=$BW$1,E36=$CD$1,E37=$CD$1,E38=$CD$1,E39=$BW$1,E39=$CD$1,E40=$BW$1,E40=$CD$1),0,1)))</f>
        <v>1</v>
      </c>
      <c r="CG36" s="3">
        <f>IF($A36&gt;='FG1125way_Regular Symbol(2wild)'!H$16,"",IF(F36=0,"",IF(OR(F36=$BW$1,F37=$BW$1,F38=$BW$1,F36=$CD$1,F37=$CD$1,F38=$CD$1,F39=$BW$1,F39=$CD$1,F40=$BW$1,F40=$CD$1),0,1)))</f>
        <v>1</v>
      </c>
      <c r="CI36" s="3">
        <f>IF($A36&gt;='FG1125way_Regular Symbol(2wild)'!D$16,"",IF(B36=0,"",IF(OR(B36=$BW$1,B37=$BW$1,B38=$BW$1,B36=$CJ$1,B37=$CJ$1,B38=$CJ$1),0,1)))</f>
        <v>1</v>
      </c>
      <c r="CJ36" s="3">
        <f>IF($A36&gt;='FG1125way_Regular Symbol(2wild)'!E$16,"",IF(C36=0,"",IF(OR(C36=$BW$1,C37=$BW$1,C38=$BW$1,C36=$CJ$1,C37=$CJ$1,C38=$CJ$1),0,1)))</f>
        <v>1</v>
      </c>
      <c r="CK36" s="3">
        <f>IF($A36&gt;='FG1125way_Regular Symbol(2wild)'!F$16,"",IF(D36=0,"",IF(OR(D36=$BW$1,D37=$BW$1,D38=$BW$1,D36=$CJ$1,D37=$CJ$1,D38=$CJ$1,D39=$BW$1,D39=$CJ$1,D40=$BW$1,D40=$CJ$1),0,1)))</f>
        <v>1</v>
      </c>
      <c r="CL36" s="3">
        <f>IF($A36&gt;='FG1125way_Regular Symbol(2wild)'!G$16,"",IF(E36=0,"",IF(OR(E36=$BW$1,E37=$BW$1,E38=$BW$1,E36=$CJ$1,E37=$CJ$1,E38=$CJ$1,E39=$BW$1,E39=$CJ$1,E40=$BW$1,E40=$CJ$1),0,1)))</f>
        <v>1</v>
      </c>
      <c r="CM36" s="3">
        <f>IF($A36&gt;='FG1125way_Regular Symbol(2wild)'!H$16,"",IF(F36=0,"",IF(OR(F36=$BW$1,F37=$BW$1,F38=$BW$1,F36=$CJ$1,F37=$CJ$1,F38=$CJ$1,F39=$BW$1,F39=$CJ$1,F40=$BW$1,F40=$CJ$1),0,1)))</f>
        <v>0</v>
      </c>
      <c r="CO36" s="3">
        <f>IF($A36&gt;='FG1125way_Regular Symbol(2wild)'!D$16,"",IF(B36=0,"",IF(OR(B36=$BW$1,B37=$BW$1,B38=$BW$1,B36=$CP$1,B37=$CP$1,B38=$CP$1),0,1)))</f>
        <v>1</v>
      </c>
      <c r="CP36" s="3">
        <f>IF($A36&gt;='FG1125way_Regular Symbol(2wild)'!E$16,"",IF(C36=0,"",IF(OR(C36=$BW$1,C37=$BW$1,C38=$BW$1,C36=$CP$1,C37=$CP$1,C38=$CP$1),0,1)))</f>
        <v>0</v>
      </c>
      <c r="CQ36" s="3">
        <f>IF($A36&gt;='FG1125way_Regular Symbol(2wild)'!F$16,"",IF(D36=0,"",IF(OR(D36=$BW$1,D37=$BW$1,D38=$BW$1,D36=$CP$1,D37=$CP$1,D38=$CP$1,D39=$BW$1,D39=$CP$1,D40=$BW$1,D40=$CP$1),0,1)))</f>
        <v>1</v>
      </c>
      <c r="CR36" s="3">
        <f>IF($A36&gt;='FG1125way_Regular Symbol(2wild)'!G$16,"",IF(E36=0,"",IF(OR(E36=$BW$1,E37=$BW$1,E38=$BW$1,E36=$CP$1,E37=$CP$1,E38=$CP$1,E39=$BW$1,E39=$CP$1,E40=$BW$1,E40=$CP$1),0,1)))</f>
        <v>0</v>
      </c>
      <c r="CS36" s="3">
        <f>IF($A36&gt;='FG1125way_Regular Symbol(2wild)'!H$16,"",IF(F36=0,"",IF(OR(F36=$BW$1,F37=$BW$1,F38=$BW$1,F36=$CP$1,F37=$CP$1,F38=$CP$1,F39=$BW$1,F39=$CP$1,F40=$BW$1,F40=$CP$1),0,1)))</f>
        <v>1</v>
      </c>
      <c r="CU36" s="3">
        <f>IF($A36&gt;='FG1125way_Regular Symbol(2wild)'!D$16,"",IF(B36=0,"",IF(OR(B36=$BW$1,B37=$BW$1,B38=$BW$1,B36=$CV$1,B37=$CV$1,B38=$CV$1),0,1)))</f>
        <v>1</v>
      </c>
      <c r="CV36" s="3">
        <f>IF($A36&gt;='FG1125way_Regular Symbol(2wild)'!E$16,"",IF(C36=0,"",IF(OR(C36=$BW$1,C37=$BW$1,C38=$BW$1,C36=$CV$1,C37=$CV$1,C38=$CV$1),0,1)))</f>
        <v>1</v>
      </c>
      <c r="CW36" s="3">
        <f>IF($A36&gt;='FG1125way_Regular Symbol(2wild)'!F$16,"",IF(D36=0,"",IF(OR(D36=$BW$1,D37=$BW$1,D38=$BW$1,D36=$CV$1,D37=$CV$1,D38=$CV$1,D39=$BW$1,D39=$CV$1,D40=$BW$1,D40=$CV$1),0,1)))</f>
        <v>1</v>
      </c>
      <c r="CX36" s="3">
        <f>IF($A36&gt;='FG1125way_Regular Symbol(2wild)'!G$16,"",IF(E36=0,"",IF(OR(E36=$BW$1,E37=$BW$1,E38=$BW$1,E36=$CV$1,E37=$CV$1,E38=$CV$1,E39=$BW$1,E39=$CV$1,E40=$BW$1,E40=$CV$1),0,1)))</f>
        <v>1</v>
      </c>
      <c r="CY36" s="3">
        <f>IF($A36&gt;='FG1125way_Regular Symbol(2wild)'!H$16,"",IF(F36=0,"",IF(OR(F36=$BW$1,F37=$BW$1,F38=$BW$1,F36=$CV$1,F37=$CV$1,F38=$CV$1,F39=$BW$1,F39=$CV$1,F40=$BW$1,F40=$CV$1),0,1)))</f>
        <v>1</v>
      </c>
    </row>
    <row r="37" spans="1:103">
      <c r="A37" s="337">
        <f>IF('FG_243way_Regular Symbol'!L36="","",'FG_243way_Regular Symbol'!L36)</f>
        <v>33</v>
      </c>
      <c r="B37" s="191" t="str">
        <f>IF('FG_576way_Regular Symbol(2wild)'!Q36="",
IF($A37-'FG_576way_Regular Symbol(2wild)'!D$16&gt;='FG_1125way_RegularＸ_W()'!B$2-1,"",VLOOKUP($A37-'FG_243way_Regular Symbol'!D$16,'FG_576way_Regular Symbol(2wild)'!$P$3:$U$99,'FG_1125way_RegularＸ_W()'!B$3+1,FALSE)),
'FG_576way_Regular Symbol(2wild)'!Q36)</f>
        <v>M2</v>
      </c>
      <c r="C37" s="191" t="str">
        <f>IF('FG_576way_Regular Symbol(2wild)'!R36="",
IF($A37-'FG_576way_Regular Symbol(2wild)'!E$16&gt;='FG_1125way_RegularＸ_W()'!C$2-1,"",VLOOKUP($A37-'FG_243way_Regular Symbol'!E$16,'FG_576way_Regular Symbol(2wild)'!$P$3:$U$99,'FG_1125way_RegularＸ_W()'!C$3+1,FALSE)),
'FG_576way_Regular Symbol(2wild)'!R36)</f>
        <v>TE</v>
      </c>
      <c r="D37" s="191" t="str">
        <f>IF('FG_576way_Regular Symbol(2wild)'!S36="",
IF($A37-'FG_576way_Regular Symbol(2wild)'!F$16&gt;='FG_1125way_RegularＸ_W()'!D$2-1,"",VLOOKUP($A37-'FG_243way_Regular Symbol'!F$16,'FG_576way_Regular Symbol(2wild)'!$P$3:$U$99,'FG_1125way_RegularＸ_W()'!D$3+1,FALSE)),
'FG_576way_Regular Symbol(2wild)'!S36)</f>
        <v>S1</v>
      </c>
      <c r="E37" s="191" t="str">
        <f>IF('FG_576way_Regular Symbol(2wild)'!T36="",
IF($A37-'FG_576way_Regular Symbol(2wild)'!G$16&gt;='FG_1125way_RegularＸ_W()'!E$2-1,"",VLOOKUP($A37-'FG_243way_Regular Symbol'!G$16,'FG_576way_Regular Symbol(2wild)'!$P$3:$U$99,'FG_1125way_RegularＸ_W()'!E$3+1,FALSE)),
'FG_576way_Regular Symbol(2wild)'!T36)</f>
        <v>M5</v>
      </c>
      <c r="F37" s="191" t="str">
        <f>IF('FG_576way_Regular Symbol(2wild)'!U36="",
IF($A37-'FG_576way_Regular Symbol(2wild)'!H$16&gt;='FG_1125way_RegularＸ_W()'!F$2-1,"",VLOOKUP($A37-'FG_243way_Regular Symbol'!H$16,'FG_576way_Regular Symbol(2wild)'!$P$3:$U$99,'FG_1125way_RegularＸ_W()'!F$3+1,FALSE)),
'FG_576way_Regular Symbol(2wild)'!U36)</f>
        <v>M5</v>
      </c>
      <c r="N37" s="363">
        <f t="shared" si="1"/>
        <v>33</v>
      </c>
      <c r="O37" s="344">
        <f>IF($A37&gt;='FG1125way_Regular Symbol(2wild)'!D$16,"",IF(B37="","",IF(OR(B37=$O$1,B37=$P$1,B38=$O$1,B38=$P$1,B39=$O$1,B39=$P$1),0,1)))</f>
        <v>1</v>
      </c>
      <c r="P37" s="344">
        <f>IF($A37&gt;='FG1125way_Regular Symbol(2wild)'!E$16,"",IF(C37="","",IF(OR(C37=$O$1,C37=$P$1,C38=$O$1,C38=$P$1,C39=$O$1,C39=$P$1),0,1)))</f>
        <v>1</v>
      </c>
      <c r="Q37" s="344">
        <f>IF($A37&gt;='FG1125way_Regular Symbol(2wild)'!F$16,"",IF(D37="","",IF(OR(D37=$O$1,D37=$P$1,D38=$O$1,D38=$P$1,D39=$O$1,D39=$P$1,D40=$O$1,D40=$P$1,D41=$O$1,D41=$P$1),0,1)))</f>
        <v>1</v>
      </c>
      <c r="R37" s="344">
        <f>IF($A37&gt;='FG1125way_Regular Symbol(2wild)'!G$16,"",IF(E37="","",IF(OR(E37=$O$1,E37=$P$1,E38=$O$1,E38=$P$1,E39=$O$1,E39=$P$1,E40=$O$1,E40=$P$1,E41=$O$1,E41=$P$1),0,1)))</f>
        <v>1</v>
      </c>
      <c r="S37" s="344">
        <f>IF($A37&gt;='FG1125way_Regular Symbol(2wild)'!H$16,"",IF(F37="","",IF(OR(F37=$O$1,F37=$P$1,F38=$O$1,F38=$P$1,F39=$O$1,F39=$P$1,F40=$O$1,F40=$P$1,F41=$O$1,F41=$P$1),0,1)))</f>
        <v>1</v>
      </c>
      <c r="U37" s="344">
        <f>IF($A37&gt;='FG1125way_Regular Symbol(2wild)'!D$16,"",IF(B37=0,"",IF(OR(B37=$U$1,B37=$V$1,B38=$U$1,B38=$V$1,B39=$U$1,B39=$V$1),0,1)))</f>
        <v>0</v>
      </c>
      <c r="V37" s="344">
        <f>IF($A37&gt;='FG1125way_Regular Symbol(2wild)'!E$16,"",IF(C37=0,"",IF(OR(C37=$U$1,C37=$V$1,C38=$U$1,C38=$V$1,C39=$U$1,C39=$V$1),0,1)))</f>
        <v>1</v>
      </c>
      <c r="W37" s="3">
        <f>IF($A37&gt;='FG1125way_Regular Symbol(2wild)'!F$16,"",IF(D37=0,"",IF(OR(D37=$U$1,D37=$V$1,D38=$U$1,D38=$V$1,D39=$U$1,D39=$V$1,D40=$U$1,D40=$V$1,D41=$U$1,D41=$V$1),0,1)))</f>
        <v>1</v>
      </c>
      <c r="X37" s="3">
        <f>IF($A37&gt;='FG1125way_Regular Symbol(2wild)'!G$16,"",IF(E37=0,"",IF(OR(E37=$U$1,E37=$V$1,E38=$U$1,E38=$V$1,E39=$U$1,E39=$V$1,E40=$U$1,E40=$V$1,E41=$U$1,E41=$V$1),0,1)))</f>
        <v>1</v>
      </c>
      <c r="Y37" s="3">
        <f>IF($A37&gt;='FG1125way_Regular Symbol(2wild)'!H$16,"",IF(F37=0,"",IF(OR(F37=$U$1,F37=$V$1,F38=$U$1,F38=$V$1,F39=$U$1,F39=$V$1,F40=$U$1,F40=$V$1,F41=$U$1,F41=$V$1),0,1)))</f>
        <v>1</v>
      </c>
      <c r="AA37" s="344">
        <f>IF($A37&gt;='FG1125way_Regular Symbol(2wild)'!D$16,"",IF(B37=0,"",IF(OR(B37=$AA$1,B37=$AB$1,B38=$AA$1,B38=$AB$1,B39=$AA$1,,B39=$AB$1),0,1)))</f>
        <v>0</v>
      </c>
      <c r="AB37" s="344">
        <f>IF($A37&gt;='FG1125way_Regular Symbol(2wild)'!E$16,"",IF(C37=0,"",IF(OR(C37=$AA$1,C37=$AB$1,C38=$AA$1,C38=$AB$1,C39=$AA$1,,C39=$AB$1),0,1)))</f>
        <v>1</v>
      </c>
      <c r="AC37" s="3">
        <f>IF($A37&gt;='FG1125way_Regular Symbol(2wild)'!F$16,"",IF(D37=0,"",IF(OR(D37=$AA$1,D37=$AB$1,D38=$AA$1,D38=$AB$1,D39=$AA$1,D39=$AB$1,D40=$AA$1,D40=$AB$1,D41=$AA$1,D41=$AB$1),0,1)))</f>
        <v>0</v>
      </c>
      <c r="AD37" s="3">
        <f>IF($A37&gt;='FG1125way_Regular Symbol(2wild)'!G$16,"",IF(E37=0,"",IF(OR(E37=$AA$1,E37=$AB$1,E38=$AA$1,E38=$AB$1,E39=$AA$1,E39=$AB$1,E40=$AA$1,E40=$AB$1,E41=$AA$1,E41=$AB$1),0,1)))</f>
        <v>1</v>
      </c>
      <c r="AE37" s="3">
        <f>IF($A37&gt;='FG1125way_Regular Symbol(2wild)'!H$16,"",IF(F37=0,"",IF(OR(F37=$AA$1,F37=$AB$1,F38=$AA$1,F38=$AB$1,F39=$AA$1,F39=$AB$1,F40=$AA$1,F40=$AB$1,F41=$AA$1,F41=$AB$1),0,1)))</f>
        <v>0</v>
      </c>
      <c r="AG37" s="344">
        <f>IF($A37&gt;='FG1125way_Regular Symbol(2wild)'!D$16,"",IF(B37=0,"",IF(OR(B37=$AG$1,B37=$AH$1,B38=$AG$1,B38=$AH$1,B39=$AG$1,B39=$AH$1),0,1)))</f>
        <v>1</v>
      </c>
      <c r="AH37" s="344">
        <f>IF($A37&gt;='FG1125way_Regular Symbol(2wild)'!E$16,"",IF(C37=0,"",IF(OR(C37=$AG$1,C37=$AH$1,C38=$AG$1,C38=$AH$1,C39=$AG$1,C39=$AH$1),0,1)))</f>
        <v>0</v>
      </c>
      <c r="AI37" s="3">
        <f>IF($A37&gt;='FG1125way_Regular Symbol(2wild)'!F$16,"",IF(D37=0,"",IF(OR(D37=$AG$1,D37=$AH$1,D38=$AG$1,D38=$AH$1,D39=$AG$1,D39=$AH$1,D40=$AG$1,D40=$AH$1,D41=$AG$1,D41=$AH$1),0,1)))</f>
        <v>0</v>
      </c>
      <c r="AJ37" s="3">
        <f>IF($A37&gt;='FG1125way_Regular Symbol(2wild)'!G$16,"",IF(E37=0,"",IF(OR(E37=$AG$1,E37=$AH$1,E38=$AG$1,E38=$AH$1,E39=$AG$1,E39=$AH$1,E40=$AG$1,E40=$AH$1,E41=$AG$1,E41=$AH$1),0,1)))</f>
        <v>1</v>
      </c>
      <c r="AK37" s="3">
        <f>IF($A37&gt;='FG1125way_Regular Symbol(2wild)'!H$16,"",IF(F37=0,"",IF(OR(F37=$AG$1,F37=$AH$1,F38=$AG$1,F38=$AH$1,F39=$AG$1,F39=$AH$1,F40=$AG$1,F40=$AH$1,F41=$AG$1,F41=$AH$1),0,1)))</f>
        <v>1</v>
      </c>
      <c r="AM37" s="344">
        <f>IF($A37&gt;='FG1125way_Regular Symbol(2wild)'!D$16,"",IF(B37=0,"",IF(OR(B37=$AM$1,B37=$AN$1,B38=$AM$1,B38=$AN$1,B39=$AM$1,B39=$AN$1),0,1)))</f>
        <v>1</v>
      </c>
      <c r="AN37" s="344">
        <f>IF($A37&gt;='FG1125way_Regular Symbol(2wild)'!E$16,"",IF(C37=0,"",IF(OR(C37=$AM$1,C37=$AN$1,C38=$AM$1,C38=$AN$1,C39=$AM$1,C39=$AN$1),0,1)))</f>
        <v>1</v>
      </c>
      <c r="AO37" s="3">
        <f>IF($A37&gt;='FG1125way_Regular Symbol(2wild)'!F$16,"",IF(D37=0,"",IF(OR(D37=$AM$1,D37=$AN$1,D38=$AM$1,D38=$AN$1,D39=$AM$1,D39=$AN$1,D40=$AM$1,D40=$AN$1,D41=$AM$1,D41=$AN$1),0,1)))</f>
        <v>0</v>
      </c>
      <c r="AP37" s="3">
        <f>IF($A37&gt;='FG1125way_Regular Symbol(2wild)'!G$16,"",IF(E37=0,"",IF(OR(E37=$AM$1,E37=$AN$1,E38=$AM$1,E38=$AN$1,E39=$AM$1,E39=$AN$1,E40=$AM$1,E40=$AN$1,E41=$AM$1,E41=$AN$1),0,1)))</f>
        <v>0</v>
      </c>
      <c r="AQ37" s="3">
        <f>IF($A37&gt;='FG1125way_Regular Symbol(2wild)'!H$16,"",IF(F37=0,"",IF(OR(F37=$AM$1,F37=$AN$1,F38=$AM$1,F38=$AN$1,F39=$AM$1,F39=$AN$1,F40=$AM$1,F40=$AN$1,F41=$AM$1,F41=$AN$1),0,1)))</f>
        <v>0</v>
      </c>
      <c r="AS37" s="344">
        <f>IF($A37&gt;='FG1125way_Regular Symbol(2wild)'!D$16,"",IF(B37=0,"",IF(OR(B37=$AM$1,B37=$AT$1,B38=$AM$1,B38=$AT$1,B39=$AM$1,B39=$AT$1),0,1)))</f>
        <v>1</v>
      </c>
      <c r="AT37" s="344">
        <f>IF($A37&gt;='FG1125way_Regular Symbol(2wild)'!E$16,"",IF(C37=0,"",IF(OR(C37=$AM$1,C37=$AT$1,C38=$AM$1,C38=$AT$1,C39=$AM$1,C39=$AT$1),0,1)))</f>
        <v>1</v>
      </c>
      <c r="AU37" s="3">
        <f>IF($A37&gt;='FG1125way_Regular Symbol(2wild)'!F$16,"",IF(D37=0,"",IF(OR(D37=$AM$1,D37=$AT$1,D38=$AM$1,D38=$AT$1,D39=$AM$1,D39=$AT$1,D40=$AM$1,D40=$AT$1,D41=$AM$1,D41=$AT$1),0,1)))</f>
        <v>1</v>
      </c>
      <c r="AV37" s="3">
        <f>IF($A37&gt;='FG1125way_Regular Symbol(2wild)'!G$16,"",IF(E37=0,"",IF(OR(E37=$AM$1,E37=$AT$1,E38=$AM$1,E38=$AT$1,E39=$AM$1,E39=$AT$1,E40=$AM$1,E40=$AT$1,E41=$AM$1,E41=$AT$1),0,1)))</f>
        <v>1</v>
      </c>
      <c r="AW37" s="3">
        <f>IF($A37&gt;='FG1125way_Regular Symbol(2wild)'!H$16,"",IF(F37=0,"",IF(OR(F37=$AM$1,F37=$AT$1,F38=$AM$1,F38=$AT$1,F39=$AM$1,F39=$AT$1,F40=$AM$1,F40=$AT$1,F41=$AM$1,F41=$AT$1),0,1)))</f>
        <v>1</v>
      </c>
      <c r="AY37" s="344">
        <f>IF($A37&gt;='FG1125way_Regular Symbol(2wild)'!D$16,"",IF(B37=0,"",IF(OR(B37=$AM$1,B37=$AZ$1,B38=$AM$1,B38=$AZ$1,B39=$AM$1,B39=$AZ$1),0,1)))</f>
        <v>1</v>
      </c>
      <c r="AZ37" s="344">
        <f>IF($A37&gt;='FG1125way_Regular Symbol(2wild)'!E$16,"",IF(C37=0,"",IF(OR(C37=$AM$1,C37=$AZ$1,C38=$AM$1,C38=$AZ$1,C39=$AM$1,C39=$AZ$1),0,1)))</f>
        <v>1</v>
      </c>
      <c r="BA37" s="3">
        <f>IF($A37&gt;='FG1125way_Regular Symbol(2wild)'!F$16,"",IF(D37=0,"",IF(OR(D37=$AM$1,D37=$AZ$1,D38=$AM$1,D38=$AZ$1,D39=$AM$1,D39=$AZ$1,D40=$AM$1,D40=$AZ$1,D41=$AM$1,D41=$AZ$1),0,1)))</f>
        <v>1</v>
      </c>
      <c r="BB37" s="3">
        <f>IF($A37&gt;='FG1125way_Regular Symbol(2wild)'!G$16,"",IF(E37=0,"",IF(OR(E37=$AM$1,E37=$AZ$1,E38=$AM$1,E38=$AZ$1,E39=$AM$1,E39=$AZ$1,E40=$AM$1,E40=$AZ$1,E41=$AM$1,E41=$AZ$1),0,1)))</f>
        <v>1</v>
      </c>
      <c r="BC37" s="3">
        <f>IF($A37&gt;='FG1125way_Regular Symbol(2wild)'!H$16,"",IF(F37=0,"",IF(OR(F37=$AM$1,F37=$AZ$1,F38=$AM$1,F38=$AZ$1,F39=$AM$1,F39=$AZ$1,F40=$AM$1,F40=$AZ$1,F41=$AM$1,F41=$AZ$1),0,1)))</f>
        <v>1</v>
      </c>
      <c r="BE37" s="344">
        <f>IF($A37&gt;='FG_576way_Regular Symbol(2wild)'!D$16,"",IF(B37=0,"",IF(OR(B37=$AM$1,B37=$BF$1,B38=$AM$1,B38=$BF$1,B39=$AM$1,B39=$BF$1),0,1)))</f>
        <v>1</v>
      </c>
      <c r="BF37" s="344">
        <f>IF($A37&gt;='FG_576way_Regular Symbol(2wild)'!E$16,"",IF(C37=0,"",IF(OR(C37=$AM$1,C37=$BF$1,C38=$AM$1,C38=$BF$1,C39=$AM$1,C39=$BF$1),0,1)))</f>
        <v>1</v>
      </c>
      <c r="BG37" s="3">
        <f>IF($A37&gt;='FG_576way_Regular Symbol(2wild)'!F$16,"",IF(D37=0,"",IF(OR(D37=$AM$1,D37=$BF$1,D38=$AM$1,D38=$BF$1,D39=$AM$1,D39=$BF$1,D40=$AM$1,D40=$BF$1,D41=$AM$1,D41=$BF$1),0,1)))</f>
        <v>1</v>
      </c>
      <c r="BH37" s="3">
        <f>IF($A37&gt;='FG_576way_Regular Symbol(2wild)'!G$16,"",IF(E37=0,"",IF(OR(E37=$AM$1,E37=$BF$1,E38=$AM$1,E38=$BF$1,E39=$AM$1,E39=$BF$1,E40=$AM$1,E40=$BF$1,E41=$AM$1,E41=$BF$1),0,1)))</f>
        <v>1</v>
      </c>
      <c r="BI37" s="3">
        <f>IF($A37&gt;='FG_576way_Regular Symbol(2wild)'!H$16,"",IF(F37=0,"",IF(OR(F37=$AM$1,F37=$BF$1,F38=$AM$1,F38=$BF$1,F39=$AM$1,F39=$BF$1,F40=$AM$1,F40=$BF$1,F41=$AM$1,F41=$BF$1),0,1)))</f>
        <v>1</v>
      </c>
      <c r="BK37" s="344">
        <f>IF($A37&gt;='FG_576way_Regular Symbol(2wild)'!D$16,"",IF(B37=0,"",IF(OR(B37=$AM$1,B37=$BL$1,B38=$AM$1,B38=$BL$1,B39=$AM$1,B39=$BL$1),0,1)))</f>
        <v>1</v>
      </c>
      <c r="BL37" s="344">
        <f>IF($A37&gt;='FG_576way_Regular Symbol(2wild)'!E$16,"",IF(C37=0,"",IF(OR(C37=$AM$1,C37=$BL$1,C38=$AM$1,C38=$BL$1,C39=$AM$1,C39=$BL$1),0,1)))</f>
        <v>1</v>
      </c>
      <c r="BM37" s="3">
        <f>IF($A37&gt;='FG_576way_Regular Symbol(2wild)'!F$16,"",IF(D37=0,"",IF(OR(D37=$AM$1,D37=$BL$1,D38=$AM$1,D38=$BL$1,D39=$AM$1,D39=$BL$1,D40=$AM$1,D40=$BL$1),0,1)))</f>
        <v>1</v>
      </c>
      <c r="BN37" s="3">
        <f>IF($A37&gt;='FG_576way_Regular Symbol(2wild)'!G$16,"",IF(E37=0,"",IF(OR(E37=$AM$1,E37=$BL$1,E38=$AM$1,E38=$BL$1,E39=$AM$1,E39=$BL$1,E40=$AM$1,E40=$BL$1),0,1)))</f>
        <v>1</v>
      </c>
      <c r="BO37" s="3">
        <f>IF($A37&gt;='FG_576way_Regular Symbol(2wild)'!H$16,"",IF(F37=0,"",IF(OR(F37=$AM$1,F37=$BL$1,F38=$AM$1,F38=$BL$1,F39=$AM$1,F39=$BL$1,F40=$AM$1,F40=$BL$1),0,1)))</f>
        <v>1</v>
      </c>
      <c r="BQ37" s="3">
        <f>IF($A37&gt;='FG1125way_Regular Symbol(2wild)'!D$16,"",IF(B37=0,"",IF(OR(B37=$BQ$1,B37=$BR$1,B38=$BQ$1,B38=$BR$1,B39=$BQ$1,B39=$BR$1),0,1)))</f>
        <v>1</v>
      </c>
      <c r="BR37" s="3">
        <f>IF($A37&gt;='FG1125way_Regular Symbol(2wild)'!E$16,"",IF(C37=0,"",IF(OR(C37=$BQ$1,C37=$BR$1,C38=$BQ$1,C38=$BR$1,C39=$BQ$1,C39=$BR$1),0,1)))</f>
        <v>1</v>
      </c>
      <c r="BS37" s="3">
        <f>IF($A37&gt;='FG1125way_Regular Symbol(2wild)'!F$16,"",IF(D37=0,"",IF(OR(D37=$BQ$1,D37=$BR$1,D38=$BQ$1,D38=$BR$1,D39=$BQ$1,D39=$BR$1,D40=$BQ$1,D40=$BR$1,D41=$BQ$1,D41=$BR$1),0,1)))</f>
        <v>1</v>
      </c>
      <c r="BT37" s="3">
        <f>IF($A37&gt;='FG1125way_Regular Symbol(2wild)'!G$16,"",IF(E37=0,"",IF(OR(E37=$BQ$1,E37=$BR$1,E38=$BQ$1,E38=$BR$1,E39=$BQ$1,E39=$BR$1,E40=$BQ$1,E40=$BR$1,E41=$BQ$1,E41=$BR$1),0,1)))</f>
        <v>1</v>
      </c>
      <c r="BU37" s="3">
        <f>IF($A37&gt;='FG1125way_Regular Symbol(2wild)'!H$16,"",IF(F37=0,"",IF(OR(F37=$BQ$1,F37=$BR$1,F38=$BQ$1,F38=$BR$1,F39=$BQ$1,F39=$BR$1,F40=$BQ$1,F40=$BR$1,F41=$BQ$1,F41=$BR$1),0,1)))</f>
        <v>1</v>
      </c>
      <c r="BW37" s="3">
        <f>IF($A37&gt;='FG1125way_Regular Symbol(2wild)'!D$16,"",IF(B37=0,"",IF(OR(B37=$BW$1,B38=$BW$1,B39=$BW$1,B37=$BX$1,B38=$BX$1,B39=$BX$1),0,1)))</f>
        <v>0</v>
      </c>
      <c r="BX37" s="3">
        <f>IF($A37&gt;='FG1125way_Regular Symbol(2wild)'!E$16,"",IF(C37=0,"",IF(OR(C37=$BW$1,C38=$BW$1,C39=$BW$1,C37=$BX$1,C38=$BX$1,C39=$BX$1),0,1)))</f>
        <v>1</v>
      </c>
      <c r="BY37" s="3">
        <f>IF($A37&gt;='FG1125way_Regular Symbol(2wild)'!F$16,"",IF(D37=0,"",IF(OR(D37=$BW$1,D38=$BW$1,D39=$BW$1,D37=$BX$1,D38=$BX$1,D39=$BX$1,D40=$BW$1,D40=$BX$1,D41=$BW$1,D41=$BX$1),0,1)))</f>
        <v>1</v>
      </c>
      <c r="BZ37" s="3">
        <f>IF($A37&gt;='FG1125way_Regular Symbol(2wild)'!G$16,"",IF(E37=0,"",IF(OR(E37=$BW$1,E38=$BW$1,E39=$BW$1,E37=$BX$1,E38=$BX$1,E39=$BX$1,E40=$BW$1,E40=$BX$1,E41=$BW$1,E41=$BX$1),0,1)))</f>
        <v>1</v>
      </c>
      <c r="CA37" s="3">
        <f>IF($A37&gt;='FG1125way_Regular Symbol(2wild)'!H$16,"",IF(F37=0,"",IF(OR(F37=$BW$1,F38=$BW$1,F39=$BW$1,F37=$BX$1,F38=$BX$1,F39=$BX$1,F40=$BW$1,F40=$BX$1,F41=$BW$1,F41=$BX$1),0,1)))</f>
        <v>0</v>
      </c>
      <c r="CC37" s="3">
        <f>IF($A37&gt;='FG1125way_Regular Symbol(2wild)'!D$16,"",IF(B37=0,"",IF(OR(B37=$BW$1,B38=$BW$1,B39=$BW$1,B37=$CD$1,B38=$CD$1,B39=$CD$1),0,1)))</f>
        <v>1</v>
      </c>
      <c r="CD37" s="3">
        <f>IF($A37&gt;='FG1125way_Regular Symbol(2wild)'!E$16,"",IF(C37=0,"",IF(OR(C37=$BW$1,C38=$BW$1,C39=$BW$1,C37=$CD$1,C38=$CD$1,C39=$CD$1),0,1)))</f>
        <v>1</v>
      </c>
      <c r="CE37" s="3">
        <f>IF($A37&gt;='FG1125way_Regular Symbol(2wild)'!F$16,"",IF(D37=0,"",IF(OR(D37=$BW$1,D38=$BW$1,D39=$BW$1,D37=$CD$1,D38=$CD$1,D39=$CD$1,D40=$BW$1,D40=$CD$1,D41=$BW$1,D41=$CD$1),0,1)))</f>
        <v>1</v>
      </c>
      <c r="CF37" s="3">
        <f>IF($A37&gt;='FG1125way_Regular Symbol(2wild)'!G$16,"",IF(E37=0,"",IF(OR(E37=$BW$1,E38=$BW$1,E39=$BW$1,E37=$CD$1,E38=$CD$1,E39=$CD$1,E40=$BW$1,E40=$CD$1,E41=$BW$1,E41=$CD$1),0,1)))</f>
        <v>1</v>
      </c>
      <c r="CG37" s="3">
        <f>IF($A37&gt;='FG1125way_Regular Symbol(2wild)'!H$16,"",IF(F37=0,"",IF(OR(F37=$BW$1,F38=$BW$1,F39=$BW$1,F37=$CD$1,F38=$CD$1,F39=$CD$1,F40=$BW$1,F40=$CD$1,F41=$BW$1,F41=$CD$1),0,1)))</f>
        <v>1</v>
      </c>
      <c r="CI37" s="3">
        <f>IF($A37&gt;='FG1125way_Regular Symbol(2wild)'!D$16,"",IF(B37=0,"",IF(OR(B37=$BW$1,B38=$BW$1,B39=$BW$1,B37=$CJ$1,B38=$CJ$1,B39=$CJ$1),0,1)))</f>
        <v>1</v>
      </c>
      <c r="CJ37" s="3">
        <f>IF($A37&gt;='FG1125way_Regular Symbol(2wild)'!E$16,"",IF(C37=0,"",IF(OR(C37=$BW$1,C38=$BW$1,C39=$BW$1,C37=$CJ$1,C38=$CJ$1,C39=$CJ$1),0,1)))</f>
        <v>1</v>
      </c>
      <c r="CK37" s="3">
        <f>IF($A37&gt;='FG1125way_Regular Symbol(2wild)'!F$16,"",IF(D37=0,"",IF(OR(D37=$BW$1,D38=$BW$1,D39=$BW$1,D37=$CJ$1,D38=$CJ$1,D39=$CJ$1,D40=$BW$1,D40=$CJ$1,D41=$BW$1,D41=$CJ$1),0,1)))</f>
        <v>1</v>
      </c>
      <c r="CL37" s="3">
        <f>IF($A37&gt;='FG1125way_Regular Symbol(2wild)'!G$16,"",IF(E37=0,"",IF(OR(E37=$BW$1,E38=$BW$1,E39=$BW$1,E37=$CJ$1,E38=$CJ$1,E39=$CJ$1,E40=$BW$1,E40=$CJ$1,E41=$BW$1,E41=$CJ$1),0,1)))</f>
        <v>1</v>
      </c>
      <c r="CM37" s="3">
        <f>IF($A37&gt;='FG1125way_Regular Symbol(2wild)'!H$16,"",IF(F37=0,"",IF(OR(F37=$BW$1,F38=$BW$1,F39=$BW$1,F37=$CJ$1,F38=$CJ$1,F39=$CJ$1,F40=$BW$1,F40=$CJ$1,F41=$BW$1,F41=$CJ$1),0,1)))</f>
        <v>0</v>
      </c>
      <c r="CO37" s="3">
        <f>IF($A37&gt;='FG1125way_Regular Symbol(2wild)'!D$16,"",IF(B37=0,"",IF(OR(B37=$BW$1,B38=$BW$1,B39=$BW$1,B37=$CP$1,B38=$CP$1,B39=$CP$1),0,1)))</f>
        <v>1</v>
      </c>
      <c r="CP37" s="3">
        <f>IF($A37&gt;='FG1125way_Regular Symbol(2wild)'!E$16,"",IF(C37=0,"",IF(OR(C37=$BW$1,C38=$BW$1,C39=$BW$1,C37=$CP$1,C38=$CP$1,C39=$CP$1),0,1)))</f>
        <v>0</v>
      </c>
      <c r="CQ37" s="3">
        <f>IF($A37&gt;='FG1125way_Regular Symbol(2wild)'!F$16,"",IF(D37=0,"",IF(OR(D37=$BW$1,D38=$BW$1,D39=$BW$1,D37=$CP$1,D38=$CP$1,D39=$CP$1,D40=$BW$1,D40=$CP$1,D41=$BW$1,D41=$CP$1),0,1)))</f>
        <v>1</v>
      </c>
      <c r="CR37" s="3">
        <f>IF($A37&gt;='FG1125way_Regular Symbol(2wild)'!G$16,"",IF(E37=0,"",IF(OR(E37=$BW$1,E38=$BW$1,E39=$BW$1,E37=$CP$1,E38=$CP$1,E39=$CP$1,E40=$BW$1,E40=$CP$1,E41=$BW$1,E41=$CP$1),0,1)))</f>
        <v>0</v>
      </c>
      <c r="CS37" s="3">
        <f>IF($A37&gt;='FG1125way_Regular Symbol(2wild)'!H$16,"",IF(F37=0,"",IF(OR(F37=$BW$1,F38=$BW$1,F39=$BW$1,F37=$CP$1,F38=$CP$1,F39=$CP$1,F40=$BW$1,F40=$CP$1,F41=$BW$1,F41=$CP$1),0,1)))</f>
        <v>1</v>
      </c>
      <c r="CU37" s="3">
        <f>IF($A37&gt;='FG1125way_Regular Symbol(2wild)'!D$16,"",IF(B37=0,"",IF(OR(B37=$BW$1,B38=$BW$1,B39=$BW$1,B37=$CV$1,B38=$CV$1,B39=$CV$1),0,1)))</f>
        <v>1</v>
      </c>
      <c r="CV37" s="3">
        <f>IF($A37&gt;='FG1125way_Regular Symbol(2wild)'!E$16,"",IF(C37=0,"",IF(OR(C37=$BW$1,C38=$BW$1,C39=$BW$1,C37=$CV$1,C38=$CV$1,C39=$CV$1),0,1)))</f>
        <v>1</v>
      </c>
      <c r="CW37" s="3">
        <f>IF($A37&gt;='FG1125way_Regular Symbol(2wild)'!F$16,"",IF(D37=0,"",IF(OR(D37=$BW$1,D38=$BW$1,D39=$BW$1,D37=$CV$1,D38=$CV$1,D39=$CV$1,D40=$BW$1,D40=$CV$1,D41=$BW$1,D41=$CV$1),0,1)))</f>
        <v>1</v>
      </c>
      <c r="CX37" s="3">
        <f>IF($A37&gt;='FG1125way_Regular Symbol(2wild)'!G$16,"",IF(E37=0,"",IF(OR(E37=$BW$1,E38=$BW$1,E39=$BW$1,E37=$CV$1,E38=$CV$1,E39=$CV$1,E40=$BW$1,E40=$CV$1,E41=$BW$1,E41=$CV$1),0,1)))</f>
        <v>1</v>
      </c>
      <c r="CY37" s="3">
        <f>IF($A37&gt;='FG1125way_Regular Symbol(2wild)'!H$16,"",IF(F37=0,"",IF(OR(F37=$BW$1,F38=$BW$1,F39=$BW$1,F37=$CV$1,F38=$CV$1,F39=$CV$1,F40=$BW$1,F40=$CV$1,F41=$BW$1,F41=$CV$1),0,1)))</f>
        <v>1</v>
      </c>
    </row>
    <row r="38" spans="1:103">
      <c r="A38" s="337">
        <f>IF('FG_243way_Regular Symbol'!L37="","",'FG_243way_Regular Symbol'!L37)</f>
        <v>34</v>
      </c>
      <c r="B38" s="191" t="str">
        <f>IF('FG_576way_Regular Symbol(2wild)'!Q37="",
IF($A38-'FG_576way_Regular Symbol(2wild)'!D$16&gt;='FG_1125way_RegularＸ_W()'!B$2-1,"",VLOOKUP($A38-'FG_243way_Regular Symbol'!D$16,'FG_576way_Regular Symbol(2wild)'!$P$3:$U$99,'FG_1125way_RegularＸ_W()'!B$3+1,FALSE)),
'FG_576way_Regular Symbol(2wild)'!Q37)</f>
        <v>K</v>
      </c>
      <c r="C38" s="191" t="str">
        <f>IF('FG_576way_Regular Symbol(2wild)'!R37="",
IF($A38-'FG_576way_Regular Symbol(2wild)'!E$16&gt;='FG_1125way_RegularＸ_W()'!C$2-1,"",VLOOKUP($A38-'FG_243way_Regular Symbol'!E$16,'FG_576way_Regular Symbol(2wild)'!$P$3:$U$99,'FG_1125way_RegularＸ_W()'!C$3+1,FALSE)),
'FG_576way_Regular Symbol(2wild)'!R37)</f>
        <v>M4</v>
      </c>
      <c r="D38" s="191" t="str">
        <f>IF('FG_576way_Regular Symbol(2wild)'!S37="",
IF($A38-'FG_576way_Regular Symbol(2wild)'!F$16&gt;='FG_1125way_RegularＸ_W()'!D$2-1,"",VLOOKUP($A38-'FG_243way_Regular Symbol'!F$16,'FG_576way_Regular Symbol(2wild)'!$P$3:$U$99,'FG_1125way_RegularＸ_W()'!D$3+1,FALSE)),
'FG_576way_Regular Symbol(2wild)'!S37)</f>
        <v>M3</v>
      </c>
      <c r="E38" s="191" t="str">
        <f>IF('FG_576way_Regular Symbol(2wild)'!T37="",
IF($A38-'FG_576way_Regular Symbol(2wild)'!G$16&gt;='FG_1125way_RegularＸ_W()'!E$2-1,"",VLOOKUP($A38-'FG_243way_Regular Symbol'!G$16,'FG_576way_Regular Symbol(2wild)'!$P$3:$U$99,'FG_1125way_RegularＸ_W()'!E$3+1,FALSE)),
'FG_576way_Regular Symbol(2wild)'!T37)</f>
        <v>TE</v>
      </c>
      <c r="F38" s="191" t="str">
        <f>IF('FG_576way_Regular Symbol(2wild)'!U37="",
IF($A38-'FG_576way_Regular Symbol(2wild)'!H$16&gt;='FG_1125way_RegularＸ_W()'!F$2-1,"",VLOOKUP($A38-'FG_243way_Regular Symbol'!H$16,'FG_576way_Regular Symbol(2wild)'!$P$3:$U$99,'FG_1125way_RegularＸ_W()'!F$3+1,FALSE)),
'FG_576way_Regular Symbol(2wild)'!U37)</f>
        <v>K</v>
      </c>
      <c r="N38" s="363">
        <f t="shared" si="1"/>
        <v>34</v>
      </c>
      <c r="O38" s="344">
        <f>IF($A38&gt;='FG1125way_Regular Symbol(2wild)'!D$16,"",IF(B38="","",IF(OR(B38=$O$1,B38=$P$1,B39=$O$1,B39=$P$1,B40=$O$1,B40=$P$1),0,1)))</f>
        <v>1</v>
      </c>
      <c r="P38" s="344">
        <f>IF($A38&gt;='FG1125way_Regular Symbol(2wild)'!E$16,"",IF(C38="","",IF(OR(C38=$O$1,C38=$P$1,C39=$O$1,C39=$P$1,C40=$O$1,C40=$P$1),0,1)))</f>
        <v>1</v>
      </c>
      <c r="Q38" s="344">
        <f>IF($A38&gt;='FG1125way_Regular Symbol(2wild)'!F$16,"",IF(D38="","",IF(OR(D38=$O$1,D38=$P$1,D39=$O$1,D39=$P$1,D40=$O$1,D40=$P$1,D41=$O$1,D41=$P$1,D42=$O$1,D42=$P$1),0,1)))</f>
        <v>1</v>
      </c>
      <c r="R38" s="344">
        <f>IF($A38&gt;='FG1125way_Regular Symbol(2wild)'!G$16,"",IF(E38="","",IF(OR(E38=$O$1,E38=$P$1,E39=$O$1,E39=$P$1,E40=$O$1,E40=$P$1,E41=$O$1,E41=$P$1,E42=$O$1,E42=$P$1),0,1)))</f>
        <v>1</v>
      </c>
      <c r="S38" s="344">
        <f>IF($A38&gt;='FG1125way_Regular Symbol(2wild)'!H$16,"",IF(F38="","",IF(OR(F38=$O$1,F38=$P$1,F39=$O$1,F39=$P$1,F40=$O$1,F40=$P$1,F41=$O$1,F41=$P$1,F42=$O$1,F42=$P$1),0,1)))</f>
        <v>1</v>
      </c>
      <c r="U38" s="344">
        <f>IF($A38&gt;='FG1125way_Regular Symbol(2wild)'!D$16,"",IF(B38=0,"",IF(OR(B38=$U$1,B38=$V$1,B39=$U$1,B39=$V$1,B40=$U$1,B40=$V$1),0,1)))</f>
        <v>1</v>
      </c>
      <c r="V38" s="344">
        <f>IF($A38&gt;='FG1125way_Regular Symbol(2wild)'!E$16,"",IF(C38=0,"",IF(OR(C38=$U$1,C38=$V$1,C39=$U$1,C39=$V$1,C40=$U$1,C40=$V$1),0,1)))</f>
        <v>1</v>
      </c>
      <c r="W38" s="3">
        <f>IF($A38&gt;='FG1125way_Regular Symbol(2wild)'!F$16,"",IF(D38=0,"",IF(OR(D38=$U$1,D38=$V$1,D39=$U$1,D39=$V$1,D40=$U$1,D40=$V$1,D41=$U$1,D41=$V$1,D42=$U$1,D42=$V$1),0,1)))</f>
        <v>1</v>
      </c>
      <c r="X38" s="3">
        <f>IF($A38&gt;='FG1125way_Regular Symbol(2wild)'!G$16,"",IF(E38=0,"",IF(OR(E38=$U$1,E38=$V$1,E39=$U$1,E39=$V$1,E40=$U$1,E40=$V$1,E41=$U$1,E41=$V$1,E42=$U$1,E42=$V$1),0,1)))</f>
        <v>1</v>
      </c>
      <c r="Y38" s="3">
        <f>IF($A38&gt;='FG1125way_Regular Symbol(2wild)'!H$16,"",IF(F38=0,"",IF(OR(F38=$U$1,F38=$V$1,F39=$U$1,F39=$V$1,F40=$U$1,F40=$V$1,F41=$U$1,F41=$V$1,F42=$U$1,F42=$V$1),0,1)))</f>
        <v>1</v>
      </c>
      <c r="AA38" s="344">
        <f>IF($A38&gt;='FG1125way_Regular Symbol(2wild)'!D$16,"",IF(B38=0,"",IF(OR(B38=$AA$1,B38=$AB$1,B39=$AA$1,B39=$AB$1,B40=$AA$1,,B40=$AB$1),0,1)))</f>
        <v>0</v>
      </c>
      <c r="AB38" s="344">
        <f>IF($A38&gt;='FG1125way_Regular Symbol(2wild)'!E$16,"",IF(C38=0,"",IF(OR(C38=$AA$1,C38=$AB$1,C39=$AA$1,C39=$AB$1,C40=$AA$1,,C40=$AB$1),0,1)))</f>
        <v>0</v>
      </c>
      <c r="AC38" s="3">
        <f>IF($A38&gt;='FG1125way_Regular Symbol(2wild)'!F$16,"",IF(D38=0,"",IF(OR(D38=$AA$1,D38=$AB$1,D39=$AA$1,D39=$AB$1,D40=$AA$1,D40=$AB$1,D41=$AA$1,D41=$AB$1,D42=$AA$1,D42=$AB$1),0,1)))</f>
        <v>0</v>
      </c>
      <c r="AD38" s="3">
        <f>IF($A38&gt;='FG1125way_Regular Symbol(2wild)'!G$16,"",IF(E38=0,"",IF(OR(E38=$AA$1,E38=$AB$1,E39=$AA$1,E39=$AB$1,E40=$AA$1,E40=$AB$1,E41=$AA$1,E41=$AB$1,E42=$AA$1,E42=$AB$1),0,1)))</f>
        <v>1</v>
      </c>
      <c r="AE38" s="3">
        <f>IF($A38&gt;='FG1125way_Regular Symbol(2wild)'!H$16,"",IF(F38=0,"",IF(OR(F38=$AA$1,F38=$AB$1,F39=$AA$1,F39=$AB$1,F40=$AA$1,F40=$AB$1,F41=$AA$1,F41=$AB$1,F42=$AA$1,F42=$AB$1),0,1)))</f>
        <v>0</v>
      </c>
      <c r="AG38" s="344">
        <f>IF($A38&gt;='FG1125way_Regular Symbol(2wild)'!D$16,"",IF(B38=0,"",IF(OR(B38=$AG$1,B38=$AH$1,B39=$AG$1,B39=$AH$1,B40=$AG$1,B40=$AH$1),0,1)))</f>
        <v>1</v>
      </c>
      <c r="AH38" s="344">
        <f>IF($A38&gt;='FG1125way_Regular Symbol(2wild)'!E$16,"",IF(C38=0,"",IF(OR(C38=$AG$1,C38=$AH$1,C39=$AG$1,C39=$AH$1,C40=$AG$1,C40=$AH$1),0,1)))</f>
        <v>0</v>
      </c>
      <c r="AI38" s="3">
        <f>IF($A38&gt;='FG1125way_Regular Symbol(2wild)'!F$16,"",IF(D38=0,"",IF(OR(D38=$AG$1,D38=$AH$1,D39=$AG$1,D39=$AH$1,D40=$AG$1,D40=$AH$1,D41=$AG$1,D41=$AH$1,D42=$AG$1,D42=$AH$1),0,1)))</f>
        <v>0</v>
      </c>
      <c r="AJ38" s="3">
        <f>IF($A38&gt;='FG1125way_Regular Symbol(2wild)'!G$16,"",IF(E38=0,"",IF(OR(E38=$AG$1,E38=$AH$1,E39=$AG$1,E39=$AH$1,E40=$AG$1,E40=$AH$1,E41=$AG$1,E41=$AH$1,E42=$AG$1,E42=$AH$1),0,1)))</f>
        <v>1</v>
      </c>
      <c r="AK38" s="3">
        <f>IF($A38&gt;='FG1125way_Regular Symbol(2wild)'!H$16,"",IF(F38=0,"",IF(OR(F38=$AG$1,F38=$AH$1,F39=$AG$1,F39=$AH$1,F40=$AG$1,F40=$AH$1,F41=$AG$1,F41=$AH$1,F42=$AG$1,F42=$AH$1),0,1)))</f>
        <v>1</v>
      </c>
      <c r="AM38" s="344">
        <f>IF($A38&gt;='FG1125way_Regular Symbol(2wild)'!D$16,"",IF(B38=0,"",IF(OR(B38=$AM$1,B38=$AN$1,B39=$AM$1,B39=$AN$1,B40=$AM$1,B40=$AN$1),0,1)))</f>
        <v>1</v>
      </c>
      <c r="AN38" s="344">
        <f>IF($A38&gt;='FG1125way_Regular Symbol(2wild)'!E$16,"",IF(C38=0,"",IF(OR(C38=$AM$1,C38=$AN$1,C39=$AM$1,C39=$AN$1,C40=$AM$1,C40=$AN$1),0,1)))</f>
        <v>1</v>
      </c>
      <c r="AO38" s="3">
        <f>IF($A38&gt;='FG1125way_Regular Symbol(2wild)'!F$16,"",IF(D38=0,"",IF(OR(D38=$AM$1,D38=$AN$1,D39=$AM$1,D39=$AN$1,D40=$AM$1,D40=$AN$1,D41=$AM$1,D41=$AN$1,D42=$AM$1,D42=$AN$1),0,1)))</f>
        <v>0</v>
      </c>
      <c r="AP38" s="3">
        <f>IF($A38&gt;='FG1125way_Regular Symbol(2wild)'!G$16,"",IF(E38=0,"",IF(OR(E38=$AM$1,E38=$AN$1,E39=$AM$1,E39=$AN$1,E40=$AM$1,E40=$AN$1,E41=$AM$1,E41=$AN$1,E42=$AM$1,E42=$AN$1),0,1)))</f>
        <v>0</v>
      </c>
      <c r="AQ38" s="3">
        <f>IF($A38&gt;='FG1125way_Regular Symbol(2wild)'!H$16,"",IF(F38=0,"",IF(OR(F38=$AM$1,F38=$AN$1,F39=$AM$1,F39=$AN$1,F40=$AM$1,F40=$AN$1,F41=$AM$1,F41=$AN$1,F42=$AM$1,F42=$AN$1),0,1)))</f>
        <v>1</v>
      </c>
      <c r="AS38" s="344">
        <f>IF($A38&gt;='FG1125way_Regular Symbol(2wild)'!D$16,"",IF(B38=0,"",IF(OR(B38=$AM$1,B38=$AT$1,B39=$AM$1,B39=$AT$1,B40=$AM$1,B40=$AT$1),0,1)))</f>
        <v>1</v>
      </c>
      <c r="AT38" s="344">
        <f>IF($A38&gt;='FG1125way_Regular Symbol(2wild)'!E$16,"",IF(C38=0,"",IF(OR(C38=$AM$1,C38=$AT$1,C39=$AM$1,C39=$AT$1,C40=$AM$1,C40=$AT$1),0,1)))</f>
        <v>1</v>
      </c>
      <c r="AU38" s="3">
        <f>IF($A38&gt;='FG1125way_Regular Symbol(2wild)'!F$16,"",IF(D38=0,"",IF(OR(D38=$AM$1,D38=$AT$1,D39=$AM$1,D39=$AT$1,D40=$AM$1,D40=$AT$1,D41=$AM$1,D41=$AT$1,D42=$AM$1,D42=$AT$1),0,1)))</f>
        <v>1</v>
      </c>
      <c r="AV38" s="3">
        <f>IF($A38&gt;='FG1125way_Regular Symbol(2wild)'!G$16,"",IF(E38=0,"",IF(OR(E38=$AM$1,E38=$AT$1,E39=$AM$1,E39=$AT$1,E40=$AM$1,E40=$AT$1,E41=$AM$1,E41=$AT$1,E42=$AM$1,E42=$AT$1),0,1)))</f>
        <v>1</v>
      </c>
      <c r="AW38" s="3">
        <f>IF($A38&gt;='FG1125way_Regular Symbol(2wild)'!H$16,"",IF(F38=0,"",IF(OR(F38=$AM$1,F38=$AT$1,F39=$AM$1,F39=$AT$1,F40=$AM$1,F40=$AT$1,F41=$AM$1,F41=$AT$1,F42=$AM$1,F42=$AT$1),0,1)))</f>
        <v>1</v>
      </c>
      <c r="AY38" s="344">
        <f>IF($A38&gt;='FG1125way_Regular Symbol(2wild)'!D$16,"",IF(B38=0,"",IF(OR(B38=$AM$1,B38=$AZ$1,B39=$AM$1,B39=$AZ$1,B40=$AM$1,B40=$AZ$1),0,1)))</f>
        <v>1</v>
      </c>
      <c r="AZ38" s="344">
        <f>IF($A38&gt;='FG1125way_Regular Symbol(2wild)'!E$16,"",IF(C38=0,"",IF(OR(C38=$AM$1,C38=$AZ$1,C39=$AM$1,C39=$AZ$1,C40=$AM$1,C40=$AZ$1),0,1)))</f>
        <v>1</v>
      </c>
      <c r="BA38" s="3">
        <f>IF($A38&gt;='FG1125way_Regular Symbol(2wild)'!F$16,"",IF(D38=0,"",IF(OR(D38=$AM$1,D38=$AZ$1,D39=$AM$1,D39=$AZ$1,D40=$AM$1,D40=$AZ$1,D41=$AM$1,D41=$AZ$1,D42=$AM$1,D42=$AZ$1),0,1)))</f>
        <v>1</v>
      </c>
      <c r="BB38" s="3">
        <f>IF($A38&gt;='FG1125way_Regular Symbol(2wild)'!G$16,"",IF(E38=0,"",IF(OR(E38=$AM$1,E38=$AZ$1,E39=$AM$1,E39=$AZ$1,E40=$AM$1,E40=$AZ$1,E41=$AM$1,E41=$AZ$1,E42=$AM$1,E42=$AZ$1),0,1)))</f>
        <v>1</v>
      </c>
      <c r="BC38" s="3">
        <f>IF($A38&gt;='FG1125way_Regular Symbol(2wild)'!H$16,"",IF(F38=0,"",IF(OR(F38=$AM$1,F38=$AZ$1,F39=$AM$1,F39=$AZ$1,F40=$AM$1,F40=$AZ$1,F41=$AM$1,F41=$AZ$1,F42=$AM$1,F42=$AZ$1),0,1)))</f>
        <v>0</v>
      </c>
      <c r="BE38" s="344">
        <f>IF($A38&gt;='FG_576way_Regular Symbol(2wild)'!D$16,"",IF(B38=0,"",IF(OR(B38=$AM$1,B38=$BF$1,B39=$AM$1,B39=$BF$1,B40=$AM$1,B40=$BF$1),0,1)))</f>
        <v>1</v>
      </c>
      <c r="BF38" s="344">
        <f>IF($A38&gt;='FG_576way_Regular Symbol(2wild)'!E$16,"",IF(C38=0,"",IF(OR(C38=$AM$1,C38=$BF$1,C39=$AM$1,C39=$BF$1,C40=$AM$1,C40=$BF$1),0,1)))</f>
        <v>1</v>
      </c>
      <c r="BG38" s="3">
        <f>IF($A38&gt;='FG_576way_Regular Symbol(2wild)'!F$16,"",IF(D38=0,"",IF(OR(D38=$AM$1,D38=$BF$1,D39=$AM$1,D39=$BF$1,D40=$AM$1,D40=$BF$1,D41=$AM$1,D41=$BF$1,D42=$AM$1,D42=$BF$1),0,1)))</f>
        <v>1</v>
      </c>
      <c r="BH38" s="3">
        <f>IF($A38&gt;='FG_576way_Regular Symbol(2wild)'!G$16,"",IF(E38=0,"",IF(OR(E38=$AM$1,E38=$BF$1,E39=$AM$1,E39=$BF$1,E40=$AM$1,E40=$BF$1,E41=$AM$1,E41=$BF$1,E42=$AM$1,E42=$BF$1),0,1)))</f>
        <v>1</v>
      </c>
      <c r="BI38" s="3">
        <f>IF($A38&gt;='FG_576way_Regular Symbol(2wild)'!H$16,"",IF(F38=0,"",IF(OR(F38=$AM$1,F38=$BF$1,F39=$AM$1,F39=$BF$1,F40=$AM$1,F40=$BF$1,F41=$AM$1,F41=$BF$1,F42=$AM$1,F42=$BF$1),0,1)))</f>
        <v>1</v>
      </c>
      <c r="BK38" s="344">
        <f>IF($A38&gt;='FG_576way_Regular Symbol(2wild)'!D$16,"",IF(B38=0,"",IF(OR(B38=$AM$1,B38=$BL$1,B39=$AM$1,B39=$BL$1,B40=$AM$1,B40=$BL$1),0,1)))</f>
        <v>1</v>
      </c>
      <c r="BL38" s="344">
        <f>IF($A38&gt;='FG_576way_Regular Symbol(2wild)'!E$16,"",IF(C38=0,"",IF(OR(C38=$AM$1,C38=$BL$1,C39=$AM$1,C39=$BL$1,C40=$AM$1,C40=$BL$1),0,1)))</f>
        <v>1</v>
      </c>
      <c r="BM38" s="3">
        <f>IF($A38&gt;='FG_576way_Regular Symbol(2wild)'!F$16,"",IF(D38=0,"",IF(OR(D38=$AM$1,D38=$BL$1,D39=$AM$1,D39=$BL$1,D40=$AM$1,D40=$BL$1,D41=$AM$1,D41=$BL$1),0,1)))</f>
        <v>1</v>
      </c>
      <c r="BN38" s="3">
        <f>IF($A38&gt;='FG_576way_Regular Symbol(2wild)'!G$16,"",IF(E38=0,"",IF(OR(E38=$AM$1,E38=$BL$1,E39=$AM$1,E39=$BL$1,E40=$AM$1,E40=$BL$1,E41=$AM$1,E41=$BL$1),0,1)))</f>
        <v>1</v>
      </c>
      <c r="BO38" s="3">
        <f>IF($A38&gt;='FG_576way_Regular Symbol(2wild)'!H$16,"",IF(F38=0,"",IF(OR(F38=$AM$1,F38=$BL$1,F39=$AM$1,F39=$BL$1,F40=$AM$1,F40=$BL$1,F41=$AM$1,F41=$BL$1),0,1)))</f>
        <v>1</v>
      </c>
      <c r="BQ38" s="3">
        <f>IF($A38&gt;='FG1125way_Regular Symbol(2wild)'!D$16,"",IF(B38=0,"",IF(OR(B38=$BQ$1,B38=$BR$1,B39=$BQ$1,B39=$BR$1,B40=$BQ$1,B40=$BR$1),0,1)))</f>
        <v>1</v>
      </c>
      <c r="BR38" s="3">
        <f>IF($A38&gt;='FG1125way_Regular Symbol(2wild)'!E$16,"",IF(C38=0,"",IF(OR(C38=$BQ$1,C38=$BR$1,C39=$BQ$1,C39=$BR$1,C40=$BQ$1,C40=$BR$1),0,1)))</f>
        <v>1</v>
      </c>
      <c r="BS38" s="3">
        <f>IF($A38&gt;='FG1125way_Regular Symbol(2wild)'!F$16,"",IF(D38=0,"",IF(OR(D38=$BQ$1,D38=$BR$1,D39=$BQ$1,D39=$BR$1,D40=$BQ$1,D40=$BR$1,D41=$BQ$1,D41=$BR$1,D42=$BQ$1,D42=$BR$1),0,1)))</f>
        <v>1</v>
      </c>
      <c r="BT38" s="3">
        <f>IF($A38&gt;='FG1125way_Regular Symbol(2wild)'!G$16,"",IF(E38=0,"",IF(OR(E38=$BQ$1,E38=$BR$1,E39=$BQ$1,E39=$BR$1,E40=$BQ$1,E40=$BR$1,E41=$BQ$1,E41=$BR$1,E42=$BQ$1,E42=$BR$1),0,1)))</f>
        <v>1</v>
      </c>
      <c r="BU38" s="3">
        <f>IF($A38&gt;='FG1125way_Regular Symbol(2wild)'!H$16,"",IF(F38=0,"",IF(OR(F38=$BQ$1,F38=$BR$1,F39=$BQ$1,F39=$BR$1,F40=$BQ$1,F40=$BR$1,F41=$BQ$1,F41=$BR$1,F42=$BQ$1,F42=$BR$1),0,1)))</f>
        <v>1</v>
      </c>
      <c r="BW38" s="3">
        <f>IF($A38&gt;='FG1125way_Regular Symbol(2wild)'!D$16,"",IF(B38=0,"",IF(OR(B38=$BW$1,B39=$BW$1,B40=$BW$1,B38=$BX$1,B39=$BX$1,B40=$BX$1),0,1)))</f>
        <v>0</v>
      </c>
      <c r="BX38" s="3">
        <f>IF($A38&gt;='FG1125way_Regular Symbol(2wild)'!E$16,"",IF(C38=0,"",IF(OR(C38=$BW$1,C39=$BW$1,C40=$BW$1,C38=$BX$1,C39=$BX$1,C40=$BX$1),0,1)))</f>
        <v>1</v>
      </c>
      <c r="BY38" s="3">
        <f>IF($A38&gt;='FG1125way_Regular Symbol(2wild)'!F$16,"",IF(D38=0,"",IF(OR(D38=$BW$1,D39=$BW$1,D40=$BW$1,D38=$BX$1,D39=$BX$1,D40=$BX$1,D41=$BW$1,D41=$BX$1,D42=$BW$1,D42=$BX$1),0,1)))</f>
        <v>1</v>
      </c>
      <c r="BZ38" s="3">
        <f>IF($A38&gt;='FG1125way_Regular Symbol(2wild)'!G$16,"",IF(E38=0,"",IF(OR(E38=$BW$1,E39=$BW$1,E40=$BW$1,E38=$BX$1,E39=$BX$1,E40=$BX$1,E41=$BW$1,E41=$BX$1,E42=$BW$1,E42=$BX$1),0,1)))</f>
        <v>1</v>
      </c>
      <c r="CA38" s="3">
        <f>IF($A38&gt;='FG1125way_Regular Symbol(2wild)'!H$16,"",IF(F38=0,"",IF(OR(F38=$BW$1,F39=$BW$1,F40=$BW$1,F38=$BX$1,F39=$BX$1,F40=$BX$1,F41=$BW$1,F41=$BX$1,F42=$BW$1,F42=$BX$1),0,1)))</f>
        <v>0</v>
      </c>
      <c r="CC38" s="3">
        <f>IF($A38&gt;='FG1125way_Regular Symbol(2wild)'!D$16,"",IF(B38=0,"",IF(OR(B38=$BW$1,B39=$BW$1,B40=$BW$1,B38=$CD$1,B39=$CD$1,B40=$CD$1),0,1)))</f>
        <v>1</v>
      </c>
      <c r="CD38" s="3">
        <f>IF($A38&gt;='FG1125way_Regular Symbol(2wild)'!E$16,"",IF(C38=0,"",IF(OR(C38=$BW$1,C39=$BW$1,C40=$BW$1,C38=$CD$1,C39=$CD$1,C40=$CD$1),0,1)))</f>
        <v>1</v>
      </c>
      <c r="CE38" s="3">
        <f>IF($A38&gt;='FG1125way_Regular Symbol(2wild)'!F$16,"",IF(D38=0,"",IF(OR(D38=$BW$1,D39=$BW$1,D40=$BW$1,D38=$CD$1,D39=$CD$1,D40=$CD$1,D41=$BW$1,D41=$CD$1,D42=$BW$1,D42=$CD$1),0,1)))</f>
        <v>1</v>
      </c>
      <c r="CF38" s="3">
        <f>IF($A38&gt;='FG1125way_Regular Symbol(2wild)'!G$16,"",IF(E38=0,"",IF(OR(E38=$BW$1,E39=$BW$1,E40=$BW$1,E38=$CD$1,E39=$CD$1,E40=$CD$1,E41=$BW$1,E41=$CD$1,E42=$BW$1,E42=$CD$1),0,1)))</f>
        <v>0</v>
      </c>
      <c r="CG38" s="3">
        <f>IF($A38&gt;='FG1125way_Regular Symbol(2wild)'!H$16,"",IF(F38=0,"",IF(OR(F38=$BW$1,F39=$BW$1,F40=$BW$1,F38=$CD$1,F39=$CD$1,F40=$CD$1,F41=$BW$1,F41=$CD$1,F42=$BW$1,F42=$CD$1),0,1)))</f>
        <v>1</v>
      </c>
      <c r="CI38" s="3">
        <f>IF($A38&gt;='FG1125way_Regular Symbol(2wild)'!D$16,"",IF(B38=0,"",IF(OR(B38=$BW$1,B39=$BW$1,B40=$BW$1,B38=$CJ$1,B39=$CJ$1,B40=$CJ$1),0,1)))</f>
        <v>1</v>
      </c>
      <c r="CJ38" s="3">
        <f>IF($A38&gt;='FG1125way_Regular Symbol(2wild)'!E$16,"",IF(C38=0,"",IF(OR(C38=$BW$1,C39=$BW$1,C40=$BW$1,C38=$CJ$1,C39=$CJ$1,C40=$CJ$1),0,1)))</f>
        <v>1</v>
      </c>
      <c r="CK38" s="3">
        <f>IF($A38&gt;='FG1125way_Regular Symbol(2wild)'!F$16,"",IF(D38=0,"",IF(OR(D38=$BW$1,D39=$BW$1,D40=$BW$1,D38=$CJ$1,D39=$CJ$1,D40=$CJ$1,D41=$BW$1,D41=$CJ$1,D42=$BW$1,D42=$CJ$1),0,1)))</f>
        <v>1</v>
      </c>
      <c r="CL38" s="3">
        <f>IF($A38&gt;='FG1125way_Regular Symbol(2wild)'!G$16,"",IF(E38=0,"",IF(OR(E38=$BW$1,E39=$BW$1,E40=$BW$1,E38=$CJ$1,E39=$CJ$1,E40=$CJ$1,E41=$BW$1,E41=$CJ$1,E42=$BW$1,E42=$CJ$1),0,1)))</f>
        <v>1</v>
      </c>
      <c r="CM38" s="3">
        <f>IF($A38&gt;='FG1125way_Regular Symbol(2wild)'!H$16,"",IF(F38=0,"",IF(OR(F38=$BW$1,F39=$BW$1,F40=$BW$1,F38=$CJ$1,F39=$CJ$1,F40=$CJ$1,F41=$BW$1,F41=$CJ$1,F42=$BW$1,F42=$CJ$1),0,1)))</f>
        <v>0</v>
      </c>
      <c r="CO38" s="3">
        <f>IF($A38&gt;='FG1125way_Regular Symbol(2wild)'!D$16,"",IF(B38=0,"",IF(OR(B38=$BW$1,B39=$BW$1,B40=$BW$1,B38=$CP$1,B39=$CP$1,B40=$CP$1),0,1)))</f>
        <v>1</v>
      </c>
      <c r="CP38" s="3">
        <f>IF($A38&gt;='FG1125way_Regular Symbol(2wild)'!E$16,"",IF(C38=0,"",IF(OR(C38=$BW$1,C39=$BW$1,C40=$BW$1,C38=$CP$1,C39=$CP$1,C40=$CP$1),0,1)))</f>
        <v>1</v>
      </c>
      <c r="CQ38" s="3">
        <f>IF($A38&gt;='FG1125way_Regular Symbol(2wild)'!F$16,"",IF(D38=0,"",IF(OR(D38=$BW$1,D39=$BW$1,D40=$BW$1,D38=$CP$1,D39=$CP$1,D40=$CP$1,D41=$BW$1,D41=$CP$1,D42=$BW$1,D42=$CP$1),0,1)))</f>
        <v>1</v>
      </c>
      <c r="CR38" s="3">
        <f>IF($A38&gt;='FG1125way_Regular Symbol(2wild)'!G$16,"",IF(E38=0,"",IF(OR(E38=$BW$1,E39=$BW$1,E40=$BW$1,E38=$CP$1,E39=$CP$1,E40=$CP$1,E41=$BW$1,E41=$CP$1,E42=$BW$1,E42=$CP$1),0,1)))</f>
        <v>0</v>
      </c>
      <c r="CS38" s="3">
        <f>IF($A38&gt;='FG1125way_Regular Symbol(2wild)'!H$16,"",IF(F38=0,"",IF(OR(F38=$BW$1,F39=$BW$1,F40=$BW$1,F38=$CP$1,F39=$CP$1,F40=$CP$1,F41=$BW$1,F41=$CP$1,F42=$BW$1,F42=$CP$1),0,1)))</f>
        <v>1</v>
      </c>
      <c r="CU38" s="3">
        <f>IF($A38&gt;='FG1125way_Regular Symbol(2wild)'!D$16,"",IF(B38=0,"",IF(OR(B38=$BW$1,B39=$BW$1,B40=$BW$1,B38=$CV$1,B39=$CV$1,B40=$CV$1),0,1)))</f>
        <v>1</v>
      </c>
      <c r="CV38" s="3">
        <f>IF($A38&gt;='FG1125way_Regular Symbol(2wild)'!E$16,"",IF(C38=0,"",IF(OR(C38=$BW$1,C39=$BW$1,C40=$BW$1,C38=$CV$1,C39=$CV$1,C40=$CV$1),0,1)))</f>
        <v>1</v>
      </c>
      <c r="CW38" s="3">
        <f>IF($A38&gt;='FG1125way_Regular Symbol(2wild)'!F$16,"",IF(D38=0,"",IF(OR(D38=$BW$1,D39=$BW$1,D40=$BW$1,D38=$CV$1,D39=$CV$1,D40=$CV$1,D41=$BW$1,D41=$CV$1,D42=$BW$1,D42=$CV$1),0,1)))</f>
        <v>1</v>
      </c>
      <c r="CX38" s="3">
        <f>IF($A38&gt;='FG1125way_Regular Symbol(2wild)'!G$16,"",IF(E38=0,"",IF(OR(E38=$BW$1,E39=$BW$1,E40=$BW$1,E38=$CV$1,E39=$CV$1,E40=$CV$1,E41=$BW$1,E41=$CV$1,E42=$BW$1,E42=$CV$1),0,1)))</f>
        <v>1</v>
      </c>
      <c r="CY38" s="3">
        <f>IF($A38&gt;='FG1125way_Regular Symbol(2wild)'!H$16,"",IF(F38=0,"",IF(OR(F38=$BW$1,F39=$BW$1,F40=$BW$1,F38=$CV$1,F39=$CV$1,F40=$CV$1,F41=$BW$1,F41=$CV$1,F42=$BW$1,F42=$CV$1),0,1)))</f>
        <v>1</v>
      </c>
    </row>
    <row r="39" spans="1:103">
      <c r="A39" s="337">
        <f>IF('FG_243way_Regular Symbol'!L38="","",'FG_243way_Regular Symbol'!L38)</f>
        <v>35</v>
      </c>
      <c r="B39" s="191" t="str">
        <f>IF('FG_576way_Regular Symbol(2wild)'!Q38="",
IF($A39-'FG_576way_Regular Symbol(2wild)'!D$16&gt;='FG_1125way_RegularＸ_W()'!B$2-1,"",VLOOKUP($A39-'FG_243way_Regular Symbol'!D$16,'FG_576way_Regular Symbol(2wild)'!$P$3:$U$99,'FG_1125way_RegularＸ_W()'!B$3+1,FALSE)),
'FG_576way_Regular Symbol(2wild)'!Q38)</f>
        <v>M3</v>
      </c>
      <c r="C39" s="191" t="str">
        <f>IF('FG_576way_Regular Symbol(2wild)'!R38="",
IF($A39-'FG_576way_Regular Symbol(2wild)'!E$16&gt;='FG_1125way_RegularＸ_W()'!C$2-1,"",VLOOKUP($A39-'FG_243way_Regular Symbol'!E$16,'FG_576way_Regular Symbol(2wild)'!$P$3:$U$99,'FG_1125way_RegularＸ_W()'!C$3+1,FALSE)),
'FG_576way_Regular Symbol(2wild)'!R38)</f>
        <v>M4</v>
      </c>
      <c r="D39" s="191" t="str">
        <f>IF('FG_576way_Regular Symbol(2wild)'!S38="",
IF($A39-'FG_576way_Regular Symbol(2wild)'!F$16&gt;='FG_1125way_RegularＸ_W()'!D$2-1,"",VLOOKUP($A39-'FG_243way_Regular Symbol'!F$16,'FG_576way_Regular Symbol(2wild)'!$P$3:$U$99,'FG_1125way_RegularＸ_W()'!D$3+1,FALSE)),
'FG_576way_Regular Symbol(2wild)'!S38)</f>
        <v>M5</v>
      </c>
      <c r="E39" s="191" t="str">
        <f>IF('FG_576way_Regular Symbol(2wild)'!T38="",
IF($A39-'FG_576way_Regular Symbol(2wild)'!G$16&gt;='FG_1125way_RegularＸ_W()'!E$2-1,"",VLOOKUP($A39-'FG_243way_Regular Symbol'!G$16,'FG_576way_Regular Symbol(2wild)'!$P$3:$U$99,'FG_1125way_RegularＸ_W()'!E$3+1,FALSE)),
'FG_576way_Regular Symbol(2wild)'!T38)</f>
        <v>M5</v>
      </c>
      <c r="F39" s="191" t="str">
        <f>IF('FG_576way_Regular Symbol(2wild)'!U38="",
IF($A39-'FG_576way_Regular Symbol(2wild)'!H$16&gt;='FG_1125way_RegularＸ_W()'!F$2-1,"",VLOOKUP($A39-'FG_243way_Regular Symbol'!H$16,'FG_576way_Regular Symbol(2wild)'!$P$3:$U$99,'FG_1125way_RegularＸ_W()'!F$3+1,FALSE)),
'FG_576way_Regular Symbol(2wild)'!U38)</f>
        <v>J</v>
      </c>
      <c r="N39" s="363">
        <f t="shared" si="1"/>
        <v>35</v>
      </c>
      <c r="O39" s="344">
        <f>IF($A39&gt;='FG1125way_Regular Symbol(2wild)'!D$16,"",IF(B39="","",IF(OR(B39=$O$1,B39=$P$1,B40=$O$1,B40=$P$1,B41=$O$1,B41=$P$1),0,1)))</f>
        <v>1</v>
      </c>
      <c r="P39" s="344">
        <f>IF($A39&gt;='FG1125way_Regular Symbol(2wild)'!E$16,"",IF(C39="","",IF(OR(C39=$O$1,C39=$P$1,C40=$O$1,C40=$P$1,C41=$O$1,C41=$P$1),0,1)))</f>
        <v>1</v>
      </c>
      <c r="Q39" s="344">
        <f>IF($A39&gt;='FG1125way_Regular Symbol(2wild)'!F$16,"",IF(D39="","",IF(OR(D39=$O$1,D39=$P$1,D40=$O$1,D40=$P$1,D41=$O$1,D41=$P$1,D42=$O$1,D42=$P$1,D43=$O$1,D43=$P$1),0,1)))</f>
        <v>1</v>
      </c>
      <c r="R39" s="344">
        <f>IF($A39&gt;='FG1125way_Regular Symbol(2wild)'!G$16,"",IF(E39="","",IF(OR(E39=$O$1,E39=$P$1,E40=$O$1,E40=$P$1,E41=$O$1,E41=$P$1,E42=$O$1,E42=$P$1,E43=$O$1,E43=$P$1),0,1)))</f>
        <v>1</v>
      </c>
      <c r="S39" s="344">
        <f>IF($A39&gt;='FG1125way_Regular Symbol(2wild)'!H$16,"",IF(F39="","",IF(OR(F39=$O$1,F39=$P$1,F40=$O$1,F40=$P$1,F41=$O$1,F41=$P$1,F42=$O$1,F42=$P$1,F43=$O$1,F43=$P$1),0,1)))</f>
        <v>1</v>
      </c>
      <c r="U39" s="344">
        <f>IF($A39&gt;='FG1125way_Regular Symbol(2wild)'!D$16,"",IF(B39=0,"",IF(OR(B39=$U$1,B39=$V$1,B40=$U$1,B40=$V$1,B41=$U$1,B41=$V$1),0,1)))</f>
        <v>0</v>
      </c>
      <c r="V39" s="344">
        <f>IF($A39&gt;='FG1125way_Regular Symbol(2wild)'!E$16,"",IF(C39=0,"",IF(OR(C39=$U$1,C39=$V$1,C40=$U$1,C40=$V$1,C41=$U$1,C41=$V$1),0,1)))</f>
        <v>1</v>
      </c>
      <c r="W39" s="3">
        <f>IF($A39&gt;='FG1125way_Regular Symbol(2wild)'!F$16,"",IF(D39=0,"",IF(OR(D39=$U$1,D39=$V$1,D40=$U$1,D40=$V$1,D41=$U$1,D41=$V$1,D42=$U$1,D42=$V$1,D43=$U$1,D43=$V$1),0,1)))</f>
        <v>1</v>
      </c>
      <c r="X39" s="3">
        <f>IF($A39&gt;='FG1125way_Regular Symbol(2wild)'!G$16,"",IF(E39=0,"",IF(OR(E39=$U$1,E39=$V$1,E40=$U$1,E40=$V$1,E41=$U$1,E41=$V$1,E42=$U$1,E42=$V$1,E43=$U$1,E43=$V$1),0,1)))</f>
        <v>1</v>
      </c>
      <c r="Y39" s="3">
        <f>IF($A39&gt;='FG1125way_Regular Symbol(2wild)'!H$16,"",IF(F39=0,"",IF(OR(F39=$U$1,F39=$V$1,F40=$U$1,F40=$V$1,F41=$U$1,F41=$V$1,F42=$U$1,F42=$V$1,F43=$U$1,F43=$V$1),0,1)))</f>
        <v>1</v>
      </c>
      <c r="AA39" s="344">
        <f>IF($A39&gt;='FG1125way_Regular Symbol(2wild)'!D$16,"",IF(B39=0,"",IF(OR(B39=$AA$1,B39=$AB$1,B40=$AA$1,B40=$AB$1,B41=$AA$1,,B41=$AB$1),0,1)))</f>
        <v>0</v>
      </c>
      <c r="AB39" s="344">
        <f>IF($A39&gt;='FG1125way_Regular Symbol(2wild)'!E$16,"",IF(C39=0,"",IF(OR(C39=$AA$1,C39=$AB$1,C40=$AA$1,C40=$AB$1,C41=$AA$1,,C41=$AB$1),0,1)))</f>
        <v>0</v>
      </c>
      <c r="AC39" s="3">
        <f>IF($A39&gt;='FG1125way_Regular Symbol(2wild)'!F$16,"",IF(D39=0,"",IF(OR(D39=$AA$1,D39=$AB$1,D40=$AA$1,D40=$AB$1,D41=$AA$1,D41=$AB$1,D42=$AA$1,D42=$AB$1,D43=$AA$1,D43=$AB$1),0,1)))</f>
        <v>1</v>
      </c>
      <c r="AD39" s="3">
        <f>IF($A39&gt;='FG1125way_Regular Symbol(2wild)'!G$16,"",IF(E39=0,"",IF(OR(E39=$AA$1,E39=$AB$1,E40=$AA$1,E40=$AB$1,E41=$AA$1,E41=$AB$1,E42=$AA$1,E42=$AB$1,E43=$AA$1,E43=$AB$1),0,1)))</f>
        <v>1</v>
      </c>
      <c r="AE39" s="3">
        <f>IF($A39&gt;='FG1125way_Regular Symbol(2wild)'!H$16,"",IF(F39=0,"",IF(OR(F39=$AA$1,F39=$AB$1,F40=$AA$1,F40=$AB$1,F41=$AA$1,F41=$AB$1,F42=$AA$1,F42=$AB$1,F43=$AA$1,F43=$AB$1),0,1)))</f>
        <v>0</v>
      </c>
      <c r="AG39" s="344">
        <f>IF($A39&gt;='FG1125way_Regular Symbol(2wild)'!D$16,"",IF(B39=0,"",IF(OR(B39=$AG$1,B39=$AH$1,B40=$AG$1,B40=$AH$1,B41=$AG$1,B41=$AH$1),0,1)))</f>
        <v>1</v>
      </c>
      <c r="AH39" s="344">
        <f>IF($A39&gt;='FG1125way_Regular Symbol(2wild)'!E$16,"",IF(C39=0,"",IF(OR(C39=$AG$1,C39=$AH$1,C40=$AG$1,C40=$AH$1,C41=$AG$1,C41=$AH$1),0,1)))</f>
        <v>0</v>
      </c>
      <c r="AI39" s="3">
        <f>IF($A39&gt;='FG1125way_Regular Symbol(2wild)'!F$16,"",IF(D39=0,"",IF(OR(D39=$AG$1,D39=$AH$1,D40=$AG$1,D40=$AH$1,D41=$AG$1,D41=$AH$1,D42=$AG$1,D42=$AH$1,D43=$AG$1,D43=$AH$1),0,1)))</f>
        <v>0</v>
      </c>
      <c r="AJ39" s="3">
        <f>IF($A39&gt;='FG1125way_Regular Symbol(2wild)'!G$16,"",IF(E39=0,"",IF(OR(E39=$AG$1,E39=$AH$1,E40=$AG$1,E40=$AH$1,E41=$AG$1,E41=$AH$1,E42=$AG$1,E42=$AH$1,E43=$AG$1,E43=$AH$1),0,1)))</f>
        <v>0</v>
      </c>
      <c r="AK39" s="3">
        <f>IF($A39&gt;='FG1125way_Regular Symbol(2wild)'!H$16,"",IF(F39=0,"",IF(OR(F39=$AG$1,F39=$AH$1,F40=$AG$1,F40=$AH$1,F41=$AG$1,F41=$AH$1,F42=$AG$1,F42=$AH$1,F43=$AG$1,F43=$AH$1),0,1)))</f>
        <v>1</v>
      </c>
      <c r="AM39" s="344">
        <f>IF($A39&gt;='FG1125way_Regular Symbol(2wild)'!D$16,"",IF(B39=0,"",IF(OR(B39=$AM$1,B39=$AN$1,B40=$AM$1,B40=$AN$1,B41=$AM$1,B41=$AN$1),0,1)))</f>
        <v>1</v>
      </c>
      <c r="AN39" s="344">
        <f>IF($A39&gt;='FG1125way_Regular Symbol(2wild)'!E$16,"",IF(C39=0,"",IF(OR(C39=$AM$1,C39=$AN$1,C40=$AM$1,C40=$AN$1,C41=$AM$1,C41=$AN$1),0,1)))</f>
        <v>0</v>
      </c>
      <c r="AO39" s="3">
        <f>IF($A39&gt;='FG1125way_Regular Symbol(2wild)'!F$16,"",IF(D39=0,"",IF(OR(D39=$AM$1,D39=$AN$1,D40=$AM$1,D40=$AN$1,D41=$AM$1,D41=$AN$1,D42=$AM$1,D42=$AN$1,D43=$AM$1,D43=$AN$1),0,1)))</f>
        <v>0</v>
      </c>
      <c r="AP39" s="3">
        <f>IF($A39&gt;='FG1125way_Regular Symbol(2wild)'!G$16,"",IF(E39=0,"",IF(OR(E39=$AM$1,E39=$AN$1,E40=$AM$1,E40=$AN$1,E41=$AM$1,E41=$AN$1,E42=$AM$1,E42=$AN$1,E43=$AM$1,E43=$AN$1),0,1)))</f>
        <v>0</v>
      </c>
      <c r="AQ39" s="3">
        <f>IF($A39&gt;='FG1125way_Regular Symbol(2wild)'!H$16,"",IF(F39=0,"",IF(OR(F39=$AM$1,F39=$AN$1,F40=$AM$1,F40=$AN$1,F41=$AM$1,F41=$AN$1,F42=$AM$1,F42=$AN$1,F43=$AM$1,F43=$AN$1),0,1)))</f>
        <v>1</v>
      </c>
      <c r="AS39" s="344">
        <f>IF($A39&gt;='FG1125way_Regular Symbol(2wild)'!D$16,"",IF(B39=0,"",IF(OR(B39=$AM$1,B39=$AT$1,B40=$AM$1,B40=$AT$1,B41=$AM$1,B41=$AT$1),0,1)))</f>
        <v>1</v>
      </c>
      <c r="AT39" s="344">
        <f>IF($A39&gt;='FG1125way_Regular Symbol(2wild)'!E$16,"",IF(C39=0,"",IF(OR(C39=$AM$1,C39=$AT$1,C40=$AM$1,C40=$AT$1,C41=$AM$1,C41=$AT$1),0,1)))</f>
        <v>1</v>
      </c>
      <c r="AU39" s="3">
        <f>IF($A39&gt;='FG1125way_Regular Symbol(2wild)'!F$16,"",IF(D39=0,"",IF(OR(D39=$AM$1,D39=$AT$1,D40=$AM$1,D40=$AT$1,D41=$AM$1,D41=$AT$1,D42=$AM$1,D42=$AT$1,D43=$AM$1,D43=$AT$1),0,1)))</f>
        <v>1</v>
      </c>
      <c r="AV39" s="3">
        <f>IF($A39&gt;='FG1125way_Regular Symbol(2wild)'!G$16,"",IF(E39=0,"",IF(OR(E39=$AM$1,E39=$AT$1,E40=$AM$1,E40=$AT$1,E41=$AM$1,E41=$AT$1,E42=$AM$1,E42=$AT$1,E43=$AM$1,E43=$AT$1),0,1)))</f>
        <v>1</v>
      </c>
      <c r="AW39" s="3">
        <f>IF($A39&gt;='FG1125way_Regular Symbol(2wild)'!H$16,"",IF(F39=0,"",IF(OR(F39=$AM$1,F39=$AT$1,F40=$AM$1,F40=$AT$1,F41=$AM$1,F41=$AT$1,F42=$AM$1,F42=$AT$1,F43=$AM$1,F43=$AT$1),0,1)))</f>
        <v>1</v>
      </c>
      <c r="AY39" s="344">
        <f>IF($A39&gt;='FG1125way_Regular Symbol(2wild)'!D$16,"",IF(B39=0,"",IF(OR(B39=$AM$1,B39=$AZ$1,B40=$AM$1,B40=$AZ$1,B41=$AM$1,B41=$AZ$1),0,1)))</f>
        <v>1</v>
      </c>
      <c r="AZ39" s="344">
        <f>IF($A39&gt;='FG1125way_Regular Symbol(2wild)'!E$16,"",IF(C39=0,"",IF(OR(C39=$AM$1,C39=$AZ$1,C40=$AM$1,C40=$AZ$1,C41=$AM$1,C41=$AZ$1),0,1)))</f>
        <v>1</v>
      </c>
      <c r="BA39" s="3">
        <f>IF($A39&gt;='FG1125way_Regular Symbol(2wild)'!F$16,"",IF(D39=0,"",IF(OR(D39=$AM$1,D39=$AZ$1,D40=$AM$1,D40=$AZ$1,D41=$AM$1,D41=$AZ$1,D42=$AM$1,D42=$AZ$1,D43=$AM$1,D43=$AZ$1),0,1)))</f>
        <v>1</v>
      </c>
      <c r="BB39" s="3">
        <f>IF($A39&gt;='FG1125way_Regular Symbol(2wild)'!G$16,"",IF(E39=0,"",IF(OR(E39=$AM$1,E39=$AZ$1,E40=$AM$1,E40=$AZ$1,E41=$AM$1,E41=$AZ$1,E42=$AM$1,E42=$AZ$1,E43=$AM$1,E43=$AZ$1),0,1)))</f>
        <v>1</v>
      </c>
      <c r="BC39" s="3">
        <f>IF($A39&gt;='FG1125way_Regular Symbol(2wild)'!H$16,"",IF(F39=0,"",IF(OR(F39=$AM$1,F39=$AZ$1,F40=$AM$1,F40=$AZ$1,F41=$AM$1,F41=$AZ$1,F42=$AM$1,F42=$AZ$1,F43=$AM$1,F43=$AZ$1),0,1)))</f>
        <v>0</v>
      </c>
      <c r="BE39" s="344">
        <f>IF($A39&gt;='FG_576way_Regular Symbol(2wild)'!D$16,"",IF(B39=0,"",IF(OR(B39=$AM$1,B39=$BF$1,B40=$AM$1,B40=$BF$1,B41=$AM$1,B41=$BF$1),0,1)))</f>
        <v>1</v>
      </c>
      <c r="BF39" s="344">
        <f>IF($A39&gt;='FG_576way_Regular Symbol(2wild)'!E$16,"",IF(C39=0,"",IF(OR(C39=$AM$1,C39=$BF$1,C40=$AM$1,C40=$BF$1,C41=$AM$1,C41=$BF$1),0,1)))</f>
        <v>1</v>
      </c>
      <c r="BG39" s="3">
        <f>IF($A39&gt;='FG_576way_Regular Symbol(2wild)'!F$16,"",IF(D39=0,"",IF(OR(D39=$AM$1,D39=$BF$1,D40=$AM$1,D40=$BF$1,D41=$AM$1,D41=$BF$1,D42=$AM$1,D42=$BF$1,D43=$AM$1,D43=$BF$1),0,1)))</f>
        <v>1</v>
      </c>
      <c r="BH39" s="3">
        <f>IF($A39&gt;='FG_576way_Regular Symbol(2wild)'!G$16,"",IF(E39=0,"",IF(OR(E39=$AM$1,E39=$BF$1,E40=$AM$1,E40=$BF$1,E41=$AM$1,E41=$BF$1,E42=$AM$1,E42=$BF$1,E43=$AM$1,E43=$BF$1),0,1)))</f>
        <v>1</v>
      </c>
      <c r="BI39" s="3">
        <f>IF($A39&gt;='FG_576way_Regular Symbol(2wild)'!H$16,"",IF(F39=0,"",IF(OR(F39=$AM$1,F39=$BF$1,F40=$AM$1,F40=$BF$1,F41=$AM$1,F41=$BF$1,F42=$AM$1,F42=$BF$1,F43=$AM$1,F43=$BF$1),0,1)))</f>
        <v>1</v>
      </c>
      <c r="BK39" s="344">
        <f>IF($A39&gt;='FG_576way_Regular Symbol(2wild)'!D$16,"",IF(B39=0,"",IF(OR(B39=$AM$1,B39=$BL$1,B40=$AM$1,B40=$BL$1,B41=$AM$1,B41=$BL$1),0,1)))</f>
        <v>1</v>
      </c>
      <c r="BL39" s="344">
        <f>IF($A39&gt;='FG_576way_Regular Symbol(2wild)'!E$16,"",IF(C39=0,"",IF(OR(C39=$AM$1,C39=$BL$1,C40=$AM$1,C40=$BL$1,C41=$AM$1,C41=$BL$1),0,1)))</f>
        <v>1</v>
      </c>
      <c r="BM39" s="3">
        <f>IF($A39&gt;='FG_576way_Regular Symbol(2wild)'!F$16,"",IF(D39=0,"",IF(OR(D39=$AM$1,D39=$BL$1,D40=$AM$1,D40=$BL$1,D41=$AM$1,D41=$BL$1,D42=$AM$1,D42=$BL$1),0,1)))</f>
        <v>1</v>
      </c>
      <c r="BN39" s="3">
        <f>IF($A39&gt;='FG_576way_Regular Symbol(2wild)'!G$16,"",IF(E39=0,"",IF(OR(E39=$AM$1,E39=$BL$1,E40=$AM$1,E40=$BL$1,E41=$AM$1,E41=$BL$1,E42=$AM$1,E42=$BL$1),0,1)))</f>
        <v>1</v>
      </c>
      <c r="BO39" s="3">
        <f>IF($A39&gt;='FG_576way_Regular Symbol(2wild)'!H$16,"",IF(F39=0,"",IF(OR(F39=$AM$1,F39=$BL$1,F40=$AM$1,F40=$BL$1,F41=$AM$1,F41=$BL$1,F42=$AM$1,F42=$BL$1),0,1)))</f>
        <v>1</v>
      </c>
      <c r="BQ39" s="3">
        <f>IF($A39&gt;='FG1125way_Regular Symbol(2wild)'!D$16,"",IF(B39=0,"",IF(OR(B39=$BQ$1,B39=$BR$1,B40=$BQ$1,B40=$BR$1,B41=$BQ$1,B41=$BR$1),0,1)))</f>
        <v>1</v>
      </c>
      <c r="BR39" s="3">
        <f>IF($A39&gt;='FG1125way_Regular Symbol(2wild)'!E$16,"",IF(C39=0,"",IF(OR(C39=$BQ$1,C39=$BR$1,C40=$BQ$1,C40=$BR$1,C41=$BQ$1,C41=$BR$1),0,1)))</f>
        <v>1</v>
      </c>
      <c r="BS39" s="3">
        <f>IF($A39&gt;='FG1125way_Regular Symbol(2wild)'!F$16,"",IF(D39=0,"",IF(OR(D39=$BQ$1,D39=$BR$1,D40=$BQ$1,D40=$BR$1,D41=$BQ$1,D41=$BR$1,D42=$BQ$1,D42=$BR$1,D43=$BQ$1,D43=$BR$1),0,1)))</f>
        <v>1</v>
      </c>
      <c r="BT39" s="3">
        <f>IF($A39&gt;='FG1125way_Regular Symbol(2wild)'!G$16,"",IF(E39=0,"",IF(OR(E39=$BQ$1,E39=$BR$1,E40=$BQ$1,E40=$BR$1,E41=$BQ$1,E41=$BR$1,E42=$BQ$1,E42=$BR$1,E43=$BQ$1,E43=$BR$1),0,1)))</f>
        <v>1</v>
      </c>
      <c r="BU39" s="3">
        <f>IF($A39&gt;='FG1125way_Regular Symbol(2wild)'!H$16,"",IF(F39=0,"",IF(OR(F39=$BQ$1,F39=$BR$1,F40=$BQ$1,F40=$BR$1,F41=$BQ$1,F41=$BR$1,F42=$BQ$1,F42=$BR$1,F43=$BQ$1,F43=$BR$1),0,1)))</f>
        <v>1</v>
      </c>
      <c r="BW39" s="3">
        <f>IF($A39&gt;='FG1125way_Regular Symbol(2wild)'!D$16,"",IF(B39=0,"",IF(OR(B39=$BW$1,B40=$BW$1,B41=$BW$1,B39=$BX$1,B40=$BX$1,B41=$BX$1),0,1)))</f>
        <v>0</v>
      </c>
      <c r="BX39" s="3">
        <f>IF($A39&gt;='FG1125way_Regular Symbol(2wild)'!E$16,"",IF(C39=0,"",IF(OR(C39=$BW$1,C40=$BW$1,C41=$BW$1,C39=$BX$1,C40=$BX$1,C41=$BX$1),0,1)))</f>
        <v>1</v>
      </c>
      <c r="BY39" s="3">
        <f>IF($A39&gt;='FG1125way_Regular Symbol(2wild)'!F$16,"",IF(D39=0,"",IF(OR(D39=$BW$1,D40=$BW$1,D41=$BW$1,D39=$BX$1,D40=$BX$1,D41=$BX$1,D42=$BW$1,D42=$BX$1,D43=$BW$1,D43=$BX$1),0,1)))</f>
        <v>1</v>
      </c>
      <c r="BZ39" s="3">
        <f>IF($A39&gt;='FG1125way_Regular Symbol(2wild)'!G$16,"",IF(E39=0,"",IF(OR(E39=$BW$1,E40=$BW$1,E41=$BW$1,E39=$BX$1,E40=$BX$1,E41=$BX$1,E42=$BW$1,E42=$BX$1,E43=$BW$1,E43=$BX$1),0,1)))</f>
        <v>1</v>
      </c>
      <c r="CA39" s="3">
        <f>IF($A39&gt;='FG1125way_Regular Symbol(2wild)'!H$16,"",IF(F39=0,"",IF(OR(F39=$BW$1,F40=$BW$1,F41=$BW$1,F39=$BX$1,F40=$BX$1,F41=$BX$1,F42=$BW$1,F42=$BX$1,F43=$BW$1,F43=$BX$1),0,1)))</f>
        <v>1</v>
      </c>
      <c r="CC39" s="3">
        <f>IF($A39&gt;='FG1125way_Regular Symbol(2wild)'!D$16,"",IF(B39=0,"",IF(OR(B39=$BW$1,B40=$BW$1,B41=$BW$1,B39=$CD$1,B40=$CD$1,B41=$CD$1),0,1)))</f>
        <v>1</v>
      </c>
      <c r="CD39" s="3">
        <f>IF($A39&gt;='FG1125way_Regular Symbol(2wild)'!E$16,"",IF(C39=0,"",IF(OR(C39=$BW$1,C40=$BW$1,C41=$BW$1,C39=$CD$1,C40=$CD$1,C41=$CD$1),0,1)))</f>
        <v>1</v>
      </c>
      <c r="CE39" s="3">
        <f>IF($A39&gt;='FG1125way_Regular Symbol(2wild)'!F$16,"",IF(D39=0,"",IF(OR(D39=$BW$1,D40=$BW$1,D41=$BW$1,D39=$CD$1,D40=$CD$1,D41=$CD$1,D42=$BW$1,D42=$CD$1,D43=$BW$1,D43=$CD$1),0,1)))</f>
        <v>1</v>
      </c>
      <c r="CF39" s="3">
        <f>IF($A39&gt;='FG1125way_Regular Symbol(2wild)'!G$16,"",IF(E39=0,"",IF(OR(E39=$BW$1,E40=$BW$1,E41=$BW$1,E39=$CD$1,E40=$CD$1,E41=$CD$1,E42=$BW$1,E42=$CD$1,E43=$BW$1,E43=$CD$1),0,1)))</f>
        <v>0</v>
      </c>
      <c r="CG39" s="3">
        <f>IF($A39&gt;='FG1125way_Regular Symbol(2wild)'!H$16,"",IF(F39=0,"",IF(OR(F39=$BW$1,F40=$BW$1,F41=$BW$1,F39=$CD$1,F40=$CD$1,F41=$CD$1,F42=$BW$1,F42=$CD$1,F43=$BW$1,F43=$CD$1),0,1)))</f>
        <v>1</v>
      </c>
      <c r="CI39" s="3">
        <f>IF($A39&gt;='FG1125way_Regular Symbol(2wild)'!D$16,"",IF(B39=0,"",IF(OR(B39=$BW$1,B40=$BW$1,B41=$BW$1,B39=$CJ$1,B40=$CJ$1,B41=$CJ$1),0,1)))</f>
        <v>1</v>
      </c>
      <c r="CJ39" s="3">
        <f>IF($A39&gt;='FG1125way_Regular Symbol(2wild)'!E$16,"",IF(C39=0,"",IF(OR(C39=$BW$1,C40=$BW$1,C41=$BW$1,C39=$CJ$1,C40=$CJ$1,C41=$CJ$1),0,1)))</f>
        <v>1</v>
      </c>
      <c r="CK39" s="3">
        <f>IF($A39&gt;='FG1125way_Regular Symbol(2wild)'!F$16,"",IF(D39=0,"",IF(OR(D39=$BW$1,D40=$BW$1,D41=$BW$1,D39=$CJ$1,D40=$CJ$1,D41=$CJ$1,D42=$BW$1,D42=$CJ$1,D43=$BW$1,D43=$CJ$1),0,1)))</f>
        <v>0</v>
      </c>
      <c r="CL39" s="3">
        <f>IF($A39&gt;='FG1125way_Regular Symbol(2wild)'!G$16,"",IF(E39=0,"",IF(OR(E39=$BW$1,E40=$BW$1,E41=$BW$1,E39=$CJ$1,E40=$CJ$1,E41=$CJ$1,E42=$BW$1,E42=$CJ$1,E43=$BW$1,E43=$CJ$1),0,1)))</f>
        <v>1</v>
      </c>
      <c r="CM39" s="3">
        <f>IF($A39&gt;='FG1125way_Regular Symbol(2wild)'!H$16,"",IF(F39=0,"",IF(OR(F39=$BW$1,F40=$BW$1,F41=$BW$1,F39=$CJ$1,F40=$CJ$1,F41=$CJ$1,F42=$BW$1,F42=$CJ$1,F43=$BW$1,F43=$CJ$1),0,1)))</f>
        <v>0</v>
      </c>
      <c r="CO39" s="3">
        <f>IF($A39&gt;='FG1125way_Regular Symbol(2wild)'!D$16,"",IF(B39=0,"",IF(OR(B39=$BW$1,B40=$BW$1,B41=$BW$1,B39=$CP$1,B40=$CP$1,B41=$CP$1),0,1)))</f>
        <v>1</v>
      </c>
      <c r="CP39" s="3">
        <f>IF($A39&gt;='FG1125way_Regular Symbol(2wild)'!E$16,"",IF(C39=0,"",IF(OR(C39=$BW$1,C40=$BW$1,C41=$BW$1,C39=$CP$1,C40=$CP$1,C41=$CP$1),0,1)))</f>
        <v>1</v>
      </c>
      <c r="CQ39" s="3">
        <f>IF($A39&gt;='FG1125way_Regular Symbol(2wild)'!F$16,"",IF(D39=0,"",IF(OR(D39=$BW$1,D40=$BW$1,D41=$BW$1,D39=$CP$1,D40=$CP$1,D41=$CP$1,D42=$BW$1,D42=$CP$1,D43=$BW$1,D43=$CP$1),0,1)))</f>
        <v>1</v>
      </c>
      <c r="CR39" s="3">
        <f>IF($A39&gt;='FG1125way_Regular Symbol(2wild)'!G$16,"",IF(E39=0,"",IF(OR(E39=$BW$1,E40=$BW$1,E41=$BW$1,E39=$CP$1,E40=$CP$1,E41=$CP$1,E42=$BW$1,E42=$CP$1,E43=$BW$1,E43=$CP$1),0,1)))</f>
        <v>1</v>
      </c>
      <c r="CS39" s="3">
        <f>IF($A39&gt;='FG1125way_Regular Symbol(2wild)'!H$16,"",IF(F39=0,"",IF(OR(F39=$BW$1,F40=$BW$1,F41=$BW$1,F39=$CP$1,F40=$CP$1,F41=$CP$1,F42=$BW$1,F42=$CP$1,F43=$BW$1,F43=$CP$1),0,1)))</f>
        <v>0</v>
      </c>
      <c r="CU39" s="3">
        <f>IF($A39&gt;='FG1125way_Regular Symbol(2wild)'!D$16,"",IF(B39=0,"",IF(OR(B39=$BW$1,B40=$BW$1,B41=$BW$1,B39=$CV$1,B40=$CV$1,B41=$CV$1),0,1)))</f>
        <v>1</v>
      </c>
      <c r="CV39" s="3">
        <f>IF($A39&gt;='FG1125way_Regular Symbol(2wild)'!E$16,"",IF(C39=0,"",IF(OR(C39=$BW$1,C40=$BW$1,C41=$BW$1,C39=$CV$1,C40=$CV$1,C41=$CV$1),0,1)))</f>
        <v>1</v>
      </c>
      <c r="CW39" s="3">
        <f>IF($A39&gt;='FG1125way_Regular Symbol(2wild)'!F$16,"",IF(D39=0,"",IF(OR(D39=$BW$1,D40=$BW$1,D41=$BW$1,D39=$CV$1,D40=$CV$1,D41=$CV$1,D42=$BW$1,D42=$CV$1,D43=$BW$1,D43=$CV$1),0,1)))</f>
        <v>1</v>
      </c>
      <c r="CX39" s="3">
        <f>IF($A39&gt;='FG1125way_Regular Symbol(2wild)'!G$16,"",IF(E39=0,"",IF(OR(E39=$BW$1,E40=$BW$1,E41=$BW$1,E39=$CV$1,E40=$CV$1,E41=$CV$1,E42=$BW$1,E42=$CV$1,E43=$BW$1,E43=$CV$1),0,1)))</f>
        <v>1</v>
      </c>
      <c r="CY39" s="3">
        <f>IF($A39&gt;='FG1125way_Regular Symbol(2wild)'!H$16,"",IF(F39=0,"",IF(OR(F39=$BW$1,F40=$BW$1,F41=$BW$1,F39=$CV$1,F40=$CV$1,F41=$CV$1,F42=$BW$1,F42=$CV$1,F43=$BW$1,F43=$CV$1),0,1)))</f>
        <v>1</v>
      </c>
    </row>
    <row r="40" spans="1:103">
      <c r="A40" s="337">
        <f>IF('FG_243way_Regular Symbol'!L39="","",'FG_243way_Regular Symbol'!L39)</f>
        <v>36</v>
      </c>
      <c r="B40" s="191" t="str">
        <f>IF('FG_576way_Regular Symbol(2wild)'!Q39="",
IF($A40-'FG_576way_Regular Symbol(2wild)'!D$16&gt;='FG_1125way_RegularＸ_W()'!B$2-1,"",VLOOKUP($A40-'FG_243way_Regular Symbol'!D$16,'FG_576way_Regular Symbol(2wild)'!$P$3:$U$99,'FG_1125way_RegularＸ_W()'!B$3+1,FALSE)),
'FG_576way_Regular Symbol(2wild)'!Q39)</f>
        <v>K</v>
      </c>
      <c r="C40" s="191" t="str">
        <f>IF('FG_576way_Regular Symbol(2wild)'!R39="",
IF($A40-'FG_576way_Regular Symbol(2wild)'!E$16&gt;='FG_1125way_RegularＸ_W()'!C$2-1,"",VLOOKUP($A40-'FG_243way_Regular Symbol'!E$16,'FG_576way_Regular Symbol(2wild)'!$P$3:$U$99,'FG_1125way_RegularＸ_W()'!C$3+1,FALSE)),
'FG_576way_Regular Symbol(2wild)'!R39)</f>
        <v>M3</v>
      </c>
      <c r="D40" s="191" t="str">
        <f>IF('FG_576way_Regular Symbol(2wild)'!S39="",
IF($A40-'FG_576way_Regular Symbol(2wild)'!F$16&gt;='FG_1125way_RegularＸ_W()'!D$2-1,"",VLOOKUP($A40-'FG_243way_Regular Symbol'!F$16,'FG_576way_Regular Symbol(2wild)'!$P$3:$U$99,'FG_1125way_RegularＸ_W()'!D$3+1,FALSE)),
'FG_576way_Regular Symbol(2wild)'!S39)</f>
        <v>M4</v>
      </c>
      <c r="E40" s="191" t="str">
        <f>IF('FG_576way_Regular Symbol(2wild)'!T39="",
IF($A40-'FG_576way_Regular Symbol(2wild)'!G$16&gt;='FG_1125way_RegularＸ_W()'!E$2-1,"",VLOOKUP($A40-'FG_243way_Regular Symbol'!G$16,'FG_576way_Regular Symbol(2wild)'!$P$3:$U$99,'FG_1125way_RegularＸ_W()'!E$3+1,FALSE)),
'FG_576way_Regular Symbol(2wild)'!T39)</f>
        <v>M5</v>
      </c>
      <c r="F40" s="191" t="str">
        <f>IF('FG_576way_Regular Symbol(2wild)'!U39="",
IF($A40-'FG_576way_Regular Symbol(2wild)'!H$16&gt;='FG_1125way_RegularＸ_W()'!F$2-1,"",VLOOKUP($A40-'FG_243way_Regular Symbol'!H$16,'FG_576way_Regular Symbol(2wild)'!$P$3:$U$99,'FG_1125way_RegularＸ_W()'!F$3+1,FALSE)),
'FG_576way_Regular Symbol(2wild)'!U39)</f>
        <v>M3</v>
      </c>
      <c r="N40" s="363">
        <f t="shared" si="1"/>
        <v>36</v>
      </c>
      <c r="O40" s="344">
        <f>IF($A40&gt;='FG1125way_Regular Symbol(2wild)'!D$16,"",IF(B40="","",IF(OR(B40=$O$1,B40=$P$1,B41=$O$1,B41=$P$1,B42=$O$1,B42=$P$1),0,1)))</f>
        <v>1</v>
      </c>
      <c r="P40" s="344">
        <f>IF($A40&gt;='FG1125way_Regular Symbol(2wild)'!E$16,"",IF(C40="","",IF(OR(C40=$O$1,C40=$P$1,C41=$O$1,C41=$P$1,C42=$O$1,C42=$P$1),0,1)))</f>
        <v>1</v>
      </c>
      <c r="Q40" s="344">
        <f>IF($A40&gt;='FG1125way_Regular Symbol(2wild)'!F$16,"",IF(D40="","",IF(OR(D40=$O$1,D40=$P$1,D41=$O$1,D41=$P$1,D42=$O$1,D42=$P$1,D43=$O$1,D43=$P$1,D44=$O$1,D44=$P$1),0,1)))</f>
        <v>1</v>
      </c>
      <c r="R40" s="344">
        <f>IF($A40&gt;='FG1125way_Regular Symbol(2wild)'!G$16,"",IF(E40="","",IF(OR(E40=$O$1,E40=$P$1,E41=$O$1,E41=$P$1,E42=$O$1,E42=$P$1,E43=$O$1,E43=$P$1,E44=$O$1,E44=$P$1),0,1)))</f>
        <v>1</v>
      </c>
      <c r="S40" s="344">
        <f>IF($A40&gt;='FG1125way_Regular Symbol(2wild)'!H$16,"",IF(F40="","",IF(OR(F40=$O$1,F40=$P$1,F41=$O$1,F41=$P$1,F42=$O$1,F42=$P$1,F43=$O$1,F43=$P$1,F44=$O$1,F44=$P$1),0,1)))</f>
        <v>1</v>
      </c>
      <c r="U40" s="344">
        <f>IF($A40&gt;='FG1125way_Regular Symbol(2wild)'!D$16,"",IF(B40=0,"",IF(OR(B40=$U$1,B40=$V$1,B41=$U$1,B41=$V$1,B42=$U$1,B42=$V$1),0,1)))</f>
        <v>0</v>
      </c>
      <c r="V40" s="344">
        <f>IF($A40&gt;='FG1125way_Regular Symbol(2wild)'!E$16,"",IF(C40=0,"",IF(OR(C40=$U$1,C40=$V$1,C41=$U$1,C41=$V$1,C42=$U$1,C42=$V$1),0,1)))</f>
        <v>1</v>
      </c>
      <c r="W40" s="3">
        <f>IF($A40&gt;='FG1125way_Regular Symbol(2wild)'!F$16,"",IF(D40=0,"",IF(OR(D40=$U$1,D40=$V$1,D41=$U$1,D41=$V$1,D42=$U$1,D42=$V$1,D43=$U$1,D43=$V$1,D44=$U$1,D44=$V$1),0,1)))</f>
        <v>1</v>
      </c>
      <c r="X40" s="3">
        <f>IF($A40&gt;='FG1125way_Regular Symbol(2wild)'!G$16,"",IF(E40=0,"",IF(OR(E40=$U$1,E40=$V$1,E41=$U$1,E41=$V$1,E42=$U$1,E42=$V$1,E43=$U$1,E43=$V$1,E44=$U$1,E44=$V$1),0,1)))</f>
        <v>1</v>
      </c>
      <c r="Y40" s="3">
        <f>IF($A40&gt;='FG1125way_Regular Symbol(2wild)'!H$16,"",IF(F40=0,"",IF(OR(F40=$U$1,F40=$V$1,F41=$U$1,F41=$V$1,F42=$U$1,F42=$V$1,F43=$U$1,F43=$V$1,F44=$U$1,F44=$V$1),0,1)))</f>
        <v>0</v>
      </c>
      <c r="AA40" s="344">
        <f>IF($A40&gt;='FG1125way_Regular Symbol(2wild)'!D$16,"",IF(B40=0,"",IF(OR(B40=$AA$1,B40=$AB$1,B41=$AA$1,B41=$AB$1,B42=$AA$1,,B42=$AB$1),0,1)))</f>
        <v>1</v>
      </c>
      <c r="AB40" s="344">
        <f>IF($A40&gt;='FG1125way_Regular Symbol(2wild)'!E$16,"",IF(C40=0,"",IF(OR(C40=$AA$1,C40=$AB$1,C41=$AA$1,C41=$AB$1,C42=$AA$1,,C42=$AB$1),0,1)))</f>
        <v>0</v>
      </c>
      <c r="AC40" s="3">
        <f>IF($A40&gt;='FG1125way_Regular Symbol(2wild)'!F$16,"",IF(D40=0,"",IF(OR(D40=$AA$1,D40=$AB$1,D41=$AA$1,D41=$AB$1,D42=$AA$1,D42=$AB$1,D43=$AA$1,D43=$AB$1,D44=$AA$1,D44=$AB$1),0,1)))</f>
        <v>0</v>
      </c>
      <c r="AD40" s="3">
        <f>IF($A40&gt;='FG1125way_Regular Symbol(2wild)'!G$16,"",IF(E40=0,"",IF(OR(E40=$AA$1,E40=$AB$1,E41=$AA$1,E41=$AB$1,E42=$AA$1,E42=$AB$1,E43=$AA$1,E43=$AB$1,E44=$AA$1,E44=$AB$1),0,1)))</f>
        <v>1</v>
      </c>
      <c r="AE40" s="3">
        <f>IF($A40&gt;='FG1125way_Regular Symbol(2wild)'!H$16,"",IF(F40=0,"",IF(OR(F40=$AA$1,F40=$AB$1,F41=$AA$1,F41=$AB$1,F42=$AA$1,F42=$AB$1,F43=$AA$1,F43=$AB$1,F44=$AA$1,F44=$AB$1),0,1)))</f>
        <v>0</v>
      </c>
      <c r="AG40" s="344">
        <f>IF($A40&gt;='FG1125way_Regular Symbol(2wild)'!D$16,"",IF(B40=0,"",IF(OR(B40=$AG$1,B40=$AH$1,B41=$AG$1,B41=$AH$1,B42=$AG$1,B42=$AH$1),0,1)))</f>
        <v>1</v>
      </c>
      <c r="AH40" s="344">
        <f>IF($A40&gt;='FG1125way_Regular Symbol(2wild)'!E$16,"",IF(C40=0,"",IF(OR(C40=$AG$1,C40=$AH$1,C41=$AG$1,C41=$AH$1,C42=$AG$1,C42=$AH$1),0,1)))</f>
        <v>0</v>
      </c>
      <c r="AI40" s="3">
        <f>IF($A40&gt;='FG1125way_Regular Symbol(2wild)'!F$16,"",IF(D40=0,"",IF(OR(D40=$AG$1,D40=$AH$1,D41=$AG$1,D41=$AH$1,D42=$AG$1,D42=$AH$1,D43=$AG$1,D43=$AH$1,D44=$AG$1,D44=$AH$1),0,1)))</f>
        <v>0</v>
      </c>
      <c r="AJ40" s="3">
        <f>IF($A40&gt;='FG1125way_Regular Symbol(2wild)'!G$16,"",IF(E40=0,"",IF(OR(E40=$AG$1,E40=$AH$1,E41=$AG$1,E41=$AH$1,E42=$AG$1,E42=$AH$1,E43=$AG$1,E43=$AH$1,E44=$AG$1,E44=$AH$1),0,1)))</f>
        <v>0</v>
      </c>
      <c r="AK40" s="3">
        <f>IF($A40&gt;='FG1125way_Regular Symbol(2wild)'!H$16,"",IF(F40=0,"",IF(OR(F40=$AG$1,F40=$AH$1,F41=$AG$1,F41=$AH$1,F42=$AG$1,F42=$AH$1,F43=$AG$1,F43=$AH$1,F44=$AG$1,F44=$AH$1),0,1)))</f>
        <v>1</v>
      </c>
      <c r="AM40" s="344">
        <f>IF($A40&gt;='FG1125way_Regular Symbol(2wild)'!D$16,"",IF(B40=0,"",IF(OR(B40=$AM$1,B40=$AN$1,B41=$AM$1,B41=$AN$1,B42=$AM$1,B42=$AN$1),0,1)))</f>
        <v>1</v>
      </c>
      <c r="AN40" s="344">
        <f>IF($A40&gt;='FG1125way_Regular Symbol(2wild)'!E$16,"",IF(C40=0,"",IF(OR(C40=$AM$1,C40=$AN$1,C41=$AM$1,C41=$AN$1,C42=$AM$1,C42=$AN$1),0,1)))</f>
        <v>0</v>
      </c>
      <c r="AO40" s="3">
        <f>IF($A40&gt;='FG1125way_Regular Symbol(2wild)'!F$16,"",IF(D40=0,"",IF(OR(D40=$AM$1,D40=$AN$1,D41=$AM$1,D41=$AN$1,D42=$AM$1,D42=$AN$1,D43=$AM$1,D43=$AN$1,D44=$AM$1,D44=$AN$1),0,1)))</f>
        <v>0</v>
      </c>
      <c r="AP40" s="3">
        <f>IF($A40&gt;='FG1125way_Regular Symbol(2wild)'!G$16,"",IF(E40=0,"",IF(OR(E40=$AM$1,E40=$AN$1,E41=$AM$1,E41=$AN$1,E42=$AM$1,E42=$AN$1,E43=$AM$1,E43=$AN$1,E44=$AM$1,E44=$AN$1),0,1)))</f>
        <v>0</v>
      </c>
      <c r="AQ40" s="3">
        <f>IF($A40&gt;='FG1125way_Regular Symbol(2wild)'!H$16,"",IF(F40=0,"",IF(OR(F40=$AM$1,F40=$AN$1,F41=$AM$1,F41=$AN$1,F42=$AM$1,F42=$AN$1,F43=$AM$1,F43=$AN$1,F44=$AM$1,F44=$AN$1),0,1)))</f>
        <v>1</v>
      </c>
      <c r="AS40" s="344">
        <f>IF($A40&gt;='FG1125way_Regular Symbol(2wild)'!D$16,"",IF(B40=0,"",IF(OR(B40=$AM$1,B40=$AT$1,B41=$AM$1,B41=$AT$1,B42=$AM$1,B42=$AT$1),0,1)))</f>
        <v>1</v>
      </c>
      <c r="AT40" s="344">
        <f>IF($A40&gt;='FG1125way_Regular Symbol(2wild)'!E$16,"",IF(C40=0,"",IF(OR(C40=$AM$1,C40=$AT$1,C41=$AM$1,C41=$AT$1,C42=$AM$1,C42=$AT$1),0,1)))</f>
        <v>1</v>
      </c>
      <c r="AU40" s="3">
        <f>IF($A40&gt;='FG1125way_Regular Symbol(2wild)'!F$16,"",IF(D40=0,"",IF(OR(D40=$AM$1,D40=$AT$1,D41=$AM$1,D41=$AT$1,D42=$AM$1,D42=$AT$1,D43=$AM$1,D43=$AT$1,D44=$AM$1,D44=$AT$1),0,1)))</f>
        <v>1</v>
      </c>
      <c r="AV40" s="3">
        <f>IF($A40&gt;='FG1125way_Regular Symbol(2wild)'!G$16,"",IF(E40=0,"",IF(OR(E40=$AM$1,E40=$AT$1,E41=$AM$1,E41=$AT$1,E42=$AM$1,E42=$AT$1,E43=$AM$1,E43=$AT$1,E44=$AM$1,E44=$AT$1),0,1)))</f>
        <v>1</v>
      </c>
      <c r="AW40" s="3">
        <f>IF($A40&gt;='FG1125way_Regular Symbol(2wild)'!H$16,"",IF(F40=0,"",IF(OR(F40=$AM$1,F40=$AT$1,F41=$AM$1,F41=$AT$1,F42=$AM$1,F42=$AT$1,F43=$AM$1,F43=$AT$1,F44=$AM$1,F44=$AT$1),0,1)))</f>
        <v>1</v>
      </c>
      <c r="AY40" s="344">
        <f>IF($A40&gt;='FG1125way_Regular Symbol(2wild)'!D$16,"",IF(B40=0,"",IF(OR(B40=$AM$1,B40=$AZ$1,B41=$AM$1,B41=$AZ$1,B42=$AM$1,B42=$AZ$1),0,1)))</f>
        <v>1</v>
      </c>
      <c r="AZ40" s="344">
        <f>IF($A40&gt;='FG1125way_Regular Symbol(2wild)'!E$16,"",IF(C40=0,"",IF(OR(C40=$AM$1,C40=$AZ$1,C41=$AM$1,C41=$AZ$1,C42=$AM$1,C42=$AZ$1),0,1)))</f>
        <v>1</v>
      </c>
      <c r="BA40" s="3">
        <f>IF($A40&gt;='FG1125way_Regular Symbol(2wild)'!F$16,"",IF(D40=0,"",IF(OR(D40=$AM$1,D40=$AZ$1,D41=$AM$1,D41=$AZ$1,D42=$AM$1,D42=$AZ$1,D43=$AM$1,D43=$AZ$1,D44=$AM$1,D44=$AZ$1),0,1)))</f>
        <v>1</v>
      </c>
      <c r="BB40" s="3">
        <f>IF($A40&gt;='FG1125way_Regular Symbol(2wild)'!G$16,"",IF(E40=0,"",IF(OR(E40=$AM$1,E40=$AZ$1,E41=$AM$1,E41=$AZ$1,E42=$AM$1,E42=$AZ$1,E43=$AM$1,E43=$AZ$1,E44=$AM$1,E44=$AZ$1),0,1)))</f>
        <v>1</v>
      </c>
      <c r="BC40" s="3">
        <f>IF($A40&gt;='FG1125way_Regular Symbol(2wild)'!H$16,"",IF(F40=0,"",IF(OR(F40=$AM$1,F40=$AZ$1,F41=$AM$1,F41=$AZ$1,F42=$AM$1,F42=$AZ$1,F43=$AM$1,F43=$AZ$1,F44=$AM$1,F44=$AZ$1),0,1)))</f>
        <v>0</v>
      </c>
      <c r="BE40" s="344">
        <f>IF($A40&gt;='FG_576way_Regular Symbol(2wild)'!D$16,"",IF(B40=0,"",IF(OR(B40=$AM$1,B40=$BF$1,B41=$AM$1,B41=$BF$1,B42=$AM$1,B42=$BF$1),0,1)))</f>
        <v>1</v>
      </c>
      <c r="BF40" s="344">
        <f>IF($A40&gt;='FG_576way_Regular Symbol(2wild)'!E$16,"",IF(C40=0,"",IF(OR(C40=$AM$1,C40=$BF$1,C41=$AM$1,C41=$BF$1,C42=$AM$1,C42=$BF$1),0,1)))</f>
        <v>1</v>
      </c>
      <c r="BG40" s="3">
        <f>IF($A40&gt;='FG_576way_Regular Symbol(2wild)'!F$16,"",IF(D40=0,"",IF(OR(D40=$AM$1,D40=$BF$1,D41=$AM$1,D41=$BF$1,D42=$AM$1,D42=$BF$1,D43=$AM$1,D43=$BF$1,D44=$AM$1,D44=$BF$1),0,1)))</f>
        <v>1</v>
      </c>
      <c r="BH40" s="3">
        <f>IF($A40&gt;='FG_576way_Regular Symbol(2wild)'!G$16,"",IF(E40=0,"",IF(OR(E40=$AM$1,E40=$BF$1,E41=$AM$1,E41=$BF$1,E42=$AM$1,E42=$BF$1,E43=$AM$1,E43=$BF$1,E44=$AM$1,E44=$BF$1),0,1)))</f>
        <v>1</v>
      </c>
      <c r="BI40" s="3">
        <f>IF($A40&gt;='FG_576way_Regular Symbol(2wild)'!H$16,"",IF(F40=0,"",IF(OR(F40=$AM$1,F40=$BF$1,F41=$AM$1,F41=$BF$1,F42=$AM$1,F42=$BF$1,F43=$AM$1,F43=$BF$1,F44=$AM$1,F44=$BF$1),0,1)))</f>
        <v>1</v>
      </c>
      <c r="BK40" s="344">
        <f>IF($A40&gt;='FG_576way_Regular Symbol(2wild)'!D$16,"",IF(B40=0,"",IF(OR(B40=$AM$1,B40=$BL$1,B41=$AM$1,B41=$BL$1,B42=$AM$1,B42=$BL$1),0,1)))</f>
        <v>1</v>
      </c>
      <c r="BL40" s="344">
        <f>IF($A40&gt;='FG_576way_Regular Symbol(2wild)'!E$16,"",IF(C40=0,"",IF(OR(C40=$AM$1,C40=$BL$1,C41=$AM$1,C41=$BL$1,C42=$AM$1,C42=$BL$1),0,1)))</f>
        <v>1</v>
      </c>
      <c r="BM40" s="3">
        <f>IF($A40&gt;='FG_576way_Regular Symbol(2wild)'!F$16,"",IF(D40=0,"",IF(OR(D40=$AM$1,D40=$BL$1,D41=$AM$1,D41=$BL$1,D42=$AM$1,D42=$BL$1,D43=$AM$1,D43=$BL$1),0,1)))</f>
        <v>1</v>
      </c>
      <c r="BN40" s="3">
        <f>IF($A40&gt;='FG_576way_Regular Symbol(2wild)'!G$16,"",IF(E40=0,"",IF(OR(E40=$AM$1,E40=$BL$1,E41=$AM$1,E41=$BL$1,E42=$AM$1,E42=$BL$1,E43=$AM$1,E43=$BL$1),0,1)))</f>
        <v>1</v>
      </c>
      <c r="BO40" s="3">
        <f>IF($A40&gt;='FG_576way_Regular Symbol(2wild)'!H$16,"",IF(F40=0,"",IF(OR(F40=$AM$1,F40=$BL$1,F41=$AM$1,F41=$BL$1,F42=$AM$1,F42=$BL$1,F43=$AM$1,F43=$BL$1),0,1)))</f>
        <v>1</v>
      </c>
      <c r="BQ40" s="3">
        <f>IF($A40&gt;='FG1125way_Regular Symbol(2wild)'!D$16,"",IF(B40=0,"",IF(OR(B40=$BQ$1,B40=$BR$1,B41=$BQ$1,B41=$BR$1,B42=$BQ$1,B42=$BR$1),0,1)))</f>
        <v>1</v>
      </c>
      <c r="BR40" s="3">
        <f>IF($A40&gt;='FG1125way_Regular Symbol(2wild)'!E$16,"",IF(C40=0,"",IF(OR(C40=$BQ$1,C40=$BR$1,C41=$BQ$1,C41=$BR$1,C42=$BQ$1,C42=$BR$1),0,1)))</f>
        <v>1</v>
      </c>
      <c r="BS40" s="3">
        <f>IF($A40&gt;='FG1125way_Regular Symbol(2wild)'!F$16,"",IF(D40=0,"",IF(OR(D40=$BQ$1,D40=$BR$1,D41=$BQ$1,D41=$BR$1,D42=$BQ$1,D42=$BR$1,D43=$BQ$1,D43=$BR$1,D44=$BQ$1,D44=$BR$1),0,1)))</f>
        <v>1</v>
      </c>
      <c r="BT40" s="3">
        <f>IF($A40&gt;='FG1125way_Regular Symbol(2wild)'!G$16,"",IF(E40=0,"",IF(OR(E40=$BQ$1,E40=$BR$1,E41=$BQ$1,E41=$BR$1,E42=$BQ$1,E42=$BR$1,E43=$BQ$1,E43=$BR$1,E44=$BQ$1,E44=$BR$1),0,1)))</f>
        <v>0</v>
      </c>
      <c r="BU40" s="3">
        <f>IF($A40&gt;='FG1125way_Regular Symbol(2wild)'!H$16,"",IF(F40=0,"",IF(OR(F40=$BQ$1,F40=$BR$1,F41=$BQ$1,F41=$BR$1,F42=$BQ$1,F42=$BR$1,F43=$BQ$1,F43=$BR$1,F44=$BQ$1,F44=$BR$1),0,1)))</f>
        <v>1</v>
      </c>
      <c r="BW40" s="3">
        <f>IF($A40&gt;='FG1125way_Regular Symbol(2wild)'!D$16,"",IF(B40=0,"",IF(OR(B40=$BW$1,B41=$BW$1,B42=$BW$1,B40=$BX$1,B41=$BX$1,B42=$BX$1),0,1)))</f>
        <v>0</v>
      </c>
      <c r="BX40" s="3">
        <f>IF($A40&gt;='FG1125way_Regular Symbol(2wild)'!E$16,"",IF(C40=0,"",IF(OR(C40=$BW$1,C41=$BW$1,C42=$BW$1,C40=$BX$1,C41=$BX$1,C42=$BX$1),0,1)))</f>
        <v>1</v>
      </c>
      <c r="BY40" s="3">
        <f>IF($A40&gt;='FG1125way_Regular Symbol(2wild)'!F$16,"",IF(D40=0,"",IF(OR(D40=$BW$1,D41=$BW$1,D42=$BW$1,D40=$BX$1,D41=$BX$1,D42=$BX$1,D43=$BW$1,D43=$BX$1,D44=$BW$1,D44=$BX$1),0,1)))</f>
        <v>1</v>
      </c>
      <c r="BZ40" s="3">
        <f>IF($A40&gt;='FG1125way_Regular Symbol(2wild)'!G$16,"",IF(E40=0,"",IF(OR(E40=$BW$1,E41=$BW$1,E42=$BW$1,E40=$BX$1,E41=$BX$1,E42=$BX$1,E43=$BW$1,E43=$BX$1,E44=$BW$1,E44=$BX$1),0,1)))</f>
        <v>1</v>
      </c>
      <c r="CA40" s="3">
        <f>IF($A40&gt;='FG1125way_Regular Symbol(2wild)'!H$16,"",IF(F40=0,"",IF(OR(F40=$BW$1,F41=$BW$1,F42=$BW$1,F40=$BX$1,F41=$BX$1,F42=$BX$1,F43=$BW$1,F43=$BX$1,F44=$BW$1,F44=$BX$1),0,1)))</f>
        <v>1</v>
      </c>
      <c r="CC40" s="3">
        <f>IF($A40&gt;='FG1125way_Regular Symbol(2wild)'!D$16,"",IF(B40=0,"",IF(OR(B40=$BW$1,B41=$BW$1,B42=$BW$1,B40=$CD$1,B41=$CD$1,B42=$CD$1),0,1)))</f>
        <v>0</v>
      </c>
      <c r="CD40" s="3">
        <f>IF($A40&gt;='FG1125way_Regular Symbol(2wild)'!E$16,"",IF(C40=0,"",IF(OR(C40=$BW$1,C41=$BW$1,C42=$BW$1,C40=$CD$1,C41=$CD$1,C42=$CD$1),0,1)))</f>
        <v>1</v>
      </c>
      <c r="CE40" s="3">
        <f>IF($A40&gt;='FG1125way_Regular Symbol(2wild)'!F$16,"",IF(D40=0,"",IF(OR(D40=$BW$1,D41=$BW$1,D42=$BW$1,D40=$CD$1,D41=$CD$1,D42=$CD$1,D43=$BW$1,D43=$CD$1,D44=$BW$1,D44=$CD$1),0,1)))</f>
        <v>1</v>
      </c>
      <c r="CF40" s="3">
        <f>IF($A40&gt;='FG1125way_Regular Symbol(2wild)'!G$16,"",IF(E40=0,"",IF(OR(E40=$BW$1,E41=$BW$1,E42=$BW$1,E40=$CD$1,E41=$CD$1,E42=$CD$1,E43=$BW$1,E43=$CD$1,E44=$BW$1,E44=$CD$1),0,1)))</f>
        <v>0</v>
      </c>
      <c r="CG40" s="3">
        <f>IF($A40&gt;='FG1125way_Regular Symbol(2wild)'!H$16,"",IF(F40=0,"",IF(OR(F40=$BW$1,F41=$BW$1,F42=$BW$1,F40=$CD$1,F41=$CD$1,F42=$CD$1,F43=$BW$1,F43=$CD$1,F44=$BW$1,F44=$CD$1),0,1)))</f>
        <v>1</v>
      </c>
      <c r="CI40" s="3">
        <f>IF($A40&gt;='FG1125way_Regular Symbol(2wild)'!D$16,"",IF(B40=0,"",IF(OR(B40=$BW$1,B41=$BW$1,B42=$BW$1,B40=$CJ$1,B41=$CJ$1,B42=$CJ$1),0,1)))</f>
        <v>1</v>
      </c>
      <c r="CJ40" s="3">
        <f>IF($A40&gt;='FG1125way_Regular Symbol(2wild)'!E$16,"",IF(C40=0,"",IF(OR(C40=$BW$1,C41=$BW$1,C42=$BW$1,C40=$CJ$1,C41=$CJ$1,C42=$CJ$1),0,1)))</f>
        <v>1</v>
      </c>
      <c r="CK40" s="3">
        <f>IF($A40&gt;='FG1125way_Regular Symbol(2wild)'!F$16,"",IF(D40=0,"",IF(OR(D40=$BW$1,D41=$BW$1,D42=$BW$1,D40=$CJ$1,D41=$CJ$1,D42=$CJ$1,D43=$BW$1,D43=$CJ$1,D44=$BW$1,D44=$CJ$1),0,1)))</f>
        <v>0</v>
      </c>
      <c r="CL40" s="3">
        <f>IF($A40&gt;='FG1125way_Regular Symbol(2wild)'!G$16,"",IF(E40=0,"",IF(OR(E40=$BW$1,E41=$BW$1,E42=$BW$1,E40=$CJ$1,E41=$CJ$1,E42=$CJ$1,E43=$BW$1,E43=$CJ$1,E44=$BW$1,E44=$CJ$1),0,1)))</f>
        <v>1</v>
      </c>
      <c r="CM40" s="3">
        <f>IF($A40&gt;='FG1125way_Regular Symbol(2wild)'!H$16,"",IF(F40=0,"",IF(OR(F40=$BW$1,F41=$BW$1,F42=$BW$1,F40=$CJ$1,F41=$CJ$1,F42=$CJ$1,F43=$BW$1,F43=$CJ$1,F44=$BW$1,F44=$CJ$1),0,1)))</f>
        <v>1</v>
      </c>
      <c r="CO40" s="3">
        <f>IF($A40&gt;='FG1125way_Regular Symbol(2wild)'!D$16,"",IF(B40=0,"",IF(OR(B40=$BW$1,B41=$BW$1,B42=$BW$1,B40=$CP$1,B41=$CP$1,B42=$CP$1),0,1)))</f>
        <v>1</v>
      </c>
      <c r="CP40" s="3">
        <f>IF($A40&gt;='FG1125way_Regular Symbol(2wild)'!E$16,"",IF(C40=0,"",IF(OR(C40=$BW$1,C41=$BW$1,C42=$BW$1,C40=$CP$1,C41=$CP$1,C42=$CP$1),0,1)))</f>
        <v>1</v>
      </c>
      <c r="CQ40" s="3">
        <f>IF($A40&gt;='FG1125way_Regular Symbol(2wild)'!F$16,"",IF(D40=0,"",IF(OR(D40=$BW$1,D41=$BW$1,D42=$BW$1,D40=$CP$1,D41=$CP$1,D42=$CP$1,D43=$BW$1,D43=$CP$1,D44=$BW$1,D44=$CP$1),0,1)))</f>
        <v>1</v>
      </c>
      <c r="CR40" s="3">
        <f>IF($A40&gt;='FG1125way_Regular Symbol(2wild)'!G$16,"",IF(E40=0,"",IF(OR(E40=$BW$1,E41=$BW$1,E42=$BW$1,E40=$CP$1,E41=$CP$1,E42=$CP$1,E43=$BW$1,E43=$CP$1,E44=$BW$1,E44=$CP$1),0,1)))</f>
        <v>1</v>
      </c>
      <c r="CS40" s="3">
        <f>IF($A40&gt;='FG1125way_Regular Symbol(2wild)'!H$16,"",IF(F40=0,"",IF(OR(F40=$BW$1,F41=$BW$1,F42=$BW$1,F40=$CP$1,F41=$CP$1,F42=$CP$1,F43=$BW$1,F43=$CP$1,F44=$BW$1,F44=$CP$1),0,1)))</f>
        <v>0</v>
      </c>
      <c r="CU40" s="3">
        <f>IF($A40&gt;='FG1125way_Regular Symbol(2wild)'!D$16,"",IF(B40=0,"",IF(OR(B40=$BW$1,B41=$BW$1,B42=$BW$1,B40=$CV$1,B41=$CV$1,B42=$CV$1),0,1)))</f>
        <v>1</v>
      </c>
      <c r="CV40" s="3">
        <f>IF($A40&gt;='FG1125way_Regular Symbol(2wild)'!E$16,"",IF(C40=0,"",IF(OR(C40=$BW$1,C41=$BW$1,C42=$BW$1,C40=$CV$1,C41=$CV$1,C42=$CV$1),0,1)))</f>
        <v>1</v>
      </c>
      <c r="CW40" s="3">
        <f>IF($A40&gt;='FG1125way_Regular Symbol(2wild)'!F$16,"",IF(D40=0,"",IF(OR(D40=$BW$1,D41=$BW$1,D42=$BW$1,D40=$CV$1,D41=$CV$1,D42=$CV$1,D43=$BW$1,D43=$CV$1,D44=$BW$1,D44=$CV$1),0,1)))</f>
        <v>1</v>
      </c>
      <c r="CX40" s="3">
        <f>IF($A40&gt;='FG1125way_Regular Symbol(2wild)'!G$16,"",IF(E40=0,"",IF(OR(E40=$BW$1,E41=$BW$1,E42=$BW$1,E40=$CV$1,E41=$CV$1,E42=$CV$1,E43=$BW$1,E43=$CV$1,E44=$BW$1,E44=$CV$1),0,1)))</f>
        <v>1</v>
      </c>
      <c r="CY40" s="3">
        <f>IF($A40&gt;='FG1125way_Regular Symbol(2wild)'!H$16,"",IF(F40=0,"",IF(OR(F40=$BW$1,F41=$BW$1,F42=$BW$1,F40=$CV$1,F41=$CV$1,F42=$CV$1,F43=$BW$1,F43=$CV$1,F44=$BW$1,F44=$CV$1),0,1)))</f>
        <v>1</v>
      </c>
    </row>
    <row r="41" spans="1:103">
      <c r="A41" s="337">
        <f>IF('FG_243way_Regular Symbol'!L40="","",'FG_243way_Regular Symbol'!L40)</f>
        <v>37</v>
      </c>
      <c r="B41" s="191" t="str">
        <f>IF('FG_576way_Regular Symbol(2wild)'!Q40="",
IF($A41-'FG_576way_Regular Symbol(2wild)'!D$16&gt;='FG_1125way_RegularＸ_W()'!B$2-1,"",VLOOKUP($A41-'FG_243way_Regular Symbol'!D$16,'FG_576way_Regular Symbol(2wild)'!$P$3:$U$99,'FG_1125way_RegularＸ_W()'!B$3+1,FALSE)),
'FG_576way_Regular Symbol(2wild)'!Q40)</f>
        <v>M2</v>
      </c>
      <c r="C41" s="191" t="str">
        <f>IF('FG_576way_Regular Symbol(2wild)'!R40="",
IF($A41-'FG_576way_Regular Symbol(2wild)'!E$16&gt;='FG_1125way_RegularＸ_W()'!C$2-1,"",VLOOKUP($A41-'FG_243way_Regular Symbol'!E$16,'FG_576way_Regular Symbol(2wild)'!$P$3:$U$99,'FG_1125way_RegularＸ_W()'!C$3+1,FALSE)),
'FG_576way_Regular Symbol(2wild)'!R40)</f>
        <v>M5</v>
      </c>
      <c r="D41" s="191" t="str">
        <f>IF('FG_576way_Regular Symbol(2wild)'!S40="",
IF($A41-'FG_576way_Regular Symbol(2wild)'!F$16&gt;='FG_1125way_RegularＸ_W()'!D$2-1,"",VLOOKUP($A41-'FG_243way_Regular Symbol'!F$16,'FG_576way_Regular Symbol(2wild)'!$P$3:$U$99,'FG_1125way_RegularＸ_W()'!D$3+1,FALSE)),
'FG_576way_Regular Symbol(2wild)'!S40)</f>
        <v>M4</v>
      </c>
      <c r="E41" s="191" t="str">
        <f>IF('FG_576way_Regular Symbol(2wild)'!T40="",
IF($A41-'FG_576way_Regular Symbol(2wild)'!G$16&gt;='FG_1125way_RegularＸ_W()'!E$2-1,"",VLOOKUP($A41-'FG_243way_Regular Symbol'!G$16,'FG_576way_Regular Symbol(2wild)'!$P$3:$U$99,'FG_1125way_RegularＸ_W()'!E$3+1,FALSE)),
'FG_576way_Regular Symbol(2wild)'!T40)</f>
        <v>M5</v>
      </c>
      <c r="F41" s="191" t="str">
        <f>IF('FG_576way_Regular Symbol(2wild)'!U40="",
IF($A41-'FG_576way_Regular Symbol(2wild)'!H$16&gt;='FG_1125way_RegularＸ_W()'!F$2-1,"",VLOOKUP($A41-'FG_243way_Regular Symbol'!H$16,'FG_576way_Regular Symbol(2wild)'!$P$3:$U$99,'FG_1125way_RegularＸ_W()'!F$3+1,FALSE)),
'FG_576way_Regular Symbol(2wild)'!U40)</f>
        <v>M3</v>
      </c>
      <c r="N41" s="363">
        <f t="shared" si="1"/>
        <v>37</v>
      </c>
      <c r="O41" s="344">
        <f>IF($A41&gt;='FG1125way_Regular Symbol(2wild)'!D$16,"",IF(B41="","",IF(OR(B41=$O$1,B41=$P$1,B42=$O$1,B42=$P$1,B43=$O$1,B43=$P$1),0,1)))</f>
        <v>1</v>
      </c>
      <c r="P41" s="344">
        <f>IF($A41&gt;='FG1125way_Regular Symbol(2wild)'!E$16,"",IF(C41="","",IF(OR(C41=$O$1,C41=$P$1,C42=$O$1,C42=$P$1,C43=$O$1,C43=$P$1),0,1)))</f>
        <v>0</v>
      </c>
      <c r="Q41" s="344">
        <f>IF($A41&gt;='FG1125way_Regular Symbol(2wild)'!F$16,"",IF(D41="","",IF(OR(D41=$O$1,D41=$P$1,D42=$O$1,D42=$P$1,D43=$O$1,D43=$P$1,D44=$O$1,D44=$P$1,D45=$O$1,D45=$P$1),0,1)))</f>
        <v>1</v>
      </c>
      <c r="R41" s="344">
        <f>IF($A41&gt;='FG1125way_Regular Symbol(2wild)'!G$16,"",IF(E41="","",IF(OR(E41=$O$1,E41=$P$1,E42=$O$1,E42=$P$1,E43=$O$1,E43=$P$1,E44=$O$1,E44=$P$1,E45=$O$1,E45=$P$1),0,1)))</f>
        <v>1</v>
      </c>
      <c r="S41" s="344">
        <f>IF($A41&gt;='FG1125way_Regular Symbol(2wild)'!H$16,"",IF(F41="","",IF(OR(F41=$O$1,F41=$P$1,F42=$O$1,F42=$P$1,F43=$O$1,F43=$P$1,F44=$O$1,F44=$P$1,F45=$O$1,F45=$P$1),0,1)))</f>
        <v>1</v>
      </c>
      <c r="U41" s="344">
        <f>IF($A41&gt;='FG1125way_Regular Symbol(2wild)'!D$16,"",IF(B41=0,"",IF(OR(B41=$U$1,B41=$V$1,B42=$U$1,B42=$V$1,B43=$U$1,B43=$V$1),0,1)))</f>
        <v>0</v>
      </c>
      <c r="V41" s="344">
        <f>IF($A41&gt;='FG1125way_Regular Symbol(2wild)'!E$16,"",IF(C41=0,"",IF(OR(C41=$U$1,C41=$V$1,C42=$U$1,C42=$V$1,C43=$U$1,C43=$V$1),0,1)))</f>
        <v>1</v>
      </c>
      <c r="W41" s="3">
        <f>IF($A41&gt;='FG1125way_Regular Symbol(2wild)'!F$16,"",IF(D41=0,"",IF(OR(D41=$U$1,D41=$V$1,D42=$U$1,D42=$V$1,D43=$U$1,D43=$V$1,D44=$U$1,D44=$V$1,D45=$U$1,D45=$V$1),0,1)))</f>
        <v>1</v>
      </c>
      <c r="X41" s="3">
        <f>IF($A41&gt;='FG1125way_Regular Symbol(2wild)'!G$16,"",IF(E41=0,"",IF(OR(E41=$U$1,E41=$V$1,E42=$U$1,E42=$V$1,E43=$U$1,E43=$V$1,E44=$U$1,E44=$V$1,E45=$U$1,E45=$V$1),0,1)))</f>
        <v>1</v>
      </c>
      <c r="Y41" s="3">
        <f>IF($A41&gt;='FG1125way_Regular Symbol(2wild)'!H$16,"",IF(F41=0,"",IF(OR(F41=$U$1,F41=$V$1,F42=$U$1,F42=$V$1,F43=$U$1,F43=$V$1,F44=$U$1,F44=$V$1,F45=$U$1,F45=$V$1),0,1)))</f>
        <v>0</v>
      </c>
      <c r="AA41" s="344">
        <f>IF($A41&gt;='FG1125way_Regular Symbol(2wild)'!D$16,"",IF(B41=0,"",IF(OR(B41=$AA$1,B41=$AB$1,B42=$AA$1,B42=$AB$1,B43=$AA$1,,B43=$AB$1),0,1)))</f>
        <v>1</v>
      </c>
      <c r="AB41" s="344">
        <f>IF($A41&gt;='FG1125way_Regular Symbol(2wild)'!E$16,"",IF(C41=0,"",IF(OR(C41=$AA$1,C41=$AB$1,C42=$AA$1,C42=$AB$1,C43=$AA$1,,C43=$AB$1),0,1)))</f>
        <v>1</v>
      </c>
      <c r="AC41" s="3">
        <f>IF($A41&gt;='FG1125way_Regular Symbol(2wild)'!F$16,"",IF(D41=0,"",IF(OR(D41=$AA$1,D41=$AB$1,D42=$AA$1,D42=$AB$1,D43=$AA$1,D43=$AB$1,D44=$AA$1,D44=$AB$1,D45=$AA$1,D45=$AB$1),0,1)))</f>
        <v>0</v>
      </c>
      <c r="AD41" s="3">
        <f>IF($A41&gt;='FG1125way_Regular Symbol(2wild)'!G$16,"",IF(E41=0,"",IF(OR(E41=$AA$1,E41=$AB$1,E42=$AA$1,E42=$AB$1,E43=$AA$1,E43=$AB$1,E44=$AA$1,E44=$AB$1,E45=$AA$1,E45=$AB$1),0,1)))</f>
        <v>1</v>
      </c>
      <c r="AE41" s="3">
        <f>IF($A41&gt;='FG1125way_Regular Symbol(2wild)'!H$16,"",IF(F41=0,"",IF(OR(F41=$AA$1,F41=$AB$1,F42=$AA$1,F42=$AB$1,F43=$AA$1,F43=$AB$1,F44=$AA$1,F44=$AB$1,F45=$AA$1,F45=$AB$1),0,1)))</f>
        <v>0</v>
      </c>
      <c r="AG41" s="344">
        <f>IF($A41&gt;='FG1125way_Regular Symbol(2wild)'!D$16,"",IF(B41=0,"",IF(OR(B41=$AG$1,B41=$AH$1,B42=$AG$1,B42=$AH$1,B43=$AG$1,B43=$AH$1),0,1)))</f>
        <v>1</v>
      </c>
      <c r="AH41" s="344">
        <f>IF($A41&gt;='FG1125way_Regular Symbol(2wild)'!E$16,"",IF(C41=0,"",IF(OR(C41=$AG$1,C41=$AH$1,C42=$AG$1,C42=$AH$1,C43=$AG$1,C43=$AH$1),0,1)))</f>
        <v>0</v>
      </c>
      <c r="AI41" s="3">
        <f>IF($A41&gt;='FG1125way_Regular Symbol(2wild)'!F$16,"",IF(D41=0,"",IF(OR(D41=$AG$1,D41=$AH$1,D42=$AG$1,D42=$AH$1,D43=$AG$1,D43=$AH$1,D44=$AG$1,D44=$AH$1,D45=$AG$1,D45=$AH$1),0,1)))</f>
        <v>0</v>
      </c>
      <c r="AJ41" s="3">
        <f>IF($A41&gt;='FG1125way_Regular Symbol(2wild)'!G$16,"",IF(E41=0,"",IF(OR(E41=$AG$1,E41=$AH$1,E42=$AG$1,E42=$AH$1,E43=$AG$1,E43=$AH$1,E44=$AG$1,E44=$AH$1,E45=$AG$1,E45=$AH$1),0,1)))</f>
        <v>0</v>
      </c>
      <c r="AK41" s="3">
        <f>IF($A41&gt;='FG1125way_Regular Symbol(2wild)'!H$16,"",IF(F41=0,"",IF(OR(F41=$AG$1,F41=$AH$1,F42=$AG$1,F42=$AH$1,F43=$AG$1,F43=$AH$1,F44=$AG$1,F44=$AH$1,F45=$AG$1,F45=$AH$1),0,1)))</f>
        <v>1</v>
      </c>
      <c r="AM41" s="344">
        <f>IF($A41&gt;='FG1125way_Regular Symbol(2wild)'!D$16,"",IF(B41=0,"",IF(OR(B41=$AM$1,B41=$AN$1,B42=$AM$1,B42=$AN$1,B43=$AM$1,B43=$AN$1),0,1)))</f>
        <v>1</v>
      </c>
      <c r="AN41" s="344">
        <f>IF($A41&gt;='FG1125way_Regular Symbol(2wild)'!E$16,"",IF(C41=0,"",IF(OR(C41=$AM$1,C41=$AN$1,C42=$AM$1,C42=$AN$1,C43=$AM$1,C43=$AN$1),0,1)))</f>
        <v>0</v>
      </c>
      <c r="AO41" s="3">
        <f>IF($A41&gt;='FG1125way_Regular Symbol(2wild)'!F$16,"",IF(D41=0,"",IF(OR(D41=$AM$1,D41=$AN$1,D42=$AM$1,D42=$AN$1,D43=$AM$1,D43=$AN$1,D44=$AM$1,D44=$AN$1,D45=$AM$1,D45=$AN$1),0,1)))</f>
        <v>0</v>
      </c>
      <c r="AP41" s="3">
        <f>IF($A41&gt;='FG1125way_Regular Symbol(2wild)'!G$16,"",IF(E41=0,"",IF(OR(E41=$AM$1,E41=$AN$1,E42=$AM$1,E42=$AN$1,E43=$AM$1,E43=$AN$1,E44=$AM$1,E44=$AN$1,E45=$AM$1,E45=$AN$1),0,1)))</f>
        <v>0</v>
      </c>
      <c r="AQ41" s="3">
        <f>IF($A41&gt;='FG1125way_Regular Symbol(2wild)'!H$16,"",IF(F41=0,"",IF(OR(F41=$AM$1,F41=$AN$1,F42=$AM$1,F42=$AN$1,F43=$AM$1,F43=$AN$1,F44=$AM$1,F44=$AN$1,F45=$AM$1,F45=$AN$1),0,1)))</f>
        <v>1</v>
      </c>
      <c r="AS41" s="344">
        <f>IF($A41&gt;='FG1125way_Regular Symbol(2wild)'!D$16,"",IF(B41=0,"",IF(OR(B41=$AM$1,B41=$AT$1,B42=$AM$1,B42=$AT$1,B43=$AM$1,B43=$AT$1),0,1)))</f>
        <v>1</v>
      </c>
      <c r="AT41" s="344">
        <f>IF($A41&gt;='FG1125way_Regular Symbol(2wild)'!E$16,"",IF(C41=0,"",IF(OR(C41=$AM$1,C41=$AT$1,C42=$AM$1,C42=$AT$1,C43=$AM$1,C43=$AT$1),0,1)))</f>
        <v>1</v>
      </c>
      <c r="AU41" s="3">
        <f>IF($A41&gt;='FG1125way_Regular Symbol(2wild)'!F$16,"",IF(D41=0,"",IF(OR(D41=$AM$1,D41=$AT$1,D42=$AM$1,D42=$AT$1,D43=$AM$1,D43=$AT$1,D44=$AM$1,D44=$AT$1,D45=$AM$1,D45=$AT$1),0,1)))</f>
        <v>1</v>
      </c>
      <c r="AV41" s="3">
        <f>IF($A41&gt;='FG1125way_Regular Symbol(2wild)'!G$16,"",IF(E41=0,"",IF(OR(E41=$AM$1,E41=$AT$1,E42=$AM$1,E42=$AT$1,E43=$AM$1,E43=$AT$1,E44=$AM$1,E44=$AT$1,E45=$AM$1,E45=$AT$1),0,1)))</f>
        <v>1</v>
      </c>
      <c r="AW41" s="3">
        <f>IF($A41&gt;='FG1125way_Regular Symbol(2wild)'!H$16,"",IF(F41=0,"",IF(OR(F41=$AM$1,F41=$AT$1,F42=$AM$1,F42=$AT$1,F43=$AM$1,F43=$AT$1,F44=$AM$1,F44=$AT$1,F45=$AM$1,F45=$AT$1),0,1)))</f>
        <v>1</v>
      </c>
      <c r="AY41" s="344">
        <f>IF($A41&gt;='FG1125way_Regular Symbol(2wild)'!D$16,"",IF(B41=0,"",IF(OR(B41=$AM$1,B41=$AZ$1,B42=$AM$1,B42=$AZ$1,B43=$AM$1,B43=$AZ$1),0,1)))</f>
        <v>1</v>
      </c>
      <c r="AZ41" s="344">
        <f>IF($A41&gt;='FG1125way_Regular Symbol(2wild)'!E$16,"",IF(C41=0,"",IF(OR(C41=$AM$1,C41=$AZ$1,C42=$AM$1,C42=$AZ$1,C43=$AM$1,C43=$AZ$1),0,1)))</f>
        <v>1</v>
      </c>
      <c r="BA41" s="3">
        <f>IF($A41&gt;='FG1125way_Regular Symbol(2wild)'!F$16,"",IF(D41=0,"",IF(OR(D41=$AM$1,D41=$AZ$1,D42=$AM$1,D42=$AZ$1,D43=$AM$1,D43=$AZ$1,D44=$AM$1,D44=$AZ$1,D45=$AM$1,D45=$AZ$1),0,1)))</f>
        <v>1</v>
      </c>
      <c r="BB41" s="3">
        <f>IF($A41&gt;='FG1125way_Regular Symbol(2wild)'!G$16,"",IF(E41=0,"",IF(OR(E41=$AM$1,E41=$AZ$1,E42=$AM$1,E42=$AZ$1,E43=$AM$1,E43=$AZ$1,E44=$AM$1,E44=$AZ$1,E45=$AM$1,E45=$AZ$1),0,1)))</f>
        <v>1</v>
      </c>
      <c r="BC41" s="3">
        <f>IF($A41&gt;='FG1125way_Regular Symbol(2wild)'!H$16,"",IF(F41=0,"",IF(OR(F41=$AM$1,F41=$AZ$1,F42=$AM$1,F42=$AZ$1,F43=$AM$1,F43=$AZ$1,F44=$AM$1,F44=$AZ$1,F45=$AM$1,F45=$AZ$1),0,1)))</f>
        <v>0</v>
      </c>
      <c r="BE41" s="344">
        <f>IF($A41&gt;='FG_576way_Regular Symbol(2wild)'!D$16,"",IF(B41=0,"",IF(OR(B41=$AM$1,B41=$BF$1,B42=$AM$1,B42=$BF$1,B43=$AM$1,B43=$BF$1),0,1)))</f>
        <v>1</v>
      </c>
      <c r="BF41" s="344">
        <f>IF($A41&gt;='FG_576way_Regular Symbol(2wild)'!E$16,"",IF(C41=0,"",IF(OR(C41=$AM$1,C41=$BF$1,C42=$AM$1,C42=$BF$1,C43=$AM$1,C43=$BF$1),0,1)))</f>
        <v>1</v>
      </c>
      <c r="BG41" s="3">
        <f>IF($A41&gt;='FG_576way_Regular Symbol(2wild)'!F$16,"",IF(D41=0,"",IF(OR(D41=$AM$1,D41=$BF$1,D42=$AM$1,D42=$BF$1,D43=$AM$1,D43=$BF$1,D44=$AM$1,D44=$BF$1,D45=$AM$1,D45=$BF$1),0,1)))</f>
        <v>1</v>
      </c>
      <c r="BH41" s="3">
        <f>IF($A41&gt;='FG_576way_Regular Symbol(2wild)'!G$16,"",IF(E41=0,"",IF(OR(E41=$AM$1,E41=$BF$1,E42=$AM$1,E42=$BF$1,E43=$AM$1,E43=$BF$1,E44=$AM$1,E44=$BF$1,E45=$AM$1,E45=$BF$1),0,1)))</f>
        <v>1</v>
      </c>
      <c r="BI41" s="3">
        <f>IF($A41&gt;='FG_576way_Regular Symbol(2wild)'!H$16,"",IF(F41=0,"",IF(OR(F41=$AM$1,F41=$BF$1,F42=$AM$1,F42=$BF$1,F43=$AM$1,F43=$BF$1,F44=$AM$1,F44=$BF$1,F45=$AM$1,F45=$BF$1),0,1)))</f>
        <v>1</v>
      </c>
      <c r="BK41" s="344">
        <f>IF($A41&gt;='FG_576way_Regular Symbol(2wild)'!D$16,"",IF(B41=0,"",IF(OR(B41=$AM$1,B41=$BL$1,B42=$AM$1,B42=$BL$1,B43=$AM$1,B43=$BL$1),0,1)))</f>
        <v>1</v>
      </c>
      <c r="BL41" s="344">
        <f>IF($A41&gt;='FG_576way_Regular Symbol(2wild)'!E$16,"",IF(C41=0,"",IF(OR(C41=$AM$1,C41=$BL$1,C42=$AM$1,C42=$BL$1,C43=$AM$1,C43=$BL$1),0,1)))</f>
        <v>1</v>
      </c>
      <c r="BM41" s="3">
        <f>IF($A41&gt;='FG_576way_Regular Symbol(2wild)'!F$16,"",IF(D41=0,"",IF(OR(D41=$AM$1,D41=$BL$1,D42=$AM$1,D42=$BL$1,D43=$AM$1,D43=$BL$1,D44=$AM$1,D44=$BL$1),0,1)))</f>
        <v>1</v>
      </c>
      <c r="BN41" s="3">
        <f>IF($A41&gt;='FG_576way_Regular Symbol(2wild)'!G$16,"",IF(E41=0,"",IF(OR(E41=$AM$1,E41=$BL$1,E42=$AM$1,E42=$BL$1,E43=$AM$1,E43=$BL$1,E44=$AM$1,E44=$BL$1),0,1)))</f>
        <v>1</v>
      </c>
      <c r="BO41" s="3">
        <f>IF($A41&gt;='FG_576way_Regular Symbol(2wild)'!H$16,"",IF(F41=0,"",IF(OR(F41=$AM$1,F41=$BL$1,F42=$AM$1,F42=$BL$1,F43=$AM$1,F43=$BL$1,F44=$AM$1,F44=$BL$1),0,1)))</f>
        <v>1</v>
      </c>
      <c r="BQ41" s="3">
        <f>IF($A41&gt;='FG1125way_Regular Symbol(2wild)'!D$16,"",IF(B41=0,"",IF(OR(B41=$BQ$1,B41=$BR$1,B42=$BQ$1,B42=$BR$1,B43=$BQ$1,B43=$BR$1),0,1)))</f>
        <v>1</v>
      </c>
      <c r="BR41" s="3">
        <f>IF($A41&gt;='FG1125way_Regular Symbol(2wild)'!E$16,"",IF(C41=0,"",IF(OR(C41=$BQ$1,C41=$BR$1,C42=$BQ$1,C42=$BR$1,C43=$BQ$1,C43=$BR$1),0,1)))</f>
        <v>1</v>
      </c>
      <c r="BS41" s="3">
        <f>IF($A41&gt;='FG1125way_Regular Symbol(2wild)'!F$16,"",IF(D41=0,"",IF(OR(D41=$BQ$1,D41=$BR$1,D42=$BQ$1,D42=$BR$1,D43=$BQ$1,D43=$BR$1,D44=$BQ$1,D44=$BR$1,D45=$BQ$1,D45=$BR$1),0,1)))</f>
        <v>0</v>
      </c>
      <c r="BT41" s="3">
        <f>IF($A41&gt;='FG1125way_Regular Symbol(2wild)'!G$16,"",IF(E41=0,"",IF(OR(E41=$BQ$1,E41=$BR$1,E42=$BQ$1,E42=$BR$1,E43=$BQ$1,E43=$BR$1,E44=$BQ$1,E44=$BR$1,E45=$BQ$1,E45=$BR$1),0,1)))</f>
        <v>0</v>
      </c>
      <c r="BU41" s="3">
        <f>IF($A41&gt;='FG1125way_Regular Symbol(2wild)'!H$16,"",IF(F41=0,"",IF(OR(F41=$BQ$1,F41=$BR$1,F42=$BQ$1,F42=$BR$1,F43=$BQ$1,F43=$BR$1,F44=$BQ$1,F44=$BR$1,F45=$BQ$1,F45=$BR$1),0,1)))</f>
        <v>0</v>
      </c>
      <c r="BW41" s="3">
        <f>IF($A41&gt;='FG1125way_Regular Symbol(2wild)'!D$16,"",IF(B41=0,"",IF(OR(B41=$BW$1,B42=$BW$1,B43=$BW$1,B41=$BX$1,B42=$BX$1,B43=$BX$1),0,1)))</f>
        <v>1</v>
      </c>
      <c r="BX41" s="3">
        <f>IF($A41&gt;='FG1125way_Regular Symbol(2wild)'!E$16,"",IF(C41=0,"",IF(OR(C41=$BW$1,C42=$BW$1,C43=$BW$1,C41=$BX$1,C42=$BX$1,C43=$BX$1),0,1)))</f>
        <v>1</v>
      </c>
      <c r="BY41" s="3">
        <f>IF($A41&gt;='FG1125way_Regular Symbol(2wild)'!F$16,"",IF(D41=0,"",IF(OR(D41=$BW$1,D42=$BW$1,D43=$BW$1,D41=$BX$1,D42=$BX$1,D43=$BX$1,D44=$BW$1,D44=$BX$1,D45=$BW$1,D45=$BX$1),0,1)))</f>
        <v>1</v>
      </c>
      <c r="BZ41" s="3">
        <f>IF($A41&gt;='FG1125way_Regular Symbol(2wild)'!G$16,"",IF(E41=0,"",IF(OR(E41=$BW$1,E42=$BW$1,E43=$BW$1,E41=$BX$1,E42=$BX$1,E43=$BX$1,E44=$BW$1,E44=$BX$1,E45=$BW$1,E45=$BX$1),0,1)))</f>
        <v>0</v>
      </c>
      <c r="CA41" s="3">
        <f>IF($A41&gt;='FG1125way_Regular Symbol(2wild)'!H$16,"",IF(F41=0,"",IF(OR(F41=$BW$1,F42=$BW$1,F43=$BW$1,F41=$BX$1,F42=$BX$1,F43=$BX$1,F44=$BW$1,F44=$BX$1,F45=$BW$1,F45=$BX$1),0,1)))</f>
        <v>1</v>
      </c>
      <c r="CC41" s="3">
        <f>IF($A41&gt;='FG1125way_Regular Symbol(2wild)'!D$16,"",IF(B41=0,"",IF(OR(B41=$BW$1,B42=$BW$1,B43=$BW$1,B41=$CD$1,B42=$CD$1,B43=$CD$1),0,1)))</f>
        <v>0</v>
      </c>
      <c r="CD41" s="3">
        <f>IF($A41&gt;='FG1125way_Regular Symbol(2wild)'!E$16,"",IF(C41=0,"",IF(OR(C41=$BW$1,C42=$BW$1,C43=$BW$1,C41=$CD$1,C42=$CD$1,C43=$CD$1),0,1)))</f>
        <v>1</v>
      </c>
      <c r="CE41" s="3">
        <f>IF($A41&gt;='FG1125way_Regular Symbol(2wild)'!F$16,"",IF(D41=0,"",IF(OR(D41=$BW$1,D42=$BW$1,D43=$BW$1,D41=$CD$1,D42=$CD$1,D43=$CD$1,D44=$BW$1,D44=$CD$1,D45=$BW$1,D45=$CD$1),0,1)))</f>
        <v>1</v>
      </c>
      <c r="CF41" s="3">
        <f>IF($A41&gt;='FG1125way_Regular Symbol(2wild)'!G$16,"",IF(E41=0,"",IF(OR(E41=$BW$1,E42=$BW$1,E43=$BW$1,E41=$CD$1,E42=$CD$1,E43=$CD$1,E44=$BW$1,E44=$CD$1,E45=$BW$1,E45=$CD$1),0,1)))</f>
        <v>0</v>
      </c>
      <c r="CG41" s="3">
        <f>IF($A41&gt;='FG1125way_Regular Symbol(2wild)'!H$16,"",IF(F41=0,"",IF(OR(F41=$BW$1,F42=$BW$1,F43=$BW$1,F41=$CD$1,F42=$CD$1,F43=$CD$1,F44=$BW$1,F44=$CD$1,F45=$BW$1,F45=$CD$1),0,1)))</f>
        <v>1</v>
      </c>
      <c r="CI41" s="3">
        <f>IF($A41&gt;='FG1125way_Regular Symbol(2wild)'!D$16,"",IF(B41=0,"",IF(OR(B41=$BW$1,B42=$BW$1,B43=$BW$1,B41=$CJ$1,B42=$CJ$1,B43=$CJ$1),0,1)))</f>
        <v>1</v>
      </c>
      <c r="CJ41" s="3">
        <f>IF($A41&gt;='FG1125way_Regular Symbol(2wild)'!E$16,"",IF(C41=0,"",IF(OR(C41=$BW$1,C42=$BW$1,C43=$BW$1,C41=$CJ$1,C42=$CJ$1,C43=$CJ$1),0,1)))</f>
        <v>1</v>
      </c>
      <c r="CK41" s="3">
        <f>IF($A41&gt;='FG1125way_Regular Symbol(2wild)'!F$16,"",IF(D41=0,"",IF(OR(D41=$BW$1,D42=$BW$1,D43=$BW$1,D41=$CJ$1,D42=$CJ$1,D43=$CJ$1,D44=$BW$1,D44=$CJ$1,D45=$BW$1,D45=$CJ$1),0,1)))</f>
        <v>0</v>
      </c>
      <c r="CL41" s="3">
        <f>IF($A41&gt;='FG1125way_Regular Symbol(2wild)'!G$16,"",IF(E41=0,"",IF(OR(E41=$BW$1,E42=$BW$1,E43=$BW$1,E41=$CJ$1,E42=$CJ$1,E43=$CJ$1,E44=$BW$1,E44=$CJ$1,E45=$BW$1,E45=$CJ$1),0,1)))</f>
        <v>1</v>
      </c>
      <c r="CM41" s="3">
        <f>IF($A41&gt;='FG1125way_Regular Symbol(2wild)'!H$16,"",IF(F41=0,"",IF(OR(F41=$BW$1,F42=$BW$1,F43=$BW$1,F41=$CJ$1,F42=$CJ$1,F43=$CJ$1,F44=$BW$1,F44=$CJ$1,F45=$BW$1,F45=$CJ$1),0,1)))</f>
        <v>1</v>
      </c>
      <c r="CO41" s="3">
        <f>IF($A41&gt;='FG1125way_Regular Symbol(2wild)'!D$16,"",IF(B41=0,"",IF(OR(B41=$BW$1,B42=$BW$1,B43=$BW$1,B41=$CP$1,B42=$CP$1,B43=$CP$1),0,1)))</f>
        <v>1</v>
      </c>
      <c r="CP41" s="3">
        <f>IF($A41&gt;='FG1125way_Regular Symbol(2wild)'!E$16,"",IF(C41=0,"",IF(OR(C41=$BW$1,C42=$BW$1,C43=$BW$1,C41=$CP$1,C42=$CP$1,C43=$CP$1),0,1)))</f>
        <v>1</v>
      </c>
      <c r="CQ41" s="3">
        <f>IF($A41&gt;='FG1125way_Regular Symbol(2wild)'!F$16,"",IF(D41=0,"",IF(OR(D41=$BW$1,D42=$BW$1,D43=$BW$1,D41=$CP$1,D42=$CP$1,D43=$CP$1,D44=$BW$1,D44=$CP$1,D45=$BW$1,D45=$CP$1),0,1)))</f>
        <v>1</v>
      </c>
      <c r="CR41" s="3">
        <f>IF($A41&gt;='FG1125way_Regular Symbol(2wild)'!G$16,"",IF(E41=0,"",IF(OR(E41=$BW$1,E42=$BW$1,E43=$BW$1,E41=$CP$1,E42=$CP$1,E43=$CP$1,E44=$BW$1,E44=$CP$1,E45=$BW$1,E45=$CP$1),0,1)))</f>
        <v>1</v>
      </c>
      <c r="CS41" s="3">
        <f>IF($A41&gt;='FG1125way_Regular Symbol(2wild)'!H$16,"",IF(F41=0,"",IF(OR(F41=$BW$1,F42=$BW$1,F43=$BW$1,F41=$CP$1,F42=$CP$1,F43=$CP$1,F44=$BW$1,F44=$CP$1,F45=$BW$1,F45=$CP$1),0,1)))</f>
        <v>0</v>
      </c>
      <c r="CU41" s="3">
        <f>IF($A41&gt;='FG1125way_Regular Symbol(2wild)'!D$16,"",IF(B41=0,"",IF(OR(B41=$BW$1,B42=$BW$1,B43=$BW$1,B41=$CV$1,B42=$CV$1,B43=$CV$1),0,1)))</f>
        <v>1</v>
      </c>
      <c r="CV41" s="3">
        <f>IF($A41&gt;='FG1125way_Regular Symbol(2wild)'!E$16,"",IF(C41=0,"",IF(OR(C41=$BW$1,C42=$BW$1,C43=$BW$1,C41=$CV$1,C42=$CV$1,C43=$CV$1),0,1)))</f>
        <v>1</v>
      </c>
      <c r="CW41" s="3">
        <f>IF($A41&gt;='FG1125way_Regular Symbol(2wild)'!F$16,"",IF(D41=0,"",IF(OR(D41=$BW$1,D42=$BW$1,D43=$BW$1,D41=$CV$1,D42=$CV$1,D43=$CV$1,D44=$BW$1,D44=$CV$1,D45=$BW$1,D45=$CV$1),0,1)))</f>
        <v>1</v>
      </c>
      <c r="CX41" s="3">
        <f>IF($A41&gt;='FG1125way_Regular Symbol(2wild)'!G$16,"",IF(E41=0,"",IF(OR(E41=$BW$1,E42=$BW$1,E43=$BW$1,E41=$CV$1,E42=$CV$1,E43=$CV$1,E44=$BW$1,E44=$CV$1,E45=$BW$1,E45=$CV$1),0,1)))</f>
        <v>1</v>
      </c>
      <c r="CY41" s="3">
        <f>IF($A41&gt;='FG1125way_Regular Symbol(2wild)'!H$16,"",IF(F41=0,"",IF(OR(F41=$BW$1,F42=$BW$1,F43=$BW$1,F41=$CV$1,F42=$CV$1,F43=$CV$1,F44=$BW$1,F44=$CV$1,F45=$BW$1,F45=$CV$1),0,1)))</f>
        <v>1</v>
      </c>
    </row>
    <row r="42" spans="1:103">
      <c r="A42" s="337">
        <f>IF('FG_243way_Regular Symbol'!L41="","",'FG_243way_Regular Symbol'!L41)</f>
        <v>38</v>
      </c>
      <c r="B42" s="191" t="str">
        <f>IF('FG_576way_Regular Symbol(2wild)'!Q41="",
IF($A42-'FG_576way_Regular Symbol(2wild)'!D$16&gt;='FG_1125way_RegularＸ_W()'!B$2-1,"",VLOOKUP($A42-'FG_243way_Regular Symbol'!D$16,'FG_576way_Regular Symbol(2wild)'!$P$3:$U$99,'FG_1125way_RegularＸ_W()'!B$3+1,FALSE)),
'FG_576way_Regular Symbol(2wild)'!Q41)</f>
        <v>Q</v>
      </c>
      <c r="C42" s="191" t="str">
        <f>IF('FG_576way_Regular Symbol(2wild)'!R41="",
IF($A42-'FG_576way_Regular Symbol(2wild)'!E$16&gt;='FG_1125way_RegularＸ_W()'!C$2-1,"",VLOOKUP($A42-'FG_243way_Regular Symbol'!E$16,'FG_576way_Regular Symbol(2wild)'!$P$3:$U$99,'FG_1125way_RegularＸ_W()'!C$3+1,FALSE)),
'FG_576way_Regular Symbol(2wild)'!R41)</f>
        <v>M4</v>
      </c>
      <c r="D42" s="191" t="str">
        <f>IF('FG_576way_Regular Symbol(2wild)'!S41="",
IF($A42-'FG_576way_Regular Symbol(2wild)'!F$16&gt;='FG_1125way_RegularＸ_W()'!D$2-1,"",VLOOKUP($A42-'FG_243way_Regular Symbol'!F$16,'FG_576way_Regular Symbol(2wild)'!$P$3:$U$99,'FG_1125way_RegularＸ_W()'!D$3+1,FALSE)),
'FG_576way_Regular Symbol(2wild)'!S41)</f>
        <v>M5</v>
      </c>
      <c r="E42" s="191" t="str">
        <f>IF('FG_576way_Regular Symbol(2wild)'!T41="",
IF($A42-'FG_576way_Regular Symbol(2wild)'!G$16&gt;='FG_1125way_RegularＸ_W()'!E$2-1,"",VLOOKUP($A42-'FG_243way_Regular Symbol'!G$16,'FG_576way_Regular Symbol(2wild)'!$P$3:$U$99,'FG_1125way_RegularＸ_W()'!E$3+1,FALSE)),
'FG_576way_Regular Symbol(2wild)'!T41)</f>
        <v>Q</v>
      </c>
      <c r="F42" s="191" t="str">
        <f>IF('FG_576way_Regular Symbol(2wild)'!U41="",
IF($A42-'FG_576way_Regular Symbol(2wild)'!H$16&gt;='FG_1125way_RegularＸ_W()'!F$2-1,"",VLOOKUP($A42-'FG_243way_Regular Symbol'!H$16,'FG_576way_Regular Symbol(2wild)'!$P$3:$U$99,'FG_1125way_RegularＸ_W()'!F$3+1,FALSE)),
'FG_576way_Regular Symbol(2wild)'!U41)</f>
        <v>BN</v>
      </c>
      <c r="N42" s="363">
        <f t="shared" si="1"/>
        <v>38</v>
      </c>
      <c r="O42" s="344">
        <f>IF($A42&gt;='FG1125way_Regular Symbol(2wild)'!D$16,"",IF(B42="","",IF(OR(B42=$O$1,B42=$P$1,B43=$O$1,B43=$P$1,B44=$O$1,B44=$P$1),0,1)))</f>
        <v>1</v>
      </c>
      <c r="P42" s="344">
        <f>IF($A42&gt;='FG1125way_Regular Symbol(2wild)'!E$16,"",IF(C42="","",IF(OR(C42=$O$1,C42=$P$1,C43=$O$1,C43=$P$1,C44=$O$1,C44=$P$1),0,1)))</f>
        <v>0</v>
      </c>
      <c r="Q42" s="344">
        <f>IF($A42&gt;='FG1125way_Regular Symbol(2wild)'!F$16,"",IF(D42="","",IF(OR(D42=$O$1,D42=$P$1,D43=$O$1,D43=$P$1,D44=$O$1,D44=$P$1,D45=$O$1,D45=$P$1,D46=$O$1,D46=$P$1),0,1)))</f>
        <v>0</v>
      </c>
      <c r="R42" s="344">
        <f>IF($A42&gt;='FG1125way_Regular Symbol(2wild)'!G$16,"",IF(E42="","",IF(OR(E42=$O$1,E42=$P$1,E43=$O$1,E43=$P$1,E44=$O$1,E44=$P$1,E45=$O$1,E45=$P$1,E46=$O$1,E46=$P$1),0,1)))</f>
        <v>1</v>
      </c>
      <c r="S42" s="344">
        <f>IF($A42&gt;='FG1125way_Regular Symbol(2wild)'!H$16,"",IF(F42="","",IF(OR(F42=$O$1,F42=$P$1,F43=$O$1,F43=$P$1,F44=$O$1,F44=$P$1,F45=$O$1,F45=$P$1,F46=$O$1,F46=$P$1),0,1)))</f>
        <v>1</v>
      </c>
      <c r="U42" s="344">
        <f>IF($A42&gt;='FG1125way_Regular Symbol(2wild)'!D$16,"",IF(B42=0,"",IF(OR(B42=$U$1,B42=$V$1,B43=$U$1,B43=$V$1,B44=$U$1,B44=$V$1),0,1)))</f>
        <v>1</v>
      </c>
      <c r="V42" s="344">
        <f>IF($A42&gt;='FG1125way_Regular Symbol(2wild)'!E$16,"",IF(C42=0,"",IF(OR(C42=$U$1,C42=$V$1,C43=$U$1,C43=$V$1,C44=$U$1,C44=$V$1),0,1)))</f>
        <v>1</v>
      </c>
      <c r="W42" s="3">
        <f>IF($A42&gt;='FG1125way_Regular Symbol(2wild)'!F$16,"",IF(D42=0,"",IF(OR(D42=$U$1,D42=$V$1,D43=$U$1,D43=$V$1,D44=$U$1,D44=$V$1,D45=$U$1,D45=$V$1,D46=$U$1,D46=$V$1),0,1)))</f>
        <v>1</v>
      </c>
      <c r="X42" s="3">
        <f>IF($A42&gt;='FG1125way_Regular Symbol(2wild)'!G$16,"",IF(E42=0,"",IF(OR(E42=$U$1,E42=$V$1,E43=$U$1,E43=$V$1,E44=$U$1,E44=$V$1,E45=$U$1,E45=$V$1,E46=$U$1,E46=$V$1),0,1)))</f>
        <v>1</v>
      </c>
      <c r="Y42" s="3">
        <f>IF($A42&gt;='FG1125way_Regular Symbol(2wild)'!H$16,"",IF(F42=0,"",IF(OR(F42=$U$1,F42=$V$1,F43=$U$1,F43=$V$1,F44=$U$1,F44=$V$1,F45=$U$1,F45=$V$1,F46=$U$1,F46=$V$1),0,1)))</f>
        <v>0</v>
      </c>
      <c r="AA42" s="344">
        <f>IF($A42&gt;='FG1125way_Regular Symbol(2wild)'!D$16,"",IF(B42=0,"",IF(OR(B42=$AA$1,B42=$AB$1,B43=$AA$1,B43=$AB$1,B44=$AA$1,,B44=$AB$1),0,1)))</f>
        <v>1</v>
      </c>
      <c r="AB42" s="344">
        <f>IF($A42&gt;='FG1125way_Regular Symbol(2wild)'!E$16,"",IF(C42=0,"",IF(OR(C42=$AA$1,C42=$AB$1,C43=$AA$1,C43=$AB$1,C44=$AA$1,,C44=$AB$1),0,1)))</f>
        <v>1</v>
      </c>
      <c r="AC42" s="3">
        <f>IF($A42&gt;='FG1125way_Regular Symbol(2wild)'!F$16,"",IF(D42=0,"",IF(OR(D42=$AA$1,D42=$AB$1,D43=$AA$1,D43=$AB$1,D44=$AA$1,D44=$AB$1,D45=$AA$1,D45=$AB$1,D46=$AA$1,D46=$AB$1),0,1)))</f>
        <v>0</v>
      </c>
      <c r="AD42" s="3">
        <f>IF($A42&gt;='FG1125way_Regular Symbol(2wild)'!G$16,"",IF(E42=0,"",IF(OR(E42=$AA$1,E42=$AB$1,E43=$AA$1,E43=$AB$1,E44=$AA$1,E44=$AB$1,E45=$AA$1,E45=$AB$1,E46=$AA$1,E46=$AB$1),0,1)))</f>
        <v>1</v>
      </c>
      <c r="AE42" s="3">
        <f>IF($A42&gt;='FG1125way_Regular Symbol(2wild)'!H$16,"",IF(F42=0,"",IF(OR(F42=$AA$1,F42=$AB$1,F43=$AA$1,F43=$AB$1,F44=$AA$1,F44=$AB$1,F45=$AA$1,F45=$AB$1,F46=$AA$1,F46=$AB$1),0,1)))</f>
        <v>1</v>
      </c>
      <c r="AG42" s="344">
        <f>IF($A42&gt;='FG1125way_Regular Symbol(2wild)'!D$16,"",IF(B42=0,"",IF(OR(B42=$AG$1,B42=$AH$1,B43=$AG$1,B43=$AH$1,B44=$AG$1,B44=$AH$1),0,1)))</f>
        <v>1</v>
      </c>
      <c r="AH42" s="344">
        <f>IF($A42&gt;='FG1125way_Regular Symbol(2wild)'!E$16,"",IF(C42=0,"",IF(OR(C42=$AG$1,C42=$AH$1,C43=$AG$1,C43=$AH$1,C44=$AG$1,C44=$AH$1),0,1)))</f>
        <v>0</v>
      </c>
      <c r="AI42" s="3">
        <f>IF($A42&gt;='FG1125way_Regular Symbol(2wild)'!F$16,"",IF(D42=0,"",IF(OR(D42=$AG$1,D42=$AH$1,D43=$AG$1,D43=$AH$1,D44=$AG$1,D44=$AH$1,D45=$AG$1,D45=$AH$1,D46=$AG$1,D46=$AH$1),0,1)))</f>
        <v>1</v>
      </c>
      <c r="AJ42" s="3">
        <f>IF($A42&gt;='FG1125way_Regular Symbol(2wild)'!G$16,"",IF(E42=0,"",IF(OR(E42=$AG$1,E42=$AH$1,E43=$AG$1,E43=$AH$1,E44=$AG$1,E44=$AH$1,E45=$AG$1,E45=$AH$1,E46=$AG$1,E46=$AH$1),0,1)))</f>
        <v>0</v>
      </c>
      <c r="AK42" s="3">
        <f>IF($A42&gt;='FG1125way_Regular Symbol(2wild)'!H$16,"",IF(F42=0,"",IF(OR(F42=$AG$1,F42=$AH$1,F43=$AG$1,F43=$AH$1,F44=$AG$1,F44=$AH$1,F45=$AG$1,F45=$AH$1,F46=$AG$1,F46=$AH$1),0,1)))</f>
        <v>1</v>
      </c>
      <c r="AM42" s="344">
        <f>IF($A42&gt;='FG1125way_Regular Symbol(2wild)'!D$16,"",IF(B42=0,"",IF(OR(B42=$AM$1,B42=$AN$1,B43=$AM$1,B43=$AN$1,B44=$AM$1,B44=$AN$1),0,1)))</f>
        <v>1</v>
      </c>
      <c r="AN42" s="344">
        <f>IF($A42&gt;='FG1125way_Regular Symbol(2wild)'!E$16,"",IF(C42=0,"",IF(OR(C42=$AM$1,C42=$AN$1,C43=$AM$1,C43=$AN$1,C44=$AM$1,C44=$AN$1),0,1)))</f>
        <v>1</v>
      </c>
      <c r="AO42" s="3">
        <f>IF($A42&gt;='FG1125way_Regular Symbol(2wild)'!F$16,"",IF(D42=0,"",IF(OR(D42=$AM$1,D42=$AN$1,D43=$AM$1,D43=$AN$1,D44=$AM$1,D44=$AN$1,D45=$AM$1,D45=$AN$1,D46=$AM$1,D46=$AN$1),0,1)))</f>
        <v>0</v>
      </c>
      <c r="AP42" s="3">
        <f>IF($A42&gt;='FG1125way_Regular Symbol(2wild)'!G$16,"",IF(E42=0,"",IF(OR(E42=$AM$1,E42=$AN$1,E43=$AM$1,E43=$AN$1,E44=$AM$1,E44=$AN$1,E45=$AM$1,E45=$AN$1,E46=$AM$1,E46=$AN$1),0,1)))</f>
        <v>1</v>
      </c>
      <c r="AQ42" s="3">
        <f>IF($A42&gt;='FG1125way_Regular Symbol(2wild)'!H$16,"",IF(F42=0,"",IF(OR(F42=$AM$1,F42=$AN$1,F43=$AM$1,F43=$AN$1,F44=$AM$1,F44=$AN$1,F45=$AM$1,F45=$AN$1,F46=$AM$1,F46=$AN$1),0,1)))</f>
        <v>1</v>
      </c>
      <c r="AS42" s="344">
        <f>IF($A42&gt;='FG1125way_Regular Symbol(2wild)'!D$16,"",IF(B42=0,"",IF(OR(B42=$AM$1,B42=$AT$1,B43=$AM$1,B43=$AT$1,B44=$AM$1,B44=$AT$1),0,1)))</f>
        <v>1</v>
      </c>
      <c r="AT42" s="344">
        <f>IF($A42&gt;='FG1125way_Regular Symbol(2wild)'!E$16,"",IF(C42=0,"",IF(OR(C42=$AM$1,C42=$AT$1,C43=$AM$1,C43=$AT$1,C44=$AM$1,C44=$AT$1),0,1)))</f>
        <v>1</v>
      </c>
      <c r="AU42" s="3">
        <f>IF($A42&gt;='FG1125way_Regular Symbol(2wild)'!F$16,"",IF(D42=0,"",IF(OR(D42=$AM$1,D42=$AT$1,D43=$AM$1,D43=$AT$1,D44=$AM$1,D44=$AT$1,D45=$AM$1,D45=$AT$1,D46=$AM$1,D46=$AT$1),0,1)))</f>
        <v>1</v>
      </c>
      <c r="AV42" s="3">
        <f>IF($A42&gt;='FG1125way_Regular Symbol(2wild)'!G$16,"",IF(E42=0,"",IF(OR(E42=$AM$1,E42=$AT$1,E43=$AM$1,E43=$AT$1,E44=$AM$1,E44=$AT$1,E45=$AM$1,E45=$AT$1,E46=$AM$1,E46=$AT$1),0,1)))</f>
        <v>1</v>
      </c>
      <c r="AW42" s="3">
        <f>IF($A42&gt;='FG1125way_Regular Symbol(2wild)'!H$16,"",IF(F42=0,"",IF(OR(F42=$AM$1,F42=$AT$1,F43=$AM$1,F43=$AT$1,F44=$AM$1,F44=$AT$1,F45=$AM$1,F45=$AT$1,F46=$AM$1,F46=$AT$1),0,1)))</f>
        <v>1</v>
      </c>
      <c r="AY42" s="344">
        <f>IF($A42&gt;='FG1125way_Regular Symbol(2wild)'!D$16,"",IF(B42=0,"",IF(OR(B42=$AM$1,B42=$AZ$1,B43=$AM$1,B43=$AZ$1,B44=$AM$1,B44=$AZ$1),0,1)))</f>
        <v>1</v>
      </c>
      <c r="AZ42" s="344">
        <f>IF($A42&gt;='FG1125way_Regular Symbol(2wild)'!E$16,"",IF(C42=0,"",IF(OR(C42=$AM$1,C42=$AZ$1,C43=$AM$1,C43=$AZ$1,C44=$AM$1,C44=$AZ$1),0,1)))</f>
        <v>1</v>
      </c>
      <c r="BA42" s="3">
        <f>IF($A42&gt;='FG1125way_Regular Symbol(2wild)'!F$16,"",IF(D42=0,"",IF(OR(D42=$AM$1,D42=$AZ$1,D43=$AM$1,D43=$AZ$1,D44=$AM$1,D44=$AZ$1,D45=$AM$1,D45=$AZ$1,D46=$AM$1,D46=$AZ$1),0,1)))</f>
        <v>1</v>
      </c>
      <c r="BB42" s="3">
        <f>IF($A42&gt;='FG1125way_Regular Symbol(2wild)'!G$16,"",IF(E42=0,"",IF(OR(E42=$AM$1,E42=$AZ$1,E43=$AM$1,E43=$AZ$1,E44=$AM$1,E44=$AZ$1,E45=$AM$1,E45=$AZ$1,E46=$AM$1,E46=$AZ$1),0,1)))</f>
        <v>1</v>
      </c>
      <c r="BC42" s="3">
        <f>IF($A42&gt;='FG1125way_Regular Symbol(2wild)'!H$16,"",IF(F42=0,"",IF(OR(F42=$AM$1,F42=$AZ$1,F43=$AM$1,F43=$AZ$1,F44=$AM$1,F44=$AZ$1,F45=$AM$1,F45=$AZ$1,F46=$AM$1,F46=$AZ$1),0,1)))</f>
        <v>0</v>
      </c>
      <c r="BE42" s="344">
        <f>IF($A42&gt;='FG_576way_Regular Symbol(2wild)'!D$16,"",IF(B42=0,"",IF(OR(B42=$AM$1,B42=$BF$1,B43=$AM$1,B43=$BF$1,B44=$AM$1,B44=$BF$1),0,1)))</f>
        <v>1</v>
      </c>
      <c r="BF42" s="344">
        <f>IF($A42&gt;='FG_576way_Regular Symbol(2wild)'!E$16,"",IF(C42=0,"",IF(OR(C42=$AM$1,C42=$BF$1,C43=$AM$1,C43=$BF$1,C44=$AM$1,C44=$BF$1),0,1)))</f>
        <v>1</v>
      </c>
      <c r="BG42" s="3">
        <f>IF($A42&gt;='FG_576way_Regular Symbol(2wild)'!F$16,"",IF(D42=0,"",IF(OR(D42=$AM$1,D42=$BF$1,D43=$AM$1,D43=$BF$1,D44=$AM$1,D44=$BF$1,D45=$AM$1,D45=$BF$1,D46=$AM$1,D46=$BF$1),0,1)))</f>
        <v>1</v>
      </c>
      <c r="BH42" s="3">
        <f>IF($A42&gt;='FG_576way_Regular Symbol(2wild)'!G$16,"",IF(E42=0,"",IF(OR(E42=$AM$1,E42=$BF$1,E43=$AM$1,E43=$BF$1,E44=$AM$1,E44=$BF$1,E45=$AM$1,E45=$BF$1,E46=$AM$1,E46=$BF$1),0,1)))</f>
        <v>1</v>
      </c>
      <c r="BI42" s="3">
        <f>IF($A42&gt;='FG_576way_Regular Symbol(2wild)'!H$16,"",IF(F42=0,"",IF(OR(F42=$AM$1,F42=$BF$1,F43=$AM$1,F43=$BF$1,F44=$AM$1,F44=$BF$1,F45=$AM$1,F45=$BF$1,F46=$AM$1,F46=$BF$1),0,1)))</f>
        <v>1</v>
      </c>
      <c r="BK42" s="344">
        <f>IF($A42&gt;='FG_576way_Regular Symbol(2wild)'!D$16,"",IF(B42=0,"",IF(OR(B42=$AM$1,B42=$BL$1,B43=$AM$1,B43=$BL$1,B44=$AM$1,B44=$BL$1),0,1)))</f>
        <v>1</v>
      </c>
      <c r="BL42" s="344">
        <f>IF($A42&gt;='FG_576way_Regular Symbol(2wild)'!E$16,"",IF(C42=0,"",IF(OR(C42=$AM$1,C42=$BL$1,C43=$AM$1,C43=$BL$1,C44=$AM$1,C44=$BL$1),0,1)))</f>
        <v>1</v>
      </c>
      <c r="BM42" s="3">
        <f>IF($A42&gt;='FG_576way_Regular Symbol(2wild)'!F$16,"",IF(D42=0,"",IF(OR(D42=$AM$1,D42=$BL$1,D43=$AM$1,D43=$BL$1,D44=$AM$1,D44=$BL$1,D45=$AM$1,D45=$BL$1),0,1)))</f>
        <v>1</v>
      </c>
      <c r="BN42" s="3">
        <f>IF($A42&gt;='FG_576way_Regular Symbol(2wild)'!G$16,"",IF(E42=0,"",IF(OR(E42=$AM$1,E42=$BL$1,E43=$AM$1,E43=$BL$1,E44=$AM$1,E44=$BL$1,E45=$AM$1,E45=$BL$1),0,1)))</f>
        <v>1</v>
      </c>
      <c r="BO42" s="3">
        <f>IF($A42&gt;='FG_576way_Regular Symbol(2wild)'!H$16,"",IF(F42=0,"",IF(OR(F42=$AM$1,F42=$BL$1,F43=$AM$1,F43=$BL$1,F44=$AM$1,F44=$BL$1,F45=$AM$1,F45=$BL$1),0,1)))</f>
        <v>1</v>
      </c>
      <c r="BQ42" s="3">
        <f>IF($A42&gt;='FG1125way_Regular Symbol(2wild)'!D$16,"",IF(B42=0,"",IF(OR(B42=$BQ$1,B42=$BR$1,B43=$BQ$1,B43=$BR$1,B44=$BQ$1,B44=$BR$1),0,1)))</f>
        <v>0</v>
      </c>
      <c r="BR42" s="3">
        <f>IF($A42&gt;='FG1125way_Regular Symbol(2wild)'!E$16,"",IF(C42=0,"",IF(OR(C42=$BQ$1,C42=$BR$1,C43=$BQ$1,C43=$BR$1,C44=$BQ$1,C44=$BR$1),0,1)))</f>
        <v>1</v>
      </c>
      <c r="BS42" s="3">
        <f>IF($A42&gt;='FG1125way_Regular Symbol(2wild)'!F$16,"",IF(D42=0,"",IF(OR(D42=$BQ$1,D42=$BR$1,D43=$BQ$1,D43=$BR$1,D44=$BQ$1,D44=$BR$1,D45=$BQ$1,D45=$BR$1,D46=$BQ$1,D46=$BR$1),0,1)))</f>
        <v>0</v>
      </c>
      <c r="BT42" s="3">
        <f>IF($A42&gt;='FG1125way_Regular Symbol(2wild)'!G$16,"",IF(E42=0,"",IF(OR(E42=$BQ$1,E42=$BR$1,E43=$BQ$1,E43=$BR$1,E44=$BQ$1,E44=$BR$1,E45=$BQ$1,E45=$BR$1,E46=$BQ$1,E46=$BR$1),0,1)))</f>
        <v>0</v>
      </c>
      <c r="BU42" s="3">
        <f>IF($A42&gt;='FG1125way_Regular Symbol(2wild)'!H$16,"",IF(F42=0,"",IF(OR(F42=$BQ$1,F42=$BR$1,F43=$BQ$1,F43=$BR$1,F44=$BQ$1,F44=$BR$1,F45=$BQ$1,F45=$BR$1,F46=$BQ$1,F46=$BR$1),0,1)))</f>
        <v>0</v>
      </c>
      <c r="BW42" s="3">
        <f>IF($A42&gt;='FG1125way_Regular Symbol(2wild)'!D$16,"",IF(B42=0,"",IF(OR(B42=$BW$1,B43=$BW$1,B44=$BW$1,B42=$BX$1,B43=$BX$1,B44=$BX$1),0,1)))</f>
        <v>1</v>
      </c>
      <c r="BX42" s="3">
        <f>IF($A42&gt;='FG1125way_Regular Symbol(2wild)'!E$16,"",IF(C42=0,"",IF(OR(C42=$BW$1,C43=$BW$1,C44=$BW$1,C42=$BX$1,C43=$BX$1,C44=$BX$1),0,1)))</f>
        <v>1</v>
      </c>
      <c r="BY42" s="3">
        <f>IF($A42&gt;='FG1125way_Regular Symbol(2wild)'!F$16,"",IF(D42=0,"",IF(OR(D42=$BW$1,D43=$BW$1,D44=$BW$1,D42=$BX$1,D43=$BX$1,D44=$BX$1,D45=$BW$1,D45=$BX$1,D46=$BW$1,D46=$BX$1),0,1)))</f>
        <v>1</v>
      </c>
      <c r="BZ42" s="3">
        <f>IF($A42&gt;='FG1125way_Regular Symbol(2wild)'!G$16,"",IF(E42=0,"",IF(OR(E42=$BW$1,E43=$BW$1,E44=$BW$1,E42=$BX$1,E43=$BX$1,E44=$BX$1,E45=$BW$1,E45=$BX$1,E46=$BW$1,E46=$BX$1),0,1)))</f>
        <v>0</v>
      </c>
      <c r="CA42" s="3">
        <f>IF($A42&gt;='FG1125way_Regular Symbol(2wild)'!H$16,"",IF(F42=0,"",IF(OR(F42=$BW$1,F43=$BW$1,F44=$BW$1,F42=$BX$1,F43=$BX$1,F44=$BX$1,F45=$BW$1,F45=$BX$1,F46=$BW$1,F46=$BX$1),0,1)))</f>
        <v>1</v>
      </c>
      <c r="CC42" s="3">
        <f>IF($A42&gt;='FG1125way_Regular Symbol(2wild)'!D$16,"",IF(B42=0,"",IF(OR(B42=$BW$1,B43=$BW$1,B44=$BW$1,B42=$CD$1,B43=$CD$1,B44=$CD$1),0,1)))</f>
        <v>0</v>
      </c>
      <c r="CD42" s="3">
        <f>IF($A42&gt;='FG1125way_Regular Symbol(2wild)'!E$16,"",IF(C42=0,"",IF(OR(C42=$BW$1,C43=$BW$1,C44=$BW$1,C42=$CD$1,C43=$CD$1,C44=$CD$1),0,1)))</f>
        <v>1</v>
      </c>
      <c r="CE42" s="3">
        <f>IF($A42&gt;='FG1125way_Regular Symbol(2wild)'!F$16,"",IF(D42=0,"",IF(OR(D42=$BW$1,D43=$BW$1,D44=$BW$1,D42=$CD$1,D43=$CD$1,D44=$CD$1,D45=$BW$1,D45=$CD$1,D46=$BW$1,D46=$CD$1),0,1)))</f>
        <v>1</v>
      </c>
      <c r="CF42" s="3">
        <f>IF($A42&gt;='FG1125way_Regular Symbol(2wild)'!G$16,"",IF(E42=0,"",IF(OR(E42=$BW$1,E43=$BW$1,E44=$BW$1,E42=$CD$1,E43=$CD$1,E44=$CD$1,E45=$BW$1,E45=$CD$1,E46=$BW$1,E46=$CD$1),0,1)))</f>
        <v>0</v>
      </c>
      <c r="CG42" s="3">
        <f>IF($A42&gt;='FG1125way_Regular Symbol(2wild)'!H$16,"",IF(F42=0,"",IF(OR(F42=$BW$1,F43=$BW$1,F44=$BW$1,F42=$CD$1,F43=$CD$1,F44=$CD$1,F45=$BW$1,F45=$CD$1,F46=$BW$1,F46=$CD$1),0,1)))</f>
        <v>1</v>
      </c>
      <c r="CI42" s="3">
        <f>IF($A42&gt;='FG1125way_Regular Symbol(2wild)'!D$16,"",IF(B42=0,"",IF(OR(B42=$BW$1,B43=$BW$1,B44=$BW$1,B42=$CJ$1,B43=$CJ$1,B44=$CJ$1),0,1)))</f>
        <v>1</v>
      </c>
      <c r="CJ42" s="3">
        <f>IF($A42&gt;='FG1125way_Regular Symbol(2wild)'!E$16,"",IF(C42=0,"",IF(OR(C42=$BW$1,C43=$BW$1,C44=$BW$1,C42=$CJ$1,C43=$CJ$1,C44=$CJ$1),0,1)))</f>
        <v>0</v>
      </c>
      <c r="CK42" s="3">
        <f>IF($A42&gt;='FG1125way_Regular Symbol(2wild)'!F$16,"",IF(D42=0,"",IF(OR(D42=$BW$1,D43=$BW$1,D44=$BW$1,D42=$CJ$1,D43=$CJ$1,D44=$CJ$1,D45=$BW$1,D45=$CJ$1,D46=$BW$1,D46=$CJ$1),0,1)))</f>
        <v>0</v>
      </c>
      <c r="CL42" s="3">
        <f>IF($A42&gt;='FG1125way_Regular Symbol(2wild)'!G$16,"",IF(E42=0,"",IF(OR(E42=$BW$1,E43=$BW$1,E44=$BW$1,E42=$CJ$1,E43=$CJ$1,E44=$CJ$1,E45=$BW$1,E45=$CJ$1,E46=$BW$1,E46=$CJ$1),0,1)))</f>
        <v>1</v>
      </c>
      <c r="CM42" s="3">
        <f>IF($A42&gt;='FG1125way_Regular Symbol(2wild)'!H$16,"",IF(F42=0,"",IF(OR(F42=$BW$1,F43=$BW$1,F44=$BW$1,F42=$CJ$1,F43=$CJ$1,F44=$CJ$1,F45=$BW$1,F45=$CJ$1,F46=$BW$1,F46=$CJ$1),0,1)))</f>
        <v>0</v>
      </c>
      <c r="CO42" s="3">
        <f>IF($A42&gt;='FG1125way_Regular Symbol(2wild)'!D$16,"",IF(B42=0,"",IF(OR(B42=$BW$1,B43=$BW$1,B44=$BW$1,B42=$CP$1,B43=$CP$1,B44=$CP$1),0,1)))</f>
        <v>1</v>
      </c>
      <c r="CP42" s="3">
        <f>IF($A42&gt;='FG1125way_Regular Symbol(2wild)'!E$16,"",IF(C42=0,"",IF(OR(C42=$BW$1,C43=$BW$1,C44=$BW$1,C42=$CP$1,C43=$CP$1,C44=$CP$1),0,1)))</f>
        <v>1</v>
      </c>
      <c r="CQ42" s="3">
        <f>IF($A42&gt;='FG1125way_Regular Symbol(2wild)'!F$16,"",IF(D42=0,"",IF(OR(D42=$BW$1,D43=$BW$1,D44=$BW$1,D42=$CP$1,D43=$CP$1,D44=$CP$1,D45=$BW$1,D45=$CP$1,D46=$BW$1,D46=$CP$1),0,1)))</f>
        <v>1</v>
      </c>
      <c r="CR42" s="3">
        <f>IF($A42&gt;='FG1125way_Regular Symbol(2wild)'!G$16,"",IF(E42=0,"",IF(OR(E42=$BW$1,E43=$BW$1,E44=$BW$1,E42=$CP$1,E43=$CP$1,E44=$CP$1,E45=$BW$1,E45=$CP$1,E46=$BW$1,E46=$CP$1),0,1)))</f>
        <v>1</v>
      </c>
      <c r="CS42" s="3">
        <f>IF($A42&gt;='FG1125way_Regular Symbol(2wild)'!H$16,"",IF(F42=0,"",IF(OR(F42=$BW$1,F43=$BW$1,F44=$BW$1,F42=$CP$1,F43=$CP$1,F44=$CP$1,F45=$BW$1,F45=$CP$1,F46=$BW$1,F46=$CP$1),0,1)))</f>
        <v>0</v>
      </c>
      <c r="CU42" s="3">
        <f>IF($A42&gt;='FG1125way_Regular Symbol(2wild)'!D$16,"",IF(B42=0,"",IF(OR(B42=$BW$1,B43=$BW$1,B44=$BW$1,B42=$CV$1,B43=$CV$1,B44=$CV$1),0,1)))</f>
        <v>1</v>
      </c>
      <c r="CV42" s="3">
        <f>IF($A42&gt;='FG1125way_Regular Symbol(2wild)'!E$16,"",IF(C42=0,"",IF(OR(C42=$BW$1,C43=$BW$1,C44=$BW$1,C42=$CV$1,C43=$CV$1,C44=$CV$1),0,1)))</f>
        <v>1</v>
      </c>
      <c r="CW42" s="3">
        <f>IF($A42&gt;='FG1125way_Regular Symbol(2wild)'!F$16,"",IF(D42=0,"",IF(OR(D42=$BW$1,D43=$BW$1,D44=$BW$1,D42=$CV$1,D43=$CV$1,D44=$CV$1,D45=$BW$1,D45=$CV$1,D46=$BW$1,D46=$CV$1),0,1)))</f>
        <v>1</v>
      </c>
      <c r="CX42" s="3">
        <f>IF($A42&gt;='FG1125way_Regular Symbol(2wild)'!G$16,"",IF(E42=0,"",IF(OR(E42=$BW$1,E43=$BW$1,E44=$BW$1,E42=$CV$1,E43=$CV$1,E44=$CV$1,E45=$BW$1,E45=$CV$1,E46=$BW$1,E46=$CV$1),0,1)))</f>
        <v>1</v>
      </c>
      <c r="CY42" s="3">
        <f>IF($A42&gt;='FG1125way_Regular Symbol(2wild)'!H$16,"",IF(F42=0,"",IF(OR(F42=$BW$1,F43=$BW$1,F44=$BW$1,F42=$CV$1,F43=$CV$1,F44=$CV$1,F45=$BW$1,F45=$CV$1,F46=$BW$1,F46=$CV$1),0,1)))</f>
        <v>1</v>
      </c>
    </row>
    <row r="43" spans="1:103">
      <c r="A43" s="337">
        <f>IF('FG_243way_Regular Symbol'!L42="","",'FG_243way_Regular Symbol'!L42)</f>
        <v>39</v>
      </c>
      <c r="B43" s="191" t="str">
        <f>IF('FG_576way_Regular Symbol(2wild)'!Q42="",
IF($A43-'FG_576way_Regular Symbol(2wild)'!D$16&gt;='FG_1125way_RegularＸ_W()'!B$2-1,"",VLOOKUP($A43-'FG_243way_Regular Symbol'!D$16,'FG_576way_Regular Symbol(2wild)'!$P$3:$U$99,'FG_1125way_RegularＸ_W()'!B$3+1,FALSE)),
'FG_576way_Regular Symbol(2wild)'!Q42)</f>
        <v>Q</v>
      </c>
      <c r="C43" s="191" t="str">
        <f>IF('FG_576way_Regular Symbol(2wild)'!R42="",
IF($A43-'FG_576way_Regular Symbol(2wild)'!E$16&gt;='FG_1125way_RegularＸ_W()'!C$2-1,"",VLOOKUP($A43-'FG_243way_Regular Symbol'!E$16,'FG_576way_Regular Symbol(2wild)'!$P$3:$U$99,'FG_1125way_RegularＸ_W()'!C$3+1,FALSE)),
'FG_576way_Regular Symbol(2wild)'!R42)</f>
        <v>M1</v>
      </c>
      <c r="D43" s="191" t="str">
        <f>IF('FG_576way_Regular Symbol(2wild)'!S42="",
IF($A43-'FG_576way_Regular Symbol(2wild)'!F$16&gt;='FG_1125way_RegularＸ_W()'!D$2-1,"",VLOOKUP($A43-'FG_243way_Regular Symbol'!F$16,'FG_576way_Regular Symbol(2wild)'!$P$3:$U$99,'FG_1125way_RegularＸ_W()'!D$3+1,FALSE)),
'FG_576way_Regular Symbol(2wild)'!S42)</f>
        <v>J</v>
      </c>
      <c r="E43" s="191" t="str">
        <f>IF('FG_576way_Regular Symbol(2wild)'!T42="",
IF($A43-'FG_576way_Regular Symbol(2wild)'!G$16&gt;='FG_1125way_RegularＸ_W()'!E$2-1,"",VLOOKUP($A43-'FG_243way_Regular Symbol'!G$16,'FG_576way_Regular Symbol(2wild)'!$P$3:$U$99,'FG_1125way_RegularＸ_W()'!E$3+1,FALSE)),
'FG_576way_Regular Symbol(2wild)'!T42)</f>
        <v>M4</v>
      </c>
      <c r="F43" s="191" t="str">
        <f>IF('FG_576way_Regular Symbol(2wild)'!U42="",
IF($A43-'FG_576way_Regular Symbol(2wild)'!H$16&gt;='FG_1125way_RegularＸ_W()'!F$2-1,"",VLOOKUP($A43-'FG_243way_Regular Symbol'!H$16,'FG_576way_Regular Symbol(2wild)'!$P$3:$U$99,'FG_1125way_RegularＸ_W()'!F$3+1,FALSE)),
'FG_576way_Regular Symbol(2wild)'!U42)</f>
        <v>TE</v>
      </c>
      <c r="N43" s="363">
        <f t="shared" si="1"/>
        <v>39</v>
      </c>
      <c r="O43" s="344">
        <f>IF($A43&gt;='FG1125way_Regular Symbol(2wild)'!D$16,"",IF(B43="","",IF(OR(B43=$O$1,B43=$P$1,B44=$O$1,B44=$P$1,B45=$O$1,B45=$P$1),0,1)))</f>
        <v>1</v>
      </c>
      <c r="P43" s="344">
        <f>IF($A43&gt;='FG1125way_Regular Symbol(2wild)'!E$16,"",IF(C43="","",IF(OR(C43=$O$1,C43=$P$1,C44=$O$1,C44=$P$1,C45=$O$1,C45=$P$1),0,1)))</f>
        <v>0</v>
      </c>
      <c r="Q43" s="344">
        <f>IF($A43&gt;='FG1125way_Regular Symbol(2wild)'!F$16,"",IF(D43="","",IF(OR(D43=$O$1,D43=$P$1,D44=$O$1,D44=$P$1,D45=$O$1,D45=$P$1,D46=$O$1,D46=$P$1,D47=$O$1,D47=$P$1),0,1)))</f>
        <v>0</v>
      </c>
      <c r="R43" s="344">
        <f>IF($A43&gt;='FG1125way_Regular Symbol(2wild)'!G$16,"",IF(E43="","",IF(OR(E43=$O$1,E43=$P$1,E44=$O$1,E44=$P$1,E45=$O$1,E45=$P$1,E46=$O$1,E46=$P$1,E47=$O$1,E47=$P$1),0,1)))</f>
        <v>1</v>
      </c>
      <c r="S43" s="344">
        <f>IF($A43&gt;='FG1125way_Regular Symbol(2wild)'!H$16,"",IF(F43="","",IF(OR(F43=$O$1,F43=$P$1,F44=$O$1,F44=$P$1,F45=$O$1,F45=$P$1,F46=$O$1,F46=$P$1,F47=$O$1,F47=$P$1),0,1)))</f>
        <v>1</v>
      </c>
      <c r="U43" s="344">
        <f>IF($A43&gt;='FG1125way_Regular Symbol(2wild)'!D$16,"",IF(B43=0,"",IF(OR(B43=$U$1,B43=$V$1,B44=$U$1,B44=$V$1,B45=$U$1,B45=$V$1),0,1)))</f>
        <v>1</v>
      </c>
      <c r="V43" s="344">
        <f>IF($A43&gt;='FG1125way_Regular Symbol(2wild)'!E$16,"",IF(C43=0,"",IF(OR(C43=$U$1,C43=$V$1,C44=$U$1,C44=$V$1,C45=$U$1,C45=$V$1),0,1)))</f>
        <v>1</v>
      </c>
      <c r="W43" s="3">
        <f>IF($A43&gt;='FG1125way_Regular Symbol(2wild)'!F$16,"",IF(D43=0,"",IF(OR(D43=$U$1,D43=$V$1,D44=$U$1,D44=$V$1,D45=$U$1,D45=$V$1,D46=$U$1,D46=$V$1,D47=$U$1,D47=$V$1),0,1)))</f>
        <v>1</v>
      </c>
      <c r="X43" s="3">
        <f>IF($A43&gt;='FG1125way_Regular Symbol(2wild)'!G$16,"",IF(E43=0,"",IF(OR(E43=$U$1,E43=$V$1,E44=$U$1,E44=$V$1,E45=$U$1,E45=$V$1,E46=$U$1,E46=$V$1,E47=$U$1,E47=$V$1),0,1)))</f>
        <v>1</v>
      </c>
      <c r="Y43" s="3">
        <f>IF($A43&gt;='FG1125way_Regular Symbol(2wild)'!H$16,"",IF(F43=0,"",IF(OR(F43=$U$1,F43=$V$1,F44=$U$1,F44=$V$1,F45=$U$1,F45=$V$1,F46=$U$1,F46=$V$1,F47=$U$1,F47=$V$1),0,1)))</f>
        <v>0</v>
      </c>
      <c r="AA43" s="344">
        <f>IF($A43&gt;='FG1125way_Regular Symbol(2wild)'!D$16,"",IF(B43=0,"",IF(OR(B43=$AA$1,B43=$AB$1,B44=$AA$1,B44=$AB$1,B45=$AA$1,,B45=$AB$1),0,1)))</f>
        <v>1</v>
      </c>
      <c r="AB43" s="344">
        <f>IF($A43&gt;='FG1125way_Regular Symbol(2wild)'!E$16,"",IF(C43=0,"",IF(OR(C43=$AA$1,C43=$AB$1,C44=$AA$1,C44=$AB$1,C45=$AA$1,,C45=$AB$1),0,1)))</f>
        <v>1</v>
      </c>
      <c r="AC43" s="3">
        <f>IF($A43&gt;='FG1125way_Regular Symbol(2wild)'!F$16,"",IF(D43=0,"",IF(OR(D43=$AA$1,D43=$AB$1,D44=$AA$1,D44=$AB$1,D45=$AA$1,D45=$AB$1,D46=$AA$1,D46=$AB$1,D47=$AA$1,D47=$AB$1),0,1)))</f>
        <v>0</v>
      </c>
      <c r="AD43" s="3">
        <f>IF($A43&gt;='FG1125way_Regular Symbol(2wild)'!G$16,"",IF(E43=0,"",IF(OR(E43=$AA$1,E43=$AB$1,E44=$AA$1,E44=$AB$1,E45=$AA$1,E45=$AB$1,E46=$AA$1,E46=$AB$1,E47=$AA$1,E47=$AB$1),0,1)))</f>
        <v>1</v>
      </c>
      <c r="AE43" s="3">
        <f>IF($A43&gt;='FG1125way_Regular Symbol(2wild)'!H$16,"",IF(F43=0,"",IF(OR(F43=$AA$1,F43=$AB$1,F44=$AA$1,F44=$AB$1,F45=$AA$1,F45=$AB$1,F46=$AA$1,F46=$AB$1,F47=$AA$1,F47=$AB$1),0,1)))</f>
        <v>1</v>
      </c>
      <c r="AG43" s="344">
        <f>IF($A43&gt;='FG1125way_Regular Symbol(2wild)'!D$16,"",IF(B43=0,"",IF(OR(B43=$AG$1,B43=$AH$1,B44=$AG$1,B44=$AH$1,B45=$AG$1,B45=$AH$1),0,1)))</f>
        <v>0</v>
      </c>
      <c r="AH43" s="344">
        <f>IF($A43&gt;='FG1125way_Regular Symbol(2wild)'!E$16,"",IF(C43=0,"",IF(OR(C43=$AG$1,C43=$AH$1,C44=$AG$1,C44=$AH$1,C45=$AG$1,C45=$AH$1),0,1)))</f>
        <v>1</v>
      </c>
      <c r="AI43" s="3">
        <f>IF($A43&gt;='FG1125way_Regular Symbol(2wild)'!F$16,"",IF(D43=0,"",IF(OR(D43=$AG$1,D43=$AH$1,D44=$AG$1,D44=$AH$1,D45=$AG$1,D45=$AH$1,D46=$AG$1,D46=$AH$1,D47=$AG$1,D47=$AH$1),0,1)))</f>
        <v>1</v>
      </c>
      <c r="AJ43" s="3">
        <f>IF($A43&gt;='FG1125way_Regular Symbol(2wild)'!G$16,"",IF(E43=0,"",IF(OR(E43=$AG$1,E43=$AH$1,E44=$AG$1,E44=$AH$1,E45=$AG$1,E45=$AH$1,E46=$AG$1,E46=$AH$1,E47=$AG$1,E47=$AH$1),0,1)))</f>
        <v>0</v>
      </c>
      <c r="AK43" s="3">
        <f>IF($A43&gt;='FG1125way_Regular Symbol(2wild)'!H$16,"",IF(F43=0,"",IF(OR(F43=$AG$1,F43=$AH$1,F44=$AG$1,F44=$AH$1,F45=$AG$1,F45=$AH$1,F46=$AG$1,F46=$AH$1,F47=$AG$1,F47=$AH$1),0,1)))</f>
        <v>1</v>
      </c>
      <c r="AM43" s="344">
        <f>IF($A43&gt;='FG1125way_Regular Symbol(2wild)'!D$16,"",IF(B43=0,"",IF(OR(B43=$AM$1,B43=$AN$1,B44=$AM$1,B44=$AN$1,B45=$AM$1,B45=$AN$1),0,1)))</f>
        <v>1</v>
      </c>
      <c r="AN43" s="344">
        <f>IF($A43&gt;='FG1125way_Regular Symbol(2wild)'!E$16,"",IF(C43=0,"",IF(OR(C43=$AM$1,C43=$AN$1,C44=$AM$1,C44=$AN$1,C45=$AM$1,C45=$AN$1),0,1)))</f>
        <v>1</v>
      </c>
      <c r="AO43" s="3">
        <f>IF($A43&gt;='FG1125way_Regular Symbol(2wild)'!F$16,"",IF(D43=0,"",IF(OR(D43=$AM$1,D43=$AN$1,D44=$AM$1,D44=$AN$1,D45=$AM$1,D45=$AN$1,D46=$AM$1,D46=$AN$1,D47=$AM$1,D47=$AN$1),0,1)))</f>
        <v>0</v>
      </c>
      <c r="AP43" s="3">
        <f>IF($A43&gt;='FG1125way_Regular Symbol(2wild)'!G$16,"",IF(E43=0,"",IF(OR(E43=$AM$1,E43=$AN$1,E44=$AM$1,E44=$AN$1,E45=$AM$1,E45=$AN$1,E46=$AM$1,E46=$AN$1,E47=$AM$1,E47=$AN$1),0,1)))</f>
        <v>1</v>
      </c>
      <c r="AQ43" s="3">
        <f>IF($A43&gt;='FG1125way_Regular Symbol(2wild)'!H$16,"",IF(F43=0,"",IF(OR(F43=$AM$1,F43=$AN$1,F44=$AM$1,F44=$AN$1,F45=$AM$1,F45=$AN$1,F46=$AM$1,F46=$AN$1,F47=$AM$1,F47=$AN$1),0,1)))</f>
        <v>1</v>
      </c>
      <c r="AS43" s="344">
        <f>IF($A43&gt;='FG1125way_Regular Symbol(2wild)'!D$16,"",IF(B43=0,"",IF(OR(B43=$AM$1,B43=$AT$1,B44=$AM$1,B44=$AT$1,B45=$AM$1,B45=$AT$1),0,1)))</f>
        <v>1</v>
      </c>
      <c r="AT43" s="344">
        <f>IF($A43&gt;='FG1125way_Regular Symbol(2wild)'!E$16,"",IF(C43=0,"",IF(OR(C43=$AM$1,C43=$AT$1,C44=$AM$1,C44=$AT$1,C45=$AM$1,C45=$AT$1),0,1)))</f>
        <v>1</v>
      </c>
      <c r="AU43" s="3">
        <f>IF($A43&gt;='FG1125way_Regular Symbol(2wild)'!F$16,"",IF(D43=0,"",IF(OR(D43=$AM$1,D43=$AT$1,D44=$AM$1,D44=$AT$1,D45=$AM$1,D45=$AT$1,D46=$AM$1,D46=$AT$1,D47=$AM$1,D47=$AT$1),0,1)))</f>
        <v>1</v>
      </c>
      <c r="AV43" s="3">
        <f>IF($A43&gt;='FG1125way_Regular Symbol(2wild)'!G$16,"",IF(E43=0,"",IF(OR(E43=$AM$1,E43=$AT$1,E44=$AM$1,E44=$AT$1,E45=$AM$1,E45=$AT$1,E46=$AM$1,E46=$AT$1,E47=$AM$1,E47=$AT$1),0,1)))</f>
        <v>1</v>
      </c>
      <c r="AW43" s="3">
        <f>IF($A43&gt;='FG1125way_Regular Symbol(2wild)'!H$16,"",IF(F43=0,"",IF(OR(F43=$AM$1,F43=$AT$1,F44=$AM$1,F44=$AT$1,F45=$AM$1,F45=$AT$1,F46=$AM$1,F46=$AT$1,F47=$AM$1,F47=$AT$1),0,1)))</f>
        <v>1</v>
      </c>
      <c r="AY43" s="344">
        <f>IF($A43&gt;='FG1125way_Regular Symbol(2wild)'!D$16,"",IF(B43=0,"",IF(OR(B43=$AM$1,B43=$AZ$1,B44=$AM$1,B44=$AZ$1,B45=$AM$1,B45=$AZ$1),0,1)))</f>
        <v>1</v>
      </c>
      <c r="AZ43" s="344">
        <f>IF($A43&gt;='FG1125way_Regular Symbol(2wild)'!E$16,"",IF(C43=0,"",IF(OR(C43=$AM$1,C43=$AZ$1,C44=$AM$1,C44=$AZ$1,C45=$AM$1,C45=$AZ$1),0,1)))</f>
        <v>1</v>
      </c>
      <c r="BA43" s="3">
        <f>IF($A43&gt;='FG1125way_Regular Symbol(2wild)'!F$16,"",IF(D43=0,"",IF(OR(D43=$AM$1,D43=$AZ$1,D44=$AM$1,D44=$AZ$1,D45=$AM$1,D45=$AZ$1,D46=$AM$1,D46=$AZ$1,D47=$AM$1,D47=$AZ$1),0,1)))</f>
        <v>1</v>
      </c>
      <c r="BB43" s="3">
        <f>IF($A43&gt;='FG1125way_Regular Symbol(2wild)'!G$16,"",IF(E43=0,"",IF(OR(E43=$AM$1,E43=$AZ$1,E44=$AM$1,E44=$AZ$1,E45=$AM$1,E45=$AZ$1,E46=$AM$1,E46=$AZ$1,E47=$AM$1,E47=$AZ$1),0,1)))</f>
        <v>1</v>
      </c>
      <c r="BC43" s="3">
        <f>IF($A43&gt;='FG1125way_Regular Symbol(2wild)'!H$16,"",IF(F43=0,"",IF(OR(F43=$AM$1,F43=$AZ$1,F44=$AM$1,F44=$AZ$1,F45=$AM$1,F45=$AZ$1,F46=$AM$1,F46=$AZ$1,F47=$AM$1,F47=$AZ$1),0,1)))</f>
        <v>1</v>
      </c>
      <c r="BE43" s="344">
        <f>IF($A43&gt;='FG_576way_Regular Symbol(2wild)'!D$16,"",IF(B43=0,"",IF(OR(B43=$AM$1,B43=$BF$1,B44=$AM$1,B44=$BF$1,B45=$AM$1,B45=$BF$1),0,1)))</f>
        <v>1</v>
      </c>
      <c r="BF43" s="344">
        <f>IF($A43&gt;='FG_576way_Regular Symbol(2wild)'!E$16,"",IF(C43=0,"",IF(OR(C43=$AM$1,C43=$BF$1,C44=$AM$1,C44=$BF$1,C45=$AM$1,C45=$BF$1),0,1)))</f>
        <v>1</v>
      </c>
      <c r="BG43" s="3">
        <f>IF($A43&gt;='FG_576way_Regular Symbol(2wild)'!F$16,"",IF(D43=0,"",IF(OR(D43=$AM$1,D43=$BF$1,D44=$AM$1,D44=$BF$1,D45=$AM$1,D45=$BF$1,D46=$AM$1,D46=$BF$1,D47=$AM$1,D47=$BF$1),0,1)))</f>
        <v>1</v>
      </c>
      <c r="BH43" s="3">
        <f>IF($A43&gt;='FG_576way_Regular Symbol(2wild)'!G$16,"",IF(E43=0,"",IF(OR(E43=$AM$1,E43=$BF$1,E44=$AM$1,E44=$BF$1,E45=$AM$1,E45=$BF$1,E46=$AM$1,E46=$BF$1,E47=$AM$1,E47=$BF$1),0,1)))</f>
        <v>1</v>
      </c>
      <c r="BI43" s="3">
        <f>IF($A43&gt;='FG_576way_Regular Symbol(2wild)'!H$16,"",IF(F43=0,"",IF(OR(F43=$AM$1,F43=$BF$1,F44=$AM$1,F44=$BF$1,F45=$AM$1,F45=$BF$1,F46=$AM$1,F46=$BF$1,F47=$AM$1,F47=$BF$1),0,1)))</f>
        <v>1</v>
      </c>
      <c r="BK43" s="344">
        <f>IF($A43&gt;='FG_576way_Regular Symbol(2wild)'!D$16,"",IF(B43=0,"",IF(OR(B43=$AM$1,B43=$BL$1,B44=$AM$1,B44=$BL$1,B45=$AM$1,B45=$BL$1),0,1)))</f>
        <v>1</v>
      </c>
      <c r="BL43" s="344">
        <f>IF($A43&gt;='FG_576way_Regular Symbol(2wild)'!E$16,"",IF(C43=0,"",IF(OR(C43=$AM$1,C43=$BL$1,C44=$AM$1,C44=$BL$1,C45=$AM$1,C45=$BL$1),0,1)))</f>
        <v>1</v>
      </c>
      <c r="BM43" s="3">
        <f>IF($A43&gt;='FG_576way_Regular Symbol(2wild)'!F$16,"",IF(D43=0,"",IF(OR(D43=$AM$1,D43=$BL$1,D44=$AM$1,D44=$BL$1,D45=$AM$1,D45=$BL$1,D46=$AM$1,D46=$BL$1),0,1)))</f>
        <v>1</v>
      </c>
      <c r="BN43" s="3">
        <f>IF($A43&gt;='FG_576way_Regular Symbol(2wild)'!G$16,"",IF(E43=0,"",IF(OR(E43=$AM$1,E43=$BL$1,E44=$AM$1,E44=$BL$1,E45=$AM$1,E45=$BL$1,E46=$AM$1,E46=$BL$1),0,1)))</f>
        <v>1</v>
      </c>
      <c r="BO43" s="3">
        <f>IF($A43&gt;='FG_576way_Regular Symbol(2wild)'!H$16,"",IF(F43=0,"",IF(OR(F43=$AM$1,F43=$BL$1,F44=$AM$1,F44=$BL$1,F45=$AM$1,F45=$BL$1,F46=$AM$1,F46=$BL$1),0,1)))</f>
        <v>1</v>
      </c>
      <c r="BQ43" s="3">
        <f>IF($A43&gt;='FG1125way_Regular Symbol(2wild)'!D$16,"",IF(B43=0,"",IF(OR(B43=$BQ$1,B43=$BR$1,B44=$BQ$1,B44=$BR$1,B45=$BQ$1,B45=$BR$1),0,1)))</f>
        <v>0</v>
      </c>
      <c r="BR43" s="3">
        <f>IF($A43&gt;='FG1125way_Regular Symbol(2wild)'!E$16,"",IF(C43=0,"",IF(OR(C43=$BQ$1,C43=$BR$1,C44=$BQ$1,C44=$BR$1,C45=$BQ$1,C45=$BR$1),0,1)))</f>
        <v>1</v>
      </c>
      <c r="BS43" s="3">
        <f>IF($A43&gt;='FG1125way_Regular Symbol(2wild)'!F$16,"",IF(D43=0,"",IF(OR(D43=$BQ$1,D43=$BR$1,D44=$BQ$1,D44=$BR$1,D45=$BQ$1,D45=$BR$1,D46=$BQ$1,D46=$BR$1,D47=$BQ$1,D47=$BR$1),0,1)))</f>
        <v>0</v>
      </c>
      <c r="BT43" s="3">
        <f>IF($A43&gt;='FG1125way_Regular Symbol(2wild)'!G$16,"",IF(E43=0,"",IF(OR(E43=$BQ$1,E43=$BR$1,E44=$BQ$1,E44=$BR$1,E45=$BQ$1,E45=$BR$1,E46=$BQ$1,E46=$BR$1,E47=$BQ$1,E47=$BR$1),0,1)))</f>
        <v>0</v>
      </c>
      <c r="BU43" s="3">
        <f>IF($A43&gt;='FG1125way_Regular Symbol(2wild)'!H$16,"",IF(F43=0,"",IF(OR(F43=$BQ$1,F43=$BR$1,F44=$BQ$1,F44=$BR$1,F45=$BQ$1,F45=$BR$1,F46=$BQ$1,F46=$BR$1,F47=$BQ$1,F47=$BR$1),0,1)))</f>
        <v>0</v>
      </c>
      <c r="BW43" s="3">
        <f>IF($A43&gt;='FG1125way_Regular Symbol(2wild)'!D$16,"",IF(B43=0,"",IF(OR(B43=$BW$1,B44=$BW$1,B45=$BW$1,B43=$BX$1,B44=$BX$1,B45=$BX$1),0,1)))</f>
        <v>1</v>
      </c>
      <c r="BX43" s="3">
        <f>IF($A43&gt;='FG1125way_Regular Symbol(2wild)'!E$16,"",IF(C43=0,"",IF(OR(C43=$BW$1,C44=$BW$1,C45=$BW$1,C43=$BX$1,C44=$BX$1,C45=$BX$1),0,1)))</f>
        <v>0</v>
      </c>
      <c r="BY43" s="3">
        <f>IF($A43&gt;='FG1125way_Regular Symbol(2wild)'!F$16,"",IF(D43=0,"",IF(OR(D43=$BW$1,D44=$BW$1,D45=$BW$1,D43=$BX$1,D44=$BX$1,D45=$BX$1,D46=$BW$1,D46=$BX$1,D47=$BW$1,D47=$BX$1),0,1)))</f>
        <v>1</v>
      </c>
      <c r="BZ43" s="3">
        <f>IF($A43&gt;='FG1125way_Regular Symbol(2wild)'!G$16,"",IF(E43=0,"",IF(OR(E43=$BW$1,E44=$BW$1,E45=$BW$1,E43=$BX$1,E44=$BX$1,E45=$BX$1,E46=$BW$1,E46=$BX$1,E47=$BW$1,E47=$BX$1),0,1)))</f>
        <v>0</v>
      </c>
      <c r="CA43" s="3">
        <f>IF($A43&gt;='FG1125way_Regular Symbol(2wild)'!H$16,"",IF(F43=0,"",IF(OR(F43=$BW$1,F44=$BW$1,F45=$BW$1,F43=$BX$1,F44=$BX$1,F45=$BX$1,F46=$BW$1,F46=$BX$1,F47=$BW$1,F47=$BX$1),0,1)))</f>
        <v>1</v>
      </c>
      <c r="CC43" s="3">
        <f>IF($A43&gt;='FG1125way_Regular Symbol(2wild)'!D$16,"",IF(B43=0,"",IF(OR(B43=$BW$1,B44=$BW$1,B45=$BW$1,B43=$CD$1,B44=$CD$1,B45=$CD$1),0,1)))</f>
        <v>0</v>
      </c>
      <c r="CD43" s="3">
        <f>IF($A43&gt;='FG1125way_Regular Symbol(2wild)'!E$16,"",IF(C43=0,"",IF(OR(C43=$BW$1,C44=$BW$1,C45=$BW$1,C43=$CD$1,C44=$CD$1,C45=$CD$1),0,1)))</f>
        <v>1</v>
      </c>
      <c r="CE43" s="3">
        <f>IF($A43&gt;='FG1125way_Regular Symbol(2wild)'!F$16,"",IF(D43=0,"",IF(OR(D43=$BW$1,D44=$BW$1,D45=$BW$1,D43=$CD$1,D44=$CD$1,D45=$CD$1,D46=$BW$1,D46=$CD$1,D47=$BW$1,D47=$CD$1),0,1)))</f>
        <v>1</v>
      </c>
      <c r="CF43" s="3">
        <f>IF($A43&gt;='FG1125way_Regular Symbol(2wild)'!G$16,"",IF(E43=0,"",IF(OR(E43=$BW$1,E44=$BW$1,E45=$BW$1,E43=$CD$1,E44=$CD$1,E45=$CD$1,E46=$BW$1,E46=$CD$1,E47=$BW$1,E47=$CD$1),0,1)))</f>
        <v>1</v>
      </c>
      <c r="CG43" s="3">
        <f>IF($A43&gt;='FG1125way_Regular Symbol(2wild)'!H$16,"",IF(F43=0,"",IF(OR(F43=$BW$1,F44=$BW$1,F45=$BW$1,F43=$CD$1,F44=$CD$1,F45=$CD$1,F46=$BW$1,F46=$CD$1,F47=$BW$1,F47=$CD$1),0,1)))</f>
        <v>1</v>
      </c>
      <c r="CI43" s="3">
        <f>IF($A43&gt;='FG1125way_Regular Symbol(2wild)'!D$16,"",IF(B43=0,"",IF(OR(B43=$BW$1,B44=$BW$1,B45=$BW$1,B43=$CJ$1,B44=$CJ$1,B45=$CJ$1),0,1)))</f>
        <v>1</v>
      </c>
      <c r="CJ43" s="3">
        <f>IF($A43&gt;='FG1125way_Regular Symbol(2wild)'!E$16,"",IF(C43=0,"",IF(OR(C43=$BW$1,C44=$BW$1,C45=$BW$1,C43=$CJ$1,C44=$CJ$1,C45=$CJ$1),0,1)))</f>
        <v>0</v>
      </c>
      <c r="CK43" s="3">
        <f>IF($A43&gt;='FG1125way_Regular Symbol(2wild)'!F$16,"",IF(D43=0,"",IF(OR(D43=$BW$1,D44=$BW$1,D45=$BW$1,D43=$CJ$1,D44=$CJ$1,D45=$CJ$1,D46=$BW$1,D46=$CJ$1,D47=$BW$1,D47=$CJ$1),0,1)))</f>
        <v>0</v>
      </c>
      <c r="CL43" s="3">
        <f>IF($A43&gt;='FG1125way_Regular Symbol(2wild)'!G$16,"",IF(E43=0,"",IF(OR(E43=$BW$1,E44=$BW$1,E45=$BW$1,E43=$CJ$1,E44=$CJ$1,E45=$CJ$1,E46=$BW$1,E46=$CJ$1,E47=$BW$1,E47=$CJ$1),0,1)))</f>
        <v>1</v>
      </c>
      <c r="CM43" s="3">
        <f>IF($A43&gt;='FG1125way_Regular Symbol(2wild)'!H$16,"",IF(F43=0,"",IF(OR(F43=$BW$1,F44=$BW$1,F45=$BW$1,F43=$CJ$1,F44=$CJ$1,F45=$CJ$1,F46=$BW$1,F46=$CJ$1,F47=$BW$1,F47=$CJ$1),0,1)))</f>
        <v>0</v>
      </c>
      <c r="CO43" s="3">
        <f>IF($A43&gt;='FG1125way_Regular Symbol(2wild)'!D$16,"",IF(B43=0,"",IF(OR(B43=$BW$1,B44=$BW$1,B45=$BW$1,B43=$CP$1,B44=$CP$1,B45=$CP$1),0,1)))</f>
        <v>1</v>
      </c>
      <c r="CP43" s="3">
        <f>IF($A43&gt;='FG1125way_Regular Symbol(2wild)'!E$16,"",IF(C43=0,"",IF(OR(C43=$BW$1,C44=$BW$1,C45=$BW$1,C43=$CP$1,C44=$CP$1,C45=$CP$1),0,1)))</f>
        <v>1</v>
      </c>
      <c r="CQ43" s="3">
        <f>IF($A43&gt;='FG1125way_Regular Symbol(2wild)'!F$16,"",IF(D43=0,"",IF(OR(D43=$BW$1,D44=$BW$1,D45=$BW$1,D43=$CP$1,D44=$CP$1,D45=$CP$1,D46=$BW$1,D46=$CP$1,D47=$BW$1,D47=$CP$1),0,1)))</f>
        <v>1</v>
      </c>
      <c r="CR43" s="3">
        <f>IF($A43&gt;='FG1125way_Regular Symbol(2wild)'!G$16,"",IF(E43=0,"",IF(OR(E43=$BW$1,E44=$BW$1,E45=$BW$1,E43=$CP$1,E44=$CP$1,E45=$CP$1,E46=$BW$1,E46=$CP$1,E47=$BW$1,E47=$CP$1),0,1)))</f>
        <v>1</v>
      </c>
      <c r="CS43" s="3">
        <f>IF($A43&gt;='FG1125way_Regular Symbol(2wild)'!H$16,"",IF(F43=0,"",IF(OR(F43=$BW$1,F44=$BW$1,F45=$BW$1,F43=$CP$1,F44=$CP$1,F45=$CP$1,F46=$BW$1,F46=$CP$1,F47=$BW$1,F47=$CP$1),0,1)))</f>
        <v>0</v>
      </c>
      <c r="CU43" s="3">
        <f>IF($A43&gt;='FG1125way_Regular Symbol(2wild)'!D$16,"",IF(B43=0,"",IF(OR(B43=$BW$1,B44=$BW$1,B45=$BW$1,B43=$CV$1,B44=$CV$1,B45=$CV$1),0,1)))</f>
        <v>1</v>
      </c>
      <c r="CV43" s="3">
        <f>IF($A43&gt;='FG1125way_Regular Symbol(2wild)'!E$16,"",IF(C43=0,"",IF(OR(C43=$BW$1,C44=$BW$1,C45=$BW$1,C43=$CV$1,C44=$CV$1,C45=$CV$1),0,1)))</f>
        <v>1</v>
      </c>
      <c r="CW43" s="3">
        <f>IF($A43&gt;='FG1125way_Regular Symbol(2wild)'!F$16,"",IF(D43=0,"",IF(OR(D43=$BW$1,D44=$BW$1,D45=$BW$1,D43=$CV$1,D44=$CV$1,D45=$CV$1,D46=$BW$1,D46=$CV$1,D47=$BW$1,D47=$CV$1),0,1)))</f>
        <v>1</v>
      </c>
      <c r="CX43" s="3">
        <f>IF($A43&gt;='FG1125way_Regular Symbol(2wild)'!G$16,"",IF(E43=0,"",IF(OR(E43=$BW$1,E44=$BW$1,E45=$BW$1,E43=$CV$1,E44=$CV$1,E45=$CV$1,E46=$BW$1,E46=$CV$1,E47=$BW$1,E47=$CV$1),0,1)))</f>
        <v>1</v>
      </c>
      <c r="CY43" s="3">
        <f>IF($A43&gt;='FG1125way_Regular Symbol(2wild)'!H$16,"",IF(F43=0,"",IF(OR(F43=$BW$1,F44=$BW$1,F45=$BW$1,F43=$CV$1,F44=$CV$1,F45=$CV$1,F46=$BW$1,F46=$CV$1,F47=$BW$1,F47=$CV$1),0,1)))</f>
        <v>1</v>
      </c>
    </row>
    <row r="44" spans="1:103">
      <c r="A44" s="337">
        <f>IF('FG_243way_Regular Symbol'!L43="","",'FG_243way_Regular Symbol'!L43)</f>
        <v>40</v>
      </c>
      <c r="B44" s="191" t="str">
        <f>IF('FG_576way_Regular Symbol(2wild)'!Q43="",
IF($A44-'FG_576way_Regular Symbol(2wild)'!D$16&gt;='FG_1125way_RegularＸ_W()'!B$2-1,"",VLOOKUP($A44-'FG_243way_Regular Symbol'!D$16,'FG_576way_Regular Symbol(2wild)'!$P$3:$U$99,'FG_1125way_RegularＸ_W()'!B$3+1,FALSE)),
'FG_576way_Regular Symbol(2wild)'!Q43)</f>
        <v>A</v>
      </c>
      <c r="C44" s="191" t="str">
        <f>IF('FG_576way_Regular Symbol(2wild)'!R43="",
IF($A44-'FG_576way_Regular Symbol(2wild)'!E$16&gt;='FG_1125way_RegularＸ_W()'!C$2-1,"",VLOOKUP($A44-'FG_243way_Regular Symbol'!E$16,'FG_576way_Regular Symbol(2wild)'!$P$3:$U$99,'FG_1125way_RegularＸ_W()'!C$3+1,FALSE)),
'FG_576way_Regular Symbol(2wild)'!R43)</f>
        <v>J</v>
      </c>
      <c r="D44" s="191" t="str">
        <f>IF('FG_576way_Regular Symbol(2wild)'!S43="",
IF($A44-'FG_576way_Regular Symbol(2wild)'!F$16&gt;='FG_1125way_RegularＸ_W()'!D$2-1,"",VLOOKUP($A44-'FG_243way_Regular Symbol'!F$16,'FG_576way_Regular Symbol(2wild)'!$P$3:$U$99,'FG_1125way_RegularＸ_W()'!D$3+1,FALSE)),
'FG_576way_Regular Symbol(2wild)'!S43)</f>
        <v>M3</v>
      </c>
      <c r="E44" s="191" t="str">
        <f>IF('FG_576way_Regular Symbol(2wild)'!T43="",
IF($A44-'FG_576way_Regular Symbol(2wild)'!G$16&gt;='FG_1125way_RegularＸ_W()'!E$2-1,"",VLOOKUP($A44-'FG_243way_Regular Symbol'!G$16,'FG_576way_Regular Symbol(2wild)'!$P$3:$U$99,'FG_1125way_RegularＸ_W()'!E$3+1,FALSE)),
'FG_576way_Regular Symbol(2wild)'!T43)</f>
        <v>A</v>
      </c>
      <c r="F44" s="191" t="str">
        <f>IF('FG_576way_Regular Symbol(2wild)'!U43="",
IF($A44-'FG_576way_Regular Symbol(2wild)'!H$16&gt;='FG_1125way_RegularＸ_W()'!F$2-1,"",VLOOKUP($A44-'FG_243way_Regular Symbol'!H$16,'FG_576way_Regular Symbol(2wild)'!$P$3:$U$99,'FG_1125way_RegularＸ_W()'!F$3+1,FALSE)),
'FG_576way_Regular Symbol(2wild)'!U43)</f>
        <v>M2</v>
      </c>
      <c r="N44" s="363">
        <f t="shared" si="1"/>
        <v>40</v>
      </c>
      <c r="O44" s="344">
        <f>IF($A44&gt;='FG1125way_Regular Symbol(2wild)'!D$16,"",IF(B44="","",IF(OR(B44=$O$1,B44=$P$1,B45=$O$1,B45=$P$1,B46=$O$1,B46=$P$1),0,1)))</f>
        <v>1</v>
      </c>
      <c r="P44" s="344">
        <f>IF($A44&gt;='FG1125way_Regular Symbol(2wild)'!E$16,"",IF(C44="","",IF(OR(C44=$O$1,C44=$P$1,C45=$O$1,C45=$P$1,C46=$O$1,C46=$P$1),0,1)))</f>
        <v>1</v>
      </c>
      <c r="Q44" s="344">
        <f>IF($A44&gt;='FG1125way_Regular Symbol(2wild)'!F$16,"",IF(D44="","",IF(OR(D44=$O$1,D44=$P$1,D45=$O$1,D45=$P$1,D46=$O$1,D46=$P$1,D47=$O$1,D47=$P$1,D48=$O$1,D48=$P$1),0,1)))</f>
        <v>0</v>
      </c>
      <c r="R44" s="344">
        <f>IF($A44&gt;='FG1125way_Regular Symbol(2wild)'!G$16,"",IF(E44="","",IF(OR(E44=$O$1,E44=$P$1,E45=$O$1,E45=$P$1,E46=$O$1,E46=$P$1,E47=$O$1,E47=$P$1,E48=$O$1,E48=$P$1),0,1)))</f>
        <v>1</v>
      </c>
      <c r="S44" s="344">
        <f>IF($A44&gt;='FG1125way_Regular Symbol(2wild)'!H$16,"",IF(F44="","",IF(OR(F44=$O$1,F44=$P$1,F45=$O$1,F45=$P$1,F46=$O$1,F46=$P$1,F47=$O$1,F47=$P$1,F48=$O$1,F48=$P$1),0,1)))</f>
        <v>1</v>
      </c>
      <c r="U44" s="344">
        <f>IF($A44&gt;='FG1125way_Regular Symbol(2wild)'!D$16,"",IF(B44=0,"",IF(OR(B44=$U$1,B44=$V$1,B45=$U$1,B45=$V$1,B46=$U$1,B46=$V$1),0,1)))</f>
        <v>1</v>
      </c>
      <c r="V44" s="344">
        <f>IF($A44&gt;='FG1125way_Regular Symbol(2wild)'!E$16,"",IF(C44=0,"",IF(OR(C44=$U$1,C44=$V$1,C45=$U$1,C45=$V$1,C46=$U$1,C46=$V$1),0,1)))</f>
        <v>1</v>
      </c>
      <c r="W44" s="3">
        <f>IF($A44&gt;='FG1125way_Regular Symbol(2wild)'!F$16,"",IF(D44=0,"",IF(OR(D44=$U$1,D44=$V$1,D45=$U$1,D45=$V$1,D46=$U$1,D46=$V$1,D47=$U$1,D47=$V$1,D48=$U$1,D48=$V$1),0,1)))</f>
        <v>1</v>
      </c>
      <c r="X44" s="3">
        <f>IF($A44&gt;='FG1125way_Regular Symbol(2wild)'!G$16,"",IF(E44=0,"",IF(OR(E44=$U$1,E44=$V$1,E45=$U$1,E45=$V$1,E46=$U$1,E46=$V$1,E47=$U$1,E47=$V$1,E48=$U$1,E48=$V$1),0,1)))</f>
        <v>1</v>
      </c>
      <c r="Y44" s="3">
        <f>IF($A44&gt;='FG1125way_Regular Symbol(2wild)'!H$16,"",IF(F44=0,"",IF(OR(F44=$U$1,F44=$V$1,F45=$U$1,F45=$V$1,F46=$U$1,F46=$V$1,F47=$U$1,F47=$V$1,F48=$U$1,F48=$V$1),0,1)))</f>
        <v>0</v>
      </c>
      <c r="AA44" s="344">
        <f>IF($A44&gt;='FG1125way_Regular Symbol(2wild)'!D$16,"",IF(B44=0,"",IF(OR(B44=$AA$1,B44=$AB$1,B45=$AA$1,B45=$AB$1,B46=$AA$1,,B46=$AB$1),0,1)))</f>
        <v>1</v>
      </c>
      <c r="AB44" s="344">
        <f>IF($A44&gt;='FG1125way_Regular Symbol(2wild)'!E$16,"",IF(C44=0,"",IF(OR(C44=$AA$1,C44=$AB$1,C45=$AA$1,C45=$AB$1,C46=$AA$1,,C46=$AB$1),0,1)))</f>
        <v>1</v>
      </c>
      <c r="AC44" s="3">
        <f>IF($A44&gt;='FG1125way_Regular Symbol(2wild)'!F$16,"",IF(D44=0,"",IF(OR(D44=$AA$1,D44=$AB$1,D45=$AA$1,D45=$AB$1,D46=$AA$1,D46=$AB$1,D47=$AA$1,D47=$AB$1,D48=$AA$1,D48=$AB$1),0,1)))</f>
        <v>0</v>
      </c>
      <c r="AD44" s="3">
        <f>IF($A44&gt;='FG1125way_Regular Symbol(2wild)'!G$16,"",IF(E44=0,"",IF(OR(E44=$AA$1,E44=$AB$1,E45=$AA$1,E45=$AB$1,E46=$AA$1,E46=$AB$1,E47=$AA$1,E47=$AB$1,E48=$AA$1,E48=$AB$1),0,1)))</f>
        <v>1</v>
      </c>
      <c r="AE44" s="3">
        <f>IF($A44&gt;='FG1125way_Regular Symbol(2wild)'!H$16,"",IF(F44=0,"",IF(OR(F44=$AA$1,F44=$AB$1,F45=$AA$1,F45=$AB$1,F46=$AA$1,F46=$AB$1,F47=$AA$1,F47=$AB$1,F48=$AA$1,F48=$AB$1),0,1)))</f>
        <v>1</v>
      </c>
      <c r="AG44" s="344">
        <f>IF($A44&gt;='FG1125way_Regular Symbol(2wild)'!D$16,"",IF(B44=0,"",IF(OR(B44=$AG$1,B44=$AH$1,B45=$AG$1,B45=$AH$1,B46=$AG$1,B46=$AH$1),0,1)))</f>
        <v>0</v>
      </c>
      <c r="AH44" s="344">
        <f>IF($A44&gt;='FG1125way_Regular Symbol(2wild)'!E$16,"",IF(C44=0,"",IF(OR(C44=$AG$1,C44=$AH$1,C45=$AG$1,C45=$AH$1,C46=$AG$1,C46=$AH$1),0,1)))</f>
        <v>0</v>
      </c>
      <c r="AI44" s="3">
        <f>IF($A44&gt;='FG1125way_Regular Symbol(2wild)'!F$16,"",IF(D44=0,"",IF(OR(D44=$AG$1,D44=$AH$1,D45=$AG$1,D45=$AH$1,D46=$AG$1,D46=$AH$1,D47=$AG$1,D47=$AH$1,D48=$AG$1,D48=$AH$1),0,1)))</f>
        <v>1</v>
      </c>
      <c r="AJ44" s="3">
        <f>IF($A44&gt;='FG1125way_Regular Symbol(2wild)'!G$16,"",IF(E44=0,"",IF(OR(E44=$AG$1,E44=$AH$1,E45=$AG$1,E45=$AH$1,E46=$AG$1,E46=$AH$1,E47=$AG$1,E47=$AH$1,E48=$AG$1,E48=$AH$1),0,1)))</f>
        <v>1</v>
      </c>
      <c r="AK44" s="3">
        <f>IF($A44&gt;='FG1125way_Regular Symbol(2wild)'!H$16,"",IF(F44=0,"",IF(OR(F44=$AG$1,F44=$AH$1,F45=$AG$1,F45=$AH$1,F46=$AG$1,F46=$AH$1,F47=$AG$1,F47=$AH$1,F48=$AG$1,F48=$AH$1),0,1)))</f>
        <v>1</v>
      </c>
      <c r="AM44" s="344">
        <f>IF($A44&gt;='FG1125way_Regular Symbol(2wild)'!D$16,"",IF(B44=0,"",IF(OR(B44=$AM$1,B44=$AN$1,B45=$AM$1,B45=$AN$1,B46=$AM$1,B46=$AN$1),0,1)))</f>
        <v>1</v>
      </c>
      <c r="AN44" s="344">
        <f>IF($A44&gt;='FG1125way_Regular Symbol(2wild)'!E$16,"",IF(C44=0,"",IF(OR(C44=$AM$1,C44=$AN$1,C45=$AM$1,C45=$AN$1,C46=$AM$1,C46=$AN$1),0,1)))</f>
        <v>1</v>
      </c>
      <c r="AO44" s="3">
        <f>IF($A44&gt;='FG1125way_Regular Symbol(2wild)'!F$16,"",IF(D44=0,"",IF(OR(D44=$AM$1,D44=$AN$1,D45=$AM$1,D45=$AN$1,D46=$AM$1,D46=$AN$1,D47=$AM$1,D47=$AN$1,D48=$AM$1,D48=$AN$1),0,1)))</f>
        <v>0</v>
      </c>
      <c r="AP44" s="3">
        <f>IF($A44&gt;='FG1125way_Regular Symbol(2wild)'!G$16,"",IF(E44=0,"",IF(OR(E44=$AM$1,E44=$AN$1,E45=$AM$1,E45=$AN$1,E46=$AM$1,E46=$AN$1,E47=$AM$1,E47=$AN$1,E48=$AM$1,E48=$AN$1),0,1)))</f>
        <v>0</v>
      </c>
      <c r="AQ44" s="3">
        <f>IF($A44&gt;='FG1125way_Regular Symbol(2wild)'!H$16,"",IF(F44=0,"",IF(OR(F44=$AM$1,F44=$AN$1,F45=$AM$1,F45=$AN$1,F46=$AM$1,F46=$AN$1,F47=$AM$1,F47=$AN$1,F48=$AM$1,F48=$AN$1),0,1)))</f>
        <v>1</v>
      </c>
      <c r="AS44" s="344">
        <f>IF($A44&gt;='FG1125way_Regular Symbol(2wild)'!D$16,"",IF(B44=0,"",IF(OR(B44=$AM$1,B44=$AT$1,B45=$AM$1,B45=$AT$1,B46=$AM$1,B46=$AT$1),0,1)))</f>
        <v>1</v>
      </c>
      <c r="AT44" s="344">
        <f>IF($A44&gt;='FG1125way_Regular Symbol(2wild)'!E$16,"",IF(C44=0,"",IF(OR(C44=$AM$1,C44=$AT$1,C45=$AM$1,C45=$AT$1,C46=$AM$1,C46=$AT$1),0,1)))</f>
        <v>1</v>
      </c>
      <c r="AU44" s="3">
        <f>IF($A44&gt;='FG1125way_Regular Symbol(2wild)'!F$16,"",IF(D44=0,"",IF(OR(D44=$AM$1,D44=$AT$1,D45=$AM$1,D45=$AT$1,D46=$AM$1,D46=$AT$1,D47=$AM$1,D47=$AT$1,D48=$AM$1,D48=$AT$1),0,1)))</f>
        <v>1</v>
      </c>
      <c r="AV44" s="3">
        <f>IF($A44&gt;='FG1125way_Regular Symbol(2wild)'!G$16,"",IF(E44=0,"",IF(OR(E44=$AM$1,E44=$AT$1,E45=$AM$1,E45=$AT$1,E46=$AM$1,E46=$AT$1,E47=$AM$1,E47=$AT$1,E48=$AM$1,E48=$AT$1),0,1)))</f>
        <v>1</v>
      </c>
      <c r="AW44" s="3">
        <f>IF($A44&gt;='FG1125way_Regular Symbol(2wild)'!H$16,"",IF(F44=0,"",IF(OR(F44=$AM$1,F44=$AT$1,F45=$AM$1,F45=$AT$1,F46=$AM$1,F46=$AT$1,F47=$AM$1,F47=$AT$1,F48=$AM$1,F48=$AT$1),0,1)))</f>
        <v>1</v>
      </c>
      <c r="AY44" s="344">
        <f>IF($A44&gt;='FG1125way_Regular Symbol(2wild)'!D$16,"",IF(B44=0,"",IF(OR(B44=$AM$1,B44=$AZ$1,B45=$AM$1,B45=$AZ$1,B46=$AM$1,B46=$AZ$1),0,1)))</f>
        <v>1</v>
      </c>
      <c r="AZ44" s="344">
        <f>IF($A44&gt;='FG1125way_Regular Symbol(2wild)'!E$16,"",IF(C44=0,"",IF(OR(C44=$AM$1,C44=$AZ$1,C45=$AM$1,C45=$AZ$1,C46=$AM$1,C46=$AZ$1),0,1)))</f>
        <v>1</v>
      </c>
      <c r="BA44" s="3">
        <f>IF($A44&gt;='FG1125way_Regular Symbol(2wild)'!F$16,"",IF(D44=0,"",IF(OR(D44=$AM$1,D44=$AZ$1,D45=$AM$1,D45=$AZ$1,D46=$AM$1,D46=$AZ$1,D47=$AM$1,D47=$AZ$1,D48=$AM$1,D48=$AZ$1),0,1)))</f>
        <v>1</v>
      </c>
      <c r="BB44" s="3">
        <f>IF($A44&gt;='FG1125way_Regular Symbol(2wild)'!G$16,"",IF(E44=0,"",IF(OR(E44=$AM$1,E44=$AZ$1,E45=$AM$1,E45=$AZ$1,E46=$AM$1,E46=$AZ$1,E47=$AM$1,E47=$AZ$1,E48=$AM$1,E48=$AZ$1),0,1)))</f>
        <v>1</v>
      </c>
      <c r="BC44" s="3">
        <f>IF($A44&gt;='FG1125way_Regular Symbol(2wild)'!H$16,"",IF(F44=0,"",IF(OR(F44=$AM$1,F44=$AZ$1,F45=$AM$1,F45=$AZ$1,F46=$AM$1,F46=$AZ$1,F47=$AM$1,F47=$AZ$1,F48=$AM$1,F48=$AZ$1),0,1)))</f>
        <v>0</v>
      </c>
      <c r="BE44" s="344">
        <f>IF($A44&gt;='FG_576way_Regular Symbol(2wild)'!D$16,"",IF(B44=0,"",IF(OR(B44=$AM$1,B44=$BF$1,B45=$AM$1,B45=$BF$1,B46=$AM$1,B46=$BF$1),0,1)))</f>
        <v>1</v>
      </c>
      <c r="BF44" s="344">
        <f>IF($A44&gt;='FG_576way_Regular Symbol(2wild)'!E$16,"",IF(C44=0,"",IF(OR(C44=$AM$1,C44=$BF$1,C45=$AM$1,C45=$BF$1,C46=$AM$1,C46=$BF$1),0,1)))</f>
        <v>1</v>
      </c>
      <c r="BG44" s="3">
        <f>IF($A44&gt;='FG_576way_Regular Symbol(2wild)'!F$16,"",IF(D44=0,"",IF(OR(D44=$AM$1,D44=$BF$1,D45=$AM$1,D45=$BF$1,D46=$AM$1,D46=$BF$1,D47=$AM$1,D47=$BF$1,D48=$AM$1,D48=$BF$1),0,1)))</f>
        <v>1</v>
      </c>
      <c r="BH44" s="3">
        <f>IF($A44&gt;='FG_576way_Regular Symbol(2wild)'!G$16,"",IF(E44=0,"",IF(OR(E44=$AM$1,E44=$BF$1,E45=$AM$1,E45=$BF$1,E46=$AM$1,E46=$BF$1,E47=$AM$1,E47=$BF$1,E48=$AM$1,E48=$BF$1),0,1)))</f>
        <v>1</v>
      </c>
      <c r="BI44" s="3">
        <f>IF($A44&gt;='FG_576way_Regular Symbol(2wild)'!H$16,"",IF(F44=0,"",IF(OR(F44=$AM$1,F44=$BF$1,F45=$AM$1,F45=$BF$1,F46=$AM$1,F46=$BF$1,F47=$AM$1,F47=$BF$1,F48=$AM$1,F48=$BF$1),0,1)))</f>
        <v>1</v>
      </c>
      <c r="BK44" s="344">
        <f>IF($A44&gt;='FG_576way_Regular Symbol(2wild)'!D$16,"",IF(B44=0,"",IF(OR(B44=$AM$1,B44=$BL$1,B45=$AM$1,B45=$BL$1,B46=$AM$1,B46=$BL$1),0,1)))</f>
        <v>1</v>
      </c>
      <c r="BL44" s="344">
        <f>IF($A44&gt;='FG_576way_Regular Symbol(2wild)'!E$16,"",IF(C44=0,"",IF(OR(C44=$AM$1,C44=$BL$1,C45=$AM$1,C45=$BL$1,C46=$AM$1,C46=$BL$1),0,1)))</f>
        <v>1</v>
      </c>
      <c r="BM44" s="3">
        <f>IF($A44&gt;='FG_576way_Regular Symbol(2wild)'!F$16,"",IF(D44=0,"",IF(OR(D44=$AM$1,D44=$BL$1,D45=$AM$1,D45=$BL$1,D46=$AM$1,D46=$BL$1,D47=$AM$1,D47=$BL$1),0,1)))</f>
        <v>1</v>
      </c>
      <c r="BN44" s="3">
        <f>IF($A44&gt;='FG_576way_Regular Symbol(2wild)'!G$16,"",IF(E44=0,"",IF(OR(E44=$AM$1,E44=$BL$1,E45=$AM$1,E45=$BL$1,E46=$AM$1,E46=$BL$1,E47=$AM$1,E47=$BL$1),0,1)))</f>
        <v>1</v>
      </c>
      <c r="BO44" s="3">
        <f>IF($A44&gt;='FG_576way_Regular Symbol(2wild)'!H$16,"",IF(F44=0,"",IF(OR(F44=$AM$1,F44=$BL$1,F45=$AM$1,F45=$BL$1,F46=$AM$1,F46=$BL$1,F47=$AM$1,F47=$BL$1),0,1)))</f>
        <v>1</v>
      </c>
      <c r="BQ44" s="3">
        <f>IF($A44&gt;='FG1125way_Regular Symbol(2wild)'!D$16,"",IF(B44=0,"",IF(OR(B44=$BQ$1,B44=$BR$1,B45=$BQ$1,B45=$BR$1,B46=$BQ$1,B46=$BR$1),0,1)))</f>
        <v>0</v>
      </c>
      <c r="BR44" s="3">
        <f>IF($A44&gt;='FG1125way_Regular Symbol(2wild)'!E$16,"",IF(C44=0,"",IF(OR(C44=$BQ$1,C44=$BR$1,C45=$BQ$1,C45=$BR$1,C46=$BQ$1,C46=$BR$1),0,1)))</f>
        <v>1</v>
      </c>
      <c r="BS44" s="3">
        <f>IF($A44&gt;='FG1125way_Regular Symbol(2wild)'!F$16,"",IF(D44=0,"",IF(OR(D44=$BQ$1,D44=$BR$1,D45=$BQ$1,D45=$BR$1,D46=$BQ$1,D46=$BR$1,D47=$BQ$1,D47=$BR$1,D48=$BQ$1,D48=$BR$1),0,1)))</f>
        <v>0</v>
      </c>
      <c r="BT44" s="3">
        <f>IF($A44&gt;='FG1125way_Regular Symbol(2wild)'!G$16,"",IF(E44=0,"",IF(OR(E44=$BQ$1,E44=$BR$1,E45=$BQ$1,E45=$BR$1,E46=$BQ$1,E46=$BR$1,E47=$BQ$1,E47=$BR$1,E48=$BQ$1,E48=$BR$1),0,1)))</f>
        <v>0</v>
      </c>
      <c r="BU44" s="3">
        <f>IF($A44&gt;='FG1125way_Regular Symbol(2wild)'!H$16,"",IF(F44=0,"",IF(OR(F44=$BQ$1,F44=$BR$1,F45=$BQ$1,F45=$BR$1,F46=$BQ$1,F46=$BR$1,F47=$BQ$1,F47=$BR$1,F48=$BQ$1,F48=$BR$1),0,1)))</f>
        <v>0</v>
      </c>
      <c r="BW44" s="3">
        <f>IF($A44&gt;='FG1125way_Regular Symbol(2wild)'!D$16,"",IF(B44=0,"",IF(OR(B44=$BW$1,B45=$BW$1,B46=$BW$1,B44=$BX$1,B45=$BX$1,B46=$BX$1),0,1)))</f>
        <v>1</v>
      </c>
      <c r="BX44" s="3">
        <f>IF($A44&gt;='FG1125way_Regular Symbol(2wild)'!E$16,"",IF(C44=0,"",IF(OR(C44=$BW$1,C45=$BW$1,C46=$BW$1,C44=$BX$1,C45=$BX$1,C46=$BX$1),0,1)))</f>
        <v>0</v>
      </c>
      <c r="BY44" s="3">
        <f>IF($A44&gt;='FG1125way_Regular Symbol(2wild)'!F$16,"",IF(D44=0,"",IF(OR(D44=$BW$1,D45=$BW$1,D46=$BW$1,D44=$BX$1,D45=$BX$1,D46=$BX$1,D47=$BW$1,D47=$BX$1,D48=$BW$1,D48=$BX$1),0,1)))</f>
        <v>1</v>
      </c>
      <c r="BZ44" s="3">
        <f>IF($A44&gt;='FG1125way_Regular Symbol(2wild)'!G$16,"",IF(E44=0,"",IF(OR(E44=$BW$1,E45=$BW$1,E46=$BW$1,E44=$BX$1,E45=$BX$1,E46=$BX$1,E47=$BW$1,E47=$BX$1,E48=$BW$1,E48=$BX$1),0,1)))</f>
        <v>0</v>
      </c>
      <c r="CA44" s="3">
        <f>IF($A44&gt;='FG1125way_Regular Symbol(2wild)'!H$16,"",IF(F44=0,"",IF(OR(F44=$BW$1,F45=$BW$1,F46=$BW$1,F44=$BX$1,F45=$BX$1,F46=$BX$1,F47=$BW$1,F47=$BX$1,F48=$BW$1,F48=$BX$1),0,1)))</f>
        <v>1</v>
      </c>
      <c r="CC44" s="3">
        <f>IF($A44&gt;='FG1125way_Regular Symbol(2wild)'!D$16,"",IF(B44=0,"",IF(OR(B44=$BW$1,B45=$BW$1,B46=$BW$1,B44=$CD$1,B45=$CD$1,B46=$CD$1),0,1)))</f>
        <v>1</v>
      </c>
      <c r="CD44" s="3">
        <f>IF($A44&gt;='FG1125way_Regular Symbol(2wild)'!E$16,"",IF(C44=0,"",IF(OR(C44=$BW$1,C45=$BW$1,C46=$BW$1,C44=$CD$1,C45=$CD$1,C46=$CD$1),0,1)))</f>
        <v>1</v>
      </c>
      <c r="CE44" s="3">
        <f>IF($A44&gt;='FG1125way_Regular Symbol(2wild)'!F$16,"",IF(D44=0,"",IF(OR(D44=$BW$1,D45=$BW$1,D46=$BW$1,D44=$CD$1,D45=$CD$1,D46=$CD$1,D47=$BW$1,D47=$CD$1,D48=$BW$1,D48=$CD$1),0,1)))</f>
        <v>1</v>
      </c>
      <c r="CF44" s="3">
        <f>IF($A44&gt;='FG1125way_Regular Symbol(2wild)'!G$16,"",IF(E44=0,"",IF(OR(E44=$BW$1,E45=$BW$1,E46=$BW$1,E44=$CD$1,E45=$CD$1,E46=$CD$1,E47=$BW$1,E47=$CD$1,E48=$BW$1,E48=$CD$1),0,1)))</f>
        <v>1</v>
      </c>
      <c r="CG44" s="3">
        <f>IF($A44&gt;='FG1125way_Regular Symbol(2wild)'!H$16,"",IF(F44=0,"",IF(OR(F44=$BW$1,F45=$BW$1,F46=$BW$1,F44=$CD$1,F45=$CD$1,F46=$CD$1,F47=$BW$1,F47=$CD$1,F48=$BW$1,F48=$CD$1),0,1)))</f>
        <v>1</v>
      </c>
      <c r="CI44" s="3">
        <f>IF($A44&gt;='FG1125way_Regular Symbol(2wild)'!D$16,"",IF(B44=0,"",IF(OR(B44=$BW$1,B45=$BW$1,B46=$BW$1,B44=$CJ$1,B45=$CJ$1,B46=$CJ$1),0,1)))</f>
        <v>1</v>
      </c>
      <c r="CJ44" s="3">
        <f>IF($A44&gt;='FG1125way_Regular Symbol(2wild)'!E$16,"",IF(C44=0,"",IF(OR(C44=$BW$1,C45=$BW$1,C46=$BW$1,C44=$CJ$1,C45=$CJ$1,C46=$CJ$1),0,1)))</f>
        <v>0</v>
      </c>
      <c r="CK44" s="3">
        <f>IF($A44&gt;='FG1125way_Regular Symbol(2wild)'!F$16,"",IF(D44=0,"",IF(OR(D44=$BW$1,D45=$BW$1,D46=$BW$1,D44=$CJ$1,D45=$CJ$1,D46=$CJ$1,D47=$BW$1,D47=$CJ$1,D48=$BW$1,D48=$CJ$1),0,1)))</f>
        <v>1</v>
      </c>
      <c r="CL44" s="3">
        <f>IF($A44&gt;='FG1125way_Regular Symbol(2wild)'!G$16,"",IF(E44=0,"",IF(OR(E44=$BW$1,E45=$BW$1,E46=$BW$1,E44=$CJ$1,E45=$CJ$1,E46=$CJ$1,E47=$BW$1,E47=$CJ$1,E48=$BW$1,E48=$CJ$1),0,1)))</f>
        <v>1</v>
      </c>
      <c r="CM44" s="3">
        <f>IF($A44&gt;='FG1125way_Regular Symbol(2wild)'!H$16,"",IF(F44=0,"",IF(OR(F44=$BW$1,F45=$BW$1,F46=$BW$1,F44=$CJ$1,F45=$CJ$1,F46=$CJ$1,F47=$BW$1,F47=$CJ$1,F48=$BW$1,F48=$CJ$1),0,1)))</f>
        <v>0</v>
      </c>
      <c r="CO44" s="3">
        <f>IF($A44&gt;='FG1125way_Regular Symbol(2wild)'!D$16,"",IF(B44=0,"",IF(OR(B44=$BW$1,B45=$BW$1,B46=$BW$1,B44=$CP$1,B45=$CP$1,B46=$CP$1),0,1)))</f>
        <v>1</v>
      </c>
      <c r="CP44" s="3">
        <f>IF($A44&gt;='FG1125way_Regular Symbol(2wild)'!E$16,"",IF(C44=0,"",IF(OR(C44=$BW$1,C45=$BW$1,C46=$BW$1,C44=$CP$1,C45=$CP$1,C46=$CP$1),0,1)))</f>
        <v>1</v>
      </c>
      <c r="CQ44" s="3">
        <f>IF($A44&gt;='FG1125way_Regular Symbol(2wild)'!F$16,"",IF(D44=0,"",IF(OR(D44=$BW$1,D45=$BW$1,D46=$BW$1,D44=$CP$1,D45=$CP$1,D46=$CP$1,D47=$BW$1,D47=$CP$1,D48=$BW$1,D48=$CP$1),0,1)))</f>
        <v>1</v>
      </c>
      <c r="CR44" s="3">
        <f>IF($A44&gt;='FG1125way_Regular Symbol(2wild)'!G$16,"",IF(E44=0,"",IF(OR(E44=$BW$1,E45=$BW$1,E46=$BW$1,E44=$CP$1,E45=$CP$1,E46=$CP$1,E47=$BW$1,E47=$CP$1,E48=$BW$1,E48=$CP$1),0,1)))</f>
        <v>1</v>
      </c>
      <c r="CS44" s="3">
        <f>IF($A44&gt;='FG1125way_Regular Symbol(2wild)'!H$16,"",IF(F44=0,"",IF(OR(F44=$BW$1,F45=$BW$1,F46=$BW$1,F44=$CP$1,F45=$CP$1,F46=$CP$1,F47=$BW$1,F47=$CP$1,F48=$BW$1,F48=$CP$1),0,1)))</f>
        <v>0</v>
      </c>
      <c r="CU44" s="3">
        <f>IF($A44&gt;='FG1125way_Regular Symbol(2wild)'!D$16,"",IF(B44=0,"",IF(OR(B44=$BW$1,B45=$BW$1,B46=$BW$1,B44=$CV$1,B45=$CV$1,B46=$CV$1),0,1)))</f>
        <v>1</v>
      </c>
      <c r="CV44" s="3">
        <f>IF($A44&gt;='FG1125way_Regular Symbol(2wild)'!E$16,"",IF(C44=0,"",IF(OR(C44=$BW$1,C45=$BW$1,C46=$BW$1,C44=$CV$1,C45=$CV$1,C46=$CV$1),0,1)))</f>
        <v>1</v>
      </c>
      <c r="CW44" s="3">
        <f>IF($A44&gt;='FG1125way_Regular Symbol(2wild)'!F$16,"",IF(D44=0,"",IF(OR(D44=$BW$1,D45=$BW$1,D46=$BW$1,D44=$CV$1,D45=$CV$1,D46=$CV$1,D47=$BW$1,D47=$CV$1,D48=$BW$1,D48=$CV$1),0,1)))</f>
        <v>1</v>
      </c>
      <c r="CX44" s="3">
        <f>IF($A44&gt;='FG1125way_Regular Symbol(2wild)'!G$16,"",IF(E44=0,"",IF(OR(E44=$BW$1,E45=$BW$1,E46=$BW$1,E44=$CV$1,E45=$CV$1,E46=$CV$1,E47=$BW$1,E47=$CV$1,E48=$BW$1,E48=$CV$1),0,1)))</f>
        <v>1</v>
      </c>
      <c r="CY44" s="3">
        <f>IF($A44&gt;='FG1125way_Regular Symbol(2wild)'!H$16,"",IF(F44=0,"",IF(OR(F44=$BW$1,F45=$BW$1,F46=$BW$1,F44=$CV$1,F45=$CV$1,F46=$CV$1,F47=$BW$1,F47=$CV$1,F48=$BW$1,F48=$CV$1),0,1)))</f>
        <v>1</v>
      </c>
    </row>
    <row r="45" spans="1:103">
      <c r="A45" s="337">
        <f>IF('FG_243way_Regular Symbol'!L44="","",'FG_243way_Regular Symbol'!L44)</f>
        <v>41</v>
      </c>
      <c r="B45" s="191" t="str">
        <f>IF('FG_576way_Regular Symbol(2wild)'!Q44="",
IF($A45-'FG_576way_Regular Symbol(2wild)'!D$16&gt;='FG_1125way_RegularＸ_W()'!B$2-1,"",VLOOKUP($A45-'FG_243way_Regular Symbol'!D$16,'FG_576way_Regular Symbol(2wild)'!$P$3:$U$99,'FG_1125way_RegularＸ_W()'!B$3+1,FALSE)),
'FG_576way_Regular Symbol(2wild)'!Q44)</f>
        <v>M4</v>
      </c>
      <c r="C45" s="191" t="str">
        <f>IF('FG_576way_Regular Symbol(2wild)'!R44="",
IF($A45-'FG_576way_Regular Symbol(2wild)'!E$16&gt;='FG_1125way_RegularＸ_W()'!C$2-1,"",VLOOKUP($A45-'FG_243way_Regular Symbol'!E$16,'FG_576way_Regular Symbol(2wild)'!$P$3:$U$99,'FG_1125way_RegularＸ_W()'!C$3+1,FALSE)),
'FG_576way_Regular Symbol(2wild)'!R44)</f>
        <v>K</v>
      </c>
      <c r="D45" s="191" t="str">
        <f>IF('FG_576way_Regular Symbol(2wild)'!S44="",
IF($A45-'FG_576way_Regular Symbol(2wild)'!F$16&gt;='FG_1125way_RegularＸ_W()'!D$2-1,"",VLOOKUP($A45-'FG_243way_Regular Symbol'!F$16,'FG_576way_Regular Symbol(2wild)'!$P$3:$U$99,'FG_1125way_RegularＸ_W()'!D$3+1,FALSE)),
'FG_576way_Regular Symbol(2wild)'!S44)</f>
        <v>A</v>
      </c>
      <c r="E45" s="191" t="str">
        <f>IF('FG_576way_Regular Symbol(2wild)'!T44="",
IF($A45-'FG_576way_Regular Symbol(2wild)'!G$16&gt;='FG_1125way_RegularＸ_W()'!E$2-1,"",VLOOKUP($A45-'FG_243way_Regular Symbol'!G$16,'FG_576way_Regular Symbol(2wild)'!$P$3:$U$99,'FG_1125way_RegularＸ_W()'!E$3+1,FALSE)),
'FG_576way_Regular Symbol(2wild)'!T44)</f>
        <v>K</v>
      </c>
      <c r="F45" s="191" t="str">
        <f>IF('FG_576way_Regular Symbol(2wild)'!U44="",
IF($A45-'FG_576way_Regular Symbol(2wild)'!H$16&gt;='FG_1125way_RegularＸ_W()'!F$2-1,"",VLOOKUP($A45-'FG_243way_Regular Symbol'!H$16,'FG_576way_Regular Symbol(2wild)'!$P$3:$U$99,'FG_1125way_RegularＸ_W()'!F$3+1,FALSE)),
'FG_576way_Regular Symbol(2wild)'!U44)</f>
        <v>A</v>
      </c>
      <c r="N45" s="363">
        <f t="shared" si="1"/>
        <v>41</v>
      </c>
      <c r="O45" s="344">
        <f>IF($A45&gt;='FG1125way_Regular Symbol(2wild)'!D$16,"",IF(B45="","",IF(OR(B45=$O$1,B45=$P$1,B46=$O$1,B46=$P$1,B47=$O$1,B47=$P$1),0,1)))</f>
        <v>1</v>
      </c>
      <c r="P45" s="344">
        <f>IF($A45&gt;='FG1125way_Regular Symbol(2wild)'!E$16,"",IF(C45="","",IF(OR(C45=$O$1,C45=$P$1,C46=$O$1,C46=$P$1,C47=$O$1,C47=$P$1),0,1)))</f>
        <v>1</v>
      </c>
      <c r="Q45" s="344">
        <f>IF($A45&gt;='FG1125way_Regular Symbol(2wild)'!F$16,"",IF(D45="","",IF(OR(D45=$O$1,D45=$P$1,D46=$O$1,D46=$P$1,D47=$O$1,D47=$P$1,D48=$O$1,D48=$P$1,D49=$O$1,D49=$P$1),0,1)))</f>
        <v>0</v>
      </c>
      <c r="R45" s="344">
        <f>IF($A45&gt;='FG1125way_Regular Symbol(2wild)'!G$16,"",IF(E45="","",IF(OR(E45=$O$1,E45=$P$1,E46=$O$1,E46=$P$1,E47=$O$1,E47=$P$1,E48=$O$1,E48=$P$1,E49=$O$1,E49=$P$1),0,1)))</f>
        <v>1</v>
      </c>
      <c r="S45" s="344">
        <f>IF($A45&gt;='FG1125way_Regular Symbol(2wild)'!H$16,"",IF(F45="","",IF(OR(F45=$O$1,F45=$P$1,F46=$O$1,F46=$P$1,F47=$O$1,F47=$P$1,F48=$O$1,F48=$P$1,F49=$O$1,F49=$P$1),0,1)))</f>
        <v>1</v>
      </c>
      <c r="U45" s="344">
        <f>IF($A45&gt;='FG1125way_Regular Symbol(2wild)'!D$16,"",IF(B45=0,"",IF(OR(B45=$U$1,B45=$V$1,B46=$U$1,B46=$V$1,B47=$U$1,B47=$V$1),0,1)))</f>
        <v>1</v>
      </c>
      <c r="V45" s="344">
        <f>IF($A45&gt;='FG1125way_Regular Symbol(2wild)'!E$16,"",IF(C45=0,"",IF(OR(C45=$U$1,C45=$V$1,C46=$U$1,C46=$V$1,C47=$U$1,C47=$V$1),0,1)))</f>
        <v>0</v>
      </c>
      <c r="W45" s="3">
        <f>IF($A45&gt;='FG1125way_Regular Symbol(2wild)'!F$16,"",IF(D45=0,"",IF(OR(D45=$U$1,D45=$V$1,D46=$U$1,D46=$V$1,D47=$U$1,D47=$V$1,D48=$U$1,D48=$V$1,D49=$U$1,D49=$V$1),0,1)))</f>
        <v>1</v>
      </c>
      <c r="X45" s="3">
        <f>IF($A45&gt;='FG1125way_Regular Symbol(2wild)'!G$16,"",IF(E45=0,"",IF(OR(E45=$U$1,E45=$V$1,E46=$U$1,E46=$V$1,E47=$U$1,E47=$V$1,E48=$U$1,E48=$V$1,E49=$U$1,E49=$V$1),0,1)))</f>
        <v>1</v>
      </c>
      <c r="Y45" s="3">
        <f>IF($A45&gt;='FG1125way_Regular Symbol(2wild)'!H$16,"",IF(F45=0,"",IF(OR(F45=$U$1,F45=$V$1,F46=$U$1,F46=$V$1,F47=$U$1,F47=$V$1,F48=$U$1,F48=$V$1,F49=$U$1,F49=$V$1),0,1)))</f>
        <v>1</v>
      </c>
      <c r="AA45" s="344">
        <f>IF($A45&gt;='FG1125way_Regular Symbol(2wild)'!D$16,"",IF(B45=0,"",IF(OR(B45=$AA$1,B45=$AB$1,B46=$AA$1,B46=$AB$1,B47=$AA$1,,B47=$AB$1),0,1)))</f>
        <v>0</v>
      </c>
      <c r="AB45" s="344">
        <f>IF($A45&gt;='FG1125way_Regular Symbol(2wild)'!E$16,"",IF(C45=0,"",IF(OR(C45=$AA$1,C45=$AB$1,C46=$AA$1,C46=$AB$1,C47=$AA$1,,C47=$AB$1),0,1)))</f>
        <v>1</v>
      </c>
      <c r="AC45" s="3">
        <f>IF($A45&gt;='FG1125way_Regular Symbol(2wild)'!F$16,"",IF(D45=0,"",IF(OR(D45=$AA$1,D45=$AB$1,D46=$AA$1,D46=$AB$1,D47=$AA$1,D47=$AB$1,D48=$AA$1,D48=$AB$1,D49=$AA$1,D49=$AB$1),0,1)))</f>
        <v>1</v>
      </c>
      <c r="AD45" s="3">
        <f>IF($A45&gt;='FG1125way_Regular Symbol(2wild)'!G$16,"",IF(E45=0,"",IF(OR(E45=$AA$1,E45=$AB$1,E46=$AA$1,E46=$AB$1,E47=$AA$1,E47=$AB$1,E48=$AA$1,E48=$AB$1,E49=$AA$1,E49=$AB$1),0,1)))</f>
        <v>1</v>
      </c>
      <c r="AE45" s="3">
        <f>IF($A45&gt;='FG1125way_Regular Symbol(2wild)'!H$16,"",IF(F45=0,"",IF(OR(F45=$AA$1,F45=$AB$1,F46=$AA$1,F46=$AB$1,F47=$AA$1,F47=$AB$1,F48=$AA$1,F48=$AB$1,F49=$AA$1,F49=$AB$1),0,1)))</f>
        <v>1</v>
      </c>
      <c r="AG45" s="344">
        <f>IF($A45&gt;='FG1125way_Regular Symbol(2wild)'!D$16,"",IF(B45=0,"",IF(OR(B45=$AG$1,B45=$AH$1,B46=$AG$1,B46=$AH$1,B47=$AG$1,B47=$AH$1),0,1)))</f>
        <v>0</v>
      </c>
      <c r="AH45" s="344">
        <f>IF($A45&gt;='FG1125way_Regular Symbol(2wild)'!E$16,"",IF(C45=0,"",IF(OR(C45=$AG$1,C45=$AH$1,C46=$AG$1,C46=$AH$1,C47=$AG$1,C47=$AH$1),0,1)))</f>
        <v>0</v>
      </c>
      <c r="AI45" s="3">
        <f>IF($A45&gt;='FG1125way_Regular Symbol(2wild)'!F$16,"",IF(D45=0,"",IF(OR(D45=$AG$1,D45=$AH$1,D46=$AG$1,D46=$AH$1,D47=$AG$1,D47=$AH$1,D48=$AG$1,D48=$AH$1,D49=$AG$1,D49=$AH$1),0,1)))</f>
        <v>1</v>
      </c>
      <c r="AJ45" s="3">
        <f>IF($A45&gt;='FG1125way_Regular Symbol(2wild)'!G$16,"",IF(E45=0,"",IF(OR(E45=$AG$1,E45=$AH$1,E46=$AG$1,E46=$AH$1,E47=$AG$1,E47=$AH$1,E48=$AG$1,E48=$AH$1,E49=$AG$1,E49=$AH$1),0,1)))</f>
        <v>1</v>
      </c>
      <c r="AK45" s="3">
        <f>IF($A45&gt;='FG1125way_Regular Symbol(2wild)'!H$16,"",IF(F45=0,"",IF(OR(F45=$AG$1,F45=$AH$1,F46=$AG$1,F46=$AH$1,F47=$AG$1,F47=$AH$1,F48=$AG$1,F48=$AH$1,F49=$AG$1,F49=$AH$1),0,1)))</f>
        <v>1</v>
      </c>
      <c r="AM45" s="344">
        <f>IF($A45&gt;='FG1125way_Regular Symbol(2wild)'!D$16,"",IF(B45=0,"",IF(OR(B45=$AM$1,B45=$AN$1,B46=$AM$1,B46=$AN$1,B47=$AM$1,B47=$AN$1),0,1)))</f>
        <v>1</v>
      </c>
      <c r="AN45" s="344">
        <f>IF($A45&gt;='FG1125way_Regular Symbol(2wild)'!E$16,"",IF(C45=0,"",IF(OR(C45=$AM$1,C45=$AN$1,C46=$AM$1,C46=$AN$1,C47=$AM$1,C47=$AN$1),0,1)))</f>
        <v>1</v>
      </c>
      <c r="AO45" s="3">
        <f>IF($A45&gt;='FG1125way_Regular Symbol(2wild)'!F$16,"",IF(D45=0,"",IF(OR(D45=$AM$1,D45=$AN$1,D46=$AM$1,D46=$AN$1,D47=$AM$1,D47=$AN$1,D48=$AM$1,D48=$AN$1,D49=$AM$1,D49=$AN$1),0,1)))</f>
        <v>0</v>
      </c>
      <c r="AP45" s="3">
        <f>IF($A45&gt;='FG1125way_Regular Symbol(2wild)'!G$16,"",IF(E45=0,"",IF(OR(E45=$AM$1,E45=$AN$1,E46=$AM$1,E46=$AN$1,E47=$AM$1,E47=$AN$1,E48=$AM$1,E48=$AN$1,E49=$AM$1,E49=$AN$1),0,1)))</f>
        <v>0</v>
      </c>
      <c r="AQ45" s="3">
        <f>IF($A45&gt;='FG1125way_Regular Symbol(2wild)'!H$16,"",IF(F45=0,"",IF(OR(F45=$AM$1,F45=$AN$1,F46=$AM$1,F46=$AN$1,F47=$AM$1,F47=$AN$1,F48=$AM$1,F48=$AN$1,F49=$AM$1,F49=$AN$1),0,1)))</f>
        <v>1</v>
      </c>
      <c r="AS45" s="344">
        <f>IF($A45&gt;='FG1125way_Regular Symbol(2wild)'!D$16,"",IF(B45=0,"",IF(OR(B45=$AM$1,B45=$AT$1,B46=$AM$1,B46=$AT$1,B47=$AM$1,B47=$AT$1),0,1)))</f>
        <v>1</v>
      </c>
      <c r="AT45" s="344">
        <f>IF($A45&gt;='FG1125way_Regular Symbol(2wild)'!E$16,"",IF(C45=0,"",IF(OR(C45=$AM$1,C45=$AT$1,C46=$AM$1,C46=$AT$1,C47=$AM$1,C47=$AT$1),0,1)))</f>
        <v>1</v>
      </c>
      <c r="AU45" s="3">
        <f>IF($A45&gt;='FG1125way_Regular Symbol(2wild)'!F$16,"",IF(D45=0,"",IF(OR(D45=$AM$1,D45=$AT$1,D46=$AM$1,D46=$AT$1,D47=$AM$1,D47=$AT$1,D48=$AM$1,D48=$AT$1,D49=$AM$1,D49=$AT$1),0,1)))</f>
        <v>1</v>
      </c>
      <c r="AV45" s="3">
        <f>IF($A45&gt;='FG1125way_Regular Symbol(2wild)'!G$16,"",IF(E45=0,"",IF(OR(E45=$AM$1,E45=$AT$1,E46=$AM$1,E46=$AT$1,E47=$AM$1,E47=$AT$1,E48=$AM$1,E48=$AT$1,E49=$AM$1,E49=$AT$1),0,1)))</f>
        <v>1</v>
      </c>
      <c r="AW45" s="3">
        <f>IF($A45&gt;='FG1125way_Regular Symbol(2wild)'!H$16,"",IF(F45=0,"",IF(OR(F45=$AM$1,F45=$AT$1,F46=$AM$1,F46=$AT$1,F47=$AM$1,F47=$AT$1,F48=$AM$1,F48=$AT$1,F49=$AM$1,F49=$AT$1),0,1)))</f>
        <v>1</v>
      </c>
      <c r="AY45" s="344">
        <f>IF($A45&gt;='FG1125way_Regular Symbol(2wild)'!D$16,"",IF(B45=0,"",IF(OR(B45=$AM$1,B45=$AZ$1,B46=$AM$1,B46=$AZ$1,B47=$AM$1,B47=$AZ$1),0,1)))</f>
        <v>1</v>
      </c>
      <c r="AZ45" s="344">
        <f>IF($A45&gt;='FG1125way_Regular Symbol(2wild)'!E$16,"",IF(C45=0,"",IF(OR(C45=$AM$1,C45=$AZ$1,C46=$AM$1,C46=$AZ$1,C47=$AM$1,C47=$AZ$1),0,1)))</f>
        <v>1</v>
      </c>
      <c r="BA45" s="3">
        <f>IF($A45&gt;='FG1125way_Regular Symbol(2wild)'!F$16,"",IF(D45=0,"",IF(OR(D45=$AM$1,D45=$AZ$1,D46=$AM$1,D46=$AZ$1,D47=$AM$1,D47=$AZ$1,D48=$AM$1,D48=$AZ$1,D49=$AM$1,D49=$AZ$1),0,1)))</f>
        <v>1</v>
      </c>
      <c r="BB45" s="3">
        <f>IF($A45&gt;='FG1125way_Regular Symbol(2wild)'!G$16,"",IF(E45=0,"",IF(OR(E45=$AM$1,E45=$AZ$1,E46=$AM$1,E46=$AZ$1,E47=$AM$1,E47=$AZ$1,E48=$AM$1,E48=$AZ$1,E49=$AM$1,E49=$AZ$1),0,1)))</f>
        <v>1</v>
      </c>
      <c r="BC45" s="3">
        <f>IF($A45&gt;='FG1125way_Regular Symbol(2wild)'!H$16,"",IF(F45=0,"",IF(OR(F45=$AM$1,F45=$AZ$1,F46=$AM$1,F46=$AZ$1,F47=$AM$1,F47=$AZ$1,F48=$AM$1,F48=$AZ$1,F49=$AM$1,F49=$AZ$1),0,1)))</f>
        <v>0</v>
      </c>
      <c r="BE45" s="344">
        <f>IF($A45&gt;='FG_576way_Regular Symbol(2wild)'!D$16,"",IF(B45=0,"",IF(OR(B45=$AM$1,B45=$BF$1,B46=$AM$1,B46=$BF$1,B47=$AM$1,B47=$BF$1),0,1)))</f>
        <v>1</v>
      </c>
      <c r="BF45" s="344">
        <f>IF($A45&gt;='FG_576way_Regular Symbol(2wild)'!E$16,"",IF(C45=0,"",IF(OR(C45=$AM$1,C45=$BF$1,C46=$AM$1,C46=$BF$1,C47=$AM$1,C47=$BF$1),0,1)))</f>
        <v>1</v>
      </c>
      <c r="BG45" s="3">
        <f>IF($A45&gt;='FG_576way_Regular Symbol(2wild)'!F$16,"",IF(D45=0,"",IF(OR(D45=$AM$1,D45=$BF$1,D46=$AM$1,D46=$BF$1,D47=$AM$1,D47=$BF$1,D48=$AM$1,D48=$BF$1,D49=$AM$1,D49=$BF$1),0,1)))</f>
        <v>1</v>
      </c>
      <c r="BH45" s="3">
        <f>IF($A45&gt;='FG_576way_Regular Symbol(2wild)'!G$16,"",IF(E45=0,"",IF(OR(E45=$AM$1,E45=$BF$1,E46=$AM$1,E46=$BF$1,E47=$AM$1,E47=$BF$1,E48=$AM$1,E48=$BF$1,E49=$AM$1,E49=$BF$1),0,1)))</f>
        <v>1</v>
      </c>
      <c r="BI45" s="3">
        <f>IF($A45&gt;='FG_576way_Regular Symbol(2wild)'!H$16,"",IF(F45=0,"",IF(OR(F45=$AM$1,F45=$BF$1,F46=$AM$1,F46=$BF$1,F47=$AM$1,F47=$BF$1,F48=$AM$1,F48=$BF$1,F49=$AM$1,F49=$BF$1),0,1)))</f>
        <v>1</v>
      </c>
      <c r="BK45" s="344">
        <f>IF($A45&gt;='FG_576way_Regular Symbol(2wild)'!D$16,"",IF(B45=0,"",IF(OR(B45=$AM$1,B45=$BL$1,B46=$AM$1,B46=$BL$1,B47=$AM$1,B47=$BL$1),0,1)))</f>
        <v>1</v>
      </c>
      <c r="BL45" s="344">
        <f>IF($A45&gt;='FG_576way_Regular Symbol(2wild)'!E$16,"",IF(C45=0,"",IF(OR(C45=$AM$1,C45=$BL$1,C46=$AM$1,C46=$BL$1,C47=$AM$1,C47=$BL$1),0,1)))</f>
        <v>1</v>
      </c>
      <c r="BM45" s="3">
        <f>IF($A45&gt;='FG_576way_Regular Symbol(2wild)'!F$16,"",IF(D45=0,"",IF(OR(D45=$AM$1,D45=$BL$1,D46=$AM$1,D46=$BL$1,D47=$AM$1,D47=$BL$1,D48=$AM$1,D48=$BL$1),0,1)))</f>
        <v>1</v>
      </c>
      <c r="BN45" s="3">
        <f>IF($A45&gt;='FG_576way_Regular Symbol(2wild)'!G$16,"",IF(E45=0,"",IF(OR(E45=$AM$1,E45=$BL$1,E46=$AM$1,E46=$BL$1,E47=$AM$1,E47=$BL$1,E48=$AM$1,E48=$BL$1),0,1)))</f>
        <v>1</v>
      </c>
      <c r="BO45" s="3">
        <f>IF($A45&gt;='FG_576way_Regular Symbol(2wild)'!H$16,"",IF(F45=0,"",IF(OR(F45=$AM$1,F45=$BL$1,F46=$AM$1,F46=$BL$1,F47=$AM$1,F47=$BL$1,F48=$AM$1,F48=$BL$1),0,1)))</f>
        <v>1</v>
      </c>
      <c r="BQ45" s="3">
        <f>IF($A45&gt;='FG1125way_Regular Symbol(2wild)'!D$16,"",IF(B45=0,"",IF(OR(B45=$BQ$1,B45=$BR$1,B46=$BQ$1,B46=$BR$1,B47=$BQ$1,B47=$BR$1),0,1)))</f>
        <v>1</v>
      </c>
      <c r="BR45" s="3">
        <f>IF($A45&gt;='FG1125way_Regular Symbol(2wild)'!E$16,"",IF(C45=0,"",IF(OR(C45=$BQ$1,C45=$BR$1,C46=$BQ$1,C46=$BR$1,C47=$BQ$1,C47=$BR$1),0,1)))</f>
        <v>1</v>
      </c>
      <c r="BS45" s="3">
        <f>IF($A45&gt;='FG1125way_Regular Symbol(2wild)'!F$16,"",IF(D45=0,"",IF(OR(D45=$BQ$1,D45=$BR$1,D46=$BQ$1,D46=$BR$1,D47=$BQ$1,D47=$BR$1,D48=$BQ$1,D48=$BR$1,D49=$BQ$1,D49=$BR$1),0,1)))</f>
        <v>0</v>
      </c>
      <c r="BT45" s="3">
        <f>IF($A45&gt;='FG1125way_Regular Symbol(2wild)'!G$16,"",IF(E45=0,"",IF(OR(E45=$BQ$1,E45=$BR$1,E46=$BQ$1,E46=$BR$1,E47=$BQ$1,E47=$BR$1,E48=$BQ$1,E48=$BR$1,E49=$BQ$1,E49=$BR$1),0,1)))</f>
        <v>1</v>
      </c>
      <c r="BU45" s="3">
        <f>IF($A45&gt;='FG1125way_Regular Symbol(2wild)'!H$16,"",IF(F45=0,"",IF(OR(F45=$BQ$1,F45=$BR$1,F46=$BQ$1,F46=$BR$1,F47=$BQ$1,F47=$BR$1,F48=$BQ$1,F48=$BR$1,F49=$BQ$1,F49=$BR$1),0,1)))</f>
        <v>0</v>
      </c>
      <c r="BW45" s="3">
        <f>IF($A45&gt;='FG1125way_Regular Symbol(2wild)'!D$16,"",IF(B45=0,"",IF(OR(B45=$BW$1,B46=$BW$1,B47=$BW$1,B45=$BX$1,B46=$BX$1,B47=$BX$1),0,1)))</f>
        <v>1</v>
      </c>
      <c r="BX45" s="3">
        <f>IF($A45&gt;='FG1125way_Regular Symbol(2wild)'!E$16,"",IF(C45=0,"",IF(OR(C45=$BW$1,C46=$BW$1,C47=$BW$1,C45=$BX$1,C46=$BX$1,C47=$BX$1),0,1)))</f>
        <v>0</v>
      </c>
      <c r="BY45" s="3">
        <f>IF($A45&gt;='FG1125way_Regular Symbol(2wild)'!F$16,"",IF(D45=0,"",IF(OR(D45=$BW$1,D46=$BW$1,D47=$BW$1,D45=$BX$1,D46=$BX$1,D47=$BX$1,D48=$BW$1,D48=$BX$1,D49=$BW$1,D49=$BX$1),0,1)))</f>
        <v>0</v>
      </c>
      <c r="BZ45" s="3">
        <f>IF($A45&gt;='FG1125way_Regular Symbol(2wild)'!G$16,"",IF(E45=0,"",IF(OR(E45=$BW$1,E46=$BW$1,E47=$BW$1,E45=$BX$1,E46=$BX$1,E47=$BX$1,E48=$BW$1,E48=$BX$1,E49=$BW$1,E49=$BX$1),0,1)))</f>
        <v>0</v>
      </c>
      <c r="CA45" s="3">
        <f>IF($A45&gt;='FG1125way_Regular Symbol(2wild)'!H$16,"",IF(F45=0,"",IF(OR(F45=$BW$1,F46=$BW$1,F47=$BW$1,F45=$BX$1,F46=$BX$1,F47=$BX$1,F48=$BW$1,F48=$BX$1,F49=$BW$1,F49=$BX$1),0,1)))</f>
        <v>1</v>
      </c>
      <c r="CC45" s="3">
        <f>IF($A45&gt;='FG1125way_Regular Symbol(2wild)'!D$16,"",IF(B45=0,"",IF(OR(B45=$BW$1,B46=$BW$1,B47=$BW$1,B45=$CD$1,B46=$CD$1,B47=$CD$1),0,1)))</f>
        <v>1</v>
      </c>
      <c r="CD45" s="3">
        <f>IF($A45&gt;='FG1125way_Regular Symbol(2wild)'!E$16,"",IF(C45=0,"",IF(OR(C45=$BW$1,C46=$BW$1,C47=$BW$1,C45=$CD$1,C46=$CD$1,C47=$CD$1),0,1)))</f>
        <v>1</v>
      </c>
      <c r="CE45" s="3">
        <f>IF($A45&gt;='FG1125way_Regular Symbol(2wild)'!F$16,"",IF(D45=0,"",IF(OR(D45=$BW$1,D46=$BW$1,D47=$BW$1,D45=$CD$1,D46=$CD$1,D47=$CD$1,D48=$BW$1,D48=$CD$1,D49=$BW$1,D49=$CD$1),0,1)))</f>
        <v>1</v>
      </c>
      <c r="CF45" s="3">
        <f>IF($A45&gt;='FG1125way_Regular Symbol(2wild)'!G$16,"",IF(E45=0,"",IF(OR(E45=$BW$1,E46=$BW$1,E47=$BW$1,E45=$CD$1,E46=$CD$1,E47=$CD$1,E48=$BW$1,E48=$CD$1,E49=$BW$1,E49=$CD$1),0,1)))</f>
        <v>0</v>
      </c>
      <c r="CG45" s="3">
        <f>IF($A45&gt;='FG1125way_Regular Symbol(2wild)'!H$16,"",IF(F45=0,"",IF(OR(F45=$BW$1,F46=$BW$1,F47=$BW$1,F45=$CD$1,F46=$CD$1,F47=$CD$1,F48=$BW$1,F48=$CD$1,F49=$BW$1,F49=$CD$1),0,1)))</f>
        <v>1</v>
      </c>
      <c r="CI45" s="3">
        <f>IF($A45&gt;='FG1125way_Regular Symbol(2wild)'!D$16,"",IF(B45=0,"",IF(OR(B45=$BW$1,B46=$BW$1,B47=$BW$1,B45=$CJ$1,B46=$CJ$1,B47=$CJ$1),0,1)))</f>
        <v>1</v>
      </c>
      <c r="CJ45" s="3">
        <f>IF($A45&gt;='FG1125way_Regular Symbol(2wild)'!E$16,"",IF(C45=0,"",IF(OR(C45=$BW$1,C46=$BW$1,C47=$BW$1,C45=$CJ$1,C46=$CJ$1,C47=$CJ$1),0,1)))</f>
        <v>1</v>
      </c>
      <c r="CK45" s="3">
        <f>IF($A45&gt;='FG1125way_Regular Symbol(2wild)'!F$16,"",IF(D45=0,"",IF(OR(D45=$BW$1,D46=$BW$1,D47=$BW$1,D45=$CJ$1,D46=$CJ$1,D47=$CJ$1,D48=$BW$1,D48=$CJ$1,D49=$BW$1,D49=$CJ$1),0,1)))</f>
        <v>1</v>
      </c>
      <c r="CL45" s="3">
        <f>IF($A45&gt;='FG1125way_Regular Symbol(2wild)'!G$16,"",IF(E45=0,"",IF(OR(E45=$BW$1,E46=$BW$1,E47=$BW$1,E45=$CJ$1,E46=$CJ$1,E47=$CJ$1,E48=$BW$1,E48=$CJ$1,E49=$BW$1,E49=$CJ$1),0,1)))</f>
        <v>1</v>
      </c>
      <c r="CM45" s="3">
        <f>IF($A45&gt;='FG1125way_Regular Symbol(2wild)'!H$16,"",IF(F45=0,"",IF(OR(F45=$BW$1,F46=$BW$1,F47=$BW$1,F45=$CJ$1,F46=$CJ$1,F47=$CJ$1,F48=$BW$1,F48=$CJ$1,F49=$BW$1,F49=$CJ$1),0,1)))</f>
        <v>0</v>
      </c>
      <c r="CO45" s="3">
        <f>IF($A45&gt;='FG1125way_Regular Symbol(2wild)'!D$16,"",IF(B45=0,"",IF(OR(B45=$BW$1,B46=$BW$1,B47=$BW$1,B45=$CP$1,B46=$CP$1,B47=$CP$1),0,1)))</f>
        <v>1</v>
      </c>
      <c r="CP45" s="3">
        <f>IF($A45&gt;='FG1125way_Regular Symbol(2wild)'!E$16,"",IF(C45=0,"",IF(OR(C45=$BW$1,C46=$BW$1,C47=$BW$1,C45=$CP$1,C46=$CP$1,C47=$CP$1),0,1)))</f>
        <v>1</v>
      </c>
      <c r="CQ45" s="3">
        <f>IF($A45&gt;='FG1125way_Regular Symbol(2wild)'!F$16,"",IF(D45=0,"",IF(OR(D45=$BW$1,D46=$BW$1,D47=$BW$1,D45=$CP$1,D46=$CP$1,D47=$CP$1,D48=$BW$1,D48=$CP$1,D49=$BW$1,D49=$CP$1),0,1)))</f>
        <v>1</v>
      </c>
      <c r="CR45" s="3">
        <f>IF($A45&gt;='FG1125way_Regular Symbol(2wild)'!G$16,"",IF(E45=0,"",IF(OR(E45=$BW$1,E46=$BW$1,E47=$BW$1,E45=$CP$1,E46=$CP$1,E47=$CP$1,E48=$BW$1,E48=$CP$1,E49=$BW$1,E49=$CP$1),0,1)))</f>
        <v>1</v>
      </c>
      <c r="CS45" s="3">
        <f>IF($A45&gt;='FG1125way_Regular Symbol(2wild)'!H$16,"",IF(F45=0,"",IF(OR(F45=$BW$1,F46=$BW$1,F47=$BW$1,F45=$CP$1,F46=$CP$1,F47=$CP$1,F48=$BW$1,F48=$CP$1,F49=$BW$1,F49=$CP$1),0,1)))</f>
        <v>0</v>
      </c>
      <c r="CU45" s="3">
        <f>IF($A45&gt;='FG1125way_Regular Symbol(2wild)'!D$16,"",IF(B45=0,"",IF(OR(B45=$BW$1,B46=$BW$1,B47=$BW$1,B45=$CV$1,B46=$CV$1,B47=$CV$1),0,1)))</f>
        <v>1</v>
      </c>
      <c r="CV45" s="3">
        <f>IF($A45&gt;='FG1125way_Regular Symbol(2wild)'!E$16,"",IF(C45=0,"",IF(OR(C45=$BW$1,C46=$BW$1,C47=$BW$1,C45=$CV$1,C46=$CV$1,C47=$CV$1),0,1)))</f>
        <v>1</v>
      </c>
      <c r="CW45" s="3">
        <f>IF($A45&gt;='FG1125way_Regular Symbol(2wild)'!F$16,"",IF(D45=0,"",IF(OR(D45=$BW$1,D46=$BW$1,D47=$BW$1,D45=$CV$1,D46=$CV$1,D47=$CV$1,D48=$BW$1,D48=$CV$1,D49=$BW$1,D49=$CV$1),0,1)))</f>
        <v>1</v>
      </c>
      <c r="CX45" s="3">
        <f>IF($A45&gt;='FG1125way_Regular Symbol(2wild)'!G$16,"",IF(E45=0,"",IF(OR(E45=$BW$1,E46=$BW$1,E47=$BW$1,E45=$CV$1,E46=$CV$1,E47=$CV$1,E48=$BW$1,E48=$CV$1,E49=$BW$1,E49=$CV$1),0,1)))</f>
        <v>1</v>
      </c>
      <c r="CY45" s="3">
        <f>IF($A45&gt;='FG1125way_Regular Symbol(2wild)'!H$16,"",IF(F45=0,"",IF(OR(F45=$BW$1,F46=$BW$1,F47=$BW$1,F45=$CV$1,F46=$CV$1,F47=$CV$1,F48=$BW$1,F48=$CV$1,F49=$BW$1,F49=$CV$1),0,1)))</f>
        <v>1</v>
      </c>
    </row>
    <row r="46" spans="1:103">
      <c r="A46" s="337">
        <f>IF('FG_243way_Regular Symbol'!L45="","",'FG_243way_Regular Symbol'!L45)</f>
        <v>42</v>
      </c>
      <c r="B46" s="191" t="str">
        <f>IF('FG_576way_Regular Symbol(2wild)'!Q45="",
IF($A46-'FG_576way_Regular Symbol(2wild)'!D$16&gt;='FG_1125way_RegularＸ_W()'!B$2-1,"",VLOOKUP($A46-'FG_243way_Regular Symbol'!D$16,'FG_576way_Regular Symbol(2wild)'!$P$3:$U$99,'FG_1125way_RegularＸ_W()'!B$3+1,FALSE)),
'FG_576way_Regular Symbol(2wild)'!Q45)</f>
        <v>M4</v>
      </c>
      <c r="C46" s="191" t="str">
        <f>IF('FG_576way_Regular Symbol(2wild)'!R45="",
IF($A46-'FG_576way_Regular Symbol(2wild)'!E$16&gt;='FG_1125way_RegularＸ_W()'!C$2-1,"",VLOOKUP($A46-'FG_243way_Regular Symbol'!E$16,'FG_576way_Regular Symbol(2wild)'!$P$3:$U$99,'FG_1125way_RegularＸ_W()'!C$3+1,FALSE)),
'FG_576way_Regular Symbol(2wild)'!R45)</f>
        <v>M4</v>
      </c>
      <c r="D46" s="191" t="str">
        <f>IF('FG_576way_Regular Symbol(2wild)'!S45="",
IF($A46-'FG_576way_Regular Symbol(2wild)'!F$16&gt;='FG_1125way_RegularＸ_W()'!D$2-1,"",VLOOKUP($A46-'FG_243way_Regular Symbol'!F$16,'FG_576way_Regular Symbol(2wild)'!$P$3:$U$99,'FG_1125way_RegularＸ_W()'!D$3+1,FALSE)),
'FG_576way_Regular Symbol(2wild)'!S45)</f>
        <v>M1</v>
      </c>
      <c r="E46" s="191" t="str">
        <f>IF('FG_576way_Regular Symbol(2wild)'!T45="",
IF($A46-'FG_576way_Regular Symbol(2wild)'!G$16&gt;='FG_1125way_RegularＸ_W()'!E$2-1,"",VLOOKUP($A46-'FG_243way_Regular Symbol'!G$16,'FG_576way_Regular Symbol(2wild)'!$P$3:$U$99,'FG_1125way_RegularＸ_W()'!E$3+1,FALSE)),
'FG_576way_Regular Symbol(2wild)'!T45)</f>
        <v>K</v>
      </c>
      <c r="F46" s="191" t="str">
        <f>IF('FG_576way_Regular Symbol(2wild)'!U45="",
IF($A46-'FG_576way_Regular Symbol(2wild)'!H$16&gt;='FG_1125way_RegularＸ_W()'!F$2-1,"",VLOOKUP($A46-'FG_243way_Regular Symbol'!H$16,'FG_576way_Regular Symbol(2wild)'!$P$3:$U$99,'FG_1125way_RegularＸ_W()'!F$3+1,FALSE)),
'FG_576way_Regular Symbol(2wild)'!U45)</f>
        <v>J</v>
      </c>
      <c r="N46" s="363">
        <f t="shared" si="1"/>
        <v>42</v>
      </c>
      <c r="O46" s="344">
        <f>IF($A46&gt;='FG1125way_Regular Symbol(2wild)'!D$16,"",IF(B46="","",IF(OR(B46=$O$1,B46=$P$1,B47=$O$1,B47=$P$1,B48=$O$1,B48=$P$1),0,1)))</f>
        <v>1</v>
      </c>
      <c r="P46" s="344">
        <f>IF($A46&gt;='FG1125way_Regular Symbol(2wild)'!E$16,"",IF(C46="","",IF(OR(C46=$O$1,C46=$P$1,C47=$O$1,C47=$P$1,C48=$O$1,C48=$P$1),0,1)))</f>
        <v>1</v>
      </c>
      <c r="Q46" s="344">
        <f>IF($A46&gt;='FG1125way_Regular Symbol(2wild)'!F$16,"",IF(D46="","",IF(OR(D46=$O$1,D46=$P$1,D47=$O$1,D47=$P$1,D48=$O$1,D48=$P$1,D49=$O$1,D49=$P$1,D50=$O$1,D50=$P$1),0,1)))</f>
        <v>0</v>
      </c>
      <c r="R46" s="344">
        <f>IF($A46&gt;='FG1125way_Regular Symbol(2wild)'!G$16,"",IF(E46="","",IF(OR(E46=$O$1,E46=$P$1,E47=$O$1,E47=$P$1,E48=$O$1,E48=$P$1,E49=$O$1,E49=$P$1,E50=$O$1,E50=$P$1),0,1)))</f>
        <v>1</v>
      </c>
      <c r="S46" s="344">
        <f>IF($A46&gt;='FG1125way_Regular Symbol(2wild)'!H$16,"",IF(F46="","",IF(OR(F46=$O$1,F46=$P$1,F47=$O$1,F47=$P$1,F48=$O$1,F48=$P$1,F49=$O$1,F49=$P$1,F50=$O$1,F50=$P$1),0,1)))</f>
        <v>0</v>
      </c>
      <c r="U46" s="344">
        <f>IF($A46&gt;='FG1125way_Regular Symbol(2wild)'!D$16,"",IF(B46=0,"",IF(OR(B46=$U$1,B46=$V$1,B47=$U$1,B47=$V$1,B48=$U$1,B48=$V$1),0,1)))</f>
        <v>1</v>
      </c>
      <c r="V46" s="344">
        <f>IF($A46&gt;='FG1125way_Regular Symbol(2wild)'!E$16,"",IF(C46=0,"",IF(OR(C46=$U$1,C46=$V$1,C47=$U$1,C47=$V$1,C48=$U$1,C48=$V$1),0,1)))</f>
        <v>0</v>
      </c>
      <c r="W46" s="3">
        <f>IF($A46&gt;='FG1125way_Regular Symbol(2wild)'!F$16,"",IF(D46=0,"",IF(OR(D46=$U$1,D46=$V$1,D47=$U$1,D47=$V$1,D48=$U$1,D48=$V$1,D49=$U$1,D49=$V$1,D50=$U$1,D50=$V$1),0,1)))</f>
        <v>1</v>
      </c>
      <c r="X46" s="3">
        <f>IF($A46&gt;='FG1125way_Regular Symbol(2wild)'!G$16,"",IF(E46=0,"",IF(OR(E46=$U$1,E46=$V$1,E47=$U$1,E47=$V$1,E48=$U$1,E48=$V$1,E49=$U$1,E49=$V$1,E50=$U$1,E50=$V$1),0,1)))</f>
        <v>1</v>
      </c>
      <c r="Y46" s="3">
        <f>IF($A46&gt;='FG1125way_Regular Symbol(2wild)'!H$16,"",IF(F46=0,"",IF(OR(F46=$U$1,F46=$V$1,F47=$U$1,F47=$V$1,F48=$U$1,F48=$V$1,F49=$U$1,F49=$V$1,F50=$U$1,F50=$V$1),0,1)))</f>
        <v>1</v>
      </c>
      <c r="AA46" s="344">
        <f>IF($A46&gt;='FG1125way_Regular Symbol(2wild)'!D$16,"",IF(B46=0,"",IF(OR(B46=$AA$1,B46=$AB$1,B47=$AA$1,B47=$AB$1,B48=$AA$1,,B48=$AB$1),0,1)))</f>
        <v>0</v>
      </c>
      <c r="AB46" s="344">
        <f>IF($A46&gt;='FG1125way_Regular Symbol(2wild)'!E$16,"",IF(C46=0,"",IF(OR(C46=$AA$1,C46=$AB$1,C47=$AA$1,C47=$AB$1,C48=$AA$1,,C48=$AB$1),0,1)))</f>
        <v>1</v>
      </c>
      <c r="AC46" s="3">
        <f>IF($A46&gt;='FG1125way_Regular Symbol(2wild)'!F$16,"",IF(D46=0,"",IF(OR(D46=$AA$1,D46=$AB$1,D47=$AA$1,D47=$AB$1,D48=$AA$1,D48=$AB$1,D49=$AA$1,D49=$AB$1,D50=$AA$1,D50=$AB$1),0,1)))</f>
        <v>1</v>
      </c>
      <c r="AD46" s="3">
        <f>IF($A46&gt;='FG1125way_Regular Symbol(2wild)'!G$16,"",IF(E46=0,"",IF(OR(E46=$AA$1,E46=$AB$1,E47=$AA$1,E47=$AB$1,E48=$AA$1,E48=$AB$1,E49=$AA$1,E49=$AB$1,E50=$AA$1,E50=$AB$1),0,1)))</f>
        <v>1</v>
      </c>
      <c r="AE46" s="3">
        <f>IF($A46&gt;='FG1125way_Regular Symbol(2wild)'!H$16,"",IF(F46=0,"",IF(OR(F46=$AA$1,F46=$AB$1,F47=$AA$1,F47=$AB$1,F48=$AA$1,F48=$AB$1,F49=$AA$1,F49=$AB$1,F50=$AA$1,F50=$AB$1),0,1)))</f>
        <v>1</v>
      </c>
      <c r="AG46" s="344">
        <f>IF($A46&gt;='FG1125way_Regular Symbol(2wild)'!D$16,"",IF(B46=0,"",IF(OR(B46=$AG$1,B46=$AH$1,B47=$AG$1,B47=$AH$1,B48=$AG$1,B48=$AH$1),0,1)))</f>
        <v>0</v>
      </c>
      <c r="AH46" s="344">
        <f>IF($A46&gt;='FG1125way_Regular Symbol(2wild)'!E$16,"",IF(C46=0,"",IF(OR(C46=$AG$1,C46=$AH$1,C47=$AG$1,C47=$AH$1,C48=$AG$1,C48=$AH$1),0,1)))</f>
        <v>0</v>
      </c>
      <c r="AI46" s="3">
        <f>IF($A46&gt;='FG1125way_Regular Symbol(2wild)'!F$16,"",IF(D46=0,"",IF(OR(D46=$AG$1,D46=$AH$1,D47=$AG$1,D47=$AH$1,D48=$AG$1,D48=$AH$1,D49=$AG$1,D49=$AH$1,D50=$AG$1,D50=$AH$1),0,1)))</f>
        <v>1</v>
      </c>
      <c r="AJ46" s="3">
        <f>IF($A46&gt;='FG1125way_Regular Symbol(2wild)'!G$16,"",IF(E46=0,"",IF(OR(E46=$AG$1,E46=$AH$1,E47=$AG$1,E47=$AH$1,E48=$AG$1,E48=$AH$1,E49=$AG$1,E49=$AH$1,E50=$AG$1,E50=$AH$1),0,1)))</f>
        <v>1</v>
      </c>
      <c r="AK46" s="3">
        <f>IF($A46&gt;='FG1125way_Regular Symbol(2wild)'!H$16,"",IF(F46=0,"",IF(OR(F46=$AG$1,F46=$AH$1,F47=$AG$1,F47=$AH$1,F48=$AG$1,F48=$AH$1,F49=$AG$1,F49=$AH$1,F50=$AG$1,F50=$AH$1),0,1)))</f>
        <v>1</v>
      </c>
      <c r="AM46" s="344">
        <f>IF($A46&gt;='FG1125way_Regular Symbol(2wild)'!D$16,"",IF(B46=0,"",IF(OR(B46=$AM$1,B46=$AN$1,B47=$AM$1,B47=$AN$1,B48=$AM$1,B48=$AN$1),0,1)))</f>
        <v>1</v>
      </c>
      <c r="AN46" s="344">
        <f>IF($A46&gt;='FG1125way_Regular Symbol(2wild)'!E$16,"",IF(C46=0,"",IF(OR(C46=$AM$1,C46=$AN$1,C47=$AM$1,C47=$AN$1,C48=$AM$1,C48=$AN$1),0,1)))</f>
        <v>1</v>
      </c>
      <c r="AO46" s="3">
        <f>IF($A46&gt;='FG1125way_Regular Symbol(2wild)'!F$16,"",IF(D46=0,"",IF(OR(D46=$AM$1,D46=$AN$1,D47=$AM$1,D47=$AN$1,D48=$AM$1,D48=$AN$1,D49=$AM$1,D49=$AN$1,D50=$AM$1,D50=$AN$1),0,1)))</f>
        <v>0</v>
      </c>
      <c r="AP46" s="3">
        <f>IF($A46&gt;='FG1125way_Regular Symbol(2wild)'!G$16,"",IF(E46=0,"",IF(OR(E46=$AM$1,E46=$AN$1,E47=$AM$1,E47=$AN$1,E48=$AM$1,E48=$AN$1,E49=$AM$1,E49=$AN$1,E50=$AM$1,E50=$AN$1),0,1)))</f>
        <v>0</v>
      </c>
      <c r="AQ46" s="3">
        <f>IF($A46&gt;='FG1125way_Regular Symbol(2wild)'!H$16,"",IF(F46=0,"",IF(OR(F46=$AM$1,F46=$AN$1,F47=$AM$1,F47=$AN$1,F48=$AM$1,F48=$AN$1,F49=$AM$1,F49=$AN$1,F50=$AM$1,F50=$AN$1),0,1)))</f>
        <v>1</v>
      </c>
      <c r="AS46" s="344">
        <f>IF($A46&gt;='FG1125way_Regular Symbol(2wild)'!D$16,"",IF(B46=0,"",IF(OR(B46=$AM$1,B46=$AT$1,B47=$AM$1,B47=$AT$1,B48=$AM$1,B48=$AT$1),0,1)))</f>
        <v>1</v>
      </c>
      <c r="AT46" s="344">
        <f>IF($A46&gt;='FG1125way_Regular Symbol(2wild)'!E$16,"",IF(C46=0,"",IF(OR(C46=$AM$1,C46=$AT$1,C47=$AM$1,C47=$AT$1,C48=$AM$1,C48=$AT$1),0,1)))</f>
        <v>1</v>
      </c>
      <c r="AU46" s="3">
        <f>IF($A46&gt;='FG1125way_Regular Symbol(2wild)'!F$16,"",IF(D46=0,"",IF(OR(D46=$AM$1,D46=$AT$1,D47=$AM$1,D47=$AT$1,D48=$AM$1,D48=$AT$1,D49=$AM$1,D49=$AT$1,D50=$AM$1,D50=$AT$1),0,1)))</f>
        <v>1</v>
      </c>
      <c r="AV46" s="3">
        <f>IF($A46&gt;='FG1125way_Regular Symbol(2wild)'!G$16,"",IF(E46=0,"",IF(OR(E46=$AM$1,E46=$AT$1,E47=$AM$1,E47=$AT$1,E48=$AM$1,E48=$AT$1,E49=$AM$1,E49=$AT$1,E50=$AM$1,E50=$AT$1),0,1)))</f>
        <v>1</v>
      </c>
      <c r="AW46" s="3">
        <f>IF($A46&gt;='FG1125way_Regular Symbol(2wild)'!H$16,"",IF(F46=0,"",IF(OR(F46=$AM$1,F46=$AT$1,F47=$AM$1,F47=$AT$1,F48=$AM$1,F48=$AT$1,F49=$AM$1,F49=$AT$1,F50=$AM$1,F50=$AT$1),0,1)))</f>
        <v>1</v>
      </c>
      <c r="AY46" s="344">
        <f>IF($A46&gt;='FG1125way_Regular Symbol(2wild)'!D$16,"",IF(B46=0,"",IF(OR(B46=$AM$1,B46=$AZ$1,B47=$AM$1,B47=$AZ$1,B48=$AM$1,B48=$AZ$1),0,1)))</f>
        <v>1</v>
      </c>
      <c r="AZ46" s="344">
        <f>IF($A46&gt;='FG1125way_Regular Symbol(2wild)'!E$16,"",IF(C46=0,"",IF(OR(C46=$AM$1,C46=$AZ$1,C47=$AM$1,C47=$AZ$1,C48=$AM$1,C48=$AZ$1),0,1)))</f>
        <v>1</v>
      </c>
      <c r="BA46" s="3">
        <f>IF($A46&gt;='FG1125way_Regular Symbol(2wild)'!F$16,"",IF(D46=0,"",IF(OR(D46=$AM$1,D46=$AZ$1,D47=$AM$1,D47=$AZ$1,D48=$AM$1,D48=$AZ$1,D49=$AM$1,D49=$AZ$1,D50=$AM$1,D50=$AZ$1),0,1)))</f>
        <v>1</v>
      </c>
      <c r="BB46" s="3">
        <f>IF($A46&gt;='FG1125way_Regular Symbol(2wild)'!G$16,"",IF(E46=0,"",IF(OR(E46=$AM$1,E46=$AZ$1,E47=$AM$1,E47=$AZ$1,E48=$AM$1,E48=$AZ$1,E49=$AM$1,E49=$AZ$1,E50=$AM$1,E50=$AZ$1),0,1)))</f>
        <v>1</v>
      </c>
      <c r="BC46" s="3">
        <f>IF($A46&gt;='FG1125way_Regular Symbol(2wild)'!H$16,"",IF(F46=0,"",IF(OR(F46=$AM$1,F46=$AZ$1,F47=$AM$1,F47=$AZ$1,F48=$AM$1,F48=$AZ$1,F49=$AM$1,F49=$AZ$1,F50=$AM$1,F50=$AZ$1),0,1)))</f>
        <v>0</v>
      </c>
      <c r="BE46" s="344">
        <f>IF($A46&gt;='FG_576way_Regular Symbol(2wild)'!D$16,"",IF(B46=0,"",IF(OR(B46=$AM$1,B46=$BF$1,B47=$AM$1,B47=$BF$1,B48=$AM$1,B48=$BF$1),0,1)))</f>
        <v>1</v>
      </c>
      <c r="BF46" s="344">
        <f>IF($A46&gt;='FG_576way_Regular Symbol(2wild)'!E$16,"",IF(C46=0,"",IF(OR(C46=$AM$1,C46=$BF$1,C47=$AM$1,C47=$BF$1,C48=$AM$1,C48=$BF$1),0,1)))</f>
        <v>1</v>
      </c>
      <c r="BG46" s="3">
        <f>IF($A46&gt;='FG_576way_Regular Symbol(2wild)'!F$16,"",IF(D46=0,"",IF(OR(D46=$AM$1,D46=$BF$1,D47=$AM$1,D47=$BF$1,D48=$AM$1,D48=$BF$1,D49=$AM$1,D49=$BF$1,D50=$AM$1,D50=$BF$1),0,1)))</f>
        <v>1</v>
      </c>
      <c r="BH46" s="3">
        <f>IF($A46&gt;='FG_576way_Regular Symbol(2wild)'!G$16,"",IF(E46=0,"",IF(OR(E46=$AM$1,E46=$BF$1,E47=$AM$1,E47=$BF$1,E48=$AM$1,E48=$BF$1,E49=$AM$1,E49=$BF$1,E50=$AM$1,E50=$BF$1),0,1)))</f>
        <v>1</v>
      </c>
      <c r="BI46" s="3">
        <f>IF($A46&gt;='FG_576way_Regular Symbol(2wild)'!H$16,"",IF(F46=0,"",IF(OR(F46=$AM$1,F46=$BF$1,F47=$AM$1,F47=$BF$1,F48=$AM$1,F48=$BF$1,F49=$AM$1,F49=$BF$1,F50=$AM$1,F50=$BF$1),0,1)))</f>
        <v>1</v>
      </c>
      <c r="BK46" s="344">
        <f>IF($A46&gt;='FG_576way_Regular Symbol(2wild)'!D$16,"",IF(B46=0,"",IF(OR(B46=$AM$1,B46=$BL$1,B47=$AM$1,B47=$BL$1,B48=$AM$1,B48=$BL$1),0,1)))</f>
        <v>1</v>
      </c>
      <c r="BL46" s="344">
        <f>IF($A46&gt;='FG_576way_Regular Symbol(2wild)'!E$16,"",IF(C46=0,"",IF(OR(C46=$AM$1,C46=$BL$1,C47=$AM$1,C47=$BL$1,C48=$AM$1,C48=$BL$1),0,1)))</f>
        <v>1</v>
      </c>
      <c r="BM46" s="3">
        <f>IF($A46&gt;='FG_576way_Regular Symbol(2wild)'!F$16,"",IF(D46=0,"",IF(OR(D46=$AM$1,D46=$BL$1,D47=$AM$1,D47=$BL$1,D48=$AM$1,D48=$BL$1,D49=$AM$1,D49=$BL$1),0,1)))</f>
        <v>1</v>
      </c>
      <c r="BN46" s="3">
        <f>IF($A46&gt;='FG_576way_Regular Symbol(2wild)'!G$16,"",IF(E46=0,"",IF(OR(E46=$AM$1,E46=$BL$1,E47=$AM$1,E47=$BL$1,E48=$AM$1,E48=$BL$1,E49=$AM$1,E49=$BL$1),0,1)))</f>
        <v>1</v>
      </c>
      <c r="BO46" s="3">
        <f>IF($A46&gt;='FG_576way_Regular Symbol(2wild)'!H$16,"",IF(F46=0,"",IF(OR(F46=$AM$1,F46=$BL$1,F47=$AM$1,F47=$BL$1,F48=$AM$1,F48=$BL$1,F49=$AM$1,F49=$BL$1),0,1)))</f>
        <v>1</v>
      </c>
      <c r="BQ46" s="3">
        <f>IF($A46&gt;='FG1125way_Regular Symbol(2wild)'!D$16,"",IF(B46=0,"",IF(OR(B46=$BQ$1,B46=$BR$1,B47=$BQ$1,B47=$BR$1,B48=$BQ$1,B48=$BR$1),0,1)))</f>
        <v>0</v>
      </c>
      <c r="BR46" s="3">
        <f>IF($A46&gt;='FG1125way_Regular Symbol(2wild)'!E$16,"",IF(C46=0,"",IF(OR(C46=$BQ$1,C46=$BR$1,C47=$BQ$1,C47=$BR$1,C48=$BQ$1,C48=$BR$1),0,1)))</f>
        <v>1</v>
      </c>
      <c r="BS46" s="3">
        <f>IF($A46&gt;='FG1125way_Regular Symbol(2wild)'!F$16,"",IF(D46=0,"",IF(OR(D46=$BQ$1,D46=$BR$1,D47=$BQ$1,D47=$BR$1,D48=$BQ$1,D48=$BR$1,D49=$BQ$1,D49=$BR$1,D50=$BQ$1,D50=$BR$1),0,1)))</f>
        <v>1</v>
      </c>
      <c r="BT46" s="3">
        <f>IF($A46&gt;='FG1125way_Regular Symbol(2wild)'!G$16,"",IF(E46=0,"",IF(OR(E46=$BQ$1,E46=$BR$1,E47=$BQ$1,E47=$BR$1,E48=$BQ$1,E48=$BR$1,E49=$BQ$1,E49=$BR$1,E50=$BQ$1,E50=$BR$1),0,1)))</f>
        <v>0</v>
      </c>
      <c r="BU46" s="3">
        <f>IF($A46&gt;='FG1125way_Regular Symbol(2wild)'!H$16,"",IF(F46=0,"",IF(OR(F46=$BQ$1,F46=$BR$1,F47=$BQ$1,F47=$BR$1,F48=$BQ$1,F48=$BR$1,F49=$BQ$1,F49=$BR$1,F50=$BQ$1,F50=$BR$1),0,1)))</f>
        <v>1</v>
      </c>
      <c r="BW46" s="3">
        <f>IF($A46&gt;='FG1125way_Regular Symbol(2wild)'!D$16,"",IF(B46=0,"",IF(OR(B46=$BW$1,B47=$BW$1,B48=$BW$1,B46=$BX$1,B47=$BX$1,B48=$BX$1),0,1)))</f>
        <v>1</v>
      </c>
      <c r="BX46" s="3">
        <f>IF($A46&gt;='FG1125way_Regular Symbol(2wild)'!E$16,"",IF(C46=0,"",IF(OR(C46=$BW$1,C47=$BW$1,C48=$BW$1,C46=$BX$1,C47=$BX$1,C48=$BX$1),0,1)))</f>
        <v>1</v>
      </c>
      <c r="BY46" s="3">
        <f>IF($A46&gt;='FG1125way_Regular Symbol(2wild)'!F$16,"",IF(D46=0,"",IF(OR(D46=$BW$1,D47=$BW$1,D48=$BW$1,D46=$BX$1,D47=$BX$1,D48=$BX$1,D49=$BW$1,D49=$BX$1,D50=$BW$1,D50=$BX$1),0,1)))</f>
        <v>0</v>
      </c>
      <c r="BZ46" s="3">
        <f>IF($A46&gt;='FG1125way_Regular Symbol(2wild)'!G$16,"",IF(E46=0,"",IF(OR(E46=$BW$1,E47=$BW$1,E48=$BW$1,E46=$BX$1,E47=$BX$1,E48=$BX$1,E49=$BW$1,E49=$BX$1,E50=$BW$1,E50=$BX$1),0,1)))</f>
        <v>0</v>
      </c>
      <c r="CA46" s="3">
        <f>IF($A46&gt;='FG1125way_Regular Symbol(2wild)'!H$16,"",IF(F46=0,"",IF(OR(F46=$BW$1,F47=$BW$1,F48=$BW$1,F46=$BX$1,F47=$BX$1,F48=$BX$1,F49=$BW$1,F49=$BX$1,F50=$BW$1,F50=$BX$1),0,1)))</f>
        <v>1</v>
      </c>
      <c r="CC46" s="3">
        <f>IF($A46&gt;='FG1125way_Regular Symbol(2wild)'!D$16,"",IF(B46=0,"",IF(OR(B46=$BW$1,B47=$BW$1,B48=$BW$1,B46=$CD$1,B47=$CD$1,B48=$CD$1),0,1)))</f>
        <v>1</v>
      </c>
      <c r="CD46" s="3">
        <f>IF($A46&gt;='FG1125way_Regular Symbol(2wild)'!E$16,"",IF(C46=0,"",IF(OR(C46=$BW$1,C47=$BW$1,C48=$BW$1,C46=$CD$1,C47=$CD$1,C48=$CD$1),0,1)))</f>
        <v>1</v>
      </c>
      <c r="CE46" s="3">
        <f>IF($A46&gt;='FG1125way_Regular Symbol(2wild)'!F$16,"",IF(D46=0,"",IF(OR(D46=$BW$1,D47=$BW$1,D48=$BW$1,D46=$CD$1,D47=$CD$1,D48=$CD$1,D49=$BW$1,D49=$CD$1,D50=$BW$1,D50=$CD$1),0,1)))</f>
        <v>1</v>
      </c>
      <c r="CF46" s="3">
        <f>IF($A46&gt;='FG1125way_Regular Symbol(2wild)'!G$16,"",IF(E46=0,"",IF(OR(E46=$BW$1,E47=$BW$1,E48=$BW$1,E46=$CD$1,E47=$CD$1,E48=$CD$1,E49=$BW$1,E49=$CD$1,E50=$BW$1,E50=$CD$1),0,1)))</f>
        <v>0</v>
      </c>
      <c r="CG46" s="3">
        <f>IF($A46&gt;='FG1125way_Regular Symbol(2wild)'!H$16,"",IF(F46=0,"",IF(OR(F46=$BW$1,F47=$BW$1,F48=$BW$1,F46=$CD$1,F47=$CD$1,F48=$CD$1,F49=$BW$1,F49=$CD$1,F50=$BW$1,F50=$CD$1),0,1)))</f>
        <v>1</v>
      </c>
      <c r="CI46" s="3">
        <f>IF($A46&gt;='FG1125way_Regular Symbol(2wild)'!D$16,"",IF(B46=0,"",IF(OR(B46=$BW$1,B47=$BW$1,B48=$BW$1,B46=$CJ$1,B47=$CJ$1,B48=$CJ$1),0,1)))</f>
        <v>1</v>
      </c>
      <c r="CJ46" s="3">
        <f>IF($A46&gt;='FG1125way_Regular Symbol(2wild)'!E$16,"",IF(C46=0,"",IF(OR(C46=$BW$1,C47=$BW$1,C48=$BW$1,C46=$CJ$1,C47=$CJ$1,C48=$CJ$1),0,1)))</f>
        <v>1</v>
      </c>
      <c r="CK46" s="3">
        <f>IF($A46&gt;='FG1125way_Regular Symbol(2wild)'!F$16,"",IF(D46=0,"",IF(OR(D46=$BW$1,D47=$BW$1,D48=$BW$1,D46=$CJ$1,D47=$CJ$1,D48=$CJ$1,D49=$BW$1,D49=$CJ$1,D50=$BW$1,D50=$CJ$1),0,1)))</f>
        <v>1</v>
      </c>
      <c r="CL46" s="3">
        <f>IF($A46&gt;='FG1125way_Regular Symbol(2wild)'!G$16,"",IF(E46=0,"",IF(OR(E46=$BW$1,E47=$BW$1,E48=$BW$1,E46=$CJ$1,E47=$CJ$1,E48=$CJ$1,E49=$BW$1,E49=$CJ$1,E50=$BW$1,E50=$CJ$1),0,1)))</f>
        <v>1</v>
      </c>
      <c r="CM46" s="3">
        <f>IF($A46&gt;='FG1125way_Regular Symbol(2wild)'!H$16,"",IF(F46=0,"",IF(OR(F46=$BW$1,F47=$BW$1,F48=$BW$1,F46=$CJ$1,F47=$CJ$1,F48=$CJ$1,F49=$BW$1,F49=$CJ$1,F50=$BW$1,F50=$CJ$1),0,1)))</f>
        <v>0</v>
      </c>
      <c r="CO46" s="3">
        <f>IF($A46&gt;='FG1125way_Regular Symbol(2wild)'!D$16,"",IF(B46=0,"",IF(OR(B46=$BW$1,B47=$BW$1,B48=$BW$1,B46=$CP$1,B47=$CP$1,B48=$CP$1),0,1)))</f>
        <v>1</v>
      </c>
      <c r="CP46" s="3">
        <f>IF($A46&gt;='FG1125way_Regular Symbol(2wild)'!E$16,"",IF(C46=0,"",IF(OR(C46=$BW$1,C47=$BW$1,C48=$BW$1,C46=$CP$1,C47=$CP$1,C48=$CP$1),0,1)))</f>
        <v>1</v>
      </c>
      <c r="CQ46" s="3">
        <f>IF($A46&gt;='FG1125way_Regular Symbol(2wild)'!F$16,"",IF(D46=0,"",IF(OR(D46=$BW$1,D47=$BW$1,D48=$BW$1,D46=$CP$1,D47=$CP$1,D48=$CP$1,D49=$BW$1,D49=$CP$1,D50=$BW$1,D50=$CP$1),0,1)))</f>
        <v>1</v>
      </c>
      <c r="CR46" s="3">
        <f>IF($A46&gt;='FG1125way_Regular Symbol(2wild)'!G$16,"",IF(E46=0,"",IF(OR(E46=$BW$1,E47=$BW$1,E48=$BW$1,E46=$CP$1,E47=$CP$1,E48=$CP$1,E49=$BW$1,E49=$CP$1,E50=$BW$1,E50=$CP$1),0,1)))</f>
        <v>1</v>
      </c>
      <c r="CS46" s="3">
        <f>IF($A46&gt;='FG1125way_Regular Symbol(2wild)'!H$16,"",IF(F46=0,"",IF(OR(F46=$BW$1,F47=$BW$1,F48=$BW$1,F46=$CP$1,F47=$CP$1,F48=$CP$1,F49=$BW$1,F49=$CP$1,F50=$BW$1,F50=$CP$1),0,1)))</f>
        <v>0</v>
      </c>
      <c r="CU46" s="3">
        <f>IF($A46&gt;='FG1125way_Regular Symbol(2wild)'!D$16,"",IF(B46=0,"",IF(OR(B46=$BW$1,B47=$BW$1,B48=$BW$1,B46=$CV$1,B47=$CV$1,B48=$CV$1),0,1)))</f>
        <v>1</v>
      </c>
      <c r="CV46" s="3">
        <f>IF($A46&gt;='FG1125way_Regular Symbol(2wild)'!E$16,"",IF(C46=0,"",IF(OR(C46=$BW$1,C47=$BW$1,C48=$BW$1,C46=$CV$1,C47=$CV$1,C48=$CV$1),0,1)))</f>
        <v>1</v>
      </c>
      <c r="CW46" s="3">
        <f>IF($A46&gt;='FG1125way_Regular Symbol(2wild)'!F$16,"",IF(D46=0,"",IF(OR(D46=$BW$1,D47=$BW$1,D48=$BW$1,D46=$CV$1,D47=$CV$1,D48=$CV$1,D49=$BW$1,D49=$CV$1,D50=$BW$1,D50=$CV$1),0,1)))</f>
        <v>1</v>
      </c>
      <c r="CX46" s="3">
        <f>IF($A46&gt;='FG1125way_Regular Symbol(2wild)'!G$16,"",IF(E46=0,"",IF(OR(E46=$BW$1,E47=$BW$1,E48=$BW$1,E46=$CV$1,E47=$CV$1,E48=$CV$1,E49=$BW$1,E49=$CV$1,E50=$BW$1,E50=$CV$1),0,1)))</f>
        <v>1</v>
      </c>
      <c r="CY46" s="3">
        <f>IF($A46&gt;='FG1125way_Regular Symbol(2wild)'!H$16,"",IF(F46=0,"",IF(OR(F46=$BW$1,F47=$BW$1,F48=$BW$1,F46=$CV$1,F47=$CV$1,F48=$CV$1,F49=$BW$1,F49=$CV$1,F50=$BW$1,F50=$CV$1),0,1)))</f>
        <v>1</v>
      </c>
    </row>
    <row r="47" spans="1:103">
      <c r="A47" s="337">
        <f>IF('FG_243way_Regular Symbol'!L46="","",'FG_243way_Regular Symbol'!L46)</f>
        <v>43</v>
      </c>
      <c r="B47" s="191" t="str">
        <f>IF('FG_576way_Regular Symbol(2wild)'!Q46="",
IF($A47-'FG_576way_Regular Symbol(2wild)'!D$16&gt;='FG_1125way_RegularＸ_W()'!B$2-1,"",VLOOKUP($A47-'FG_243way_Regular Symbol'!D$16,'FG_576way_Regular Symbol(2wild)'!$P$3:$U$99,'FG_1125way_RegularＸ_W()'!B$3+1,FALSE)),
'FG_576way_Regular Symbol(2wild)'!Q46)</f>
        <v>M3</v>
      </c>
      <c r="C47" s="191" t="str">
        <f>IF('FG_576way_Regular Symbol(2wild)'!R46="",
IF($A47-'FG_576way_Regular Symbol(2wild)'!E$16&gt;='FG_1125way_RegularＸ_W()'!C$2-1,"",VLOOKUP($A47-'FG_243way_Regular Symbol'!E$16,'FG_576way_Regular Symbol(2wild)'!$P$3:$U$99,'FG_1125way_RegularＸ_W()'!C$3+1,FALSE)),
'FG_576way_Regular Symbol(2wild)'!R46)</f>
        <v>M2</v>
      </c>
      <c r="D47" s="191" t="str">
        <f>IF('FG_576way_Regular Symbol(2wild)'!S46="",
IF($A47-'FG_576way_Regular Symbol(2wild)'!F$16&gt;='FG_1125way_RegularＸ_W()'!D$2-1,"",VLOOKUP($A47-'FG_243way_Regular Symbol'!F$16,'FG_576way_Regular Symbol(2wild)'!$P$3:$U$99,'FG_1125way_RegularＸ_W()'!D$3+1,FALSE)),
'FG_576way_Regular Symbol(2wild)'!S46)</f>
        <v>M5</v>
      </c>
      <c r="E47" s="191" t="str">
        <f>IF('FG_576way_Regular Symbol(2wild)'!T46="",
IF($A47-'FG_576way_Regular Symbol(2wild)'!G$16&gt;='FG_1125way_RegularＸ_W()'!E$2-1,"",VLOOKUP($A47-'FG_243way_Regular Symbol'!G$16,'FG_576way_Regular Symbol(2wild)'!$P$3:$U$99,'FG_1125way_RegularＸ_W()'!E$3+1,FALSE)),
'FG_576way_Regular Symbol(2wild)'!T46)</f>
        <v>S1</v>
      </c>
      <c r="F47" s="191" t="str">
        <f>IF('FG_576way_Regular Symbol(2wild)'!U46="",
IF($A47-'FG_576way_Regular Symbol(2wild)'!H$16&gt;='FG_1125way_RegularＸ_W()'!F$2-1,"",VLOOKUP($A47-'FG_243way_Regular Symbol'!H$16,'FG_576way_Regular Symbol(2wild)'!$P$3:$U$99,'FG_1125way_RegularＸ_W()'!F$3+1,FALSE)),
'FG_576way_Regular Symbol(2wild)'!U46)</f>
        <v>TE</v>
      </c>
      <c r="N47" s="363">
        <f t="shared" si="1"/>
        <v>43</v>
      </c>
      <c r="O47" s="344">
        <f>IF($A47&gt;='FG1125way_Regular Symbol(2wild)'!D$16,"",IF(B47="","",IF(OR(B47=$O$1,B47=$P$1,B48=$O$1,B48=$P$1,B49=$O$1,B49=$P$1),0,1)))</f>
        <v>1</v>
      </c>
      <c r="P47" s="344">
        <f>IF($A47&gt;='FG1125way_Regular Symbol(2wild)'!E$16,"",IF(C47="","",IF(OR(C47=$O$1,C47=$P$1,C48=$O$1,C48=$P$1,C49=$O$1,C49=$P$1),0,1)))</f>
        <v>1</v>
      </c>
      <c r="Q47" s="344">
        <f>IF($A47&gt;='FG1125way_Regular Symbol(2wild)'!F$16,"",IF(D47="","",IF(OR(D47=$O$1,D47=$P$1,D48=$O$1,D48=$P$1,D49=$O$1,D49=$P$1,D50=$O$1,D50=$P$1,D51=$O$1,D51=$P$1),0,1)))</f>
        <v>1</v>
      </c>
      <c r="R47" s="344">
        <f>IF($A47&gt;='FG1125way_Regular Symbol(2wild)'!G$16,"",IF(E47="","",IF(OR(E47=$O$1,E47=$P$1,E48=$O$1,E48=$P$1,E49=$O$1,E49=$P$1,E50=$O$1,E50=$P$1,E51=$O$1,E51=$P$1),0,1)))</f>
        <v>1</v>
      </c>
      <c r="S47" s="344">
        <f>IF($A47&gt;='FG1125way_Regular Symbol(2wild)'!H$16,"",IF(F47="","",IF(OR(F47=$O$1,F47=$P$1,F48=$O$1,F48=$P$1,F49=$O$1,F49=$P$1,F50=$O$1,F50=$P$1,F51=$O$1,F51=$P$1),0,1)))</f>
        <v>0</v>
      </c>
      <c r="U47" s="344">
        <f>IF($A47&gt;='FG1125way_Regular Symbol(2wild)'!D$16,"",IF(B47=0,"",IF(OR(B47=$U$1,B47=$V$1,B48=$U$1,B48=$V$1,B49=$U$1,B49=$V$1),0,1)))</f>
        <v>1</v>
      </c>
      <c r="V47" s="344">
        <f>IF($A47&gt;='FG1125way_Regular Symbol(2wild)'!E$16,"",IF(C47=0,"",IF(OR(C47=$U$1,C47=$V$1,C48=$U$1,C48=$V$1,C49=$U$1,C49=$V$1),0,1)))</f>
        <v>0</v>
      </c>
      <c r="W47" s="3">
        <f>IF($A47&gt;='FG1125way_Regular Symbol(2wild)'!F$16,"",IF(D47=0,"",IF(OR(D47=$U$1,D47=$V$1,D48=$U$1,D48=$V$1,D49=$U$1,D49=$V$1,D50=$U$1,D50=$V$1,D51=$U$1,D51=$V$1),0,1)))</f>
        <v>1</v>
      </c>
      <c r="X47" s="3">
        <f>IF($A47&gt;='FG1125way_Regular Symbol(2wild)'!G$16,"",IF(E47=0,"",IF(OR(E47=$U$1,E47=$V$1,E48=$U$1,E48=$V$1,E49=$U$1,E49=$V$1,E50=$U$1,E50=$V$1,E51=$U$1,E51=$V$1),0,1)))</f>
        <v>1</v>
      </c>
      <c r="Y47" s="3">
        <f>IF($A47&gt;='FG1125way_Regular Symbol(2wild)'!H$16,"",IF(F47=0,"",IF(OR(F47=$U$1,F47=$V$1,F48=$U$1,F48=$V$1,F49=$U$1,F49=$V$1,F50=$U$1,F50=$V$1,F51=$U$1,F51=$V$1),0,1)))</f>
        <v>1</v>
      </c>
      <c r="AA47" s="344">
        <f>IF($A47&gt;='FG1125way_Regular Symbol(2wild)'!D$16,"",IF(B47=0,"",IF(OR(B47=$AA$1,B47=$AB$1,B48=$AA$1,B48=$AB$1,B49=$AA$1,,B49=$AB$1),0,1)))</f>
        <v>0</v>
      </c>
      <c r="AB47" s="344">
        <f>IF($A47&gt;='FG1125way_Regular Symbol(2wild)'!E$16,"",IF(C47=0,"",IF(OR(C47=$AA$1,C47=$AB$1,C48=$AA$1,C48=$AB$1,C49=$AA$1,,C49=$AB$1),0,1)))</f>
        <v>1</v>
      </c>
      <c r="AC47" s="3">
        <f>IF($A47&gt;='FG1125way_Regular Symbol(2wild)'!F$16,"",IF(D47=0,"",IF(OR(D47=$AA$1,D47=$AB$1,D48=$AA$1,D48=$AB$1,D49=$AA$1,D49=$AB$1,D50=$AA$1,D50=$AB$1,D51=$AA$1,D51=$AB$1),0,1)))</f>
        <v>1</v>
      </c>
      <c r="AD47" s="3">
        <f>IF($A47&gt;='FG1125way_Regular Symbol(2wild)'!G$16,"",IF(E47=0,"",IF(OR(E47=$AA$1,E47=$AB$1,E48=$AA$1,E48=$AB$1,E49=$AA$1,E49=$AB$1,E50=$AA$1,E50=$AB$1,E51=$AA$1,E51=$AB$1),0,1)))</f>
        <v>1</v>
      </c>
      <c r="AE47" s="3">
        <f>IF($A47&gt;='FG1125way_Regular Symbol(2wild)'!H$16,"",IF(F47=0,"",IF(OR(F47=$AA$1,F47=$AB$1,F48=$AA$1,F48=$AB$1,F49=$AA$1,F49=$AB$1,F50=$AA$1,F50=$AB$1,F51=$AA$1,F51=$AB$1),0,1)))</f>
        <v>1</v>
      </c>
      <c r="AG47" s="344">
        <f>IF($A47&gt;='FG1125way_Regular Symbol(2wild)'!D$16,"",IF(B47=0,"",IF(OR(B47=$AG$1,B47=$AH$1,B48=$AG$1,B48=$AH$1,B49=$AG$1,B49=$AH$1),0,1)))</f>
        <v>1</v>
      </c>
      <c r="AH47" s="344">
        <f>IF($A47&gt;='FG1125way_Regular Symbol(2wild)'!E$16,"",IF(C47=0,"",IF(OR(C47=$AG$1,C47=$AH$1,C48=$AG$1,C48=$AH$1,C49=$AG$1,C49=$AH$1),0,1)))</f>
        <v>1</v>
      </c>
      <c r="AI47" s="3">
        <f>IF($A47&gt;='FG1125way_Regular Symbol(2wild)'!F$16,"",IF(D47=0,"",IF(OR(D47=$AG$1,D47=$AH$1,D48=$AG$1,D48=$AH$1,D49=$AG$1,D49=$AH$1,D50=$AG$1,D50=$AH$1,D51=$AG$1,D51=$AH$1),0,1)))</f>
        <v>1</v>
      </c>
      <c r="AJ47" s="3">
        <f>IF($A47&gt;='FG1125way_Regular Symbol(2wild)'!G$16,"",IF(E47=0,"",IF(OR(E47=$AG$1,E47=$AH$1,E48=$AG$1,E48=$AH$1,E49=$AG$1,E49=$AH$1,E50=$AG$1,E50=$AH$1,E51=$AG$1,E51=$AH$1),0,1)))</f>
        <v>1</v>
      </c>
      <c r="AK47" s="3">
        <f>IF($A47&gt;='FG1125way_Regular Symbol(2wild)'!H$16,"",IF(F47=0,"",IF(OR(F47=$AG$1,F47=$AH$1,F48=$AG$1,F48=$AH$1,F49=$AG$1,F49=$AH$1,F50=$AG$1,F50=$AH$1,F51=$AG$1,F51=$AH$1),0,1)))</f>
        <v>1</v>
      </c>
      <c r="AM47" s="344">
        <f>IF($A47&gt;='FG1125way_Regular Symbol(2wild)'!D$16,"",IF(B47=0,"",IF(OR(B47=$AM$1,B47=$AN$1,B48=$AM$1,B48=$AN$1,B49=$AM$1,B49=$AN$1),0,1)))</f>
        <v>1</v>
      </c>
      <c r="AN47" s="344">
        <f>IF($A47&gt;='FG1125way_Regular Symbol(2wild)'!E$16,"",IF(C47=0,"",IF(OR(C47=$AM$1,C47=$AN$1,C48=$AM$1,C48=$AN$1,C49=$AM$1,C49=$AN$1),0,1)))</f>
        <v>1</v>
      </c>
      <c r="AO47" s="3">
        <f>IF($A47&gt;='FG1125way_Regular Symbol(2wild)'!F$16,"",IF(D47=0,"",IF(OR(D47=$AM$1,D47=$AN$1,D48=$AM$1,D48=$AN$1,D49=$AM$1,D49=$AN$1,D50=$AM$1,D50=$AN$1,D51=$AM$1,D51=$AN$1),0,1)))</f>
        <v>0</v>
      </c>
      <c r="AP47" s="3">
        <f>IF($A47&gt;='FG1125way_Regular Symbol(2wild)'!G$16,"",IF(E47=0,"",IF(OR(E47=$AM$1,E47=$AN$1,E48=$AM$1,E48=$AN$1,E49=$AM$1,E49=$AN$1,E50=$AM$1,E50=$AN$1,E51=$AM$1,E51=$AN$1),0,1)))</f>
        <v>0</v>
      </c>
      <c r="AQ47" s="3">
        <f>IF($A47&gt;='FG1125way_Regular Symbol(2wild)'!H$16,"",IF(F47=0,"",IF(OR(F47=$AM$1,F47=$AN$1,F48=$AM$1,F48=$AN$1,F49=$AM$1,F49=$AN$1,F50=$AM$1,F50=$AN$1,F51=$AM$1,F51=$AN$1),0,1)))</f>
        <v>1</v>
      </c>
      <c r="AS47" s="344">
        <f>IF($A47&gt;='FG1125way_Regular Symbol(2wild)'!D$16,"",IF(B47=0,"",IF(OR(B47=$AM$1,B47=$AT$1,B48=$AM$1,B48=$AT$1,B49=$AM$1,B49=$AT$1),0,1)))</f>
        <v>1</v>
      </c>
      <c r="AT47" s="344">
        <f>IF($A47&gt;='FG1125way_Regular Symbol(2wild)'!E$16,"",IF(C47=0,"",IF(OR(C47=$AM$1,C47=$AT$1,C48=$AM$1,C48=$AT$1,C49=$AM$1,C49=$AT$1),0,1)))</f>
        <v>1</v>
      </c>
      <c r="AU47" s="3">
        <f>IF($A47&gt;='FG1125way_Regular Symbol(2wild)'!F$16,"",IF(D47=0,"",IF(OR(D47=$AM$1,D47=$AT$1,D48=$AM$1,D48=$AT$1,D49=$AM$1,D49=$AT$1,D50=$AM$1,D50=$AT$1,D51=$AM$1,D51=$AT$1),0,1)))</f>
        <v>1</v>
      </c>
      <c r="AV47" s="3">
        <f>IF($A47&gt;='FG1125way_Regular Symbol(2wild)'!G$16,"",IF(E47=0,"",IF(OR(E47=$AM$1,E47=$AT$1,E48=$AM$1,E48=$AT$1,E49=$AM$1,E49=$AT$1,E50=$AM$1,E50=$AT$1,E51=$AM$1,E51=$AT$1),0,1)))</f>
        <v>1</v>
      </c>
      <c r="AW47" s="3">
        <f>IF($A47&gt;='FG1125way_Regular Symbol(2wild)'!H$16,"",IF(F47=0,"",IF(OR(F47=$AM$1,F47=$AT$1,F48=$AM$1,F48=$AT$1,F49=$AM$1,F49=$AT$1,F50=$AM$1,F50=$AT$1,F51=$AM$1,F51=$AT$1),0,1)))</f>
        <v>1</v>
      </c>
      <c r="AY47" s="344">
        <f>IF($A47&gt;='FG1125way_Regular Symbol(2wild)'!D$16,"",IF(B47=0,"",IF(OR(B47=$AM$1,B47=$AZ$1,B48=$AM$1,B48=$AZ$1,B49=$AM$1,B49=$AZ$1),0,1)))</f>
        <v>1</v>
      </c>
      <c r="AZ47" s="344">
        <f>IF($A47&gt;='FG1125way_Regular Symbol(2wild)'!E$16,"",IF(C47=0,"",IF(OR(C47=$AM$1,C47=$AZ$1,C48=$AM$1,C48=$AZ$1,C49=$AM$1,C49=$AZ$1),0,1)))</f>
        <v>1</v>
      </c>
      <c r="BA47" s="3">
        <f>IF($A47&gt;='FG1125way_Regular Symbol(2wild)'!F$16,"",IF(D47=0,"",IF(OR(D47=$AM$1,D47=$AZ$1,D48=$AM$1,D48=$AZ$1,D49=$AM$1,D49=$AZ$1,D50=$AM$1,D50=$AZ$1,D51=$AM$1,D51=$AZ$1),0,1)))</f>
        <v>1</v>
      </c>
      <c r="BB47" s="3">
        <f>IF($A47&gt;='FG1125way_Regular Symbol(2wild)'!G$16,"",IF(E47=0,"",IF(OR(E47=$AM$1,E47=$AZ$1,E48=$AM$1,E48=$AZ$1,E49=$AM$1,E49=$AZ$1,E50=$AM$1,E50=$AZ$1,E51=$AM$1,E51=$AZ$1),0,1)))</f>
        <v>1</v>
      </c>
      <c r="BC47" s="3">
        <f>IF($A47&gt;='FG1125way_Regular Symbol(2wild)'!H$16,"",IF(F47=0,"",IF(OR(F47=$AM$1,F47=$AZ$1,F48=$AM$1,F48=$AZ$1,F49=$AM$1,F49=$AZ$1,F50=$AM$1,F50=$AZ$1,F51=$AM$1,F51=$AZ$1),0,1)))</f>
        <v>0</v>
      </c>
      <c r="BE47" s="344">
        <f>IF($A47&gt;='FG_576way_Regular Symbol(2wild)'!D$16,"",IF(B47=0,"",IF(OR(B47=$AM$1,B47=$BF$1,B48=$AM$1,B48=$BF$1,B49=$AM$1,B49=$BF$1),0,1)))</f>
        <v>1</v>
      </c>
      <c r="BF47" s="344">
        <f>IF($A47&gt;='FG_576way_Regular Symbol(2wild)'!E$16,"",IF(C47=0,"",IF(OR(C47=$AM$1,C47=$BF$1,C48=$AM$1,C48=$BF$1,C49=$AM$1,C49=$BF$1),0,1)))</f>
        <v>1</v>
      </c>
      <c r="BG47" s="3">
        <f>IF($A47&gt;='FG_576way_Regular Symbol(2wild)'!F$16,"",IF(D47=0,"",IF(OR(D47=$AM$1,D47=$BF$1,D48=$AM$1,D48=$BF$1,D49=$AM$1,D49=$BF$1,D50=$AM$1,D50=$BF$1,D51=$AM$1,D51=$BF$1),0,1)))</f>
        <v>1</v>
      </c>
      <c r="BH47" s="3">
        <f>IF($A47&gt;='FG_576way_Regular Symbol(2wild)'!G$16,"",IF(E47=0,"",IF(OR(E47=$AM$1,E47=$BF$1,E48=$AM$1,E48=$BF$1,E49=$AM$1,E49=$BF$1,E50=$AM$1,E50=$BF$1,E51=$AM$1,E51=$BF$1),0,1)))</f>
        <v>1</v>
      </c>
      <c r="BI47" s="3">
        <f>IF($A47&gt;='FG_576way_Regular Symbol(2wild)'!H$16,"",IF(F47=0,"",IF(OR(F47=$AM$1,F47=$BF$1,F48=$AM$1,F48=$BF$1,F49=$AM$1,F49=$BF$1,F50=$AM$1,F50=$BF$1,F51=$AM$1,F51=$BF$1),0,1)))</f>
        <v>1</v>
      </c>
      <c r="BK47" s="344">
        <f>IF($A47&gt;='FG_576way_Regular Symbol(2wild)'!D$16,"",IF(B47=0,"",IF(OR(B47=$AM$1,B47=$BL$1,B48=$AM$1,B48=$BL$1,B49=$AM$1,B49=$BL$1),0,1)))</f>
        <v>1</v>
      </c>
      <c r="BL47" s="344">
        <f>IF($A47&gt;='FG_576way_Regular Symbol(2wild)'!E$16,"",IF(C47=0,"",IF(OR(C47=$AM$1,C47=$BL$1,C48=$AM$1,C48=$BL$1,C49=$AM$1,C49=$BL$1),0,1)))</f>
        <v>1</v>
      </c>
      <c r="BM47" s="3">
        <f>IF($A47&gt;='FG_576way_Regular Symbol(2wild)'!F$16,"",IF(D47=0,"",IF(OR(D47=$AM$1,D47=$BL$1,D48=$AM$1,D48=$BL$1,D49=$AM$1,D49=$BL$1,D50=$AM$1,D50=$BL$1),0,1)))</f>
        <v>1</v>
      </c>
      <c r="BN47" s="3">
        <f>IF($A47&gt;='FG_576way_Regular Symbol(2wild)'!G$16,"",IF(E47=0,"",IF(OR(E47=$AM$1,E47=$BL$1,E48=$AM$1,E48=$BL$1,E49=$AM$1,E49=$BL$1,E50=$AM$1,E50=$BL$1),0,1)))</f>
        <v>1</v>
      </c>
      <c r="BO47" s="3">
        <f>IF($A47&gt;='FG_576way_Regular Symbol(2wild)'!H$16,"",IF(F47=0,"",IF(OR(F47=$AM$1,F47=$BL$1,F48=$AM$1,F48=$BL$1,F49=$AM$1,F49=$BL$1,F50=$AM$1,F50=$BL$1),0,1)))</f>
        <v>1</v>
      </c>
      <c r="BQ47" s="3">
        <f>IF($A47&gt;='FG1125way_Regular Symbol(2wild)'!D$16,"",IF(B47=0,"",IF(OR(B47=$BQ$1,B47=$BR$1,B48=$BQ$1,B48=$BR$1,B49=$BQ$1,B49=$BR$1),0,1)))</f>
        <v>0</v>
      </c>
      <c r="BR47" s="3">
        <f>IF($A47&gt;='FG1125way_Regular Symbol(2wild)'!E$16,"",IF(C47=0,"",IF(OR(C47=$BQ$1,C47=$BR$1,C48=$BQ$1,C48=$BR$1,C49=$BQ$1,C49=$BR$1),0,1)))</f>
        <v>1</v>
      </c>
      <c r="BS47" s="3">
        <f>IF($A47&gt;='FG1125way_Regular Symbol(2wild)'!F$16,"",IF(D47=0,"",IF(OR(D47=$BQ$1,D47=$BR$1,D48=$BQ$1,D48=$BR$1,D49=$BQ$1,D49=$BR$1,D50=$BQ$1,D50=$BR$1,D51=$BQ$1,D51=$BR$1),0,1)))</f>
        <v>1</v>
      </c>
      <c r="BT47" s="3">
        <f>IF($A47&gt;='FG1125way_Regular Symbol(2wild)'!G$16,"",IF(E47=0,"",IF(OR(E47=$BQ$1,E47=$BR$1,E48=$BQ$1,E48=$BR$1,E49=$BQ$1,E49=$BR$1,E50=$BQ$1,E50=$BR$1,E51=$BQ$1,E51=$BR$1),0,1)))</f>
        <v>0</v>
      </c>
      <c r="BU47" s="3">
        <f>IF($A47&gt;='FG1125way_Regular Symbol(2wild)'!H$16,"",IF(F47=0,"",IF(OR(F47=$BQ$1,F47=$BR$1,F48=$BQ$1,F48=$BR$1,F49=$BQ$1,F49=$BR$1,F50=$BQ$1,F50=$BR$1,F51=$BQ$1,F51=$BR$1),0,1)))</f>
        <v>1</v>
      </c>
      <c r="BW47" s="3">
        <f>IF($A47&gt;='FG1125way_Regular Symbol(2wild)'!D$16,"",IF(B47=0,"",IF(OR(B47=$BW$1,B48=$BW$1,B49=$BW$1,B47=$BX$1,B48=$BX$1,B49=$BX$1),0,1)))</f>
        <v>1</v>
      </c>
      <c r="BX47" s="3">
        <f>IF($A47&gt;='FG1125way_Regular Symbol(2wild)'!E$16,"",IF(C47=0,"",IF(OR(C47=$BW$1,C48=$BW$1,C49=$BW$1,C47=$BX$1,C48=$BX$1,C49=$BX$1),0,1)))</f>
        <v>1</v>
      </c>
      <c r="BY47" s="3">
        <f>IF($A47&gt;='FG1125way_Regular Symbol(2wild)'!F$16,"",IF(D47=0,"",IF(OR(D47=$BW$1,D48=$BW$1,D49=$BW$1,D47=$BX$1,D48=$BX$1,D49=$BX$1,D50=$BW$1,D50=$BX$1,D51=$BW$1,D51=$BX$1),0,1)))</f>
        <v>0</v>
      </c>
      <c r="BZ47" s="3">
        <f>IF($A47&gt;='FG1125way_Regular Symbol(2wild)'!G$16,"",IF(E47=0,"",IF(OR(E47=$BW$1,E48=$BW$1,E49=$BW$1,E47=$BX$1,E48=$BX$1,E49=$BX$1,E50=$BW$1,E50=$BX$1,E51=$BW$1,E51=$BX$1),0,1)))</f>
        <v>0</v>
      </c>
      <c r="CA47" s="3">
        <f>IF($A47&gt;='FG1125way_Regular Symbol(2wild)'!H$16,"",IF(F47=0,"",IF(OR(F47=$BW$1,F48=$BW$1,F49=$BW$1,F47=$BX$1,F48=$BX$1,F49=$BX$1,F50=$BW$1,F50=$BX$1,F51=$BW$1,F51=$BX$1),0,1)))</f>
        <v>0</v>
      </c>
      <c r="CC47" s="3">
        <f>IF($A47&gt;='FG1125way_Regular Symbol(2wild)'!D$16,"",IF(B47=0,"",IF(OR(B47=$BW$1,B48=$BW$1,B49=$BW$1,B47=$CD$1,B48=$CD$1,B49=$CD$1),0,1)))</f>
        <v>1</v>
      </c>
      <c r="CD47" s="3">
        <f>IF($A47&gt;='FG1125way_Regular Symbol(2wild)'!E$16,"",IF(C47=0,"",IF(OR(C47=$BW$1,C48=$BW$1,C49=$BW$1,C47=$CD$1,C48=$CD$1,C49=$CD$1),0,1)))</f>
        <v>1</v>
      </c>
      <c r="CE47" s="3">
        <f>IF($A47&gt;='FG1125way_Regular Symbol(2wild)'!F$16,"",IF(D47=0,"",IF(OR(D47=$BW$1,D48=$BW$1,D49=$BW$1,D47=$CD$1,D48=$CD$1,D49=$CD$1,D50=$BW$1,D50=$CD$1,D51=$BW$1,D51=$CD$1),0,1)))</f>
        <v>1</v>
      </c>
      <c r="CF47" s="3">
        <f>IF($A47&gt;='FG1125way_Regular Symbol(2wild)'!G$16,"",IF(E47=0,"",IF(OR(E47=$BW$1,E48=$BW$1,E49=$BW$1,E47=$CD$1,E48=$CD$1,E49=$CD$1,E50=$BW$1,E50=$CD$1,E51=$BW$1,E51=$CD$1),0,1)))</f>
        <v>0</v>
      </c>
      <c r="CG47" s="3">
        <f>IF($A47&gt;='FG1125way_Regular Symbol(2wild)'!H$16,"",IF(F47=0,"",IF(OR(F47=$BW$1,F48=$BW$1,F49=$BW$1,F47=$CD$1,F48=$CD$1,F49=$CD$1,F50=$BW$1,F50=$CD$1,F51=$BW$1,F51=$CD$1),0,1)))</f>
        <v>1</v>
      </c>
      <c r="CI47" s="3">
        <f>IF($A47&gt;='FG1125way_Regular Symbol(2wild)'!D$16,"",IF(B47=0,"",IF(OR(B47=$BW$1,B48=$BW$1,B49=$BW$1,B47=$CJ$1,B48=$CJ$1,B49=$CJ$1),0,1)))</f>
        <v>1</v>
      </c>
      <c r="CJ47" s="3">
        <f>IF($A47&gt;='FG1125way_Regular Symbol(2wild)'!E$16,"",IF(C47=0,"",IF(OR(C47=$BW$1,C48=$BW$1,C49=$BW$1,C47=$CJ$1,C48=$CJ$1,C49=$CJ$1),0,1)))</f>
        <v>0</v>
      </c>
      <c r="CK47" s="3">
        <f>IF($A47&gt;='FG1125way_Regular Symbol(2wild)'!F$16,"",IF(D47=0,"",IF(OR(D47=$BW$1,D48=$BW$1,D49=$BW$1,D47=$CJ$1,D48=$CJ$1,D49=$CJ$1,D50=$BW$1,D50=$CJ$1,D51=$BW$1,D51=$CJ$1),0,1)))</f>
        <v>1</v>
      </c>
      <c r="CL47" s="3">
        <f>IF($A47&gt;='FG1125way_Regular Symbol(2wild)'!G$16,"",IF(E47=0,"",IF(OR(E47=$BW$1,E48=$BW$1,E49=$BW$1,E47=$CJ$1,E48=$CJ$1,E49=$CJ$1,E50=$BW$1,E50=$CJ$1,E51=$BW$1,E51=$CJ$1),0,1)))</f>
        <v>1</v>
      </c>
      <c r="CM47" s="3">
        <f>IF($A47&gt;='FG1125way_Regular Symbol(2wild)'!H$16,"",IF(F47=0,"",IF(OR(F47=$BW$1,F48=$BW$1,F49=$BW$1,F47=$CJ$1,F48=$CJ$1,F49=$CJ$1,F50=$BW$1,F50=$CJ$1,F51=$BW$1,F51=$CJ$1),0,1)))</f>
        <v>0</v>
      </c>
      <c r="CO47" s="3">
        <f>IF($A47&gt;='FG1125way_Regular Symbol(2wild)'!D$16,"",IF(B47=0,"",IF(OR(B47=$BW$1,B48=$BW$1,B49=$BW$1,B47=$CP$1,B48=$CP$1,B49=$CP$1),0,1)))</f>
        <v>0</v>
      </c>
      <c r="CP47" s="3">
        <f>IF($A47&gt;='FG1125way_Regular Symbol(2wild)'!E$16,"",IF(C47=0,"",IF(OR(C47=$BW$1,C48=$BW$1,C49=$BW$1,C47=$CP$1,C48=$CP$1,C49=$CP$1),0,1)))</f>
        <v>1</v>
      </c>
      <c r="CQ47" s="3">
        <f>IF($A47&gt;='FG1125way_Regular Symbol(2wild)'!F$16,"",IF(D47=0,"",IF(OR(D47=$BW$1,D48=$BW$1,D49=$BW$1,D47=$CP$1,D48=$CP$1,D49=$CP$1,D50=$BW$1,D50=$CP$1,D51=$BW$1,D51=$CP$1),0,1)))</f>
        <v>0</v>
      </c>
      <c r="CR47" s="3">
        <f>IF($A47&gt;='FG1125way_Regular Symbol(2wild)'!G$16,"",IF(E47=0,"",IF(OR(E47=$BW$1,E48=$BW$1,E49=$BW$1,E47=$CP$1,E48=$CP$1,E49=$CP$1,E50=$BW$1,E50=$CP$1,E51=$BW$1,E51=$CP$1),0,1)))</f>
        <v>1</v>
      </c>
      <c r="CS47" s="3">
        <f>IF($A47&gt;='FG1125way_Regular Symbol(2wild)'!H$16,"",IF(F47=0,"",IF(OR(F47=$BW$1,F48=$BW$1,F49=$BW$1,F47=$CP$1,F48=$CP$1,F49=$CP$1,F50=$BW$1,F50=$CP$1,F51=$BW$1,F51=$CP$1),0,1)))</f>
        <v>0</v>
      </c>
      <c r="CU47" s="3">
        <f>IF($A47&gt;='FG1125way_Regular Symbol(2wild)'!D$16,"",IF(B47=0,"",IF(OR(B47=$BW$1,B48=$BW$1,B49=$BW$1,B47=$CV$1,B48=$CV$1,B49=$CV$1),0,1)))</f>
        <v>1</v>
      </c>
      <c r="CV47" s="3">
        <f>IF($A47&gt;='FG1125way_Regular Symbol(2wild)'!E$16,"",IF(C47=0,"",IF(OR(C47=$BW$1,C48=$BW$1,C49=$BW$1,C47=$CV$1,C48=$CV$1,C49=$CV$1),0,1)))</f>
        <v>1</v>
      </c>
      <c r="CW47" s="3">
        <f>IF($A47&gt;='FG1125way_Regular Symbol(2wild)'!F$16,"",IF(D47=0,"",IF(OR(D47=$BW$1,D48=$BW$1,D49=$BW$1,D47=$CV$1,D48=$CV$1,D49=$CV$1,D50=$BW$1,D50=$CV$1,D51=$BW$1,D51=$CV$1),0,1)))</f>
        <v>1</v>
      </c>
      <c r="CX47" s="3">
        <f>IF($A47&gt;='FG1125way_Regular Symbol(2wild)'!G$16,"",IF(E47=0,"",IF(OR(E47=$BW$1,E48=$BW$1,E49=$BW$1,E47=$CV$1,E48=$CV$1,E49=$CV$1,E50=$BW$1,E50=$CV$1,E51=$BW$1,E51=$CV$1),0,1)))</f>
        <v>1</v>
      </c>
      <c r="CY47" s="3">
        <f>IF($A47&gt;='FG1125way_Regular Symbol(2wild)'!H$16,"",IF(F47=0,"",IF(OR(F47=$BW$1,F48=$BW$1,F49=$BW$1,F47=$CV$1,F48=$CV$1,F49=$CV$1,F50=$BW$1,F50=$CV$1,F51=$BW$1,F51=$CV$1),0,1)))</f>
        <v>1</v>
      </c>
    </row>
    <row r="48" spans="1:103">
      <c r="A48" s="337">
        <f>IF('FG_243way_Regular Symbol'!L47="","",'FG_243way_Regular Symbol'!L47)</f>
        <v>44</v>
      </c>
      <c r="B48" s="191" t="str">
        <f>IF('FG_576way_Regular Symbol(2wild)'!Q47="",
IF($A48-'FG_576way_Regular Symbol(2wild)'!D$16&gt;='FG_1125way_RegularＸ_W()'!B$2-1,"",VLOOKUP($A48-'FG_243way_Regular Symbol'!D$16,'FG_576way_Regular Symbol(2wild)'!$P$3:$U$99,'FG_1125way_RegularＸ_W()'!B$3+1,FALSE)),
'FG_576way_Regular Symbol(2wild)'!Q47)</f>
        <v>A</v>
      </c>
      <c r="C48" s="191" t="str">
        <f>IF('FG_576way_Regular Symbol(2wild)'!R47="",
IF($A48-'FG_576way_Regular Symbol(2wild)'!E$16&gt;='FG_1125way_RegularＸ_W()'!C$2-1,"",VLOOKUP($A48-'FG_243way_Regular Symbol'!E$16,'FG_576way_Regular Symbol(2wild)'!$P$3:$U$99,'FG_1125way_RegularＸ_W()'!C$3+1,FALSE)),
'FG_576way_Regular Symbol(2wild)'!R47)</f>
        <v>M2</v>
      </c>
      <c r="D48" s="191" t="str">
        <f>IF('FG_576way_Regular Symbol(2wild)'!S47="",
IF($A48-'FG_576way_Regular Symbol(2wild)'!F$16&gt;='FG_1125way_RegularＸ_W()'!D$2-1,"",VLOOKUP($A48-'FG_243way_Regular Symbol'!F$16,'FG_576way_Regular Symbol(2wild)'!$P$3:$U$99,'FG_1125way_RegularＸ_W()'!D$3+1,FALSE)),
'FG_576way_Regular Symbol(2wild)'!S47)</f>
        <v>M5</v>
      </c>
      <c r="E48" s="191" t="str">
        <f>IF('FG_576way_Regular Symbol(2wild)'!T47="",
IF($A48-'FG_576way_Regular Symbol(2wild)'!G$16&gt;='FG_1125way_RegularＸ_W()'!E$2-1,"",VLOOKUP($A48-'FG_243way_Regular Symbol'!G$16,'FG_576way_Regular Symbol(2wild)'!$P$3:$U$99,'FG_1125way_RegularＸ_W()'!E$3+1,FALSE)),
'FG_576way_Regular Symbol(2wild)'!T47)</f>
        <v>M5</v>
      </c>
      <c r="F48" s="191" t="str">
        <f>IF('FG_576way_Regular Symbol(2wild)'!U47="",
IF($A48-'FG_576way_Regular Symbol(2wild)'!H$16&gt;='FG_1125way_RegularＸ_W()'!F$2-1,"",VLOOKUP($A48-'FG_243way_Regular Symbol'!H$16,'FG_576way_Regular Symbol(2wild)'!$P$3:$U$99,'FG_1125way_RegularＸ_W()'!F$3+1,FALSE)),
'FG_576way_Regular Symbol(2wild)'!U47)</f>
        <v>BN</v>
      </c>
      <c r="N48" s="363">
        <f t="shared" si="1"/>
        <v>44</v>
      </c>
      <c r="O48" s="344">
        <f>IF($A48&gt;='FG1125way_Regular Symbol(2wild)'!D$16,"",IF(B48="","",IF(OR(B48=$O$1,B48=$P$1,B49=$O$1,B49=$P$1,B50=$O$1,B50=$P$1),0,1)))</f>
        <v>1</v>
      </c>
      <c r="P48" s="344">
        <f>IF($A48&gt;='FG1125way_Regular Symbol(2wild)'!E$16,"",IF(C48="","",IF(OR(C48=$O$1,C48=$P$1,C49=$O$1,C49=$P$1,C50=$O$1,C50=$P$1),0,1)))</f>
        <v>1</v>
      </c>
      <c r="Q48" s="344">
        <f>IF($A48&gt;='FG1125way_Regular Symbol(2wild)'!F$16,"",IF(D48="","",IF(OR(D48=$O$1,D48=$P$1,D49=$O$1,D49=$P$1,D50=$O$1,D50=$P$1,D51=$O$1,D51=$P$1,D52=$O$1,D52=$P$1),0,1)))</f>
        <v>1</v>
      </c>
      <c r="R48" s="344">
        <f>IF($A48&gt;='FG1125way_Regular Symbol(2wild)'!G$16,"",IF(E48="","",IF(OR(E48=$O$1,E48=$P$1,E49=$O$1,E49=$P$1,E50=$O$1,E50=$P$1,E51=$O$1,E51=$P$1,E52=$O$1,E52=$P$1),0,1)))</f>
        <v>1</v>
      </c>
      <c r="S48" s="344">
        <f>IF($A48&gt;='FG1125way_Regular Symbol(2wild)'!H$16,"",IF(F48="","",IF(OR(F48=$O$1,F48=$P$1,F49=$O$1,F49=$P$1,F50=$O$1,F50=$P$1,F51=$O$1,F51=$P$1,F52=$O$1,F52=$P$1),0,1)))</f>
        <v>0</v>
      </c>
      <c r="U48" s="344">
        <f>IF($A48&gt;='FG1125way_Regular Symbol(2wild)'!D$16,"",IF(B48=0,"",IF(OR(B48=$U$1,B48=$V$1,B49=$U$1,B49=$V$1,B50=$U$1,B50=$V$1),0,1)))</f>
        <v>1</v>
      </c>
      <c r="V48" s="344">
        <f>IF($A48&gt;='FG1125way_Regular Symbol(2wild)'!E$16,"",IF(C48=0,"",IF(OR(C48=$U$1,C48=$V$1,C49=$U$1,C49=$V$1,C50=$U$1,C50=$V$1),0,1)))</f>
        <v>0</v>
      </c>
      <c r="W48" s="3">
        <f>IF($A48&gt;='FG1125way_Regular Symbol(2wild)'!F$16,"",IF(D48=0,"",IF(OR(D48=$U$1,D48=$V$1,D49=$U$1,D49=$V$1,D50=$U$1,D50=$V$1,D51=$U$1,D51=$V$1,D52=$U$1,D52=$V$1),0,1)))</f>
        <v>1</v>
      </c>
      <c r="X48" s="3">
        <f>IF($A48&gt;='FG1125way_Regular Symbol(2wild)'!G$16,"",IF(E48=0,"",IF(OR(E48=$U$1,E48=$V$1,E49=$U$1,E49=$V$1,E50=$U$1,E50=$V$1,E51=$U$1,E51=$V$1,E52=$U$1,E52=$V$1),0,1)))</f>
        <v>1</v>
      </c>
      <c r="Y48" s="3">
        <f>IF($A48&gt;='FG1125way_Regular Symbol(2wild)'!H$16,"",IF(F48=0,"",IF(OR(F48=$U$1,F48=$V$1,F49=$U$1,F49=$V$1,F50=$U$1,F50=$V$1,F51=$U$1,F51=$V$1,F52=$U$1,F52=$V$1),0,1)))</f>
        <v>1</v>
      </c>
      <c r="AA48" s="344">
        <f>IF($A48&gt;='FG1125way_Regular Symbol(2wild)'!D$16,"",IF(B48=0,"",IF(OR(B48=$AA$1,B48=$AB$1,B49=$AA$1,B49=$AB$1,B50=$AA$1,,B50=$AB$1),0,1)))</f>
        <v>1</v>
      </c>
      <c r="AB48" s="344">
        <f>IF($A48&gt;='FG1125way_Regular Symbol(2wild)'!E$16,"",IF(C48=0,"",IF(OR(C48=$AA$1,C48=$AB$1,C49=$AA$1,C49=$AB$1,C50=$AA$1,,C50=$AB$1),0,1)))</f>
        <v>0</v>
      </c>
      <c r="AC48" s="3">
        <f>IF($A48&gt;='FG1125way_Regular Symbol(2wild)'!F$16,"",IF(D48=0,"",IF(OR(D48=$AA$1,D48=$AB$1,D49=$AA$1,D49=$AB$1,D50=$AA$1,D50=$AB$1,D51=$AA$1,D51=$AB$1,D52=$AA$1,D52=$AB$1),0,1)))</f>
        <v>1</v>
      </c>
      <c r="AD48" s="3">
        <f>IF($A48&gt;='FG1125way_Regular Symbol(2wild)'!G$16,"",IF(E48=0,"",IF(OR(E48=$AA$1,E48=$AB$1,E49=$AA$1,E49=$AB$1,E50=$AA$1,E50=$AB$1,E51=$AA$1,E51=$AB$1,E52=$AA$1,E52=$AB$1),0,1)))</f>
        <v>0</v>
      </c>
      <c r="AE48" s="3">
        <f>IF($A48&gt;='FG1125way_Regular Symbol(2wild)'!H$16,"",IF(F48=0,"",IF(OR(F48=$AA$1,F48=$AB$1,F49=$AA$1,F49=$AB$1,F50=$AA$1,F50=$AB$1,F51=$AA$1,F51=$AB$1,F52=$AA$1,F52=$AB$1),0,1)))</f>
        <v>1</v>
      </c>
      <c r="AG48" s="344">
        <f>IF($A48&gt;='FG1125way_Regular Symbol(2wild)'!D$16,"",IF(B48=0,"",IF(OR(B48=$AG$1,B48=$AH$1,B49=$AG$1,B49=$AH$1,B50=$AG$1,B50=$AH$1),0,1)))</f>
        <v>1</v>
      </c>
      <c r="AH48" s="344">
        <f>IF($A48&gt;='FG1125way_Regular Symbol(2wild)'!E$16,"",IF(C48=0,"",IF(OR(C48=$AG$1,C48=$AH$1,C49=$AG$1,C49=$AH$1,C50=$AG$1,C50=$AH$1),0,1)))</f>
        <v>1</v>
      </c>
      <c r="AI48" s="3">
        <f>IF($A48&gt;='FG1125way_Regular Symbol(2wild)'!F$16,"",IF(D48=0,"",IF(OR(D48=$AG$1,D48=$AH$1,D49=$AG$1,D49=$AH$1,D50=$AG$1,D50=$AH$1,D51=$AG$1,D51=$AH$1,D52=$AG$1,D52=$AH$1),0,1)))</f>
        <v>1</v>
      </c>
      <c r="AJ48" s="3">
        <f>IF($A48&gt;='FG1125way_Regular Symbol(2wild)'!G$16,"",IF(E48=0,"",IF(OR(E48=$AG$1,E48=$AH$1,E49=$AG$1,E49=$AH$1,E50=$AG$1,E50=$AH$1,E51=$AG$1,E51=$AH$1,E52=$AG$1,E52=$AH$1),0,1)))</f>
        <v>1</v>
      </c>
      <c r="AK48" s="3">
        <f>IF($A48&gt;='FG1125way_Regular Symbol(2wild)'!H$16,"",IF(F48=0,"",IF(OR(F48=$AG$1,F48=$AH$1,F49=$AG$1,F49=$AH$1,F50=$AG$1,F50=$AH$1,F51=$AG$1,F51=$AH$1,F52=$AG$1,F52=$AH$1),0,1)))</f>
        <v>1</v>
      </c>
      <c r="AM48" s="344">
        <f>IF($A48&gt;='FG1125way_Regular Symbol(2wild)'!D$16,"",IF(B48=0,"",IF(OR(B48=$AM$1,B48=$AN$1,B49=$AM$1,B49=$AN$1,B50=$AM$1,B50=$AN$1),0,1)))</f>
        <v>1</v>
      </c>
      <c r="AN48" s="344">
        <f>IF($A48&gt;='FG1125way_Regular Symbol(2wild)'!E$16,"",IF(C48=0,"",IF(OR(C48=$AM$1,C48=$AN$1,C49=$AM$1,C49=$AN$1,C50=$AM$1,C50=$AN$1),0,1)))</f>
        <v>1</v>
      </c>
      <c r="AO48" s="3">
        <f>IF($A48&gt;='FG1125way_Regular Symbol(2wild)'!F$16,"",IF(D48=0,"",IF(OR(D48=$AM$1,D48=$AN$1,D49=$AM$1,D49=$AN$1,D50=$AM$1,D50=$AN$1,D51=$AM$1,D51=$AN$1,D52=$AM$1,D52=$AN$1),0,1)))</f>
        <v>0</v>
      </c>
      <c r="AP48" s="3">
        <f>IF($A48&gt;='FG1125way_Regular Symbol(2wild)'!G$16,"",IF(E48=0,"",IF(OR(E48=$AM$1,E48=$AN$1,E49=$AM$1,E49=$AN$1,E50=$AM$1,E50=$AN$1,E51=$AM$1,E51=$AN$1,E52=$AM$1,E52=$AN$1),0,1)))</f>
        <v>0</v>
      </c>
      <c r="AQ48" s="3">
        <f>IF($A48&gt;='FG1125way_Regular Symbol(2wild)'!H$16,"",IF(F48=0,"",IF(OR(F48=$AM$1,F48=$AN$1,F49=$AM$1,F49=$AN$1,F50=$AM$1,F50=$AN$1,F51=$AM$1,F51=$AN$1,F52=$AM$1,F52=$AN$1),0,1)))</f>
        <v>1</v>
      </c>
      <c r="AS48" s="344">
        <f>IF($A48&gt;='FG1125way_Regular Symbol(2wild)'!D$16,"",IF(B48=0,"",IF(OR(B48=$AM$1,B48=$AT$1,B49=$AM$1,B49=$AT$1,B50=$AM$1,B50=$AT$1),0,1)))</f>
        <v>1</v>
      </c>
      <c r="AT48" s="344">
        <f>IF($A48&gt;='FG1125way_Regular Symbol(2wild)'!E$16,"",IF(C48=0,"",IF(OR(C48=$AM$1,C48=$AT$1,C49=$AM$1,C49=$AT$1,C50=$AM$1,C50=$AT$1),0,1)))</f>
        <v>1</v>
      </c>
      <c r="AU48" s="3">
        <f>IF($A48&gt;='FG1125way_Regular Symbol(2wild)'!F$16,"",IF(D48=0,"",IF(OR(D48=$AM$1,D48=$AT$1,D49=$AM$1,D49=$AT$1,D50=$AM$1,D50=$AT$1,D51=$AM$1,D51=$AT$1,D52=$AM$1,D52=$AT$1),0,1)))</f>
        <v>1</v>
      </c>
      <c r="AV48" s="3">
        <f>IF($A48&gt;='FG1125way_Regular Symbol(2wild)'!G$16,"",IF(E48=0,"",IF(OR(E48=$AM$1,E48=$AT$1,E49=$AM$1,E49=$AT$1,E50=$AM$1,E50=$AT$1,E51=$AM$1,E51=$AT$1,E52=$AM$1,E52=$AT$1),0,1)))</f>
        <v>1</v>
      </c>
      <c r="AW48" s="3">
        <f>IF($A48&gt;='FG1125way_Regular Symbol(2wild)'!H$16,"",IF(F48=0,"",IF(OR(F48=$AM$1,F48=$AT$1,F49=$AM$1,F49=$AT$1,F50=$AM$1,F50=$AT$1,F51=$AM$1,F51=$AT$1,F52=$AM$1,F52=$AT$1),0,1)))</f>
        <v>1</v>
      </c>
      <c r="AY48" s="344">
        <f>IF($A48&gt;='FG1125way_Regular Symbol(2wild)'!D$16,"",IF(B48=0,"",IF(OR(B48=$AM$1,B48=$AZ$1,B49=$AM$1,B49=$AZ$1,B50=$AM$1,B50=$AZ$1),0,1)))</f>
        <v>1</v>
      </c>
      <c r="AZ48" s="344">
        <f>IF($A48&gt;='FG1125way_Regular Symbol(2wild)'!E$16,"",IF(C48=0,"",IF(OR(C48=$AM$1,C48=$AZ$1,C49=$AM$1,C49=$AZ$1,C50=$AM$1,C50=$AZ$1),0,1)))</f>
        <v>1</v>
      </c>
      <c r="BA48" s="3">
        <f>IF($A48&gt;='FG1125way_Regular Symbol(2wild)'!F$16,"",IF(D48=0,"",IF(OR(D48=$AM$1,D48=$AZ$1,D49=$AM$1,D49=$AZ$1,D50=$AM$1,D50=$AZ$1,D51=$AM$1,D51=$AZ$1,D52=$AM$1,D52=$AZ$1),0,1)))</f>
        <v>1</v>
      </c>
      <c r="BB48" s="3">
        <f>IF($A48&gt;='FG1125way_Regular Symbol(2wild)'!G$16,"",IF(E48=0,"",IF(OR(E48=$AM$1,E48=$AZ$1,E49=$AM$1,E49=$AZ$1,E50=$AM$1,E50=$AZ$1,E51=$AM$1,E51=$AZ$1,E52=$AM$1,E52=$AZ$1),0,1)))</f>
        <v>1</v>
      </c>
      <c r="BC48" s="3">
        <f>IF($A48&gt;='FG1125way_Regular Symbol(2wild)'!H$16,"",IF(F48=0,"",IF(OR(F48=$AM$1,F48=$AZ$1,F49=$AM$1,F49=$AZ$1,F50=$AM$1,F50=$AZ$1,F51=$AM$1,F51=$AZ$1,F52=$AM$1,F52=$AZ$1),0,1)))</f>
        <v>0</v>
      </c>
      <c r="BE48" s="344">
        <f>IF($A48&gt;='FG_576way_Regular Symbol(2wild)'!D$16,"",IF(B48=0,"",IF(OR(B48=$AM$1,B48=$BF$1,B49=$AM$1,B49=$BF$1,B50=$AM$1,B50=$BF$1),0,1)))</f>
        <v>1</v>
      </c>
      <c r="BF48" s="344">
        <f>IF($A48&gt;='FG_576way_Regular Symbol(2wild)'!E$16,"",IF(C48=0,"",IF(OR(C48=$AM$1,C48=$BF$1,C49=$AM$1,C49=$BF$1,C50=$AM$1,C50=$BF$1),0,1)))</f>
        <v>1</v>
      </c>
      <c r="BG48" s="3">
        <f>IF($A48&gt;='FG_576way_Regular Symbol(2wild)'!F$16,"",IF(D48=0,"",IF(OR(D48=$AM$1,D48=$BF$1,D49=$AM$1,D49=$BF$1,D50=$AM$1,D50=$BF$1,D51=$AM$1,D51=$BF$1,D52=$AM$1,D52=$BF$1),0,1)))</f>
        <v>1</v>
      </c>
      <c r="BH48" s="3">
        <f>IF($A48&gt;='FG_576way_Regular Symbol(2wild)'!G$16,"",IF(E48=0,"",IF(OR(E48=$AM$1,E48=$BF$1,E49=$AM$1,E49=$BF$1,E50=$AM$1,E50=$BF$1,E51=$AM$1,E51=$BF$1,E52=$AM$1,E52=$BF$1),0,1)))</f>
        <v>1</v>
      </c>
      <c r="BI48" s="3">
        <f>IF($A48&gt;='FG_576way_Regular Symbol(2wild)'!H$16,"",IF(F48=0,"",IF(OR(F48=$AM$1,F48=$BF$1,F49=$AM$1,F49=$BF$1,F50=$AM$1,F50=$BF$1,F51=$AM$1,F51=$BF$1,F52=$AM$1,F52=$BF$1),0,1)))</f>
        <v>1</v>
      </c>
      <c r="BK48" s="344">
        <f>IF($A48&gt;='FG_576way_Regular Symbol(2wild)'!D$16,"",IF(B48=0,"",IF(OR(B48=$AM$1,B48=$BL$1,B49=$AM$1,B49=$BL$1,B50=$AM$1,B50=$BL$1),0,1)))</f>
        <v>1</v>
      </c>
      <c r="BL48" s="344">
        <f>IF($A48&gt;='FG_576way_Regular Symbol(2wild)'!E$16,"",IF(C48=0,"",IF(OR(C48=$AM$1,C48=$BL$1,C49=$AM$1,C49=$BL$1,C50=$AM$1,C50=$BL$1),0,1)))</f>
        <v>1</v>
      </c>
      <c r="BM48" s="3">
        <f>IF($A48&gt;='FG_576way_Regular Symbol(2wild)'!F$16,"",IF(D48=0,"",IF(OR(D48=$AM$1,D48=$BL$1,D49=$AM$1,D49=$BL$1,D50=$AM$1,D50=$BL$1,D51=$AM$1,D51=$BL$1),0,1)))</f>
        <v>1</v>
      </c>
      <c r="BN48" s="3">
        <f>IF($A48&gt;='FG_576way_Regular Symbol(2wild)'!G$16,"",IF(E48=0,"",IF(OR(E48=$AM$1,E48=$BL$1,E49=$AM$1,E49=$BL$1,E50=$AM$1,E50=$BL$1,E51=$AM$1,E51=$BL$1),0,1)))</f>
        <v>1</v>
      </c>
      <c r="BO48" s="3">
        <f>IF($A48&gt;='FG_576way_Regular Symbol(2wild)'!H$16,"",IF(F48=0,"",IF(OR(F48=$AM$1,F48=$BL$1,F49=$AM$1,F49=$BL$1,F50=$AM$1,F50=$BL$1,F51=$AM$1,F51=$BL$1),0,1)))</f>
        <v>1</v>
      </c>
      <c r="BQ48" s="3">
        <f>IF($A48&gt;='FG1125way_Regular Symbol(2wild)'!D$16,"",IF(B48=0,"",IF(OR(B48=$BQ$1,B48=$BR$1,B49=$BQ$1,B49=$BR$1,B50=$BQ$1,B50=$BR$1),0,1)))</f>
        <v>0</v>
      </c>
      <c r="BR48" s="3">
        <f>IF($A48&gt;='FG1125way_Regular Symbol(2wild)'!E$16,"",IF(C48=0,"",IF(OR(C48=$BQ$1,C48=$BR$1,C49=$BQ$1,C49=$BR$1,C50=$BQ$1,C50=$BR$1),0,1)))</f>
        <v>1</v>
      </c>
      <c r="BS48" s="3">
        <f>IF($A48&gt;='FG1125way_Regular Symbol(2wild)'!F$16,"",IF(D48=0,"",IF(OR(D48=$BQ$1,D48=$BR$1,D49=$BQ$1,D49=$BR$1,D50=$BQ$1,D50=$BR$1,D51=$BQ$1,D51=$BR$1,D52=$BQ$1,D52=$BR$1),0,1)))</f>
        <v>1</v>
      </c>
      <c r="BT48" s="3">
        <f>IF($A48&gt;='FG1125way_Regular Symbol(2wild)'!G$16,"",IF(E48=0,"",IF(OR(E48=$BQ$1,E48=$BR$1,E49=$BQ$1,E49=$BR$1,E50=$BQ$1,E50=$BR$1,E51=$BQ$1,E51=$BR$1,E52=$BQ$1,E52=$BR$1),0,1)))</f>
        <v>0</v>
      </c>
      <c r="BU48" s="3">
        <f>IF($A48&gt;='FG1125way_Regular Symbol(2wild)'!H$16,"",IF(F48=0,"",IF(OR(F48=$BQ$1,F48=$BR$1,F49=$BQ$1,F49=$BR$1,F50=$BQ$1,F50=$BR$1,F51=$BQ$1,F51=$BR$1,F52=$BQ$1,F52=$BR$1),0,1)))</f>
        <v>1</v>
      </c>
      <c r="BW48" s="3">
        <f>IF($A48&gt;='FG1125way_Regular Symbol(2wild)'!D$16,"",IF(B48=0,"",IF(OR(B48=$BW$1,B49=$BW$1,B50=$BW$1,B48=$BX$1,B49=$BX$1,B50=$BX$1),0,1)))</f>
        <v>1</v>
      </c>
      <c r="BX48" s="3">
        <f>IF($A48&gt;='FG1125way_Regular Symbol(2wild)'!E$16,"",IF(C48=0,"",IF(OR(C48=$BW$1,C49=$BW$1,C50=$BW$1,C48=$BX$1,C49=$BX$1,C50=$BX$1),0,1)))</f>
        <v>1</v>
      </c>
      <c r="BY48" s="3">
        <f>IF($A48&gt;='FG1125way_Regular Symbol(2wild)'!F$16,"",IF(D48=0,"",IF(OR(D48=$BW$1,D49=$BW$1,D50=$BW$1,D48=$BX$1,D49=$BX$1,D50=$BX$1,D51=$BW$1,D51=$BX$1,D52=$BW$1,D52=$BX$1),0,1)))</f>
        <v>0</v>
      </c>
      <c r="BZ48" s="3">
        <f>IF($A48&gt;='FG1125way_Regular Symbol(2wild)'!G$16,"",IF(E48=0,"",IF(OR(E48=$BW$1,E49=$BW$1,E50=$BW$1,E48=$BX$1,E49=$BX$1,E50=$BX$1,E51=$BW$1,E51=$BX$1,E52=$BW$1,E52=$BX$1),0,1)))</f>
        <v>0</v>
      </c>
      <c r="CA48" s="3">
        <f>IF($A48&gt;='FG1125way_Regular Symbol(2wild)'!H$16,"",IF(F48=0,"",IF(OR(F48=$BW$1,F49=$BW$1,F50=$BW$1,F48=$BX$1,F49=$BX$1,F50=$BX$1,F51=$BW$1,F51=$BX$1,F52=$BW$1,F52=$BX$1),0,1)))</f>
        <v>0</v>
      </c>
      <c r="CC48" s="3">
        <f>IF($A48&gt;='FG1125way_Regular Symbol(2wild)'!D$16,"",IF(B48=0,"",IF(OR(B48=$BW$1,B49=$BW$1,B50=$BW$1,B48=$CD$1,B49=$CD$1,B50=$CD$1),0,1)))</f>
        <v>1</v>
      </c>
      <c r="CD48" s="3">
        <f>IF($A48&gt;='FG1125way_Regular Symbol(2wild)'!E$16,"",IF(C48=0,"",IF(OR(C48=$BW$1,C49=$BW$1,C50=$BW$1,C48=$CD$1,C49=$CD$1,C50=$CD$1),0,1)))</f>
        <v>1</v>
      </c>
      <c r="CE48" s="3">
        <f>IF($A48&gt;='FG1125way_Regular Symbol(2wild)'!F$16,"",IF(D48=0,"",IF(OR(D48=$BW$1,D49=$BW$1,D50=$BW$1,D48=$CD$1,D49=$CD$1,D50=$CD$1,D51=$BW$1,D51=$CD$1,D52=$BW$1,D52=$CD$1),0,1)))</f>
        <v>1</v>
      </c>
      <c r="CF48" s="3">
        <f>IF($A48&gt;='FG1125way_Regular Symbol(2wild)'!G$16,"",IF(E48=0,"",IF(OR(E48=$BW$1,E49=$BW$1,E50=$BW$1,E48=$CD$1,E49=$CD$1,E50=$CD$1,E51=$BW$1,E51=$CD$1,E52=$BW$1,E52=$CD$1),0,1)))</f>
        <v>0</v>
      </c>
      <c r="CG48" s="3">
        <f>IF($A48&gt;='FG1125way_Regular Symbol(2wild)'!H$16,"",IF(F48=0,"",IF(OR(F48=$BW$1,F49=$BW$1,F50=$BW$1,F48=$CD$1,F49=$CD$1,F50=$CD$1,F51=$BW$1,F51=$CD$1,F52=$BW$1,F52=$CD$1),0,1)))</f>
        <v>1</v>
      </c>
      <c r="CI48" s="3">
        <f>IF($A48&gt;='FG1125way_Regular Symbol(2wild)'!D$16,"",IF(B48=0,"",IF(OR(B48=$BW$1,B49=$BW$1,B50=$BW$1,B48=$CJ$1,B49=$CJ$1,B50=$CJ$1),0,1)))</f>
        <v>0</v>
      </c>
      <c r="CJ48" s="3">
        <f>IF($A48&gt;='FG1125way_Regular Symbol(2wild)'!E$16,"",IF(C48=0,"",IF(OR(C48=$BW$1,C49=$BW$1,C50=$BW$1,C48=$CJ$1,C49=$CJ$1,C50=$CJ$1),0,1)))</f>
        <v>0</v>
      </c>
      <c r="CK48" s="3">
        <f>IF($A48&gt;='FG1125way_Regular Symbol(2wild)'!F$16,"",IF(D48=0,"",IF(OR(D48=$BW$1,D49=$BW$1,D50=$BW$1,D48=$CJ$1,D49=$CJ$1,D50=$CJ$1,D51=$BW$1,D51=$CJ$1,D52=$BW$1,D52=$CJ$1),0,1)))</f>
        <v>1</v>
      </c>
      <c r="CL48" s="3">
        <f>IF($A48&gt;='FG1125way_Regular Symbol(2wild)'!G$16,"",IF(E48=0,"",IF(OR(E48=$BW$1,E49=$BW$1,E50=$BW$1,E48=$CJ$1,E49=$CJ$1,E50=$CJ$1,E51=$BW$1,E51=$CJ$1,E52=$BW$1,E52=$CJ$1),0,1)))</f>
        <v>1</v>
      </c>
      <c r="CM48" s="3">
        <f>IF($A48&gt;='FG1125way_Regular Symbol(2wild)'!H$16,"",IF(F48=0,"",IF(OR(F48=$BW$1,F49=$BW$1,F50=$BW$1,F48=$CJ$1,F49=$CJ$1,F50=$CJ$1,F51=$BW$1,F51=$CJ$1,F52=$BW$1,F52=$CJ$1),0,1)))</f>
        <v>0</v>
      </c>
      <c r="CO48" s="3">
        <f>IF($A48&gt;='FG1125way_Regular Symbol(2wild)'!D$16,"",IF(B48=0,"",IF(OR(B48=$BW$1,B49=$BW$1,B50=$BW$1,B48=$CP$1,B49=$CP$1,B50=$CP$1),0,1)))</f>
        <v>0</v>
      </c>
      <c r="CP48" s="3">
        <f>IF($A48&gt;='FG1125way_Regular Symbol(2wild)'!E$16,"",IF(C48=0,"",IF(OR(C48=$BW$1,C49=$BW$1,C50=$BW$1,C48=$CP$1,C49=$CP$1,C50=$CP$1),0,1)))</f>
        <v>1</v>
      </c>
      <c r="CQ48" s="3">
        <f>IF($A48&gt;='FG1125way_Regular Symbol(2wild)'!F$16,"",IF(D48=0,"",IF(OR(D48=$BW$1,D49=$BW$1,D50=$BW$1,D48=$CP$1,D49=$CP$1,D50=$CP$1,D51=$BW$1,D51=$CP$1,D52=$BW$1,D52=$CP$1),0,1)))</f>
        <v>0</v>
      </c>
      <c r="CR48" s="3">
        <f>IF($A48&gt;='FG1125way_Regular Symbol(2wild)'!G$16,"",IF(E48=0,"",IF(OR(E48=$BW$1,E49=$BW$1,E50=$BW$1,E48=$CP$1,E49=$CP$1,E50=$CP$1,E51=$BW$1,E51=$CP$1,E52=$BW$1,E52=$CP$1),0,1)))</f>
        <v>1</v>
      </c>
      <c r="CS48" s="3">
        <f>IF($A48&gt;='FG1125way_Regular Symbol(2wild)'!H$16,"",IF(F48=0,"",IF(OR(F48=$BW$1,F49=$BW$1,F50=$BW$1,F48=$CP$1,F49=$CP$1,F50=$CP$1,F51=$BW$1,F51=$CP$1,F52=$BW$1,F52=$CP$1),0,1)))</f>
        <v>1</v>
      </c>
      <c r="CU48" s="3">
        <f>IF($A48&gt;='FG1125way_Regular Symbol(2wild)'!D$16,"",IF(B48=0,"",IF(OR(B48=$BW$1,B49=$BW$1,B50=$BW$1,B48=$CV$1,B49=$CV$1,B50=$CV$1),0,1)))</f>
        <v>1</v>
      </c>
      <c r="CV48" s="3">
        <f>IF($A48&gt;='FG1125way_Regular Symbol(2wild)'!E$16,"",IF(C48=0,"",IF(OR(C48=$BW$1,C49=$BW$1,C50=$BW$1,C48=$CV$1,C49=$CV$1,C50=$CV$1),0,1)))</f>
        <v>1</v>
      </c>
      <c r="CW48" s="3">
        <f>IF($A48&gt;='FG1125way_Regular Symbol(2wild)'!F$16,"",IF(D48=0,"",IF(OR(D48=$BW$1,D49=$BW$1,D50=$BW$1,D48=$CV$1,D49=$CV$1,D50=$CV$1,D51=$BW$1,D51=$CV$1,D52=$BW$1,D52=$CV$1),0,1)))</f>
        <v>1</v>
      </c>
      <c r="CX48" s="3">
        <f>IF($A48&gt;='FG1125way_Regular Symbol(2wild)'!G$16,"",IF(E48=0,"",IF(OR(E48=$BW$1,E49=$BW$1,E50=$BW$1,E48=$CV$1,E49=$CV$1,E50=$CV$1,E51=$BW$1,E51=$CV$1,E52=$BW$1,E52=$CV$1),0,1)))</f>
        <v>1</v>
      </c>
      <c r="CY48" s="3">
        <f>IF($A48&gt;='FG1125way_Regular Symbol(2wild)'!H$16,"",IF(F48=0,"",IF(OR(F48=$BW$1,F49=$BW$1,F50=$BW$1,F48=$CV$1,F49=$CV$1,F50=$CV$1,F51=$BW$1,F51=$CV$1,F52=$BW$1,F52=$CV$1),0,1)))</f>
        <v>1</v>
      </c>
    </row>
    <row r="49" spans="1:103">
      <c r="A49" s="337">
        <f>IF('FG_243way_Regular Symbol'!L48="","",'FG_243way_Regular Symbol'!L48)</f>
        <v>45</v>
      </c>
      <c r="B49" s="191" t="str">
        <f>IF('FG_576way_Regular Symbol(2wild)'!Q48="",
IF($A49-'FG_576way_Regular Symbol(2wild)'!D$16&gt;='FG_1125way_RegularＸ_W()'!B$2-1,"",VLOOKUP($A49-'FG_243way_Regular Symbol'!D$16,'FG_576way_Regular Symbol(2wild)'!$P$3:$U$99,'FG_1125way_RegularＸ_W()'!B$3+1,FALSE)),
'FG_576way_Regular Symbol(2wild)'!Q48)</f>
        <v>TE</v>
      </c>
      <c r="C49" s="191" t="str">
        <f>IF('FG_576way_Regular Symbol(2wild)'!R48="",
IF($A49-'FG_576way_Regular Symbol(2wild)'!E$16&gt;='FG_1125way_RegularＸ_W()'!C$2-1,"",VLOOKUP($A49-'FG_243way_Regular Symbol'!E$16,'FG_576way_Regular Symbol(2wild)'!$P$3:$U$99,'FG_1125way_RegularＸ_W()'!C$3+1,FALSE)),
'FG_576way_Regular Symbol(2wild)'!R48)</f>
        <v>J</v>
      </c>
      <c r="D49" s="191" t="str">
        <f>IF('FG_576way_Regular Symbol(2wild)'!S48="",
IF($A49-'FG_576way_Regular Symbol(2wild)'!F$16&gt;='FG_1125way_RegularＸ_W()'!D$2-1,"",VLOOKUP($A49-'FG_243way_Regular Symbol'!F$16,'FG_576way_Regular Symbol(2wild)'!$P$3:$U$99,'FG_1125way_RegularＸ_W()'!D$3+1,FALSE)),
'FG_576way_Regular Symbol(2wild)'!S48)</f>
        <v>K</v>
      </c>
      <c r="E49" s="191" t="str">
        <f>IF('FG_576way_Regular Symbol(2wild)'!T48="",
IF($A49-'FG_576way_Regular Symbol(2wild)'!G$16&gt;='FG_1125way_RegularＸ_W()'!E$2-1,"",VLOOKUP($A49-'FG_243way_Regular Symbol'!G$16,'FG_576way_Regular Symbol(2wild)'!$P$3:$U$99,'FG_1125way_RegularＸ_W()'!E$3+1,FALSE)),
'FG_576way_Regular Symbol(2wild)'!T48)</f>
        <v>Q</v>
      </c>
      <c r="F49" s="191" t="str">
        <f>IF('FG_576way_Regular Symbol(2wild)'!U48="",
IF($A49-'FG_576way_Regular Symbol(2wild)'!H$16&gt;='FG_1125way_RegularＸ_W()'!F$2-1,"",VLOOKUP($A49-'FG_243way_Regular Symbol'!H$16,'FG_576way_Regular Symbol(2wild)'!$P$3:$U$99,'FG_1125way_RegularＸ_W()'!F$3+1,FALSE)),
'FG_576way_Regular Symbol(2wild)'!U48)</f>
        <v>J</v>
      </c>
      <c r="N49" s="363">
        <f t="shared" si="1"/>
        <v>45</v>
      </c>
      <c r="O49" s="344">
        <f>IF($A49&gt;='FG1125way_Regular Symbol(2wild)'!D$16,"",IF(B49="","",IF(OR(B49=$O$1,B49=$P$1,B50=$O$1,B50=$P$1,B51=$O$1,B51=$P$1),0,1)))</f>
        <v>1</v>
      </c>
      <c r="P49" s="344">
        <f>IF($A49&gt;='FG1125way_Regular Symbol(2wild)'!E$16,"",IF(C49="","",IF(OR(C49=$O$1,C49=$P$1,C50=$O$1,C50=$P$1,C51=$O$1,C51=$P$1),0,1)))</f>
        <v>1</v>
      </c>
      <c r="Q49" s="344">
        <f>IF($A49&gt;='FG1125way_Regular Symbol(2wild)'!F$16,"",IF(D49="","",IF(OR(D49=$O$1,D49=$P$1,D50=$O$1,D50=$P$1,D51=$O$1,D51=$P$1,D52=$O$1,D52=$P$1,D53=$O$1,D53=$P$1),0,1)))</f>
        <v>1</v>
      </c>
      <c r="R49" s="344">
        <f>IF($A49&gt;='FG1125way_Regular Symbol(2wild)'!G$16,"",IF(E49="","",IF(OR(E49=$O$1,E49=$P$1,E50=$O$1,E50=$P$1,E51=$O$1,E51=$P$1,E52=$O$1,E52=$P$1,E53=$O$1,E53=$P$1),0,1)))</f>
        <v>1</v>
      </c>
      <c r="S49" s="344">
        <f>IF($A49&gt;='FG1125way_Regular Symbol(2wild)'!H$16,"",IF(F49="","",IF(OR(F49=$O$1,F49=$P$1,F50=$O$1,F50=$P$1,F51=$O$1,F51=$P$1,F52=$O$1,F52=$P$1,F53=$O$1,F53=$P$1),0,1)))</f>
        <v>0</v>
      </c>
      <c r="U49" s="344">
        <f>IF($A49&gt;='FG1125way_Regular Symbol(2wild)'!D$16,"",IF(B49=0,"",IF(OR(B49=$U$1,B49=$V$1,B50=$U$1,B50=$V$1,B51=$U$1,B51=$V$1),0,1)))</f>
        <v>1</v>
      </c>
      <c r="V49" s="344">
        <f>IF($A49&gt;='FG1125way_Regular Symbol(2wild)'!E$16,"",IF(C49=0,"",IF(OR(C49=$U$1,C49=$V$1,C50=$U$1,C50=$V$1,C51=$U$1,C51=$V$1),0,1)))</f>
        <v>1</v>
      </c>
      <c r="W49" s="3">
        <f>IF($A49&gt;='FG1125way_Regular Symbol(2wild)'!F$16,"",IF(D49=0,"",IF(OR(D49=$U$1,D49=$V$1,D50=$U$1,D50=$V$1,D51=$U$1,D51=$V$1,D52=$U$1,D52=$V$1,D53=$U$1,D53=$V$1),0,1)))</f>
        <v>1</v>
      </c>
      <c r="X49" s="3">
        <f>IF($A49&gt;='FG1125way_Regular Symbol(2wild)'!G$16,"",IF(E49=0,"",IF(OR(E49=$U$1,E49=$V$1,E50=$U$1,E50=$V$1,E51=$U$1,E51=$V$1,E52=$U$1,E52=$V$1,E53=$U$1,E53=$V$1),0,1)))</f>
        <v>1</v>
      </c>
      <c r="Y49" s="3">
        <f>IF($A49&gt;='FG1125way_Regular Symbol(2wild)'!H$16,"",IF(F49=0,"",IF(OR(F49=$U$1,F49=$V$1,F50=$U$1,F50=$V$1,F51=$U$1,F51=$V$1,F52=$U$1,F52=$V$1,F53=$U$1,F53=$V$1),0,1)))</f>
        <v>1</v>
      </c>
      <c r="AA49" s="344">
        <f>IF($A49&gt;='FG1125way_Regular Symbol(2wild)'!D$16,"",IF(B49=0,"",IF(OR(B49=$AA$1,B49=$AB$1,B50=$AA$1,B50=$AB$1,B51=$AA$1,,B51=$AB$1),0,1)))</f>
        <v>1</v>
      </c>
      <c r="AB49" s="344">
        <f>IF($A49&gt;='FG1125way_Regular Symbol(2wild)'!E$16,"",IF(C49=0,"",IF(OR(C49=$AA$1,C49=$AB$1,C50=$AA$1,C50=$AB$1,C51=$AA$1,,C51=$AB$1),0,1)))</f>
        <v>0</v>
      </c>
      <c r="AC49" s="3">
        <f>IF($A49&gt;='FG1125way_Regular Symbol(2wild)'!F$16,"",IF(D49=0,"",IF(OR(D49=$AA$1,D49=$AB$1,D50=$AA$1,D50=$AB$1,D51=$AA$1,D51=$AB$1,D52=$AA$1,D52=$AB$1,D53=$AA$1,D53=$AB$1),0,1)))</f>
        <v>1</v>
      </c>
      <c r="AD49" s="3">
        <f>IF($A49&gt;='FG1125way_Regular Symbol(2wild)'!G$16,"",IF(E49=0,"",IF(OR(E49=$AA$1,E49=$AB$1,E50=$AA$1,E50=$AB$1,E51=$AA$1,E51=$AB$1,E52=$AA$1,E52=$AB$1,E53=$AA$1,E53=$AB$1),0,1)))</f>
        <v>0</v>
      </c>
      <c r="AE49" s="3">
        <f>IF($A49&gt;='FG1125way_Regular Symbol(2wild)'!H$16,"",IF(F49=0,"",IF(OR(F49=$AA$1,F49=$AB$1,F50=$AA$1,F50=$AB$1,F51=$AA$1,F51=$AB$1,F52=$AA$1,F52=$AB$1,F53=$AA$1,F53=$AB$1),0,1)))</f>
        <v>0</v>
      </c>
      <c r="AG49" s="344">
        <f>IF($A49&gt;='FG1125way_Regular Symbol(2wild)'!D$16,"",IF(B49=0,"",IF(OR(B49=$AG$1,B49=$AH$1,B50=$AG$1,B50=$AH$1,B51=$AG$1,B51=$AH$1),0,1)))</f>
        <v>1</v>
      </c>
      <c r="AH49" s="344">
        <f>IF($A49&gt;='FG1125way_Regular Symbol(2wild)'!E$16,"",IF(C49=0,"",IF(OR(C49=$AG$1,C49=$AH$1,C50=$AG$1,C50=$AH$1,C51=$AG$1,C51=$AH$1),0,1)))</f>
        <v>1</v>
      </c>
      <c r="AI49" s="3">
        <f>IF($A49&gt;='FG1125way_Regular Symbol(2wild)'!F$16,"",IF(D49=0,"",IF(OR(D49=$AG$1,D49=$AH$1,D50=$AG$1,D50=$AH$1,D51=$AG$1,D51=$AH$1,D52=$AG$1,D52=$AH$1,D53=$AG$1,D53=$AH$1),0,1)))</f>
        <v>1</v>
      </c>
      <c r="AJ49" s="3">
        <f>IF($A49&gt;='FG1125way_Regular Symbol(2wild)'!G$16,"",IF(E49=0,"",IF(OR(E49=$AG$1,E49=$AH$1,E50=$AG$1,E50=$AH$1,E51=$AG$1,E51=$AH$1,E52=$AG$1,E52=$AH$1,E53=$AG$1,E53=$AH$1),0,1)))</f>
        <v>1</v>
      </c>
      <c r="AK49" s="3">
        <f>IF($A49&gt;='FG1125way_Regular Symbol(2wild)'!H$16,"",IF(F49=0,"",IF(OR(F49=$AG$1,F49=$AH$1,F50=$AG$1,F50=$AH$1,F51=$AG$1,F51=$AH$1,F52=$AG$1,F52=$AH$1,F53=$AG$1,F53=$AH$1),0,1)))</f>
        <v>1</v>
      </c>
      <c r="AM49" s="344">
        <f>IF($A49&gt;='FG1125way_Regular Symbol(2wild)'!D$16,"",IF(B49=0,"",IF(OR(B49=$AM$1,B49=$AN$1,B50=$AM$1,B50=$AN$1,B51=$AM$1,B51=$AN$1),0,1)))</f>
        <v>1</v>
      </c>
      <c r="AN49" s="344">
        <f>IF($A49&gt;='FG1125way_Regular Symbol(2wild)'!E$16,"",IF(C49=0,"",IF(OR(C49=$AM$1,C49=$AN$1,C50=$AM$1,C50=$AN$1,C51=$AM$1,C51=$AN$1),0,1)))</f>
        <v>1</v>
      </c>
      <c r="AO49" s="3">
        <f>IF($A49&gt;='FG1125way_Regular Symbol(2wild)'!F$16,"",IF(D49=0,"",IF(OR(D49=$AM$1,D49=$AN$1,D50=$AM$1,D50=$AN$1,D51=$AM$1,D51=$AN$1,D52=$AM$1,D52=$AN$1,D53=$AM$1,D53=$AN$1),0,1)))</f>
        <v>1</v>
      </c>
      <c r="AP49" s="3">
        <f>IF($A49&gt;='FG1125way_Regular Symbol(2wild)'!G$16,"",IF(E49=0,"",IF(OR(E49=$AM$1,E49=$AN$1,E50=$AM$1,E50=$AN$1,E51=$AM$1,E51=$AN$1,E52=$AM$1,E52=$AN$1,E53=$AM$1,E53=$AN$1),0,1)))</f>
        <v>1</v>
      </c>
      <c r="AQ49" s="3">
        <f>IF($A49&gt;='FG1125way_Regular Symbol(2wild)'!H$16,"",IF(F49=0,"",IF(OR(F49=$AM$1,F49=$AN$1,F50=$AM$1,F50=$AN$1,F51=$AM$1,F51=$AN$1,F52=$AM$1,F52=$AN$1,F53=$AM$1,F53=$AN$1),0,1)))</f>
        <v>1</v>
      </c>
      <c r="AS49" s="344">
        <f>IF($A49&gt;='FG1125way_Regular Symbol(2wild)'!D$16,"",IF(B49=0,"",IF(OR(B49=$AM$1,B49=$AT$1,B50=$AM$1,B50=$AT$1,B51=$AM$1,B51=$AT$1),0,1)))</f>
        <v>1</v>
      </c>
      <c r="AT49" s="344">
        <f>IF($A49&gt;='FG1125way_Regular Symbol(2wild)'!E$16,"",IF(C49=0,"",IF(OR(C49=$AM$1,C49=$AT$1,C50=$AM$1,C50=$AT$1,C51=$AM$1,C51=$AT$1),0,1)))</f>
        <v>1</v>
      </c>
      <c r="AU49" s="3">
        <f>IF($A49&gt;='FG1125way_Regular Symbol(2wild)'!F$16,"",IF(D49=0,"",IF(OR(D49=$AM$1,D49=$AT$1,D50=$AM$1,D50=$AT$1,D51=$AM$1,D51=$AT$1,D52=$AM$1,D52=$AT$1,D53=$AM$1,D53=$AT$1),0,1)))</f>
        <v>1</v>
      </c>
      <c r="AV49" s="3">
        <f>IF($A49&gt;='FG1125way_Regular Symbol(2wild)'!G$16,"",IF(E49=0,"",IF(OR(E49=$AM$1,E49=$AT$1,E50=$AM$1,E50=$AT$1,E51=$AM$1,E51=$AT$1,E52=$AM$1,E52=$AT$1,E53=$AM$1,E53=$AT$1),0,1)))</f>
        <v>1</v>
      </c>
      <c r="AW49" s="3">
        <f>IF($A49&gt;='FG1125way_Regular Symbol(2wild)'!H$16,"",IF(F49=0,"",IF(OR(F49=$AM$1,F49=$AT$1,F50=$AM$1,F50=$AT$1,F51=$AM$1,F51=$AT$1,F52=$AM$1,F52=$AT$1,F53=$AM$1,F53=$AT$1),0,1)))</f>
        <v>1</v>
      </c>
      <c r="AY49" s="344">
        <f>IF($A49&gt;='FG1125way_Regular Symbol(2wild)'!D$16,"",IF(B49=0,"",IF(OR(B49=$AM$1,B49=$AZ$1,B50=$AM$1,B50=$AZ$1,B51=$AM$1,B51=$AZ$1),0,1)))</f>
        <v>1</v>
      </c>
      <c r="AZ49" s="344">
        <f>IF($A49&gt;='FG1125way_Regular Symbol(2wild)'!E$16,"",IF(C49=0,"",IF(OR(C49=$AM$1,C49=$AZ$1,C50=$AM$1,C50=$AZ$1,C51=$AM$1,C51=$AZ$1),0,1)))</f>
        <v>1</v>
      </c>
      <c r="BA49" s="3">
        <f>IF($A49&gt;='FG1125way_Regular Symbol(2wild)'!F$16,"",IF(D49=0,"",IF(OR(D49=$AM$1,D49=$AZ$1,D50=$AM$1,D50=$AZ$1,D51=$AM$1,D51=$AZ$1,D52=$AM$1,D52=$AZ$1,D53=$AM$1,D53=$AZ$1),0,1)))</f>
        <v>1</v>
      </c>
      <c r="BB49" s="3">
        <f>IF($A49&gt;='FG1125way_Regular Symbol(2wild)'!G$16,"",IF(E49=0,"",IF(OR(E49=$AM$1,E49=$AZ$1,E50=$AM$1,E50=$AZ$1,E51=$AM$1,E51=$AZ$1,E52=$AM$1,E52=$AZ$1,E53=$AM$1,E53=$AZ$1),0,1)))</f>
        <v>1</v>
      </c>
      <c r="BC49" s="3">
        <f>IF($A49&gt;='FG1125way_Regular Symbol(2wild)'!H$16,"",IF(F49=0,"",IF(OR(F49=$AM$1,F49=$AZ$1,F50=$AM$1,F50=$AZ$1,F51=$AM$1,F51=$AZ$1,F52=$AM$1,F52=$AZ$1,F53=$AM$1,F53=$AZ$1),0,1)))</f>
        <v>1</v>
      </c>
      <c r="BE49" s="344">
        <f>IF($A49&gt;='FG_576way_Regular Symbol(2wild)'!D$16,"",IF(B49=0,"",IF(OR(B49=$AM$1,B49=$BF$1,B50=$AM$1,B50=$BF$1,B51=$AM$1,B51=$BF$1),0,1)))</f>
        <v>1</v>
      </c>
      <c r="BF49" s="344">
        <f>IF($A49&gt;='FG_576way_Regular Symbol(2wild)'!E$16,"",IF(C49=0,"",IF(OR(C49=$AM$1,C49=$BF$1,C50=$AM$1,C50=$BF$1,C51=$AM$1,C51=$BF$1),0,1)))</f>
        <v>1</v>
      </c>
      <c r="BG49" s="3">
        <f>IF($A49&gt;='FG_576way_Regular Symbol(2wild)'!F$16,"",IF(D49=0,"",IF(OR(D49=$AM$1,D49=$BF$1,D50=$AM$1,D50=$BF$1,D51=$AM$1,D51=$BF$1,D52=$AM$1,D52=$BF$1,D53=$AM$1,D53=$BF$1),0,1)))</f>
        <v>1</v>
      </c>
      <c r="BH49" s="3">
        <f>IF($A49&gt;='FG_576way_Regular Symbol(2wild)'!G$16,"",IF(E49=0,"",IF(OR(E49=$AM$1,E49=$BF$1,E50=$AM$1,E50=$BF$1,E51=$AM$1,E51=$BF$1,E52=$AM$1,E52=$BF$1,E53=$AM$1,E53=$BF$1),0,1)))</f>
        <v>1</v>
      </c>
      <c r="BI49" s="3">
        <f>IF($A49&gt;='FG_576way_Regular Symbol(2wild)'!H$16,"",IF(F49=0,"",IF(OR(F49=$AM$1,F49=$BF$1,F50=$AM$1,F50=$BF$1,F51=$AM$1,F51=$BF$1,F52=$AM$1,F52=$BF$1,F53=$AM$1,F53=$BF$1),0,1)))</f>
        <v>1</v>
      </c>
      <c r="BK49" s="344">
        <f>IF($A49&gt;='FG_576way_Regular Symbol(2wild)'!D$16,"",IF(B49=0,"",IF(OR(B49=$AM$1,B49=$BL$1,B50=$AM$1,B50=$BL$1,B51=$AM$1,B51=$BL$1),0,1)))</f>
        <v>1</v>
      </c>
      <c r="BL49" s="344">
        <f>IF($A49&gt;='FG_576way_Regular Symbol(2wild)'!E$16,"",IF(C49=0,"",IF(OR(C49=$AM$1,C49=$BL$1,C50=$AM$1,C50=$BL$1,C51=$AM$1,C51=$BL$1),0,1)))</f>
        <v>1</v>
      </c>
      <c r="BM49" s="3">
        <f>IF($A49&gt;='FG_576way_Regular Symbol(2wild)'!F$16,"",IF(D49=0,"",IF(OR(D49=$AM$1,D49=$BL$1,D50=$AM$1,D50=$BL$1,D51=$AM$1,D51=$BL$1,D52=$AM$1,D52=$BL$1),0,1)))</f>
        <v>1</v>
      </c>
      <c r="BN49" s="3">
        <f>IF($A49&gt;='FG_576way_Regular Symbol(2wild)'!G$16,"",IF(E49=0,"",IF(OR(E49=$AM$1,E49=$BL$1,E50=$AM$1,E50=$BL$1,E51=$AM$1,E51=$BL$1,E52=$AM$1,E52=$BL$1),0,1)))</f>
        <v>1</v>
      </c>
      <c r="BO49" s="3">
        <f>IF($A49&gt;='FG_576way_Regular Symbol(2wild)'!H$16,"",IF(F49=0,"",IF(OR(F49=$AM$1,F49=$BL$1,F50=$AM$1,F50=$BL$1,F51=$AM$1,F51=$BL$1,F52=$AM$1,F52=$BL$1),0,1)))</f>
        <v>1</v>
      </c>
      <c r="BQ49" s="3">
        <f>IF($A49&gt;='FG1125way_Regular Symbol(2wild)'!D$16,"",IF(B49=0,"",IF(OR(B49=$BQ$1,B49=$BR$1,B50=$BQ$1,B50=$BR$1,B51=$BQ$1,B51=$BR$1),0,1)))</f>
        <v>1</v>
      </c>
      <c r="BR49" s="3">
        <f>IF($A49&gt;='FG1125way_Regular Symbol(2wild)'!E$16,"",IF(C49=0,"",IF(OR(C49=$BQ$1,C49=$BR$1,C50=$BQ$1,C50=$BR$1,C51=$BQ$1,C51=$BR$1),0,1)))</f>
        <v>1</v>
      </c>
      <c r="BS49" s="3">
        <f>IF($A49&gt;='FG1125way_Regular Symbol(2wild)'!F$16,"",IF(D49=0,"",IF(OR(D49=$BQ$1,D49=$BR$1,D50=$BQ$1,D50=$BR$1,D51=$BQ$1,D51=$BR$1,D52=$BQ$1,D52=$BR$1,D53=$BQ$1,D53=$BR$1),0,1)))</f>
        <v>1</v>
      </c>
      <c r="BT49" s="3">
        <f>IF($A49&gt;='FG1125way_Regular Symbol(2wild)'!G$16,"",IF(E49=0,"",IF(OR(E49=$BQ$1,E49=$BR$1,E50=$BQ$1,E50=$BR$1,E51=$BQ$1,E51=$BR$1,E52=$BQ$1,E52=$BR$1,E53=$BQ$1,E53=$BR$1),0,1)))</f>
        <v>0</v>
      </c>
      <c r="BU49" s="3">
        <f>IF($A49&gt;='FG1125way_Regular Symbol(2wild)'!H$16,"",IF(F49=0,"",IF(OR(F49=$BQ$1,F49=$BR$1,F50=$BQ$1,F50=$BR$1,F51=$BQ$1,F51=$BR$1,F52=$BQ$1,F52=$BR$1,F53=$BQ$1,F53=$BR$1),0,1)))</f>
        <v>1</v>
      </c>
      <c r="BW49" s="3">
        <f>IF($A49&gt;='FG1125way_Regular Symbol(2wild)'!D$16,"",IF(B49=0,"",IF(OR(B49=$BW$1,B50=$BW$1,B51=$BW$1,B49=$BX$1,B50=$BX$1,B51=$BX$1),0,1)))</f>
        <v>0</v>
      </c>
      <c r="BX49" s="3">
        <f>IF($A49&gt;='FG1125way_Regular Symbol(2wild)'!E$16,"",IF(C49=0,"",IF(OR(C49=$BW$1,C50=$BW$1,C51=$BW$1,C49=$BX$1,C50=$BX$1,C51=$BX$1),0,1)))</f>
        <v>0</v>
      </c>
      <c r="BY49" s="3">
        <f>IF($A49&gt;='FG1125way_Regular Symbol(2wild)'!F$16,"",IF(D49=0,"",IF(OR(D49=$BW$1,D50=$BW$1,D51=$BW$1,D49=$BX$1,D50=$BX$1,D51=$BX$1,D52=$BW$1,D52=$BX$1,D53=$BW$1,D53=$BX$1),0,1)))</f>
        <v>0</v>
      </c>
      <c r="BZ49" s="3">
        <f>IF($A49&gt;='FG1125way_Regular Symbol(2wild)'!G$16,"",IF(E49=0,"",IF(OR(E49=$BW$1,E50=$BW$1,E51=$BW$1,E49=$BX$1,E50=$BX$1,E51=$BX$1,E52=$BW$1,E52=$BX$1,E53=$BW$1,E53=$BX$1),0,1)))</f>
        <v>0</v>
      </c>
      <c r="CA49" s="3">
        <f>IF($A49&gt;='FG1125way_Regular Symbol(2wild)'!H$16,"",IF(F49=0,"",IF(OR(F49=$BW$1,F50=$BW$1,F51=$BW$1,F49=$BX$1,F50=$BX$1,F51=$BX$1,F52=$BW$1,F52=$BX$1,F53=$BW$1,F53=$BX$1),0,1)))</f>
        <v>0</v>
      </c>
      <c r="CC49" s="3">
        <f>IF($A49&gt;='FG1125way_Regular Symbol(2wild)'!D$16,"",IF(B49=0,"",IF(OR(B49=$BW$1,B50=$BW$1,B51=$BW$1,B49=$CD$1,B50=$CD$1,B51=$CD$1),0,1)))</f>
        <v>1</v>
      </c>
      <c r="CD49" s="3">
        <f>IF($A49&gt;='FG1125way_Regular Symbol(2wild)'!E$16,"",IF(C49=0,"",IF(OR(C49=$BW$1,C50=$BW$1,C51=$BW$1,C49=$CD$1,C50=$CD$1,C51=$CD$1),0,1)))</f>
        <v>1</v>
      </c>
      <c r="CE49" s="3">
        <f>IF($A49&gt;='FG1125way_Regular Symbol(2wild)'!F$16,"",IF(D49=0,"",IF(OR(D49=$BW$1,D50=$BW$1,D51=$BW$1,D49=$CD$1,D50=$CD$1,D51=$CD$1,D52=$BW$1,D52=$CD$1,D53=$BW$1,D53=$CD$1),0,1)))</f>
        <v>1</v>
      </c>
      <c r="CF49" s="3">
        <f>IF($A49&gt;='FG1125way_Regular Symbol(2wild)'!G$16,"",IF(E49=0,"",IF(OR(E49=$BW$1,E50=$BW$1,E51=$BW$1,E49=$CD$1,E50=$CD$1,E51=$CD$1,E52=$BW$1,E52=$CD$1,E53=$BW$1,E53=$CD$1),0,1)))</f>
        <v>0</v>
      </c>
      <c r="CG49" s="3">
        <f>IF($A49&gt;='FG1125way_Regular Symbol(2wild)'!H$16,"",IF(F49=0,"",IF(OR(F49=$BW$1,F50=$BW$1,F51=$BW$1,F49=$CD$1,F50=$CD$1,F51=$CD$1,F52=$BW$1,F52=$CD$1,F53=$BW$1,F53=$CD$1),0,1)))</f>
        <v>1</v>
      </c>
      <c r="CI49" s="3">
        <f>IF($A49&gt;='FG1125way_Regular Symbol(2wild)'!D$16,"",IF(B49=0,"",IF(OR(B49=$BW$1,B50=$BW$1,B51=$BW$1,B49=$CJ$1,B50=$CJ$1,B51=$CJ$1),0,1)))</f>
        <v>0</v>
      </c>
      <c r="CJ49" s="3">
        <f>IF($A49&gt;='FG1125way_Regular Symbol(2wild)'!E$16,"",IF(C49=0,"",IF(OR(C49=$BW$1,C50=$BW$1,C51=$BW$1,C49=$CJ$1,C50=$CJ$1,C51=$CJ$1),0,1)))</f>
        <v>0</v>
      </c>
      <c r="CK49" s="3">
        <f>IF($A49&gt;='FG1125way_Regular Symbol(2wild)'!F$16,"",IF(D49=0,"",IF(OR(D49=$BW$1,D50=$BW$1,D51=$BW$1,D49=$CJ$1,D50=$CJ$1,D51=$CJ$1,D52=$BW$1,D52=$CJ$1,D53=$BW$1,D53=$CJ$1),0,1)))</f>
        <v>1</v>
      </c>
      <c r="CL49" s="3">
        <f>IF($A49&gt;='FG1125way_Regular Symbol(2wild)'!G$16,"",IF(E49=0,"",IF(OR(E49=$BW$1,E50=$BW$1,E51=$BW$1,E49=$CJ$1,E50=$CJ$1,E51=$CJ$1,E52=$BW$1,E52=$CJ$1,E53=$BW$1,E53=$CJ$1),0,1)))</f>
        <v>1</v>
      </c>
      <c r="CM49" s="3">
        <f>IF($A49&gt;='FG1125way_Regular Symbol(2wild)'!H$16,"",IF(F49=0,"",IF(OR(F49=$BW$1,F50=$BW$1,F51=$BW$1,F49=$CJ$1,F50=$CJ$1,F51=$CJ$1,F52=$BW$1,F52=$CJ$1,F53=$BW$1,F53=$CJ$1),0,1)))</f>
        <v>0</v>
      </c>
      <c r="CO49" s="3">
        <f>IF($A49&gt;='FG1125way_Regular Symbol(2wild)'!D$16,"",IF(B49=0,"",IF(OR(B49=$BW$1,B50=$BW$1,B51=$BW$1,B49=$CP$1,B50=$CP$1,B51=$CP$1),0,1)))</f>
        <v>0</v>
      </c>
      <c r="CP49" s="3">
        <f>IF($A49&gt;='FG1125way_Regular Symbol(2wild)'!E$16,"",IF(C49=0,"",IF(OR(C49=$BW$1,C50=$BW$1,C51=$BW$1,C49=$CP$1,C50=$CP$1,C51=$CP$1),0,1)))</f>
        <v>1</v>
      </c>
      <c r="CQ49" s="3">
        <f>IF($A49&gt;='FG1125way_Regular Symbol(2wild)'!F$16,"",IF(D49=0,"",IF(OR(D49=$BW$1,D50=$BW$1,D51=$BW$1,D49=$CP$1,D50=$CP$1,D51=$CP$1,D52=$BW$1,D52=$CP$1,D53=$BW$1,D53=$CP$1),0,1)))</f>
        <v>0</v>
      </c>
      <c r="CR49" s="3">
        <f>IF($A49&gt;='FG1125way_Regular Symbol(2wild)'!G$16,"",IF(E49=0,"",IF(OR(E49=$BW$1,E50=$BW$1,E51=$BW$1,E49=$CP$1,E50=$CP$1,E51=$CP$1,E52=$BW$1,E52=$CP$1,E53=$BW$1,E53=$CP$1),0,1)))</f>
        <v>1</v>
      </c>
      <c r="CS49" s="3">
        <f>IF($A49&gt;='FG1125way_Regular Symbol(2wild)'!H$16,"",IF(F49=0,"",IF(OR(F49=$BW$1,F50=$BW$1,F51=$BW$1,F49=$CP$1,F50=$CP$1,F51=$CP$1,F52=$BW$1,F52=$CP$1,F53=$BW$1,F53=$CP$1),0,1)))</f>
        <v>1</v>
      </c>
      <c r="CU49" s="3">
        <f>IF($A49&gt;='FG1125way_Regular Symbol(2wild)'!D$16,"",IF(B49=0,"",IF(OR(B49=$BW$1,B50=$BW$1,B51=$BW$1,B49=$CV$1,B50=$CV$1,B51=$CV$1),0,1)))</f>
        <v>1</v>
      </c>
      <c r="CV49" s="3">
        <f>IF($A49&gt;='FG1125way_Regular Symbol(2wild)'!E$16,"",IF(C49=0,"",IF(OR(C49=$BW$1,C50=$BW$1,C51=$BW$1,C49=$CV$1,C50=$CV$1,C51=$CV$1),0,1)))</f>
        <v>1</v>
      </c>
      <c r="CW49" s="3">
        <f>IF($A49&gt;='FG1125way_Regular Symbol(2wild)'!F$16,"",IF(D49=0,"",IF(OR(D49=$BW$1,D50=$BW$1,D51=$BW$1,D49=$CV$1,D50=$CV$1,D51=$CV$1,D52=$BW$1,D52=$CV$1,D53=$BW$1,D53=$CV$1),0,1)))</f>
        <v>1</v>
      </c>
      <c r="CX49" s="3">
        <f>IF($A49&gt;='FG1125way_Regular Symbol(2wild)'!G$16,"",IF(E49=0,"",IF(OR(E49=$BW$1,E50=$BW$1,E51=$BW$1,E49=$CV$1,E50=$CV$1,E51=$CV$1,E52=$BW$1,E52=$CV$1,E53=$BW$1,E53=$CV$1),0,1)))</f>
        <v>1</v>
      </c>
      <c r="CY49" s="3">
        <f>IF($A49&gt;='FG1125way_Regular Symbol(2wild)'!H$16,"",IF(F49=0,"",IF(OR(F49=$BW$1,F50=$BW$1,F51=$BW$1,F49=$CV$1,F50=$CV$1,F51=$CV$1,F52=$BW$1,F52=$CV$1,F53=$BW$1,F53=$CV$1),0,1)))</f>
        <v>1</v>
      </c>
    </row>
    <row r="50" spans="1:103">
      <c r="A50" s="337">
        <f>IF('FG_243way_Regular Symbol'!L49="","",'FG_243way_Regular Symbol'!L49)</f>
        <v>46</v>
      </c>
      <c r="B50" s="191" t="str">
        <f>IF('FG_576way_Regular Symbol(2wild)'!Q49="",
IF($A50-'FG_576way_Regular Symbol(2wild)'!D$16&gt;='FG_1125way_RegularＸ_W()'!B$2-1,"",VLOOKUP($A50-'FG_243way_Regular Symbol'!D$16,'FG_576way_Regular Symbol(2wild)'!$P$3:$U$99,'FG_1125way_RegularＸ_W()'!B$3+1,FALSE)),
'FG_576way_Regular Symbol(2wild)'!Q49)</f>
        <v>J</v>
      </c>
      <c r="C50" s="191" t="str">
        <f>IF('FG_576way_Regular Symbol(2wild)'!R49="",
IF($A50-'FG_576way_Regular Symbol(2wild)'!E$16&gt;='FG_1125way_RegularＸ_W()'!C$2-1,"",VLOOKUP($A50-'FG_243way_Regular Symbol'!E$16,'FG_576way_Regular Symbol(2wild)'!$P$3:$U$99,'FG_1125way_RegularＸ_W()'!C$3+1,FALSE)),
'FG_576way_Regular Symbol(2wild)'!R49)</f>
        <v>M3</v>
      </c>
      <c r="D50" s="191" t="str">
        <f>IF('FG_576way_Regular Symbol(2wild)'!S49="",
IF($A50-'FG_576way_Regular Symbol(2wild)'!F$16&gt;='FG_1125way_RegularＸ_W()'!D$2-1,"",VLOOKUP($A50-'FG_243way_Regular Symbol'!F$16,'FG_576way_Regular Symbol(2wild)'!$P$3:$U$99,'FG_1125way_RegularＸ_W()'!D$3+1,FALSE)),
'FG_576way_Regular Symbol(2wild)'!S49)</f>
        <v>K</v>
      </c>
      <c r="E50" s="191" t="str">
        <f>IF('FG_576way_Regular Symbol(2wild)'!T49="",
IF($A50-'FG_576way_Regular Symbol(2wild)'!G$16&gt;='FG_1125way_RegularＸ_W()'!E$2-1,"",VLOOKUP($A50-'FG_243way_Regular Symbol'!G$16,'FG_576way_Regular Symbol(2wild)'!$P$3:$U$99,'FG_1125way_RegularＸ_W()'!E$3+1,FALSE)),
'FG_576way_Regular Symbol(2wild)'!T49)</f>
        <v>A</v>
      </c>
      <c r="F50" s="191" t="str">
        <f>IF('FG_576way_Regular Symbol(2wild)'!U49="",
IF($A50-'FG_576way_Regular Symbol(2wild)'!H$16&gt;='FG_1125way_RegularＸ_W()'!F$2-1,"",VLOOKUP($A50-'FG_243way_Regular Symbol'!H$16,'FG_576way_Regular Symbol(2wild)'!$P$3:$U$99,'FG_1125way_RegularＸ_W()'!F$3+1,FALSE)),
'FG_576way_Regular Symbol(2wild)'!U49)</f>
        <v>M1</v>
      </c>
      <c r="N50" s="363">
        <f t="shared" si="1"/>
        <v>46</v>
      </c>
      <c r="O50" s="344">
        <f>IF($A50&gt;='FG1125way_Regular Symbol(2wild)'!D$16,"",IF(B50="","",IF(OR(B50=$O$1,B50=$P$1,B51=$O$1,B51=$P$1,B52=$O$1,B52=$P$1),0,1)))</f>
        <v>1</v>
      </c>
      <c r="P50" s="344">
        <f>IF($A50&gt;='FG1125way_Regular Symbol(2wild)'!E$16,"",IF(C50="","",IF(OR(C50=$O$1,C50=$P$1,C51=$O$1,C51=$P$1,C52=$O$1,C52=$P$1),0,1)))</f>
        <v>1</v>
      </c>
      <c r="Q50" s="344">
        <f>IF($A50&gt;='FG1125way_Regular Symbol(2wild)'!F$16,"",IF(D50="","",IF(OR(D50=$O$1,D50=$P$1,D51=$O$1,D51=$P$1,D52=$O$1,D52=$P$1,D53=$O$1,D53=$P$1,D54=$O$1,D54=$P$1),0,1)))</f>
        <v>1</v>
      </c>
      <c r="R50" s="344">
        <f>IF($A50&gt;='FG1125way_Regular Symbol(2wild)'!G$16,"",IF(E50="","",IF(OR(E50=$O$1,E50=$P$1,E51=$O$1,E51=$P$1,E52=$O$1,E52=$P$1,E53=$O$1,E53=$P$1,E54=$O$1,E54=$P$1),0,1)))</f>
        <v>1</v>
      </c>
      <c r="S50" s="344">
        <f>IF($A50&gt;='FG1125way_Regular Symbol(2wild)'!H$16,"",IF(F50="","",IF(OR(F50=$O$1,F50=$P$1,F51=$O$1,F51=$P$1,F52=$O$1,F52=$P$1,F53=$O$1,F53=$P$1,F54=$O$1,F54=$P$1),0,1)))</f>
        <v>0</v>
      </c>
      <c r="U50" s="344">
        <f>IF($A50&gt;='FG1125way_Regular Symbol(2wild)'!D$16,"",IF(B50=0,"",IF(OR(B50=$U$1,B50=$V$1,B51=$U$1,B51=$V$1,B52=$U$1,B52=$V$1),0,1)))</f>
        <v>1</v>
      </c>
      <c r="V50" s="344">
        <f>IF($A50&gt;='FG1125way_Regular Symbol(2wild)'!E$16,"",IF(C50=0,"",IF(OR(C50=$U$1,C50=$V$1,C51=$U$1,C51=$V$1,C52=$U$1,C52=$V$1),0,1)))</f>
        <v>0</v>
      </c>
      <c r="W50" s="3">
        <f>IF($A50&gt;='FG1125way_Regular Symbol(2wild)'!F$16,"",IF(D50=0,"",IF(OR(D50=$U$1,D50=$V$1,D51=$U$1,D51=$V$1,D52=$U$1,D52=$V$1,D53=$U$1,D53=$V$1,D54=$U$1,D54=$V$1),0,1)))</f>
        <v>1</v>
      </c>
      <c r="X50" s="3">
        <f>IF($A50&gt;='FG1125way_Regular Symbol(2wild)'!G$16,"",IF(E50=0,"",IF(OR(E50=$U$1,E50=$V$1,E51=$U$1,E51=$V$1,E52=$U$1,E52=$V$1,E53=$U$1,E53=$V$1,E54=$U$1,E54=$V$1),0,1)))</f>
        <v>0</v>
      </c>
      <c r="Y50" s="3">
        <f>IF($A50&gt;='FG1125way_Regular Symbol(2wild)'!H$16,"",IF(F50=0,"",IF(OR(F50=$U$1,F50=$V$1,F51=$U$1,F51=$V$1,F52=$U$1,F52=$V$1,F53=$U$1,F53=$V$1,F54=$U$1,F54=$V$1),0,1)))</f>
        <v>1</v>
      </c>
      <c r="AA50" s="344">
        <f>IF($A50&gt;='FG1125way_Regular Symbol(2wild)'!D$16,"",IF(B50=0,"",IF(OR(B50=$AA$1,B50=$AB$1,B51=$AA$1,B51=$AB$1,B52=$AA$1,,B52=$AB$1),0,1)))</f>
        <v>1</v>
      </c>
      <c r="AB50" s="344">
        <f>IF($A50&gt;='FG1125way_Regular Symbol(2wild)'!E$16,"",IF(C50=0,"",IF(OR(C50=$AA$1,C50=$AB$1,C51=$AA$1,C51=$AB$1,C52=$AA$1,,C52=$AB$1),0,1)))</f>
        <v>0</v>
      </c>
      <c r="AC50" s="3">
        <f>IF($A50&gt;='FG1125way_Regular Symbol(2wild)'!F$16,"",IF(D50=0,"",IF(OR(D50=$AA$1,D50=$AB$1,D51=$AA$1,D51=$AB$1,D52=$AA$1,D52=$AB$1,D53=$AA$1,D53=$AB$1,D54=$AA$1,D54=$AB$1),0,1)))</f>
        <v>1</v>
      </c>
      <c r="AD50" s="3">
        <f>IF($A50&gt;='FG1125way_Regular Symbol(2wild)'!G$16,"",IF(E50=0,"",IF(OR(E50=$AA$1,E50=$AB$1,E51=$AA$1,E51=$AB$1,E52=$AA$1,E52=$AB$1,E53=$AA$1,E53=$AB$1,E54=$AA$1,E54=$AB$1),0,1)))</f>
        <v>0</v>
      </c>
      <c r="AE50" s="3">
        <f>IF($A50&gt;='FG1125way_Regular Symbol(2wild)'!H$16,"",IF(F50=0,"",IF(OR(F50=$AA$1,F50=$AB$1,F51=$AA$1,F51=$AB$1,F52=$AA$1,F52=$AB$1,F53=$AA$1,F53=$AB$1,F54=$AA$1,F54=$AB$1),0,1)))</f>
        <v>0</v>
      </c>
      <c r="AG50" s="344">
        <f>IF($A50&gt;='FG1125way_Regular Symbol(2wild)'!D$16,"",IF(B50=0,"",IF(OR(B50=$AG$1,B50=$AH$1,B51=$AG$1,B51=$AH$1,B52=$AG$1,B52=$AH$1),0,1)))</f>
        <v>1</v>
      </c>
      <c r="AH50" s="344">
        <f>IF($A50&gt;='FG1125way_Regular Symbol(2wild)'!E$16,"",IF(C50=0,"",IF(OR(C50=$AG$1,C50=$AH$1,C51=$AG$1,C51=$AH$1,C52=$AG$1,C52=$AH$1),0,1)))</f>
        <v>1</v>
      </c>
      <c r="AI50" s="3">
        <f>IF($A50&gt;='FG1125way_Regular Symbol(2wild)'!F$16,"",IF(D50=0,"",IF(OR(D50=$AG$1,D50=$AH$1,D51=$AG$1,D51=$AH$1,D52=$AG$1,D52=$AH$1,D53=$AG$1,D53=$AH$1,D54=$AG$1,D54=$AH$1),0,1)))</f>
        <v>1</v>
      </c>
      <c r="AJ50" s="3">
        <f>IF($A50&gt;='FG1125way_Regular Symbol(2wild)'!G$16,"",IF(E50=0,"",IF(OR(E50=$AG$1,E50=$AH$1,E51=$AG$1,E51=$AH$1,E52=$AG$1,E52=$AH$1,E53=$AG$1,E53=$AH$1,E54=$AG$1,E54=$AH$1),0,1)))</f>
        <v>1</v>
      </c>
      <c r="AK50" s="3">
        <f>IF($A50&gt;='FG1125way_Regular Symbol(2wild)'!H$16,"",IF(F50=0,"",IF(OR(F50=$AG$1,F50=$AH$1,F51=$AG$1,F51=$AH$1,F52=$AG$1,F52=$AH$1,F53=$AG$1,F53=$AH$1,F54=$AG$1,F54=$AH$1),0,1)))</f>
        <v>1</v>
      </c>
      <c r="AM50" s="344">
        <f>IF($A50&gt;='FG1125way_Regular Symbol(2wild)'!D$16,"",IF(B50=0,"",IF(OR(B50=$AM$1,B50=$AN$1,B51=$AM$1,B51=$AN$1,B52=$AM$1,B52=$AN$1),0,1)))</f>
        <v>1</v>
      </c>
      <c r="AN50" s="344">
        <f>IF($A50&gt;='FG1125way_Regular Symbol(2wild)'!E$16,"",IF(C50=0,"",IF(OR(C50=$AM$1,C50=$AN$1,C51=$AM$1,C51=$AN$1,C52=$AM$1,C52=$AN$1),0,1)))</f>
        <v>1</v>
      </c>
      <c r="AO50" s="3">
        <f>IF($A50&gt;='FG1125way_Regular Symbol(2wild)'!F$16,"",IF(D50=0,"",IF(OR(D50=$AM$1,D50=$AN$1,D51=$AM$1,D51=$AN$1,D52=$AM$1,D52=$AN$1,D53=$AM$1,D53=$AN$1,D54=$AM$1,D54=$AN$1),0,1)))</f>
        <v>0</v>
      </c>
      <c r="AP50" s="3">
        <f>IF($A50&gt;='FG1125way_Regular Symbol(2wild)'!G$16,"",IF(E50=0,"",IF(OR(E50=$AM$1,E50=$AN$1,E51=$AM$1,E51=$AN$1,E52=$AM$1,E52=$AN$1,E53=$AM$1,E53=$AN$1,E54=$AM$1,E54=$AN$1),0,1)))</f>
        <v>1</v>
      </c>
      <c r="AQ50" s="3">
        <f>IF($A50&gt;='FG1125way_Regular Symbol(2wild)'!H$16,"",IF(F50=0,"",IF(OR(F50=$AM$1,F50=$AN$1,F51=$AM$1,F51=$AN$1,F52=$AM$1,F52=$AN$1,F53=$AM$1,F53=$AN$1,F54=$AM$1,F54=$AN$1),0,1)))</f>
        <v>1</v>
      </c>
      <c r="AS50" s="344">
        <f>IF($A50&gt;='FG1125way_Regular Symbol(2wild)'!D$16,"",IF(B50=0,"",IF(OR(B50=$AM$1,B50=$AT$1,B51=$AM$1,B51=$AT$1,B52=$AM$1,B52=$AT$1),0,1)))</f>
        <v>1</v>
      </c>
      <c r="AT50" s="344">
        <f>IF($A50&gt;='FG1125way_Regular Symbol(2wild)'!E$16,"",IF(C50=0,"",IF(OR(C50=$AM$1,C50=$AT$1,C51=$AM$1,C51=$AT$1,C52=$AM$1,C52=$AT$1),0,1)))</f>
        <v>1</v>
      </c>
      <c r="AU50" s="3">
        <f>IF($A50&gt;='FG1125way_Regular Symbol(2wild)'!F$16,"",IF(D50=0,"",IF(OR(D50=$AM$1,D50=$AT$1,D51=$AM$1,D51=$AT$1,D52=$AM$1,D52=$AT$1,D53=$AM$1,D53=$AT$1,D54=$AM$1,D54=$AT$1),0,1)))</f>
        <v>1</v>
      </c>
      <c r="AV50" s="3">
        <f>IF($A50&gt;='FG1125way_Regular Symbol(2wild)'!G$16,"",IF(E50=0,"",IF(OR(E50=$AM$1,E50=$AT$1,E51=$AM$1,E51=$AT$1,E52=$AM$1,E52=$AT$1,E53=$AM$1,E53=$AT$1,E54=$AM$1,E54=$AT$1),0,1)))</f>
        <v>1</v>
      </c>
      <c r="AW50" s="3">
        <f>IF($A50&gt;='FG1125way_Regular Symbol(2wild)'!H$16,"",IF(F50=0,"",IF(OR(F50=$AM$1,F50=$AT$1,F51=$AM$1,F51=$AT$1,F52=$AM$1,F52=$AT$1,F53=$AM$1,F53=$AT$1,F54=$AM$1,F54=$AT$1),0,1)))</f>
        <v>1</v>
      </c>
      <c r="AY50" s="344">
        <f>IF($A50&gt;='FG1125way_Regular Symbol(2wild)'!D$16,"",IF(B50=0,"",IF(OR(B50=$AM$1,B50=$AZ$1,B51=$AM$1,B51=$AZ$1,B52=$AM$1,B52=$AZ$1),0,1)))</f>
        <v>1</v>
      </c>
      <c r="AZ50" s="344">
        <f>IF($A50&gt;='FG1125way_Regular Symbol(2wild)'!E$16,"",IF(C50=0,"",IF(OR(C50=$AM$1,C50=$AZ$1,C51=$AM$1,C51=$AZ$1,C52=$AM$1,C52=$AZ$1),0,1)))</f>
        <v>1</v>
      </c>
      <c r="BA50" s="3">
        <f>IF($A50&gt;='FG1125way_Regular Symbol(2wild)'!F$16,"",IF(D50=0,"",IF(OR(D50=$AM$1,D50=$AZ$1,D51=$AM$1,D51=$AZ$1,D52=$AM$1,D52=$AZ$1,D53=$AM$1,D53=$AZ$1,D54=$AM$1,D54=$AZ$1),0,1)))</f>
        <v>1</v>
      </c>
      <c r="BB50" s="3">
        <f>IF($A50&gt;='FG1125way_Regular Symbol(2wild)'!G$16,"",IF(E50=0,"",IF(OR(E50=$AM$1,E50=$AZ$1,E51=$AM$1,E51=$AZ$1,E52=$AM$1,E52=$AZ$1,E53=$AM$1,E53=$AZ$1,E54=$AM$1,E54=$AZ$1),0,1)))</f>
        <v>1</v>
      </c>
      <c r="BC50" s="3">
        <f>IF($A50&gt;='FG1125way_Regular Symbol(2wild)'!H$16,"",IF(F50=0,"",IF(OR(F50=$AM$1,F50=$AZ$1,F51=$AM$1,F51=$AZ$1,F52=$AM$1,F52=$AZ$1,F53=$AM$1,F53=$AZ$1,F54=$AM$1,F54=$AZ$1),0,1)))</f>
        <v>1</v>
      </c>
      <c r="BE50" s="344">
        <f>IF($A50&gt;='FG_576way_Regular Symbol(2wild)'!D$16,"",IF(B50=0,"",IF(OR(B50=$AM$1,B50=$BF$1,B51=$AM$1,B51=$BF$1,B52=$AM$1,B52=$BF$1),0,1)))</f>
        <v>1</v>
      </c>
      <c r="BF50" s="344">
        <f>IF($A50&gt;='FG_576way_Regular Symbol(2wild)'!E$16,"",IF(C50=0,"",IF(OR(C50=$AM$1,C50=$BF$1,C51=$AM$1,C51=$BF$1,C52=$AM$1,C52=$BF$1),0,1)))</f>
        <v>1</v>
      </c>
      <c r="BG50" s="3">
        <f>IF($A50&gt;='FG_576way_Regular Symbol(2wild)'!F$16,"",IF(D50=0,"",IF(OR(D50=$AM$1,D50=$BF$1,D51=$AM$1,D51=$BF$1,D52=$AM$1,D52=$BF$1,D53=$AM$1,D53=$BF$1,D54=$AM$1,D54=$BF$1),0,1)))</f>
        <v>1</v>
      </c>
      <c r="BH50" s="3">
        <f>IF($A50&gt;='FG_576way_Regular Symbol(2wild)'!G$16,"",IF(E50=0,"",IF(OR(E50=$AM$1,E50=$BF$1,E51=$AM$1,E51=$BF$1,E52=$AM$1,E52=$BF$1,E53=$AM$1,E53=$BF$1,E54=$AM$1,E54=$BF$1),0,1)))</f>
        <v>1</v>
      </c>
      <c r="BI50" s="3">
        <f>IF($A50&gt;='FG_576way_Regular Symbol(2wild)'!H$16,"",IF(F50=0,"",IF(OR(F50=$AM$1,F50=$BF$1,F51=$AM$1,F51=$BF$1,F52=$AM$1,F52=$BF$1,F53=$AM$1,F53=$BF$1,F54=$AM$1,F54=$BF$1),0,1)))</f>
        <v>1</v>
      </c>
      <c r="BK50" s="344">
        <f>IF($A50&gt;='FG_576way_Regular Symbol(2wild)'!D$16,"",IF(B50=0,"",IF(OR(B50=$AM$1,B50=$BL$1,B51=$AM$1,B51=$BL$1,B52=$AM$1,B52=$BL$1),0,1)))</f>
        <v>1</v>
      </c>
      <c r="BL50" s="344">
        <f>IF($A50&gt;='FG_576way_Regular Symbol(2wild)'!E$16,"",IF(C50=0,"",IF(OR(C50=$AM$1,C50=$BL$1,C51=$AM$1,C51=$BL$1,C52=$AM$1,C52=$BL$1),0,1)))</f>
        <v>1</v>
      </c>
      <c r="BM50" s="3">
        <f>IF($A50&gt;='FG_576way_Regular Symbol(2wild)'!F$16,"",IF(D50=0,"",IF(OR(D50=$AM$1,D50=$BL$1,D51=$AM$1,D51=$BL$1,D52=$AM$1,D52=$BL$1,D53=$AM$1,D53=$BL$1),0,1)))</f>
        <v>1</v>
      </c>
      <c r="BN50" s="3">
        <f>IF($A50&gt;='FG_576way_Regular Symbol(2wild)'!G$16,"",IF(E50=0,"",IF(OR(E50=$AM$1,E50=$BL$1,E51=$AM$1,E51=$BL$1,E52=$AM$1,E52=$BL$1,E53=$AM$1,E53=$BL$1),0,1)))</f>
        <v>1</v>
      </c>
      <c r="BO50" s="3">
        <f>IF($A50&gt;='FG_576way_Regular Symbol(2wild)'!H$16,"",IF(F50=0,"",IF(OR(F50=$AM$1,F50=$BL$1,F51=$AM$1,F51=$BL$1,F52=$AM$1,F52=$BL$1,F53=$AM$1,F53=$BL$1),0,1)))</f>
        <v>1</v>
      </c>
      <c r="BQ50" s="3">
        <f>IF($A50&gt;='FG1125way_Regular Symbol(2wild)'!D$16,"",IF(B50=0,"",IF(OR(B50=$BQ$1,B50=$BR$1,B51=$BQ$1,B51=$BR$1,B52=$BQ$1,B52=$BR$1),0,1)))</f>
        <v>1</v>
      </c>
      <c r="BR50" s="3">
        <f>IF($A50&gt;='FG1125way_Regular Symbol(2wild)'!E$16,"",IF(C50=0,"",IF(OR(C50=$BQ$1,C50=$BR$1,C51=$BQ$1,C51=$BR$1,C52=$BQ$1,C52=$BR$1),0,1)))</f>
        <v>1</v>
      </c>
      <c r="BS50" s="3">
        <f>IF($A50&gt;='FG1125way_Regular Symbol(2wild)'!F$16,"",IF(D50=0,"",IF(OR(D50=$BQ$1,D50=$BR$1,D51=$BQ$1,D51=$BR$1,D52=$BQ$1,D52=$BR$1,D53=$BQ$1,D53=$BR$1,D54=$BQ$1,D54=$BR$1),0,1)))</f>
        <v>1</v>
      </c>
      <c r="BT50" s="3">
        <f>IF($A50&gt;='FG1125way_Regular Symbol(2wild)'!G$16,"",IF(E50=0,"",IF(OR(E50=$BQ$1,E50=$BR$1,E51=$BQ$1,E51=$BR$1,E52=$BQ$1,E52=$BR$1,E53=$BQ$1,E53=$BR$1,E54=$BQ$1,E54=$BR$1),0,1)))</f>
        <v>0</v>
      </c>
      <c r="BU50" s="3">
        <f>IF($A50&gt;='FG1125way_Regular Symbol(2wild)'!H$16,"",IF(F50=0,"",IF(OR(F50=$BQ$1,F50=$BR$1,F51=$BQ$1,F51=$BR$1,F52=$BQ$1,F52=$BR$1,F53=$BQ$1,F53=$BR$1,F54=$BQ$1,F54=$BR$1),0,1)))</f>
        <v>1</v>
      </c>
      <c r="BW50" s="3">
        <f>IF($A50&gt;='FG1125way_Regular Symbol(2wild)'!D$16,"",IF(B50=0,"",IF(OR(B50=$BW$1,B51=$BW$1,B52=$BW$1,B50=$BX$1,B51=$BX$1,B52=$BX$1),0,1)))</f>
        <v>0</v>
      </c>
      <c r="BX50" s="3">
        <f>IF($A50&gt;='FG1125way_Regular Symbol(2wild)'!E$16,"",IF(C50=0,"",IF(OR(C50=$BW$1,C51=$BW$1,C52=$BW$1,C50=$BX$1,C51=$BX$1,C52=$BX$1),0,1)))</f>
        <v>0</v>
      </c>
      <c r="BY50" s="3">
        <f>IF($A50&gt;='FG1125way_Regular Symbol(2wild)'!F$16,"",IF(D50=0,"",IF(OR(D50=$BW$1,D51=$BW$1,D52=$BW$1,D50=$BX$1,D51=$BX$1,D52=$BX$1,D53=$BW$1,D53=$BX$1,D54=$BW$1,D54=$BX$1),0,1)))</f>
        <v>0</v>
      </c>
      <c r="BZ50" s="3">
        <f>IF($A50&gt;='FG1125way_Regular Symbol(2wild)'!G$16,"",IF(E50=0,"",IF(OR(E50=$BW$1,E51=$BW$1,E52=$BW$1,E50=$BX$1,E51=$BX$1,E52=$BX$1,E53=$BW$1,E53=$BX$1,E54=$BW$1,E54=$BX$1),0,1)))</f>
        <v>0</v>
      </c>
      <c r="CA50" s="3">
        <f>IF($A50&gt;='FG1125way_Regular Symbol(2wild)'!H$16,"",IF(F50=0,"",IF(OR(F50=$BW$1,F51=$BW$1,F52=$BW$1,F50=$BX$1,F51=$BX$1,F52=$BX$1,F53=$BW$1,F53=$BX$1,F54=$BW$1,F54=$BX$1),0,1)))</f>
        <v>0</v>
      </c>
      <c r="CC50" s="3">
        <f>IF($A50&gt;='FG1125way_Regular Symbol(2wild)'!D$16,"",IF(B50=0,"",IF(OR(B50=$BW$1,B51=$BW$1,B52=$BW$1,B50=$CD$1,B51=$CD$1,B52=$CD$1),0,1)))</f>
        <v>1</v>
      </c>
      <c r="CD50" s="3">
        <f>IF($A50&gt;='FG1125way_Regular Symbol(2wild)'!E$16,"",IF(C50=0,"",IF(OR(C50=$BW$1,C51=$BW$1,C52=$BW$1,C50=$CD$1,C51=$CD$1,C52=$CD$1),0,1)))</f>
        <v>1</v>
      </c>
      <c r="CE50" s="3">
        <f>IF($A50&gt;='FG1125way_Regular Symbol(2wild)'!F$16,"",IF(D50=0,"",IF(OR(D50=$BW$1,D51=$BW$1,D52=$BW$1,D50=$CD$1,D51=$CD$1,D52=$CD$1,D53=$BW$1,D53=$CD$1,D54=$BW$1,D54=$CD$1),0,1)))</f>
        <v>1</v>
      </c>
      <c r="CF50" s="3">
        <f>IF($A50&gt;='FG1125way_Regular Symbol(2wild)'!G$16,"",IF(E50=0,"",IF(OR(E50=$BW$1,E51=$BW$1,E52=$BW$1,E50=$CD$1,E51=$CD$1,E52=$CD$1,E53=$BW$1,E53=$CD$1,E54=$BW$1,E54=$CD$1),0,1)))</f>
        <v>1</v>
      </c>
      <c r="CG50" s="3">
        <f>IF($A50&gt;='FG1125way_Regular Symbol(2wild)'!H$16,"",IF(F50=0,"",IF(OR(F50=$BW$1,F51=$BW$1,F52=$BW$1,F50=$CD$1,F51=$CD$1,F52=$CD$1,F53=$BW$1,F53=$CD$1,F54=$BW$1,F54=$CD$1),0,1)))</f>
        <v>1</v>
      </c>
      <c r="CI50" s="3">
        <f>IF($A50&gt;='FG1125way_Regular Symbol(2wild)'!D$16,"",IF(B50=0,"",IF(OR(B50=$BW$1,B51=$BW$1,B52=$BW$1,B50=$CJ$1,B51=$CJ$1,B52=$CJ$1),0,1)))</f>
        <v>0</v>
      </c>
      <c r="CJ50" s="3">
        <f>IF($A50&gt;='FG1125way_Regular Symbol(2wild)'!E$16,"",IF(C50=0,"",IF(OR(C50=$BW$1,C51=$BW$1,C52=$BW$1,C50=$CJ$1,C51=$CJ$1,C52=$CJ$1),0,1)))</f>
        <v>1</v>
      </c>
      <c r="CK50" s="3">
        <f>IF($A50&gt;='FG1125way_Regular Symbol(2wild)'!F$16,"",IF(D50=0,"",IF(OR(D50=$BW$1,D51=$BW$1,D52=$BW$1,D50=$CJ$1,D51=$CJ$1,D52=$CJ$1,D53=$BW$1,D53=$CJ$1,D54=$BW$1,D54=$CJ$1),0,1)))</f>
        <v>1</v>
      </c>
      <c r="CL50" s="3">
        <f>IF($A50&gt;='FG1125way_Regular Symbol(2wild)'!G$16,"",IF(E50=0,"",IF(OR(E50=$BW$1,E51=$BW$1,E52=$BW$1,E50=$CJ$1,E51=$CJ$1,E52=$CJ$1,E53=$BW$1,E53=$CJ$1,E54=$BW$1,E54=$CJ$1),0,1)))</f>
        <v>1</v>
      </c>
      <c r="CM50" s="3">
        <f>IF($A50&gt;='FG1125way_Regular Symbol(2wild)'!H$16,"",IF(F50=0,"",IF(OR(F50=$BW$1,F51=$BW$1,F52=$BW$1,F50=$CJ$1,F51=$CJ$1,F52=$CJ$1,F53=$BW$1,F53=$CJ$1,F54=$BW$1,F54=$CJ$1),0,1)))</f>
        <v>0</v>
      </c>
      <c r="CO50" s="3">
        <f>IF($A50&gt;='FG1125way_Regular Symbol(2wild)'!D$16,"",IF(B50=0,"",IF(OR(B50=$BW$1,B51=$BW$1,B52=$BW$1,B50=$CP$1,B51=$CP$1,B52=$CP$1),0,1)))</f>
        <v>1</v>
      </c>
      <c r="CP50" s="3">
        <f>IF($A50&gt;='FG1125way_Regular Symbol(2wild)'!E$16,"",IF(C50=0,"",IF(OR(C50=$BW$1,C51=$BW$1,C52=$BW$1,C50=$CP$1,C51=$CP$1,C52=$CP$1),0,1)))</f>
        <v>1</v>
      </c>
      <c r="CQ50" s="3">
        <f>IF($A50&gt;='FG1125way_Regular Symbol(2wild)'!F$16,"",IF(D50=0,"",IF(OR(D50=$BW$1,D51=$BW$1,D52=$BW$1,D50=$CP$1,D51=$CP$1,D52=$CP$1,D53=$BW$1,D53=$CP$1,D54=$BW$1,D54=$CP$1),0,1)))</f>
        <v>0</v>
      </c>
      <c r="CR50" s="3">
        <f>IF($A50&gt;='FG1125way_Regular Symbol(2wild)'!G$16,"",IF(E50=0,"",IF(OR(E50=$BW$1,E51=$BW$1,E52=$BW$1,E50=$CP$1,E51=$CP$1,E52=$CP$1,E53=$BW$1,E53=$CP$1,E54=$BW$1,E54=$CP$1),0,1)))</f>
        <v>1</v>
      </c>
      <c r="CS50" s="3">
        <f>IF($A50&gt;='FG1125way_Regular Symbol(2wild)'!H$16,"",IF(F50=0,"",IF(OR(F50=$BW$1,F51=$BW$1,F52=$BW$1,F50=$CP$1,F51=$CP$1,F52=$CP$1,F53=$BW$1,F53=$CP$1,F54=$BW$1,F54=$CP$1),0,1)))</f>
        <v>1</v>
      </c>
      <c r="CU50" s="3">
        <f>IF($A50&gt;='FG1125way_Regular Symbol(2wild)'!D$16,"",IF(B50=0,"",IF(OR(B50=$BW$1,B51=$BW$1,B52=$BW$1,B50=$CV$1,B51=$CV$1,B52=$CV$1),0,1)))</f>
        <v>1</v>
      </c>
      <c r="CV50" s="3">
        <f>IF($A50&gt;='FG1125way_Regular Symbol(2wild)'!E$16,"",IF(C50=0,"",IF(OR(C50=$BW$1,C51=$BW$1,C52=$BW$1,C50=$CV$1,C51=$CV$1,C52=$CV$1),0,1)))</f>
        <v>1</v>
      </c>
      <c r="CW50" s="3">
        <f>IF($A50&gt;='FG1125way_Regular Symbol(2wild)'!F$16,"",IF(D50=0,"",IF(OR(D50=$BW$1,D51=$BW$1,D52=$BW$1,D50=$CV$1,D51=$CV$1,D52=$CV$1,D53=$BW$1,D53=$CV$1,D54=$BW$1,D54=$CV$1),0,1)))</f>
        <v>1</v>
      </c>
      <c r="CX50" s="3">
        <f>IF($A50&gt;='FG1125way_Regular Symbol(2wild)'!G$16,"",IF(E50=0,"",IF(OR(E50=$BW$1,E51=$BW$1,E52=$BW$1,E50=$CV$1,E51=$CV$1,E52=$CV$1,E53=$BW$1,E53=$CV$1,E54=$BW$1,E54=$CV$1),0,1)))</f>
        <v>1</v>
      </c>
      <c r="CY50" s="3">
        <f>IF($A50&gt;='FG1125way_Regular Symbol(2wild)'!H$16,"",IF(F50=0,"",IF(OR(F50=$BW$1,F51=$BW$1,F52=$BW$1,F50=$CV$1,F51=$CV$1,F52=$CV$1,F53=$BW$1,F53=$CV$1,F54=$BW$1,F54=$CV$1),0,1)))</f>
        <v>1</v>
      </c>
    </row>
    <row r="51" spans="1:103">
      <c r="A51" s="337">
        <f>IF('FG_243way_Regular Symbol'!L50="","",'FG_243way_Regular Symbol'!L50)</f>
        <v>47</v>
      </c>
      <c r="B51" s="191" t="str">
        <f>IF('FG_576way_Regular Symbol(2wild)'!Q50="",
IF($A51-'FG_576way_Regular Symbol(2wild)'!D$16&gt;='FG_1125way_RegularＸ_W()'!B$2-1,"",VLOOKUP($A51-'FG_243way_Regular Symbol'!D$16,'FG_576way_Regular Symbol(2wild)'!$P$3:$U$99,'FG_1125way_RegularＸ_W()'!B$3+1,FALSE)),
'FG_576way_Regular Symbol(2wild)'!Q50)</f>
        <v>K</v>
      </c>
      <c r="C51" s="191" t="str">
        <f>IF('FG_576way_Regular Symbol(2wild)'!R50="",
IF($A51-'FG_576way_Regular Symbol(2wild)'!E$16&gt;='FG_1125way_RegularＸ_W()'!C$2-1,"",VLOOKUP($A51-'FG_243way_Regular Symbol'!E$16,'FG_576way_Regular Symbol(2wild)'!$P$3:$U$99,'FG_1125way_RegularＸ_W()'!C$3+1,FALSE)),
'FG_576way_Regular Symbol(2wild)'!R50)</f>
        <v>K</v>
      </c>
      <c r="D51" s="191" t="str">
        <f>IF('FG_576way_Regular Symbol(2wild)'!S50="",
IF($A51-'FG_576way_Regular Symbol(2wild)'!F$16&gt;='FG_1125way_RegularＸ_W()'!D$2-1,"",VLOOKUP($A51-'FG_243way_Regular Symbol'!F$16,'FG_576way_Regular Symbol(2wild)'!$P$3:$U$99,'FG_1125way_RegularＸ_W()'!D$3+1,FALSE)),
'FG_576way_Regular Symbol(2wild)'!S50)</f>
        <v>TE</v>
      </c>
      <c r="E51" s="191" t="str">
        <f>IF('FG_576way_Regular Symbol(2wild)'!T50="",
IF($A51-'FG_576way_Regular Symbol(2wild)'!G$16&gt;='FG_1125way_RegularＸ_W()'!E$2-1,"",VLOOKUP($A51-'FG_243way_Regular Symbol'!G$16,'FG_576way_Regular Symbol(2wild)'!$P$3:$U$99,'FG_1125way_RegularＸ_W()'!E$3+1,FALSE)),
'FG_576way_Regular Symbol(2wild)'!T50)</f>
        <v>K</v>
      </c>
      <c r="F51" s="191" t="str">
        <f>IF('FG_576way_Regular Symbol(2wild)'!U50="",
IF($A51-'FG_576way_Regular Symbol(2wild)'!H$16&gt;='FG_1125way_RegularＸ_W()'!F$2-1,"",VLOOKUP($A51-'FG_243way_Regular Symbol'!H$16,'FG_576way_Regular Symbol(2wild)'!$P$3:$U$99,'FG_1125way_RegularＸ_W()'!F$3+1,FALSE)),
'FG_576way_Regular Symbol(2wild)'!U50)</f>
        <v>K</v>
      </c>
      <c r="N51" s="363">
        <f t="shared" si="1"/>
        <v>47</v>
      </c>
      <c r="O51" s="344">
        <f>IF($A51&gt;='FG1125way_Regular Symbol(2wild)'!D$16,"",IF(B51="","",IF(OR(B51=$O$1,B51=$P$1,B52=$O$1,B52=$P$1,B53=$O$1,B53=$P$1),0,1)))</f>
        <v>1</v>
      </c>
      <c r="P51" s="344">
        <f>IF($A51&gt;='FG1125way_Regular Symbol(2wild)'!E$16,"",IF(C51="","",IF(OR(C51=$O$1,C51=$P$1,C52=$O$1,C52=$P$1,C53=$O$1,C53=$P$1),0,1)))</f>
        <v>1</v>
      </c>
      <c r="Q51" s="344">
        <f>IF($A51&gt;='FG1125way_Regular Symbol(2wild)'!F$16,"",IF(D51="","",IF(OR(D51=$O$1,D51=$P$1,D52=$O$1,D52=$P$1,D53=$O$1,D53=$P$1,D54=$O$1,D54=$P$1,D55=$O$1,D55=$P$1),0,1)))</f>
        <v>1</v>
      </c>
      <c r="R51" s="344">
        <f>IF($A51&gt;='FG1125way_Regular Symbol(2wild)'!G$16,"",IF(E51="","",IF(OR(E51=$O$1,E51=$P$1,E52=$O$1,E52=$P$1,E53=$O$1,E53=$P$1,E54=$O$1,E54=$P$1,E55=$O$1,E55=$P$1),0,1)))</f>
        <v>1</v>
      </c>
      <c r="S51" s="344">
        <f>IF($A51&gt;='FG1125way_Regular Symbol(2wild)'!H$16,"",IF(F51="","",IF(OR(F51=$O$1,F51=$P$1,F52=$O$1,F52=$P$1,F53=$O$1,F53=$P$1,F54=$O$1,F54=$P$1,F55=$O$1,F55=$P$1),0,1)))</f>
        <v>1</v>
      </c>
      <c r="U51" s="344">
        <f>IF($A51&gt;='FG1125way_Regular Symbol(2wild)'!D$16,"",IF(B51=0,"",IF(OR(B51=$U$1,B51=$V$1,B52=$U$1,B52=$V$1,B53=$U$1,B53=$V$1),0,1)))</f>
        <v>1</v>
      </c>
      <c r="V51" s="344">
        <f>IF($A51&gt;='FG1125way_Regular Symbol(2wild)'!E$16,"",IF(C51=0,"",IF(OR(C51=$U$1,C51=$V$1,C52=$U$1,C52=$V$1,C53=$U$1,C53=$V$1),0,1)))</f>
        <v>0</v>
      </c>
      <c r="W51" s="3">
        <f>IF($A51&gt;='FG1125way_Regular Symbol(2wild)'!F$16,"",IF(D51=0,"",IF(OR(D51=$U$1,D51=$V$1,D52=$U$1,D52=$V$1,D53=$U$1,D53=$V$1,D54=$U$1,D54=$V$1,D55=$U$1,D55=$V$1),0,1)))</f>
        <v>1</v>
      </c>
      <c r="X51" s="3">
        <f>IF($A51&gt;='FG1125way_Regular Symbol(2wild)'!G$16,"",IF(E51=0,"",IF(OR(E51=$U$1,E51=$V$1,E52=$U$1,E52=$V$1,E53=$U$1,E53=$V$1,E54=$U$1,E54=$V$1,E55=$U$1,E55=$V$1),0,1)))</f>
        <v>0</v>
      </c>
      <c r="Y51" s="3">
        <f>IF($A51&gt;='FG1125way_Regular Symbol(2wild)'!H$16,"",IF(F51=0,"",IF(OR(F51=$U$1,F51=$V$1,F52=$U$1,F52=$V$1,F53=$U$1,F53=$V$1,F54=$U$1,F54=$V$1,F55=$U$1,F55=$V$1),0,1)))</f>
        <v>1</v>
      </c>
      <c r="AA51" s="344">
        <f>IF($A51&gt;='FG1125way_Regular Symbol(2wild)'!D$16,"",IF(B51=0,"",IF(OR(B51=$AA$1,B51=$AB$1,B52=$AA$1,B52=$AB$1,B53=$AA$1,,B53=$AB$1),0,1)))</f>
        <v>1</v>
      </c>
      <c r="AB51" s="344">
        <f>IF($A51&gt;='FG1125way_Regular Symbol(2wild)'!E$16,"",IF(C51=0,"",IF(OR(C51=$AA$1,C51=$AB$1,C52=$AA$1,C52=$AB$1,C53=$AA$1,,C53=$AB$1),0,1)))</f>
        <v>1</v>
      </c>
      <c r="AC51" s="3">
        <f>IF($A51&gt;='FG1125way_Regular Symbol(2wild)'!F$16,"",IF(D51=0,"",IF(OR(D51=$AA$1,D51=$AB$1,D52=$AA$1,D52=$AB$1,D53=$AA$1,D53=$AB$1,D54=$AA$1,D54=$AB$1,D55=$AA$1,D55=$AB$1),0,1)))</f>
        <v>1</v>
      </c>
      <c r="AD51" s="3">
        <f>IF($A51&gt;='FG1125way_Regular Symbol(2wild)'!G$16,"",IF(E51=0,"",IF(OR(E51=$AA$1,E51=$AB$1,E52=$AA$1,E52=$AB$1,E53=$AA$1,E53=$AB$1,E54=$AA$1,E54=$AB$1,E55=$AA$1,E55=$AB$1),0,1)))</f>
        <v>0</v>
      </c>
      <c r="AE51" s="3">
        <f>IF($A51&gt;='FG1125way_Regular Symbol(2wild)'!H$16,"",IF(F51=0,"",IF(OR(F51=$AA$1,F51=$AB$1,F52=$AA$1,F52=$AB$1,F53=$AA$1,F53=$AB$1,F54=$AA$1,F54=$AB$1,F55=$AA$1,F55=$AB$1),0,1)))</f>
        <v>0</v>
      </c>
      <c r="AG51" s="344">
        <f>IF($A51&gt;='FG1125way_Regular Symbol(2wild)'!D$16,"",IF(B51=0,"",IF(OR(B51=$AG$1,B51=$AH$1,B52=$AG$1,B52=$AH$1,B53=$AG$1,B53=$AH$1),0,1)))</f>
        <v>1</v>
      </c>
      <c r="AH51" s="344">
        <f>IF($A51&gt;='FG1125way_Regular Symbol(2wild)'!E$16,"",IF(C51=0,"",IF(OR(C51=$AG$1,C51=$AH$1,C52=$AG$1,C52=$AH$1,C53=$AG$1,C53=$AH$1),0,1)))</f>
        <v>1</v>
      </c>
      <c r="AI51" s="3">
        <f>IF($A51&gt;='FG1125way_Regular Symbol(2wild)'!F$16,"",IF(D51=0,"",IF(OR(D51=$AG$1,D51=$AH$1,D52=$AG$1,D52=$AH$1,D53=$AG$1,D53=$AH$1,D54=$AG$1,D54=$AH$1,D55=$AG$1,D55=$AH$1),0,1)))</f>
        <v>1</v>
      </c>
      <c r="AJ51" s="3">
        <f>IF($A51&gt;='FG1125way_Regular Symbol(2wild)'!G$16,"",IF(E51=0,"",IF(OR(E51=$AG$1,E51=$AH$1,E52=$AG$1,E52=$AH$1,E53=$AG$1,E53=$AH$1,E54=$AG$1,E54=$AH$1,E55=$AG$1,E55=$AH$1),0,1)))</f>
        <v>1</v>
      </c>
      <c r="AK51" s="3">
        <f>IF($A51&gt;='FG1125way_Regular Symbol(2wild)'!H$16,"",IF(F51=0,"",IF(OR(F51=$AG$1,F51=$AH$1,F52=$AG$1,F52=$AH$1,F53=$AG$1,F53=$AH$1,F54=$AG$1,F54=$AH$1,F55=$AG$1,F55=$AH$1),0,1)))</f>
        <v>1</v>
      </c>
      <c r="AM51" s="344">
        <f>IF($A51&gt;='FG1125way_Regular Symbol(2wild)'!D$16,"",IF(B51=0,"",IF(OR(B51=$AM$1,B51=$AN$1,B52=$AM$1,B52=$AN$1,B53=$AM$1,B53=$AN$1),0,1)))</f>
        <v>1</v>
      </c>
      <c r="AN51" s="344">
        <f>IF($A51&gt;='FG1125way_Regular Symbol(2wild)'!E$16,"",IF(C51=0,"",IF(OR(C51=$AM$1,C51=$AN$1,C52=$AM$1,C52=$AN$1,C53=$AM$1,C53=$AN$1),0,1)))</f>
        <v>1</v>
      </c>
      <c r="AO51" s="3">
        <f>IF($A51&gt;='FG1125way_Regular Symbol(2wild)'!F$16,"",IF(D51=0,"",IF(OR(D51=$AM$1,D51=$AN$1,D52=$AM$1,D52=$AN$1,D53=$AM$1,D53=$AN$1,D54=$AM$1,D54=$AN$1,D55=$AM$1,D55=$AN$1),0,1)))</f>
        <v>0</v>
      </c>
      <c r="AP51" s="3">
        <f>IF($A51&gt;='FG1125way_Regular Symbol(2wild)'!G$16,"",IF(E51=0,"",IF(OR(E51=$AM$1,E51=$AN$1,E52=$AM$1,E52=$AN$1,E53=$AM$1,E53=$AN$1,E54=$AM$1,E54=$AN$1,E55=$AM$1,E55=$AN$1),0,1)))</f>
        <v>1</v>
      </c>
      <c r="AQ51" s="3">
        <f>IF($A51&gt;='FG1125way_Regular Symbol(2wild)'!H$16,"",IF(F51=0,"",IF(OR(F51=$AM$1,F51=$AN$1,F52=$AM$1,F52=$AN$1,F53=$AM$1,F53=$AN$1,F54=$AM$1,F54=$AN$1,F55=$AM$1,F55=$AN$1),0,1)))</f>
        <v>1</v>
      </c>
      <c r="AS51" s="344">
        <f>IF($A51&gt;='FG1125way_Regular Symbol(2wild)'!D$16,"",IF(B51=0,"",IF(OR(B51=$AM$1,B51=$AT$1,B52=$AM$1,B52=$AT$1,B53=$AM$1,B53=$AT$1),0,1)))</f>
        <v>1</v>
      </c>
      <c r="AT51" s="344">
        <f>IF($A51&gt;='FG1125way_Regular Symbol(2wild)'!E$16,"",IF(C51=0,"",IF(OR(C51=$AM$1,C51=$AT$1,C52=$AM$1,C52=$AT$1,C53=$AM$1,C53=$AT$1),0,1)))</f>
        <v>1</v>
      </c>
      <c r="AU51" s="3">
        <f>IF($A51&gt;='FG1125way_Regular Symbol(2wild)'!F$16,"",IF(D51=0,"",IF(OR(D51=$AM$1,D51=$AT$1,D52=$AM$1,D52=$AT$1,D53=$AM$1,D53=$AT$1,D54=$AM$1,D54=$AT$1,D55=$AM$1,D55=$AT$1),0,1)))</f>
        <v>1</v>
      </c>
      <c r="AV51" s="3">
        <f>IF($A51&gt;='FG1125way_Regular Symbol(2wild)'!G$16,"",IF(E51=0,"",IF(OR(E51=$AM$1,E51=$AT$1,E52=$AM$1,E52=$AT$1,E53=$AM$1,E53=$AT$1,E54=$AM$1,E54=$AT$1,E55=$AM$1,E55=$AT$1),0,1)))</f>
        <v>1</v>
      </c>
      <c r="AW51" s="3">
        <f>IF($A51&gt;='FG1125way_Regular Symbol(2wild)'!H$16,"",IF(F51=0,"",IF(OR(F51=$AM$1,F51=$AT$1,F52=$AM$1,F52=$AT$1,F53=$AM$1,F53=$AT$1,F54=$AM$1,F54=$AT$1,F55=$AM$1,F55=$AT$1),0,1)))</f>
        <v>1</v>
      </c>
      <c r="AY51" s="344">
        <f>IF($A51&gt;='FG1125way_Regular Symbol(2wild)'!D$16,"",IF(B51=0,"",IF(OR(B51=$AM$1,B51=$AZ$1,B52=$AM$1,B52=$AZ$1,B53=$AM$1,B53=$AZ$1),0,1)))</f>
        <v>1</v>
      </c>
      <c r="AZ51" s="344">
        <f>IF($A51&gt;='FG1125way_Regular Symbol(2wild)'!E$16,"",IF(C51=0,"",IF(OR(C51=$AM$1,C51=$AZ$1,C52=$AM$1,C52=$AZ$1,C53=$AM$1,C53=$AZ$1),0,1)))</f>
        <v>1</v>
      </c>
      <c r="BA51" s="3">
        <f>IF($A51&gt;='FG1125way_Regular Symbol(2wild)'!F$16,"",IF(D51=0,"",IF(OR(D51=$AM$1,D51=$AZ$1,D52=$AM$1,D52=$AZ$1,D53=$AM$1,D53=$AZ$1,D54=$AM$1,D54=$AZ$1,D55=$AM$1,D55=$AZ$1),0,1)))</f>
        <v>1</v>
      </c>
      <c r="BB51" s="3">
        <f>IF($A51&gt;='FG1125way_Regular Symbol(2wild)'!G$16,"",IF(E51=0,"",IF(OR(E51=$AM$1,E51=$AZ$1,E52=$AM$1,E52=$AZ$1,E53=$AM$1,E53=$AZ$1,E54=$AM$1,E54=$AZ$1,E55=$AM$1,E55=$AZ$1),0,1)))</f>
        <v>0</v>
      </c>
      <c r="BC51" s="3">
        <f>IF($A51&gt;='FG1125way_Regular Symbol(2wild)'!H$16,"",IF(F51=0,"",IF(OR(F51=$AM$1,F51=$AZ$1,F52=$AM$1,F52=$AZ$1,F53=$AM$1,F53=$AZ$1,F54=$AM$1,F54=$AZ$1,F55=$AM$1,F55=$AZ$1),0,1)))</f>
        <v>1</v>
      </c>
      <c r="BE51" s="344">
        <f>IF($A51&gt;='FG_576way_Regular Symbol(2wild)'!D$16,"",IF(B51=0,"",IF(OR(B51=$AM$1,B51=$BF$1,B52=$AM$1,B52=$BF$1,B53=$AM$1,B53=$BF$1),0,1)))</f>
        <v>1</v>
      </c>
      <c r="BF51" s="344">
        <f>IF($A51&gt;='FG_576way_Regular Symbol(2wild)'!E$16,"",IF(C51=0,"",IF(OR(C51=$AM$1,C51=$BF$1,C52=$AM$1,C52=$BF$1,C53=$AM$1,C53=$BF$1),0,1)))</f>
        <v>1</v>
      </c>
      <c r="BG51" s="3">
        <f>IF($A51&gt;='FG_576way_Regular Symbol(2wild)'!F$16,"",IF(D51=0,"",IF(OR(D51=$AM$1,D51=$BF$1,D52=$AM$1,D52=$BF$1,D53=$AM$1,D53=$BF$1,D54=$AM$1,D54=$BF$1,D55=$AM$1,D55=$BF$1),0,1)))</f>
        <v>1</v>
      </c>
      <c r="BH51" s="3">
        <f>IF($A51&gt;='FG_576way_Regular Symbol(2wild)'!G$16,"",IF(E51=0,"",IF(OR(E51=$AM$1,E51=$BF$1,E52=$AM$1,E52=$BF$1,E53=$AM$1,E53=$BF$1,E54=$AM$1,E54=$BF$1,E55=$AM$1,E55=$BF$1),0,1)))</f>
        <v>1</v>
      </c>
      <c r="BI51" s="3">
        <f>IF($A51&gt;='FG_576way_Regular Symbol(2wild)'!H$16,"",IF(F51=0,"",IF(OR(F51=$AM$1,F51=$BF$1,F52=$AM$1,F52=$BF$1,F53=$AM$1,F53=$BF$1,F54=$AM$1,F54=$BF$1,F55=$AM$1,F55=$BF$1),0,1)))</f>
        <v>1</v>
      </c>
      <c r="BK51" s="344">
        <f>IF($A51&gt;='FG_576way_Regular Symbol(2wild)'!D$16,"",IF(B51=0,"",IF(OR(B51=$AM$1,B51=$BL$1,B52=$AM$1,B52=$BL$1,B53=$AM$1,B53=$BL$1),0,1)))</f>
        <v>1</v>
      </c>
      <c r="BL51" s="344">
        <f>IF($A51&gt;='FG_576way_Regular Symbol(2wild)'!E$16,"",IF(C51=0,"",IF(OR(C51=$AM$1,C51=$BL$1,C52=$AM$1,C52=$BL$1,C53=$AM$1,C53=$BL$1),0,1)))</f>
        <v>1</v>
      </c>
      <c r="BM51" s="3">
        <f>IF($A51&gt;='FG_576way_Regular Symbol(2wild)'!F$16,"",IF(D51=0,"",IF(OR(D51=$AM$1,D51=$BL$1,D52=$AM$1,D52=$BL$1,D53=$AM$1,D53=$BL$1,D54=$AM$1,D54=$BL$1),0,1)))</f>
        <v>1</v>
      </c>
      <c r="BN51" s="3">
        <f>IF($A51&gt;='FG_576way_Regular Symbol(2wild)'!G$16,"",IF(E51=0,"",IF(OR(E51=$AM$1,E51=$BL$1,E52=$AM$1,E52=$BL$1,E53=$AM$1,E53=$BL$1,E54=$AM$1,E54=$BL$1),0,1)))</f>
        <v>1</v>
      </c>
      <c r="BO51" s="3">
        <f>IF($A51&gt;='FG_576way_Regular Symbol(2wild)'!H$16,"",IF(F51=0,"",IF(OR(F51=$AM$1,F51=$BL$1,F52=$AM$1,F52=$BL$1,F53=$AM$1,F53=$BL$1,F54=$AM$1,F54=$BL$1),0,1)))</f>
        <v>1</v>
      </c>
      <c r="BQ51" s="3">
        <f>IF($A51&gt;='FG1125way_Regular Symbol(2wild)'!D$16,"",IF(B51=0,"",IF(OR(B51=$BQ$1,B51=$BR$1,B52=$BQ$1,B52=$BR$1,B53=$BQ$1,B53=$BR$1),0,1)))</f>
        <v>1</v>
      </c>
      <c r="BR51" s="3">
        <f>IF($A51&gt;='FG1125way_Regular Symbol(2wild)'!E$16,"",IF(C51=0,"",IF(OR(C51=$BQ$1,C51=$BR$1,C52=$BQ$1,C52=$BR$1,C53=$BQ$1,C53=$BR$1),0,1)))</f>
        <v>1</v>
      </c>
      <c r="BS51" s="3">
        <f>IF($A51&gt;='FG1125way_Regular Symbol(2wild)'!F$16,"",IF(D51=0,"",IF(OR(D51=$BQ$1,D51=$BR$1,D52=$BQ$1,D52=$BR$1,D53=$BQ$1,D53=$BR$1,D54=$BQ$1,D54=$BR$1,D55=$BQ$1,D55=$BR$1),0,1)))</f>
        <v>1</v>
      </c>
      <c r="BT51" s="3">
        <f>IF($A51&gt;='FG1125way_Regular Symbol(2wild)'!G$16,"",IF(E51=0,"",IF(OR(E51=$BQ$1,E51=$BR$1,E52=$BQ$1,E52=$BR$1,E53=$BQ$1,E53=$BR$1,E54=$BQ$1,E54=$BR$1,E55=$BQ$1,E55=$BR$1),0,1)))</f>
        <v>0</v>
      </c>
      <c r="BU51" s="3">
        <f>IF($A51&gt;='FG1125way_Regular Symbol(2wild)'!H$16,"",IF(F51=0,"",IF(OR(F51=$BQ$1,F51=$BR$1,F52=$BQ$1,F52=$BR$1,F53=$BQ$1,F53=$BR$1,F54=$BQ$1,F54=$BR$1,F55=$BQ$1,F55=$BR$1),0,1)))</f>
        <v>0</v>
      </c>
      <c r="BW51" s="3">
        <f>IF($A51&gt;='FG1125way_Regular Symbol(2wild)'!D$16,"",IF(B51=0,"",IF(OR(B51=$BW$1,B52=$BW$1,B53=$BW$1,B51=$BX$1,B52=$BX$1,B53=$BX$1),0,1)))</f>
        <v>0</v>
      </c>
      <c r="BX51" s="3">
        <f>IF($A51&gt;='FG1125way_Regular Symbol(2wild)'!E$16,"",IF(C51=0,"",IF(OR(C51=$BW$1,C52=$BW$1,C53=$BW$1,C51=$BX$1,C52=$BX$1,C53=$BX$1),0,1)))</f>
        <v>0</v>
      </c>
      <c r="BY51" s="3">
        <f>IF($A51&gt;='FG1125way_Regular Symbol(2wild)'!F$16,"",IF(D51=0,"",IF(OR(D51=$BW$1,D52=$BW$1,D53=$BW$1,D51=$BX$1,D52=$BX$1,D53=$BX$1,D54=$BW$1,D54=$BX$1,D55=$BW$1,D55=$BX$1),0,1)))</f>
        <v>0</v>
      </c>
      <c r="BZ51" s="3">
        <f>IF($A51&gt;='FG1125way_Regular Symbol(2wild)'!G$16,"",IF(E51=0,"",IF(OR(E51=$BW$1,E52=$BW$1,E53=$BW$1,E51=$BX$1,E52=$BX$1,E53=$BX$1,E54=$BW$1,E54=$BX$1,E55=$BW$1,E55=$BX$1),0,1)))</f>
        <v>0</v>
      </c>
      <c r="CA51" s="3">
        <f>IF($A51&gt;='FG1125way_Regular Symbol(2wild)'!H$16,"",IF(F51=0,"",IF(OR(F51=$BW$1,F52=$BW$1,F53=$BW$1,F51=$BX$1,F52=$BX$1,F53=$BX$1,F54=$BW$1,F54=$BX$1,F55=$BW$1,F55=$BX$1),0,1)))</f>
        <v>0</v>
      </c>
      <c r="CC51" s="3">
        <f>IF($A51&gt;='FG1125way_Regular Symbol(2wild)'!D$16,"",IF(B51=0,"",IF(OR(B51=$BW$1,B52=$BW$1,B53=$BW$1,B51=$CD$1,B52=$CD$1,B53=$CD$1),0,1)))</f>
        <v>0</v>
      </c>
      <c r="CD51" s="3">
        <f>IF($A51&gt;='FG1125way_Regular Symbol(2wild)'!E$16,"",IF(C51=0,"",IF(OR(C51=$BW$1,C52=$BW$1,C53=$BW$1,C51=$CD$1,C52=$CD$1,C53=$CD$1),0,1)))</f>
        <v>0</v>
      </c>
      <c r="CE51" s="3">
        <f>IF($A51&gt;='FG1125way_Regular Symbol(2wild)'!F$16,"",IF(D51=0,"",IF(OR(D51=$BW$1,D52=$BW$1,D53=$BW$1,D51=$CD$1,D52=$CD$1,D53=$CD$1,D54=$BW$1,D54=$CD$1,D55=$BW$1,D55=$CD$1),0,1)))</f>
        <v>1</v>
      </c>
      <c r="CF51" s="3">
        <f>IF($A51&gt;='FG1125way_Regular Symbol(2wild)'!G$16,"",IF(E51=0,"",IF(OR(E51=$BW$1,E52=$BW$1,E53=$BW$1,E51=$CD$1,E52=$CD$1,E53=$CD$1,E54=$BW$1,E54=$CD$1,E55=$BW$1,E55=$CD$1),0,1)))</f>
        <v>1</v>
      </c>
      <c r="CG51" s="3">
        <f>IF($A51&gt;='FG1125way_Regular Symbol(2wild)'!H$16,"",IF(F51=0,"",IF(OR(F51=$BW$1,F52=$BW$1,F53=$BW$1,F51=$CD$1,F52=$CD$1,F53=$CD$1,F54=$BW$1,F54=$CD$1,F55=$BW$1,F55=$CD$1),0,1)))</f>
        <v>1</v>
      </c>
      <c r="CI51" s="3">
        <f>IF($A51&gt;='FG1125way_Regular Symbol(2wild)'!D$16,"",IF(B51=0,"",IF(OR(B51=$BW$1,B52=$BW$1,B53=$BW$1,B51=$CJ$1,B52=$CJ$1,B53=$CJ$1),0,1)))</f>
        <v>1</v>
      </c>
      <c r="CJ51" s="3">
        <f>IF($A51&gt;='FG1125way_Regular Symbol(2wild)'!E$16,"",IF(C51=0,"",IF(OR(C51=$BW$1,C52=$BW$1,C53=$BW$1,C51=$CJ$1,C52=$CJ$1,C53=$CJ$1),0,1)))</f>
        <v>1</v>
      </c>
      <c r="CK51" s="3">
        <f>IF($A51&gt;='FG1125way_Regular Symbol(2wild)'!F$16,"",IF(D51=0,"",IF(OR(D51=$BW$1,D52=$BW$1,D53=$BW$1,D51=$CJ$1,D52=$CJ$1,D53=$CJ$1,D54=$BW$1,D54=$CJ$1,D55=$BW$1,D55=$CJ$1),0,1)))</f>
        <v>0</v>
      </c>
      <c r="CL51" s="3">
        <f>IF($A51&gt;='FG1125way_Regular Symbol(2wild)'!G$16,"",IF(E51=0,"",IF(OR(E51=$BW$1,E52=$BW$1,E53=$BW$1,E51=$CJ$1,E52=$CJ$1,E53=$CJ$1,E54=$BW$1,E54=$CJ$1,E55=$BW$1,E55=$CJ$1),0,1)))</f>
        <v>1</v>
      </c>
      <c r="CM51" s="3">
        <f>IF($A51&gt;='FG1125way_Regular Symbol(2wild)'!H$16,"",IF(F51=0,"",IF(OR(F51=$BW$1,F52=$BW$1,F53=$BW$1,F51=$CJ$1,F52=$CJ$1,F53=$CJ$1,F54=$BW$1,F54=$CJ$1,F55=$BW$1,F55=$CJ$1),0,1)))</f>
        <v>0</v>
      </c>
      <c r="CO51" s="3">
        <f>IF($A51&gt;='FG1125way_Regular Symbol(2wild)'!D$16,"",IF(B51=0,"",IF(OR(B51=$BW$1,B52=$BW$1,B53=$BW$1,B51=$CP$1,B52=$CP$1,B53=$CP$1),0,1)))</f>
        <v>1</v>
      </c>
      <c r="CP51" s="3">
        <f>IF($A51&gt;='FG1125way_Regular Symbol(2wild)'!E$16,"",IF(C51=0,"",IF(OR(C51=$BW$1,C52=$BW$1,C53=$BW$1,C51=$CP$1,C52=$CP$1,C53=$CP$1),0,1)))</f>
        <v>1</v>
      </c>
      <c r="CQ51" s="3">
        <f>IF($A51&gt;='FG1125way_Regular Symbol(2wild)'!F$16,"",IF(D51=0,"",IF(OR(D51=$BW$1,D52=$BW$1,D53=$BW$1,D51=$CP$1,D52=$CP$1,D53=$CP$1,D54=$BW$1,D54=$CP$1,D55=$BW$1,D55=$CP$1),0,1)))</f>
        <v>0</v>
      </c>
      <c r="CR51" s="3">
        <f>IF($A51&gt;='FG1125way_Regular Symbol(2wild)'!G$16,"",IF(E51=0,"",IF(OR(E51=$BW$1,E52=$BW$1,E53=$BW$1,E51=$CP$1,E52=$CP$1,E53=$CP$1,E54=$BW$1,E54=$CP$1,E55=$BW$1,E55=$CP$1),0,1)))</f>
        <v>1</v>
      </c>
      <c r="CS51" s="3">
        <f>IF($A51&gt;='FG1125way_Regular Symbol(2wild)'!H$16,"",IF(F51=0,"",IF(OR(F51=$BW$1,F52=$BW$1,F53=$BW$1,F51=$CP$1,F52=$CP$1,F53=$CP$1,F54=$BW$1,F54=$CP$1,F55=$BW$1,F55=$CP$1),0,1)))</f>
        <v>1</v>
      </c>
      <c r="CU51" s="3">
        <f>IF($A51&gt;='FG1125way_Regular Symbol(2wild)'!D$16,"",IF(B51=0,"",IF(OR(B51=$BW$1,B52=$BW$1,B53=$BW$1,B51=$CV$1,B52=$CV$1,B53=$CV$1),0,1)))</f>
        <v>1</v>
      </c>
      <c r="CV51" s="3">
        <f>IF($A51&gt;='FG1125way_Regular Symbol(2wild)'!E$16,"",IF(C51=0,"",IF(OR(C51=$BW$1,C52=$BW$1,C53=$BW$1,C51=$CV$1,C52=$CV$1,C53=$CV$1),0,1)))</f>
        <v>1</v>
      </c>
      <c r="CW51" s="3">
        <f>IF($A51&gt;='FG1125way_Regular Symbol(2wild)'!F$16,"",IF(D51=0,"",IF(OR(D51=$BW$1,D52=$BW$1,D53=$BW$1,D51=$CV$1,D52=$CV$1,D53=$CV$1,D54=$BW$1,D54=$CV$1,D55=$BW$1,D55=$CV$1),0,1)))</f>
        <v>1</v>
      </c>
      <c r="CX51" s="3">
        <f>IF($A51&gt;='FG1125way_Regular Symbol(2wild)'!G$16,"",IF(E51=0,"",IF(OR(E51=$BW$1,E52=$BW$1,E53=$BW$1,E51=$CV$1,E52=$CV$1,E53=$CV$1,E54=$BW$1,E54=$CV$1,E55=$BW$1,E55=$CV$1),0,1)))</f>
        <v>1</v>
      </c>
      <c r="CY51" s="3">
        <f>IF($A51&gt;='FG1125way_Regular Symbol(2wild)'!H$16,"",IF(F51=0,"",IF(OR(F51=$BW$1,F52=$BW$1,F53=$BW$1,F51=$CV$1,F52=$CV$1,F53=$CV$1,F54=$BW$1,F54=$CV$1,F55=$BW$1,F55=$CV$1),0,1)))</f>
        <v>1</v>
      </c>
    </row>
    <row r="52" spans="1:103">
      <c r="A52" s="337">
        <f>IF('FG_243way_Regular Symbol'!L51="","",'FG_243way_Regular Symbol'!L51)</f>
        <v>48</v>
      </c>
      <c r="B52" s="191" t="str">
        <f>IF('FG_576way_Regular Symbol(2wild)'!Q51="",
IF($A52-'FG_576way_Regular Symbol(2wild)'!D$16&gt;='FG_1125way_RegularＸ_W()'!B$2-1,"",VLOOKUP($A52-'FG_243way_Regular Symbol'!D$16,'FG_576way_Regular Symbol(2wild)'!$P$3:$U$99,'FG_1125way_RegularＸ_W()'!B$3+1,FALSE)),
'FG_576way_Regular Symbol(2wild)'!Q51)</f>
        <v>K</v>
      </c>
      <c r="C52" s="191" t="str">
        <f>IF('FG_576way_Regular Symbol(2wild)'!R51="",
IF($A52-'FG_576way_Regular Symbol(2wild)'!E$16&gt;='FG_1125way_RegularＸ_W()'!C$2-1,"",VLOOKUP($A52-'FG_243way_Regular Symbol'!E$16,'FG_576way_Regular Symbol(2wild)'!$P$3:$U$99,'FG_1125way_RegularＸ_W()'!C$3+1,FALSE)),
'FG_576way_Regular Symbol(2wild)'!R51)</f>
        <v>M2</v>
      </c>
      <c r="D52" s="191" t="str">
        <f>IF('FG_576way_Regular Symbol(2wild)'!S51="",
IF($A52-'FG_576way_Regular Symbol(2wild)'!F$16&gt;='FG_1125way_RegularＸ_W()'!D$2-1,"",VLOOKUP($A52-'FG_243way_Regular Symbol'!F$16,'FG_576way_Regular Symbol(2wild)'!$P$3:$U$99,'FG_1125way_RegularＸ_W()'!D$3+1,FALSE)),
'FG_576way_Regular Symbol(2wild)'!S51)</f>
        <v>TE</v>
      </c>
      <c r="E52" s="191" t="str">
        <f>IF('FG_576way_Regular Symbol(2wild)'!T51="",
IF($A52-'FG_576way_Regular Symbol(2wild)'!G$16&gt;='FG_1125way_RegularＸ_W()'!E$2-1,"",VLOOKUP($A52-'FG_243way_Regular Symbol'!G$16,'FG_576way_Regular Symbol(2wild)'!$P$3:$U$99,'FG_1125way_RegularＸ_W()'!E$3+1,FALSE)),
'FG_576way_Regular Symbol(2wild)'!T51)</f>
        <v>M3</v>
      </c>
      <c r="F52" s="191" t="str">
        <f>IF('FG_576way_Regular Symbol(2wild)'!U51="",
IF($A52-'FG_576way_Regular Symbol(2wild)'!H$16&gt;='FG_1125way_RegularＸ_W()'!F$2-1,"",VLOOKUP($A52-'FG_243way_Regular Symbol'!H$16,'FG_576way_Regular Symbol(2wild)'!$P$3:$U$99,'FG_1125way_RegularＸ_W()'!F$3+1,FALSE)),
'FG_576way_Regular Symbol(2wild)'!U51)</f>
        <v>K</v>
      </c>
      <c r="N52" s="363">
        <f t="shared" si="1"/>
        <v>48</v>
      </c>
      <c r="O52" s="344">
        <f>IF($A52&gt;='FG1125way_Regular Symbol(2wild)'!D$16,"",IF(B52="","",IF(OR(B52=$O$1,B52=$P$1,B53=$O$1,B53=$P$1,B54=$O$1,B54=$P$1),0,1)))</f>
        <v>1</v>
      </c>
      <c r="P52" s="344">
        <f>IF($A52&gt;='FG1125way_Regular Symbol(2wild)'!E$16,"",IF(C52="","",IF(OR(C52=$O$1,C52=$P$1,C53=$O$1,C53=$P$1,C54=$O$1,C54=$P$1),0,1)))</f>
        <v>1</v>
      </c>
      <c r="Q52" s="344">
        <f>IF($A52&gt;='FG1125way_Regular Symbol(2wild)'!F$16,"",IF(D52="","",IF(OR(D52=$O$1,D52=$P$1,D53=$O$1,D53=$P$1,D54=$O$1,D54=$P$1,D55=$O$1,D55=$P$1,D56=$O$1,D56=$P$1),0,1)))</f>
        <v>1</v>
      </c>
      <c r="R52" s="344">
        <f>IF($A52&gt;='FG1125way_Regular Symbol(2wild)'!G$16,"",IF(E52="","",IF(OR(E52=$O$1,E52=$P$1,E53=$O$1,E53=$P$1,E54=$O$1,E54=$P$1,E55=$O$1,E55=$P$1,E56=$O$1,E56=$P$1),0,1)))</f>
        <v>1</v>
      </c>
      <c r="S52" s="344">
        <f>IF($A52&gt;='FG1125way_Regular Symbol(2wild)'!H$16,"",IF(F52="","",IF(OR(F52=$O$1,F52=$P$1,F53=$O$1,F53=$P$1,F54=$O$1,F54=$P$1,F55=$O$1,F55=$P$1,F56=$O$1,F56=$P$1),0,1)))</f>
        <v>1</v>
      </c>
      <c r="U52" s="344">
        <f>IF($A52&gt;='FG1125way_Regular Symbol(2wild)'!D$16,"",IF(B52=0,"",IF(OR(B52=$U$1,B52=$V$1,B53=$U$1,B53=$V$1,B54=$U$1,B54=$V$1),0,1)))</f>
        <v>1</v>
      </c>
      <c r="V52" s="344">
        <f>IF($A52&gt;='FG1125way_Regular Symbol(2wild)'!E$16,"",IF(C52=0,"",IF(OR(C52=$U$1,C52=$V$1,C53=$U$1,C53=$V$1,C54=$U$1,C54=$V$1),0,1)))</f>
        <v>0</v>
      </c>
      <c r="W52" s="3">
        <f>IF($A52&gt;='FG1125way_Regular Symbol(2wild)'!F$16,"",IF(D52=0,"",IF(OR(D52=$U$1,D52=$V$1,D53=$U$1,D53=$V$1,D54=$U$1,D54=$V$1,D55=$U$1,D55=$V$1,D56=$U$1,D56=$V$1),0,1)))</f>
        <v>1</v>
      </c>
      <c r="X52" s="3">
        <f>IF($A52&gt;='FG1125way_Regular Symbol(2wild)'!G$16,"",IF(E52=0,"",IF(OR(E52=$U$1,E52=$V$1,E53=$U$1,E53=$V$1,E54=$U$1,E54=$V$1,E55=$U$1,E55=$V$1,E56=$U$1,E56=$V$1),0,1)))</f>
        <v>0</v>
      </c>
      <c r="Y52" s="3">
        <f>IF($A52&gt;='FG1125way_Regular Symbol(2wild)'!H$16,"",IF(F52=0,"",IF(OR(F52=$U$1,F52=$V$1,F53=$U$1,F53=$V$1,F54=$U$1,F54=$V$1,F55=$U$1,F55=$V$1,F56=$U$1,F56=$V$1),0,1)))</f>
        <v>1</v>
      </c>
      <c r="AA52" s="344">
        <f>IF($A52&gt;='FG1125way_Regular Symbol(2wild)'!D$16,"",IF(B52=0,"",IF(OR(B52=$AA$1,B52=$AB$1,B53=$AA$1,B53=$AB$1,B54=$AA$1,,B54=$AB$1),0,1)))</f>
        <v>1</v>
      </c>
      <c r="AB52" s="344">
        <f>IF($A52&gt;='FG1125way_Regular Symbol(2wild)'!E$16,"",IF(C52=0,"",IF(OR(C52=$AA$1,C52=$AB$1,C53=$AA$1,C53=$AB$1,C54=$AA$1,,C54=$AB$1),0,1)))</f>
        <v>1</v>
      </c>
      <c r="AC52" s="3">
        <f>IF($A52&gt;='FG1125way_Regular Symbol(2wild)'!F$16,"",IF(D52=0,"",IF(OR(D52=$AA$1,D52=$AB$1,D53=$AA$1,D53=$AB$1,D54=$AA$1,D54=$AB$1,D55=$AA$1,D55=$AB$1,D56=$AA$1,D56=$AB$1),0,1)))</f>
        <v>1</v>
      </c>
      <c r="AD52" s="3">
        <f>IF($A52&gt;='FG1125way_Regular Symbol(2wild)'!G$16,"",IF(E52=0,"",IF(OR(E52=$AA$1,E52=$AB$1,E53=$AA$1,E53=$AB$1,E54=$AA$1,E54=$AB$1,E55=$AA$1,E55=$AB$1,E56=$AA$1,E56=$AB$1),0,1)))</f>
        <v>0</v>
      </c>
      <c r="AE52" s="3">
        <f>IF($A52&gt;='FG1125way_Regular Symbol(2wild)'!H$16,"",IF(F52=0,"",IF(OR(F52=$AA$1,F52=$AB$1,F53=$AA$1,F53=$AB$1,F54=$AA$1,F54=$AB$1,F55=$AA$1,F55=$AB$1,F56=$AA$1,F56=$AB$1),0,1)))</f>
        <v>0</v>
      </c>
      <c r="AG52" s="344">
        <f>IF($A52&gt;='FG1125way_Regular Symbol(2wild)'!D$16,"",IF(B52=0,"",IF(OR(B52=$AG$1,B52=$AH$1,B53=$AG$1,B53=$AH$1,B54=$AG$1,B54=$AH$1),0,1)))</f>
        <v>1</v>
      </c>
      <c r="AH52" s="344">
        <f>IF($A52&gt;='FG1125way_Regular Symbol(2wild)'!E$16,"",IF(C52=0,"",IF(OR(C52=$AG$1,C52=$AH$1,C53=$AG$1,C53=$AH$1,C54=$AG$1,C54=$AH$1),0,1)))</f>
        <v>1</v>
      </c>
      <c r="AI52" s="3">
        <f>IF($A52&gt;='FG1125way_Regular Symbol(2wild)'!F$16,"",IF(D52=0,"",IF(OR(D52=$AG$1,D52=$AH$1,D53=$AG$1,D53=$AH$1,D54=$AG$1,D54=$AH$1,D55=$AG$1,D55=$AH$1,D56=$AG$1,D56=$AH$1),0,1)))</f>
        <v>1</v>
      </c>
      <c r="AJ52" s="3">
        <f>IF($A52&gt;='FG1125way_Regular Symbol(2wild)'!G$16,"",IF(E52=0,"",IF(OR(E52=$AG$1,E52=$AH$1,E53=$AG$1,E53=$AH$1,E54=$AG$1,E54=$AH$1,E55=$AG$1,E55=$AH$1,E56=$AG$1,E56=$AH$1),0,1)))</f>
        <v>1</v>
      </c>
      <c r="AK52" s="3">
        <f>IF($A52&gt;='FG1125way_Regular Symbol(2wild)'!H$16,"",IF(F52=0,"",IF(OR(F52=$AG$1,F52=$AH$1,F53=$AG$1,F53=$AH$1,F54=$AG$1,F54=$AH$1,F55=$AG$1,F55=$AH$1,F56=$AG$1,F56=$AH$1),0,1)))</f>
        <v>0</v>
      </c>
      <c r="AM52" s="344">
        <f>IF($A52&gt;='FG1125way_Regular Symbol(2wild)'!D$16,"",IF(B52=0,"",IF(OR(B52=$AM$1,B52=$AN$1,B53=$AM$1,B53=$AN$1,B54=$AM$1,B54=$AN$1),0,1)))</f>
        <v>1</v>
      </c>
      <c r="AN52" s="344">
        <f>IF($A52&gt;='FG1125way_Regular Symbol(2wild)'!E$16,"",IF(C52=0,"",IF(OR(C52=$AM$1,C52=$AN$1,C53=$AM$1,C53=$AN$1,C54=$AM$1,C54=$AN$1),0,1)))</f>
        <v>1</v>
      </c>
      <c r="AO52" s="3">
        <f>IF($A52&gt;='FG1125way_Regular Symbol(2wild)'!F$16,"",IF(D52=0,"",IF(OR(D52=$AM$1,D52=$AN$1,D53=$AM$1,D53=$AN$1,D54=$AM$1,D54=$AN$1,D55=$AM$1,D55=$AN$1,D56=$AM$1,D56=$AN$1),0,1)))</f>
        <v>0</v>
      </c>
      <c r="AP52" s="3">
        <f>IF($A52&gt;='FG1125way_Regular Symbol(2wild)'!G$16,"",IF(E52=0,"",IF(OR(E52=$AM$1,E52=$AN$1,E53=$AM$1,E53=$AN$1,E54=$AM$1,E54=$AN$1,E55=$AM$1,E55=$AN$1,E56=$AM$1,E56=$AN$1),0,1)))</f>
        <v>1</v>
      </c>
      <c r="AQ52" s="3">
        <f>IF($A52&gt;='FG1125way_Regular Symbol(2wild)'!H$16,"",IF(F52=0,"",IF(OR(F52=$AM$1,F52=$AN$1,F53=$AM$1,F53=$AN$1,F54=$AM$1,F54=$AN$1,F55=$AM$1,F55=$AN$1,F56=$AM$1,F56=$AN$1),0,1)))</f>
        <v>1</v>
      </c>
      <c r="AS52" s="344">
        <f>IF($A52&gt;='FG1125way_Regular Symbol(2wild)'!D$16,"",IF(B52=0,"",IF(OR(B52=$AM$1,B52=$AT$1,B53=$AM$1,B53=$AT$1,B54=$AM$1,B54=$AT$1),0,1)))</f>
        <v>1</v>
      </c>
      <c r="AT52" s="344">
        <f>IF($A52&gt;='FG1125way_Regular Symbol(2wild)'!E$16,"",IF(C52=0,"",IF(OR(C52=$AM$1,C52=$AT$1,C53=$AM$1,C53=$AT$1,C54=$AM$1,C54=$AT$1),0,1)))</f>
        <v>1</v>
      </c>
      <c r="AU52" s="3">
        <f>IF($A52&gt;='FG1125way_Regular Symbol(2wild)'!F$16,"",IF(D52=0,"",IF(OR(D52=$AM$1,D52=$AT$1,D53=$AM$1,D53=$AT$1,D54=$AM$1,D54=$AT$1,D55=$AM$1,D55=$AT$1,D56=$AM$1,D56=$AT$1),0,1)))</f>
        <v>1</v>
      </c>
      <c r="AV52" s="3">
        <f>IF($A52&gt;='FG1125way_Regular Symbol(2wild)'!G$16,"",IF(E52=0,"",IF(OR(E52=$AM$1,E52=$AT$1,E53=$AM$1,E53=$AT$1,E54=$AM$1,E54=$AT$1,E55=$AM$1,E55=$AT$1,E56=$AM$1,E56=$AT$1),0,1)))</f>
        <v>1</v>
      </c>
      <c r="AW52" s="3">
        <f>IF($A52&gt;='FG1125way_Regular Symbol(2wild)'!H$16,"",IF(F52=0,"",IF(OR(F52=$AM$1,F52=$AT$1,F53=$AM$1,F53=$AT$1,F54=$AM$1,F54=$AT$1,F55=$AM$1,F55=$AT$1,F56=$AM$1,F56=$AT$1),0,1)))</f>
        <v>1</v>
      </c>
      <c r="AY52" s="344">
        <f>IF($A52&gt;='FG1125way_Regular Symbol(2wild)'!D$16,"",IF(B52=0,"",IF(OR(B52=$AM$1,B52=$AZ$1,B53=$AM$1,B53=$AZ$1,B54=$AM$1,B54=$AZ$1),0,1)))</f>
        <v>1</v>
      </c>
      <c r="AZ52" s="344">
        <f>IF($A52&gt;='FG1125way_Regular Symbol(2wild)'!E$16,"",IF(C52=0,"",IF(OR(C52=$AM$1,C52=$AZ$1,C53=$AM$1,C53=$AZ$1,C54=$AM$1,C54=$AZ$1),0,1)))</f>
        <v>1</v>
      </c>
      <c r="BA52" s="3">
        <f>IF($A52&gt;='FG1125way_Regular Symbol(2wild)'!F$16,"",IF(D52=0,"",IF(OR(D52=$AM$1,D52=$AZ$1,D53=$AM$1,D53=$AZ$1,D54=$AM$1,D54=$AZ$1,D55=$AM$1,D55=$AZ$1,D56=$AM$1,D56=$AZ$1),0,1)))</f>
        <v>1</v>
      </c>
      <c r="BB52" s="3">
        <f>IF($A52&gt;='FG1125way_Regular Symbol(2wild)'!G$16,"",IF(E52=0,"",IF(OR(E52=$AM$1,E52=$AZ$1,E53=$AM$1,E53=$AZ$1,E54=$AM$1,E54=$AZ$1,E55=$AM$1,E55=$AZ$1,E56=$AM$1,E56=$AZ$1),0,1)))</f>
        <v>0</v>
      </c>
      <c r="BC52" s="3">
        <f>IF($A52&gt;='FG1125way_Regular Symbol(2wild)'!H$16,"",IF(F52=0,"",IF(OR(F52=$AM$1,F52=$AZ$1,F53=$AM$1,F53=$AZ$1,F54=$AM$1,F54=$AZ$1,F55=$AM$1,F55=$AZ$1,F56=$AM$1,F56=$AZ$1),0,1)))</f>
        <v>1</v>
      </c>
      <c r="BE52" s="344">
        <f>IF($A52&gt;='FG_576way_Regular Symbol(2wild)'!D$16,"",IF(B52=0,"",IF(OR(B52=$AM$1,B52=$BF$1,B53=$AM$1,B53=$BF$1,B54=$AM$1,B54=$BF$1),0,1)))</f>
        <v>1</v>
      </c>
      <c r="BF52" s="344">
        <f>IF($A52&gt;='FG_576way_Regular Symbol(2wild)'!E$16,"",IF(C52=0,"",IF(OR(C52=$AM$1,C52=$BF$1,C53=$AM$1,C53=$BF$1,C54=$AM$1,C54=$BF$1),0,1)))</f>
        <v>1</v>
      </c>
      <c r="BG52" s="3">
        <f>IF($A52&gt;='FG_576way_Regular Symbol(2wild)'!F$16,"",IF(D52=0,"",IF(OR(D52=$AM$1,D52=$BF$1,D53=$AM$1,D53=$BF$1,D54=$AM$1,D54=$BF$1,D55=$AM$1,D55=$BF$1,D56=$AM$1,D56=$BF$1),0,1)))</f>
        <v>1</v>
      </c>
      <c r="BH52" s="3">
        <f>IF($A52&gt;='FG_576way_Regular Symbol(2wild)'!G$16,"",IF(E52=0,"",IF(OR(E52=$AM$1,E52=$BF$1,E53=$AM$1,E53=$BF$1,E54=$AM$1,E54=$BF$1,E55=$AM$1,E55=$BF$1,E56=$AM$1,E56=$BF$1),0,1)))</f>
        <v>1</v>
      </c>
      <c r="BI52" s="3">
        <f>IF($A52&gt;='FG_576way_Regular Symbol(2wild)'!H$16,"",IF(F52=0,"",IF(OR(F52=$AM$1,F52=$BF$1,F53=$AM$1,F53=$BF$1,F54=$AM$1,F54=$BF$1,F55=$AM$1,F55=$BF$1,F56=$AM$1,F56=$BF$1),0,1)))</f>
        <v>1</v>
      </c>
      <c r="BK52" s="344">
        <f>IF($A52&gt;='FG_576way_Regular Symbol(2wild)'!D$16,"",IF(B52=0,"",IF(OR(B52=$AM$1,B52=$BL$1,B53=$AM$1,B53=$BL$1,B54=$AM$1,B54=$BL$1),0,1)))</f>
        <v>1</v>
      </c>
      <c r="BL52" s="344">
        <f>IF($A52&gt;='FG_576way_Regular Symbol(2wild)'!E$16,"",IF(C52=0,"",IF(OR(C52=$AM$1,C52=$BL$1,C53=$AM$1,C53=$BL$1,C54=$AM$1,C54=$BL$1),0,1)))</f>
        <v>1</v>
      </c>
      <c r="BM52" s="3">
        <f>IF($A52&gt;='FG_576way_Regular Symbol(2wild)'!F$16,"",IF(D52=0,"",IF(OR(D52=$AM$1,D52=$BL$1,D53=$AM$1,D53=$BL$1,D54=$AM$1,D54=$BL$1,D55=$AM$1,D55=$BL$1),0,1)))</f>
        <v>1</v>
      </c>
      <c r="BN52" s="3">
        <f>IF($A52&gt;='FG_576way_Regular Symbol(2wild)'!G$16,"",IF(E52=0,"",IF(OR(E52=$AM$1,E52=$BL$1,E53=$AM$1,E53=$BL$1,E54=$AM$1,E54=$BL$1,E55=$AM$1,E55=$BL$1),0,1)))</f>
        <v>1</v>
      </c>
      <c r="BO52" s="3">
        <f>IF($A52&gt;='FG_576way_Regular Symbol(2wild)'!H$16,"",IF(F52=0,"",IF(OR(F52=$AM$1,F52=$BL$1,F53=$AM$1,F53=$BL$1,F54=$AM$1,F54=$BL$1,F55=$AM$1,F55=$BL$1),0,1)))</f>
        <v>1</v>
      </c>
      <c r="BQ52" s="3">
        <f>IF($A52&gt;='FG1125way_Regular Symbol(2wild)'!D$16,"",IF(B52=0,"",IF(OR(B52=$BQ$1,B52=$BR$1,B53=$BQ$1,B53=$BR$1,B54=$BQ$1,B54=$BR$1),0,1)))</f>
        <v>1</v>
      </c>
      <c r="BR52" s="3">
        <f>IF($A52&gt;='FG1125way_Regular Symbol(2wild)'!E$16,"",IF(C52=0,"",IF(OR(C52=$BQ$1,C52=$BR$1,C53=$BQ$1,C53=$BR$1,C54=$BQ$1,C54=$BR$1),0,1)))</f>
        <v>1</v>
      </c>
      <c r="BS52" s="3">
        <f>IF($A52&gt;='FG1125way_Regular Symbol(2wild)'!F$16,"",IF(D52=0,"",IF(OR(D52=$BQ$1,D52=$BR$1,D53=$BQ$1,D53=$BR$1,D54=$BQ$1,D54=$BR$1,D55=$BQ$1,D55=$BR$1,D56=$BQ$1,D56=$BR$1),0,1)))</f>
        <v>1</v>
      </c>
      <c r="BT52" s="3">
        <f>IF($A52&gt;='FG1125way_Regular Symbol(2wild)'!G$16,"",IF(E52=0,"",IF(OR(E52=$BQ$1,E52=$BR$1,E53=$BQ$1,E53=$BR$1,E54=$BQ$1,E54=$BR$1,E55=$BQ$1,E55=$BR$1,E56=$BQ$1,E56=$BR$1),0,1)))</f>
        <v>0</v>
      </c>
      <c r="BU52" s="3">
        <f>IF($A52&gt;='FG1125way_Regular Symbol(2wild)'!H$16,"",IF(F52=0,"",IF(OR(F52=$BQ$1,F52=$BR$1,F53=$BQ$1,F53=$BR$1,F54=$BQ$1,F54=$BR$1,F55=$BQ$1,F55=$BR$1,F56=$BQ$1,F56=$BR$1),0,1)))</f>
        <v>0</v>
      </c>
      <c r="BW52" s="3">
        <f>IF($A52&gt;='FG1125way_Regular Symbol(2wild)'!D$16,"",IF(B52=0,"",IF(OR(B52=$BW$1,B53=$BW$1,B54=$BW$1,B52=$BX$1,B53=$BX$1,B54=$BX$1),0,1)))</f>
        <v>0</v>
      </c>
      <c r="BX52" s="3">
        <f>IF($A52&gt;='FG1125way_Regular Symbol(2wild)'!E$16,"",IF(C52=0,"",IF(OR(C52=$BW$1,C53=$BW$1,C54=$BW$1,C52=$BX$1,C53=$BX$1,C54=$BX$1),0,1)))</f>
        <v>0</v>
      </c>
      <c r="BY52" s="3">
        <f>IF($A52&gt;='FG1125way_Regular Symbol(2wild)'!F$16,"",IF(D52=0,"",IF(OR(D52=$BW$1,D53=$BW$1,D54=$BW$1,D52=$BX$1,D53=$BX$1,D54=$BX$1,D55=$BW$1,D55=$BX$1,D56=$BW$1,D56=$BX$1),0,1)))</f>
        <v>0</v>
      </c>
      <c r="BZ52" s="3">
        <f>IF($A52&gt;='FG1125way_Regular Symbol(2wild)'!G$16,"",IF(E52=0,"",IF(OR(E52=$BW$1,E53=$BW$1,E54=$BW$1,E52=$BX$1,E53=$BX$1,E54=$BX$1,E55=$BW$1,E55=$BX$1,E56=$BW$1,E56=$BX$1),0,1)))</f>
        <v>1</v>
      </c>
      <c r="CA52" s="3">
        <f>IF($A52&gt;='FG1125way_Regular Symbol(2wild)'!H$16,"",IF(F52=0,"",IF(OR(F52=$BW$1,F53=$BW$1,F54=$BW$1,F52=$BX$1,F53=$BX$1,F54=$BX$1,F55=$BW$1,F55=$BX$1,F56=$BW$1,F56=$BX$1),0,1)))</f>
        <v>0</v>
      </c>
      <c r="CC52" s="3">
        <f>IF($A52&gt;='FG1125way_Regular Symbol(2wild)'!D$16,"",IF(B52=0,"",IF(OR(B52=$BW$1,B53=$BW$1,B54=$BW$1,B52=$CD$1,B53=$CD$1,B54=$CD$1),0,1)))</f>
        <v>0</v>
      </c>
      <c r="CD52" s="3">
        <f>IF($A52&gt;='FG1125way_Regular Symbol(2wild)'!E$16,"",IF(C52=0,"",IF(OR(C52=$BW$1,C53=$BW$1,C54=$BW$1,C52=$CD$1,C53=$CD$1,C54=$CD$1),0,1)))</f>
        <v>0</v>
      </c>
      <c r="CE52" s="3">
        <f>IF($A52&gt;='FG1125way_Regular Symbol(2wild)'!F$16,"",IF(D52=0,"",IF(OR(D52=$BW$1,D53=$BW$1,D54=$BW$1,D52=$CD$1,D53=$CD$1,D54=$CD$1,D55=$BW$1,D55=$CD$1,D56=$BW$1,D56=$CD$1),0,1)))</f>
        <v>1</v>
      </c>
      <c r="CF52" s="3">
        <f>IF($A52&gt;='FG1125way_Regular Symbol(2wild)'!G$16,"",IF(E52=0,"",IF(OR(E52=$BW$1,E53=$BW$1,E54=$BW$1,E52=$CD$1,E53=$CD$1,E54=$CD$1,E55=$BW$1,E55=$CD$1,E56=$BW$1,E56=$CD$1),0,1)))</f>
        <v>1</v>
      </c>
      <c r="CG52" s="3">
        <f>IF($A52&gt;='FG1125way_Regular Symbol(2wild)'!H$16,"",IF(F52=0,"",IF(OR(F52=$BW$1,F53=$BW$1,F54=$BW$1,F52=$CD$1,F53=$CD$1,F54=$CD$1,F55=$BW$1,F55=$CD$1,F56=$BW$1,F56=$CD$1),0,1)))</f>
        <v>1</v>
      </c>
      <c r="CI52" s="3">
        <f>IF($A52&gt;='FG1125way_Regular Symbol(2wild)'!D$16,"",IF(B52=0,"",IF(OR(B52=$BW$1,B53=$BW$1,B54=$BW$1,B52=$CJ$1,B53=$CJ$1,B54=$CJ$1),0,1)))</f>
        <v>1</v>
      </c>
      <c r="CJ52" s="3">
        <f>IF($A52&gt;='FG1125way_Regular Symbol(2wild)'!E$16,"",IF(C52=0,"",IF(OR(C52=$BW$1,C53=$BW$1,C54=$BW$1,C52=$CJ$1,C53=$CJ$1,C54=$CJ$1),0,1)))</f>
        <v>1</v>
      </c>
      <c r="CK52" s="3">
        <f>IF($A52&gt;='FG1125way_Regular Symbol(2wild)'!F$16,"",IF(D52=0,"",IF(OR(D52=$BW$1,D53=$BW$1,D54=$BW$1,D52=$CJ$1,D53=$CJ$1,D54=$CJ$1,D55=$BW$1,D55=$CJ$1,D56=$BW$1,D56=$CJ$1),0,1)))</f>
        <v>0</v>
      </c>
      <c r="CL52" s="3">
        <f>IF($A52&gt;='FG1125way_Regular Symbol(2wild)'!G$16,"",IF(E52=0,"",IF(OR(E52=$BW$1,E53=$BW$1,E54=$BW$1,E52=$CJ$1,E53=$CJ$1,E54=$CJ$1,E55=$BW$1,E55=$CJ$1,E56=$BW$1,E56=$CJ$1),0,1)))</f>
        <v>0</v>
      </c>
      <c r="CM52" s="3">
        <f>IF($A52&gt;='FG1125way_Regular Symbol(2wild)'!H$16,"",IF(F52=0,"",IF(OR(F52=$BW$1,F53=$BW$1,F54=$BW$1,F52=$CJ$1,F53=$CJ$1,F54=$CJ$1,F55=$BW$1,F55=$CJ$1,F56=$BW$1,F56=$CJ$1),0,1)))</f>
        <v>0</v>
      </c>
      <c r="CO52" s="3">
        <f>IF($A52&gt;='FG1125way_Regular Symbol(2wild)'!D$16,"",IF(B52=0,"",IF(OR(B52=$BW$1,B53=$BW$1,B54=$BW$1,B52=$CP$1,B53=$CP$1,B54=$CP$1),0,1)))</f>
        <v>1</v>
      </c>
      <c r="CP52" s="3">
        <f>IF($A52&gt;='FG1125way_Regular Symbol(2wild)'!E$16,"",IF(C52=0,"",IF(OR(C52=$BW$1,C53=$BW$1,C54=$BW$1,C52=$CP$1,C53=$CP$1,C54=$CP$1),0,1)))</f>
        <v>1</v>
      </c>
      <c r="CQ52" s="3">
        <f>IF($A52&gt;='FG1125way_Regular Symbol(2wild)'!F$16,"",IF(D52=0,"",IF(OR(D52=$BW$1,D53=$BW$1,D54=$BW$1,D52=$CP$1,D53=$CP$1,D54=$CP$1,D55=$BW$1,D55=$CP$1,D56=$BW$1,D56=$CP$1),0,1)))</f>
        <v>0</v>
      </c>
      <c r="CR52" s="3">
        <f>IF($A52&gt;='FG1125way_Regular Symbol(2wild)'!G$16,"",IF(E52=0,"",IF(OR(E52=$BW$1,E53=$BW$1,E54=$BW$1,E52=$CP$1,E53=$CP$1,E54=$CP$1,E55=$BW$1,E55=$CP$1,E56=$BW$1,E56=$CP$1),0,1)))</f>
        <v>1</v>
      </c>
      <c r="CS52" s="3">
        <f>IF($A52&gt;='FG1125way_Regular Symbol(2wild)'!H$16,"",IF(F52=0,"",IF(OR(F52=$BW$1,F53=$BW$1,F54=$BW$1,F52=$CP$1,F53=$CP$1,F54=$CP$1,F55=$BW$1,F55=$CP$1,F56=$BW$1,F56=$CP$1),0,1)))</f>
        <v>1</v>
      </c>
      <c r="CU52" s="3">
        <f>IF($A52&gt;='FG1125way_Regular Symbol(2wild)'!D$16,"",IF(B52=0,"",IF(OR(B52=$BW$1,B53=$BW$1,B54=$BW$1,B52=$CV$1,B53=$CV$1,B54=$CV$1),0,1)))</f>
        <v>1</v>
      </c>
      <c r="CV52" s="3">
        <f>IF($A52&gt;='FG1125way_Regular Symbol(2wild)'!E$16,"",IF(C52=0,"",IF(OR(C52=$BW$1,C53=$BW$1,C54=$BW$1,C52=$CV$1,C53=$CV$1,C54=$CV$1),0,1)))</f>
        <v>1</v>
      </c>
      <c r="CW52" s="3">
        <f>IF($A52&gt;='FG1125way_Regular Symbol(2wild)'!F$16,"",IF(D52=0,"",IF(OR(D52=$BW$1,D53=$BW$1,D54=$BW$1,D52=$CV$1,D53=$CV$1,D54=$CV$1,D55=$BW$1,D55=$CV$1,D56=$BW$1,D56=$CV$1),0,1)))</f>
        <v>1</v>
      </c>
      <c r="CX52" s="3">
        <f>IF($A52&gt;='FG1125way_Regular Symbol(2wild)'!G$16,"",IF(E52=0,"",IF(OR(E52=$BW$1,E53=$BW$1,E54=$BW$1,E52=$CV$1,E53=$CV$1,E54=$CV$1,E55=$BW$1,E55=$CV$1,E56=$BW$1,E56=$CV$1),0,1)))</f>
        <v>1</v>
      </c>
      <c r="CY52" s="3">
        <f>IF($A52&gt;='FG1125way_Regular Symbol(2wild)'!H$16,"",IF(F52=0,"",IF(OR(F52=$BW$1,F53=$BW$1,F54=$BW$1,F52=$CV$1,F53=$CV$1,F54=$CV$1,F55=$BW$1,F55=$CV$1,F56=$BW$1,F56=$CV$1),0,1)))</f>
        <v>1</v>
      </c>
    </row>
    <row r="53" spans="1:103">
      <c r="A53" s="337">
        <f>IF('FG_243way_Regular Symbol'!L52="","",'FG_243way_Regular Symbol'!L52)</f>
        <v>49</v>
      </c>
      <c r="B53" s="191" t="str">
        <f>IF('FG_576way_Regular Symbol(2wild)'!Q52="",
IF($A53-'FG_576way_Regular Symbol(2wild)'!D$16&gt;='FG_1125way_RegularＸ_W()'!B$2-1,"",VLOOKUP($A53-'FG_243way_Regular Symbol'!D$16,'FG_576way_Regular Symbol(2wild)'!$P$3:$U$99,'FG_1125way_RegularＸ_W()'!B$3+1,FALSE)),
'FG_576way_Regular Symbol(2wild)'!Q52)</f>
        <v>Q</v>
      </c>
      <c r="C53" s="191" t="str">
        <f>IF('FG_576way_Regular Symbol(2wild)'!R52="",
IF($A53-'FG_576way_Regular Symbol(2wild)'!E$16&gt;='FG_1125way_RegularＸ_W()'!C$2-1,"",VLOOKUP($A53-'FG_243way_Regular Symbol'!E$16,'FG_576way_Regular Symbol(2wild)'!$P$3:$U$99,'FG_1125way_RegularＸ_W()'!C$3+1,FALSE)),
'FG_576way_Regular Symbol(2wild)'!R52)</f>
        <v>Q</v>
      </c>
      <c r="D53" s="191" t="str">
        <f>IF('FG_576way_Regular Symbol(2wild)'!S52="",
IF($A53-'FG_576way_Regular Symbol(2wild)'!F$16&gt;='FG_1125way_RegularＸ_W()'!D$2-1,"",VLOOKUP($A53-'FG_243way_Regular Symbol'!F$16,'FG_576way_Regular Symbol(2wild)'!$P$3:$U$99,'FG_1125way_RegularＸ_W()'!D$3+1,FALSE)),
'FG_576way_Regular Symbol(2wild)'!S52)</f>
        <v>K</v>
      </c>
      <c r="E53" s="191" t="str">
        <f>IF('FG_576way_Regular Symbol(2wild)'!T52="",
IF($A53-'FG_576way_Regular Symbol(2wild)'!G$16&gt;='FG_1125way_RegularＸ_W()'!E$2-1,"",VLOOKUP($A53-'FG_243way_Regular Symbol'!G$16,'FG_576way_Regular Symbol(2wild)'!$P$3:$U$99,'FG_1125way_RegularＸ_W()'!E$3+1,FALSE)),
'FG_576way_Regular Symbol(2wild)'!T52)</f>
        <v>A</v>
      </c>
      <c r="F53" s="191" t="str">
        <f>IF('FG_576way_Regular Symbol(2wild)'!U52="",
IF($A53-'FG_576way_Regular Symbol(2wild)'!H$16&gt;='FG_1125way_RegularＸ_W()'!F$2-1,"",VLOOKUP($A53-'FG_243way_Regular Symbol'!H$16,'FG_576way_Regular Symbol(2wild)'!$P$3:$U$99,'FG_1125way_RegularＸ_W()'!F$3+1,FALSE)),
'FG_576way_Regular Symbol(2wild)'!U52)</f>
        <v>M3</v>
      </c>
      <c r="N53" s="363">
        <f t="shared" si="1"/>
        <v>49</v>
      </c>
      <c r="O53" s="344">
        <f>IF($A53&gt;='FG1125way_Regular Symbol(2wild)'!D$16,"",IF(B53="","",IF(OR(B53=$O$1,B53=$P$1,B54=$O$1,B54=$P$1,B55=$O$1,B55=$P$1),0,1)))</f>
        <v>1</v>
      </c>
      <c r="P53" s="344">
        <f>IF($A53&gt;='FG1125way_Regular Symbol(2wild)'!E$16,"",IF(C53="","",IF(OR(C53=$O$1,C53=$P$1,C54=$O$1,C54=$P$1,C55=$O$1,C55=$P$1),0,1)))</f>
        <v>1</v>
      </c>
      <c r="Q53" s="344">
        <f>IF($A53&gt;='FG1125way_Regular Symbol(2wild)'!F$16,"",IF(D53="","",IF(OR(D53=$O$1,D53=$P$1,D54=$O$1,D54=$P$1,D55=$O$1,D55=$P$1,D56=$O$1,D56=$P$1,D57=$O$1,D57=$P$1),0,1)))</f>
        <v>1</v>
      </c>
      <c r="R53" s="344">
        <f>IF($A53&gt;='FG1125way_Regular Symbol(2wild)'!G$16,"",IF(E53="","",IF(OR(E53=$O$1,E53=$P$1,E54=$O$1,E54=$P$1,E55=$O$1,E55=$P$1,E56=$O$1,E56=$P$1,E57=$O$1,E57=$P$1),0,1)))</f>
        <v>1</v>
      </c>
      <c r="S53" s="344">
        <f>IF($A53&gt;='FG1125way_Regular Symbol(2wild)'!H$16,"",IF(F53="","",IF(OR(F53=$O$1,F53=$P$1,F54=$O$1,F54=$P$1,F55=$O$1,F55=$P$1,F56=$O$1,F56=$P$1,F57=$O$1,F57=$P$1),0,1)))</f>
        <v>1</v>
      </c>
      <c r="U53" s="344">
        <f>IF($A53&gt;='FG1125way_Regular Symbol(2wild)'!D$16,"",IF(B53=0,"",IF(OR(B53=$U$1,B53=$V$1,B54=$U$1,B54=$V$1,B55=$U$1,B55=$V$1),0,1)))</f>
        <v>1</v>
      </c>
      <c r="V53" s="344">
        <f>IF($A53&gt;='FG1125way_Regular Symbol(2wild)'!E$16,"",IF(C53=0,"",IF(OR(C53=$U$1,C53=$V$1,C54=$U$1,C54=$V$1,C55=$U$1,C55=$V$1),0,1)))</f>
        <v>1</v>
      </c>
      <c r="W53" s="3">
        <f>IF($A53&gt;='FG1125way_Regular Symbol(2wild)'!F$16,"",IF(D53=0,"",IF(OR(D53=$U$1,D53=$V$1,D54=$U$1,D54=$V$1,D55=$U$1,D55=$V$1,D56=$U$1,D56=$V$1,D57=$U$1,D57=$V$1),0,1)))</f>
        <v>0</v>
      </c>
      <c r="X53" s="3">
        <f>IF($A53&gt;='FG1125way_Regular Symbol(2wild)'!G$16,"",IF(E53=0,"",IF(OR(E53=$U$1,E53=$V$1,E54=$U$1,E54=$V$1,E55=$U$1,E55=$V$1,E56=$U$1,E56=$V$1,E57=$U$1,E57=$V$1),0,1)))</f>
        <v>0</v>
      </c>
      <c r="Y53" s="3">
        <f>IF($A53&gt;='FG1125way_Regular Symbol(2wild)'!H$16,"",IF(F53=0,"",IF(OR(F53=$U$1,F53=$V$1,F54=$U$1,F54=$V$1,F55=$U$1,F55=$V$1,F56=$U$1,F56=$V$1,F57=$U$1,F57=$V$1),0,1)))</f>
        <v>1</v>
      </c>
      <c r="AA53" s="344">
        <f>IF($A53&gt;='FG1125way_Regular Symbol(2wild)'!D$16,"",IF(B53=0,"",IF(OR(B53=$AA$1,B53=$AB$1,B54=$AA$1,B54=$AB$1,B55=$AA$1,,B55=$AB$1),0,1)))</f>
        <v>1</v>
      </c>
      <c r="AB53" s="344">
        <f>IF($A53&gt;='FG1125way_Regular Symbol(2wild)'!E$16,"",IF(C53=0,"",IF(OR(C53=$AA$1,C53=$AB$1,C54=$AA$1,C54=$AB$1,C55=$AA$1,,C55=$AB$1),0,1)))</f>
        <v>0</v>
      </c>
      <c r="AC53" s="3">
        <f>IF($A53&gt;='FG1125way_Regular Symbol(2wild)'!F$16,"",IF(D53=0,"",IF(OR(D53=$AA$1,D53=$AB$1,D54=$AA$1,D54=$AB$1,D55=$AA$1,D55=$AB$1,D56=$AA$1,D56=$AB$1,D57=$AA$1,D57=$AB$1),0,1)))</f>
        <v>1</v>
      </c>
      <c r="AD53" s="3">
        <f>IF($A53&gt;='FG1125way_Regular Symbol(2wild)'!G$16,"",IF(E53=0,"",IF(OR(E53=$AA$1,E53=$AB$1,E54=$AA$1,E54=$AB$1,E55=$AA$1,E55=$AB$1,E56=$AA$1,E56=$AB$1,E57=$AA$1,E57=$AB$1),0,1)))</f>
        <v>1</v>
      </c>
      <c r="AE53" s="3">
        <f>IF($A53&gt;='FG1125way_Regular Symbol(2wild)'!H$16,"",IF(F53=0,"",IF(OR(F53=$AA$1,F53=$AB$1,F54=$AA$1,F54=$AB$1,F55=$AA$1,F55=$AB$1,F56=$AA$1,F56=$AB$1,F57=$AA$1,F57=$AB$1),0,1)))</f>
        <v>0</v>
      </c>
      <c r="AG53" s="344">
        <f>IF($A53&gt;='FG1125way_Regular Symbol(2wild)'!D$16,"",IF(B53=0,"",IF(OR(B53=$AG$1,B53=$AH$1,B54=$AG$1,B54=$AH$1,B55=$AG$1,B55=$AH$1),0,1)))</f>
        <v>0</v>
      </c>
      <c r="AH53" s="344">
        <f>IF($A53&gt;='FG1125way_Regular Symbol(2wild)'!E$16,"",IF(C53=0,"",IF(OR(C53=$AG$1,C53=$AH$1,C54=$AG$1,C54=$AH$1,C55=$AG$1,C55=$AH$1),0,1)))</f>
        <v>1</v>
      </c>
      <c r="AI53" s="3">
        <f>IF($A53&gt;='FG1125way_Regular Symbol(2wild)'!F$16,"",IF(D53=0,"",IF(OR(D53=$AG$1,D53=$AH$1,D54=$AG$1,D54=$AH$1,D55=$AG$1,D55=$AH$1,D56=$AG$1,D56=$AH$1,D57=$AG$1,D57=$AH$1),0,1)))</f>
        <v>1</v>
      </c>
      <c r="AJ53" s="3">
        <f>IF($A53&gt;='FG1125way_Regular Symbol(2wild)'!G$16,"",IF(E53=0,"",IF(OR(E53=$AG$1,E53=$AH$1,E54=$AG$1,E54=$AH$1,E55=$AG$1,E55=$AH$1,E56=$AG$1,E56=$AH$1,E57=$AG$1,E57=$AH$1),0,1)))</f>
        <v>1</v>
      </c>
      <c r="AK53" s="3">
        <f>IF($A53&gt;='FG1125way_Regular Symbol(2wild)'!H$16,"",IF(F53=0,"",IF(OR(F53=$AG$1,F53=$AH$1,F54=$AG$1,F54=$AH$1,F55=$AG$1,F55=$AH$1,F56=$AG$1,F56=$AH$1,F57=$AG$1,F57=$AH$1),0,1)))</f>
        <v>0</v>
      </c>
      <c r="AM53" s="344">
        <f>IF($A53&gt;='FG1125way_Regular Symbol(2wild)'!D$16,"",IF(B53=0,"",IF(OR(B53=$AM$1,B53=$AN$1,B54=$AM$1,B54=$AN$1,B55=$AM$1,B55=$AN$1),0,1)))</f>
        <v>1</v>
      </c>
      <c r="AN53" s="344">
        <f>IF($A53&gt;='FG1125way_Regular Symbol(2wild)'!E$16,"",IF(C53=0,"",IF(OR(C53=$AM$1,C53=$AN$1,C54=$AM$1,C54=$AN$1,C55=$AM$1,C55=$AN$1),0,1)))</f>
        <v>1</v>
      </c>
      <c r="AO53" s="3">
        <f>IF($A53&gt;='FG1125way_Regular Symbol(2wild)'!F$16,"",IF(D53=0,"",IF(OR(D53=$AM$1,D53=$AN$1,D54=$AM$1,D54=$AN$1,D55=$AM$1,D55=$AN$1,D56=$AM$1,D56=$AN$1,D57=$AM$1,D57=$AN$1),0,1)))</f>
        <v>0</v>
      </c>
      <c r="AP53" s="3">
        <f>IF($A53&gt;='FG1125way_Regular Symbol(2wild)'!G$16,"",IF(E53=0,"",IF(OR(E53=$AM$1,E53=$AN$1,E54=$AM$1,E54=$AN$1,E55=$AM$1,E55=$AN$1,E56=$AM$1,E56=$AN$1,E57=$AM$1,E57=$AN$1),0,1)))</f>
        <v>1</v>
      </c>
      <c r="AQ53" s="3">
        <f>IF($A53&gt;='FG1125way_Regular Symbol(2wild)'!H$16,"",IF(F53=0,"",IF(OR(F53=$AM$1,F53=$AN$1,F54=$AM$1,F54=$AN$1,F55=$AM$1,F55=$AN$1,F56=$AM$1,F56=$AN$1,F57=$AM$1,F57=$AN$1),0,1)))</f>
        <v>1</v>
      </c>
      <c r="AS53" s="344">
        <f>IF($A53&gt;='FG1125way_Regular Symbol(2wild)'!D$16,"",IF(B53=0,"",IF(OR(B53=$AM$1,B53=$AT$1,B54=$AM$1,B54=$AT$1,B55=$AM$1,B55=$AT$1),0,1)))</f>
        <v>1</v>
      </c>
      <c r="AT53" s="344">
        <f>IF($A53&gt;='FG1125way_Regular Symbol(2wild)'!E$16,"",IF(C53=0,"",IF(OR(C53=$AM$1,C53=$AT$1,C54=$AM$1,C54=$AT$1,C55=$AM$1,C55=$AT$1),0,1)))</f>
        <v>1</v>
      </c>
      <c r="AU53" s="3">
        <f>IF($A53&gt;='FG1125way_Regular Symbol(2wild)'!F$16,"",IF(D53=0,"",IF(OR(D53=$AM$1,D53=$AT$1,D54=$AM$1,D54=$AT$1,D55=$AM$1,D55=$AT$1,D56=$AM$1,D56=$AT$1,D57=$AM$1,D57=$AT$1),0,1)))</f>
        <v>1</v>
      </c>
      <c r="AV53" s="3">
        <f>IF($A53&gt;='FG1125way_Regular Symbol(2wild)'!G$16,"",IF(E53=0,"",IF(OR(E53=$AM$1,E53=$AT$1,E54=$AM$1,E54=$AT$1,E55=$AM$1,E55=$AT$1,E56=$AM$1,E56=$AT$1,E57=$AM$1,E57=$AT$1),0,1)))</f>
        <v>1</v>
      </c>
      <c r="AW53" s="3">
        <f>IF($A53&gt;='FG1125way_Regular Symbol(2wild)'!H$16,"",IF(F53=0,"",IF(OR(F53=$AM$1,F53=$AT$1,F54=$AM$1,F54=$AT$1,F55=$AM$1,F55=$AT$1,F56=$AM$1,F56=$AT$1,F57=$AM$1,F57=$AT$1),0,1)))</f>
        <v>1</v>
      </c>
      <c r="AY53" s="344">
        <f>IF($A53&gt;='FG1125way_Regular Symbol(2wild)'!D$16,"",IF(B53=0,"",IF(OR(B53=$AM$1,B53=$AZ$1,B54=$AM$1,B54=$AZ$1,B55=$AM$1,B55=$AZ$1),0,1)))</f>
        <v>1</v>
      </c>
      <c r="AZ53" s="344">
        <f>IF($A53&gt;='FG1125way_Regular Symbol(2wild)'!E$16,"",IF(C53=0,"",IF(OR(C53=$AM$1,C53=$AZ$1,C54=$AM$1,C54=$AZ$1,C55=$AM$1,C55=$AZ$1),0,1)))</f>
        <v>1</v>
      </c>
      <c r="BA53" s="3">
        <f>IF($A53&gt;='FG1125way_Regular Symbol(2wild)'!F$16,"",IF(D53=0,"",IF(OR(D53=$AM$1,D53=$AZ$1,D54=$AM$1,D54=$AZ$1,D55=$AM$1,D55=$AZ$1,D56=$AM$1,D56=$AZ$1,D57=$AM$1,D57=$AZ$1),0,1)))</f>
        <v>1</v>
      </c>
      <c r="BB53" s="3">
        <f>IF($A53&gt;='FG1125way_Regular Symbol(2wild)'!G$16,"",IF(E53=0,"",IF(OR(E53=$AM$1,E53=$AZ$1,E54=$AM$1,E54=$AZ$1,E55=$AM$1,E55=$AZ$1,E56=$AM$1,E56=$AZ$1,E57=$AM$1,E57=$AZ$1),0,1)))</f>
        <v>0</v>
      </c>
      <c r="BC53" s="3">
        <f>IF($A53&gt;='FG1125way_Regular Symbol(2wild)'!H$16,"",IF(F53=0,"",IF(OR(F53=$AM$1,F53=$AZ$1,F54=$AM$1,F54=$AZ$1,F55=$AM$1,F55=$AZ$1,F56=$AM$1,F56=$AZ$1,F57=$AM$1,F57=$AZ$1),0,1)))</f>
        <v>1</v>
      </c>
      <c r="BE53" s="344">
        <f>IF($A53&gt;='FG_576way_Regular Symbol(2wild)'!D$16,"",IF(B53=0,"",IF(OR(B53=$AM$1,B53=$BF$1,B54=$AM$1,B54=$BF$1,B55=$AM$1,B55=$BF$1),0,1)))</f>
        <v>1</v>
      </c>
      <c r="BF53" s="344">
        <f>IF($A53&gt;='FG_576way_Regular Symbol(2wild)'!E$16,"",IF(C53=0,"",IF(OR(C53=$AM$1,C53=$BF$1,C54=$AM$1,C54=$BF$1,C55=$AM$1,C55=$BF$1),0,1)))</f>
        <v>1</v>
      </c>
      <c r="BG53" s="3">
        <f>IF($A53&gt;='FG_576way_Regular Symbol(2wild)'!F$16,"",IF(D53=0,"",IF(OR(D53=$AM$1,D53=$BF$1,D54=$AM$1,D54=$BF$1,D55=$AM$1,D55=$BF$1,D56=$AM$1,D56=$BF$1,D57=$AM$1,D57=$BF$1),0,1)))</f>
        <v>1</v>
      </c>
      <c r="BH53" s="3">
        <f>IF($A53&gt;='FG_576way_Regular Symbol(2wild)'!G$16,"",IF(E53=0,"",IF(OR(E53=$AM$1,E53=$BF$1,E54=$AM$1,E54=$BF$1,E55=$AM$1,E55=$BF$1,E56=$AM$1,E56=$BF$1,E57=$AM$1,E57=$BF$1),0,1)))</f>
        <v>1</v>
      </c>
      <c r="BI53" s="3">
        <f>IF($A53&gt;='FG_576way_Regular Symbol(2wild)'!H$16,"",IF(F53=0,"",IF(OR(F53=$AM$1,F53=$BF$1,F54=$AM$1,F54=$BF$1,F55=$AM$1,F55=$BF$1,F56=$AM$1,F56=$BF$1,F57=$AM$1,F57=$BF$1),0,1)))</f>
        <v>1</v>
      </c>
      <c r="BK53" s="344">
        <f>IF($A53&gt;='FG_576way_Regular Symbol(2wild)'!D$16,"",IF(B53=0,"",IF(OR(B53=$AM$1,B53=$BL$1,B54=$AM$1,B54=$BL$1,B55=$AM$1,B55=$BL$1),0,1)))</f>
        <v>1</v>
      </c>
      <c r="BL53" s="344">
        <f>IF($A53&gt;='FG_576way_Regular Symbol(2wild)'!E$16,"",IF(C53=0,"",IF(OR(C53=$AM$1,C53=$BL$1,C54=$AM$1,C54=$BL$1,C55=$AM$1,C55=$BL$1),0,1)))</f>
        <v>1</v>
      </c>
      <c r="BM53" s="3">
        <f>IF($A53&gt;='FG_576way_Regular Symbol(2wild)'!F$16,"",IF(D53=0,"",IF(OR(D53=$AM$1,D53=$BL$1,D54=$AM$1,D54=$BL$1,D55=$AM$1,D55=$BL$1,D56=$AM$1,D56=$BL$1),0,1)))</f>
        <v>1</v>
      </c>
      <c r="BN53" s="3">
        <f>IF($A53&gt;='FG_576way_Regular Symbol(2wild)'!G$16,"",IF(E53=0,"",IF(OR(E53=$AM$1,E53=$BL$1,E54=$AM$1,E54=$BL$1,E55=$AM$1,E55=$BL$1,E56=$AM$1,E56=$BL$1),0,1)))</f>
        <v>1</v>
      </c>
      <c r="BO53" s="3">
        <f>IF($A53&gt;='FG_576way_Regular Symbol(2wild)'!H$16,"",IF(F53=0,"",IF(OR(F53=$AM$1,F53=$BL$1,F54=$AM$1,F54=$BL$1,F55=$AM$1,F55=$BL$1,F56=$AM$1,F56=$BL$1),0,1)))</f>
        <v>1</v>
      </c>
      <c r="BQ53" s="3">
        <f>IF($A53&gt;='FG1125way_Regular Symbol(2wild)'!D$16,"",IF(B53=0,"",IF(OR(B53=$BQ$1,B53=$BR$1,B54=$BQ$1,B54=$BR$1,B55=$BQ$1,B55=$BR$1),0,1)))</f>
        <v>1</v>
      </c>
      <c r="BR53" s="3">
        <f>IF($A53&gt;='FG1125way_Regular Symbol(2wild)'!E$16,"",IF(C53=0,"",IF(OR(C53=$BQ$1,C53=$BR$1,C54=$BQ$1,C54=$BR$1,C55=$BQ$1,C55=$BR$1),0,1)))</f>
        <v>1</v>
      </c>
      <c r="BS53" s="3">
        <f>IF($A53&gt;='FG1125way_Regular Symbol(2wild)'!F$16,"",IF(D53=0,"",IF(OR(D53=$BQ$1,D53=$BR$1,D54=$BQ$1,D54=$BR$1,D55=$BQ$1,D55=$BR$1,D56=$BQ$1,D56=$BR$1,D57=$BQ$1,D57=$BR$1),0,1)))</f>
        <v>1</v>
      </c>
      <c r="BT53" s="3">
        <f>IF($A53&gt;='FG1125way_Regular Symbol(2wild)'!G$16,"",IF(E53=0,"",IF(OR(E53=$BQ$1,E53=$BR$1,E54=$BQ$1,E54=$BR$1,E55=$BQ$1,E55=$BR$1,E56=$BQ$1,E56=$BR$1,E57=$BQ$1,E57=$BR$1),0,1)))</f>
        <v>0</v>
      </c>
      <c r="BU53" s="3">
        <f>IF($A53&gt;='FG1125way_Regular Symbol(2wild)'!H$16,"",IF(F53=0,"",IF(OR(F53=$BQ$1,F53=$BR$1,F54=$BQ$1,F54=$BR$1,F55=$BQ$1,F55=$BR$1,F56=$BQ$1,F56=$BR$1,F57=$BQ$1,F57=$BR$1),0,1)))</f>
        <v>0</v>
      </c>
      <c r="BW53" s="3">
        <f>IF($A53&gt;='FG1125way_Regular Symbol(2wild)'!D$16,"",IF(B53=0,"",IF(OR(B53=$BW$1,B54=$BW$1,B55=$BW$1,B53=$BX$1,B54=$BX$1,B55=$BX$1),0,1)))</f>
        <v>0</v>
      </c>
      <c r="BX53" s="3">
        <f>IF($A53&gt;='FG1125way_Regular Symbol(2wild)'!E$16,"",IF(C53=0,"",IF(OR(C53=$BW$1,C54=$BW$1,C55=$BW$1,C53=$BX$1,C54=$BX$1,C55=$BX$1),0,1)))</f>
        <v>0</v>
      </c>
      <c r="BY53" s="3">
        <f>IF($A53&gt;='FG1125way_Regular Symbol(2wild)'!F$16,"",IF(D53=0,"",IF(OR(D53=$BW$1,D54=$BW$1,D55=$BW$1,D53=$BX$1,D54=$BX$1,D55=$BX$1,D56=$BW$1,D56=$BX$1,D57=$BW$1,D57=$BX$1),0,1)))</f>
        <v>0</v>
      </c>
      <c r="BZ53" s="3">
        <f>IF($A53&gt;='FG1125way_Regular Symbol(2wild)'!G$16,"",IF(E53=0,"",IF(OR(E53=$BW$1,E54=$BW$1,E55=$BW$1,E53=$BX$1,E54=$BX$1,E55=$BX$1,E56=$BW$1,E56=$BX$1,E57=$BW$1,E57=$BX$1),0,1)))</f>
        <v>1</v>
      </c>
      <c r="CA53" s="3">
        <f>IF($A53&gt;='FG1125way_Regular Symbol(2wild)'!H$16,"",IF(F53=0,"",IF(OR(F53=$BW$1,F54=$BW$1,F55=$BW$1,F53=$BX$1,F54=$BX$1,F55=$BX$1,F56=$BW$1,F56=$BX$1,F57=$BW$1,F57=$BX$1),0,1)))</f>
        <v>1</v>
      </c>
      <c r="CC53" s="3">
        <f>IF($A53&gt;='FG1125way_Regular Symbol(2wild)'!D$16,"",IF(B53=0,"",IF(OR(B53=$BW$1,B54=$BW$1,B55=$BW$1,B53=$CD$1,B54=$CD$1,B55=$CD$1),0,1)))</f>
        <v>0</v>
      </c>
      <c r="CD53" s="3">
        <f>IF($A53&gt;='FG1125way_Regular Symbol(2wild)'!E$16,"",IF(C53=0,"",IF(OR(C53=$BW$1,C54=$BW$1,C55=$BW$1,C53=$CD$1,C54=$CD$1,C55=$CD$1),0,1)))</f>
        <v>0</v>
      </c>
      <c r="CE53" s="3">
        <f>IF($A53&gt;='FG1125way_Regular Symbol(2wild)'!F$16,"",IF(D53=0,"",IF(OR(D53=$BW$1,D54=$BW$1,D55=$BW$1,D53=$CD$1,D54=$CD$1,D55=$CD$1,D56=$BW$1,D56=$CD$1,D57=$BW$1,D57=$CD$1),0,1)))</f>
        <v>1</v>
      </c>
      <c r="CF53" s="3">
        <f>IF($A53&gt;='FG1125way_Regular Symbol(2wild)'!G$16,"",IF(E53=0,"",IF(OR(E53=$BW$1,E54=$BW$1,E55=$BW$1,E53=$CD$1,E54=$CD$1,E55=$CD$1,E56=$BW$1,E56=$CD$1,E57=$BW$1,E57=$CD$1),0,1)))</f>
        <v>1</v>
      </c>
      <c r="CG53" s="3">
        <f>IF($A53&gt;='FG1125way_Regular Symbol(2wild)'!H$16,"",IF(F53=0,"",IF(OR(F53=$BW$1,F54=$BW$1,F55=$BW$1,F53=$CD$1,F54=$CD$1,F55=$CD$1,F56=$BW$1,F56=$CD$1,F57=$BW$1,F57=$CD$1),0,1)))</f>
        <v>1</v>
      </c>
      <c r="CI53" s="3">
        <f>IF($A53&gt;='FG1125way_Regular Symbol(2wild)'!D$16,"",IF(B53=0,"",IF(OR(B53=$BW$1,B54=$BW$1,B55=$BW$1,B53=$CJ$1,B54=$CJ$1,B55=$CJ$1),0,1)))</f>
        <v>1</v>
      </c>
      <c r="CJ53" s="3">
        <f>IF($A53&gt;='FG1125way_Regular Symbol(2wild)'!E$16,"",IF(C53=0,"",IF(OR(C53=$BW$1,C54=$BW$1,C55=$BW$1,C53=$CJ$1,C54=$CJ$1,C55=$CJ$1),0,1)))</f>
        <v>1</v>
      </c>
      <c r="CK53" s="3">
        <f>IF($A53&gt;='FG1125way_Regular Symbol(2wild)'!F$16,"",IF(D53=0,"",IF(OR(D53=$BW$1,D54=$BW$1,D55=$BW$1,D53=$CJ$1,D54=$CJ$1,D55=$CJ$1,D56=$BW$1,D56=$CJ$1,D57=$BW$1,D57=$CJ$1),0,1)))</f>
        <v>0</v>
      </c>
      <c r="CL53" s="3">
        <f>IF($A53&gt;='FG1125way_Regular Symbol(2wild)'!G$16,"",IF(E53=0,"",IF(OR(E53=$BW$1,E54=$BW$1,E55=$BW$1,E53=$CJ$1,E54=$CJ$1,E55=$CJ$1,E56=$BW$1,E56=$CJ$1,E57=$BW$1,E57=$CJ$1),0,1)))</f>
        <v>0</v>
      </c>
      <c r="CM53" s="3">
        <f>IF($A53&gt;='FG1125way_Regular Symbol(2wild)'!H$16,"",IF(F53=0,"",IF(OR(F53=$BW$1,F54=$BW$1,F55=$BW$1,F53=$CJ$1,F54=$CJ$1,F55=$CJ$1,F56=$BW$1,F56=$CJ$1,F57=$BW$1,F57=$CJ$1),0,1)))</f>
        <v>0</v>
      </c>
      <c r="CO53" s="3">
        <f>IF($A53&gt;='FG1125way_Regular Symbol(2wild)'!D$16,"",IF(B53=0,"",IF(OR(B53=$BW$1,B54=$BW$1,B55=$BW$1,B53=$CP$1,B54=$CP$1,B55=$CP$1),0,1)))</f>
        <v>1</v>
      </c>
      <c r="CP53" s="3">
        <f>IF($A53&gt;='FG1125way_Regular Symbol(2wild)'!E$16,"",IF(C53=0,"",IF(OR(C53=$BW$1,C54=$BW$1,C55=$BW$1,C53=$CP$1,C54=$CP$1,C55=$CP$1),0,1)))</f>
        <v>1</v>
      </c>
      <c r="CQ53" s="3">
        <f>IF($A53&gt;='FG1125way_Regular Symbol(2wild)'!F$16,"",IF(D53=0,"",IF(OR(D53=$BW$1,D54=$BW$1,D55=$BW$1,D53=$CP$1,D54=$CP$1,D55=$CP$1,D56=$BW$1,D56=$CP$1,D57=$BW$1,D57=$CP$1),0,1)))</f>
        <v>1</v>
      </c>
      <c r="CR53" s="3">
        <f>IF($A53&gt;='FG1125way_Regular Symbol(2wild)'!G$16,"",IF(E53=0,"",IF(OR(E53=$BW$1,E54=$BW$1,E55=$BW$1,E53=$CP$1,E54=$CP$1,E55=$CP$1,E56=$BW$1,E56=$CP$1,E57=$BW$1,E57=$CP$1),0,1)))</f>
        <v>1</v>
      </c>
      <c r="CS53" s="3">
        <f>IF($A53&gt;='FG1125way_Regular Symbol(2wild)'!H$16,"",IF(F53=0,"",IF(OR(F53=$BW$1,F54=$BW$1,F55=$BW$1,F53=$CP$1,F54=$CP$1,F55=$CP$1,F56=$BW$1,F56=$CP$1,F57=$BW$1,F57=$CP$1),0,1)))</f>
        <v>1</v>
      </c>
      <c r="CU53" s="3">
        <f>IF($A53&gt;='FG1125way_Regular Symbol(2wild)'!D$16,"",IF(B53=0,"",IF(OR(B53=$BW$1,B54=$BW$1,B55=$BW$1,B53=$CV$1,B54=$CV$1,B55=$CV$1),0,1)))</f>
        <v>1</v>
      </c>
      <c r="CV53" s="3">
        <f>IF($A53&gt;='FG1125way_Regular Symbol(2wild)'!E$16,"",IF(C53=0,"",IF(OR(C53=$BW$1,C54=$BW$1,C55=$BW$1,C53=$CV$1,C54=$CV$1,C55=$CV$1),0,1)))</f>
        <v>1</v>
      </c>
      <c r="CW53" s="3">
        <f>IF($A53&gt;='FG1125way_Regular Symbol(2wild)'!F$16,"",IF(D53=0,"",IF(OR(D53=$BW$1,D54=$BW$1,D55=$BW$1,D53=$CV$1,D54=$CV$1,D55=$CV$1,D56=$BW$1,D56=$CV$1,D57=$BW$1,D57=$CV$1),0,1)))</f>
        <v>1</v>
      </c>
      <c r="CX53" s="3">
        <f>IF($A53&gt;='FG1125way_Regular Symbol(2wild)'!G$16,"",IF(E53=0,"",IF(OR(E53=$BW$1,E54=$BW$1,E55=$BW$1,E53=$CV$1,E54=$CV$1,E55=$CV$1,E56=$BW$1,E56=$CV$1,E57=$BW$1,E57=$CV$1),0,1)))</f>
        <v>1</v>
      </c>
      <c r="CY53" s="3">
        <f>IF($A53&gt;='FG1125way_Regular Symbol(2wild)'!H$16,"",IF(F53=0,"",IF(OR(F53=$BW$1,F54=$BW$1,F55=$BW$1,F53=$CV$1,F54=$CV$1,F55=$CV$1,F56=$BW$1,F56=$CV$1,F57=$BW$1,F57=$CV$1),0,1)))</f>
        <v>1</v>
      </c>
    </row>
    <row r="54" spans="1:103">
      <c r="A54" s="337">
        <f>IF('FG_243way_Regular Symbol'!L53="","",'FG_243way_Regular Symbol'!L53)</f>
        <v>50</v>
      </c>
      <c r="B54" s="191" t="str">
        <f>IF('FG_576way_Regular Symbol(2wild)'!Q53="",
IF($A54-'FG_576way_Regular Symbol(2wild)'!D$16&gt;='FG_1125way_RegularＸ_W()'!B$2-1,"",VLOOKUP($A54-'FG_243way_Regular Symbol'!D$16,'FG_576way_Regular Symbol(2wild)'!$P$3:$U$99,'FG_1125way_RegularＸ_W()'!B$3+1,FALSE)),
'FG_576way_Regular Symbol(2wild)'!Q53)</f>
        <v>K</v>
      </c>
      <c r="C54" s="191" t="str">
        <f>IF('FG_576way_Regular Symbol(2wild)'!R53="",
IF($A54-'FG_576way_Regular Symbol(2wild)'!E$16&gt;='FG_1125way_RegularＸ_W()'!C$2-1,"",VLOOKUP($A54-'FG_243way_Regular Symbol'!E$16,'FG_576way_Regular Symbol(2wild)'!$P$3:$U$99,'FG_1125way_RegularＸ_W()'!C$3+1,FALSE)),
'FG_576way_Regular Symbol(2wild)'!R53)</f>
        <v>K</v>
      </c>
      <c r="D54" s="191" t="str">
        <f>IF('FG_576way_Regular Symbol(2wild)'!S53="",
IF($A54-'FG_576way_Regular Symbol(2wild)'!F$16&gt;='FG_1125way_RegularＸ_W()'!D$2-1,"",VLOOKUP($A54-'FG_243way_Regular Symbol'!F$16,'FG_576way_Regular Symbol(2wild)'!$P$3:$U$99,'FG_1125way_RegularＸ_W()'!D$3+1,FALSE)),
'FG_576way_Regular Symbol(2wild)'!S53)</f>
        <v>M5</v>
      </c>
      <c r="E54" s="191" t="str">
        <f>IF('FG_576way_Regular Symbol(2wild)'!T53="",
IF($A54-'FG_576way_Regular Symbol(2wild)'!G$16&gt;='FG_1125way_RegularＸ_W()'!E$2-1,"",VLOOKUP($A54-'FG_243way_Regular Symbol'!G$16,'FG_576way_Regular Symbol(2wild)'!$P$3:$U$99,'FG_1125way_RegularＸ_W()'!E$3+1,FALSE)),
'FG_576way_Regular Symbol(2wild)'!T53)</f>
        <v>M2</v>
      </c>
      <c r="F54" s="191" t="str">
        <f>IF('FG_576way_Regular Symbol(2wild)'!U53="",
IF($A54-'FG_576way_Regular Symbol(2wild)'!H$16&gt;='FG_1125way_RegularＸ_W()'!F$2-1,"",VLOOKUP($A54-'FG_243way_Regular Symbol'!H$16,'FG_576way_Regular Symbol(2wild)'!$P$3:$U$99,'FG_1125way_RegularＸ_W()'!F$3+1,FALSE)),
'FG_576way_Regular Symbol(2wild)'!U53)</f>
        <v>J</v>
      </c>
      <c r="N54" s="363">
        <f t="shared" si="1"/>
        <v>50</v>
      </c>
      <c r="O54" s="344">
        <f>IF($A54&gt;='FG1125way_Regular Symbol(2wild)'!D$16,"",IF(B54="","",IF(OR(B54=$O$1,B54=$P$1,B55=$O$1,B55=$P$1,B56=$O$1,B56=$P$1),0,1)))</f>
        <v>1</v>
      </c>
      <c r="P54" s="344">
        <f>IF($A54&gt;='FG1125way_Regular Symbol(2wild)'!E$16,"",IF(C54="","",IF(OR(C54=$O$1,C54=$P$1,C55=$O$1,C55=$P$1,C56=$O$1,C56=$P$1),0,1)))</f>
        <v>1</v>
      </c>
      <c r="Q54" s="344">
        <f>IF($A54&gt;='FG1125way_Regular Symbol(2wild)'!F$16,"",IF(D54="","",IF(OR(D54=$O$1,D54=$P$1,D55=$O$1,D55=$P$1,D56=$O$1,D56=$P$1,D57=$O$1,D57=$P$1,D58=$O$1,D58=$P$1),0,1)))</f>
        <v>1</v>
      </c>
      <c r="R54" s="344">
        <f>IF($A54&gt;='FG1125way_Regular Symbol(2wild)'!G$16,"",IF(E54="","",IF(OR(E54=$O$1,E54=$P$1,E55=$O$1,E55=$P$1,E56=$O$1,E56=$P$1,E57=$O$1,E57=$P$1,E58=$O$1,E58=$P$1),0,1)))</f>
        <v>1</v>
      </c>
      <c r="S54" s="344">
        <f>IF($A54&gt;='FG1125way_Regular Symbol(2wild)'!H$16,"",IF(F54="","",IF(OR(F54=$O$1,F54=$P$1,F55=$O$1,F55=$P$1,F56=$O$1,F56=$P$1,F57=$O$1,F57=$P$1,F58=$O$1,F58=$P$1),0,1)))</f>
        <v>1</v>
      </c>
      <c r="U54" s="344">
        <f>IF($A54&gt;='FG1125way_Regular Symbol(2wild)'!D$16,"",IF(B54=0,"",IF(OR(B54=$U$1,B54=$V$1,B55=$U$1,B55=$V$1,B56=$U$1,B56=$V$1),0,1)))</f>
        <v>1</v>
      </c>
      <c r="V54" s="344">
        <f>IF($A54&gt;='FG1125way_Regular Symbol(2wild)'!E$16,"",IF(C54=0,"",IF(OR(C54=$U$1,C54=$V$1,C55=$U$1,C55=$V$1,C56=$U$1,C56=$V$1),0,1)))</f>
        <v>1</v>
      </c>
      <c r="W54" s="3">
        <f>IF($A54&gt;='FG1125way_Regular Symbol(2wild)'!F$16,"",IF(D54=0,"",IF(OR(D54=$U$1,D54=$V$1,D55=$U$1,D55=$V$1,D56=$U$1,D56=$V$1,D57=$U$1,D57=$V$1,D58=$U$1,D58=$V$1),0,1)))</f>
        <v>0</v>
      </c>
      <c r="X54" s="3">
        <f>IF($A54&gt;='FG1125way_Regular Symbol(2wild)'!G$16,"",IF(E54=0,"",IF(OR(E54=$U$1,E54=$V$1,E55=$U$1,E55=$V$1,E56=$U$1,E56=$V$1,E57=$U$1,E57=$V$1,E58=$U$1,E58=$V$1),0,1)))</f>
        <v>0</v>
      </c>
      <c r="Y54" s="3">
        <f>IF($A54&gt;='FG1125way_Regular Symbol(2wild)'!H$16,"",IF(F54=0,"",IF(OR(F54=$U$1,F54=$V$1,F55=$U$1,F55=$V$1,F56=$U$1,F56=$V$1,F57=$U$1,F57=$V$1,F58=$U$1,F58=$V$1),0,1)))</f>
        <v>1</v>
      </c>
      <c r="AA54" s="344">
        <f>IF($A54&gt;='FG1125way_Regular Symbol(2wild)'!D$16,"",IF(B54=0,"",IF(OR(B54=$AA$1,B54=$AB$1,B55=$AA$1,B55=$AB$1,B56=$AA$1,,B56=$AB$1),0,1)))</f>
        <v>1</v>
      </c>
      <c r="AB54" s="344">
        <f>IF($A54&gt;='FG1125way_Regular Symbol(2wild)'!E$16,"",IF(C54=0,"",IF(OR(C54=$AA$1,C54=$AB$1,C55=$AA$1,C55=$AB$1,C56=$AA$1,,C56=$AB$1),0,1)))</f>
        <v>0</v>
      </c>
      <c r="AC54" s="3">
        <f>IF($A54&gt;='FG1125way_Regular Symbol(2wild)'!F$16,"",IF(D54=0,"",IF(OR(D54=$AA$1,D54=$AB$1,D55=$AA$1,D55=$AB$1,D56=$AA$1,D56=$AB$1,D57=$AA$1,D57=$AB$1,D58=$AA$1,D58=$AB$1),0,1)))</f>
        <v>1</v>
      </c>
      <c r="AD54" s="3">
        <f>IF($A54&gt;='FG1125way_Regular Symbol(2wild)'!G$16,"",IF(E54=0,"",IF(OR(E54=$AA$1,E54=$AB$1,E55=$AA$1,E55=$AB$1,E56=$AA$1,E56=$AB$1,E57=$AA$1,E57=$AB$1,E58=$AA$1,E58=$AB$1),0,1)))</f>
        <v>1</v>
      </c>
      <c r="AE54" s="3">
        <f>IF($A54&gt;='FG1125way_Regular Symbol(2wild)'!H$16,"",IF(F54=0,"",IF(OR(F54=$AA$1,F54=$AB$1,F55=$AA$1,F55=$AB$1,F56=$AA$1,F56=$AB$1,F57=$AA$1,F57=$AB$1,F58=$AA$1,F58=$AB$1),0,1)))</f>
        <v>1</v>
      </c>
      <c r="AG54" s="344">
        <f>IF($A54&gt;='FG1125way_Regular Symbol(2wild)'!D$16,"",IF(B54=0,"",IF(OR(B54=$AG$1,B54=$AH$1,B55=$AG$1,B55=$AH$1,B56=$AG$1,B56=$AH$1),0,1)))</f>
        <v>0</v>
      </c>
      <c r="AH54" s="344">
        <f>IF($A54&gt;='FG1125way_Regular Symbol(2wild)'!E$16,"",IF(C54=0,"",IF(OR(C54=$AG$1,C54=$AH$1,C55=$AG$1,C55=$AH$1,C56=$AG$1,C56=$AH$1),0,1)))</f>
        <v>1</v>
      </c>
      <c r="AI54" s="3">
        <f>IF($A54&gt;='FG1125way_Regular Symbol(2wild)'!F$16,"",IF(D54=0,"",IF(OR(D54=$AG$1,D54=$AH$1,D55=$AG$1,D55=$AH$1,D56=$AG$1,D56=$AH$1,D57=$AG$1,D57=$AH$1,D58=$AG$1,D58=$AH$1),0,1)))</f>
        <v>1</v>
      </c>
      <c r="AJ54" s="3">
        <f>IF($A54&gt;='FG1125way_Regular Symbol(2wild)'!G$16,"",IF(E54=0,"",IF(OR(E54=$AG$1,E54=$AH$1,E55=$AG$1,E55=$AH$1,E56=$AG$1,E56=$AH$1,E57=$AG$1,E57=$AH$1,E58=$AG$1,E58=$AH$1),0,1)))</f>
        <v>1</v>
      </c>
      <c r="AK54" s="3">
        <f>IF($A54&gt;='FG1125way_Regular Symbol(2wild)'!H$16,"",IF(F54=0,"",IF(OR(F54=$AG$1,F54=$AH$1,F55=$AG$1,F55=$AH$1,F56=$AG$1,F56=$AH$1,F57=$AG$1,F57=$AH$1,F58=$AG$1,F58=$AH$1),0,1)))</f>
        <v>0</v>
      </c>
      <c r="AM54" s="344">
        <f>IF($A54&gt;='FG1125way_Regular Symbol(2wild)'!D$16,"",IF(B54=0,"",IF(OR(B54=$AM$1,B54=$AN$1,B55=$AM$1,B55=$AN$1,B56=$AM$1,B56=$AN$1),0,1)))</f>
        <v>1</v>
      </c>
      <c r="AN54" s="344">
        <f>IF($A54&gt;='FG1125way_Regular Symbol(2wild)'!E$16,"",IF(C54=0,"",IF(OR(C54=$AM$1,C54=$AN$1,C55=$AM$1,C55=$AN$1,C56=$AM$1,C56=$AN$1),0,1)))</f>
        <v>1</v>
      </c>
      <c r="AO54" s="3">
        <f>IF($A54&gt;='FG1125way_Regular Symbol(2wild)'!F$16,"",IF(D54=0,"",IF(OR(D54=$AM$1,D54=$AN$1,D55=$AM$1,D55=$AN$1,D56=$AM$1,D56=$AN$1,D57=$AM$1,D57=$AN$1,D58=$AM$1,D58=$AN$1),0,1)))</f>
        <v>0</v>
      </c>
      <c r="AP54" s="3">
        <f>IF($A54&gt;='FG1125way_Regular Symbol(2wild)'!G$16,"",IF(E54=0,"",IF(OR(E54=$AM$1,E54=$AN$1,E55=$AM$1,E55=$AN$1,E56=$AM$1,E56=$AN$1,E57=$AM$1,E57=$AN$1,E58=$AM$1,E58=$AN$1),0,1)))</f>
        <v>1</v>
      </c>
      <c r="AQ54" s="3">
        <f>IF($A54&gt;='FG1125way_Regular Symbol(2wild)'!H$16,"",IF(F54=0,"",IF(OR(F54=$AM$1,F54=$AN$1,F55=$AM$1,F55=$AN$1,F56=$AM$1,F56=$AN$1,F57=$AM$1,F57=$AN$1,F58=$AM$1,F58=$AN$1),0,1)))</f>
        <v>1</v>
      </c>
      <c r="AS54" s="344">
        <f>IF($A54&gt;='FG1125way_Regular Symbol(2wild)'!D$16,"",IF(B54=0,"",IF(OR(B54=$AM$1,B54=$AT$1,B55=$AM$1,B55=$AT$1,B56=$AM$1,B56=$AT$1),0,1)))</f>
        <v>1</v>
      </c>
      <c r="AT54" s="344">
        <f>IF($A54&gt;='FG1125way_Regular Symbol(2wild)'!E$16,"",IF(C54=0,"",IF(OR(C54=$AM$1,C54=$AT$1,C55=$AM$1,C55=$AT$1,C56=$AM$1,C56=$AT$1),0,1)))</f>
        <v>1</v>
      </c>
      <c r="AU54" s="3">
        <f>IF($A54&gt;='FG1125way_Regular Symbol(2wild)'!F$16,"",IF(D54=0,"",IF(OR(D54=$AM$1,D54=$AT$1,D55=$AM$1,D55=$AT$1,D56=$AM$1,D56=$AT$1,D57=$AM$1,D57=$AT$1,D58=$AM$1,D58=$AT$1),0,1)))</f>
        <v>1</v>
      </c>
      <c r="AV54" s="3">
        <f>IF($A54&gt;='FG1125way_Regular Symbol(2wild)'!G$16,"",IF(E54=0,"",IF(OR(E54=$AM$1,E54=$AT$1,E55=$AM$1,E55=$AT$1,E56=$AM$1,E56=$AT$1,E57=$AM$1,E57=$AT$1,E58=$AM$1,E58=$AT$1),0,1)))</f>
        <v>1</v>
      </c>
      <c r="AW54" s="3">
        <f>IF($A54&gt;='FG1125way_Regular Symbol(2wild)'!H$16,"",IF(F54=0,"",IF(OR(F54=$AM$1,F54=$AT$1,F55=$AM$1,F55=$AT$1,F56=$AM$1,F56=$AT$1,F57=$AM$1,F57=$AT$1,F58=$AM$1,F58=$AT$1),0,1)))</f>
        <v>1</v>
      </c>
      <c r="AY54" s="344">
        <f>IF($A54&gt;='FG1125way_Regular Symbol(2wild)'!D$16,"",IF(B54=0,"",IF(OR(B54=$AM$1,B54=$AZ$1,B55=$AM$1,B55=$AZ$1,B56=$AM$1,B56=$AZ$1),0,1)))</f>
        <v>1</v>
      </c>
      <c r="AZ54" s="344">
        <f>IF($A54&gt;='FG1125way_Regular Symbol(2wild)'!E$16,"",IF(C54=0,"",IF(OR(C54=$AM$1,C54=$AZ$1,C55=$AM$1,C55=$AZ$1,C56=$AM$1,C56=$AZ$1),0,1)))</f>
        <v>1</v>
      </c>
      <c r="BA54" s="3">
        <f>IF($A54&gt;='FG1125way_Regular Symbol(2wild)'!F$16,"",IF(D54=0,"",IF(OR(D54=$AM$1,D54=$AZ$1,D55=$AM$1,D55=$AZ$1,D56=$AM$1,D56=$AZ$1,D57=$AM$1,D57=$AZ$1,D58=$AM$1,D58=$AZ$1),0,1)))</f>
        <v>1</v>
      </c>
      <c r="BB54" s="3">
        <f>IF($A54&gt;='FG1125way_Regular Symbol(2wild)'!G$16,"",IF(E54=0,"",IF(OR(E54=$AM$1,E54=$AZ$1,E55=$AM$1,E55=$AZ$1,E56=$AM$1,E56=$AZ$1,E57=$AM$1,E57=$AZ$1,E58=$AM$1,E58=$AZ$1),0,1)))</f>
        <v>0</v>
      </c>
      <c r="BC54" s="3">
        <f>IF($A54&gt;='FG1125way_Regular Symbol(2wild)'!H$16,"",IF(F54=0,"",IF(OR(F54=$AM$1,F54=$AZ$1,F55=$AM$1,F55=$AZ$1,F56=$AM$1,F56=$AZ$1,F57=$AM$1,F57=$AZ$1,F58=$AM$1,F58=$AZ$1),0,1)))</f>
        <v>0</v>
      </c>
      <c r="BE54" s="344">
        <f>IF($A54&gt;='FG_576way_Regular Symbol(2wild)'!D$16,"",IF(B54=0,"",IF(OR(B54=$AM$1,B54=$BF$1,B55=$AM$1,B55=$BF$1,B56=$AM$1,B56=$BF$1),0,1)))</f>
        <v>1</v>
      </c>
      <c r="BF54" s="344">
        <f>IF($A54&gt;='FG_576way_Regular Symbol(2wild)'!E$16,"",IF(C54=0,"",IF(OR(C54=$AM$1,C54=$BF$1,C55=$AM$1,C55=$BF$1,C56=$AM$1,C56=$BF$1),0,1)))</f>
        <v>1</v>
      </c>
      <c r="BG54" s="3">
        <f>IF($A54&gt;='FG_576way_Regular Symbol(2wild)'!F$16,"",IF(D54=0,"",IF(OR(D54=$AM$1,D54=$BF$1,D55=$AM$1,D55=$BF$1,D56=$AM$1,D56=$BF$1,D57=$AM$1,D57=$BF$1,D58=$AM$1,D58=$BF$1),0,1)))</f>
        <v>1</v>
      </c>
      <c r="BH54" s="3">
        <f>IF($A54&gt;='FG_576way_Regular Symbol(2wild)'!G$16,"",IF(E54=0,"",IF(OR(E54=$AM$1,E54=$BF$1,E55=$AM$1,E55=$BF$1,E56=$AM$1,E56=$BF$1,E57=$AM$1,E57=$BF$1,E58=$AM$1,E58=$BF$1),0,1)))</f>
        <v>1</v>
      </c>
      <c r="BI54" s="3">
        <f>IF($A54&gt;='FG_576way_Regular Symbol(2wild)'!H$16,"",IF(F54=0,"",IF(OR(F54=$AM$1,F54=$BF$1,F55=$AM$1,F55=$BF$1,F56=$AM$1,F56=$BF$1,F57=$AM$1,F57=$BF$1,F58=$AM$1,F58=$BF$1),0,1)))</f>
        <v>1</v>
      </c>
      <c r="BK54" s="344">
        <f>IF($A54&gt;='FG_576way_Regular Symbol(2wild)'!D$16,"",IF(B54=0,"",IF(OR(B54=$AM$1,B54=$BL$1,B55=$AM$1,B55=$BL$1,B56=$AM$1,B56=$BL$1),0,1)))</f>
        <v>1</v>
      </c>
      <c r="BL54" s="344">
        <f>IF($A54&gt;='FG_576way_Regular Symbol(2wild)'!E$16,"",IF(C54=0,"",IF(OR(C54=$AM$1,C54=$BL$1,C55=$AM$1,C55=$BL$1,C56=$AM$1,C56=$BL$1),0,1)))</f>
        <v>1</v>
      </c>
      <c r="BM54" s="3">
        <f>IF($A54&gt;='FG_576way_Regular Symbol(2wild)'!F$16,"",IF(D54=0,"",IF(OR(D54=$AM$1,D54=$BL$1,D55=$AM$1,D55=$BL$1,D56=$AM$1,D56=$BL$1,D57=$AM$1,D57=$BL$1),0,1)))</f>
        <v>1</v>
      </c>
      <c r="BN54" s="3">
        <f>IF($A54&gt;='FG_576way_Regular Symbol(2wild)'!G$16,"",IF(E54=0,"",IF(OR(E54=$AM$1,E54=$BL$1,E55=$AM$1,E55=$BL$1,E56=$AM$1,E56=$BL$1,E57=$AM$1,E57=$BL$1),0,1)))</f>
        <v>1</v>
      </c>
      <c r="BO54" s="3">
        <f>IF($A54&gt;='FG_576way_Regular Symbol(2wild)'!H$16,"",IF(F54=0,"",IF(OR(F54=$AM$1,F54=$BL$1,F55=$AM$1,F55=$BL$1,F56=$AM$1,F56=$BL$1,F57=$AM$1,F57=$BL$1),0,1)))</f>
        <v>1</v>
      </c>
      <c r="BQ54" s="3">
        <f>IF($A54&gt;='FG1125way_Regular Symbol(2wild)'!D$16,"",IF(B54=0,"",IF(OR(B54=$BQ$1,B54=$BR$1,B55=$BQ$1,B55=$BR$1,B56=$BQ$1,B56=$BR$1),0,1)))</f>
        <v>1</v>
      </c>
      <c r="BR54" s="3">
        <f>IF($A54&gt;='FG1125way_Regular Symbol(2wild)'!E$16,"",IF(C54=0,"",IF(OR(C54=$BQ$1,C54=$BR$1,C55=$BQ$1,C55=$BR$1,C56=$BQ$1,C56=$BR$1),0,1)))</f>
        <v>1</v>
      </c>
      <c r="BS54" s="3">
        <f>IF($A54&gt;='FG1125way_Regular Symbol(2wild)'!F$16,"",IF(D54=0,"",IF(OR(D54=$BQ$1,D54=$BR$1,D55=$BQ$1,D55=$BR$1,D56=$BQ$1,D56=$BR$1,D57=$BQ$1,D57=$BR$1,D58=$BQ$1,D58=$BR$1),0,1)))</f>
        <v>1</v>
      </c>
      <c r="BT54" s="3">
        <f>IF($A54&gt;='FG1125way_Regular Symbol(2wild)'!G$16,"",IF(E54=0,"",IF(OR(E54=$BQ$1,E54=$BR$1,E55=$BQ$1,E55=$BR$1,E56=$BQ$1,E56=$BR$1,E57=$BQ$1,E57=$BR$1,E58=$BQ$1,E58=$BR$1),0,1)))</f>
        <v>0</v>
      </c>
      <c r="BU54" s="3">
        <f>IF($A54&gt;='FG1125way_Regular Symbol(2wild)'!H$16,"",IF(F54=0,"",IF(OR(F54=$BQ$1,F54=$BR$1,F55=$BQ$1,F55=$BR$1,F56=$BQ$1,F56=$BR$1,F57=$BQ$1,F57=$BR$1,F58=$BQ$1,F58=$BR$1),0,1)))</f>
        <v>0</v>
      </c>
      <c r="BW54" s="3">
        <f>IF($A54&gt;='FG1125way_Regular Symbol(2wild)'!D$16,"",IF(B54=0,"",IF(OR(B54=$BW$1,B55=$BW$1,B56=$BW$1,B54=$BX$1,B55=$BX$1,B56=$BX$1),0,1)))</f>
        <v>0</v>
      </c>
      <c r="BX54" s="3">
        <f>IF($A54&gt;='FG1125way_Regular Symbol(2wild)'!E$16,"",IF(C54=0,"",IF(OR(C54=$BW$1,C55=$BW$1,C56=$BW$1,C54=$BX$1,C55=$BX$1,C56=$BX$1),0,1)))</f>
        <v>0</v>
      </c>
      <c r="BY54" s="3">
        <f>IF($A54&gt;='FG1125way_Regular Symbol(2wild)'!F$16,"",IF(D54=0,"",IF(OR(D54=$BW$1,D55=$BW$1,D56=$BW$1,D54=$BX$1,D55=$BX$1,D56=$BX$1,D57=$BW$1,D57=$BX$1,D58=$BW$1,D58=$BX$1),0,1)))</f>
        <v>0</v>
      </c>
      <c r="BZ54" s="3">
        <f>IF($A54&gt;='FG1125way_Regular Symbol(2wild)'!G$16,"",IF(E54=0,"",IF(OR(E54=$BW$1,E55=$BW$1,E56=$BW$1,E54=$BX$1,E55=$BX$1,E56=$BX$1,E57=$BW$1,E57=$BX$1,E58=$BW$1,E58=$BX$1),0,1)))</f>
        <v>1</v>
      </c>
      <c r="CA54" s="3">
        <f>IF($A54&gt;='FG1125way_Regular Symbol(2wild)'!H$16,"",IF(F54=0,"",IF(OR(F54=$BW$1,F55=$BW$1,F56=$BW$1,F54=$BX$1,F55=$BX$1,F56=$BX$1,F57=$BW$1,F57=$BX$1,F58=$BW$1,F58=$BX$1),0,1)))</f>
        <v>1</v>
      </c>
      <c r="CC54" s="3">
        <f>IF($A54&gt;='FG1125way_Regular Symbol(2wild)'!D$16,"",IF(B54=0,"",IF(OR(B54=$BW$1,B55=$BW$1,B56=$BW$1,B54=$CD$1,B55=$CD$1,B56=$CD$1),0,1)))</f>
        <v>1</v>
      </c>
      <c r="CD54" s="3">
        <f>IF($A54&gt;='FG1125way_Regular Symbol(2wild)'!E$16,"",IF(C54=0,"",IF(OR(C54=$BW$1,C55=$BW$1,C56=$BW$1,C54=$CD$1,C55=$CD$1,C56=$CD$1),0,1)))</f>
        <v>1</v>
      </c>
      <c r="CE54" s="3">
        <f>IF($A54&gt;='FG1125way_Regular Symbol(2wild)'!F$16,"",IF(D54=0,"",IF(OR(D54=$BW$1,D55=$BW$1,D56=$BW$1,D54=$CD$1,D55=$CD$1,D56=$CD$1,D57=$BW$1,D57=$CD$1,D58=$BW$1,D58=$CD$1),0,1)))</f>
        <v>1</v>
      </c>
      <c r="CF54" s="3">
        <f>IF($A54&gt;='FG1125way_Regular Symbol(2wild)'!G$16,"",IF(E54=0,"",IF(OR(E54=$BW$1,E55=$BW$1,E56=$BW$1,E54=$CD$1,E55=$CD$1,E56=$CD$1,E57=$BW$1,E57=$CD$1,E58=$BW$1,E58=$CD$1),0,1)))</f>
        <v>1</v>
      </c>
      <c r="CG54" s="3">
        <f>IF($A54&gt;='FG1125way_Regular Symbol(2wild)'!H$16,"",IF(F54=0,"",IF(OR(F54=$BW$1,F55=$BW$1,F56=$BW$1,F54=$CD$1,F55=$CD$1,F56=$CD$1,F57=$BW$1,F57=$CD$1,F58=$BW$1,F58=$CD$1),0,1)))</f>
        <v>1</v>
      </c>
      <c r="CI54" s="3">
        <f>IF($A54&gt;='FG1125way_Regular Symbol(2wild)'!D$16,"",IF(B54=0,"",IF(OR(B54=$BW$1,B55=$BW$1,B56=$BW$1,B54=$CJ$1,B55=$CJ$1,B56=$CJ$1),0,1)))</f>
        <v>1</v>
      </c>
      <c r="CJ54" s="3">
        <f>IF($A54&gt;='FG1125way_Regular Symbol(2wild)'!E$16,"",IF(C54=0,"",IF(OR(C54=$BW$1,C55=$BW$1,C56=$BW$1,C54=$CJ$1,C55=$CJ$1,C56=$CJ$1),0,1)))</f>
        <v>0</v>
      </c>
      <c r="CK54" s="3">
        <f>IF($A54&gt;='FG1125way_Regular Symbol(2wild)'!F$16,"",IF(D54=0,"",IF(OR(D54=$BW$1,D55=$BW$1,D56=$BW$1,D54=$CJ$1,D55=$CJ$1,D56=$CJ$1,D57=$BW$1,D57=$CJ$1,D58=$BW$1,D58=$CJ$1),0,1)))</f>
        <v>0</v>
      </c>
      <c r="CL54" s="3">
        <f>IF($A54&gt;='FG1125way_Regular Symbol(2wild)'!G$16,"",IF(E54=0,"",IF(OR(E54=$BW$1,E55=$BW$1,E56=$BW$1,E54=$CJ$1,E55=$CJ$1,E56=$CJ$1,E57=$BW$1,E57=$CJ$1,E58=$BW$1,E58=$CJ$1),0,1)))</f>
        <v>0</v>
      </c>
      <c r="CM54" s="3">
        <f>IF($A54&gt;='FG1125way_Regular Symbol(2wild)'!H$16,"",IF(F54=0,"",IF(OR(F54=$BW$1,F55=$BW$1,F56=$BW$1,F54=$CJ$1,F55=$CJ$1,F56=$CJ$1,F57=$BW$1,F57=$CJ$1,F58=$BW$1,F58=$CJ$1),0,1)))</f>
        <v>0</v>
      </c>
      <c r="CO54" s="3">
        <f>IF($A54&gt;='FG1125way_Regular Symbol(2wild)'!D$16,"",IF(B54=0,"",IF(OR(B54=$BW$1,B55=$BW$1,B56=$BW$1,B54=$CP$1,B55=$CP$1,B56=$CP$1),0,1)))</f>
        <v>1</v>
      </c>
      <c r="CP54" s="3">
        <f>IF($A54&gt;='FG1125way_Regular Symbol(2wild)'!E$16,"",IF(C54=0,"",IF(OR(C54=$BW$1,C55=$BW$1,C56=$BW$1,C54=$CP$1,C55=$CP$1,C56=$CP$1),0,1)))</f>
        <v>1</v>
      </c>
      <c r="CQ54" s="3">
        <f>IF($A54&gt;='FG1125way_Regular Symbol(2wild)'!F$16,"",IF(D54=0,"",IF(OR(D54=$BW$1,D55=$BW$1,D56=$BW$1,D54=$CP$1,D55=$CP$1,D56=$CP$1,D57=$BW$1,D57=$CP$1,D58=$BW$1,D58=$CP$1),0,1)))</f>
        <v>1</v>
      </c>
      <c r="CR54" s="3">
        <f>IF($A54&gt;='FG1125way_Regular Symbol(2wild)'!G$16,"",IF(E54=0,"",IF(OR(E54=$BW$1,E55=$BW$1,E56=$BW$1,E54=$CP$1,E55=$CP$1,E56=$CP$1,E57=$BW$1,E57=$CP$1,E58=$BW$1,E58=$CP$1),0,1)))</f>
        <v>1</v>
      </c>
      <c r="CS54" s="3">
        <f>IF($A54&gt;='FG1125way_Regular Symbol(2wild)'!H$16,"",IF(F54=0,"",IF(OR(F54=$BW$1,F55=$BW$1,F56=$BW$1,F54=$CP$1,F55=$CP$1,F56=$CP$1,F57=$BW$1,F57=$CP$1,F58=$BW$1,F58=$CP$1),0,1)))</f>
        <v>1</v>
      </c>
      <c r="CU54" s="3">
        <f>IF($A54&gt;='FG1125way_Regular Symbol(2wild)'!D$16,"",IF(B54=0,"",IF(OR(B54=$BW$1,B55=$BW$1,B56=$BW$1,B54=$CV$1,B55=$CV$1,B56=$CV$1),0,1)))</f>
        <v>1</v>
      </c>
      <c r="CV54" s="3">
        <f>IF($A54&gt;='FG1125way_Regular Symbol(2wild)'!E$16,"",IF(C54=0,"",IF(OR(C54=$BW$1,C55=$BW$1,C56=$BW$1,C54=$CV$1,C55=$CV$1,C56=$CV$1),0,1)))</f>
        <v>1</v>
      </c>
      <c r="CW54" s="3">
        <f>IF($A54&gt;='FG1125way_Regular Symbol(2wild)'!F$16,"",IF(D54=0,"",IF(OR(D54=$BW$1,D55=$BW$1,D56=$BW$1,D54=$CV$1,D55=$CV$1,D56=$CV$1,D57=$BW$1,D57=$CV$1,D58=$BW$1,D58=$CV$1),0,1)))</f>
        <v>1</v>
      </c>
      <c r="CX54" s="3">
        <f>IF($A54&gt;='FG1125way_Regular Symbol(2wild)'!G$16,"",IF(E54=0,"",IF(OR(E54=$BW$1,E55=$BW$1,E56=$BW$1,E54=$CV$1,E55=$CV$1,E56=$CV$1,E57=$BW$1,E57=$CV$1,E58=$BW$1,E58=$CV$1),0,1)))</f>
        <v>1</v>
      </c>
      <c r="CY54" s="3">
        <f>IF($A54&gt;='FG1125way_Regular Symbol(2wild)'!H$16,"",IF(F54=0,"",IF(OR(F54=$BW$1,F55=$BW$1,F56=$BW$1,F54=$CV$1,F55=$CV$1,F56=$CV$1,F57=$BW$1,F57=$CV$1,F58=$BW$1,F58=$CV$1),0,1)))</f>
        <v>1</v>
      </c>
    </row>
    <row r="55" spans="1:103">
      <c r="A55" s="337">
        <f>IF('FG_243way_Regular Symbol'!L54="","",'FG_243way_Regular Symbol'!L54)</f>
        <v>51</v>
      </c>
      <c r="B55" s="191" t="str">
        <f>IF('FG_576way_Regular Symbol(2wild)'!Q54="",
IF($A55-'FG_576way_Regular Symbol(2wild)'!D$16&gt;='FG_1125way_RegularＸ_W()'!B$2-1,"",VLOOKUP($A55-'FG_243way_Regular Symbol'!D$16,'FG_576way_Regular Symbol(2wild)'!$P$3:$U$99,'FG_1125way_RegularＸ_W()'!B$3+1,FALSE)),
'FG_576way_Regular Symbol(2wild)'!Q54)</f>
        <v>M4</v>
      </c>
      <c r="C55" s="191" t="str">
        <f>IF('FG_576way_Regular Symbol(2wild)'!R54="",
IF($A55-'FG_576way_Regular Symbol(2wild)'!E$16&gt;='FG_1125way_RegularＸ_W()'!C$2-1,"",VLOOKUP($A55-'FG_243way_Regular Symbol'!E$16,'FG_576way_Regular Symbol(2wild)'!$P$3:$U$99,'FG_1125way_RegularＸ_W()'!C$3+1,FALSE)),
'FG_576way_Regular Symbol(2wild)'!R54)</f>
        <v>M3</v>
      </c>
      <c r="D55" s="191" t="str">
        <f>IF('FG_576way_Regular Symbol(2wild)'!S54="",
IF($A55-'FG_576way_Regular Symbol(2wild)'!F$16&gt;='FG_1125way_RegularＸ_W()'!D$2-1,"",VLOOKUP($A55-'FG_243way_Regular Symbol'!F$16,'FG_576way_Regular Symbol(2wild)'!$P$3:$U$99,'FG_1125way_RegularＸ_W()'!D$3+1,FALSE)),
'FG_576way_Regular Symbol(2wild)'!S54)</f>
        <v>J</v>
      </c>
      <c r="E55" s="191" t="str">
        <f>IF('FG_576way_Regular Symbol(2wild)'!T54="",
IF($A55-'FG_576way_Regular Symbol(2wild)'!G$16&gt;='FG_1125way_RegularＸ_W()'!E$2-1,"",VLOOKUP($A55-'FG_243way_Regular Symbol'!G$16,'FG_576way_Regular Symbol(2wild)'!$P$3:$U$99,'FG_1125way_RegularＸ_W()'!E$3+1,FALSE)),
'FG_576way_Regular Symbol(2wild)'!T54)</f>
        <v>BN</v>
      </c>
      <c r="F55" s="191" t="str">
        <f>IF('FG_576way_Regular Symbol(2wild)'!U54="",
IF($A55-'FG_576way_Regular Symbol(2wild)'!H$16&gt;='FG_1125way_RegularＸ_W()'!F$2-1,"",VLOOKUP($A55-'FG_243way_Regular Symbol'!H$16,'FG_576way_Regular Symbol(2wild)'!$P$3:$U$99,'FG_1125way_RegularＸ_W()'!F$3+1,FALSE)),
'FG_576way_Regular Symbol(2wild)'!U54)</f>
        <v>A</v>
      </c>
      <c r="N55" s="363">
        <f t="shared" si="1"/>
        <v>51</v>
      </c>
      <c r="O55" s="344">
        <f>IF($A55&gt;='FG1125way_Regular Symbol(2wild)'!D$16,"",IF(B55="","",IF(OR(B55=$O$1,B55=$P$1,B56=$O$1,B56=$P$1,B57=$O$1,B57=$P$1),0,1)))</f>
        <v>1</v>
      </c>
      <c r="P55" s="344">
        <f>IF($A55&gt;='FG1125way_Regular Symbol(2wild)'!E$16,"",IF(C55="","",IF(OR(C55=$O$1,C55=$P$1,C56=$O$1,C56=$P$1,C57=$O$1,C57=$P$1),0,1)))</f>
        <v>1</v>
      </c>
      <c r="Q55" s="344">
        <f>IF($A55&gt;='FG1125way_Regular Symbol(2wild)'!F$16,"",IF(D55="","",IF(OR(D55=$O$1,D55=$P$1,D56=$O$1,D56=$P$1,D57=$O$1,D57=$P$1,D58=$O$1,D58=$P$1,D59=$O$1,D59=$P$1),0,1)))</f>
        <v>1</v>
      </c>
      <c r="R55" s="344">
        <f>IF($A55&gt;='FG1125way_Regular Symbol(2wild)'!G$16,"",IF(E55="","",IF(OR(E55=$O$1,E55=$P$1,E56=$O$1,E56=$P$1,E57=$O$1,E57=$P$1,E58=$O$1,E58=$P$1,E59=$O$1,E59=$P$1),0,1)))</f>
        <v>1</v>
      </c>
      <c r="S55" s="344">
        <f>IF($A55&gt;='FG1125way_Regular Symbol(2wild)'!H$16,"",IF(F55="","",IF(OR(F55=$O$1,F55=$P$1,F56=$O$1,F56=$P$1,F57=$O$1,F57=$P$1,F58=$O$1,F58=$P$1,F59=$O$1,F59=$P$1),0,1)))</f>
        <v>1</v>
      </c>
      <c r="U55" s="344">
        <f>IF($A55&gt;='FG1125way_Regular Symbol(2wild)'!D$16,"",IF(B55=0,"",IF(OR(B55=$U$1,B55=$V$1,B56=$U$1,B56=$V$1,B57=$U$1,B57=$V$1),0,1)))</f>
        <v>1</v>
      </c>
      <c r="V55" s="344">
        <f>IF($A55&gt;='FG1125way_Regular Symbol(2wild)'!E$16,"",IF(C55=0,"",IF(OR(C55=$U$1,C55=$V$1,C56=$U$1,C56=$V$1,C57=$U$1,C57=$V$1),0,1)))</f>
        <v>1</v>
      </c>
      <c r="W55" s="3">
        <f>IF($A55&gt;='FG1125way_Regular Symbol(2wild)'!F$16,"",IF(D55=0,"",IF(OR(D55=$U$1,D55=$V$1,D56=$U$1,D56=$V$1,D57=$U$1,D57=$V$1,D58=$U$1,D58=$V$1,D59=$U$1,D59=$V$1),0,1)))</f>
        <v>0</v>
      </c>
      <c r="X55" s="3">
        <f>IF($A55&gt;='FG1125way_Regular Symbol(2wild)'!G$16,"",IF(E55=0,"",IF(OR(E55=$U$1,E55=$V$1,E56=$U$1,E56=$V$1,E57=$U$1,E57=$V$1,E58=$U$1,E58=$V$1,E59=$U$1,E59=$V$1),0,1)))</f>
        <v>1</v>
      </c>
      <c r="Y55" s="3">
        <f>IF($A55&gt;='FG1125way_Regular Symbol(2wild)'!H$16,"",IF(F55=0,"",IF(OR(F55=$U$1,F55=$V$1,F56=$U$1,F56=$V$1,F57=$U$1,F57=$V$1,F58=$U$1,F58=$V$1,F59=$U$1,F59=$V$1),0,1)))</f>
        <v>1</v>
      </c>
      <c r="AA55" s="344">
        <f>IF($A55&gt;='FG1125way_Regular Symbol(2wild)'!D$16,"",IF(B55=0,"",IF(OR(B55=$AA$1,B55=$AB$1,B56=$AA$1,B56=$AB$1,B57=$AA$1,,B57=$AB$1),0,1)))</f>
        <v>1</v>
      </c>
      <c r="AB55" s="344">
        <f>IF($A55&gt;='FG1125way_Regular Symbol(2wild)'!E$16,"",IF(C55=0,"",IF(OR(C55=$AA$1,C55=$AB$1,C56=$AA$1,C56=$AB$1,C57=$AA$1,,C57=$AB$1),0,1)))</f>
        <v>0</v>
      </c>
      <c r="AC55" s="3">
        <f>IF($A55&gt;='FG1125way_Regular Symbol(2wild)'!F$16,"",IF(D55=0,"",IF(OR(D55=$AA$1,D55=$AB$1,D56=$AA$1,D56=$AB$1,D57=$AA$1,D57=$AB$1,D58=$AA$1,D58=$AB$1,D59=$AA$1,D59=$AB$1),0,1)))</f>
        <v>1</v>
      </c>
      <c r="AD55" s="3">
        <f>IF($A55&gt;='FG1125way_Regular Symbol(2wild)'!G$16,"",IF(E55=0,"",IF(OR(E55=$AA$1,E55=$AB$1,E56=$AA$1,E56=$AB$1,E57=$AA$1,E57=$AB$1,E58=$AA$1,E58=$AB$1,E59=$AA$1,E59=$AB$1),0,1)))</f>
        <v>1</v>
      </c>
      <c r="AE55" s="3">
        <f>IF($A55&gt;='FG1125way_Regular Symbol(2wild)'!H$16,"",IF(F55=0,"",IF(OR(F55=$AA$1,F55=$AB$1,F56=$AA$1,F56=$AB$1,F57=$AA$1,F57=$AB$1,F58=$AA$1,F58=$AB$1,F59=$AA$1,F59=$AB$1),0,1)))</f>
        <v>0</v>
      </c>
      <c r="AG55" s="344">
        <f>IF($A55&gt;='FG1125way_Regular Symbol(2wild)'!D$16,"",IF(B55=0,"",IF(OR(B55=$AG$1,B55=$AH$1,B56=$AG$1,B56=$AH$1,B57=$AG$1,B57=$AH$1),0,1)))</f>
        <v>0</v>
      </c>
      <c r="AH55" s="344">
        <f>IF($A55&gt;='FG1125way_Regular Symbol(2wild)'!E$16,"",IF(C55=0,"",IF(OR(C55=$AG$1,C55=$AH$1,C56=$AG$1,C56=$AH$1,C57=$AG$1,C57=$AH$1),0,1)))</f>
        <v>0</v>
      </c>
      <c r="AI55" s="3">
        <f>IF($A55&gt;='FG1125way_Regular Symbol(2wild)'!F$16,"",IF(D55=0,"",IF(OR(D55=$AG$1,D55=$AH$1,D56=$AG$1,D56=$AH$1,D57=$AG$1,D57=$AH$1,D58=$AG$1,D58=$AH$1,D59=$AG$1,D59=$AH$1),0,1)))</f>
        <v>1</v>
      </c>
      <c r="AJ55" s="3">
        <f>IF($A55&gt;='FG1125way_Regular Symbol(2wild)'!G$16,"",IF(E55=0,"",IF(OR(E55=$AG$1,E55=$AH$1,E56=$AG$1,E56=$AH$1,E57=$AG$1,E57=$AH$1,E58=$AG$1,E58=$AH$1,E59=$AG$1,E59=$AH$1),0,1)))</f>
        <v>1</v>
      </c>
      <c r="AK55" s="3">
        <f>IF($A55&gt;='FG1125way_Regular Symbol(2wild)'!H$16,"",IF(F55=0,"",IF(OR(F55=$AG$1,F55=$AH$1,F56=$AG$1,F56=$AH$1,F57=$AG$1,F57=$AH$1,F58=$AG$1,F58=$AH$1,F59=$AG$1,F59=$AH$1),0,1)))</f>
        <v>0</v>
      </c>
      <c r="AM55" s="344">
        <f>IF($A55&gt;='FG1125way_Regular Symbol(2wild)'!D$16,"",IF(B55=0,"",IF(OR(B55=$AM$1,B55=$AN$1,B56=$AM$1,B56=$AN$1,B57=$AM$1,B57=$AN$1),0,1)))</f>
        <v>0</v>
      </c>
      <c r="AN55" s="344">
        <f>IF($A55&gt;='FG1125way_Regular Symbol(2wild)'!E$16,"",IF(C55=0,"",IF(OR(C55=$AM$1,C55=$AN$1,C56=$AM$1,C56=$AN$1,C57=$AM$1,C57=$AN$1),0,1)))</f>
        <v>1</v>
      </c>
      <c r="AO55" s="3">
        <f>IF($A55&gt;='FG1125way_Regular Symbol(2wild)'!F$16,"",IF(D55=0,"",IF(OR(D55=$AM$1,D55=$AN$1,D56=$AM$1,D56=$AN$1,D57=$AM$1,D57=$AN$1,D58=$AM$1,D58=$AN$1,D59=$AM$1,D59=$AN$1),0,1)))</f>
        <v>0</v>
      </c>
      <c r="AP55" s="3">
        <f>IF($A55&gt;='FG1125way_Regular Symbol(2wild)'!G$16,"",IF(E55=0,"",IF(OR(E55=$AM$1,E55=$AN$1,E56=$AM$1,E56=$AN$1,E57=$AM$1,E57=$AN$1,E58=$AM$1,E58=$AN$1,E59=$AM$1,E59=$AN$1),0,1)))</f>
        <v>1</v>
      </c>
      <c r="AQ55" s="3">
        <f>IF($A55&gt;='FG1125way_Regular Symbol(2wild)'!H$16,"",IF(F55=0,"",IF(OR(F55=$AM$1,F55=$AN$1,F56=$AM$1,F56=$AN$1,F57=$AM$1,F57=$AN$1,F58=$AM$1,F58=$AN$1,F59=$AM$1,F59=$AN$1),0,1)))</f>
        <v>1</v>
      </c>
      <c r="AS55" s="344">
        <f>IF($A55&gt;='FG1125way_Regular Symbol(2wild)'!D$16,"",IF(B55=0,"",IF(OR(B55=$AM$1,B55=$AT$1,B56=$AM$1,B56=$AT$1,B57=$AM$1,B57=$AT$1),0,1)))</f>
        <v>1</v>
      </c>
      <c r="AT55" s="344">
        <f>IF($A55&gt;='FG1125way_Regular Symbol(2wild)'!E$16,"",IF(C55=0,"",IF(OR(C55=$AM$1,C55=$AT$1,C56=$AM$1,C56=$AT$1,C57=$AM$1,C57=$AT$1),0,1)))</f>
        <v>1</v>
      </c>
      <c r="AU55" s="3">
        <f>IF($A55&gt;='FG1125way_Regular Symbol(2wild)'!F$16,"",IF(D55=0,"",IF(OR(D55=$AM$1,D55=$AT$1,D56=$AM$1,D56=$AT$1,D57=$AM$1,D57=$AT$1,D58=$AM$1,D58=$AT$1,D59=$AM$1,D59=$AT$1),0,1)))</f>
        <v>1</v>
      </c>
      <c r="AV55" s="3">
        <f>IF($A55&gt;='FG1125way_Regular Symbol(2wild)'!G$16,"",IF(E55=0,"",IF(OR(E55=$AM$1,E55=$AT$1,E56=$AM$1,E56=$AT$1,E57=$AM$1,E57=$AT$1,E58=$AM$1,E58=$AT$1,E59=$AM$1,E59=$AT$1),0,1)))</f>
        <v>1</v>
      </c>
      <c r="AW55" s="3">
        <f>IF($A55&gt;='FG1125way_Regular Symbol(2wild)'!H$16,"",IF(F55=0,"",IF(OR(F55=$AM$1,F55=$AT$1,F56=$AM$1,F56=$AT$1,F57=$AM$1,F57=$AT$1,F58=$AM$1,F58=$AT$1,F59=$AM$1,F59=$AT$1),0,1)))</f>
        <v>1</v>
      </c>
      <c r="AY55" s="344">
        <f>IF($A55&gt;='FG1125way_Regular Symbol(2wild)'!D$16,"",IF(B55=0,"",IF(OR(B55=$AM$1,B55=$AZ$1,B56=$AM$1,B56=$AZ$1,B57=$AM$1,B57=$AZ$1),0,1)))</f>
        <v>1</v>
      </c>
      <c r="AZ55" s="344">
        <f>IF($A55&gt;='FG1125way_Regular Symbol(2wild)'!E$16,"",IF(C55=0,"",IF(OR(C55=$AM$1,C55=$AZ$1,C56=$AM$1,C56=$AZ$1,C57=$AM$1,C57=$AZ$1),0,1)))</f>
        <v>1</v>
      </c>
      <c r="BA55" s="3">
        <f>IF($A55&gt;='FG1125way_Regular Symbol(2wild)'!F$16,"",IF(D55=0,"",IF(OR(D55=$AM$1,D55=$AZ$1,D56=$AM$1,D56=$AZ$1,D57=$AM$1,D57=$AZ$1,D58=$AM$1,D58=$AZ$1,D59=$AM$1,D59=$AZ$1),0,1)))</f>
        <v>1</v>
      </c>
      <c r="BB55" s="3">
        <f>IF($A55&gt;='FG1125way_Regular Symbol(2wild)'!G$16,"",IF(E55=0,"",IF(OR(E55=$AM$1,E55=$AZ$1,E56=$AM$1,E56=$AZ$1,E57=$AM$1,E57=$AZ$1,E58=$AM$1,E58=$AZ$1,E59=$AM$1,E59=$AZ$1),0,1)))</f>
        <v>0</v>
      </c>
      <c r="BC55" s="3">
        <f>IF($A55&gt;='FG1125way_Regular Symbol(2wild)'!H$16,"",IF(F55=0,"",IF(OR(F55=$AM$1,F55=$AZ$1,F56=$AM$1,F56=$AZ$1,F57=$AM$1,F57=$AZ$1,F58=$AM$1,F58=$AZ$1,F59=$AM$1,F59=$AZ$1),0,1)))</f>
        <v>0</v>
      </c>
      <c r="BE55" s="344">
        <f>IF($A55&gt;='FG_576way_Regular Symbol(2wild)'!D$16,"",IF(B55=0,"",IF(OR(B55=$AM$1,B55=$BF$1,B56=$AM$1,B56=$BF$1,B57=$AM$1,B57=$BF$1),0,1)))</f>
        <v>1</v>
      </c>
      <c r="BF55" s="344">
        <f>IF($A55&gt;='FG_576way_Regular Symbol(2wild)'!E$16,"",IF(C55=0,"",IF(OR(C55=$AM$1,C55=$BF$1,C56=$AM$1,C56=$BF$1,C57=$AM$1,C57=$BF$1),0,1)))</f>
        <v>1</v>
      </c>
      <c r="BG55" s="3">
        <f>IF($A55&gt;='FG_576way_Regular Symbol(2wild)'!F$16,"",IF(D55=0,"",IF(OR(D55=$AM$1,D55=$BF$1,D56=$AM$1,D56=$BF$1,D57=$AM$1,D57=$BF$1,D58=$AM$1,D58=$BF$1,D59=$AM$1,D59=$BF$1),0,1)))</f>
        <v>1</v>
      </c>
      <c r="BH55" s="3">
        <f>IF($A55&gt;='FG_576way_Regular Symbol(2wild)'!G$16,"",IF(E55=0,"",IF(OR(E55=$AM$1,E55=$BF$1,E56=$AM$1,E56=$BF$1,E57=$AM$1,E57=$BF$1,E58=$AM$1,E58=$BF$1,E59=$AM$1,E59=$BF$1),0,1)))</f>
        <v>1</v>
      </c>
      <c r="BI55" s="3">
        <f>IF($A55&gt;='FG_576way_Regular Symbol(2wild)'!H$16,"",IF(F55=0,"",IF(OR(F55=$AM$1,F55=$BF$1,F56=$AM$1,F56=$BF$1,F57=$AM$1,F57=$BF$1,F58=$AM$1,F58=$BF$1,F59=$AM$1,F59=$BF$1),0,1)))</f>
        <v>1</v>
      </c>
      <c r="BK55" s="344">
        <f>IF($A55&gt;='FG_576way_Regular Symbol(2wild)'!D$16,"",IF(B55=0,"",IF(OR(B55=$AM$1,B55=$BL$1,B56=$AM$1,B56=$BL$1,B57=$AM$1,B57=$BL$1),0,1)))</f>
        <v>1</v>
      </c>
      <c r="BL55" s="344">
        <f>IF($A55&gt;='FG_576way_Regular Symbol(2wild)'!E$16,"",IF(C55=0,"",IF(OR(C55=$AM$1,C55=$BL$1,C56=$AM$1,C56=$BL$1,C57=$AM$1,C57=$BL$1),0,1)))</f>
        <v>1</v>
      </c>
      <c r="BM55" s="3">
        <f>IF($A55&gt;='FG_576way_Regular Symbol(2wild)'!F$16,"",IF(D55=0,"",IF(OR(D55=$AM$1,D55=$BL$1,D56=$AM$1,D56=$BL$1,D57=$AM$1,D57=$BL$1,D58=$AM$1,D58=$BL$1),0,1)))</f>
        <v>1</v>
      </c>
      <c r="BN55" s="3">
        <f>IF($A55&gt;='FG_576way_Regular Symbol(2wild)'!G$16,"",IF(E55=0,"",IF(OR(E55=$AM$1,E55=$BL$1,E56=$AM$1,E56=$BL$1,E57=$AM$1,E57=$BL$1,E58=$AM$1,E58=$BL$1),0,1)))</f>
        <v>1</v>
      </c>
      <c r="BO55" s="3">
        <f>IF($A55&gt;='FG_576way_Regular Symbol(2wild)'!H$16,"",IF(F55=0,"",IF(OR(F55=$AM$1,F55=$BL$1,F56=$AM$1,F56=$BL$1,F57=$AM$1,F57=$BL$1,F58=$AM$1,F58=$BL$1),0,1)))</f>
        <v>1</v>
      </c>
      <c r="BQ55" s="3">
        <f>IF($A55&gt;='FG1125way_Regular Symbol(2wild)'!D$16,"",IF(B55=0,"",IF(OR(B55=$BQ$1,B55=$BR$1,B56=$BQ$1,B56=$BR$1,B57=$BQ$1,B57=$BR$1),0,1)))</f>
        <v>1</v>
      </c>
      <c r="BR55" s="3">
        <f>IF($A55&gt;='FG1125way_Regular Symbol(2wild)'!E$16,"",IF(C55=0,"",IF(OR(C55=$BQ$1,C55=$BR$1,C56=$BQ$1,C56=$BR$1,C57=$BQ$1,C57=$BR$1),0,1)))</f>
        <v>1</v>
      </c>
      <c r="BS55" s="3">
        <f>IF($A55&gt;='FG1125way_Regular Symbol(2wild)'!F$16,"",IF(D55=0,"",IF(OR(D55=$BQ$1,D55=$BR$1,D56=$BQ$1,D56=$BR$1,D57=$BQ$1,D57=$BR$1,D58=$BQ$1,D58=$BR$1,D59=$BQ$1,D59=$BR$1),0,1)))</f>
        <v>1</v>
      </c>
      <c r="BT55" s="3">
        <f>IF($A55&gt;='FG1125way_Regular Symbol(2wild)'!G$16,"",IF(E55=0,"",IF(OR(E55=$BQ$1,E55=$BR$1,E56=$BQ$1,E56=$BR$1,E57=$BQ$1,E57=$BR$1,E58=$BQ$1,E58=$BR$1,E59=$BQ$1,E59=$BR$1),0,1)))</f>
        <v>0</v>
      </c>
      <c r="BU55" s="3">
        <f>IF($A55&gt;='FG1125way_Regular Symbol(2wild)'!H$16,"",IF(F55=0,"",IF(OR(F55=$BQ$1,F55=$BR$1,F56=$BQ$1,F56=$BR$1,F57=$BQ$1,F57=$BR$1,F58=$BQ$1,F58=$BR$1,F59=$BQ$1,F59=$BR$1),0,1)))</f>
        <v>0</v>
      </c>
      <c r="BW55" s="3">
        <f>IF($A55&gt;='FG1125way_Regular Symbol(2wild)'!D$16,"",IF(B55=0,"",IF(OR(B55=$BW$1,B56=$BW$1,B57=$BW$1,B55=$BX$1,B56=$BX$1,B57=$BX$1),0,1)))</f>
        <v>1</v>
      </c>
      <c r="BX55" s="3">
        <f>IF($A55&gt;='FG1125way_Regular Symbol(2wild)'!E$16,"",IF(C55=0,"",IF(OR(C55=$BW$1,C56=$BW$1,C57=$BW$1,C55=$BX$1,C56=$BX$1,C57=$BX$1),0,1)))</f>
        <v>1</v>
      </c>
      <c r="BY55" s="3">
        <f>IF($A55&gt;='FG1125way_Regular Symbol(2wild)'!F$16,"",IF(D55=0,"",IF(OR(D55=$BW$1,D56=$BW$1,D57=$BW$1,D55=$BX$1,D56=$BX$1,D57=$BX$1,D58=$BW$1,D58=$BX$1,D59=$BW$1,D59=$BX$1),0,1)))</f>
        <v>0</v>
      </c>
      <c r="BZ55" s="3">
        <f>IF($A55&gt;='FG1125way_Regular Symbol(2wild)'!G$16,"",IF(E55=0,"",IF(OR(E55=$BW$1,E56=$BW$1,E57=$BW$1,E55=$BX$1,E56=$BX$1,E57=$BX$1,E58=$BW$1,E58=$BX$1,E59=$BW$1,E59=$BX$1),0,1)))</f>
        <v>1</v>
      </c>
      <c r="CA55" s="3">
        <f>IF($A55&gt;='FG1125way_Regular Symbol(2wild)'!H$16,"",IF(F55=0,"",IF(OR(F55=$BW$1,F56=$BW$1,F57=$BW$1,F55=$BX$1,F56=$BX$1,F57=$BX$1,F58=$BW$1,F58=$BX$1,F59=$BW$1,F59=$BX$1),0,1)))</f>
        <v>1</v>
      </c>
      <c r="CC55" s="3">
        <f>IF($A55&gt;='FG1125way_Regular Symbol(2wild)'!D$16,"",IF(B55=0,"",IF(OR(B55=$BW$1,B56=$BW$1,B57=$BW$1,B55=$CD$1,B56=$CD$1,B57=$CD$1),0,1)))</f>
        <v>1</v>
      </c>
      <c r="CD55" s="3">
        <f>IF($A55&gt;='FG1125way_Regular Symbol(2wild)'!E$16,"",IF(C55=0,"",IF(OR(C55=$BW$1,C56=$BW$1,C57=$BW$1,C55=$CD$1,C56=$CD$1,C57=$CD$1),0,1)))</f>
        <v>1</v>
      </c>
      <c r="CE55" s="3">
        <f>IF($A55&gt;='FG1125way_Regular Symbol(2wild)'!F$16,"",IF(D55=0,"",IF(OR(D55=$BW$1,D56=$BW$1,D57=$BW$1,D55=$CD$1,D56=$CD$1,D57=$CD$1,D58=$BW$1,D58=$CD$1,D59=$BW$1,D59=$CD$1),0,1)))</f>
        <v>1</v>
      </c>
      <c r="CF55" s="3">
        <f>IF($A55&gt;='FG1125way_Regular Symbol(2wild)'!G$16,"",IF(E55=0,"",IF(OR(E55=$BW$1,E56=$BW$1,E57=$BW$1,E55=$CD$1,E56=$CD$1,E57=$CD$1,E58=$BW$1,E58=$CD$1,E59=$BW$1,E59=$CD$1),0,1)))</f>
        <v>0</v>
      </c>
      <c r="CG55" s="3">
        <f>IF($A55&gt;='FG1125way_Regular Symbol(2wild)'!H$16,"",IF(F55=0,"",IF(OR(F55=$BW$1,F56=$BW$1,F57=$BW$1,F55=$CD$1,F56=$CD$1,F57=$CD$1,F58=$BW$1,F58=$CD$1,F59=$BW$1,F59=$CD$1),0,1)))</f>
        <v>1</v>
      </c>
      <c r="CI55" s="3">
        <f>IF($A55&gt;='FG1125way_Regular Symbol(2wild)'!D$16,"",IF(B55=0,"",IF(OR(B55=$BW$1,B56=$BW$1,B57=$BW$1,B55=$CJ$1,B56=$CJ$1,B57=$CJ$1),0,1)))</f>
        <v>1</v>
      </c>
      <c r="CJ55" s="3">
        <f>IF($A55&gt;='FG1125way_Regular Symbol(2wild)'!E$16,"",IF(C55=0,"",IF(OR(C55=$BW$1,C56=$BW$1,C57=$BW$1,C55=$CJ$1,C56=$CJ$1,C57=$CJ$1),0,1)))</f>
        <v>0</v>
      </c>
      <c r="CK55" s="3">
        <f>IF($A55&gt;='FG1125way_Regular Symbol(2wild)'!F$16,"",IF(D55=0,"",IF(OR(D55=$BW$1,D56=$BW$1,D57=$BW$1,D55=$CJ$1,D56=$CJ$1,D57=$CJ$1,D58=$BW$1,D58=$CJ$1,D59=$BW$1,D59=$CJ$1),0,1)))</f>
        <v>0</v>
      </c>
      <c r="CL55" s="3">
        <f>IF($A55&gt;='FG1125way_Regular Symbol(2wild)'!G$16,"",IF(E55=0,"",IF(OR(E55=$BW$1,E56=$BW$1,E57=$BW$1,E55=$CJ$1,E56=$CJ$1,E57=$CJ$1,E58=$BW$1,E58=$CJ$1,E59=$BW$1,E59=$CJ$1),0,1)))</f>
        <v>0</v>
      </c>
      <c r="CM55" s="3">
        <f>IF($A55&gt;='FG1125way_Regular Symbol(2wild)'!H$16,"",IF(F55=0,"",IF(OR(F55=$BW$1,F56=$BW$1,F57=$BW$1,F55=$CJ$1,F56=$CJ$1,F57=$CJ$1,F58=$BW$1,F58=$CJ$1,F59=$BW$1,F59=$CJ$1),0,1)))</f>
        <v>0</v>
      </c>
      <c r="CO55" s="3">
        <f>IF($A55&gt;='FG1125way_Regular Symbol(2wild)'!D$16,"",IF(B55=0,"",IF(OR(B55=$BW$1,B56=$BW$1,B57=$BW$1,B55=$CP$1,B56=$CP$1,B57=$CP$1),0,1)))</f>
        <v>1</v>
      </c>
      <c r="CP55" s="3">
        <f>IF($A55&gt;='FG1125way_Regular Symbol(2wild)'!E$16,"",IF(C55=0,"",IF(OR(C55=$BW$1,C56=$BW$1,C57=$BW$1,C55=$CP$1,C56=$CP$1,C57=$CP$1),0,1)))</f>
        <v>1</v>
      </c>
      <c r="CQ55" s="3">
        <f>IF($A55&gt;='FG1125way_Regular Symbol(2wild)'!F$16,"",IF(D55=0,"",IF(OR(D55=$BW$1,D56=$BW$1,D57=$BW$1,D55=$CP$1,D56=$CP$1,D57=$CP$1,D58=$BW$1,D58=$CP$1,D59=$BW$1,D59=$CP$1),0,1)))</f>
        <v>1</v>
      </c>
      <c r="CR55" s="3">
        <f>IF($A55&gt;='FG1125way_Regular Symbol(2wild)'!G$16,"",IF(E55=0,"",IF(OR(E55=$BW$1,E56=$BW$1,E57=$BW$1,E55=$CP$1,E56=$CP$1,E57=$CP$1,E58=$BW$1,E58=$CP$1,E59=$BW$1,E59=$CP$1),0,1)))</f>
        <v>1</v>
      </c>
      <c r="CS55" s="3">
        <f>IF($A55&gt;='FG1125way_Regular Symbol(2wild)'!H$16,"",IF(F55=0,"",IF(OR(F55=$BW$1,F56=$BW$1,F57=$BW$1,F55=$CP$1,F56=$CP$1,F57=$CP$1,F58=$BW$1,F58=$CP$1,F59=$BW$1,F59=$CP$1),0,1)))</f>
        <v>1</v>
      </c>
      <c r="CU55" s="3">
        <f>IF($A55&gt;='FG1125way_Regular Symbol(2wild)'!D$16,"",IF(B55=0,"",IF(OR(B55=$BW$1,B56=$BW$1,B57=$BW$1,B55=$CV$1,B56=$CV$1,B57=$CV$1),0,1)))</f>
        <v>1</v>
      </c>
      <c r="CV55" s="3">
        <f>IF($A55&gt;='FG1125way_Regular Symbol(2wild)'!E$16,"",IF(C55=0,"",IF(OR(C55=$BW$1,C56=$BW$1,C57=$BW$1,C55=$CV$1,C56=$CV$1,C57=$CV$1),0,1)))</f>
        <v>1</v>
      </c>
      <c r="CW55" s="3">
        <f>IF($A55&gt;='FG1125way_Regular Symbol(2wild)'!F$16,"",IF(D55=0,"",IF(OR(D55=$BW$1,D56=$BW$1,D57=$BW$1,D55=$CV$1,D56=$CV$1,D57=$CV$1,D58=$BW$1,D58=$CV$1,D59=$BW$1,D59=$CV$1),0,1)))</f>
        <v>1</v>
      </c>
      <c r="CX55" s="3">
        <f>IF($A55&gt;='FG1125way_Regular Symbol(2wild)'!G$16,"",IF(E55=0,"",IF(OR(E55=$BW$1,E56=$BW$1,E57=$BW$1,E55=$CV$1,E56=$CV$1,E57=$CV$1,E58=$BW$1,E58=$CV$1,E59=$BW$1,E59=$CV$1),0,1)))</f>
        <v>1</v>
      </c>
      <c r="CY55" s="3">
        <f>IF($A55&gt;='FG1125way_Regular Symbol(2wild)'!H$16,"",IF(F55=0,"",IF(OR(F55=$BW$1,F56=$BW$1,F57=$BW$1,F55=$CV$1,F56=$CV$1,F57=$CV$1,F58=$BW$1,F58=$CV$1,F59=$BW$1,F59=$CV$1),0,1)))</f>
        <v>1</v>
      </c>
    </row>
    <row r="56" spans="1:103">
      <c r="A56" s="337">
        <f>IF('FG_243way_Regular Symbol'!L55="","",'FG_243way_Regular Symbol'!L55)</f>
        <v>52</v>
      </c>
      <c r="B56" s="191" t="str">
        <f>IF('FG_576way_Regular Symbol(2wild)'!Q55="",
IF($A56-'FG_576way_Regular Symbol(2wild)'!D$16&gt;='FG_1125way_RegularＸ_W()'!B$2-1,"",VLOOKUP($A56-'FG_243way_Regular Symbol'!D$16,'FG_576way_Regular Symbol(2wild)'!$P$3:$U$99,'FG_1125way_RegularＸ_W()'!B$3+1,FALSE)),
'FG_576way_Regular Symbol(2wild)'!Q55)</f>
        <v>M4</v>
      </c>
      <c r="C56" s="191" t="str">
        <f>IF('FG_576way_Regular Symbol(2wild)'!R55="",
IF($A56-'FG_576way_Regular Symbol(2wild)'!E$16&gt;='FG_1125way_RegularＸ_W()'!C$2-1,"",VLOOKUP($A56-'FG_243way_Regular Symbol'!E$16,'FG_576way_Regular Symbol(2wild)'!$P$3:$U$99,'FG_1125way_RegularＸ_W()'!C$3+1,FALSE)),
'FG_576way_Regular Symbol(2wild)'!R55)</f>
        <v>J</v>
      </c>
      <c r="D56" s="191" t="str">
        <f>IF('FG_576way_Regular Symbol(2wild)'!S55="",
IF($A56-'FG_576way_Regular Symbol(2wild)'!F$16&gt;='FG_1125way_RegularＸ_W()'!D$2-1,"",VLOOKUP($A56-'FG_243way_Regular Symbol'!F$16,'FG_576way_Regular Symbol(2wild)'!$P$3:$U$99,'FG_1125way_RegularＸ_W()'!D$3+1,FALSE)),
'FG_576way_Regular Symbol(2wild)'!S55)</f>
        <v>K</v>
      </c>
      <c r="E56" s="191" t="str">
        <f>IF('FG_576way_Regular Symbol(2wild)'!T55="",
IF($A56-'FG_576way_Regular Symbol(2wild)'!G$16&gt;='FG_1125way_RegularＸ_W()'!E$2-1,"",VLOOKUP($A56-'FG_243way_Regular Symbol'!G$16,'FG_576way_Regular Symbol(2wild)'!$P$3:$U$99,'FG_1125way_RegularＸ_W()'!E$3+1,FALSE)),
'FG_576way_Regular Symbol(2wild)'!T55)</f>
        <v>J</v>
      </c>
      <c r="F56" s="191" t="str">
        <f>IF('FG_576way_Regular Symbol(2wild)'!U55="",
IF($A56-'FG_576way_Regular Symbol(2wild)'!H$16&gt;='FG_1125way_RegularＸ_W()'!F$2-1,"",VLOOKUP($A56-'FG_243way_Regular Symbol'!H$16,'FG_576way_Regular Symbol(2wild)'!$P$3:$U$99,'FG_1125way_RegularＸ_W()'!F$3+1,FALSE)),
'FG_576way_Regular Symbol(2wild)'!U55)</f>
        <v>M4</v>
      </c>
      <c r="N56" s="363">
        <f t="shared" si="1"/>
        <v>52</v>
      </c>
      <c r="O56" s="344">
        <f>IF($A56&gt;='FG1125way_Regular Symbol(2wild)'!D$16,"",IF(B56="","",IF(OR(B56=$O$1,B56=$P$1,B57=$O$1,B57=$P$1,B58=$O$1,B58=$P$1),0,1)))</f>
        <v>0</v>
      </c>
      <c r="P56" s="344">
        <f>IF($A56&gt;='FG1125way_Regular Symbol(2wild)'!E$16,"",IF(C56="","",IF(OR(C56=$O$1,C56=$P$1,C57=$O$1,C57=$P$1,C58=$O$1,C58=$P$1),0,1)))</f>
        <v>1</v>
      </c>
      <c r="Q56" s="344">
        <f>IF($A56&gt;='FG1125way_Regular Symbol(2wild)'!F$16,"",IF(D56="","",IF(OR(D56=$O$1,D56=$P$1,D57=$O$1,D57=$P$1,D58=$O$1,D58=$P$1,D59=$O$1,D59=$P$1,D60=$O$1,D60=$P$1),0,1)))</f>
        <v>0</v>
      </c>
      <c r="R56" s="344">
        <f>IF($A56&gt;='FG1125way_Regular Symbol(2wild)'!G$16,"",IF(E56="","",IF(OR(E56=$O$1,E56=$P$1,E57=$O$1,E57=$P$1,E58=$O$1,E58=$P$1,E59=$O$1,E59=$P$1,E60=$O$1,E60=$P$1),0,1)))</f>
        <v>0</v>
      </c>
      <c r="S56" s="344">
        <f>IF($A56&gt;='FG1125way_Regular Symbol(2wild)'!H$16,"",IF(F56="","",IF(OR(F56=$O$1,F56=$P$1,F57=$O$1,F57=$P$1,F58=$O$1,F58=$P$1,F59=$O$1,F59=$P$1,F60=$O$1,F60=$P$1),0,1)))</f>
        <v>1</v>
      </c>
      <c r="U56" s="344">
        <f>IF($A56&gt;='FG1125way_Regular Symbol(2wild)'!D$16,"",IF(B56=0,"",IF(OR(B56=$U$1,B56=$V$1,B57=$U$1,B57=$V$1,B58=$U$1,B58=$V$1),0,1)))</f>
        <v>1</v>
      </c>
      <c r="V56" s="344">
        <f>IF($A56&gt;='FG1125way_Regular Symbol(2wild)'!E$16,"",IF(C56=0,"",IF(OR(C56=$U$1,C56=$V$1,C57=$U$1,C57=$V$1,C58=$U$1,C58=$V$1),0,1)))</f>
        <v>1</v>
      </c>
      <c r="W56" s="3">
        <f>IF($A56&gt;='FG1125way_Regular Symbol(2wild)'!F$16,"",IF(D56=0,"",IF(OR(D56=$U$1,D56=$V$1,D57=$U$1,D57=$V$1,D58=$U$1,D58=$V$1,D59=$U$1,D59=$V$1,D60=$U$1,D60=$V$1),0,1)))</f>
        <v>0</v>
      </c>
      <c r="X56" s="3">
        <f>IF($A56&gt;='FG1125way_Regular Symbol(2wild)'!G$16,"",IF(E56=0,"",IF(OR(E56=$U$1,E56=$V$1,E57=$U$1,E57=$V$1,E58=$U$1,E58=$V$1,E59=$U$1,E59=$V$1,E60=$U$1,E60=$V$1),0,1)))</f>
        <v>1</v>
      </c>
      <c r="Y56" s="3">
        <f>IF($A56&gt;='FG1125way_Regular Symbol(2wild)'!H$16,"",IF(F56=0,"",IF(OR(F56=$U$1,F56=$V$1,F57=$U$1,F57=$V$1,F58=$U$1,F58=$V$1,F59=$U$1,F59=$V$1,F60=$U$1,F60=$V$1),0,1)))</f>
        <v>1</v>
      </c>
      <c r="AA56" s="344">
        <f>IF($A56&gt;='FG1125way_Regular Symbol(2wild)'!D$16,"",IF(B56=0,"",IF(OR(B56=$AA$1,B56=$AB$1,B57=$AA$1,B57=$AB$1,B58=$AA$1,,B58=$AB$1),0,1)))</f>
        <v>1</v>
      </c>
      <c r="AB56" s="344">
        <f>IF($A56&gt;='FG1125way_Regular Symbol(2wild)'!E$16,"",IF(C56=0,"",IF(OR(C56=$AA$1,C56=$AB$1,C57=$AA$1,C57=$AB$1,C58=$AA$1,,C58=$AB$1),0,1)))</f>
        <v>1</v>
      </c>
      <c r="AC56" s="3">
        <f>IF($A56&gt;='FG1125way_Regular Symbol(2wild)'!F$16,"",IF(D56=0,"",IF(OR(D56=$AA$1,D56=$AB$1,D57=$AA$1,D57=$AB$1,D58=$AA$1,D58=$AB$1,D59=$AA$1,D59=$AB$1,D60=$AA$1,D60=$AB$1),0,1)))</f>
        <v>1</v>
      </c>
      <c r="AD56" s="3">
        <f>IF($A56&gt;='FG1125way_Regular Symbol(2wild)'!G$16,"",IF(E56=0,"",IF(OR(E56=$AA$1,E56=$AB$1,E57=$AA$1,E57=$AB$1,E58=$AA$1,E58=$AB$1,E59=$AA$1,E59=$AB$1,E60=$AA$1,E60=$AB$1),0,1)))</f>
        <v>1</v>
      </c>
      <c r="AE56" s="3">
        <f>IF($A56&gt;='FG1125way_Regular Symbol(2wild)'!H$16,"",IF(F56=0,"",IF(OR(F56=$AA$1,F56=$AB$1,F57=$AA$1,F57=$AB$1,F58=$AA$1,F58=$AB$1,F59=$AA$1,F59=$AB$1,F60=$AA$1,F60=$AB$1),0,1)))</f>
        <v>0</v>
      </c>
      <c r="AG56" s="344">
        <f>IF($A56&gt;='FG1125way_Regular Symbol(2wild)'!D$16,"",IF(B56=0,"",IF(OR(B56=$AG$1,B56=$AH$1,B57=$AG$1,B57=$AH$1,B58=$AG$1,B58=$AH$1),0,1)))</f>
        <v>0</v>
      </c>
      <c r="AH56" s="344">
        <f>IF($A56&gt;='FG1125way_Regular Symbol(2wild)'!E$16,"",IF(C56=0,"",IF(OR(C56=$AG$1,C56=$AH$1,C57=$AG$1,C57=$AH$1,C58=$AG$1,C58=$AH$1),0,1)))</f>
        <v>0</v>
      </c>
      <c r="AI56" s="3">
        <f>IF($A56&gt;='FG1125way_Regular Symbol(2wild)'!F$16,"",IF(D56=0,"",IF(OR(D56=$AG$1,D56=$AH$1,D57=$AG$1,D57=$AH$1,D58=$AG$1,D58=$AH$1,D59=$AG$1,D59=$AH$1,D60=$AG$1,D60=$AH$1),0,1)))</f>
        <v>1</v>
      </c>
      <c r="AJ56" s="3">
        <f>IF($A56&gt;='FG1125way_Regular Symbol(2wild)'!G$16,"",IF(E56=0,"",IF(OR(E56=$AG$1,E56=$AH$1,E57=$AG$1,E57=$AH$1,E58=$AG$1,E58=$AH$1,E59=$AG$1,E59=$AH$1,E60=$AG$1,E60=$AH$1),0,1)))</f>
        <v>1</v>
      </c>
      <c r="AK56" s="3">
        <f>IF($A56&gt;='FG1125way_Regular Symbol(2wild)'!H$16,"",IF(F56=0,"",IF(OR(F56=$AG$1,F56=$AH$1,F57=$AG$1,F57=$AH$1,F58=$AG$1,F58=$AH$1,F59=$AG$1,F59=$AH$1,F60=$AG$1,F60=$AH$1),0,1)))</f>
        <v>0</v>
      </c>
      <c r="AM56" s="344">
        <f>IF($A56&gt;='FG1125way_Regular Symbol(2wild)'!D$16,"",IF(B56=0,"",IF(OR(B56=$AM$1,B56=$AN$1,B57=$AM$1,B57=$AN$1,B58=$AM$1,B58=$AN$1),0,1)))</f>
        <v>0</v>
      </c>
      <c r="AN56" s="344">
        <f>IF($A56&gt;='FG1125way_Regular Symbol(2wild)'!E$16,"",IF(C56=0,"",IF(OR(C56=$AM$1,C56=$AN$1,C57=$AM$1,C57=$AN$1,C58=$AM$1,C58=$AN$1),0,1)))</f>
        <v>0</v>
      </c>
      <c r="AO56" s="3">
        <f>IF($A56&gt;='FG1125way_Regular Symbol(2wild)'!F$16,"",IF(D56=0,"",IF(OR(D56=$AM$1,D56=$AN$1,D57=$AM$1,D57=$AN$1,D58=$AM$1,D58=$AN$1,D59=$AM$1,D59=$AN$1,D60=$AM$1,D60=$AN$1),0,1)))</f>
        <v>0</v>
      </c>
      <c r="AP56" s="3">
        <f>IF($A56&gt;='FG1125way_Regular Symbol(2wild)'!G$16,"",IF(E56=0,"",IF(OR(E56=$AM$1,E56=$AN$1,E57=$AM$1,E57=$AN$1,E58=$AM$1,E58=$AN$1,E59=$AM$1,E59=$AN$1,E60=$AM$1,E60=$AN$1),0,1)))</f>
        <v>1</v>
      </c>
      <c r="AQ56" s="3">
        <f>IF($A56&gt;='FG1125way_Regular Symbol(2wild)'!H$16,"",IF(F56=0,"",IF(OR(F56=$AM$1,F56=$AN$1,F57=$AM$1,F57=$AN$1,F58=$AM$1,F58=$AN$1,F59=$AM$1,F59=$AN$1,F60=$AM$1,F60=$AN$1),0,1)))</f>
        <v>1</v>
      </c>
      <c r="AS56" s="344">
        <f>IF($A56&gt;='FG1125way_Regular Symbol(2wild)'!D$16,"",IF(B56=0,"",IF(OR(B56=$AM$1,B56=$AT$1,B57=$AM$1,B57=$AT$1,B58=$AM$1,B58=$AT$1),0,1)))</f>
        <v>1</v>
      </c>
      <c r="AT56" s="344">
        <f>IF($A56&gt;='FG1125way_Regular Symbol(2wild)'!E$16,"",IF(C56=0,"",IF(OR(C56=$AM$1,C56=$AT$1,C57=$AM$1,C57=$AT$1,C58=$AM$1,C58=$AT$1),0,1)))</f>
        <v>1</v>
      </c>
      <c r="AU56" s="3">
        <f>IF($A56&gt;='FG1125way_Regular Symbol(2wild)'!F$16,"",IF(D56=0,"",IF(OR(D56=$AM$1,D56=$AT$1,D57=$AM$1,D57=$AT$1,D58=$AM$1,D58=$AT$1,D59=$AM$1,D59=$AT$1,D60=$AM$1,D60=$AT$1),0,1)))</f>
        <v>1</v>
      </c>
      <c r="AV56" s="3">
        <f>IF($A56&gt;='FG1125way_Regular Symbol(2wild)'!G$16,"",IF(E56=0,"",IF(OR(E56=$AM$1,E56=$AT$1,E57=$AM$1,E57=$AT$1,E58=$AM$1,E58=$AT$1,E59=$AM$1,E59=$AT$1,E60=$AM$1,E60=$AT$1),0,1)))</f>
        <v>1</v>
      </c>
      <c r="AW56" s="3">
        <f>IF($A56&gt;='FG1125way_Regular Symbol(2wild)'!H$16,"",IF(F56=0,"",IF(OR(F56=$AM$1,F56=$AT$1,F57=$AM$1,F57=$AT$1,F58=$AM$1,F58=$AT$1,F59=$AM$1,F59=$AT$1,F60=$AM$1,F60=$AT$1),0,1)))</f>
        <v>1</v>
      </c>
      <c r="AY56" s="344">
        <f>IF($A56&gt;='FG1125way_Regular Symbol(2wild)'!D$16,"",IF(B56=0,"",IF(OR(B56=$AM$1,B56=$AZ$1,B57=$AM$1,B57=$AZ$1,B58=$AM$1,B58=$AZ$1),0,1)))</f>
        <v>1</v>
      </c>
      <c r="AZ56" s="344">
        <f>IF($A56&gt;='FG1125way_Regular Symbol(2wild)'!E$16,"",IF(C56=0,"",IF(OR(C56=$AM$1,C56=$AZ$1,C57=$AM$1,C57=$AZ$1,C58=$AM$1,C58=$AZ$1),0,1)))</f>
        <v>1</v>
      </c>
      <c r="BA56" s="3">
        <f>IF($A56&gt;='FG1125way_Regular Symbol(2wild)'!F$16,"",IF(D56=0,"",IF(OR(D56=$AM$1,D56=$AZ$1,D57=$AM$1,D57=$AZ$1,D58=$AM$1,D58=$AZ$1,D59=$AM$1,D59=$AZ$1,D60=$AM$1,D60=$AZ$1),0,1)))</f>
        <v>1</v>
      </c>
      <c r="BB56" s="3">
        <f>IF($A56&gt;='FG1125way_Regular Symbol(2wild)'!G$16,"",IF(E56=0,"",IF(OR(E56=$AM$1,E56=$AZ$1,E57=$AM$1,E57=$AZ$1,E58=$AM$1,E58=$AZ$1,E59=$AM$1,E59=$AZ$1,E60=$AM$1,E60=$AZ$1),0,1)))</f>
        <v>1</v>
      </c>
      <c r="BC56" s="3">
        <f>IF($A56&gt;='FG1125way_Regular Symbol(2wild)'!H$16,"",IF(F56=0,"",IF(OR(F56=$AM$1,F56=$AZ$1,F57=$AM$1,F57=$AZ$1,F58=$AM$1,F58=$AZ$1,F59=$AM$1,F59=$AZ$1,F60=$AM$1,F60=$AZ$1),0,1)))</f>
        <v>0</v>
      </c>
      <c r="BE56" s="344">
        <f>IF($A56&gt;='FG_576way_Regular Symbol(2wild)'!D$16,"",IF(B56=0,"",IF(OR(B56=$AM$1,B56=$BF$1,B57=$AM$1,B57=$BF$1,B58=$AM$1,B58=$BF$1),0,1)))</f>
        <v>1</v>
      </c>
      <c r="BF56" s="344">
        <f>IF($A56&gt;='FG_576way_Regular Symbol(2wild)'!E$16,"",IF(C56=0,"",IF(OR(C56=$AM$1,C56=$BF$1,C57=$AM$1,C57=$BF$1,C58=$AM$1,C58=$BF$1),0,1)))</f>
        <v>1</v>
      </c>
      <c r="BG56" s="3">
        <f>IF($A56&gt;='FG_576way_Regular Symbol(2wild)'!F$16,"",IF(D56=0,"",IF(OR(D56=$AM$1,D56=$BF$1,D57=$AM$1,D57=$BF$1,D58=$AM$1,D58=$BF$1,D59=$AM$1,D59=$BF$1,D60=$AM$1,D60=$BF$1),0,1)))</f>
        <v>1</v>
      </c>
      <c r="BH56" s="3">
        <f>IF($A56&gt;='FG_576way_Regular Symbol(2wild)'!G$16,"",IF(E56=0,"",IF(OR(E56=$AM$1,E56=$BF$1,E57=$AM$1,E57=$BF$1,E58=$AM$1,E58=$BF$1,E59=$AM$1,E59=$BF$1,E60=$AM$1,E60=$BF$1),0,1)))</f>
        <v>1</v>
      </c>
      <c r="BI56" s="3">
        <f>IF($A56&gt;='FG_576way_Regular Symbol(2wild)'!H$16,"",IF(F56=0,"",IF(OR(F56=$AM$1,F56=$BF$1,F57=$AM$1,F57=$BF$1,F58=$AM$1,F58=$BF$1,F59=$AM$1,F59=$BF$1,F60=$AM$1,F60=$BF$1),0,1)))</f>
        <v>1</v>
      </c>
      <c r="BK56" s="344">
        <f>IF($A56&gt;='FG_576way_Regular Symbol(2wild)'!D$16,"",IF(B56=0,"",IF(OR(B56=$AM$1,B56=$BL$1,B57=$AM$1,B57=$BL$1,B58=$AM$1,B58=$BL$1),0,1)))</f>
        <v>1</v>
      </c>
      <c r="BL56" s="344">
        <f>IF($A56&gt;='FG_576way_Regular Symbol(2wild)'!E$16,"",IF(C56=0,"",IF(OR(C56=$AM$1,C56=$BL$1,C57=$AM$1,C57=$BL$1,C58=$AM$1,C58=$BL$1),0,1)))</f>
        <v>1</v>
      </c>
      <c r="BM56" s="3">
        <f>IF($A56&gt;='FG_576way_Regular Symbol(2wild)'!F$16,"",IF(D56=0,"",IF(OR(D56=$AM$1,D56=$BL$1,D57=$AM$1,D57=$BL$1,D58=$AM$1,D58=$BL$1,D59=$AM$1,D59=$BL$1),0,1)))</f>
        <v>1</v>
      </c>
      <c r="BN56" s="3">
        <f>IF($A56&gt;='FG_576way_Regular Symbol(2wild)'!G$16,"",IF(E56=0,"",IF(OR(E56=$AM$1,E56=$BL$1,E57=$AM$1,E57=$BL$1,E58=$AM$1,E58=$BL$1,E59=$AM$1,E59=$BL$1),0,1)))</f>
        <v>1</v>
      </c>
      <c r="BO56" s="3">
        <f>IF($A56&gt;='FG_576way_Regular Symbol(2wild)'!H$16,"",IF(F56=0,"",IF(OR(F56=$AM$1,F56=$BL$1,F57=$AM$1,F57=$BL$1,F58=$AM$1,F58=$BL$1,F59=$AM$1,F59=$BL$1),0,1)))</f>
        <v>1</v>
      </c>
      <c r="BQ56" s="3">
        <f>IF($A56&gt;='FG1125way_Regular Symbol(2wild)'!D$16,"",IF(B56=0,"",IF(OR(B56=$BQ$1,B56=$BR$1,B57=$BQ$1,B57=$BR$1,B58=$BQ$1,B58=$BR$1),0,1)))</f>
        <v>1</v>
      </c>
      <c r="BR56" s="3">
        <f>IF($A56&gt;='FG1125way_Regular Symbol(2wild)'!E$16,"",IF(C56=0,"",IF(OR(C56=$BQ$1,C56=$BR$1,C57=$BQ$1,C57=$BR$1,C58=$BQ$1,C58=$BR$1),0,1)))</f>
        <v>1</v>
      </c>
      <c r="BS56" s="3">
        <f>IF($A56&gt;='FG1125way_Regular Symbol(2wild)'!F$16,"",IF(D56=0,"",IF(OR(D56=$BQ$1,D56=$BR$1,D57=$BQ$1,D57=$BR$1,D58=$BQ$1,D58=$BR$1,D59=$BQ$1,D59=$BR$1,D60=$BQ$1,D60=$BR$1),0,1)))</f>
        <v>1</v>
      </c>
      <c r="BT56" s="3">
        <f>IF($A56&gt;='FG1125way_Regular Symbol(2wild)'!G$16,"",IF(E56=0,"",IF(OR(E56=$BQ$1,E56=$BR$1,E57=$BQ$1,E57=$BR$1,E58=$BQ$1,E58=$BR$1,E59=$BQ$1,E59=$BR$1,E60=$BQ$1,E60=$BR$1),0,1)))</f>
        <v>0</v>
      </c>
      <c r="BU56" s="3">
        <f>IF($A56&gt;='FG1125way_Regular Symbol(2wild)'!H$16,"",IF(F56=0,"",IF(OR(F56=$BQ$1,F56=$BR$1,F57=$BQ$1,F57=$BR$1,F58=$BQ$1,F58=$BR$1,F59=$BQ$1,F59=$BR$1,F60=$BQ$1,F60=$BR$1),0,1)))</f>
        <v>1</v>
      </c>
      <c r="BW56" s="3">
        <f>IF($A56&gt;='FG1125way_Regular Symbol(2wild)'!D$16,"",IF(B56=0,"",IF(OR(B56=$BW$1,B57=$BW$1,B58=$BW$1,B56=$BX$1,B57=$BX$1,B58=$BX$1),0,1)))</f>
        <v>1</v>
      </c>
      <c r="BX56" s="3">
        <f>IF($A56&gt;='FG1125way_Regular Symbol(2wild)'!E$16,"",IF(C56=0,"",IF(OR(C56=$BW$1,C57=$BW$1,C58=$BW$1,C56=$BX$1,C57=$BX$1,C58=$BX$1),0,1)))</f>
        <v>1</v>
      </c>
      <c r="BY56" s="3">
        <f>IF($A56&gt;='FG1125way_Regular Symbol(2wild)'!F$16,"",IF(D56=0,"",IF(OR(D56=$BW$1,D57=$BW$1,D58=$BW$1,D56=$BX$1,D57=$BX$1,D58=$BX$1,D59=$BW$1,D59=$BX$1,D60=$BW$1,D60=$BX$1),0,1)))</f>
        <v>0</v>
      </c>
      <c r="BZ56" s="3">
        <f>IF($A56&gt;='FG1125way_Regular Symbol(2wild)'!G$16,"",IF(E56=0,"",IF(OR(E56=$BW$1,E57=$BW$1,E58=$BW$1,E56=$BX$1,E57=$BX$1,E58=$BX$1,E59=$BW$1,E59=$BX$1,E60=$BW$1,E60=$BX$1),0,1)))</f>
        <v>1</v>
      </c>
      <c r="CA56" s="3">
        <f>IF($A56&gt;='FG1125way_Regular Symbol(2wild)'!H$16,"",IF(F56=0,"",IF(OR(F56=$BW$1,F57=$BW$1,F58=$BW$1,F56=$BX$1,F57=$BX$1,F58=$BX$1,F59=$BW$1,F59=$BX$1,F60=$BW$1,F60=$BX$1),0,1)))</f>
        <v>1</v>
      </c>
      <c r="CC56" s="3">
        <f>IF($A56&gt;='FG1125way_Regular Symbol(2wild)'!D$16,"",IF(B56=0,"",IF(OR(B56=$BW$1,B57=$BW$1,B58=$BW$1,B56=$CD$1,B57=$CD$1,B58=$CD$1),0,1)))</f>
        <v>1</v>
      </c>
      <c r="CD56" s="3">
        <f>IF($A56&gt;='FG1125way_Regular Symbol(2wild)'!E$16,"",IF(C56=0,"",IF(OR(C56=$BW$1,C57=$BW$1,C58=$BW$1,C56=$CD$1,C57=$CD$1,C58=$CD$1),0,1)))</f>
        <v>1</v>
      </c>
      <c r="CE56" s="3">
        <f>IF($A56&gt;='FG1125way_Regular Symbol(2wild)'!F$16,"",IF(D56=0,"",IF(OR(D56=$BW$1,D57=$BW$1,D58=$BW$1,D56=$CD$1,D57=$CD$1,D58=$CD$1,D59=$BW$1,D59=$CD$1,D60=$BW$1,D60=$CD$1),0,1)))</f>
        <v>1</v>
      </c>
      <c r="CF56" s="3">
        <f>IF($A56&gt;='FG1125way_Regular Symbol(2wild)'!G$16,"",IF(E56=0,"",IF(OR(E56=$BW$1,E57=$BW$1,E58=$BW$1,E56=$CD$1,E57=$CD$1,E58=$CD$1,E59=$BW$1,E59=$CD$1,E60=$BW$1,E60=$CD$1),0,1)))</f>
        <v>0</v>
      </c>
      <c r="CG56" s="3">
        <f>IF($A56&gt;='FG1125way_Regular Symbol(2wild)'!H$16,"",IF(F56=0,"",IF(OR(F56=$BW$1,F57=$BW$1,F58=$BW$1,F56=$CD$1,F57=$CD$1,F58=$CD$1,F59=$BW$1,F59=$CD$1,F60=$BW$1,F60=$CD$1),0,1)))</f>
        <v>1</v>
      </c>
      <c r="CI56" s="3">
        <f>IF($A56&gt;='FG1125way_Regular Symbol(2wild)'!D$16,"",IF(B56=0,"",IF(OR(B56=$BW$1,B57=$BW$1,B58=$BW$1,B56=$CJ$1,B57=$CJ$1,B58=$CJ$1),0,1)))</f>
        <v>1</v>
      </c>
      <c r="CJ56" s="3">
        <f>IF($A56&gt;='FG1125way_Regular Symbol(2wild)'!E$16,"",IF(C56=0,"",IF(OR(C56=$BW$1,C57=$BW$1,C58=$BW$1,C56=$CJ$1,C57=$CJ$1,C58=$CJ$1),0,1)))</f>
        <v>0</v>
      </c>
      <c r="CK56" s="3">
        <f>IF($A56&gt;='FG1125way_Regular Symbol(2wild)'!F$16,"",IF(D56=0,"",IF(OR(D56=$BW$1,D57=$BW$1,D58=$BW$1,D56=$CJ$1,D57=$CJ$1,D58=$CJ$1,D59=$BW$1,D59=$CJ$1,D60=$BW$1,D60=$CJ$1),0,1)))</f>
        <v>1</v>
      </c>
      <c r="CL56" s="3">
        <f>IF($A56&gt;='FG1125way_Regular Symbol(2wild)'!G$16,"",IF(E56=0,"",IF(OR(E56=$BW$1,E57=$BW$1,E58=$BW$1,E56=$CJ$1,E57=$CJ$1,E58=$CJ$1,E59=$BW$1,E59=$CJ$1,E60=$BW$1,E60=$CJ$1),0,1)))</f>
        <v>0</v>
      </c>
      <c r="CM56" s="3">
        <f>IF($A56&gt;='FG1125way_Regular Symbol(2wild)'!H$16,"",IF(F56=0,"",IF(OR(F56=$BW$1,F57=$BW$1,F58=$BW$1,F56=$CJ$1,F57=$CJ$1,F58=$CJ$1,F59=$BW$1,F59=$CJ$1,F60=$BW$1,F60=$CJ$1),0,1)))</f>
        <v>0</v>
      </c>
      <c r="CO56" s="3">
        <f>IF($A56&gt;='FG1125way_Regular Symbol(2wild)'!D$16,"",IF(B56=0,"",IF(OR(B56=$BW$1,B57=$BW$1,B58=$BW$1,B56=$CP$1,B57=$CP$1,B58=$CP$1),0,1)))</f>
        <v>1</v>
      </c>
      <c r="CP56" s="3">
        <f>IF($A56&gt;='FG1125way_Regular Symbol(2wild)'!E$16,"",IF(C56=0,"",IF(OR(C56=$BW$1,C57=$BW$1,C58=$BW$1,C56=$CP$1,C57=$CP$1,C58=$CP$1),0,1)))</f>
        <v>1</v>
      </c>
      <c r="CQ56" s="3">
        <f>IF($A56&gt;='FG1125way_Regular Symbol(2wild)'!F$16,"",IF(D56=0,"",IF(OR(D56=$BW$1,D57=$BW$1,D58=$BW$1,D56=$CP$1,D57=$CP$1,D58=$CP$1,D59=$BW$1,D59=$CP$1,D60=$BW$1,D60=$CP$1),0,1)))</f>
        <v>1</v>
      </c>
      <c r="CR56" s="3">
        <f>IF($A56&gt;='FG1125way_Regular Symbol(2wild)'!G$16,"",IF(E56=0,"",IF(OR(E56=$BW$1,E57=$BW$1,E58=$BW$1,E56=$CP$1,E57=$CP$1,E58=$CP$1,E59=$BW$1,E59=$CP$1,E60=$BW$1,E60=$CP$1),0,1)))</f>
        <v>1</v>
      </c>
      <c r="CS56" s="3">
        <f>IF($A56&gt;='FG1125way_Regular Symbol(2wild)'!H$16,"",IF(F56=0,"",IF(OR(F56=$BW$1,F57=$BW$1,F58=$BW$1,F56=$CP$1,F57=$CP$1,F58=$CP$1,F59=$BW$1,F59=$CP$1,F60=$BW$1,F60=$CP$1),0,1)))</f>
        <v>1</v>
      </c>
      <c r="CU56" s="3">
        <f>IF($A56&gt;='FG1125way_Regular Symbol(2wild)'!D$16,"",IF(B56=0,"",IF(OR(B56=$BW$1,B57=$BW$1,B58=$BW$1,B56=$CV$1,B57=$CV$1,B58=$CV$1),0,1)))</f>
        <v>1</v>
      </c>
      <c r="CV56" s="3">
        <f>IF($A56&gt;='FG1125way_Regular Symbol(2wild)'!E$16,"",IF(C56=0,"",IF(OR(C56=$BW$1,C57=$BW$1,C58=$BW$1,C56=$CV$1,C57=$CV$1,C58=$CV$1),0,1)))</f>
        <v>1</v>
      </c>
      <c r="CW56" s="3">
        <f>IF($A56&gt;='FG1125way_Regular Symbol(2wild)'!F$16,"",IF(D56=0,"",IF(OR(D56=$BW$1,D57=$BW$1,D58=$BW$1,D56=$CV$1,D57=$CV$1,D58=$CV$1,D59=$BW$1,D59=$CV$1,D60=$BW$1,D60=$CV$1),0,1)))</f>
        <v>1</v>
      </c>
      <c r="CX56" s="3">
        <f>IF($A56&gt;='FG1125way_Regular Symbol(2wild)'!G$16,"",IF(E56=0,"",IF(OR(E56=$BW$1,E57=$BW$1,E58=$BW$1,E56=$CV$1,E57=$CV$1,E58=$CV$1,E59=$BW$1,E59=$CV$1,E60=$BW$1,E60=$CV$1),0,1)))</f>
        <v>1</v>
      </c>
      <c r="CY56" s="3">
        <f>IF($A56&gt;='FG1125way_Regular Symbol(2wild)'!H$16,"",IF(F56=0,"",IF(OR(F56=$BW$1,F57=$BW$1,F58=$BW$1,F56=$CV$1,F57=$CV$1,F58=$CV$1,F59=$BW$1,F59=$CV$1,F60=$BW$1,F60=$CV$1),0,1)))</f>
        <v>1</v>
      </c>
    </row>
    <row r="57" spans="1:103">
      <c r="A57" s="337">
        <f>IF('FG_243way_Regular Symbol'!L56="","",'FG_243way_Regular Symbol'!L56)</f>
        <v>53</v>
      </c>
      <c r="B57" s="191" t="str">
        <f>IF('FG_576way_Regular Symbol(2wild)'!Q56="",
IF($A57-'FG_576way_Regular Symbol(2wild)'!D$16&gt;='FG_1125way_RegularＸ_W()'!B$2-1,"",VLOOKUP($A57-'FG_243way_Regular Symbol'!D$16,'FG_576way_Regular Symbol(2wild)'!$P$3:$U$99,'FG_1125way_RegularＸ_W()'!B$3+1,FALSE)),
'FG_576way_Regular Symbol(2wild)'!Q56)</f>
        <v>M5</v>
      </c>
      <c r="C57" s="191" t="str">
        <f>IF('FG_576way_Regular Symbol(2wild)'!R56="",
IF($A57-'FG_576way_Regular Symbol(2wild)'!E$16&gt;='FG_1125way_RegularＸ_W()'!C$2-1,"",VLOOKUP($A57-'FG_243way_Regular Symbol'!E$16,'FG_576way_Regular Symbol(2wild)'!$P$3:$U$99,'FG_1125way_RegularＸ_W()'!C$3+1,FALSE)),
'FG_576way_Regular Symbol(2wild)'!R56)</f>
        <v>M4</v>
      </c>
      <c r="D57" s="191" t="str">
        <f>IF('FG_576way_Regular Symbol(2wild)'!S56="",
IF($A57-'FG_576way_Regular Symbol(2wild)'!F$16&gt;='FG_1125way_RegularＸ_W()'!D$2-1,"",VLOOKUP($A57-'FG_243way_Regular Symbol'!F$16,'FG_576way_Regular Symbol(2wild)'!$P$3:$U$99,'FG_1125way_RegularＸ_W()'!D$3+1,FALSE)),
'FG_576way_Regular Symbol(2wild)'!S56)</f>
        <v>M2</v>
      </c>
      <c r="E57" s="191" t="str">
        <f>IF('FG_576way_Regular Symbol(2wild)'!T56="",
IF($A57-'FG_576way_Regular Symbol(2wild)'!G$16&gt;='FG_1125way_RegularＸ_W()'!E$2-1,"",VLOOKUP($A57-'FG_243way_Regular Symbol'!G$16,'FG_576way_Regular Symbol(2wild)'!$P$3:$U$99,'FG_1125way_RegularＸ_W()'!E$3+1,FALSE)),
'FG_576way_Regular Symbol(2wild)'!T56)</f>
        <v>J</v>
      </c>
      <c r="F57" s="191" t="str">
        <f>IF('FG_576way_Regular Symbol(2wild)'!U56="",
IF($A57-'FG_576way_Regular Symbol(2wild)'!H$16&gt;='FG_1125way_RegularＸ_W()'!F$2-1,"",VLOOKUP($A57-'FG_243way_Regular Symbol'!H$16,'FG_576way_Regular Symbol(2wild)'!$P$3:$U$99,'FG_1125way_RegularＸ_W()'!F$3+1,FALSE)),
'FG_576way_Regular Symbol(2wild)'!U56)</f>
        <v>J</v>
      </c>
      <c r="N57" s="363">
        <f t="shared" si="1"/>
        <v>53</v>
      </c>
      <c r="O57" s="344">
        <f>IF($A57&gt;='FG1125way_Regular Symbol(2wild)'!D$16,"",IF(B57="","",IF(OR(B57=$O$1,B57=$P$1,B58=$O$1,B58=$P$1,B59=$O$1,B59=$P$1),0,1)))</f>
        <v>0</v>
      </c>
      <c r="P57" s="344">
        <f>IF($A57&gt;='FG1125way_Regular Symbol(2wild)'!E$16,"",IF(C57="","",IF(OR(C57=$O$1,C57=$P$1,C58=$O$1,C58=$P$1,C59=$O$1,C59=$P$1),0,1)))</f>
        <v>1</v>
      </c>
      <c r="Q57" s="344">
        <f>IF($A57&gt;='FG1125way_Regular Symbol(2wild)'!F$16,"",IF(D57="","",IF(OR(D57=$O$1,D57=$P$1,D58=$O$1,D58=$P$1,D59=$O$1,D59=$P$1,D60=$O$1,D60=$P$1,D61=$O$1,D61=$P$1),0,1)))</f>
        <v>0</v>
      </c>
      <c r="R57" s="344">
        <f>IF($A57&gt;='FG1125way_Regular Symbol(2wild)'!G$16,"",IF(E57="","",IF(OR(E57=$O$1,E57=$P$1,E58=$O$1,E58=$P$1,E59=$O$1,E59=$P$1,E60=$O$1,E60=$P$1,E61=$O$1,E61=$P$1),0,1)))</f>
        <v>0</v>
      </c>
      <c r="S57" s="344">
        <f>IF($A57&gt;='FG1125way_Regular Symbol(2wild)'!H$16,"",IF(F57="","",IF(OR(F57=$O$1,F57=$P$1,F58=$O$1,F58=$P$1,F59=$O$1,F59=$P$1,F60=$O$1,F60=$P$1,F61=$O$1,F61=$P$1),0,1)))</f>
        <v>1</v>
      </c>
      <c r="U57" s="344">
        <f>IF($A57&gt;='FG1125way_Regular Symbol(2wild)'!D$16,"",IF(B57=0,"",IF(OR(B57=$U$1,B57=$V$1,B58=$U$1,B58=$V$1,B59=$U$1,B59=$V$1),0,1)))</f>
        <v>1</v>
      </c>
      <c r="V57" s="344">
        <f>IF($A57&gt;='FG1125way_Regular Symbol(2wild)'!E$16,"",IF(C57=0,"",IF(OR(C57=$U$1,C57=$V$1,C58=$U$1,C58=$V$1,C59=$U$1,C59=$V$1),0,1)))</f>
        <v>1</v>
      </c>
      <c r="W57" s="3">
        <f>IF($A57&gt;='FG1125way_Regular Symbol(2wild)'!F$16,"",IF(D57=0,"",IF(OR(D57=$U$1,D57=$V$1,D58=$U$1,D58=$V$1,D59=$U$1,D59=$V$1,D60=$U$1,D60=$V$1,D61=$U$1,D61=$V$1),0,1)))</f>
        <v>0</v>
      </c>
      <c r="X57" s="3">
        <f>IF($A57&gt;='FG1125way_Regular Symbol(2wild)'!G$16,"",IF(E57=0,"",IF(OR(E57=$U$1,E57=$V$1,E58=$U$1,E58=$V$1,E59=$U$1,E59=$V$1,E60=$U$1,E60=$V$1,E61=$U$1,E61=$V$1),0,1)))</f>
        <v>0</v>
      </c>
      <c r="Y57" s="3">
        <f>IF($A57&gt;='FG1125way_Regular Symbol(2wild)'!H$16,"",IF(F57=0,"",IF(OR(F57=$U$1,F57=$V$1,F58=$U$1,F58=$V$1,F59=$U$1,F59=$V$1,F60=$U$1,F60=$V$1,F61=$U$1,F61=$V$1),0,1)))</f>
        <v>1</v>
      </c>
      <c r="AA57" s="344">
        <f>IF($A57&gt;='FG1125way_Regular Symbol(2wild)'!D$16,"",IF(B57=0,"",IF(OR(B57=$AA$1,B57=$AB$1,B58=$AA$1,B58=$AB$1,B59=$AA$1,,B59=$AB$1),0,1)))</f>
        <v>1</v>
      </c>
      <c r="AB57" s="344">
        <f>IF($A57&gt;='FG1125way_Regular Symbol(2wild)'!E$16,"",IF(C57=0,"",IF(OR(C57=$AA$1,C57=$AB$1,C58=$AA$1,C58=$AB$1,C59=$AA$1,,C59=$AB$1),0,1)))</f>
        <v>1</v>
      </c>
      <c r="AC57" s="3">
        <f>IF($A57&gt;='FG1125way_Regular Symbol(2wild)'!F$16,"",IF(D57=0,"",IF(OR(D57=$AA$1,D57=$AB$1,D58=$AA$1,D58=$AB$1,D59=$AA$1,D59=$AB$1,D60=$AA$1,D60=$AB$1,D61=$AA$1,D61=$AB$1),0,1)))</f>
        <v>1</v>
      </c>
      <c r="AD57" s="3">
        <f>IF($A57&gt;='FG1125way_Regular Symbol(2wild)'!G$16,"",IF(E57=0,"",IF(OR(E57=$AA$1,E57=$AB$1,E58=$AA$1,E58=$AB$1,E59=$AA$1,E59=$AB$1,E60=$AA$1,E60=$AB$1,E61=$AA$1,E61=$AB$1),0,1)))</f>
        <v>1</v>
      </c>
      <c r="AE57" s="3">
        <f>IF($A57&gt;='FG1125way_Regular Symbol(2wild)'!H$16,"",IF(F57=0,"",IF(OR(F57=$AA$1,F57=$AB$1,F58=$AA$1,F58=$AB$1,F59=$AA$1,F59=$AB$1,F60=$AA$1,F60=$AB$1,F61=$AA$1,F61=$AB$1),0,1)))</f>
        <v>0</v>
      </c>
      <c r="AG57" s="344">
        <f>IF($A57&gt;='FG1125way_Regular Symbol(2wild)'!D$16,"",IF(B57=0,"",IF(OR(B57=$AG$1,B57=$AH$1,B58=$AG$1,B58=$AH$1,B59=$AG$1,B59=$AH$1),0,1)))</f>
        <v>1</v>
      </c>
      <c r="AH57" s="344">
        <f>IF($A57&gt;='FG1125way_Regular Symbol(2wild)'!E$16,"",IF(C57=0,"",IF(OR(C57=$AG$1,C57=$AH$1,C58=$AG$1,C58=$AH$1,C59=$AG$1,C59=$AH$1),0,1)))</f>
        <v>0</v>
      </c>
      <c r="AI57" s="3">
        <f>IF($A57&gt;='FG1125way_Regular Symbol(2wild)'!F$16,"",IF(D57=0,"",IF(OR(D57=$AG$1,D57=$AH$1,D58=$AG$1,D58=$AH$1,D59=$AG$1,D59=$AH$1,D60=$AG$1,D60=$AH$1,D61=$AG$1,D61=$AH$1),0,1)))</f>
        <v>0</v>
      </c>
      <c r="AJ57" s="3">
        <f>IF($A57&gt;='FG1125way_Regular Symbol(2wild)'!G$16,"",IF(E57=0,"",IF(OR(E57=$AG$1,E57=$AH$1,E58=$AG$1,E58=$AH$1,E59=$AG$1,E59=$AH$1,E60=$AG$1,E60=$AH$1,E61=$AG$1,E61=$AH$1),0,1)))</f>
        <v>1</v>
      </c>
      <c r="AK57" s="3">
        <f>IF($A57&gt;='FG1125way_Regular Symbol(2wild)'!H$16,"",IF(F57=0,"",IF(OR(F57=$AG$1,F57=$AH$1,F58=$AG$1,F58=$AH$1,F59=$AG$1,F59=$AH$1,F60=$AG$1,F60=$AH$1,F61=$AG$1,F61=$AH$1),0,1)))</f>
        <v>1</v>
      </c>
      <c r="AM57" s="344">
        <f>IF($A57&gt;='FG1125way_Regular Symbol(2wild)'!D$16,"",IF(B57=0,"",IF(OR(B57=$AM$1,B57=$AN$1,B58=$AM$1,B58=$AN$1,B59=$AM$1,B59=$AN$1),0,1)))</f>
        <v>0</v>
      </c>
      <c r="AN57" s="344">
        <f>IF($A57&gt;='FG1125way_Regular Symbol(2wild)'!E$16,"",IF(C57=0,"",IF(OR(C57=$AM$1,C57=$AN$1,C58=$AM$1,C58=$AN$1,C59=$AM$1,C59=$AN$1),0,1)))</f>
        <v>0</v>
      </c>
      <c r="AO57" s="3">
        <f>IF($A57&gt;='FG1125way_Regular Symbol(2wild)'!F$16,"",IF(D57=0,"",IF(OR(D57=$AM$1,D57=$AN$1,D58=$AM$1,D58=$AN$1,D59=$AM$1,D59=$AN$1,D60=$AM$1,D60=$AN$1,D61=$AM$1,D61=$AN$1),0,1)))</f>
        <v>0</v>
      </c>
      <c r="AP57" s="3">
        <f>IF($A57&gt;='FG1125way_Regular Symbol(2wild)'!G$16,"",IF(E57=0,"",IF(OR(E57=$AM$1,E57=$AN$1,E58=$AM$1,E58=$AN$1,E59=$AM$1,E59=$AN$1,E60=$AM$1,E60=$AN$1,E61=$AM$1,E61=$AN$1),0,1)))</f>
        <v>1</v>
      </c>
      <c r="AQ57" s="3">
        <f>IF($A57&gt;='FG1125way_Regular Symbol(2wild)'!H$16,"",IF(F57=0,"",IF(OR(F57=$AM$1,F57=$AN$1,F58=$AM$1,F58=$AN$1,F59=$AM$1,F59=$AN$1,F60=$AM$1,F60=$AN$1,F61=$AM$1,F61=$AN$1),0,1)))</f>
        <v>1</v>
      </c>
      <c r="AS57" s="344">
        <f>IF($A57&gt;='FG1125way_Regular Symbol(2wild)'!D$16,"",IF(B57=0,"",IF(OR(B57=$AM$1,B57=$AT$1,B58=$AM$1,B58=$AT$1,B59=$AM$1,B59=$AT$1),0,1)))</f>
        <v>1</v>
      </c>
      <c r="AT57" s="344">
        <f>IF($A57&gt;='FG1125way_Regular Symbol(2wild)'!E$16,"",IF(C57=0,"",IF(OR(C57=$AM$1,C57=$AT$1,C58=$AM$1,C58=$AT$1,C59=$AM$1,C59=$AT$1),0,1)))</f>
        <v>1</v>
      </c>
      <c r="AU57" s="3">
        <f>IF($A57&gt;='FG1125way_Regular Symbol(2wild)'!F$16,"",IF(D57=0,"",IF(OR(D57=$AM$1,D57=$AT$1,D58=$AM$1,D58=$AT$1,D59=$AM$1,D59=$AT$1,D60=$AM$1,D60=$AT$1,D61=$AM$1,D61=$AT$1),0,1)))</f>
        <v>1</v>
      </c>
      <c r="AV57" s="3">
        <f>IF($A57&gt;='FG1125way_Regular Symbol(2wild)'!G$16,"",IF(E57=0,"",IF(OR(E57=$AM$1,E57=$AT$1,E58=$AM$1,E58=$AT$1,E59=$AM$1,E59=$AT$1,E60=$AM$1,E60=$AT$1,E61=$AM$1,E61=$AT$1),0,1)))</f>
        <v>1</v>
      </c>
      <c r="AW57" s="3">
        <f>IF($A57&gt;='FG1125way_Regular Symbol(2wild)'!H$16,"",IF(F57=0,"",IF(OR(F57=$AM$1,F57=$AT$1,F58=$AM$1,F58=$AT$1,F59=$AM$1,F59=$AT$1,F60=$AM$1,F60=$AT$1,F61=$AM$1,F61=$AT$1),0,1)))</f>
        <v>1</v>
      </c>
      <c r="AY57" s="344">
        <f>IF($A57&gt;='FG1125way_Regular Symbol(2wild)'!D$16,"",IF(B57=0,"",IF(OR(B57=$AM$1,B57=$AZ$1,B58=$AM$1,B58=$AZ$1,B59=$AM$1,B59=$AZ$1),0,1)))</f>
        <v>1</v>
      </c>
      <c r="AZ57" s="344">
        <f>IF($A57&gt;='FG1125way_Regular Symbol(2wild)'!E$16,"",IF(C57=0,"",IF(OR(C57=$AM$1,C57=$AZ$1,C58=$AM$1,C58=$AZ$1,C59=$AM$1,C59=$AZ$1),0,1)))</f>
        <v>1</v>
      </c>
      <c r="BA57" s="3">
        <f>IF($A57&gt;='FG1125way_Regular Symbol(2wild)'!F$16,"",IF(D57=0,"",IF(OR(D57=$AM$1,D57=$AZ$1,D58=$AM$1,D58=$AZ$1,D59=$AM$1,D59=$AZ$1,D60=$AM$1,D60=$AZ$1,D61=$AM$1,D61=$AZ$1),0,1)))</f>
        <v>1</v>
      </c>
      <c r="BB57" s="3">
        <f>IF($A57&gt;='FG1125way_Regular Symbol(2wild)'!G$16,"",IF(E57=0,"",IF(OR(E57=$AM$1,E57=$AZ$1,E58=$AM$1,E58=$AZ$1,E59=$AM$1,E59=$AZ$1,E60=$AM$1,E60=$AZ$1,E61=$AM$1,E61=$AZ$1),0,1)))</f>
        <v>1</v>
      </c>
      <c r="BC57" s="3">
        <f>IF($A57&gt;='FG1125way_Regular Symbol(2wild)'!H$16,"",IF(F57=0,"",IF(OR(F57=$AM$1,F57=$AZ$1,F58=$AM$1,F58=$AZ$1,F59=$AM$1,F59=$AZ$1,F60=$AM$1,F60=$AZ$1,F61=$AM$1,F61=$AZ$1),0,1)))</f>
        <v>0</v>
      </c>
      <c r="BE57" s="344">
        <f>IF($A57&gt;='FG_576way_Regular Symbol(2wild)'!D$16,"",IF(B57=0,"",IF(OR(B57=$AM$1,B57=$BF$1,B58=$AM$1,B58=$BF$1,B59=$AM$1,B59=$BF$1),0,1)))</f>
        <v>1</v>
      </c>
      <c r="BF57" s="344">
        <f>IF($A57&gt;='FG_576way_Regular Symbol(2wild)'!E$16,"",IF(C57=0,"",IF(OR(C57=$AM$1,C57=$BF$1,C58=$AM$1,C58=$BF$1,C59=$AM$1,C59=$BF$1),0,1)))</f>
        <v>1</v>
      </c>
      <c r="BG57" s="3">
        <f>IF($A57&gt;='FG_576way_Regular Symbol(2wild)'!F$16,"",IF(D57=0,"",IF(OR(D57=$AM$1,D57=$BF$1,D58=$AM$1,D58=$BF$1,D59=$AM$1,D59=$BF$1,D60=$AM$1,D60=$BF$1,D61=$AM$1,D61=$BF$1),0,1)))</f>
        <v>1</v>
      </c>
      <c r="BH57" s="3">
        <f>IF($A57&gt;='FG_576way_Regular Symbol(2wild)'!G$16,"",IF(E57=0,"",IF(OR(E57=$AM$1,E57=$BF$1,E58=$AM$1,E58=$BF$1,E59=$AM$1,E59=$BF$1,E60=$AM$1,E60=$BF$1,E61=$AM$1,E61=$BF$1),0,1)))</f>
        <v>1</v>
      </c>
      <c r="BI57" s="3">
        <f>IF($A57&gt;='FG_576way_Regular Symbol(2wild)'!H$16,"",IF(F57=0,"",IF(OR(F57=$AM$1,F57=$BF$1,F58=$AM$1,F58=$BF$1,F59=$AM$1,F59=$BF$1,F60=$AM$1,F60=$BF$1,F61=$AM$1,F61=$BF$1),0,1)))</f>
        <v>1</v>
      </c>
      <c r="BK57" s="344">
        <f>IF($A57&gt;='FG_576way_Regular Symbol(2wild)'!D$16,"",IF(B57=0,"",IF(OR(B57=$AM$1,B57=$BL$1,B58=$AM$1,B58=$BL$1,B59=$AM$1,B59=$BL$1),0,1)))</f>
        <v>1</v>
      </c>
      <c r="BL57" s="344">
        <f>IF($A57&gt;='FG_576way_Regular Symbol(2wild)'!E$16,"",IF(C57=0,"",IF(OR(C57=$AM$1,C57=$BL$1,C58=$AM$1,C58=$BL$1,C59=$AM$1,C59=$BL$1),0,1)))</f>
        <v>1</v>
      </c>
      <c r="BM57" s="3">
        <f>IF($A57&gt;='FG_576way_Regular Symbol(2wild)'!F$16,"",IF(D57=0,"",IF(OR(D57=$AM$1,D57=$BL$1,D58=$AM$1,D58=$BL$1,D59=$AM$1,D59=$BL$1,D60=$AM$1,D60=$BL$1),0,1)))</f>
        <v>1</v>
      </c>
      <c r="BN57" s="3">
        <f>IF($A57&gt;='FG_576way_Regular Symbol(2wild)'!G$16,"",IF(E57=0,"",IF(OR(E57=$AM$1,E57=$BL$1,E58=$AM$1,E58=$BL$1,E59=$AM$1,E59=$BL$1,E60=$AM$1,E60=$BL$1),0,1)))</f>
        <v>1</v>
      </c>
      <c r="BO57" s="3">
        <f>IF($A57&gt;='FG_576way_Regular Symbol(2wild)'!H$16,"",IF(F57=0,"",IF(OR(F57=$AM$1,F57=$BL$1,F58=$AM$1,F58=$BL$1,F59=$AM$1,F59=$BL$1,F60=$AM$1,F60=$BL$1),0,1)))</f>
        <v>1</v>
      </c>
      <c r="BQ57" s="3">
        <f>IF($A57&gt;='FG1125way_Regular Symbol(2wild)'!D$16,"",IF(B57=0,"",IF(OR(B57=$BQ$1,B57=$BR$1,B58=$BQ$1,B58=$BR$1,B59=$BQ$1,B59=$BR$1),0,1)))</f>
        <v>1</v>
      </c>
      <c r="BR57" s="3">
        <f>IF($A57&gt;='FG1125way_Regular Symbol(2wild)'!E$16,"",IF(C57=0,"",IF(OR(C57=$BQ$1,C57=$BR$1,C58=$BQ$1,C58=$BR$1,C59=$BQ$1,C59=$BR$1),0,1)))</f>
        <v>1</v>
      </c>
      <c r="BS57" s="3">
        <f>IF($A57&gt;='FG1125way_Regular Symbol(2wild)'!F$16,"",IF(D57=0,"",IF(OR(D57=$BQ$1,D57=$BR$1,D58=$BQ$1,D58=$BR$1,D59=$BQ$1,D59=$BR$1,D60=$BQ$1,D60=$BR$1,D61=$BQ$1,D61=$BR$1),0,1)))</f>
        <v>1</v>
      </c>
      <c r="BT57" s="3">
        <f>IF($A57&gt;='FG1125way_Regular Symbol(2wild)'!G$16,"",IF(E57=0,"",IF(OR(E57=$BQ$1,E57=$BR$1,E58=$BQ$1,E58=$BR$1,E59=$BQ$1,E59=$BR$1,E60=$BQ$1,E60=$BR$1,E61=$BQ$1,E61=$BR$1),0,1)))</f>
        <v>0</v>
      </c>
      <c r="BU57" s="3">
        <f>IF($A57&gt;='FG1125way_Regular Symbol(2wild)'!H$16,"",IF(F57=0,"",IF(OR(F57=$BQ$1,F57=$BR$1,F58=$BQ$1,F58=$BR$1,F59=$BQ$1,F59=$BR$1,F60=$BQ$1,F60=$BR$1,F61=$BQ$1,F61=$BR$1),0,1)))</f>
        <v>1</v>
      </c>
      <c r="BW57" s="3">
        <f>IF($A57&gt;='FG1125way_Regular Symbol(2wild)'!D$16,"",IF(B57=0,"",IF(OR(B57=$BW$1,B58=$BW$1,B59=$BW$1,B57=$BX$1,B58=$BX$1,B59=$BX$1),0,1)))</f>
        <v>1</v>
      </c>
      <c r="BX57" s="3">
        <f>IF($A57&gt;='FG1125way_Regular Symbol(2wild)'!E$16,"",IF(C57=0,"",IF(OR(C57=$BW$1,C58=$BW$1,C59=$BW$1,C57=$BX$1,C58=$BX$1,C59=$BX$1),0,1)))</f>
        <v>1</v>
      </c>
      <c r="BY57" s="3">
        <f>IF($A57&gt;='FG1125way_Regular Symbol(2wild)'!F$16,"",IF(D57=0,"",IF(OR(D57=$BW$1,D58=$BW$1,D59=$BW$1,D57=$BX$1,D58=$BX$1,D59=$BX$1,D60=$BW$1,D60=$BX$1,D61=$BW$1,D61=$BX$1),0,1)))</f>
        <v>1</v>
      </c>
      <c r="BZ57" s="3">
        <f>IF($A57&gt;='FG1125way_Regular Symbol(2wild)'!G$16,"",IF(E57=0,"",IF(OR(E57=$BW$1,E58=$BW$1,E59=$BW$1,E57=$BX$1,E58=$BX$1,E59=$BX$1,E60=$BW$1,E60=$BX$1,E61=$BW$1,E61=$BX$1),0,1)))</f>
        <v>1</v>
      </c>
      <c r="CA57" s="3">
        <f>IF($A57&gt;='FG1125way_Regular Symbol(2wild)'!H$16,"",IF(F57=0,"",IF(OR(F57=$BW$1,F58=$BW$1,F59=$BW$1,F57=$BX$1,F58=$BX$1,F59=$BX$1,F60=$BW$1,F60=$BX$1,F61=$BW$1,F61=$BX$1),0,1)))</f>
        <v>0</v>
      </c>
      <c r="CC57" s="3">
        <f>IF($A57&gt;='FG1125way_Regular Symbol(2wild)'!D$16,"",IF(B57=0,"",IF(OR(B57=$BW$1,B58=$BW$1,B59=$BW$1,B57=$CD$1,B58=$CD$1,B59=$CD$1),0,1)))</f>
        <v>1</v>
      </c>
      <c r="CD57" s="3">
        <f>IF($A57&gt;='FG1125way_Regular Symbol(2wild)'!E$16,"",IF(C57=0,"",IF(OR(C57=$BW$1,C58=$BW$1,C59=$BW$1,C57=$CD$1,C58=$CD$1,C59=$CD$1),0,1)))</f>
        <v>1</v>
      </c>
      <c r="CE57" s="3">
        <f>IF($A57&gt;='FG1125way_Regular Symbol(2wild)'!F$16,"",IF(D57=0,"",IF(OR(D57=$BW$1,D58=$BW$1,D59=$BW$1,D57=$CD$1,D58=$CD$1,D59=$CD$1,D60=$BW$1,D60=$CD$1,D61=$BW$1,D61=$CD$1),0,1)))</f>
        <v>1</v>
      </c>
      <c r="CF57" s="3">
        <f>IF($A57&gt;='FG1125way_Regular Symbol(2wild)'!G$16,"",IF(E57=0,"",IF(OR(E57=$BW$1,E58=$BW$1,E59=$BW$1,E57=$CD$1,E58=$CD$1,E59=$CD$1,E60=$BW$1,E60=$CD$1,E61=$BW$1,E61=$CD$1),0,1)))</f>
        <v>0</v>
      </c>
      <c r="CG57" s="3">
        <f>IF($A57&gt;='FG1125way_Regular Symbol(2wild)'!H$16,"",IF(F57=0,"",IF(OR(F57=$BW$1,F58=$BW$1,F59=$BW$1,F57=$CD$1,F58=$CD$1,F59=$CD$1,F60=$BW$1,F60=$CD$1,F61=$BW$1,F61=$CD$1),0,1)))</f>
        <v>1</v>
      </c>
      <c r="CI57" s="3">
        <f>IF($A57&gt;='FG1125way_Regular Symbol(2wild)'!D$16,"",IF(B57=0,"",IF(OR(B57=$BW$1,B58=$BW$1,B59=$BW$1,B57=$CJ$1,B58=$CJ$1,B59=$CJ$1),0,1)))</f>
        <v>1</v>
      </c>
      <c r="CJ57" s="3">
        <f>IF($A57&gt;='FG1125way_Regular Symbol(2wild)'!E$16,"",IF(C57=0,"",IF(OR(C57=$BW$1,C58=$BW$1,C59=$BW$1,C57=$CJ$1,C58=$CJ$1,C59=$CJ$1),0,1)))</f>
        <v>1</v>
      </c>
      <c r="CK57" s="3">
        <f>IF($A57&gt;='FG1125way_Regular Symbol(2wild)'!F$16,"",IF(D57=0,"",IF(OR(D57=$BW$1,D58=$BW$1,D59=$BW$1,D57=$CJ$1,D58=$CJ$1,D59=$CJ$1,D60=$BW$1,D60=$CJ$1,D61=$BW$1,D61=$CJ$1),0,1)))</f>
        <v>1</v>
      </c>
      <c r="CL57" s="3">
        <f>IF($A57&gt;='FG1125way_Regular Symbol(2wild)'!G$16,"",IF(E57=0,"",IF(OR(E57=$BW$1,E58=$BW$1,E59=$BW$1,E57=$CJ$1,E58=$CJ$1,E59=$CJ$1,E60=$BW$1,E60=$CJ$1,E61=$BW$1,E61=$CJ$1),0,1)))</f>
        <v>0</v>
      </c>
      <c r="CM57" s="3">
        <f>IF($A57&gt;='FG1125way_Regular Symbol(2wild)'!H$16,"",IF(F57=0,"",IF(OR(F57=$BW$1,F58=$BW$1,F59=$BW$1,F57=$CJ$1,F58=$CJ$1,F59=$CJ$1,F60=$BW$1,F60=$CJ$1,F61=$BW$1,F61=$CJ$1),0,1)))</f>
        <v>0</v>
      </c>
      <c r="CO57" s="3">
        <f>IF($A57&gt;='FG1125way_Regular Symbol(2wild)'!D$16,"",IF(B57=0,"",IF(OR(B57=$BW$1,B58=$BW$1,B59=$BW$1,B57=$CP$1,B58=$CP$1,B59=$CP$1),0,1)))</f>
        <v>1</v>
      </c>
      <c r="CP57" s="3">
        <f>IF($A57&gt;='FG1125way_Regular Symbol(2wild)'!E$16,"",IF(C57=0,"",IF(OR(C57=$BW$1,C58=$BW$1,C59=$BW$1,C57=$CP$1,C58=$CP$1,C59=$CP$1),0,1)))</f>
        <v>0</v>
      </c>
      <c r="CQ57" s="3">
        <f>IF($A57&gt;='FG1125way_Regular Symbol(2wild)'!F$16,"",IF(D57=0,"",IF(OR(D57=$BW$1,D58=$BW$1,D59=$BW$1,D57=$CP$1,D58=$CP$1,D59=$CP$1,D60=$BW$1,D60=$CP$1,D61=$BW$1,D61=$CP$1),0,1)))</f>
        <v>1</v>
      </c>
      <c r="CR57" s="3">
        <f>IF($A57&gt;='FG1125way_Regular Symbol(2wild)'!G$16,"",IF(E57=0,"",IF(OR(E57=$BW$1,E58=$BW$1,E59=$BW$1,E57=$CP$1,E58=$CP$1,E59=$CP$1,E60=$BW$1,E60=$CP$1,E61=$BW$1,E61=$CP$1),0,1)))</f>
        <v>1</v>
      </c>
      <c r="CS57" s="3">
        <f>IF($A57&gt;='FG1125way_Regular Symbol(2wild)'!H$16,"",IF(F57=0,"",IF(OR(F57=$BW$1,F58=$BW$1,F59=$BW$1,F57=$CP$1,F58=$CP$1,F59=$CP$1,F60=$BW$1,F60=$CP$1,F61=$BW$1,F61=$CP$1),0,1)))</f>
        <v>1</v>
      </c>
      <c r="CU57" s="3">
        <f>IF($A57&gt;='FG1125way_Regular Symbol(2wild)'!D$16,"",IF(B57=0,"",IF(OR(B57=$BW$1,B58=$BW$1,B59=$BW$1,B57=$CV$1,B58=$CV$1,B59=$CV$1),0,1)))</f>
        <v>1</v>
      </c>
      <c r="CV57" s="3">
        <f>IF($A57&gt;='FG1125way_Regular Symbol(2wild)'!E$16,"",IF(C57=0,"",IF(OR(C57=$BW$1,C58=$BW$1,C59=$BW$1,C57=$CV$1,C58=$CV$1,C59=$CV$1),0,1)))</f>
        <v>1</v>
      </c>
      <c r="CW57" s="3">
        <f>IF($A57&gt;='FG1125way_Regular Symbol(2wild)'!F$16,"",IF(D57=0,"",IF(OR(D57=$BW$1,D58=$BW$1,D59=$BW$1,D57=$CV$1,D58=$CV$1,D59=$CV$1,D60=$BW$1,D60=$CV$1,D61=$BW$1,D61=$CV$1),0,1)))</f>
        <v>1</v>
      </c>
      <c r="CX57" s="3">
        <f>IF($A57&gt;='FG1125way_Regular Symbol(2wild)'!G$16,"",IF(E57=0,"",IF(OR(E57=$BW$1,E58=$BW$1,E59=$BW$1,E57=$CV$1,E58=$CV$1,E59=$CV$1,E60=$BW$1,E60=$CV$1,E61=$BW$1,E61=$CV$1),0,1)))</f>
        <v>1</v>
      </c>
      <c r="CY57" s="3">
        <f>IF($A57&gt;='FG1125way_Regular Symbol(2wild)'!H$16,"",IF(F57=0,"",IF(OR(F57=$BW$1,F58=$BW$1,F59=$BW$1,F57=$CV$1,F58=$CV$1,F59=$CV$1,F60=$BW$1,F60=$CV$1,F61=$BW$1,F61=$CV$1),0,1)))</f>
        <v>1</v>
      </c>
    </row>
    <row r="58" spans="1:103">
      <c r="A58" s="337">
        <f>IF('FG_243way_Regular Symbol'!L57="","",'FG_243way_Regular Symbol'!L57)</f>
        <v>54</v>
      </c>
      <c r="B58" s="191" t="str">
        <f>IF('FG_576way_Regular Symbol(2wild)'!Q57="",
IF($A58-'FG_576way_Regular Symbol(2wild)'!D$16&gt;='FG_1125way_RegularＸ_W()'!B$2-1,"",VLOOKUP($A58-'FG_243way_Regular Symbol'!D$16,'FG_576way_Regular Symbol(2wild)'!$P$3:$U$99,'FG_1125way_RegularＸ_W()'!B$3+1,FALSE)),
'FG_576way_Regular Symbol(2wild)'!Q57)</f>
        <v>M1</v>
      </c>
      <c r="C58" s="191" t="str">
        <f>IF('FG_576way_Regular Symbol(2wild)'!R57="",
IF($A58-'FG_576way_Regular Symbol(2wild)'!E$16&gt;='FG_1125way_RegularＸ_W()'!C$2-1,"",VLOOKUP($A58-'FG_243way_Regular Symbol'!E$16,'FG_576way_Regular Symbol(2wild)'!$P$3:$U$99,'FG_1125way_RegularＸ_W()'!C$3+1,FALSE)),
'FG_576way_Regular Symbol(2wild)'!R57)</f>
        <v>M5</v>
      </c>
      <c r="D58" s="191" t="str">
        <f>IF('FG_576way_Regular Symbol(2wild)'!S57="",
IF($A58-'FG_576way_Regular Symbol(2wild)'!F$16&gt;='FG_1125way_RegularＸ_W()'!D$2-1,"",VLOOKUP($A58-'FG_243way_Regular Symbol'!F$16,'FG_576way_Regular Symbol(2wild)'!$P$3:$U$99,'FG_1125way_RegularＸ_W()'!D$3+1,FALSE)),
'FG_576way_Regular Symbol(2wild)'!S57)</f>
        <v>S1</v>
      </c>
      <c r="E58" s="191" t="str">
        <f>IF('FG_576way_Regular Symbol(2wild)'!T57="",
IF($A58-'FG_576way_Regular Symbol(2wild)'!G$16&gt;='FG_1125way_RegularＸ_W()'!E$2-1,"",VLOOKUP($A58-'FG_243way_Regular Symbol'!G$16,'FG_576way_Regular Symbol(2wild)'!$P$3:$U$99,'FG_1125way_RegularＸ_W()'!E$3+1,FALSE)),
'FG_576way_Regular Symbol(2wild)'!T57)</f>
        <v>A</v>
      </c>
      <c r="F58" s="191" t="str">
        <f>IF('FG_576way_Regular Symbol(2wild)'!U57="",
IF($A58-'FG_576way_Regular Symbol(2wild)'!H$16&gt;='FG_1125way_RegularＸ_W()'!F$2-1,"",VLOOKUP($A58-'FG_243way_Regular Symbol'!H$16,'FG_576way_Regular Symbol(2wild)'!$P$3:$U$99,'FG_1125way_RegularＸ_W()'!F$3+1,FALSE)),
'FG_576way_Regular Symbol(2wild)'!U57)</f>
        <v>BN</v>
      </c>
      <c r="N58" s="363">
        <f t="shared" si="1"/>
        <v>54</v>
      </c>
      <c r="O58" s="344">
        <f>IF($A58&gt;='FG1125way_Regular Symbol(2wild)'!D$16,"",IF(B58="","",IF(OR(B58=$O$1,B58=$P$1,B59=$O$1,B59=$P$1,B60=$O$1,B60=$P$1),0,1)))</f>
        <v>0</v>
      </c>
      <c r="P58" s="344">
        <f>IF($A58&gt;='FG1125way_Regular Symbol(2wild)'!E$16,"",IF(C58="","",IF(OR(C58=$O$1,C58=$P$1,C59=$O$1,C59=$P$1,C60=$O$1,C60=$P$1),0,1)))</f>
        <v>1</v>
      </c>
      <c r="Q58" s="344">
        <f>IF($A58&gt;='FG1125way_Regular Symbol(2wild)'!F$16,"",IF(D58="","",IF(OR(D58=$O$1,D58=$P$1,D59=$O$1,D59=$P$1,D60=$O$1,D60=$P$1,D61=$O$1,D61=$P$1,D62=$O$1,D62=$P$1),0,1)))</f>
        <v>0</v>
      </c>
      <c r="R58" s="344">
        <f>IF($A58&gt;='FG1125way_Regular Symbol(2wild)'!G$16,"",IF(E58="","",IF(OR(E58=$O$1,E58=$P$1,E59=$O$1,E59=$P$1,E60=$O$1,E60=$P$1,E61=$O$1,E61=$P$1,E62=$O$1,E62=$P$1),0,1)))</f>
        <v>0</v>
      </c>
      <c r="S58" s="344">
        <f>IF($A58&gt;='FG1125way_Regular Symbol(2wild)'!H$16,"",IF(F58="","",IF(OR(F58=$O$1,F58=$P$1,F59=$O$1,F59=$P$1,F60=$O$1,F60=$P$1,F61=$O$1,F61=$P$1,F62=$O$1,F62=$P$1),0,1)))</f>
        <v>1</v>
      </c>
      <c r="U58" s="344">
        <f>IF($A58&gt;='FG1125way_Regular Symbol(2wild)'!D$16,"",IF(B58=0,"",IF(OR(B58=$U$1,B58=$V$1,B59=$U$1,B59=$V$1,B60=$U$1,B60=$V$1),0,1)))</f>
        <v>1</v>
      </c>
      <c r="V58" s="344">
        <f>IF($A58&gt;='FG1125way_Regular Symbol(2wild)'!E$16,"",IF(C58=0,"",IF(OR(C58=$U$1,C58=$V$1,C59=$U$1,C59=$V$1,C60=$U$1,C60=$V$1),0,1)))</f>
        <v>0</v>
      </c>
      <c r="W58" s="3">
        <f>IF($A58&gt;='FG1125way_Regular Symbol(2wild)'!F$16,"",IF(D58=0,"",IF(OR(D58=$U$1,D58=$V$1,D59=$U$1,D59=$V$1,D60=$U$1,D60=$V$1,D61=$U$1,D61=$V$1,D62=$U$1,D62=$V$1),0,1)))</f>
        <v>1</v>
      </c>
      <c r="X58" s="3">
        <f>IF($A58&gt;='FG1125way_Regular Symbol(2wild)'!G$16,"",IF(E58=0,"",IF(OR(E58=$U$1,E58=$V$1,E59=$U$1,E59=$V$1,E60=$U$1,E60=$V$1,E61=$U$1,E61=$V$1,E62=$U$1,E62=$V$1),0,1)))</f>
        <v>0</v>
      </c>
      <c r="Y58" s="3">
        <f>IF($A58&gt;='FG1125way_Regular Symbol(2wild)'!H$16,"",IF(F58=0,"",IF(OR(F58=$U$1,F58=$V$1,F59=$U$1,F59=$V$1,F60=$U$1,F60=$V$1,F61=$U$1,F61=$V$1,F62=$U$1,F62=$V$1),0,1)))</f>
        <v>0</v>
      </c>
      <c r="AA58" s="344">
        <f>IF($A58&gt;='FG1125way_Regular Symbol(2wild)'!D$16,"",IF(B58=0,"",IF(OR(B58=$AA$1,B58=$AB$1,B59=$AA$1,B59=$AB$1,B60=$AA$1,,B60=$AB$1),0,1)))</f>
        <v>1</v>
      </c>
      <c r="AB58" s="344">
        <f>IF($A58&gt;='FG1125way_Regular Symbol(2wild)'!E$16,"",IF(C58=0,"",IF(OR(C58=$AA$1,C58=$AB$1,C59=$AA$1,C59=$AB$1,C60=$AA$1,,C60=$AB$1),0,1)))</f>
        <v>1</v>
      </c>
      <c r="AC58" s="3">
        <f>IF($A58&gt;='FG1125way_Regular Symbol(2wild)'!F$16,"",IF(D58=0,"",IF(OR(D58=$AA$1,D58=$AB$1,D59=$AA$1,D59=$AB$1,D60=$AA$1,D60=$AB$1,D61=$AA$1,D61=$AB$1,D62=$AA$1,D62=$AB$1),0,1)))</f>
        <v>1</v>
      </c>
      <c r="AD58" s="3">
        <f>IF($A58&gt;='FG1125way_Regular Symbol(2wild)'!G$16,"",IF(E58=0,"",IF(OR(E58=$AA$1,E58=$AB$1,E59=$AA$1,E59=$AB$1,E60=$AA$1,E60=$AB$1,E61=$AA$1,E61=$AB$1,E62=$AA$1,E62=$AB$1),0,1)))</f>
        <v>1</v>
      </c>
      <c r="AE58" s="3">
        <f>IF($A58&gt;='FG1125way_Regular Symbol(2wild)'!H$16,"",IF(F58=0,"",IF(OR(F58=$AA$1,F58=$AB$1,F59=$AA$1,F59=$AB$1,F60=$AA$1,F60=$AB$1,F61=$AA$1,F61=$AB$1,F62=$AA$1,F62=$AB$1),0,1)))</f>
        <v>0</v>
      </c>
      <c r="AG58" s="344">
        <f>IF($A58&gt;='FG1125way_Regular Symbol(2wild)'!D$16,"",IF(B58=0,"",IF(OR(B58=$AG$1,B58=$AH$1,B59=$AG$1,B59=$AH$1,B60=$AG$1,B60=$AH$1),0,1)))</f>
        <v>1</v>
      </c>
      <c r="AH58" s="344">
        <f>IF($A58&gt;='FG1125way_Regular Symbol(2wild)'!E$16,"",IF(C58=0,"",IF(OR(C58=$AG$1,C58=$AH$1,C59=$AG$1,C59=$AH$1,C60=$AG$1,C60=$AH$1),0,1)))</f>
        <v>1</v>
      </c>
      <c r="AI58" s="3">
        <f>IF($A58&gt;='FG1125way_Regular Symbol(2wild)'!F$16,"",IF(D58=0,"",IF(OR(D58=$AG$1,D58=$AH$1,D59=$AG$1,D59=$AH$1,D60=$AG$1,D60=$AH$1,D61=$AG$1,D61=$AH$1,D62=$AG$1,D62=$AH$1),0,1)))</f>
        <v>0</v>
      </c>
      <c r="AJ58" s="3">
        <f>IF($A58&gt;='FG1125way_Regular Symbol(2wild)'!G$16,"",IF(E58=0,"",IF(OR(E58=$AG$1,E58=$AH$1,E59=$AG$1,E59=$AH$1,E60=$AG$1,E60=$AH$1,E61=$AG$1,E61=$AH$1,E62=$AG$1,E62=$AH$1),0,1)))</f>
        <v>1</v>
      </c>
      <c r="AK58" s="3">
        <f>IF($A58&gt;='FG1125way_Regular Symbol(2wild)'!H$16,"",IF(F58=0,"",IF(OR(F58=$AG$1,F58=$AH$1,F59=$AG$1,F59=$AH$1,F60=$AG$1,F60=$AH$1,F61=$AG$1,F61=$AH$1,F62=$AG$1,F62=$AH$1),0,1)))</f>
        <v>1</v>
      </c>
      <c r="AM58" s="344">
        <f>IF($A58&gt;='FG1125way_Regular Symbol(2wild)'!D$16,"",IF(B58=0,"",IF(OR(B58=$AM$1,B58=$AN$1,B59=$AM$1,B59=$AN$1,B60=$AM$1,B60=$AN$1),0,1)))</f>
        <v>1</v>
      </c>
      <c r="AN58" s="344">
        <f>IF($A58&gt;='FG1125way_Regular Symbol(2wild)'!E$16,"",IF(C58=0,"",IF(OR(C58=$AM$1,C58=$AN$1,C59=$AM$1,C59=$AN$1,C60=$AM$1,C60=$AN$1),0,1)))</f>
        <v>0</v>
      </c>
      <c r="AO58" s="3">
        <f>IF($A58&gt;='FG1125way_Regular Symbol(2wild)'!F$16,"",IF(D58=0,"",IF(OR(D58=$AM$1,D58=$AN$1,D59=$AM$1,D59=$AN$1,D60=$AM$1,D60=$AN$1,D61=$AM$1,D61=$AN$1,D62=$AM$1,D62=$AN$1),0,1)))</f>
        <v>0</v>
      </c>
      <c r="AP58" s="3">
        <f>IF($A58&gt;='FG1125way_Regular Symbol(2wild)'!G$16,"",IF(E58=0,"",IF(OR(E58=$AM$1,E58=$AN$1,E59=$AM$1,E59=$AN$1,E60=$AM$1,E60=$AN$1,E61=$AM$1,E61=$AN$1,E62=$AM$1,E62=$AN$1),0,1)))</f>
        <v>1</v>
      </c>
      <c r="AQ58" s="3">
        <f>IF($A58&gt;='FG1125way_Regular Symbol(2wild)'!H$16,"",IF(F58=0,"",IF(OR(F58=$AM$1,F58=$AN$1,F59=$AM$1,F59=$AN$1,F60=$AM$1,F60=$AN$1,F61=$AM$1,F61=$AN$1,F62=$AM$1,F62=$AN$1),0,1)))</f>
        <v>1</v>
      </c>
      <c r="AS58" s="344">
        <f>IF($A58&gt;='FG1125way_Regular Symbol(2wild)'!D$16,"",IF(B58=0,"",IF(OR(B58=$AM$1,B58=$AT$1,B59=$AM$1,B59=$AT$1,B60=$AM$1,B60=$AT$1),0,1)))</f>
        <v>1</v>
      </c>
      <c r="AT58" s="344">
        <f>IF($A58&gt;='FG1125way_Regular Symbol(2wild)'!E$16,"",IF(C58=0,"",IF(OR(C58=$AM$1,C58=$AT$1,C59=$AM$1,C59=$AT$1,C60=$AM$1,C60=$AT$1),0,1)))</f>
        <v>1</v>
      </c>
      <c r="AU58" s="3">
        <f>IF($A58&gt;='FG1125way_Regular Symbol(2wild)'!F$16,"",IF(D58=0,"",IF(OR(D58=$AM$1,D58=$AT$1,D59=$AM$1,D59=$AT$1,D60=$AM$1,D60=$AT$1,D61=$AM$1,D61=$AT$1,D62=$AM$1,D62=$AT$1),0,1)))</f>
        <v>1</v>
      </c>
      <c r="AV58" s="3">
        <f>IF($A58&gt;='FG1125way_Regular Symbol(2wild)'!G$16,"",IF(E58=0,"",IF(OR(E58=$AM$1,E58=$AT$1,E59=$AM$1,E59=$AT$1,E60=$AM$1,E60=$AT$1,E61=$AM$1,E61=$AT$1,E62=$AM$1,E62=$AT$1),0,1)))</f>
        <v>1</v>
      </c>
      <c r="AW58" s="3">
        <f>IF($A58&gt;='FG1125way_Regular Symbol(2wild)'!H$16,"",IF(F58=0,"",IF(OR(F58=$AM$1,F58=$AT$1,F59=$AM$1,F59=$AT$1,F60=$AM$1,F60=$AT$1,F61=$AM$1,F61=$AT$1,F62=$AM$1,F62=$AT$1),0,1)))</f>
        <v>1</v>
      </c>
      <c r="AY58" s="344">
        <f>IF($A58&gt;='FG1125way_Regular Symbol(2wild)'!D$16,"",IF(B58=0,"",IF(OR(B58=$AM$1,B58=$AZ$1,B59=$AM$1,B59=$AZ$1,B60=$AM$1,B60=$AZ$1),0,1)))</f>
        <v>1</v>
      </c>
      <c r="AZ58" s="344">
        <f>IF($A58&gt;='FG1125way_Regular Symbol(2wild)'!E$16,"",IF(C58=0,"",IF(OR(C58=$AM$1,C58=$AZ$1,C59=$AM$1,C59=$AZ$1,C60=$AM$1,C60=$AZ$1),0,1)))</f>
        <v>1</v>
      </c>
      <c r="BA58" s="3">
        <f>IF($A58&gt;='FG1125way_Regular Symbol(2wild)'!F$16,"",IF(D58=0,"",IF(OR(D58=$AM$1,D58=$AZ$1,D59=$AM$1,D59=$AZ$1,D60=$AM$1,D60=$AZ$1,D61=$AM$1,D61=$AZ$1,D62=$AM$1,D62=$AZ$1),0,1)))</f>
        <v>1</v>
      </c>
      <c r="BB58" s="3">
        <f>IF($A58&gt;='FG1125way_Regular Symbol(2wild)'!G$16,"",IF(E58=0,"",IF(OR(E58=$AM$1,E58=$AZ$1,E59=$AM$1,E59=$AZ$1,E60=$AM$1,E60=$AZ$1,E61=$AM$1,E61=$AZ$1,E62=$AM$1,E62=$AZ$1),0,1)))</f>
        <v>1</v>
      </c>
      <c r="BC58" s="3">
        <f>IF($A58&gt;='FG1125way_Regular Symbol(2wild)'!H$16,"",IF(F58=0,"",IF(OR(F58=$AM$1,F58=$AZ$1,F59=$AM$1,F59=$AZ$1,F60=$AM$1,F60=$AZ$1,F61=$AM$1,F61=$AZ$1,F62=$AM$1,F62=$AZ$1),0,1)))</f>
        <v>0</v>
      </c>
      <c r="BE58" s="344">
        <f>IF($A58&gt;='FG_576way_Regular Symbol(2wild)'!D$16,"",IF(B58=0,"",IF(OR(B58=$AM$1,B58=$BF$1,B59=$AM$1,B59=$BF$1,B60=$AM$1,B60=$BF$1),0,1)))</f>
        <v>1</v>
      </c>
      <c r="BF58" s="344">
        <f>IF($A58&gt;='FG_576way_Regular Symbol(2wild)'!E$16,"",IF(C58=0,"",IF(OR(C58=$AM$1,C58=$BF$1,C59=$AM$1,C59=$BF$1,C60=$AM$1,C60=$BF$1),0,1)))</f>
        <v>1</v>
      </c>
      <c r="BG58" s="3">
        <f>IF($A58&gt;='FG_576way_Regular Symbol(2wild)'!F$16,"",IF(D58=0,"",IF(OR(D58=$AM$1,D58=$BF$1,D59=$AM$1,D59=$BF$1,D60=$AM$1,D60=$BF$1,D61=$AM$1,D61=$BF$1,D62=$AM$1,D62=$BF$1),0,1)))</f>
        <v>1</v>
      </c>
      <c r="BH58" s="3">
        <f>IF($A58&gt;='FG_576way_Regular Symbol(2wild)'!G$16,"",IF(E58=0,"",IF(OR(E58=$AM$1,E58=$BF$1,E59=$AM$1,E59=$BF$1,E60=$AM$1,E60=$BF$1,E61=$AM$1,E61=$BF$1,E62=$AM$1,E62=$BF$1),0,1)))</f>
        <v>1</v>
      </c>
      <c r="BI58" s="3">
        <f>IF($A58&gt;='FG_576way_Regular Symbol(2wild)'!H$16,"",IF(F58=0,"",IF(OR(F58=$AM$1,F58=$BF$1,F59=$AM$1,F59=$BF$1,F60=$AM$1,F60=$BF$1,F61=$AM$1,F61=$BF$1,F62=$AM$1,F62=$BF$1),0,1)))</f>
        <v>1</v>
      </c>
      <c r="BK58" s="344">
        <f>IF($A58&gt;='FG_576way_Regular Symbol(2wild)'!D$16,"",IF(B58=0,"",IF(OR(B58=$AM$1,B58=$BL$1,B59=$AM$1,B59=$BL$1,B60=$AM$1,B60=$BL$1),0,1)))</f>
        <v>1</v>
      </c>
      <c r="BL58" s="344">
        <f>IF($A58&gt;='FG_576way_Regular Symbol(2wild)'!E$16,"",IF(C58=0,"",IF(OR(C58=$AM$1,C58=$BL$1,C59=$AM$1,C59=$BL$1,C60=$AM$1,C60=$BL$1),0,1)))</f>
        <v>1</v>
      </c>
      <c r="BM58" s="3">
        <f>IF($A58&gt;='FG_576way_Regular Symbol(2wild)'!F$16,"",IF(D58=0,"",IF(OR(D58=$AM$1,D58=$BL$1,D59=$AM$1,D59=$BL$1,D60=$AM$1,D60=$BL$1,D61=$AM$1,D61=$BL$1),0,1)))</f>
        <v>1</v>
      </c>
      <c r="BN58" s="3">
        <f>IF($A58&gt;='FG_576way_Regular Symbol(2wild)'!G$16,"",IF(E58=0,"",IF(OR(E58=$AM$1,E58=$BL$1,E59=$AM$1,E59=$BL$1,E60=$AM$1,E60=$BL$1,E61=$AM$1,E61=$BL$1),0,1)))</f>
        <v>1</v>
      </c>
      <c r="BO58" s="3">
        <f>IF($A58&gt;='FG_576way_Regular Symbol(2wild)'!H$16,"",IF(F58=0,"",IF(OR(F58=$AM$1,F58=$BL$1,F59=$AM$1,F59=$BL$1,F60=$AM$1,F60=$BL$1,F61=$AM$1,F61=$BL$1),0,1)))</f>
        <v>1</v>
      </c>
      <c r="BQ58" s="3">
        <f>IF($A58&gt;='FG1125way_Regular Symbol(2wild)'!D$16,"",IF(B58=0,"",IF(OR(B58=$BQ$1,B58=$BR$1,B59=$BQ$1,B59=$BR$1,B60=$BQ$1,B60=$BR$1),0,1)))</f>
        <v>1</v>
      </c>
      <c r="BR58" s="3">
        <f>IF($A58&gt;='FG1125way_Regular Symbol(2wild)'!E$16,"",IF(C58=0,"",IF(OR(C58=$BQ$1,C58=$BR$1,C59=$BQ$1,C59=$BR$1,C60=$BQ$1,C60=$BR$1),0,1)))</f>
        <v>1</v>
      </c>
      <c r="BS58" s="3">
        <f>IF($A58&gt;='FG1125way_Regular Symbol(2wild)'!F$16,"",IF(D58=0,"",IF(OR(D58=$BQ$1,D58=$BR$1,D59=$BQ$1,D59=$BR$1,D60=$BQ$1,D60=$BR$1,D61=$BQ$1,D61=$BR$1,D62=$BQ$1,D62=$BR$1),0,1)))</f>
        <v>1</v>
      </c>
      <c r="BT58" s="3">
        <f>IF($A58&gt;='FG1125way_Regular Symbol(2wild)'!G$16,"",IF(E58=0,"",IF(OR(E58=$BQ$1,E58=$BR$1,E59=$BQ$1,E59=$BR$1,E60=$BQ$1,E60=$BR$1,E61=$BQ$1,E61=$BR$1,E62=$BQ$1,E62=$BR$1),0,1)))</f>
        <v>0</v>
      </c>
      <c r="BU58" s="3">
        <f>IF($A58&gt;='FG1125way_Regular Symbol(2wild)'!H$16,"",IF(F58=0,"",IF(OR(F58=$BQ$1,F58=$BR$1,F59=$BQ$1,F59=$BR$1,F60=$BQ$1,F60=$BR$1,F61=$BQ$1,F61=$BR$1,F62=$BQ$1,F62=$BR$1),0,1)))</f>
        <v>1</v>
      </c>
      <c r="BW58" s="3">
        <f>IF($A58&gt;='FG1125way_Regular Symbol(2wild)'!D$16,"",IF(B58=0,"",IF(OR(B58=$BW$1,B59=$BW$1,B60=$BW$1,B58=$BX$1,B59=$BX$1,B60=$BX$1),0,1)))</f>
        <v>1</v>
      </c>
      <c r="BX58" s="3">
        <f>IF($A58&gt;='FG1125way_Regular Symbol(2wild)'!E$16,"",IF(C58=0,"",IF(OR(C58=$BW$1,C59=$BW$1,C60=$BW$1,C58=$BX$1,C59=$BX$1,C60=$BX$1),0,1)))</f>
        <v>1</v>
      </c>
      <c r="BY58" s="3">
        <f>IF($A58&gt;='FG1125way_Regular Symbol(2wild)'!F$16,"",IF(D58=0,"",IF(OR(D58=$BW$1,D59=$BW$1,D60=$BW$1,D58=$BX$1,D59=$BX$1,D60=$BX$1,D61=$BW$1,D61=$BX$1,D62=$BW$1,D62=$BX$1),0,1)))</f>
        <v>1</v>
      </c>
      <c r="BZ58" s="3">
        <f>IF($A58&gt;='FG1125way_Regular Symbol(2wild)'!G$16,"",IF(E58=0,"",IF(OR(E58=$BW$1,E59=$BW$1,E60=$BW$1,E58=$BX$1,E59=$BX$1,E60=$BX$1,E61=$BW$1,E61=$BX$1,E62=$BW$1,E62=$BX$1),0,1)))</f>
        <v>1</v>
      </c>
      <c r="CA58" s="3">
        <f>IF($A58&gt;='FG1125way_Regular Symbol(2wild)'!H$16,"",IF(F58=0,"",IF(OR(F58=$BW$1,F59=$BW$1,F60=$BW$1,F58=$BX$1,F59=$BX$1,F60=$BX$1,F61=$BW$1,F61=$BX$1,F62=$BW$1,F62=$BX$1),0,1)))</f>
        <v>0</v>
      </c>
      <c r="CC58" s="3">
        <f>IF($A58&gt;='FG1125way_Regular Symbol(2wild)'!D$16,"",IF(B58=0,"",IF(OR(B58=$BW$1,B59=$BW$1,B60=$BW$1,B58=$CD$1,B59=$CD$1,B60=$CD$1),0,1)))</f>
        <v>0</v>
      </c>
      <c r="CD58" s="3">
        <f>IF($A58&gt;='FG1125way_Regular Symbol(2wild)'!E$16,"",IF(C58=0,"",IF(OR(C58=$BW$1,C59=$BW$1,C60=$BW$1,C58=$CD$1,C59=$CD$1,C60=$CD$1),0,1)))</f>
        <v>1</v>
      </c>
      <c r="CE58" s="3">
        <f>IF($A58&gt;='FG1125way_Regular Symbol(2wild)'!F$16,"",IF(D58=0,"",IF(OR(D58=$BW$1,D59=$BW$1,D60=$BW$1,D58=$CD$1,D59=$CD$1,D60=$CD$1,D61=$BW$1,D61=$CD$1,D62=$BW$1,D62=$CD$1),0,1)))</f>
        <v>1</v>
      </c>
      <c r="CF58" s="3">
        <f>IF($A58&gt;='FG1125way_Regular Symbol(2wild)'!G$16,"",IF(E58=0,"",IF(OR(E58=$BW$1,E59=$BW$1,E60=$BW$1,E58=$CD$1,E59=$CD$1,E60=$CD$1,E61=$BW$1,E61=$CD$1,E62=$BW$1,E62=$CD$1),0,1)))</f>
        <v>0</v>
      </c>
      <c r="CG58" s="3">
        <f>IF($A58&gt;='FG1125way_Regular Symbol(2wild)'!H$16,"",IF(F58=0,"",IF(OR(F58=$BW$1,F59=$BW$1,F60=$BW$1,F58=$CD$1,F59=$CD$1,F60=$CD$1,F61=$BW$1,F61=$CD$1,F62=$BW$1,F62=$CD$1),0,1)))</f>
        <v>1</v>
      </c>
      <c r="CI58" s="3">
        <f>IF($A58&gt;='FG1125way_Regular Symbol(2wild)'!D$16,"",IF(B58=0,"",IF(OR(B58=$BW$1,B59=$BW$1,B60=$BW$1,B58=$CJ$1,B59=$CJ$1,B60=$CJ$1),0,1)))</f>
        <v>1</v>
      </c>
      <c r="CJ58" s="3">
        <f>IF($A58&gt;='FG1125way_Regular Symbol(2wild)'!E$16,"",IF(C58=0,"",IF(OR(C58=$BW$1,C59=$BW$1,C60=$BW$1,C58=$CJ$1,C59=$CJ$1,C60=$CJ$1),0,1)))</f>
        <v>1</v>
      </c>
      <c r="CK58" s="3">
        <f>IF($A58&gt;='FG1125way_Regular Symbol(2wild)'!F$16,"",IF(D58=0,"",IF(OR(D58=$BW$1,D59=$BW$1,D60=$BW$1,D58=$CJ$1,D59=$CJ$1,D60=$CJ$1,D61=$BW$1,D61=$CJ$1,D62=$BW$1,D62=$CJ$1),0,1)))</f>
        <v>0</v>
      </c>
      <c r="CL58" s="3">
        <f>IF($A58&gt;='FG1125way_Regular Symbol(2wild)'!G$16,"",IF(E58=0,"",IF(OR(E58=$BW$1,E59=$BW$1,E60=$BW$1,E58=$CJ$1,E59=$CJ$1,E60=$CJ$1,E61=$BW$1,E61=$CJ$1,E62=$BW$1,E62=$CJ$1),0,1)))</f>
        <v>1</v>
      </c>
      <c r="CM58" s="3">
        <f>IF($A58&gt;='FG1125way_Regular Symbol(2wild)'!H$16,"",IF(F58=0,"",IF(OR(F58=$BW$1,F59=$BW$1,F60=$BW$1,F58=$CJ$1,F59=$CJ$1,F60=$CJ$1,F61=$BW$1,F61=$CJ$1,F62=$BW$1,F62=$CJ$1),0,1)))</f>
        <v>0</v>
      </c>
      <c r="CO58" s="3">
        <f>IF($A58&gt;='FG1125way_Regular Symbol(2wild)'!D$16,"",IF(B58=0,"",IF(OR(B58=$BW$1,B59=$BW$1,B60=$BW$1,B58=$CP$1,B59=$CP$1,B60=$CP$1),0,1)))</f>
        <v>1</v>
      </c>
      <c r="CP58" s="3">
        <f>IF($A58&gt;='FG1125way_Regular Symbol(2wild)'!E$16,"",IF(C58=0,"",IF(OR(C58=$BW$1,C59=$BW$1,C60=$BW$1,C58=$CP$1,C59=$CP$1,C60=$CP$1),0,1)))</f>
        <v>0</v>
      </c>
      <c r="CQ58" s="3">
        <f>IF($A58&gt;='FG1125way_Regular Symbol(2wild)'!F$16,"",IF(D58=0,"",IF(OR(D58=$BW$1,D59=$BW$1,D60=$BW$1,D58=$CP$1,D59=$CP$1,D60=$CP$1,D61=$BW$1,D61=$CP$1,D62=$BW$1,D62=$CP$1),0,1)))</f>
        <v>1</v>
      </c>
      <c r="CR58" s="3">
        <f>IF($A58&gt;='FG1125way_Regular Symbol(2wild)'!G$16,"",IF(E58=0,"",IF(OR(E58=$BW$1,E59=$BW$1,E60=$BW$1,E58=$CP$1,E59=$CP$1,E60=$CP$1,E61=$BW$1,E61=$CP$1,E62=$BW$1,E62=$CP$1),0,1)))</f>
        <v>1</v>
      </c>
      <c r="CS58" s="3">
        <f>IF($A58&gt;='FG1125way_Regular Symbol(2wild)'!H$16,"",IF(F58=0,"",IF(OR(F58=$BW$1,F59=$BW$1,F60=$BW$1,F58=$CP$1,F59=$CP$1,F60=$CP$1,F61=$BW$1,F61=$CP$1,F62=$BW$1,F62=$CP$1),0,1)))</f>
        <v>1</v>
      </c>
      <c r="CU58" s="3">
        <f>IF($A58&gt;='FG1125way_Regular Symbol(2wild)'!D$16,"",IF(B58=0,"",IF(OR(B58=$BW$1,B59=$BW$1,B60=$BW$1,B58=$CV$1,B59=$CV$1,B60=$CV$1),0,1)))</f>
        <v>1</v>
      </c>
      <c r="CV58" s="3">
        <f>IF($A58&gt;='FG1125way_Regular Symbol(2wild)'!E$16,"",IF(C58=0,"",IF(OR(C58=$BW$1,C59=$BW$1,C60=$BW$1,C58=$CV$1,C59=$CV$1,C60=$CV$1),0,1)))</f>
        <v>1</v>
      </c>
      <c r="CW58" s="3">
        <f>IF($A58&gt;='FG1125way_Regular Symbol(2wild)'!F$16,"",IF(D58=0,"",IF(OR(D58=$BW$1,D59=$BW$1,D60=$BW$1,D58=$CV$1,D59=$CV$1,D60=$CV$1,D61=$BW$1,D61=$CV$1,D62=$BW$1,D62=$CV$1),0,1)))</f>
        <v>1</v>
      </c>
      <c r="CX58" s="3">
        <f>IF($A58&gt;='FG1125way_Regular Symbol(2wild)'!G$16,"",IF(E58=0,"",IF(OR(E58=$BW$1,E59=$BW$1,E60=$BW$1,E58=$CV$1,E59=$CV$1,E60=$CV$1,E61=$BW$1,E61=$CV$1,E62=$BW$1,E62=$CV$1),0,1)))</f>
        <v>1</v>
      </c>
      <c r="CY58" s="3">
        <f>IF($A58&gt;='FG1125way_Regular Symbol(2wild)'!H$16,"",IF(F58=0,"",IF(OR(F58=$BW$1,F59=$BW$1,F60=$BW$1,F58=$CV$1,F59=$CV$1,F60=$CV$1,F61=$BW$1,F61=$CV$1,F62=$BW$1,F62=$CV$1),0,1)))</f>
        <v>1</v>
      </c>
    </row>
    <row r="59" spans="1:103">
      <c r="A59" s="337">
        <f>IF('FG_243way_Regular Symbol'!L58="","",'FG_243way_Regular Symbol'!L58)</f>
        <v>55</v>
      </c>
      <c r="B59" s="191" t="str">
        <f>IF('FG_576way_Regular Symbol(2wild)'!Q58="",
IF($A59-'FG_576way_Regular Symbol(2wild)'!D$16&gt;='FG_1125way_RegularＸ_W()'!B$2-1,"",VLOOKUP($A59-'FG_243way_Regular Symbol'!D$16,'FG_576way_Regular Symbol(2wild)'!$P$3:$U$99,'FG_1125way_RegularＸ_W()'!B$3+1,FALSE)),
'FG_576way_Regular Symbol(2wild)'!Q58)</f>
        <v>M1</v>
      </c>
      <c r="C59" s="191" t="str">
        <f>IF('FG_576way_Regular Symbol(2wild)'!R58="",
IF($A59-'FG_576way_Regular Symbol(2wild)'!E$16&gt;='FG_1125way_RegularＸ_W()'!C$2-1,"",VLOOKUP($A59-'FG_243way_Regular Symbol'!E$16,'FG_576way_Regular Symbol(2wild)'!$P$3:$U$99,'FG_1125way_RegularＸ_W()'!C$3+1,FALSE)),
'FG_576way_Regular Symbol(2wild)'!R58)</f>
        <v>TE</v>
      </c>
      <c r="D59" s="191" t="str">
        <f>IF('FG_576way_Regular Symbol(2wild)'!S58="",
IF($A59-'FG_576way_Regular Symbol(2wild)'!F$16&gt;='FG_1125way_RegularＸ_W()'!D$2-1,"",VLOOKUP($A59-'FG_243way_Regular Symbol'!F$16,'FG_576way_Regular Symbol(2wild)'!$P$3:$U$99,'FG_1125way_RegularＸ_W()'!D$3+1,FALSE)),
'FG_576way_Regular Symbol(2wild)'!S58)</f>
        <v>M5</v>
      </c>
      <c r="E59" s="191" t="str">
        <f>IF('FG_576way_Regular Symbol(2wild)'!T58="",
IF($A59-'FG_576way_Regular Symbol(2wild)'!G$16&gt;='FG_1125way_RegularＸ_W()'!E$2-1,"",VLOOKUP($A59-'FG_243way_Regular Symbol'!G$16,'FG_576way_Regular Symbol(2wild)'!$P$3:$U$99,'FG_1125way_RegularＸ_W()'!E$3+1,FALSE)),
'FG_576way_Regular Symbol(2wild)'!T58)</f>
        <v>Q</v>
      </c>
      <c r="F59" s="191" t="str">
        <f>IF('FG_576way_Regular Symbol(2wild)'!U58="",
IF($A59-'FG_576way_Regular Symbol(2wild)'!H$16&gt;='FG_1125way_RegularＸ_W()'!F$2-1,"",VLOOKUP($A59-'FG_243way_Regular Symbol'!H$16,'FG_576way_Regular Symbol(2wild)'!$P$3:$U$99,'FG_1125way_RegularＸ_W()'!F$3+1,FALSE)),
'FG_576way_Regular Symbol(2wild)'!U58)</f>
        <v>M3</v>
      </c>
      <c r="N59" s="363">
        <f t="shared" si="1"/>
        <v>55</v>
      </c>
      <c r="O59" s="344">
        <f>IF($A59&gt;='FG1125way_Regular Symbol(2wild)'!D$16,"",IF(B59="","",IF(OR(B59=$O$1,B59=$P$1,B60=$O$1,B60=$P$1,B61=$O$1,B61=$P$1),0,1)))</f>
        <v>0</v>
      </c>
      <c r="P59" s="344">
        <f>IF($A59&gt;='FG1125way_Regular Symbol(2wild)'!E$16,"",IF(C59="","",IF(OR(C59=$O$1,C59=$P$1,C60=$O$1,C60=$P$1,C61=$O$1,C61=$P$1),0,1)))</f>
        <v>1</v>
      </c>
      <c r="Q59" s="344">
        <f>IF($A59&gt;='FG1125way_Regular Symbol(2wild)'!F$16,"",IF(D59="","",IF(OR(D59=$O$1,D59=$P$1,D60=$O$1,D60=$P$1,D61=$O$1,D61=$P$1,D62=$O$1,D62=$P$1,D63=$O$1,D63=$P$1),0,1)))</f>
        <v>0</v>
      </c>
      <c r="R59" s="344">
        <f>IF($A59&gt;='FG1125way_Regular Symbol(2wild)'!G$16,"",IF(E59="","",IF(OR(E59=$O$1,E59=$P$1,E60=$O$1,E60=$P$1,E61=$O$1,E61=$P$1,E62=$O$1,E62=$P$1,E63=$O$1,E63=$P$1),0,1)))</f>
        <v>0</v>
      </c>
      <c r="S59" s="344">
        <f>IF($A59&gt;='FG1125way_Regular Symbol(2wild)'!H$16,"",IF(F59="","",IF(OR(F59=$O$1,F59=$P$1,F60=$O$1,F60=$P$1,F61=$O$1,F61=$P$1,F62=$O$1,F62=$P$1,F63=$O$1,F63=$P$1),0,1)))</f>
        <v>1</v>
      </c>
      <c r="U59" s="344">
        <f>IF($A59&gt;='FG1125way_Regular Symbol(2wild)'!D$16,"",IF(B59=0,"",IF(OR(B59=$U$1,B59=$V$1,B60=$U$1,B60=$V$1,B61=$U$1,B61=$V$1),0,1)))</f>
        <v>1</v>
      </c>
      <c r="V59" s="344">
        <f>IF($A59&gt;='FG1125way_Regular Symbol(2wild)'!E$16,"",IF(C59=0,"",IF(OR(C59=$U$1,C59=$V$1,C60=$U$1,C60=$V$1,C61=$U$1,C61=$V$1),0,1)))</f>
        <v>0</v>
      </c>
      <c r="W59" s="3">
        <f>IF($A59&gt;='FG1125way_Regular Symbol(2wild)'!F$16,"",IF(D59=0,"",IF(OR(D59=$U$1,D59=$V$1,D60=$U$1,D60=$V$1,D61=$U$1,D61=$V$1,D62=$U$1,D62=$V$1,D63=$U$1,D63=$V$1),0,1)))</f>
        <v>1</v>
      </c>
      <c r="X59" s="3">
        <f>IF($A59&gt;='FG1125way_Regular Symbol(2wild)'!G$16,"",IF(E59=0,"",IF(OR(E59=$U$1,E59=$V$1,E60=$U$1,E60=$V$1,E61=$U$1,E61=$V$1,E62=$U$1,E62=$V$1,E63=$U$1,E63=$V$1),0,1)))</f>
        <v>0</v>
      </c>
      <c r="Y59" s="3">
        <f>IF($A59&gt;='FG1125way_Regular Symbol(2wild)'!H$16,"",IF(F59=0,"",IF(OR(F59=$U$1,F59=$V$1,F60=$U$1,F60=$V$1,F61=$U$1,F61=$V$1,F62=$U$1,F62=$V$1,F63=$U$1,F63=$V$1),0,1)))</f>
        <v>0</v>
      </c>
      <c r="AA59" s="344">
        <f>IF($A59&gt;='FG1125way_Regular Symbol(2wild)'!D$16,"",IF(B59=0,"",IF(OR(B59=$AA$1,B59=$AB$1,B60=$AA$1,B60=$AB$1,B61=$AA$1,,B61=$AB$1),0,1)))</f>
        <v>1</v>
      </c>
      <c r="AB59" s="344">
        <f>IF($A59&gt;='FG1125way_Regular Symbol(2wild)'!E$16,"",IF(C59=0,"",IF(OR(C59=$AA$1,C59=$AB$1,C60=$AA$1,C60=$AB$1,C61=$AA$1,,C61=$AB$1),0,1)))</f>
        <v>1</v>
      </c>
      <c r="AC59" s="3">
        <f>IF($A59&gt;='FG1125way_Regular Symbol(2wild)'!F$16,"",IF(D59=0,"",IF(OR(D59=$AA$1,D59=$AB$1,D60=$AA$1,D60=$AB$1,D61=$AA$1,D61=$AB$1,D62=$AA$1,D62=$AB$1,D63=$AA$1,D63=$AB$1),0,1)))</f>
        <v>1</v>
      </c>
      <c r="AD59" s="3">
        <f>IF($A59&gt;='FG1125way_Regular Symbol(2wild)'!G$16,"",IF(E59=0,"",IF(OR(E59=$AA$1,E59=$AB$1,E60=$AA$1,E60=$AB$1,E61=$AA$1,E61=$AB$1,E62=$AA$1,E62=$AB$1,E63=$AA$1,E63=$AB$1),0,1)))</f>
        <v>1</v>
      </c>
      <c r="AE59" s="3">
        <f>IF($A59&gt;='FG1125way_Regular Symbol(2wild)'!H$16,"",IF(F59=0,"",IF(OR(F59=$AA$1,F59=$AB$1,F60=$AA$1,F60=$AB$1,F61=$AA$1,F61=$AB$1,F62=$AA$1,F62=$AB$1,F63=$AA$1,F63=$AB$1),0,1)))</f>
        <v>0</v>
      </c>
      <c r="AG59" s="344">
        <f>IF($A59&gt;='FG1125way_Regular Symbol(2wild)'!D$16,"",IF(B59=0,"",IF(OR(B59=$AG$1,B59=$AH$1,B60=$AG$1,B60=$AH$1,B61=$AG$1,B61=$AH$1),0,1)))</f>
        <v>1</v>
      </c>
      <c r="AH59" s="344">
        <f>IF($A59&gt;='FG1125way_Regular Symbol(2wild)'!E$16,"",IF(C59=0,"",IF(OR(C59=$AG$1,C59=$AH$1,C60=$AG$1,C60=$AH$1,C61=$AG$1,C61=$AH$1),0,1)))</f>
        <v>1</v>
      </c>
      <c r="AI59" s="3">
        <f>IF($A59&gt;='FG1125way_Regular Symbol(2wild)'!F$16,"",IF(D59=0,"",IF(OR(D59=$AG$1,D59=$AH$1,D60=$AG$1,D60=$AH$1,D61=$AG$1,D61=$AH$1,D62=$AG$1,D62=$AH$1,D63=$AG$1,D63=$AH$1),0,1)))</f>
        <v>0</v>
      </c>
      <c r="AJ59" s="3">
        <f>IF($A59&gt;='FG1125way_Regular Symbol(2wild)'!G$16,"",IF(E59=0,"",IF(OR(E59=$AG$1,E59=$AH$1,E60=$AG$1,E60=$AH$1,E61=$AG$1,E61=$AH$1,E62=$AG$1,E62=$AH$1,E63=$AG$1,E63=$AH$1),0,1)))</f>
        <v>1</v>
      </c>
      <c r="AK59" s="3">
        <f>IF($A59&gt;='FG1125way_Regular Symbol(2wild)'!H$16,"",IF(F59=0,"",IF(OR(F59=$AG$1,F59=$AH$1,F60=$AG$1,F60=$AH$1,F61=$AG$1,F61=$AH$1,F62=$AG$1,F62=$AH$1,F63=$AG$1,F63=$AH$1),0,1)))</f>
        <v>1</v>
      </c>
      <c r="AM59" s="344">
        <f>IF($A59&gt;='FG1125way_Regular Symbol(2wild)'!D$16,"",IF(B59=0,"",IF(OR(B59=$AM$1,B59=$AN$1,B60=$AM$1,B60=$AN$1,B61=$AM$1,B61=$AN$1),0,1)))</f>
        <v>1</v>
      </c>
      <c r="AN59" s="344">
        <f>IF($A59&gt;='FG1125way_Regular Symbol(2wild)'!E$16,"",IF(C59=0,"",IF(OR(C59=$AM$1,C59=$AN$1,C60=$AM$1,C60=$AN$1,C61=$AM$1,C61=$AN$1),0,1)))</f>
        <v>1</v>
      </c>
      <c r="AO59" s="3">
        <f>IF($A59&gt;='FG1125way_Regular Symbol(2wild)'!F$16,"",IF(D59=0,"",IF(OR(D59=$AM$1,D59=$AN$1,D60=$AM$1,D60=$AN$1,D61=$AM$1,D61=$AN$1,D62=$AM$1,D62=$AN$1,D63=$AM$1,D63=$AN$1),0,1)))</f>
        <v>0</v>
      </c>
      <c r="AP59" s="3">
        <f>IF($A59&gt;='FG1125way_Regular Symbol(2wild)'!G$16,"",IF(E59=0,"",IF(OR(E59=$AM$1,E59=$AN$1,E60=$AM$1,E60=$AN$1,E61=$AM$1,E61=$AN$1,E62=$AM$1,E62=$AN$1,E63=$AM$1,E63=$AN$1),0,1)))</f>
        <v>1</v>
      </c>
      <c r="AQ59" s="3">
        <f>IF($A59&gt;='FG1125way_Regular Symbol(2wild)'!H$16,"",IF(F59=0,"",IF(OR(F59=$AM$1,F59=$AN$1,F60=$AM$1,F60=$AN$1,F61=$AM$1,F61=$AN$1,F62=$AM$1,F62=$AN$1,F63=$AM$1,F63=$AN$1),0,1)))</f>
        <v>1</v>
      </c>
      <c r="AS59" s="344">
        <f>IF($A59&gt;='FG1125way_Regular Symbol(2wild)'!D$16,"",IF(B59=0,"",IF(OR(B59=$AM$1,B59=$AT$1,B60=$AM$1,B60=$AT$1,B61=$AM$1,B61=$AT$1),0,1)))</f>
        <v>1</v>
      </c>
      <c r="AT59" s="344">
        <f>IF($A59&gt;='FG1125way_Regular Symbol(2wild)'!E$16,"",IF(C59=0,"",IF(OR(C59=$AM$1,C59=$AT$1,C60=$AM$1,C60=$AT$1,C61=$AM$1,C61=$AT$1),0,1)))</f>
        <v>1</v>
      </c>
      <c r="AU59" s="3">
        <f>IF($A59&gt;='FG1125way_Regular Symbol(2wild)'!F$16,"",IF(D59=0,"",IF(OR(D59=$AM$1,D59=$AT$1,D60=$AM$1,D60=$AT$1,D61=$AM$1,D61=$AT$1,D62=$AM$1,D62=$AT$1,D63=$AM$1,D63=$AT$1),0,1)))</f>
        <v>1</v>
      </c>
      <c r="AV59" s="3">
        <f>IF($A59&gt;='FG1125way_Regular Symbol(2wild)'!G$16,"",IF(E59=0,"",IF(OR(E59=$AM$1,E59=$AT$1,E60=$AM$1,E60=$AT$1,E61=$AM$1,E61=$AT$1,E62=$AM$1,E62=$AT$1,E63=$AM$1,E63=$AT$1),0,1)))</f>
        <v>1</v>
      </c>
      <c r="AW59" s="3">
        <f>IF($A59&gt;='FG1125way_Regular Symbol(2wild)'!H$16,"",IF(F59=0,"",IF(OR(F59=$AM$1,F59=$AT$1,F60=$AM$1,F60=$AT$1,F61=$AM$1,F61=$AT$1,F62=$AM$1,F62=$AT$1,F63=$AM$1,F63=$AT$1),0,1)))</f>
        <v>1</v>
      </c>
      <c r="AY59" s="344">
        <f>IF($A59&gt;='FG1125way_Regular Symbol(2wild)'!D$16,"",IF(B59=0,"",IF(OR(B59=$AM$1,B59=$AZ$1,B60=$AM$1,B60=$AZ$1,B61=$AM$1,B61=$AZ$1),0,1)))</f>
        <v>1</v>
      </c>
      <c r="AZ59" s="344">
        <f>IF($A59&gt;='FG1125way_Regular Symbol(2wild)'!E$16,"",IF(C59=0,"",IF(OR(C59=$AM$1,C59=$AZ$1,C60=$AM$1,C60=$AZ$1,C61=$AM$1,C61=$AZ$1),0,1)))</f>
        <v>1</v>
      </c>
      <c r="BA59" s="3">
        <f>IF($A59&gt;='FG1125way_Regular Symbol(2wild)'!F$16,"",IF(D59=0,"",IF(OR(D59=$AM$1,D59=$AZ$1,D60=$AM$1,D60=$AZ$1,D61=$AM$1,D61=$AZ$1,D62=$AM$1,D62=$AZ$1,D63=$AM$1,D63=$AZ$1),0,1)))</f>
        <v>1</v>
      </c>
      <c r="BB59" s="3">
        <f>IF($A59&gt;='FG1125way_Regular Symbol(2wild)'!G$16,"",IF(E59=0,"",IF(OR(E59=$AM$1,E59=$AZ$1,E60=$AM$1,E60=$AZ$1,E61=$AM$1,E61=$AZ$1,E62=$AM$1,E62=$AZ$1,E63=$AM$1,E63=$AZ$1),0,1)))</f>
        <v>1</v>
      </c>
      <c r="BC59" s="3">
        <f>IF($A59&gt;='FG1125way_Regular Symbol(2wild)'!H$16,"",IF(F59=0,"",IF(OR(F59=$AM$1,F59=$AZ$1,F60=$AM$1,F60=$AZ$1,F61=$AM$1,F61=$AZ$1,F62=$AM$1,F62=$AZ$1,F63=$AM$1,F63=$AZ$1),0,1)))</f>
        <v>1</v>
      </c>
      <c r="BE59" s="344">
        <f>IF($A59&gt;='FG_576way_Regular Symbol(2wild)'!D$16,"",IF(B59=0,"",IF(OR(B59=$AM$1,B59=$BF$1,B60=$AM$1,B60=$BF$1,B61=$AM$1,B61=$BF$1),0,1)))</f>
        <v>1</v>
      </c>
      <c r="BF59" s="344">
        <f>IF($A59&gt;='FG_576way_Regular Symbol(2wild)'!E$16,"",IF(C59=0,"",IF(OR(C59=$AM$1,C59=$BF$1,C60=$AM$1,C60=$BF$1,C61=$AM$1,C61=$BF$1),0,1)))</f>
        <v>1</v>
      </c>
      <c r="BG59" s="3">
        <f>IF($A59&gt;='FG_576way_Regular Symbol(2wild)'!F$16,"",IF(D59=0,"",IF(OR(D59=$AM$1,D59=$BF$1,D60=$AM$1,D60=$BF$1,D61=$AM$1,D61=$BF$1,D62=$AM$1,D62=$BF$1,D63=$AM$1,D63=$BF$1),0,1)))</f>
        <v>1</v>
      </c>
      <c r="BH59" s="3">
        <f>IF($A59&gt;='FG_576way_Regular Symbol(2wild)'!G$16,"",IF(E59=0,"",IF(OR(E59=$AM$1,E59=$BF$1,E60=$AM$1,E60=$BF$1,E61=$AM$1,E61=$BF$1,E62=$AM$1,E62=$BF$1,E63=$AM$1,E63=$BF$1),0,1)))</f>
        <v>1</v>
      </c>
      <c r="BI59" s="3">
        <f>IF($A59&gt;='FG_576way_Regular Symbol(2wild)'!H$16,"",IF(F59=0,"",IF(OR(F59=$AM$1,F59=$BF$1,F60=$AM$1,F60=$BF$1,F61=$AM$1,F61=$BF$1,F62=$AM$1,F62=$BF$1,F63=$AM$1,F63=$BF$1),0,1)))</f>
        <v>1</v>
      </c>
      <c r="BK59" s="344">
        <f>IF($A59&gt;='FG_576way_Regular Symbol(2wild)'!D$16,"",IF(B59=0,"",IF(OR(B59=$AM$1,B59=$BL$1,B60=$AM$1,B60=$BL$1,B61=$AM$1,B61=$BL$1),0,1)))</f>
        <v>1</v>
      </c>
      <c r="BL59" s="344">
        <f>IF($A59&gt;='FG_576way_Regular Symbol(2wild)'!E$16,"",IF(C59=0,"",IF(OR(C59=$AM$1,C59=$BL$1,C60=$AM$1,C60=$BL$1,C61=$AM$1,C61=$BL$1),0,1)))</f>
        <v>1</v>
      </c>
      <c r="BM59" s="3">
        <f>IF($A59&gt;='FG_576way_Regular Symbol(2wild)'!F$16,"",IF(D59=0,"",IF(OR(D59=$AM$1,D59=$BL$1,D60=$AM$1,D60=$BL$1,D61=$AM$1,D61=$BL$1,D62=$AM$1,D62=$BL$1),0,1)))</f>
        <v>1</v>
      </c>
      <c r="BN59" s="3">
        <f>IF($A59&gt;='FG_576way_Regular Symbol(2wild)'!G$16,"",IF(E59=0,"",IF(OR(E59=$AM$1,E59=$BL$1,E60=$AM$1,E60=$BL$1,E61=$AM$1,E61=$BL$1,E62=$AM$1,E62=$BL$1),0,1)))</f>
        <v>1</v>
      </c>
      <c r="BO59" s="3">
        <f>IF($A59&gt;='FG_576way_Regular Symbol(2wild)'!H$16,"",IF(F59=0,"",IF(OR(F59=$AM$1,F59=$BL$1,F60=$AM$1,F60=$BL$1,F61=$AM$1,F61=$BL$1,F62=$AM$1,F62=$BL$1),0,1)))</f>
        <v>1</v>
      </c>
      <c r="BQ59" s="3">
        <f>IF($A59&gt;='FG1125way_Regular Symbol(2wild)'!D$16,"",IF(B59=0,"",IF(OR(B59=$BQ$1,B59=$BR$1,B60=$BQ$1,B60=$BR$1,B61=$BQ$1,B61=$BR$1),0,1)))</f>
        <v>1</v>
      </c>
      <c r="BR59" s="3">
        <f>IF($A59&gt;='FG1125way_Regular Symbol(2wild)'!E$16,"",IF(C59=0,"",IF(OR(C59=$BQ$1,C59=$BR$1,C60=$BQ$1,C60=$BR$1,C61=$BQ$1,C61=$BR$1),0,1)))</f>
        <v>0</v>
      </c>
      <c r="BS59" s="3">
        <f>IF($A59&gt;='FG1125way_Regular Symbol(2wild)'!F$16,"",IF(D59=0,"",IF(OR(D59=$BQ$1,D59=$BR$1,D60=$BQ$1,D60=$BR$1,D61=$BQ$1,D61=$BR$1,D62=$BQ$1,D62=$BR$1,D63=$BQ$1,D63=$BR$1),0,1)))</f>
        <v>0</v>
      </c>
      <c r="BT59" s="3">
        <f>IF($A59&gt;='FG1125way_Regular Symbol(2wild)'!G$16,"",IF(E59=0,"",IF(OR(E59=$BQ$1,E59=$BR$1,E60=$BQ$1,E60=$BR$1,E61=$BQ$1,E61=$BR$1,E62=$BQ$1,E62=$BR$1,E63=$BQ$1,E63=$BR$1),0,1)))</f>
        <v>1</v>
      </c>
      <c r="BU59" s="3">
        <f>IF($A59&gt;='FG1125way_Regular Symbol(2wild)'!H$16,"",IF(F59=0,"",IF(OR(F59=$BQ$1,F59=$BR$1,F60=$BQ$1,F60=$BR$1,F61=$BQ$1,F61=$BR$1,F62=$BQ$1,F62=$BR$1,F63=$BQ$1,F63=$BR$1),0,1)))</f>
        <v>1</v>
      </c>
      <c r="BW59" s="3">
        <f>IF($A59&gt;='FG1125way_Regular Symbol(2wild)'!D$16,"",IF(B59=0,"",IF(OR(B59=$BW$1,B60=$BW$1,B61=$BW$1,B59=$BX$1,B60=$BX$1,B61=$BX$1),0,1)))</f>
        <v>1</v>
      </c>
      <c r="BX59" s="3">
        <f>IF($A59&gt;='FG1125way_Regular Symbol(2wild)'!E$16,"",IF(C59=0,"",IF(OR(C59=$BW$1,C60=$BW$1,C61=$BW$1,C59=$BX$1,C60=$BX$1,C61=$BX$1),0,1)))</f>
        <v>1</v>
      </c>
      <c r="BY59" s="3">
        <f>IF($A59&gt;='FG1125way_Regular Symbol(2wild)'!F$16,"",IF(D59=0,"",IF(OR(D59=$BW$1,D60=$BW$1,D61=$BW$1,D59=$BX$1,D60=$BX$1,D61=$BX$1,D62=$BW$1,D62=$BX$1,D63=$BW$1,D63=$BX$1),0,1)))</f>
        <v>1</v>
      </c>
      <c r="BZ59" s="3">
        <f>IF($A59&gt;='FG1125way_Regular Symbol(2wild)'!G$16,"",IF(E59=0,"",IF(OR(E59=$BW$1,E60=$BW$1,E61=$BW$1,E59=$BX$1,E60=$BX$1,E61=$BX$1,E62=$BW$1,E62=$BX$1,E63=$BW$1,E63=$BX$1),0,1)))</f>
        <v>0</v>
      </c>
      <c r="CA59" s="3">
        <f>IF($A59&gt;='FG1125way_Regular Symbol(2wild)'!H$16,"",IF(F59=0,"",IF(OR(F59=$BW$1,F60=$BW$1,F61=$BW$1,F59=$BX$1,F60=$BX$1,F61=$BX$1,F62=$BW$1,F62=$BX$1,F63=$BW$1,F63=$BX$1),0,1)))</f>
        <v>0</v>
      </c>
      <c r="CC59" s="3">
        <f>IF($A59&gt;='FG1125way_Regular Symbol(2wild)'!D$16,"",IF(B59=0,"",IF(OR(B59=$BW$1,B60=$BW$1,B61=$BW$1,B59=$CD$1,B60=$CD$1,B61=$CD$1),0,1)))</f>
        <v>0</v>
      </c>
      <c r="CD59" s="3">
        <f>IF($A59&gt;='FG1125way_Regular Symbol(2wild)'!E$16,"",IF(C59=0,"",IF(OR(C59=$BW$1,C60=$BW$1,C61=$BW$1,C59=$CD$1,C60=$CD$1,C61=$CD$1),0,1)))</f>
        <v>1</v>
      </c>
      <c r="CE59" s="3">
        <f>IF($A59&gt;='FG1125way_Regular Symbol(2wild)'!F$16,"",IF(D59=0,"",IF(OR(D59=$BW$1,D60=$BW$1,D61=$BW$1,D59=$CD$1,D60=$CD$1,D61=$CD$1,D62=$BW$1,D62=$CD$1,D63=$BW$1,D63=$CD$1),0,1)))</f>
        <v>1</v>
      </c>
      <c r="CF59" s="3">
        <f>IF($A59&gt;='FG1125way_Regular Symbol(2wild)'!G$16,"",IF(E59=0,"",IF(OR(E59=$BW$1,E60=$BW$1,E61=$BW$1,E59=$CD$1,E60=$CD$1,E61=$CD$1,E62=$BW$1,E62=$CD$1,E63=$BW$1,E63=$CD$1),0,1)))</f>
        <v>0</v>
      </c>
      <c r="CG59" s="3">
        <f>IF($A59&gt;='FG1125way_Regular Symbol(2wild)'!H$16,"",IF(F59=0,"",IF(OR(F59=$BW$1,F60=$BW$1,F61=$BW$1,F59=$CD$1,F60=$CD$1,F61=$CD$1,F62=$BW$1,F62=$CD$1,F63=$BW$1,F63=$CD$1),0,1)))</f>
        <v>1</v>
      </c>
      <c r="CI59" s="3">
        <f>IF($A59&gt;='FG1125way_Regular Symbol(2wild)'!D$16,"",IF(B59=0,"",IF(OR(B59=$BW$1,B60=$BW$1,B61=$BW$1,B59=$CJ$1,B60=$CJ$1,B61=$CJ$1),0,1)))</f>
        <v>0</v>
      </c>
      <c r="CJ59" s="3">
        <f>IF($A59&gt;='FG1125way_Regular Symbol(2wild)'!E$16,"",IF(C59=0,"",IF(OR(C59=$BW$1,C60=$BW$1,C61=$BW$1,C59=$CJ$1,C60=$CJ$1,C61=$CJ$1),0,1)))</f>
        <v>1</v>
      </c>
      <c r="CK59" s="3">
        <f>IF($A59&gt;='FG1125way_Regular Symbol(2wild)'!F$16,"",IF(D59=0,"",IF(OR(D59=$BW$1,D60=$BW$1,D61=$BW$1,D59=$CJ$1,D60=$CJ$1,D61=$CJ$1,D62=$BW$1,D62=$CJ$1,D63=$BW$1,D63=$CJ$1),0,1)))</f>
        <v>0</v>
      </c>
      <c r="CL59" s="3">
        <f>IF($A59&gt;='FG1125way_Regular Symbol(2wild)'!G$16,"",IF(E59=0,"",IF(OR(E59=$BW$1,E60=$BW$1,E61=$BW$1,E59=$CJ$1,E60=$CJ$1,E61=$CJ$1,E62=$BW$1,E62=$CJ$1,E63=$BW$1,E63=$CJ$1),0,1)))</f>
        <v>1</v>
      </c>
      <c r="CM59" s="3">
        <f>IF($A59&gt;='FG1125way_Regular Symbol(2wild)'!H$16,"",IF(F59=0,"",IF(OR(F59=$BW$1,F60=$BW$1,F61=$BW$1,F59=$CJ$1,F60=$CJ$1,F61=$CJ$1,F62=$BW$1,F62=$CJ$1,F63=$BW$1,F63=$CJ$1),0,1)))</f>
        <v>0</v>
      </c>
      <c r="CO59" s="3">
        <f>IF($A59&gt;='FG1125way_Regular Symbol(2wild)'!D$16,"",IF(B59=0,"",IF(OR(B59=$BW$1,B60=$BW$1,B61=$BW$1,B59=$CP$1,B60=$CP$1,B61=$CP$1),0,1)))</f>
        <v>1</v>
      </c>
      <c r="CP59" s="3">
        <f>IF($A59&gt;='FG1125way_Regular Symbol(2wild)'!E$16,"",IF(C59=0,"",IF(OR(C59=$BW$1,C60=$BW$1,C61=$BW$1,C59=$CP$1,C60=$CP$1,C61=$CP$1),0,1)))</f>
        <v>0</v>
      </c>
      <c r="CQ59" s="3">
        <f>IF($A59&gt;='FG1125way_Regular Symbol(2wild)'!F$16,"",IF(D59=0,"",IF(OR(D59=$BW$1,D60=$BW$1,D61=$BW$1,D59=$CP$1,D60=$CP$1,D61=$CP$1,D62=$BW$1,D62=$CP$1,D63=$BW$1,D63=$CP$1),0,1)))</f>
        <v>1</v>
      </c>
      <c r="CR59" s="3">
        <f>IF($A59&gt;='FG1125way_Regular Symbol(2wild)'!G$16,"",IF(E59=0,"",IF(OR(E59=$BW$1,E60=$BW$1,E61=$BW$1,E59=$CP$1,E60=$CP$1,E61=$CP$1,E62=$BW$1,E62=$CP$1,E63=$BW$1,E63=$CP$1),0,1)))</f>
        <v>1</v>
      </c>
      <c r="CS59" s="3">
        <f>IF($A59&gt;='FG1125way_Regular Symbol(2wild)'!H$16,"",IF(F59=0,"",IF(OR(F59=$BW$1,F60=$BW$1,F61=$BW$1,F59=$CP$1,F60=$CP$1,F61=$CP$1,F62=$BW$1,F62=$CP$1,F63=$BW$1,F63=$CP$1),0,1)))</f>
        <v>1</v>
      </c>
      <c r="CU59" s="3">
        <f>IF($A59&gt;='FG1125way_Regular Symbol(2wild)'!D$16,"",IF(B59=0,"",IF(OR(B59=$BW$1,B60=$BW$1,B61=$BW$1,B59=$CV$1,B60=$CV$1,B61=$CV$1),0,1)))</f>
        <v>1</v>
      </c>
      <c r="CV59" s="3">
        <f>IF($A59&gt;='FG1125way_Regular Symbol(2wild)'!E$16,"",IF(C59=0,"",IF(OR(C59=$BW$1,C60=$BW$1,C61=$BW$1,C59=$CV$1,C60=$CV$1,C61=$CV$1),0,1)))</f>
        <v>1</v>
      </c>
      <c r="CW59" s="3">
        <f>IF($A59&gt;='FG1125way_Regular Symbol(2wild)'!F$16,"",IF(D59=0,"",IF(OR(D59=$BW$1,D60=$BW$1,D61=$BW$1,D59=$CV$1,D60=$CV$1,D61=$CV$1,D62=$BW$1,D62=$CV$1,D63=$BW$1,D63=$CV$1),0,1)))</f>
        <v>1</v>
      </c>
      <c r="CX59" s="3">
        <f>IF($A59&gt;='FG1125way_Regular Symbol(2wild)'!G$16,"",IF(E59=0,"",IF(OR(E59=$BW$1,E60=$BW$1,E61=$BW$1,E59=$CV$1,E60=$CV$1,E61=$CV$1,E62=$BW$1,E62=$CV$1,E63=$BW$1,E63=$CV$1),0,1)))</f>
        <v>1</v>
      </c>
      <c r="CY59" s="3">
        <f>IF($A59&gt;='FG1125way_Regular Symbol(2wild)'!H$16,"",IF(F59=0,"",IF(OR(F59=$BW$1,F60=$BW$1,F61=$BW$1,F59=$CV$1,F60=$CV$1,F61=$CV$1,F62=$BW$1,F62=$CV$1,F63=$BW$1,F63=$CV$1),0,1)))</f>
        <v>1</v>
      </c>
    </row>
    <row r="60" spans="1:103">
      <c r="A60" s="337">
        <f>IF('FG_243way_Regular Symbol'!L59="","",'FG_243way_Regular Symbol'!L59)</f>
        <v>56</v>
      </c>
      <c r="B60" s="191" t="str">
        <f>IF('FG_576way_Regular Symbol(2wild)'!Q59="",
IF($A60-'FG_576way_Regular Symbol(2wild)'!D$16&gt;='FG_1125way_RegularＸ_W()'!B$2-1,"",VLOOKUP($A60-'FG_243way_Regular Symbol'!D$16,'FG_576way_Regular Symbol(2wild)'!$P$3:$U$99,'FG_1125way_RegularＸ_W()'!B$3+1,FALSE)),
'FG_576way_Regular Symbol(2wild)'!Q59)</f>
        <v>Q</v>
      </c>
      <c r="C60" s="191" t="str">
        <f>IF('FG_576way_Regular Symbol(2wild)'!R59="",
IF($A60-'FG_576way_Regular Symbol(2wild)'!E$16&gt;='FG_1125way_RegularＸ_W()'!C$2-1,"",VLOOKUP($A60-'FG_243way_Regular Symbol'!E$16,'FG_576way_Regular Symbol(2wild)'!$P$3:$U$99,'FG_1125way_RegularＸ_W()'!C$3+1,FALSE)),
'FG_576way_Regular Symbol(2wild)'!R59)</f>
        <v>M2</v>
      </c>
      <c r="D60" s="191" t="str">
        <f>IF('FG_576way_Regular Symbol(2wild)'!S59="",
IF($A60-'FG_576way_Regular Symbol(2wild)'!F$16&gt;='FG_1125way_RegularＸ_W()'!D$2-1,"",VLOOKUP($A60-'FG_243way_Regular Symbol'!F$16,'FG_576way_Regular Symbol(2wild)'!$P$3:$U$99,'FG_1125way_RegularＸ_W()'!D$3+1,FALSE)),
'FG_576way_Regular Symbol(2wild)'!S59)</f>
        <v>M1</v>
      </c>
      <c r="E60" s="191" t="str">
        <f>IF('FG_576way_Regular Symbol(2wild)'!T59="",
IF($A60-'FG_576way_Regular Symbol(2wild)'!G$16&gt;='FG_1125way_RegularＸ_W()'!E$2-1,"",VLOOKUP($A60-'FG_243way_Regular Symbol'!G$16,'FG_576way_Regular Symbol(2wild)'!$P$3:$U$99,'FG_1125way_RegularＸ_W()'!E$3+1,FALSE)),
'FG_576way_Regular Symbol(2wild)'!T59)</f>
        <v>M1</v>
      </c>
      <c r="F60" s="191" t="str">
        <f>IF('FG_576way_Regular Symbol(2wild)'!U59="",
IF($A60-'FG_576way_Regular Symbol(2wild)'!H$16&gt;='FG_1125way_RegularＸ_W()'!F$2-1,"",VLOOKUP($A60-'FG_243way_Regular Symbol'!H$16,'FG_576way_Regular Symbol(2wild)'!$P$3:$U$99,'FG_1125way_RegularＸ_W()'!F$3+1,FALSE)),
'FG_576way_Regular Symbol(2wild)'!U59)</f>
        <v>J</v>
      </c>
      <c r="N60" s="363">
        <f t="shared" si="1"/>
        <v>56</v>
      </c>
      <c r="O60" s="344">
        <f>IF($A60&gt;='FG1125way_Regular Symbol(2wild)'!D$16,"",IF(B60="","",IF(OR(B60=$O$1,B60=$P$1,B61=$O$1,B61=$P$1,B62=$O$1,B62=$P$1),0,1)))</f>
        <v>1</v>
      </c>
      <c r="P60" s="344">
        <f>IF($A60&gt;='FG1125way_Regular Symbol(2wild)'!E$16,"",IF(C60="","",IF(OR(C60=$O$1,C60=$P$1,C61=$O$1,C61=$P$1,C62=$O$1,C62=$P$1),0,1)))</f>
        <v>0</v>
      </c>
      <c r="Q60" s="344">
        <f>IF($A60&gt;='FG1125way_Regular Symbol(2wild)'!F$16,"",IF(D60="","",IF(OR(D60=$O$1,D60=$P$1,D61=$O$1,D61=$P$1,D62=$O$1,D62=$P$1,D63=$O$1,D63=$P$1,D64=$O$1,D64=$P$1),0,1)))</f>
        <v>0</v>
      </c>
      <c r="R60" s="344" t="str">
        <f>IF($A60&gt;='FG1125way_Regular Symbol(2wild)'!G$16,"",IF(E60="","",IF(OR(E60=$O$1,E60=$P$1,E61=$O$1,E61=$P$1,E62=$O$1,E62=$P$1,E63=$O$1,E63=$P$1,E64=$O$1,E64=$P$1),0,1)))</f>
        <v/>
      </c>
      <c r="S60" s="344">
        <f>IF($A60&gt;='FG1125way_Regular Symbol(2wild)'!H$16,"",IF(F60="","",IF(OR(F60=$O$1,F60=$P$1,F61=$O$1,F61=$P$1,F62=$O$1,F62=$P$1,F63=$O$1,F63=$P$1,F64=$O$1,F64=$P$1),0,1)))</f>
        <v>1</v>
      </c>
      <c r="U60" s="344">
        <f>IF($A60&gt;='FG1125way_Regular Symbol(2wild)'!D$16,"",IF(B60=0,"",IF(OR(B60=$U$1,B60=$V$1,B61=$U$1,B61=$V$1,B62=$U$1,B62=$V$1),0,1)))</f>
        <v>1</v>
      </c>
      <c r="V60" s="344">
        <f>IF($A60&gt;='FG1125way_Regular Symbol(2wild)'!E$16,"",IF(C60=0,"",IF(OR(C60=$U$1,C60=$V$1,C61=$U$1,C61=$V$1,C62=$U$1,C62=$V$1),0,1)))</f>
        <v>0</v>
      </c>
      <c r="W60" s="3">
        <f>IF($A60&gt;='FG1125way_Regular Symbol(2wild)'!F$16,"",IF(D60=0,"",IF(OR(D60=$U$1,D60=$V$1,D61=$U$1,D61=$V$1,D62=$U$1,D62=$V$1,D63=$U$1,D63=$V$1,D64=$U$1,D64=$V$1),0,1)))</f>
        <v>1</v>
      </c>
      <c r="X60" s="3" t="str">
        <f>IF($A60&gt;='FG1125way_Regular Symbol(2wild)'!G$16,"",IF(E60=0,"",IF(OR(E60=$U$1,E60=$V$1,E61=$U$1,E61=$V$1,E62=$U$1,E62=$V$1,E63=$U$1,E63=$V$1,E64=$U$1,E64=$V$1),0,1)))</f>
        <v/>
      </c>
      <c r="Y60" s="3">
        <f>IF($A60&gt;='FG1125way_Regular Symbol(2wild)'!H$16,"",IF(F60=0,"",IF(OR(F60=$U$1,F60=$V$1,F61=$U$1,F61=$V$1,F62=$U$1,F62=$V$1,F63=$U$1,F63=$V$1,F64=$U$1,F64=$V$1),0,1)))</f>
        <v>0</v>
      </c>
      <c r="AA60" s="344">
        <f>IF($A60&gt;='FG1125way_Regular Symbol(2wild)'!D$16,"",IF(B60=0,"",IF(OR(B60=$AA$1,B60=$AB$1,B61=$AA$1,B61=$AB$1,B62=$AA$1,,B62=$AB$1),0,1)))</f>
        <v>1</v>
      </c>
      <c r="AB60" s="344">
        <f>IF($A60&gt;='FG1125way_Regular Symbol(2wild)'!E$16,"",IF(C60=0,"",IF(OR(C60=$AA$1,C60=$AB$1,C61=$AA$1,C61=$AB$1,C62=$AA$1,,C62=$AB$1),0,1)))</f>
        <v>0</v>
      </c>
      <c r="AC60" s="3">
        <f>IF($A60&gt;='FG1125way_Regular Symbol(2wild)'!F$16,"",IF(D60=0,"",IF(OR(D60=$AA$1,D60=$AB$1,D61=$AA$1,D61=$AB$1,D62=$AA$1,D62=$AB$1,D63=$AA$1,D63=$AB$1,D64=$AA$1,D64=$AB$1),0,1)))</f>
        <v>1</v>
      </c>
      <c r="AD60" s="3" t="str">
        <f>IF($A60&gt;='FG1125way_Regular Symbol(2wild)'!G$16,"",IF(E60=0,"",IF(OR(E60=$AA$1,E60=$AB$1,E61=$AA$1,E61=$AB$1,E62=$AA$1,E62=$AB$1,E63=$AA$1,E63=$AB$1,E64=$AA$1,E64=$AB$1),0,1)))</f>
        <v/>
      </c>
      <c r="AE60" s="3">
        <f>IF($A60&gt;='FG1125way_Regular Symbol(2wild)'!H$16,"",IF(F60=0,"",IF(OR(F60=$AA$1,F60=$AB$1,F61=$AA$1,F61=$AB$1,F62=$AA$1,F62=$AB$1,F63=$AA$1,F63=$AB$1,F64=$AA$1,F64=$AB$1),0,1)))</f>
        <v>1</v>
      </c>
      <c r="AG60" s="344">
        <f>IF($A60&gt;='FG1125way_Regular Symbol(2wild)'!D$16,"",IF(B60=0,"",IF(OR(B60=$AG$1,B60=$AH$1,B61=$AG$1,B61=$AH$1,B62=$AG$1,B62=$AH$1),0,1)))</f>
        <v>1</v>
      </c>
      <c r="AH60" s="344">
        <f>IF($A60&gt;='FG1125way_Regular Symbol(2wild)'!E$16,"",IF(C60=0,"",IF(OR(C60=$AG$1,C60=$AH$1,C61=$AG$1,C61=$AH$1,C62=$AG$1,C62=$AH$1),0,1)))</f>
        <v>0</v>
      </c>
      <c r="AI60" s="3">
        <f>IF($A60&gt;='FG1125way_Regular Symbol(2wild)'!F$16,"",IF(D60=0,"",IF(OR(D60=$AG$1,D60=$AH$1,D61=$AG$1,D61=$AH$1,D62=$AG$1,D62=$AH$1,D63=$AG$1,D63=$AH$1,D64=$AG$1,D64=$AH$1),0,1)))</f>
        <v>0</v>
      </c>
      <c r="AJ60" s="3" t="str">
        <f>IF($A60&gt;='FG1125way_Regular Symbol(2wild)'!G$16,"",IF(E60=0,"",IF(OR(E60=$AG$1,E60=$AH$1,E61=$AG$1,E61=$AH$1,E62=$AG$1,E62=$AH$1,E63=$AG$1,E63=$AH$1,E64=$AG$1,E64=$AH$1),0,1)))</f>
        <v/>
      </c>
      <c r="AK60" s="3">
        <f>IF($A60&gt;='FG1125way_Regular Symbol(2wild)'!H$16,"",IF(F60=0,"",IF(OR(F60=$AG$1,F60=$AH$1,F61=$AG$1,F61=$AH$1,F62=$AG$1,F62=$AH$1,F63=$AG$1,F63=$AH$1,F64=$AG$1,F64=$AH$1),0,1)))</f>
        <v>1</v>
      </c>
      <c r="AM60" s="344">
        <f>IF($A60&gt;='FG1125way_Regular Symbol(2wild)'!D$16,"",IF(B60=0,"",IF(OR(B60=$AM$1,B60=$AN$1,B61=$AM$1,B61=$AN$1,B62=$AM$1,B62=$AN$1),0,1)))</f>
        <v>1</v>
      </c>
      <c r="AN60" s="344">
        <f>IF($A60&gt;='FG1125way_Regular Symbol(2wild)'!E$16,"",IF(C60=0,"",IF(OR(C60=$AM$1,C60=$AN$1,C61=$AM$1,C61=$AN$1,C62=$AM$1,C62=$AN$1),0,1)))</f>
        <v>0</v>
      </c>
      <c r="AO60" s="3">
        <f>IF($A60&gt;='FG1125way_Regular Symbol(2wild)'!F$16,"",IF(D60=0,"",IF(OR(D60=$AM$1,D60=$AN$1,D61=$AM$1,D61=$AN$1,D62=$AM$1,D62=$AN$1,D63=$AM$1,D63=$AN$1,D64=$AM$1,D64=$AN$1),0,1)))</f>
        <v>1</v>
      </c>
      <c r="AP60" s="3" t="str">
        <f>IF($A60&gt;='FG1125way_Regular Symbol(2wild)'!G$16,"",IF(E60=0,"",IF(OR(E60=$AM$1,E60=$AN$1,E61=$AM$1,E61=$AN$1,E62=$AM$1,E62=$AN$1,E63=$AM$1,E63=$AN$1,E64=$AM$1,E64=$AN$1),0,1)))</f>
        <v/>
      </c>
      <c r="AQ60" s="3">
        <f>IF($A60&gt;='FG1125way_Regular Symbol(2wild)'!H$16,"",IF(F60=0,"",IF(OR(F60=$AM$1,F60=$AN$1,F61=$AM$1,F61=$AN$1,F62=$AM$1,F62=$AN$1,F63=$AM$1,F63=$AN$1,F64=$AM$1,F64=$AN$1),0,1)))</f>
        <v>1</v>
      </c>
      <c r="AS60" s="344">
        <f>IF($A60&gt;='FG1125way_Regular Symbol(2wild)'!D$16,"",IF(B60=0,"",IF(OR(B60=$AM$1,B60=$AT$1,B61=$AM$1,B61=$AT$1,B62=$AM$1,B62=$AT$1),0,1)))</f>
        <v>1</v>
      </c>
      <c r="AT60" s="344">
        <f>IF($A60&gt;='FG1125way_Regular Symbol(2wild)'!E$16,"",IF(C60=0,"",IF(OR(C60=$AM$1,C60=$AT$1,C61=$AM$1,C61=$AT$1,C62=$AM$1,C62=$AT$1),0,1)))</f>
        <v>0</v>
      </c>
      <c r="AU60" s="3">
        <f>IF($A60&gt;='FG1125way_Regular Symbol(2wild)'!F$16,"",IF(D60=0,"",IF(OR(D60=$AM$1,D60=$AT$1,D61=$AM$1,D61=$AT$1,D62=$AM$1,D62=$AT$1,D63=$AM$1,D63=$AT$1,D64=$AM$1,D64=$AT$1),0,1)))</f>
        <v>1</v>
      </c>
      <c r="AV60" s="3" t="str">
        <f>IF($A60&gt;='FG1125way_Regular Symbol(2wild)'!G$16,"",IF(E60=0,"",IF(OR(E60=$AM$1,E60=$AT$1,E61=$AM$1,E61=$AT$1,E62=$AM$1,E62=$AT$1,E63=$AM$1,E63=$AT$1,E64=$AM$1,E64=$AT$1),0,1)))</f>
        <v/>
      </c>
      <c r="AW60" s="3">
        <f>IF($A60&gt;='FG1125way_Regular Symbol(2wild)'!H$16,"",IF(F60=0,"",IF(OR(F60=$AM$1,F60=$AT$1,F61=$AM$1,F61=$AT$1,F62=$AM$1,F62=$AT$1,F63=$AM$1,F63=$AT$1,F64=$AM$1,F64=$AT$1),0,1)))</f>
        <v>1</v>
      </c>
      <c r="AY60" s="344">
        <f>IF($A60&gt;='FG1125way_Regular Symbol(2wild)'!D$16,"",IF(B60=0,"",IF(OR(B60=$AM$1,B60=$AZ$1,B61=$AM$1,B61=$AZ$1,B62=$AM$1,B62=$AZ$1),0,1)))</f>
        <v>1</v>
      </c>
      <c r="AZ60" s="344">
        <f>IF($A60&gt;='FG1125way_Regular Symbol(2wild)'!E$16,"",IF(C60=0,"",IF(OR(C60=$AM$1,C60=$AZ$1,C61=$AM$1,C61=$AZ$1,C62=$AM$1,C62=$AZ$1),0,1)))</f>
        <v>0</v>
      </c>
      <c r="BA60" s="3">
        <f>IF($A60&gt;='FG1125way_Regular Symbol(2wild)'!F$16,"",IF(D60=0,"",IF(OR(D60=$AM$1,D60=$AZ$1,D61=$AM$1,D61=$AZ$1,D62=$AM$1,D62=$AZ$1,D63=$AM$1,D63=$AZ$1,D64=$AM$1,D64=$AZ$1),0,1)))</f>
        <v>1</v>
      </c>
      <c r="BB60" s="3" t="str">
        <f>IF($A60&gt;='FG1125way_Regular Symbol(2wild)'!G$16,"",IF(E60=0,"",IF(OR(E60=$AM$1,E60=$AZ$1,E61=$AM$1,E61=$AZ$1,E62=$AM$1,E62=$AZ$1,E63=$AM$1,E63=$AZ$1,E64=$AM$1,E64=$AZ$1),0,1)))</f>
        <v/>
      </c>
      <c r="BC60" s="3">
        <f>IF($A60&gt;='FG1125way_Regular Symbol(2wild)'!H$16,"",IF(F60=0,"",IF(OR(F60=$AM$1,F60=$AZ$1,F61=$AM$1,F61=$AZ$1,F62=$AM$1,F62=$AZ$1,F63=$AM$1,F63=$AZ$1,F64=$AM$1,F64=$AZ$1),0,1)))</f>
        <v>1</v>
      </c>
      <c r="BE60" s="344">
        <f>IF($A60&gt;='FG_576way_Regular Symbol(2wild)'!D$16,"",IF(B60=0,"",IF(OR(B60=$AM$1,B60=$BF$1,B61=$AM$1,B61=$BF$1,B62=$AM$1,B62=$BF$1),0,1)))</f>
        <v>1</v>
      </c>
      <c r="BF60" s="344">
        <f>IF($A60&gt;='FG_576way_Regular Symbol(2wild)'!E$16,"",IF(C60=0,"",IF(OR(C60=$AM$1,C60=$BF$1,C61=$AM$1,C61=$BF$1,C62=$AM$1,C62=$BF$1),0,1)))</f>
        <v>0</v>
      </c>
      <c r="BG60" s="3">
        <f>IF($A60&gt;='FG_576way_Regular Symbol(2wild)'!F$16,"",IF(D60=0,"",IF(OR(D60=$AM$1,D60=$BF$1,D61=$AM$1,D61=$BF$1,D62=$AM$1,D62=$BF$1,D63=$AM$1,D63=$BF$1,D64=$AM$1,D64=$BF$1),0,1)))</f>
        <v>1</v>
      </c>
      <c r="BH60" s="3" t="str">
        <f>IF($A60&gt;='FG_576way_Regular Symbol(2wild)'!G$16,"",IF(E60=0,"",IF(OR(E60=$AM$1,E60=$BF$1,E61=$AM$1,E61=$BF$1,E62=$AM$1,E62=$BF$1,E63=$AM$1,E63=$BF$1,E64=$AM$1,E64=$BF$1),0,1)))</f>
        <v/>
      </c>
      <c r="BI60" s="3">
        <f>IF($A60&gt;='FG_576way_Regular Symbol(2wild)'!H$16,"",IF(F60=0,"",IF(OR(F60=$AM$1,F60=$BF$1,F61=$AM$1,F61=$BF$1,F62=$AM$1,F62=$BF$1,F63=$AM$1,F63=$BF$1,F64=$AM$1,F64=$BF$1),0,1)))</f>
        <v>1</v>
      </c>
      <c r="BK60" s="344">
        <f>IF($A60&gt;='FG_576way_Regular Symbol(2wild)'!D$16,"",IF(B60=0,"",IF(OR(B60=$AM$1,B60=$BL$1,B61=$AM$1,B61=$BL$1,B62=$AM$1,B62=$BL$1),0,1)))</f>
        <v>1</v>
      </c>
      <c r="BL60" s="344">
        <f>IF($A60&gt;='FG_576way_Regular Symbol(2wild)'!E$16,"",IF(C60=0,"",IF(OR(C60=$AM$1,C60=$BL$1,C61=$AM$1,C61=$BL$1,C62=$AM$1,C62=$BL$1),0,1)))</f>
        <v>0</v>
      </c>
      <c r="BM60" s="3">
        <f>IF($A60&gt;='FG_576way_Regular Symbol(2wild)'!F$16,"",IF(D60=0,"",IF(OR(D60=$AM$1,D60=$BL$1,D61=$AM$1,D61=$BL$1,D62=$AM$1,D62=$BL$1,D63=$AM$1,D63=$BL$1),0,1)))</f>
        <v>1</v>
      </c>
      <c r="BN60" s="3" t="str">
        <f>IF($A60&gt;='FG_576way_Regular Symbol(2wild)'!G$16,"",IF(E60=0,"",IF(OR(E60=$AM$1,E60=$BL$1,E61=$AM$1,E61=$BL$1,E62=$AM$1,E62=$BL$1,E63=$AM$1,E63=$BL$1),0,1)))</f>
        <v/>
      </c>
      <c r="BO60" s="3">
        <f>IF($A60&gt;='FG_576way_Regular Symbol(2wild)'!H$16,"",IF(F60=0,"",IF(OR(F60=$AM$1,F60=$BL$1,F61=$AM$1,F61=$BL$1,F62=$AM$1,F62=$BL$1,F63=$AM$1,F63=$BL$1),0,1)))</f>
        <v>1</v>
      </c>
      <c r="BQ60" s="3">
        <f>IF($A60&gt;='FG1125way_Regular Symbol(2wild)'!D$16,"",IF(B60=0,"",IF(OR(B60=$BQ$1,B60=$BR$1,B61=$BQ$1,B61=$BR$1,B62=$BQ$1,B62=$BR$1),0,1)))</f>
        <v>0</v>
      </c>
      <c r="BR60" s="3">
        <f>IF($A60&gt;='FG1125way_Regular Symbol(2wild)'!E$16,"",IF(C60=0,"",IF(OR(C60=$BQ$1,C60=$BR$1,C61=$BQ$1,C61=$BR$1,C62=$BQ$1,C62=$BR$1),0,1)))</f>
        <v>0</v>
      </c>
      <c r="BS60" s="3">
        <f>IF($A60&gt;='FG1125way_Regular Symbol(2wild)'!F$16,"",IF(D60=0,"",IF(OR(D60=$BQ$1,D60=$BR$1,D61=$BQ$1,D61=$BR$1,D62=$BQ$1,D62=$BR$1,D63=$BQ$1,D63=$BR$1,D64=$BQ$1,D64=$BR$1),0,1)))</f>
        <v>0</v>
      </c>
      <c r="BT60" s="3" t="str">
        <f>IF($A60&gt;='FG1125way_Regular Symbol(2wild)'!G$16,"",IF(E60=0,"",IF(OR(E60=$BQ$1,E60=$BR$1,E61=$BQ$1,E61=$BR$1,E62=$BQ$1,E62=$BR$1,E63=$BQ$1,E63=$BR$1,E64=$BQ$1,E64=$BR$1),0,1)))</f>
        <v/>
      </c>
      <c r="BU60" s="3">
        <f>IF($A60&gt;='FG1125way_Regular Symbol(2wild)'!H$16,"",IF(F60=0,"",IF(OR(F60=$BQ$1,F60=$BR$1,F61=$BQ$1,F61=$BR$1,F62=$BQ$1,F62=$BR$1,F63=$BQ$1,F63=$BR$1,F64=$BQ$1,F64=$BR$1),0,1)))</f>
        <v>1</v>
      </c>
      <c r="BW60" s="3">
        <f>IF($A60&gt;='FG1125way_Regular Symbol(2wild)'!D$16,"",IF(B60=0,"",IF(OR(B60=$BW$1,B61=$BW$1,B62=$BW$1,B60=$BX$1,B61=$BX$1,B62=$BX$1),0,1)))</f>
        <v>1</v>
      </c>
      <c r="BX60" s="3">
        <f>IF($A60&gt;='FG1125way_Regular Symbol(2wild)'!E$16,"",IF(C60=0,"",IF(OR(C60=$BW$1,C61=$BW$1,C62=$BW$1,C60=$BX$1,C61=$BX$1,C62=$BX$1),0,1)))</f>
        <v>0</v>
      </c>
      <c r="BY60" s="3">
        <f>IF($A60&gt;='FG1125way_Regular Symbol(2wild)'!F$16,"",IF(D60=0,"",IF(OR(D60=$BW$1,D61=$BW$1,D62=$BW$1,D60=$BX$1,D61=$BX$1,D62=$BX$1,D63=$BW$1,D63=$BX$1,D64=$BW$1,D64=$BX$1),0,1)))</f>
        <v>1</v>
      </c>
      <c r="BZ60" s="3" t="str">
        <f>IF($A60&gt;='FG1125way_Regular Symbol(2wild)'!G$16,"",IF(E60=0,"",IF(OR(E60=$BW$1,E61=$BW$1,E62=$BW$1,E60=$BX$1,E61=$BX$1,E62=$BX$1,E63=$BW$1,E63=$BX$1,E64=$BW$1,E64=$BX$1),0,1)))</f>
        <v/>
      </c>
      <c r="CA60" s="3">
        <f>IF($A60&gt;='FG1125way_Regular Symbol(2wild)'!H$16,"",IF(F60=0,"",IF(OR(F60=$BW$1,F61=$BW$1,F62=$BW$1,F60=$BX$1,F61=$BX$1,F62=$BX$1,F63=$BW$1,F63=$BX$1,F64=$BW$1,F64=$BX$1),0,1)))</f>
        <v>0</v>
      </c>
      <c r="CC60" s="3">
        <f>IF($A60&gt;='FG1125way_Regular Symbol(2wild)'!D$16,"",IF(B60=0,"",IF(OR(B60=$BW$1,B61=$BW$1,B62=$BW$1,B60=$CD$1,B61=$CD$1,B62=$CD$1),0,1)))</f>
        <v>0</v>
      </c>
      <c r="CD60" s="3">
        <f>IF($A60&gt;='FG1125way_Regular Symbol(2wild)'!E$16,"",IF(C60=0,"",IF(OR(C60=$BW$1,C61=$BW$1,C62=$BW$1,C60=$CD$1,C61=$CD$1,C62=$CD$1),0,1)))</f>
        <v>0</v>
      </c>
      <c r="CE60" s="3">
        <f>IF($A60&gt;='FG1125way_Regular Symbol(2wild)'!F$16,"",IF(D60=0,"",IF(OR(D60=$BW$1,D61=$BW$1,D62=$BW$1,D60=$CD$1,D61=$CD$1,D62=$CD$1,D63=$BW$1,D63=$CD$1,D64=$BW$1,D64=$CD$1),0,1)))</f>
        <v>1</v>
      </c>
      <c r="CF60" s="3" t="str">
        <f>IF($A60&gt;='FG1125way_Regular Symbol(2wild)'!G$16,"",IF(E60=0,"",IF(OR(E60=$BW$1,E61=$BW$1,E62=$BW$1,E60=$CD$1,E61=$CD$1,E62=$CD$1,E63=$BW$1,E63=$CD$1,E64=$BW$1,E64=$CD$1),0,1)))</f>
        <v/>
      </c>
      <c r="CG60" s="3">
        <f>IF($A60&gt;='FG1125way_Regular Symbol(2wild)'!H$16,"",IF(F60=0,"",IF(OR(F60=$BW$1,F61=$BW$1,F62=$BW$1,F60=$CD$1,F61=$CD$1,F62=$CD$1,F63=$BW$1,F63=$CD$1,F64=$BW$1,F64=$CD$1),0,1)))</f>
        <v>1</v>
      </c>
      <c r="CI60" s="3">
        <f>IF($A60&gt;='FG1125way_Regular Symbol(2wild)'!D$16,"",IF(B60=0,"",IF(OR(B60=$BW$1,B61=$BW$1,B62=$BW$1,B60=$CJ$1,B61=$CJ$1,B62=$CJ$1),0,1)))</f>
        <v>0</v>
      </c>
      <c r="CJ60" s="3">
        <f>IF($A60&gt;='FG1125way_Regular Symbol(2wild)'!E$16,"",IF(C60=0,"",IF(OR(C60=$BW$1,C61=$BW$1,C62=$BW$1,C60=$CJ$1,C61=$CJ$1,C62=$CJ$1),0,1)))</f>
        <v>0</v>
      </c>
      <c r="CK60" s="3">
        <f>IF($A60&gt;='FG1125way_Regular Symbol(2wild)'!F$16,"",IF(D60=0,"",IF(OR(D60=$BW$1,D61=$BW$1,D62=$BW$1,D60=$CJ$1,D61=$CJ$1,D62=$CJ$1,D63=$BW$1,D63=$CJ$1,D64=$BW$1,D64=$CJ$1),0,1)))</f>
        <v>0</v>
      </c>
      <c r="CL60" s="3" t="str">
        <f>IF($A60&gt;='FG1125way_Regular Symbol(2wild)'!G$16,"",IF(E60=0,"",IF(OR(E60=$BW$1,E61=$BW$1,E62=$BW$1,E60=$CJ$1,E61=$CJ$1,E62=$CJ$1,E63=$BW$1,E63=$CJ$1,E64=$BW$1,E64=$CJ$1),0,1)))</f>
        <v/>
      </c>
      <c r="CM60" s="3">
        <f>IF($A60&gt;='FG1125way_Regular Symbol(2wild)'!H$16,"",IF(F60=0,"",IF(OR(F60=$BW$1,F61=$BW$1,F62=$BW$1,F60=$CJ$1,F61=$CJ$1,F62=$CJ$1,F63=$BW$1,F63=$CJ$1,F64=$BW$1,F64=$CJ$1),0,1)))</f>
        <v>0</v>
      </c>
      <c r="CO60" s="3">
        <f>IF($A60&gt;='FG1125way_Regular Symbol(2wild)'!D$16,"",IF(B60=0,"",IF(OR(B60=$BW$1,B61=$BW$1,B62=$BW$1,B60=$CP$1,B61=$CP$1,B62=$CP$1),0,1)))</f>
        <v>1</v>
      </c>
      <c r="CP60" s="3">
        <f>IF($A60&gt;='FG1125way_Regular Symbol(2wild)'!E$16,"",IF(C60=0,"",IF(OR(C60=$BW$1,C61=$BW$1,C62=$BW$1,C60=$CP$1,C61=$CP$1,C62=$CP$1),0,1)))</f>
        <v>0</v>
      </c>
      <c r="CQ60" s="3">
        <f>IF($A60&gt;='FG1125way_Regular Symbol(2wild)'!F$16,"",IF(D60=0,"",IF(OR(D60=$BW$1,D61=$BW$1,D62=$BW$1,D60=$CP$1,D61=$CP$1,D62=$CP$1,D63=$BW$1,D63=$CP$1,D64=$BW$1,D64=$CP$1),0,1)))</f>
        <v>1</v>
      </c>
      <c r="CR60" s="3" t="str">
        <f>IF($A60&gt;='FG1125way_Regular Symbol(2wild)'!G$16,"",IF(E60=0,"",IF(OR(E60=$BW$1,E61=$BW$1,E62=$BW$1,E60=$CP$1,E61=$CP$1,E62=$CP$1,E63=$BW$1,E63=$CP$1,E64=$BW$1,E64=$CP$1),0,1)))</f>
        <v/>
      </c>
      <c r="CS60" s="3">
        <f>IF($A60&gt;='FG1125way_Regular Symbol(2wild)'!H$16,"",IF(F60=0,"",IF(OR(F60=$BW$1,F61=$BW$1,F62=$BW$1,F60=$CP$1,F61=$CP$1,F62=$CP$1,F63=$BW$1,F63=$CP$1,F64=$BW$1,F64=$CP$1),0,1)))</f>
        <v>1</v>
      </c>
      <c r="CU60" s="3">
        <f>IF($A60&gt;='FG1125way_Regular Symbol(2wild)'!D$16,"",IF(B60=0,"",IF(OR(B60=$BW$1,B61=$BW$1,B62=$BW$1,B60=$CV$1,B61=$CV$1,B62=$CV$1),0,1)))</f>
        <v>1</v>
      </c>
      <c r="CV60" s="3">
        <f>IF($A60&gt;='FG1125way_Regular Symbol(2wild)'!E$16,"",IF(C60=0,"",IF(OR(C60=$BW$1,C61=$BW$1,C62=$BW$1,C60=$CV$1,C61=$CV$1,C62=$CV$1),0,1)))</f>
        <v>0</v>
      </c>
      <c r="CW60" s="3">
        <f>IF($A60&gt;='FG1125way_Regular Symbol(2wild)'!F$16,"",IF(D60=0,"",IF(OR(D60=$BW$1,D61=$BW$1,D62=$BW$1,D60=$CV$1,D61=$CV$1,D62=$CV$1,D63=$BW$1,D63=$CV$1,D64=$BW$1,D64=$CV$1),0,1)))</f>
        <v>1</v>
      </c>
      <c r="CX60" s="3" t="str">
        <f>IF($A60&gt;='FG1125way_Regular Symbol(2wild)'!G$16,"",IF(E60=0,"",IF(OR(E60=$BW$1,E61=$BW$1,E62=$BW$1,E60=$CV$1,E61=$CV$1,E62=$CV$1,E63=$BW$1,E63=$CV$1,E64=$BW$1,E64=$CV$1),0,1)))</f>
        <v/>
      </c>
      <c r="CY60" s="3">
        <f>IF($A60&gt;='FG1125way_Regular Symbol(2wild)'!H$16,"",IF(F60=0,"",IF(OR(F60=$BW$1,F61=$BW$1,F62=$BW$1,F60=$CV$1,F61=$CV$1,F62=$CV$1,F63=$BW$1,F63=$CV$1,F64=$BW$1,F64=$CV$1),0,1)))</f>
        <v>1</v>
      </c>
    </row>
    <row r="61" spans="1:103">
      <c r="A61" s="337">
        <f>IF('FG_243way_Regular Symbol'!L60="","",'FG_243way_Regular Symbol'!L60)</f>
        <v>57</v>
      </c>
      <c r="B61" s="191" t="str">
        <f>IF('FG_576way_Regular Symbol(2wild)'!Q60="",
IF($A61-'FG_576way_Regular Symbol(2wild)'!D$16&gt;='FG_1125way_RegularＸ_W()'!B$2-1,"",VLOOKUP($A61-'FG_243way_Regular Symbol'!D$16,'FG_576way_Regular Symbol(2wild)'!$P$3:$U$99,'FG_1125way_RegularＸ_W()'!B$3+1,FALSE)),
'FG_576way_Regular Symbol(2wild)'!Q60)</f>
        <v>J</v>
      </c>
      <c r="C61" s="191" t="str">
        <f>IF('FG_576way_Regular Symbol(2wild)'!R60="",
IF($A61-'FG_576way_Regular Symbol(2wild)'!E$16&gt;='FG_1125way_RegularＸ_W()'!C$2-1,"",VLOOKUP($A61-'FG_243way_Regular Symbol'!E$16,'FG_576way_Regular Symbol(2wild)'!$P$3:$U$99,'FG_1125way_RegularＸ_W()'!C$3+1,FALSE)),
'FG_576way_Regular Symbol(2wild)'!R60)</f>
        <v>A</v>
      </c>
      <c r="D61" s="191" t="str">
        <f>IF('FG_576way_Regular Symbol(2wild)'!S60="",
IF($A61-'FG_576way_Regular Symbol(2wild)'!F$16&gt;='FG_1125way_RegularＸ_W()'!D$2-1,"",VLOOKUP($A61-'FG_243way_Regular Symbol'!F$16,'FG_576way_Regular Symbol(2wild)'!$P$3:$U$99,'FG_1125way_RegularＸ_W()'!D$3+1,FALSE)),
'FG_576way_Regular Symbol(2wild)'!S60)</f>
        <v>M4</v>
      </c>
      <c r="E61" s="191" t="str">
        <f>IF('FG_576way_Regular Symbol(2wild)'!T60="",
IF($A61-'FG_576way_Regular Symbol(2wild)'!G$16&gt;='FG_1125way_RegularＸ_W()'!E$2-1,"",VLOOKUP($A61-'FG_243way_Regular Symbol'!G$16,'FG_576way_Regular Symbol(2wild)'!$P$3:$U$99,'FG_1125way_RegularＸ_W()'!E$3+1,FALSE)),
'FG_576way_Regular Symbol(2wild)'!T60)</f>
        <v>M2</v>
      </c>
      <c r="F61" s="191" t="str">
        <f>IF('FG_576way_Regular Symbol(2wild)'!U60="",
IF($A61-'FG_576way_Regular Symbol(2wild)'!H$16&gt;='FG_1125way_RegularＸ_W()'!F$2-1,"",VLOOKUP($A61-'FG_243way_Regular Symbol'!H$16,'FG_576way_Regular Symbol(2wild)'!$P$3:$U$99,'FG_1125way_RegularＸ_W()'!F$3+1,FALSE)),
'FG_576way_Regular Symbol(2wild)'!U60)</f>
        <v>K</v>
      </c>
      <c r="N61" s="363">
        <f t="shared" si="1"/>
        <v>57</v>
      </c>
      <c r="O61" s="344">
        <f>IF($A61&gt;='FG1125way_Regular Symbol(2wild)'!D$16,"",IF(B61="","",IF(OR(B61=$O$1,B61=$P$1,B62=$O$1,B62=$P$1,B63=$O$1,B63=$P$1),0,1)))</f>
        <v>1</v>
      </c>
      <c r="P61" s="344">
        <f>IF($A61&gt;='FG1125way_Regular Symbol(2wild)'!E$16,"",IF(C61="","",IF(OR(C61=$O$1,C61=$P$1,C62=$O$1,C62=$P$1,C63=$O$1,C63=$P$1),0,1)))</f>
        <v>0</v>
      </c>
      <c r="Q61" s="344">
        <f>IF($A61&gt;='FG1125way_Regular Symbol(2wild)'!F$16,"",IF(D61="","",IF(OR(D61=$O$1,D61=$P$1,D62=$O$1,D62=$P$1,D63=$O$1,D63=$P$1,D64=$O$1,D64=$P$1,D65=$O$1,D65=$P$1),0,1)))</f>
        <v>1</v>
      </c>
      <c r="R61" s="344" t="str">
        <f>IF($A61&gt;='FG1125way_Regular Symbol(2wild)'!G$16,"",IF(E61="","",IF(OR(E61=$O$1,E61=$P$1,E62=$O$1,E62=$P$1,E63=$O$1,E63=$P$1,E64=$O$1,E64=$P$1,E65=$O$1,E65=$P$1),0,1)))</f>
        <v/>
      </c>
      <c r="S61" s="344">
        <f>IF($A61&gt;='FG1125way_Regular Symbol(2wild)'!H$16,"",IF(F61="","",IF(OR(F61=$O$1,F61=$P$1,F62=$O$1,F62=$P$1,F63=$O$1,F63=$P$1,F64=$O$1,F64=$P$1,F65=$O$1,F65=$P$1),0,1)))</f>
        <v>1</v>
      </c>
      <c r="U61" s="344">
        <f>IF($A61&gt;='FG1125way_Regular Symbol(2wild)'!D$16,"",IF(B61=0,"",IF(OR(B61=$U$1,B61=$V$1,B62=$U$1,B62=$V$1,B63=$U$1,B63=$V$1),0,1)))</f>
        <v>1</v>
      </c>
      <c r="V61" s="344">
        <f>IF($A61&gt;='FG1125way_Regular Symbol(2wild)'!E$16,"",IF(C61=0,"",IF(OR(C61=$U$1,C61=$V$1,C62=$U$1,C62=$V$1,C63=$U$1,C63=$V$1),0,1)))</f>
        <v>0</v>
      </c>
      <c r="W61" s="3">
        <f>IF($A61&gt;='FG1125way_Regular Symbol(2wild)'!F$16,"",IF(D61=0,"",IF(OR(D61=$U$1,D61=$V$1,D62=$U$1,D62=$V$1,D63=$U$1,D63=$V$1,D64=$U$1,D64=$V$1,D65=$U$1,D65=$V$1),0,1)))</f>
        <v>0</v>
      </c>
      <c r="X61" s="3" t="str">
        <f>IF($A61&gt;='FG1125way_Regular Symbol(2wild)'!G$16,"",IF(E61=0,"",IF(OR(E61=$U$1,E61=$V$1,E62=$U$1,E62=$V$1,E63=$U$1,E63=$V$1,E64=$U$1,E64=$V$1,E65=$U$1,E65=$V$1),0,1)))</f>
        <v/>
      </c>
      <c r="Y61" s="3">
        <f>IF($A61&gt;='FG1125way_Regular Symbol(2wild)'!H$16,"",IF(F61=0,"",IF(OR(F61=$U$1,F61=$V$1,F62=$U$1,F62=$V$1,F63=$U$1,F63=$V$1,F64=$U$1,F64=$V$1,F65=$U$1,F65=$V$1),0,1)))</f>
        <v>0</v>
      </c>
      <c r="AA61" s="344">
        <f>IF($A61&gt;='FG1125way_Regular Symbol(2wild)'!D$16,"",IF(B61=0,"",IF(OR(B61=$AA$1,B61=$AB$1,B62=$AA$1,B62=$AB$1,B63=$AA$1,,B63=$AB$1),0,1)))</f>
        <v>1</v>
      </c>
      <c r="AB61" s="344">
        <f>IF($A61&gt;='FG1125way_Regular Symbol(2wild)'!E$16,"",IF(C61=0,"",IF(OR(C61=$AA$1,C61=$AB$1,C62=$AA$1,C62=$AB$1,C63=$AA$1,,C63=$AB$1),0,1)))</f>
        <v>0</v>
      </c>
      <c r="AC61" s="3">
        <f>IF($A61&gt;='FG1125way_Regular Symbol(2wild)'!F$16,"",IF(D61=0,"",IF(OR(D61=$AA$1,D61=$AB$1,D62=$AA$1,D62=$AB$1,D63=$AA$1,D63=$AB$1,D64=$AA$1,D64=$AB$1,D65=$AA$1,D65=$AB$1),0,1)))</f>
        <v>1</v>
      </c>
      <c r="AD61" s="3" t="str">
        <f>IF($A61&gt;='FG1125way_Regular Symbol(2wild)'!G$16,"",IF(E61=0,"",IF(OR(E61=$AA$1,E61=$AB$1,E62=$AA$1,E62=$AB$1,E63=$AA$1,E63=$AB$1,E64=$AA$1,E64=$AB$1,E65=$AA$1,E65=$AB$1),0,1)))</f>
        <v/>
      </c>
      <c r="AE61" s="3">
        <f>IF($A61&gt;='FG1125way_Regular Symbol(2wild)'!H$16,"",IF(F61=0,"",IF(OR(F61=$AA$1,F61=$AB$1,F62=$AA$1,F62=$AB$1,F63=$AA$1,F63=$AB$1,F64=$AA$1,F64=$AB$1,F65=$AA$1,F65=$AB$1),0,1)))</f>
        <v>1</v>
      </c>
      <c r="AG61" s="344">
        <f>IF($A61&gt;='FG1125way_Regular Symbol(2wild)'!D$16,"",IF(B61=0,"",IF(OR(B61=$AG$1,B61=$AH$1,B62=$AG$1,B62=$AH$1,B63=$AG$1,B63=$AH$1),0,1)))</f>
        <v>1</v>
      </c>
      <c r="AH61" s="344">
        <f>IF($A61&gt;='FG1125way_Regular Symbol(2wild)'!E$16,"",IF(C61=0,"",IF(OR(C61=$AG$1,C61=$AH$1,C62=$AG$1,C62=$AH$1,C63=$AG$1,C63=$AH$1),0,1)))</f>
        <v>0</v>
      </c>
      <c r="AI61" s="3">
        <f>IF($A61&gt;='FG1125way_Regular Symbol(2wild)'!F$16,"",IF(D61=0,"",IF(OR(D61=$AG$1,D61=$AH$1,D62=$AG$1,D62=$AH$1,D63=$AG$1,D63=$AH$1,D64=$AG$1,D64=$AH$1,D65=$AG$1,D65=$AH$1),0,1)))</f>
        <v>0</v>
      </c>
      <c r="AJ61" s="3" t="str">
        <f>IF($A61&gt;='FG1125way_Regular Symbol(2wild)'!G$16,"",IF(E61=0,"",IF(OR(E61=$AG$1,E61=$AH$1,E62=$AG$1,E62=$AH$1,E63=$AG$1,E63=$AH$1,E64=$AG$1,E64=$AH$1,E65=$AG$1,E65=$AH$1),0,1)))</f>
        <v/>
      </c>
      <c r="AK61" s="3">
        <f>IF($A61&gt;='FG1125way_Regular Symbol(2wild)'!H$16,"",IF(F61=0,"",IF(OR(F61=$AG$1,F61=$AH$1,F62=$AG$1,F62=$AH$1,F63=$AG$1,F63=$AH$1,F64=$AG$1,F64=$AH$1,F65=$AG$1,F65=$AH$1),0,1)))</f>
        <v>1</v>
      </c>
      <c r="AM61" s="344">
        <f>IF($A61&gt;='FG1125way_Regular Symbol(2wild)'!D$16,"",IF(B61=0,"",IF(OR(B61=$AM$1,B61=$AN$1,B62=$AM$1,B62=$AN$1,B63=$AM$1,B63=$AN$1),0,1)))</f>
        <v>1</v>
      </c>
      <c r="AN61" s="344">
        <f>IF($A61&gt;='FG1125way_Regular Symbol(2wild)'!E$16,"",IF(C61=0,"",IF(OR(C61=$AM$1,C61=$AN$1,C62=$AM$1,C62=$AN$1,C63=$AM$1,C63=$AN$1),0,1)))</f>
        <v>0</v>
      </c>
      <c r="AO61" s="3">
        <f>IF($A61&gt;='FG1125way_Regular Symbol(2wild)'!F$16,"",IF(D61=0,"",IF(OR(D61=$AM$1,D61=$AN$1,D62=$AM$1,D62=$AN$1,D63=$AM$1,D63=$AN$1,D64=$AM$1,D64=$AN$1,D65=$AM$1,D65=$AN$1),0,1)))</f>
        <v>1</v>
      </c>
      <c r="AP61" s="3" t="str">
        <f>IF($A61&gt;='FG1125way_Regular Symbol(2wild)'!G$16,"",IF(E61=0,"",IF(OR(E61=$AM$1,E61=$AN$1,E62=$AM$1,E62=$AN$1,E63=$AM$1,E63=$AN$1,E64=$AM$1,E64=$AN$1,E65=$AM$1,E65=$AN$1),0,1)))</f>
        <v/>
      </c>
      <c r="AQ61" s="3">
        <f>IF($A61&gt;='FG1125way_Regular Symbol(2wild)'!H$16,"",IF(F61=0,"",IF(OR(F61=$AM$1,F61=$AN$1,F62=$AM$1,F62=$AN$1,F63=$AM$1,F63=$AN$1,F64=$AM$1,F64=$AN$1,F65=$AM$1,F65=$AN$1),0,1)))</f>
        <v>1</v>
      </c>
      <c r="AS61" s="344">
        <f>IF($A61&gt;='FG1125way_Regular Symbol(2wild)'!D$16,"",IF(B61=0,"",IF(OR(B61=$AM$1,B61=$AT$1,B62=$AM$1,B62=$AT$1,B63=$AM$1,B63=$AT$1),0,1)))</f>
        <v>1</v>
      </c>
      <c r="AT61" s="344">
        <f>IF($A61&gt;='FG1125way_Regular Symbol(2wild)'!E$16,"",IF(C61=0,"",IF(OR(C61=$AM$1,C61=$AT$1,C62=$AM$1,C62=$AT$1,C63=$AM$1,C63=$AT$1),0,1)))</f>
        <v>0</v>
      </c>
      <c r="AU61" s="3">
        <f>IF($A61&gt;='FG1125way_Regular Symbol(2wild)'!F$16,"",IF(D61=0,"",IF(OR(D61=$AM$1,D61=$AT$1,D62=$AM$1,D62=$AT$1,D63=$AM$1,D63=$AT$1,D64=$AM$1,D64=$AT$1,D65=$AM$1,D65=$AT$1),0,1)))</f>
        <v>1</v>
      </c>
      <c r="AV61" s="3" t="str">
        <f>IF($A61&gt;='FG1125way_Regular Symbol(2wild)'!G$16,"",IF(E61=0,"",IF(OR(E61=$AM$1,E61=$AT$1,E62=$AM$1,E62=$AT$1,E63=$AM$1,E63=$AT$1,E64=$AM$1,E64=$AT$1,E65=$AM$1,E65=$AT$1),0,1)))</f>
        <v/>
      </c>
      <c r="AW61" s="3">
        <f>IF($A61&gt;='FG1125way_Regular Symbol(2wild)'!H$16,"",IF(F61=0,"",IF(OR(F61=$AM$1,F61=$AT$1,F62=$AM$1,F62=$AT$1,F63=$AM$1,F63=$AT$1,F64=$AM$1,F64=$AT$1,F65=$AM$1,F65=$AT$1),0,1)))</f>
        <v>1</v>
      </c>
      <c r="AY61" s="344">
        <f>IF($A61&gt;='FG1125way_Regular Symbol(2wild)'!D$16,"",IF(B61=0,"",IF(OR(B61=$AM$1,B61=$AZ$1,B62=$AM$1,B62=$AZ$1,B63=$AM$1,B63=$AZ$1),0,1)))</f>
        <v>1</v>
      </c>
      <c r="AZ61" s="344">
        <f>IF($A61&gt;='FG1125way_Regular Symbol(2wild)'!E$16,"",IF(C61=0,"",IF(OR(C61=$AM$1,C61=$AZ$1,C62=$AM$1,C62=$AZ$1,C63=$AM$1,C63=$AZ$1),0,1)))</f>
        <v>0</v>
      </c>
      <c r="BA61" s="3">
        <f>IF($A61&gt;='FG1125way_Regular Symbol(2wild)'!F$16,"",IF(D61=0,"",IF(OR(D61=$AM$1,D61=$AZ$1,D62=$AM$1,D62=$AZ$1,D63=$AM$1,D63=$AZ$1,D64=$AM$1,D64=$AZ$1,D65=$AM$1,D65=$AZ$1),0,1)))</f>
        <v>1</v>
      </c>
      <c r="BB61" s="3" t="str">
        <f>IF($A61&gt;='FG1125way_Regular Symbol(2wild)'!G$16,"",IF(E61=0,"",IF(OR(E61=$AM$1,E61=$AZ$1,E62=$AM$1,E62=$AZ$1,E63=$AM$1,E63=$AZ$1,E64=$AM$1,E64=$AZ$1,E65=$AM$1,E65=$AZ$1),0,1)))</f>
        <v/>
      </c>
      <c r="BC61" s="3">
        <f>IF($A61&gt;='FG1125way_Regular Symbol(2wild)'!H$16,"",IF(F61=0,"",IF(OR(F61=$AM$1,F61=$AZ$1,F62=$AM$1,F62=$AZ$1,F63=$AM$1,F63=$AZ$1,F64=$AM$1,F64=$AZ$1,F65=$AM$1,F65=$AZ$1),0,1)))</f>
        <v>1</v>
      </c>
      <c r="BE61" s="344">
        <f>IF($A61&gt;='FG_576way_Regular Symbol(2wild)'!D$16,"",IF(B61=0,"",IF(OR(B61=$AM$1,B61=$BF$1,B62=$AM$1,B62=$BF$1,B63=$AM$1,B63=$BF$1),0,1)))</f>
        <v>1</v>
      </c>
      <c r="BF61" s="344">
        <f>IF($A61&gt;='FG_576way_Regular Symbol(2wild)'!E$16,"",IF(C61=0,"",IF(OR(C61=$AM$1,C61=$BF$1,C62=$AM$1,C62=$BF$1,C63=$AM$1,C63=$BF$1),0,1)))</f>
        <v>0</v>
      </c>
      <c r="BG61" s="3">
        <f>IF($A61&gt;='FG_576way_Regular Symbol(2wild)'!F$16,"",IF(D61=0,"",IF(OR(D61=$AM$1,D61=$BF$1,D62=$AM$1,D62=$BF$1,D63=$AM$1,D63=$BF$1,D64=$AM$1,D64=$BF$1,D65=$AM$1,D65=$BF$1),0,1)))</f>
        <v>1</v>
      </c>
      <c r="BH61" s="3" t="str">
        <f>IF($A61&gt;='FG_576way_Regular Symbol(2wild)'!G$16,"",IF(E61=0,"",IF(OR(E61=$AM$1,E61=$BF$1,E62=$AM$1,E62=$BF$1,E63=$AM$1,E63=$BF$1,E64=$AM$1,E64=$BF$1,E65=$AM$1,E65=$BF$1),0,1)))</f>
        <v/>
      </c>
      <c r="BI61" s="3">
        <f>IF($A61&gt;='FG_576way_Regular Symbol(2wild)'!H$16,"",IF(F61=0,"",IF(OR(F61=$AM$1,F61=$BF$1,F62=$AM$1,F62=$BF$1,F63=$AM$1,F63=$BF$1,F64=$AM$1,F64=$BF$1,F65=$AM$1,F65=$BF$1),0,1)))</f>
        <v>1</v>
      </c>
      <c r="BK61" s="344">
        <f>IF($A61&gt;='FG_576way_Regular Symbol(2wild)'!D$16,"",IF(B61=0,"",IF(OR(B61=$AM$1,B61=$BL$1,B62=$AM$1,B62=$BL$1,B63=$AM$1,B63=$BL$1),0,1)))</f>
        <v>1</v>
      </c>
      <c r="BL61" s="344">
        <f>IF($A61&gt;='FG_576way_Regular Symbol(2wild)'!E$16,"",IF(C61=0,"",IF(OR(C61=$AM$1,C61=$BL$1,C62=$AM$1,C62=$BL$1,C63=$AM$1,C63=$BL$1),0,1)))</f>
        <v>0</v>
      </c>
      <c r="BM61" s="3">
        <f>IF($A61&gt;='FG_576way_Regular Symbol(2wild)'!F$16,"",IF(D61=0,"",IF(OR(D61=$AM$1,D61=$BL$1,D62=$AM$1,D62=$BL$1,D63=$AM$1,D63=$BL$1,D64=$AM$1,D64=$BL$1),0,1)))</f>
        <v>1</v>
      </c>
      <c r="BN61" s="3" t="str">
        <f>IF($A61&gt;='FG_576way_Regular Symbol(2wild)'!G$16,"",IF(E61=0,"",IF(OR(E61=$AM$1,E61=$BL$1,E62=$AM$1,E62=$BL$1,E63=$AM$1,E63=$BL$1,E64=$AM$1,E64=$BL$1),0,1)))</f>
        <v/>
      </c>
      <c r="BO61" s="3">
        <f>IF($A61&gt;='FG_576way_Regular Symbol(2wild)'!H$16,"",IF(F61=0,"",IF(OR(F61=$AM$1,F61=$BL$1,F62=$AM$1,F62=$BL$1,F63=$AM$1,F63=$BL$1,F64=$AM$1,F64=$BL$1),0,1)))</f>
        <v>1</v>
      </c>
      <c r="BQ61" s="3">
        <f>IF($A61&gt;='FG1125way_Regular Symbol(2wild)'!D$16,"",IF(B61=0,"",IF(OR(B61=$BQ$1,B61=$BR$1,B62=$BQ$1,B62=$BR$1,B63=$BQ$1,B63=$BR$1),0,1)))</f>
        <v>0</v>
      </c>
      <c r="BR61" s="3">
        <f>IF($A61&gt;='FG1125way_Regular Symbol(2wild)'!E$16,"",IF(C61=0,"",IF(OR(C61=$BQ$1,C61=$BR$1,C62=$BQ$1,C62=$BR$1,C63=$BQ$1,C63=$BR$1),0,1)))</f>
        <v>0</v>
      </c>
      <c r="BS61" s="3">
        <f>IF($A61&gt;='FG1125way_Regular Symbol(2wild)'!F$16,"",IF(D61=0,"",IF(OR(D61=$BQ$1,D61=$BR$1,D62=$BQ$1,D62=$BR$1,D63=$BQ$1,D63=$BR$1,D64=$BQ$1,D64=$BR$1,D65=$BQ$1,D65=$BR$1),0,1)))</f>
        <v>0</v>
      </c>
      <c r="BT61" s="3" t="str">
        <f>IF($A61&gt;='FG1125way_Regular Symbol(2wild)'!G$16,"",IF(E61=0,"",IF(OR(E61=$BQ$1,E61=$BR$1,E62=$BQ$1,E62=$BR$1,E63=$BQ$1,E63=$BR$1,E64=$BQ$1,E64=$BR$1,E65=$BQ$1,E65=$BR$1),0,1)))</f>
        <v/>
      </c>
      <c r="BU61" s="3">
        <f>IF($A61&gt;='FG1125way_Regular Symbol(2wild)'!H$16,"",IF(F61=0,"",IF(OR(F61=$BQ$1,F61=$BR$1,F62=$BQ$1,F62=$BR$1,F63=$BQ$1,F63=$BR$1,F64=$BQ$1,F64=$BR$1,F65=$BQ$1,F65=$BR$1),0,1)))</f>
        <v>1</v>
      </c>
      <c r="BW61" s="3">
        <f>IF($A61&gt;='FG1125way_Regular Symbol(2wild)'!D$16,"",IF(B61=0,"",IF(OR(B61=$BW$1,B62=$BW$1,B63=$BW$1,B61=$BX$1,B62=$BX$1,B63=$BX$1),0,1)))</f>
        <v>0</v>
      </c>
      <c r="BX61" s="3">
        <f>IF($A61&gt;='FG1125way_Regular Symbol(2wild)'!E$16,"",IF(C61=0,"",IF(OR(C61=$BW$1,C62=$BW$1,C63=$BW$1,C61=$BX$1,C62=$BX$1,C63=$BX$1),0,1)))</f>
        <v>0</v>
      </c>
      <c r="BY61" s="3">
        <f>IF($A61&gt;='FG1125way_Regular Symbol(2wild)'!F$16,"",IF(D61=0,"",IF(OR(D61=$BW$1,D62=$BW$1,D63=$BW$1,D61=$BX$1,D62=$BX$1,D63=$BX$1,D64=$BW$1,D64=$BX$1,D65=$BW$1,D65=$BX$1),0,1)))</f>
        <v>1</v>
      </c>
      <c r="BZ61" s="3" t="str">
        <f>IF($A61&gt;='FG1125way_Regular Symbol(2wild)'!G$16,"",IF(E61=0,"",IF(OR(E61=$BW$1,E62=$BW$1,E63=$BW$1,E61=$BX$1,E62=$BX$1,E63=$BX$1,E64=$BW$1,E64=$BX$1,E65=$BW$1,E65=$BX$1),0,1)))</f>
        <v/>
      </c>
      <c r="CA61" s="3">
        <f>IF($A61&gt;='FG1125way_Regular Symbol(2wild)'!H$16,"",IF(F61=0,"",IF(OR(F61=$BW$1,F62=$BW$1,F63=$BW$1,F61=$BX$1,F62=$BX$1,F63=$BX$1,F64=$BW$1,F64=$BX$1,F65=$BW$1,F65=$BX$1),0,1)))</f>
        <v>0</v>
      </c>
      <c r="CC61" s="3">
        <f>IF($A61&gt;='FG1125way_Regular Symbol(2wild)'!D$16,"",IF(B61=0,"",IF(OR(B61=$BW$1,B62=$BW$1,B63=$BW$1,B61=$CD$1,B62=$CD$1,B63=$CD$1),0,1)))</f>
        <v>1</v>
      </c>
      <c r="CD61" s="3">
        <f>IF($A61&gt;='FG1125way_Regular Symbol(2wild)'!E$16,"",IF(C61=0,"",IF(OR(C61=$BW$1,C62=$BW$1,C63=$BW$1,C61=$CD$1,C62=$CD$1,C63=$CD$1),0,1)))</f>
        <v>0</v>
      </c>
      <c r="CE61" s="3">
        <f>IF($A61&gt;='FG1125way_Regular Symbol(2wild)'!F$16,"",IF(D61=0,"",IF(OR(D61=$BW$1,D62=$BW$1,D63=$BW$1,D61=$CD$1,D62=$CD$1,D63=$CD$1,D64=$BW$1,D64=$CD$1,D65=$BW$1,D65=$CD$1),0,1)))</f>
        <v>1</v>
      </c>
      <c r="CF61" s="3" t="str">
        <f>IF($A61&gt;='FG1125way_Regular Symbol(2wild)'!G$16,"",IF(E61=0,"",IF(OR(E61=$BW$1,E62=$BW$1,E63=$BW$1,E61=$CD$1,E62=$CD$1,E63=$CD$1,E64=$BW$1,E64=$CD$1,E65=$BW$1,E65=$CD$1),0,1)))</f>
        <v/>
      </c>
      <c r="CG61" s="3">
        <f>IF($A61&gt;='FG1125way_Regular Symbol(2wild)'!H$16,"",IF(F61=0,"",IF(OR(F61=$BW$1,F62=$BW$1,F63=$BW$1,F61=$CD$1,F62=$CD$1,F63=$CD$1,F64=$BW$1,F64=$CD$1,F65=$BW$1,F65=$CD$1),0,1)))</f>
        <v>0</v>
      </c>
      <c r="CI61" s="3">
        <f>IF($A61&gt;='FG1125way_Regular Symbol(2wild)'!D$16,"",IF(B61=0,"",IF(OR(B61=$BW$1,B62=$BW$1,B63=$BW$1,B61=$CJ$1,B62=$CJ$1,B63=$CJ$1),0,1)))</f>
        <v>0</v>
      </c>
      <c r="CJ61" s="3">
        <f>IF($A61&gt;='FG1125way_Regular Symbol(2wild)'!E$16,"",IF(C61=0,"",IF(OR(C61=$BW$1,C62=$BW$1,C63=$BW$1,C61=$CJ$1,C62=$CJ$1,C63=$CJ$1),0,1)))</f>
        <v>0</v>
      </c>
      <c r="CK61" s="3">
        <f>IF($A61&gt;='FG1125way_Regular Symbol(2wild)'!F$16,"",IF(D61=0,"",IF(OR(D61=$BW$1,D62=$BW$1,D63=$BW$1,D61=$CJ$1,D62=$CJ$1,D63=$CJ$1,D64=$BW$1,D64=$CJ$1,D65=$BW$1,D65=$CJ$1),0,1)))</f>
        <v>0</v>
      </c>
      <c r="CL61" s="3" t="str">
        <f>IF($A61&gt;='FG1125way_Regular Symbol(2wild)'!G$16,"",IF(E61=0,"",IF(OR(E61=$BW$1,E62=$BW$1,E63=$BW$1,E61=$CJ$1,E62=$CJ$1,E63=$CJ$1,E64=$BW$1,E64=$CJ$1,E65=$BW$1,E65=$CJ$1),0,1)))</f>
        <v/>
      </c>
      <c r="CM61" s="3">
        <f>IF($A61&gt;='FG1125way_Regular Symbol(2wild)'!H$16,"",IF(F61=0,"",IF(OR(F61=$BW$1,F62=$BW$1,F63=$BW$1,F61=$CJ$1,F62=$CJ$1,F63=$CJ$1,F64=$BW$1,F64=$CJ$1,F65=$BW$1,F65=$CJ$1),0,1)))</f>
        <v>1</v>
      </c>
      <c r="CO61" s="3">
        <f>IF($A61&gt;='FG1125way_Regular Symbol(2wild)'!D$16,"",IF(B61=0,"",IF(OR(B61=$BW$1,B62=$BW$1,B63=$BW$1,B61=$CP$1,B62=$CP$1,B63=$CP$1),0,1)))</f>
        <v>1</v>
      </c>
      <c r="CP61" s="3">
        <f>IF($A61&gt;='FG1125way_Regular Symbol(2wild)'!E$16,"",IF(C61=0,"",IF(OR(C61=$BW$1,C62=$BW$1,C63=$BW$1,C61=$CP$1,C62=$CP$1,C63=$CP$1),0,1)))</f>
        <v>0</v>
      </c>
      <c r="CQ61" s="3">
        <f>IF($A61&gt;='FG1125way_Regular Symbol(2wild)'!F$16,"",IF(D61=0,"",IF(OR(D61=$BW$1,D62=$BW$1,D63=$BW$1,D61=$CP$1,D62=$CP$1,D63=$CP$1,D64=$BW$1,D64=$CP$1,D65=$BW$1,D65=$CP$1),0,1)))</f>
        <v>1</v>
      </c>
      <c r="CR61" s="3" t="str">
        <f>IF($A61&gt;='FG1125way_Regular Symbol(2wild)'!G$16,"",IF(E61=0,"",IF(OR(E61=$BW$1,E62=$BW$1,E63=$BW$1,E61=$CP$1,E62=$CP$1,E63=$CP$1,E64=$BW$1,E64=$CP$1,E65=$BW$1,E65=$CP$1),0,1)))</f>
        <v/>
      </c>
      <c r="CS61" s="3">
        <f>IF($A61&gt;='FG1125way_Regular Symbol(2wild)'!H$16,"",IF(F61=0,"",IF(OR(F61=$BW$1,F62=$BW$1,F63=$BW$1,F61=$CP$1,F62=$CP$1,F63=$CP$1,F64=$BW$1,F64=$CP$1,F65=$BW$1,F65=$CP$1),0,1)))</f>
        <v>1</v>
      </c>
      <c r="CU61" s="3">
        <f>IF($A61&gt;='FG1125way_Regular Symbol(2wild)'!D$16,"",IF(B61=0,"",IF(OR(B61=$BW$1,B62=$BW$1,B63=$BW$1,B61=$CV$1,B62=$CV$1,B63=$CV$1),0,1)))</f>
        <v>1</v>
      </c>
      <c r="CV61" s="3">
        <f>IF($A61&gt;='FG1125way_Regular Symbol(2wild)'!E$16,"",IF(C61=0,"",IF(OR(C61=$BW$1,C62=$BW$1,C63=$BW$1,C61=$CV$1,C62=$CV$1,C63=$CV$1),0,1)))</f>
        <v>0</v>
      </c>
      <c r="CW61" s="3">
        <f>IF($A61&gt;='FG1125way_Regular Symbol(2wild)'!F$16,"",IF(D61=0,"",IF(OR(D61=$BW$1,D62=$BW$1,D63=$BW$1,D61=$CV$1,D62=$CV$1,D63=$CV$1,D64=$BW$1,D64=$CV$1,D65=$BW$1,D65=$CV$1),0,1)))</f>
        <v>1</v>
      </c>
      <c r="CX61" s="3" t="str">
        <f>IF($A61&gt;='FG1125way_Regular Symbol(2wild)'!G$16,"",IF(E61=0,"",IF(OR(E61=$BW$1,E62=$BW$1,E63=$BW$1,E61=$CV$1,E62=$CV$1,E63=$CV$1,E64=$BW$1,E64=$CV$1,E65=$BW$1,E65=$CV$1),0,1)))</f>
        <v/>
      </c>
      <c r="CY61" s="3">
        <f>IF($A61&gt;='FG1125way_Regular Symbol(2wild)'!H$16,"",IF(F61=0,"",IF(OR(F61=$BW$1,F62=$BW$1,F63=$BW$1,F61=$CV$1,F62=$CV$1,F63=$CV$1,F64=$BW$1,F64=$CV$1,F65=$BW$1,F65=$CV$1),0,1)))</f>
        <v>1</v>
      </c>
    </row>
    <row r="62" spans="1:103">
      <c r="A62" s="337">
        <f>IF('FG_243way_Regular Symbol'!L61="","",'FG_243way_Regular Symbol'!L61)</f>
        <v>58</v>
      </c>
      <c r="B62" s="191" t="str">
        <f>IF('FG_576way_Regular Symbol(2wild)'!Q61="",
IF($A62-'FG_576way_Regular Symbol(2wild)'!D$16&gt;='FG_1125way_RegularＸ_W()'!B$2-1,"",VLOOKUP($A62-'FG_243way_Regular Symbol'!D$16,'FG_576way_Regular Symbol(2wild)'!$P$3:$U$99,'FG_1125way_RegularＸ_W()'!B$3+1,FALSE)),
'FG_576way_Regular Symbol(2wild)'!Q61)</f>
        <v>A</v>
      </c>
      <c r="C62" s="191" t="str">
        <f>IF('FG_576way_Regular Symbol(2wild)'!R61="",
IF($A62-'FG_576way_Regular Symbol(2wild)'!E$16&gt;='FG_1125way_RegularＸ_W()'!C$2-1,"",VLOOKUP($A62-'FG_243way_Regular Symbol'!E$16,'FG_576way_Regular Symbol(2wild)'!$P$3:$U$99,'FG_1125way_RegularＸ_W()'!C$3+1,FALSE)),
'FG_576way_Regular Symbol(2wild)'!R61)</f>
        <v>WW</v>
      </c>
      <c r="D62" s="191" t="str">
        <f>IF('FG_576way_Regular Symbol(2wild)'!S61="",
IF($A62-'FG_576way_Regular Symbol(2wild)'!F$16&gt;='FG_1125way_RegularＸ_W()'!D$2-1,"",VLOOKUP($A62-'FG_243way_Regular Symbol'!F$16,'FG_576way_Regular Symbol(2wild)'!$P$3:$U$99,'FG_1125way_RegularＸ_W()'!D$3+1,FALSE)),
'FG_576way_Regular Symbol(2wild)'!S61)</f>
        <v>J</v>
      </c>
      <c r="E62" s="191" t="str">
        <f>IF('FG_576way_Regular Symbol(2wild)'!T61="",
IF($A62-'FG_576way_Regular Symbol(2wild)'!G$16&gt;='FG_1125way_RegularＸ_W()'!E$2-1,"",VLOOKUP($A62-'FG_243way_Regular Symbol'!G$16,'FG_576way_Regular Symbol(2wild)'!$P$3:$U$99,'FG_1125way_RegularＸ_W()'!E$3+1,FALSE)),
'FG_576way_Regular Symbol(2wild)'!T61)</f>
        <v>Q</v>
      </c>
      <c r="F62" s="191" t="str">
        <f>IF('FG_576way_Regular Symbol(2wild)'!U61="",
IF($A62-'FG_576way_Regular Symbol(2wild)'!H$16&gt;='FG_1125way_RegularＸ_W()'!F$2-1,"",VLOOKUP($A62-'FG_243way_Regular Symbol'!H$16,'FG_576way_Regular Symbol(2wild)'!$P$3:$U$99,'FG_1125way_RegularＸ_W()'!F$3+1,FALSE)),
'FG_576way_Regular Symbol(2wild)'!U61)</f>
        <v>M2</v>
      </c>
      <c r="N62" s="363">
        <f t="shared" si="1"/>
        <v>58</v>
      </c>
      <c r="O62" s="344">
        <f>IF($A62&gt;='FG1125way_Regular Symbol(2wild)'!D$16,"",IF(B62="","",IF(OR(B62=$O$1,B62=$P$1,B63=$O$1,B63=$P$1,B64=$O$1,B64=$P$1),0,1)))</f>
        <v>0</v>
      </c>
      <c r="P62" s="344">
        <f>IF($A62&gt;='FG1125way_Regular Symbol(2wild)'!E$16,"",IF(C62="","",IF(OR(C62=$O$1,C62=$P$1,C63=$O$1,C63=$P$1,C64=$O$1,C64=$P$1),0,1)))</f>
        <v>0</v>
      </c>
      <c r="Q62" s="344">
        <f>IF($A62&gt;='FG1125way_Regular Symbol(2wild)'!F$16,"",IF(D62="","",IF(OR(D62=$O$1,D62=$P$1,D63=$O$1,D63=$P$1,D64=$O$1,D64=$P$1,D65=$O$1,D65=$P$1,D66=$O$1,D66=$P$1),0,1)))</f>
        <v>1</v>
      </c>
      <c r="R62" s="344" t="str">
        <f>IF($A62&gt;='FG1125way_Regular Symbol(2wild)'!G$16,"",IF(E62="","",IF(OR(E62=$O$1,E62=$P$1,E63=$O$1,E63=$P$1,E64=$O$1,E64=$P$1,E65=$O$1,E65=$P$1,E66=$O$1,E66=$P$1),0,1)))</f>
        <v/>
      </c>
      <c r="S62" s="344">
        <f>IF($A62&gt;='FG1125way_Regular Symbol(2wild)'!H$16,"",IF(F62="","",IF(OR(F62=$O$1,F62=$P$1,F63=$O$1,F63=$P$1,F64=$O$1,F64=$P$1,F65=$O$1,F65=$P$1,F66=$O$1,F66=$P$1),0,1)))</f>
        <v>1</v>
      </c>
      <c r="U62" s="344">
        <f>IF($A62&gt;='FG1125way_Regular Symbol(2wild)'!D$16,"",IF(B62=0,"",IF(OR(B62=$U$1,B62=$V$1,B63=$U$1,B63=$V$1,B64=$U$1,B64=$V$1),0,1)))</f>
        <v>1</v>
      </c>
      <c r="V62" s="344">
        <f>IF($A62&gt;='FG1125way_Regular Symbol(2wild)'!E$16,"",IF(C62=0,"",IF(OR(C62=$U$1,C62=$V$1,C63=$U$1,C63=$V$1,C64=$U$1,C64=$V$1),0,1)))</f>
        <v>0</v>
      </c>
      <c r="W62" s="3">
        <f>IF($A62&gt;='FG1125way_Regular Symbol(2wild)'!F$16,"",IF(D62=0,"",IF(OR(D62=$U$1,D62=$V$1,D63=$U$1,D63=$V$1,D64=$U$1,D64=$V$1,D65=$U$1,D65=$V$1,D66=$U$1,D66=$V$1),0,1)))</f>
        <v>0</v>
      </c>
      <c r="X62" s="3" t="str">
        <f>IF($A62&gt;='FG1125way_Regular Symbol(2wild)'!G$16,"",IF(E62=0,"",IF(OR(E62=$U$1,E62=$V$1,E63=$U$1,E63=$V$1,E64=$U$1,E64=$V$1,E65=$U$1,E65=$V$1,E66=$U$1,E66=$V$1),0,1)))</f>
        <v/>
      </c>
      <c r="Y62" s="3">
        <f>IF($A62&gt;='FG1125way_Regular Symbol(2wild)'!H$16,"",IF(F62=0,"",IF(OR(F62=$U$1,F62=$V$1,F63=$U$1,F63=$V$1,F64=$U$1,F64=$V$1,F65=$U$1,F65=$V$1,F66=$U$1,F66=$V$1),0,1)))</f>
        <v>0</v>
      </c>
      <c r="AA62" s="344">
        <f>IF($A62&gt;='FG1125way_Regular Symbol(2wild)'!D$16,"",IF(B62=0,"",IF(OR(B62=$AA$1,B62=$AB$1,B63=$AA$1,B63=$AB$1,B64=$AA$1,,B64=$AB$1),0,1)))</f>
        <v>1</v>
      </c>
      <c r="AB62" s="344">
        <f>IF($A62&gt;='FG1125way_Regular Symbol(2wild)'!E$16,"",IF(C62=0,"",IF(OR(C62=$AA$1,C62=$AB$1,C63=$AA$1,C63=$AB$1,C64=$AA$1,,C64=$AB$1),0,1)))</f>
        <v>0</v>
      </c>
      <c r="AC62" s="3">
        <f>IF($A62&gt;='FG1125way_Regular Symbol(2wild)'!F$16,"",IF(D62=0,"",IF(OR(D62=$AA$1,D62=$AB$1,D63=$AA$1,D63=$AB$1,D64=$AA$1,D64=$AB$1,D65=$AA$1,D65=$AB$1,D66=$AA$1,D66=$AB$1),0,1)))</f>
        <v>1</v>
      </c>
      <c r="AD62" s="3" t="str">
        <f>IF($A62&gt;='FG1125way_Regular Symbol(2wild)'!G$16,"",IF(E62=0,"",IF(OR(E62=$AA$1,E62=$AB$1,E63=$AA$1,E63=$AB$1,E64=$AA$1,E64=$AB$1,E65=$AA$1,E65=$AB$1,E66=$AA$1,E66=$AB$1),0,1)))</f>
        <v/>
      </c>
      <c r="AE62" s="3">
        <f>IF($A62&gt;='FG1125way_Regular Symbol(2wild)'!H$16,"",IF(F62=0,"",IF(OR(F62=$AA$1,F62=$AB$1,F63=$AA$1,F63=$AB$1,F64=$AA$1,F64=$AB$1,F65=$AA$1,F65=$AB$1,F66=$AA$1,F66=$AB$1),0,1)))</f>
        <v>1</v>
      </c>
      <c r="AG62" s="344">
        <f>IF($A62&gt;='FG1125way_Regular Symbol(2wild)'!D$16,"",IF(B62=0,"",IF(OR(B62=$AG$1,B62=$AH$1,B63=$AG$1,B63=$AH$1,B64=$AG$1,B64=$AH$1),0,1)))</f>
        <v>1</v>
      </c>
      <c r="AH62" s="344">
        <f>IF($A62&gt;='FG1125way_Regular Symbol(2wild)'!E$16,"",IF(C62=0,"",IF(OR(C62=$AG$1,C62=$AH$1,C63=$AG$1,C63=$AH$1,C64=$AG$1,C64=$AH$1),0,1)))</f>
        <v>0</v>
      </c>
      <c r="AI62" s="3">
        <f>IF($A62&gt;='FG1125way_Regular Symbol(2wild)'!F$16,"",IF(D62=0,"",IF(OR(D62=$AG$1,D62=$AH$1,D63=$AG$1,D63=$AH$1,D64=$AG$1,D64=$AH$1,D65=$AG$1,D65=$AH$1,D66=$AG$1,D66=$AH$1),0,1)))</f>
        <v>0</v>
      </c>
      <c r="AJ62" s="3" t="str">
        <f>IF($A62&gt;='FG1125way_Regular Symbol(2wild)'!G$16,"",IF(E62=0,"",IF(OR(E62=$AG$1,E62=$AH$1,E63=$AG$1,E63=$AH$1,E64=$AG$1,E64=$AH$1,E65=$AG$1,E65=$AH$1,E66=$AG$1,E66=$AH$1),0,1)))</f>
        <v/>
      </c>
      <c r="AK62" s="3">
        <f>IF($A62&gt;='FG1125way_Regular Symbol(2wild)'!H$16,"",IF(F62=0,"",IF(OR(F62=$AG$1,F62=$AH$1,F63=$AG$1,F63=$AH$1,F64=$AG$1,F64=$AH$1,F65=$AG$1,F65=$AH$1,F66=$AG$1,F66=$AH$1),0,1)))</f>
        <v>1</v>
      </c>
      <c r="AM62" s="344">
        <f>IF($A62&gt;='FG1125way_Regular Symbol(2wild)'!D$16,"",IF(B62=0,"",IF(OR(B62=$AM$1,B62=$AN$1,B63=$AM$1,B63=$AN$1,B64=$AM$1,B64=$AN$1),0,1)))</f>
        <v>1</v>
      </c>
      <c r="AN62" s="344">
        <f>IF($A62&gt;='FG1125way_Regular Symbol(2wild)'!E$16,"",IF(C62=0,"",IF(OR(C62=$AM$1,C62=$AN$1,C63=$AM$1,C63=$AN$1,C64=$AM$1,C64=$AN$1),0,1)))</f>
        <v>0</v>
      </c>
      <c r="AO62" s="3">
        <f>IF($A62&gt;='FG1125way_Regular Symbol(2wild)'!F$16,"",IF(D62=0,"",IF(OR(D62=$AM$1,D62=$AN$1,D63=$AM$1,D63=$AN$1,D64=$AM$1,D64=$AN$1,D65=$AM$1,D65=$AN$1,D66=$AM$1,D66=$AN$1),0,1)))</f>
        <v>1</v>
      </c>
      <c r="AP62" s="3" t="str">
        <f>IF($A62&gt;='FG1125way_Regular Symbol(2wild)'!G$16,"",IF(E62=0,"",IF(OR(E62=$AM$1,E62=$AN$1,E63=$AM$1,E63=$AN$1,E64=$AM$1,E64=$AN$1,E65=$AM$1,E65=$AN$1,E66=$AM$1,E66=$AN$1),0,1)))</f>
        <v/>
      </c>
      <c r="AQ62" s="3">
        <f>IF($A62&gt;='FG1125way_Regular Symbol(2wild)'!H$16,"",IF(F62=0,"",IF(OR(F62=$AM$1,F62=$AN$1,F63=$AM$1,F63=$AN$1,F64=$AM$1,F64=$AN$1,F65=$AM$1,F65=$AN$1,F66=$AM$1,F66=$AN$1),0,1)))</f>
        <v>1</v>
      </c>
      <c r="AS62" s="344">
        <f>IF($A62&gt;='FG1125way_Regular Symbol(2wild)'!D$16,"",IF(B62=0,"",IF(OR(B62=$AM$1,B62=$AT$1,B63=$AM$1,B63=$AT$1,B64=$AM$1,B64=$AT$1),0,1)))</f>
        <v>1</v>
      </c>
      <c r="AT62" s="344">
        <f>IF($A62&gt;='FG1125way_Regular Symbol(2wild)'!E$16,"",IF(C62=0,"",IF(OR(C62=$AM$1,C62=$AT$1,C63=$AM$1,C63=$AT$1,C64=$AM$1,C64=$AT$1),0,1)))</f>
        <v>0</v>
      </c>
      <c r="AU62" s="3">
        <f>IF($A62&gt;='FG1125way_Regular Symbol(2wild)'!F$16,"",IF(D62=0,"",IF(OR(D62=$AM$1,D62=$AT$1,D63=$AM$1,D63=$AT$1,D64=$AM$1,D64=$AT$1,D65=$AM$1,D65=$AT$1,D66=$AM$1,D66=$AT$1),0,1)))</f>
        <v>1</v>
      </c>
      <c r="AV62" s="3" t="str">
        <f>IF($A62&gt;='FG1125way_Regular Symbol(2wild)'!G$16,"",IF(E62=0,"",IF(OR(E62=$AM$1,E62=$AT$1,E63=$AM$1,E63=$AT$1,E64=$AM$1,E64=$AT$1,E65=$AM$1,E65=$AT$1,E66=$AM$1,E66=$AT$1),0,1)))</f>
        <v/>
      </c>
      <c r="AW62" s="3">
        <f>IF($A62&gt;='FG1125way_Regular Symbol(2wild)'!H$16,"",IF(F62=0,"",IF(OR(F62=$AM$1,F62=$AT$1,F63=$AM$1,F63=$AT$1,F64=$AM$1,F64=$AT$1,F65=$AM$1,F65=$AT$1,F66=$AM$1,F66=$AT$1),0,1)))</f>
        <v>1</v>
      </c>
      <c r="AY62" s="344">
        <f>IF($A62&gt;='FG1125way_Regular Symbol(2wild)'!D$16,"",IF(B62=0,"",IF(OR(B62=$AM$1,B62=$AZ$1,B63=$AM$1,B63=$AZ$1,B64=$AM$1,B64=$AZ$1),0,1)))</f>
        <v>1</v>
      </c>
      <c r="AZ62" s="344">
        <f>IF($A62&gt;='FG1125way_Regular Symbol(2wild)'!E$16,"",IF(C62=0,"",IF(OR(C62=$AM$1,C62=$AZ$1,C63=$AM$1,C63=$AZ$1,C64=$AM$1,C64=$AZ$1),0,1)))</f>
        <v>0</v>
      </c>
      <c r="BA62" s="3">
        <f>IF($A62&gt;='FG1125way_Regular Symbol(2wild)'!F$16,"",IF(D62=0,"",IF(OR(D62=$AM$1,D62=$AZ$1,D63=$AM$1,D63=$AZ$1,D64=$AM$1,D64=$AZ$1,D65=$AM$1,D65=$AZ$1,D66=$AM$1,D66=$AZ$1),0,1)))</f>
        <v>1</v>
      </c>
      <c r="BB62" s="3" t="str">
        <f>IF($A62&gt;='FG1125way_Regular Symbol(2wild)'!G$16,"",IF(E62=0,"",IF(OR(E62=$AM$1,E62=$AZ$1,E63=$AM$1,E63=$AZ$1,E64=$AM$1,E64=$AZ$1,E65=$AM$1,E65=$AZ$1,E66=$AM$1,E66=$AZ$1),0,1)))</f>
        <v/>
      </c>
      <c r="BC62" s="3">
        <f>IF($A62&gt;='FG1125way_Regular Symbol(2wild)'!H$16,"",IF(F62=0,"",IF(OR(F62=$AM$1,F62=$AZ$1,F63=$AM$1,F63=$AZ$1,F64=$AM$1,F64=$AZ$1,F65=$AM$1,F65=$AZ$1,F66=$AM$1,F66=$AZ$1),0,1)))</f>
        <v>1</v>
      </c>
      <c r="BE62" s="344">
        <f>IF($A62&gt;='FG_576way_Regular Symbol(2wild)'!D$16,"",IF(B62=0,"",IF(OR(B62=$AM$1,B62=$BF$1,B63=$AM$1,B63=$BF$1,B64=$AM$1,B64=$BF$1),0,1)))</f>
        <v>1</v>
      </c>
      <c r="BF62" s="344">
        <f>IF($A62&gt;='FG_576way_Regular Symbol(2wild)'!E$16,"",IF(C62=0,"",IF(OR(C62=$AM$1,C62=$BF$1,C63=$AM$1,C63=$BF$1,C64=$AM$1,C64=$BF$1),0,1)))</f>
        <v>0</v>
      </c>
      <c r="BG62" s="3">
        <f>IF($A62&gt;='FG_576way_Regular Symbol(2wild)'!F$16,"",IF(D62=0,"",IF(OR(D62=$AM$1,D62=$BF$1,D63=$AM$1,D63=$BF$1,D64=$AM$1,D64=$BF$1,D65=$AM$1,D65=$BF$1,D66=$AM$1,D66=$BF$1),0,1)))</f>
        <v>1</v>
      </c>
      <c r="BH62" s="3" t="str">
        <f>IF($A62&gt;='FG_576way_Regular Symbol(2wild)'!G$16,"",IF(E62=0,"",IF(OR(E62=$AM$1,E62=$BF$1,E63=$AM$1,E63=$BF$1,E64=$AM$1,E64=$BF$1,E65=$AM$1,E65=$BF$1,E66=$AM$1,E66=$BF$1),0,1)))</f>
        <v/>
      </c>
      <c r="BI62" s="3">
        <f>IF($A62&gt;='FG_576way_Regular Symbol(2wild)'!H$16,"",IF(F62=0,"",IF(OR(F62=$AM$1,F62=$BF$1,F63=$AM$1,F63=$BF$1,F64=$AM$1,F64=$BF$1,F65=$AM$1,F65=$BF$1,F66=$AM$1,F66=$BF$1),0,1)))</f>
        <v>1</v>
      </c>
      <c r="BK62" s="344">
        <f>IF($A62&gt;='FG_576way_Regular Symbol(2wild)'!D$16,"",IF(B62=0,"",IF(OR(B62=$AM$1,B62=$BL$1,B63=$AM$1,B63=$BL$1,B64=$AM$1,B64=$BL$1),0,1)))</f>
        <v>1</v>
      </c>
      <c r="BL62" s="344">
        <f>IF($A62&gt;='FG_576way_Regular Symbol(2wild)'!E$16,"",IF(C62=0,"",IF(OR(C62=$AM$1,C62=$BL$1,C63=$AM$1,C63=$BL$1,C64=$AM$1,C64=$BL$1),0,1)))</f>
        <v>0</v>
      </c>
      <c r="BM62" s="3">
        <f>IF($A62&gt;='FG_576way_Regular Symbol(2wild)'!F$16,"",IF(D62=0,"",IF(OR(D62=$AM$1,D62=$BL$1,D63=$AM$1,D63=$BL$1,D64=$AM$1,D64=$BL$1,D65=$AM$1,D65=$BL$1),0,1)))</f>
        <v>1</v>
      </c>
      <c r="BN62" s="3" t="str">
        <f>IF($A62&gt;='FG_576way_Regular Symbol(2wild)'!G$16,"",IF(E62=0,"",IF(OR(E62=$AM$1,E62=$BL$1,E63=$AM$1,E63=$BL$1,E64=$AM$1,E64=$BL$1,E65=$AM$1,E65=$BL$1),0,1)))</f>
        <v/>
      </c>
      <c r="BO62" s="3">
        <f>IF($A62&gt;='FG_576way_Regular Symbol(2wild)'!H$16,"",IF(F62=0,"",IF(OR(F62=$AM$1,F62=$BL$1,F63=$AM$1,F63=$BL$1,F64=$AM$1,F64=$BL$1,F65=$AM$1,F65=$BL$1),0,1)))</f>
        <v>1</v>
      </c>
      <c r="BQ62" s="3">
        <f>IF($A62&gt;='FG1125way_Regular Symbol(2wild)'!D$16,"",IF(B62=0,"",IF(OR(B62=$BQ$1,B62=$BR$1,B63=$BQ$1,B63=$BR$1,B64=$BQ$1,B64=$BR$1),0,1)))</f>
        <v>0</v>
      </c>
      <c r="BR62" s="3">
        <f>IF($A62&gt;='FG1125way_Regular Symbol(2wild)'!E$16,"",IF(C62=0,"",IF(OR(C62=$BQ$1,C62=$BR$1,C63=$BQ$1,C63=$BR$1,C64=$BQ$1,C64=$BR$1),0,1)))</f>
        <v>0</v>
      </c>
      <c r="BS62" s="3">
        <f>IF($A62&gt;='FG1125way_Regular Symbol(2wild)'!F$16,"",IF(D62=0,"",IF(OR(D62=$BQ$1,D62=$BR$1,D63=$BQ$1,D63=$BR$1,D64=$BQ$1,D64=$BR$1,D65=$BQ$1,D65=$BR$1,D66=$BQ$1,D66=$BR$1),0,1)))</f>
        <v>0</v>
      </c>
      <c r="BT62" s="3" t="str">
        <f>IF($A62&gt;='FG1125way_Regular Symbol(2wild)'!G$16,"",IF(E62=0,"",IF(OR(E62=$BQ$1,E62=$BR$1,E63=$BQ$1,E63=$BR$1,E64=$BQ$1,E64=$BR$1,E65=$BQ$1,E65=$BR$1,E66=$BQ$1,E66=$BR$1),0,1)))</f>
        <v/>
      </c>
      <c r="BU62" s="3">
        <f>IF($A62&gt;='FG1125way_Regular Symbol(2wild)'!H$16,"",IF(F62=0,"",IF(OR(F62=$BQ$1,F62=$BR$1,F63=$BQ$1,F63=$BR$1,F64=$BQ$1,F64=$BR$1,F65=$BQ$1,F65=$BR$1,F66=$BQ$1,F66=$BR$1),0,1)))</f>
        <v>1</v>
      </c>
      <c r="BW62" s="3">
        <f>IF($A62&gt;='FG1125way_Regular Symbol(2wild)'!D$16,"",IF(B62=0,"",IF(OR(B62=$BW$1,B63=$BW$1,B64=$BW$1,B62=$BX$1,B63=$BX$1,B64=$BX$1),0,1)))</f>
        <v>0</v>
      </c>
      <c r="BX62" s="3">
        <f>IF($A62&gt;='FG1125way_Regular Symbol(2wild)'!E$16,"",IF(C62=0,"",IF(OR(C62=$BW$1,C63=$BW$1,C64=$BW$1,C62=$BX$1,C63=$BX$1,C64=$BX$1),0,1)))</f>
        <v>0</v>
      </c>
      <c r="BY62" s="3">
        <f>IF($A62&gt;='FG1125way_Regular Symbol(2wild)'!F$16,"",IF(D62=0,"",IF(OR(D62=$BW$1,D63=$BW$1,D64=$BW$1,D62=$BX$1,D63=$BX$1,D64=$BX$1,D65=$BW$1,D65=$BX$1,D66=$BW$1,D66=$BX$1),0,1)))</f>
        <v>1</v>
      </c>
      <c r="BZ62" s="3" t="str">
        <f>IF($A62&gt;='FG1125way_Regular Symbol(2wild)'!G$16,"",IF(E62=0,"",IF(OR(E62=$BW$1,E63=$BW$1,E64=$BW$1,E62=$BX$1,E63=$BX$1,E64=$BX$1,E65=$BW$1,E65=$BX$1,E66=$BW$1,E66=$BX$1),0,1)))</f>
        <v/>
      </c>
      <c r="CA62" s="3">
        <f>IF($A62&gt;='FG1125way_Regular Symbol(2wild)'!H$16,"",IF(F62=0,"",IF(OR(F62=$BW$1,F63=$BW$1,F64=$BW$1,F62=$BX$1,F63=$BX$1,F64=$BX$1,F65=$BW$1,F65=$BX$1,F66=$BW$1,F66=$BX$1),0,1)))</f>
        <v>0</v>
      </c>
      <c r="CC62" s="3">
        <f>IF($A62&gt;='FG1125way_Regular Symbol(2wild)'!D$16,"",IF(B62=0,"",IF(OR(B62=$BW$1,B63=$BW$1,B64=$BW$1,B62=$CD$1,B63=$CD$1,B64=$CD$1),0,1)))</f>
        <v>1</v>
      </c>
      <c r="CD62" s="3">
        <f>IF($A62&gt;='FG1125way_Regular Symbol(2wild)'!E$16,"",IF(C62=0,"",IF(OR(C62=$BW$1,C63=$BW$1,C64=$BW$1,C62=$CD$1,C63=$CD$1,C64=$CD$1),0,1)))</f>
        <v>0</v>
      </c>
      <c r="CE62" s="3">
        <f>IF($A62&gt;='FG1125way_Regular Symbol(2wild)'!F$16,"",IF(D62=0,"",IF(OR(D62=$BW$1,D63=$BW$1,D64=$BW$1,D62=$CD$1,D63=$CD$1,D64=$CD$1,D65=$BW$1,D65=$CD$1,D66=$BW$1,D66=$CD$1),0,1)))</f>
        <v>1</v>
      </c>
      <c r="CF62" s="3" t="str">
        <f>IF($A62&gt;='FG1125way_Regular Symbol(2wild)'!G$16,"",IF(E62=0,"",IF(OR(E62=$BW$1,E63=$BW$1,E64=$BW$1,E62=$CD$1,E63=$CD$1,E64=$CD$1,E65=$BW$1,E65=$CD$1,E66=$BW$1,E66=$CD$1),0,1)))</f>
        <v/>
      </c>
      <c r="CG62" s="3">
        <f>IF($A62&gt;='FG1125way_Regular Symbol(2wild)'!H$16,"",IF(F62=0,"",IF(OR(F62=$BW$1,F63=$BW$1,F64=$BW$1,F62=$CD$1,F63=$CD$1,F64=$CD$1,F65=$BW$1,F65=$CD$1,F66=$BW$1,F66=$CD$1),0,1)))</f>
        <v>0</v>
      </c>
      <c r="CI62" s="3">
        <f>IF($A62&gt;='FG1125way_Regular Symbol(2wild)'!D$16,"",IF(B62=0,"",IF(OR(B62=$BW$1,B63=$BW$1,B64=$BW$1,B62=$CJ$1,B63=$CJ$1,B64=$CJ$1),0,1)))</f>
        <v>1</v>
      </c>
      <c r="CJ62" s="3">
        <f>IF($A62&gt;='FG1125way_Regular Symbol(2wild)'!E$16,"",IF(C62=0,"",IF(OR(C62=$BW$1,C63=$BW$1,C64=$BW$1,C62=$CJ$1,C63=$CJ$1,C64=$CJ$1),0,1)))</f>
        <v>0</v>
      </c>
      <c r="CK62" s="3">
        <f>IF($A62&gt;='FG1125way_Regular Symbol(2wild)'!F$16,"",IF(D62=0,"",IF(OR(D62=$BW$1,D63=$BW$1,D64=$BW$1,D62=$CJ$1,D63=$CJ$1,D64=$CJ$1,D65=$BW$1,D65=$CJ$1,D66=$BW$1,D66=$CJ$1),0,1)))</f>
        <v>0</v>
      </c>
      <c r="CL62" s="3" t="str">
        <f>IF($A62&gt;='FG1125way_Regular Symbol(2wild)'!G$16,"",IF(E62=0,"",IF(OR(E62=$BW$1,E63=$BW$1,E64=$BW$1,E62=$CJ$1,E63=$CJ$1,E64=$CJ$1,E65=$BW$1,E65=$CJ$1,E66=$BW$1,E66=$CJ$1),0,1)))</f>
        <v/>
      </c>
      <c r="CM62" s="3">
        <f>IF($A62&gt;='FG1125way_Regular Symbol(2wild)'!H$16,"",IF(F62=0,"",IF(OR(F62=$BW$1,F63=$BW$1,F64=$BW$1,F62=$CJ$1,F63=$CJ$1,F64=$CJ$1,F65=$BW$1,F65=$CJ$1,F66=$BW$1,F66=$CJ$1),0,1)))</f>
        <v>1</v>
      </c>
      <c r="CO62" s="3">
        <f>IF($A62&gt;='FG1125way_Regular Symbol(2wild)'!D$16,"",IF(B62=0,"",IF(OR(B62=$BW$1,B63=$BW$1,B64=$BW$1,B62=$CP$1,B63=$CP$1,B64=$CP$1),0,1)))</f>
        <v>1</v>
      </c>
      <c r="CP62" s="3">
        <f>IF($A62&gt;='FG1125way_Regular Symbol(2wild)'!E$16,"",IF(C62=0,"",IF(OR(C62=$BW$1,C63=$BW$1,C64=$BW$1,C62=$CP$1,C63=$CP$1,C64=$CP$1),0,1)))</f>
        <v>0</v>
      </c>
      <c r="CQ62" s="3">
        <f>IF($A62&gt;='FG1125way_Regular Symbol(2wild)'!F$16,"",IF(D62=0,"",IF(OR(D62=$BW$1,D63=$BW$1,D64=$BW$1,D62=$CP$1,D63=$CP$1,D64=$CP$1,D65=$BW$1,D65=$CP$1,D66=$BW$1,D66=$CP$1),0,1)))</f>
        <v>1</v>
      </c>
      <c r="CR62" s="3" t="str">
        <f>IF($A62&gt;='FG1125way_Regular Symbol(2wild)'!G$16,"",IF(E62=0,"",IF(OR(E62=$BW$1,E63=$BW$1,E64=$BW$1,E62=$CP$1,E63=$CP$1,E64=$CP$1,E65=$BW$1,E65=$CP$1,E66=$BW$1,E66=$CP$1),0,1)))</f>
        <v/>
      </c>
      <c r="CS62" s="3">
        <f>IF($A62&gt;='FG1125way_Regular Symbol(2wild)'!H$16,"",IF(F62=0,"",IF(OR(F62=$BW$1,F63=$BW$1,F64=$BW$1,F62=$CP$1,F63=$CP$1,F64=$CP$1,F65=$BW$1,F65=$CP$1,F66=$BW$1,F66=$CP$1),0,1)))</f>
        <v>1</v>
      </c>
      <c r="CU62" s="3">
        <f>IF($A62&gt;='FG1125way_Regular Symbol(2wild)'!D$16,"",IF(B62=0,"",IF(OR(B62=$BW$1,B63=$BW$1,B64=$BW$1,B62=$CV$1,B63=$CV$1,B64=$CV$1),0,1)))</f>
        <v>1</v>
      </c>
      <c r="CV62" s="3">
        <f>IF($A62&gt;='FG1125way_Regular Symbol(2wild)'!E$16,"",IF(C62=0,"",IF(OR(C62=$BW$1,C63=$BW$1,C64=$BW$1,C62=$CV$1,C63=$CV$1,C64=$CV$1),0,1)))</f>
        <v>0</v>
      </c>
      <c r="CW62" s="3">
        <f>IF($A62&gt;='FG1125way_Regular Symbol(2wild)'!F$16,"",IF(D62=0,"",IF(OR(D62=$BW$1,D63=$BW$1,D64=$BW$1,D62=$CV$1,D63=$CV$1,D64=$CV$1,D65=$BW$1,D65=$CV$1,D66=$BW$1,D66=$CV$1),0,1)))</f>
        <v>1</v>
      </c>
      <c r="CX62" s="3" t="str">
        <f>IF($A62&gt;='FG1125way_Regular Symbol(2wild)'!G$16,"",IF(E62=0,"",IF(OR(E62=$BW$1,E63=$BW$1,E64=$BW$1,E62=$CV$1,E63=$CV$1,E64=$CV$1,E65=$BW$1,E65=$CV$1,E66=$BW$1,E66=$CV$1),0,1)))</f>
        <v/>
      </c>
      <c r="CY62" s="3">
        <f>IF($A62&gt;='FG1125way_Regular Symbol(2wild)'!H$16,"",IF(F62=0,"",IF(OR(F62=$BW$1,F63=$BW$1,F64=$BW$1,F62=$CV$1,F63=$CV$1,F64=$CV$1,F65=$BW$1,F65=$CV$1,F66=$BW$1,F66=$CV$1),0,1)))</f>
        <v>1</v>
      </c>
    </row>
    <row r="63" spans="1:103">
      <c r="A63" s="337">
        <f>IF('FG_243way_Regular Symbol'!L62="","",'FG_243way_Regular Symbol'!L62)</f>
        <v>59</v>
      </c>
      <c r="B63" s="191" t="str">
        <f>IF('FG_576way_Regular Symbol(2wild)'!Q62="",
IF($A63-'FG_576way_Regular Symbol(2wild)'!D$16&gt;='FG_1125way_RegularＸ_W()'!B$2-1,"",VLOOKUP($A63-'FG_243way_Regular Symbol'!D$16,'FG_576way_Regular Symbol(2wild)'!$P$3:$U$99,'FG_1125way_RegularＸ_W()'!B$3+1,FALSE)),
'FG_576way_Regular Symbol(2wild)'!Q62)</f>
        <v>K</v>
      </c>
      <c r="C63" s="191" t="str">
        <f>IF('FG_576way_Regular Symbol(2wild)'!R62="",
IF($A63-'FG_576way_Regular Symbol(2wild)'!E$16&gt;='FG_1125way_RegularＸ_W()'!C$2-1,"",VLOOKUP($A63-'FG_243way_Regular Symbol'!E$16,'FG_576way_Regular Symbol(2wild)'!$P$3:$U$99,'FG_1125way_RegularＸ_W()'!C$3+1,FALSE)),
'FG_576way_Regular Symbol(2wild)'!R62)</f>
        <v>J</v>
      </c>
      <c r="D63" s="191" t="str">
        <f>IF('FG_576way_Regular Symbol(2wild)'!S62="",
IF($A63-'FG_576way_Regular Symbol(2wild)'!F$16&gt;='FG_1125way_RegularＸ_W()'!D$2-1,"",VLOOKUP($A63-'FG_243way_Regular Symbol'!F$16,'FG_576way_Regular Symbol(2wild)'!$P$3:$U$99,'FG_1125way_RegularＸ_W()'!D$3+1,FALSE)),
'FG_576way_Regular Symbol(2wild)'!S62)</f>
        <v>A</v>
      </c>
      <c r="E63" s="191" t="str">
        <f>IF('FG_576way_Regular Symbol(2wild)'!T62="",
IF($A63-'FG_576way_Regular Symbol(2wild)'!G$16&gt;='FG_1125way_RegularＸ_W()'!E$2-1,"",VLOOKUP($A63-'FG_243way_Regular Symbol'!G$16,'FG_576way_Regular Symbol(2wild)'!$P$3:$U$99,'FG_1125way_RegularＸ_W()'!E$3+1,FALSE)),
'FG_576way_Regular Symbol(2wild)'!T62)</f>
        <v>K</v>
      </c>
      <c r="F63" s="191" t="str">
        <f>IF('FG_576way_Regular Symbol(2wild)'!U62="",
IF($A63-'FG_576way_Regular Symbol(2wild)'!H$16&gt;='FG_1125way_RegularＸ_W()'!F$2-1,"",VLOOKUP($A63-'FG_243way_Regular Symbol'!H$16,'FG_576way_Regular Symbol(2wild)'!$P$3:$U$99,'FG_1125way_RegularＸ_W()'!F$3+1,FALSE)),
'FG_576way_Regular Symbol(2wild)'!U62)</f>
        <v>K</v>
      </c>
      <c r="N63" s="363">
        <f t="shared" si="1"/>
        <v>59</v>
      </c>
      <c r="O63" s="344">
        <f>IF($A63&gt;='FG1125way_Regular Symbol(2wild)'!D$16,"",IF(B63="","",IF(OR(B63=$O$1,B63=$P$1,B64=$O$1,B64=$P$1,B65=$O$1,B65=$P$1),0,1)))</f>
        <v>0</v>
      </c>
      <c r="P63" s="344">
        <f>IF($A63&gt;='FG1125way_Regular Symbol(2wild)'!E$16,"",IF(C63="","",IF(OR(C63=$O$1,C63=$P$1,C64=$O$1,C64=$P$1,C65=$O$1,C65=$P$1),0,1)))</f>
        <v>1</v>
      </c>
      <c r="Q63" s="344">
        <f>IF($A63&gt;='FG1125way_Regular Symbol(2wild)'!F$16,"",IF(D63="","",IF(OR(D63=$O$1,D63=$P$1,D64=$O$1,D64=$P$1,D65=$O$1,D65=$P$1,D66=$O$1,D66=$P$1,D67=$O$1,D67=$P$1),0,1)))</f>
        <v>1</v>
      </c>
      <c r="R63" s="344" t="str">
        <f>IF($A63&gt;='FG1125way_Regular Symbol(2wild)'!G$16,"",IF(E63="","",IF(OR(E63=$O$1,E63=$P$1,E64=$O$1,E64=$P$1,E65=$O$1,E65=$P$1,E66=$O$1,E66=$P$1,E67=$O$1,E67=$P$1),0,1)))</f>
        <v/>
      </c>
      <c r="S63" s="344">
        <f>IF($A63&gt;='FG1125way_Regular Symbol(2wild)'!H$16,"",IF(F63="","",IF(OR(F63=$O$1,F63=$P$1,F64=$O$1,F64=$P$1,F65=$O$1,F65=$P$1,F66=$O$1,F66=$P$1,F67=$O$1,F67=$P$1),0,1)))</f>
        <v>1</v>
      </c>
      <c r="U63" s="344">
        <f>IF($A63&gt;='FG1125way_Regular Symbol(2wild)'!D$16,"",IF(B63=0,"",IF(OR(B63=$U$1,B63=$V$1,B64=$U$1,B64=$V$1,B65=$U$1,B65=$V$1),0,1)))</f>
        <v>0</v>
      </c>
      <c r="V63" s="344">
        <f>IF($A63&gt;='FG1125way_Regular Symbol(2wild)'!E$16,"",IF(C63=0,"",IF(OR(C63=$U$1,C63=$V$1,C64=$U$1,C64=$V$1,C65=$U$1,C65=$V$1),0,1)))</f>
        <v>1</v>
      </c>
      <c r="W63" s="3">
        <f>IF($A63&gt;='FG1125way_Regular Symbol(2wild)'!F$16,"",IF(D63=0,"",IF(OR(D63=$U$1,D63=$V$1,D64=$U$1,D64=$V$1,D65=$U$1,D65=$V$1,D66=$U$1,D66=$V$1,D67=$U$1,D67=$V$1),0,1)))</f>
        <v>0</v>
      </c>
      <c r="X63" s="3" t="str">
        <f>IF($A63&gt;='FG1125way_Regular Symbol(2wild)'!G$16,"",IF(E63=0,"",IF(OR(E63=$U$1,E63=$V$1,E64=$U$1,E64=$V$1,E65=$U$1,E65=$V$1,E66=$U$1,E66=$V$1,E67=$U$1,E67=$V$1),0,1)))</f>
        <v/>
      </c>
      <c r="Y63" s="3">
        <f>IF($A63&gt;='FG1125way_Regular Symbol(2wild)'!H$16,"",IF(F63=0,"",IF(OR(F63=$U$1,F63=$V$1,F64=$U$1,F64=$V$1,F65=$U$1,F65=$V$1,F66=$U$1,F66=$V$1,F67=$U$1,F67=$V$1),0,1)))</f>
        <v>1</v>
      </c>
      <c r="AA63" s="344">
        <f>IF($A63&gt;='FG1125way_Regular Symbol(2wild)'!D$16,"",IF(B63=0,"",IF(OR(B63=$AA$1,B63=$AB$1,B64=$AA$1,B64=$AB$1,B65=$AA$1,,B65=$AB$1),0,1)))</f>
        <v>1</v>
      </c>
      <c r="AB63" s="344">
        <f>IF($A63&gt;='FG1125way_Regular Symbol(2wild)'!E$16,"",IF(C63=0,"",IF(OR(C63=$AA$1,C63=$AB$1,C64=$AA$1,C64=$AB$1,C65=$AA$1,,C65=$AB$1),0,1)))</f>
        <v>1</v>
      </c>
      <c r="AC63" s="3">
        <f>IF($A63&gt;='FG1125way_Regular Symbol(2wild)'!F$16,"",IF(D63=0,"",IF(OR(D63=$AA$1,D63=$AB$1,D64=$AA$1,D64=$AB$1,D65=$AA$1,D65=$AB$1,D66=$AA$1,D66=$AB$1,D67=$AA$1,D67=$AB$1),0,1)))</f>
        <v>1</v>
      </c>
      <c r="AD63" s="3" t="str">
        <f>IF($A63&gt;='FG1125way_Regular Symbol(2wild)'!G$16,"",IF(E63=0,"",IF(OR(E63=$AA$1,E63=$AB$1,E64=$AA$1,E64=$AB$1,E65=$AA$1,E65=$AB$1,E66=$AA$1,E66=$AB$1,E67=$AA$1,E67=$AB$1),0,1)))</f>
        <v/>
      </c>
      <c r="AE63" s="3">
        <f>IF($A63&gt;='FG1125way_Regular Symbol(2wild)'!H$16,"",IF(F63=0,"",IF(OR(F63=$AA$1,F63=$AB$1,F64=$AA$1,F64=$AB$1,F65=$AA$1,F65=$AB$1,F66=$AA$1,F66=$AB$1,F67=$AA$1,F67=$AB$1),0,1)))</f>
        <v>1</v>
      </c>
      <c r="AG63" s="344">
        <f>IF($A63&gt;='FG1125way_Regular Symbol(2wild)'!D$16,"",IF(B63=0,"",IF(OR(B63=$AG$1,B63=$AH$1,B64=$AG$1,B64=$AH$1,B65=$AG$1,B65=$AH$1),0,1)))</f>
        <v>1</v>
      </c>
      <c r="AH63" s="344">
        <f>IF($A63&gt;='FG1125way_Regular Symbol(2wild)'!E$16,"",IF(C63=0,"",IF(OR(C63=$AG$1,C63=$AH$1,C64=$AG$1,C64=$AH$1,C65=$AG$1,C65=$AH$1),0,1)))</f>
        <v>1</v>
      </c>
      <c r="AI63" s="3">
        <f>IF($A63&gt;='FG1125way_Regular Symbol(2wild)'!F$16,"",IF(D63=0,"",IF(OR(D63=$AG$1,D63=$AH$1,D64=$AG$1,D64=$AH$1,D65=$AG$1,D65=$AH$1,D66=$AG$1,D66=$AH$1,D67=$AG$1,D67=$AH$1),0,1)))</f>
        <v>0</v>
      </c>
      <c r="AJ63" s="3" t="str">
        <f>IF($A63&gt;='FG1125way_Regular Symbol(2wild)'!G$16,"",IF(E63=0,"",IF(OR(E63=$AG$1,E63=$AH$1,E64=$AG$1,E64=$AH$1,E65=$AG$1,E65=$AH$1,E66=$AG$1,E66=$AH$1,E67=$AG$1,E67=$AH$1),0,1)))</f>
        <v/>
      </c>
      <c r="AK63" s="3">
        <f>IF($A63&gt;='FG1125way_Regular Symbol(2wild)'!H$16,"",IF(F63=0,"",IF(OR(F63=$AG$1,F63=$AH$1,F64=$AG$1,F64=$AH$1,F65=$AG$1,F65=$AH$1,F66=$AG$1,F66=$AH$1,F67=$AG$1,F67=$AH$1),0,1)))</f>
        <v>1</v>
      </c>
      <c r="AM63" s="344">
        <f>IF($A63&gt;='FG1125way_Regular Symbol(2wild)'!D$16,"",IF(B63=0,"",IF(OR(B63=$AM$1,B63=$AN$1,B64=$AM$1,B64=$AN$1,B65=$AM$1,B65=$AN$1),0,1)))</f>
        <v>1</v>
      </c>
      <c r="AN63" s="344">
        <f>IF($A63&gt;='FG1125way_Regular Symbol(2wild)'!E$16,"",IF(C63=0,"",IF(OR(C63=$AM$1,C63=$AN$1,C64=$AM$1,C64=$AN$1,C65=$AM$1,C65=$AN$1),0,1)))</f>
        <v>1</v>
      </c>
      <c r="AO63" s="3">
        <f>IF($A63&gt;='FG1125way_Regular Symbol(2wild)'!F$16,"",IF(D63=0,"",IF(OR(D63=$AM$1,D63=$AN$1,D64=$AM$1,D64=$AN$1,D65=$AM$1,D65=$AN$1,D66=$AM$1,D66=$AN$1,D67=$AM$1,D67=$AN$1),0,1)))</f>
        <v>1</v>
      </c>
      <c r="AP63" s="3" t="str">
        <f>IF($A63&gt;='FG1125way_Regular Symbol(2wild)'!G$16,"",IF(E63=0,"",IF(OR(E63=$AM$1,E63=$AN$1,E64=$AM$1,E64=$AN$1,E65=$AM$1,E65=$AN$1,E66=$AM$1,E66=$AN$1,E67=$AM$1,E67=$AN$1),0,1)))</f>
        <v/>
      </c>
      <c r="AQ63" s="3">
        <f>IF($A63&gt;='FG1125way_Regular Symbol(2wild)'!H$16,"",IF(F63=0,"",IF(OR(F63=$AM$1,F63=$AN$1,F64=$AM$1,F64=$AN$1,F65=$AM$1,F65=$AN$1,F66=$AM$1,F66=$AN$1,F67=$AM$1,F67=$AN$1),0,1)))</f>
        <v>1</v>
      </c>
      <c r="AS63" s="344">
        <f>IF($A63&gt;='FG1125way_Regular Symbol(2wild)'!D$16,"",IF(B63=0,"",IF(OR(B63=$AM$1,B63=$AT$1,B64=$AM$1,B64=$AT$1,B65=$AM$1,B65=$AT$1),0,1)))</f>
        <v>1</v>
      </c>
      <c r="AT63" s="344">
        <f>IF($A63&gt;='FG1125way_Regular Symbol(2wild)'!E$16,"",IF(C63=0,"",IF(OR(C63=$AM$1,C63=$AT$1,C64=$AM$1,C64=$AT$1,C65=$AM$1,C65=$AT$1),0,1)))</f>
        <v>1</v>
      </c>
      <c r="AU63" s="3">
        <f>IF($A63&gt;='FG1125way_Regular Symbol(2wild)'!F$16,"",IF(D63=0,"",IF(OR(D63=$AM$1,D63=$AT$1,D64=$AM$1,D64=$AT$1,D65=$AM$1,D65=$AT$1,D66=$AM$1,D66=$AT$1,D67=$AM$1,D67=$AT$1),0,1)))</f>
        <v>1</v>
      </c>
      <c r="AV63" s="3" t="str">
        <f>IF($A63&gt;='FG1125way_Regular Symbol(2wild)'!G$16,"",IF(E63=0,"",IF(OR(E63=$AM$1,E63=$AT$1,E64=$AM$1,E64=$AT$1,E65=$AM$1,E65=$AT$1,E66=$AM$1,E66=$AT$1,E67=$AM$1,E67=$AT$1),0,1)))</f>
        <v/>
      </c>
      <c r="AW63" s="3">
        <f>IF($A63&gt;='FG1125way_Regular Symbol(2wild)'!H$16,"",IF(F63=0,"",IF(OR(F63=$AM$1,F63=$AT$1,F64=$AM$1,F64=$AT$1,F65=$AM$1,F65=$AT$1,F66=$AM$1,F66=$AT$1,F67=$AM$1,F67=$AT$1),0,1)))</f>
        <v>1</v>
      </c>
      <c r="AY63" s="344">
        <f>IF($A63&gt;='FG1125way_Regular Symbol(2wild)'!D$16,"",IF(B63=0,"",IF(OR(B63=$AM$1,B63=$AZ$1,B64=$AM$1,B64=$AZ$1,B65=$AM$1,B65=$AZ$1),0,1)))</f>
        <v>1</v>
      </c>
      <c r="AZ63" s="344">
        <f>IF($A63&gt;='FG1125way_Regular Symbol(2wild)'!E$16,"",IF(C63=0,"",IF(OR(C63=$AM$1,C63=$AZ$1,C64=$AM$1,C64=$AZ$1,C65=$AM$1,C65=$AZ$1),0,1)))</f>
        <v>1</v>
      </c>
      <c r="BA63" s="3">
        <f>IF($A63&gt;='FG1125way_Regular Symbol(2wild)'!F$16,"",IF(D63=0,"",IF(OR(D63=$AM$1,D63=$AZ$1,D64=$AM$1,D64=$AZ$1,D65=$AM$1,D65=$AZ$1,D66=$AM$1,D66=$AZ$1,D67=$AM$1,D67=$AZ$1),0,1)))</f>
        <v>1</v>
      </c>
      <c r="BB63" s="3" t="str">
        <f>IF($A63&gt;='FG1125way_Regular Symbol(2wild)'!G$16,"",IF(E63=0,"",IF(OR(E63=$AM$1,E63=$AZ$1,E64=$AM$1,E64=$AZ$1,E65=$AM$1,E65=$AZ$1,E66=$AM$1,E66=$AZ$1,E67=$AM$1,E67=$AZ$1),0,1)))</f>
        <v/>
      </c>
      <c r="BC63" s="3">
        <f>IF($A63&gt;='FG1125way_Regular Symbol(2wild)'!H$16,"",IF(F63=0,"",IF(OR(F63=$AM$1,F63=$AZ$1,F64=$AM$1,F64=$AZ$1,F65=$AM$1,F65=$AZ$1,F66=$AM$1,F66=$AZ$1,F67=$AM$1,F67=$AZ$1),0,1)))</f>
        <v>1</v>
      </c>
      <c r="BE63" s="344">
        <f>IF($A63&gt;='FG_576way_Regular Symbol(2wild)'!D$16,"",IF(B63=0,"",IF(OR(B63=$AM$1,B63=$BF$1,B64=$AM$1,B64=$BF$1,B65=$AM$1,B65=$BF$1),0,1)))</f>
        <v>1</v>
      </c>
      <c r="BF63" s="344">
        <f>IF($A63&gt;='FG_576way_Regular Symbol(2wild)'!E$16,"",IF(C63=0,"",IF(OR(C63=$AM$1,C63=$BF$1,C64=$AM$1,C64=$BF$1,C65=$AM$1,C65=$BF$1),0,1)))</f>
        <v>1</v>
      </c>
      <c r="BG63" s="3">
        <f>IF($A63&gt;='FG_576way_Regular Symbol(2wild)'!F$16,"",IF(D63=0,"",IF(OR(D63=$AM$1,D63=$BF$1,D64=$AM$1,D64=$BF$1,D65=$AM$1,D65=$BF$1,D66=$AM$1,D66=$BF$1,D67=$AM$1,D67=$BF$1),0,1)))</f>
        <v>1</v>
      </c>
      <c r="BH63" s="3" t="str">
        <f>IF($A63&gt;='FG_576way_Regular Symbol(2wild)'!G$16,"",IF(E63=0,"",IF(OR(E63=$AM$1,E63=$BF$1,E64=$AM$1,E64=$BF$1,E65=$AM$1,E65=$BF$1,E66=$AM$1,E66=$BF$1,E67=$AM$1,E67=$BF$1),0,1)))</f>
        <v/>
      </c>
      <c r="BI63" s="3">
        <f>IF($A63&gt;='FG_576way_Regular Symbol(2wild)'!H$16,"",IF(F63=0,"",IF(OR(F63=$AM$1,F63=$BF$1,F64=$AM$1,F64=$BF$1,F65=$AM$1,F65=$BF$1,F66=$AM$1,F66=$BF$1,F67=$AM$1,F67=$BF$1),0,1)))</f>
        <v>1</v>
      </c>
      <c r="BK63" s="344">
        <f>IF($A63&gt;='FG_576way_Regular Symbol(2wild)'!D$16,"",IF(B63=0,"",IF(OR(B63=$AM$1,B63=$BL$1,B64=$AM$1,B64=$BL$1,B65=$AM$1,B65=$BL$1),0,1)))</f>
        <v>1</v>
      </c>
      <c r="BL63" s="344">
        <f>IF($A63&gt;='FG_576way_Regular Symbol(2wild)'!E$16,"",IF(C63=0,"",IF(OR(C63=$AM$1,C63=$BL$1,C64=$AM$1,C64=$BL$1,C65=$AM$1,C65=$BL$1),0,1)))</f>
        <v>1</v>
      </c>
      <c r="BM63" s="3">
        <f>IF($A63&gt;='FG_576way_Regular Symbol(2wild)'!F$16,"",IF(D63=0,"",IF(OR(D63=$AM$1,D63=$BL$1,D64=$AM$1,D64=$BL$1,D65=$AM$1,D65=$BL$1,D66=$AM$1,D66=$BL$1),0,1)))</f>
        <v>1</v>
      </c>
      <c r="BN63" s="3" t="str">
        <f>IF($A63&gt;='FG_576way_Regular Symbol(2wild)'!G$16,"",IF(E63=0,"",IF(OR(E63=$AM$1,E63=$BL$1,E64=$AM$1,E64=$BL$1,E65=$AM$1,E65=$BL$1,E66=$AM$1,E66=$BL$1),0,1)))</f>
        <v/>
      </c>
      <c r="BO63" s="3">
        <f>IF($A63&gt;='FG_576way_Regular Symbol(2wild)'!H$16,"",IF(F63=0,"",IF(OR(F63=$AM$1,F63=$BL$1,F64=$AM$1,F64=$BL$1,F65=$AM$1,F65=$BL$1,F66=$AM$1,F66=$BL$1),0,1)))</f>
        <v>1</v>
      </c>
      <c r="BQ63" s="3">
        <f>IF($A63&gt;='FG1125way_Regular Symbol(2wild)'!D$16,"",IF(B63=0,"",IF(OR(B63=$BQ$1,B63=$BR$1,B64=$BQ$1,B64=$BR$1,B65=$BQ$1,B65=$BR$1),0,1)))</f>
        <v>1</v>
      </c>
      <c r="BR63" s="3">
        <f>IF($A63&gt;='FG1125way_Regular Symbol(2wild)'!E$16,"",IF(C63=0,"",IF(OR(C63=$BQ$1,C63=$BR$1,C64=$BQ$1,C64=$BR$1,C65=$BQ$1,C65=$BR$1),0,1)))</f>
        <v>1</v>
      </c>
      <c r="BS63" s="3">
        <f>IF($A63&gt;='FG1125way_Regular Symbol(2wild)'!F$16,"",IF(D63=0,"",IF(OR(D63=$BQ$1,D63=$BR$1,D64=$BQ$1,D64=$BR$1,D65=$BQ$1,D65=$BR$1,D66=$BQ$1,D66=$BR$1,D67=$BQ$1,D67=$BR$1),0,1)))</f>
        <v>0</v>
      </c>
      <c r="BT63" s="3" t="str">
        <f>IF($A63&gt;='FG1125way_Regular Symbol(2wild)'!G$16,"",IF(E63=0,"",IF(OR(E63=$BQ$1,E63=$BR$1,E64=$BQ$1,E64=$BR$1,E65=$BQ$1,E65=$BR$1,E66=$BQ$1,E66=$BR$1,E67=$BQ$1,E67=$BR$1),0,1)))</f>
        <v/>
      </c>
      <c r="BU63" s="3">
        <f>IF($A63&gt;='FG1125way_Regular Symbol(2wild)'!H$16,"",IF(F63=0,"",IF(OR(F63=$BQ$1,F63=$BR$1,F64=$BQ$1,F64=$BR$1,F65=$BQ$1,F65=$BR$1,F66=$BQ$1,F66=$BR$1,F67=$BQ$1,F67=$BR$1),0,1)))</f>
        <v>1</v>
      </c>
      <c r="BW63" s="3">
        <f>IF($A63&gt;='FG1125way_Regular Symbol(2wild)'!D$16,"",IF(B63=0,"",IF(OR(B63=$BW$1,B64=$BW$1,B65=$BW$1,B63=$BX$1,B64=$BX$1,B65=$BX$1),0,1)))</f>
        <v>0</v>
      </c>
      <c r="BX63" s="3">
        <f>IF($A63&gt;='FG1125way_Regular Symbol(2wild)'!E$16,"",IF(C63=0,"",IF(OR(C63=$BW$1,C64=$BW$1,C65=$BW$1,C63=$BX$1,C64=$BX$1,C65=$BX$1),0,1)))</f>
        <v>0</v>
      </c>
      <c r="BY63" s="3">
        <f>IF($A63&gt;='FG1125way_Regular Symbol(2wild)'!F$16,"",IF(D63=0,"",IF(OR(D63=$BW$1,D64=$BW$1,D65=$BW$1,D63=$BX$1,D64=$BX$1,D65=$BX$1,D66=$BW$1,D66=$BX$1,D67=$BW$1,D67=$BX$1),0,1)))</f>
        <v>1</v>
      </c>
      <c r="BZ63" s="3" t="str">
        <f>IF($A63&gt;='FG1125way_Regular Symbol(2wild)'!G$16,"",IF(E63=0,"",IF(OR(E63=$BW$1,E64=$BW$1,E65=$BW$1,E63=$BX$1,E64=$BX$1,E65=$BX$1,E66=$BW$1,E66=$BX$1,E67=$BW$1,E67=$BX$1),0,1)))</f>
        <v/>
      </c>
      <c r="CA63" s="3">
        <f>IF($A63&gt;='FG1125way_Regular Symbol(2wild)'!H$16,"",IF(F63=0,"",IF(OR(F63=$BW$1,F64=$BW$1,F65=$BW$1,F63=$BX$1,F64=$BX$1,F65=$BX$1,F66=$BW$1,F66=$BX$1,F67=$BW$1,F67=$BX$1),0,1)))</f>
        <v>0</v>
      </c>
      <c r="CC63" s="3">
        <f>IF($A63&gt;='FG1125way_Regular Symbol(2wild)'!D$16,"",IF(B63=0,"",IF(OR(B63=$BW$1,B64=$BW$1,B65=$BW$1,B63=$CD$1,B64=$CD$1,B65=$CD$1),0,1)))</f>
        <v>1</v>
      </c>
      <c r="CD63" s="3">
        <f>IF($A63&gt;='FG1125way_Regular Symbol(2wild)'!E$16,"",IF(C63=0,"",IF(OR(C63=$BW$1,C64=$BW$1,C65=$BW$1,C63=$CD$1,C64=$CD$1,C65=$CD$1),0,1)))</f>
        <v>1</v>
      </c>
      <c r="CE63" s="3">
        <f>IF($A63&gt;='FG1125way_Regular Symbol(2wild)'!F$16,"",IF(D63=0,"",IF(OR(D63=$BW$1,D64=$BW$1,D65=$BW$1,D63=$CD$1,D64=$CD$1,D65=$CD$1,D66=$BW$1,D66=$CD$1,D67=$BW$1,D67=$CD$1),0,1)))</f>
        <v>1</v>
      </c>
      <c r="CF63" s="3" t="str">
        <f>IF($A63&gt;='FG1125way_Regular Symbol(2wild)'!G$16,"",IF(E63=0,"",IF(OR(E63=$BW$1,E64=$BW$1,E65=$BW$1,E63=$CD$1,E64=$CD$1,E65=$CD$1,E66=$BW$1,E66=$CD$1,E67=$BW$1,E67=$CD$1),0,1)))</f>
        <v/>
      </c>
      <c r="CG63" s="3">
        <f>IF($A63&gt;='FG1125way_Regular Symbol(2wild)'!H$16,"",IF(F63=0,"",IF(OR(F63=$BW$1,F64=$BW$1,F65=$BW$1,F63=$CD$1,F64=$CD$1,F65=$CD$1,F66=$BW$1,F66=$CD$1,F67=$BW$1,F67=$CD$1),0,1)))</f>
        <v>0</v>
      </c>
      <c r="CI63" s="3">
        <f>IF($A63&gt;='FG1125way_Regular Symbol(2wild)'!D$16,"",IF(B63=0,"",IF(OR(B63=$BW$1,B64=$BW$1,B65=$BW$1,B63=$CJ$1,B64=$CJ$1,B65=$CJ$1),0,1)))</f>
        <v>1</v>
      </c>
      <c r="CJ63" s="3">
        <f>IF($A63&gt;='FG1125way_Regular Symbol(2wild)'!E$16,"",IF(C63=0,"",IF(OR(C63=$BW$1,C64=$BW$1,C65=$BW$1,C63=$CJ$1,C64=$CJ$1,C65=$CJ$1),0,1)))</f>
        <v>0</v>
      </c>
      <c r="CK63" s="3">
        <f>IF($A63&gt;='FG1125way_Regular Symbol(2wild)'!F$16,"",IF(D63=0,"",IF(OR(D63=$BW$1,D64=$BW$1,D65=$BW$1,D63=$CJ$1,D64=$CJ$1,D65=$CJ$1,D66=$BW$1,D66=$CJ$1,D67=$BW$1,D67=$CJ$1),0,1)))</f>
        <v>1</v>
      </c>
      <c r="CL63" s="3" t="str">
        <f>IF($A63&gt;='FG1125way_Regular Symbol(2wild)'!G$16,"",IF(E63=0,"",IF(OR(E63=$BW$1,E64=$BW$1,E65=$BW$1,E63=$CJ$1,E64=$CJ$1,E65=$CJ$1,E66=$BW$1,E66=$CJ$1,E67=$BW$1,E67=$CJ$1),0,1)))</f>
        <v/>
      </c>
      <c r="CM63" s="3">
        <f>IF($A63&gt;='FG1125way_Regular Symbol(2wild)'!H$16,"",IF(F63=0,"",IF(OR(F63=$BW$1,F64=$BW$1,F65=$BW$1,F63=$CJ$1,F64=$CJ$1,F65=$CJ$1,F66=$BW$1,F66=$CJ$1,F67=$BW$1,F67=$CJ$1),0,1)))</f>
        <v>1</v>
      </c>
      <c r="CO63" s="3">
        <f>IF($A63&gt;='FG1125way_Regular Symbol(2wild)'!D$16,"",IF(B63=0,"",IF(OR(B63=$BW$1,B64=$BW$1,B65=$BW$1,B63=$CP$1,B64=$CP$1,B65=$CP$1),0,1)))</f>
        <v>1</v>
      </c>
      <c r="CP63" s="3">
        <f>IF($A63&gt;='FG1125way_Regular Symbol(2wild)'!E$16,"",IF(C63=0,"",IF(OR(C63=$BW$1,C64=$BW$1,C65=$BW$1,C63=$CP$1,C64=$CP$1,C65=$CP$1),0,1)))</f>
        <v>1</v>
      </c>
      <c r="CQ63" s="3">
        <f>IF($A63&gt;='FG1125way_Regular Symbol(2wild)'!F$16,"",IF(D63=0,"",IF(OR(D63=$BW$1,D64=$BW$1,D65=$BW$1,D63=$CP$1,D64=$CP$1,D65=$CP$1,D66=$BW$1,D66=$CP$1,D67=$BW$1,D67=$CP$1),0,1)))</f>
        <v>0</v>
      </c>
      <c r="CR63" s="3" t="str">
        <f>IF($A63&gt;='FG1125way_Regular Symbol(2wild)'!G$16,"",IF(E63=0,"",IF(OR(E63=$BW$1,E64=$BW$1,E65=$BW$1,E63=$CP$1,E64=$CP$1,E65=$CP$1,E66=$BW$1,E66=$CP$1,E67=$BW$1,E67=$CP$1),0,1)))</f>
        <v/>
      </c>
      <c r="CS63" s="3">
        <f>IF($A63&gt;='FG1125way_Regular Symbol(2wild)'!H$16,"",IF(F63=0,"",IF(OR(F63=$BW$1,F64=$BW$1,F65=$BW$1,F63=$CP$1,F64=$CP$1,F65=$CP$1,F66=$BW$1,F66=$CP$1,F67=$BW$1,F67=$CP$1),0,1)))</f>
        <v>1</v>
      </c>
      <c r="CU63" s="3">
        <f>IF($A63&gt;='FG1125way_Regular Symbol(2wild)'!D$16,"",IF(B63=0,"",IF(OR(B63=$BW$1,B64=$BW$1,B65=$BW$1,B63=$CV$1,B64=$CV$1,B65=$CV$1),0,1)))</f>
        <v>1</v>
      </c>
      <c r="CV63" s="3">
        <f>IF($A63&gt;='FG1125way_Regular Symbol(2wild)'!E$16,"",IF(C63=0,"",IF(OR(C63=$BW$1,C64=$BW$1,C65=$BW$1,C63=$CV$1,C64=$CV$1,C65=$CV$1),0,1)))</f>
        <v>1</v>
      </c>
      <c r="CW63" s="3">
        <f>IF($A63&gt;='FG1125way_Regular Symbol(2wild)'!F$16,"",IF(D63=0,"",IF(OR(D63=$BW$1,D64=$BW$1,D65=$BW$1,D63=$CV$1,D64=$CV$1,D65=$CV$1,D66=$BW$1,D66=$CV$1,D67=$BW$1,D67=$CV$1),0,1)))</f>
        <v>1</v>
      </c>
      <c r="CX63" s="3" t="str">
        <f>IF($A63&gt;='FG1125way_Regular Symbol(2wild)'!G$16,"",IF(E63=0,"",IF(OR(E63=$BW$1,E64=$BW$1,E65=$BW$1,E63=$CV$1,E64=$CV$1,E65=$CV$1,E66=$BW$1,E66=$CV$1,E67=$BW$1,E67=$CV$1),0,1)))</f>
        <v/>
      </c>
      <c r="CY63" s="3">
        <f>IF($A63&gt;='FG1125way_Regular Symbol(2wild)'!H$16,"",IF(F63=0,"",IF(OR(F63=$BW$1,F64=$BW$1,F65=$BW$1,F63=$CV$1,F64=$CV$1,F65=$CV$1,F66=$BW$1,F66=$CV$1,F67=$BW$1,F67=$CV$1),0,1)))</f>
        <v>1</v>
      </c>
    </row>
    <row r="64" spans="1:103">
      <c r="A64" s="337">
        <f>IF('FG_243way_Regular Symbol'!L63="","",'FG_243way_Regular Symbol'!L63)</f>
        <v>60</v>
      </c>
      <c r="B64" s="191" t="str">
        <f>IF('FG_576way_Regular Symbol(2wild)'!Q63="",
IF($A64-'FG_576way_Regular Symbol(2wild)'!D$16&gt;='FG_1125way_RegularＸ_W()'!B$2-1,"",VLOOKUP($A64-'FG_243way_Regular Symbol'!D$16,'FG_576way_Regular Symbol(2wild)'!$P$3:$U$99,'FG_1125way_RegularＸ_W()'!B$3+1,FALSE)),
'FG_576way_Regular Symbol(2wild)'!Q63)</f>
        <v>M1</v>
      </c>
      <c r="C64" s="191" t="str">
        <f>IF('FG_576way_Regular Symbol(2wild)'!R63="",
IF($A64-'FG_576way_Regular Symbol(2wild)'!E$16&gt;='FG_1125way_RegularＸ_W()'!C$2-1,"",VLOOKUP($A64-'FG_243way_Regular Symbol'!E$16,'FG_576way_Regular Symbol(2wild)'!$P$3:$U$99,'FG_1125way_RegularＸ_W()'!C$3+1,FALSE)),
'FG_576way_Regular Symbol(2wild)'!R63)</f>
        <v>K</v>
      </c>
      <c r="D64" s="191" t="str">
        <f>IF('FG_576way_Regular Symbol(2wild)'!S63="",
IF($A64-'FG_576way_Regular Symbol(2wild)'!F$16&gt;='FG_1125way_RegularＸ_W()'!D$2-1,"",VLOOKUP($A64-'FG_243way_Regular Symbol'!F$16,'FG_576way_Regular Symbol(2wild)'!$P$3:$U$99,'FG_1125way_RegularＸ_W()'!D$3+1,FALSE)),
'FG_576way_Regular Symbol(2wild)'!S63)</f>
        <v>M4</v>
      </c>
      <c r="E64" s="191" t="str">
        <f>IF('FG_576way_Regular Symbol(2wild)'!T63="",
IF($A64-'FG_576way_Regular Symbol(2wild)'!G$16&gt;='FG_1125way_RegularＸ_W()'!E$2-1,"",VLOOKUP($A64-'FG_243way_Regular Symbol'!G$16,'FG_576way_Regular Symbol(2wild)'!$P$3:$U$99,'FG_1125way_RegularＸ_W()'!E$3+1,FALSE)),
'FG_576way_Regular Symbol(2wild)'!T63)</f>
        <v/>
      </c>
      <c r="F64" s="191" t="str">
        <f>IF('FG_576way_Regular Symbol(2wild)'!U63="",
IF($A64-'FG_576way_Regular Symbol(2wild)'!H$16&gt;='FG_1125way_RegularＸ_W()'!F$2-1,"",VLOOKUP($A64-'FG_243way_Regular Symbol'!H$16,'FG_576way_Regular Symbol(2wild)'!$P$3:$U$99,'FG_1125way_RegularＸ_W()'!F$3+1,FALSE)),
'FG_576way_Regular Symbol(2wild)'!U63)</f>
        <v>K</v>
      </c>
      <c r="N64" s="363">
        <f t="shared" si="1"/>
        <v>60</v>
      </c>
      <c r="O64" s="344">
        <f>IF($A64&gt;='FG1125way_Regular Symbol(2wild)'!D$16,"",IF(B64="","",IF(OR(B64=$O$1,B64=$P$1,B65=$O$1,B65=$P$1,B66=$O$1,B66=$P$1),0,1)))</f>
        <v>0</v>
      </c>
      <c r="P64" s="344">
        <f>IF($A64&gt;='FG1125way_Regular Symbol(2wild)'!E$16,"",IF(C64="","",IF(OR(C64=$O$1,C64=$P$1,C65=$O$1,C65=$P$1,C66=$O$1,C66=$P$1),0,1)))</f>
        <v>1</v>
      </c>
      <c r="Q64" s="344" t="str">
        <f>IF($A64&gt;='FG1125way_Regular Symbol(2wild)'!F$16,"",IF(D64="","",IF(OR(D64=$O$1,D64=$P$1,D65=$O$1,D65=$P$1,D66=$O$1,D66=$P$1,D67=$O$1,D67=$P$1,D68=$O$1,D68=$P$1),0,1)))</f>
        <v/>
      </c>
      <c r="R64" s="344" t="str">
        <f>IF($A64&gt;='FG1125way_Regular Symbol(2wild)'!G$16,"",IF(E64="","",IF(OR(E64=$O$1,E64=$P$1,E65=$O$1,E65=$P$1,E66=$O$1,E66=$P$1,E67=$O$1,E67=$P$1,E68=$O$1,E68=$P$1),0,1)))</f>
        <v/>
      </c>
      <c r="S64" s="344">
        <f>IF($A64&gt;='FG1125way_Regular Symbol(2wild)'!H$16,"",IF(F64="","",IF(OR(F64=$O$1,F64=$P$1,F65=$O$1,F65=$P$1,F66=$O$1,F66=$P$1,F67=$O$1,F67=$P$1,F68=$O$1,F68=$P$1),0,1)))</f>
        <v>1</v>
      </c>
      <c r="U64" s="344">
        <f>IF($A64&gt;='FG1125way_Regular Symbol(2wild)'!D$16,"",IF(B64=0,"",IF(OR(B64=$U$1,B64=$V$1,B65=$U$1,B65=$V$1,B66=$U$1,B66=$V$1),0,1)))</f>
        <v>0</v>
      </c>
      <c r="V64" s="344">
        <f>IF($A64&gt;='FG1125way_Regular Symbol(2wild)'!E$16,"",IF(C64=0,"",IF(OR(C64=$U$1,C64=$V$1,C65=$U$1,C65=$V$1,C66=$U$1,C66=$V$1),0,1)))</f>
        <v>1</v>
      </c>
      <c r="W64" s="3" t="str">
        <f>IF($A64&gt;='FG1125way_Regular Symbol(2wild)'!F$16,"",IF(D64=0,"",IF(OR(D64=$U$1,D64=$V$1,D65=$U$1,D65=$V$1,D66=$U$1,D66=$V$1,D67=$U$1,D67=$V$1,D68=$U$1,D68=$V$1),0,1)))</f>
        <v/>
      </c>
      <c r="X64" s="3" t="str">
        <f>IF($A64&gt;='FG1125way_Regular Symbol(2wild)'!G$16,"",IF(E64=0,"",IF(OR(E64=$U$1,E64=$V$1,E65=$U$1,E65=$V$1,E66=$U$1,E66=$V$1,E67=$U$1,E67=$V$1,E68=$U$1,E68=$V$1),0,1)))</f>
        <v/>
      </c>
      <c r="Y64" s="3">
        <f>IF($A64&gt;='FG1125way_Regular Symbol(2wild)'!H$16,"",IF(F64=0,"",IF(OR(F64=$U$1,F64=$V$1,F65=$U$1,F65=$V$1,F66=$U$1,F66=$V$1,F67=$U$1,F67=$V$1,F68=$U$1,F68=$V$1),0,1)))</f>
        <v>1</v>
      </c>
      <c r="AA64" s="344">
        <f>IF($A64&gt;='FG1125way_Regular Symbol(2wild)'!D$16,"",IF(B64=0,"",IF(OR(B64=$AA$1,B64=$AB$1,B65=$AA$1,B65=$AB$1,B66=$AA$1,,B66=$AB$1),0,1)))</f>
        <v>1</v>
      </c>
      <c r="AB64" s="344">
        <f>IF($A64&gt;='FG1125way_Regular Symbol(2wild)'!E$16,"",IF(C64=0,"",IF(OR(C64=$AA$1,C64=$AB$1,C65=$AA$1,C65=$AB$1,C66=$AA$1,,C66=$AB$1),0,1)))</f>
        <v>1</v>
      </c>
      <c r="AC64" s="3" t="str">
        <f>IF($A64&gt;='FG1125way_Regular Symbol(2wild)'!F$16,"",IF(D64=0,"",IF(OR(D64=$AA$1,D64=$AB$1,D65=$AA$1,D65=$AB$1,D66=$AA$1,D66=$AB$1,D67=$AA$1,D67=$AB$1,D68=$AA$1,D68=$AB$1),0,1)))</f>
        <v/>
      </c>
      <c r="AD64" s="3" t="str">
        <f>IF($A64&gt;='FG1125way_Regular Symbol(2wild)'!G$16,"",IF(E64=0,"",IF(OR(E64=$AA$1,E64=$AB$1,E65=$AA$1,E65=$AB$1,E66=$AA$1,E66=$AB$1,E67=$AA$1,E67=$AB$1,E68=$AA$1,E68=$AB$1),0,1)))</f>
        <v/>
      </c>
      <c r="AE64" s="3">
        <f>IF($A64&gt;='FG1125way_Regular Symbol(2wild)'!H$16,"",IF(F64=0,"",IF(OR(F64=$AA$1,F64=$AB$1,F65=$AA$1,F65=$AB$1,F66=$AA$1,F66=$AB$1,F67=$AA$1,F67=$AB$1,F68=$AA$1,F68=$AB$1),0,1)))</f>
        <v>1</v>
      </c>
      <c r="AG64" s="344">
        <f>IF($A64&gt;='FG1125way_Regular Symbol(2wild)'!D$16,"",IF(B64=0,"",IF(OR(B64=$AG$1,B64=$AH$1,B65=$AG$1,B65=$AH$1,B66=$AG$1,B66=$AH$1),0,1)))</f>
        <v>1</v>
      </c>
      <c r="AH64" s="344">
        <f>IF($A64&gt;='FG1125way_Regular Symbol(2wild)'!E$16,"",IF(C64=0,"",IF(OR(C64=$AG$1,C64=$AH$1,C65=$AG$1,C65=$AH$1,C66=$AG$1,C66=$AH$1),0,1)))</f>
        <v>1</v>
      </c>
      <c r="AI64" s="3" t="str">
        <f>IF($A64&gt;='FG1125way_Regular Symbol(2wild)'!F$16,"",IF(D64=0,"",IF(OR(D64=$AG$1,D64=$AH$1,D65=$AG$1,D65=$AH$1,D66=$AG$1,D66=$AH$1,D67=$AG$1,D67=$AH$1,D68=$AG$1,D68=$AH$1),0,1)))</f>
        <v/>
      </c>
      <c r="AJ64" s="3" t="str">
        <f>IF($A64&gt;='FG1125way_Regular Symbol(2wild)'!G$16,"",IF(E64=0,"",IF(OR(E64=$AG$1,E64=$AH$1,E65=$AG$1,E65=$AH$1,E66=$AG$1,E66=$AH$1,E67=$AG$1,E67=$AH$1,E68=$AG$1,E68=$AH$1),0,1)))</f>
        <v/>
      </c>
      <c r="AK64" s="3">
        <f>IF($A64&gt;='FG1125way_Regular Symbol(2wild)'!H$16,"",IF(F64=0,"",IF(OR(F64=$AG$1,F64=$AH$1,F65=$AG$1,F65=$AH$1,F66=$AG$1,F66=$AH$1,F67=$AG$1,F67=$AH$1,F68=$AG$1,F68=$AH$1),0,1)))</f>
        <v>1</v>
      </c>
      <c r="AM64" s="344">
        <f>IF($A64&gt;='FG1125way_Regular Symbol(2wild)'!D$16,"",IF(B64=0,"",IF(OR(B64=$AM$1,B64=$AN$1,B65=$AM$1,B65=$AN$1,B66=$AM$1,B66=$AN$1),0,1)))</f>
        <v>0</v>
      </c>
      <c r="AN64" s="344">
        <f>IF($A64&gt;='FG1125way_Regular Symbol(2wild)'!E$16,"",IF(C64=0,"",IF(OR(C64=$AM$1,C64=$AN$1,C65=$AM$1,C65=$AN$1,C66=$AM$1,C66=$AN$1),0,1)))</f>
        <v>1</v>
      </c>
      <c r="AO64" s="3" t="str">
        <f>IF($A64&gt;='FG1125way_Regular Symbol(2wild)'!F$16,"",IF(D64=0,"",IF(OR(D64=$AM$1,D64=$AN$1,D65=$AM$1,D65=$AN$1,D66=$AM$1,D66=$AN$1,D67=$AM$1,D67=$AN$1,D68=$AM$1,D68=$AN$1),0,1)))</f>
        <v/>
      </c>
      <c r="AP64" s="3" t="str">
        <f>IF($A64&gt;='FG1125way_Regular Symbol(2wild)'!G$16,"",IF(E64=0,"",IF(OR(E64=$AM$1,E64=$AN$1,E65=$AM$1,E65=$AN$1,E66=$AM$1,E66=$AN$1,E67=$AM$1,E67=$AN$1,E68=$AM$1,E68=$AN$1),0,1)))</f>
        <v/>
      </c>
      <c r="AQ64" s="3">
        <f>IF($A64&gt;='FG1125way_Regular Symbol(2wild)'!H$16,"",IF(F64=0,"",IF(OR(F64=$AM$1,F64=$AN$1,F65=$AM$1,F65=$AN$1,F66=$AM$1,F66=$AN$1,F67=$AM$1,F67=$AN$1,F68=$AM$1,F68=$AN$1),0,1)))</f>
        <v>0</v>
      </c>
      <c r="AS64" s="344">
        <f>IF($A64&gt;='FG1125way_Regular Symbol(2wild)'!D$16,"",IF(B64=0,"",IF(OR(B64=$AM$1,B64=$AT$1,B65=$AM$1,B65=$AT$1,B66=$AM$1,B66=$AT$1),0,1)))</f>
        <v>1</v>
      </c>
      <c r="AT64" s="344">
        <f>IF($A64&gt;='FG1125way_Regular Symbol(2wild)'!E$16,"",IF(C64=0,"",IF(OR(C64=$AM$1,C64=$AT$1,C65=$AM$1,C65=$AT$1,C66=$AM$1,C66=$AT$1),0,1)))</f>
        <v>1</v>
      </c>
      <c r="AU64" s="3" t="str">
        <f>IF($A64&gt;='FG1125way_Regular Symbol(2wild)'!F$16,"",IF(D64=0,"",IF(OR(D64=$AM$1,D64=$AT$1,D65=$AM$1,D65=$AT$1,D66=$AM$1,D66=$AT$1,D67=$AM$1,D67=$AT$1,D68=$AM$1,D68=$AT$1),0,1)))</f>
        <v/>
      </c>
      <c r="AV64" s="3" t="str">
        <f>IF($A64&gt;='FG1125way_Regular Symbol(2wild)'!G$16,"",IF(E64=0,"",IF(OR(E64=$AM$1,E64=$AT$1,E65=$AM$1,E65=$AT$1,E66=$AM$1,E66=$AT$1,E67=$AM$1,E67=$AT$1,E68=$AM$1,E68=$AT$1),0,1)))</f>
        <v/>
      </c>
      <c r="AW64" s="3">
        <f>IF($A64&gt;='FG1125way_Regular Symbol(2wild)'!H$16,"",IF(F64=0,"",IF(OR(F64=$AM$1,F64=$AT$1,F65=$AM$1,F65=$AT$1,F66=$AM$1,F66=$AT$1,F67=$AM$1,F67=$AT$1,F68=$AM$1,F68=$AT$1),0,1)))</f>
        <v>1</v>
      </c>
      <c r="AY64" s="344">
        <f>IF($A64&gt;='FG1125way_Regular Symbol(2wild)'!D$16,"",IF(B64=0,"",IF(OR(B64=$AM$1,B64=$AZ$1,B65=$AM$1,B65=$AZ$1,B66=$AM$1,B66=$AZ$1),0,1)))</f>
        <v>1</v>
      </c>
      <c r="AZ64" s="344">
        <f>IF($A64&gt;='FG1125way_Regular Symbol(2wild)'!E$16,"",IF(C64=0,"",IF(OR(C64=$AM$1,C64=$AZ$1,C65=$AM$1,C65=$AZ$1,C66=$AM$1,C66=$AZ$1),0,1)))</f>
        <v>1</v>
      </c>
      <c r="BA64" s="3" t="str">
        <f>IF($A64&gt;='FG1125way_Regular Symbol(2wild)'!F$16,"",IF(D64=0,"",IF(OR(D64=$AM$1,D64=$AZ$1,D65=$AM$1,D65=$AZ$1,D66=$AM$1,D66=$AZ$1,D67=$AM$1,D67=$AZ$1,D68=$AM$1,D68=$AZ$1),0,1)))</f>
        <v/>
      </c>
      <c r="BB64" s="3" t="str">
        <f>IF($A64&gt;='FG1125way_Regular Symbol(2wild)'!G$16,"",IF(E64=0,"",IF(OR(E64=$AM$1,E64=$AZ$1,E65=$AM$1,E65=$AZ$1,E66=$AM$1,E66=$AZ$1,E67=$AM$1,E67=$AZ$1,E68=$AM$1,E68=$AZ$1),0,1)))</f>
        <v/>
      </c>
      <c r="BC64" s="3">
        <f>IF($A64&gt;='FG1125way_Regular Symbol(2wild)'!H$16,"",IF(F64=0,"",IF(OR(F64=$AM$1,F64=$AZ$1,F65=$AM$1,F65=$AZ$1,F66=$AM$1,F66=$AZ$1,F67=$AM$1,F67=$AZ$1,F68=$AM$1,F68=$AZ$1),0,1)))</f>
        <v>1</v>
      </c>
      <c r="BE64" s="344">
        <f>IF($A64&gt;='FG_576way_Regular Symbol(2wild)'!D$16,"",IF(B64=0,"",IF(OR(B64=$AM$1,B64=$BF$1,B65=$AM$1,B65=$BF$1,B66=$AM$1,B66=$BF$1),0,1)))</f>
        <v>1</v>
      </c>
      <c r="BF64" s="344">
        <f>IF($A64&gt;='FG_576way_Regular Symbol(2wild)'!E$16,"",IF(C64=0,"",IF(OR(C64=$AM$1,C64=$BF$1,C65=$AM$1,C65=$BF$1,C66=$AM$1,C66=$BF$1),0,1)))</f>
        <v>1</v>
      </c>
      <c r="BG64" s="3" t="str">
        <f>IF($A64&gt;='FG_576way_Regular Symbol(2wild)'!F$16,"",IF(D64=0,"",IF(OR(D64=$AM$1,D64=$BF$1,D65=$AM$1,D65=$BF$1,D66=$AM$1,D66=$BF$1,D67=$AM$1,D67=$BF$1,D68=$AM$1,D68=$BF$1),0,1)))</f>
        <v/>
      </c>
      <c r="BH64" s="3" t="str">
        <f>IF($A64&gt;='FG_576way_Regular Symbol(2wild)'!G$16,"",IF(E64=0,"",IF(OR(E64=$AM$1,E64=$BF$1,E65=$AM$1,E65=$BF$1,E66=$AM$1,E66=$BF$1,E67=$AM$1,E67=$BF$1,E68=$AM$1,E68=$BF$1),0,1)))</f>
        <v/>
      </c>
      <c r="BI64" s="3">
        <f>IF($A64&gt;='FG_576way_Regular Symbol(2wild)'!H$16,"",IF(F64=0,"",IF(OR(F64=$AM$1,F64=$BF$1,F65=$AM$1,F65=$BF$1,F66=$AM$1,F66=$BF$1,F67=$AM$1,F67=$BF$1,F68=$AM$1,F68=$BF$1),0,1)))</f>
        <v>1</v>
      </c>
      <c r="BK64" s="344">
        <f>IF($A64&gt;='FG_576way_Regular Symbol(2wild)'!D$16,"",IF(B64=0,"",IF(OR(B64=$AM$1,B64=$BL$1,B65=$AM$1,B65=$BL$1,B66=$AM$1,B66=$BL$1),0,1)))</f>
        <v>1</v>
      </c>
      <c r="BL64" s="344">
        <f>IF($A64&gt;='FG_576way_Regular Symbol(2wild)'!E$16,"",IF(C64=0,"",IF(OR(C64=$AM$1,C64=$BL$1,C65=$AM$1,C65=$BL$1,C66=$AM$1,C66=$BL$1),0,1)))</f>
        <v>1</v>
      </c>
      <c r="BM64" s="3" t="str">
        <f>IF($A64&gt;='FG_576way_Regular Symbol(2wild)'!F$16,"",IF(D64=0,"",IF(OR(D64=$AM$1,D64=$BL$1,D65=$AM$1,D65=$BL$1,D66=$AM$1,D66=$BL$1,D67=$AM$1,D67=$BL$1),0,1)))</f>
        <v/>
      </c>
      <c r="BN64" s="3" t="str">
        <f>IF($A64&gt;='FG_576way_Regular Symbol(2wild)'!G$16,"",IF(E64=0,"",IF(OR(E64=$AM$1,E64=$BL$1,E65=$AM$1,E65=$BL$1,E66=$AM$1,E66=$BL$1,E67=$AM$1,E67=$BL$1),0,1)))</f>
        <v/>
      </c>
      <c r="BO64" s="3">
        <f>IF($A64&gt;='FG_576way_Regular Symbol(2wild)'!H$16,"",IF(F64=0,"",IF(OR(F64=$AM$1,F64=$BL$1,F65=$AM$1,F65=$BL$1,F66=$AM$1,F66=$BL$1,F67=$AM$1,F67=$BL$1),0,1)))</f>
        <v>1</v>
      </c>
      <c r="BQ64" s="3">
        <f>IF($A64&gt;='FG1125way_Regular Symbol(2wild)'!D$16,"",IF(B64=0,"",IF(OR(B64=$BQ$1,B64=$BR$1,B65=$BQ$1,B65=$BR$1,B66=$BQ$1,B66=$BR$1),0,1)))</f>
        <v>1</v>
      </c>
      <c r="BR64" s="3">
        <f>IF($A64&gt;='FG1125way_Regular Symbol(2wild)'!E$16,"",IF(C64=0,"",IF(OR(C64=$BQ$1,C64=$BR$1,C65=$BQ$1,C65=$BR$1,C66=$BQ$1,C66=$BR$1),0,1)))</f>
        <v>1</v>
      </c>
      <c r="BS64" s="3" t="str">
        <f>IF($A64&gt;='FG1125way_Regular Symbol(2wild)'!F$16,"",IF(D64=0,"",IF(OR(D64=$BQ$1,D64=$BR$1,D65=$BQ$1,D65=$BR$1,D66=$BQ$1,D66=$BR$1,D67=$BQ$1,D67=$BR$1,D68=$BQ$1,D68=$BR$1),0,1)))</f>
        <v/>
      </c>
      <c r="BT64" s="3" t="str">
        <f>IF($A64&gt;='FG1125way_Regular Symbol(2wild)'!G$16,"",IF(E64=0,"",IF(OR(E64=$BQ$1,E64=$BR$1,E65=$BQ$1,E65=$BR$1,E66=$BQ$1,E66=$BR$1,E67=$BQ$1,E67=$BR$1,E68=$BQ$1,E68=$BR$1),0,1)))</f>
        <v/>
      </c>
      <c r="BU64" s="3">
        <f>IF($A64&gt;='FG1125way_Regular Symbol(2wild)'!H$16,"",IF(F64=0,"",IF(OR(F64=$BQ$1,F64=$BR$1,F65=$BQ$1,F65=$BR$1,F66=$BQ$1,F66=$BR$1,F67=$BQ$1,F67=$BR$1,F68=$BQ$1,F68=$BR$1),0,1)))</f>
        <v>1</v>
      </c>
      <c r="BW64" s="3">
        <f>IF($A64&gt;='FG1125way_Regular Symbol(2wild)'!D$16,"",IF(B64=0,"",IF(OR(B64=$BW$1,B65=$BW$1,B66=$BW$1,B64=$BX$1,B65=$BX$1,B66=$BX$1),0,1)))</f>
        <v>1</v>
      </c>
      <c r="BX64" s="3">
        <f>IF($A64&gt;='FG1125way_Regular Symbol(2wild)'!E$16,"",IF(C64=0,"",IF(OR(C64=$BW$1,C65=$BW$1,C66=$BW$1,C64=$BX$1,C65=$BX$1,C66=$BX$1),0,1)))</f>
        <v>0</v>
      </c>
      <c r="BY64" s="3" t="str">
        <f>IF($A64&gt;='FG1125way_Regular Symbol(2wild)'!F$16,"",IF(D64=0,"",IF(OR(D64=$BW$1,D65=$BW$1,D66=$BW$1,D64=$BX$1,D65=$BX$1,D66=$BX$1,D67=$BW$1,D67=$BX$1,D68=$BW$1,D68=$BX$1),0,1)))</f>
        <v/>
      </c>
      <c r="BZ64" s="3" t="str">
        <f>IF($A64&gt;='FG1125way_Regular Symbol(2wild)'!G$16,"",IF(E64=0,"",IF(OR(E64=$BW$1,E65=$BW$1,E66=$BW$1,E64=$BX$1,E65=$BX$1,E66=$BX$1,E67=$BW$1,E67=$BX$1,E68=$BW$1,E68=$BX$1),0,1)))</f>
        <v/>
      </c>
      <c r="CA64" s="3">
        <f>IF($A64&gt;='FG1125way_Regular Symbol(2wild)'!H$16,"",IF(F64=0,"",IF(OR(F64=$BW$1,F65=$BW$1,F66=$BW$1,F64=$BX$1,F65=$BX$1,F66=$BX$1,F67=$BW$1,F67=$BX$1,F68=$BW$1,F68=$BX$1),0,1)))</f>
        <v>0</v>
      </c>
      <c r="CC64" s="3">
        <f>IF($A64&gt;='FG1125way_Regular Symbol(2wild)'!D$16,"",IF(B64=0,"",IF(OR(B64=$BW$1,B65=$BW$1,B66=$BW$1,B64=$CD$1,B65=$CD$1,B66=$CD$1),0,1)))</f>
        <v>1</v>
      </c>
      <c r="CD64" s="3">
        <f>IF($A64&gt;='FG1125way_Regular Symbol(2wild)'!E$16,"",IF(C64=0,"",IF(OR(C64=$BW$1,C65=$BW$1,C66=$BW$1,C64=$CD$1,C65=$CD$1,C66=$CD$1),0,1)))</f>
        <v>1</v>
      </c>
      <c r="CE64" s="3" t="str">
        <f>IF($A64&gt;='FG1125way_Regular Symbol(2wild)'!F$16,"",IF(D64=0,"",IF(OR(D64=$BW$1,D65=$BW$1,D66=$BW$1,D64=$CD$1,D65=$CD$1,D66=$CD$1,D67=$BW$1,D67=$CD$1,D68=$BW$1,D68=$CD$1),0,1)))</f>
        <v/>
      </c>
      <c r="CF64" s="3" t="str">
        <f>IF($A64&gt;='FG1125way_Regular Symbol(2wild)'!G$16,"",IF(E64=0,"",IF(OR(E64=$BW$1,E65=$BW$1,E66=$BW$1,E64=$CD$1,E65=$CD$1,E66=$CD$1,E67=$BW$1,E67=$CD$1,E68=$BW$1,E68=$CD$1),0,1)))</f>
        <v/>
      </c>
      <c r="CG64" s="3">
        <f>IF($A64&gt;='FG1125way_Regular Symbol(2wild)'!H$16,"",IF(F64=0,"",IF(OR(F64=$BW$1,F65=$BW$1,F66=$BW$1,F64=$CD$1,F65=$CD$1,F66=$CD$1,F67=$BW$1,F67=$CD$1,F68=$BW$1,F68=$CD$1),0,1)))</f>
        <v>0</v>
      </c>
      <c r="CI64" s="3">
        <f>IF($A64&gt;='FG1125way_Regular Symbol(2wild)'!D$16,"",IF(B64=0,"",IF(OR(B64=$BW$1,B65=$BW$1,B66=$BW$1,B64=$CJ$1,B65=$CJ$1,B66=$CJ$1),0,1)))</f>
        <v>1</v>
      </c>
      <c r="CJ64" s="3">
        <f>IF($A64&gt;='FG1125way_Regular Symbol(2wild)'!E$16,"",IF(C64=0,"",IF(OR(C64=$BW$1,C65=$BW$1,C66=$BW$1,C64=$CJ$1,C65=$CJ$1,C66=$CJ$1),0,1)))</f>
        <v>1</v>
      </c>
      <c r="CK64" s="3" t="str">
        <f>IF($A64&gt;='FG1125way_Regular Symbol(2wild)'!F$16,"",IF(D64=0,"",IF(OR(D64=$BW$1,D65=$BW$1,D66=$BW$1,D64=$CJ$1,D65=$CJ$1,D66=$CJ$1,D67=$BW$1,D67=$CJ$1,D68=$BW$1,D68=$CJ$1),0,1)))</f>
        <v/>
      </c>
      <c r="CL64" s="3" t="str">
        <f>IF($A64&gt;='FG1125way_Regular Symbol(2wild)'!G$16,"",IF(E64=0,"",IF(OR(E64=$BW$1,E65=$BW$1,E66=$BW$1,E64=$CJ$1,E65=$CJ$1,E66=$CJ$1,E67=$BW$1,E67=$CJ$1,E68=$BW$1,E68=$CJ$1),0,1)))</f>
        <v/>
      </c>
      <c r="CM64" s="3">
        <f>IF($A64&gt;='FG1125way_Regular Symbol(2wild)'!H$16,"",IF(F64=0,"",IF(OR(F64=$BW$1,F65=$BW$1,F66=$BW$1,F64=$CJ$1,F65=$CJ$1,F66=$CJ$1,F67=$BW$1,F67=$CJ$1,F68=$BW$1,F68=$CJ$1),0,1)))</f>
        <v>1</v>
      </c>
      <c r="CO64" s="3">
        <f>IF($A64&gt;='FG1125way_Regular Symbol(2wild)'!D$16,"",IF(B64=0,"",IF(OR(B64=$BW$1,B65=$BW$1,B66=$BW$1,B64=$CP$1,B65=$CP$1,B66=$CP$1),0,1)))</f>
        <v>1</v>
      </c>
      <c r="CP64" s="3">
        <f>IF($A64&gt;='FG1125way_Regular Symbol(2wild)'!E$16,"",IF(C64=0,"",IF(OR(C64=$BW$1,C65=$BW$1,C66=$BW$1,C64=$CP$1,C65=$CP$1,C66=$CP$1),0,1)))</f>
        <v>1</v>
      </c>
      <c r="CQ64" s="3" t="str">
        <f>IF($A64&gt;='FG1125way_Regular Symbol(2wild)'!F$16,"",IF(D64=0,"",IF(OR(D64=$BW$1,D65=$BW$1,D66=$BW$1,D64=$CP$1,D65=$CP$1,D66=$CP$1,D67=$BW$1,D67=$CP$1,D68=$BW$1,D68=$CP$1),0,1)))</f>
        <v/>
      </c>
      <c r="CR64" s="3" t="str">
        <f>IF($A64&gt;='FG1125way_Regular Symbol(2wild)'!G$16,"",IF(E64=0,"",IF(OR(E64=$BW$1,E65=$BW$1,E66=$BW$1,E64=$CP$1,E65=$CP$1,E66=$CP$1,E67=$BW$1,E67=$CP$1,E68=$BW$1,E68=$CP$1),0,1)))</f>
        <v/>
      </c>
      <c r="CS64" s="3">
        <f>IF($A64&gt;='FG1125way_Regular Symbol(2wild)'!H$16,"",IF(F64=0,"",IF(OR(F64=$BW$1,F65=$BW$1,F66=$BW$1,F64=$CP$1,F65=$CP$1,F66=$CP$1,F67=$BW$1,F67=$CP$1,F68=$BW$1,F68=$CP$1),0,1)))</f>
        <v>1</v>
      </c>
      <c r="CU64" s="3">
        <f>IF($A64&gt;='FG1125way_Regular Symbol(2wild)'!D$16,"",IF(B64=0,"",IF(OR(B64=$BW$1,B65=$BW$1,B66=$BW$1,B64=$CV$1,B65=$CV$1,B66=$CV$1),0,1)))</f>
        <v>1</v>
      </c>
      <c r="CV64" s="3">
        <f>IF($A64&gt;='FG1125way_Regular Symbol(2wild)'!E$16,"",IF(C64=0,"",IF(OR(C64=$BW$1,C65=$BW$1,C66=$BW$1,C64=$CV$1,C65=$CV$1,C66=$CV$1),0,1)))</f>
        <v>1</v>
      </c>
      <c r="CW64" s="3" t="str">
        <f>IF($A64&gt;='FG1125way_Regular Symbol(2wild)'!F$16,"",IF(D64=0,"",IF(OR(D64=$BW$1,D65=$BW$1,D66=$BW$1,D64=$CV$1,D65=$CV$1,D66=$CV$1,D67=$BW$1,D67=$CV$1,D68=$BW$1,D68=$CV$1),0,1)))</f>
        <v/>
      </c>
      <c r="CX64" s="3" t="str">
        <f>IF($A64&gt;='FG1125way_Regular Symbol(2wild)'!G$16,"",IF(E64=0,"",IF(OR(E64=$BW$1,E65=$BW$1,E66=$BW$1,E64=$CV$1,E65=$CV$1,E66=$CV$1,E67=$BW$1,E67=$CV$1,E68=$BW$1,E68=$CV$1),0,1)))</f>
        <v/>
      </c>
      <c r="CY64" s="3">
        <f>IF($A64&gt;='FG1125way_Regular Symbol(2wild)'!H$16,"",IF(F64=0,"",IF(OR(F64=$BW$1,F65=$BW$1,F66=$BW$1,F64=$CV$1,F65=$CV$1,F66=$CV$1,F67=$BW$1,F67=$CV$1,F68=$BW$1,F68=$CV$1),0,1)))</f>
        <v>1</v>
      </c>
    </row>
    <row r="65" spans="1:103">
      <c r="A65" s="337">
        <f>IF('FG_243way_Regular Symbol'!L64="","",'FG_243way_Regular Symbol'!L64)</f>
        <v>61</v>
      </c>
      <c r="B65" s="191" t="str">
        <f>IF('FG_576way_Regular Symbol(2wild)'!Q64="",
IF($A65-'FG_576way_Regular Symbol(2wild)'!D$16&gt;='FG_1125way_RegularＸ_W()'!B$2-1,"",VLOOKUP($A65-'FG_243way_Regular Symbol'!D$16,'FG_576way_Regular Symbol(2wild)'!$P$3:$U$99,'FG_1125way_RegularＸ_W()'!B$3+1,FALSE)),
'FG_576way_Regular Symbol(2wild)'!Q64)</f>
        <v>M2</v>
      </c>
      <c r="C65" s="191" t="str">
        <f>IF('FG_576way_Regular Symbol(2wild)'!R64="",
IF($A65-'FG_576way_Regular Symbol(2wild)'!E$16&gt;='FG_1125way_RegularＸ_W()'!C$2-1,"",VLOOKUP($A65-'FG_243way_Regular Symbol'!E$16,'FG_576way_Regular Symbol(2wild)'!$P$3:$U$99,'FG_1125way_RegularＸ_W()'!C$3+1,FALSE)),
'FG_576way_Regular Symbol(2wild)'!R64)</f>
        <v>K</v>
      </c>
      <c r="D65" s="191" t="str">
        <f>IF('FG_576way_Regular Symbol(2wild)'!S64="",
IF($A65-'FG_576way_Regular Symbol(2wild)'!F$16&gt;='FG_1125way_RegularＸ_W()'!D$2-1,"",VLOOKUP($A65-'FG_243way_Regular Symbol'!F$16,'FG_576way_Regular Symbol(2wild)'!$P$3:$U$99,'FG_1125way_RegularＸ_W()'!D$3+1,FALSE)),
'FG_576way_Regular Symbol(2wild)'!S64)</f>
        <v>M2</v>
      </c>
      <c r="E65" s="191" t="str">
        <f>IF('FG_576way_Regular Symbol(2wild)'!T64="",
IF($A65-'FG_576way_Regular Symbol(2wild)'!G$16&gt;='FG_1125way_RegularＸ_W()'!E$2-1,"",VLOOKUP($A65-'FG_243way_Regular Symbol'!G$16,'FG_576way_Regular Symbol(2wild)'!$P$3:$U$99,'FG_1125way_RegularＸ_W()'!E$3+1,FALSE)),
'FG_576way_Regular Symbol(2wild)'!T64)</f>
        <v/>
      </c>
      <c r="F65" s="191" t="str">
        <f>IF('FG_576way_Regular Symbol(2wild)'!U64="",
IF($A65-'FG_576way_Regular Symbol(2wild)'!H$16&gt;='FG_1125way_RegularＸ_W()'!F$2-1,"",VLOOKUP($A65-'FG_243way_Regular Symbol'!H$16,'FG_576way_Regular Symbol(2wild)'!$P$3:$U$99,'FG_1125way_RegularＸ_W()'!F$3+1,FALSE)),
'FG_576way_Regular Symbol(2wild)'!U64)</f>
        <v>Q</v>
      </c>
      <c r="N65" s="363">
        <f t="shared" si="1"/>
        <v>61</v>
      </c>
      <c r="O65" s="344" t="str">
        <f>IF($A65&gt;='FG1125way_Regular Symbol(2wild)'!D$16,"",IF(B65="","",IF(OR(B65=$O$1,B65=$P$1,B66=$O$1,B66=$P$1,B67=$O$1,B67=$P$1),0,1)))</f>
        <v/>
      </c>
      <c r="P65" s="344">
        <f>IF($A65&gt;='FG1125way_Regular Symbol(2wild)'!E$16,"",IF(C65="","",IF(OR(C65=$O$1,C65=$P$1,C66=$O$1,C66=$P$1,C67=$O$1,C67=$P$1),0,1)))</f>
        <v>1</v>
      </c>
      <c r="Q65" s="344" t="str">
        <f>IF($A65&gt;='FG1125way_Regular Symbol(2wild)'!F$16,"",IF(D65="","",IF(OR(D65=$O$1,D65=$P$1,D66=$O$1,D66=$P$1,D67=$O$1,D67=$P$1,D68=$O$1,D68=$P$1,D69=$O$1,D69=$P$1),0,1)))</f>
        <v/>
      </c>
      <c r="R65" s="344" t="str">
        <f>IF($A65&gt;='FG1125way_Regular Symbol(2wild)'!G$16,"",IF(E65="","",IF(OR(E65=$O$1,E65=$P$1,E66=$O$1,E66=$P$1,E67=$O$1,E67=$P$1,E68=$O$1,E68=$P$1,E69=$O$1,E69=$P$1),0,1)))</f>
        <v/>
      </c>
      <c r="S65" s="344">
        <f>IF($A65&gt;='FG1125way_Regular Symbol(2wild)'!H$16,"",IF(F65="","",IF(OR(F65=$O$1,F65=$P$1,F66=$O$1,F66=$P$1,F67=$O$1,F67=$P$1,F68=$O$1,F68=$P$1,F69=$O$1,F69=$P$1),0,1)))</f>
        <v>1</v>
      </c>
      <c r="U65" s="344" t="str">
        <f>IF($A65&gt;='FG1125way_Regular Symbol(2wild)'!D$16,"",IF(B65=0,"",IF(OR(B65=$U$1,B65=$V$1,B66=$U$1,B66=$V$1,B67=$U$1,B67=$V$1),0,1)))</f>
        <v/>
      </c>
      <c r="V65" s="344">
        <f>IF($A65&gt;='FG1125way_Regular Symbol(2wild)'!E$16,"",IF(C65=0,"",IF(OR(C65=$U$1,C65=$V$1,C66=$U$1,C66=$V$1,C67=$U$1,C67=$V$1),0,1)))</f>
        <v>1</v>
      </c>
      <c r="W65" s="3" t="str">
        <f>IF($A65&gt;='FG1125way_Regular Symbol(2wild)'!F$16,"",IF(D65=0,"",IF(OR(D65=$U$1,D65=$V$1,D66=$U$1,D66=$V$1,D67=$U$1,D67=$V$1,D68=$U$1,D68=$V$1,D69=$U$1,D69=$V$1),0,1)))</f>
        <v/>
      </c>
      <c r="X65" s="3" t="str">
        <f>IF($A65&gt;='FG1125way_Regular Symbol(2wild)'!G$16,"",IF(E65=0,"",IF(OR(E65=$U$1,E65=$V$1,E66=$U$1,E66=$V$1,E67=$U$1,E67=$V$1,E68=$U$1,E68=$V$1,E69=$U$1,E69=$V$1),0,1)))</f>
        <v/>
      </c>
      <c r="Y65" s="3">
        <f>IF($A65&gt;='FG1125way_Regular Symbol(2wild)'!H$16,"",IF(F65=0,"",IF(OR(F65=$U$1,F65=$V$1,F66=$U$1,F66=$V$1,F67=$U$1,F67=$V$1,F68=$U$1,F68=$V$1,F69=$U$1,F69=$V$1),0,1)))</f>
        <v>1</v>
      </c>
      <c r="AA65" s="344" t="str">
        <f>IF($A65&gt;='FG1125way_Regular Symbol(2wild)'!D$16,"",IF(B65=0,"",IF(OR(B65=$AA$1,B65=$AB$1,B66=$AA$1,B66=$AB$1,B67=$AA$1,,B67=$AB$1),0,1)))</f>
        <v/>
      </c>
      <c r="AB65" s="344">
        <f>IF($A65&gt;='FG1125way_Regular Symbol(2wild)'!E$16,"",IF(C65=0,"",IF(OR(C65=$AA$1,C65=$AB$1,C66=$AA$1,C66=$AB$1,C67=$AA$1,,C67=$AB$1),0,1)))</f>
        <v>1</v>
      </c>
      <c r="AC65" s="3" t="str">
        <f>IF($A65&gt;='FG1125way_Regular Symbol(2wild)'!F$16,"",IF(D65=0,"",IF(OR(D65=$AA$1,D65=$AB$1,D66=$AA$1,D66=$AB$1,D67=$AA$1,D67=$AB$1,D68=$AA$1,D68=$AB$1,D69=$AA$1,D69=$AB$1),0,1)))</f>
        <v/>
      </c>
      <c r="AD65" s="3" t="str">
        <f>IF($A65&gt;='FG1125way_Regular Symbol(2wild)'!G$16,"",IF(E65=0,"",IF(OR(E65=$AA$1,E65=$AB$1,E66=$AA$1,E66=$AB$1,E67=$AA$1,E67=$AB$1,E68=$AA$1,E68=$AB$1,E69=$AA$1,E69=$AB$1),0,1)))</f>
        <v/>
      </c>
      <c r="AE65" s="3">
        <f>IF($A65&gt;='FG1125way_Regular Symbol(2wild)'!H$16,"",IF(F65=0,"",IF(OR(F65=$AA$1,F65=$AB$1,F66=$AA$1,F66=$AB$1,F67=$AA$1,F67=$AB$1,F68=$AA$1,F68=$AB$1,F69=$AA$1,F69=$AB$1),0,1)))</f>
        <v>1</v>
      </c>
      <c r="AG65" s="344" t="str">
        <f>IF($A65&gt;='FG1125way_Regular Symbol(2wild)'!D$16,"",IF(B65=0,"",IF(OR(B65=$AG$1,B65=$AH$1,B66=$AG$1,B66=$AH$1,B67=$AG$1,B67=$AH$1),0,1)))</f>
        <v/>
      </c>
      <c r="AH65" s="344">
        <f>IF($A65&gt;='FG1125way_Regular Symbol(2wild)'!E$16,"",IF(C65=0,"",IF(OR(C65=$AG$1,C65=$AH$1,C66=$AG$1,C66=$AH$1,C67=$AG$1,C67=$AH$1),0,1)))</f>
        <v>1</v>
      </c>
      <c r="AI65" s="3" t="str">
        <f>IF($A65&gt;='FG1125way_Regular Symbol(2wild)'!F$16,"",IF(D65=0,"",IF(OR(D65=$AG$1,D65=$AH$1,D66=$AG$1,D66=$AH$1,D67=$AG$1,D67=$AH$1,D68=$AG$1,D68=$AH$1,D69=$AG$1,D69=$AH$1),0,1)))</f>
        <v/>
      </c>
      <c r="AJ65" s="3" t="str">
        <f>IF($A65&gt;='FG1125way_Regular Symbol(2wild)'!G$16,"",IF(E65=0,"",IF(OR(E65=$AG$1,E65=$AH$1,E66=$AG$1,E66=$AH$1,E67=$AG$1,E67=$AH$1,E68=$AG$1,E68=$AH$1,E69=$AG$1,E69=$AH$1),0,1)))</f>
        <v/>
      </c>
      <c r="AK65" s="3">
        <f>IF($A65&gt;='FG1125way_Regular Symbol(2wild)'!H$16,"",IF(F65=0,"",IF(OR(F65=$AG$1,F65=$AH$1,F66=$AG$1,F66=$AH$1,F67=$AG$1,F67=$AH$1,F68=$AG$1,F68=$AH$1,F69=$AG$1,F69=$AH$1),0,1)))</f>
        <v>1</v>
      </c>
      <c r="AM65" s="344" t="str">
        <f>IF($A65&gt;='FG1125way_Regular Symbol(2wild)'!D$16,"",IF(B65=0,"",IF(OR(B65=$AM$1,B65=$AN$1,B66=$AM$1,B66=$AN$1,B67=$AM$1,B67=$AN$1),0,1)))</f>
        <v/>
      </c>
      <c r="AN65" s="344">
        <f>IF($A65&gt;='FG1125way_Regular Symbol(2wild)'!E$16,"",IF(C65=0,"",IF(OR(C65=$AM$1,C65=$AN$1,C66=$AM$1,C66=$AN$1,C67=$AM$1,C67=$AN$1),0,1)))</f>
        <v>1</v>
      </c>
      <c r="AO65" s="3" t="str">
        <f>IF($A65&gt;='FG1125way_Regular Symbol(2wild)'!F$16,"",IF(D65=0,"",IF(OR(D65=$AM$1,D65=$AN$1,D66=$AM$1,D66=$AN$1,D67=$AM$1,D67=$AN$1,D68=$AM$1,D68=$AN$1,D69=$AM$1,D69=$AN$1),0,1)))</f>
        <v/>
      </c>
      <c r="AP65" s="3" t="str">
        <f>IF($A65&gt;='FG1125way_Regular Symbol(2wild)'!G$16,"",IF(E65=0,"",IF(OR(E65=$AM$1,E65=$AN$1,E66=$AM$1,E66=$AN$1,E67=$AM$1,E67=$AN$1,E68=$AM$1,E68=$AN$1,E69=$AM$1,E69=$AN$1),0,1)))</f>
        <v/>
      </c>
      <c r="AQ65" s="3">
        <f>IF($A65&gt;='FG1125way_Regular Symbol(2wild)'!H$16,"",IF(F65=0,"",IF(OR(F65=$AM$1,F65=$AN$1,F66=$AM$1,F66=$AN$1,F67=$AM$1,F67=$AN$1,F68=$AM$1,F68=$AN$1,F69=$AM$1,F69=$AN$1),0,1)))</f>
        <v>0</v>
      </c>
      <c r="AS65" s="344" t="str">
        <f>IF($A65&gt;='FG1125way_Regular Symbol(2wild)'!D$16,"",IF(B65=0,"",IF(OR(B65=$AM$1,B65=$AT$1,B66=$AM$1,B66=$AT$1,B67=$AM$1,B67=$AT$1),0,1)))</f>
        <v/>
      </c>
      <c r="AT65" s="344">
        <f>IF($A65&gt;='FG1125way_Regular Symbol(2wild)'!E$16,"",IF(C65=0,"",IF(OR(C65=$AM$1,C65=$AT$1,C66=$AM$1,C66=$AT$1,C67=$AM$1,C67=$AT$1),0,1)))</f>
        <v>1</v>
      </c>
      <c r="AU65" s="3" t="str">
        <f>IF($A65&gt;='FG1125way_Regular Symbol(2wild)'!F$16,"",IF(D65=0,"",IF(OR(D65=$AM$1,D65=$AT$1,D66=$AM$1,D66=$AT$1,D67=$AM$1,D67=$AT$1,D68=$AM$1,D68=$AT$1,D69=$AM$1,D69=$AT$1),0,1)))</f>
        <v/>
      </c>
      <c r="AV65" s="3" t="str">
        <f>IF($A65&gt;='FG1125way_Regular Symbol(2wild)'!G$16,"",IF(E65=0,"",IF(OR(E65=$AM$1,E65=$AT$1,E66=$AM$1,E66=$AT$1,E67=$AM$1,E67=$AT$1,E68=$AM$1,E68=$AT$1,E69=$AM$1,E69=$AT$1),0,1)))</f>
        <v/>
      </c>
      <c r="AW65" s="3">
        <f>IF($A65&gt;='FG1125way_Regular Symbol(2wild)'!H$16,"",IF(F65=0,"",IF(OR(F65=$AM$1,F65=$AT$1,F66=$AM$1,F66=$AT$1,F67=$AM$1,F67=$AT$1,F68=$AM$1,F68=$AT$1,F69=$AM$1,F69=$AT$1),0,1)))</f>
        <v>1</v>
      </c>
      <c r="AY65" s="344" t="str">
        <f>IF($A65&gt;='FG1125way_Regular Symbol(2wild)'!D$16,"",IF(B65=0,"",IF(OR(B65=$AM$1,B65=$AZ$1,B66=$AM$1,B66=$AZ$1,B67=$AM$1,B67=$AZ$1),0,1)))</f>
        <v/>
      </c>
      <c r="AZ65" s="344">
        <f>IF($A65&gt;='FG1125way_Regular Symbol(2wild)'!E$16,"",IF(C65=0,"",IF(OR(C65=$AM$1,C65=$AZ$1,C66=$AM$1,C66=$AZ$1,C67=$AM$1,C67=$AZ$1),0,1)))</f>
        <v>1</v>
      </c>
      <c r="BA65" s="3" t="str">
        <f>IF($A65&gt;='FG1125way_Regular Symbol(2wild)'!F$16,"",IF(D65=0,"",IF(OR(D65=$AM$1,D65=$AZ$1,D66=$AM$1,D66=$AZ$1,D67=$AM$1,D67=$AZ$1,D68=$AM$1,D68=$AZ$1,D69=$AM$1,D69=$AZ$1),0,1)))</f>
        <v/>
      </c>
      <c r="BB65" s="3" t="str">
        <f>IF($A65&gt;='FG1125way_Regular Symbol(2wild)'!G$16,"",IF(E65=0,"",IF(OR(E65=$AM$1,E65=$AZ$1,E66=$AM$1,E66=$AZ$1,E67=$AM$1,E67=$AZ$1,E68=$AM$1,E68=$AZ$1,E69=$AM$1,E69=$AZ$1),0,1)))</f>
        <v/>
      </c>
      <c r="BC65" s="3">
        <f>IF($A65&gt;='FG1125way_Regular Symbol(2wild)'!H$16,"",IF(F65=0,"",IF(OR(F65=$AM$1,F65=$AZ$1,F66=$AM$1,F66=$AZ$1,F67=$AM$1,F67=$AZ$1,F68=$AM$1,F68=$AZ$1,F69=$AM$1,F69=$AZ$1),0,1)))</f>
        <v>1</v>
      </c>
      <c r="BE65" s="344" t="str">
        <f>IF($A65&gt;='FG_576way_Regular Symbol(2wild)'!D$16,"",IF(B65=0,"",IF(OR(B65=$AM$1,B65=$BF$1,B66=$AM$1,B66=$BF$1,B67=$AM$1,B67=$BF$1),0,1)))</f>
        <v/>
      </c>
      <c r="BF65" s="344">
        <f>IF($A65&gt;='FG_576way_Regular Symbol(2wild)'!E$16,"",IF(C65=0,"",IF(OR(C65=$AM$1,C65=$BF$1,C66=$AM$1,C66=$BF$1,C67=$AM$1,C67=$BF$1),0,1)))</f>
        <v>1</v>
      </c>
      <c r="BG65" s="3" t="str">
        <f>IF($A65&gt;='FG_576way_Regular Symbol(2wild)'!F$16,"",IF(D65=0,"",IF(OR(D65=$AM$1,D65=$BF$1,D66=$AM$1,D66=$BF$1,D67=$AM$1,D67=$BF$1,D68=$AM$1,D68=$BF$1,D69=$AM$1,D69=$BF$1),0,1)))</f>
        <v/>
      </c>
      <c r="BH65" s="3" t="str">
        <f>IF($A65&gt;='FG_576way_Regular Symbol(2wild)'!G$16,"",IF(E65=0,"",IF(OR(E65=$AM$1,E65=$BF$1,E66=$AM$1,E66=$BF$1,E67=$AM$1,E67=$BF$1,E68=$AM$1,E68=$BF$1,E69=$AM$1,E69=$BF$1),0,1)))</f>
        <v/>
      </c>
      <c r="BI65" s="3">
        <f>IF($A65&gt;='FG_576way_Regular Symbol(2wild)'!H$16,"",IF(F65=0,"",IF(OR(F65=$AM$1,F65=$BF$1,F66=$AM$1,F66=$BF$1,F67=$AM$1,F67=$BF$1,F68=$AM$1,F68=$BF$1,F69=$AM$1,F69=$BF$1),0,1)))</f>
        <v>1</v>
      </c>
      <c r="BK65" s="344" t="str">
        <f>IF($A65&gt;='FG_576way_Regular Symbol(2wild)'!D$16,"",IF(B65=0,"",IF(OR(B65=$AM$1,B65=$BL$1,B66=$AM$1,B66=$BL$1,B67=$AM$1,B67=$BL$1),0,1)))</f>
        <v/>
      </c>
      <c r="BL65" s="344">
        <f>IF($A65&gt;='FG_576way_Regular Symbol(2wild)'!E$16,"",IF(C65=0,"",IF(OR(C65=$AM$1,C65=$BL$1,C66=$AM$1,C66=$BL$1,C67=$AM$1,C67=$BL$1),0,1)))</f>
        <v>1</v>
      </c>
      <c r="BM65" s="3" t="str">
        <f>IF($A65&gt;='FG_576way_Regular Symbol(2wild)'!F$16,"",IF(D65=0,"",IF(OR(D65=$AM$1,D65=$BL$1,D66=$AM$1,D66=$BL$1,D67=$AM$1,D67=$BL$1,D68=$AM$1,D68=$BL$1),0,1)))</f>
        <v/>
      </c>
      <c r="BN65" s="3" t="str">
        <f>IF($A65&gt;='FG_576way_Regular Symbol(2wild)'!G$16,"",IF(E65=0,"",IF(OR(E65=$AM$1,E65=$BL$1,E66=$AM$1,E66=$BL$1,E67=$AM$1,E67=$BL$1,E68=$AM$1,E68=$BL$1),0,1)))</f>
        <v/>
      </c>
      <c r="BO65" s="3">
        <f>IF($A65&gt;='FG_576way_Regular Symbol(2wild)'!H$16,"",IF(F65=0,"",IF(OR(F65=$AM$1,F65=$BL$1,F66=$AM$1,F66=$BL$1,F67=$AM$1,F67=$BL$1,F68=$AM$1,F68=$BL$1),0,1)))</f>
        <v>1</v>
      </c>
      <c r="BQ65" s="3" t="str">
        <f>IF($A65&gt;='FG1125way_Regular Symbol(2wild)'!D$16,"",IF(B65=0,"",IF(OR(B65=$BQ$1,B65=$BR$1,B66=$BQ$1,B66=$BR$1,B67=$BQ$1,B67=$BR$1),0,1)))</f>
        <v/>
      </c>
      <c r="BR65" s="3">
        <f>IF($A65&gt;='FG1125way_Regular Symbol(2wild)'!E$16,"",IF(C65=0,"",IF(OR(C65=$BQ$1,C65=$BR$1,C66=$BQ$1,C66=$BR$1,C67=$BQ$1,C67=$BR$1),0,1)))</f>
        <v>1</v>
      </c>
      <c r="BS65" s="3" t="str">
        <f>IF($A65&gt;='FG1125way_Regular Symbol(2wild)'!F$16,"",IF(D65=0,"",IF(OR(D65=$BQ$1,D65=$BR$1,D66=$BQ$1,D66=$BR$1,D67=$BQ$1,D67=$BR$1,D68=$BQ$1,D68=$BR$1,D69=$BQ$1,D69=$BR$1),0,1)))</f>
        <v/>
      </c>
      <c r="BT65" s="3" t="str">
        <f>IF($A65&gt;='FG1125way_Regular Symbol(2wild)'!G$16,"",IF(E65=0,"",IF(OR(E65=$BQ$1,E65=$BR$1,E66=$BQ$1,E66=$BR$1,E67=$BQ$1,E67=$BR$1,E68=$BQ$1,E68=$BR$1,E69=$BQ$1,E69=$BR$1),0,1)))</f>
        <v/>
      </c>
      <c r="BU65" s="3">
        <f>IF($A65&gt;='FG1125way_Regular Symbol(2wild)'!H$16,"",IF(F65=0,"",IF(OR(F65=$BQ$1,F65=$BR$1,F66=$BQ$1,F66=$BR$1,F67=$BQ$1,F67=$BR$1,F68=$BQ$1,F68=$BR$1,F69=$BQ$1,F69=$BR$1),0,1)))</f>
        <v>1</v>
      </c>
      <c r="BW65" s="3" t="str">
        <f>IF($A65&gt;='FG1125way_Regular Symbol(2wild)'!D$16,"",IF(B65=0,"",IF(OR(B65=$BW$1,B66=$BW$1,B67=$BW$1,B65=$BX$1,B66=$BX$1,B67=$BX$1),0,1)))</f>
        <v/>
      </c>
      <c r="BX65" s="3">
        <f>IF($A65&gt;='FG1125way_Regular Symbol(2wild)'!E$16,"",IF(C65=0,"",IF(OR(C65=$BW$1,C66=$BW$1,C67=$BW$1,C65=$BX$1,C66=$BX$1,C67=$BX$1),0,1)))</f>
        <v>0</v>
      </c>
      <c r="BY65" s="3" t="str">
        <f>IF($A65&gt;='FG1125way_Regular Symbol(2wild)'!F$16,"",IF(D65=0,"",IF(OR(D65=$BW$1,D66=$BW$1,D67=$BW$1,D65=$BX$1,D66=$BX$1,D67=$BX$1,D68=$BW$1,D68=$BX$1,D69=$BW$1,D69=$BX$1),0,1)))</f>
        <v/>
      </c>
      <c r="BZ65" s="3" t="str">
        <f>IF($A65&gt;='FG1125way_Regular Symbol(2wild)'!G$16,"",IF(E65=0,"",IF(OR(E65=$BW$1,E66=$BW$1,E67=$BW$1,E65=$BX$1,E66=$BX$1,E67=$BX$1,E68=$BW$1,E68=$BX$1,E69=$BW$1,E69=$BX$1),0,1)))</f>
        <v/>
      </c>
      <c r="CA65" s="3">
        <f>IF($A65&gt;='FG1125way_Regular Symbol(2wild)'!H$16,"",IF(F65=0,"",IF(OR(F65=$BW$1,F66=$BW$1,F67=$BW$1,F65=$BX$1,F66=$BX$1,F67=$BX$1,F68=$BW$1,F68=$BX$1,F69=$BW$1,F69=$BX$1),0,1)))</f>
        <v>0</v>
      </c>
      <c r="CC65" s="3" t="str">
        <f>IF($A65&gt;='FG1125way_Regular Symbol(2wild)'!D$16,"",IF(B65=0,"",IF(OR(B65=$BW$1,B66=$BW$1,B67=$BW$1,B65=$CD$1,B66=$CD$1,B67=$CD$1),0,1)))</f>
        <v/>
      </c>
      <c r="CD65" s="3">
        <f>IF($A65&gt;='FG1125way_Regular Symbol(2wild)'!E$16,"",IF(C65=0,"",IF(OR(C65=$BW$1,C66=$BW$1,C67=$BW$1,C65=$CD$1,C66=$CD$1,C67=$CD$1),0,1)))</f>
        <v>1</v>
      </c>
      <c r="CE65" s="3" t="str">
        <f>IF($A65&gt;='FG1125way_Regular Symbol(2wild)'!F$16,"",IF(D65=0,"",IF(OR(D65=$BW$1,D66=$BW$1,D67=$BW$1,D65=$CD$1,D66=$CD$1,D67=$CD$1,D68=$BW$1,D68=$CD$1,D69=$BW$1,D69=$CD$1),0,1)))</f>
        <v/>
      </c>
      <c r="CF65" s="3" t="str">
        <f>IF($A65&gt;='FG1125way_Regular Symbol(2wild)'!G$16,"",IF(E65=0,"",IF(OR(E65=$BW$1,E66=$BW$1,E67=$BW$1,E65=$CD$1,E66=$CD$1,E67=$CD$1,E68=$BW$1,E68=$CD$1,E69=$BW$1,E69=$CD$1),0,1)))</f>
        <v/>
      </c>
      <c r="CG65" s="3">
        <f>IF($A65&gt;='FG1125way_Regular Symbol(2wild)'!H$16,"",IF(F65=0,"",IF(OR(F65=$BW$1,F66=$BW$1,F67=$BW$1,F65=$CD$1,F66=$CD$1,F67=$CD$1,F68=$BW$1,F68=$CD$1,F69=$BW$1,F69=$CD$1),0,1)))</f>
        <v>0</v>
      </c>
      <c r="CI65" s="3" t="str">
        <f>IF($A65&gt;='FG1125way_Regular Symbol(2wild)'!D$16,"",IF(B65=0,"",IF(OR(B65=$BW$1,B66=$BW$1,B67=$BW$1,B65=$CJ$1,B66=$CJ$1,B67=$CJ$1),0,1)))</f>
        <v/>
      </c>
      <c r="CJ65" s="3">
        <f>IF($A65&gt;='FG1125way_Regular Symbol(2wild)'!E$16,"",IF(C65=0,"",IF(OR(C65=$BW$1,C66=$BW$1,C67=$BW$1,C65=$CJ$1,C66=$CJ$1,C67=$CJ$1),0,1)))</f>
        <v>0</v>
      </c>
      <c r="CK65" s="3" t="str">
        <f>IF($A65&gt;='FG1125way_Regular Symbol(2wild)'!F$16,"",IF(D65=0,"",IF(OR(D65=$BW$1,D66=$BW$1,D67=$BW$1,D65=$CJ$1,D66=$CJ$1,D67=$CJ$1,D68=$BW$1,D68=$CJ$1,D69=$BW$1,D69=$CJ$1),0,1)))</f>
        <v/>
      </c>
      <c r="CL65" s="3" t="str">
        <f>IF($A65&gt;='FG1125way_Regular Symbol(2wild)'!G$16,"",IF(E65=0,"",IF(OR(E65=$BW$1,E66=$BW$1,E67=$BW$1,E65=$CJ$1,E66=$CJ$1,E67=$CJ$1,E68=$BW$1,E68=$CJ$1,E69=$BW$1,E69=$CJ$1),0,1)))</f>
        <v/>
      </c>
      <c r="CM65" s="3">
        <f>IF($A65&gt;='FG1125way_Regular Symbol(2wild)'!H$16,"",IF(F65=0,"",IF(OR(F65=$BW$1,F66=$BW$1,F67=$BW$1,F65=$CJ$1,F66=$CJ$1,F67=$CJ$1,F68=$BW$1,F68=$CJ$1,F69=$BW$1,F69=$CJ$1),0,1)))</f>
        <v>1</v>
      </c>
      <c r="CO65" s="3" t="str">
        <f>IF($A65&gt;='FG1125way_Regular Symbol(2wild)'!D$16,"",IF(B65=0,"",IF(OR(B65=$BW$1,B66=$BW$1,B67=$BW$1,B65=$CP$1,B66=$CP$1,B67=$CP$1),0,1)))</f>
        <v/>
      </c>
      <c r="CP65" s="3">
        <f>IF($A65&gt;='FG1125way_Regular Symbol(2wild)'!E$16,"",IF(C65=0,"",IF(OR(C65=$BW$1,C66=$BW$1,C67=$BW$1,C65=$CP$1,C66=$CP$1,C67=$CP$1),0,1)))</f>
        <v>1</v>
      </c>
      <c r="CQ65" s="3" t="str">
        <f>IF($A65&gt;='FG1125way_Regular Symbol(2wild)'!F$16,"",IF(D65=0,"",IF(OR(D65=$BW$1,D66=$BW$1,D67=$BW$1,D65=$CP$1,D66=$CP$1,D67=$CP$1,D68=$BW$1,D68=$CP$1,D69=$BW$1,D69=$CP$1),0,1)))</f>
        <v/>
      </c>
      <c r="CR65" s="3" t="str">
        <f>IF($A65&gt;='FG1125way_Regular Symbol(2wild)'!G$16,"",IF(E65=0,"",IF(OR(E65=$BW$1,E66=$BW$1,E67=$BW$1,E65=$CP$1,E66=$CP$1,E67=$CP$1,E68=$BW$1,E68=$CP$1,E69=$BW$1,E69=$CP$1),0,1)))</f>
        <v/>
      </c>
      <c r="CS65" s="3">
        <f>IF($A65&gt;='FG1125way_Regular Symbol(2wild)'!H$16,"",IF(F65=0,"",IF(OR(F65=$BW$1,F66=$BW$1,F67=$BW$1,F65=$CP$1,F66=$CP$1,F67=$CP$1,F68=$BW$1,F68=$CP$1,F69=$BW$1,F69=$CP$1),0,1)))</f>
        <v>1</v>
      </c>
      <c r="CU65" s="3" t="str">
        <f>IF($A65&gt;='FG1125way_Regular Symbol(2wild)'!D$16,"",IF(B65=0,"",IF(OR(B65=$BW$1,B66=$BW$1,B67=$BW$1,B65=$CV$1,B66=$CV$1,B67=$CV$1),0,1)))</f>
        <v/>
      </c>
      <c r="CV65" s="3">
        <f>IF($A65&gt;='FG1125way_Regular Symbol(2wild)'!E$16,"",IF(C65=0,"",IF(OR(C65=$BW$1,C66=$BW$1,C67=$BW$1,C65=$CV$1,C66=$CV$1,C67=$CV$1),0,1)))</f>
        <v>1</v>
      </c>
      <c r="CW65" s="3" t="str">
        <f>IF($A65&gt;='FG1125way_Regular Symbol(2wild)'!F$16,"",IF(D65=0,"",IF(OR(D65=$BW$1,D66=$BW$1,D67=$BW$1,D65=$CV$1,D66=$CV$1,D67=$CV$1,D68=$BW$1,D68=$CV$1,D69=$BW$1,D69=$CV$1),0,1)))</f>
        <v/>
      </c>
      <c r="CX65" s="3" t="str">
        <f>IF($A65&gt;='FG1125way_Regular Symbol(2wild)'!G$16,"",IF(E65=0,"",IF(OR(E65=$BW$1,E66=$BW$1,E67=$BW$1,E65=$CV$1,E66=$CV$1,E67=$CV$1,E68=$BW$1,E68=$CV$1,E69=$BW$1,E69=$CV$1),0,1)))</f>
        <v/>
      </c>
      <c r="CY65" s="3">
        <f>IF($A65&gt;='FG1125way_Regular Symbol(2wild)'!H$16,"",IF(F65=0,"",IF(OR(F65=$BW$1,F66=$BW$1,F67=$BW$1,F65=$CV$1,F66=$CV$1,F67=$CV$1,F68=$BW$1,F68=$CV$1,F69=$BW$1,F69=$CV$1),0,1)))</f>
        <v>1</v>
      </c>
    </row>
    <row r="66" spans="1:103">
      <c r="A66" s="337">
        <f>IF('FG_243way_Regular Symbol'!L65="","",'FG_243way_Regular Symbol'!L65)</f>
        <v>62</v>
      </c>
      <c r="B66" s="191" t="str">
        <f>IF('FG_576way_Regular Symbol(2wild)'!Q65="",
IF($A66-'FG_576way_Regular Symbol(2wild)'!D$16&gt;='FG_1125way_RegularＸ_W()'!B$2-1,"",VLOOKUP($A66-'FG_243way_Regular Symbol'!D$16,'FG_576way_Regular Symbol(2wild)'!$P$3:$U$99,'FG_1125way_RegularＸ_W()'!B$3+1,FALSE)),
'FG_576way_Regular Symbol(2wild)'!Q65)</f>
        <v>M5</v>
      </c>
      <c r="C66" s="191" t="str">
        <f>IF('FG_576way_Regular Symbol(2wild)'!R65="",
IF($A66-'FG_576way_Regular Symbol(2wild)'!E$16&gt;='FG_1125way_RegularＸ_W()'!C$2-1,"",VLOOKUP($A66-'FG_243way_Regular Symbol'!E$16,'FG_576way_Regular Symbol(2wild)'!$P$3:$U$99,'FG_1125way_RegularＸ_W()'!C$3+1,FALSE)),
'FG_576way_Regular Symbol(2wild)'!R65)</f>
        <v>K</v>
      </c>
      <c r="D66" s="191" t="str">
        <f>IF('FG_576way_Regular Symbol(2wild)'!S65="",
IF($A66-'FG_576way_Regular Symbol(2wild)'!F$16&gt;='FG_1125way_RegularＸ_W()'!D$2-1,"",VLOOKUP($A66-'FG_243way_Regular Symbol'!F$16,'FG_576way_Regular Symbol(2wild)'!$P$3:$U$99,'FG_1125way_RegularＸ_W()'!D$3+1,FALSE)),
'FG_576way_Regular Symbol(2wild)'!S65)</f>
        <v>M2</v>
      </c>
      <c r="E66" s="191" t="str">
        <f>IF('FG_576way_Regular Symbol(2wild)'!T65="",
IF($A66-'FG_576way_Regular Symbol(2wild)'!G$16&gt;='FG_1125way_RegularＸ_W()'!E$2-1,"",VLOOKUP($A66-'FG_243way_Regular Symbol'!G$16,'FG_576way_Regular Symbol(2wild)'!$P$3:$U$99,'FG_1125way_RegularＸ_W()'!E$3+1,FALSE)),
'FG_576way_Regular Symbol(2wild)'!T65)</f>
        <v/>
      </c>
      <c r="F66" s="191" t="str">
        <f>IF('FG_576way_Regular Symbol(2wild)'!U65="",
IF($A66-'FG_576way_Regular Symbol(2wild)'!H$16&gt;='FG_1125way_RegularＸ_W()'!F$2-1,"",VLOOKUP($A66-'FG_243way_Regular Symbol'!H$16,'FG_576way_Regular Symbol(2wild)'!$P$3:$U$99,'FG_1125way_RegularＸ_W()'!F$3+1,FALSE)),
'FG_576way_Regular Symbol(2wild)'!U65)</f>
        <v>K</v>
      </c>
      <c r="N66" s="363">
        <f t="shared" si="1"/>
        <v>62</v>
      </c>
      <c r="O66" s="344" t="str">
        <f>IF($A66&gt;='FG1125way_Regular Symbol(2wild)'!D$16,"",IF(B66="","",IF(OR(B66=$O$1,B66=$P$1,B67=$O$1,B67=$P$1,B68=$O$1,B68=$P$1),0,1)))</f>
        <v/>
      </c>
      <c r="P66" s="344">
        <f>IF($A66&gt;='FG1125way_Regular Symbol(2wild)'!E$16,"",IF(C66="","",IF(OR(C66=$O$1,C66=$P$1,C67=$O$1,C67=$P$1,C68=$O$1,C68=$P$1),0,1)))</f>
        <v>1</v>
      </c>
      <c r="Q66" s="344" t="str">
        <f>IF($A66&gt;='FG1125way_Regular Symbol(2wild)'!F$16,"",IF(D66="","",IF(OR(D66=$O$1,D66=$P$1,D67=$O$1,D67=$P$1,D68=$O$1,D68=$P$1,D69=$O$1,D69=$P$1,D70=$O$1,D70=$P$1),0,1)))</f>
        <v/>
      </c>
      <c r="R66" s="344" t="str">
        <f>IF($A66&gt;='FG1125way_Regular Symbol(2wild)'!G$16,"",IF(E66="","",IF(OR(E66=$O$1,E66=$P$1,E67=$O$1,E67=$P$1,E68=$O$1,E68=$P$1,E69=$O$1,E69=$P$1,E70=$O$1,E70=$P$1),0,1)))</f>
        <v/>
      </c>
      <c r="S66" s="344">
        <f>IF($A66&gt;='FG1125way_Regular Symbol(2wild)'!H$16,"",IF(F66="","",IF(OR(F66=$O$1,F66=$P$1,F67=$O$1,F67=$P$1,F68=$O$1,F68=$P$1,F69=$O$1,F69=$P$1,F70=$O$1,F70=$P$1),0,1)))</f>
        <v>1</v>
      </c>
      <c r="U66" s="344" t="str">
        <f>IF($A66&gt;='FG1125way_Regular Symbol(2wild)'!D$16,"",IF(B66=0,"",IF(OR(B66=$U$1,B66=$V$1,B67=$U$1,B67=$V$1,B68=$U$1,B68=$V$1),0,1)))</f>
        <v/>
      </c>
      <c r="V66" s="344">
        <f>IF($A66&gt;='FG1125way_Regular Symbol(2wild)'!E$16,"",IF(C66=0,"",IF(OR(C66=$U$1,C66=$V$1,C67=$U$1,C67=$V$1,C68=$U$1,C68=$V$1),0,1)))</f>
        <v>1</v>
      </c>
      <c r="W66" s="3" t="str">
        <f>IF($A66&gt;='FG1125way_Regular Symbol(2wild)'!F$16,"",IF(D66=0,"",IF(OR(D66=$U$1,D66=$V$1,D67=$U$1,D67=$V$1,D68=$U$1,D68=$V$1,D69=$U$1,D69=$V$1,D70=$U$1,D70=$V$1),0,1)))</f>
        <v/>
      </c>
      <c r="X66" s="3" t="str">
        <f>IF($A66&gt;='FG1125way_Regular Symbol(2wild)'!G$16,"",IF(E66=0,"",IF(OR(E66=$U$1,E66=$V$1,E67=$U$1,E67=$V$1,E68=$U$1,E68=$V$1,E69=$U$1,E69=$V$1,E70=$U$1,E70=$V$1),0,1)))</f>
        <v/>
      </c>
      <c r="Y66" s="3">
        <f>IF($A66&gt;='FG1125way_Regular Symbol(2wild)'!H$16,"",IF(F66=0,"",IF(OR(F66=$U$1,F66=$V$1,F67=$U$1,F67=$V$1,F68=$U$1,F68=$V$1,F69=$U$1,F69=$V$1,F70=$U$1,F70=$V$1),0,1)))</f>
        <v>1</v>
      </c>
      <c r="AA66" s="344" t="str">
        <f>IF($A66&gt;='FG1125way_Regular Symbol(2wild)'!D$16,"",IF(B66=0,"",IF(OR(B66=$AA$1,B66=$AB$1,B67=$AA$1,B67=$AB$1,B68=$AA$1,,B68=$AB$1),0,1)))</f>
        <v/>
      </c>
      <c r="AB66" s="344">
        <f>IF($A66&gt;='FG1125way_Regular Symbol(2wild)'!E$16,"",IF(C66=0,"",IF(OR(C66=$AA$1,C66=$AB$1,C67=$AA$1,C67=$AB$1,C68=$AA$1,,C68=$AB$1),0,1)))</f>
        <v>1</v>
      </c>
      <c r="AC66" s="3" t="str">
        <f>IF($A66&gt;='FG1125way_Regular Symbol(2wild)'!F$16,"",IF(D66=0,"",IF(OR(D66=$AA$1,D66=$AB$1,D67=$AA$1,D67=$AB$1,D68=$AA$1,D68=$AB$1,D69=$AA$1,D69=$AB$1,D70=$AA$1,D70=$AB$1),0,1)))</f>
        <v/>
      </c>
      <c r="AD66" s="3" t="str">
        <f>IF($A66&gt;='FG1125way_Regular Symbol(2wild)'!G$16,"",IF(E66=0,"",IF(OR(E66=$AA$1,E66=$AB$1,E67=$AA$1,E67=$AB$1,E68=$AA$1,E68=$AB$1,E69=$AA$1,E69=$AB$1,E70=$AA$1,E70=$AB$1),0,1)))</f>
        <v/>
      </c>
      <c r="AE66" s="3">
        <f>IF($A66&gt;='FG1125way_Regular Symbol(2wild)'!H$16,"",IF(F66=0,"",IF(OR(F66=$AA$1,F66=$AB$1,F67=$AA$1,F67=$AB$1,F68=$AA$1,F68=$AB$1,F69=$AA$1,F69=$AB$1,F70=$AA$1,F70=$AB$1),0,1)))</f>
        <v>1</v>
      </c>
      <c r="AG66" s="344" t="str">
        <f>IF($A66&gt;='FG1125way_Regular Symbol(2wild)'!D$16,"",IF(B66=0,"",IF(OR(B66=$AG$1,B66=$AH$1,B67=$AG$1,B67=$AH$1,B68=$AG$1,B68=$AH$1),0,1)))</f>
        <v/>
      </c>
      <c r="AH66" s="344">
        <f>IF($A66&gt;='FG1125way_Regular Symbol(2wild)'!E$16,"",IF(C66=0,"",IF(OR(C66=$AG$1,C66=$AH$1,C67=$AG$1,C67=$AH$1,C68=$AG$1,C68=$AH$1),0,1)))</f>
        <v>1</v>
      </c>
      <c r="AI66" s="3" t="str">
        <f>IF($A66&gt;='FG1125way_Regular Symbol(2wild)'!F$16,"",IF(D66=0,"",IF(OR(D66=$AG$1,D66=$AH$1,D67=$AG$1,D67=$AH$1,D68=$AG$1,D68=$AH$1,D69=$AG$1,D69=$AH$1,D70=$AG$1,D70=$AH$1),0,1)))</f>
        <v/>
      </c>
      <c r="AJ66" s="3" t="str">
        <f>IF($A66&gt;='FG1125way_Regular Symbol(2wild)'!G$16,"",IF(E66=0,"",IF(OR(E66=$AG$1,E66=$AH$1,E67=$AG$1,E67=$AH$1,E68=$AG$1,E68=$AH$1,E69=$AG$1,E69=$AH$1,E70=$AG$1,E70=$AH$1),0,1)))</f>
        <v/>
      </c>
      <c r="AK66" s="3">
        <f>IF($A66&gt;='FG1125way_Regular Symbol(2wild)'!H$16,"",IF(F66=0,"",IF(OR(F66=$AG$1,F66=$AH$1,F67=$AG$1,F67=$AH$1,F68=$AG$1,F68=$AH$1,F69=$AG$1,F69=$AH$1,F70=$AG$1,F70=$AH$1),0,1)))</f>
        <v>1</v>
      </c>
      <c r="AM66" s="344" t="str">
        <f>IF($A66&gt;='FG1125way_Regular Symbol(2wild)'!D$16,"",IF(B66=0,"",IF(OR(B66=$AM$1,B66=$AN$1,B67=$AM$1,B67=$AN$1,B68=$AM$1,B68=$AN$1),0,1)))</f>
        <v/>
      </c>
      <c r="AN66" s="344">
        <f>IF($A66&gt;='FG1125way_Regular Symbol(2wild)'!E$16,"",IF(C66=0,"",IF(OR(C66=$AM$1,C66=$AN$1,C67=$AM$1,C67=$AN$1,C68=$AM$1,C68=$AN$1),0,1)))</f>
        <v>1</v>
      </c>
      <c r="AO66" s="3" t="str">
        <f>IF($A66&gt;='FG1125way_Regular Symbol(2wild)'!F$16,"",IF(D66=0,"",IF(OR(D66=$AM$1,D66=$AN$1,D67=$AM$1,D67=$AN$1,D68=$AM$1,D68=$AN$1,D69=$AM$1,D69=$AN$1,D70=$AM$1,D70=$AN$1),0,1)))</f>
        <v/>
      </c>
      <c r="AP66" s="3" t="str">
        <f>IF($A66&gt;='FG1125way_Regular Symbol(2wild)'!G$16,"",IF(E66=0,"",IF(OR(E66=$AM$1,E66=$AN$1,E67=$AM$1,E67=$AN$1,E68=$AM$1,E68=$AN$1,E69=$AM$1,E69=$AN$1,E70=$AM$1,E70=$AN$1),0,1)))</f>
        <v/>
      </c>
      <c r="AQ66" s="3">
        <f>IF($A66&gt;='FG1125way_Regular Symbol(2wild)'!H$16,"",IF(F66=0,"",IF(OR(F66=$AM$1,F66=$AN$1,F67=$AM$1,F67=$AN$1,F68=$AM$1,F68=$AN$1,F69=$AM$1,F69=$AN$1,F70=$AM$1,F70=$AN$1),0,1)))</f>
        <v>0</v>
      </c>
      <c r="AS66" s="344" t="str">
        <f>IF($A66&gt;='FG1125way_Regular Symbol(2wild)'!D$16,"",IF(B66=0,"",IF(OR(B66=$AM$1,B66=$AT$1,B67=$AM$1,B67=$AT$1,B68=$AM$1,B68=$AT$1),0,1)))</f>
        <v/>
      </c>
      <c r="AT66" s="344">
        <f>IF($A66&gt;='FG1125way_Regular Symbol(2wild)'!E$16,"",IF(C66=0,"",IF(OR(C66=$AM$1,C66=$AT$1,C67=$AM$1,C67=$AT$1,C68=$AM$1,C68=$AT$1),0,1)))</f>
        <v>1</v>
      </c>
      <c r="AU66" s="3" t="str">
        <f>IF($A66&gt;='FG1125way_Regular Symbol(2wild)'!F$16,"",IF(D66=0,"",IF(OR(D66=$AM$1,D66=$AT$1,D67=$AM$1,D67=$AT$1,D68=$AM$1,D68=$AT$1,D69=$AM$1,D69=$AT$1,D70=$AM$1,D70=$AT$1),0,1)))</f>
        <v/>
      </c>
      <c r="AV66" s="3" t="str">
        <f>IF($A66&gt;='FG1125way_Regular Symbol(2wild)'!G$16,"",IF(E66=0,"",IF(OR(E66=$AM$1,E66=$AT$1,E67=$AM$1,E67=$AT$1,E68=$AM$1,E68=$AT$1,E69=$AM$1,E69=$AT$1,E70=$AM$1,E70=$AT$1),0,1)))</f>
        <v/>
      </c>
      <c r="AW66" s="3">
        <f>IF($A66&gt;='FG1125way_Regular Symbol(2wild)'!H$16,"",IF(F66=0,"",IF(OR(F66=$AM$1,F66=$AT$1,F67=$AM$1,F67=$AT$1,F68=$AM$1,F68=$AT$1,F69=$AM$1,F69=$AT$1,F70=$AM$1,F70=$AT$1),0,1)))</f>
        <v>1</v>
      </c>
      <c r="AY66" s="344" t="str">
        <f>IF($A66&gt;='FG1125way_Regular Symbol(2wild)'!D$16,"",IF(B66=0,"",IF(OR(B66=$AM$1,B66=$AZ$1,B67=$AM$1,B67=$AZ$1,B68=$AM$1,B68=$AZ$1),0,1)))</f>
        <v/>
      </c>
      <c r="AZ66" s="344">
        <f>IF($A66&gt;='FG1125way_Regular Symbol(2wild)'!E$16,"",IF(C66=0,"",IF(OR(C66=$AM$1,C66=$AZ$1,C67=$AM$1,C67=$AZ$1,C68=$AM$1,C68=$AZ$1),0,1)))</f>
        <v>1</v>
      </c>
      <c r="BA66" s="3" t="str">
        <f>IF($A66&gt;='FG1125way_Regular Symbol(2wild)'!F$16,"",IF(D66=0,"",IF(OR(D66=$AM$1,D66=$AZ$1,D67=$AM$1,D67=$AZ$1,D68=$AM$1,D68=$AZ$1,D69=$AM$1,D69=$AZ$1,D70=$AM$1,D70=$AZ$1),0,1)))</f>
        <v/>
      </c>
      <c r="BB66" s="3" t="str">
        <f>IF($A66&gt;='FG1125way_Regular Symbol(2wild)'!G$16,"",IF(E66=0,"",IF(OR(E66=$AM$1,E66=$AZ$1,E67=$AM$1,E67=$AZ$1,E68=$AM$1,E68=$AZ$1,E69=$AM$1,E69=$AZ$1,E70=$AM$1,E70=$AZ$1),0,1)))</f>
        <v/>
      </c>
      <c r="BC66" s="3">
        <f>IF($A66&gt;='FG1125way_Regular Symbol(2wild)'!H$16,"",IF(F66=0,"",IF(OR(F66=$AM$1,F66=$AZ$1,F67=$AM$1,F67=$AZ$1,F68=$AM$1,F68=$AZ$1,F69=$AM$1,F69=$AZ$1,F70=$AM$1,F70=$AZ$1),0,1)))</f>
        <v>1</v>
      </c>
      <c r="BE66" s="344" t="str">
        <f>IF($A66&gt;='FG_576way_Regular Symbol(2wild)'!D$16,"",IF(B66=0,"",IF(OR(B66=$AM$1,B66=$BF$1,B67=$AM$1,B67=$BF$1,B68=$AM$1,B68=$BF$1),0,1)))</f>
        <v/>
      </c>
      <c r="BF66" s="344">
        <f>IF($A66&gt;='FG_576way_Regular Symbol(2wild)'!E$16,"",IF(C66=0,"",IF(OR(C66=$AM$1,C66=$BF$1,C67=$AM$1,C67=$BF$1,C68=$AM$1,C68=$BF$1),0,1)))</f>
        <v>1</v>
      </c>
      <c r="BG66" s="3" t="str">
        <f>IF($A66&gt;='FG_576way_Regular Symbol(2wild)'!F$16,"",IF(D66=0,"",IF(OR(D66=$AM$1,D66=$BF$1,D67=$AM$1,D67=$BF$1,D68=$AM$1,D68=$BF$1,D69=$AM$1,D69=$BF$1,D70=$AM$1,D70=$BF$1),0,1)))</f>
        <v/>
      </c>
      <c r="BH66" s="3" t="str">
        <f>IF($A66&gt;='FG_576way_Regular Symbol(2wild)'!G$16,"",IF(E66=0,"",IF(OR(E66=$AM$1,E66=$BF$1,E67=$AM$1,E67=$BF$1,E68=$AM$1,E68=$BF$1,E69=$AM$1,E69=$BF$1,E70=$AM$1,E70=$BF$1),0,1)))</f>
        <v/>
      </c>
      <c r="BI66" s="3">
        <f>IF($A66&gt;='FG_576way_Regular Symbol(2wild)'!H$16,"",IF(F66=0,"",IF(OR(F66=$AM$1,F66=$BF$1,F67=$AM$1,F67=$BF$1,F68=$AM$1,F68=$BF$1,F69=$AM$1,F69=$BF$1,F70=$AM$1,F70=$BF$1),0,1)))</f>
        <v>1</v>
      </c>
      <c r="BK66" s="344" t="str">
        <f>IF($A66&gt;='FG_576way_Regular Symbol(2wild)'!D$16,"",IF(B66=0,"",IF(OR(B66=$AM$1,B66=$BL$1,B67=$AM$1,B67=$BL$1,B68=$AM$1,B68=$BL$1),0,1)))</f>
        <v/>
      </c>
      <c r="BL66" s="344">
        <f>IF($A66&gt;='FG_576way_Regular Symbol(2wild)'!E$16,"",IF(C66=0,"",IF(OR(C66=$AM$1,C66=$BL$1,C67=$AM$1,C67=$BL$1,C68=$AM$1,C68=$BL$1),0,1)))</f>
        <v>1</v>
      </c>
      <c r="BM66" s="3" t="str">
        <f>IF($A66&gt;='FG_576way_Regular Symbol(2wild)'!F$16,"",IF(D66=0,"",IF(OR(D66=$AM$1,D66=$BL$1,D67=$AM$1,D67=$BL$1,D68=$AM$1,D68=$BL$1,D69=$AM$1,D69=$BL$1),0,1)))</f>
        <v/>
      </c>
      <c r="BN66" s="3" t="str">
        <f>IF($A66&gt;='FG_576way_Regular Symbol(2wild)'!G$16,"",IF(E66=0,"",IF(OR(E66=$AM$1,E66=$BL$1,E67=$AM$1,E67=$BL$1,E68=$AM$1,E68=$BL$1,E69=$AM$1,E69=$BL$1),0,1)))</f>
        <v/>
      </c>
      <c r="BO66" s="3">
        <f>IF($A66&gt;='FG_576way_Regular Symbol(2wild)'!H$16,"",IF(F66=0,"",IF(OR(F66=$AM$1,F66=$BL$1,F67=$AM$1,F67=$BL$1,F68=$AM$1,F68=$BL$1,F69=$AM$1,F69=$BL$1),0,1)))</f>
        <v>1</v>
      </c>
      <c r="BQ66" s="3" t="str">
        <f>IF($A66&gt;='FG1125way_Regular Symbol(2wild)'!D$16,"",IF(B66=0,"",IF(OR(B66=$BQ$1,B66=$BR$1,B67=$BQ$1,B67=$BR$1,B68=$BQ$1,B68=$BR$1),0,1)))</f>
        <v/>
      </c>
      <c r="BR66" s="3">
        <f>IF($A66&gt;='FG1125way_Regular Symbol(2wild)'!E$16,"",IF(C66=0,"",IF(OR(C66=$BQ$1,C66=$BR$1,C67=$BQ$1,C67=$BR$1,C68=$BQ$1,C68=$BR$1),0,1)))</f>
        <v>1</v>
      </c>
      <c r="BS66" s="3" t="str">
        <f>IF($A66&gt;='FG1125way_Regular Symbol(2wild)'!F$16,"",IF(D66=0,"",IF(OR(D66=$BQ$1,D66=$BR$1,D67=$BQ$1,D67=$BR$1,D68=$BQ$1,D68=$BR$1,D69=$BQ$1,D69=$BR$1,D70=$BQ$1,D70=$BR$1),0,1)))</f>
        <v/>
      </c>
      <c r="BT66" s="3" t="str">
        <f>IF($A66&gt;='FG1125way_Regular Symbol(2wild)'!G$16,"",IF(E66=0,"",IF(OR(E66=$BQ$1,E66=$BR$1,E67=$BQ$1,E67=$BR$1,E68=$BQ$1,E68=$BR$1,E69=$BQ$1,E69=$BR$1,E70=$BQ$1,E70=$BR$1),0,1)))</f>
        <v/>
      </c>
      <c r="BU66" s="3">
        <f>IF($A66&gt;='FG1125way_Regular Symbol(2wild)'!H$16,"",IF(F66=0,"",IF(OR(F66=$BQ$1,F66=$BR$1,F67=$BQ$1,F67=$BR$1,F68=$BQ$1,F68=$BR$1,F69=$BQ$1,F69=$BR$1,F70=$BQ$1,F70=$BR$1),0,1)))</f>
        <v>1</v>
      </c>
      <c r="BW66" s="3" t="str">
        <f>IF($A66&gt;='FG1125way_Regular Symbol(2wild)'!D$16,"",IF(B66=0,"",IF(OR(B66=$BW$1,B67=$BW$1,B68=$BW$1,B66=$BX$1,B67=$BX$1,B68=$BX$1),0,1)))</f>
        <v/>
      </c>
      <c r="BX66" s="3">
        <f>IF($A66&gt;='FG1125way_Regular Symbol(2wild)'!E$16,"",IF(C66=0,"",IF(OR(C66=$BW$1,C67=$BW$1,C68=$BW$1,C66=$BX$1,C67=$BX$1,C68=$BX$1),0,1)))</f>
        <v>0</v>
      </c>
      <c r="BY66" s="3" t="str">
        <f>IF($A66&gt;='FG1125way_Regular Symbol(2wild)'!F$16,"",IF(D66=0,"",IF(OR(D66=$BW$1,D67=$BW$1,D68=$BW$1,D66=$BX$1,D67=$BX$1,D68=$BX$1,D69=$BW$1,D69=$BX$1,D70=$BW$1,D70=$BX$1),0,1)))</f>
        <v/>
      </c>
      <c r="BZ66" s="3" t="str">
        <f>IF($A66&gt;='FG1125way_Regular Symbol(2wild)'!G$16,"",IF(E66=0,"",IF(OR(E66=$BW$1,E67=$BW$1,E68=$BW$1,E66=$BX$1,E67=$BX$1,E68=$BX$1,E69=$BW$1,E69=$BX$1,E70=$BW$1,E70=$BX$1),0,1)))</f>
        <v/>
      </c>
      <c r="CA66" s="3">
        <f>IF($A66&gt;='FG1125way_Regular Symbol(2wild)'!H$16,"",IF(F66=0,"",IF(OR(F66=$BW$1,F67=$BW$1,F68=$BW$1,F66=$BX$1,F67=$BX$1,F68=$BX$1,F69=$BW$1,F69=$BX$1,F70=$BW$1,F70=$BX$1),0,1)))</f>
        <v>0</v>
      </c>
      <c r="CC66" s="3" t="str">
        <f>IF($A66&gt;='FG1125way_Regular Symbol(2wild)'!D$16,"",IF(B66=0,"",IF(OR(B66=$BW$1,B67=$BW$1,B68=$BW$1,B66=$CD$1,B67=$CD$1,B68=$CD$1),0,1)))</f>
        <v/>
      </c>
      <c r="CD66" s="3">
        <f>IF($A66&gt;='FG1125way_Regular Symbol(2wild)'!E$16,"",IF(C66=0,"",IF(OR(C66=$BW$1,C67=$BW$1,C68=$BW$1,C66=$CD$1,C67=$CD$1,C68=$CD$1),0,1)))</f>
        <v>1</v>
      </c>
      <c r="CE66" s="3" t="str">
        <f>IF($A66&gt;='FG1125way_Regular Symbol(2wild)'!F$16,"",IF(D66=0,"",IF(OR(D66=$BW$1,D67=$BW$1,D68=$BW$1,D66=$CD$1,D67=$CD$1,D68=$CD$1,D69=$BW$1,D69=$CD$1,D70=$BW$1,D70=$CD$1),0,1)))</f>
        <v/>
      </c>
      <c r="CF66" s="3" t="str">
        <f>IF($A66&gt;='FG1125way_Regular Symbol(2wild)'!G$16,"",IF(E66=0,"",IF(OR(E66=$BW$1,E67=$BW$1,E68=$BW$1,E66=$CD$1,E67=$CD$1,E68=$CD$1,E69=$BW$1,E69=$CD$1,E70=$BW$1,E70=$CD$1),0,1)))</f>
        <v/>
      </c>
      <c r="CG66" s="3">
        <f>IF($A66&gt;='FG1125way_Regular Symbol(2wild)'!H$16,"",IF(F66=0,"",IF(OR(F66=$BW$1,F67=$BW$1,F68=$BW$1,F66=$CD$1,F67=$CD$1,F68=$CD$1,F69=$BW$1,F69=$CD$1,F70=$BW$1,F70=$CD$1),0,1)))</f>
        <v>0</v>
      </c>
      <c r="CI66" s="3" t="str">
        <f>IF($A66&gt;='FG1125way_Regular Symbol(2wild)'!D$16,"",IF(B66=0,"",IF(OR(B66=$BW$1,B67=$BW$1,B68=$BW$1,B66=$CJ$1,B67=$CJ$1,B68=$CJ$1),0,1)))</f>
        <v/>
      </c>
      <c r="CJ66" s="3">
        <f>IF($A66&gt;='FG1125way_Regular Symbol(2wild)'!E$16,"",IF(C66=0,"",IF(OR(C66=$BW$1,C67=$BW$1,C68=$BW$1,C66=$CJ$1,C67=$CJ$1,C68=$CJ$1),0,1)))</f>
        <v>0</v>
      </c>
      <c r="CK66" s="3" t="str">
        <f>IF($A66&gt;='FG1125way_Regular Symbol(2wild)'!F$16,"",IF(D66=0,"",IF(OR(D66=$BW$1,D67=$BW$1,D68=$BW$1,D66=$CJ$1,D67=$CJ$1,D68=$CJ$1,D69=$BW$1,D69=$CJ$1,D70=$BW$1,D70=$CJ$1),0,1)))</f>
        <v/>
      </c>
      <c r="CL66" s="3" t="str">
        <f>IF($A66&gt;='FG1125way_Regular Symbol(2wild)'!G$16,"",IF(E66=0,"",IF(OR(E66=$BW$1,E67=$BW$1,E68=$BW$1,E66=$CJ$1,E67=$CJ$1,E68=$CJ$1,E69=$BW$1,E69=$CJ$1,E70=$BW$1,E70=$CJ$1),0,1)))</f>
        <v/>
      </c>
      <c r="CM66" s="3">
        <f>IF($A66&gt;='FG1125way_Regular Symbol(2wild)'!H$16,"",IF(F66=0,"",IF(OR(F66=$BW$1,F67=$BW$1,F68=$BW$1,F66=$CJ$1,F67=$CJ$1,F68=$CJ$1,F69=$BW$1,F69=$CJ$1,F70=$BW$1,F70=$CJ$1),0,1)))</f>
        <v>1</v>
      </c>
      <c r="CO66" s="3" t="str">
        <f>IF($A66&gt;='FG1125way_Regular Symbol(2wild)'!D$16,"",IF(B66=0,"",IF(OR(B66=$BW$1,B67=$BW$1,B68=$BW$1,B66=$CP$1,B67=$CP$1,B68=$CP$1),0,1)))</f>
        <v/>
      </c>
      <c r="CP66" s="3">
        <f>IF($A66&gt;='FG1125way_Regular Symbol(2wild)'!E$16,"",IF(C66=0,"",IF(OR(C66=$BW$1,C67=$BW$1,C68=$BW$1,C66=$CP$1,C67=$CP$1,C68=$CP$1),0,1)))</f>
        <v>1</v>
      </c>
      <c r="CQ66" s="3" t="str">
        <f>IF($A66&gt;='FG1125way_Regular Symbol(2wild)'!F$16,"",IF(D66=0,"",IF(OR(D66=$BW$1,D67=$BW$1,D68=$BW$1,D66=$CP$1,D67=$CP$1,D68=$CP$1,D69=$BW$1,D69=$CP$1,D70=$BW$1,D70=$CP$1),0,1)))</f>
        <v/>
      </c>
      <c r="CR66" s="3" t="str">
        <f>IF($A66&gt;='FG1125way_Regular Symbol(2wild)'!G$16,"",IF(E66=0,"",IF(OR(E66=$BW$1,E67=$BW$1,E68=$BW$1,E66=$CP$1,E67=$CP$1,E68=$CP$1,E69=$BW$1,E69=$CP$1,E70=$BW$1,E70=$CP$1),0,1)))</f>
        <v/>
      </c>
      <c r="CS66" s="3">
        <f>IF($A66&gt;='FG1125way_Regular Symbol(2wild)'!H$16,"",IF(F66=0,"",IF(OR(F66=$BW$1,F67=$BW$1,F68=$BW$1,F66=$CP$1,F67=$CP$1,F68=$CP$1,F69=$BW$1,F69=$CP$1,F70=$BW$1,F70=$CP$1),0,1)))</f>
        <v>1</v>
      </c>
      <c r="CU66" s="3" t="str">
        <f>IF($A66&gt;='FG1125way_Regular Symbol(2wild)'!D$16,"",IF(B66=0,"",IF(OR(B66=$BW$1,B67=$BW$1,B68=$BW$1,B66=$CV$1,B67=$CV$1,B68=$CV$1),0,1)))</f>
        <v/>
      </c>
      <c r="CV66" s="3">
        <f>IF($A66&gt;='FG1125way_Regular Symbol(2wild)'!E$16,"",IF(C66=0,"",IF(OR(C66=$BW$1,C67=$BW$1,C68=$BW$1,C66=$CV$1,C67=$CV$1,C68=$CV$1),0,1)))</f>
        <v>1</v>
      </c>
      <c r="CW66" s="3" t="str">
        <f>IF($A66&gt;='FG1125way_Regular Symbol(2wild)'!F$16,"",IF(D66=0,"",IF(OR(D66=$BW$1,D67=$BW$1,D68=$BW$1,D66=$CV$1,D67=$CV$1,D68=$CV$1,D69=$BW$1,D69=$CV$1,D70=$BW$1,D70=$CV$1),0,1)))</f>
        <v/>
      </c>
      <c r="CX66" s="3" t="str">
        <f>IF($A66&gt;='FG1125way_Regular Symbol(2wild)'!G$16,"",IF(E66=0,"",IF(OR(E66=$BW$1,E67=$BW$1,E68=$BW$1,E66=$CV$1,E67=$CV$1,E68=$CV$1,E69=$BW$1,E69=$CV$1,E70=$BW$1,E70=$CV$1),0,1)))</f>
        <v/>
      </c>
      <c r="CY66" s="3">
        <f>IF($A66&gt;='FG1125way_Regular Symbol(2wild)'!H$16,"",IF(F66=0,"",IF(OR(F66=$BW$1,F67=$BW$1,F68=$BW$1,F66=$CV$1,F67=$CV$1,F68=$CV$1,F69=$BW$1,F69=$CV$1,F70=$BW$1,F70=$CV$1),0,1)))</f>
        <v>1</v>
      </c>
    </row>
    <row r="67" spans="1:103">
      <c r="A67" s="337">
        <f>IF('FG_243way_Regular Symbol'!L66="","",'FG_243way_Regular Symbol'!L66)</f>
        <v>63</v>
      </c>
      <c r="B67" s="191" t="str">
        <f>IF('FG_576way_Regular Symbol(2wild)'!Q66="",
IF($A67-'FG_576way_Regular Symbol(2wild)'!D$16&gt;='FG_1125way_RegularＸ_W()'!B$2-1,"",VLOOKUP($A67-'FG_243way_Regular Symbol'!D$16,'FG_576way_Regular Symbol(2wild)'!$P$3:$U$99,'FG_1125way_RegularＸ_W()'!B$3+1,FALSE)),
'FG_576way_Regular Symbol(2wild)'!Q66)</f>
        <v/>
      </c>
      <c r="C67" s="191" t="str">
        <f>IF('FG_576way_Regular Symbol(2wild)'!R66="",
IF($A67-'FG_576way_Regular Symbol(2wild)'!E$16&gt;='FG_1125way_RegularＸ_W()'!C$2-1,"",VLOOKUP($A67-'FG_243way_Regular Symbol'!E$16,'FG_576way_Regular Symbol(2wild)'!$P$3:$U$99,'FG_1125way_RegularＸ_W()'!C$3+1,FALSE)),
'FG_576way_Regular Symbol(2wild)'!R66)</f>
        <v>J</v>
      </c>
      <c r="D67" s="191" t="str">
        <f>IF('FG_576way_Regular Symbol(2wild)'!S66="",
IF($A67-'FG_576way_Regular Symbol(2wild)'!F$16&gt;='FG_1125way_RegularＸ_W()'!D$2-1,"",VLOOKUP($A67-'FG_243way_Regular Symbol'!F$16,'FG_576way_Regular Symbol(2wild)'!$P$3:$U$99,'FG_1125way_RegularＸ_W()'!D$3+1,FALSE)),
'FG_576way_Regular Symbol(2wild)'!S66)</f>
        <v>TE</v>
      </c>
      <c r="E67" s="191" t="str">
        <f>IF('FG_576way_Regular Symbol(2wild)'!T66="",
IF($A67-'FG_576way_Regular Symbol(2wild)'!G$16&gt;='FG_1125way_RegularＸ_W()'!E$2-1,"",VLOOKUP($A67-'FG_243way_Regular Symbol'!G$16,'FG_576way_Regular Symbol(2wild)'!$P$3:$U$99,'FG_1125way_RegularＸ_W()'!E$3+1,FALSE)),
'FG_576way_Regular Symbol(2wild)'!T66)</f>
        <v/>
      </c>
      <c r="F67" s="191" t="str">
        <f>IF('FG_576way_Regular Symbol(2wild)'!U66="",
IF($A67-'FG_576way_Regular Symbol(2wild)'!H$16&gt;='FG_1125way_RegularＸ_W()'!F$2-1,"",VLOOKUP($A67-'FG_243way_Regular Symbol'!H$16,'FG_576way_Regular Symbol(2wild)'!$P$3:$U$99,'FG_1125way_RegularＸ_W()'!F$3+1,FALSE)),
'FG_576way_Regular Symbol(2wild)'!U66)</f>
        <v>K</v>
      </c>
      <c r="N67" s="363">
        <f t="shared" si="1"/>
        <v>63</v>
      </c>
      <c r="O67" s="344" t="str">
        <f>IF($A67&gt;='FG1125way_Regular Symbol(2wild)'!D$16,"",IF(B67="","",IF(OR(B67=$O$1,B67=$P$1,B68=$O$1,B68=$P$1,B69=$O$1,B69=$P$1),0,1)))</f>
        <v/>
      </c>
      <c r="P67" s="344">
        <f>IF($A67&gt;='FG1125way_Regular Symbol(2wild)'!E$16,"",IF(C67="","",IF(OR(C67=$O$1,C67=$P$1,C68=$O$1,C68=$P$1,C69=$O$1,C69=$P$1),0,1)))</f>
        <v>1</v>
      </c>
      <c r="Q67" s="344" t="str">
        <f>IF($A67&gt;='FG1125way_Regular Symbol(2wild)'!F$16,"",IF(D67="","",IF(OR(D67=$O$1,D67=$P$1,D68=$O$1,D68=$P$1,D69=$O$1,D69=$P$1,D70=$O$1,D70=$P$1,D71=$O$1,D71=$P$1),0,1)))</f>
        <v/>
      </c>
      <c r="R67" s="344" t="str">
        <f>IF($A67&gt;='FG1125way_Regular Symbol(2wild)'!G$16,"",IF(E67="","",IF(OR(E67=$O$1,E67=$P$1,E68=$O$1,E68=$P$1,E69=$O$1,E69=$P$1,E70=$O$1,E70=$P$1,E71=$O$1,E71=$P$1),0,1)))</f>
        <v/>
      </c>
      <c r="S67" s="344">
        <f>IF($A67&gt;='FG1125way_Regular Symbol(2wild)'!H$16,"",IF(F67="","",IF(OR(F67=$O$1,F67=$P$1,F68=$O$1,F68=$P$1,F69=$O$1,F69=$P$1,F70=$O$1,F70=$P$1,F71=$O$1,F71=$P$1),0,1)))</f>
        <v>1</v>
      </c>
      <c r="U67" s="344" t="str">
        <f>IF($A67&gt;='FG1125way_Regular Symbol(2wild)'!D$16,"",IF(B67=0,"",IF(OR(B67=$U$1,B67=$V$1,B68=$U$1,B68=$V$1,B69=$U$1,B69=$V$1),0,1)))</f>
        <v/>
      </c>
      <c r="V67" s="344">
        <f>IF($A67&gt;='FG1125way_Regular Symbol(2wild)'!E$16,"",IF(C67=0,"",IF(OR(C67=$U$1,C67=$V$1,C68=$U$1,C68=$V$1,C69=$U$1,C69=$V$1),0,1)))</f>
        <v>1</v>
      </c>
      <c r="W67" s="3" t="str">
        <f>IF($A67&gt;='FG1125way_Regular Symbol(2wild)'!F$16,"",IF(D67=0,"",IF(OR(D67=$U$1,D67=$V$1,D68=$U$1,D68=$V$1,D69=$U$1,D69=$V$1,D70=$U$1,D70=$V$1,D71=$U$1,D71=$V$1),0,1)))</f>
        <v/>
      </c>
      <c r="X67" s="3" t="str">
        <f>IF($A67&gt;='FG1125way_Regular Symbol(2wild)'!G$16,"",IF(E67=0,"",IF(OR(E67=$U$1,E67=$V$1,E68=$U$1,E68=$V$1,E69=$U$1,E69=$V$1,E70=$U$1,E70=$V$1,E71=$U$1,E71=$V$1),0,1)))</f>
        <v/>
      </c>
      <c r="Y67" s="3">
        <f>IF($A67&gt;='FG1125way_Regular Symbol(2wild)'!H$16,"",IF(F67=0,"",IF(OR(F67=$U$1,F67=$V$1,F68=$U$1,F68=$V$1,F69=$U$1,F69=$V$1,F70=$U$1,F70=$V$1,F71=$U$1,F71=$V$1),0,1)))</f>
        <v>1</v>
      </c>
      <c r="AA67" s="344" t="str">
        <f>IF($A67&gt;='FG1125way_Regular Symbol(2wild)'!D$16,"",IF(B67=0,"",IF(OR(B67=$AA$1,B67=$AB$1,B68=$AA$1,B68=$AB$1,B69=$AA$1,,B69=$AB$1),0,1)))</f>
        <v/>
      </c>
      <c r="AB67" s="344">
        <f>IF($A67&gt;='FG1125way_Regular Symbol(2wild)'!E$16,"",IF(C67=0,"",IF(OR(C67=$AA$1,C67=$AB$1,C68=$AA$1,C68=$AB$1,C69=$AA$1,,C69=$AB$1),0,1)))</f>
        <v>1</v>
      </c>
      <c r="AC67" s="3" t="str">
        <f>IF($A67&gt;='FG1125way_Regular Symbol(2wild)'!F$16,"",IF(D67=0,"",IF(OR(D67=$AA$1,D67=$AB$1,D68=$AA$1,D68=$AB$1,D69=$AA$1,D69=$AB$1,D70=$AA$1,D70=$AB$1,D71=$AA$1,D71=$AB$1),0,1)))</f>
        <v/>
      </c>
      <c r="AD67" s="3" t="str">
        <f>IF($A67&gt;='FG1125way_Regular Symbol(2wild)'!G$16,"",IF(E67=0,"",IF(OR(E67=$AA$1,E67=$AB$1,E68=$AA$1,E68=$AB$1,E69=$AA$1,E69=$AB$1,E70=$AA$1,E70=$AB$1,E71=$AA$1,E71=$AB$1),0,1)))</f>
        <v/>
      </c>
      <c r="AE67" s="3">
        <f>IF($A67&gt;='FG1125way_Regular Symbol(2wild)'!H$16,"",IF(F67=0,"",IF(OR(F67=$AA$1,F67=$AB$1,F68=$AA$1,F68=$AB$1,F69=$AA$1,F69=$AB$1,F70=$AA$1,F70=$AB$1,F71=$AA$1,F71=$AB$1),0,1)))</f>
        <v>0</v>
      </c>
      <c r="AG67" s="344" t="str">
        <f>IF($A67&gt;='FG1125way_Regular Symbol(2wild)'!D$16,"",IF(B67=0,"",IF(OR(B67=$AG$1,B67=$AH$1,B68=$AG$1,B68=$AH$1,B69=$AG$1,B69=$AH$1),0,1)))</f>
        <v/>
      </c>
      <c r="AH67" s="344">
        <f>IF($A67&gt;='FG1125way_Regular Symbol(2wild)'!E$16,"",IF(C67=0,"",IF(OR(C67=$AG$1,C67=$AH$1,C68=$AG$1,C68=$AH$1,C69=$AG$1,C69=$AH$1),0,1)))</f>
        <v>0</v>
      </c>
      <c r="AI67" s="3" t="str">
        <f>IF($A67&gt;='FG1125way_Regular Symbol(2wild)'!F$16,"",IF(D67=0,"",IF(OR(D67=$AG$1,D67=$AH$1,D68=$AG$1,D68=$AH$1,D69=$AG$1,D69=$AH$1,D70=$AG$1,D70=$AH$1,D71=$AG$1,D71=$AH$1),0,1)))</f>
        <v/>
      </c>
      <c r="AJ67" s="3" t="str">
        <f>IF($A67&gt;='FG1125way_Regular Symbol(2wild)'!G$16,"",IF(E67=0,"",IF(OR(E67=$AG$1,E67=$AH$1,E68=$AG$1,E68=$AH$1,E69=$AG$1,E69=$AH$1,E70=$AG$1,E70=$AH$1,E71=$AG$1,E71=$AH$1),0,1)))</f>
        <v/>
      </c>
      <c r="AK67" s="3">
        <f>IF($A67&gt;='FG1125way_Regular Symbol(2wild)'!H$16,"",IF(F67=0,"",IF(OR(F67=$AG$1,F67=$AH$1,F68=$AG$1,F68=$AH$1,F69=$AG$1,F69=$AH$1,F70=$AG$1,F70=$AH$1,F71=$AG$1,F71=$AH$1),0,1)))</f>
        <v>1</v>
      </c>
      <c r="AM67" s="344" t="str">
        <f>IF($A67&gt;='FG1125way_Regular Symbol(2wild)'!D$16,"",IF(B67=0,"",IF(OR(B67=$AM$1,B67=$AN$1,B68=$AM$1,B68=$AN$1,B69=$AM$1,B69=$AN$1),0,1)))</f>
        <v/>
      </c>
      <c r="AN67" s="344">
        <f>IF($A67&gt;='FG1125way_Regular Symbol(2wild)'!E$16,"",IF(C67=0,"",IF(OR(C67=$AM$1,C67=$AN$1,C68=$AM$1,C68=$AN$1,C69=$AM$1,C69=$AN$1),0,1)))</f>
        <v>1</v>
      </c>
      <c r="AO67" s="3" t="str">
        <f>IF($A67&gt;='FG1125way_Regular Symbol(2wild)'!F$16,"",IF(D67=0,"",IF(OR(D67=$AM$1,D67=$AN$1,D68=$AM$1,D68=$AN$1,D69=$AM$1,D69=$AN$1,D70=$AM$1,D70=$AN$1,D71=$AM$1,D71=$AN$1),0,1)))</f>
        <v/>
      </c>
      <c r="AP67" s="3" t="str">
        <f>IF($A67&gt;='FG1125way_Regular Symbol(2wild)'!G$16,"",IF(E67=0,"",IF(OR(E67=$AM$1,E67=$AN$1,E68=$AM$1,E68=$AN$1,E69=$AM$1,E69=$AN$1,E70=$AM$1,E70=$AN$1,E71=$AM$1,E71=$AN$1),0,1)))</f>
        <v/>
      </c>
      <c r="AQ67" s="3">
        <f>IF($A67&gt;='FG1125way_Regular Symbol(2wild)'!H$16,"",IF(F67=0,"",IF(OR(F67=$AM$1,F67=$AN$1,F68=$AM$1,F68=$AN$1,F69=$AM$1,F69=$AN$1,F70=$AM$1,F70=$AN$1,F71=$AM$1,F71=$AN$1),0,1)))</f>
        <v>0</v>
      </c>
      <c r="AS67" s="344" t="str">
        <f>IF($A67&gt;='FG1125way_Regular Symbol(2wild)'!D$16,"",IF(B67=0,"",IF(OR(B67=$AM$1,B67=$AT$1,B68=$AM$1,B68=$AT$1,B69=$AM$1,B69=$AT$1),0,1)))</f>
        <v/>
      </c>
      <c r="AT67" s="344">
        <f>IF($A67&gt;='FG1125way_Regular Symbol(2wild)'!E$16,"",IF(C67=0,"",IF(OR(C67=$AM$1,C67=$AT$1,C68=$AM$1,C68=$AT$1,C69=$AM$1,C69=$AT$1),0,1)))</f>
        <v>1</v>
      </c>
      <c r="AU67" s="3" t="str">
        <f>IF($A67&gt;='FG1125way_Regular Symbol(2wild)'!F$16,"",IF(D67=0,"",IF(OR(D67=$AM$1,D67=$AT$1,D68=$AM$1,D68=$AT$1,D69=$AM$1,D69=$AT$1,D70=$AM$1,D70=$AT$1,D71=$AM$1,D71=$AT$1),0,1)))</f>
        <v/>
      </c>
      <c r="AV67" s="3" t="str">
        <f>IF($A67&gt;='FG1125way_Regular Symbol(2wild)'!G$16,"",IF(E67=0,"",IF(OR(E67=$AM$1,E67=$AT$1,E68=$AM$1,E68=$AT$1,E69=$AM$1,E69=$AT$1,E70=$AM$1,E70=$AT$1,E71=$AM$1,E71=$AT$1),0,1)))</f>
        <v/>
      </c>
      <c r="AW67" s="3">
        <f>IF($A67&gt;='FG1125way_Regular Symbol(2wild)'!H$16,"",IF(F67=0,"",IF(OR(F67=$AM$1,F67=$AT$1,F68=$AM$1,F68=$AT$1,F69=$AM$1,F69=$AT$1,F70=$AM$1,F70=$AT$1,F71=$AM$1,F71=$AT$1),0,1)))</f>
        <v>1</v>
      </c>
      <c r="AY67" s="344" t="str">
        <f>IF($A67&gt;='FG1125way_Regular Symbol(2wild)'!D$16,"",IF(B67=0,"",IF(OR(B67=$AM$1,B67=$AZ$1,B68=$AM$1,B68=$AZ$1,B69=$AM$1,B69=$AZ$1),0,1)))</f>
        <v/>
      </c>
      <c r="AZ67" s="344">
        <f>IF($A67&gt;='FG1125way_Regular Symbol(2wild)'!E$16,"",IF(C67=0,"",IF(OR(C67=$AM$1,C67=$AZ$1,C68=$AM$1,C68=$AZ$1,C69=$AM$1,C69=$AZ$1),0,1)))</f>
        <v>1</v>
      </c>
      <c r="BA67" s="3" t="str">
        <f>IF($A67&gt;='FG1125way_Regular Symbol(2wild)'!F$16,"",IF(D67=0,"",IF(OR(D67=$AM$1,D67=$AZ$1,D68=$AM$1,D68=$AZ$1,D69=$AM$1,D69=$AZ$1,D70=$AM$1,D70=$AZ$1,D71=$AM$1,D71=$AZ$1),0,1)))</f>
        <v/>
      </c>
      <c r="BB67" s="3" t="str">
        <f>IF($A67&gt;='FG1125way_Regular Symbol(2wild)'!G$16,"",IF(E67=0,"",IF(OR(E67=$AM$1,E67=$AZ$1,E68=$AM$1,E68=$AZ$1,E69=$AM$1,E69=$AZ$1,E70=$AM$1,E70=$AZ$1,E71=$AM$1,E71=$AZ$1),0,1)))</f>
        <v/>
      </c>
      <c r="BC67" s="3">
        <f>IF($A67&gt;='FG1125way_Regular Symbol(2wild)'!H$16,"",IF(F67=0,"",IF(OR(F67=$AM$1,F67=$AZ$1,F68=$AM$1,F68=$AZ$1,F69=$AM$1,F69=$AZ$1,F70=$AM$1,F70=$AZ$1,F71=$AM$1,F71=$AZ$1),0,1)))</f>
        <v>1</v>
      </c>
      <c r="BE67" s="344" t="str">
        <f>IF($A67&gt;='FG_576way_Regular Symbol(2wild)'!D$16,"",IF(B67=0,"",IF(OR(B67=$AM$1,B67=$BF$1,B68=$AM$1,B68=$BF$1,B69=$AM$1,B69=$BF$1),0,1)))</f>
        <v/>
      </c>
      <c r="BF67" s="344">
        <f>IF($A67&gt;='FG_576way_Regular Symbol(2wild)'!E$16,"",IF(C67=0,"",IF(OR(C67=$AM$1,C67=$BF$1,C68=$AM$1,C68=$BF$1,C69=$AM$1,C69=$BF$1),0,1)))</f>
        <v>1</v>
      </c>
      <c r="BG67" s="3" t="str">
        <f>IF($A67&gt;='FG_576way_Regular Symbol(2wild)'!F$16,"",IF(D67=0,"",IF(OR(D67=$AM$1,D67=$BF$1,D68=$AM$1,D68=$BF$1,D69=$AM$1,D69=$BF$1,D70=$AM$1,D70=$BF$1,D71=$AM$1,D71=$BF$1),0,1)))</f>
        <v/>
      </c>
      <c r="BH67" s="3" t="str">
        <f>IF($A67&gt;='FG_576way_Regular Symbol(2wild)'!G$16,"",IF(E67=0,"",IF(OR(E67=$AM$1,E67=$BF$1,E68=$AM$1,E68=$BF$1,E69=$AM$1,E69=$BF$1,E70=$AM$1,E70=$BF$1,E71=$AM$1,E71=$BF$1),0,1)))</f>
        <v/>
      </c>
      <c r="BI67" s="3">
        <f>IF($A67&gt;='FG_576way_Regular Symbol(2wild)'!H$16,"",IF(F67=0,"",IF(OR(F67=$AM$1,F67=$BF$1,F68=$AM$1,F68=$BF$1,F69=$AM$1,F69=$BF$1,F70=$AM$1,F70=$BF$1,F71=$AM$1,F71=$BF$1),0,1)))</f>
        <v>1</v>
      </c>
      <c r="BK67" s="344" t="str">
        <f>IF($A67&gt;='FG_576way_Regular Symbol(2wild)'!D$16,"",IF(B67=0,"",IF(OR(B67=$AM$1,B67=$BL$1,B68=$AM$1,B68=$BL$1,B69=$AM$1,B69=$BL$1),0,1)))</f>
        <v/>
      </c>
      <c r="BL67" s="344">
        <f>IF($A67&gt;='FG_576way_Regular Symbol(2wild)'!E$16,"",IF(C67=0,"",IF(OR(C67=$AM$1,C67=$BL$1,C68=$AM$1,C68=$BL$1,C69=$AM$1,C69=$BL$1),0,1)))</f>
        <v>1</v>
      </c>
      <c r="BM67" s="3" t="str">
        <f>IF($A67&gt;='FG_576way_Regular Symbol(2wild)'!F$16,"",IF(D67=0,"",IF(OR(D67=$AM$1,D67=$BL$1,D68=$AM$1,D68=$BL$1,D69=$AM$1,D69=$BL$1,D70=$AM$1,D70=$BL$1),0,1)))</f>
        <v/>
      </c>
      <c r="BN67" s="3" t="str">
        <f>IF($A67&gt;='FG_576way_Regular Symbol(2wild)'!G$16,"",IF(E67=0,"",IF(OR(E67=$AM$1,E67=$BL$1,E68=$AM$1,E68=$BL$1,E69=$AM$1,E69=$BL$1,E70=$AM$1,E70=$BL$1),0,1)))</f>
        <v/>
      </c>
      <c r="BO67" s="3">
        <f>IF($A67&gt;='FG_576way_Regular Symbol(2wild)'!H$16,"",IF(F67=0,"",IF(OR(F67=$AM$1,F67=$BL$1,F68=$AM$1,F68=$BL$1,F69=$AM$1,F69=$BL$1,F70=$AM$1,F70=$BL$1),0,1)))</f>
        <v>1</v>
      </c>
      <c r="BQ67" s="3" t="str">
        <f>IF($A67&gt;='FG1125way_Regular Symbol(2wild)'!D$16,"",IF(B67=0,"",IF(OR(B67=$BQ$1,B67=$BR$1,B68=$BQ$1,B68=$BR$1,B69=$BQ$1,B69=$BR$1),0,1)))</f>
        <v/>
      </c>
      <c r="BR67" s="3">
        <f>IF($A67&gt;='FG1125way_Regular Symbol(2wild)'!E$16,"",IF(C67=0,"",IF(OR(C67=$BQ$1,C67=$BR$1,C68=$BQ$1,C68=$BR$1,C69=$BQ$1,C69=$BR$1),0,1)))</f>
        <v>1</v>
      </c>
      <c r="BS67" s="3" t="str">
        <f>IF($A67&gt;='FG1125way_Regular Symbol(2wild)'!F$16,"",IF(D67=0,"",IF(OR(D67=$BQ$1,D67=$BR$1,D68=$BQ$1,D68=$BR$1,D69=$BQ$1,D69=$BR$1,D70=$BQ$1,D70=$BR$1,D71=$BQ$1,D71=$BR$1),0,1)))</f>
        <v/>
      </c>
      <c r="BT67" s="3" t="str">
        <f>IF($A67&gt;='FG1125way_Regular Symbol(2wild)'!G$16,"",IF(E67=0,"",IF(OR(E67=$BQ$1,E67=$BR$1,E68=$BQ$1,E68=$BR$1,E69=$BQ$1,E69=$BR$1,E70=$BQ$1,E70=$BR$1,E71=$BQ$1,E71=$BR$1),0,1)))</f>
        <v/>
      </c>
      <c r="BU67" s="3">
        <f>IF($A67&gt;='FG1125way_Regular Symbol(2wild)'!H$16,"",IF(F67=0,"",IF(OR(F67=$BQ$1,F67=$BR$1,F68=$BQ$1,F68=$BR$1,F69=$BQ$1,F69=$BR$1,F70=$BQ$1,F70=$BR$1,F71=$BQ$1,F71=$BR$1),0,1)))</f>
        <v>1</v>
      </c>
      <c r="BW67" s="3" t="str">
        <f>IF($A67&gt;='FG1125way_Regular Symbol(2wild)'!D$16,"",IF(B67=0,"",IF(OR(B67=$BW$1,B68=$BW$1,B69=$BW$1,B67=$BX$1,B68=$BX$1,B69=$BX$1),0,1)))</f>
        <v/>
      </c>
      <c r="BX67" s="3">
        <f>IF($A67&gt;='FG1125way_Regular Symbol(2wild)'!E$16,"",IF(C67=0,"",IF(OR(C67=$BW$1,C68=$BW$1,C69=$BW$1,C67=$BX$1,C68=$BX$1,C69=$BX$1),0,1)))</f>
        <v>0</v>
      </c>
      <c r="BY67" s="3" t="str">
        <f>IF($A67&gt;='FG1125way_Regular Symbol(2wild)'!F$16,"",IF(D67=0,"",IF(OR(D67=$BW$1,D68=$BW$1,D69=$BW$1,D67=$BX$1,D68=$BX$1,D69=$BX$1,D70=$BW$1,D70=$BX$1,D71=$BW$1,D71=$BX$1),0,1)))</f>
        <v/>
      </c>
      <c r="BZ67" s="3" t="str">
        <f>IF($A67&gt;='FG1125way_Regular Symbol(2wild)'!G$16,"",IF(E67=0,"",IF(OR(E67=$BW$1,E68=$BW$1,E69=$BW$1,E67=$BX$1,E68=$BX$1,E69=$BX$1,E70=$BW$1,E70=$BX$1,E71=$BW$1,E71=$BX$1),0,1)))</f>
        <v/>
      </c>
      <c r="CA67" s="3">
        <f>IF($A67&gt;='FG1125way_Regular Symbol(2wild)'!H$16,"",IF(F67=0,"",IF(OR(F67=$BW$1,F68=$BW$1,F69=$BW$1,F67=$BX$1,F68=$BX$1,F69=$BX$1,F70=$BW$1,F70=$BX$1,F71=$BW$1,F71=$BX$1),0,1)))</f>
        <v>0</v>
      </c>
      <c r="CC67" s="3" t="str">
        <f>IF($A67&gt;='FG1125way_Regular Symbol(2wild)'!D$16,"",IF(B67=0,"",IF(OR(B67=$BW$1,B68=$BW$1,B69=$BW$1,B67=$CD$1,B68=$CD$1,B69=$CD$1),0,1)))</f>
        <v/>
      </c>
      <c r="CD67" s="3">
        <f>IF($A67&gt;='FG1125way_Regular Symbol(2wild)'!E$16,"",IF(C67=0,"",IF(OR(C67=$BW$1,C68=$BW$1,C69=$BW$1,C67=$CD$1,C68=$CD$1,C69=$CD$1),0,1)))</f>
        <v>1</v>
      </c>
      <c r="CE67" s="3" t="str">
        <f>IF($A67&gt;='FG1125way_Regular Symbol(2wild)'!F$16,"",IF(D67=0,"",IF(OR(D67=$BW$1,D68=$BW$1,D69=$BW$1,D67=$CD$1,D68=$CD$1,D69=$CD$1,D70=$BW$1,D70=$CD$1,D71=$BW$1,D71=$CD$1),0,1)))</f>
        <v/>
      </c>
      <c r="CF67" s="3" t="str">
        <f>IF($A67&gt;='FG1125way_Regular Symbol(2wild)'!G$16,"",IF(E67=0,"",IF(OR(E67=$BW$1,E68=$BW$1,E69=$BW$1,E67=$CD$1,E68=$CD$1,E69=$CD$1,E70=$BW$1,E70=$CD$1,E71=$BW$1,E71=$CD$1),0,1)))</f>
        <v/>
      </c>
      <c r="CG67" s="3">
        <f>IF($A67&gt;='FG1125way_Regular Symbol(2wild)'!H$16,"",IF(F67=0,"",IF(OR(F67=$BW$1,F68=$BW$1,F69=$BW$1,F67=$CD$1,F68=$CD$1,F69=$CD$1,F70=$BW$1,F70=$CD$1,F71=$BW$1,F71=$CD$1),0,1)))</f>
        <v>0</v>
      </c>
      <c r="CI67" s="3" t="str">
        <f>IF($A67&gt;='FG1125way_Regular Symbol(2wild)'!D$16,"",IF(B67=0,"",IF(OR(B67=$BW$1,B68=$BW$1,B69=$BW$1,B67=$CJ$1,B68=$CJ$1,B69=$CJ$1),0,1)))</f>
        <v/>
      </c>
      <c r="CJ67" s="3">
        <f>IF($A67&gt;='FG1125way_Regular Symbol(2wild)'!E$16,"",IF(C67=0,"",IF(OR(C67=$BW$1,C68=$BW$1,C69=$BW$1,C67=$CJ$1,C68=$CJ$1,C69=$CJ$1),0,1)))</f>
        <v>0</v>
      </c>
      <c r="CK67" s="3" t="str">
        <f>IF($A67&gt;='FG1125way_Regular Symbol(2wild)'!F$16,"",IF(D67=0,"",IF(OR(D67=$BW$1,D68=$BW$1,D69=$BW$1,D67=$CJ$1,D68=$CJ$1,D69=$CJ$1,D70=$BW$1,D70=$CJ$1,D71=$BW$1,D71=$CJ$1),0,1)))</f>
        <v/>
      </c>
      <c r="CL67" s="3" t="str">
        <f>IF($A67&gt;='FG1125way_Regular Symbol(2wild)'!G$16,"",IF(E67=0,"",IF(OR(E67=$BW$1,E68=$BW$1,E69=$BW$1,E67=$CJ$1,E68=$CJ$1,E69=$CJ$1,E70=$BW$1,E70=$CJ$1,E71=$BW$1,E71=$CJ$1),0,1)))</f>
        <v/>
      </c>
      <c r="CM67" s="3">
        <f>IF($A67&gt;='FG1125way_Regular Symbol(2wild)'!H$16,"",IF(F67=0,"",IF(OR(F67=$BW$1,F68=$BW$1,F69=$BW$1,F67=$CJ$1,F68=$CJ$1,F69=$CJ$1,F70=$BW$1,F70=$CJ$1,F71=$BW$1,F71=$CJ$1),0,1)))</f>
        <v>1</v>
      </c>
      <c r="CO67" s="3" t="str">
        <f>IF($A67&gt;='FG1125way_Regular Symbol(2wild)'!D$16,"",IF(B67=0,"",IF(OR(B67=$BW$1,B68=$BW$1,B69=$BW$1,B67=$CP$1,B68=$CP$1,B69=$CP$1),0,1)))</f>
        <v/>
      </c>
      <c r="CP67" s="3">
        <f>IF($A67&gt;='FG1125way_Regular Symbol(2wild)'!E$16,"",IF(C67=0,"",IF(OR(C67=$BW$1,C68=$BW$1,C69=$BW$1,C67=$CP$1,C68=$CP$1,C69=$CP$1),0,1)))</f>
        <v>1</v>
      </c>
      <c r="CQ67" s="3" t="str">
        <f>IF($A67&gt;='FG1125way_Regular Symbol(2wild)'!F$16,"",IF(D67=0,"",IF(OR(D67=$BW$1,D68=$BW$1,D69=$BW$1,D67=$CP$1,D68=$CP$1,D69=$CP$1,D70=$BW$1,D70=$CP$1,D71=$BW$1,D71=$CP$1),0,1)))</f>
        <v/>
      </c>
      <c r="CR67" s="3" t="str">
        <f>IF($A67&gt;='FG1125way_Regular Symbol(2wild)'!G$16,"",IF(E67=0,"",IF(OR(E67=$BW$1,E68=$BW$1,E69=$BW$1,E67=$CP$1,E68=$CP$1,E69=$CP$1,E70=$BW$1,E70=$CP$1,E71=$BW$1,E71=$CP$1),0,1)))</f>
        <v/>
      </c>
      <c r="CS67" s="3">
        <f>IF($A67&gt;='FG1125way_Regular Symbol(2wild)'!H$16,"",IF(F67=0,"",IF(OR(F67=$BW$1,F68=$BW$1,F69=$BW$1,F67=$CP$1,F68=$CP$1,F69=$CP$1,F70=$BW$1,F70=$CP$1,F71=$BW$1,F71=$CP$1),0,1)))</f>
        <v>1</v>
      </c>
      <c r="CU67" s="3" t="str">
        <f>IF($A67&gt;='FG1125way_Regular Symbol(2wild)'!D$16,"",IF(B67=0,"",IF(OR(B67=$BW$1,B68=$BW$1,B69=$BW$1,B67=$CV$1,B68=$CV$1,B69=$CV$1),0,1)))</f>
        <v/>
      </c>
      <c r="CV67" s="3">
        <f>IF($A67&gt;='FG1125way_Regular Symbol(2wild)'!E$16,"",IF(C67=0,"",IF(OR(C67=$BW$1,C68=$BW$1,C69=$BW$1,C67=$CV$1,C68=$CV$1,C69=$CV$1),0,1)))</f>
        <v>1</v>
      </c>
      <c r="CW67" s="3" t="str">
        <f>IF($A67&gt;='FG1125way_Regular Symbol(2wild)'!F$16,"",IF(D67=0,"",IF(OR(D67=$BW$1,D68=$BW$1,D69=$BW$1,D67=$CV$1,D68=$CV$1,D69=$CV$1,D70=$BW$1,D70=$CV$1,D71=$BW$1,D71=$CV$1),0,1)))</f>
        <v/>
      </c>
      <c r="CX67" s="3" t="str">
        <f>IF($A67&gt;='FG1125way_Regular Symbol(2wild)'!G$16,"",IF(E67=0,"",IF(OR(E67=$BW$1,E68=$BW$1,E69=$BW$1,E67=$CV$1,E68=$CV$1,E69=$CV$1,E70=$BW$1,E70=$CV$1,E71=$BW$1,E71=$CV$1),0,1)))</f>
        <v/>
      </c>
      <c r="CY67" s="3">
        <f>IF($A67&gt;='FG1125way_Regular Symbol(2wild)'!H$16,"",IF(F67=0,"",IF(OR(F67=$BW$1,F68=$BW$1,F69=$BW$1,F67=$CV$1,F68=$CV$1,F69=$CV$1,F70=$BW$1,F70=$CV$1,F71=$BW$1,F71=$CV$1),0,1)))</f>
        <v>1</v>
      </c>
    </row>
    <row r="68" spans="1:103">
      <c r="A68" s="337">
        <f>IF('FG_243way_Regular Symbol'!L67="","",'FG_243way_Regular Symbol'!L67)</f>
        <v>64</v>
      </c>
      <c r="B68" s="191" t="str">
        <f>IF('FG_576way_Regular Symbol(2wild)'!Q67="",
IF($A68-'FG_576way_Regular Symbol(2wild)'!D$16&gt;='FG_1125way_RegularＸ_W()'!B$2-1,"",VLOOKUP($A68-'FG_243way_Regular Symbol'!D$16,'FG_576way_Regular Symbol(2wild)'!$P$3:$U$99,'FG_1125way_RegularＸ_W()'!B$3+1,FALSE)),
'FG_576way_Regular Symbol(2wild)'!Q67)</f>
        <v/>
      </c>
      <c r="C68" s="191" t="str">
        <f>IF('FG_576way_Regular Symbol(2wild)'!R67="",
IF($A68-'FG_576way_Regular Symbol(2wild)'!E$16&gt;='FG_1125way_RegularＸ_W()'!C$2-1,"",VLOOKUP($A68-'FG_243way_Regular Symbol'!E$16,'FG_576way_Regular Symbol(2wild)'!$P$3:$U$99,'FG_1125way_RegularＸ_W()'!C$3+1,FALSE)),
'FG_576way_Regular Symbol(2wild)'!R67)</f>
        <v>K</v>
      </c>
      <c r="D68" s="191" t="str">
        <f>IF('FG_576way_Regular Symbol(2wild)'!S67="",
IF($A68-'FG_576way_Regular Symbol(2wild)'!F$16&gt;='FG_1125way_RegularＸ_W()'!D$2-1,"",VLOOKUP($A68-'FG_243way_Regular Symbol'!F$16,'FG_576way_Regular Symbol(2wild)'!$P$3:$U$99,'FG_1125way_RegularＸ_W()'!D$3+1,FALSE)),
'FG_576way_Regular Symbol(2wild)'!S67)</f>
        <v/>
      </c>
      <c r="E68" s="191" t="str">
        <f>IF('FG_576way_Regular Symbol(2wild)'!T67="",
IF($A68-'FG_576way_Regular Symbol(2wild)'!G$16&gt;='FG_1125way_RegularＸ_W()'!E$2-1,"",VLOOKUP($A68-'FG_243way_Regular Symbol'!G$16,'FG_576way_Regular Symbol(2wild)'!$P$3:$U$99,'FG_1125way_RegularＸ_W()'!E$3+1,FALSE)),
'FG_576way_Regular Symbol(2wild)'!T67)</f>
        <v/>
      </c>
      <c r="F68" s="191" t="str">
        <f>IF('FG_576way_Regular Symbol(2wild)'!U67="",
IF($A68-'FG_576way_Regular Symbol(2wild)'!H$16&gt;='FG_1125way_RegularＸ_W()'!F$2-1,"",VLOOKUP($A68-'FG_243way_Regular Symbol'!H$16,'FG_576way_Regular Symbol(2wild)'!$P$3:$U$99,'FG_1125way_RegularＸ_W()'!F$3+1,FALSE)),
'FG_576way_Regular Symbol(2wild)'!U67)</f>
        <v>M5</v>
      </c>
      <c r="N68" s="363">
        <f t="shared" ref="N68:N89" si="2">IF($A68="","",$A68)</f>
        <v>64</v>
      </c>
      <c r="O68" s="344" t="str">
        <f>IF($A68&gt;='FG1125way_Regular Symbol(2wild)'!D$16,"",IF(B68="","",IF(OR(B68=$O$1,B68=$P$1,B69=$O$1,B69=$P$1,B70=$O$1,B70=$P$1),0,1)))</f>
        <v/>
      </c>
      <c r="P68" s="344">
        <f>IF($A68&gt;='FG1125way_Regular Symbol(2wild)'!E$16,"",IF(C68="","",IF(OR(C68=$O$1,C68=$P$1,C69=$O$1,C69=$P$1,C70=$O$1,C70=$P$1),0,1)))</f>
        <v>1</v>
      </c>
      <c r="Q68" s="344" t="str">
        <f>IF($A68&gt;='FG1125way_Regular Symbol(2wild)'!F$16,"",IF(D68="","",IF(OR(D68=$O$1,D68=$P$1,D69=$O$1,D69=$P$1,D70=$O$1,D70=$P$1,D71=$O$1,D71=$P$1,D72=$O$1,D72=$P$1),0,1)))</f>
        <v/>
      </c>
      <c r="R68" s="344" t="str">
        <f>IF($A68&gt;='FG1125way_Regular Symbol(2wild)'!G$16,"",IF(E68="","",IF(OR(E68=$O$1,E68=$P$1,E69=$O$1,E69=$P$1,E70=$O$1,E70=$P$1,E71=$O$1,E71=$P$1,E72=$O$1,E72=$P$1),0,1)))</f>
        <v/>
      </c>
      <c r="S68" s="344">
        <f>IF($A68&gt;='FG1125way_Regular Symbol(2wild)'!H$16,"",IF(F68="","",IF(OR(F68=$O$1,F68=$P$1,F69=$O$1,F69=$P$1,F70=$O$1,F70=$P$1,F71=$O$1,F71=$P$1,F72=$O$1,F72=$P$1),0,1)))</f>
        <v>1</v>
      </c>
      <c r="U68" s="344" t="str">
        <f>IF($A68&gt;='FG1125way_Regular Symbol(2wild)'!D$16,"",IF(B68=0,"",IF(OR(B68=$U$1,B68=$V$1,B69=$U$1,B69=$V$1,B70=$U$1,B70=$V$1),0,1)))</f>
        <v/>
      </c>
      <c r="V68" s="344">
        <f>IF($A68&gt;='FG1125way_Regular Symbol(2wild)'!E$16,"",IF(C68=0,"",IF(OR(C68=$U$1,C68=$V$1,C69=$U$1,C69=$V$1,C70=$U$1,C70=$V$1),0,1)))</f>
        <v>1</v>
      </c>
      <c r="W68" s="3" t="str">
        <f>IF($A68&gt;='FG1125way_Regular Symbol(2wild)'!F$16,"",IF(D68=0,"",IF(OR(D68=$U$1,D68=$V$1,D69=$U$1,D69=$V$1,D70=$U$1,D70=$V$1,D71=$U$1,D71=$V$1,D72=$U$1,D72=$V$1),0,1)))</f>
        <v/>
      </c>
      <c r="X68" s="3" t="str">
        <f>IF($A68&gt;='FG1125way_Regular Symbol(2wild)'!G$16,"",IF(E68=0,"",IF(OR(E68=$U$1,E68=$V$1,E69=$U$1,E69=$V$1,E70=$U$1,E70=$V$1,E71=$U$1,E71=$V$1,E72=$U$1,E72=$V$1),0,1)))</f>
        <v/>
      </c>
      <c r="Y68" s="3">
        <f>IF($A68&gt;='FG1125way_Regular Symbol(2wild)'!H$16,"",IF(F68=0,"",IF(OR(F68=$U$1,F68=$V$1,F69=$U$1,F69=$V$1,F70=$U$1,F70=$V$1,F71=$U$1,F71=$V$1,F72=$U$1,F72=$V$1),0,1)))</f>
        <v>1</v>
      </c>
      <c r="AA68" s="344" t="str">
        <f>IF($A68&gt;='FG1125way_Regular Symbol(2wild)'!D$16,"",IF(B68=0,"",IF(OR(B68=$AA$1,B68=$AB$1,B69=$AA$1,B69=$AB$1,B70=$AA$1,,B70=$AB$1),0,1)))</f>
        <v/>
      </c>
      <c r="AB68" s="344">
        <f>IF($A68&gt;='FG1125way_Regular Symbol(2wild)'!E$16,"",IF(C68=0,"",IF(OR(C68=$AA$1,C68=$AB$1,C69=$AA$1,C69=$AB$1,C70=$AA$1,,C70=$AB$1),0,1)))</f>
        <v>1</v>
      </c>
      <c r="AC68" s="3" t="str">
        <f>IF($A68&gt;='FG1125way_Regular Symbol(2wild)'!F$16,"",IF(D68=0,"",IF(OR(D68=$AA$1,D68=$AB$1,D69=$AA$1,D69=$AB$1,D70=$AA$1,D70=$AB$1,D71=$AA$1,D71=$AB$1,D72=$AA$1,D72=$AB$1),0,1)))</f>
        <v/>
      </c>
      <c r="AD68" s="3" t="str">
        <f>IF($A68&gt;='FG1125way_Regular Symbol(2wild)'!G$16,"",IF(E68=0,"",IF(OR(E68=$AA$1,E68=$AB$1,E69=$AA$1,E69=$AB$1,E70=$AA$1,E70=$AB$1,E71=$AA$1,E71=$AB$1,E72=$AA$1,E72=$AB$1),0,1)))</f>
        <v/>
      </c>
      <c r="AE68" s="3">
        <f>IF($A68&gt;='FG1125way_Regular Symbol(2wild)'!H$16,"",IF(F68=0,"",IF(OR(F68=$AA$1,F68=$AB$1,F69=$AA$1,F69=$AB$1,F70=$AA$1,F70=$AB$1,F71=$AA$1,F71=$AB$1,F72=$AA$1,F72=$AB$1),0,1)))</f>
        <v>0</v>
      </c>
      <c r="AG68" s="344" t="str">
        <f>IF($A68&gt;='FG1125way_Regular Symbol(2wild)'!D$16,"",IF(B68=0,"",IF(OR(B68=$AG$1,B68=$AH$1,B69=$AG$1,B69=$AH$1,B70=$AG$1,B70=$AH$1),0,1)))</f>
        <v/>
      </c>
      <c r="AH68" s="344">
        <f>IF($A68&gt;='FG1125way_Regular Symbol(2wild)'!E$16,"",IF(C68=0,"",IF(OR(C68=$AG$1,C68=$AH$1,C69=$AG$1,C69=$AH$1,C70=$AG$1,C70=$AH$1),0,1)))</f>
        <v>0</v>
      </c>
      <c r="AI68" s="3" t="str">
        <f>IF($A68&gt;='FG1125way_Regular Symbol(2wild)'!F$16,"",IF(D68=0,"",IF(OR(D68=$AG$1,D68=$AH$1,D69=$AG$1,D69=$AH$1,D70=$AG$1,D70=$AH$1,D71=$AG$1,D71=$AH$1,D72=$AG$1,D72=$AH$1),0,1)))</f>
        <v/>
      </c>
      <c r="AJ68" s="3" t="str">
        <f>IF($A68&gt;='FG1125way_Regular Symbol(2wild)'!G$16,"",IF(E68=0,"",IF(OR(E68=$AG$1,E68=$AH$1,E69=$AG$1,E69=$AH$1,E70=$AG$1,E70=$AH$1,E71=$AG$1,E71=$AH$1,E72=$AG$1,E72=$AH$1),0,1)))</f>
        <v/>
      </c>
      <c r="AK68" s="3">
        <f>IF($A68&gt;='FG1125way_Regular Symbol(2wild)'!H$16,"",IF(F68=0,"",IF(OR(F68=$AG$1,F68=$AH$1,F69=$AG$1,F69=$AH$1,F70=$AG$1,F70=$AH$1,F71=$AG$1,F71=$AH$1,F72=$AG$1,F72=$AH$1),0,1)))</f>
        <v>1</v>
      </c>
      <c r="AM68" s="344" t="str">
        <f>IF($A68&gt;='FG1125way_Regular Symbol(2wild)'!D$16,"",IF(B68=0,"",IF(OR(B68=$AM$1,B68=$AN$1,B69=$AM$1,B69=$AN$1,B70=$AM$1,B70=$AN$1),0,1)))</f>
        <v/>
      </c>
      <c r="AN68" s="344">
        <f>IF($A68&gt;='FG1125way_Regular Symbol(2wild)'!E$16,"",IF(C68=0,"",IF(OR(C68=$AM$1,C68=$AN$1,C69=$AM$1,C69=$AN$1,C70=$AM$1,C70=$AN$1),0,1)))</f>
        <v>1</v>
      </c>
      <c r="AO68" s="3" t="str">
        <f>IF($A68&gt;='FG1125way_Regular Symbol(2wild)'!F$16,"",IF(D68=0,"",IF(OR(D68=$AM$1,D68=$AN$1,D69=$AM$1,D69=$AN$1,D70=$AM$1,D70=$AN$1,D71=$AM$1,D71=$AN$1,D72=$AM$1,D72=$AN$1),0,1)))</f>
        <v/>
      </c>
      <c r="AP68" s="3" t="str">
        <f>IF($A68&gt;='FG1125way_Regular Symbol(2wild)'!G$16,"",IF(E68=0,"",IF(OR(E68=$AM$1,E68=$AN$1,E69=$AM$1,E69=$AN$1,E70=$AM$1,E70=$AN$1,E71=$AM$1,E71=$AN$1,E72=$AM$1,E72=$AN$1),0,1)))</f>
        <v/>
      </c>
      <c r="AQ68" s="3">
        <f>IF($A68&gt;='FG1125way_Regular Symbol(2wild)'!H$16,"",IF(F68=0,"",IF(OR(F68=$AM$1,F68=$AN$1,F69=$AM$1,F69=$AN$1,F70=$AM$1,F70=$AN$1,F71=$AM$1,F71=$AN$1,F72=$AM$1,F72=$AN$1),0,1)))</f>
        <v>0</v>
      </c>
      <c r="AS68" s="344" t="str">
        <f>IF($A68&gt;='FG1125way_Regular Symbol(2wild)'!D$16,"",IF(B68=0,"",IF(OR(B68=$AM$1,B68=$AT$1,B69=$AM$1,B69=$AT$1,B70=$AM$1,B70=$AT$1),0,1)))</f>
        <v/>
      </c>
      <c r="AT68" s="344">
        <f>IF($A68&gt;='FG1125way_Regular Symbol(2wild)'!E$16,"",IF(C68=0,"",IF(OR(C68=$AM$1,C68=$AT$1,C69=$AM$1,C69=$AT$1,C70=$AM$1,C70=$AT$1),0,1)))</f>
        <v>1</v>
      </c>
      <c r="AU68" s="3" t="str">
        <f>IF($A68&gt;='FG1125way_Regular Symbol(2wild)'!F$16,"",IF(D68=0,"",IF(OR(D68=$AM$1,D68=$AT$1,D69=$AM$1,D69=$AT$1,D70=$AM$1,D70=$AT$1,D71=$AM$1,D71=$AT$1,D72=$AM$1,D72=$AT$1),0,1)))</f>
        <v/>
      </c>
      <c r="AV68" s="3" t="str">
        <f>IF($A68&gt;='FG1125way_Regular Symbol(2wild)'!G$16,"",IF(E68=0,"",IF(OR(E68=$AM$1,E68=$AT$1,E69=$AM$1,E69=$AT$1,E70=$AM$1,E70=$AT$1,E71=$AM$1,E71=$AT$1,E72=$AM$1,E72=$AT$1),0,1)))</f>
        <v/>
      </c>
      <c r="AW68" s="3">
        <f>IF($A68&gt;='FG1125way_Regular Symbol(2wild)'!H$16,"",IF(F68=0,"",IF(OR(F68=$AM$1,F68=$AT$1,F69=$AM$1,F69=$AT$1,F70=$AM$1,F70=$AT$1,F71=$AM$1,F71=$AT$1,F72=$AM$1,F72=$AT$1),0,1)))</f>
        <v>1</v>
      </c>
      <c r="AY68" s="344" t="str">
        <f>IF($A68&gt;='FG1125way_Regular Symbol(2wild)'!D$16,"",IF(B68=0,"",IF(OR(B68=$AM$1,B68=$AZ$1,B69=$AM$1,B69=$AZ$1,B70=$AM$1,B70=$AZ$1),0,1)))</f>
        <v/>
      </c>
      <c r="AZ68" s="344">
        <f>IF($A68&gt;='FG1125way_Regular Symbol(2wild)'!E$16,"",IF(C68=0,"",IF(OR(C68=$AM$1,C68=$AZ$1,C69=$AM$1,C69=$AZ$1,C70=$AM$1,C70=$AZ$1),0,1)))</f>
        <v>1</v>
      </c>
      <c r="BA68" s="3" t="str">
        <f>IF($A68&gt;='FG1125way_Regular Symbol(2wild)'!F$16,"",IF(D68=0,"",IF(OR(D68=$AM$1,D68=$AZ$1,D69=$AM$1,D69=$AZ$1,D70=$AM$1,D70=$AZ$1,D71=$AM$1,D71=$AZ$1,D72=$AM$1,D72=$AZ$1),0,1)))</f>
        <v/>
      </c>
      <c r="BB68" s="3" t="str">
        <f>IF($A68&gt;='FG1125way_Regular Symbol(2wild)'!G$16,"",IF(E68=0,"",IF(OR(E68=$AM$1,E68=$AZ$1,E69=$AM$1,E69=$AZ$1,E70=$AM$1,E70=$AZ$1,E71=$AM$1,E71=$AZ$1,E72=$AM$1,E72=$AZ$1),0,1)))</f>
        <v/>
      </c>
      <c r="BC68" s="3">
        <f>IF($A68&gt;='FG1125way_Regular Symbol(2wild)'!H$16,"",IF(F68=0,"",IF(OR(F68=$AM$1,F68=$AZ$1,F69=$AM$1,F69=$AZ$1,F70=$AM$1,F70=$AZ$1,F71=$AM$1,F71=$AZ$1,F72=$AM$1,F72=$AZ$1),0,1)))</f>
        <v>1</v>
      </c>
      <c r="BE68" s="344" t="str">
        <f>IF($A68&gt;='FG_576way_Regular Symbol(2wild)'!D$16,"",IF(B68=0,"",IF(OR(B68=$AM$1,B68=$BF$1,B69=$AM$1,B69=$BF$1,B70=$AM$1,B70=$BF$1),0,1)))</f>
        <v/>
      </c>
      <c r="BF68" s="344">
        <f>IF($A68&gt;='FG_576way_Regular Symbol(2wild)'!E$16,"",IF(C68=0,"",IF(OR(C68=$AM$1,C68=$BF$1,C69=$AM$1,C69=$BF$1,C70=$AM$1,C70=$BF$1),0,1)))</f>
        <v>1</v>
      </c>
      <c r="BG68" s="3" t="str">
        <f>IF($A68&gt;='FG_576way_Regular Symbol(2wild)'!F$16,"",IF(D68=0,"",IF(OR(D68=$AM$1,D68=$BF$1,D69=$AM$1,D69=$BF$1,D70=$AM$1,D70=$BF$1,D71=$AM$1,D71=$BF$1,D72=$AM$1,D72=$BF$1),0,1)))</f>
        <v/>
      </c>
      <c r="BH68" s="3" t="str">
        <f>IF($A68&gt;='FG_576way_Regular Symbol(2wild)'!G$16,"",IF(E68=0,"",IF(OR(E68=$AM$1,E68=$BF$1,E69=$AM$1,E69=$BF$1,E70=$AM$1,E70=$BF$1,E71=$AM$1,E71=$BF$1,E72=$AM$1,E72=$BF$1),0,1)))</f>
        <v/>
      </c>
      <c r="BI68" s="3">
        <f>IF($A68&gt;='FG_576way_Regular Symbol(2wild)'!H$16,"",IF(F68=0,"",IF(OR(F68=$AM$1,F68=$BF$1,F69=$AM$1,F69=$BF$1,F70=$AM$1,F70=$BF$1,F71=$AM$1,F71=$BF$1,F72=$AM$1,F72=$BF$1),0,1)))</f>
        <v>1</v>
      </c>
      <c r="BK68" s="344" t="str">
        <f>IF($A68&gt;='FG_576way_Regular Symbol(2wild)'!D$16,"",IF(B68=0,"",IF(OR(B68=$AM$1,B68=$BL$1,B69=$AM$1,B69=$BL$1,B70=$AM$1,B70=$BL$1),0,1)))</f>
        <v/>
      </c>
      <c r="BL68" s="344">
        <f>IF($A68&gt;='FG_576way_Regular Symbol(2wild)'!E$16,"",IF(C68=0,"",IF(OR(C68=$AM$1,C68=$BL$1,C69=$AM$1,C69=$BL$1,C70=$AM$1,C70=$BL$1),0,1)))</f>
        <v>1</v>
      </c>
      <c r="BM68" s="3" t="str">
        <f>IF($A68&gt;='FG_576way_Regular Symbol(2wild)'!F$16,"",IF(D68=0,"",IF(OR(D68=$AM$1,D68=$BL$1,D69=$AM$1,D69=$BL$1,D70=$AM$1,D70=$BL$1,D71=$AM$1,D71=$BL$1),0,1)))</f>
        <v/>
      </c>
      <c r="BN68" s="3" t="str">
        <f>IF($A68&gt;='FG_576way_Regular Symbol(2wild)'!G$16,"",IF(E68=0,"",IF(OR(E68=$AM$1,E68=$BL$1,E69=$AM$1,E69=$BL$1,E70=$AM$1,E70=$BL$1,E71=$AM$1,E71=$BL$1),0,1)))</f>
        <v/>
      </c>
      <c r="BO68" s="3">
        <f>IF($A68&gt;='FG_576way_Regular Symbol(2wild)'!H$16,"",IF(F68=0,"",IF(OR(F68=$AM$1,F68=$BL$1,F69=$AM$1,F69=$BL$1,F70=$AM$1,F70=$BL$1,F71=$AM$1,F71=$BL$1),0,1)))</f>
        <v>1</v>
      </c>
      <c r="BQ68" s="3" t="str">
        <f>IF($A68&gt;='FG1125way_Regular Symbol(2wild)'!D$16,"",IF(B68=0,"",IF(OR(B68=$BQ$1,B68=$BR$1,B69=$BQ$1,B69=$BR$1,B70=$BQ$1,B70=$BR$1),0,1)))</f>
        <v/>
      </c>
      <c r="BR68" s="3">
        <f>IF($A68&gt;='FG1125way_Regular Symbol(2wild)'!E$16,"",IF(C68=0,"",IF(OR(C68=$BQ$1,C68=$BR$1,C69=$BQ$1,C69=$BR$1,C70=$BQ$1,C70=$BR$1),0,1)))</f>
        <v>1</v>
      </c>
      <c r="BS68" s="3" t="str">
        <f>IF($A68&gt;='FG1125way_Regular Symbol(2wild)'!F$16,"",IF(D68=0,"",IF(OR(D68=$BQ$1,D68=$BR$1,D69=$BQ$1,D69=$BR$1,D70=$BQ$1,D70=$BR$1,D71=$BQ$1,D71=$BR$1,D72=$BQ$1,D72=$BR$1),0,1)))</f>
        <v/>
      </c>
      <c r="BT68" s="3" t="str">
        <f>IF($A68&gt;='FG1125way_Regular Symbol(2wild)'!G$16,"",IF(E68=0,"",IF(OR(E68=$BQ$1,E68=$BR$1,E69=$BQ$1,E69=$BR$1,E70=$BQ$1,E70=$BR$1,E71=$BQ$1,E71=$BR$1,E72=$BQ$1,E72=$BR$1),0,1)))</f>
        <v/>
      </c>
      <c r="BU68" s="3">
        <f>IF($A68&gt;='FG1125way_Regular Symbol(2wild)'!H$16,"",IF(F68=0,"",IF(OR(F68=$BQ$1,F68=$BR$1,F69=$BQ$1,F69=$BR$1,F70=$BQ$1,F70=$BR$1,F71=$BQ$1,F71=$BR$1,F72=$BQ$1,F72=$BR$1),0,1)))</f>
        <v>1</v>
      </c>
      <c r="BW68" s="3" t="str">
        <f>IF($A68&gt;='FG1125way_Regular Symbol(2wild)'!D$16,"",IF(B68=0,"",IF(OR(B68=$BW$1,B69=$BW$1,B70=$BW$1,B68=$BX$1,B69=$BX$1,B70=$BX$1),0,1)))</f>
        <v/>
      </c>
      <c r="BX68" s="3">
        <f>IF($A68&gt;='FG1125way_Regular Symbol(2wild)'!E$16,"",IF(C68=0,"",IF(OR(C68=$BW$1,C69=$BW$1,C70=$BW$1,C68=$BX$1,C69=$BX$1,C70=$BX$1),0,1)))</f>
        <v>0</v>
      </c>
      <c r="BY68" s="3" t="str">
        <f>IF($A68&gt;='FG1125way_Regular Symbol(2wild)'!F$16,"",IF(D68=0,"",IF(OR(D68=$BW$1,D69=$BW$1,D70=$BW$1,D68=$BX$1,D69=$BX$1,D70=$BX$1,D71=$BW$1,D71=$BX$1,D72=$BW$1,D72=$BX$1),0,1)))</f>
        <v/>
      </c>
      <c r="BZ68" s="3" t="str">
        <f>IF($A68&gt;='FG1125way_Regular Symbol(2wild)'!G$16,"",IF(E68=0,"",IF(OR(E68=$BW$1,E69=$BW$1,E70=$BW$1,E68=$BX$1,E69=$BX$1,E70=$BX$1,E71=$BW$1,E71=$BX$1,E72=$BW$1,E72=$BX$1),0,1)))</f>
        <v/>
      </c>
      <c r="CA68" s="3">
        <f>IF($A68&gt;='FG1125way_Regular Symbol(2wild)'!H$16,"",IF(F68=0,"",IF(OR(F68=$BW$1,F69=$BW$1,F70=$BW$1,F68=$BX$1,F69=$BX$1,F70=$BX$1,F71=$BW$1,F71=$BX$1,F72=$BW$1,F72=$BX$1),0,1)))</f>
        <v>0</v>
      </c>
      <c r="CC68" s="3" t="str">
        <f>IF($A68&gt;='FG1125way_Regular Symbol(2wild)'!D$16,"",IF(B68=0,"",IF(OR(B68=$BW$1,B69=$BW$1,B70=$BW$1,B68=$CD$1,B69=$CD$1,B70=$CD$1),0,1)))</f>
        <v/>
      </c>
      <c r="CD68" s="3">
        <f>IF($A68&gt;='FG1125way_Regular Symbol(2wild)'!E$16,"",IF(C68=0,"",IF(OR(C68=$BW$1,C69=$BW$1,C70=$BW$1,C68=$CD$1,C69=$CD$1,C70=$CD$1),0,1)))</f>
        <v>0</v>
      </c>
      <c r="CE68" s="3" t="str">
        <f>IF($A68&gt;='FG1125way_Regular Symbol(2wild)'!F$16,"",IF(D68=0,"",IF(OR(D68=$BW$1,D69=$BW$1,D70=$BW$1,D68=$CD$1,D69=$CD$1,D70=$CD$1,D71=$BW$1,D71=$CD$1,D72=$BW$1,D72=$CD$1),0,1)))</f>
        <v/>
      </c>
      <c r="CF68" s="3" t="str">
        <f>IF($A68&gt;='FG1125way_Regular Symbol(2wild)'!G$16,"",IF(E68=0,"",IF(OR(E68=$BW$1,E69=$BW$1,E70=$BW$1,E68=$CD$1,E69=$CD$1,E70=$CD$1,E71=$BW$1,E71=$CD$1,E72=$BW$1,E72=$CD$1),0,1)))</f>
        <v/>
      </c>
      <c r="CG68" s="3">
        <f>IF($A68&gt;='FG1125way_Regular Symbol(2wild)'!H$16,"",IF(F68=0,"",IF(OR(F68=$BW$1,F69=$BW$1,F70=$BW$1,F68=$CD$1,F69=$CD$1,F70=$CD$1,F71=$BW$1,F71=$CD$1,F72=$BW$1,F72=$CD$1),0,1)))</f>
        <v>0</v>
      </c>
      <c r="CI68" s="3" t="str">
        <f>IF($A68&gt;='FG1125way_Regular Symbol(2wild)'!D$16,"",IF(B68=0,"",IF(OR(B68=$BW$1,B69=$BW$1,B70=$BW$1,B68=$CJ$1,B69=$CJ$1,B70=$CJ$1),0,1)))</f>
        <v/>
      </c>
      <c r="CJ68" s="3">
        <f>IF($A68&gt;='FG1125way_Regular Symbol(2wild)'!E$16,"",IF(C68=0,"",IF(OR(C68=$BW$1,C69=$BW$1,C70=$BW$1,C68=$CJ$1,C69=$CJ$1,C70=$CJ$1),0,1)))</f>
        <v>1</v>
      </c>
      <c r="CK68" s="3" t="str">
        <f>IF($A68&gt;='FG1125way_Regular Symbol(2wild)'!F$16,"",IF(D68=0,"",IF(OR(D68=$BW$1,D69=$BW$1,D70=$BW$1,D68=$CJ$1,D69=$CJ$1,D70=$CJ$1,D71=$BW$1,D71=$CJ$1,D72=$BW$1,D72=$CJ$1),0,1)))</f>
        <v/>
      </c>
      <c r="CL68" s="3" t="str">
        <f>IF($A68&gt;='FG1125way_Regular Symbol(2wild)'!G$16,"",IF(E68=0,"",IF(OR(E68=$BW$1,E69=$BW$1,E70=$BW$1,E68=$CJ$1,E69=$CJ$1,E70=$CJ$1,E71=$BW$1,E71=$CJ$1,E72=$BW$1,E72=$CJ$1),0,1)))</f>
        <v/>
      </c>
      <c r="CM68" s="3">
        <f>IF($A68&gt;='FG1125way_Regular Symbol(2wild)'!H$16,"",IF(F68=0,"",IF(OR(F68=$BW$1,F69=$BW$1,F70=$BW$1,F68=$CJ$1,F69=$CJ$1,F70=$CJ$1,F71=$BW$1,F71=$CJ$1,F72=$BW$1,F72=$CJ$1),0,1)))</f>
        <v>1</v>
      </c>
      <c r="CO68" s="3" t="str">
        <f>IF($A68&gt;='FG1125way_Regular Symbol(2wild)'!D$16,"",IF(B68=0,"",IF(OR(B68=$BW$1,B69=$BW$1,B70=$BW$1,B68=$CP$1,B69=$CP$1,B70=$CP$1),0,1)))</f>
        <v/>
      </c>
      <c r="CP68" s="3">
        <f>IF($A68&gt;='FG1125way_Regular Symbol(2wild)'!E$16,"",IF(C68=0,"",IF(OR(C68=$BW$1,C69=$BW$1,C70=$BW$1,C68=$CP$1,C69=$CP$1,C70=$CP$1),0,1)))</f>
        <v>1</v>
      </c>
      <c r="CQ68" s="3" t="str">
        <f>IF($A68&gt;='FG1125way_Regular Symbol(2wild)'!F$16,"",IF(D68=0,"",IF(OR(D68=$BW$1,D69=$BW$1,D70=$BW$1,D68=$CP$1,D69=$CP$1,D70=$CP$1,D71=$BW$1,D71=$CP$1,D72=$BW$1,D72=$CP$1),0,1)))</f>
        <v/>
      </c>
      <c r="CR68" s="3" t="str">
        <f>IF($A68&gt;='FG1125way_Regular Symbol(2wild)'!G$16,"",IF(E68=0,"",IF(OR(E68=$BW$1,E69=$BW$1,E70=$BW$1,E68=$CP$1,E69=$CP$1,E70=$CP$1,E71=$BW$1,E71=$CP$1,E72=$BW$1,E72=$CP$1),0,1)))</f>
        <v/>
      </c>
      <c r="CS68" s="3">
        <f>IF($A68&gt;='FG1125way_Regular Symbol(2wild)'!H$16,"",IF(F68=0,"",IF(OR(F68=$BW$1,F69=$BW$1,F70=$BW$1,F68=$CP$1,F69=$CP$1,F70=$CP$1,F71=$BW$1,F71=$CP$1,F72=$BW$1,F72=$CP$1),0,1)))</f>
        <v>1</v>
      </c>
      <c r="CU68" s="3" t="str">
        <f>IF($A68&gt;='FG1125way_Regular Symbol(2wild)'!D$16,"",IF(B68=0,"",IF(OR(B68=$BW$1,B69=$BW$1,B70=$BW$1,B68=$CV$1,B69=$CV$1,B70=$CV$1),0,1)))</f>
        <v/>
      </c>
      <c r="CV68" s="3">
        <f>IF($A68&gt;='FG1125way_Regular Symbol(2wild)'!E$16,"",IF(C68=0,"",IF(OR(C68=$BW$1,C69=$BW$1,C70=$BW$1,C68=$CV$1,C69=$CV$1,C70=$CV$1),0,1)))</f>
        <v>1</v>
      </c>
      <c r="CW68" s="3" t="str">
        <f>IF($A68&gt;='FG1125way_Regular Symbol(2wild)'!F$16,"",IF(D68=0,"",IF(OR(D68=$BW$1,D69=$BW$1,D70=$BW$1,D68=$CV$1,D69=$CV$1,D70=$CV$1,D71=$BW$1,D71=$CV$1,D72=$BW$1,D72=$CV$1),0,1)))</f>
        <v/>
      </c>
      <c r="CX68" s="3" t="str">
        <f>IF($A68&gt;='FG1125way_Regular Symbol(2wild)'!G$16,"",IF(E68=0,"",IF(OR(E68=$BW$1,E69=$BW$1,E70=$BW$1,E68=$CV$1,E69=$CV$1,E70=$CV$1,E71=$BW$1,E71=$CV$1,E72=$BW$1,E72=$CV$1),0,1)))</f>
        <v/>
      </c>
      <c r="CY68" s="3">
        <f>IF($A68&gt;='FG1125way_Regular Symbol(2wild)'!H$16,"",IF(F68=0,"",IF(OR(F68=$BW$1,F69=$BW$1,F70=$BW$1,F68=$CV$1,F69=$CV$1,F70=$CV$1,F71=$BW$1,F71=$CV$1,F72=$BW$1,F72=$CV$1),0,1)))</f>
        <v>1</v>
      </c>
    </row>
    <row r="69" spans="1:103">
      <c r="A69" s="337">
        <f>IF('FG_243way_Regular Symbol'!L68="","",'FG_243way_Regular Symbol'!L68)</f>
        <v>65</v>
      </c>
      <c r="B69" s="191" t="str">
        <f>IF('FG_576way_Regular Symbol(2wild)'!Q68="",
IF($A69-'FG_576way_Regular Symbol(2wild)'!D$16&gt;='FG_1125way_RegularＸ_W()'!B$2-1,"",VLOOKUP($A69-'FG_243way_Regular Symbol'!D$16,'FG_576way_Regular Symbol(2wild)'!$P$3:$U$99,'FG_1125way_RegularＸ_W()'!B$3+1,FALSE)),
'FG_576way_Regular Symbol(2wild)'!Q68)</f>
        <v/>
      </c>
      <c r="C69" s="191" t="str">
        <f>IF('FG_576way_Regular Symbol(2wild)'!R68="",
IF($A69-'FG_576way_Regular Symbol(2wild)'!E$16&gt;='FG_1125way_RegularＸ_W()'!C$2-1,"",VLOOKUP($A69-'FG_243way_Regular Symbol'!E$16,'FG_576way_Regular Symbol(2wild)'!$P$3:$U$99,'FG_1125way_RegularＸ_W()'!C$3+1,FALSE)),
'FG_576way_Regular Symbol(2wild)'!R68)</f>
        <v>M4</v>
      </c>
      <c r="D69" s="191" t="str">
        <f>IF('FG_576way_Regular Symbol(2wild)'!S68="",
IF($A69-'FG_576way_Regular Symbol(2wild)'!F$16&gt;='FG_1125way_RegularＸ_W()'!D$2-1,"",VLOOKUP($A69-'FG_243way_Regular Symbol'!F$16,'FG_576way_Regular Symbol(2wild)'!$P$3:$U$99,'FG_1125way_RegularＸ_W()'!D$3+1,FALSE)),
'FG_576way_Regular Symbol(2wild)'!S68)</f>
        <v/>
      </c>
      <c r="E69" s="191" t="str">
        <f>IF('FG_576way_Regular Symbol(2wild)'!T68="",
IF($A69-'FG_576way_Regular Symbol(2wild)'!G$16&gt;='FG_1125way_RegularＸ_W()'!E$2-1,"",VLOOKUP($A69-'FG_243way_Regular Symbol'!G$16,'FG_576way_Regular Symbol(2wild)'!$P$3:$U$99,'FG_1125way_RegularＸ_W()'!E$3+1,FALSE)),
'FG_576way_Regular Symbol(2wild)'!T68)</f>
        <v/>
      </c>
      <c r="F69" s="191" t="str">
        <f>IF('FG_576way_Regular Symbol(2wild)'!U68="",
IF($A69-'FG_576way_Regular Symbol(2wild)'!H$16&gt;='FG_1125way_RegularＸ_W()'!F$2-1,"",VLOOKUP($A69-'FG_243way_Regular Symbol'!H$16,'FG_576way_Regular Symbol(2wild)'!$P$3:$U$99,'FG_1125way_RegularＸ_W()'!F$3+1,FALSE)),
'FG_576way_Regular Symbol(2wild)'!U68)</f>
        <v>Q</v>
      </c>
      <c r="N69" s="363">
        <f t="shared" si="2"/>
        <v>65</v>
      </c>
      <c r="O69" s="344" t="str">
        <f>IF($A69&gt;='FG1125way_Regular Symbol(2wild)'!D$16,"",IF(B69="","",IF(OR(B69=$O$1,B69=$P$1,B70=$O$1,B70=$P$1,B71=$O$1,B71=$P$1),0,1)))</f>
        <v/>
      </c>
      <c r="P69" s="344">
        <f>IF($A69&gt;='FG1125way_Regular Symbol(2wild)'!E$16,"",IF(C69="","",IF(OR(C69=$O$1,C69=$P$1,C70=$O$1,C70=$P$1,C71=$O$1,C71=$P$1),0,1)))</f>
        <v>1</v>
      </c>
      <c r="Q69" s="344" t="str">
        <f>IF($A69&gt;='FG1125way_Regular Symbol(2wild)'!F$16,"",IF(D69="","",IF(OR(D69=$O$1,D69=$P$1,D70=$O$1,D70=$P$1,D71=$O$1,D71=$P$1,D72=$O$1,D72=$P$1,D73=$O$1,D73=$P$1),0,1)))</f>
        <v/>
      </c>
      <c r="R69" s="344" t="str">
        <f>IF($A69&gt;='FG1125way_Regular Symbol(2wild)'!G$16,"",IF(E69="","",IF(OR(E69=$O$1,E69=$P$1,E70=$O$1,E70=$P$1,E71=$O$1,E71=$P$1,E72=$O$1,E72=$P$1,E73=$O$1,E73=$P$1),0,1)))</f>
        <v/>
      </c>
      <c r="S69" s="344">
        <f>IF($A69&gt;='FG1125way_Regular Symbol(2wild)'!H$16,"",IF(F69="","",IF(OR(F69=$O$1,F69=$P$1,F70=$O$1,F70=$P$1,F71=$O$1,F71=$P$1,F72=$O$1,F72=$P$1,F73=$O$1,F73=$P$1),0,1)))</f>
        <v>1</v>
      </c>
      <c r="U69" s="344" t="str">
        <f>IF($A69&gt;='FG1125way_Regular Symbol(2wild)'!D$16,"",IF(B69=0,"",IF(OR(B69=$U$1,B69=$V$1,B70=$U$1,B70=$V$1,B71=$U$1,B71=$V$1),0,1)))</f>
        <v/>
      </c>
      <c r="V69" s="344">
        <f>IF($A69&gt;='FG1125way_Regular Symbol(2wild)'!E$16,"",IF(C69=0,"",IF(OR(C69=$U$1,C69=$V$1,C70=$U$1,C70=$V$1,C71=$U$1,C71=$V$1),0,1)))</f>
        <v>1</v>
      </c>
      <c r="W69" s="3" t="str">
        <f>IF($A69&gt;='FG1125way_Regular Symbol(2wild)'!F$16,"",IF(D69=0,"",IF(OR(D69=$U$1,D69=$V$1,D70=$U$1,D70=$V$1,D71=$U$1,D71=$V$1,D72=$U$1,D72=$V$1,D73=$U$1,D73=$V$1),0,1)))</f>
        <v/>
      </c>
      <c r="X69" s="3" t="str">
        <f>IF($A69&gt;='FG1125way_Regular Symbol(2wild)'!G$16,"",IF(E69=0,"",IF(OR(E69=$U$1,E69=$V$1,E70=$U$1,E70=$V$1,E71=$U$1,E71=$V$1,E72=$U$1,E72=$V$1,E73=$U$1,E73=$V$1),0,1)))</f>
        <v/>
      </c>
      <c r="Y69" s="3">
        <f>IF($A69&gt;='FG1125way_Regular Symbol(2wild)'!H$16,"",IF(F69=0,"",IF(OR(F69=$U$1,F69=$V$1,F70=$U$1,F70=$V$1,F71=$U$1,F71=$V$1,F72=$U$1,F72=$V$1,F73=$U$1,F73=$V$1),0,1)))</f>
        <v>1</v>
      </c>
      <c r="AA69" s="344" t="str">
        <f>IF($A69&gt;='FG1125way_Regular Symbol(2wild)'!D$16,"",IF(B69=0,"",IF(OR(B69=$AA$1,B69=$AB$1,B70=$AA$1,B70=$AB$1,B71=$AA$1,,B71=$AB$1),0,1)))</f>
        <v/>
      </c>
      <c r="AB69" s="344">
        <f>IF($A69&gt;='FG1125way_Regular Symbol(2wild)'!E$16,"",IF(C69=0,"",IF(OR(C69=$AA$1,C69=$AB$1,C70=$AA$1,C70=$AB$1,C71=$AA$1,,C71=$AB$1),0,1)))</f>
        <v>1</v>
      </c>
      <c r="AC69" s="3" t="str">
        <f>IF($A69&gt;='FG1125way_Regular Symbol(2wild)'!F$16,"",IF(D69=0,"",IF(OR(D69=$AA$1,D69=$AB$1,D70=$AA$1,D70=$AB$1,D71=$AA$1,D71=$AB$1,D72=$AA$1,D72=$AB$1,D73=$AA$1,D73=$AB$1),0,1)))</f>
        <v/>
      </c>
      <c r="AD69" s="3" t="str">
        <f>IF($A69&gt;='FG1125way_Regular Symbol(2wild)'!G$16,"",IF(E69=0,"",IF(OR(E69=$AA$1,E69=$AB$1,E70=$AA$1,E70=$AB$1,E71=$AA$1,E71=$AB$1,E72=$AA$1,E72=$AB$1,E73=$AA$1,E73=$AB$1),0,1)))</f>
        <v/>
      </c>
      <c r="AE69" s="3">
        <f>IF($A69&gt;='FG1125way_Regular Symbol(2wild)'!H$16,"",IF(F69=0,"",IF(OR(F69=$AA$1,F69=$AB$1,F70=$AA$1,F70=$AB$1,F71=$AA$1,F71=$AB$1,F72=$AA$1,F72=$AB$1,F73=$AA$1,F73=$AB$1),0,1)))</f>
        <v>0</v>
      </c>
      <c r="AG69" s="344" t="str">
        <f>IF($A69&gt;='FG1125way_Regular Symbol(2wild)'!D$16,"",IF(B69=0,"",IF(OR(B69=$AG$1,B69=$AH$1,B70=$AG$1,B70=$AH$1,B71=$AG$1,B71=$AH$1),0,1)))</f>
        <v/>
      </c>
      <c r="AH69" s="344">
        <f>IF($A69&gt;='FG1125way_Regular Symbol(2wild)'!E$16,"",IF(C69=0,"",IF(OR(C69=$AG$1,C69=$AH$1,C70=$AG$1,C70=$AH$1,C71=$AG$1,C71=$AH$1),0,1)))</f>
        <v>0</v>
      </c>
      <c r="AI69" s="3" t="str">
        <f>IF($A69&gt;='FG1125way_Regular Symbol(2wild)'!F$16,"",IF(D69=0,"",IF(OR(D69=$AG$1,D69=$AH$1,D70=$AG$1,D70=$AH$1,D71=$AG$1,D71=$AH$1,D72=$AG$1,D72=$AH$1,D73=$AG$1,D73=$AH$1),0,1)))</f>
        <v/>
      </c>
      <c r="AJ69" s="3" t="str">
        <f>IF($A69&gt;='FG1125way_Regular Symbol(2wild)'!G$16,"",IF(E69=0,"",IF(OR(E69=$AG$1,E69=$AH$1,E70=$AG$1,E70=$AH$1,E71=$AG$1,E71=$AH$1,E72=$AG$1,E72=$AH$1,E73=$AG$1,E73=$AH$1),0,1)))</f>
        <v/>
      </c>
      <c r="AK69" s="3">
        <f>IF($A69&gt;='FG1125way_Regular Symbol(2wild)'!H$16,"",IF(F69=0,"",IF(OR(F69=$AG$1,F69=$AH$1,F70=$AG$1,F70=$AH$1,F71=$AG$1,F71=$AH$1,F72=$AG$1,F72=$AH$1,F73=$AG$1,F73=$AH$1),0,1)))</f>
        <v>1</v>
      </c>
      <c r="AM69" s="344" t="str">
        <f>IF($A69&gt;='FG1125way_Regular Symbol(2wild)'!D$16,"",IF(B69=0,"",IF(OR(B69=$AM$1,B69=$AN$1,B70=$AM$1,B70=$AN$1,B71=$AM$1,B71=$AN$1),0,1)))</f>
        <v/>
      </c>
      <c r="AN69" s="344">
        <f>IF($A69&gt;='FG1125way_Regular Symbol(2wild)'!E$16,"",IF(C69=0,"",IF(OR(C69=$AM$1,C69=$AN$1,C70=$AM$1,C70=$AN$1,C71=$AM$1,C71=$AN$1),0,1)))</f>
        <v>1</v>
      </c>
      <c r="AO69" s="3" t="str">
        <f>IF($A69&gt;='FG1125way_Regular Symbol(2wild)'!F$16,"",IF(D69=0,"",IF(OR(D69=$AM$1,D69=$AN$1,D70=$AM$1,D70=$AN$1,D71=$AM$1,D71=$AN$1,D72=$AM$1,D72=$AN$1,D73=$AM$1,D73=$AN$1),0,1)))</f>
        <v/>
      </c>
      <c r="AP69" s="3" t="str">
        <f>IF($A69&gt;='FG1125way_Regular Symbol(2wild)'!G$16,"",IF(E69=0,"",IF(OR(E69=$AM$1,E69=$AN$1,E70=$AM$1,E70=$AN$1,E71=$AM$1,E71=$AN$1,E72=$AM$1,E72=$AN$1,E73=$AM$1,E73=$AN$1),0,1)))</f>
        <v/>
      </c>
      <c r="AQ69" s="3">
        <f>IF($A69&gt;='FG1125way_Regular Symbol(2wild)'!H$16,"",IF(F69=0,"",IF(OR(F69=$AM$1,F69=$AN$1,F70=$AM$1,F70=$AN$1,F71=$AM$1,F71=$AN$1,F72=$AM$1,F72=$AN$1,F73=$AM$1,F73=$AN$1),0,1)))</f>
        <v>1</v>
      </c>
      <c r="AS69" s="344" t="str">
        <f>IF($A69&gt;='FG1125way_Regular Symbol(2wild)'!D$16,"",IF(B69=0,"",IF(OR(B69=$AM$1,B69=$AT$1,B70=$AM$1,B70=$AT$1,B71=$AM$1,B71=$AT$1),0,1)))</f>
        <v/>
      </c>
      <c r="AT69" s="344">
        <f>IF($A69&gt;='FG1125way_Regular Symbol(2wild)'!E$16,"",IF(C69=0,"",IF(OR(C69=$AM$1,C69=$AT$1,C70=$AM$1,C70=$AT$1,C71=$AM$1,C71=$AT$1),0,1)))</f>
        <v>1</v>
      </c>
      <c r="AU69" s="3" t="str">
        <f>IF($A69&gt;='FG1125way_Regular Symbol(2wild)'!F$16,"",IF(D69=0,"",IF(OR(D69=$AM$1,D69=$AT$1,D70=$AM$1,D70=$AT$1,D71=$AM$1,D71=$AT$1,D72=$AM$1,D72=$AT$1,D73=$AM$1,D73=$AT$1),0,1)))</f>
        <v/>
      </c>
      <c r="AV69" s="3" t="str">
        <f>IF($A69&gt;='FG1125way_Regular Symbol(2wild)'!G$16,"",IF(E69=0,"",IF(OR(E69=$AM$1,E69=$AT$1,E70=$AM$1,E70=$AT$1,E71=$AM$1,E71=$AT$1,E72=$AM$1,E72=$AT$1,E73=$AM$1,E73=$AT$1),0,1)))</f>
        <v/>
      </c>
      <c r="AW69" s="3">
        <f>IF($A69&gt;='FG1125way_Regular Symbol(2wild)'!H$16,"",IF(F69=0,"",IF(OR(F69=$AM$1,F69=$AT$1,F70=$AM$1,F70=$AT$1,F71=$AM$1,F71=$AT$1,F72=$AM$1,F72=$AT$1,F73=$AM$1,F73=$AT$1),0,1)))</f>
        <v>1</v>
      </c>
      <c r="AY69" s="344" t="str">
        <f>IF($A69&gt;='FG1125way_Regular Symbol(2wild)'!D$16,"",IF(B69=0,"",IF(OR(B69=$AM$1,B69=$AZ$1,B70=$AM$1,B70=$AZ$1,B71=$AM$1,B71=$AZ$1),0,1)))</f>
        <v/>
      </c>
      <c r="AZ69" s="344">
        <f>IF($A69&gt;='FG1125way_Regular Symbol(2wild)'!E$16,"",IF(C69=0,"",IF(OR(C69=$AM$1,C69=$AZ$1,C70=$AM$1,C70=$AZ$1,C71=$AM$1,C71=$AZ$1),0,1)))</f>
        <v>1</v>
      </c>
      <c r="BA69" s="3" t="str">
        <f>IF($A69&gt;='FG1125way_Regular Symbol(2wild)'!F$16,"",IF(D69=0,"",IF(OR(D69=$AM$1,D69=$AZ$1,D70=$AM$1,D70=$AZ$1,D71=$AM$1,D71=$AZ$1,D72=$AM$1,D72=$AZ$1,D73=$AM$1,D73=$AZ$1),0,1)))</f>
        <v/>
      </c>
      <c r="BB69" s="3" t="str">
        <f>IF($A69&gt;='FG1125way_Regular Symbol(2wild)'!G$16,"",IF(E69=0,"",IF(OR(E69=$AM$1,E69=$AZ$1,E70=$AM$1,E70=$AZ$1,E71=$AM$1,E71=$AZ$1,E72=$AM$1,E72=$AZ$1,E73=$AM$1,E73=$AZ$1),0,1)))</f>
        <v/>
      </c>
      <c r="BC69" s="3">
        <f>IF($A69&gt;='FG1125way_Regular Symbol(2wild)'!H$16,"",IF(F69=0,"",IF(OR(F69=$AM$1,F69=$AZ$1,F70=$AM$1,F70=$AZ$1,F71=$AM$1,F71=$AZ$1,F72=$AM$1,F72=$AZ$1,F73=$AM$1,F73=$AZ$1),0,1)))</f>
        <v>1</v>
      </c>
      <c r="BE69" s="344" t="str">
        <f>IF($A69&gt;='FG_576way_Regular Symbol(2wild)'!D$16,"",IF(B69=0,"",IF(OR(B69=$AM$1,B69=$BF$1,B70=$AM$1,B70=$BF$1,B71=$AM$1,B71=$BF$1),0,1)))</f>
        <v/>
      </c>
      <c r="BF69" s="344">
        <f>IF($A69&gt;='FG_576way_Regular Symbol(2wild)'!E$16,"",IF(C69=0,"",IF(OR(C69=$AM$1,C69=$BF$1,C70=$AM$1,C70=$BF$1,C71=$AM$1,C71=$BF$1),0,1)))</f>
        <v>1</v>
      </c>
      <c r="BG69" s="3" t="str">
        <f>IF($A69&gt;='FG_576way_Regular Symbol(2wild)'!F$16,"",IF(D69=0,"",IF(OR(D69=$AM$1,D69=$BF$1,D70=$AM$1,D70=$BF$1,D71=$AM$1,D71=$BF$1,D72=$AM$1,D72=$BF$1,D73=$AM$1,D73=$BF$1),0,1)))</f>
        <v/>
      </c>
      <c r="BH69" s="3" t="str">
        <f>IF($A69&gt;='FG_576way_Regular Symbol(2wild)'!G$16,"",IF(E69=0,"",IF(OR(E69=$AM$1,E69=$BF$1,E70=$AM$1,E70=$BF$1,E71=$AM$1,E71=$BF$1,E72=$AM$1,E72=$BF$1,E73=$AM$1,E73=$BF$1),0,1)))</f>
        <v/>
      </c>
      <c r="BI69" s="3">
        <f>IF($A69&gt;='FG_576way_Regular Symbol(2wild)'!H$16,"",IF(F69=0,"",IF(OR(F69=$AM$1,F69=$BF$1,F70=$AM$1,F70=$BF$1,F71=$AM$1,F71=$BF$1,F72=$AM$1,F72=$BF$1,F73=$AM$1,F73=$BF$1),0,1)))</f>
        <v>1</v>
      </c>
      <c r="BK69" s="344" t="str">
        <f>IF($A69&gt;='FG_576way_Regular Symbol(2wild)'!D$16,"",IF(B69=0,"",IF(OR(B69=$AM$1,B69=$BL$1,B70=$AM$1,B70=$BL$1,B71=$AM$1,B71=$BL$1),0,1)))</f>
        <v/>
      </c>
      <c r="BL69" s="344">
        <f>IF($A69&gt;='FG_576way_Regular Symbol(2wild)'!E$16,"",IF(C69=0,"",IF(OR(C69=$AM$1,C69=$BL$1,C70=$AM$1,C70=$BL$1,C71=$AM$1,C71=$BL$1),0,1)))</f>
        <v>1</v>
      </c>
      <c r="BM69" s="3" t="str">
        <f>IF($A69&gt;='FG_576way_Regular Symbol(2wild)'!F$16,"",IF(D69=0,"",IF(OR(D69=$AM$1,D69=$BL$1,D70=$AM$1,D70=$BL$1,D71=$AM$1,D71=$BL$1,D72=$AM$1,D72=$BL$1),0,1)))</f>
        <v/>
      </c>
      <c r="BN69" s="3" t="str">
        <f>IF($A69&gt;='FG_576way_Regular Symbol(2wild)'!G$16,"",IF(E69=0,"",IF(OR(E69=$AM$1,E69=$BL$1,E70=$AM$1,E70=$BL$1,E71=$AM$1,E71=$BL$1,E72=$AM$1,E72=$BL$1),0,1)))</f>
        <v/>
      </c>
      <c r="BO69" s="3">
        <f>IF($A69&gt;='FG_576way_Regular Symbol(2wild)'!H$16,"",IF(F69=0,"",IF(OR(F69=$AM$1,F69=$BL$1,F70=$AM$1,F70=$BL$1,F71=$AM$1,F71=$BL$1,F72=$AM$1,F72=$BL$1),0,1)))</f>
        <v>1</v>
      </c>
      <c r="BQ69" s="3" t="str">
        <f>IF($A69&gt;='FG1125way_Regular Symbol(2wild)'!D$16,"",IF(B69=0,"",IF(OR(B69=$BQ$1,B69=$BR$1,B70=$BQ$1,B70=$BR$1,B71=$BQ$1,B71=$BR$1),0,1)))</f>
        <v/>
      </c>
      <c r="BR69" s="3">
        <f>IF($A69&gt;='FG1125way_Regular Symbol(2wild)'!E$16,"",IF(C69=0,"",IF(OR(C69=$BQ$1,C69=$BR$1,C70=$BQ$1,C70=$BR$1,C71=$BQ$1,C71=$BR$1),0,1)))</f>
        <v>0</v>
      </c>
      <c r="BS69" s="3" t="str">
        <f>IF($A69&gt;='FG1125way_Regular Symbol(2wild)'!F$16,"",IF(D69=0,"",IF(OR(D69=$BQ$1,D69=$BR$1,D70=$BQ$1,D70=$BR$1,D71=$BQ$1,D71=$BR$1,D72=$BQ$1,D72=$BR$1,D73=$BQ$1,D73=$BR$1),0,1)))</f>
        <v/>
      </c>
      <c r="BT69" s="3" t="str">
        <f>IF($A69&gt;='FG1125way_Regular Symbol(2wild)'!G$16,"",IF(E69=0,"",IF(OR(E69=$BQ$1,E69=$BR$1,E70=$BQ$1,E70=$BR$1,E71=$BQ$1,E71=$BR$1,E72=$BQ$1,E72=$BR$1,E73=$BQ$1,E73=$BR$1),0,1)))</f>
        <v/>
      </c>
      <c r="BU69" s="3">
        <f>IF($A69&gt;='FG1125way_Regular Symbol(2wild)'!H$16,"",IF(F69=0,"",IF(OR(F69=$BQ$1,F69=$BR$1,F70=$BQ$1,F70=$BR$1,F71=$BQ$1,F71=$BR$1,F72=$BQ$1,F72=$BR$1,F73=$BQ$1,F73=$BR$1),0,1)))</f>
        <v>1</v>
      </c>
      <c r="BW69" s="3" t="str">
        <f>IF($A69&gt;='FG1125way_Regular Symbol(2wild)'!D$16,"",IF(B69=0,"",IF(OR(B69=$BW$1,B70=$BW$1,B71=$BW$1,B69=$BX$1,B70=$BX$1,B71=$BX$1),0,1)))</f>
        <v/>
      </c>
      <c r="BX69" s="3">
        <f>IF($A69&gt;='FG1125way_Regular Symbol(2wild)'!E$16,"",IF(C69=0,"",IF(OR(C69=$BW$1,C70=$BW$1,C71=$BW$1,C69=$BX$1,C70=$BX$1,C71=$BX$1),0,1)))</f>
        <v>1</v>
      </c>
      <c r="BY69" s="3" t="str">
        <f>IF($A69&gt;='FG1125way_Regular Symbol(2wild)'!F$16,"",IF(D69=0,"",IF(OR(D69=$BW$1,D70=$BW$1,D71=$BW$1,D69=$BX$1,D70=$BX$1,D71=$BX$1,D72=$BW$1,D72=$BX$1,D73=$BW$1,D73=$BX$1),0,1)))</f>
        <v/>
      </c>
      <c r="BZ69" s="3" t="str">
        <f>IF($A69&gt;='FG1125way_Regular Symbol(2wild)'!G$16,"",IF(E69=0,"",IF(OR(E69=$BW$1,E70=$BW$1,E71=$BW$1,E69=$BX$1,E70=$BX$1,E71=$BX$1,E72=$BW$1,E72=$BX$1,E73=$BW$1,E73=$BX$1),0,1)))</f>
        <v/>
      </c>
      <c r="CA69" s="3">
        <f>IF($A69&gt;='FG1125way_Regular Symbol(2wild)'!H$16,"",IF(F69=0,"",IF(OR(F69=$BW$1,F70=$BW$1,F71=$BW$1,F69=$BX$1,F70=$BX$1,F71=$BX$1,F72=$BW$1,F72=$BX$1,F73=$BW$1,F73=$BX$1),0,1)))</f>
        <v>0</v>
      </c>
      <c r="CC69" s="3" t="str">
        <f>IF($A69&gt;='FG1125way_Regular Symbol(2wild)'!D$16,"",IF(B69=0,"",IF(OR(B69=$BW$1,B70=$BW$1,B71=$BW$1,B69=$CD$1,B70=$CD$1,B71=$CD$1),0,1)))</f>
        <v/>
      </c>
      <c r="CD69" s="3">
        <f>IF($A69&gt;='FG1125way_Regular Symbol(2wild)'!E$16,"",IF(C69=0,"",IF(OR(C69=$BW$1,C70=$BW$1,C71=$BW$1,C69=$CD$1,C70=$CD$1,C71=$CD$1),0,1)))</f>
        <v>0</v>
      </c>
      <c r="CE69" s="3" t="str">
        <f>IF($A69&gt;='FG1125way_Regular Symbol(2wild)'!F$16,"",IF(D69=0,"",IF(OR(D69=$BW$1,D70=$BW$1,D71=$BW$1,D69=$CD$1,D70=$CD$1,D71=$CD$1,D72=$BW$1,D72=$CD$1,D73=$BW$1,D73=$CD$1),0,1)))</f>
        <v/>
      </c>
      <c r="CF69" s="3" t="str">
        <f>IF($A69&gt;='FG1125way_Regular Symbol(2wild)'!G$16,"",IF(E69=0,"",IF(OR(E69=$BW$1,E70=$BW$1,E71=$BW$1,E69=$CD$1,E70=$CD$1,E71=$CD$1,E72=$BW$1,E72=$CD$1,E73=$BW$1,E73=$CD$1),0,1)))</f>
        <v/>
      </c>
      <c r="CG69" s="3">
        <f>IF($A69&gt;='FG1125way_Regular Symbol(2wild)'!H$16,"",IF(F69=0,"",IF(OR(F69=$BW$1,F70=$BW$1,F71=$BW$1,F69=$CD$1,F70=$CD$1,F71=$CD$1,F72=$BW$1,F72=$CD$1,F73=$BW$1,F73=$CD$1),0,1)))</f>
        <v>0</v>
      </c>
      <c r="CI69" s="3" t="str">
        <f>IF($A69&gt;='FG1125way_Regular Symbol(2wild)'!D$16,"",IF(B69=0,"",IF(OR(B69=$BW$1,B70=$BW$1,B71=$BW$1,B69=$CJ$1,B70=$CJ$1,B71=$CJ$1),0,1)))</f>
        <v/>
      </c>
      <c r="CJ69" s="3">
        <f>IF($A69&gt;='FG1125way_Regular Symbol(2wild)'!E$16,"",IF(C69=0,"",IF(OR(C69=$BW$1,C70=$BW$1,C71=$BW$1,C69=$CJ$1,C70=$CJ$1,C71=$CJ$1),0,1)))</f>
        <v>1</v>
      </c>
      <c r="CK69" s="3" t="str">
        <f>IF($A69&gt;='FG1125way_Regular Symbol(2wild)'!F$16,"",IF(D69=0,"",IF(OR(D69=$BW$1,D70=$BW$1,D71=$BW$1,D69=$CJ$1,D70=$CJ$1,D71=$CJ$1,D72=$BW$1,D72=$CJ$1,D73=$BW$1,D73=$CJ$1),0,1)))</f>
        <v/>
      </c>
      <c r="CL69" s="3" t="str">
        <f>IF($A69&gt;='FG1125way_Regular Symbol(2wild)'!G$16,"",IF(E69=0,"",IF(OR(E69=$BW$1,E70=$BW$1,E71=$BW$1,E69=$CJ$1,E70=$CJ$1,E71=$CJ$1,E72=$BW$1,E72=$CJ$1,E73=$BW$1,E73=$CJ$1),0,1)))</f>
        <v/>
      </c>
      <c r="CM69" s="3">
        <f>IF($A69&gt;='FG1125way_Regular Symbol(2wild)'!H$16,"",IF(F69=0,"",IF(OR(F69=$BW$1,F70=$BW$1,F71=$BW$1,F69=$CJ$1,F70=$CJ$1,F71=$CJ$1,F72=$BW$1,F72=$CJ$1,F73=$BW$1,F73=$CJ$1),0,1)))</f>
        <v>1</v>
      </c>
      <c r="CO69" s="3" t="str">
        <f>IF($A69&gt;='FG1125way_Regular Symbol(2wild)'!D$16,"",IF(B69=0,"",IF(OR(B69=$BW$1,B70=$BW$1,B71=$BW$1,B69=$CP$1,B70=$CP$1,B71=$CP$1),0,1)))</f>
        <v/>
      </c>
      <c r="CP69" s="3">
        <f>IF($A69&gt;='FG1125way_Regular Symbol(2wild)'!E$16,"",IF(C69=0,"",IF(OR(C69=$BW$1,C70=$BW$1,C71=$BW$1,C69=$CP$1,C70=$CP$1,C71=$CP$1),0,1)))</f>
        <v>1</v>
      </c>
      <c r="CQ69" s="3" t="str">
        <f>IF($A69&gt;='FG1125way_Regular Symbol(2wild)'!F$16,"",IF(D69=0,"",IF(OR(D69=$BW$1,D70=$BW$1,D71=$BW$1,D69=$CP$1,D70=$CP$1,D71=$CP$1,D72=$BW$1,D72=$CP$1,D73=$BW$1,D73=$CP$1),0,1)))</f>
        <v/>
      </c>
      <c r="CR69" s="3" t="str">
        <f>IF($A69&gt;='FG1125way_Regular Symbol(2wild)'!G$16,"",IF(E69=0,"",IF(OR(E69=$BW$1,E70=$BW$1,E71=$BW$1,E69=$CP$1,E70=$CP$1,E71=$CP$1,E72=$BW$1,E72=$CP$1,E73=$BW$1,E73=$CP$1),0,1)))</f>
        <v/>
      </c>
      <c r="CS69" s="3">
        <f>IF($A69&gt;='FG1125way_Regular Symbol(2wild)'!H$16,"",IF(F69=0,"",IF(OR(F69=$BW$1,F70=$BW$1,F71=$BW$1,F69=$CP$1,F70=$CP$1,F71=$CP$1,F72=$BW$1,F72=$CP$1,F73=$BW$1,F73=$CP$1),0,1)))</f>
        <v>0</v>
      </c>
      <c r="CU69" s="3" t="str">
        <f>IF($A69&gt;='FG1125way_Regular Symbol(2wild)'!D$16,"",IF(B69=0,"",IF(OR(B69=$BW$1,B70=$BW$1,B71=$BW$1,B69=$CV$1,B70=$CV$1,B71=$CV$1),0,1)))</f>
        <v/>
      </c>
      <c r="CV69" s="3">
        <f>IF($A69&gt;='FG1125way_Regular Symbol(2wild)'!E$16,"",IF(C69=0,"",IF(OR(C69=$BW$1,C70=$BW$1,C71=$BW$1,C69=$CV$1,C70=$CV$1,C71=$CV$1),0,1)))</f>
        <v>1</v>
      </c>
      <c r="CW69" s="3" t="str">
        <f>IF($A69&gt;='FG1125way_Regular Symbol(2wild)'!F$16,"",IF(D69=0,"",IF(OR(D69=$BW$1,D70=$BW$1,D71=$BW$1,D69=$CV$1,D70=$CV$1,D71=$CV$1,D72=$BW$1,D72=$CV$1,D73=$BW$1,D73=$CV$1),0,1)))</f>
        <v/>
      </c>
      <c r="CX69" s="3" t="str">
        <f>IF($A69&gt;='FG1125way_Regular Symbol(2wild)'!G$16,"",IF(E69=0,"",IF(OR(E69=$BW$1,E70=$BW$1,E71=$BW$1,E69=$CV$1,E70=$CV$1,E71=$CV$1,E72=$BW$1,E72=$CV$1,E73=$BW$1,E73=$CV$1),0,1)))</f>
        <v/>
      </c>
      <c r="CY69" s="3">
        <f>IF($A69&gt;='FG1125way_Regular Symbol(2wild)'!H$16,"",IF(F69=0,"",IF(OR(F69=$BW$1,F70=$BW$1,F71=$BW$1,F69=$CV$1,F70=$CV$1,F71=$CV$1,F72=$BW$1,F72=$CV$1,F73=$BW$1,F73=$CV$1),0,1)))</f>
        <v>1</v>
      </c>
    </row>
    <row r="70" spans="1:103">
      <c r="A70" s="337">
        <f>IF('FG_243way_Regular Symbol'!L69="","",'FG_243way_Regular Symbol'!L69)</f>
        <v>66</v>
      </c>
      <c r="B70" s="191" t="str">
        <f>IF('FG_576way_Regular Symbol(2wild)'!Q69="",
IF($A70-'FG_576way_Regular Symbol(2wild)'!D$16&gt;='FG_1125way_RegularＸ_W()'!B$2-1,"",VLOOKUP($A70-'FG_243way_Regular Symbol'!D$16,'FG_576way_Regular Symbol(2wild)'!$P$3:$U$99,'FG_1125way_RegularＸ_W()'!B$3+1,FALSE)),
'FG_576way_Regular Symbol(2wild)'!Q69)</f>
        <v/>
      </c>
      <c r="C70" s="191" t="str">
        <f>IF('FG_576way_Regular Symbol(2wild)'!R69="",
IF($A70-'FG_576way_Regular Symbol(2wild)'!E$16&gt;='FG_1125way_RegularＸ_W()'!C$2-1,"",VLOOKUP($A70-'FG_243way_Regular Symbol'!E$16,'FG_576way_Regular Symbol(2wild)'!$P$3:$U$99,'FG_1125way_RegularＸ_W()'!C$3+1,FALSE)),
'FG_576way_Regular Symbol(2wild)'!R69)</f>
        <v>Q</v>
      </c>
      <c r="D70" s="191" t="str">
        <f>IF('FG_576way_Regular Symbol(2wild)'!S69="",
IF($A70-'FG_576way_Regular Symbol(2wild)'!F$16&gt;='FG_1125way_RegularＸ_W()'!D$2-1,"",VLOOKUP($A70-'FG_243way_Regular Symbol'!F$16,'FG_576way_Regular Symbol(2wild)'!$P$3:$U$99,'FG_1125way_RegularＸ_W()'!D$3+1,FALSE)),
'FG_576way_Regular Symbol(2wild)'!S69)</f>
        <v/>
      </c>
      <c r="E70" s="191" t="str">
        <f>IF('FG_576way_Regular Symbol(2wild)'!T69="",
IF($A70-'FG_576way_Regular Symbol(2wild)'!G$16&gt;='FG_1125way_RegularＸ_W()'!E$2-1,"",VLOOKUP($A70-'FG_243way_Regular Symbol'!G$16,'FG_576way_Regular Symbol(2wild)'!$P$3:$U$99,'FG_1125way_RegularＸ_W()'!E$3+1,FALSE)),
'FG_576way_Regular Symbol(2wild)'!T69)</f>
        <v/>
      </c>
      <c r="F70" s="191" t="str">
        <f>IF('FG_576way_Regular Symbol(2wild)'!U69="",
IF($A70-'FG_576way_Regular Symbol(2wild)'!H$16&gt;='FG_1125way_RegularＸ_W()'!F$2-1,"",VLOOKUP($A70-'FG_243way_Regular Symbol'!H$16,'FG_576way_Regular Symbol(2wild)'!$P$3:$U$99,'FG_1125way_RegularＸ_W()'!F$3+1,FALSE)),
'FG_576way_Regular Symbol(2wild)'!U69)</f>
        <v>K</v>
      </c>
      <c r="N70" s="363">
        <f t="shared" si="2"/>
        <v>66</v>
      </c>
      <c r="O70" s="344" t="str">
        <f>IF($A70&gt;='FG1125way_Regular Symbol(2wild)'!D$16,"",IF(B70="","",IF(OR(B70=$O$1,B70=$P$1,B71=$O$1,B71=$P$1,B72=$O$1,B72=$P$1),0,1)))</f>
        <v/>
      </c>
      <c r="P70" s="344">
        <f>IF($A70&gt;='FG1125way_Regular Symbol(2wild)'!E$16,"",IF(C70="","",IF(OR(C70=$O$1,C70=$P$1,C71=$O$1,C71=$P$1,C72=$O$1,C72=$P$1),0,1)))</f>
        <v>1</v>
      </c>
      <c r="Q70" s="344" t="str">
        <f>IF($A70&gt;='FG1125way_Regular Symbol(2wild)'!F$16,"",IF(D70="","",IF(OR(D70=$O$1,D70=$P$1,D71=$O$1,D71=$P$1,D72=$O$1,D72=$P$1,D73=$O$1,D73=$P$1,D74=$O$1,D74=$P$1),0,1)))</f>
        <v/>
      </c>
      <c r="R70" s="344" t="str">
        <f>IF($A70&gt;='FG1125way_Regular Symbol(2wild)'!G$16,"",IF(E70="","",IF(OR(E70=$O$1,E70=$P$1,E71=$O$1,E71=$P$1,E72=$O$1,E72=$P$1,E73=$O$1,E73=$P$1,E74=$O$1,E74=$P$1),0,1)))</f>
        <v/>
      </c>
      <c r="S70" s="344">
        <f>IF($A70&gt;='FG1125way_Regular Symbol(2wild)'!H$16,"",IF(F70="","",IF(OR(F70=$O$1,F70=$P$1,F71=$O$1,F71=$P$1,F72=$O$1,F72=$P$1,F73=$O$1,F73=$P$1,F74=$O$1,F74=$P$1),0,1)))</f>
        <v>1</v>
      </c>
      <c r="U70" s="344" t="str">
        <f>IF($A70&gt;='FG1125way_Regular Symbol(2wild)'!D$16,"",IF(B70=0,"",IF(OR(B70=$U$1,B70=$V$1,B71=$U$1,B71=$V$1,B72=$U$1,B72=$V$1),0,1)))</f>
        <v/>
      </c>
      <c r="V70" s="344">
        <f>IF($A70&gt;='FG1125way_Regular Symbol(2wild)'!E$16,"",IF(C70=0,"",IF(OR(C70=$U$1,C70=$V$1,C71=$U$1,C71=$V$1,C72=$U$1,C72=$V$1),0,1)))</f>
        <v>1</v>
      </c>
      <c r="W70" s="3" t="str">
        <f>IF($A70&gt;='FG1125way_Regular Symbol(2wild)'!F$16,"",IF(D70=0,"",IF(OR(D70=$U$1,D70=$V$1,D71=$U$1,D71=$V$1,D72=$U$1,D72=$V$1,D73=$U$1,D73=$V$1,D74=$U$1,D74=$V$1),0,1)))</f>
        <v/>
      </c>
      <c r="X70" s="3" t="str">
        <f>IF($A70&gt;='FG1125way_Regular Symbol(2wild)'!G$16,"",IF(E70=0,"",IF(OR(E70=$U$1,E70=$V$1,E71=$U$1,E71=$V$1,E72=$U$1,E72=$V$1,E73=$U$1,E73=$V$1,E74=$U$1,E74=$V$1),0,1)))</f>
        <v/>
      </c>
      <c r="Y70" s="3">
        <f>IF($A70&gt;='FG1125way_Regular Symbol(2wild)'!H$16,"",IF(F70=0,"",IF(OR(F70=$U$1,F70=$V$1,F71=$U$1,F71=$V$1,F72=$U$1,F72=$V$1,F73=$U$1,F73=$V$1,F74=$U$1,F74=$V$1),0,1)))</f>
        <v>1</v>
      </c>
      <c r="AA70" s="344" t="str">
        <f>IF($A70&gt;='FG1125way_Regular Symbol(2wild)'!D$16,"",IF(B70=0,"",IF(OR(B70=$AA$1,B70=$AB$1,B71=$AA$1,B71=$AB$1,B72=$AA$1,,B72=$AB$1),0,1)))</f>
        <v/>
      </c>
      <c r="AB70" s="344">
        <f>IF($A70&gt;='FG1125way_Regular Symbol(2wild)'!E$16,"",IF(C70=0,"",IF(OR(C70=$AA$1,C70=$AB$1,C71=$AA$1,C71=$AB$1,C72=$AA$1,,C72=$AB$1),0,1)))</f>
        <v>1</v>
      </c>
      <c r="AC70" s="3" t="str">
        <f>IF($A70&gt;='FG1125way_Regular Symbol(2wild)'!F$16,"",IF(D70=0,"",IF(OR(D70=$AA$1,D70=$AB$1,D71=$AA$1,D71=$AB$1,D72=$AA$1,D72=$AB$1,D73=$AA$1,D73=$AB$1,D74=$AA$1,D74=$AB$1),0,1)))</f>
        <v/>
      </c>
      <c r="AD70" s="3" t="str">
        <f>IF($A70&gt;='FG1125way_Regular Symbol(2wild)'!G$16,"",IF(E70=0,"",IF(OR(E70=$AA$1,E70=$AB$1,E71=$AA$1,E71=$AB$1,E72=$AA$1,E72=$AB$1,E73=$AA$1,E73=$AB$1,E74=$AA$1,E74=$AB$1),0,1)))</f>
        <v/>
      </c>
      <c r="AE70" s="3">
        <f>IF($A70&gt;='FG1125way_Regular Symbol(2wild)'!H$16,"",IF(F70=0,"",IF(OR(F70=$AA$1,F70=$AB$1,F71=$AA$1,F71=$AB$1,F72=$AA$1,F72=$AB$1,F73=$AA$1,F73=$AB$1,F74=$AA$1,F74=$AB$1),0,1)))</f>
        <v>0</v>
      </c>
      <c r="AG70" s="344" t="str">
        <f>IF($A70&gt;='FG1125way_Regular Symbol(2wild)'!D$16,"",IF(B70=0,"",IF(OR(B70=$AG$1,B70=$AH$1,B71=$AG$1,B71=$AH$1,B72=$AG$1,B72=$AH$1),0,1)))</f>
        <v/>
      </c>
      <c r="AH70" s="344">
        <f>IF($A70&gt;='FG1125way_Regular Symbol(2wild)'!E$16,"",IF(C70=0,"",IF(OR(C70=$AG$1,C70=$AH$1,C71=$AG$1,C71=$AH$1,C72=$AG$1,C72=$AH$1),0,1)))</f>
        <v>1</v>
      </c>
      <c r="AI70" s="3" t="str">
        <f>IF($A70&gt;='FG1125way_Regular Symbol(2wild)'!F$16,"",IF(D70=0,"",IF(OR(D70=$AG$1,D70=$AH$1,D71=$AG$1,D71=$AH$1,D72=$AG$1,D72=$AH$1,D73=$AG$1,D73=$AH$1,D74=$AG$1,D74=$AH$1),0,1)))</f>
        <v/>
      </c>
      <c r="AJ70" s="3" t="str">
        <f>IF($A70&gt;='FG1125way_Regular Symbol(2wild)'!G$16,"",IF(E70=0,"",IF(OR(E70=$AG$1,E70=$AH$1,E71=$AG$1,E71=$AH$1,E72=$AG$1,E72=$AH$1,E73=$AG$1,E73=$AH$1,E74=$AG$1,E74=$AH$1),0,1)))</f>
        <v/>
      </c>
      <c r="AK70" s="3">
        <f>IF($A70&gt;='FG1125way_Regular Symbol(2wild)'!H$16,"",IF(F70=0,"",IF(OR(F70=$AG$1,F70=$AH$1,F71=$AG$1,F71=$AH$1,F72=$AG$1,F72=$AH$1,F73=$AG$1,F73=$AH$1,F74=$AG$1,F74=$AH$1),0,1)))</f>
        <v>1</v>
      </c>
      <c r="AM70" s="344" t="str">
        <f>IF($A70&gt;='FG1125way_Regular Symbol(2wild)'!D$16,"",IF(B70=0,"",IF(OR(B70=$AM$1,B70=$AN$1,B71=$AM$1,B71=$AN$1,B72=$AM$1,B72=$AN$1),0,1)))</f>
        <v/>
      </c>
      <c r="AN70" s="344">
        <f>IF($A70&gt;='FG1125way_Regular Symbol(2wild)'!E$16,"",IF(C70=0,"",IF(OR(C70=$AM$1,C70=$AN$1,C71=$AM$1,C71=$AN$1,C72=$AM$1,C72=$AN$1),0,1)))</f>
        <v>0</v>
      </c>
      <c r="AO70" s="3" t="str">
        <f>IF($A70&gt;='FG1125way_Regular Symbol(2wild)'!F$16,"",IF(D70=0,"",IF(OR(D70=$AM$1,D70=$AN$1,D71=$AM$1,D71=$AN$1,D72=$AM$1,D72=$AN$1,D73=$AM$1,D73=$AN$1,D74=$AM$1,D74=$AN$1),0,1)))</f>
        <v/>
      </c>
      <c r="AP70" s="3" t="str">
        <f>IF($A70&gt;='FG1125way_Regular Symbol(2wild)'!G$16,"",IF(E70=0,"",IF(OR(E70=$AM$1,E70=$AN$1,E71=$AM$1,E71=$AN$1,E72=$AM$1,E72=$AN$1,E73=$AM$1,E73=$AN$1,E74=$AM$1,E74=$AN$1),0,1)))</f>
        <v/>
      </c>
      <c r="AQ70" s="3">
        <f>IF($A70&gt;='FG1125way_Regular Symbol(2wild)'!H$16,"",IF(F70=0,"",IF(OR(F70=$AM$1,F70=$AN$1,F71=$AM$1,F71=$AN$1,F72=$AM$1,F72=$AN$1,F73=$AM$1,F73=$AN$1,F74=$AM$1,F74=$AN$1),0,1)))</f>
        <v>1</v>
      </c>
      <c r="AS70" s="344" t="str">
        <f>IF($A70&gt;='FG1125way_Regular Symbol(2wild)'!D$16,"",IF(B70=0,"",IF(OR(B70=$AM$1,B70=$AT$1,B71=$AM$1,B71=$AT$1,B72=$AM$1,B72=$AT$1),0,1)))</f>
        <v/>
      </c>
      <c r="AT70" s="344">
        <f>IF($A70&gt;='FG1125way_Regular Symbol(2wild)'!E$16,"",IF(C70=0,"",IF(OR(C70=$AM$1,C70=$AT$1,C71=$AM$1,C71=$AT$1,C72=$AM$1,C72=$AT$1),0,1)))</f>
        <v>1</v>
      </c>
      <c r="AU70" s="3" t="str">
        <f>IF($A70&gt;='FG1125way_Regular Symbol(2wild)'!F$16,"",IF(D70=0,"",IF(OR(D70=$AM$1,D70=$AT$1,D71=$AM$1,D71=$AT$1,D72=$AM$1,D72=$AT$1,D73=$AM$1,D73=$AT$1,D74=$AM$1,D74=$AT$1),0,1)))</f>
        <v/>
      </c>
      <c r="AV70" s="3" t="str">
        <f>IF($A70&gt;='FG1125way_Regular Symbol(2wild)'!G$16,"",IF(E70=0,"",IF(OR(E70=$AM$1,E70=$AT$1,E71=$AM$1,E71=$AT$1,E72=$AM$1,E72=$AT$1,E73=$AM$1,E73=$AT$1,E74=$AM$1,E74=$AT$1),0,1)))</f>
        <v/>
      </c>
      <c r="AW70" s="3">
        <f>IF($A70&gt;='FG1125way_Regular Symbol(2wild)'!H$16,"",IF(F70=0,"",IF(OR(F70=$AM$1,F70=$AT$1,F71=$AM$1,F71=$AT$1,F72=$AM$1,F72=$AT$1,F73=$AM$1,F73=$AT$1,F74=$AM$1,F74=$AT$1),0,1)))</f>
        <v>1</v>
      </c>
      <c r="AY70" s="344" t="str">
        <f>IF($A70&gt;='FG1125way_Regular Symbol(2wild)'!D$16,"",IF(B70=0,"",IF(OR(B70=$AM$1,B70=$AZ$1,B71=$AM$1,B71=$AZ$1,B72=$AM$1,B72=$AZ$1),0,1)))</f>
        <v/>
      </c>
      <c r="AZ70" s="344">
        <f>IF($A70&gt;='FG1125way_Regular Symbol(2wild)'!E$16,"",IF(C70=0,"",IF(OR(C70=$AM$1,C70=$AZ$1,C71=$AM$1,C71=$AZ$1,C72=$AM$1,C72=$AZ$1),0,1)))</f>
        <v>1</v>
      </c>
      <c r="BA70" s="3" t="str">
        <f>IF($A70&gt;='FG1125way_Regular Symbol(2wild)'!F$16,"",IF(D70=0,"",IF(OR(D70=$AM$1,D70=$AZ$1,D71=$AM$1,D71=$AZ$1,D72=$AM$1,D72=$AZ$1,D73=$AM$1,D73=$AZ$1,D74=$AM$1,D74=$AZ$1),0,1)))</f>
        <v/>
      </c>
      <c r="BB70" s="3" t="str">
        <f>IF($A70&gt;='FG1125way_Regular Symbol(2wild)'!G$16,"",IF(E70=0,"",IF(OR(E70=$AM$1,E70=$AZ$1,E71=$AM$1,E71=$AZ$1,E72=$AM$1,E72=$AZ$1,E73=$AM$1,E73=$AZ$1,E74=$AM$1,E74=$AZ$1),0,1)))</f>
        <v/>
      </c>
      <c r="BC70" s="3">
        <f>IF($A70&gt;='FG1125way_Regular Symbol(2wild)'!H$16,"",IF(F70=0,"",IF(OR(F70=$AM$1,F70=$AZ$1,F71=$AM$1,F71=$AZ$1,F72=$AM$1,F72=$AZ$1,F73=$AM$1,F73=$AZ$1,F74=$AM$1,F74=$AZ$1),0,1)))</f>
        <v>1</v>
      </c>
      <c r="BE70" s="344" t="str">
        <f>IF($A70&gt;='FG_576way_Regular Symbol(2wild)'!D$16,"",IF(B70=0,"",IF(OR(B70=$AM$1,B70=$BF$1,B71=$AM$1,B71=$BF$1,B72=$AM$1,B72=$BF$1),0,1)))</f>
        <v/>
      </c>
      <c r="BF70" s="344">
        <f>IF($A70&gt;='FG_576way_Regular Symbol(2wild)'!E$16,"",IF(C70=0,"",IF(OR(C70=$AM$1,C70=$BF$1,C71=$AM$1,C71=$BF$1,C72=$AM$1,C72=$BF$1),0,1)))</f>
        <v>1</v>
      </c>
      <c r="BG70" s="3" t="str">
        <f>IF($A70&gt;='FG_576way_Regular Symbol(2wild)'!F$16,"",IF(D70=0,"",IF(OR(D70=$AM$1,D70=$BF$1,D71=$AM$1,D71=$BF$1,D72=$AM$1,D72=$BF$1,D73=$AM$1,D73=$BF$1,D74=$AM$1,D74=$BF$1),0,1)))</f>
        <v/>
      </c>
      <c r="BH70" s="3" t="str">
        <f>IF($A70&gt;='FG_576way_Regular Symbol(2wild)'!G$16,"",IF(E70=0,"",IF(OR(E70=$AM$1,E70=$BF$1,E71=$AM$1,E71=$BF$1,E72=$AM$1,E72=$BF$1,E73=$AM$1,E73=$BF$1,E74=$AM$1,E74=$BF$1),0,1)))</f>
        <v/>
      </c>
      <c r="BI70" s="3">
        <f>IF($A70&gt;='FG_576way_Regular Symbol(2wild)'!H$16,"",IF(F70=0,"",IF(OR(F70=$AM$1,F70=$BF$1,F71=$AM$1,F71=$BF$1,F72=$AM$1,F72=$BF$1,F73=$AM$1,F73=$BF$1,F74=$AM$1,F74=$BF$1),0,1)))</f>
        <v>1</v>
      </c>
      <c r="BK70" s="344" t="str">
        <f>IF($A70&gt;='FG_576way_Regular Symbol(2wild)'!D$16,"",IF(B70=0,"",IF(OR(B70=$AM$1,B70=$BL$1,B71=$AM$1,B71=$BL$1,B72=$AM$1,B72=$BL$1),0,1)))</f>
        <v/>
      </c>
      <c r="BL70" s="344">
        <f>IF($A70&gt;='FG_576way_Regular Symbol(2wild)'!E$16,"",IF(C70=0,"",IF(OR(C70=$AM$1,C70=$BL$1,C71=$AM$1,C71=$BL$1,C72=$AM$1,C72=$BL$1),0,1)))</f>
        <v>1</v>
      </c>
      <c r="BM70" s="3" t="str">
        <f>IF($A70&gt;='FG_576way_Regular Symbol(2wild)'!F$16,"",IF(D70=0,"",IF(OR(D70=$AM$1,D70=$BL$1,D71=$AM$1,D71=$BL$1,D72=$AM$1,D72=$BL$1,D73=$AM$1,D73=$BL$1),0,1)))</f>
        <v/>
      </c>
      <c r="BN70" s="3" t="str">
        <f>IF($A70&gt;='FG_576way_Regular Symbol(2wild)'!G$16,"",IF(E70=0,"",IF(OR(E70=$AM$1,E70=$BL$1,E71=$AM$1,E71=$BL$1,E72=$AM$1,E72=$BL$1,E73=$AM$1,E73=$BL$1),0,1)))</f>
        <v/>
      </c>
      <c r="BO70" s="3">
        <f>IF($A70&gt;='FG_576way_Regular Symbol(2wild)'!H$16,"",IF(F70=0,"",IF(OR(F70=$AM$1,F70=$BL$1,F71=$AM$1,F71=$BL$1,F72=$AM$1,F72=$BL$1,F73=$AM$1,F73=$BL$1),0,1)))</f>
        <v>1</v>
      </c>
      <c r="BQ70" s="3" t="str">
        <f>IF($A70&gt;='FG1125way_Regular Symbol(2wild)'!D$16,"",IF(B70=0,"",IF(OR(B70=$BQ$1,B70=$BR$1,B71=$BQ$1,B71=$BR$1,B72=$BQ$1,B72=$BR$1),0,1)))</f>
        <v/>
      </c>
      <c r="BR70" s="3">
        <f>IF($A70&gt;='FG1125way_Regular Symbol(2wild)'!E$16,"",IF(C70=0,"",IF(OR(C70=$BQ$1,C70=$BR$1,C71=$BQ$1,C71=$BR$1,C72=$BQ$1,C72=$BR$1),0,1)))</f>
        <v>0</v>
      </c>
      <c r="BS70" s="3" t="str">
        <f>IF($A70&gt;='FG1125way_Regular Symbol(2wild)'!F$16,"",IF(D70=0,"",IF(OR(D70=$BQ$1,D70=$BR$1,D71=$BQ$1,D71=$BR$1,D72=$BQ$1,D72=$BR$1,D73=$BQ$1,D73=$BR$1,D74=$BQ$1,D74=$BR$1),0,1)))</f>
        <v/>
      </c>
      <c r="BT70" s="3" t="str">
        <f>IF($A70&gt;='FG1125way_Regular Symbol(2wild)'!G$16,"",IF(E70=0,"",IF(OR(E70=$BQ$1,E70=$BR$1,E71=$BQ$1,E71=$BR$1,E72=$BQ$1,E72=$BR$1,E73=$BQ$1,E73=$BR$1,E74=$BQ$1,E74=$BR$1),0,1)))</f>
        <v/>
      </c>
      <c r="BU70" s="3">
        <f>IF($A70&gt;='FG1125way_Regular Symbol(2wild)'!H$16,"",IF(F70=0,"",IF(OR(F70=$BQ$1,F70=$BR$1,F71=$BQ$1,F71=$BR$1,F72=$BQ$1,F72=$BR$1,F73=$BQ$1,F73=$BR$1,F74=$BQ$1,F74=$BR$1),0,1)))</f>
        <v>1</v>
      </c>
      <c r="BW70" s="3" t="str">
        <f>IF($A70&gt;='FG1125way_Regular Symbol(2wild)'!D$16,"",IF(B70=0,"",IF(OR(B70=$BW$1,B71=$BW$1,B72=$BW$1,B70=$BX$1,B71=$BX$1,B72=$BX$1),0,1)))</f>
        <v/>
      </c>
      <c r="BX70" s="3">
        <f>IF($A70&gt;='FG1125way_Regular Symbol(2wild)'!E$16,"",IF(C70=0,"",IF(OR(C70=$BW$1,C71=$BW$1,C72=$BW$1,C70=$BX$1,C71=$BX$1,C72=$BX$1),0,1)))</f>
        <v>1</v>
      </c>
      <c r="BY70" s="3" t="str">
        <f>IF($A70&gt;='FG1125way_Regular Symbol(2wild)'!F$16,"",IF(D70=0,"",IF(OR(D70=$BW$1,D71=$BW$1,D72=$BW$1,D70=$BX$1,D71=$BX$1,D72=$BX$1,D73=$BW$1,D73=$BX$1,D74=$BW$1,D74=$BX$1),0,1)))</f>
        <v/>
      </c>
      <c r="BZ70" s="3" t="str">
        <f>IF($A70&gt;='FG1125way_Regular Symbol(2wild)'!G$16,"",IF(E70=0,"",IF(OR(E70=$BW$1,E71=$BW$1,E72=$BW$1,E70=$BX$1,E71=$BX$1,E72=$BX$1,E73=$BW$1,E73=$BX$1,E74=$BW$1,E74=$BX$1),0,1)))</f>
        <v/>
      </c>
      <c r="CA70" s="3">
        <f>IF($A70&gt;='FG1125way_Regular Symbol(2wild)'!H$16,"",IF(F70=0,"",IF(OR(F70=$BW$1,F71=$BW$1,F72=$BW$1,F70=$BX$1,F71=$BX$1,F72=$BX$1,F73=$BW$1,F73=$BX$1,F74=$BW$1,F74=$BX$1),0,1)))</f>
        <v>0</v>
      </c>
      <c r="CC70" s="3" t="str">
        <f>IF($A70&gt;='FG1125way_Regular Symbol(2wild)'!D$16,"",IF(B70=0,"",IF(OR(B70=$BW$1,B71=$BW$1,B72=$BW$1,B70=$CD$1,B71=$CD$1,B72=$CD$1),0,1)))</f>
        <v/>
      </c>
      <c r="CD70" s="3">
        <f>IF($A70&gt;='FG1125way_Regular Symbol(2wild)'!E$16,"",IF(C70=0,"",IF(OR(C70=$BW$1,C71=$BW$1,C72=$BW$1,C70=$CD$1,C71=$CD$1,C72=$CD$1),0,1)))</f>
        <v>0</v>
      </c>
      <c r="CE70" s="3" t="str">
        <f>IF($A70&gt;='FG1125way_Regular Symbol(2wild)'!F$16,"",IF(D70=0,"",IF(OR(D70=$BW$1,D71=$BW$1,D72=$BW$1,D70=$CD$1,D71=$CD$1,D72=$CD$1,D73=$BW$1,D73=$CD$1,D74=$BW$1,D74=$CD$1),0,1)))</f>
        <v/>
      </c>
      <c r="CF70" s="3" t="str">
        <f>IF($A70&gt;='FG1125way_Regular Symbol(2wild)'!G$16,"",IF(E70=0,"",IF(OR(E70=$BW$1,E71=$BW$1,E72=$BW$1,E70=$CD$1,E71=$CD$1,E72=$CD$1,E73=$BW$1,E73=$CD$1,E74=$BW$1,E74=$CD$1),0,1)))</f>
        <v/>
      </c>
      <c r="CG70" s="3">
        <f>IF($A70&gt;='FG1125way_Regular Symbol(2wild)'!H$16,"",IF(F70=0,"",IF(OR(F70=$BW$1,F71=$BW$1,F72=$BW$1,F70=$CD$1,F71=$CD$1,F72=$CD$1,F73=$BW$1,F73=$CD$1,F74=$BW$1,F74=$CD$1),0,1)))</f>
        <v>0</v>
      </c>
      <c r="CI70" s="3" t="str">
        <f>IF($A70&gt;='FG1125way_Regular Symbol(2wild)'!D$16,"",IF(B70=0,"",IF(OR(B70=$BW$1,B71=$BW$1,B72=$BW$1,B70=$CJ$1,B71=$CJ$1,B72=$CJ$1),0,1)))</f>
        <v/>
      </c>
      <c r="CJ70" s="3">
        <f>IF($A70&gt;='FG1125way_Regular Symbol(2wild)'!E$16,"",IF(C70=0,"",IF(OR(C70=$BW$1,C71=$BW$1,C72=$BW$1,C70=$CJ$1,C71=$CJ$1,C72=$CJ$1),0,1)))</f>
        <v>1</v>
      </c>
      <c r="CK70" s="3" t="str">
        <f>IF($A70&gt;='FG1125way_Regular Symbol(2wild)'!F$16,"",IF(D70=0,"",IF(OR(D70=$BW$1,D71=$BW$1,D72=$BW$1,D70=$CJ$1,D71=$CJ$1,D72=$CJ$1,D73=$BW$1,D73=$CJ$1,D74=$BW$1,D74=$CJ$1),0,1)))</f>
        <v/>
      </c>
      <c r="CL70" s="3" t="str">
        <f>IF($A70&gt;='FG1125way_Regular Symbol(2wild)'!G$16,"",IF(E70=0,"",IF(OR(E70=$BW$1,E71=$BW$1,E72=$BW$1,E70=$CJ$1,E71=$CJ$1,E72=$CJ$1,E73=$BW$1,E73=$CJ$1,E74=$BW$1,E74=$CJ$1),0,1)))</f>
        <v/>
      </c>
      <c r="CM70" s="3">
        <f>IF($A70&gt;='FG1125way_Regular Symbol(2wild)'!H$16,"",IF(F70=0,"",IF(OR(F70=$BW$1,F71=$BW$1,F72=$BW$1,F70=$CJ$1,F71=$CJ$1,F72=$CJ$1,F73=$BW$1,F73=$CJ$1,F74=$BW$1,F74=$CJ$1),0,1)))</f>
        <v>1</v>
      </c>
      <c r="CO70" s="3" t="str">
        <f>IF($A70&gt;='FG1125way_Regular Symbol(2wild)'!D$16,"",IF(B70=0,"",IF(OR(B70=$BW$1,B71=$BW$1,B72=$BW$1,B70=$CP$1,B71=$CP$1,B72=$CP$1),0,1)))</f>
        <v/>
      </c>
      <c r="CP70" s="3">
        <f>IF($A70&gt;='FG1125way_Regular Symbol(2wild)'!E$16,"",IF(C70=0,"",IF(OR(C70=$BW$1,C71=$BW$1,C72=$BW$1,C70=$CP$1,C71=$CP$1,C72=$CP$1),0,1)))</f>
        <v>1</v>
      </c>
      <c r="CQ70" s="3" t="str">
        <f>IF($A70&gt;='FG1125way_Regular Symbol(2wild)'!F$16,"",IF(D70=0,"",IF(OR(D70=$BW$1,D71=$BW$1,D72=$BW$1,D70=$CP$1,D71=$CP$1,D72=$CP$1,D73=$BW$1,D73=$CP$1,D74=$BW$1,D74=$CP$1),0,1)))</f>
        <v/>
      </c>
      <c r="CR70" s="3" t="str">
        <f>IF($A70&gt;='FG1125way_Regular Symbol(2wild)'!G$16,"",IF(E70=0,"",IF(OR(E70=$BW$1,E71=$BW$1,E72=$BW$1,E70=$CP$1,E71=$CP$1,E72=$CP$1,E73=$BW$1,E73=$CP$1,E74=$BW$1,E74=$CP$1),0,1)))</f>
        <v/>
      </c>
      <c r="CS70" s="3">
        <f>IF($A70&gt;='FG1125way_Regular Symbol(2wild)'!H$16,"",IF(F70=0,"",IF(OR(F70=$BW$1,F71=$BW$1,F72=$BW$1,F70=$CP$1,F71=$CP$1,F72=$CP$1,F73=$BW$1,F73=$CP$1,F74=$BW$1,F74=$CP$1),0,1)))</f>
        <v>0</v>
      </c>
      <c r="CU70" s="3" t="str">
        <f>IF($A70&gt;='FG1125way_Regular Symbol(2wild)'!D$16,"",IF(B70=0,"",IF(OR(B70=$BW$1,B71=$BW$1,B72=$BW$1,B70=$CV$1,B71=$CV$1,B72=$CV$1),0,1)))</f>
        <v/>
      </c>
      <c r="CV70" s="3">
        <f>IF($A70&gt;='FG1125way_Regular Symbol(2wild)'!E$16,"",IF(C70=0,"",IF(OR(C70=$BW$1,C71=$BW$1,C72=$BW$1,C70=$CV$1,C71=$CV$1,C72=$CV$1),0,1)))</f>
        <v>1</v>
      </c>
      <c r="CW70" s="3" t="str">
        <f>IF($A70&gt;='FG1125way_Regular Symbol(2wild)'!F$16,"",IF(D70=0,"",IF(OR(D70=$BW$1,D71=$BW$1,D72=$BW$1,D70=$CV$1,D71=$CV$1,D72=$CV$1,D73=$BW$1,D73=$CV$1,D74=$BW$1,D74=$CV$1),0,1)))</f>
        <v/>
      </c>
      <c r="CX70" s="3" t="str">
        <f>IF($A70&gt;='FG1125way_Regular Symbol(2wild)'!G$16,"",IF(E70=0,"",IF(OR(E70=$BW$1,E71=$BW$1,E72=$BW$1,E70=$CV$1,E71=$CV$1,E72=$CV$1,E73=$BW$1,E73=$CV$1,E74=$BW$1,E74=$CV$1),0,1)))</f>
        <v/>
      </c>
      <c r="CY70" s="3">
        <f>IF($A70&gt;='FG1125way_Regular Symbol(2wild)'!H$16,"",IF(F70=0,"",IF(OR(F70=$BW$1,F71=$BW$1,F72=$BW$1,F70=$CV$1,F71=$CV$1,F72=$CV$1,F73=$BW$1,F73=$CV$1,F74=$BW$1,F74=$CV$1),0,1)))</f>
        <v>1</v>
      </c>
    </row>
    <row r="71" spans="1:103">
      <c r="A71" s="337">
        <f>IF('FG_243way_Regular Symbol'!L70="","",'FG_243way_Regular Symbol'!L70)</f>
        <v>67</v>
      </c>
      <c r="B71" s="191" t="str">
        <f>IF('FG_576way_Regular Symbol(2wild)'!Q70="",
IF($A71-'FG_576way_Regular Symbol(2wild)'!D$16&gt;='FG_1125way_RegularＸ_W()'!B$2-1,"",VLOOKUP($A71-'FG_243way_Regular Symbol'!D$16,'FG_576way_Regular Symbol(2wild)'!$P$3:$U$99,'FG_1125way_RegularＸ_W()'!B$3+1,FALSE)),
'FG_576way_Regular Symbol(2wild)'!Q70)</f>
        <v/>
      </c>
      <c r="C71" s="191" t="str">
        <f>IF('FG_576way_Regular Symbol(2wild)'!R70="",
IF($A71-'FG_576way_Regular Symbol(2wild)'!E$16&gt;='FG_1125way_RegularＸ_W()'!C$2-1,"",VLOOKUP($A71-'FG_243way_Regular Symbol'!E$16,'FG_576way_Regular Symbol(2wild)'!$P$3:$U$99,'FG_1125way_RegularＸ_W()'!C$3+1,FALSE)),
'FG_576way_Regular Symbol(2wild)'!R70)</f>
        <v>A</v>
      </c>
      <c r="D71" s="191" t="str">
        <f>IF('FG_576way_Regular Symbol(2wild)'!S70="",
IF($A71-'FG_576way_Regular Symbol(2wild)'!F$16&gt;='FG_1125way_RegularＸ_W()'!D$2-1,"",VLOOKUP($A71-'FG_243way_Regular Symbol'!F$16,'FG_576way_Regular Symbol(2wild)'!$P$3:$U$99,'FG_1125way_RegularＸ_W()'!D$3+1,FALSE)),
'FG_576way_Regular Symbol(2wild)'!S70)</f>
        <v/>
      </c>
      <c r="E71" s="191" t="str">
        <f>IF('FG_576way_Regular Symbol(2wild)'!T70="",
IF($A71-'FG_576way_Regular Symbol(2wild)'!G$16&gt;='FG_1125way_RegularＸ_W()'!E$2-1,"",VLOOKUP($A71-'FG_243way_Regular Symbol'!G$16,'FG_576way_Regular Symbol(2wild)'!$P$3:$U$99,'FG_1125way_RegularＸ_W()'!E$3+1,FALSE)),
'FG_576way_Regular Symbol(2wild)'!T70)</f>
        <v/>
      </c>
      <c r="F71" s="191" t="str">
        <f>IF('FG_576way_Regular Symbol(2wild)'!U70="",
IF($A71-'FG_576way_Regular Symbol(2wild)'!H$16&gt;='FG_1125way_RegularＸ_W()'!F$2-1,"",VLOOKUP($A71-'FG_243way_Regular Symbol'!H$16,'FG_576way_Regular Symbol(2wild)'!$P$3:$U$99,'FG_1125way_RegularＸ_W()'!F$3+1,FALSE)),
'FG_576way_Regular Symbol(2wild)'!U70)</f>
        <v>M3</v>
      </c>
      <c r="N71" s="363">
        <f t="shared" si="2"/>
        <v>67</v>
      </c>
      <c r="O71" s="344" t="str">
        <f>IF($A71&gt;='FG1125way_Regular Symbol(2wild)'!D$16,"",IF(B71="","",IF(OR(B71=$O$1,B71=$P$1,B72=$O$1,B72=$P$1,B73=$O$1,B73=$P$1),0,1)))</f>
        <v/>
      </c>
      <c r="P71" s="344">
        <f>IF($A71&gt;='FG1125way_Regular Symbol(2wild)'!E$16,"",IF(C71="","",IF(OR(C71=$O$1,C71=$P$1,C72=$O$1,C72=$P$1,C73=$O$1,C73=$P$1),0,1)))</f>
        <v>0</v>
      </c>
      <c r="Q71" s="344" t="str">
        <f>IF($A71&gt;='FG1125way_Regular Symbol(2wild)'!F$16,"",IF(D71="","",IF(OR(D71=$O$1,D71=$P$1,D72=$O$1,D72=$P$1,D73=$O$1,D73=$P$1,D74=$O$1,D74=$P$1,D75=$O$1,D75=$P$1),0,1)))</f>
        <v/>
      </c>
      <c r="R71" s="344" t="str">
        <f>IF($A71&gt;='FG1125way_Regular Symbol(2wild)'!G$16,"",IF(E71="","",IF(OR(E71=$O$1,E71=$P$1,E72=$O$1,E72=$P$1,E73=$O$1,E73=$P$1,E74=$O$1,E74=$P$1,E75=$O$1,E75=$P$1),0,1)))</f>
        <v/>
      </c>
      <c r="S71" s="344">
        <f>IF($A71&gt;='FG1125way_Regular Symbol(2wild)'!H$16,"",IF(F71="","",IF(OR(F71=$O$1,F71=$P$1,F72=$O$1,F72=$P$1,F73=$O$1,F73=$P$1,F74=$O$1,F74=$P$1,F75=$O$1,F75=$P$1),0,1)))</f>
        <v>1</v>
      </c>
      <c r="U71" s="344" t="str">
        <f>IF($A71&gt;='FG1125way_Regular Symbol(2wild)'!D$16,"",IF(B71=0,"",IF(OR(B71=$U$1,B71=$V$1,B72=$U$1,B72=$V$1,B73=$U$1,B73=$V$1),0,1)))</f>
        <v/>
      </c>
      <c r="V71" s="344">
        <f>IF($A71&gt;='FG1125way_Regular Symbol(2wild)'!E$16,"",IF(C71=0,"",IF(OR(C71=$U$1,C71=$V$1,C72=$U$1,C72=$V$1,C73=$U$1,C73=$V$1),0,1)))</f>
        <v>1</v>
      </c>
      <c r="W71" s="3" t="str">
        <f>IF($A71&gt;='FG1125way_Regular Symbol(2wild)'!F$16,"",IF(D71=0,"",IF(OR(D71=$U$1,D71=$V$1,D72=$U$1,D72=$V$1,D73=$U$1,D73=$V$1,D74=$U$1,D74=$V$1,D75=$U$1,D75=$V$1),0,1)))</f>
        <v/>
      </c>
      <c r="X71" s="3" t="str">
        <f>IF($A71&gt;='FG1125way_Regular Symbol(2wild)'!G$16,"",IF(E71=0,"",IF(OR(E71=$U$1,E71=$V$1,E72=$U$1,E72=$V$1,E73=$U$1,E73=$V$1,E74=$U$1,E74=$V$1,E75=$U$1,E75=$V$1),0,1)))</f>
        <v/>
      </c>
      <c r="Y71" s="3">
        <f>IF($A71&gt;='FG1125way_Regular Symbol(2wild)'!H$16,"",IF(F71=0,"",IF(OR(F71=$U$1,F71=$V$1,F72=$U$1,F72=$V$1,F73=$U$1,F73=$V$1,F74=$U$1,F74=$V$1,F75=$U$1,F75=$V$1),0,1)))</f>
        <v>1</v>
      </c>
      <c r="AA71" s="344" t="str">
        <f>IF($A71&gt;='FG1125way_Regular Symbol(2wild)'!D$16,"",IF(B71=0,"",IF(OR(B71=$AA$1,B71=$AB$1,B72=$AA$1,B72=$AB$1,B73=$AA$1,,B73=$AB$1),0,1)))</f>
        <v/>
      </c>
      <c r="AB71" s="344">
        <f>IF($A71&gt;='FG1125way_Regular Symbol(2wild)'!E$16,"",IF(C71=0,"",IF(OR(C71=$AA$1,C71=$AB$1,C72=$AA$1,C72=$AB$1,C73=$AA$1,,C73=$AB$1),0,1)))</f>
        <v>1</v>
      </c>
      <c r="AC71" s="3" t="str">
        <f>IF($A71&gt;='FG1125way_Regular Symbol(2wild)'!F$16,"",IF(D71=0,"",IF(OR(D71=$AA$1,D71=$AB$1,D72=$AA$1,D72=$AB$1,D73=$AA$1,D73=$AB$1,D74=$AA$1,D74=$AB$1,D75=$AA$1,D75=$AB$1),0,1)))</f>
        <v/>
      </c>
      <c r="AD71" s="3" t="str">
        <f>IF($A71&gt;='FG1125way_Regular Symbol(2wild)'!G$16,"",IF(E71=0,"",IF(OR(E71=$AA$1,E71=$AB$1,E72=$AA$1,E72=$AB$1,E73=$AA$1,E73=$AB$1,E74=$AA$1,E74=$AB$1,E75=$AA$1,E75=$AB$1),0,1)))</f>
        <v/>
      </c>
      <c r="AE71" s="3">
        <f>IF($A71&gt;='FG1125way_Regular Symbol(2wild)'!H$16,"",IF(F71=0,"",IF(OR(F71=$AA$1,F71=$AB$1,F72=$AA$1,F72=$AB$1,F73=$AA$1,F73=$AB$1,F74=$AA$1,F74=$AB$1,F75=$AA$1,F75=$AB$1),0,1)))</f>
        <v>0</v>
      </c>
      <c r="AG71" s="344" t="str">
        <f>IF($A71&gt;='FG1125way_Regular Symbol(2wild)'!D$16,"",IF(B71=0,"",IF(OR(B71=$AG$1,B71=$AH$1,B72=$AG$1,B72=$AH$1,B73=$AG$1,B73=$AH$1),0,1)))</f>
        <v/>
      </c>
      <c r="AH71" s="344">
        <f>IF($A71&gt;='FG1125way_Regular Symbol(2wild)'!E$16,"",IF(C71=0,"",IF(OR(C71=$AG$1,C71=$AH$1,C72=$AG$1,C72=$AH$1,C73=$AG$1,C73=$AH$1),0,1)))</f>
        <v>1</v>
      </c>
      <c r="AI71" s="3" t="str">
        <f>IF($A71&gt;='FG1125way_Regular Symbol(2wild)'!F$16,"",IF(D71=0,"",IF(OR(D71=$AG$1,D71=$AH$1,D72=$AG$1,D72=$AH$1,D73=$AG$1,D73=$AH$1,D74=$AG$1,D74=$AH$1,D75=$AG$1,D75=$AH$1),0,1)))</f>
        <v/>
      </c>
      <c r="AJ71" s="3" t="str">
        <f>IF($A71&gt;='FG1125way_Regular Symbol(2wild)'!G$16,"",IF(E71=0,"",IF(OR(E71=$AG$1,E71=$AH$1,E72=$AG$1,E72=$AH$1,E73=$AG$1,E73=$AH$1,E74=$AG$1,E74=$AH$1,E75=$AG$1,E75=$AH$1),0,1)))</f>
        <v/>
      </c>
      <c r="AK71" s="3">
        <f>IF($A71&gt;='FG1125way_Regular Symbol(2wild)'!H$16,"",IF(F71=0,"",IF(OR(F71=$AG$1,F71=$AH$1,F72=$AG$1,F72=$AH$1,F73=$AG$1,F73=$AH$1,F74=$AG$1,F74=$AH$1,F75=$AG$1,F75=$AH$1),0,1)))</f>
        <v>1</v>
      </c>
      <c r="AM71" s="344" t="str">
        <f>IF($A71&gt;='FG1125way_Regular Symbol(2wild)'!D$16,"",IF(B71=0,"",IF(OR(B71=$AM$1,B71=$AN$1,B72=$AM$1,B72=$AN$1,B73=$AM$1,B73=$AN$1),0,1)))</f>
        <v/>
      </c>
      <c r="AN71" s="344">
        <f>IF($A71&gt;='FG1125way_Regular Symbol(2wild)'!E$16,"",IF(C71=0,"",IF(OR(C71=$AM$1,C71=$AN$1,C72=$AM$1,C72=$AN$1,C73=$AM$1,C73=$AN$1),0,1)))</f>
        <v>0</v>
      </c>
      <c r="AO71" s="3" t="str">
        <f>IF($A71&gt;='FG1125way_Regular Symbol(2wild)'!F$16,"",IF(D71=0,"",IF(OR(D71=$AM$1,D71=$AN$1,D72=$AM$1,D72=$AN$1,D73=$AM$1,D73=$AN$1,D74=$AM$1,D74=$AN$1,D75=$AM$1,D75=$AN$1),0,1)))</f>
        <v/>
      </c>
      <c r="AP71" s="3" t="str">
        <f>IF($A71&gt;='FG1125way_Regular Symbol(2wild)'!G$16,"",IF(E71=0,"",IF(OR(E71=$AM$1,E71=$AN$1,E72=$AM$1,E72=$AN$1,E73=$AM$1,E73=$AN$1,E74=$AM$1,E74=$AN$1,E75=$AM$1,E75=$AN$1),0,1)))</f>
        <v/>
      </c>
      <c r="AQ71" s="3">
        <f>IF($A71&gt;='FG1125way_Regular Symbol(2wild)'!H$16,"",IF(F71=0,"",IF(OR(F71=$AM$1,F71=$AN$1,F72=$AM$1,F72=$AN$1,F73=$AM$1,F73=$AN$1,F74=$AM$1,F74=$AN$1,F75=$AM$1,F75=$AN$1),0,1)))</f>
        <v>1</v>
      </c>
      <c r="AS71" s="344" t="str">
        <f>IF($A71&gt;='FG1125way_Regular Symbol(2wild)'!D$16,"",IF(B71=0,"",IF(OR(B71=$AM$1,B71=$AT$1,B72=$AM$1,B72=$AT$1,B73=$AM$1,B73=$AT$1),0,1)))</f>
        <v/>
      </c>
      <c r="AT71" s="344">
        <f>IF($A71&gt;='FG1125way_Regular Symbol(2wild)'!E$16,"",IF(C71=0,"",IF(OR(C71=$AM$1,C71=$AT$1,C72=$AM$1,C72=$AT$1,C73=$AM$1,C73=$AT$1),0,1)))</f>
        <v>1</v>
      </c>
      <c r="AU71" s="3" t="str">
        <f>IF($A71&gt;='FG1125way_Regular Symbol(2wild)'!F$16,"",IF(D71=0,"",IF(OR(D71=$AM$1,D71=$AT$1,D72=$AM$1,D72=$AT$1,D73=$AM$1,D73=$AT$1,D74=$AM$1,D74=$AT$1,D75=$AM$1,D75=$AT$1),0,1)))</f>
        <v/>
      </c>
      <c r="AV71" s="3" t="str">
        <f>IF($A71&gt;='FG1125way_Regular Symbol(2wild)'!G$16,"",IF(E71=0,"",IF(OR(E71=$AM$1,E71=$AT$1,E72=$AM$1,E72=$AT$1,E73=$AM$1,E73=$AT$1,E74=$AM$1,E74=$AT$1,E75=$AM$1,E75=$AT$1),0,1)))</f>
        <v/>
      </c>
      <c r="AW71" s="3">
        <f>IF($A71&gt;='FG1125way_Regular Symbol(2wild)'!H$16,"",IF(F71=0,"",IF(OR(F71=$AM$1,F71=$AT$1,F72=$AM$1,F72=$AT$1,F73=$AM$1,F73=$AT$1,F74=$AM$1,F74=$AT$1,F75=$AM$1,F75=$AT$1),0,1)))</f>
        <v>1</v>
      </c>
      <c r="AY71" s="344" t="str">
        <f>IF($A71&gt;='FG1125way_Regular Symbol(2wild)'!D$16,"",IF(B71=0,"",IF(OR(B71=$AM$1,B71=$AZ$1,B72=$AM$1,B72=$AZ$1,B73=$AM$1,B73=$AZ$1),0,1)))</f>
        <v/>
      </c>
      <c r="AZ71" s="344">
        <f>IF($A71&gt;='FG1125way_Regular Symbol(2wild)'!E$16,"",IF(C71=0,"",IF(OR(C71=$AM$1,C71=$AZ$1,C72=$AM$1,C72=$AZ$1,C73=$AM$1,C73=$AZ$1),0,1)))</f>
        <v>1</v>
      </c>
      <c r="BA71" s="3" t="str">
        <f>IF($A71&gt;='FG1125way_Regular Symbol(2wild)'!F$16,"",IF(D71=0,"",IF(OR(D71=$AM$1,D71=$AZ$1,D72=$AM$1,D72=$AZ$1,D73=$AM$1,D73=$AZ$1,D74=$AM$1,D74=$AZ$1,D75=$AM$1,D75=$AZ$1),0,1)))</f>
        <v/>
      </c>
      <c r="BB71" s="3" t="str">
        <f>IF($A71&gt;='FG1125way_Regular Symbol(2wild)'!G$16,"",IF(E71=0,"",IF(OR(E71=$AM$1,E71=$AZ$1,E72=$AM$1,E72=$AZ$1,E73=$AM$1,E73=$AZ$1,E74=$AM$1,E74=$AZ$1,E75=$AM$1,E75=$AZ$1),0,1)))</f>
        <v/>
      </c>
      <c r="BC71" s="3">
        <f>IF($A71&gt;='FG1125way_Regular Symbol(2wild)'!H$16,"",IF(F71=0,"",IF(OR(F71=$AM$1,F71=$AZ$1,F72=$AM$1,F72=$AZ$1,F73=$AM$1,F73=$AZ$1,F74=$AM$1,F74=$AZ$1,F75=$AM$1,F75=$AZ$1),0,1)))</f>
        <v>1</v>
      </c>
      <c r="BE71" s="344" t="str">
        <f>IF($A71&gt;='FG_576way_Regular Symbol(2wild)'!D$16,"",IF(B71=0,"",IF(OR(B71=$AM$1,B71=$BF$1,B72=$AM$1,B72=$BF$1,B73=$AM$1,B73=$BF$1),0,1)))</f>
        <v/>
      </c>
      <c r="BF71" s="344">
        <f>IF($A71&gt;='FG_576way_Regular Symbol(2wild)'!E$16,"",IF(C71=0,"",IF(OR(C71=$AM$1,C71=$BF$1,C72=$AM$1,C72=$BF$1,C73=$AM$1,C73=$BF$1),0,1)))</f>
        <v>1</v>
      </c>
      <c r="BG71" s="3" t="str">
        <f>IF($A71&gt;='FG_576way_Regular Symbol(2wild)'!F$16,"",IF(D71=0,"",IF(OR(D71=$AM$1,D71=$BF$1,D72=$AM$1,D72=$BF$1,D73=$AM$1,D73=$BF$1,D74=$AM$1,D74=$BF$1,D75=$AM$1,D75=$BF$1),0,1)))</f>
        <v/>
      </c>
      <c r="BH71" s="3" t="str">
        <f>IF($A71&gt;='FG_576way_Regular Symbol(2wild)'!G$16,"",IF(E71=0,"",IF(OR(E71=$AM$1,E71=$BF$1,E72=$AM$1,E72=$BF$1,E73=$AM$1,E73=$BF$1,E74=$AM$1,E74=$BF$1,E75=$AM$1,E75=$BF$1),0,1)))</f>
        <v/>
      </c>
      <c r="BI71" s="3">
        <f>IF($A71&gt;='FG_576way_Regular Symbol(2wild)'!H$16,"",IF(F71=0,"",IF(OR(F71=$AM$1,F71=$BF$1,F72=$AM$1,F72=$BF$1,F73=$AM$1,F73=$BF$1,F74=$AM$1,F74=$BF$1,F75=$AM$1,F75=$BF$1),0,1)))</f>
        <v>1</v>
      </c>
      <c r="BK71" s="344" t="str">
        <f>IF($A71&gt;='FG_576way_Regular Symbol(2wild)'!D$16,"",IF(B71=0,"",IF(OR(B71=$AM$1,B71=$BL$1,B72=$AM$1,B72=$BL$1,B73=$AM$1,B73=$BL$1),0,1)))</f>
        <v/>
      </c>
      <c r="BL71" s="344">
        <f>IF($A71&gt;='FG_576way_Regular Symbol(2wild)'!E$16,"",IF(C71=0,"",IF(OR(C71=$AM$1,C71=$BL$1,C72=$AM$1,C72=$BL$1,C73=$AM$1,C73=$BL$1),0,1)))</f>
        <v>1</v>
      </c>
      <c r="BM71" s="3" t="str">
        <f>IF($A71&gt;='FG_576way_Regular Symbol(2wild)'!F$16,"",IF(D71=0,"",IF(OR(D71=$AM$1,D71=$BL$1,D72=$AM$1,D72=$BL$1,D73=$AM$1,D73=$BL$1,D74=$AM$1,D74=$BL$1),0,1)))</f>
        <v/>
      </c>
      <c r="BN71" s="3" t="str">
        <f>IF($A71&gt;='FG_576way_Regular Symbol(2wild)'!G$16,"",IF(E71=0,"",IF(OR(E71=$AM$1,E71=$BL$1,E72=$AM$1,E72=$BL$1,E73=$AM$1,E73=$BL$1,E74=$AM$1,E74=$BL$1),0,1)))</f>
        <v/>
      </c>
      <c r="BO71" s="3">
        <f>IF($A71&gt;='FG_576way_Regular Symbol(2wild)'!H$16,"",IF(F71=0,"",IF(OR(F71=$AM$1,F71=$BL$1,F72=$AM$1,F72=$BL$1,F73=$AM$1,F73=$BL$1,F74=$AM$1,F74=$BL$1),0,1)))</f>
        <v>1</v>
      </c>
      <c r="BQ71" s="3" t="str">
        <f>IF($A71&gt;='FG1125way_Regular Symbol(2wild)'!D$16,"",IF(B71=0,"",IF(OR(B71=$BQ$1,B71=$BR$1,B72=$BQ$1,B72=$BR$1,B73=$BQ$1,B73=$BR$1),0,1)))</f>
        <v/>
      </c>
      <c r="BR71" s="3">
        <f>IF($A71&gt;='FG1125way_Regular Symbol(2wild)'!E$16,"",IF(C71=0,"",IF(OR(C71=$BQ$1,C71=$BR$1,C72=$BQ$1,C72=$BR$1,C73=$BQ$1,C73=$BR$1),0,1)))</f>
        <v>0</v>
      </c>
      <c r="BS71" s="3" t="str">
        <f>IF($A71&gt;='FG1125way_Regular Symbol(2wild)'!F$16,"",IF(D71=0,"",IF(OR(D71=$BQ$1,D71=$BR$1,D72=$BQ$1,D72=$BR$1,D73=$BQ$1,D73=$BR$1,D74=$BQ$1,D74=$BR$1,D75=$BQ$1,D75=$BR$1),0,1)))</f>
        <v/>
      </c>
      <c r="BT71" s="3" t="str">
        <f>IF($A71&gt;='FG1125way_Regular Symbol(2wild)'!G$16,"",IF(E71=0,"",IF(OR(E71=$BQ$1,E71=$BR$1,E72=$BQ$1,E72=$BR$1,E73=$BQ$1,E73=$BR$1,E74=$BQ$1,E74=$BR$1,E75=$BQ$1,E75=$BR$1),0,1)))</f>
        <v/>
      </c>
      <c r="BU71" s="3">
        <f>IF($A71&gt;='FG1125way_Regular Symbol(2wild)'!H$16,"",IF(F71=0,"",IF(OR(F71=$BQ$1,F71=$BR$1,F72=$BQ$1,F72=$BR$1,F73=$BQ$1,F73=$BR$1,F74=$BQ$1,F74=$BR$1,F75=$BQ$1,F75=$BR$1),0,1)))</f>
        <v>1</v>
      </c>
      <c r="BW71" s="3" t="str">
        <f>IF($A71&gt;='FG1125way_Regular Symbol(2wild)'!D$16,"",IF(B71=0,"",IF(OR(B71=$BW$1,B72=$BW$1,B73=$BW$1,B71=$BX$1,B72=$BX$1,B73=$BX$1),0,1)))</f>
        <v/>
      </c>
      <c r="BX71" s="3">
        <f>IF($A71&gt;='FG1125way_Regular Symbol(2wild)'!E$16,"",IF(C71=0,"",IF(OR(C71=$BW$1,C72=$BW$1,C73=$BW$1,C71=$BX$1,C72=$BX$1,C73=$BX$1),0,1)))</f>
        <v>1</v>
      </c>
      <c r="BY71" s="3" t="str">
        <f>IF($A71&gt;='FG1125way_Regular Symbol(2wild)'!F$16,"",IF(D71=0,"",IF(OR(D71=$BW$1,D72=$BW$1,D73=$BW$1,D71=$BX$1,D72=$BX$1,D73=$BX$1,D74=$BW$1,D74=$BX$1,D75=$BW$1,D75=$BX$1),0,1)))</f>
        <v/>
      </c>
      <c r="BZ71" s="3" t="str">
        <f>IF($A71&gt;='FG1125way_Regular Symbol(2wild)'!G$16,"",IF(E71=0,"",IF(OR(E71=$BW$1,E72=$BW$1,E73=$BW$1,E71=$BX$1,E72=$BX$1,E73=$BX$1,E74=$BW$1,E74=$BX$1,E75=$BW$1,E75=$BX$1),0,1)))</f>
        <v/>
      </c>
      <c r="CA71" s="3">
        <f>IF($A71&gt;='FG1125way_Regular Symbol(2wild)'!H$16,"",IF(F71=0,"",IF(OR(F71=$BW$1,F72=$BW$1,F73=$BW$1,F71=$BX$1,F72=$BX$1,F73=$BX$1,F74=$BW$1,F74=$BX$1,F75=$BW$1,F75=$BX$1),0,1)))</f>
        <v>1</v>
      </c>
      <c r="CC71" s="3" t="str">
        <f>IF($A71&gt;='FG1125way_Regular Symbol(2wild)'!D$16,"",IF(B71=0,"",IF(OR(B71=$BW$1,B72=$BW$1,B73=$BW$1,B71=$CD$1,B72=$CD$1,B73=$CD$1),0,1)))</f>
        <v/>
      </c>
      <c r="CD71" s="3">
        <f>IF($A71&gt;='FG1125way_Regular Symbol(2wild)'!E$16,"",IF(C71=0,"",IF(OR(C71=$BW$1,C72=$BW$1,C73=$BW$1,C71=$CD$1,C72=$CD$1,C73=$CD$1),0,1)))</f>
        <v>1</v>
      </c>
      <c r="CE71" s="3" t="str">
        <f>IF($A71&gt;='FG1125way_Regular Symbol(2wild)'!F$16,"",IF(D71=0,"",IF(OR(D71=$BW$1,D72=$BW$1,D73=$BW$1,D71=$CD$1,D72=$CD$1,D73=$CD$1,D74=$BW$1,D74=$CD$1,D75=$BW$1,D75=$CD$1),0,1)))</f>
        <v/>
      </c>
      <c r="CF71" s="3" t="str">
        <f>IF($A71&gt;='FG1125way_Regular Symbol(2wild)'!G$16,"",IF(E71=0,"",IF(OR(E71=$BW$1,E72=$BW$1,E73=$BW$1,E71=$CD$1,E72=$CD$1,E73=$CD$1,E74=$BW$1,E74=$CD$1,E75=$BW$1,E75=$CD$1),0,1)))</f>
        <v/>
      </c>
      <c r="CG71" s="3">
        <f>IF($A71&gt;='FG1125way_Regular Symbol(2wild)'!H$16,"",IF(F71=0,"",IF(OR(F71=$BW$1,F72=$BW$1,F73=$BW$1,F71=$CD$1,F72=$CD$1,F73=$CD$1,F74=$BW$1,F74=$CD$1,F75=$BW$1,F75=$CD$1),0,1)))</f>
        <v>0</v>
      </c>
      <c r="CI71" s="3" t="str">
        <f>IF($A71&gt;='FG1125way_Regular Symbol(2wild)'!D$16,"",IF(B71=0,"",IF(OR(B71=$BW$1,B72=$BW$1,B73=$BW$1,B71=$CJ$1,B72=$CJ$1,B73=$CJ$1),0,1)))</f>
        <v/>
      </c>
      <c r="CJ71" s="3">
        <f>IF($A71&gt;='FG1125way_Regular Symbol(2wild)'!E$16,"",IF(C71=0,"",IF(OR(C71=$BW$1,C72=$BW$1,C73=$BW$1,C71=$CJ$1,C72=$CJ$1,C73=$CJ$1),0,1)))</f>
        <v>1</v>
      </c>
      <c r="CK71" s="3" t="str">
        <f>IF($A71&gt;='FG1125way_Regular Symbol(2wild)'!F$16,"",IF(D71=0,"",IF(OR(D71=$BW$1,D72=$BW$1,D73=$BW$1,D71=$CJ$1,D72=$CJ$1,D73=$CJ$1,D74=$BW$1,D74=$CJ$1,D75=$BW$1,D75=$CJ$1),0,1)))</f>
        <v/>
      </c>
      <c r="CL71" s="3" t="str">
        <f>IF($A71&gt;='FG1125way_Regular Symbol(2wild)'!G$16,"",IF(E71=0,"",IF(OR(E71=$BW$1,E72=$BW$1,E73=$BW$1,E71=$CJ$1,E72=$CJ$1,E73=$CJ$1,E74=$BW$1,E74=$CJ$1,E75=$BW$1,E75=$CJ$1),0,1)))</f>
        <v/>
      </c>
      <c r="CM71" s="3">
        <f>IF($A71&gt;='FG1125way_Regular Symbol(2wild)'!H$16,"",IF(F71=0,"",IF(OR(F71=$BW$1,F72=$BW$1,F73=$BW$1,F71=$CJ$1,F72=$CJ$1,F73=$CJ$1,F74=$BW$1,F74=$CJ$1,F75=$BW$1,F75=$CJ$1),0,1)))</f>
        <v>1</v>
      </c>
      <c r="CO71" s="3" t="str">
        <f>IF($A71&gt;='FG1125way_Regular Symbol(2wild)'!D$16,"",IF(B71=0,"",IF(OR(B71=$BW$1,B72=$BW$1,B73=$BW$1,B71=$CP$1,B72=$CP$1,B73=$CP$1),0,1)))</f>
        <v/>
      </c>
      <c r="CP71" s="3">
        <f>IF($A71&gt;='FG1125way_Regular Symbol(2wild)'!E$16,"",IF(C71=0,"",IF(OR(C71=$BW$1,C72=$BW$1,C73=$BW$1,C71=$CP$1,C72=$CP$1,C73=$CP$1),0,1)))</f>
        <v>1</v>
      </c>
      <c r="CQ71" s="3" t="str">
        <f>IF($A71&gt;='FG1125way_Regular Symbol(2wild)'!F$16,"",IF(D71=0,"",IF(OR(D71=$BW$1,D72=$BW$1,D73=$BW$1,D71=$CP$1,D72=$CP$1,D73=$CP$1,D74=$BW$1,D74=$CP$1,D75=$BW$1,D75=$CP$1),0,1)))</f>
        <v/>
      </c>
      <c r="CR71" s="3" t="str">
        <f>IF($A71&gt;='FG1125way_Regular Symbol(2wild)'!G$16,"",IF(E71=0,"",IF(OR(E71=$BW$1,E72=$BW$1,E73=$BW$1,E71=$CP$1,E72=$CP$1,E73=$CP$1,E74=$BW$1,E74=$CP$1,E75=$BW$1,E75=$CP$1),0,1)))</f>
        <v/>
      </c>
      <c r="CS71" s="3">
        <f>IF($A71&gt;='FG1125way_Regular Symbol(2wild)'!H$16,"",IF(F71=0,"",IF(OR(F71=$BW$1,F72=$BW$1,F73=$BW$1,F71=$CP$1,F72=$CP$1,F73=$CP$1,F74=$BW$1,F74=$CP$1,F75=$BW$1,F75=$CP$1),0,1)))</f>
        <v>0</v>
      </c>
      <c r="CU71" s="3" t="str">
        <f>IF($A71&gt;='FG1125way_Regular Symbol(2wild)'!D$16,"",IF(B71=0,"",IF(OR(B71=$BW$1,B72=$BW$1,B73=$BW$1,B71=$CV$1,B72=$CV$1,B73=$CV$1),0,1)))</f>
        <v/>
      </c>
      <c r="CV71" s="3">
        <f>IF($A71&gt;='FG1125way_Regular Symbol(2wild)'!E$16,"",IF(C71=0,"",IF(OR(C71=$BW$1,C72=$BW$1,C73=$BW$1,C71=$CV$1,C72=$CV$1,C73=$CV$1),0,1)))</f>
        <v>1</v>
      </c>
      <c r="CW71" s="3" t="str">
        <f>IF($A71&gt;='FG1125way_Regular Symbol(2wild)'!F$16,"",IF(D71=0,"",IF(OR(D71=$BW$1,D72=$BW$1,D73=$BW$1,D71=$CV$1,D72=$CV$1,D73=$CV$1,D74=$BW$1,D74=$CV$1,D75=$BW$1,D75=$CV$1),0,1)))</f>
        <v/>
      </c>
      <c r="CX71" s="3" t="str">
        <f>IF($A71&gt;='FG1125way_Regular Symbol(2wild)'!G$16,"",IF(E71=0,"",IF(OR(E71=$BW$1,E72=$BW$1,E73=$BW$1,E71=$CV$1,E72=$CV$1,E73=$CV$1,E74=$BW$1,E74=$CV$1,E75=$BW$1,E75=$CV$1),0,1)))</f>
        <v/>
      </c>
      <c r="CY71" s="3">
        <f>IF($A71&gt;='FG1125way_Regular Symbol(2wild)'!H$16,"",IF(F71=0,"",IF(OR(F71=$BW$1,F72=$BW$1,F73=$BW$1,F71=$CV$1,F72=$CV$1,F73=$CV$1,F74=$BW$1,F74=$CV$1,F75=$BW$1,F75=$CV$1),0,1)))</f>
        <v>1</v>
      </c>
    </row>
    <row r="72" spans="1:103">
      <c r="A72" s="337">
        <f>IF('FG_243way_Regular Symbol'!L71="","",'FG_243way_Regular Symbol'!L71)</f>
        <v>68</v>
      </c>
      <c r="B72" s="191" t="str">
        <f>IF('FG_576way_Regular Symbol(2wild)'!Q71="",
IF($A72-'FG_576way_Regular Symbol(2wild)'!D$16&gt;='FG_1125way_RegularＸ_W()'!B$2-1,"",VLOOKUP($A72-'FG_243way_Regular Symbol'!D$16,'FG_576way_Regular Symbol(2wild)'!$P$3:$U$99,'FG_1125way_RegularＸ_W()'!B$3+1,FALSE)),
'FG_576way_Regular Symbol(2wild)'!Q71)</f>
        <v/>
      </c>
      <c r="C72" s="191" t="str">
        <f>IF('FG_576way_Regular Symbol(2wild)'!R71="",
IF($A72-'FG_576way_Regular Symbol(2wild)'!E$16&gt;='FG_1125way_RegularＸ_W()'!C$2-1,"",VLOOKUP($A72-'FG_243way_Regular Symbol'!E$16,'FG_576way_Regular Symbol(2wild)'!$P$3:$U$99,'FG_1125way_RegularＸ_W()'!C$3+1,FALSE)),
'FG_576way_Regular Symbol(2wild)'!R71)</f>
        <v>M5</v>
      </c>
      <c r="D72" s="191" t="str">
        <f>IF('FG_576way_Regular Symbol(2wild)'!S71="",
IF($A72-'FG_576way_Regular Symbol(2wild)'!F$16&gt;='FG_1125way_RegularＸ_W()'!D$2-1,"",VLOOKUP($A72-'FG_243way_Regular Symbol'!F$16,'FG_576way_Regular Symbol(2wild)'!$P$3:$U$99,'FG_1125way_RegularＸ_W()'!D$3+1,FALSE)),
'FG_576way_Regular Symbol(2wild)'!S71)</f>
        <v/>
      </c>
      <c r="E72" s="191" t="str">
        <f>IF('FG_576way_Regular Symbol(2wild)'!T71="",
IF($A72-'FG_576way_Regular Symbol(2wild)'!G$16&gt;='FG_1125way_RegularＸ_W()'!E$2-1,"",VLOOKUP($A72-'FG_243way_Regular Symbol'!G$16,'FG_576way_Regular Symbol(2wild)'!$P$3:$U$99,'FG_1125way_RegularＸ_W()'!E$3+1,FALSE)),
'FG_576way_Regular Symbol(2wild)'!T71)</f>
        <v/>
      </c>
      <c r="F72" s="191" t="str">
        <f>IF('FG_576way_Regular Symbol(2wild)'!U71="",
IF($A72-'FG_576way_Regular Symbol(2wild)'!H$16&gt;='FG_1125way_RegularＸ_W()'!F$2-1,"",VLOOKUP($A72-'FG_243way_Regular Symbol'!H$16,'FG_576way_Regular Symbol(2wild)'!$P$3:$U$99,'FG_1125way_RegularＸ_W()'!F$3+1,FALSE)),
'FG_576way_Regular Symbol(2wild)'!U71)</f>
        <v>Q</v>
      </c>
      <c r="N72" s="363">
        <f t="shared" si="2"/>
        <v>68</v>
      </c>
      <c r="O72" s="344" t="str">
        <f>IF($A72&gt;='FG1125way_Regular Symbol(2wild)'!D$16,"",IF(B72="","",IF(OR(B72=$O$1,B72=$P$1,B73=$O$1,B73=$P$1,B74=$O$1,B74=$P$1),0,1)))</f>
        <v/>
      </c>
      <c r="P72" s="344">
        <f>IF($A72&gt;='FG1125way_Regular Symbol(2wild)'!E$16,"",IF(C72="","",IF(OR(C72=$O$1,C72=$P$1,C73=$O$1,C73=$P$1,C74=$O$1,C74=$P$1),0,1)))</f>
        <v>0</v>
      </c>
      <c r="Q72" s="344" t="str">
        <f>IF($A72&gt;='FG1125way_Regular Symbol(2wild)'!F$16,"",IF(D72="","",IF(OR(D72=$O$1,D72=$P$1,D73=$O$1,D73=$P$1,D74=$O$1,D74=$P$1,D75=$O$1,D75=$P$1,D76=$O$1,D76=$P$1),0,1)))</f>
        <v/>
      </c>
      <c r="R72" s="344" t="str">
        <f>IF($A72&gt;='FG1125way_Regular Symbol(2wild)'!G$16,"",IF(E72="","",IF(OR(E72=$O$1,E72=$P$1,E73=$O$1,E73=$P$1,E74=$O$1,E74=$P$1,E75=$O$1,E75=$P$1,E76=$O$1,E76=$P$1),0,1)))</f>
        <v/>
      </c>
      <c r="S72" s="344" t="str">
        <f>IF($A72&gt;='FG1125way_Regular Symbol(2wild)'!H$16,"",IF(F72="","",IF(OR(F72=$O$1,F72=$P$1,F73=$O$1,F73=$P$1,F74=$O$1,F74=$P$1,F75=$O$1,F75=$P$1,F76=$O$1,F76=$P$1),0,1)))</f>
        <v/>
      </c>
      <c r="U72" s="344" t="str">
        <f>IF($A72&gt;='FG1125way_Regular Symbol(2wild)'!D$16,"",IF(B72=0,"",IF(OR(B72=$U$1,B72=$V$1,B73=$U$1,B73=$V$1,B74=$U$1,B74=$V$1),0,1)))</f>
        <v/>
      </c>
      <c r="V72" s="344">
        <f>IF($A72&gt;='FG1125way_Regular Symbol(2wild)'!E$16,"",IF(C72=0,"",IF(OR(C72=$U$1,C72=$V$1,C73=$U$1,C73=$V$1,C74=$U$1,C74=$V$1),0,1)))</f>
        <v>1</v>
      </c>
      <c r="W72" s="3" t="str">
        <f>IF($A72&gt;='FG1125way_Regular Symbol(2wild)'!F$16,"",IF(D72=0,"",IF(OR(D72=$U$1,D72=$V$1,D73=$U$1,D73=$V$1,D74=$U$1,D74=$V$1,D75=$U$1,D75=$V$1,D76=$U$1,D76=$V$1),0,1)))</f>
        <v/>
      </c>
      <c r="X72" s="3" t="str">
        <f>IF($A72&gt;='FG1125way_Regular Symbol(2wild)'!G$16,"",IF(E72=0,"",IF(OR(E72=$U$1,E72=$V$1,E73=$U$1,E73=$V$1,E74=$U$1,E74=$V$1,E75=$U$1,E75=$V$1,E76=$U$1,E76=$V$1),0,1)))</f>
        <v/>
      </c>
      <c r="Y72" s="3" t="str">
        <f>IF($A72&gt;='FG1125way_Regular Symbol(2wild)'!H$16,"",IF(F72=0,"",IF(OR(F72=$U$1,F72=$V$1,F73=$U$1,F73=$V$1,F74=$U$1,F74=$V$1,F75=$U$1,F75=$V$1,F76=$U$1,F76=$V$1),0,1)))</f>
        <v/>
      </c>
      <c r="AA72" s="344" t="str">
        <f>IF($A72&gt;='FG1125way_Regular Symbol(2wild)'!D$16,"",IF(B72=0,"",IF(OR(B72=$AA$1,B72=$AB$1,B73=$AA$1,B73=$AB$1,B74=$AA$1,,B74=$AB$1),0,1)))</f>
        <v/>
      </c>
      <c r="AB72" s="344">
        <f>IF($A72&gt;='FG1125way_Regular Symbol(2wild)'!E$16,"",IF(C72=0,"",IF(OR(C72=$AA$1,C72=$AB$1,C73=$AA$1,C73=$AB$1,C74=$AA$1,,C74=$AB$1),0,1)))</f>
        <v>1</v>
      </c>
      <c r="AC72" s="3" t="str">
        <f>IF($A72&gt;='FG1125way_Regular Symbol(2wild)'!F$16,"",IF(D72=0,"",IF(OR(D72=$AA$1,D72=$AB$1,D73=$AA$1,D73=$AB$1,D74=$AA$1,D74=$AB$1,D75=$AA$1,D75=$AB$1,D76=$AA$1,D76=$AB$1),0,1)))</f>
        <v/>
      </c>
      <c r="AD72" s="3" t="str">
        <f>IF($A72&gt;='FG1125way_Regular Symbol(2wild)'!G$16,"",IF(E72=0,"",IF(OR(E72=$AA$1,E72=$AB$1,E73=$AA$1,E73=$AB$1,E74=$AA$1,E74=$AB$1,E75=$AA$1,E75=$AB$1,E76=$AA$1,E76=$AB$1),0,1)))</f>
        <v/>
      </c>
      <c r="AE72" s="3" t="str">
        <f>IF($A72&gt;='FG1125way_Regular Symbol(2wild)'!H$16,"",IF(F72=0,"",IF(OR(F72=$AA$1,F72=$AB$1,F73=$AA$1,F73=$AB$1,F74=$AA$1,F74=$AB$1,F75=$AA$1,F75=$AB$1,F76=$AA$1,F76=$AB$1),0,1)))</f>
        <v/>
      </c>
      <c r="AG72" s="344" t="str">
        <f>IF($A72&gt;='FG1125way_Regular Symbol(2wild)'!D$16,"",IF(B72=0,"",IF(OR(B72=$AG$1,B72=$AH$1,B73=$AG$1,B73=$AH$1,B74=$AG$1,B74=$AH$1),0,1)))</f>
        <v/>
      </c>
      <c r="AH72" s="344">
        <f>IF($A72&gt;='FG1125way_Regular Symbol(2wild)'!E$16,"",IF(C72=0,"",IF(OR(C72=$AG$1,C72=$AH$1,C73=$AG$1,C73=$AH$1,C74=$AG$1,C74=$AH$1),0,1)))</f>
        <v>1</v>
      </c>
      <c r="AI72" s="3" t="str">
        <f>IF($A72&gt;='FG1125way_Regular Symbol(2wild)'!F$16,"",IF(D72=0,"",IF(OR(D72=$AG$1,D72=$AH$1,D73=$AG$1,D73=$AH$1,D74=$AG$1,D74=$AH$1,D75=$AG$1,D75=$AH$1,D76=$AG$1,D76=$AH$1),0,1)))</f>
        <v/>
      </c>
      <c r="AJ72" s="3" t="str">
        <f>IF($A72&gt;='FG1125way_Regular Symbol(2wild)'!G$16,"",IF(E72=0,"",IF(OR(E72=$AG$1,E72=$AH$1,E73=$AG$1,E73=$AH$1,E74=$AG$1,E74=$AH$1,E75=$AG$1,E75=$AH$1,E76=$AG$1,E76=$AH$1),0,1)))</f>
        <v/>
      </c>
      <c r="AK72" s="3" t="str">
        <f>IF($A72&gt;='FG1125way_Regular Symbol(2wild)'!H$16,"",IF(F72=0,"",IF(OR(F72=$AG$1,F72=$AH$1,F73=$AG$1,F73=$AH$1,F74=$AG$1,F74=$AH$1,F75=$AG$1,F75=$AH$1,F76=$AG$1,F76=$AH$1),0,1)))</f>
        <v/>
      </c>
      <c r="AM72" s="344" t="str">
        <f>IF($A72&gt;='FG1125way_Regular Symbol(2wild)'!D$16,"",IF(B72=0,"",IF(OR(B72=$AM$1,B72=$AN$1,B73=$AM$1,B73=$AN$1,B74=$AM$1,B74=$AN$1),0,1)))</f>
        <v/>
      </c>
      <c r="AN72" s="344">
        <f>IF($A72&gt;='FG1125way_Regular Symbol(2wild)'!E$16,"",IF(C72=0,"",IF(OR(C72=$AM$1,C72=$AN$1,C73=$AM$1,C73=$AN$1,C74=$AM$1,C74=$AN$1),0,1)))</f>
        <v>0</v>
      </c>
      <c r="AO72" s="3" t="str">
        <f>IF($A72&gt;='FG1125way_Regular Symbol(2wild)'!F$16,"",IF(D72=0,"",IF(OR(D72=$AM$1,D72=$AN$1,D73=$AM$1,D73=$AN$1,D74=$AM$1,D74=$AN$1,D75=$AM$1,D75=$AN$1,D76=$AM$1,D76=$AN$1),0,1)))</f>
        <v/>
      </c>
      <c r="AP72" s="3" t="str">
        <f>IF($A72&gt;='FG1125way_Regular Symbol(2wild)'!G$16,"",IF(E72=0,"",IF(OR(E72=$AM$1,E72=$AN$1,E73=$AM$1,E73=$AN$1,E74=$AM$1,E74=$AN$1,E75=$AM$1,E75=$AN$1,E76=$AM$1,E76=$AN$1),0,1)))</f>
        <v/>
      </c>
      <c r="AQ72" s="3" t="str">
        <f>IF($A72&gt;='FG1125way_Regular Symbol(2wild)'!H$16,"",IF(F72=0,"",IF(OR(F72=$AM$1,F72=$AN$1,F73=$AM$1,F73=$AN$1,F74=$AM$1,F74=$AN$1,F75=$AM$1,F75=$AN$1,F76=$AM$1,F76=$AN$1),0,1)))</f>
        <v/>
      </c>
      <c r="AS72" s="344" t="str">
        <f>IF($A72&gt;='FG1125way_Regular Symbol(2wild)'!D$16,"",IF(B72=0,"",IF(OR(B72=$AM$1,B72=$AT$1,B73=$AM$1,B73=$AT$1,B74=$AM$1,B74=$AT$1),0,1)))</f>
        <v/>
      </c>
      <c r="AT72" s="344">
        <f>IF($A72&gt;='FG1125way_Regular Symbol(2wild)'!E$16,"",IF(C72=0,"",IF(OR(C72=$AM$1,C72=$AT$1,C73=$AM$1,C73=$AT$1,C74=$AM$1,C74=$AT$1),0,1)))</f>
        <v>1</v>
      </c>
      <c r="AU72" s="3" t="str">
        <f>IF($A72&gt;='FG1125way_Regular Symbol(2wild)'!F$16,"",IF(D72=0,"",IF(OR(D72=$AM$1,D72=$AT$1,D73=$AM$1,D73=$AT$1,D74=$AM$1,D74=$AT$1,D75=$AM$1,D75=$AT$1,D76=$AM$1,D76=$AT$1),0,1)))</f>
        <v/>
      </c>
      <c r="AV72" s="3" t="str">
        <f>IF($A72&gt;='FG1125way_Regular Symbol(2wild)'!G$16,"",IF(E72=0,"",IF(OR(E72=$AM$1,E72=$AT$1,E73=$AM$1,E73=$AT$1,E74=$AM$1,E74=$AT$1,E75=$AM$1,E75=$AT$1,E76=$AM$1,E76=$AT$1),0,1)))</f>
        <v/>
      </c>
      <c r="AW72" s="3" t="str">
        <f>IF($A72&gt;='FG1125way_Regular Symbol(2wild)'!H$16,"",IF(F72=0,"",IF(OR(F72=$AM$1,F72=$AT$1,F73=$AM$1,F73=$AT$1,F74=$AM$1,F74=$AT$1,F75=$AM$1,F75=$AT$1,F76=$AM$1,F76=$AT$1),0,1)))</f>
        <v/>
      </c>
      <c r="AY72" s="344" t="str">
        <f>IF($A72&gt;='FG1125way_Regular Symbol(2wild)'!D$16,"",IF(B72=0,"",IF(OR(B72=$AM$1,B72=$AZ$1,B73=$AM$1,B73=$AZ$1,B74=$AM$1,B74=$AZ$1),0,1)))</f>
        <v/>
      </c>
      <c r="AZ72" s="344">
        <f>IF($A72&gt;='FG1125way_Regular Symbol(2wild)'!E$16,"",IF(C72=0,"",IF(OR(C72=$AM$1,C72=$AZ$1,C73=$AM$1,C73=$AZ$1,C74=$AM$1,C74=$AZ$1),0,1)))</f>
        <v>1</v>
      </c>
      <c r="BA72" s="3" t="str">
        <f>IF($A72&gt;='FG1125way_Regular Symbol(2wild)'!F$16,"",IF(D72=0,"",IF(OR(D72=$AM$1,D72=$AZ$1,D73=$AM$1,D73=$AZ$1,D74=$AM$1,D74=$AZ$1,D75=$AM$1,D75=$AZ$1,D76=$AM$1,D76=$AZ$1),0,1)))</f>
        <v/>
      </c>
      <c r="BB72" s="3" t="str">
        <f>IF($A72&gt;='FG1125way_Regular Symbol(2wild)'!G$16,"",IF(E72=0,"",IF(OR(E72=$AM$1,E72=$AZ$1,E73=$AM$1,E73=$AZ$1,E74=$AM$1,E74=$AZ$1,E75=$AM$1,E75=$AZ$1,E76=$AM$1,E76=$AZ$1),0,1)))</f>
        <v/>
      </c>
      <c r="BC72" s="3" t="str">
        <f>IF($A72&gt;='FG1125way_Regular Symbol(2wild)'!H$16,"",IF(F72=0,"",IF(OR(F72=$AM$1,F72=$AZ$1,F73=$AM$1,F73=$AZ$1,F74=$AM$1,F74=$AZ$1,F75=$AM$1,F75=$AZ$1,F76=$AM$1,F76=$AZ$1),0,1)))</f>
        <v/>
      </c>
      <c r="BE72" s="344" t="str">
        <f>IF($A72&gt;='FG_576way_Regular Symbol(2wild)'!D$16,"",IF(B72=0,"",IF(OR(B72=$AM$1,B72=$BF$1,B73=$AM$1,B73=$BF$1,B74=$AM$1,B74=$BF$1),0,1)))</f>
        <v/>
      </c>
      <c r="BF72" s="344">
        <f>IF($A72&gt;='FG_576way_Regular Symbol(2wild)'!E$16,"",IF(C72=0,"",IF(OR(C72=$AM$1,C72=$BF$1,C73=$AM$1,C73=$BF$1,C74=$AM$1,C74=$BF$1),0,1)))</f>
        <v>1</v>
      </c>
      <c r="BG72" s="3" t="str">
        <f>IF($A72&gt;='FG_576way_Regular Symbol(2wild)'!F$16,"",IF(D72=0,"",IF(OR(D72=$AM$1,D72=$BF$1,D73=$AM$1,D73=$BF$1,D74=$AM$1,D74=$BF$1,D75=$AM$1,D75=$BF$1,D76=$AM$1,D76=$BF$1),0,1)))</f>
        <v/>
      </c>
      <c r="BH72" s="3" t="str">
        <f>IF($A72&gt;='FG_576way_Regular Symbol(2wild)'!G$16,"",IF(E72=0,"",IF(OR(E72=$AM$1,E72=$BF$1,E73=$AM$1,E73=$BF$1,E74=$AM$1,E74=$BF$1,E75=$AM$1,E75=$BF$1,E76=$AM$1,E76=$BF$1),0,1)))</f>
        <v/>
      </c>
      <c r="BI72" s="3" t="str">
        <f>IF($A72&gt;='FG_576way_Regular Symbol(2wild)'!H$16,"",IF(F72=0,"",IF(OR(F72=$AM$1,F72=$BF$1,F73=$AM$1,F73=$BF$1,F74=$AM$1,F74=$BF$1,F75=$AM$1,F75=$BF$1,F76=$AM$1,F76=$BF$1),0,1)))</f>
        <v/>
      </c>
      <c r="BK72" s="344" t="str">
        <f>IF($A72&gt;='FG_576way_Regular Symbol(2wild)'!D$16,"",IF(B72=0,"",IF(OR(B72=$AM$1,B72=$BL$1,B73=$AM$1,B73=$BL$1,B74=$AM$1,B74=$BL$1),0,1)))</f>
        <v/>
      </c>
      <c r="BL72" s="344">
        <f>IF($A72&gt;='FG_576way_Regular Symbol(2wild)'!E$16,"",IF(C72=0,"",IF(OR(C72=$AM$1,C72=$BL$1,C73=$AM$1,C73=$BL$1,C74=$AM$1,C74=$BL$1),0,1)))</f>
        <v>1</v>
      </c>
      <c r="BM72" s="3" t="str">
        <f>IF($A72&gt;='FG_576way_Regular Symbol(2wild)'!F$16,"",IF(D72=0,"",IF(OR(D72=$AM$1,D72=$BL$1,D73=$AM$1,D73=$BL$1,D74=$AM$1,D74=$BL$1,D75=$AM$1,D75=$BL$1),0,1)))</f>
        <v/>
      </c>
      <c r="BN72" s="3" t="str">
        <f>IF($A72&gt;='FG_576way_Regular Symbol(2wild)'!G$16,"",IF(E72=0,"",IF(OR(E72=$AM$1,E72=$BL$1,E73=$AM$1,E73=$BL$1,E74=$AM$1,E74=$BL$1,E75=$AM$1,E75=$BL$1),0,1)))</f>
        <v/>
      </c>
      <c r="BO72" s="3" t="str">
        <f>IF($A72&gt;='FG_576way_Regular Symbol(2wild)'!H$16,"",IF(F72=0,"",IF(OR(F72=$AM$1,F72=$BL$1,F73=$AM$1,F73=$BL$1,F74=$AM$1,F74=$BL$1,F75=$AM$1,F75=$BL$1),0,1)))</f>
        <v/>
      </c>
      <c r="BQ72" s="3" t="str">
        <f>IF($A72&gt;='FG1125way_Regular Symbol(2wild)'!D$16,"",IF(B72=0,"",IF(OR(B72=$BQ$1,B72=$BR$1,B73=$BQ$1,B73=$BR$1,B74=$BQ$1,B74=$BR$1),0,1)))</f>
        <v/>
      </c>
      <c r="BR72" s="3">
        <f>IF($A72&gt;='FG1125way_Regular Symbol(2wild)'!E$16,"",IF(C72=0,"",IF(OR(C72=$BQ$1,C72=$BR$1,C73=$BQ$1,C73=$BR$1,C74=$BQ$1,C74=$BR$1),0,1)))</f>
        <v>1</v>
      </c>
      <c r="BS72" s="3" t="str">
        <f>IF($A72&gt;='FG1125way_Regular Symbol(2wild)'!F$16,"",IF(D72=0,"",IF(OR(D72=$BQ$1,D72=$BR$1,D73=$BQ$1,D73=$BR$1,D74=$BQ$1,D74=$BR$1,D75=$BQ$1,D75=$BR$1,D76=$BQ$1,D76=$BR$1),0,1)))</f>
        <v/>
      </c>
      <c r="BT72" s="3" t="str">
        <f>IF($A72&gt;='FG1125way_Regular Symbol(2wild)'!G$16,"",IF(E72=0,"",IF(OR(E72=$BQ$1,E72=$BR$1,E73=$BQ$1,E73=$BR$1,E74=$BQ$1,E74=$BR$1,E75=$BQ$1,E75=$BR$1,E76=$BQ$1,E76=$BR$1),0,1)))</f>
        <v/>
      </c>
      <c r="BU72" s="3" t="str">
        <f>IF($A72&gt;='FG1125way_Regular Symbol(2wild)'!H$16,"",IF(F72=0,"",IF(OR(F72=$BQ$1,F72=$BR$1,F73=$BQ$1,F73=$BR$1,F74=$BQ$1,F74=$BR$1,F75=$BQ$1,F75=$BR$1,F76=$BQ$1,F76=$BR$1),0,1)))</f>
        <v/>
      </c>
      <c r="BW72" s="3" t="str">
        <f>IF($A72&gt;='FG1125way_Regular Symbol(2wild)'!D$16,"",IF(B72=0,"",IF(OR(B72=$BW$1,B73=$BW$1,B74=$BW$1,B72=$BX$1,B73=$BX$1,B74=$BX$1),0,1)))</f>
        <v/>
      </c>
      <c r="BX72" s="3">
        <f>IF($A72&gt;='FG1125way_Regular Symbol(2wild)'!E$16,"",IF(C72=0,"",IF(OR(C72=$BW$1,C73=$BW$1,C74=$BW$1,C72=$BX$1,C73=$BX$1,C74=$BX$1),0,1)))</f>
        <v>1</v>
      </c>
      <c r="BY72" s="3" t="str">
        <f>IF($A72&gt;='FG1125way_Regular Symbol(2wild)'!F$16,"",IF(D72=0,"",IF(OR(D72=$BW$1,D73=$BW$1,D74=$BW$1,D72=$BX$1,D73=$BX$1,D74=$BX$1,D75=$BW$1,D75=$BX$1,D76=$BW$1,D76=$BX$1),0,1)))</f>
        <v/>
      </c>
      <c r="BZ72" s="3" t="str">
        <f>IF($A72&gt;='FG1125way_Regular Symbol(2wild)'!G$16,"",IF(E72=0,"",IF(OR(E72=$BW$1,E73=$BW$1,E74=$BW$1,E72=$BX$1,E73=$BX$1,E74=$BX$1,E75=$BW$1,E75=$BX$1,E76=$BW$1,E76=$BX$1),0,1)))</f>
        <v/>
      </c>
      <c r="CA72" s="3" t="str">
        <f>IF($A72&gt;='FG1125way_Regular Symbol(2wild)'!H$16,"",IF(F72=0,"",IF(OR(F72=$BW$1,F73=$BW$1,F74=$BW$1,F72=$BX$1,F73=$BX$1,F74=$BX$1,F75=$BW$1,F75=$BX$1,F76=$BW$1,F76=$BX$1),0,1)))</f>
        <v/>
      </c>
      <c r="CC72" s="3" t="str">
        <f>IF($A72&gt;='FG1125way_Regular Symbol(2wild)'!D$16,"",IF(B72=0,"",IF(OR(B72=$BW$1,B73=$BW$1,B74=$BW$1,B72=$CD$1,B73=$CD$1,B74=$CD$1),0,1)))</f>
        <v/>
      </c>
      <c r="CD72" s="3">
        <f>IF($A72&gt;='FG1125way_Regular Symbol(2wild)'!E$16,"",IF(C72=0,"",IF(OR(C72=$BW$1,C73=$BW$1,C74=$BW$1,C72=$CD$1,C73=$CD$1,C74=$CD$1),0,1)))</f>
        <v>1</v>
      </c>
      <c r="CE72" s="3" t="str">
        <f>IF($A72&gt;='FG1125way_Regular Symbol(2wild)'!F$16,"",IF(D72=0,"",IF(OR(D72=$BW$1,D73=$BW$1,D74=$BW$1,D72=$CD$1,D73=$CD$1,D74=$CD$1,D75=$BW$1,D75=$CD$1,D76=$BW$1,D76=$CD$1),0,1)))</f>
        <v/>
      </c>
      <c r="CF72" s="3" t="str">
        <f>IF($A72&gt;='FG1125way_Regular Symbol(2wild)'!G$16,"",IF(E72=0,"",IF(OR(E72=$BW$1,E73=$BW$1,E74=$BW$1,E72=$CD$1,E73=$CD$1,E74=$CD$1,E75=$BW$1,E75=$CD$1,E76=$BW$1,E76=$CD$1),0,1)))</f>
        <v/>
      </c>
      <c r="CG72" s="3" t="str">
        <f>IF($A72&gt;='FG1125way_Regular Symbol(2wild)'!H$16,"",IF(F72=0,"",IF(OR(F72=$BW$1,F73=$BW$1,F74=$BW$1,F72=$CD$1,F73=$CD$1,F74=$CD$1,F75=$BW$1,F75=$CD$1,F76=$BW$1,F76=$CD$1),0,1)))</f>
        <v/>
      </c>
      <c r="CI72" s="3" t="str">
        <f>IF($A72&gt;='FG1125way_Regular Symbol(2wild)'!D$16,"",IF(B72=0,"",IF(OR(B72=$BW$1,B73=$BW$1,B74=$BW$1,B72=$CJ$1,B73=$CJ$1,B74=$CJ$1),0,1)))</f>
        <v/>
      </c>
      <c r="CJ72" s="3">
        <f>IF($A72&gt;='FG1125way_Regular Symbol(2wild)'!E$16,"",IF(C72=0,"",IF(OR(C72=$BW$1,C73=$BW$1,C74=$BW$1,C72=$CJ$1,C73=$CJ$1,C74=$CJ$1),0,1)))</f>
        <v>1</v>
      </c>
      <c r="CK72" s="3" t="str">
        <f>IF($A72&gt;='FG1125way_Regular Symbol(2wild)'!F$16,"",IF(D72=0,"",IF(OR(D72=$BW$1,D73=$BW$1,D74=$BW$1,D72=$CJ$1,D73=$CJ$1,D74=$CJ$1,D75=$BW$1,D75=$CJ$1,D76=$BW$1,D76=$CJ$1),0,1)))</f>
        <v/>
      </c>
      <c r="CL72" s="3" t="str">
        <f>IF($A72&gt;='FG1125way_Regular Symbol(2wild)'!G$16,"",IF(E72=0,"",IF(OR(E72=$BW$1,E73=$BW$1,E74=$BW$1,E72=$CJ$1,E73=$CJ$1,E74=$CJ$1,E75=$BW$1,E75=$CJ$1,E76=$BW$1,E76=$CJ$1),0,1)))</f>
        <v/>
      </c>
      <c r="CM72" s="3" t="str">
        <f>IF($A72&gt;='FG1125way_Regular Symbol(2wild)'!H$16,"",IF(F72=0,"",IF(OR(F72=$BW$1,F73=$BW$1,F74=$BW$1,F72=$CJ$1,F73=$CJ$1,F74=$CJ$1,F75=$BW$1,F75=$CJ$1,F76=$BW$1,F76=$CJ$1),0,1)))</f>
        <v/>
      </c>
      <c r="CO72" s="3" t="str">
        <f>IF($A72&gt;='FG1125way_Regular Symbol(2wild)'!D$16,"",IF(B72=0,"",IF(OR(B72=$BW$1,B73=$BW$1,B74=$BW$1,B72=$CP$1,B73=$CP$1,B74=$CP$1),0,1)))</f>
        <v/>
      </c>
      <c r="CP72" s="3">
        <f>IF($A72&gt;='FG1125way_Regular Symbol(2wild)'!E$16,"",IF(C72=0,"",IF(OR(C72=$BW$1,C73=$BW$1,C74=$BW$1,C72=$CP$1,C73=$CP$1,C74=$CP$1),0,1)))</f>
        <v>1</v>
      </c>
      <c r="CQ72" s="3" t="str">
        <f>IF($A72&gt;='FG1125way_Regular Symbol(2wild)'!F$16,"",IF(D72=0,"",IF(OR(D72=$BW$1,D73=$BW$1,D74=$BW$1,D72=$CP$1,D73=$CP$1,D74=$CP$1,D75=$BW$1,D75=$CP$1,D76=$BW$1,D76=$CP$1),0,1)))</f>
        <v/>
      </c>
      <c r="CR72" s="3" t="str">
        <f>IF($A72&gt;='FG1125way_Regular Symbol(2wild)'!G$16,"",IF(E72=0,"",IF(OR(E72=$BW$1,E73=$BW$1,E74=$BW$1,E72=$CP$1,E73=$CP$1,E74=$CP$1,E75=$BW$1,E75=$CP$1,E76=$BW$1,E76=$CP$1),0,1)))</f>
        <v/>
      </c>
      <c r="CS72" s="3" t="str">
        <f>IF($A72&gt;='FG1125way_Regular Symbol(2wild)'!H$16,"",IF(F72=0,"",IF(OR(F72=$BW$1,F73=$BW$1,F74=$BW$1,F72=$CP$1,F73=$CP$1,F74=$CP$1,F75=$BW$1,F75=$CP$1,F76=$BW$1,F76=$CP$1),0,1)))</f>
        <v/>
      </c>
      <c r="CU72" s="3" t="str">
        <f>IF($A72&gt;='FG1125way_Regular Symbol(2wild)'!D$16,"",IF(B72=0,"",IF(OR(B72=$BW$1,B73=$BW$1,B74=$BW$1,B72=$CV$1,B73=$CV$1,B74=$CV$1),0,1)))</f>
        <v/>
      </c>
      <c r="CV72" s="3">
        <f>IF($A72&gt;='FG1125way_Regular Symbol(2wild)'!E$16,"",IF(C72=0,"",IF(OR(C72=$BW$1,C73=$BW$1,C74=$BW$1,C72=$CV$1,C73=$CV$1,C74=$CV$1),0,1)))</f>
        <v>1</v>
      </c>
      <c r="CW72" s="3" t="str">
        <f>IF($A72&gt;='FG1125way_Regular Symbol(2wild)'!F$16,"",IF(D72=0,"",IF(OR(D72=$BW$1,D73=$BW$1,D74=$BW$1,D72=$CV$1,D73=$CV$1,D74=$CV$1,D75=$BW$1,D75=$CV$1,D76=$BW$1,D76=$CV$1),0,1)))</f>
        <v/>
      </c>
      <c r="CX72" s="3" t="str">
        <f>IF($A72&gt;='FG1125way_Regular Symbol(2wild)'!G$16,"",IF(E72=0,"",IF(OR(E72=$BW$1,E73=$BW$1,E74=$BW$1,E72=$CV$1,E73=$CV$1,E74=$CV$1,E75=$BW$1,E75=$CV$1,E76=$BW$1,E76=$CV$1),0,1)))</f>
        <v/>
      </c>
      <c r="CY72" s="3" t="str">
        <f>IF($A72&gt;='FG1125way_Regular Symbol(2wild)'!H$16,"",IF(F72=0,"",IF(OR(F72=$BW$1,F73=$BW$1,F74=$BW$1,F72=$CV$1,F73=$CV$1,F74=$CV$1,F75=$BW$1,F75=$CV$1,F76=$BW$1,F76=$CV$1),0,1)))</f>
        <v/>
      </c>
    </row>
    <row r="73" spans="1:103">
      <c r="A73" s="337">
        <f>IF('FG_243way_Regular Symbol'!L72="","",'FG_243way_Regular Symbol'!L72)</f>
        <v>69</v>
      </c>
      <c r="B73" s="191" t="str">
        <f>IF('FG_576way_Regular Symbol(2wild)'!Q72="",
IF($A73-'FG_576way_Regular Symbol(2wild)'!D$16&gt;='FG_1125way_RegularＸ_W()'!B$2-1,"",VLOOKUP($A73-'FG_243way_Regular Symbol'!D$16,'FG_576way_Regular Symbol(2wild)'!$P$3:$U$99,'FG_1125way_RegularＸ_W()'!B$3+1,FALSE)),
'FG_576way_Regular Symbol(2wild)'!Q72)</f>
        <v/>
      </c>
      <c r="C73" s="191" t="str">
        <f>IF('FG_576way_Regular Symbol(2wild)'!R72="",
IF($A73-'FG_576way_Regular Symbol(2wild)'!E$16&gt;='FG_1125way_RegularＸ_W()'!C$2-1,"",VLOOKUP($A73-'FG_243way_Regular Symbol'!E$16,'FG_576way_Regular Symbol(2wild)'!$P$3:$U$99,'FG_1125way_RegularＸ_W()'!C$3+1,FALSE)),
'FG_576way_Regular Symbol(2wild)'!R72)</f>
        <v>M1</v>
      </c>
      <c r="D73" s="191" t="str">
        <f>IF('FG_576way_Regular Symbol(2wild)'!S72="",
IF($A73-'FG_576way_Regular Symbol(2wild)'!F$16&gt;='FG_1125way_RegularＸ_W()'!D$2-1,"",VLOOKUP($A73-'FG_243way_Regular Symbol'!F$16,'FG_576way_Regular Symbol(2wild)'!$P$3:$U$99,'FG_1125way_RegularＸ_W()'!D$3+1,FALSE)),
'FG_576way_Regular Symbol(2wild)'!S72)</f>
        <v/>
      </c>
      <c r="E73" s="191" t="str">
        <f>IF('FG_576way_Regular Symbol(2wild)'!T72="",
IF($A73-'FG_576way_Regular Symbol(2wild)'!G$16&gt;='FG_1125way_RegularＸ_W()'!E$2-1,"",VLOOKUP($A73-'FG_243way_Regular Symbol'!G$16,'FG_576way_Regular Symbol(2wild)'!$P$3:$U$99,'FG_1125way_RegularＸ_W()'!E$3+1,FALSE)),
'FG_576way_Regular Symbol(2wild)'!T72)</f>
        <v/>
      </c>
      <c r="F73" s="191" t="str">
        <f>IF('FG_576way_Regular Symbol(2wild)'!U72="",
IF($A73-'FG_576way_Regular Symbol(2wild)'!H$16&gt;='FG_1125way_RegularＸ_W()'!F$2-1,"",VLOOKUP($A73-'FG_243way_Regular Symbol'!H$16,'FG_576way_Regular Symbol(2wild)'!$P$3:$U$99,'FG_1125way_RegularＸ_W()'!F$3+1,FALSE)),
'FG_576way_Regular Symbol(2wild)'!U72)</f>
        <v>TE</v>
      </c>
      <c r="N73" s="363">
        <f t="shared" si="2"/>
        <v>69</v>
      </c>
      <c r="O73" s="344" t="str">
        <f>IF($A73&gt;='FG1125way_Regular Symbol(2wild)'!D$16,"",IF(B73="","",IF(OR(B73=$O$1,B73=$P$1,B74=$O$1,B74=$P$1,B75=$O$1,B75=$P$1),0,1)))</f>
        <v/>
      </c>
      <c r="P73" s="344">
        <f>IF($A73&gt;='FG1125way_Regular Symbol(2wild)'!E$16,"",IF(C73="","",IF(OR(C73=$O$1,C73=$P$1,C74=$O$1,C74=$P$1,C75=$O$1,C75=$P$1),0,1)))</f>
        <v>0</v>
      </c>
      <c r="Q73" s="344" t="str">
        <f>IF($A73&gt;='FG1125way_Regular Symbol(2wild)'!F$16,"",IF(D73="","",IF(OR(D73=$O$1,D73=$P$1,D74=$O$1,D74=$P$1,D75=$O$1,D75=$P$1,D76=$O$1,D76=$P$1,D77=$O$1,D77=$P$1),0,1)))</f>
        <v/>
      </c>
      <c r="R73" s="344" t="str">
        <f>IF($A73&gt;='FG1125way_Regular Symbol(2wild)'!G$16,"",IF(E73="","",IF(OR(E73=$O$1,E73=$P$1,E74=$O$1,E74=$P$1,E75=$O$1,E75=$P$1,E76=$O$1,E76=$P$1,E77=$O$1,E77=$P$1),0,1)))</f>
        <v/>
      </c>
      <c r="S73" s="344" t="str">
        <f>IF($A73&gt;='FG1125way_Regular Symbol(2wild)'!H$16,"",IF(F73="","",IF(OR(F73=$O$1,F73=$P$1,F74=$O$1,F74=$P$1,F75=$O$1,F75=$P$1,F76=$O$1,F76=$P$1,F77=$O$1,F77=$P$1),0,1)))</f>
        <v/>
      </c>
      <c r="U73" s="344" t="str">
        <f>IF($A73&gt;='FG1125way_Regular Symbol(2wild)'!D$16,"",IF(B73=0,"",IF(OR(B73=$U$1,B73=$V$1,B74=$U$1,B74=$V$1,B75=$U$1,B75=$V$1),0,1)))</f>
        <v/>
      </c>
      <c r="V73" s="344">
        <f>IF($A73&gt;='FG1125way_Regular Symbol(2wild)'!E$16,"",IF(C73=0,"",IF(OR(C73=$U$1,C73=$V$1,C74=$U$1,C74=$V$1,C75=$U$1,C75=$V$1),0,1)))</f>
        <v>1</v>
      </c>
      <c r="W73" s="3" t="str">
        <f>IF($A73&gt;='FG1125way_Regular Symbol(2wild)'!F$16,"",IF(D73=0,"",IF(OR(D73=$U$1,D73=$V$1,D74=$U$1,D74=$V$1,D75=$U$1,D75=$V$1,D76=$U$1,D76=$V$1,D77=$U$1,D77=$V$1),0,1)))</f>
        <v/>
      </c>
      <c r="X73" s="3" t="str">
        <f>IF($A73&gt;='FG1125way_Regular Symbol(2wild)'!G$16,"",IF(E73=0,"",IF(OR(E73=$U$1,E73=$V$1,E74=$U$1,E74=$V$1,E75=$U$1,E75=$V$1,E76=$U$1,E76=$V$1,E77=$U$1,E77=$V$1),0,1)))</f>
        <v/>
      </c>
      <c r="Y73" s="3" t="str">
        <f>IF($A73&gt;='FG1125way_Regular Symbol(2wild)'!H$16,"",IF(F73=0,"",IF(OR(F73=$U$1,F73=$V$1,F74=$U$1,F74=$V$1,F75=$U$1,F75=$V$1,F76=$U$1,F76=$V$1,F77=$U$1,F77=$V$1),0,1)))</f>
        <v/>
      </c>
      <c r="AA73" s="344" t="str">
        <f>IF($A73&gt;='FG1125way_Regular Symbol(2wild)'!D$16,"",IF(B73=0,"",IF(OR(B73=$AA$1,B73=$AB$1,B74=$AA$1,B74=$AB$1,B75=$AA$1,,B75=$AB$1),0,1)))</f>
        <v/>
      </c>
      <c r="AB73" s="344">
        <f>IF($A73&gt;='FG1125way_Regular Symbol(2wild)'!E$16,"",IF(C73=0,"",IF(OR(C73=$AA$1,C73=$AB$1,C74=$AA$1,C74=$AB$1,C75=$AA$1,,C75=$AB$1),0,1)))</f>
        <v>1</v>
      </c>
      <c r="AC73" s="3" t="str">
        <f>IF($A73&gt;='FG1125way_Regular Symbol(2wild)'!F$16,"",IF(D73=0,"",IF(OR(D73=$AA$1,D73=$AB$1,D74=$AA$1,D74=$AB$1,D75=$AA$1,D75=$AB$1,D76=$AA$1,D76=$AB$1,D77=$AA$1,D77=$AB$1),0,1)))</f>
        <v/>
      </c>
      <c r="AD73" s="3" t="str">
        <f>IF($A73&gt;='FG1125way_Regular Symbol(2wild)'!G$16,"",IF(E73=0,"",IF(OR(E73=$AA$1,E73=$AB$1,E74=$AA$1,E74=$AB$1,E75=$AA$1,E75=$AB$1,E76=$AA$1,E76=$AB$1,E77=$AA$1,E77=$AB$1),0,1)))</f>
        <v/>
      </c>
      <c r="AE73" s="3" t="str">
        <f>IF($A73&gt;='FG1125way_Regular Symbol(2wild)'!H$16,"",IF(F73=0,"",IF(OR(F73=$AA$1,F73=$AB$1,F74=$AA$1,F74=$AB$1,F75=$AA$1,F75=$AB$1,F76=$AA$1,F76=$AB$1,F77=$AA$1,F77=$AB$1),0,1)))</f>
        <v/>
      </c>
      <c r="AG73" s="344" t="str">
        <f>IF($A73&gt;='FG1125way_Regular Symbol(2wild)'!D$16,"",IF(B73=0,"",IF(OR(B73=$AG$1,B73=$AH$1,B74=$AG$1,B74=$AH$1,B75=$AG$1,B75=$AH$1),0,1)))</f>
        <v/>
      </c>
      <c r="AH73" s="344">
        <f>IF($A73&gt;='FG1125way_Regular Symbol(2wild)'!E$16,"",IF(C73=0,"",IF(OR(C73=$AG$1,C73=$AH$1,C74=$AG$1,C74=$AH$1,C75=$AG$1,C75=$AH$1),0,1)))</f>
        <v>1</v>
      </c>
      <c r="AI73" s="3" t="str">
        <f>IF($A73&gt;='FG1125way_Regular Symbol(2wild)'!F$16,"",IF(D73=0,"",IF(OR(D73=$AG$1,D73=$AH$1,D74=$AG$1,D74=$AH$1,D75=$AG$1,D75=$AH$1,D76=$AG$1,D76=$AH$1,D77=$AG$1,D77=$AH$1),0,1)))</f>
        <v/>
      </c>
      <c r="AJ73" s="3" t="str">
        <f>IF($A73&gt;='FG1125way_Regular Symbol(2wild)'!G$16,"",IF(E73=0,"",IF(OR(E73=$AG$1,E73=$AH$1,E74=$AG$1,E74=$AH$1,E75=$AG$1,E75=$AH$1,E76=$AG$1,E76=$AH$1,E77=$AG$1,E77=$AH$1),0,1)))</f>
        <v/>
      </c>
      <c r="AK73" s="3" t="str">
        <f>IF($A73&gt;='FG1125way_Regular Symbol(2wild)'!H$16,"",IF(F73=0,"",IF(OR(F73=$AG$1,F73=$AH$1,F74=$AG$1,F74=$AH$1,F75=$AG$1,F75=$AH$1,F76=$AG$1,F76=$AH$1,F77=$AG$1,F77=$AH$1),0,1)))</f>
        <v/>
      </c>
      <c r="AM73" s="344" t="str">
        <f>IF($A73&gt;='FG1125way_Regular Symbol(2wild)'!D$16,"",IF(B73=0,"",IF(OR(B73=$AM$1,B73=$AN$1,B74=$AM$1,B74=$AN$1,B75=$AM$1,B75=$AN$1),0,1)))</f>
        <v/>
      </c>
      <c r="AN73" s="344">
        <f>IF($A73&gt;='FG1125way_Regular Symbol(2wild)'!E$16,"",IF(C73=0,"",IF(OR(C73=$AM$1,C73=$AN$1,C74=$AM$1,C74=$AN$1,C75=$AM$1,C75=$AN$1),0,1)))</f>
        <v>1</v>
      </c>
      <c r="AO73" s="3" t="str">
        <f>IF($A73&gt;='FG1125way_Regular Symbol(2wild)'!F$16,"",IF(D73=0,"",IF(OR(D73=$AM$1,D73=$AN$1,D74=$AM$1,D74=$AN$1,D75=$AM$1,D75=$AN$1,D76=$AM$1,D76=$AN$1,D77=$AM$1,D77=$AN$1),0,1)))</f>
        <v/>
      </c>
      <c r="AP73" s="3" t="str">
        <f>IF($A73&gt;='FG1125way_Regular Symbol(2wild)'!G$16,"",IF(E73=0,"",IF(OR(E73=$AM$1,E73=$AN$1,E74=$AM$1,E74=$AN$1,E75=$AM$1,E75=$AN$1,E76=$AM$1,E76=$AN$1,E77=$AM$1,E77=$AN$1),0,1)))</f>
        <v/>
      </c>
      <c r="AQ73" s="3" t="str">
        <f>IF($A73&gt;='FG1125way_Regular Symbol(2wild)'!H$16,"",IF(F73=0,"",IF(OR(F73=$AM$1,F73=$AN$1,F74=$AM$1,F74=$AN$1,F75=$AM$1,F75=$AN$1,F76=$AM$1,F76=$AN$1,F77=$AM$1,F77=$AN$1),0,1)))</f>
        <v/>
      </c>
      <c r="AS73" s="344" t="str">
        <f>IF($A73&gt;='FG1125way_Regular Symbol(2wild)'!D$16,"",IF(B73=0,"",IF(OR(B73=$AM$1,B73=$AT$1,B74=$AM$1,B74=$AT$1,B75=$AM$1,B75=$AT$1),0,1)))</f>
        <v/>
      </c>
      <c r="AT73" s="344">
        <f>IF($A73&gt;='FG1125way_Regular Symbol(2wild)'!E$16,"",IF(C73=0,"",IF(OR(C73=$AM$1,C73=$AT$1,C74=$AM$1,C74=$AT$1,C75=$AM$1,C75=$AT$1),0,1)))</f>
        <v>1</v>
      </c>
      <c r="AU73" s="3" t="str">
        <f>IF($A73&gt;='FG1125way_Regular Symbol(2wild)'!F$16,"",IF(D73=0,"",IF(OR(D73=$AM$1,D73=$AT$1,D74=$AM$1,D74=$AT$1,D75=$AM$1,D75=$AT$1,D76=$AM$1,D76=$AT$1,D77=$AM$1,D77=$AT$1),0,1)))</f>
        <v/>
      </c>
      <c r="AV73" s="3" t="str">
        <f>IF($A73&gt;='FG1125way_Regular Symbol(2wild)'!G$16,"",IF(E73=0,"",IF(OR(E73=$AM$1,E73=$AT$1,E74=$AM$1,E74=$AT$1,E75=$AM$1,E75=$AT$1,E76=$AM$1,E76=$AT$1,E77=$AM$1,E77=$AT$1),0,1)))</f>
        <v/>
      </c>
      <c r="AW73" s="3" t="str">
        <f>IF($A73&gt;='FG1125way_Regular Symbol(2wild)'!H$16,"",IF(F73=0,"",IF(OR(F73=$AM$1,F73=$AT$1,F74=$AM$1,F74=$AT$1,F75=$AM$1,F75=$AT$1,F76=$AM$1,F76=$AT$1,F77=$AM$1,F77=$AT$1),0,1)))</f>
        <v/>
      </c>
      <c r="AY73" s="344" t="str">
        <f>IF($A73&gt;='FG1125way_Regular Symbol(2wild)'!D$16,"",IF(B73=0,"",IF(OR(B73=$AM$1,B73=$AZ$1,B74=$AM$1,B74=$AZ$1,B75=$AM$1,B75=$AZ$1),0,1)))</f>
        <v/>
      </c>
      <c r="AZ73" s="344">
        <f>IF($A73&gt;='FG1125way_Regular Symbol(2wild)'!E$16,"",IF(C73=0,"",IF(OR(C73=$AM$1,C73=$AZ$1,C74=$AM$1,C74=$AZ$1,C75=$AM$1,C75=$AZ$1),0,1)))</f>
        <v>1</v>
      </c>
      <c r="BA73" s="3" t="str">
        <f>IF($A73&gt;='FG1125way_Regular Symbol(2wild)'!F$16,"",IF(D73=0,"",IF(OR(D73=$AM$1,D73=$AZ$1,D74=$AM$1,D74=$AZ$1,D75=$AM$1,D75=$AZ$1,D76=$AM$1,D76=$AZ$1,D77=$AM$1,D77=$AZ$1),0,1)))</f>
        <v/>
      </c>
      <c r="BB73" s="3" t="str">
        <f>IF($A73&gt;='FG1125way_Regular Symbol(2wild)'!G$16,"",IF(E73=0,"",IF(OR(E73=$AM$1,E73=$AZ$1,E74=$AM$1,E74=$AZ$1,E75=$AM$1,E75=$AZ$1,E76=$AM$1,E76=$AZ$1,E77=$AM$1,E77=$AZ$1),0,1)))</f>
        <v/>
      </c>
      <c r="BC73" s="3" t="str">
        <f>IF($A73&gt;='FG1125way_Regular Symbol(2wild)'!H$16,"",IF(F73=0,"",IF(OR(F73=$AM$1,F73=$AZ$1,F74=$AM$1,F74=$AZ$1,F75=$AM$1,F75=$AZ$1,F76=$AM$1,F76=$AZ$1,F77=$AM$1,F77=$AZ$1),0,1)))</f>
        <v/>
      </c>
      <c r="BE73" s="344" t="str">
        <f>IF($A73&gt;='FG_576way_Regular Symbol(2wild)'!D$16,"",IF(B73=0,"",IF(OR(B73=$AM$1,B73=$BF$1,B74=$AM$1,B74=$BF$1,B75=$AM$1,B75=$BF$1),0,1)))</f>
        <v/>
      </c>
      <c r="BF73" s="344">
        <f>IF($A73&gt;='FG_576way_Regular Symbol(2wild)'!E$16,"",IF(C73=0,"",IF(OR(C73=$AM$1,C73=$BF$1,C74=$AM$1,C74=$BF$1,C75=$AM$1,C75=$BF$1),0,1)))</f>
        <v>1</v>
      </c>
      <c r="BG73" s="3" t="str">
        <f>IF($A73&gt;='FG_576way_Regular Symbol(2wild)'!F$16,"",IF(D73=0,"",IF(OR(D73=$AM$1,D73=$BF$1,D74=$AM$1,D74=$BF$1,D75=$AM$1,D75=$BF$1,D76=$AM$1,D76=$BF$1,D77=$AM$1,D77=$BF$1),0,1)))</f>
        <v/>
      </c>
      <c r="BH73" s="3" t="str">
        <f>IF($A73&gt;='FG_576way_Regular Symbol(2wild)'!G$16,"",IF(E73=0,"",IF(OR(E73=$AM$1,E73=$BF$1,E74=$AM$1,E74=$BF$1,E75=$AM$1,E75=$BF$1,E76=$AM$1,E76=$BF$1,E77=$AM$1,E77=$BF$1),0,1)))</f>
        <v/>
      </c>
      <c r="BI73" s="3" t="str">
        <f>IF($A73&gt;='FG_576way_Regular Symbol(2wild)'!H$16,"",IF(F73=0,"",IF(OR(F73=$AM$1,F73=$BF$1,F74=$AM$1,F74=$BF$1,F75=$AM$1,F75=$BF$1,F76=$AM$1,F76=$BF$1,F77=$AM$1,F77=$BF$1),0,1)))</f>
        <v/>
      </c>
      <c r="BK73" s="344" t="str">
        <f>IF($A73&gt;='FG_576way_Regular Symbol(2wild)'!D$16,"",IF(B73=0,"",IF(OR(B73=$AM$1,B73=$BL$1,B74=$AM$1,B74=$BL$1,B75=$AM$1,B75=$BL$1),0,1)))</f>
        <v/>
      </c>
      <c r="BL73" s="344">
        <f>IF($A73&gt;='FG_576way_Regular Symbol(2wild)'!E$16,"",IF(C73=0,"",IF(OR(C73=$AM$1,C73=$BL$1,C74=$AM$1,C74=$BL$1,C75=$AM$1,C75=$BL$1),0,1)))</f>
        <v>1</v>
      </c>
      <c r="BM73" s="3" t="str">
        <f>IF($A73&gt;='FG_576way_Regular Symbol(2wild)'!F$16,"",IF(D73=0,"",IF(OR(D73=$AM$1,D73=$BL$1,D74=$AM$1,D74=$BL$1,D75=$AM$1,D75=$BL$1,D76=$AM$1,D76=$BL$1),0,1)))</f>
        <v/>
      </c>
      <c r="BN73" s="3" t="str">
        <f>IF($A73&gt;='FG_576way_Regular Symbol(2wild)'!G$16,"",IF(E73=0,"",IF(OR(E73=$AM$1,E73=$BL$1,E74=$AM$1,E74=$BL$1,E75=$AM$1,E75=$BL$1,E76=$AM$1,E76=$BL$1),0,1)))</f>
        <v/>
      </c>
      <c r="BO73" s="3" t="str">
        <f>IF($A73&gt;='FG_576way_Regular Symbol(2wild)'!H$16,"",IF(F73=0,"",IF(OR(F73=$AM$1,F73=$BL$1,F74=$AM$1,F74=$BL$1,F75=$AM$1,F75=$BL$1,F76=$AM$1,F76=$BL$1),0,1)))</f>
        <v/>
      </c>
      <c r="BQ73" s="3" t="str">
        <f>IF($A73&gt;='FG1125way_Regular Symbol(2wild)'!D$16,"",IF(B73=0,"",IF(OR(B73=$BQ$1,B73=$BR$1,B74=$BQ$1,B74=$BR$1,B75=$BQ$1,B75=$BR$1),0,1)))</f>
        <v/>
      </c>
      <c r="BR73" s="3">
        <f>IF($A73&gt;='FG1125way_Regular Symbol(2wild)'!E$16,"",IF(C73=0,"",IF(OR(C73=$BQ$1,C73=$BR$1,C74=$BQ$1,C74=$BR$1,C75=$BQ$1,C75=$BR$1),0,1)))</f>
        <v>1</v>
      </c>
      <c r="BS73" s="3" t="str">
        <f>IF($A73&gt;='FG1125way_Regular Symbol(2wild)'!F$16,"",IF(D73=0,"",IF(OR(D73=$BQ$1,D73=$BR$1,D74=$BQ$1,D74=$BR$1,D75=$BQ$1,D75=$BR$1,D76=$BQ$1,D76=$BR$1,D77=$BQ$1,D77=$BR$1),0,1)))</f>
        <v/>
      </c>
      <c r="BT73" s="3" t="str">
        <f>IF($A73&gt;='FG1125way_Regular Symbol(2wild)'!G$16,"",IF(E73=0,"",IF(OR(E73=$BQ$1,E73=$BR$1,E74=$BQ$1,E74=$BR$1,E75=$BQ$1,E75=$BR$1,E76=$BQ$1,E76=$BR$1,E77=$BQ$1,E77=$BR$1),0,1)))</f>
        <v/>
      </c>
      <c r="BU73" s="3" t="str">
        <f>IF($A73&gt;='FG1125way_Regular Symbol(2wild)'!H$16,"",IF(F73=0,"",IF(OR(F73=$BQ$1,F73=$BR$1,F74=$BQ$1,F74=$BR$1,F75=$BQ$1,F75=$BR$1,F76=$BQ$1,F76=$BR$1,F77=$BQ$1,F77=$BR$1),0,1)))</f>
        <v/>
      </c>
      <c r="BW73" s="3" t="str">
        <f>IF($A73&gt;='FG1125way_Regular Symbol(2wild)'!D$16,"",IF(B73=0,"",IF(OR(B73=$BW$1,B74=$BW$1,B75=$BW$1,B73=$BX$1,B74=$BX$1,B75=$BX$1),0,1)))</f>
        <v/>
      </c>
      <c r="BX73" s="3">
        <f>IF($A73&gt;='FG1125way_Regular Symbol(2wild)'!E$16,"",IF(C73=0,"",IF(OR(C73=$BW$1,C74=$BW$1,C75=$BW$1,C73=$BX$1,C74=$BX$1,C75=$BX$1),0,1)))</f>
        <v>1</v>
      </c>
      <c r="BY73" s="3" t="str">
        <f>IF($A73&gt;='FG1125way_Regular Symbol(2wild)'!F$16,"",IF(D73=0,"",IF(OR(D73=$BW$1,D74=$BW$1,D75=$BW$1,D73=$BX$1,D74=$BX$1,D75=$BX$1,D76=$BW$1,D76=$BX$1,D77=$BW$1,D77=$BX$1),0,1)))</f>
        <v/>
      </c>
      <c r="BZ73" s="3" t="str">
        <f>IF($A73&gt;='FG1125way_Regular Symbol(2wild)'!G$16,"",IF(E73=0,"",IF(OR(E73=$BW$1,E74=$BW$1,E75=$BW$1,E73=$BX$1,E74=$BX$1,E75=$BX$1,E76=$BW$1,E76=$BX$1,E77=$BW$1,E77=$BX$1),0,1)))</f>
        <v/>
      </c>
      <c r="CA73" s="3" t="str">
        <f>IF($A73&gt;='FG1125way_Regular Symbol(2wild)'!H$16,"",IF(F73=0,"",IF(OR(F73=$BW$1,F74=$BW$1,F75=$BW$1,F73=$BX$1,F74=$BX$1,F75=$BX$1,F76=$BW$1,F76=$BX$1,F77=$BW$1,F77=$BX$1),0,1)))</f>
        <v/>
      </c>
      <c r="CC73" s="3" t="str">
        <f>IF($A73&gt;='FG1125way_Regular Symbol(2wild)'!D$16,"",IF(B73=0,"",IF(OR(B73=$BW$1,B74=$BW$1,B75=$BW$1,B73=$CD$1,B74=$CD$1,B75=$CD$1),0,1)))</f>
        <v/>
      </c>
      <c r="CD73" s="3">
        <f>IF($A73&gt;='FG1125way_Regular Symbol(2wild)'!E$16,"",IF(C73=0,"",IF(OR(C73=$BW$1,C74=$BW$1,C75=$BW$1,C73=$CD$1,C74=$CD$1,C75=$CD$1),0,1)))</f>
        <v>1</v>
      </c>
      <c r="CE73" s="3" t="str">
        <f>IF($A73&gt;='FG1125way_Regular Symbol(2wild)'!F$16,"",IF(D73=0,"",IF(OR(D73=$BW$1,D74=$BW$1,D75=$BW$1,D73=$CD$1,D74=$CD$1,D75=$CD$1,D76=$BW$1,D76=$CD$1,D77=$BW$1,D77=$CD$1),0,1)))</f>
        <v/>
      </c>
      <c r="CF73" s="3" t="str">
        <f>IF($A73&gt;='FG1125way_Regular Symbol(2wild)'!G$16,"",IF(E73=0,"",IF(OR(E73=$BW$1,E74=$BW$1,E75=$BW$1,E73=$CD$1,E74=$CD$1,E75=$CD$1,E76=$BW$1,E76=$CD$1,E77=$BW$1,E77=$CD$1),0,1)))</f>
        <v/>
      </c>
      <c r="CG73" s="3" t="str">
        <f>IF($A73&gt;='FG1125way_Regular Symbol(2wild)'!H$16,"",IF(F73=0,"",IF(OR(F73=$BW$1,F74=$BW$1,F75=$BW$1,F73=$CD$1,F74=$CD$1,F75=$CD$1,F76=$BW$1,F76=$CD$1,F77=$BW$1,F77=$CD$1),0,1)))</f>
        <v/>
      </c>
      <c r="CI73" s="3" t="str">
        <f>IF($A73&gt;='FG1125way_Regular Symbol(2wild)'!D$16,"",IF(B73=0,"",IF(OR(B73=$BW$1,B74=$BW$1,B75=$BW$1,B73=$CJ$1,B74=$CJ$1,B75=$CJ$1),0,1)))</f>
        <v/>
      </c>
      <c r="CJ73" s="3">
        <f>IF($A73&gt;='FG1125way_Regular Symbol(2wild)'!E$16,"",IF(C73=0,"",IF(OR(C73=$BW$1,C74=$BW$1,C75=$BW$1,C73=$CJ$1,C74=$CJ$1,C75=$CJ$1),0,1)))</f>
        <v>0</v>
      </c>
      <c r="CK73" s="3" t="str">
        <f>IF($A73&gt;='FG1125way_Regular Symbol(2wild)'!F$16,"",IF(D73=0,"",IF(OR(D73=$BW$1,D74=$BW$1,D75=$BW$1,D73=$CJ$1,D74=$CJ$1,D75=$CJ$1,D76=$BW$1,D76=$CJ$1,D77=$BW$1,D77=$CJ$1),0,1)))</f>
        <v/>
      </c>
      <c r="CL73" s="3" t="str">
        <f>IF($A73&gt;='FG1125way_Regular Symbol(2wild)'!G$16,"",IF(E73=0,"",IF(OR(E73=$BW$1,E74=$BW$1,E75=$BW$1,E73=$CJ$1,E74=$CJ$1,E75=$CJ$1,E76=$BW$1,E76=$CJ$1,E77=$BW$1,E77=$CJ$1),0,1)))</f>
        <v/>
      </c>
      <c r="CM73" s="3" t="str">
        <f>IF($A73&gt;='FG1125way_Regular Symbol(2wild)'!H$16,"",IF(F73=0,"",IF(OR(F73=$BW$1,F74=$BW$1,F75=$BW$1,F73=$CJ$1,F74=$CJ$1,F75=$CJ$1,F76=$BW$1,F76=$CJ$1,F77=$BW$1,F77=$CJ$1),0,1)))</f>
        <v/>
      </c>
      <c r="CO73" s="3" t="str">
        <f>IF($A73&gt;='FG1125way_Regular Symbol(2wild)'!D$16,"",IF(B73=0,"",IF(OR(B73=$BW$1,B74=$BW$1,B75=$BW$1,B73=$CP$1,B74=$CP$1,B75=$CP$1),0,1)))</f>
        <v/>
      </c>
      <c r="CP73" s="3">
        <f>IF($A73&gt;='FG1125way_Regular Symbol(2wild)'!E$16,"",IF(C73=0,"",IF(OR(C73=$BW$1,C74=$BW$1,C75=$BW$1,C73=$CP$1,C74=$CP$1,C75=$CP$1),0,1)))</f>
        <v>1</v>
      </c>
      <c r="CQ73" s="3" t="str">
        <f>IF($A73&gt;='FG1125way_Regular Symbol(2wild)'!F$16,"",IF(D73=0,"",IF(OR(D73=$BW$1,D74=$BW$1,D75=$BW$1,D73=$CP$1,D74=$CP$1,D75=$CP$1,D76=$BW$1,D76=$CP$1,D77=$BW$1,D77=$CP$1),0,1)))</f>
        <v/>
      </c>
      <c r="CR73" s="3" t="str">
        <f>IF($A73&gt;='FG1125way_Regular Symbol(2wild)'!G$16,"",IF(E73=0,"",IF(OR(E73=$BW$1,E74=$BW$1,E75=$BW$1,E73=$CP$1,E74=$CP$1,E75=$CP$1,E76=$BW$1,E76=$CP$1,E77=$BW$1,E77=$CP$1),0,1)))</f>
        <v/>
      </c>
      <c r="CS73" s="3" t="str">
        <f>IF($A73&gt;='FG1125way_Regular Symbol(2wild)'!H$16,"",IF(F73=0,"",IF(OR(F73=$BW$1,F74=$BW$1,F75=$BW$1,F73=$CP$1,F74=$CP$1,F75=$CP$1,F76=$BW$1,F76=$CP$1,F77=$BW$1,F77=$CP$1),0,1)))</f>
        <v/>
      </c>
      <c r="CU73" s="3" t="str">
        <f>IF($A73&gt;='FG1125way_Regular Symbol(2wild)'!D$16,"",IF(B73=0,"",IF(OR(B73=$BW$1,B74=$BW$1,B75=$BW$1,B73=$CV$1,B74=$CV$1,B75=$CV$1),0,1)))</f>
        <v/>
      </c>
      <c r="CV73" s="3">
        <f>IF($A73&gt;='FG1125way_Regular Symbol(2wild)'!E$16,"",IF(C73=0,"",IF(OR(C73=$BW$1,C74=$BW$1,C75=$BW$1,C73=$CV$1,C74=$CV$1,C75=$CV$1),0,1)))</f>
        <v>1</v>
      </c>
      <c r="CW73" s="3" t="str">
        <f>IF($A73&gt;='FG1125way_Regular Symbol(2wild)'!F$16,"",IF(D73=0,"",IF(OR(D73=$BW$1,D74=$BW$1,D75=$BW$1,D73=$CV$1,D74=$CV$1,D75=$CV$1,D76=$BW$1,D76=$CV$1,D77=$BW$1,D77=$CV$1),0,1)))</f>
        <v/>
      </c>
      <c r="CX73" s="3" t="str">
        <f>IF($A73&gt;='FG1125way_Regular Symbol(2wild)'!G$16,"",IF(E73=0,"",IF(OR(E73=$BW$1,E74=$BW$1,E75=$BW$1,E73=$CV$1,E74=$CV$1,E75=$CV$1,E76=$BW$1,E76=$CV$1,E77=$BW$1,E77=$CV$1),0,1)))</f>
        <v/>
      </c>
      <c r="CY73" s="3" t="str">
        <f>IF($A73&gt;='FG1125way_Regular Symbol(2wild)'!H$16,"",IF(F73=0,"",IF(OR(F73=$BW$1,F74=$BW$1,F75=$BW$1,F73=$CV$1,F74=$CV$1,F75=$CV$1,F76=$BW$1,F76=$CV$1,F77=$BW$1,F77=$CV$1),0,1)))</f>
        <v/>
      </c>
    </row>
    <row r="74" spans="1:103">
      <c r="A74" s="337">
        <f>IF('FG_243way_Regular Symbol'!L73="","",'FG_243way_Regular Symbol'!L73)</f>
        <v>70</v>
      </c>
      <c r="B74" s="191" t="str">
        <f>IF('FG_576way_Regular Symbol(2wild)'!Q73="",
IF($A74-'FG_576way_Regular Symbol(2wild)'!D$16&gt;='FG_1125way_RegularＸ_W()'!B$2-1,"",VLOOKUP($A74-'FG_243way_Regular Symbol'!D$16,'FG_576way_Regular Symbol(2wild)'!$P$3:$U$99,'FG_1125way_RegularＸ_W()'!B$3+1,FALSE)),
'FG_576way_Regular Symbol(2wild)'!Q73)</f>
        <v/>
      </c>
      <c r="C74" s="191" t="str">
        <f>IF('FG_576way_Regular Symbol(2wild)'!R73="",
IF($A74-'FG_576way_Regular Symbol(2wild)'!E$16&gt;='FG_1125way_RegularＸ_W()'!C$2-1,"",VLOOKUP($A74-'FG_243way_Regular Symbol'!E$16,'FG_576way_Regular Symbol(2wild)'!$P$3:$U$99,'FG_1125way_RegularＸ_W()'!C$3+1,FALSE)),
'FG_576way_Regular Symbol(2wild)'!R73)</f>
        <v>M1</v>
      </c>
      <c r="D74" s="191" t="str">
        <f>IF('FG_576way_Regular Symbol(2wild)'!S73="",
IF($A74-'FG_576way_Regular Symbol(2wild)'!F$16&gt;='FG_1125way_RegularＸ_W()'!D$2-1,"",VLOOKUP($A74-'FG_243way_Regular Symbol'!F$16,'FG_576way_Regular Symbol(2wild)'!$P$3:$U$99,'FG_1125way_RegularＸ_W()'!D$3+1,FALSE)),
'FG_576way_Regular Symbol(2wild)'!S73)</f>
        <v/>
      </c>
      <c r="E74" s="191" t="str">
        <f>IF('FG_576way_Regular Symbol(2wild)'!T73="",
IF($A74-'FG_576way_Regular Symbol(2wild)'!G$16&gt;='FG_1125way_RegularＸ_W()'!E$2-1,"",VLOOKUP($A74-'FG_243way_Regular Symbol'!G$16,'FG_576way_Regular Symbol(2wild)'!$P$3:$U$99,'FG_1125way_RegularＸ_W()'!E$3+1,FALSE)),
'FG_576way_Regular Symbol(2wild)'!T73)</f>
        <v/>
      </c>
      <c r="F74" s="191" t="str">
        <f>IF('FG_576way_Regular Symbol(2wild)'!U73="",
IF($A74-'FG_576way_Regular Symbol(2wild)'!H$16&gt;='FG_1125way_RegularＸ_W()'!F$2-1,"",VLOOKUP($A74-'FG_243way_Regular Symbol'!H$16,'FG_576way_Regular Symbol(2wild)'!$P$3:$U$99,'FG_1125way_RegularＸ_W()'!F$3+1,FALSE)),
'FG_576way_Regular Symbol(2wild)'!U73)</f>
        <v>TE</v>
      </c>
      <c r="N74" s="363">
        <f t="shared" si="2"/>
        <v>70</v>
      </c>
      <c r="O74" s="344" t="str">
        <f>IF($A74&gt;='FG1125way_Regular Symbol(2wild)'!D$16,"",IF(B74="","",IF(OR(B74=$O$1,B74=$P$1,B75=$O$1,B75=$P$1,B76=$O$1,B76=$P$1),0,1)))</f>
        <v/>
      </c>
      <c r="P74" s="344">
        <f>IF($A74&gt;='FG1125way_Regular Symbol(2wild)'!E$16,"",IF(C74="","",IF(OR(C74=$O$1,C74=$P$1,C75=$O$1,C75=$P$1,C76=$O$1,C76=$P$1),0,1)))</f>
        <v>0</v>
      </c>
      <c r="Q74" s="344" t="str">
        <f>IF($A74&gt;='FG1125way_Regular Symbol(2wild)'!F$16,"",IF(D74="","",IF(OR(D74=$O$1,D74=$P$1,D75=$O$1,D75=$P$1,D76=$O$1,D76=$P$1,D77=$O$1,D77=$P$1,D78=$O$1,D78=$P$1),0,1)))</f>
        <v/>
      </c>
      <c r="R74" s="344" t="str">
        <f>IF($A74&gt;='FG1125way_Regular Symbol(2wild)'!G$16,"",IF(E74="","",IF(OR(E74=$O$1,E74=$P$1,E75=$O$1,E75=$P$1,E76=$O$1,E76=$P$1,E77=$O$1,E77=$P$1,E78=$O$1,E78=$P$1),0,1)))</f>
        <v/>
      </c>
      <c r="S74" s="344" t="str">
        <f>IF($A74&gt;='FG1125way_Regular Symbol(2wild)'!H$16,"",IF(F74="","",IF(OR(F74=$O$1,F74=$P$1,F75=$O$1,F75=$P$1,F76=$O$1,F76=$P$1,F77=$O$1,F77=$P$1,F78=$O$1,F78=$P$1),0,1)))</f>
        <v/>
      </c>
      <c r="U74" s="344" t="str">
        <f>IF($A74&gt;='FG1125way_Regular Symbol(2wild)'!D$16,"",IF(B74=0,"",IF(OR(B74=$U$1,B74=$V$1,B75=$U$1,B75=$V$1,B76=$U$1,B76=$V$1),0,1)))</f>
        <v/>
      </c>
      <c r="V74" s="344">
        <f>IF($A74&gt;='FG1125way_Regular Symbol(2wild)'!E$16,"",IF(C74=0,"",IF(OR(C74=$U$1,C74=$V$1,C75=$U$1,C75=$V$1,C76=$U$1,C76=$V$1),0,1)))</f>
        <v>1</v>
      </c>
      <c r="W74" s="3" t="str">
        <f>IF($A74&gt;='FG1125way_Regular Symbol(2wild)'!F$16,"",IF(D74=0,"",IF(OR(D74=$U$1,D74=$V$1,D75=$U$1,D75=$V$1,D76=$U$1,D76=$V$1,D77=$U$1,D77=$V$1,D78=$U$1,D78=$V$1),0,1)))</f>
        <v/>
      </c>
      <c r="X74" s="3" t="str">
        <f>IF($A74&gt;='FG1125way_Regular Symbol(2wild)'!G$16,"",IF(E74=0,"",IF(OR(E74=$U$1,E74=$V$1,E75=$U$1,E75=$V$1,E76=$U$1,E76=$V$1,E77=$U$1,E77=$V$1,E78=$U$1,E78=$V$1),0,1)))</f>
        <v/>
      </c>
      <c r="Y74" s="3" t="str">
        <f>IF($A74&gt;='FG1125way_Regular Symbol(2wild)'!H$16,"",IF(F74=0,"",IF(OR(F74=$U$1,F74=$V$1,F75=$U$1,F75=$V$1,F76=$U$1,F76=$V$1,F77=$U$1,F77=$V$1,F78=$U$1,F78=$V$1),0,1)))</f>
        <v/>
      </c>
      <c r="AA74" s="344" t="str">
        <f>IF($A74&gt;='FG1125way_Regular Symbol(2wild)'!D$16,"",IF(B74=0,"",IF(OR(B74=$AA$1,B74=$AB$1,B75=$AA$1,B75=$AB$1,B76=$AA$1,,B76=$AB$1),0,1)))</f>
        <v/>
      </c>
      <c r="AB74" s="344">
        <f>IF($A74&gt;='FG1125way_Regular Symbol(2wild)'!E$16,"",IF(C74=0,"",IF(OR(C74=$AA$1,C74=$AB$1,C75=$AA$1,C75=$AB$1,C76=$AA$1,,C76=$AB$1),0,1)))</f>
        <v>1</v>
      </c>
      <c r="AC74" s="3" t="str">
        <f>IF($A74&gt;='FG1125way_Regular Symbol(2wild)'!F$16,"",IF(D74=0,"",IF(OR(D74=$AA$1,D74=$AB$1,D75=$AA$1,D75=$AB$1,D76=$AA$1,D76=$AB$1,D77=$AA$1,D77=$AB$1,D78=$AA$1,D78=$AB$1),0,1)))</f>
        <v/>
      </c>
      <c r="AD74" s="3" t="str">
        <f>IF($A74&gt;='FG1125way_Regular Symbol(2wild)'!G$16,"",IF(E74=0,"",IF(OR(E74=$AA$1,E74=$AB$1,E75=$AA$1,E75=$AB$1,E76=$AA$1,E76=$AB$1,E77=$AA$1,E77=$AB$1,E78=$AA$1,E78=$AB$1),0,1)))</f>
        <v/>
      </c>
      <c r="AE74" s="3" t="str">
        <f>IF($A74&gt;='FG1125way_Regular Symbol(2wild)'!H$16,"",IF(F74=0,"",IF(OR(F74=$AA$1,F74=$AB$1,F75=$AA$1,F75=$AB$1,F76=$AA$1,F76=$AB$1,F77=$AA$1,F77=$AB$1,F78=$AA$1,F78=$AB$1),0,1)))</f>
        <v/>
      </c>
      <c r="AG74" s="344" t="str">
        <f>IF($A74&gt;='FG1125way_Regular Symbol(2wild)'!D$16,"",IF(B74=0,"",IF(OR(B74=$AG$1,B74=$AH$1,B75=$AG$1,B75=$AH$1,B76=$AG$1,B76=$AH$1),0,1)))</f>
        <v/>
      </c>
      <c r="AH74" s="344">
        <f>IF($A74&gt;='FG1125way_Regular Symbol(2wild)'!E$16,"",IF(C74=0,"",IF(OR(C74=$AG$1,C74=$AH$1,C75=$AG$1,C75=$AH$1,C76=$AG$1,C76=$AH$1),0,1)))</f>
        <v>1</v>
      </c>
      <c r="AI74" s="3" t="str">
        <f>IF($A74&gt;='FG1125way_Regular Symbol(2wild)'!F$16,"",IF(D74=0,"",IF(OR(D74=$AG$1,D74=$AH$1,D75=$AG$1,D75=$AH$1,D76=$AG$1,D76=$AH$1,D77=$AG$1,D77=$AH$1,D78=$AG$1,D78=$AH$1),0,1)))</f>
        <v/>
      </c>
      <c r="AJ74" s="3" t="str">
        <f>IF($A74&gt;='FG1125way_Regular Symbol(2wild)'!G$16,"",IF(E74=0,"",IF(OR(E74=$AG$1,E74=$AH$1,E75=$AG$1,E75=$AH$1,E76=$AG$1,E76=$AH$1,E77=$AG$1,E77=$AH$1,E78=$AG$1,E78=$AH$1),0,1)))</f>
        <v/>
      </c>
      <c r="AK74" s="3" t="str">
        <f>IF($A74&gt;='FG1125way_Regular Symbol(2wild)'!H$16,"",IF(F74=0,"",IF(OR(F74=$AG$1,F74=$AH$1,F75=$AG$1,F75=$AH$1,F76=$AG$1,F76=$AH$1,F77=$AG$1,F77=$AH$1,F78=$AG$1,F78=$AH$1),0,1)))</f>
        <v/>
      </c>
      <c r="AM74" s="344" t="str">
        <f>IF($A74&gt;='FG1125way_Regular Symbol(2wild)'!D$16,"",IF(B74=0,"",IF(OR(B74=$AM$1,B74=$AN$1,B75=$AM$1,B75=$AN$1,B76=$AM$1,B76=$AN$1),0,1)))</f>
        <v/>
      </c>
      <c r="AN74" s="344">
        <f>IF($A74&gt;='FG1125way_Regular Symbol(2wild)'!E$16,"",IF(C74=0,"",IF(OR(C74=$AM$1,C74=$AN$1,C75=$AM$1,C75=$AN$1,C76=$AM$1,C76=$AN$1),0,1)))</f>
        <v>1</v>
      </c>
      <c r="AO74" s="3" t="str">
        <f>IF($A74&gt;='FG1125way_Regular Symbol(2wild)'!F$16,"",IF(D74=0,"",IF(OR(D74=$AM$1,D74=$AN$1,D75=$AM$1,D75=$AN$1,D76=$AM$1,D76=$AN$1,D77=$AM$1,D77=$AN$1,D78=$AM$1,D78=$AN$1),0,1)))</f>
        <v/>
      </c>
      <c r="AP74" s="3" t="str">
        <f>IF($A74&gt;='FG1125way_Regular Symbol(2wild)'!G$16,"",IF(E74=0,"",IF(OR(E74=$AM$1,E74=$AN$1,E75=$AM$1,E75=$AN$1,E76=$AM$1,E76=$AN$1,E77=$AM$1,E77=$AN$1,E78=$AM$1,E78=$AN$1),0,1)))</f>
        <v/>
      </c>
      <c r="AQ74" s="3" t="str">
        <f>IF($A74&gt;='FG1125way_Regular Symbol(2wild)'!H$16,"",IF(F74=0,"",IF(OR(F74=$AM$1,F74=$AN$1,F75=$AM$1,F75=$AN$1,F76=$AM$1,F76=$AN$1,F77=$AM$1,F77=$AN$1,F78=$AM$1,F78=$AN$1),0,1)))</f>
        <v/>
      </c>
      <c r="AS74" s="344" t="str">
        <f>IF($A74&gt;='FG1125way_Regular Symbol(2wild)'!D$16,"",IF(B74=0,"",IF(OR(B74=$AM$1,B74=$AT$1,B75=$AM$1,B75=$AT$1,B76=$AM$1,B76=$AT$1),0,1)))</f>
        <v/>
      </c>
      <c r="AT74" s="344">
        <f>IF($A74&gt;='FG1125way_Regular Symbol(2wild)'!E$16,"",IF(C74=0,"",IF(OR(C74=$AM$1,C74=$AT$1,C75=$AM$1,C75=$AT$1,C76=$AM$1,C76=$AT$1),0,1)))</f>
        <v>1</v>
      </c>
      <c r="AU74" s="3" t="str">
        <f>IF($A74&gt;='FG1125way_Regular Symbol(2wild)'!F$16,"",IF(D74=0,"",IF(OR(D74=$AM$1,D74=$AT$1,D75=$AM$1,D75=$AT$1,D76=$AM$1,D76=$AT$1,D77=$AM$1,D77=$AT$1,D78=$AM$1,D78=$AT$1),0,1)))</f>
        <v/>
      </c>
      <c r="AV74" s="3" t="str">
        <f>IF($A74&gt;='FG1125way_Regular Symbol(2wild)'!G$16,"",IF(E74=0,"",IF(OR(E74=$AM$1,E74=$AT$1,E75=$AM$1,E75=$AT$1,E76=$AM$1,E76=$AT$1,E77=$AM$1,E77=$AT$1,E78=$AM$1,E78=$AT$1),0,1)))</f>
        <v/>
      </c>
      <c r="AW74" s="3" t="str">
        <f>IF($A74&gt;='FG1125way_Regular Symbol(2wild)'!H$16,"",IF(F74=0,"",IF(OR(F74=$AM$1,F74=$AT$1,F75=$AM$1,F75=$AT$1,F76=$AM$1,F76=$AT$1,F77=$AM$1,F77=$AT$1,F78=$AM$1,F78=$AT$1),0,1)))</f>
        <v/>
      </c>
      <c r="AY74" s="344" t="str">
        <f>IF($A74&gt;='FG1125way_Regular Symbol(2wild)'!D$16,"",IF(B74=0,"",IF(OR(B74=$AM$1,B74=$AZ$1,B75=$AM$1,B75=$AZ$1,B76=$AM$1,B76=$AZ$1),0,1)))</f>
        <v/>
      </c>
      <c r="AZ74" s="344">
        <f>IF($A74&gt;='FG1125way_Regular Symbol(2wild)'!E$16,"",IF(C74=0,"",IF(OR(C74=$AM$1,C74=$AZ$1,C75=$AM$1,C75=$AZ$1,C76=$AM$1,C76=$AZ$1),0,1)))</f>
        <v>1</v>
      </c>
      <c r="BA74" s="3" t="str">
        <f>IF($A74&gt;='FG1125way_Regular Symbol(2wild)'!F$16,"",IF(D74=0,"",IF(OR(D74=$AM$1,D74=$AZ$1,D75=$AM$1,D75=$AZ$1,D76=$AM$1,D76=$AZ$1,D77=$AM$1,D77=$AZ$1,D78=$AM$1,D78=$AZ$1),0,1)))</f>
        <v/>
      </c>
      <c r="BB74" s="3" t="str">
        <f>IF($A74&gt;='FG1125way_Regular Symbol(2wild)'!G$16,"",IF(E74=0,"",IF(OR(E74=$AM$1,E74=$AZ$1,E75=$AM$1,E75=$AZ$1,E76=$AM$1,E76=$AZ$1,E77=$AM$1,E77=$AZ$1,E78=$AM$1,E78=$AZ$1),0,1)))</f>
        <v/>
      </c>
      <c r="BC74" s="3" t="str">
        <f>IF($A74&gt;='FG1125way_Regular Symbol(2wild)'!H$16,"",IF(F74=0,"",IF(OR(F74=$AM$1,F74=$AZ$1,F75=$AM$1,F75=$AZ$1,F76=$AM$1,F76=$AZ$1,F77=$AM$1,F77=$AZ$1,F78=$AM$1,F78=$AZ$1),0,1)))</f>
        <v/>
      </c>
      <c r="BE74" s="344" t="str">
        <f>IF($A74&gt;='FG_576way_Regular Symbol(2wild)'!D$16,"",IF(B74=0,"",IF(OR(B74=$AM$1,B74=$BF$1,B75=$AM$1,B75=$BF$1,B76=$AM$1,B76=$BF$1),0,1)))</f>
        <v/>
      </c>
      <c r="BF74" s="344">
        <f>IF($A74&gt;='FG_576way_Regular Symbol(2wild)'!E$16,"",IF(C74=0,"",IF(OR(C74=$AM$1,C74=$BF$1,C75=$AM$1,C75=$BF$1,C76=$AM$1,C76=$BF$1),0,1)))</f>
        <v>1</v>
      </c>
      <c r="BG74" s="3" t="str">
        <f>IF($A74&gt;='FG_576way_Regular Symbol(2wild)'!F$16,"",IF(D74=0,"",IF(OR(D74=$AM$1,D74=$BF$1,D75=$AM$1,D75=$BF$1,D76=$AM$1,D76=$BF$1,D77=$AM$1,D77=$BF$1,D78=$AM$1,D78=$BF$1),0,1)))</f>
        <v/>
      </c>
      <c r="BH74" s="3" t="str">
        <f>IF($A74&gt;='FG_576way_Regular Symbol(2wild)'!G$16,"",IF(E74=0,"",IF(OR(E74=$AM$1,E74=$BF$1,E75=$AM$1,E75=$BF$1,E76=$AM$1,E76=$BF$1,E77=$AM$1,E77=$BF$1,E78=$AM$1,E78=$BF$1),0,1)))</f>
        <v/>
      </c>
      <c r="BI74" s="3" t="str">
        <f>IF($A74&gt;='FG_576way_Regular Symbol(2wild)'!H$16,"",IF(F74=0,"",IF(OR(F74=$AM$1,F74=$BF$1,F75=$AM$1,F75=$BF$1,F76=$AM$1,F76=$BF$1,F77=$AM$1,F77=$BF$1,F78=$AM$1,F78=$BF$1),0,1)))</f>
        <v/>
      </c>
      <c r="BK74" s="344" t="str">
        <f>IF($A74&gt;='FG_576way_Regular Symbol(2wild)'!D$16,"",IF(B74=0,"",IF(OR(B74=$AM$1,B74=$BL$1,B75=$AM$1,B75=$BL$1,B76=$AM$1,B76=$BL$1),0,1)))</f>
        <v/>
      </c>
      <c r="BL74" s="344">
        <f>IF($A74&gt;='FG_576way_Regular Symbol(2wild)'!E$16,"",IF(C74=0,"",IF(OR(C74=$AM$1,C74=$BL$1,C75=$AM$1,C75=$BL$1,C76=$AM$1,C76=$BL$1),0,1)))</f>
        <v>1</v>
      </c>
      <c r="BM74" s="3" t="str">
        <f>IF($A74&gt;='FG_576way_Regular Symbol(2wild)'!F$16,"",IF(D74=0,"",IF(OR(D74=$AM$1,D74=$BL$1,D75=$AM$1,D75=$BL$1,D76=$AM$1,D76=$BL$1,D77=$AM$1,D77=$BL$1),0,1)))</f>
        <v/>
      </c>
      <c r="BN74" s="3" t="str">
        <f>IF($A74&gt;='FG_576way_Regular Symbol(2wild)'!G$16,"",IF(E74=0,"",IF(OR(E74=$AM$1,E74=$BL$1,E75=$AM$1,E75=$BL$1,E76=$AM$1,E76=$BL$1,E77=$AM$1,E77=$BL$1),0,1)))</f>
        <v/>
      </c>
      <c r="BO74" s="3" t="str">
        <f>IF($A74&gt;='FG_576way_Regular Symbol(2wild)'!H$16,"",IF(F74=0,"",IF(OR(F74=$AM$1,F74=$BL$1,F75=$AM$1,F75=$BL$1,F76=$AM$1,F76=$BL$1,F77=$AM$1,F77=$BL$1),0,1)))</f>
        <v/>
      </c>
      <c r="BQ74" s="3" t="str">
        <f>IF($A74&gt;='FG1125way_Regular Symbol(2wild)'!D$16,"",IF(B74=0,"",IF(OR(B74=$BQ$1,B74=$BR$1,B75=$BQ$1,B75=$BR$1,B76=$BQ$1,B76=$BR$1),0,1)))</f>
        <v/>
      </c>
      <c r="BR74" s="3">
        <f>IF($A74&gt;='FG1125way_Regular Symbol(2wild)'!E$16,"",IF(C74=0,"",IF(OR(C74=$BQ$1,C74=$BR$1,C75=$BQ$1,C75=$BR$1,C76=$BQ$1,C76=$BR$1),0,1)))</f>
        <v>1</v>
      </c>
      <c r="BS74" s="3" t="str">
        <f>IF($A74&gt;='FG1125way_Regular Symbol(2wild)'!F$16,"",IF(D74=0,"",IF(OR(D74=$BQ$1,D74=$BR$1,D75=$BQ$1,D75=$BR$1,D76=$BQ$1,D76=$BR$1,D77=$BQ$1,D77=$BR$1,D78=$BQ$1,D78=$BR$1),0,1)))</f>
        <v/>
      </c>
      <c r="BT74" s="3" t="str">
        <f>IF($A74&gt;='FG1125way_Regular Symbol(2wild)'!G$16,"",IF(E74=0,"",IF(OR(E74=$BQ$1,E74=$BR$1,E75=$BQ$1,E75=$BR$1,E76=$BQ$1,E76=$BR$1,E77=$BQ$1,E77=$BR$1,E78=$BQ$1,E78=$BR$1),0,1)))</f>
        <v/>
      </c>
      <c r="BU74" s="3" t="str">
        <f>IF($A74&gt;='FG1125way_Regular Symbol(2wild)'!H$16,"",IF(F74=0,"",IF(OR(F74=$BQ$1,F74=$BR$1,F75=$BQ$1,F75=$BR$1,F76=$BQ$1,F76=$BR$1,F77=$BQ$1,F77=$BR$1,F78=$BQ$1,F78=$BR$1),0,1)))</f>
        <v/>
      </c>
      <c r="BW74" s="3" t="str">
        <f>IF($A74&gt;='FG1125way_Regular Symbol(2wild)'!D$16,"",IF(B74=0,"",IF(OR(B74=$BW$1,B75=$BW$1,B76=$BW$1,B74=$BX$1,B75=$BX$1,B76=$BX$1),0,1)))</f>
        <v/>
      </c>
      <c r="BX74" s="3">
        <f>IF($A74&gt;='FG1125way_Regular Symbol(2wild)'!E$16,"",IF(C74=0,"",IF(OR(C74=$BW$1,C75=$BW$1,C76=$BW$1,C74=$BX$1,C75=$BX$1,C76=$BX$1),0,1)))</f>
        <v>1</v>
      </c>
      <c r="BY74" s="3" t="str">
        <f>IF($A74&gt;='FG1125way_Regular Symbol(2wild)'!F$16,"",IF(D74=0,"",IF(OR(D74=$BW$1,D75=$BW$1,D76=$BW$1,D74=$BX$1,D75=$BX$1,D76=$BX$1,D77=$BW$1,D77=$BX$1,D78=$BW$1,D78=$BX$1),0,1)))</f>
        <v/>
      </c>
      <c r="BZ74" s="3" t="str">
        <f>IF($A74&gt;='FG1125way_Regular Symbol(2wild)'!G$16,"",IF(E74=0,"",IF(OR(E74=$BW$1,E75=$BW$1,E76=$BW$1,E74=$BX$1,E75=$BX$1,E76=$BX$1,E77=$BW$1,E77=$BX$1,E78=$BW$1,E78=$BX$1),0,1)))</f>
        <v/>
      </c>
      <c r="CA74" s="3" t="str">
        <f>IF($A74&gt;='FG1125way_Regular Symbol(2wild)'!H$16,"",IF(F74=0,"",IF(OR(F74=$BW$1,F75=$BW$1,F76=$BW$1,F74=$BX$1,F75=$BX$1,F76=$BX$1,F77=$BW$1,F77=$BX$1,F78=$BW$1,F78=$BX$1),0,1)))</f>
        <v/>
      </c>
      <c r="CC74" s="3" t="str">
        <f>IF($A74&gt;='FG1125way_Regular Symbol(2wild)'!D$16,"",IF(B74=0,"",IF(OR(B74=$BW$1,B75=$BW$1,B76=$BW$1,B74=$CD$1,B75=$CD$1,B76=$CD$1),0,1)))</f>
        <v/>
      </c>
      <c r="CD74" s="3">
        <f>IF($A74&gt;='FG1125way_Regular Symbol(2wild)'!E$16,"",IF(C74=0,"",IF(OR(C74=$BW$1,C75=$BW$1,C76=$BW$1,C74=$CD$1,C75=$CD$1,C76=$CD$1),0,1)))</f>
        <v>0</v>
      </c>
      <c r="CE74" s="3" t="str">
        <f>IF($A74&gt;='FG1125way_Regular Symbol(2wild)'!F$16,"",IF(D74=0,"",IF(OR(D74=$BW$1,D75=$BW$1,D76=$BW$1,D74=$CD$1,D75=$CD$1,D76=$CD$1,D77=$BW$1,D77=$CD$1,D78=$BW$1,D78=$CD$1),0,1)))</f>
        <v/>
      </c>
      <c r="CF74" s="3" t="str">
        <f>IF($A74&gt;='FG1125way_Regular Symbol(2wild)'!G$16,"",IF(E74=0,"",IF(OR(E74=$BW$1,E75=$BW$1,E76=$BW$1,E74=$CD$1,E75=$CD$1,E76=$CD$1,E77=$BW$1,E77=$CD$1,E78=$BW$1,E78=$CD$1),0,1)))</f>
        <v/>
      </c>
      <c r="CG74" s="3" t="str">
        <f>IF($A74&gt;='FG1125way_Regular Symbol(2wild)'!H$16,"",IF(F74=0,"",IF(OR(F74=$BW$1,F75=$BW$1,F76=$BW$1,F74=$CD$1,F75=$CD$1,F76=$CD$1,F77=$BW$1,F77=$CD$1,F78=$BW$1,F78=$CD$1),0,1)))</f>
        <v/>
      </c>
      <c r="CI74" s="3" t="str">
        <f>IF($A74&gt;='FG1125way_Regular Symbol(2wild)'!D$16,"",IF(B74=0,"",IF(OR(B74=$BW$1,B75=$BW$1,B76=$BW$1,B74=$CJ$1,B75=$CJ$1,B76=$CJ$1),0,1)))</f>
        <v/>
      </c>
      <c r="CJ74" s="3">
        <f>IF($A74&gt;='FG1125way_Regular Symbol(2wild)'!E$16,"",IF(C74=0,"",IF(OR(C74=$BW$1,C75=$BW$1,C76=$BW$1,C74=$CJ$1,C75=$CJ$1,C76=$CJ$1),0,1)))</f>
        <v>0</v>
      </c>
      <c r="CK74" s="3" t="str">
        <f>IF($A74&gt;='FG1125way_Regular Symbol(2wild)'!F$16,"",IF(D74=0,"",IF(OR(D74=$BW$1,D75=$BW$1,D76=$BW$1,D74=$CJ$1,D75=$CJ$1,D76=$CJ$1,D77=$BW$1,D77=$CJ$1,D78=$BW$1,D78=$CJ$1),0,1)))</f>
        <v/>
      </c>
      <c r="CL74" s="3" t="str">
        <f>IF($A74&gt;='FG1125way_Regular Symbol(2wild)'!G$16,"",IF(E74=0,"",IF(OR(E74=$BW$1,E75=$BW$1,E76=$BW$1,E74=$CJ$1,E75=$CJ$1,E76=$CJ$1,E77=$BW$1,E77=$CJ$1,E78=$BW$1,E78=$CJ$1),0,1)))</f>
        <v/>
      </c>
      <c r="CM74" s="3" t="str">
        <f>IF($A74&gt;='FG1125way_Regular Symbol(2wild)'!H$16,"",IF(F74=0,"",IF(OR(F74=$BW$1,F75=$BW$1,F76=$BW$1,F74=$CJ$1,F75=$CJ$1,F76=$CJ$1,F77=$BW$1,F77=$CJ$1,F78=$BW$1,F78=$CJ$1),0,1)))</f>
        <v/>
      </c>
      <c r="CO74" s="3" t="str">
        <f>IF($A74&gt;='FG1125way_Regular Symbol(2wild)'!D$16,"",IF(B74=0,"",IF(OR(B74=$BW$1,B75=$BW$1,B76=$BW$1,B74=$CP$1,B75=$CP$1,B76=$CP$1),0,1)))</f>
        <v/>
      </c>
      <c r="CP74" s="3">
        <f>IF($A74&gt;='FG1125way_Regular Symbol(2wild)'!E$16,"",IF(C74=0,"",IF(OR(C74=$BW$1,C75=$BW$1,C76=$BW$1,C74=$CP$1,C75=$CP$1,C76=$CP$1),0,1)))</f>
        <v>1</v>
      </c>
      <c r="CQ74" s="3" t="str">
        <f>IF($A74&gt;='FG1125way_Regular Symbol(2wild)'!F$16,"",IF(D74=0,"",IF(OR(D74=$BW$1,D75=$BW$1,D76=$BW$1,D74=$CP$1,D75=$CP$1,D76=$CP$1,D77=$BW$1,D77=$CP$1,D78=$BW$1,D78=$CP$1),0,1)))</f>
        <v/>
      </c>
      <c r="CR74" s="3" t="str">
        <f>IF($A74&gt;='FG1125way_Regular Symbol(2wild)'!G$16,"",IF(E74=0,"",IF(OR(E74=$BW$1,E75=$BW$1,E76=$BW$1,E74=$CP$1,E75=$CP$1,E76=$CP$1,E77=$BW$1,E77=$CP$1,E78=$BW$1,E78=$CP$1),0,1)))</f>
        <v/>
      </c>
      <c r="CS74" s="3" t="str">
        <f>IF($A74&gt;='FG1125way_Regular Symbol(2wild)'!H$16,"",IF(F74=0,"",IF(OR(F74=$BW$1,F75=$BW$1,F76=$BW$1,F74=$CP$1,F75=$CP$1,F76=$CP$1,F77=$BW$1,F77=$CP$1,F78=$BW$1,F78=$CP$1),0,1)))</f>
        <v/>
      </c>
      <c r="CU74" s="3" t="str">
        <f>IF($A74&gt;='FG1125way_Regular Symbol(2wild)'!D$16,"",IF(B74=0,"",IF(OR(B74=$BW$1,B75=$BW$1,B76=$BW$1,B74=$CV$1,B75=$CV$1,B76=$CV$1),0,1)))</f>
        <v/>
      </c>
      <c r="CV74" s="3">
        <f>IF($A74&gt;='FG1125way_Regular Symbol(2wild)'!E$16,"",IF(C74=0,"",IF(OR(C74=$BW$1,C75=$BW$1,C76=$BW$1,C74=$CV$1,C75=$CV$1,C76=$CV$1),0,1)))</f>
        <v>1</v>
      </c>
      <c r="CW74" s="3" t="str">
        <f>IF($A74&gt;='FG1125way_Regular Symbol(2wild)'!F$16,"",IF(D74=0,"",IF(OR(D74=$BW$1,D75=$BW$1,D76=$BW$1,D74=$CV$1,D75=$CV$1,D76=$CV$1,D77=$BW$1,D77=$CV$1,D78=$BW$1,D78=$CV$1),0,1)))</f>
        <v/>
      </c>
      <c r="CX74" s="3" t="str">
        <f>IF($A74&gt;='FG1125way_Regular Symbol(2wild)'!G$16,"",IF(E74=0,"",IF(OR(E74=$BW$1,E75=$BW$1,E76=$BW$1,E74=$CV$1,E75=$CV$1,E76=$CV$1,E77=$BW$1,E77=$CV$1,E78=$BW$1,E78=$CV$1),0,1)))</f>
        <v/>
      </c>
      <c r="CY74" s="3" t="str">
        <f>IF($A74&gt;='FG1125way_Regular Symbol(2wild)'!H$16,"",IF(F74=0,"",IF(OR(F74=$BW$1,F75=$BW$1,F76=$BW$1,F74=$CV$1,F75=$CV$1,F76=$CV$1,F77=$BW$1,F77=$CV$1,F78=$BW$1,F78=$CV$1),0,1)))</f>
        <v/>
      </c>
    </row>
    <row r="75" spans="1:103">
      <c r="A75" s="337">
        <f>IF('FG_243way_Regular Symbol'!L74="","",'FG_243way_Regular Symbol'!L74)</f>
        <v>71</v>
      </c>
      <c r="B75" s="191" t="str">
        <f>IF('FG_576way_Regular Symbol(2wild)'!Q74="",
IF($A75-'FG_576way_Regular Symbol(2wild)'!D$16&gt;='FG_1125way_RegularＸ_W()'!B$2-1,"",VLOOKUP($A75-'FG_243way_Regular Symbol'!D$16,'FG_576way_Regular Symbol(2wild)'!$P$3:$U$99,'FG_1125way_RegularＸ_W()'!B$3+1,FALSE)),
'FG_576way_Regular Symbol(2wild)'!Q74)</f>
        <v/>
      </c>
      <c r="C75" s="191" t="str">
        <f>IF('FG_576way_Regular Symbol(2wild)'!R74="",
IF($A75-'FG_576way_Regular Symbol(2wild)'!E$16&gt;='FG_1125way_RegularＸ_W()'!C$2-1,"",VLOOKUP($A75-'FG_243way_Regular Symbol'!E$16,'FG_576way_Regular Symbol(2wild)'!$P$3:$U$99,'FG_1125way_RegularＸ_W()'!C$3+1,FALSE)),
'FG_576way_Regular Symbol(2wild)'!R74)</f>
        <v>J</v>
      </c>
      <c r="D75" s="191" t="str">
        <f>IF('FG_576way_Regular Symbol(2wild)'!S74="",
IF($A75-'FG_576way_Regular Symbol(2wild)'!F$16&gt;='FG_1125way_RegularＸ_W()'!D$2-1,"",VLOOKUP($A75-'FG_243way_Regular Symbol'!F$16,'FG_576way_Regular Symbol(2wild)'!$P$3:$U$99,'FG_1125way_RegularＸ_W()'!D$3+1,FALSE)),
'FG_576way_Regular Symbol(2wild)'!S74)</f>
        <v/>
      </c>
      <c r="E75" s="191" t="str">
        <f>IF('FG_576way_Regular Symbol(2wild)'!T74="",
IF($A75-'FG_576way_Regular Symbol(2wild)'!G$16&gt;='FG_1125way_RegularＸ_W()'!E$2-1,"",VLOOKUP($A75-'FG_243way_Regular Symbol'!G$16,'FG_576way_Regular Symbol(2wild)'!$P$3:$U$99,'FG_1125way_RegularＸ_W()'!E$3+1,FALSE)),
'FG_576way_Regular Symbol(2wild)'!T74)</f>
        <v/>
      </c>
      <c r="F75" s="191" t="str">
        <f>IF('FG_576way_Regular Symbol(2wild)'!U74="",
IF($A75-'FG_576way_Regular Symbol(2wild)'!H$16&gt;='FG_1125way_RegularＸ_W()'!F$2-1,"",VLOOKUP($A75-'FG_243way_Regular Symbol'!H$16,'FG_576way_Regular Symbol(2wild)'!$P$3:$U$99,'FG_1125way_RegularＸ_W()'!F$3+1,FALSE)),
'FG_576way_Regular Symbol(2wild)'!U74)</f>
        <v>Q</v>
      </c>
      <c r="N75" s="363">
        <f t="shared" si="2"/>
        <v>71</v>
      </c>
      <c r="O75" s="344" t="str">
        <f>IF($A75&gt;='FG1125way_Regular Symbol(2wild)'!D$16,"",IF(B75="","",IF(OR(B75=$O$1,B75=$P$1,B76=$O$1,B76=$P$1,B77=$O$1,B77=$P$1),0,1)))</f>
        <v/>
      </c>
      <c r="P75" s="344">
        <f>IF($A75&gt;='FG1125way_Regular Symbol(2wild)'!E$16,"",IF(C75="","",IF(OR(C75=$O$1,C75=$P$1,C76=$O$1,C76=$P$1,C77=$O$1,C77=$P$1),0,1)))</f>
        <v>1</v>
      </c>
      <c r="Q75" s="344" t="str">
        <f>IF($A75&gt;='FG1125way_Regular Symbol(2wild)'!F$16,"",IF(D75="","",IF(OR(D75=$O$1,D75=$P$1,D76=$O$1,D76=$P$1,D77=$O$1,D77=$P$1,D78=$O$1,D78=$P$1,D79=$O$1,D79=$P$1),0,1)))</f>
        <v/>
      </c>
      <c r="R75" s="344" t="str">
        <f>IF($A75&gt;='FG1125way_Regular Symbol(2wild)'!G$16,"",IF(E75="","",IF(OR(E75=$O$1,E75=$P$1,E76=$O$1,E76=$P$1,E77=$O$1,E77=$P$1,E78=$O$1,E78=$P$1,E79=$O$1,E79=$P$1),0,1)))</f>
        <v/>
      </c>
      <c r="S75" s="344" t="str">
        <f>IF($A75&gt;='FG1125way_Regular Symbol(2wild)'!H$16,"",IF(F75="","",IF(OR(F75=$O$1,F75=$P$1,F76=$O$1,F76=$P$1,F77=$O$1,F77=$P$1,F78=$O$1,F78=$P$1,F79=$O$1,F79=$P$1),0,1)))</f>
        <v/>
      </c>
      <c r="U75" s="344" t="str">
        <f>IF($A75&gt;='FG1125way_Regular Symbol(2wild)'!D$16,"",IF(B75=0,"",IF(OR(B75=$U$1,B75=$V$1,B76=$U$1,B76=$V$1,B77=$U$1,B77=$V$1),0,1)))</f>
        <v/>
      </c>
      <c r="V75" s="344">
        <f>IF($A75&gt;='FG1125way_Regular Symbol(2wild)'!E$16,"",IF(C75=0,"",IF(OR(C75=$U$1,C75=$V$1,C76=$U$1,C76=$V$1,C77=$U$1,C77=$V$1),0,1)))</f>
        <v>1</v>
      </c>
      <c r="W75" s="3" t="str">
        <f>IF($A75&gt;='FG1125way_Regular Symbol(2wild)'!F$16,"",IF(D75=0,"",IF(OR(D75=$U$1,D75=$V$1,D76=$U$1,D76=$V$1,D77=$U$1,D77=$V$1,D78=$U$1,D78=$V$1,D79=$U$1,D79=$V$1),0,1)))</f>
        <v/>
      </c>
      <c r="X75" s="3" t="str">
        <f>IF($A75&gt;='FG1125way_Regular Symbol(2wild)'!G$16,"",IF(E75=0,"",IF(OR(E75=$U$1,E75=$V$1,E76=$U$1,E76=$V$1,E77=$U$1,E77=$V$1,E78=$U$1,E78=$V$1,E79=$U$1,E79=$V$1),0,1)))</f>
        <v/>
      </c>
      <c r="Y75" s="3" t="str">
        <f>IF($A75&gt;='FG1125way_Regular Symbol(2wild)'!H$16,"",IF(F75=0,"",IF(OR(F75=$U$1,F75=$V$1,F76=$U$1,F76=$V$1,F77=$U$1,F77=$V$1,F78=$U$1,F78=$V$1,F79=$U$1,F79=$V$1),0,1)))</f>
        <v/>
      </c>
      <c r="AA75" s="344" t="str">
        <f>IF($A75&gt;='FG1125way_Regular Symbol(2wild)'!D$16,"",IF(B75=0,"",IF(OR(B75=$AA$1,B75=$AB$1,B76=$AA$1,B76=$AB$1,B77=$AA$1,,B77=$AB$1),0,1)))</f>
        <v/>
      </c>
      <c r="AB75" s="344">
        <f>IF($A75&gt;='FG1125way_Regular Symbol(2wild)'!E$16,"",IF(C75=0,"",IF(OR(C75=$AA$1,C75=$AB$1,C76=$AA$1,C76=$AB$1,C77=$AA$1,,C77=$AB$1),0,1)))</f>
        <v>1</v>
      </c>
      <c r="AC75" s="3" t="str">
        <f>IF($A75&gt;='FG1125way_Regular Symbol(2wild)'!F$16,"",IF(D75=0,"",IF(OR(D75=$AA$1,D75=$AB$1,D76=$AA$1,D76=$AB$1,D77=$AA$1,D77=$AB$1,D78=$AA$1,D78=$AB$1,D79=$AA$1,D79=$AB$1),0,1)))</f>
        <v/>
      </c>
      <c r="AD75" s="3" t="str">
        <f>IF($A75&gt;='FG1125way_Regular Symbol(2wild)'!G$16,"",IF(E75=0,"",IF(OR(E75=$AA$1,E75=$AB$1,E76=$AA$1,E76=$AB$1,E77=$AA$1,E77=$AB$1,E78=$AA$1,E78=$AB$1,E79=$AA$1,E79=$AB$1),0,1)))</f>
        <v/>
      </c>
      <c r="AE75" s="3" t="str">
        <f>IF($A75&gt;='FG1125way_Regular Symbol(2wild)'!H$16,"",IF(F75=0,"",IF(OR(F75=$AA$1,F75=$AB$1,F76=$AA$1,F76=$AB$1,F77=$AA$1,F77=$AB$1,F78=$AA$1,F78=$AB$1,F79=$AA$1,F79=$AB$1),0,1)))</f>
        <v/>
      </c>
      <c r="AG75" s="344" t="str">
        <f>IF($A75&gt;='FG1125way_Regular Symbol(2wild)'!D$16,"",IF(B75=0,"",IF(OR(B75=$AG$1,B75=$AH$1,B76=$AG$1,B76=$AH$1,B77=$AG$1,B77=$AH$1),0,1)))</f>
        <v/>
      </c>
      <c r="AH75" s="344">
        <f>IF($A75&gt;='FG1125way_Regular Symbol(2wild)'!E$16,"",IF(C75=0,"",IF(OR(C75=$AG$1,C75=$AH$1,C76=$AG$1,C76=$AH$1,C77=$AG$1,C77=$AH$1),0,1)))</f>
        <v>1</v>
      </c>
      <c r="AI75" s="3" t="str">
        <f>IF($A75&gt;='FG1125way_Regular Symbol(2wild)'!F$16,"",IF(D75=0,"",IF(OR(D75=$AG$1,D75=$AH$1,D76=$AG$1,D76=$AH$1,D77=$AG$1,D77=$AH$1,D78=$AG$1,D78=$AH$1,D79=$AG$1,D79=$AH$1),0,1)))</f>
        <v/>
      </c>
      <c r="AJ75" s="3" t="str">
        <f>IF($A75&gt;='FG1125way_Regular Symbol(2wild)'!G$16,"",IF(E75=0,"",IF(OR(E75=$AG$1,E75=$AH$1,E76=$AG$1,E76=$AH$1,E77=$AG$1,E77=$AH$1,E78=$AG$1,E78=$AH$1,E79=$AG$1,E79=$AH$1),0,1)))</f>
        <v/>
      </c>
      <c r="AK75" s="3" t="str">
        <f>IF($A75&gt;='FG1125way_Regular Symbol(2wild)'!H$16,"",IF(F75=0,"",IF(OR(F75=$AG$1,F75=$AH$1,F76=$AG$1,F76=$AH$1,F77=$AG$1,F77=$AH$1,F78=$AG$1,F78=$AH$1,F79=$AG$1,F79=$AH$1),0,1)))</f>
        <v/>
      </c>
      <c r="AM75" s="344" t="str">
        <f>IF($A75&gt;='FG1125way_Regular Symbol(2wild)'!D$16,"",IF(B75=0,"",IF(OR(B75=$AM$1,B75=$AN$1,B76=$AM$1,B76=$AN$1,B77=$AM$1,B77=$AN$1),0,1)))</f>
        <v/>
      </c>
      <c r="AN75" s="344">
        <f>IF($A75&gt;='FG1125way_Regular Symbol(2wild)'!E$16,"",IF(C75=0,"",IF(OR(C75=$AM$1,C75=$AN$1,C76=$AM$1,C76=$AN$1,C77=$AM$1,C77=$AN$1),0,1)))</f>
        <v>1</v>
      </c>
      <c r="AO75" s="3" t="str">
        <f>IF($A75&gt;='FG1125way_Regular Symbol(2wild)'!F$16,"",IF(D75=0,"",IF(OR(D75=$AM$1,D75=$AN$1,D76=$AM$1,D76=$AN$1,D77=$AM$1,D77=$AN$1,D78=$AM$1,D78=$AN$1,D79=$AM$1,D79=$AN$1),0,1)))</f>
        <v/>
      </c>
      <c r="AP75" s="3" t="str">
        <f>IF($A75&gt;='FG1125way_Regular Symbol(2wild)'!G$16,"",IF(E75=0,"",IF(OR(E75=$AM$1,E75=$AN$1,E76=$AM$1,E76=$AN$1,E77=$AM$1,E77=$AN$1,E78=$AM$1,E78=$AN$1,E79=$AM$1,E79=$AN$1),0,1)))</f>
        <v/>
      </c>
      <c r="AQ75" s="3" t="str">
        <f>IF($A75&gt;='FG1125way_Regular Symbol(2wild)'!H$16,"",IF(F75=0,"",IF(OR(F75=$AM$1,F75=$AN$1,F76=$AM$1,F76=$AN$1,F77=$AM$1,F77=$AN$1,F78=$AM$1,F78=$AN$1,F79=$AM$1,F79=$AN$1),0,1)))</f>
        <v/>
      </c>
      <c r="AS75" s="344" t="str">
        <f>IF($A75&gt;='FG1125way_Regular Symbol(2wild)'!D$16,"",IF(B75=0,"",IF(OR(B75=$AM$1,B75=$AT$1,B76=$AM$1,B76=$AT$1,B77=$AM$1,B77=$AT$1),0,1)))</f>
        <v/>
      </c>
      <c r="AT75" s="344">
        <f>IF($A75&gt;='FG1125way_Regular Symbol(2wild)'!E$16,"",IF(C75=0,"",IF(OR(C75=$AM$1,C75=$AT$1,C76=$AM$1,C76=$AT$1,C77=$AM$1,C77=$AT$1),0,1)))</f>
        <v>1</v>
      </c>
      <c r="AU75" s="3" t="str">
        <f>IF($A75&gt;='FG1125way_Regular Symbol(2wild)'!F$16,"",IF(D75=0,"",IF(OR(D75=$AM$1,D75=$AT$1,D76=$AM$1,D76=$AT$1,D77=$AM$1,D77=$AT$1,D78=$AM$1,D78=$AT$1,D79=$AM$1,D79=$AT$1),0,1)))</f>
        <v/>
      </c>
      <c r="AV75" s="3" t="str">
        <f>IF($A75&gt;='FG1125way_Regular Symbol(2wild)'!G$16,"",IF(E75=0,"",IF(OR(E75=$AM$1,E75=$AT$1,E76=$AM$1,E76=$AT$1,E77=$AM$1,E77=$AT$1,E78=$AM$1,E78=$AT$1,E79=$AM$1,E79=$AT$1),0,1)))</f>
        <v/>
      </c>
      <c r="AW75" s="3" t="str">
        <f>IF($A75&gt;='FG1125way_Regular Symbol(2wild)'!H$16,"",IF(F75=0,"",IF(OR(F75=$AM$1,F75=$AT$1,F76=$AM$1,F76=$AT$1,F77=$AM$1,F77=$AT$1,F78=$AM$1,F78=$AT$1,F79=$AM$1,F79=$AT$1),0,1)))</f>
        <v/>
      </c>
      <c r="AY75" s="344" t="str">
        <f>IF($A75&gt;='FG1125way_Regular Symbol(2wild)'!D$16,"",IF(B75=0,"",IF(OR(B75=$AM$1,B75=$AZ$1,B76=$AM$1,B76=$AZ$1,B77=$AM$1,B77=$AZ$1),0,1)))</f>
        <v/>
      </c>
      <c r="AZ75" s="344">
        <f>IF($A75&gt;='FG1125way_Regular Symbol(2wild)'!E$16,"",IF(C75=0,"",IF(OR(C75=$AM$1,C75=$AZ$1,C76=$AM$1,C76=$AZ$1,C77=$AM$1,C77=$AZ$1),0,1)))</f>
        <v>1</v>
      </c>
      <c r="BA75" s="3" t="str">
        <f>IF($A75&gt;='FG1125way_Regular Symbol(2wild)'!F$16,"",IF(D75=0,"",IF(OR(D75=$AM$1,D75=$AZ$1,D76=$AM$1,D76=$AZ$1,D77=$AM$1,D77=$AZ$1,D78=$AM$1,D78=$AZ$1,D79=$AM$1,D79=$AZ$1),0,1)))</f>
        <v/>
      </c>
      <c r="BB75" s="3" t="str">
        <f>IF($A75&gt;='FG1125way_Regular Symbol(2wild)'!G$16,"",IF(E75=0,"",IF(OR(E75=$AM$1,E75=$AZ$1,E76=$AM$1,E76=$AZ$1,E77=$AM$1,E77=$AZ$1,E78=$AM$1,E78=$AZ$1,E79=$AM$1,E79=$AZ$1),0,1)))</f>
        <v/>
      </c>
      <c r="BC75" s="3" t="str">
        <f>IF($A75&gt;='FG1125way_Regular Symbol(2wild)'!H$16,"",IF(F75=0,"",IF(OR(F75=$AM$1,F75=$AZ$1,F76=$AM$1,F76=$AZ$1,F77=$AM$1,F77=$AZ$1,F78=$AM$1,F78=$AZ$1,F79=$AM$1,F79=$AZ$1),0,1)))</f>
        <v/>
      </c>
      <c r="BE75" s="344" t="str">
        <f>IF($A75&gt;='FG_576way_Regular Symbol(2wild)'!D$16,"",IF(B75=0,"",IF(OR(B75=$AM$1,B75=$BF$1,B76=$AM$1,B76=$BF$1,B77=$AM$1,B77=$BF$1),0,1)))</f>
        <v/>
      </c>
      <c r="BF75" s="344">
        <f>IF($A75&gt;='FG_576way_Regular Symbol(2wild)'!E$16,"",IF(C75=0,"",IF(OR(C75=$AM$1,C75=$BF$1,C76=$AM$1,C76=$BF$1,C77=$AM$1,C77=$BF$1),0,1)))</f>
        <v>1</v>
      </c>
      <c r="BG75" s="3" t="str">
        <f>IF($A75&gt;='FG_576way_Regular Symbol(2wild)'!F$16,"",IF(D75=0,"",IF(OR(D75=$AM$1,D75=$BF$1,D76=$AM$1,D76=$BF$1,D77=$AM$1,D77=$BF$1,D78=$AM$1,D78=$BF$1,D79=$AM$1,D79=$BF$1),0,1)))</f>
        <v/>
      </c>
      <c r="BH75" s="3" t="str">
        <f>IF($A75&gt;='FG_576way_Regular Symbol(2wild)'!G$16,"",IF(E75=0,"",IF(OR(E75=$AM$1,E75=$BF$1,E76=$AM$1,E76=$BF$1,E77=$AM$1,E77=$BF$1,E78=$AM$1,E78=$BF$1,E79=$AM$1,E79=$BF$1),0,1)))</f>
        <v/>
      </c>
      <c r="BI75" s="3" t="str">
        <f>IF($A75&gt;='FG_576way_Regular Symbol(2wild)'!H$16,"",IF(F75=0,"",IF(OR(F75=$AM$1,F75=$BF$1,F76=$AM$1,F76=$BF$1,F77=$AM$1,F77=$BF$1,F78=$AM$1,F78=$BF$1,F79=$AM$1,F79=$BF$1),0,1)))</f>
        <v/>
      </c>
      <c r="BK75" s="344" t="str">
        <f>IF($A75&gt;='FG_576way_Regular Symbol(2wild)'!D$16,"",IF(B75=0,"",IF(OR(B75=$AM$1,B75=$BL$1,B76=$AM$1,B76=$BL$1,B77=$AM$1,B77=$BL$1),0,1)))</f>
        <v/>
      </c>
      <c r="BL75" s="344">
        <f>IF($A75&gt;='FG_576way_Regular Symbol(2wild)'!E$16,"",IF(C75=0,"",IF(OR(C75=$AM$1,C75=$BL$1,C76=$AM$1,C76=$BL$1,C77=$AM$1,C77=$BL$1),0,1)))</f>
        <v>1</v>
      </c>
      <c r="BM75" s="3" t="str">
        <f>IF($A75&gt;='FG_576way_Regular Symbol(2wild)'!F$16,"",IF(D75=0,"",IF(OR(D75=$AM$1,D75=$BL$1,D76=$AM$1,D76=$BL$1,D77=$AM$1,D77=$BL$1,D78=$AM$1,D78=$BL$1),0,1)))</f>
        <v/>
      </c>
      <c r="BN75" s="3" t="str">
        <f>IF($A75&gt;='FG_576way_Regular Symbol(2wild)'!G$16,"",IF(E75=0,"",IF(OR(E75=$AM$1,E75=$BL$1,E76=$AM$1,E76=$BL$1,E77=$AM$1,E77=$BL$1,E78=$AM$1,E78=$BL$1),0,1)))</f>
        <v/>
      </c>
      <c r="BO75" s="3" t="str">
        <f>IF($A75&gt;='FG_576way_Regular Symbol(2wild)'!H$16,"",IF(F75=0,"",IF(OR(F75=$AM$1,F75=$BL$1,F76=$AM$1,F76=$BL$1,F77=$AM$1,F77=$BL$1,F78=$AM$1,F78=$BL$1),0,1)))</f>
        <v/>
      </c>
      <c r="BQ75" s="3" t="str">
        <f>IF($A75&gt;='FG1125way_Regular Symbol(2wild)'!D$16,"",IF(B75=0,"",IF(OR(B75=$BQ$1,B75=$BR$1,B76=$BQ$1,B76=$BR$1,B77=$BQ$1,B77=$BR$1),0,1)))</f>
        <v/>
      </c>
      <c r="BR75" s="3">
        <f>IF($A75&gt;='FG1125way_Regular Symbol(2wild)'!E$16,"",IF(C75=0,"",IF(OR(C75=$BQ$1,C75=$BR$1,C76=$BQ$1,C76=$BR$1,C77=$BQ$1,C77=$BR$1),0,1)))</f>
        <v>1</v>
      </c>
      <c r="BS75" s="3" t="str">
        <f>IF($A75&gt;='FG1125way_Regular Symbol(2wild)'!F$16,"",IF(D75=0,"",IF(OR(D75=$BQ$1,D75=$BR$1,D76=$BQ$1,D76=$BR$1,D77=$BQ$1,D77=$BR$1,D78=$BQ$1,D78=$BR$1,D79=$BQ$1,D79=$BR$1),0,1)))</f>
        <v/>
      </c>
      <c r="BT75" s="3" t="str">
        <f>IF($A75&gt;='FG1125way_Regular Symbol(2wild)'!G$16,"",IF(E75=0,"",IF(OR(E75=$BQ$1,E75=$BR$1,E76=$BQ$1,E76=$BR$1,E77=$BQ$1,E77=$BR$1,E78=$BQ$1,E78=$BR$1,E79=$BQ$1,E79=$BR$1),0,1)))</f>
        <v/>
      </c>
      <c r="BU75" s="3" t="str">
        <f>IF($A75&gt;='FG1125way_Regular Symbol(2wild)'!H$16,"",IF(F75=0,"",IF(OR(F75=$BQ$1,F75=$BR$1,F76=$BQ$1,F76=$BR$1,F77=$BQ$1,F77=$BR$1,F78=$BQ$1,F78=$BR$1,F79=$BQ$1,F79=$BR$1),0,1)))</f>
        <v/>
      </c>
      <c r="BW75" s="3" t="str">
        <f>IF($A75&gt;='FG1125way_Regular Symbol(2wild)'!D$16,"",IF(B75=0,"",IF(OR(B75=$BW$1,B76=$BW$1,B77=$BW$1,B75=$BX$1,B76=$BX$1,B77=$BX$1),0,1)))</f>
        <v/>
      </c>
      <c r="BX75" s="3">
        <f>IF($A75&gt;='FG1125way_Regular Symbol(2wild)'!E$16,"",IF(C75=0,"",IF(OR(C75=$BW$1,C76=$BW$1,C77=$BW$1,C75=$BX$1,C76=$BX$1,C77=$BX$1),0,1)))</f>
        <v>1</v>
      </c>
      <c r="BY75" s="3" t="str">
        <f>IF($A75&gt;='FG1125way_Regular Symbol(2wild)'!F$16,"",IF(D75=0,"",IF(OR(D75=$BW$1,D76=$BW$1,D77=$BW$1,D75=$BX$1,D76=$BX$1,D77=$BX$1,D78=$BW$1,D78=$BX$1,D79=$BW$1,D79=$BX$1),0,1)))</f>
        <v/>
      </c>
      <c r="BZ75" s="3" t="str">
        <f>IF($A75&gt;='FG1125way_Regular Symbol(2wild)'!G$16,"",IF(E75=0,"",IF(OR(E75=$BW$1,E76=$BW$1,E77=$BW$1,E75=$BX$1,E76=$BX$1,E77=$BX$1,E78=$BW$1,E78=$BX$1,E79=$BW$1,E79=$BX$1),0,1)))</f>
        <v/>
      </c>
      <c r="CA75" s="3" t="str">
        <f>IF($A75&gt;='FG1125way_Regular Symbol(2wild)'!H$16,"",IF(F75=0,"",IF(OR(F75=$BW$1,F76=$BW$1,F77=$BW$1,F75=$BX$1,F76=$BX$1,F77=$BX$1,F78=$BW$1,F78=$BX$1,F79=$BW$1,F79=$BX$1),0,1)))</f>
        <v/>
      </c>
      <c r="CC75" s="3" t="str">
        <f>IF($A75&gt;='FG1125way_Regular Symbol(2wild)'!D$16,"",IF(B75=0,"",IF(OR(B75=$BW$1,B76=$BW$1,B77=$BW$1,B75=$CD$1,B76=$CD$1,B77=$CD$1),0,1)))</f>
        <v/>
      </c>
      <c r="CD75" s="3">
        <f>IF($A75&gt;='FG1125way_Regular Symbol(2wild)'!E$16,"",IF(C75=0,"",IF(OR(C75=$BW$1,C76=$BW$1,C77=$BW$1,C75=$CD$1,C76=$CD$1,C77=$CD$1),0,1)))</f>
        <v>0</v>
      </c>
      <c r="CE75" s="3" t="str">
        <f>IF($A75&gt;='FG1125way_Regular Symbol(2wild)'!F$16,"",IF(D75=0,"",IF(OR(D75=$BW$1,D76=$BW$1,D77=$BW$1,D75=$CD$1,D76=$CD$1,D77=$CD$1,D78=$BW$1,D78=$CD$1,D79=$BW$1,D79=$CD$1),0,1)))</f>
        <v/>
      </c>
      <c r="CF75" s="3" t="str">
        <f>IF($A75&gt;='FG1125way_Regular Symbol(2wild)'!G$16,"",IF(E75=0,"",IF(OR(E75=$BW$1,E76=$BW$1,E77=$BW$1,E75=$CD$1,E76=$CD$1,E77=$CD$1,E78=$BW$1,E78=$CD$1,E79=$BW$1,E79=$CD$1),0,1)))</f>
        <v/>
      </c>
      <c r="CG75" s="3" t="str">
        <f>IF($A75&gt;='FG1125way_Regular Symbol(2wild)'!H$16,"",IF(F75=0,"",IF(OR(F75=$BW$1,F76=$BW$1,F77=$BW$1,F75=$CD$1,F76=$CD$1,F77=$CD$1,F78=$BW$1,F78=$CD$1,F79=$BW$1,F79=$CD$1),0,1)))</f>
        <v/>
      </c>
      <c r="CI75" s="3" t="str">
        <f>IF($A75&gt;='FG1125way_Regular Symbol(2wild)'!D$16,"",IF(B75=0,"",IF(OR(B75=$BW$1,B76=$BW$1,B77=$BW$1,B75=$CJ$1,B76=$CJ$1,B77=$CJ$1),0,1)))</f>
        <v/>
      </c>
      <c r="CJ75" s="3">
        <f>IF($A75&gt;='FG1125way_Regular Symbol(2wild)'!E$16,"",IF(C75=0,"",IF(OR(C75=$BW$1,C76=$BW$1,C77=$BW$1,C75=$CJ$1,C76=$CJ$1,C77=$CJ$1),0,1)))</f>
        <v>0</v>
      </c>
      <c r="CK75" s="3" t="str">
        <f>IF($A75&gt;='FG1125way_Regular Symbol(2wild)'!F$16,"",IF(D75=0,"",IF(OR(D75=$BW$1,D76=$BW$1,D77=$BW$1,D75=$CJ$1,D76=$CJ$1,D77=$CJ$1,D78=$BW$1,D78=$CJ$1,D79=$BW$1,D79=$CJ$1),0,1)))</f>
        <v/>
      </c>
      <c r="CL75" s="3" t="str">
        <f>IF($A75&gt;='FG1125way_Regular Symbol(2wild)'!G$16,"",IF(E75=0,"",IF(OR(E75=$BW$1,E76=$BW$1,E77=$BW$1,E75=$CJ$1,E76=$CJ$1,E77=$CJ$1,E78=$BW$1,E78=$CJ$1,E79=$BW$1,E79=$CJ$1),0,1)))</f>
        <v/>
      </c>
      <c r="CM75" s="3" t="str">
        <f>IF($A75&gt;='FG1125way_Regular Symbol(2wild)'!H$16,"",IF(F75=0,"",IF(OR(F75=$BW$1,F76=$BW$1,F77=$BW$1,F75=$CJ$1,F76=$CJ$1,F77=$CJ$1,F78=$BW$1,F78=$CJ$1,F79=$BW$1,F79=$CJ$1),0,1)))</f>
        <v/>
      </c>
      <c r="CO75" s="3" t="str">
        <f>IF($A75&gt;='FG1125way_Regular Symbol(2wild)'!D$16,"",IF(B75=0,"",IF(OR(B75=$BW$1,B76=$BW$1,B77=$BW$1,B75=$CP$1,B76=$CP$1,B77=$CP$1),0,1)))</f>
        <v/>
      </c>
      <c r="CP75" s="3">
        <f>IF($A75&gt;='FG1125way_Regular Symbol(2wild)'!E$16,"",IF(C75=0,"",IF(OR(C75=$BW$1,C76=$BW$1,C77=$BW$1,C75=$CP$1,C76=$CP$1,C77=$CP$1),0,1)))</f>
        <v>1</v>
      </c>
      <c r="CQ75" s="3" t="str">
        <f>IF($A75&gt;='FG1125way_Regular Symbol(2wild)'!F$16,"",IF(D75=0,"",IF(OR(D75=$BW$1,D76=$BW$1,D77=$BW$1,D75=$CP$1,D76=$CP$1,D77=$CP$1,D78=$BW$1,D78=$CP$1,D79=$BW$1,D79=$CP$1),0,1)))</f>
        <v/>
      </c>
      <c r="CR75" s="3" t="str">
        <f>IF($A75&gt;='FG1125way_Regular Symbol(2wild)'!G$16,"",IF(E75=0,"",IF(OR(E75=$BW$1,E76=$BW$1,E77=$BW$1,E75=$CP$1,E76=$CP$1,E77=$CP$1,E78=$BW$1,E78=$CP$1,E79=$BW$1,E79=$CP$1),0,1)))</f>
        <v/>
      </c>
      <c r="CS75" s="3" t="str">
        <f>IF($A75&gt;='FG1125way_Regular Symbol(2wild)'!H$16,"",IF(F75=0,"",IF(OR(F75=$BW$1,F76=$BW$1,F77=$BW$1,F75=$CP$1,F76=$CP$1,F77=$CP$1,F78=$BW$1,F78=$CP$1,F79=$BW$1,F79=$CP$1),0,1)))</f>
        <v/>
      </c>
      <c r="CU75" s="3" t="str">
        <f>IF($A75&gt;='FG1125way_Regular Symbol(2wild)'!D$16,"",IF(B75=0,"",IF(OR(B75=$BW$1,B76=$BW$1,B77=$BW$1,B75=$CV$1,B76=$CV$1,B77=$CV$1),0,1)))</f>
        <v/>
      </c>
      <c r="CV75" s="3">
        <f>IF($A75&gt;='FG1125way_Regular Symbol(2wild)'!E$16,"",IF(C75=0,"",IF(OR(C75=$BW$1,C76=$BW$1,C77=$BW$1,C75=$CV$1,C76=$CV$1,C77=$CV$1),0,1)))</f>
        <v>1</v>
      </c>
      <c r="CW75" s="3" t="str">
        <f>IF($A75&gt;='FG1125way_Regular Symbol(2wild)'!F$16,"",IF(D75=0,"",IF(OR(D75=$BW$1,D76=$BW$1,D77=$BW$1,D75=$CV$1,D76=$CV$1,D77=$CV$1,D78=$BW$1,D78=$CV$1,D79=$BW$1,D79=$CV$1),0,1)))</f>
        <v/>
      </c>
      <c r="CX75" s="3" t="str">
        <f>IF($A75&gt;='FG1125way_Regular Symbol(2wild)'!G$16,"",IF(E75=0,"",IF(OR(E75=$BW$1,E76=$BW$1,E77=$BW$1,E75=$CV$1,E76=$CV$1,E77=$CV$1,E78=$BW$1,E78=$CV$1,E79=$BW$1,E79=$CV$1),0,1)))</f>
        <v/>
      </c>
      <c r="CY75" s="3" t="str">
        <f>IF($A75&gt;='FG1125way_Regular Symbol(2wild)'!H$16,"",IF(F75=0,"",IF(OR(F75=$BW$1,F76=$BW$1,F77=$BW$1,F75=$CV$1,F76=$CV$1,F77=$CV$1,F78=$BW$1,F78=$CV$1,F79=$BW$1,F79=$CV$1),0,1)))</f>
        <v/>
      </c>
    </row>
    <row r="76" spans="1:103">
      <c r="A76" s="337">
        <f>IF('FG_243way_Regular Symbol'!L75="","",'FG_243way_Regular Symbol'!L75)</f>
        <v>72</v>
      </c>
      <c r="B76" s="191" t="str">
        <f>IF('FG_576way_Regular Symbol(2wild)'!Q75="",
IF($A76-'FG_576way_Regular Symbol(2wild)'!D$16&gt;='FG_1125way_RegularＸ_W()'!B$2-1,"",VLOOKUP($A76-'FG_243way_Regular Symbol'!D$16,'FG_576way_Regular Symbol(2wild)'!$P$3:$U$99,'FG_1125way_RegularＸ_W()'!B$3+1,FALSE)),
'FG_576way_Regular Symbol(2wild)'!Q75)</f>
        <v/>
      </c>
      <c r="C76" s="191" t="str">
        <f>IF('FG_576way_Regular Symbol(2wild)'!R75="",
IF($A76-'FG_576way_Regular Symbol(2wild)'!E$16&gt;='FG_1125way_RegularＸ_W()'!C$2-1,"",VLOOKUP($A76-'FG_243way_Regular Symbol'!E$16,'FG_576way_Regular Symbol(2wild)'!$P$3:$U$99,'FG_1125way_RegularＸ_W()'!C$3+1,FALSE)),
'FG_576way_Regular Symbol(2wild)'!R75)</f>
        <v>Q</v>
      </c>
      <c r="D76" s="191" t="str">
        <f>IF('FG_576way_Regular Symbol(2wild)'!S75="",
IF($A76-'FG_576way_Regular Symbol(2wild)'!F$16&gt;='FG_1125way_RegularＸ_W()'!D$2-1,"",VLOOKUP($A76-'FG_243way_Regular Symbol'!F$16,'FG_576way_Regular Symbol(2wild)'!$P$3:$U$99,'FG_1125way_RegularＸ_W()'!D$3+1,FALSE)),
'FG_576way_Regular Symbol(2wild)'!S75)</f>
        <v/>
      </c>
      <c r="E76" s="191" t="str">
        <f>IF('FG_576way_Regular Symbol(2wild)'!T75="",
IF($A76-'FG_576way_Regular Symbol(2wild)'!G$16&gt;='FG_1125way_RegularＸ_W()'!E$2-1,"",VLOOKUP($A76-'FG_243way_Regular Symbol'!G$16,'FG_576way_Regular Symbol(2wild)'!$P$3:$U$99,'FG_1125way_RegularＸ_W()'!E$3+1,FALSE)),
'FG_576way_Regular Symbol(2wild)'!T75)</f>
        <v/>
      </c>
      <c r="F76" s="191" t="str">
        <f>IF('FG_576way_Regular Symbol(2wild)'!U75="",
IF($A76-'FG_576way_Regular Symbol(2wild)'!H$16&gt;='FG_1125way_RegularＸ_W()'!F$2-1,"",VLOOKUP($A76-'FG_243way_Regular Symbol'!H$16,'FG_576way_Regular Symbol(2wild)'!$P$3:$U$99,'FG_1125way_RegularＸ_W()'!F$3+1,FALSE)),
'FG_576way_Regular Symbol(2wild)'!U75)</f>
        <v/>
      </c>
      <c r="N76" s="363">
        <f t="shared" si="2"/>
        <v>72</v>
      </c>
      <c r="O76" s="344" t="str">
        <f>IF($A76&gt;='FG1125way_Regular Symbol(2wild)'!D$16,"",IF(B76="","",IF(OR(B76=$O$1,B76=$P$1,B77=$O$1,B77=$P$1,B78=$O$1,B78=$P$1),0,1)))</f>
        <v/>
      </c>
      <c r="P76" s="344">
        <f>IF($A76&gt;='FG1125way_Regular Symbol(2wild)'!E$16,"",IF(C76="","",IF(OR(C76=$O$1,C76=$P$1,C77=$O$1,C77=$P$1,C78=$O$1,C78=$P$1),0,1)))</f>
        <v>1</v>
      </c>
      <c r="Q76" s="344" t="str">
        <f>IF($A76&gt;='FG1125way_Regular Symbol(2wild)'!F$16,"",IF(D76="","",IF(OR(D76=$O$1,D76=$P$1,D77=$O$1,D77=$P$1,D78=$O$1,D78=$P$1,D79=$O$1,D79=$P$1,D80=$O$1,D80=$P$1),0,1)))</f>
        <v/>
      </c>
      <c r="R76" s="344" t="str">
        <f>IF($A76&gt;='FG1125way_Regular Symbol(2wild)'!G$16,"",IF(E76="","",IF(OR(E76=$O$1,E76=$P$1,E77=$O$1,E77=$P$1,E78=$O$1,E78=$P$1,E79=$O$1,E79=$P$1,E80=$O$1,E80=$P$1),0,1)))</f>
        <v/>
      </c>
      <c r="S76" s="344" t="str">
        <f>IF($A76&gt;='FG1125way_Regular Symbol(2wild)'!H$16,"",IF(F76="","",IF(OR(F76=$O$1,F76=$P$1,F77=$O$1,F77=$P$1,F78=$O$1,F78=$P$1,F79=$O$1,F79=$P$1,F80=$O$1,F80=$P$1),0,1)))</f>
        <v/>
      </c>
      <c r="U76" s="344" t="str">
        <f>IF($A76&gt;='FG1125way_Regular Symbol(2wild)'!D$16,"",IF(B76=0,"",IF(OR(B76=$U$1,B76=$V$1,B77=$U$1,B77=$V$1,B78=$U$1,B78=$V$1),0,1)))</f>
        <v/>
      </c>
      <c r="V76" s="344">
        <f>IF($A76&gt;='FG1125way_Regular Symbol(2wild)'!E$16,"",IF(C76=0,"",IF(OR(C76=$U$1,C76=$V$1,C77=$U$1,C77=$V$1,C78=$U$1,C78=$V$1),0,1)))</f>
        <v>1</v>
      </c>
      <c r="W76" s="3" t="str">
        <f>IF($A76&gt;='FG1125way_Regular Symbol(2wild)'!F$16,"",IF(D76=0,"",IF(OR(D76=$U$1,D76=$V$1,D77=$U$1,D77=$V$1,D78=$U$1,D78=$V$1,D79=$U$1,D79=$V$1,D80=$U$1,D80=$V$1),0,1)))</f>
        <v/>
      </c>
      <c r="X76" s="3" t="str">
        <f>IF($A76&gt;='FG1125way_Regular Symbol(2wild)'!G$16,"",IF(E76=0,"",IF(OR(E76=$U$1,E76=$V$1,E77=$U$1,E77=$V$1,E78=$U$1,E78=$V$1,E79=$U$1,E79=$V$1,E80=$U$1,E80=$V$1),0,1)))</f>
        <v/>
      </c>
      <c r="Y76" s="3" t="str">
        <f>IF($A76&gt;='FG1125way_Regular Symbol(2wild)'!H$16,"",IF(F76=0,"",IF(OR(F76=$U$1,F76=$V$1,F77=$U$1,F77=$V$1,F78=$U$1,F78=$V$1,F79=$U$1,F79=$V$1,F80=$U$1,F80=$V$1),0,1)))</f>
        <v/>
      </c>
      <c r="AA76" s="344" t="str">
        <f>IF($A76&gt;='FG1125way_Regular Symbol(2wild)'!D$16,"",IF(B76=0,"",IF(OR(B76=$AA$1,B76=$AB$1,B77=$AA$1,B77=$AB$1,B78=$AA$1,,B78=$AB$1),0,1)))</f>
        <v/>
      </c>
      <c r="AB76" s="344">
        <f>IF($A76&gt;='FG1125way_Regular Symbol(2wild)'!E$16,"",IF(C76=0,"",IF(OR(C76=$AA$1,C76=$AB$1,C77=$AA$1,C77=$AB$1,C78=$AA$1,,C78=$AB$1),0,1)))</f>
        <v>1</v>
      </c>
      <c r="AC76" s="3" t="str">
        <f>IF($A76&gt;='FG1125way_Regular Symbol(2wild)'!F$16,"",IF(D76=0,"",IF(OR(D76=$AA$1,D76=$AB$1,D77=$AA$1,D77=$AB$1,D78=$AA$1,D78=$AB$1,D79=$AA$1,D79=$AB$1,D80=$AA$1,D80=$AB$1),0,1)))</f>
        <v/>
      </c>
      <c r="AD76" s="3" t="str">
        <f>IF($A76&gt;='FG1125way_Regular Symbol(2wild)'!G$16,"",IF(E76=0,"",IF(OR(E76=$AA$1,E76=$AB$1,E77=$AA$1,E77=$AB$1,E78=$AA$1,E78=$AB$1,E79=$AA$1,E79=$AB$1,E80=$AA$1,E80=$AB$1),0,1)))</f>
        <v/>
      </c>
      <c r="AE76" s="3" t="str">
        <f>IF($A76&gt;='FG1125way_Regular Symbol(2wild)'!H$16,"",IF(F76=0,"",IF(OR(F76=$AA$1,F76=$AB$1,F77=$AA$1,F77=$AB$1,F78=$AA$1,F78=$AB$1,F79=$AA$1,F79=$AB$1,F80=$AA$1,F80=$AB$1),0,1)))</f>
        <v/>
      </c>
      <c r="AG76" s="344" t="str">
        <f>IF($A76&gt;='FG1125way_Regular Symbol(2wild)'!D$16,"",IF(B76=0,"",IF(OR(B76=$AG$1,B76=$AH$1,B77=$AG$1,B77=$AH$1,B78=$AG$1,B78=$AH$1),0,1)))</f>
        <v/>
      </c>
      <c r="AH76" s="344">
        <f>IF($A76&gt;='FG1125way_Regular Symbol(2wild)'!E$16,"",IF(C76=0,"",IF(OR(C76=$AG$1,C76=$AH$1,C77=$AG$1,C77=$AH$1,C78=$AG$1,C78=$AH$1),0,1)))</f>
        <v>1</v>
      </c>
      <c r="AI76" s="3" t="str">
        <f>IF($A76&gt;='FG1125way_Regular Symbol(2wild)'!F$16,"",IF(D76=0,"",IF(OR(D76=$AG$1,D76=$AH$1,D77=$AG$1,D77=$AH$1,D78=$AG$1,D78=$AH$1,D79=$AG$1,D79=$AH$1,D80=$AG$1,D80=$AH$1),0,1)))</f>
        <v/>
      </c>
      <c r="AJ76" s="3" t="str">
        <f>IF($A76&gt;='FG1125way_Regular Symbol(2wild)'!G$16,"",IF(E76=0,"",IF(OR(E76=$AG$1,E76=$AH$1,E77=$AG$1,E77=$AH$1,E78=$AG$1,E78=$AH$1,E79=$AG$1,E79=$AH$1,E80=$AG$1,E80=$AH$1),0,1)))</f>
        <v/>
      </c>
      <c r="AK76" s="3" t="str">
        <f>IF($A76&gt;='FG1125way_Regular Symbol(2wild)'!H$16,"",IF(F76=0,"",IF(OR(F76=$AG$1,F76=$AH$1,F77=$AG$1,F77=$AH$1,F78=$AG$1,F78=$AH$1,F79=$AG$1,F79=$AH$1,F80=$AG$1,F80=$AH$1),0,1)))</f>
        <v/>
      </c>
      <c r="AM76" s="344" t="str">
        <f>IF($A76&gt;='FG1125way_Regular Symbol(2wild)'!D$16,"",IF(B76=0,"",IF(OR(B76=$AM$1,B76=$AN$1,B77=$AM$1,B77=$AN$1,B78=$AM$1,B78=$AN$1),0,1)))</f>
        <v/>
      </c>
      <c r="AN76" s="344">
        <f>IF($A76&gt;='FG1125way_Regular Symbol(2wild)'!E$16,"",IF(C76=0,"",IF(OR(C76=$AM$1,C76=$AN$1,C77=$AM$1,C77=$AN$1,C78=$AM$1,C78=$AN$1),0,1)))</f>
        <v>1</v>
      </c>
      <c r="AO76" s="3" t="str">
        <f>IF($A76&gt;='FG1125way_Regular Symbol(2wild)'!F$16,"",IF(D76=0,"",IF(OR(D76=$AM$1,D76=$AN$1,D77=$AM$1,D77=$AN$1,D78=$AM$1,D78=$AN$1,D79=$AM$1,D79=$AN$1,D80=$AM$1,D80=$AN$1),0,1)))</f>
        <v/>
      </c>
      <c r="AP76" s="3" t="str">
        <f>IF($A76&gt;='FG1125way_Regular Symbol(2wild)'!G$16,"",IF(E76=0,"",IF(OR(E76=$AM$1,E76=$AN$1,E77=$AM$1,E77=$AN$1,E78=$AM$1,E78=$AN$1,E79=$AM$1,E79=$AN$1,E80=$AM$1,E80=$AN$1),0,1)))</f>
        <v/>
      </c>
      <c r="AQ76" s="3" t="str">
        <f>IF($A76&gt;='FG1125way_Regular Symbol(2wild)'!H$16,"",IF(F76=0,"",IF(OR(F76=$AM$1,F76=$AN$1,F77=$AM$1,F77=$AN$1,F78=$AM$1,F78=$AN$1,F79=$AM$1,F79=$AN$1,F80=$AM$1,F80=$AN$1),0,1)))</f>
        <v/>
      </c>
      <c r="AS76" s="344" t="str">
        <f>IF($A76&gt;='FG1125way_Regular Symbol(2wild)'!D$16,"",IF(B76=0,"",IF(OR(B76=$AM$1,B76=$AT$1,B77=$AM$1,B77=$AT$1,B78=$AM$1,B78=$AT$1),0,1)))</f>
        <v/>
      </c>
      <c r="AT76" s="344">
        <f>IF($A76&gt;='FG1125way_Regular Symbol(2wild)'!E$16,"",IF(C76=0,"",IF(OR(C76=$AM$1,C76=$AT$1,C77=$AM$1,C77=$AT$1,C78=$AM$1,C78=$AT$1),0,1)))</f>
        <v>1</v>
      </c>
      <c r="AU76" s="3" t="str">
        <f>IF($A76&gt;='FG1125way_Regular Symbol(2wild)'!F$16,"",IF(D76=0,"",IF(OR(D76=$AM$1,D76=$AT$1,D77=$AM$1,D77=$AT$1,D78=$AM$1,D78=$AT$1,D79=$AM$1,D79=$AT$1,D80=$AM$1,D80=$AT$1),0,1)))</f>
        <v/>
      </c>
      <c r="AV76" s="3" t="str">
        <f>IF($A76&gt;='FG1125way_Regular Symbol(2wild)'!G$16,"",IF(E76=0,"",IF(OR(E76=$AM$1,E76=$AT$1,E77=$AM$1,E77=$AT$1,E78=$AM$1,E78=$AT$1,E79=$AM$1,E79=$AT$1,E80=$AM$1,E80=$AT$1),0,1)))</f>
        <v/>
      </c>
      <c r="AW76" s="3" t="str">
        <f>IF($A76&gt;='FG1125way_Regular Symbol(2wild)'!H$16,"",IF(F76=0,"",IF(OR(F76=$AM$1,F76=$AT$1,F77=$AM$1,F77=$AT$1,F78=$AM$1,F78=$AT$1,F79=$AM$1,F79=$AT$1,F80=$AM$1,F80=$AT$1),0,1)))</f>
        <v/>
      </c>
      <c r="AY76" s="344" t="str">
        <f>IF($A76&gt;='FG1125way_Regular Symbol(2wild)'!D$16,"",IF(B76=0,"",IF(OR(B76=$AM$1,B76=$AZ$1,B77=$AM$1,B77=$AZ$1,B78=$AM$1,B78=$AZ$1),0,1)))</f>
        <v/>
      </c>
      <c r="AZ76" s="344">
        <f>IF($A76&gt;='FG1125way_Regular Symbol(2wild)'!E$16,"",IF(C76=0,"",IF(OR(C76=$AM$1,C76=$AZ$1,C77=$AM$1,C77=$AZ$1,C78=$AM$1,C78=$AZ$1),0,1)))</f>
        <v>1</v>
      </c>
      <c r="BA76" s="3" t="str">
        <f>IF($A76&gt;='FG1125way_Regular Symbol(2wild)'!F$16,"",IF(D76=0,"",IF(OR(D76=$AM$1,D76=$AZ$1,D77=$AM$1,D77=$AZ$1,D78=$AM$1,D78=$AZ$1,D79=$AM$1,D79=$AZ$1,D80=$AM$1,D80=$AZ$1),0,1)))</f>
        <v/>
      </c>
      <c r="BB76" s="3" t="str">
        <f>IF($A76&gt;='FG1125way_Regular Symbol(2wild)'!G$16,"",IF(E76=0,"",IF(OR(E76=$AM$1,E76=$AZ$1,E77=$AM$1,E77=$AZ$1,E78=$AM$1,E78=$AZ$1,E79=$AM$1,E79=$AZ$1,E80=$AM$1,E80=$AZ$1),0,1)))</f>
        <v/>
      </c>
      <c r="BC76" s="3" t="str">
        <f>IF($A76&gt;='FG1125way_Regular Symbol(2wild)'!H$16,"",IF(F76=0,"",IF(OR(F76=$AM$1,F76=$AZ$1,F77=$AM$1,F77=$AZ$1,F78=$AM$1,F78=$AZ$1,F79=$AM$1,F79=$AZ$1,F80=$AM$1,F80=$AZ$1),0,1)))</f>
        <v/>
      </c>
      <c r="BE76" s="344" t="str">
        <f>IF($A76&gt;='FG_576way_Regular Symbol(2wild)'!D$16,"",IF(B76=0,"",IF(OR(B76=$AM$1,B76=$BF$1,B77=$AM$1,B77=$BF$1,B78=$AM$1,B78=$BF$1),0,1)))</f>
        <v/>
      </c>
      <c r="BF76" s="344">
        <f>IF($A76&gt;='FG_576way_Regular Symbol(2wild)'!E$16,"",IF(C76=0,"",IF(OR(C76=$AM$1,C76=$BF$1,C77=$AM$1,C77=$BF$1,C78=$AM$1,C78=$BF$1),0,1)))</f>
        <v>1</v>
      </c>
      <c r="BG76" s="3" t="str">
        <f>IF($A76&gt;='FG_576way_Regular Symbol(2wild)'!F$16,"",IF(D76=0,"",IF(OR(D76=$AM$1,D76=$BF$1,D77=$AM$1,D77=$BF$1,D78=$AM$1,D78=$BF$1,D79=$AM$1,D79=$BF$1,D80=$AM$1,D80=$BF$1),0,1)))</f>
        <v/>
      </c>
      <c r="BH76" s="3" t="str">
        <f>IF($A76&gt;='FG_576way_Regular Symbol(2wild)'!G$16,"",IF(E76=0,"",IF(OR(E76=$AM$1,E76=$BF$1,E77=$AM$1,E77=$BF$1,E78=$AM$1,E78=$BF$1,E79=$AM$1,E79=$BF$1,E80=$AM$1,E80=$BF$1),0,1)))</f>
        <v/>
      </c>
      <c r="BI76" s="3" t="str">
        <f>IF($A76&gt;='FG_576way_Regular Symbol(2wild)'!H$16,"",IF(F76=0,"",IF(OR(F76=$AM$1,F76=$BF$1,F77=$AM$1,F77=$BF$1,F78=$AM$1,F78=$BF$1,F79=$AM$1,F79=$BF$1,F80=$AM$1,F80=$BF$1),0,1)))</f>
        <v/>
      </c>
      <c r="BK76" s="344" t="str">
        <f>IF($A76&gt;='FG_576way_Regular Symbol(2wild)'!D$16,"",IF(B76=0,"",IF(OR(B76=$AM$1,B76=$BL$1,B77=$AM$1,B77=$BL$1,B78=$AM$1,B78=$BL$1),0,1)))</f>
        <v/>
      </c>
      <c r="BL76" s="344">
        <f>IF($A76&gt;='FG_576way_Regular Symbol(2wild)'!E$16,"",IF(C76=0,"",IF(OR(C76=$AM$1,C76=$BL$1,C77=$AM$1,C77=$BL$1,C78=$AM$1,C78=$BL$1),0,1)))</f>
        <v>1</v>
      </c>
      <c r="BM76" s="3" t="str">
        <f>IF($A76&gt;='FG_576way_Regular Symbol(2wild)'!F$16,"",IF(D76=0,"",IF(OR(D76=$AM$1,D76=$BL$1,D77=$AM$1,D77=$BL$1,D78=$AM$1,D78=$BL$1,D79=$AM$1,D79=$BL$1),0,1)))</f>
        <v/>
      </c>
      <c r="BN76" s="3" t="str">
        <f>IF($A76&gt;='FG_576way_Regular Symbol(2wild)'!G$16,"",IF(E76=0,"",IF(OR(E76=$AM$1,E76=$BL$1,E77=$AM$1,E77=$BL$1,E78=$AM$1,E78=$BL$1,E79=$AM$1,E79=$BL$1),0,1)))</f>
        <v/>
      </c>
      <c r="BO76" s="3" t="str">
        <f>IF($A76&gt;='FG_576way_Regular Symbol(2wild)'!H$16,"",IF(F76=0,"",IF(OR(F76=$AM$1,F76=$BL$1,F77=$AM$1,F77=$BL$1,F78=$AM$1,F78=$BL$1,F79=$AM$1,F79=$BL$1),0,1)))</f>
        <v/>
      </c>
      <c r="BQ76" s="3" t="str">
        <f>IF($A76&gt;='FG1125way_Regular Symbol(2wild)'!D$16,"",IF(B76=0,"",IF(OR(B76=$BQ$1,B76=$BR$1,B77=$BQ$1,B77=$BR$1,B78=$BQ$1,B78=$BR$1),0,1)))</f>
        <v/>
      </c>
      <c r="BR76" s="3">
        <f>IF($A76&gt;='FG1125way_Regular Symbol(2wild)'!E$16,"",IF(C76=0,"",IF(OR(C76=$BQ$1,C76=$BR$1,C77=$BQ$1,C77=$BR$1,C78=$BQ$1,C78=$BR$1),0,1)))</f>
        <v>1</v>
      </c>
      <c r="BS76" s="3" t="str">
        <f>IF($A76&gt;='FG1125way_Regular Symbol(2wild)'!F$16,"",IF(D76=0,"",IF(OR(D76=$BQ$1,D76=$BR$1,D77=$BQ$1,D77=$BR$1,D78=$BQ$1,D78=$BR$1,D79=$BQ$1,D79=$BR$1,D80=$BQ$1,D80=$BR$1),0,1)))</f>
        <v/>
      </c>
      <c r="BT76" s="3" t="str">
        <f>IF($A76&gt;='FG1125way_Regular Symbol(2wild)'!G$16,"",IF(E76=0,"",IF(OR(E76=$BQ$1,E76=$BR$1,E77=$BQ$1,E77=$BR$1,E78=$BQ$1,E78=$BR$1,E79=$BQ$1,E79=$BR$1,E80=$BQ$1,E80=$BR$1),0,1)))</f>
        <v/>
      </c>
      <c r="BU76" s="3" t="str">
        <f>IF($A76&gt;='FG1125way_Regular Symbol(2wild)'!H$16,"",IF(F76=0,"",IF(OR(F76=$BQ$1,F76=$BR$1,F77=$BQ$1,F77=$BR$1,F78=$BQ$1,F78=$BR$1,F79=$BQ$1,F79=$BR$1,F80=$BQ$1,F80=$BR$1),0,1)))</f>
        <v/>
      </c>
      <c r="BW76" s="3" t="str">
        <f>IF($A76&gt;='FG1125way_Regular Symbol(2wild)'!D$16,"",IF(B76=0,"",IF(OR(B76=$BW$1,B77=$BW$1,B78=$BW$1,B76=$BX$1,B77=$BX$1,B78=$BX$1),0,1)))</f>
        <v/>
      </c>
      <c r="BX76" s="3">
        <f>IF($A76&gt;='FG1125way_Regular Symbol(2wild)'!E$16,"",IF(C76=0,"",IF(OR(C76=$BW$1,C77=$BW$1,C78=$BW$1,C76=$BX$1,C77=$BX$1,C78=$BX$1),0,1)))</f>
        <v>1</v>
      </c>
      <c r="BY76" s="3" t="str">
        <f>IF($A76&gt;='FG1125way_Regular Symbol(2wild)'!F$16,"",IF(D76=0,"",IF(OR(D76=$BW$1,D77=$BW$1,D78=$BW$1,D76=$BX$1,D77=$BX$1,D78=$BX$1,D79=$BW$1,D79=$BX$1,D80=$BW$1,D80=$BX$1),0,1)))</f>
        <v/>
      </c>
      <c r="BZ76" s="3" t="str">
        <f>IF($A76&gt;='FG1125way_Regular Symbol(2wild)'!G$16,"",IF(E76=0,"",IF(OR(E76=$BW$1,E77=$BW$1,E78=$BW$1,E76=$BX$1,E77=$BX$1,E78=$BX$1,E79=$BW$1,E79=$BX$1,E80=$BW$1,E80=$BX$1),0,1)))</f>
        <v/>
      </c>
      <c r="CA76" s="3" t="str">
        <f>IF($A76&gt;='FG1125way_Regular Symbol(2wild)'!H$16,"",IF(F76=0,"",IF(OR(F76=$BW$1,F77=$BW$1,F78=$BW$1,F76=$BX$1,F77=$BX$1,F78=$BX$1,F79=$BW$1,F79=$BX$1,F80=$BW$1,F80=$BX$1),0,1)))</f>
        <v/>
      </c>
      <c r="CC76" s="3" t="str">
        <f>IF($A76&gt;='FG1125way_Regular Symbol(2wild)'!D$16,"",IF(B76=0,"",IF(OR(B76=$BW$1,B77=$BW$1,B78=$BW$1,B76=$CD$1,B77=$CD$1,B78=$CD$1),0,1)))</f>
        <v/>
      </c>
      <c r="CD76" s="3">
        <f>IF($A76&gt;='FG1125way_Regular Symbol(2wild)'!E$16,"",IF(C76=0,"",IF(OR(C76=$BW$1,C77=$BW$1,C78=$BW$1,C76=$CD$1,C77=$CD$1,C78=$CD$1),0,1)))</f>
        <v>0</v>
      </c>
      <c r="CE76" s="3" t="str">
        <f>IF($A76&gt;='FG1125way_Regular Symbol(2wild)'!F$16,"",IF(D76=0,"",IF(OR(D76=$BW$1,D77=$BW$1,D78=$BW$1,D76=$CD$1,D77=$CD$1,D78=$CD$1,D79=$BW$1,D79=$CD$1,D80=$BW$1,D80=$CD$1),0,1)))</f>
        <v/>
      </c>
      <c r="CF76" s="3" t="str">
        <f>IF($A76&gt;='FG1125way_Regular Symbol(2wild)'!G$16,"",IF(E76=0,"",IF(OR(E76=$BW$1,E77=$BW$1,E78=$BW$1,E76=$CD$1,E77=$CD$1,E78=$CD$1,E79=$BW$1,E79=$CD$1,E80=$BW$1,E80=$CD$1),0,1)))</f>
        <v/>
      </c>
      <c r="CG76" s="3" t="str">
        <f>IF($A76&gt;='FG1125way_Regular Symbol(2wild)'!H$16,"",IF(F76=0,"",IF(OR(F76=$BW$1,F77=$BW$1,F78=$BW$1,F76=$CD$1,F77=$CD$1,F78=$CD$1,F79=$BW$1,F79=$CD$1,F80=$BW$1,F80=$CD$1),0,1)))</f>
        <v/>
      </c>
      <c r="CI76" s="3" t="str">
        <f>IF($A76&gt;='FG1125way_Regular Symbol(2wild)'!D$16,"",IF(B76=0,"",IF(OR(B76=$BW$1,B77=$BW$1,B78=$BW$1,B76=$CJ$1,B77=$CJ$1,B78=$CJ$1),0,1)))</f>
        <v/>
      </c>
      <c r="CJ76" s="3">
        <f>IF($A76&gt;='FG1125way_Regular Symbol(2wild)'!E$16,"",IF(C76=0,"",IF(OR(C76=$BW$1,C77=$BW$1,C78=$BW$1,C76=$CJ$1,C77=$CJ$1,C78=$CJ$1),0,1)))</f>
        <v>1</v>
      </c>
      <c r="CK76" s="3" t="str">
        <f>IF($A76&gt;='FG1125way_Regular Symbol(2wild)'!F$16,"",IF(D76=0,"",IF(OR(D76=$BW$1,D77=$BW$1,D78=$BW$1,D76=$CJ$1,D77=$CJ$1,D78=$CJ$1,D79=$BW$1,D79=$CJ$1,D80=$BW$1,D80=$CJ$1),0,1)))</f>
        <v/>
      </c>
      <c r="CL76" s="3" t="str">
        <f>IF($A76&gt;='FG1125way_Regular Symbol(2wild)'!G$16,"",IF(E76=0,"",IF(OR(E76=$BW$1,E77=$BW$1,E78=$BW$1,E76=$CJ$1,E77=$CJ$1,E78=$CJ$1,E79=$BW$1,E79=$CJ$1,E80=$BW$1,E80=$CJ$1),0,1)))</f>
        <v/>
      </c>
      <c r="CM76" s="3" t="str">
        <f>IF($A76&gt;='FG1125way_Regular Symbol(2wild)'!H$16,"",IF(F76=0,"",IF(OR(F76=$BW$1,F77=$BW$1,F78=$BW$1,F76=$CJ$1,F77=$CJ$1,F78=$CJ$1,F79=$BW$1,F79=$CJ$1,F80=$BW$1,F80=$CJ$1),0,1)))</f>
        <v/>
      </c>
      <c r="CO76" s="3" t="str">
        <f>IF($A76&gt;='FG1125way_Regular Symbol(2wild)'!D$16,"",IF(B76=0,"",IF(OR(B76=$BW$1,B77=$BW$1,B78=$BW$1,B76=$CP$1,B77=$CP$1,B78=$CP$1),0,1)))</f>
        <v/>
      </c>
      <c r="CP76" s="3">
        <f>IF($A76&gt;='FG1125way_Regular Symbol(2wild)'!E$16,"",IF(C76=0,"",IF(OR(C76=$BW$1,C77=$BW$1,C78=$BW$1,C76=$CP$1,C77=$CP$1,C78=$CP$1),0,1)))</f>
        <v>1</v>
      </c>
      <c r="CQ76" s="3" t="str">
        <f>IF($A76&gt;='FG1125way_Regular Symbol(2wild)'!F$16,"",IF(D76=0,"",IF(OR(D76=$BW$1,D77=$BW$1,D78=$BW$1,D76=$CP$1,D77=$CP$1,D78=$CP$1,D79=$BW$1,D79=$CP$1,D80=$BW$1,D80=$CP$1),0,1)))</f>
        <v/>
      </c>
      <c r="CR76" s="3" t="str">
        <f>IF($A76&gt;='FG1125way_Regular Symbol(2wild)'!G$16,"",IF(E76=0,"",IF(OR(E76=$BW$1,E77=$BW$1,E78=$BW$1,E76=$CP$1,E77=$CP$1,E78=$CP$1,E79=$BW$1,E79=$CP$1,E80=$BW$1,E80=$CP$1),0,1)))</f>
        <v/>
      </c>
      <c r="CS76" s="3" t="str">
        <f>IF($A76&gt;='FG1125way_Regular Symbol(2wild)'!H$16,"",IF(F76=0,"",IF(OR(F76=$BW$1,F77=$BW$1,F78=$BW$1,F76=$CP$1,F77=$CP$1,F78=$CP$1,F79=$BW$1,F79=$CP$1,F80=$BW$1,F80=$CP$1),0,1)))</f>
        <v/>
      </c>
      <c r="CU76" s="3" t="str">
        <f>IF($A76&gt;='FG1125way_Regular Symbol(2wild)'!D$16,"",IF(B76=0,"",IF(OR(B76=$BW$1,B77=$BW$1,B78=$BW$1,B76=$CV$1,B77=$CV$1,B78=$CV$1),0,1)))</f>
        <v/>
      </c>
      <c r="CV76" s="3">
        <f>IF($A76&gt;='FG1125way_Regular Symbol(2wild)'!E$16,"",IF(C76=0,"",IF(OR(C76=$BW$1,C77=$BW$1,C78=$BW$1,C76=$CV$1,C77=$CV$1,C78=$CV$1),0,1)))</f>
        <v>1</v>
      </c>
      <c r="CW76" s="3" t="str">
        <f>IF($A76&gt;='FG1125way_Regular Symbol(2wild)'!F$16,"",IF(D76=0,"",IF(OR(D76=$BW$1,D77=$BW$1,D78=$BW$1,D76=$CV$1,D77=$CV$1,D78=$CV$1,D79=$BW$1,D79=$CV$1,D80=$BW$1,D80=$CV$1),0,1)))</f>
        <v/>
      </c>
      <c r="CX76" s="3" t="str">
        <f>IF($A76&gt;='FG1125way_Regular Symbol(2wild)'!G$16,"",IF(E76=0,"",IF(OR(E76=$BW$1,E77=$BW$1,E78=$BW$1,E76=$CV$1,E77=$CV$1,E78=$CV$1,E79=$BW$1,E79=$CV$1,E80=$BW$1,E80=$CV$1),0,1)))</f>
        <v/>
      </c>
      <c r="CY76" s="3" t="str">
        <f>IF($A76&gt;='FG1125way_Regular Symbol(2wild)'!H$16,"",IF(F76=0,"",IF(OR(F76=$BW$1,F77=$BW$1,F78=$BW$1,F76=$CV$1,F77=$CV$1,F78=$CV$1,F79=$BW$1,F79=$CV$1,F80=$BW$1,F80=$CV$1),0,1)))</f>
        <v/>
      </c>
    </row>
    <row r="77" spans="1:103">
      <c r="A77" s="337">
        <f>IF('FG_243way_Regular Symbol'!L76="","",'FG_243way_Regular Symbol'!L76)</f>
        <v>73</v>
      </c>
      <c r="B77" s="191" t="str">
        <f>IF('FG_576way_Regular Symbol(2wild)'!Q76="",
IF($A77-'FG_576way_Regular Symbol(2wild)'!D$16&gt;='FG_1125way_RegularＸ_W()'!B$2-1,"",VLOOKUP($A77-'FG_243way_Regular Symbol'!D$16,'FG_576way_Regular Symbol(2wild)'!$P$3:$U$99,'FG_1125way_RegularＸ_W()'!B$3+1,FALSE)),
'FG_576way_Regular Symbol(2wild)'!Q76)</f>
        <v/>
      </c>
      <c r="C77" s="191" t="str">
        <f>IF('FG_576way_Regular Symbol(2wild)'!R76="",
IF($A77-'FG_576way_Regular Symbol(2wild)'!E$16&gt;='FG_1125way_RegularＸ_W()'!C$2-1,"",VLOOKUP($A77-'FG_243way_Regular Symbol'!E$16,'FG_576way_Regular Symbol(2wild)'!$P$3:$U$99,'FG_1125way_RegularＸ_W()'!C$3+1,FALSE)),
'FG_576way_Regular Symbol(2wild)'!R76)</f>
        <v>Q</v>
      </c>
      <c r="D77" s="191" t="str">
        <f>IF('FG_576way_Regular Symbol(2wild)'!S76="",
IF($A77-'FG_576way_Regular Symbol(2wild)'!F$16&gt;='FG_1125way_RegularＸ_W()'!D$2-1,"",VLOOKUP($A77-'FG_243way_Regular Symbol'!F$16,'FG_576way_Regular Symbol(2wild)'!$P$3:$U$99,'FG_1125way_RegularＸ_W()'!D$3+1,FALSE)),
'FG_576way_Regular Symbol(2wild)'!S76)</f>
        <v/>
      </c>
      <c r="E77" s="191" t="str">
        <f>IF('FG_576way_Regular Symbol(2wild)'!T76="",
IF($A77-'FG_576way_Regular Symbol(2wild)'!G$16&gt;='FG_1125way_RegularＸ_W()'!E$2-1,"",VLOOKUP($A77-'FG_243way_Regular Symbol'!G$16,'FG_576way_Regular Symbol(2wild)'!$P$3:$U$99,'FG_1125way_RegularＸ_W()'!E$3+1,FALSE)),
'FG_576way_Regular Symbol(2wild)'!T76)</f>
        <v/>
      </c>
      <c r="F77" s="191" t="str">
        <f>IF('FG_576way_Regular Symbol(2wild)'!U76="",
IF($A77-'FG_576way_Regular Symbol(2wild)'!H$16&gt;='FG_1125way_RegularＸ_W()'!F$2-1,"",VLOOKUP($A77-'FG_243way_Regular Symbol'!H$16,'FG_576way_Regular Symbol(2wild)'!$P$3:$U$99,'FG_1125way_RegularＸ_W()'!F$3+1,FALSE)),
'FG_576way_Regular Symbol(2wild)'!U76)</f>
        <v/>
      </c>
      <c r="N77" s="363">
        <f t="shared" si="2"/>
        <v>73</v>
      </c>
      <c r="O77" s="344" t="str">
        <f>IF($A77&gt;='FG1125way_Regular Symbol(2wild)'!D$16,"",IF(B77="","",IF(OR(B77=$O$1,B77=$P$1,B78=$O$1,B78=$P$1,B79=$O$1,B79=$P$1),0,1)))</f>
        <v/>
      </c>
      <c r="P77" s="344">
        <f>IF($A77&gt;='FG1125way_Regular Symbol(2wild)'!E$16,"",IF(C77="","",IF(OR(C77=$O$1,C77=$P$1,C78=$O$1,C78=$P$1,C79=$O$1,C79=$P$1),0,1)))</f>
        <v>1</v>
      </c>
      <c r="Q77" s="344" t="str">
        <f>IF($A77&gt;='FG1125way_Regular Symbol(2wild)'!F$16,"",IF(D77="","",IF(OR(D77=$O$1,D77=$P$1,D78=$O$1,D78=$P$1,D79=$O$1,D79=$P$1,D80=$O$1,D80=$P$1,D81=$O$1,D81=$P$1),0,1)))</f>
        <v/>
      </c>
      <c r="R77" s="344" t="str">
        <f>IF($A77&gt;='FG1125way_Regular Symbol(2wild)'!G$16,"",IF(E77="","",IF(OR(E77=$O$1,E77=$P$1,E78=$O$1,E78=$P$1,E79=$O$1,E79=$P$1,E80=$O$1,E80=$P$1,E81=$O$1,E81=$P$1),0,1)))</f>
        <v/>
      </c>
      <c r="S77" s="344" t="str">
        <f>IF($A77&gt;='FG1125way_Regular Symbol(2wild)'!H$16,"",IF(F77="","",IF(OR(F77=$O$1,F77=$P$1,F78=$O$1,F78=$P$1,F79=$O$1,F79=$P$1,F80=$O$1,F80=$P$1,F81=$O$1,F81=$P$1),0,1)))</f>
        <v/>
      </c>
      <c r="U77" s="344" t="str">
        <f>IF($A77&gt;='FG1125way_Regular Symbol(2wild)'!D$16,"",IF(B77=0,"",IF(OR(B77=$U$1,B77=$V$1,B78=$U$1,B78=$V$1,B79=$U$1,B79=$V$1),0,1)))</f>
        <v/>
      </c>
      <c r="V77" s="344">
        <f>IF($A77&gt;='FG1125way_Regular Symbol(2wild)'!E$16,"",IF(C77=0,"",IF(OR(C77=$U$1,C77=$V$1,C78=$U$1,C78=$V$1,C79=$U$1,C79=$V$1),0,1)))</f>
        <v>1</v>
      </c>
      <c r="W77" s="3" t="str">
        <f>IF($A77&gt;='FG1125way_Regular Symbol(2wild)'!F$16,"",IF(D77=0,"",IF(OR(D77=$U$1,D77=$V$1,D78=$U$1,D78=$V$1,D79=$U$1,D79=$V$1,D80=$U$1,D80=$V$1,D81=$U$1,D81=$V$1),0,1)))</f>
        <v/>
      </c>
      <c r="X77" s="3" t="str">
        <f>IF($A77&gt;='FG1125way_Regular Symbol(2wild)'!G$16,"",IF(E77=0,"",IF(OR(E77=$U$1,E77=$V$1,E78=$U$1,E78=$V$1,E79=$U$1,E79=$V$1,E80=$U$1,E80=$V$1,E81=$U$1,E81=$V$1),0,1)))</f>
        <v/>
      </c>
      <c r="Y77" s="3" t="str">
        <f>IF($A77&gt;='FG1125way_Regular Symbol(2wild)'!H$16,"",IF(F77=0,"",IF(OR(F77=$U$1,F77=$V$1,F78=$U$1,F78=$V$1,F79=$U$1,F79=$V$1,F80=$U$1,F80=$V$1,F81=$U$1,F81=$V$1),0,1)))</f>
        <v/>
      </c>
      <c r="AA77" s="344" t="str">
        <f>IF($A77&gt;='FG1125way_Regular Symbol(2wild)'!D$16,"",IF(B77=0,"",IF(OR(B77=$AA$1,B77=$AB$1,B78=$AA$1,B78=$AB$1,B79=$AA$1,,B79=$AB$1),0,1)))</f>
        <v/>
      </c>
      <c r="AB77" s="344">
        <f>IF($A77&gt;='FG1125way_Regular Symbol(2wild)'!E$16,"",IF(C77=0,"",IF(OR(C77=$AA$1,C77=$AB$1,C78=$AA$1,C78=$AB$1,C79=$AA$1,,C79=$AB$1),0,1)))</f>
        <v>1</v>
      </c>
      <c r="AC77" s="3" t="str">
        <f>IF($A77&gt;='FG1125way_Regular Symbol(2wild)'!F$16,"",IF(D77=0,"",IF(OR(D77=$AA$1,D77=$AB$1,D78=$AA$1,D78=$AB$1,D79=$AA$1,D79=$AB$1,D80=$AA$1,D80=$AB$1,D81=$AA$1,D81=$AB$1),0,1)))</f>
        <v/>
      </c>
      <c r="AD77" s="3" t="str">
        <f>IF($A77&gt;='FG1125way_Regular Symbol(2wild)'!G$16,"",IF(E77=0,"",IF(OR(E77=$AA$1,E77=$AB$1,E78=$AA$1,E78=$AB$1,E79=$AA$1,E79=$AB$1,E80=$AA$1,E80=$AB$1,E81=$AA$1,E81=$AB$1),0,1)))</f>
        <v/>
      </c>
      <c r="AE77" s="3" t="str">
        <f>IF($A77&gt;='FG1125way_Regular Symbol(2wild)'!H$16,"",IF(F77=0,"",IF(OR(F77=$AA$1,F77=$AB$1,F78=$AA$1,F78=$AB$1,F79=$AA$1,F79=$AB$1,F80=$AA$1,F80=$AB$1,F81=$AA$1,F81=$AB$1),0,1)))</f>
        <v/>
      </c>
      <c r="AG77" s="344" t="str">
        <f>IF($A77&gt;='FG1125way_Regular Symbol(2wild)'!D$16,"",IF(B77=0,"",IF(OR(B77=$AG$1,B77=$AH$1,B78=$AG$1,B78=$AH$1,B79=$AG$1,B79=$AH$1),0,1)))</f>
        <v/>
      </c>
      <c r="AH77" s="344">
        <f>IF($A77&gt;='FG1125way_Regular Symbol(2wild)'!E$16,"",IF(C77=0,"",IF(OR(C77=$AG$1,C77=$AH$1,C78=$AG$1,C78=$AH$1,C79=$AG$1,C79=$AH$1),0,1)))</f>
        <v>1</v>
      </c>
      <c r="AI77" s="3" t="str">
        <f>IF($A77&gt;='FG1125way_Regular Symbol(2wild)'!F$16,"",IF(D77=0,"",IF(OR(D77=$AG$1,D77=$AH$1,D78=$AG$1,D78=$AH$1,D79=$AG$1,D79=$AH$1,D80=$AG$1,D80=$AH$1,D81=$AG$1,D81=$AH$1),0,1)))</f>
        <v/>
      </c>
      <c r="AJ77" s="3" t="str">
        <f>IF($A77&gt;='FG1125way_Regular Symbol(2wild)'!G$16,"",IF(E77=0,"",IF(OR(E77=$AG$1,E77=$AH$1,E78=$AG$1,E78=$AH$1,E79=$AG$1,E79=$AH$1,E80=$AG$1,E80=$AH$1,E81=$AG$1,E81=$AH$1),0,1)))</f>
        <v/>
      </c>
      <c r="AK77" s="3" t="str">
        <f>IF($A77&gt;='FG1125way_Regular Symbol(2wild)'!H$16,"",IF(F77=0,"",IF(OR(F77=$AG$1,F77=$AH$1,F78=$AG$1,F78=$AH$1,F79=$AG$1,F79=$AH$1,F80=$AG$1,F80=$AH$1,F81=$AG$1,F81=$AH$1),0,1)))</f>
        <v/>
      </c>
      <c r="AM77" s="344" t="str">
        <f>IF($A77&gt;='FG1125way_Regular Symbol(2wild)'!D$16,"",IF(B77=0,"",IF(OR(B77=$AM$1,B77=$AN$1,B78=$AM$1,B78=$AN$1,B79=$AM$1,B79=$AN$1),0,1)))</f>
        <v/>
      </c>
      <c r="AN77" s="344">
        <f>IF($A77&gt;='FG1125way_Regular Symbol(2wild)'!E$16,"",IF(C77=0,"",IF(OR(C77=$AM$1,C77=$AN$1,C78=$AM$1,C78=$AN$1,C79=$AM$1,C79=$AN$1),0,1)))</f>
        <v>0</v>
      </c>
      <c r="AO77" s="3" t="str">
        <f>IF($A77&gt;='FG1125way_Regular Symbol(2wild)'!F$16,"",IF(D77=0,"",IF(OR(D77=$AM$1,D77=$AN$1,D78=$AM$1,D78=$AN$1,D79=$AM$1,D79=$AN$1,D80=$AM$1,D80=$AN$1,D81=$AM$1,D81=$AN$1),0,1)))</f>
        <v/>
      </c>
      <c r="AP77" s="3" t="str">
        <f>IF($A77&gt;='FG1125way_Regular Symbol(2wild)'!G$16,"",IF(E77=0,"",IF(OR(E77=$AM$1,E77=$AN$1,E78=$AM$1,E78=$AN$1,E79=$AM$1,E79=$AN$1,E80=$AM$1,E80=$AN$1,E81=$AM$1,E81=$AN$1),0,1)))</f>
        <v/>
      </c>
      <c r="AQ77" s="3" t="str">
        <f>IF($A77&gt;='FG1125way_Regular Symbol(2wild)'!H$16,"",IF(F77=0,"",IF(OR(F77=$AM$1,F77=$AN$1,F78=$AM$1,F78=$AN$1,F79=$AM$1,F79=$AN$1,F80=$AM$1,F80=$AN$1,F81=$AM$1,F81=$AN$1),0,1)))</f>
        <v/>
      </c>
      <c r="AS77" s="344" t="str">
        <f>IF($A77&gt;='FG1125way_Regular Symbol(2wild)'!D$16,"",IF(B77=0,"",IF(OR(B77=$AM$1,B77=$AT$1,B78=$AM$1,B78=$AT$1,B79=$AM$1,B79=$AT$1),0,1)))</f>
        <v/>
      </c>
      <c r="AT77" s="344">
        <f>IF($A77&gt;='FG1125way_Regular Symbol(2wild)'!E$16,"",IF(C77=0,"",IF(OR(C77=$AM$1,C77=$AT$1,C78=$AM$1,C78=$AT$1,C79=$AM$1,C79=$AT$1),0,1)))</f>
        <v>1</v>
      </c>
      <c r="AU77" s="3" t="str">
        <f>IF($A77&gt;='FG1125way_Regular Symbol(2wild)'!F$16,"",IF(D77=0,"",IF(OR(D77=$AM$1,D77=$AT$1,D78=$AM$1,D78=$AT$1,D79=$AM$1,D79=$AT$1,D80=$AM$1,D80=$AT$1,D81=$AM$1,D81=$AT$1),0,1)))</f>
        <v/>
      </c>
      <c r="AV77" s="3" t="str">
        <f>IF($A77&gt;='FG1125way_Regular Symbol(2wild)'!G$16,"",IF(E77=0,"",IF(OR(E77=$AM$1,E77=$AT$1,E78=$AM$1,E78=$AT$1,E79=$AM$1,E79=$AT$1,E80=$AM$1,E80=$AT$1,E81=$AM$1,E81=$AT$1),0,1)))</f>
        <v/>
      </c>
      <c r="AW77" s="3" t="str">
        <f>IF($A77&gt;='FG1125way_Regular Symbol(2wild)'!H$16,"",IF(F77=0,"",IF(OR(F77=$AM$1,F77=$AT$1,F78=$AM$1,F78=$AT$1,F79=$AM$1,F79=$AT$1,F80=$AM$1,F80=$AT$1,F81=$AM$1,F81=$AT$1),0,1)))</f>
        <v/>
      </c>
      <c r="AY77" s="344" t="str">
        <f>IF($A77&gt;='FG1125way_Regular Symbol(2wild)'!D$16,"",IF(B77=0,"",IF(OR(B77=$AM$1,B77=$AZ$1,B78=$AM$1,B78=$AZ$1,B79=$AM$1,B79=$AZ$1),0,1)))</f>
        <v/>
      </c>
      <c r="AZ77" s="344">
        <f>IF($A77&gt;='FG1125way_Regular Symbol(2wild)'!E$16,"",IF(C77=0,"",IF(OR(C77=$AM$1,C77=$AZ$1,C78=$AM$1,C78=$AZ$1,C79=$AM$1,C79=$AZ$1),0,1)))</f>
        <v>1</v>
      </c>
      <c r="BA77" s="3" t="str">
        <f>IF($A77&gt;='FG1125way_Regular Symbol(2wild)'!F$16,"",IF(D77=0,"",IF(OR(D77=$AM$1,D77=$AZ$1,D78=$AM$1,D78=$AZ$1,D79=$AM$1,D79=$AZ$1,D80=$AM$1,D80=$AZ$1,D81=$AM$1,D81=$AZ$1),0,1)))</f>
        <v/>
      </c>
      <c r="BB77" s="3" t="str">
        <f>IF($A77&gt;='FG1125way_Regular Symbol(2wild)'!G$16,"",IF(E77=0,"",IF(OR(E77=$AM$1,E77=$AZ$1,E78=$AM$1,E78=$AZ$1,E79=$AM$1,E79=$AZ$1,E80=$AM$1,E80=$AZ$1,E81=$AM$1,E81=$AZ$1),0,1)))</f>
        <v/>
      </c>
      <c r="BC77" s="3" t="str">
        <f>IF($A77&gt;='FG1125way_Regular Symbol(2wild)'!H$16,"",IF(F77=0,"",IF(OR(F77=$AM$1,F77=$AZ$1,F78=$AM$1,F78=$AZ$1,F79=$AM$1,F79=$AZ$1,F80=$AM$1,F80=$AZ$1,F81=$AM$1,F81=$AZ$1),0,1)))</f>
        <v/>
      </c>
      <c r="BE77" s="344" t="str">
        <f>IF($A77&gt;='FG_576way_Regular Symbol(2wild)'!D$16,"",IF(B77=0,"",IF(OR(B77=$AM$1,B77=$BF$1,B78=$AM$1,B78=$BF$1,B79=$AM$1,B79=$BF$1),0,1)))</f>
        <v/>
      </c>
      <c r="BF77" s="344">
        <f>IF($A77&gt;='FG_576way_Regular Symbol(2wild)'!E$16,"",IF(C77=0,"",IF(OR(C77=$AM$1,C77=$BF$1,C78=$AM$1,C78=$BF$1,C79=$AM$1,C79=$BF$1),0,1)))</f>
        <v>1</v>
      </c>
      <c r="BG77" s="3" t="str">
        <f>IF($A77&gt;='FG_576way_Regular Symbol(2wild)'!F$16,"",IF(D77=0,"",IF(OR(D77=$AM$1,D77=$BF$1,D78=$AM$1,D78=$BF$1,D79=$AM$1,D79=$BF$1,D80=$AM$1,D80=$BF$1,D81=$AM$1,D81=$BF$1),0,1)))</f>
        <v/>
      </c>
      <c r="BH77" s="3" t="str">
        <f>IF($A77&gt;='FG_576way_Regular Symbol(2wild)'!G$16,"",IF(E77=0,"",IF(OR(E77=$AM$1,E77=$BF$1,E78=$AM$1,E78=$BF$1,E79=$AM$1,E79=$BF$1,E80=$AM$1,E80=$BF$1,E81=$AM$1,E81=$BF$1),0,1)))</f>
        <v/>
      </c>
      <c r="BI77" s="3" t="str">
        <f>IF($A77&gt;='FG_576way_Regular Symbol(2wild)'!H$16,"",IF(F77=0,"",IF(OR(F77=$AM$1,F77=$BF$1,F78=$AM$1,F78=$BF$1,F79=$AM$1,F79=$BF$1,F80=$AM$1,F80=$BF$1,F81=$AM$1,F81=$BF$1),0,1)))</f>
        <v/>
      </c>
      <c r="BK77" s="344" t="str">
        <f>IF($A77&gt;='FG_576way_Regular Symbol(2wild)'!D$16,"",IF(B77=0,"",IF(OR(B77=$AM$1,B77=$BL$1,B78=$AM$1,B78=$BL$1,B79=$AM$1,B79=$BL$1),0,1)))</f>
        <v/>
      </c>
      <c r="BL77" s="344">
        <f>IF($A77&gt;='FG_576way_Regular Symbol(2wild)'!E$16,"",IF(C77=0,"",IF(OR(C77=$AM$1,C77=$BL$1,C78=$AM$1,C78=$BL$1,C79=$AM$1,C79=$BL$1),0,1)))</f>
        <v>1</v>
      </c>
      <c r="BM77" s="3" t="str">
        <f>IF($A77&gt;='FG_576way_Regular Symbol(2wild)'!F$16,"",IF(D77=0,"",IF(OR(D77=$AM$1,D77=$BL$1,D78=$AM$1,D78=$BL$1,D79=$AM$1,D79=$BL$1,D80=$AM$1,D80=$BL$1),0,1)))</f>
        <v/>
      </c>
      <c r="BN77" s="3" t="str">
        <f>IF($A77&gt;='FG_576way_Regular Symbol(2wild)'!G$16,"",IF(E77=0,"",IF(OR(E77=$AM$1,E77=$BL$1,E78=$AM$1,E78=$BL$1,E79=$AM$1,E79=$BL$1,E80=$AM$1,E80=$BL$1),0,1)))</f>
        <v/>
      </c>
      <c r="BO77" s="3" t="str">
        <f>IF($A77&gt;='FG_576way_Regular Symbol(2wild)'!H$16,"",IF(F77=0,"",IF(OR(F77=$AM$1,F77=$BL$1,F78=$AM$1,F78=$BL$1,F79=$AM$1,F79=$BL$1,F80=$AM$1,F80=$BL$1),0,1)))</f>
        <v/>
      </c>
      <c r="BQ77" s="3" t="str">
        <f>IF($A77&gt;='FG1125way_Regular Symbol(2wild)'!D$16,"",IF(B77=0,"",IF(OR(B77=$BQ$1,B77=$BR$1,B78=$BQ$1,B78=$BR$1,B79=$BQ$1,B79=$BR$1),0,1)))</f>
        <v/>
      </c>
      <c r="BR77" s="3">
        <f>IF($A77&gt;='FG1125way_Regular Symbol(2wild)'!E$16,"",IF(C77=0,"",IF(OR(C77=$BQ$1,C77=$BR$1,C78=$BQ$1,C78=$BR$1,C79=$BQ$1,C79=$BR$1),0,1)))</f>
        <v>1</v>
      </c>
      <c r="BS77" s="3" t="str">
        <f>IF($A77&gt;='FG1125way_Regular Symbol(2wild)'!F$16,"",IF(D77=0,"",IF(OR(D77=$BQ$1,D77=$BR$1,D78=$BQ$1,D78=$BR$1,D79=$BQ$1,D79=$BR$1,D80=$BQ$1,D80=$BR$1,D81=$BQ$1,D81=$BR$1),0,1)))</f>
        <v/>
      </c>
      <c r="BT77" s="3" t="str">
        <f>IF($A77&gt;='FG1125way_Regular Symbol(2wild)'!G$16,"",IF(E77=0,"",IF(OR(E77=$BQ$1,E77=$BR$1,E78=$BQ$1,E78=$BR$1,E79=$BQ$1,E79=$BR$1,E80=$BQ$1,E80=$BR$1,E81=$BQ$1,E81=$BR$1),0,1)))</f>
        <v/>
      </c>
      <c r="BU77" s="3" t="str">
        <f>IF($A77&gt;='FG1125way_Regular Symbol(2wild)'!H$16,"",IF(F77=0,"",IF(OR(F77=$BQ$1,F77=$BR$1,F78=$BQ$1,F78=$BR$1,F79=$BQ$1,F79=$BR$1,F80=$BQ$1,F80=$BR$1,F81=$BQ$1,F81=$BR$1),0,1)))</f>
        <v/>
      </c>
      <c r="BW77" s="3" t="str">
        <f>IF($A77&gt;='FG1125way_Regular Symbol(2wild)'!D$16,"",IF(B77=0,"",IF(OR(B77=$BW$1,B78=$BW$1,B79=$BW$1,B77=$BX$1,B78=$BX$1,B79=$BX$1),0,1)))</f>
        <v/>
      </c>
      <c r="BX77" s="3">
        <f>IF($A77&gt;='FG1125way_Regular Symbol(2wild)'!E$16,"",IF(C77=0,"",IF(OR(C77=$BW$1,C78=$BW$1,C79=$BW$1,C77=$BX$1,C78=$BX$1,C79=$BX$1),0,1)))</f>
        <v>1</v>
      </c>
      <c r="BY77" s="3" t="str">
        <f>IF($A77&gt;='FG1125way_Regular Symbol(2wild)'!F$16,"",IF(D77=0,"",IF(OR(D77=$BW$1,D78=$BW$1,D79=$BW$1,D77=$BX$1,D78=$BX$1,D79=$BX$1,D80=$BW$1,D80=$BX$1,D81=$BW$1,D81=$BX$1),0,1)))</f>
        <v/>
      </c>
      <c r="BZ77" s="3" t="str">
        <f>IF($A77&gt;='FG1125way_Regular Symbol(2wild)'!G$16,"",IF(E77=0,"",IF(OR(E77=$BW$1,E78=$BW$1,E79=$BW$1,E77=$BX$1,E78=$BX$1,E79=$BX$1,E80=$BW$1,E80=$BX$1,E81=$BW$1,E81=$BX$1),0,1)))</f>
        <v/>
      </c>
      <c r="CA77" s="3" t="str">
        <f>IF($A77&gt;='FG1125way_Regular Symbol(2wild)'!H$16,"",IF(F77=0,"",IF(OR(F77=$BW$1,F78=$BW$1,F79=$BW$1,F77=$BX$1,F78=$BX$1,F79=$BX$1,F80=$BW$1,F80=$BX$1,F81=$BW$1,F81=$BX$1),0,1)))</f>
        <v/>
      </c>
      <c r="CC77" s="3" t="str">
        <f>IF($A77&gt;='FG1125way_Regular Symbol(2wild)'!D$16,"",IF(B77=0,"",IF(OR(B77=$BW$1,B78=$BW$1,B79=$BW$1,B77=$CD$1,B78=$CD$1,B79=$CD$1),0,1)))</f>
        <v/>
      </c>
      <c r="CD77" s="3">
        <f>IF($A77&gt;='FG1125way_Regular Symbol(2wild)'!E$16,"",IF(C77=0,"",IF(OR(C77=$BW$1,C78=$BW$1,C79=$BW$1,C77=$CD$1,C78=$CD$1,C79=$CD$1),0,1)))</f>
        <v>0</v>
      </c>
      <c r="CE77" s="3" t="str">
        <f>IF($A77&gt;='FG1125way_Regular Symbol(2wild)'!F$16,"",IF(D77=0,"",IF(OR(D77=$BW$1,D78=$BW$1,D79=$BW$1,D77=$CD$1,D78=$CD$1,D79=$CD$1,D80=$BW$1,D80=$CD$1,D81=$BW$1,D81=$CD$1),0,1)))</f>
        <v/>
      </c>
      <c r="CF77" s="3" t="str">
        <f>IF($A77&gt;='FG1125way_Regular Symbol(2wild)'!G$16,"",IF(E77=0,"",IF(OR(E77=$BW$1,E78=$BW$1,E79=$BW$1,E77=$CD$1,E78=$CD$1,E79=$CD$1,E80=$BW$1,E80=$CD$1,E81=$BW$1,E81=$CD$1),0,1)))</f>
        <v/>
      </c>
      <c r="CG77" s="3" t="str">
        <f>IF($A77&gt;='FG1125way_Regular Symbol(2wild)'!H$16,"",IF(F77=0,"",IF(OR(F77=$BW$1,F78=$BW$1,F79=$BW$1,F77=$CD$1,F78=$CD$1,F79=$CD$1,F80=$BW$1,F80=$CD$1,F81=$BW$1,F81=$CD$1),0,1)))</f>
        <v/>
      </c>
      <c r="CI77" s="3" t="str">
        <f>IF($A77&gt;='FG1125way_Regular Symbol(2wild)'!D$16,"",IF(B77=0,"",IF(OR(B77=$BW$1,B78=$BW$1,B79=$BW$1,B77=$CJ$1,B78=$CJ$1,B79=$CJ$1),0,1)))</f>
        <v/>
      </c>
      <c r="CJ77" s="3">
        <f>IF($A77&gt;='FG1125way_Regular Symbol(2wild)'!E$16,"",IF(C77=0,"",IF(OR(C77=$BW$1,C78=$BW$1,C79=$BW$1,C77=$CJ$1,C78=$CJ$1,C79=$CJ$1),0,1)))</f>
        <v>1</v>
      </c>
      <c r="CK77" s="3" t="str">
        <f>IF($A77&gt;='FG1125way_Regular Symbol(2wild)'!F$16,"",IF(D77=0,"",IF(OR(D77=$BW$1,D78=$BW$1,D79=$BW$1,D77=$CJ$1,D78=$CJ$1,D79=$CJ$1,D80=$BW$1,D80=$CJ$1,D81=$BW$1,D81=$CJ$1),0,1)))</f>
        <v/>
      </c>
      <c r="CL77" s="3" t="str">
        <f>IF($A77&gt;='FG1125way_Regular Symbol(2wild)'!G$16,"",IF(E77=0,"",IF(OR(E77=$BW$1,E78=$BW$1,E79=$BW$1,E77=$CJ$1,E78=$CJ$1,E79=$CJ$1,E80=$BW$1,E80=$CJ$1,E81=$BW$1,E81=$CJ$1),0,1)))</f>
        <v/>
      </c>
      <c r="CM77" s="3" t="str">
        <f>IF($A77&gt;='FG1125way_Regular Symbol(2wild)'!H$16,"",IF(F77=0,"",IF(OR(F77=$BW$1,F78=$BW$1,F79=$BW$1,F77=$CJ$1,F78=$CJ$1,F79=$CJ$1,F80=$BW$1,F80=$CJ$1,F81=$BW$1,F81=$CJ$1),0,1)))</f>
        <v/>
      </c>
      <c r="CO77" s="3" t="str">
        <f>IF($A77&gt;='FG1125way_Regular Symbol(2wild)'!D$16,"",IF(B77=0,"",IF(OR(B77=$BW$1,B78=$BW$1,B79=$BW$1,B77=$CP$1,B78=$CP$1,B79=$CP$1),0,1)))</f>
        <v/>
      </c>
      <c r="CP77" s="3">
        <f>IF($A77&gt;='FG1125way_Regular Symbol(2wild)'!E$16,"",IF(C77=0,"",IF(OR(C77=$BW$1,C78=$BW$1,C79=$BW$1,C77=$CP$1,C78=$CP$1,C79=$CP$1),0,1)))</f>
        <v>1</v>
      </c>
      <c r="CQ77" s="3" t="str">
        <f>IF($A77&gt;='FG1125way_Regular Symbol(2wild)'!F$16,"",IF(D77=0,"",IF(OR(D77=$BW$1,D78=$BW$1,D79=$BW$1,D77=$CP$1,D78=$CP$1,D79=$CP$1,D80=$BW$1,D80=$CP$1,D81=$BW$1,D81=$CP$1),0,1)))</f>
        <v/>
      </c>
      <c r="CR77" s="3" t="str">
        <f>IF($A77&gt;='FG1125way_Regular Symbol(2wild)'!G$16,"",IF(E77=0,"",IF(OR(E77=$BW$1,E78=$BW$1,E79=$BW$1,E77=$CP$1,E78=$CP$1,E79=$CP$1,E80=$BW$1,E80=$CP$1,E81=$BW$1,E81=$CP$1),0,1)))</f>
        <v/>
      </c>
      <c r="CS77" s="3" t="str">
        <f>IF($A77&gt;='FG1125way_Regular Symbol(2wild)'!H$16,"",IF(F77=0,"",IF(OR(F77=$BW$1,F78=$BW$1,F79=$BW$1,F77=$CP$1,F78=$CP$1,F79=$CP$1,F80=$BW$1,F80=$CP$1,F81=$BW$1,F81=$CP$1),0,1)))</f>
        <v/>
      </c>
      <c r="CU77" s="3" t="str">
        <f>IF($A77&gt;='FG1125way_Regular Symbol(2wild)'!D$16,"",IF(B77=0,"",IF(OR(B77=$BW$1,B78=$BW$1,B79=$BW$1,B77=$CV$1,B78=$CV$1,B79=$CV$1),0,1)))</f>
        <v/>
      </c>
      <c r="CV77" s="3">
        <f>IF($A77&gt;='FG1125way_Regular Symbol(2wild)'!E$16,"",IF(C77=0,"",IF(OR(C77=$BW$1,C78=$BW$1,C79=$BW$1,C77=$CV$1,C78=$CV$1,C79=$CV$1),0,1)))</f>
        <v>1</v>
      </c>
      <c r="CW77" s="3" t="str">
        <f>IF($A77&gt;='FG1125way_Regular Symbol(2wild)'!F$16,"",IF(D77=0,"",IF(OR(D77=$BW$1,D78=$BW$1,D79=$BW$1,D77=$CV$1,D78=$CV$1,D79=$CV$1,D80=$BW$1,D80=$CV$1,D81=$BW$1,D81=$CV$1),0,1)))</f>
        <v/>
      </c>
      <c r="CX77" s="3" t="str">
        <f>IF($A77&gt;='FG1125way_Regular Symbol(2wild)'!G$16,"",IF(E77=0,"",IF(OR(E77=$BW$1,E78=$BW$1,E79=$BW$1,E77=$CV$1,E78=$CV$1,E79=$CV$1,E80=$BW$1,E80=$CV$1,E81=$BW$1,E81=$CV$1),0,1)))</f>
        <v/>
      </c>
      <c r="CY77" s="3" t="str">
        <f>IF($A77&gt;='FG1125way_Regular Symbol(2wild)'!H$16,"",IF(F77=0,"",IF(OR(F77=$BW$1,F78=$BW$1,F79=$BW$1,F77=$CV$1,F78=$CV$1,F79=$CV$1,F80=$BW$1,F80=$CV$1,F81=$BW$1,F81=$CV$1),0,1)))</f>
        <v/>
      </c>
    </row>
    <row r="78" spans="1:103">
      <c r="A78" s="337">
        <f>IF('FG_243way_Regular Symbol'!L77="","",'FG_243way_Regular Symbol'!L77)</f>
        <v>74</v>
      </c>
      <c r="B78" s="191" t="str">
        <f>IF('FG_576way_Regular Symbol(2wild)'!Q77="",
IF($A78-'FG_576way_Regular Symbol(2wild)'!D$16&gt;='FG_1125way_RegularＸ_W()'!B$2-1,"",VLOOKUP($A78-'FG_243way_Regular Symbol'!D$16,'FG_576way_Regular Symbol(2wild)'!$P$3:$U$99,'FG_1125way_RegularＸ_W()'!B$3+1,FALSE)),
'FG_576way_Regular Symbol(2wild)'!Q77)</f>
        <v/>
      </c>
      <c r="C78" s="191" t="str">
        <f>IF('FG_576way_Regular Symbol(2wild)'!R77="",
IF($A78-'FG_576way_Regular Symbol(2wild)'!E$16&gt;='FG_1125way_RegularＸ_W()'!C$2-1,"",VLOOKUP($A78-'FG_243way_Regular Symbol'!E$16,'FG_576way_Regular Symbol(2wild)'!$P$3:$U$99,'FG_1125way_RegularＸ_W()'!C$3+1,FALSE)),
'FG_576way_Regular Symbol(2wild)'!R77)</f>
        <v>S1</v>
      </c>
      <c r="D78" s="191" t="str">
        <f>IF('FG_576way_Regular Symbol(2wild)'!S77="",
IF($A78-'FG_576way_Regular Symbol(2wild)'!F$16&gt;='FG_1125way_RegularＸ_W()'!D$2-1,"",VLOOKUP($A78-'FG_243way_Regular Symbol'!F$16,'FG_576way_Regular Symbol(2wild)'!$P$3:$U$99,'FG_1125way_RegularＸ_W()'!D$3+1,FALSE)),
'FG_576way_Regular Symbol(2wild)'!S77)</f>
        <v/>
      </c>
      <c r="E78" s="191" t="str">
        <f>IF('FG_576way_Regular Symbol(2wild)'!T77="",
IF($A78-'FG_576way_Regular Symbol(2wild)'!G$16&gt;='FG_1125way_RegularＸ_W()'!E$2-1,"",VLOOKUP($A78-'FG_243way_Regular Symbol'!G$16,'FG_576way_Regular Symbol(2wild)'!$P$3:$U$99,'FG_1125way_RegularＸ_W()'!E$3+1,FALSE)),
'FG_576way_Regular Symbol(2wild)'!T77)</f>
        <v/>
      </c>
      <c r="F78" s="191" t="str">
        <f>IF('FG_576way_Regular Symbol(2wild)'!U77="",
IF($A78-'FG_576way_Regular Symbol(2wild)'!H$16&gt;='FG_1125way_RegularＸ_W()'!F$2-1,"",VLOOKUP($A78-'FG_243way_Regular Symbol'!H$16,'FG_576way_Regular Symbol(2wild)'!$P$3:$U$99,'FG_1125way_RegularＸ_W()'!F$3+1,FALSE)),
'FG_576way_Regular Symbol(2wild)'!U77)</f>
        <v/>
      </c>
      <c r="N78" s="363">
        <f t="shared" si="2"/>
        <v>74</v>
      </c>
      <c r="O78" s="344" t="str">
        <f>IF($A78&gt;='FG1125way_Regular Symbol(2wild)'!D$16,"",IF(B78="","",IF(OR(B78=$O$1,B78=$P$1,B79=$O$1,B79=$P$1,B80=$O$1,B80=$P$1),0,1)))</f>
        <v/>
      </c>
      <c r="P78" s="344">
        <f>IF($A78&gt;='FG1125way_Regular Symbol(2wild)'!E$16,"",IF(C78="","",IF(OR(C78=$O$1,C78=$P$1,C79=$O$1,C79=$P$1,C80=$O$1,C80=$P$1),0,1)))</f>
        <v>1</v>
      </c>
      <c r="Q78" s="344" t="str">
        <f>IF($A78&gt;='FG1125way_Regular Symbol(2wild)'!F$16,"",IF(D78="","",IF(OR(D78=$O$1,D78=$P$1,D79=$O$1,D79=$P$1,D80=$O$1,D80=$P$1,D81=$O$1,D81=$P$1,D82=$O$1,D82=$P$1),0,1)))</f>
        <v/>
      </c>
      <c r="R78" s="344" t="str">
        <f>IF($A78&gt;='FG1125way_Regular Symbol(2wild)'!G$16,"",IF(E78="","",IF(OR(E78=$O$1,E78=$P$1,E79=$O$1,E79=$P$1,E80=$O$1,E80=$P$1,E81=$O$1,E81=$P$1,E82=$O$1,E82=$P$1),0,1)))</f>
        <v/>
      </c>
      <c r="S78" s="344" t="str">
        <f>IF($A78&gt;='FG1125way_Regular Symbol(2wild)'!H$16,"",IF(F78="","",IF(OR(F78=$O$1,F78=$P$1,F79=$O$1,F79=$P$1,F80=$O$1,F80=$P$1,F81=$O$1,F81=$P$1,F82=$O$1,F82=$P$1),0,1)))</f>
        <v/>
      </c>
      <c r="U78" s="344" t="str">
        <f>IF($A78&gt;='FG1125way_Regular Symbol(2wild)'!D$16,"",IF(B78=0,"",IF(OR(B78=$U$1,B78=$V$1,B79=$U$1,B79=$V$1,B80=$U$1,B80=$V$1),0,1)))</f>
        <v/>
      </c>
      <c r="V78" s="344">
        <f>IF($A78&gt;='FG1125way_Regular Symbol(2wild)'!E$16,"",IF(C78=0,"",IF(OR(C78=$U$1,C78=$V$1,C79=$U$1,C79=$V$1,C80=$U$1,C80=$V$1),0,1)))</f>
        <v>1</v>
      </c>
      <c r="W78" s="3" t="str">
        <f>IF($A78&gt;='FG1125way_Regular Symbol(2wild)'!F$16,"",IF(D78=0,"",IF(OR(D78=$U$1,D78=$V$1,D79=$U$1,D79=$V$1,D80=$U$1,D80=$V$1,D81=$U$1,D81=$V$1,D82=$U$1,D82=$V$1),0,1)))</f>
        <v/>
      </c>
      <c r="X78" s="3" t="str">
        <f>IF($A78&gt;='FG1125way_Regular Symbol(2wild)'!G$16,"",IF(E78=0,"",IF(OR(E78=$U$1,E78=$V$1,E79=$U$1,E79=$V$1,E80=$U$1,E80=$V$1,E81=$U$1,E81=$V$1,E82=$U$1,E82=$V$1),0,1)))</f>
        <v/>
      </c>
      <c r="Y78" s="3" t="str">
        <f>IF($A78&gt;='FG1125way_Regular Symbol(2wild)'!H$16,"",IF(F78=0,"",IF(OR(F78=$U$1,F78=$V$1,F79=$U$1,F79=$V$1,F80=$U$1,F80=$V$1,F81=$U$1,F81=$V$1,F82=$U$1,F82=$V$1),0,1)))</f>
        <v/>
      </c>
      <c r="AA78" s="344" t="str">
        <f>IF($A78&gt;='FG1125way_Regular Symbol(2wild)'!D$16,"",IF(B78=0,"",IF(OR(B78=$AA$1,B78=$AB$1,B79=$AA$1,B79=$AB$1,B80=$AA$1,,B80=$AB$1),0,1)))</f>
        <v/>
      </c>
      <c r="AB78" s="344">
        <f>IF($A78&gt;='FG1125way_Regular Symbol(2wild)'!E$16,"",IF(C78=0,"",IF(OR(C78=$AA$1,C78=$AB$1,C79=$AA$1,C79=$AB$1,C80=$AA$1,,C80=$AB$1),0,1)))</f>
        <v>1</v>
      </c>
      <c r="AC78" s="3" t="str">
        <f>IF($A78&gt;='FG1125way_Regular Symbol(2wild)'!F$16,"",IF(D78=0,"",IF(OR(D78=$AA$1,D78=$AB$1,D79=$AA$1,D79=$AB$1,D80=$AA$1,D80=$AB$1,D81=$AA$1,D81=$AB$1,D82=$AA$1,D82=$AB$1),0,1)))</f>
        <v/>
      </c>
      <c r="AD78" s="3" t="str">
        <f>IF($A78&gt;='FG1125way_Regular Symbol(2wild)'!G$16,"",IF(E78=0,"",IF(OR(E78=$AA$1,E78=$AB$1,E79=$AA$1,E79=$AB$1,E80=$AA$1,E80=$AB$1,E81=$AA$1,E81=$AB$1,E82=$AA$1,E82=$AB$1),0,1)))</f>
        <v/>
      </c>
      <c r="AE78" s="3" t="str">
        <f>IF($A78&gt;='FG1125way_Regular Symbol(2wild)'!H$16,"",IF(F78=0,"",IF(OR(F78=$AA$1,F78=$AB$1,F79=$AA$1,F79=$AB$1,F80=$AA$1,F80=$AB$1,F81=$AA$1,F81=$AB$1,F82=$AA$1,F82=$AB$1),0,1)))</f>
        <v/>
      </c>
      <c r="AG78" s="344" t="str">
        <f>IF($A78&gt;='FG1125way_Regular Symbol(2wild)'!D$16,"",IF(B78=0,"",IF(OR(B78=$AG$1,B78=$AH$1,B79=$AG$1,B79=$AH$1,B80=$AG$1,B80=$AH$1),0,1)))</f>
        <v/>
      </c>
      <c r="AH78" s="344">
        <f>IF($A78&gt;='FG1125way_Regular Symbol(2wild)'!E$16,"",IF(C78=0,"",IF(OR(C78=$AG$1,C78=$AH$1,C79=$AG$1,C79=$AH$1,C80=$AG$1,C80=$AH$1),0,1)))</f>
        <v>1</v>
      </c>
      <c r="AI78" s="3" t="str">
        <f>IF($A78&gt;='FG1125way_Regular Symbol(2wild)'!F$16,"",IF(D78=0,"",IF(OR(D78=$AG$1,D78=$AH$1,D79=$AG$1,D79=$AH$1,D80=$AG$1,D80=$AH$1,D81=$AG$1,D81=$AH$1,D82=$AG$1,D82=$AH$1),0,1)))</f>
        <v/>
      </c>
      <c r="AJ78" s="3" t="str">
        <f>IF($A78&gt;='FG1125way_Regular Symbol(2wild)'!G$16,"",IF(E78=0,"",IF(OR(E78=$AG$1,E78=$AH$1,E79=$AG$1,E79=$AH$1,E80=$AG$1,E80=$AH$1,E81=$AG$1,E81=$AH$1,E82=$AG$1,E82=$AH$1),0,1)))</f>
        <v/>
      </c>
      <c r="AK78" s="3" t="str">
        <f>IF($A78&gt;='FG1125way_Regular Symbol(2wild)'!H$16,"",IF(F78=0,"",IF(OR(F78=$AG$1,F78=$AH$1,F79=$AG$1,F79=$AH$1,F80=$AG$1,F80=$AH$1,F81=$AG$1,F81=$AH$1,F82=$AG$1,F82=$AH$1),0,1)))</f>
        <v/>
      </c>
      <c r="AM78" s="344" t="str">
        <f>IF($A78&gt;='FG1125way_Regular Symbol(2wild)'!D$16,"",IF(B78=0,"",IF(OR(B78=$AM$1,B78=$AN$1,B79=$AM$1,B79=$AN$1,B80=$AM$1,B80=$AN$1),0,1)))</f>
        <v/>
      </c>
      <c r="AN78" s="344">
        <f>IF($A78&gt;='FG1125way_Regular Symbol(2wild)'!E$16,"",IF(C78=0,"",IF(OR(C78=$AM$1,C78=$AN$1,C79=$AM$1,C79=$AN$1,C80=$AM$1,C80=$AN$1),0,1)))</f>
        <v>0</v>
      </c>
      <c r="AO78" s="3" t="str">
        <f>IF($A78&gt;='FG1125way_Regular Symbol(2wild)'!F$16,"",IF(D78=0,"",IF(OR(D78=$AM$1,D78=$AN$1,D79=$AM$1,D79=$AN$1,D80=$AM$1,D80=$AN$1,D81=$AM$1,D81=$AN$1,D82=$AM$1,D82=$AN$1),0,1)))</f>
        <v/>
      </c>
      <c r="AP78" s="3" t="str">
        <f>IF($A78&gt;='FG1125way_Regular Symbol(2wild)'!G$16,"",IF(E78=0,"",IF(OR(E78=$AM$1,E78=$AN$1,E79=$AM$1,E79=$AN$1,E80=$AM$1,E80=$AN$1,E81=$AM$1,E81=$AN$1,E82=$AM$1,E82=$AN$1),0,1)))</f>
        <v/>
      </c>
      <c r="AQ78" s="3" t="str">
        <f>IF($A78&gt;='FG1125way_Regular Symbol(2wild)'!H$16,"",IF(F78=0,"",IF(OR(F78=$AM$1,F78=$AN$1,F79=$AM$1,F79=$AN$1,F80=$AM$1,F80=$AN$1,F81=$AM$1,F81=$AN$1,F82=$AM$1,F82=$AN$1),0,1)))</f>
        <v/>
      </c>
      <c r="AS78" s="344" t="str">
        <f>IF($A78&gt;='FG1125way_Regular Symbol(2wild)'!D$16,"",IF(B78=0,"",IF(OR(B78=$AM$1,B78=$AT$1,B79=$AM$1,B79=$AT$1,B80=$AM$1,B80=$AT$1),0,1)))</f>
        <v/>
      </c>
      <c r="AT78" s="344">
        <f>IF($A78&gt;='FG1125way_Regular Symbol(2wild)'!E$16,"",IF(C78=0,"",IF(OR(C78=$AM$1,C78=$AT$1,C79=$AM$1,C79=$AT$1,C80=$AM$1,C80=$AT$1),0,1)))</f>
        <v>1</v>
      </c>
      <c r="AU78" s="3" t="str">
        <f>IF($A78&gt;='FG1125way_Regular Symbol(2wild)'!F$16,"",IF(D78=0,"",IF(OR(D78=$AM$1,D78=$AT$1,D79=$AM$1,D79=$AT$1,D80=$AM$1,D80=$AT$1,D81=$AM$1,D81=$AT$1,D82=$AM$1,D82=$AT$1),0,1)))</f>
        <v/>
      </c>
      <c r="AV78" s="3" t="str">
        <f>IF($A78&gt;='FG1125way_Regular Symbol(2wild)'!G$16,"",IF(E78=0,"",IF(OR(E78=$AM$1,E78=$AT$1,E79=$AM$1,E79=$AT$1,E80=$AM$1,E80=$AT$1,E81=$AM$1,E81=$AT$1,E82=$AM$1,E82=$AT$1),0,1)))</f>
        <v/>
      </c>
      <c r="AW78" s="3" t="str">
        <f>IF($A78&gt;='FG1125way_Regular Symbol(2wild)'!H$16,"",IF(F78=0,"",IF(OR(F78=$AM$1,F78=$AT$1,F79=$AM$1,F79=$AT$1,F80=$AM$1,F80=$AT$1,F81=$AM$1,F81=$AT$1,F82=$AM$1,F82=$AT$1),0,1)))</f>
        <v/>
      </c>
      <c r="AY78" s="344" t="str">
        <f>IF($A78&gt;='FG1125way_Regular Symbol(2wild)'!D$16,"",IF(B78=0,"",IF(OR(B78=$AM$1,B78=$AZ$1,B79=$AM$1,B79=$AZ$1,B80=$AM$1,B80=$AZ$1),0,1)))</f>
        <v/>
      </c>
      <c r="AZ78" s="344">
        <f>IF($A78&gt;='FG1125way_Regular Symbol(2wild)'!E$16,"",IF(C78=0,"",IF(OR(C78=$AM$1,C78=$AZ$1,C79=$AM$1,C79=$AZ$1,C80=$AM$1,C80=$AZ$1),0,1)))</f>
        <v>1</v>
      </c>
      <c r="BA78" s="3" t="str">
        <f>IF($A78&gt;='FG1125way_Regular Symbol(2wild)'!F$16,"",IF(D78=0,"",IF(OR(D78=$AM$1,D78=$AZ$1,D79=$AM$1,D79=$AZ$1,D80=$AM$1,D80=$AZ$1,D81=$AM$1,D81=$AZ$1,D82=$AM$1,D82=$AZ$1),0,1)))</f>
        <v/>
      </c>
      <c r="BB78" s="3" t="str">
        <f>IF($A78&gt;='FG1125way_Regular Symbol(2wild)'!G$16,"",IF(E78=0,"",IF(OR(E78=$AM$1,E78=$AZ$1,E79=$AM$1,E79=$AZ$1,E80=$AM$1,E80=$AZ$1,E81=$AM$1,E81=$AZ$1,E82=$AM$1,E82=$AZ$1),0,1)))</f>
        <v/>
      </c>
      <c r="BC78" s="3" t="str">
        <f>IF($A78&gt;='FG1125way_Regular Symbol(2wild)'!H$16,"",IF(F78=0,"",IF(OR(F78=$AM$1,F78=$AZ$1,F79=$AM$1,F79=$AZ$1,F80=$AM$1,F80=$AZ$1,F81=$AM$1,F81=$AZ$1,F82=$AM$1,F82=$AZ$1),0,1)))</f>
        <v/>
      </c>
      <c r="BE78" s="344" t="str">
        <f>IF($A78&gt;='FG_576way_Regular Symbol(2wild)'!D$16,"",IF(B78=0,"",IF(OR(B78=$AM$1,B78=$BF$1,B79=$AM$1,B79=$BF$1,B80=$AM$1,B80=$BF$1),0,1)))</f>
        <v/>
      </c>
      <c r="BF78" s="344">
        <f>IF($A78&gt;='FG_576way_Regular Symbol(2wild)'!E$16,"",IF(C78=0,"",IF(OR(C78=$AM$1,C78=$BF$1,C79=$AM$1,C79=$BF$1,C80=$AM$1,C80=$BF$1),0,1)))</f>
        <v>1</v>
      </c>
      <c r="BG78" s="3" t="str">
        <f>IF($A78&gt;='FG_576way_Regular Symbol(2wild)'!F$16,"",IF(D78=0,"",IF(OR(D78=$AM$1,D78=$BF$1,D79=$AM$1,D79=$BF$1,D80=$AM$1,D80=$BF$1,D81=$AM$1,D81=$BF$1,D82=$AM$1,D82=$BF$1),0,1)))</f>
        <v/>
      </c>
      <c r="BH78" s="3" t="str">
        <f>IF($A78&gt;='FG_576way_Regular Symbol(2wild)'!G$16,"",IF(E78=0,"",IF(OR(E78=$AM$1,E78=$BF$1,E79=$AM$1,E79=$BF$1,E80=$AM$1,E80=$BF$1,E81=$AM$1,E81=$BF$1,E82=$AM$1,E82=$BF$1),0,1)))</f>
        <v/>
      </c>
      <c r="BI78" s="3" t="str">
        <f>IF($A78&gt;='FG_576way_Regular Symbol(2wild)'!H$16,"",IF(F78=0,"",IF(OR(F78=$AM$1,F78=$BF$1,F79=$AM$1,F79=$BF$1,F80=$AM$1,F80=$BF$1,F81=$AM$1,F81=$BF$1,F82=$AM$1,F82=$BF$1),0,1)))</f>
        <v/>
      </c>
      <c r="BK78" s="344" t="str">
        <f>IF($A78&gt;='FG_576way_Regular Symbol(2wild)'!D$16,"",IF(B78=0,"",IF(OR(B78=$AM$1,B78=$BL$1,B79=$AM$1,B79=$BL$1,B80=$AM$1,B80=$BL$1),0,1)))</f>
        <v/>
      </c>
      <c r="BL78" s="344">
        <f>IF($A78&gt;='FG_576way_Regular Symbol(2wild)'!E$16,"",IF(C78=0,"",IF(OR(C78=$AM$1,C78=$BL$1,C79=$AM$1,C79=$BL$1,C80=$AM$1,C80=$BL$1),0,1)))</f>
        <v>1</v>
      </c>
      <c r="BM78" s="3" t="str">
        <f>IF($A78&gt;='FG_576way_Regular Symbol(2wild)'!F$16,"",IF(D78=0,"",IF(OR(D78=$AM$1,D78=$BL$1,D79=$AM$1,D79=$BL$1,D80=$AM$1,D80=$BL$1,D81=$AM$1,D81=$BL$1),0,1)))</f>
        <v/>
      </c>
      <c r="BN78" s="3" t="str">
        <f>IF($A78&gt;='FG_576way_Regular Symbol(2wild)'!G$16,"",IF(E78=0,"",IF(OR(E78=$AM$1,E78=$BL$1,E79=$AM$1,E79=$BL$1,E80=$AM$1,E80=$BL$1,E81=$AM$1,E81=$BL$1),0,1)))</f>
        <v/>
      </c>
      <c r="BO78" s="3" t="str">
        <f>IF($A78&gt;='FG_576way_Regular Symbol(2wild)'!H$16,"",IF(F78=0,"",IF(OR(F78=$AM$1,F78=$BL$1,F79=$AM$1,F79=$BL$1,F80=$AM$1,F80=$BL$1,F81=$AM$1,F81=$BL$1),0,1)))</f>
        <v/>
      </c>
      <c r="BQ78" s="3" t="str">
        <f>IF($A78&gt;='FG1125way_Regular Symbol(2wild)'!D$16,"",IF(B78=0,"",IF(OR(B78=$BQ$1,B78=$BR$1,B79=$BQ$1,B79=$BR$1,B80=$BQ$1,B80=$BR$1),0,1)))</f>
        <v/>
      </c>
      <c r="BR78" s="3">
        <f>IF($A78&gt;='FG1125way_Regular Symbol(2wild)'!E$16,"",IF(C78=0,"",IF(OR(C78=$BQ$1,C78=$BR$1,C79=$BQ$1,C79=$BR$1,C80=$BQ$1,C80=$BR$1),0,1)))</f>
        <v>1</v>
      </c>
      <c r="BS78" s="3" t="str">
        <f>IF($A78&gt;='FG1125way_Regular Symbol(2wild)'!F$16,"",IF(D78=0,"",IF(OR(D78=$BQ$1,D78=$BR$1,D79=$BQ$1,D79=$BR$1,D80=$BQ$1,D80=$BR$1,D81=$BQ$1,D81=$BR$1,D82=$BQ$1,D82=$BR$1),0,1)))</f>
        <v/>
      </c>
      <c r="BT78" s="3" t="str">
        <f>IF($A78&gt;='FG1125way_Regular Symbol(2wild)'!G$16,"",IF(E78=0,"",IF(OR(E78=$BQ$1,E78=$BR$1,E79=$BQ$1,E79=$BR$1,E80=$BQ$1,E80=$BR$1,E81=$BQ$1,E81=$BR$1,E82=$BQ$1,E82=$BR$1),0,1)))</f>
        <v/>
      </c>
      <c r="BU78" s="3" t="str">
        <f>IF($A78&gt;='FG1125way_Regular Symbol(2wild)'!H$16,"",IF(F78=0,"",IF(OR(F78=$BQ$1,F78=$BR$1,F79=$BQ$1,F79=$BR$1,F80=$BQ$1,F80=$BR$1,F81=$BQ$1,F81=$BR$1,F82=$BQ$1,F82=$BR$1),0,1)))</f>
        <v/>
      </c>
      <c r="BW78" s="3" t="str">
        <f>IF($A78&gt;='FG1125way_Regular Symbol(2wild)'!D$16,"",IF(B78=0,"",IF(OR(B78=$BW$1,B79=$BW$1,B80=$BW$1,B78=$BX$1,B79=$BX$1,B80=$BX$1),0,1)))</f>
        <v/>
      </c>
      <c r="BX78" s="3">
        <f>IF($A78&gt;='FG1125way_Regular Symbol(2wild)'!E$16,"",IF(C78=0,"",IF(OR(C78=$BW$1,C79=$BW$1,C80=$BW$1,C78=$BX$1,C79=$BX$1,C80=$BX$1),0,1)))</f>
        <v>1</v>
      </c>
      <c r="BY78" s="3" t="str">
        <f>IF($A78&gt;='FG1125way_Regular Symbol(2wild)'!F$16,"",IF(D78=0,"",IF(OR(D78=$BW$1,D79=$BW$1,D80=$BW$1,D78=$BX$1,D79=$BX$1,D80=$BX$1,D81=$BW$1,D81=$BX$1,D82=$BW$1,D82=$BX$1),0,1)))</f>
        <v/>
      </c>
      <c r="BZ78" s="3" t="str">
        <f>IF($A78&gt;='FG1125way_Regular Symbol(2wild)'!G$16,"",IF(E78=0,"",IF(OR(E78=$BW$1,E79=$BW$1,E80=$BW$1,E78=$BX$1,E79=$BX$1,E80=$BX$1,E81=$BW$1,E81=$BX$1,E82=$BW$1,E82=$BX$1),0,1)))</f>
        <v/>
      </c>
      <c r="CA78" s="3" t="str">
        <f>IF($A78&gt;='FG1125way_Regular Symbol(2wild)'!H$16,"",IF(F78=0,"",IF(OR(F78=$BW$1,F79=$BW$1,F80=$BW$1,F78=$BX$1,F79=$BX$1,F80=$BX$1,F81=$BW$1,F81=$BX$1,F82=$BW$1,F82=$BX$1),0,1)))</f>
        <v/>
      </c>
      <c r="CC78" s="3" t="str">
        <f>IF($A78&gt;='FG1125way_Regular Symbol(2wild)'!D$16,"",IF(B78=0,"",IF(OR(B78=$BW$1,B79=$BW$1,B80=$BW$1,B78=$CD$1,B79=$CD$1,B80=$CD$1),0,1)))</f>
        <v/>
      </c>
      <c r="CD78" s="3">
        <f>IF($A78&gt;='FG1125way_Regular Symbol(2wild)'!E$16,"",IF(C78=0,"",IF(OR(C78=$BW$1,C79=$BW$1,C80=$BW$1,C78=$CD$1,C79=$CD$1,C80=$CD$1),0,1)))</f>
        <v>1</v>
      </c>
      <c r="CE78" s="3" t="str">
        <f>IF($A78&gt;='FG1125way_Regular Symbol(2wild)'!F$16,"",IF(D78=0,"",IF(OR(D78=$BW$1,D79=$BW$1,D80=$BW$1,D78=$CD$1,D79=$CD$1,D80=$CD$1,D81=$BW$1,D81=$CD$1,D82=$BW$1,D82=$CD$1),0,1)))</f>
        <v/>
      </c>
      <c r="CF78" s="3" t="str">
        <f>IF($A78&gt;='FG1125way_Regular Symbol(2wild)'!G$16,"",IF(E78=0,"",IF(OR(E78=$BW$1,E79=$BW$1,E80=$BW$1,E78=$CD$1,E79=$CD$1,E80=$CD$1,E81=$BW$1,E81=$CD$1,E82=$BW$1,E82=$CD$1),0,1)))</f>
        <v/>
      </c>
      <c r="CG78" s="3" t="str">
        <f>IF($A78&gt;='FG1125way_Regular Symbol(2wild)'!H$16,"",IF(F78=0,"",IF(OR(F78=$BW$1,F79=$BW$1,F80=$BW$1,F78=$CD$1,F79=$CD$1,F80=$CD$1,F81=$BW$1,F81=$CD$1,F82=$BW$1,F82=$CD$1),0,1)))</f>
        <v/>
      </c>
      <c r="CI78" s="3" t="str">
        <f>IF($A78&gt;='FG1125way_Regular Symbol(2wild)'!D$16,"",IF(B78=0,"",IF(OR(B78=$BW$1,B79=$BW$1,B80=$BW$1,B78=$CJ$1,B79=$CJ$1,B80=$CJ$1),0,1)))</f>
        <v/>
      </c>
      <c r="CJ78" s="3">
        <f>IF($A78&gt;='FG1125way_Regular Symbol(2wild)'!E$16,"",IF(C78=0,"",IF(OR(C78=$BW$1,C79=$BW$1,C80=$BW$1,C78=$CJ$1,C79=$CJ$1,C80=$CJ$1),0,1)))</f>
        <v>1</v>
      </c>
      <c r="CK78" s="3" t="str">
        <f>IF($A78&gt;='FG1125way_Regular Symbol(2wild)'!F$16,"",IF(D78=0,"",IF(OR(D78=$BW$1,D79=$BW$1,D80=$BW$1,D78=$CJ$1,D79=$CJ$1,D80=$CJ$1,D81=$BW$1,D81=$CJ$1,D82=$BW$1,D82=$CJ$1),0,1)))</f>
        <v/>
      </c>
      <c r="CL78" s="3" t="str">
        <f>IF($A78&gt;='FG1125way_Regular Symbol(2wild)'!G$16,"",IF(E78=0,"",IF(OR(E78=$BW$1,E79=$BW$1,E80=$BW$1,E78=$CJ$1,E79=$CJ$1,E80=$CJ$1,E81=$BW$1,E81=$CJ$1,E82=$BW$1,E82=$CJ$1),0,1)))</f>
        <v/>
      </c>
      <c r="CM78" s="3" t="str">
        <f>IF($A78&gt;='FG1125way_Regular Symbol(2wild)'!H$16,"",IF(F78=0,"",IF(OR(F78=$BW$1,F79=$BW$1,F80=$BW$1,F78=$CJ$1,F79=$CJ$1,F80=$CJ$1,F81=$BW$1,F81=$CJ$1,F82=$BW$1,F82=$CJ$1),0,1)))</f>
        <v/>
      </c>
      <c r="CO78" s="3" t="str">
        <f>IF($A78&gt;='FG1125way_Regular Symbol(2wild)'!D$16,"",IF(B78=0,"",IF(OR(B78=$BW$1,B79=$BW$1,B80=$BW$1,B78=$CP$1,B79=$CP$1,B80=$CP$1),0,1)))</f>
        <v/>
      </c>
      <c r="CP78" s="3">
        <f>IF($A78&gt;='FG1125way_Regular Symbol(2wild)'!E$16,"",IF(C78=0,"",IF(OR(C78=$BW$1,C79=$BW$1,C80=$BW$1,C78=$CP$1,C79=$CP$1,C80=$CP$1),0,1)))</f>
        <v>1</v>
      </c>
      <c r="CQ78" s="3" t="str">
        <f>IF($A78&gt;='FG1125way_Regular Symbol(2wild)'!F$16,"",IF(D78=0,"",IF(OR(D78=$BW$1,D79=$BW$1,D80=$BW$1,D78=$CP$1,D79=$CP$1,D80=$CP$1,D81=$BW$1,D81=$CP$1,D82=$BW$1,D82=$CP$1),0,1)))</f>
        <v/>
      </c>
      <c r="CR78" s="3" t="str">
        <f>IF($A78&gt;='FG1125way_Regular Symbol(2wild)'!G$16,"",IF(E78=0,"",IF(OR(E78=$BW$1,E79=$BW$1,E80=$BW$1,E78=$CP$1,E79=$CP$1,E80=$CP$1,E81=$BW$1,E81=$CP$1,E82=$BW$1,E82=$CP$1),0,1)))</f>
        <v/>
      </c>
      <c r="CS78" s="3" t="str">
        <f>IF($A78&gt;='FG1125way_Regular Symbol(2wild)'!H$16,"",IF(F78=0,"",IF(OR(F78=$BW$1,F79=$BW$1,F80=$BW$1,F78=$CP$1,F79=$CP$1,F80=$CP$1,F81=$BW$1,F81=$CP$1,F82=$BW$1,F82=$CP$1),0,1)))</f>
        <v/>
      </c>
      <c r="CU78" s="3" t="str">
        <f>IF($A78&gt;='FG1125way_Regular Symbol(2wild)'!D$16,"",IF(B78=0,"",IF(OR(B78=$BW$1,B79=$BW$1,B80=$BW$1,B78=$CV$1,B79=$CV$1,B80=$CV$1),0,1)))</f>
        <v/>
      </c>
      <c r="CV78" s="3">
        <f>IF($A78&gt;='FG1125way_Regular Symbol(2wild)'!E$16,"",IF(C78=0,"",IF(OR(C78=$BW$1,C79=$BW$1,C80=$BW$1,C78=$CV$1,C79=$CV$1,C80=$CV$1),0,1)))</f>
        <v>1</v>
      </c>
      <c r="CW78" s="3" t="str">
        <f>IF($A78&gt;='FG1125way_Regular Symbol(2wild)'!F$16,"",IF(D78=0,"",IF(OR(D78=$BW$1,D79=$BW$1,D80=$BW$1,D78=$CV$1,D79=$CV$1,D80=$CV$1,D81=$BW$1,D81=$CV$1,D82=$BW$1,D82=$CV$1),0,1)))</f>
        <v/>
      </c>
      <c r="CX78" s="3" t="str">
        <f>IF($A78&gt;='FG1125way_Regular Symbol(2wild)'!G$16,"",IF(E78=0,"",IF(OR(E78=$BW$1,E79=$BW$1,E80=$BW$1,E78=$CV$1,E79=$CV$1,E80=$CV$1,E81=$BW$1,E81=$CV$1,E82=$BW$1,E82=$CV$1),0,1)))</f>
        <v/>
      </c>
      <c r="CY78" s="3" t="str">
        <f>IF($A78&gt;='FG1125way_Regular Symbol(2wild)'!H$16,"",IF(F78=0,"",IF(OR(F78=$BW$1,F79=$BW$1,F80=$BW$1,F78=$CV$1,F79=$CV$1,F80=$CV$1,F81=$BW$1,F81=$CV$1,F82=$BW$1,F82=$CV$1),0,1)))</f>
        <v/>
      </c>
    </row>
    <row r="79" spans="1:103">
      <c r="A79" s="337">
        <f>IF('FG_243way_Regular Symbol'!L78="","",'FG_243way_Regular Symbol'!L78)</f>
        <v>75</v>
      </c>
      <c r="B79" s="191" t="str">
        <f>IF('FG_576way_Regular Symbol(2wild)'!Q78="",
IF($A79-'FG_576way_Regular Symbol(2wild)'!D$16&gt;='FG_1125way_RegularＸ_W()'!B$2-1,"",VLOOKUP($A79-'FG_243way_Regular Symbol'!D$16,'FG_576way_Regular Symbol(2wild)'!$P$3:$U$99,'FG_1125way_RegularＸ_W()'!B$3+1,FALSE)),
'FG_576way_Regular Symbol(2wild)'!Q78)</f>
        <v/>
      </c>
      <c r="C79" s="191" t="str">
        <f>IF('FG_576way_Regular Symbol(2wild)'!R78="",
IF($A79-'FG_576way_Regular Symbol(2wild)'!E$16&gt;='FG_1125way_RegularＸ_W()'!C$2-1,"",VLOOKUP($A79-'FG_243way_Regular Symbol'!E$16,'FG_576way_Regular Symbol(2wild)'!$P$3:$U$99,'FG_1125way_RegularＸ_W()'!C$3+1,FALSE)),
'FG_576way_Regular Symbol(2wild)'!R78)</f>
        <v>M5</v>
      </c>
      <c r="D79" s="191" t="str">
        <f>IF('FG_576way_Regular Symbol(2wild)'!S78="",
IF($A79-'FG_576way_Regular Symbol(2wild)'!F$16&gt;='FG_1125way_RegularＸ_W()'!D$2-1,"",VLOOKUP($A79-'FG_243way_Regular Symbol'!F$16,'FG_576way_Regular Symbol(2wild)'!$P$3:$U$99,'FG_1125way_RegularＸ_W()'!D$3+1,FALSE)),
'FG_576way_Regular Symbol(2wild)'!S78)</f>
        <v/>
      </c>
      <c r="E79" s="191" t="str">
        <f>IF('FG_576way_Regular Symbol(2wild)'!T78="",
IF($A79-'FG_576way_Regular Symbol(2wild)'!G$16&gt;='FG_1125way_RegularＸ_W()'!E$2-1,"",VLOOKUP($A79-'FG_243way_Regular Symbol'!G$16,'FG_576way_Regular Symbol(2wild)'!$P$3:$U$99,'FG_1125way_RegularＸ_W()'!E$3+1,FALSE)),
'FG_576way_Regular Symbol(2wild)'!T78)</f>
        <v/>
      </c>
      <c r="F79" s="191" t="str">
        <f>IF('FG_576way_Regular Symbol(2wild)'!U78="",
IF($A79-'FG_576way_Regular Symbol(2wild)'!H$16&gt;='FG_1125way_RegularＸ_W()'!F$2-1,"",VLOOKUP($A79-'FG_243way_Regular Symbol'!H$16,'FG_576way_Regular Symbol(2wild)'!$P$3:$U$99,'FG_1125way_RegularＸ_W()'!F$3+1,FALSE)),
'FG_576way_Regular Symbol(2wild)'!U78)</f>
        <v/>
      </c>
      <c r="N79" s="363">
        <f t="shared" si="2"/>
        <v>75</v>
      </c>
      <c r="O79" s="344" t="str">
        <f>IF($A79&gt;='FG1125way_Regular Symbol(2wild)'!D$16,"",IF(B79="","",IF(OR(B79=$O$1,B79=$P$1,B80=$O$1,B80=$P$1,B81=$O$1,B81=$P$1),0,1)))</f>
        <v/>
      </c>
      <c r="P79" s="344">
        <f>IF($A79&gt;='FG1125way_Regular Symbol(2wild)'!E$16,"",IF(C79="","",IF(OR(C79=$O$1,C79=$P$1,C80=$O$1,C80=$P$1,C81=$O$1,C81=$P$1),0,1)))</f>
        <v>1</v>
      </c>
      <c r="Q79" s="344" t="str">
        <f>IF($A79&gt;='FG1125way_Regular Symbol(2wild)'!F$16,"",IF(D79="","",IF(OR(D79=$O$1,D79=$P$1,D80=$O$1,D80=$P$1,D81=$O$1,D81=$P$1,D82=$O$1,D82=$P$1,D83=$O$1,D83=$P$1),0,1)))</f>
        <v/>
      </c>
      <c r="R79" s="344" t="str">
        <f>IF($A79&gt;='FG1125way_Regular Symbol(2wild)'!G$16,"",IF(E79="","",IF(OR(E79=$O$1,E79=$P$1,E80=$O$1,E80=$P$1,E81=$O$1,E81=$P$1,E82=$O$1,E82=$P$1,E83=$O$1,E83=$P$1),0,1)))</f>
        <v/>
      </c>
      <c r="S79" s="344" t="str">
        <f>IF($A79&gt;='FG1125way_Regular Symbol(2wild)'!H$16,"",IF(F79="","",IF(OR(F79=$O$1,F79=$P$1,F80=$O$1,F80=$P$1,F81=$O$1,F81=$P$1,F82=$O$1,F82=$P$1,F83=$O$1,F83=$P$1),0,1)))</f>
        <v/>
      </c>
      <c r="U79" s="344" t="str">
        <f>IF($A79&gt;='FG1125way_Regular Symbol(2wild)'!D$16,"",IF(B79=0,"",IF(OR(B79=$U$1,B79=$V$1,B80=$U$1,B80=$V$1,B81=$U$1,B81=$V$1),0,1)))</f>
        <v/>
      </c>
      <c r="V79" s="344">
        <f>IF($A79&gt;='FG1125way_Regular Symbol(2wild)'!E$16,"",IF(C79=0,"",IF(OR(C79=$U$1,C79=$V$1,C80=$U$1,C80=$V$1,C81=$U$1,C81=$V$1),0,1)))</f>
        <v>1</v>
      </c>
      <c r="W79" s="3" t="str">
        <f>IF($A79&gt;='FG1125way_Regular Symbol(2wild)'!F$16,"",IF(D79=0,"",IF(OR(D79=$U$1,D79=$V$1,D80=$U$1,D80=$V$1,D81=$U$1,D81=$V$1,D82=$U$1,D82=$V$1,D83=$U$1,D83=$V$1),0,1)))</f>
        <v/>
      </c>
      <c r="X79" s="3" t="str">
        <f>IF($A79&gt;='FG1125way_Regular Symbol(2wild)'!G$16,"",IF(E79=0,"",IF(OR(E79=$U$1,E79=$V$1,E80=$U$1,E80=$V$1,E81=$U$1,E81=$V$1,E82=$U$1,E82=$V$1,E83=$U$1,E83=$V$1),0,1)))</f>
        <v/>
      </c>
      <c r="Y79" s="3" t="str">
        <f>IF($A79&gt;='FG1125way_Regular Symbol(2wild)'!H$16,"",IF(F79=0,"",IF(OR(F79=$U$1,F79=$V$1,F80=$U$1,F80=$V$1,F81=$U$1,F81=$V$1,F82=$U$1,F82=$V$1,F83=$U$1,F83=$V$1),0,1)))</f>
        <v/>
      </c>
      <c r="AA79" s="344" t="str">
        <f>IF($A79&gt;='FG1125way_Regular Symbol(2wild)'!D$16,"",IF(B79=0,"",IF(OR(B79=$AA$1,B79=$AB$1,B80=$AA$1,B80=$AB$1,B81=$AA$1,,B81=$AB$1),0,1)))</f>
        <v/>
      </c>
      <c r="AB79" s="344">
        <f>IF($A79&gt;='FG1125way_Regular Symbol(2wild)'!E$16,"",IF(C79=0,"",IF(OR(C79=$AA$1,C79=$AB$1,C80=$AA$1,C80=$AB$1,C81=$AA$1,,C81=$AB$1),0,1)))</f>
        <v>1</v>
      </c>
      <c r="AC79" s="3" t="str">
        <f>IF($A79&gt;='FG1125way_Regular Symbol(2wild)'!F$16,"",IF(D79=0,"",IF(OR(D79=$AA$1,D79=$AB$1,D80=$AA$1,D80=$AB$1,D81=$AA$1,D81=$AB$1,D82=$AA$1,D82=$AB$1,D83=$AA$1,D83=$AB$1),0,1)))</f>
        <v/>
      </c>
      <c r="AD79" s="3" t="str">
        <f>IF($A79&gt;='FG1125way_Regular Symbol(2wild)'!G$16,"",IF(E79=0,"",IF(OR(E79=$AA$1,E79=$AB$1,E80=$AA$1,E80=$AB$1,E81=$AA$1,E81=$AB$1,E82=$AA$1,E82=$AB$1,E83=$AA$1,E83=$AB$1),0,1)))</f>
        <v/>
      </c>
      <c r="AE79" s="3" t="str">
        <f>IF($A79&gt;='FG1125way_Regular Symbol(2wild)'!H$16,"",IF(F79=0,"",IF(OR(F79=$AA$1,F79=$AB$1,F80=$AA$1,F80=$AB$1,F81=$AA$1,F81=$AB$1,F82=$AA$1,F82=$AB$1,F83=$AA$1,F83=$AB$1),0,1)))</f>
        <v/>
      </c>
      <c r="AG79" s="344" t="str">
        <f>IF($A79&gt;='FG1125way_Regular Symbol(2wild)'!D$16,"",IF(B79=0,"",IF(OR(B79=$AG$1,B79=$AH$1,B80=$AG$1,B80=$AH$1,B81=$AG$1,B81=$AH$1),0,1)))</f>
        <v/>
      </c>
      <c r="AH79" s="344">
        <f>IF($A79&gt;='FG1125way_Regular Symbol(2wild)'!E$16,"",IF(C79=0,"",IF(OR(C79=$AG$1,C79=$AH$1,C80=$AG$1,C80=$AH$1,C81=$AG$1,C81=$AH$1),0,1)))</f>
        <v>1</v>
      </c>
      <c r="AI79" s="3" t="str">
        <f>IF($A79&gt;='FG1125way_Regular Symbol(2wild)'!F$16,"",IF(D79=0,"",IF(OR(D79=$AG$1,D79=$AH$1,D80=$AG$1,D80=$AH$1,D81=$AG$1,D81=$AH$1,D82=$AG$1,D82=$AH$1,D83=$AG$1,D83=$AH$1),0,1)))</f>
        <v/>
      </c>
      <c r="AJ79" s="3" t="str">
        <f>IF($A79&gt;='FG1125way_Regular Symbol(2wild)'!G$16,"",IF(E79=0,"",IF(OR(E79=$AG$1,E79=$AH$1,E80=$AG$1,E80=$AH$1,E81=$AG$1,E81=$AH$1,E82=$AG$1,E82=$AH$1,E83=$AG$1,E83=$AH$1),0,1)))</f>
        <v/>
      </c>
      <c r="AK79" s="3" t="str">
        <f>IF($A79&gt;='FG1125way_Regular Symbol(2wild)'!H$16,"",IF(F79=0,"",IF(OR(F79=$AG$1,F79=$AH$1,F80=$AG$1,F80=$AH$1,F81=$AG$1,F81=$AH$1,F82=$AG$1,F82=$AH$1,F83=$AG$1,F83=$AH$1),0,1)))</f>
        <v/>
      </c>
      <c r="AM79" s="344" t="str">
        <f>IF($A79&gt;='FG1125way_Regular Symbol(2wild)'!D$16,"",IF(B79=0,"",IF(OR(B79=$AM$1,B79=$AN$1,B80=$AM$1,B80=$AN$1,B81=$AM$1,B81=$AN$1),0,1)))</f>
        <v/>
      </c>
      <c r="AN79" s="344">
        <f>IF($A79&gt;='FG1125way_Regular Symbol(2wild)'!E$16,"",IF(C79=0,"",IF(OR(C79=$AM$1,C79=$AN$1,C80=$AM$1,C80=$AN$1,C81=$AM$1,C81=$AN$1),0,1)))</f>
        <v>0</v>
      </c>
      <c r="AO79" s="3" t="str">
        <f>IF($A79&gt;='FG1125way_Regular Symbol(2wild)'!F$16,"",IF(D79=0,"",IF(OR(D79=$AM$1,D79=$AN$1,D80=$AM$1,D80=$AN$1,D81=$AM$1,D81=$AN$1,D82=$AM$1,D82=$AN$1,D83=$AM$1,D83=$AN$1),0,1)))</f>
        <v/>
      </c>
      <c r="AP79" s="3" t="str">
        <f>IF($A79&gt;='FG1125way_Regular Symbol(2wild)'!G$16,"",IF(E79=0,"",IF(OR(E79=$AM$1,E79=$AN$1,E80=$AM$1,E80=$AN$1,E81=$AM$1,E81=$AN$1,E82=$AM$1,E82=$AN$1,E83=$AM$1,E83=$AN$1),0,1)))</f>
        <v/>
      </c>
      <c r="AQ79" s="3" t="str">
        <f>IF($A79&gt;='FG1125way_Regular Symbol(2wild)'!H$16,"",IF(F79=0,"",IF(OR(F79=$AM$1,F79=$AN$1,F80=$AM$1,F80=$AN$1,F81=$AM$1,F81=$AN$1,F82=$AM$1,F82=$AN$1,F83=$AM$1,F83=$AN$1),0,1)))</f>
        <v/>
      </c>
      <c r="AS79" s="344" t="str">
        <f>IF($A79&gt;='FG1125way_Regular Symbol(2wild)'!D$16,"",IF(B79=0,"",IF(OR(B79=$AM$1,B79=$AT$1,B80=$AM$1,B80=$AT$1,B81=$AM$1,B81=$AT$1),0,1)))</f>
        <v/>
      </c>
      <c r="AT79" s="344">
        <f>IF($A79&gt;='FG1125way_Regular Symbol(2wild)'!E$16,"",IF(C79=0,"",IF(OR(C79=$AM$1,C79=$AT$1,C80=$AM$1,C80=$AT$1,C81=$AM$1,C81=$AT$1),0,1)))</f>
        <v>1</v>
      </c>
      <c r="AU79" s="3" t="str">
        <f>IF($A79&gt;='FG1125way_Regular Symbol(2wild)'!F$16,"",IF(D79=0,"",IF(OR(D79=$AM$1,D79=$AT$1,D80=$AM$1,D80=$AT$1,D81=$AM$1,D81=$AT$1,D82=$AM$1,D82=$AT$1,D83=$AM$1,D83=$AT$1),0,1)))</f>
        <v/>
      </c>
      <c r="AV79" s="3" t="str">
        <f>IF($A79&gt;='FG1125way_Regular Symbol(2wild)'!G$16,"",IF(E79=0,"",IF(OR(E79=$AM$1,E79=$AT$1,E80=$AM$1,E80=$AT$1,E81=$AM$1,E81=$AT$1,E82=$AM$1,E82=$AT$1,E83=$AM$1,E83=$AT$1),0,1)))</f>
        <v/>
      </c>
      <c r="AW79" s="3" t="str">
        <f>IF($A79&gt;='FG1125way_Regular Symbol(2wild)'!H$16,"",IF(F79=0,"",IF(OR(F79=$AM$1,F79=$AT$1,F80=$AM$1,F80=$AT$1,F81=$AM$1,F81=$AT$1,F82=$AM$1,F82=$AT$1,F83=$AM$1,F83=$AT$1),0,1)))</f>
        <v/>
      </c>
      <c r="AY79" s="344" t="str">
        <f>IF($A79&gt;='FG1125way_Regular Symbol(2wild)'!D$16,"",IF(B79=0,"",IF(OR(B79=$AM$1,B79=$AZ$1,B80=$AM$1,B80=$AZ$1,B81=$AM$1,B81=$AZ$1),0,1)))</f>
        <v/>
      </c>
      <c r="AZ79" s="344">
        <f>IF($A79&gt;='FG1125way_Regular Symbol(2wild)'!E$16,"",IF(C79=0,"",IF(OR(C79=$AM$1,C79=$AZ$1,C80=$AM$1,C80=$AZ$1,C81=$AM$1,C81=$AZ$1),0,1)))</f>
        <v>1</v>
      </c>
      <c r="BA79" s="3" t="str">
        <f>IF($A79&gt;='FG1125way_Regular Symbol(2wild)'!F$16,"",IF(D79=0,"",IF(OR(D79=$AM$1,D79=$AZ$1,D80=$AM$1,D80=$AZ$1,D81=$AM$1,D81=$AZ$1,D82=$AM$1,D82=$AZ$1,D83=$AM$1,D83=$AZ$1),0,1)))</f>
        <v/>
      </c>
      <c r="BB79" s="3" t="str">
        <f>IF($A79&gt;='FG1125way_Regular Symbol(2wild)'!G$16,"",IF(E79=0,"",IF(OR(E79=$AM$1,E79=$AZ$1,E80=$AM$1,E80=$AZ$1,E81=$AM$1,E81=$AZ$1,E82=$AM$1,E82=$AZ$1,E83=$AM$1,E83=$AZ$1),0,1)))</f>
        <v/>
      </c>
      <c r="BC79" s="3" t="str">
        <f>IF($A79&gt;='FG1125way_Regular Symbol(2wild)'!H$16,"",IF(F79=0,"",IF(OR(F79=$AM$1,F79=$AZ$1,F80=$AM$1,F80=$AZ$1,F81=$AM$1,F81=$AZ$1,F82=$AM$1,F82=$AZ$1,F83=$AM$1,F83=$AZ$1),0,1)))</f>
        <v/>
      </c>
      <c r="BE79" s="344" t="str">
        <f>IF($A79&gt;='FG_576way_Regular Symbol(2wild)'!D$16,"",IF(B79=0,"",IF(OR(B79=$AM$1,B79=$BF$1,B80=$AM$1,B80=$BF$1,B81=$AM$1,B81=$BF$1),0,1)))</f>
        <v/>
      </c>
      <c r="BF79" s="344">
        <f>IF($A79&gt;='FG_576way_Regular Symbol(2wild)'!E$16,"",IF(C79=0,"",IF(OR(C79=$AM$1,C79=$BF$1,C80=$AM$1,C80=$BF$1,C81=$AM$1,C81=$BF$1),0,1)))</f>
        <v>1</v>
      </c>
      <c r="BG79" s="3" t="str">
        <f>IF($A79&gt;='FG_576way_Regular Symbol(2wild)'!F$16,"",IF(D79=0,"",IF(OR(D79=$AM$1,D79=$BF$1,D80=$AM$1,D80=$BF$1,D81=$AM$1,D81=$BF$1,D82=$AM$1,D82=$BF$1,D83=$AM$1,D83=$BF$1),0,1)))</f>
        <v/>
      </c>
      <c r="BH79" s="3" t="str">
        <f>IF($A79&gt;='FG_576way_Regular Symbol(2wild)'!G$16,"",IF(E79=0,"",IF(OR(E79=$AM$1,E79=$BF$1,E80=$AM$1,E80=$BF$1,E81=$AM$1,E81=$BF$1,E82=$AM$1,E82=$BF$1,E83=$AM$1,E83=$BF$1),0,1)))</f>
        <v/>
      </c>
      <c r="BI79" s="3" t="str">
        <f>IF($A79&gt;='FG_576way_Regular Symbol(2wild)'!H$16,"",IF(F79=0,"",IF(OR(F79=$AM$1,F79=$BF$1,F80=$AM$1,F80=$BF$1,F81=$AM$1,F81=$BF$1,F82=$AM$1,F82=$BF$1,F83=$AM$1,F83=$BF$1),0,1)))</f>
        <v/>
      </c>
      <c r="BK79" s="344" t="str">
        <f>IF($A79&gt;='FG_576way_Regular Symbol(2wild)'!D$16,"",IF(B79=0,"",IF(OR(B79=$AM$1,B79=$BL$1,B80=$AM$1,B80=$BL$1,B81=$AM$1,B81=$BL$1),0,1)))</f>
        <v/>
      </c>
      <c r="BL79" s="344">
        <f>IF($A79&gt;='FG_576way_Regular Symbol(2wild)'!E$16,"",IF(C79=0,"",IF(OR(C79=$AM$1,C79=$BL$1,C80=$AM$1,C80=$BL$1,C81=$AM$1,C81=$BL$1),0,1)))</f>
        <v>1</v>
      </c>
      <c r="BM79" s="3" t="str">
        <f>IF($A79&gt;='FG_576way_Regular Symbol(2wild)'!F$16,"",IF(D79=0,"",IF(OR(D79=$AM$1,D79=$BL$1,D80=$AM$1,D80=$BL$1,D81=$AM$1,D81=$BL$1,D82=$AM$1,D82=$BL$1),0,1)))</f>
        <v/>
      </c>
      <c r="BN79" s="3" t="str">
        <f>IF($A79&gt;='FG_576way_Regular Symbol(2wild)'!G$16,"",IF(E79=0,"",IF(OR(E79=$AM$1,E79=$BL$1,E80=$AM$1,E80=$BL$1,E81=$AM$1,E81=$BL$1,E82=$AM$1,E82=$BL$1),0,1)))</f>
        <v/>
      </c>
      <c r="BO79" s="3" t="str">
        <f>IF($A79&gt;='FG_576way_Regular Symbol(2wild)'!H$16,"",IF(F79=0,"",IF(OR(F79=$AM$1,F79=$BL$1,F80=$AM$1,F80=$BL$1,F81=$AM$1,F81=$BL$1,F82=$AM$1,F82=$BL$1),0,1)))</f>
        <v/>
      </c>
      <c r="BQ79" s="3" t="str">
        <f>IF($A79&gt;='FG1125way_Regular Symbol(2wild)'!D$16,"",IF(B79=0,"",IF(OR(B79=$BQ$1,B79=$BR$1,B80=$BQ$1,B80=$BR$1,B81=$BQ$1,B81=$BR$1),0,1)))</f>
        <v/>
      </c>
      <c r="BR79" s="3">
        <f>IF($A79&gt;='FG1125way_Regular Symbol(2wild)'!E$16,"",IF(C79=0,"",IF(OR(C79=$BQ$1,C79=$BR$1,C80=$BQ$1,C80=$BR$1,C81=$BQ$1,C81=$BR$1),0,1)))</f>
        <v>1</v>
      </c>
      <c r="BS79" s="3" t="str">
        <f>IF($A79&gt;='FG1125way_Regular Symbol(2wild)'!F$16,"",IF(D79=0,"",IF(OR(D79=$BQ$1,D79=$BR$1,D80=$BQ$1,D80=$BR$1,D81=$BQ$1,D81=$BR$1,D82=$BQ$1,D82=$BR$1,D83=$BQ$1,D83=$BR$1),0,1)))</f>
        <v/>
      </c>
      <c r="BT79" s="3" t="str">
        <f>IF($A79&gt;='FG1125way_Regular Symbol(2wild)'!G$16,"",IF(E79=0,"",IF(OR(E79=$BQ$1,E79=$BR$1,E80=$BQ$1,E80=$BR$1,E81=$BQ$1,E81=$BR$1,E82=$BQ$1,E82=$BR$1,E83=$BQ$1,E83=$BR$1),0,1)))</f>
        <v/>
      </c>
      <c r="BU79" s="3" t="str">
        <f>IF($A79&gt;='FG1125way_Regular Symbol(2wild)'!H$16,"",IF(F79=0,"",IF(OR(F79=$BQ$1,F79=$BR$1,F80=$BQ$1,F80=$BR$1,F81=$BQ$1,F81=$BR$1,F82=$BQ$1,F82=$BR$1,F83=$BQ$1,F83=$BR$1),0,1)))</f>
        <v/>
      </c>
      <c r="BW79" s="3" t="str">
        <f>IF($A79&gt;='FG1125way_Regular Symbol(2wild)'!D$16,"",IF(B79=0,"",IF(OR(B79=$BW$1,B80=$BW$1,B81=$BW$1,B79=$BX$1,B80=$BX$1,B81=$BX$1),0,1)))</f>
        <v/>
      </c>
      <c r="BX79" s="3">
        <f>IF($A79&gt;='FG1125way_Regular Symbol(2wild)'!E$16,"",IF(C79=0,"",IF(OR(C79=$BW$1,C80=$BW$1,C81=$BW$1,C79=$BX$1,C80=$BX$1,C81=$BX$1),0,1)))</f>
        <v>1</v>
      </c>
      <c r="BY79" s="3" t="str">
        <f>IF($A79&gt;='FG1125way_Regular Symbol(2wild)'!F$16,"",IF(D79=0,"",IF(OR(D79=$BW$1,D80=$BW$1,D81=$BW$1,D79=$BX$1,D80=$BX$1,D81=$BX$1,D82=$BW$1,D82=$BX$1,D83=$BW$1,D83=$BX$1),0,1)))</f>
        <v/>
      </c>
      <c r="BZ79" s="3" t="str">
        <f>IF($A79&gt;='FG1125way_Regular Symbol(2wild)'!G$16,"",IF(E79=0,"",IF(OR(E79=$BW$1,E80=$BW$1,E81=$BW$1,E79=$BX$1,E80=$BX$1,E81=$BX$1,E82=$BW$1,E82=$BX$1,E83=$BW$1,E83=$BX$1),0,1)))</f>
        <v/>
      </c>
      <c r="CA79" s="3" t="str">
        <f>IF($A79&gt;='FG1125way_Regular Symbol(2wild)'!H$16,"",IF(F79=0,"",IF(OR(F79=$BW$1,F80=$BW$1,F81=$BW$1,F79=$BX$1,F80=$BX$1,F81=$BX$1,F82=$BW$1,F82=$BX$1,F83=$BW$1,F83=$BX$1),0,1)))</f>
        <v/>
      </c>
      <c r="CC79" s="3" t="str">
        <f>IF($A79&gt;='FG1125way_Regular Symbol(2wild)'!D$16,"",IF(B79=0,"",IF(OR(B79=$BW$1,B80=$BW$1,B81=$BW$1,B79=$CD$1,B80=$CD$1,B81=$CD$1),0,1)))</f>
        <v/>
      </c>
      <c r="CD79" s="3">
        <f>IF($A79&gt;='FG1125way_Regular Symbol(2wild)'!E$16,"",IF(C79=0,"",IF(OR(C79=$BW$1,C80=$BW$1,C81=$BW$1,C79=$CD$1,C80=$CD$1,C81=$CD$1),0,1)))</f>
        <v>1</v>
      </c>
      <c r="CE79" s="3" t="str">
        <f>IF($A79&gt;='FG1125way_Regular Symbol(2wild)'!F$16,"",IF(D79=0,"",IF(OR(D79=$BW$1,D80=$BW$1,D81=$BW$1,D79=$CD$1,D80=$CD$1,D81=$CD$1,D82=$BW$1,D82=$CD$1,D83=$BW$1,D83=$CD$1),0,1)))</f>
        <v/>
      </c>
      <c r="CF79" s="3" t="str">
        <f>IF($A79&gt;='FG1125way_Regular Symbol(2wild)'!G$16,"",IF(E79=0,"",IF(OR(E79=$BW$1,E80=$BW$1,E81=$BW$1,E79=$CD$1,E80=$CD$1,E81=$CD$1,E82=$BW$1,E82=$CD$1,E83=$BW$1,E83=$CD$1),0,1)))</f>
        <v/>
      </c>
      <c r="CG79" s="3" t="str">
        <f>IF($A79&gt;='FG1125way_Regular Symbol(2wild)'!H$16,"",IF(F79=0,"",IF(OR(F79=$BW$1,F80=$BW$1,F81=$BW$1,F79=$CD$1,F80=$CD$1,F81=$CD$1,F82=$BW$1,F82=$CD$1,F83=$BW$1,F83=$CD$1),0,1)))</f>
        <v/>
      </c>
      <c r="CI79" s="3" t="str">
        <f>IF($A79&gt;='FG1125way_Regular Symbol(2wild)'!D$16,"",IF(B79=0,"",IF(OR(B79=$BW$1,B80=$BW$1,B81=$BW$1,B79=$CJ$1,B80=$CJ$1,B81=$CJ$1),0,1)))</f>
        <v/>
      </c>
      <c r="CJ79" s="3">
        <f>IF($A79&gt;='FG1125way_Regular Symbol(2wild)'!E$16,"",IF(C79=0,"",IF(OR(C79=$BW$1,C80=$BW$1,C81=$BW$1,C79=$CJ$1,C80=$CJ$1,C81=$CJ$1),0,1)))</f>
        <v>1</v>
      </c>
      <c r="CK79" s="3" t="str">
        <f>IF($A79&gt;='FG1125way_Regular Symbol(2wild)'!F$16,"",IF(D79=0,"",IF(OR(D79=$BW$1,D80=$BW$1,D81=$BW$1,D79=$CJ$1,D80=$CJ$1,D81=$CJ$1,D82=$BW$1,D82=$CJ$1,D83=$BW$1,D83=$CJ$1),0,1)))</f>
        <v/>
      </c>
      <c r="CL79" s="3" t="str">
        <f>IF($A79&gt;='FG1125way_Regular Symbol(2wild)'!G$16,"",IF(E79=0,"",IF(OR(E79=$BW$1,E80=$BW$1,E81=$BW$1,E79=$CJ$1,E80=$CJ$1,E81=$CJ$1,E82=$BW$1,E82=$CJ$1,E83=$BW$1,E83=$CJ$1),0,1)))</f>
        <v/>
      </c>
      <c r="CM79" s="3" t="str">
        <f>IF($A79&gt;='FG1125way_Regular Symbol(2wild)'!H$16,"",IF(F79=0,"",IF(OR(F79=$BW$1,F80=$BW$1,F81=$BW$1,F79=$CJ$1,F80=$CJ$1,F81=$CJ$1,F82=$BW$1,F82=$CJ$1,F83=$BW$1,F83=$CJ$1),0,1)))</f>
        <v/>
      </c>
      <c r="CO79" s="3" t="str">
        <f>IF($A79&gt;='FG1125way_Regular Symbol(2wild)'!D$16,"",IF(B79=0,"",IF(OR(B79=$BW$1,B80=$BW$1,B81=$BW$1,B79=$CP$1,B80=$CP$1,B81=$CP$1),0,1)))</f>
        <v/>
      </c>
      <c r="CP79" s="3">
        <f>IF($A79&gt;='FG1125way_Regular Symbol(2wild)'!E$16,"",IF(C79=0,"",IF(OR(C79=$BW$1,C80=$BW$1,C81=$BW$1,C79=$CP$1,C80=$CP$1,C81=$CP$1),0,1)))</f>
        <v>1</v>
      </c>
      <c r="CQ79" s="3" t="str">
        <f>IF($A79&gt;='FG1125way_Regular Symbol(2wild)'!F$16,"",IF(D79=0,"",IF(OR(D79=$BW$1,D80=$BW$1,D81=$BW$1,D79=$CP$1,D80=$CP$1,D81=$CP$1,D82=$BW$1,D82=$CP$1,D83=$BW$1,D83=$CP$1),0,1)))</f>
        <v/>
      </c>
      <c r="CR79" s="3" t="str">
        <f>IF($A79&gt;='FG1125way_Regular Symbol(2wild)'!G$16,"",IF(E79=0,"",IF(OR(E79=$BW$1,E80=$BW$1,E81=$BW$1,E79=$CP$1,E80=$CP$1,E81=$CP$1,E82=$BW$1,E82=$CP$1,E83=$BW$1,E83=$CP$1),0,1)))</f>
        <v/>
      </c>
      <c r="CS79" s="3" t="str">
        <f>IF($A79&gt;='FG1125way_Regular Symbol(2wild)'!H$16,"",IF(F79=0,"",IF(OR(F79=$BW$1,F80=$BW$1,F81=$BW$1,F79=$CP$1,F80=$CP$1,F81=$CP$1,F82=$BW$1,F82=$CP$1,F83=$BW$1,F83=$CP$1),0,1)))</f>
        <v/>
      </c>
      <c r="CU79" s="3" t="str">
        <f>IF($A79&gt;='FG1125way_Regular Symbol(2wild)'!D$16,"",IF(B79=0,"",IF(OR(B79=$BW$1,B80=$BW$1,B81=$BW$1,B79=$CV$1,B80=$CV$1,B81=$CV$1),0,1)))</f>
        <v/>
      </c>
      <c r="CV79" s="3">
        <f>IF($A79&gt;='FG1125way_Regular Symbol(2wild)'!E$16,"",IF(C79=0,"",IF(OR(C79=$BW$1,C80=$BW$1,C81=$BW$1,C79=$CV$1,C80=$CV$1,C81=$CV$1),0,1)))</f>
        <v>1</v>
      </c>
      <c r="CW79" s="3" t="str">
        <f>IF($A79&gt;='FG1125way_Regular Symbol(2wild)'!F$16,"",IF(D79=0,"",IF(OR(D79=$BW$1,D80=$BW$1,D81=$BW$1,D79=$CV$1,D80=$CV$1,D81=$CV$1,D82=$BW$1,D82=$CV$1,D83=$BW$1,D83=$CV$1),0,1)))</f>
        <v/>
      </c>
      <c r="CX79" s="3" t="str">
        <f>IF($A79&gt;='FG1125way_Regular Symbol(2wild)'!G$16,"",IF(E79=0,"",IF(OR(E79=$BW$1,E80=$BW$1,E81=$BW$1,E79=$CV$1,E80=$CV$1,E81=$CV$1,E82=$BW$1,E82=$CV$1,E83=$BW$1,E83=$CV$1),0,1)))</f>
        <v/>
      </c>
      <c r="CY79" s="3" t="str">
        <f>IF($A79&gt;='FG1125way_Regular Symbol(2wild)'!H$16,"",IF(F79=0,"",IF(OR(F79=$BW$1,F80=$BW$1,F81=$BW$1,F79=$CV$1,F80=$CV$1,F81=$CV$1,F82=$BW$1,F82=$CV$1,F83=$BW$1,F83=$CV$1),0,1)))</f>
        <v/>
      </c>
    </row>
    <row r="80" spans="1:103">
      <c r="A80" s="337">
        <f>IF('FG_243way_Regular Symbol'!L79="","",'FG_243way_Regular Symbol'!L79)</f>
        <v>76</v>
      </c>
      <c r="B80" s="191" t="str">
        <f>IF('FG_576way_Regular Symbol(2wild)'!Q79="",
IF($A80-'FG_576way_Regular Symbol(2wild)'!D$16&gt;='FG_1125way_RegularＸ_W()'!B$2-1,"",VLOOKUP($A80-'FG_243way_Regular Symbol'!D$16,'FG_576way_Regular Symbol(2wild)'!$P$3:$U$99,'FG_1125way_RegularＸ_W()'!B$3+1,FALSE)),
'FG_576way_Regular Symbol(2wild)'!Q79)</f>
        <v/>
      </c>
      <c r="C80" s="191" t="str">
        <f>IF('FG_576way_Regular Symbol(2wild)'!R79="",
IF($A80-'FG_576way_Regular Symbol(2wild)'!E$16&gt;='FG_1125way_RegularＸ_W()'!C$2-1,"",VLOOKUP($A80-'FG_243way_Regular Symbol'!E$16,'FG_576way_Regular Symbol(2wild)'!$P$3:$U$99,'FG_1125way_RegularＸ_W()'!C$3+1,FALSE)),
'FG_576way_Regular Symbol(2wild)'!R79)</f>
        <v>M5</v>
      </c>
      <c r="D80" s="191" t="str">
        <f>IF('FG_576way_Regular Symbol(2wild)'!S79="",
IF($A80-'FG_576way_Regular Symbol(2wild)'!F$16&gt;='FG_1125way_RegularＸ_W()'!D$2-1,"",VLOOKUP($A80-'FG_243way_Regular Symbol'!F$16,'FG_576way_Regular Symbol(2wild)'!$P$3:$U$99,'FG_1125way_RegularＸ_W()'!D$3+1,FALSE)),
'FG_576way_Regular Symbol(2wild)'!S79)</f>
        <v/>
      </c>
      <c r="E80" s="191" t="str">
        <f>IF('FG_576way_Regular Symbol(2wild)'!T79="",
IF($A80-'FG_576way_Regular Symbol(2wild)'!G$16&gt;='FG_1125way_RegularＸ_W()'!E$2-1,"",VLOOKUP($A80-'FG_243way_Regular Symbol'!G$16,'FG_576way_Regular Symbol(2wild)'!$P$3:$U$99,'FG_1125way_RegularＸ_W()'!E$3+1,FALSE)),
'FG_576way_Regular Symbol(2wild)'!T79)</f>
        <v/>
      </c>
      <c r="F80" s="191" t="str">
        <f>IF('FG_576way_Regular Symbol(2wild)'!U79="",
IF($A80-'FG_576way_Regular Symbol(2wild)'!H$16&gt;='FG_1125way_RegularＸ_W()'!F$2-1,"",VLOOKUP($A80-'FG_243way_Regular Symbol'!H$16,'FG_576way_Regular Symbol(2wild)'!$P$3:$U$99,'FG_1125way_RegularＸ_W()'!F$3+1,FALSE)),
'FG_576way_Regular Symbol(2wild)'!U79)</f>
        <v/>
      </c>
      <c r="N80" s="363">
        <f t="shared" si="2"/>
        <v>76</v>
      </c>
      <c r="O80" s="344" t="str">
        <f>IF($A80&gt;='FG1125way_Regular Symbol(2wild)'!D$16,"",IF(B80="","",IF(OR(B80=$O$1,B80=$P$1,B81=$O$1,B81=$P$1,B82=$O$1,B82=$P$1),0,1)))</f>
        <v/>
      </c>
      <c r="P80" s="344">
        <f>IF($A80&gt;='FG1125way_Regular Symbol(2wild)'!E$16,"",IF(C80="","",IF(OR(C80=$O$1,C80=$P$1,C81=$O$1,C81=$P$1,C82=$O$1,C82=$P$1),0,1)))</f>
        <v>1</v>
      </c>
      <c r="Q80" s="344" t="str">
        <f>IF($A80&gt;='FG1125way_Regular Symbol(2wild)'!F$16,"",IF(D80="","",IF(OR(D80=$O$1,D80=$P$1,D81=$O$1,D81=$P$1,D82=$O$1,D82=$P$1,D83=$O$1,D83=$P$1,D84=$O$1,D84=$P$1),0,1)))</f>
        <v/>
      </c>
      <c r="R80" s="344" t="str">
        <f>IF($A80&gt;='FG1125way_Regular Symbol(2wild)'!G$16,"",IF(E80="","",IF(OR(E80=$O$1,E80=$P$1,E81=$O$1,E81=$P$1,E82=$O$1,E82=$P$1,E83=$O$1,E83=$P$1,E84=$O$1,E84=$P$1),0,1)))</f>
        <v/>
      </c>
      <c r="S80" s="344" t="str">
        <f>IF($A80&gt;='FG1125way_Regular Symbol(2wild)'!H$16,"",IF(F80="","",IF(OR(F80=$O$1,F80=$P$1,F81=$O$1,F81=$P$1,F82=$O$1,F82=$P$1,F83=$O$1,F83=$P$1,F84=$O$1,F84=$P$1),0,1)))</f>
        <v/>
      </c>
      <c r="U80" s="344" t="str">
        <f>IF($A80&gt;='FG1125way_Regular Symbol(2wild)'!D$16,"",IF(B80=0,"",IF(OR(B80=$U$1,B80=$V$1,B81=$U$1,B81=$V$1,B82=$U$1,B82=$V$1),0,1)))</f>
        <v/>
      </c>
      <c r="V80" s="344">
        <f>IF($A80&gt;='FG1125way_Regular Symbol(2wild)'!E$16,"",IF(C80=0,"",IF(OR(C80=$U$1,C80=$V$1,C81=$U$1,C81=$V$1,C82=$U$1,C82=$V$1),0,1)))</f>
        <v>1</v>
      </c>
      <c r="W80" s="3" t="str">
        <f>IF($A80&gt;='FG1125way_Regular Symbol(2wild)'!F$16,"",IF(D80=0,"",IF(OR(D80=$U$1,D80=$V$1,D81=$U$1,D81=$V$1,D82=$U$1,D82=$V$1,D83=$U$1,D83=$V$1,D84=$U$1,D84=$V$1),0,1)))</f>
        <v/>
      </c>
      <c r="X80" s="3" t="str">
        <f>IF($A80&gt;='FG1125way_Regular Symbol(2wild)'!G$16,"",IF(E80=0,"",IF(OR(E80=$U$1,E80=$V$1,E81=$U$1,E81=$V$1,E82=$U$1,E82=$V$1,E83=$U$1,E83=$V$1,E84=$U$1,E84=$V$1),0,1)))</f>
        <v/>
      </c>
      <c r="Y80" s="3" t="str">
        <f>IF($A80&gt;='FG1125way_Regular Symbol(2wild)'!H$16,"",IF(F80=0,"",IF(OR(F80=$U$1,F80=$V$1,F81=$U$1,F81=$V$1,F82=$U$1,F82=$V$1,F83=$U$1,F83=$V$1,F84=$U$1,F84=$V$1),0,1)))</f>
        <v/>
      </c>
      <c r="AA80" s="344" t="str">
        <f>IF($A80&gt;='FG1125way_Regular Symbol(2wild)'!D$16,"",IF(B80=0,"",IF(OR(B80=$AA$1,B80=$AB$1,B81=$AA$1,B81=$AB$1,B82=$AA$1,,B82=$AB$1),0,1)))</f>
        <v/>
      </c>
      <c r="AB80" s="344">
        <f>IF($A80&gt;='FG1125way_Regular Symbol(2wild)'!E$16,"",IF(C80=0,"",IF(OR(C80=$AA$1,C80=$AB$1,C81=$AA$1,C81=$AB$1,C82=$AA$1,,C82=$AB$1),0,1)))</f>
        <v>1</v>
      </c>
      <c r="AC80" s="3" t="str">
        <f>IF($A80&gt;='FG1125way_Regular Symbol(2wild)'!F$16,"",IF(D80=0,"",IF(OR(D80=$AA$1,D80=$AB$1,D81=$AA$1,D81=$AB$1,D82=$AA$1,D82=$AB$1,D83=$AA$1,D83=$AB$1,D84=$AA$1,D84=$AB$1),0,1)))</f>
        <v/>
      </c>
      <c r="AD80" s="3" t="str">
        <f>IF($A80&gt;='FG1125way_Regular Symbol(2wild)'!G$16,"",IF(E80=0,"",IF(OR(E80=$AA$1,E80=$AB$1,E81=$AA$1,E81=$AB$1,E82=$AA$1,E82=$AB$1,E83=$AA$1,E83=$AB$1,E84=$AA$1,E84=$AB$1),0,1)))</f>
        <v/>
      </c>
      <c r="AE80" s="3" t="str">
        <f>IF($A80&gt;='FG1125way_Regular Symbol(2wild)'!H$16,"",IF(F80=0,"",IF(OR(F80=$AA$1,F80=$AB$1,F81=$AA$1,F81=$AB$1,F82=$AA$1,F82=$AB$1,F83=$AA$1,F83=$AB$1,F84=$AA$1,F84=$AB$1),0,1)))</f>
        <v/>
      </c>
      <c r="AG80" s="344" t="str">
        <f>IF($A80&gt;='FG1125way_Regular Symbol(2wild)'!D$16,"",IF(B80=0,"",IF(OR(B80=$AG$1,B80=$AH$1,B81=$AG$1,B81=$AH$1,B82=$AG$1,B82=$AH$1),0,1)))</f>
        <v/>
      </c>
      <c r="AH80" s="344">
        <f>IF($A80&gt;='FG1125way_Regular Symbol(2wild)'!E$16,"",IF(C80=0,"",IF(OR(C80=$AG$1,C80=$AH$1,C81=$AG$1,C81=$AH$1,C82=$AG$1,C82=$AH$1),0,1)))</f>
        <v>1</v>
      </c>
      <c r="AI80" s="3" t="str">
        <f>IF($A80&gt;='FG1125way_Regular Symbol(2wild)'!F$16,"",IF(D80=0,"",IF(OR(D80=$AG$1,D80=$AH$1,D81=$AG$1,D81=$AH$1,D82=$AG$1,D82=$AH$1,D83=$AG$1,D83=$AH$1,D84=$AG$1,D84=$AH$1),0,1)))</f>
        <v/>
      </c>
      <c r="AJ80" s="3" t="str">
        <f>IF($A80&gt;='FG1125way_Regular Symbol(2wild)'!G$16,"",IF(E80=0,"",IF(OR(E80=$AG$1,E80=$AH$1,E81=$AG$1,E81=$AH$1,E82=$AG$1,E82=$AH$1,E83=$AG$1,E83=$AH$1,E84=$AG$1,E84=$AH$1),0,1)))</f>
        <v/>
      </c>
      <c r="AK80" s="3" t="str">
        <f>IF($A80&gt;='FG1125way_Regular Symbol(2wild)'!H$16,"",IF(F80=0,"",IF(OR(F80=$AG$1,F80=$AH$1,F81=$AG$1,F81=$AH$1,F82=$AG$1,F82=$AH$1,F83=$AG$1,F83=$AH$1,F84=$AG$1,F84=$AH$1),0,1)))</f>
        <v/>
      </c>
      <c r="AM80" s="344" t="str">
        <f>IF($A80&gt;='FG1125way_Regular Symbol(2wild)'!D$16,"",IF(B80=0,"",IF(OR(B80=$AM$1,B80=$AN$1,B81=$AM$1,B81=$AN$1,B82=$AM$1,B82=$AN$1),0,1)))</f>
        <v/>
      </c>
      <c r="AN80" s="344">
        <f>IF($A80&gt;='FG1125way_Regular Symbol(2wild)'!E$16,"",IF(C80=0,"",IF(OR(C80=$AM$1,C80=$AN$1,C81=$AM$1,C81=$AN$1,C82=$AM$1,C82=$AN$1),0,1)))</f>
        <v>0</v>
      </c>
      <c r="AO80" s="3" t="str">
        <f>IF($A80&gt;='FG1125way_Regular Symbol(2wild)'!F$16,"",IF(D80=0,"",IF(OR(D80=$AM$1,D80=$AN$1,D81=$AM$1,D81=$AN$1,D82=$AM$1,D82=$AN$1,D83=$AM$1,D83=$AN$1,D84=$AM$1,D84=$AN$1),0,1)))</f>
        <v/>
      </c>
      <c r="AP80" s="3" t="str">
        <f>IF($A80&gt;='FG1125way_Regular Symbol(2wild)'!G$16,"",IF(E80=0,"",IF(OR(E80=$AM$1,E80=$AN$1,E81=$AM$1,E81=$AN$1,E82=$AM$1,E82=$AN$1,E83=$AM$1,E83=$AN$1,E84=$AM$1,E84=$AN$1),0,1)))</f>
        <v/>
      </c>
      <c r="AQ80" s="3" t="str">
        <f>IF($A80&gt;='FG1125way_Regular Symbol(2wild)'!H$16,"",IF(F80=0,"",IF(OR(F80=$AM$1,F80=$AN$1,F81=$AM$1,F81=$AN$1,F82=$AM$1,F82=$AN$1,F83=$AM$1,F83=$AN$1,F84=$AM$1,F84=$AN$1),0,1)))</f>
        <v/>
      </c>
      <c r="AS80" s="344" t="str">
        <f>IF($A80&gt;='FG1125way_Regular Symbol(2wild)'!D$16,"",IF(B80=0,"",IF(OR(B80=$AM$1,B80=$AT$1,B81=$AM$1,B81=$AT$1,B82=$AM$1,B82=$AT$1),0,1)))</f>
        <v/>
      </c>
      <c r="AT80" s="344">
        <f>IF($A80&gt;='FG1125way_Regular Symbol(2wild)'!E$16,"",IF(C80=0,"",IF(OR(C80=$AM$1,C80=$AT$1,C81=$AM$1,C81=$AT$1,C82=$AM$1,C82=$AT$1),0,1)))</f>
        <v>1</v>
      </c>
      <c r="AU80" s="3" t="str">
        <f>IF($A80&gt;='FG1125way_Regular Symbol(2wild)'!F$16,"",IF(D80=0,"",IF(OR(D80=$AM$1,D80=$AT$1,D81=$AM$1,D81=$AT$1,D82=$AM$1,D82=$AT$1,D83=$AM$1,D83=$AT$1,D84=$AM$1,D84=$AT$1),0,1)))</f>
        <v/>
      </c>
      <c r="AV80" s="3" t="str">
        <f>IF($A80&gt;='FG1125way_Regular Symbol(2wild)'!G$16,"",IF(E80=0,"",IF(OR(E80=$AM$1,E80=$AT$1,E81=$AM$1,E81=$AT$1,E82=$AM$1,E82=$AT$1,E83=$AM$1,E83=$AT$1,E84=$AM$1,E84=$AT$1),0,1)))</f>
        <v/>
      </c>
      <c r="AW80" s="3" t="str">
        <f>IF($A80&gt;='FG1125way_Regular Symbol(2wild)'!H$16,"",IF(F80=0,"",IF(OR(F80=$AM$1,F80=$AT$1,F81=$AM$1,F81=$AT$1,F82=$AM$1,F82=$AT$1,F83=$AM$1,F83=$AT$1,F84=$AM$1,F84=$AT$1),0,1)))</f>
        <v/>
      </c>
      <c r="AY80" s="344" t="str">
        <f>IF($A80&gt;='FG1125way_Regular Symbol(2wild)'!D$16,"",IF(B80=0,"",IF(OR(B80=$AM$1,B80=$AZ$1,B81=$AM$1,B81=$AZ$1,B82=$AM$1,B82=$AZ$1),0,1)))</f>
        <v/>
      </c>
      <c r="AZ80" s="344">
        <f>IF($A80&gt;='FG1125way_Regular Symbol(2wild)'!E$16,"",IF(C80=0,"",IF(OR(C80=$AM$1,C80=$AZ$1,C81=$AM$1,C81=$AZ$1,C82=$AM$1,C82=$AZ$1),0,1)))</f>
        <v>1</v>
      </c>
      <c r="BA80" s="3" t="str">
        <f>IF($A80&gt;='FG1125way_Regular Symbol(2wild)'!F$16,"",IF(D80=0,"",IF(OR(D80=$AM$1,D80=$AZ$1,D81=$AM$1,D81=$AZ$1,D82=$AM$1,D82=$AZ$1,D83=$AM$1,D83=$AZ$1,D84=$AM$1,D84=$AZ$1),0,1)))</f>
        <v/>
      </c>
      <c r="BB80" s="3" t="str">
        <f>IF($A80&gt;='FG1125way_Regular Symbol(2wild)'!G$16,"",IF(E80=0,"",IF(OR(E80=$AM$1,E80=$AZ$1,E81=$AM$1,E81=$AZ$1,E82=$AM$1,E82=$AZ$1,E83=$AM$1,E83=$AZ$1,E84=$AM$1,E84=$AZ$1),0,1)))</f>
        <v/>
      </c>
      <c r="BC80" s="3" t="str">
        <f>IF($A80&gt;='FG1125way_Regular Symbol(2wild)'!H$16,"",IF(F80=0,"",IF(OR(F80=$AM$1,F80=$AZ$1,F81=$AM$1,F81=$AZ$1,F82=$AM$1,F82=$AZ$1,F83=$AM$1,F83=$AZ$1,F84=$AM$1,F84=$AZ$1),0,1)))</f>
        <v/>
      </c>
      <c r="BE80" s="344" t="str">
        <f>IF($A80&gt;='FG_576way_Regular Symbol(2wild)'!D$16,"",IF(B80=0,"",IF(OR(B80=$AM$1,B80=$BF$1,B81=$AM$1,B81=$BF$1,B82=$AM$1,B82=$BF$1),0,1)))</f>
        <v/>
      </c>
      <c r="BF80" s="344">
        <f>IF($A80&gt;='FG_576way_Regular Symbol(2wild)'!E$16,"",IF(C80=0,"",IF(OR(C80=$AM$1,C80=$BF$1,C81=$AM$1,C81=$BF$1,C82=$AM$1,C82=$BF$1),0,1)))</f>
        <v>1</v>
      </c>
      <c r="BG80" s="3" t="str">
        <f>IF($A80&gt;='FG_576way_Regular Symbol(2wild)'!F$16,"",IF(D80=0,"",IF(OR(D80=$AM$1,D80=$BF$1,D81=$AM$1,D81=$BF$1,D82=$AM$1,D82=$BF$1,D83=$AM$1,D83=$BF$1,D84=$AM$1,D84=$BF$1),0,1)))</f>
        <v/>
      </c>
      <c r="BH80" s="3" t="str">
        <f>IF($A80&gt;='FG_576way_Regular Symbol(2wild)'!G$16,"",IF(E80=0,"",IF(OR(E80=$AM$1,E80=$BF$1,E81=$AM$1,E81=$BF$1,E82=$AM$1,E82=$BF$1,E83=$AM$1,E83=$BF$1,E84=$AM$1,E84=$BF$1),0,1)))</f>
        <v/>
      </c>
      <c r="BI80" s="3" t="str">
        <f>IF($A80&gt;='FG_576way_Regular Symbol(2wild)'!H$16,"",IF(F80=0,"",IF(OR(F80=$AM$1,F80=$BF$1,F81=$AM$1,F81=$BF$1,F82=$AM$1,F82=$BF$1,F83=$AM$1,F83=$BF$1,F84=$AM$1,F84=$BF$1),0,1)))</f>
        <v/>
      </c>
      <c r="BK80" s="344" t="str">
        <f>IF($A80&gt;='FG_576way_Regular Symbol(2wild)'!D$16,"",IF(B80=0,"",IF(OR(B80=$AM$1,B80=$BL$1,B81=$AM$1,B81=$BL$1,B82=$AM$1,B82=$BL$1),0,1)))</f>
        <v/>
      </c>
      <c r="BL80" s="344">
        <f>IF($A80&gt;='FG_576way_Regular Symbol(2wild)'!E$16,"",IF(C80=0,"",IF(OR(C80=$AM$1,C80=$BL$1,C81=$AM$1,C81=$BL$1,C82=$AM$1,C82=$BL$1),0,1)))</f>
        <v>1</v>
      </c>
      <c r="BM80" s="3" t="str">
        <f>IF($A80&gt;='FG_576way_Regular Symbol(2wild)'!F$16,"",IF(D80=0,"",IF(OR(D80=$AM$1,D80=$BL$1,D81=$AM$1,D81=$BL$1,D82=$AM$1,D82=$BL$1,D83=$AM$1,D83=$BL$1),0,1)))</f>
        <v/>
      </c>
      <c r="BN80" s="3" t="str">
        <f>IF($A80&gt;='FG_576way_Regular Symbol(2wild)'!G$16,"",IF(E80=0,"",IF(OR(E80=$AM$1,E80=$BL$1,E81=$AM$1,E81=$BL$1,E82=$AM$1,E82=$BL$1,E83=$AM$1,E83=$BL$1),0,1)))</f>
        <v/>
      </c>
      <c r="BO80" s="3" t="str">
        <f>IF($A80&gt;='FG_576way_Regular Symbol(2wild)'!H$16,"",IF(F80=0,"",IF(OR(F80=$AM$1,F80=$BL$1,F81=$AM$1,F81=$BL$1,F82=$AM$1,F82=$BL$1,F83=$AM$1,F83=$BL$1),0,1)))</f>
        <v/>
      </c>
      <c r="BQ80" s="3" t="str">
        <f>IF($A80&gt;='FG1125way_Regular Symbol(2wild)'!D$16,"",IF(B80=0,"",IF(OR(B80=$BQ$1,B80=$BR$1,B81=$BQ$1,B81=$BR$1,B82=$BQ$1,B82=$BR$1),0,1)))</f>
        <v/>
      </c>
      <c r="BR80" s="3">
        <f>IF($A80&gt;='FG1125way_Regular Symbol(2wild)'!E$16,"",IF(C80=0,"",IF(OR(C80=$BQ$1,C80=$BR$1,C81=$BQ$1,C81=$BR$1,C82=$BQ$1,C82=$BR$1),0,1)))</f>
        <v>1</v>
      </c>
      <c r="BS80" s="3" t="str">
        <f>IF($A80&gt;='FG1125way_Regular Symbol(2wild)'!F$16,"",IF(D80=0,"",IF(OR(D80=$BQ$1,D80=$BR$1,D81=$BQ$1,D81=$BR$1,D82=$BQ$1,D82=$BR$1,D83=$BQ$1,D83=$BR$1,D84=$BQ$1,D84=$BR$1),0,1)))</f>
        <v/>
      </c>
      <c r="BT80" s="3" t="str">
        <f>IF($A80&gt;='FG1125way_Regular Symbol(2wild)'!G$16,"",IF(E80=0,"",IF(OR(E80=$BQ$1,E80=$BR$1,E81=$BQ$1,E81=$BR$1,E82=$BQ$1,E82=$BR$1,E83=$BQ$1,E83=$BR$1,E84=$BQ$1,E84=$BR$1),0,1)))</f>
        <v/>
      </c>
      <c r="BU80" s="3" t="str">
        <f>IF($A80&gt;='FG1125way_Regular Symbol(2wild)'!H$16,"",IF(F80=0,"",IF(OR(F80=$BQ$1,F80=$BR$1,F81=$BQ$1,F81=$BR$1,F82=$BQ$1,F82=$BR$1,F83=$BQ$1,F83=$BR$1,F84=$BQ$1,F84=$BR$1),0,1)))</f>
        <v/>
      </c>
      <c r="BW80" s="3" t="str">
        <f>IF($A80&gt;='FG1125way_Regular Symbol(2wild)'!D$16,"",IF(B80=0,"",IF(OR(B80=$BW$1,B81=$BW$1,B82=$BW$1,B80=$BX$1,B81=$BX$1,B82=$BX$1),0,1)))</f>
        <v/>
      </c>
      <c r="BX80" s="3">
        <f>IF($A80&gt;='FG1125way_Regular Symbol(2wild)'!E$16,"",IF(C80=0,"",IF(OR(C80=$BW$1,C81=$BW$1,C82=$BW$1,C80=$BX$1,C81=$BX$1,C82=$BX$1),0,1)))</f>
        <v>1</v>
      </c>
      <c r="BY80" s="3" t="str">
        <f>IF($A80&gt;='FG1125way_Regular Symbol(2wild)'!F$16,"",IF(D80=0,"",IF(OR(D80=$BW$1,D81=$BW$1,D82=$BW$1,D80=$BX$1,D81=$BX$1,D82=$BX$1,D83=$BW$1,D83=$BX$1,D84=$BW$1,D84=$BX$1),0,1)))</f>
        <v/>
      </c>
      <c r="BZ80" s="3" t="str">
        <f>IF($A80&gt;='FG1125way_Regular Symbol(2wild)'!G$16,"",IF(E80=0,"",IF(OR(E80=$BW$1,E81=$BW$1,E82=$BW$1,E80=$BX$1,E81=$BX$1,E82=$BX$1,E83=$BW$1,E83=$BX$1,E84=$BW$1,E84=$BX$1),0,1)))</f>
        <v/>
      </c>
      <c r="CA80" s="3" t="str">
        <f>IF($A80&gt;='FG1125way_Regular Symbol(2wild)'!H$16,"",IF(F80=0,"",IF(OR(F80=$BW$1,F81=$BW$1,F82=$BW$1,F80=$BX$1,F81=$BX$1,F82=$BX$1,F83=$BW$1,F83=$BX$1,F84=$BW$1,F84=$BX$1),0,1)))</f>
        <v/>
      </c>
      <c r="CC80" s="3" t="str">
        <f>IF($A80&gt;='FG1125way_Regular Symbol(2wild)'!D$16,"",IF(B80=0,"",IF(OR(B80=$BW$1,B81=$BW$1,B82=$BW$1,B80=$CD$1,B81=$CD$1,B82=$CD$1),0,1)))</f>
        <v/>
      </c>
      <c r="CD80" s="3">
        <f>IF($A80&gt;='FG1125way_Regular Symbol(2wild)'!E$16,"",IF(C80=0,"",IF(OR(C80=$BW$1,C81=$BW$1,C82=$BW$1,C80=$CD$1,C81=$CD$1,C82=$CD$1),0,1)))</f>
        <v>0</v>
      </c>
      <c r="CE80" s="3" t="str">
        <f>IF($A80&gt;='FG1125way_Regular Symbol(2wild)'!F$16,"",IF(D80=0,"",IF(OR(D80=$BW$1,D81=$BW$1,D82=$BW$1,D80=$CD$1,D81=$CD$1,D82=$CD$1,D83=$BW$1,D83=$CD$1,D84=$BW$1,D84=$CD$1),0,1)))</f>
        <v/>
      </c>
      <c r="CF80" s="3" t="str">
        <f>IF($A80&gt;='FG1125way_Regular Symbol(2wild)'!G$16,"",IF(E80=0,"",IF(OR(E80=$BW$1,E81=$BW$1,E82=$BW$1,E80=$CD$1,E81=$CD$1,E82=$CD$1,E83=$BW$1,E83=$CD$1,E84=$BW$1,E84=$CD$1),0,1)))</f>
        <v/>
      </c>
      <c r="CG80" s="3" t="str">
        <f>IF($A80&gt;='FG1125way_Regular Symbol(2wild)'!H$16,"",IF(F80=0,"",IF(OR(F80=$BW$1,F81=$BW$1,F82=$BW$1,F80=$CD$1,F81=$CD$1,F82=$CD$1,F83=$BW$1,F83=$CD$1,F84=$BW$1,F84=$CD$1),0,1)))</f>
        <v/>
      </c>
      <c r="CI80" s="3" t="str">
        <f>IF($A80&gt;='FG1125way_Regular Symbol(2wild)'!D$16,"",IF(B80=0,"",IF(OR(B80=$BW$1,B81=$BW$1,B82=$BW$1,B80=$CJ$1,B81=$CJ$1,B82=$CJ$1),0,1)))</f>
        <v/>
      </c>
      <c r="CJ80" s="3">
        <f>IF($A80&gt;='FG1125way_Regular Symbol(2wild)'!E$16,"",IF(C80=0,"",IF(OR(C80=$BW$1,C81=$BW$1,C82=$BW$1,C80=$CJ$1,C81=$CJ$1,C82=$CJ$1),0,1)))</f>
        <v>1</v>
      </c>
      <c r="CK80" s="3" t="str">
        <f>IF($A80&gt;='FG1125way_Regular Symbol(2wild)'!F$16,"",IF(D80=0,"",IF(OR(D80=$BW$1,D81=$BW$1,D82=$BW$1,D80=$CJ$1,D81=$CJ$1,D82=$CJ$1,D83=$BW$1,D83=$CJ$1,D84=$BW$1,D84=$CJ$1),0,1)))</f>
        <v/>
      </c>
      <c r="CL80" s="3" t="str">
        <f>IF($A80&gt;='FG1125way_Regular Symbol(2wild)'!G$16,"",IF(E80=0,"",IF(OR(E80=$BW$1,E81=$BW$1,E82=$BW$1,E80=$CJ$1,E81=$CJ$1,E82=$CJ$1,E83=$BW$1,E83=$CJ$1,E84=$BW$1,E84=$CJ$1),0,1)))</f>
        <v/>
      </c>
      <c r="CM80" s="3" t="str">
        <f>IF($A80&gt;='FG1125way_Regular Symbol(2wild)'!H$16,"",IF(F80=0,"",IF(OR(F80=$BW$1,F81=$BW$1,F82=$BW$1,F80=$CJ$1,F81=$CJ$1,F82=$CJ$1,F83=$BW$1,F83=$CJ$1,F84=$BW$1,F84=$CJ$1),0,1)))</f>
        <v/>
      </c>
      <c r="CO80" s="3" t="str">
        <f>IF($A80&gt;='FG1125way_Regular Symbol(2wild)'!D$16,"",IF(B80=0,"",IF(OR(B80=$BW$1,B81=$BW$1,B82=$BW$1,B80=$CP$1,B81=$CP$1,B82=$CP$1),0,1)))</f>
        <v/>
      </c>
      <c r="CP80" s="3">
        <f>IF($A80&gt;='FG1125way_Regular Symbol(2wild)'!E$16,"",IF(C80=0,"",IF(OR(C80=$BW$1,C81=$BW$1,C82=$BW$1,C80=$CP$1,C81=$CP$1,C82=$CP$1),0,1)))</f>
        <v>1</v>
      </c>
      <c r="CQ80" s="3" t="str">
        <f>IF($A80&gt;='FG1125way_Regular Symbol(2wild)'!F$16,"",IF(D80=0,"",IF(OR(D80=$BW$1,D81=$BW$1,D82=$BW$1,D80=$CP$1,D81=$CP$1,D82=$CP$1,D83=$BW$1,D83=$CP$1,D84=$BW$1,D84=$CP$1),0,1)))</f>
        <v/>
      </c>
      <c r="CR80" s="3" t="str">
        <f>IF($A80&gt;='FG1125way_Regular Symbol(2wild)'!G$16,"",IF(E80=0,"",IF(OR(E80=$BW$1,E81=$BW$1,E82=$BW$1,E80=$CP$1,E81=$CP$1,E82=$CP$1,E83=$BW$1,E83=$CP$1,E84=$BW$1,E84=$CP$1),0,1)))</f>
        <v/>
      </c>
      <c r="CS80" s="3" t="str">
        <f>IF($A80&gt;='FG1125way_Regular Symbol(2wild)'!H$16,"",IF(F80=0,"",IF(OR(F80=$BW$1,F81=$BW$1,F82=$BW$1,F80=$CP$1,F81=$CP$1,F82=$CP$1,F83=$BW$1,F83=$CP$1,F84=$BW$1,F84=$CP$1),0,1)))</f>
        <v/>
      </c>
      <c r="CU80" s="3" t="str">
        <f>IF($A80&gt;='FG1125way_Regular Symbol(2wild)'!D$16,"",IF(B80=0,"",IF(OR(B80=$BW$1,B81=$BW$1,B82=$BW$1,B80=$CV$1,B81=$CV$1,B82=$CV$1),0,1)))</f>
        <v/>
      </c>
      <c r="CV80" s="3">
        <f>IF($A80&gt;='FG1125way_Regular Symbol(2wild)'!E$16,"",IF(C80=0,"",IF(OR(C80=$BW$1,C81=$BW$1,C82=$BW$1,C80=$CV$1,C81=$CV$1,C82=$CV$1),0,1)))</f>
        <v>1</v>
      </c>
      <c r="CW80" s="3" t="str">
        <f>IF($A80&gt;='FG1125way_Regular Symbol(2wild)'!F$16,"",IF(D80=0,"",IF(OR(D80=$BW$1,D81=$BW$1,D82=$BW$1,D80=$CV$1,D81=$CV$1,D82=$CV$1,D83=$BW$1,D83=$CV$1,D84=$BW$1,D84=$CV$1),0,1)))</f>
        <v/>
      </c>
      <c r="CX80" s="3" t="str">
        <f>IF($A80&gt;='FG1125way_Regular Symbol(2wild)'!G$16,"",IF(E80=0,"",IF(OR(E80=$BW$1,E81=$BW$1,E82=$BW$1,E80=$CV$1,E81=$CV$1,E82=$CV$1,E83=$BW$1,E83=$CV$1,E84=$BW$1,E84=$CV$1),0,1)))</f>
        <v/>
      </c>
      <c r="CY80" s="3" t="str">
        <f>IF($A80&gt;='FG1125way_Regular Symbol(2wild)'!H$16,"",IF(F80=0,"",IF(OR(F80=$BW$1,F81=$BW$1,F82=$BW$1,F80=$CV$1,F81=$CV$1,F82=$CV$1,F83=$BW$1,F83=$CV$1,F84=$BW$1,F84=$CV$1),0,1)))</f>
        <v/>
      </c>
    </row>
    <row r="81" spans="1:103">
      <c r="A81" s="337">
        <f>IF('FG_243way_Regular Symbol'!L80="","",'FG_243way_Regular Symbol'!L80)</f>
        <v>77</v>
      </c>
      <c r="B81" s="191" t="str">
        <f>IF('FG_576way_Regular Symbol(2wild)'!Q80="",
IF($A81-'FG_576way_Regular Symbol(2wild)'!D$16&gt;='FG_1125way_RegularＸ_W()'!B$2-1,"",VLOOKUP($A81-'FG_243way_Regular Symbol'!D$16,'FG_576way_Regular Symbol(2wild)'!$P$3:$U$99,'FG_1125way_RegularＸ_W()'!B$3+1,FALSE)),
'FG_576way_Regular Symbol(2wild)'!Q80)</f>
        <v/>
      </c>
      <c r="C81" s="191" t="str">
        <f>IF('FG_576way_Regular Symbol(2wild)'!R80="",
IF($A81-'FG_576way_Regular Symbol(2wild)'!E$16&gt;='FG_1125way_RegularＸ_W()'!C$2-1,"",VLOOKUP($A81-'FG_243way_Regular Symbol'!E$16,'FG_576way_Regular Symbol(2wild)'!$P$3:$U$99,'FG_1125way_RegularＸ_W()'!C$3+1,FALSE)),
'FG_576way_Regular Symbol(2wild)'!R80)</f>
        <v>S1</v>
      </c>
      <c r="D81" s="191" t="str">
        <f>IF('FG_576way_Regular Symbol(2wild)'!S80="",
IF($A81-'FG_576way_Regular Symbol(2wild)'!F$16&gt;='FG_1125way_RegularＸ_W()'!D$2-1,"",VLOOKUP($A81-'FG_243way_Regular Symbol'!F$16,'FG_576way_Regular Symbol(2wild)'!$P$3:$U$99,'FG_1125way_RegularＸ_W()'!D$3+1,FALSE)),
'FG_576way_Regular Symbol(2wild)'!S80)</f>
        <v/>
      </c>
      <c r="E81" s="191" t="str">
        <f>IF('FG_576way_Regular Symbol(2wild)'!T80="",
IF($A81-'FG_576way_Regular Symbol(2wild)'!G$16&gt;='FG_1125way_RegularＸ_W()'!E$2-1,"",VLOOKUP($A81-'FG_243way_Regular Symbol'!G$16,'FG_576way_Regular Symbol(2wild)'!$P$3:$U$99,'FG_1125way_RegularＸ_W()'!E$3+1,FALSE)),
'FG_576way_Regular Symbol(2wild)'!T80)</f>
        <v/>
      </c>
      <c r="F81" s="191" t="str">
        <f>IF('FG_576way_Regular Symbol(2wild)'!U80="",
IF($A81-'FG_576way_Regular Symbol(2wild)'!H$16&gt;='FG_1125way_RegularＸ_W()'!F$2-1,"",VLOOKUP($A81-'FG_243way_Regular Symbol'!H$16,'FG_576way_Regular Symbol(2wild)'!$P$3:$U$99,'FG_1125way_RegularＸ_W()'!F$3+1,FALSE)),
'FG_576way_Regular Symbol(2wild)'!U80)</f>
        <v/>
      </c>
      <c r="N81" s="363">
        <f t="shared" si="2"/>
        <v>77</v>
      </c>
      <c r="O81" s="344" t="str">
        <f>IF($A81&gt;='FG1125way_Regular Symbol(2wild)'!D$16,"",IF(B81="","",IF(OR(B81=$O$1,B81=$P$1,B82=$O$1,B82=$P$1,B83=$O$1,B83=$P$1),0,1)))</f>
        <v/>
      </c>
      <c r="P81" s="344">
        <f>IF($A81&gt;='FG1125way_Regular Symbol(2wild)'!E$16,"",IF(C81="","",IF(OR(C81=$O$1,C81=$P$1,C82=$O$1,C82=$P$1,C83=$O$1,C83=$P$1),0,1)))</f>
        <v>1</v>
      </c>
      <c r="Q81" s="344" t="str">
        <f>IF($A81&gt;='FG1125way_Regular Symbol(2wild)'!F$16,"",IF(D81="","",IF(OR(D81=$O$1,D81=$P$1,D82=$O$1,D82=$P$1,D83=$O$1,D83=$P$1,D84=$O$1,D84=$P$1,D85=$O$1,D85=$P$1),0,1)))</f>
        <v/>
      </c>
      <c r="R81" s="344" t="str">
        <f>IF($A81&gt;='FG1125way_Regular Symbol(2wild)'!G$16,"",IF(E81="","",IF(OR(E81=$O$1,E81=$P$1,E82=$O$1,E82=$P$1,E83=$O$1,E83=$P$1,E84=$O$1,E84=$P$1,E85=$O$1,E85=$P$1),0,1)))</f>
        <v/>
      </c>
      <c r="S81" s="344" t="str">
        <f>IF($A81&gt;='FG1125way_Regular Symbol(2wild)'!H$16,"",IF(F81="","",IF(OR(F81=$O$1,F81=$P$1,F82=$O$1,F82=$P$1,F83=$O$1,F83=$P$1,F84=$O$1,F84=$P$1,F85=$O$1,F85=$P$1),0,1)))</f>
        <v/>
      </c>
      <c r="U81" s="344" t="str">
        <f>IF($A81&gt;='FG1125way_Regular Symbol(2wild)'!D$16,"",IF(B81=0,"",IF(OR(B81=$U$1,B81=$V$1,B82=$U$1,B82=$V$1,B83=$U$1,B83=$V$1),0,1)))</f>
        <v/>
      </c>
      <c r="V81" s="344">
        <f>IF($A81&gt;='FG1125way_Regular Symbol(2wild)'!E$16,"",IF(C81=0,"",IF(OR(C81=$U$1,C81=$V$1,C82=$U$1,C82=$V$1,C83=$U$1,C83=$V$1),0,1)))</f>
        <v>1</v>
      </c>
      <c r="W81" s="3" t="str">
        <f>IF($A81&gt;='FG1125way_Regular Symbol(2wild)'!F$16,"",IF(D81=0,"",IF(OR(D81=$U$1,D81=$V$1,D82=$U$1,D82=$V$1,D83=$U$1,D83=$V$1,D84=$U$1,D84=$V$1,D85=$U$1,D85=$V$1),0,1)))</f>
        <v/>
      </c>
      <c r="X81" s="3" t="str">
        <f>IF($A81&gt;='FG1125way_Regular Symbol(2wild)'!G$16,"",IF(E81=0,"",IF(OR(E81=$U$1,E81=$V$1,E82=$U$1,E82=$V$1,E83=$U$1,E83=$V$1,E84=$U$1,E84=$V$1,E85=$U$1,E85=$V$1),0,1)))</f>
        <v/>
      </c>
      <c r="Y81" s="3" t="str">
        <f>IF($A81&gt;='FG1125way_Regular Symbol(2wild)'!H$16,"",IF(F81=0,"",IF(OR(F81=$U$1,F81=$V$1,F82=$U$1,F82=$V$1,F83=$U$1,F83=$V$1,F84=$U$1,F84=$V$1,F85=$U$1,F85=$V$1),0,1)))</f>
        <v/>
      </c>
      <c r="AA81" s="344" t="str">
        <f>IF($A81&gt;='FG1125way_Regular Symbol(2wild)'!D$16,"",IF(B81=0,"",IF(OR(B81=$AA$1,B81=$AB$1,B82=$AA$1,B82=$AB$1,B83=$AA$1,,B83=$AB$1),0,1)))</f>
        <v/>
      </c>
      <c r="AB81" s="344">
        <f>IF($A81&gt;='FG1125way_Regular Symbol(2wild)'!E$16,"",IF(C81=0,"",IF(OR(C81=$AA$1,C81=$AB$1,C82=$AA$1,C82=$AB$1,C83=$AA$1,,C83=$AB$1),0,1)))</f>
        <v>1</v>
      </c>
      <c r="AC81" s="3" t="str">
        <f>IF($A81&gt;='FG1125way_Regular Symbol(2wild)'!F$16,"",IF(D81=0,"",IF(OR(D81=$AA$1,D81=$AB$1,D82=$AA$1,D82=$AB$1,D83=$AA$1,D83=$AB$1,D84=$AA$1,D84=$AB$1,D85=$AA$1,D85=$AB$1),0,1)))</f>
        <v/>
      </c>
      <c r="AD81" s="3" t="str">
        <f>IF($A81&gt;='FG1125way_Regular Symbol(2wild)'!G$16,"",IF(E81=0,"",IF(OR(E81=$AA$1,E81=$AB$1,E82=$AA$1,E82=$AB$1,E83=$AA$1,E83=$AB$1,E84=$AA$1,E84=$AB$1,E85=$AA$1,E85=$AB$1),0,1)))</f>
        <v/>
      </c>
      <c r="AE81" s="3" t="str">
        <f>IF($A81&gt;='FG1125way_Regular Symbol(2wild)'!H$16,"",IF(F81=0,"",IF(OR(F81=$AA$1,F81=$AB$1,F82=$AA$1,F82=$AB$1,F83=$AA$1,F83=$AB$1,F84=$AA$1,F84=$AB$1,F85=$AA$1,F85=$AB$1),0,1)))</f>
        <v/>
      </c>
      <c r="AG81" s="344" t="str">
        <f>IF($A81&gt;='FG1125way_Regular Symbol(2wild)'!D$16,"",IF(B81=0,"",IF(OR(B81=$AG$1,B81=$AH$1,B82=$AG$1,B82=$AH$1,B83=$AG$1,B83=$AH$1),0,1)))</f>
        <v/>
      </c>
      <c r="AH81" s="344">
        <f>IF($A81&gt;='FG1125way_Regular Symbol(2wild)'!E$16,"",IF(C81=0,"",IF(OR(C81=$AG$1,C81=$AH$1,C82=$AG$1,C82=$AH$1,C83=$AG$1,C83=$AH$1),0,1)))</f>
        <v>1</v>
      </c>
      <c r="AI81" s="3" t="str">
        <f>IF($A81&gt;='FG1125way_Regular Symbol(2wild)'!F$16,"",IF(D81=0,"",IF(OR(D81=$AG$1,D81=$AH$1,D82=$AG$1,D82=$AH$1,D83=$AG$1,D83=$AH$1,D84=$AG$1,D84=$AH$1,D85=$AG$1,D85=$AH$1),0,1)))</f>
        <v/>
      </c>
      <c r="AJ81" s="3" t="str">
        <f>IF($A81&gt;='FG1125way_Regular Symbol(2wild)'!G$16,"",IF(E81=0,"",IF(OR(E81=$AG$1,E81=$AH$1,E82=$AG$1,E82=$AH$1,E83=$AG$1,E83=$AH$1,E84=$AG$1,E84=$AH$1,E85=$AG$1,E85=$AH$1),0,1)))</f>
        <v/>
      </c>
      <c r="AK81" s="3" t="str">
        <f>IF($A81&gt;='FG1125way_Regular Symbol(2wild)'!H$16,"",IF(F81=0,"",IF(OR(F81=$AG$1,F81=$AH$1,F82=$AG$1,F82=$AH$1,F83=$AG$1,F83=$AH$1,F84=$AG$1,F84=$AH$1,F85=$AG$1,F85=$AH$1),0,1)))</f>
        <v/>
      </c>
      <c r="AM81" s="344" t="str">
        <f>IF($A81&gt;='FG1125way_Regular Symbol(2wild)'!D$16,"",IF(B81=0,"",IF(OR(B81=$AM$1,B81=$AN$1,B82=$AM$1,B82=$AN$1,B83=$AM$1,B83=$AN$1),0,1)))</f>
        <v/>
      </c>
      <c r="AN81" s="344">
        <f>IF($A81&gt;='FG1125way_Regular Symbol(2wild)'!E$16,"",IF(C81=0,"",IF(OR(C81=$AM$1,C81=$AN$1,C82=$AM$1,C82=$AN$1,C83=$AM$1,C83=$AN$1),0,1)))</f>
        <v>1</v>
      </c>
      <c r="AO81" s="3" t="str">
        <f>IF($A81&gt;='FG1125way_Regular Symbol(2wild)'!F$16,"",IF(D81=0,"",IF(OR(D81=$AM$1,D81=$AN$1,D82=$AM$1,D82=$AN$1,D83=$AM$1,D83=$AN$1,D84=$AM$1,D84=$AN$1,D85=$AM$1,D85=$AN$1),0,1)))</f>
        <v/>
      </c>
      <c r="AP81" s="3" t="str">
        <f>IF($A81&gt;='FG1125way_Regular Symbol(2wild)'!G$16,"",IF(E81=0,"",IF(OR(E81=$AM$1,E81=$AN$1,E82=$AM$1,E82=$AN$1,E83=$AM$1,E83=$AN$1,E84=$AM$1,E84=$AN$1,E85=$AM$1,E85=$AN$1),0,1)))</f>
        <v/>
      </c>
      <c r="AQ81" s="3" t="str">
        <f>IF($A81&gt;='FG1125way_Regular Symbol(2wild)'!H$16,"",IF(F81=0,"",IF(OR(F81=$AM$1,F81=$AN$1,F82=$AM$1,F82=$AN$1,F83=$AM$1,F83=$AN$1,F84=$AM$1,F84=$AN$1,F85=$AM$1,F85=$AN$1),0,1)))</f>
        <v/>
      </c>
      <c r="AS81" s="344" t="str">
        <f>IF($A81&gt;='FG1125way_Regular Symbol(2wild)'!D$16,"",IF(B81=0,"",IF(OR(B81=$AM$1,B81=$AT$1,B82=$AM$1,B82=$AT$1,B83=$AM$1,B83=$AT$1),0,1)))</f>
        <v/>
      </c>
      <c r="AT81" s="344">
        <f>IF($A81&gt;='FG1125way_Regular Symbol(2wild)'!E$16,"",IF(C81=0,"",IF(OR(C81=$AM$1,C81=$AT$1,C82=$AM$1,C82=$AT$1,C83=$AM$1,C83=$AT$1),0,1)))</f>
        <v>1</v>
      </c>
      <c r="AU81" s="3" t="str">
        <f>IF($A81&gt;='FG1125way_Regular Symbol(2wild)'!F$16,"",IF(D81=0,"",IF(OR(D81=$AM$1,D81=$AT$1,D82=$AM$1,D82=$AT$1,D83=$AM$1,D83=$AT$1,D84=$AM$1,D84=$AT$1,D85=$AM$1,D85=$AT$1),0,1)))</f>
        <v/>
      </c>
      <c r="AV81" s="3" t="str">
        <f>IF($A81&gt;='FG1125way_Regular Symbol(2wild)'!G$16,"",IF(E81=0,"",IF(OR(E81=$AM$1,E81=$AT$1,E82=$AM$1,E82=$AT$1,E83=$AM$1,E83=$AT$1,E84=$AM$1,E84=$AT$1,E85=$AM$1,E85=$AT$1),0,1)))</f>
        <v/>
      </c>
      <c r="AW81" s="3" t="str">
        <f>IF($A81&gt;='FG1125way_Regular Symbol(2wild)'!H$16,"",IF(F81=0,"",IF(OR(F81=$AM$1,F81=$AT$1,F82=$AM$1,F82=$AT$1,F83=$AM$1,F83=$AT$1,F84=$AM$1,F84=$AT$1,F85=$AM$1,F85=$AT$1),0,1)))</f>
        <v/>
      </c>
      <c r="AY81" s="344" t="str">
        <f>IF($A81&gt;='FG1125way_Regular Symbol(2wild)'!D$16,"",IF(B81=0,"",IF(OR(B81=$AM$1,B81=$AZ$1,B82=$AM$1,B82=$AZ$1,B83=$AM$1,B83=$AZ$1),0,1)))</f>
        <v/>
      </c>
      <c r="AZ81" s="344">
        <f>IF($A81&gt;='FG1125way_Regular Symbol(2wild)'!E$16,"",IF(C81=0,"",IF(OR(C81=$AM$1,C81=$AZ$1,C82=$AM$1,C82=$AZ$1,C83=$AM$1,C83=$AZ$1),0,1)))</f>
        <v>1</v>
      </c>
      <c r="BA81" s="3" t="str">
        <f>IF($A81&gt;='FG1125way_Regular Symbol(2wild)'!F$16,"",IF(D81=0,"",IF(OR(D81=$AM$1,D81=$AZ$1,D82=$AM$1,D82=$AZ$1,D83=$AM$1,D83=$AZ$1,D84=$AM$1,D84=$AZ$1,D85=$AM$1,D85=$AZ$1),0,1)))</f>
        <v/>
      </c>
      <c r="BB81" s="3" t="str">
        <f>IF($A81&gt;='FG1125way_Regular Symbol(2wild)'!G$16,"",IF(E81=0,"",IF(OR(E81=$AM$1,E81=$AZ$1,E82=$AM$1,E82=$AZ$1,E83=$AM$1,E83=$AZ$1,E84=$AM$1,E84=$AZ$1,E85=$AM$1,E85=$AZ$1),0,1)))</f>
        <v/>
      </c>
      <c r="BC81" s="3" t="str">
        <f>IF($A81&gt;='FG1125way_Regular Symbol(2wild)'!H$16,"",IF(F81=0,"",IF(OR(F81=$AM$1,F81=$AZ$1,F82=$AM$1,F82=$AZ$1,F83=$AM$1,F83=$AZ$1,F84=$AM$1,F84=$AZ$1,F85=$AM$1,F85=$AZ$1),0,1)))</f>
        <v/>
      </c>
      <c r="BE81" s="344" t="str">
        <f>IF($A81&gt;='FG_576way_Regular Symbol(2wild)'!D$16,"",IF(B81=0,"",IF(OR(B81=$AM$1,B81=$BF$1,B82=$AM$1,B82=$BF$1,B83=$AM$1,B83=$BF$1),0,1)))</f>
        <v/>
      </c>
      <c r="BF81" s="344">
        <f>IF($A81&gt;='FG_576way_Regular Symbol(2wild)'!E$16,"",IF(C81=0,"",IF(OR(C81=$AM$1,C81=$BF$1,C82=$AM$1,C82=$BF$1,C83=$AM$1,C83=$BF$1),0,1)))</f>
        <v>1</v>
      </c>
      <c r="BG81" s="3" t="str">
        <f>IF($A81&gt;='FG_576way_Regular Symbol(2wild)'!F$16,"",IF(D81=0,"",IF(OR(D81=$AM$1,D81=$BF$1,D82=$AM$1,D82=$BF$1,D83=$AM$1,D83=$BF$1,D84=$AM$1,D84=$BF$1,D85=$AM$1,D85=$BF$1),0,1)))</f>
        <v/>
      </c>
      <c r="BH81" s="3" t="str">
        <f>IF($A81&gt;='FG_576way_Regular Symbol(2wild)'!G$16,"",IF(E81=0,"",IF(OR(E81=$AM$1,E81=$BF$1,E82=$AM$1,E82=$BF$1,E83=$AM$1,E83=$BF$1,E84=$AM$1,E84=$BF$1,E85=$AM$1,E85=$BF$1),0,1)))</f>
        <v/>
      </c>
      <c r="BI81" s="3" t="str">
        <f>IF($A81&gt;='FG_576way_Regular Symbol(2wild)'!H$16,"",IF(F81=0,"",IF(OR(F81=$AM$1,F81=$BF$1,F82=$AM$1,F82=$BF$1,F83=$AM$1,F83=$BF$1,F84=$AM$1,F84=$BF$1,F85=$AM$1,F85=$BF$1),0,1)))</f>
        <v/>
      </c>
      <c r="BK81" s="344" t="str">
        <f>IF($A81&gt;='FG_576way_Regular Symbol(2wild)'!D$16,"",IF(B81=0,"",IF(OR(B81=$AM$1,B81=$BL$1,B82=$AM$1,B82=$BL$1,B83=$AM$1,B83=$BL$1),0,1)))</f>
        <v/>
      </c>
      <c r="BL81" s="344">
        <f>IF($A81&gt;='FG_576way_Regular Symbol(2wild)'!E$16,"",IF(C81=0,"",IF(OR(C81=$AM$1,C81=$BL$1,C82=$AM$1,C82=$BL$1,C83=$AM$1,C83=$BL$1),0,1)))</f>
        <v>1</v>
      </c>
      <c r="BM81" s="3" t="str">
        <f>IF($A81&gt;='FG_576way_Regular Symbol(2wild)'!F$16,"",IF(D81=0,"",IF(OR(D81=$AM$1,D81=$BL$1,D82=$AM$1,D82=$BL$1,D83=$AM$1,D83=$BL$1,D84=$AM$1,D84=$BL$1),0,1)))</f>
        <v/>
      </c>
      <c r="BN81" s="3" t="str">
        <f>IF($A81&gt;='FG_576way_Regular Symbol(2wild)'!G$16,"",IF(E81=0,"",IF(OR(E81=$AM$1,E81=$BL$1,E82=$AM$1,E82=$BL$1,E83=$AM$1,E83=$BL$1,E84=$AM$1,E84=$BL$1),0,1)))</f>
        <v/>
      </c>
      <c r="BO81" s="3" t="str">
        <f>IF($A81&gt;='FG_576way_Regular Symbol(2wild)'!H$16,"",IF(F81=0,"",IF(OR(F81=$AM$1,F81=$BL$1,F82=$AM$1,F82=$BL$1,F83=$AM$1,F83=$BL$1,F84=$AM$1,F84=$BL$1),0,1)))</f>
        <v/>
      </c>
      <c r="BQ81" s="3" t="str">
        <f>IF($A81&gt;='FG1125way_Regular Symbol(2wild)'!D$16,"",IF(B81=0,"",IF(OR(B81=$BQ$1,B81=$BR$1,B82=$BQ$1,B82=$BR$1,B83=$BQ$1,B83=$BR$1),0,1)))</f>
        <v/>
      </c>
      <c r="BR81" s="3">
        <f>IF($A81&gt;='FG1125way_Regular Symbol(2wild)'!E$16,"",IF(C81=0,"",IF(OR(C81=$BQ$1,C81=$BR$1,C82=$BQ$1,C82=$BR$1,C83=$BQ$1,C83=$BR$1),0,1)))</f>
        <v>1</v>
      </c>
      <c r="BS81" s="3" t="str">
        <f>IF($A81&gt;='FG1125way_Regular Symbol(2wild)'!F$16,"",IF(D81=0,"",IF(OR(D81=$BQ$1,D81=$BR$1,D82=$BQ$1,D82=$BR$1,D83=$BQ$1,D83=$BR$1,D84=$BQ$1,D84=$BR$1,D85=$BQ$1,D85=$BR$1),0,1)))</f>
        <v/>
      </c>
      <c r="BT81" s="3" t="str">
        <f>IF($A81&gt;='FG1125way_Regular Symbol(2wild)'!G$16,"",IF(E81=0,"",IF(OR(E81=$BQ$1,E81=$BR$1,E82=$BQ$1,E82=$BR$1,E83=$BQ$1,E83=$BR$1,E84=$BQ$1,E84=$BR$1,E85=$BQ$1,E85=$BR$1),0,1)))</f>
        <v/>
      </c>
      <c r="BU81" s="3" t="str">
        <f>IF($A81&gt;='FG1125way_Regular Symbol(2wild)'!H$16,"",IF(F81=0,"",IF(OR(F81=$BQ$1,F81=$BR$1,F82=$BQ$1,F82=$BR$1,F83=$BQ$1,F83=$BR$1,F84=$BQ$1,F84=$BR$1,F85=$BQ$1,F85=$BR$1),0,1)))</f>
        <v/>
      </c>
      <c r="BW81" s="3" t="str">
        <f>IF($A81&gt;='FG1125way_Regular Symbol(2wild)'!D$16,"",IF(B81=0,"",IF(OR(B81=$BW$1,B82=$BW$1,B83=$BW$1,B81=$BX$1,B82=$BX$1,B83=$BX$1),0,1)))</f>
        <v/>
      </c>
      <c r="BX81" s="3">
        <f>IF($A81&gt;='FG1125way_Regular Symbol(2wild)'!E$16,"",IF(C81=0,"",IF(OR(C81=$BW$1,C82=$BW$1,C83=$BW$1,C81=$BX$1,C82=$BX$1,C83=$BX$1),0,1)))</f>
        <v>1</v>
      </c>
      <c r="BY81" s="3" t="str">
        <f>IF($A81&gt;='FG1125way_Regular Symbol(2wild)'!F$16,"",IF(D81=0,"",IF(OR(D81=$BW$1,D82=$BW$1,D83=$BW$1,D81=$BX$1,D82=$BX$1,D83=$BX$1,D84=$BW$1,D84=$BX$1,D85=$BW$1,D85=$BX$1),0,1)))</f>
        <v/>
      </c>
      <c r="BZ81" s="3" t="str">
        <f>IF($A81&gt;='FG1125way_Regular Symbol(2wild)'!G$16,"",IF(E81=0,"",IF(OR(E81=$BW$1,E82=$BW$1,E83=$BW$1,E81=$BX$1,E82=$BX$1,E83=$BX$1,E84=$BW$1,E84=$BX$1,E85=$BW$1,E85=$BX$1),0,1)))</f>
        <v/>
      </c>
      <c r="CA81" s="3" t="str">
        <f>IF($A81&gt;='FG1125way_Regular Symbol(2wild)'!H$16,"",IF(F81=0,"",IF(OR(F81=$BW$1,F82=$BW$1,F83=$BW$1,F81=$BX$1,F82=$BX$1,F83=$BX$1,F84=$BW$1,F84=$BX$1,F85=$BW$1,F85=$BX$1),0,1)))</f>
        <v/>
      </c>
      <c r="CC81" s="3" t="str">
        <f>IF($A81&gt;='FG1125way_Regular Symbol(2wild)'!D$16,"",IF(B81=0,"",IF(OR(B81=$BW$1,B82=$BW$1,B83=$BW$1,B81=$CD$1,B82=$CD$1,B83=$CD$1),0,1)))</f>
        <v/>
      </c>
      <c r="CD81" s="3">
        <f>IF($A81&gt;='FG1125way_Regular Symbol(2wild)'!E$16,"",IF(C81=0,"",IF(OR(C81=$BW$1,C82=$BW$1,C83=$BW$1,C81=$CD$1,C82=$CD$1,C83=$CD$1),0,1)))</f>
        <v>0</v>
      </c>
      <c r="CE81" s="3" t="str">
        <f>IF($A81&gt;='FG1125way_Regular Symbol(2wild)'!F$16,"",IF(D81=0,"",IF(OR(D81=$BW$1,D82=$BW$1,D83=$BW$1,D81=$CD$1,D82=$CD$1,D83=$CD$1,D84=$BW$1,D84=$CD$1,D85=$BW$1,D85=$CD$1),0,1)))</f>
        <v/>
      </c>
      <c r="CF81" s="3" t="str">
        <f>IF($A81&gt;='FG1125way_Regular Symbol(2wild)'!G$16,"",IF(E81=0,"",IF(OR(E81=$BW$1,E82=$BW$1,E83=$BW$1,E81=$CD$1,E82=$CD$1,E83=$CD$1,E84=$BW$1,E84=$CD$1,E85=$BW$1,E85=$CD$1),0,1)))</f>
        <v/>
      </c>
      <c r="CG81" s="3" t="str">
        <f>IF($A81&gt;='FG1125way_Regular Symbol(2wild)'!H$16,"",IF(F81=0,"",IF(OR(F81=$BW$1,F82=$BW$1,F83=$BW$1,F81=$CD$1,F82=$CD$1,F83=$CD$1,F84=$BW$1,F84=$CD$1,F85=$BW$1,F85=$CD$1),0,1)))</f>
        <v/>
      </c>
      <c r="CI81" s="3" t="str">
        <f>IF($A81&gt;='FG1125way_Regular Symbol(2wild)'!D$16,"",IF(B81=0,"",IF(OR(B81=$BW$1,B82=$BW$1,B83=$BW$1,B81=$CJ$1,B82=$CJ$1,B83=$CJ$1),0,1)))</f>
        <v/>
      </c>
      <c r="CJ81" s="3">
        <f>IF($A81&gt;='FG1125way_Regular Symbol(2wild)'!E$16,"",IF(C81=0,"",IF(OR(C81=$BW$1,C82=$BW$1,C83=$BW$1,C81=$CJ$1,C82=$CJ$1,C83=$CJ$1),0,1)))</f>
        <v>1</v>
      </c>
      <c r="CK81" s="3" t="str">
        <f>IF($A81&gt;='FG1125way_Regular Symbol(2wild)'!F$16,"",IF(D81=0,"",IF(OR(D81=$BW$1,D82=$BW$1,D83=$BW$1,D81=$CJ$1,D82=$CJ$1,D83=$CJ$1,D84=$BW$1,D84=$CJ$1,D85=$BW$1,D85=$CJ$1),0,1)))</f>
        <v/>
      </c>
      <c r="CL81" s="3" t="str">
        <f>IF($A81&gt;='FG1125way_Regular Symbol(2wild)'!G$16,"",IF(E81=0,"",IF(OR(E81=$BW$1,E82=$BW$1,E83=$BW$1,E81=$CJ$1,E82=$CJ$1,E83=$CJ$1,E84=$BW$1,E84=$CJ$1,E85=$BW$1,E85=$CJ$1),0,1)))</f>
        <v/>
      </c>
      <c r="CM81" s="3" t="str">
        <f>IF($A81&gt;='FG1125way_Regular Symbol(2wild)'!H$16,"",IF(F81=0,"",IF(OR(F81=$BW$1,F82=$BW$1,F83=$BW$1,F81=$CJ$1,F82=$CJ$1,F83=$CJ$1,F84=$BW$1,F84=$CJ$1,F85=$BW$1,F85=$CJ$1),0,1)))</f>
        <v/>
      </c>
      <c r="CO81" s="3" t="str">
        <f>IF($A81&gt;='FG1125way_Regular Symbol(2wild)'!D$16,"",IF(B81=0,"",IF(OR(B81=$BW$1,B82=$BW$1,B83=$BW$1,B81=$CP$1,B82=$CP$1,B83=$CP$1),0,1)))</f>
        <v/>
      </c>
      <c r="CP81" s="3">
        <f>IF($A81&gt;='FG1125way_Regular Symbol(2wild)'!E$16,"",IF(C81=0,"",IF(OR(C81=$BW$1,C82=$BW$1,C83=$BW$1,C81=$CP$1,C82=$CP$1,C83=$CP$1),0,1)))</f>
        <v>0</v>
      </c>
      <c r="CQ81" s="3" t="str">
        <f>IF($A81&gt;='FG1125way_Regular Symbol(2wild)'!F$16,"",IF(D81=0,"",IF(OR(D81=$BW$1,D82=$BW$1,D83=$BW$1,D81=$CP$1,D82=$CP$1,D83=$CP$1,D84=$BW$1,D84=$CP$1,D85=$BW$1,D85=$CP$1),0,1)))</f>
        <v/>
      </c>
      <c r="CR81" s="3" t="str">
        <f>IF($A81&gt;='FG1125way_Regular Symbol(2wild)'!G$16,"",IF(E81=0,"",IF(OR(E81=$BW$1,E82=$BW$1,E83=$BW$1,E81=$CP$1,E82=$CP$1,E83=$CP$1,E84=$BW$1,E84=$CP$1,E85=$BW$1,E85=$CP$1),0,1)))</f>
        <v/>
      </c>
      <c r="CS81" s="3" t="str">
        <f>IF($A81&gt;='FG1125way_Regular Symbol(2wild)'!H$16,"",IF(F81=0,"",IF(OR(F81=$BW$1,F82=$BW$1,F83=$BW$1,F81=$CP$1,F82=$CP$1,F83=$CP$1,F84=$BW$1,F84=$CP$1,F85=$BW$1,F85=$CP$1),0,1)))</f>
        <v/>
      </c>
      <c r="CU81" s="3" t="str">
        <f>IF($A81&gt;='FG1125way_Regular Symbol(2wild)'!D$16,"",IF(B81=0,"",IF(OR(B81=$BW$1,B82=$BW$1,B83=$BW$1,B81=$CV$1,B82=$CV$1,B83=$CV$1),0,1)))</f>
        <v/>
      </c>
      <c r="CV81" s="3">
        <f>IF($A81&gt;='FG1125way_Regular Symbol(2wild)'!E$16,"",IF(C81=0,"",IF(OR(C81=$BW$1,C82=$BW$1,C83=$BW$1,C81=$CV$1,C82=$CV$1,C83=$CV$1),0,1)))</f>
        <v>1</v>
      </c>
      <c r="CW81" s="3" t="str">
        <f>IF($A81&gt;='FG1125way_Regular Symbol(2wild)'!F$16,"",IF(D81=0,"",IF(OR(D81=$BW$1,D82=$BW$1,D83=$BW$1,D81=$CV$1,D82=$CV$1,D83=$CV$1,D84=$BW$1,D84=$CV$1,D85=$BW$1,D85=$CV$1),0,1)))</f>
        <v/>
      </c>
      <c r="CX81" s="3" t="str">
        <f>IF($A81&gt;='FG1125way_Regular Symbol(2wild)'!G$16,"",IF(E81=0,"",IF(OR(E81=$BW$1,E82=$BW$1,E83=$BW$1,E81=$CV$1,E82=$CV$1,E83=$CV$1,E84=$BW$1,E84=$CV$1,E85=$BW$1,E85=$CV$1),0,1)))</f>
        <v/>
      </c>
      <c r="CY81" s="3" t="str">
        <f>IF($A81&gt;='FG1125way_Regular Symbol(2wild)'!H$16,"",IF(F81=0,"",IF(OR(F81=$BW$1,F82=$BW$1,F83=$BW$1,F81=$CV$1,F82=$CV$1,F83=$CV$1,F84=$BW$1,F84=$CV$1,F85=$BW$1,F85=$CV$1),0,1)))</f>
        <v/>
      </c>
    </row>
    <row r="82" spans="1:103">
      <c r="A82" s="337">
        <f>IF('FG_243way_Regular Symbol'!L81="","",'FG_243way_Regular Symbol'!L81)</f>
        <v>78</v>
      </c>
      <c r="B82" s="191" t="str">
        <f>IF('FG_576way_Regular Symbol(2wild)'!Q81="",
IF($A82-'FG_576way_Regular Symbol(2wild)'!D$16&gt;='FG_1125way_RegularＸ_W()'!B$2-1,"",VLOOKUP($A82-'FG_243way_Regular Symbol'!D$16,'FG_576way_Regular Symbol(2wild)'!$P$3:$U$99,'FG_1125way_RegularＸ_W()'!B$3+1,FALSE)),
'FG_576way_Regular Symbol(2wild)'!Q81)</f>
        <v/>
      </c>
      <c r="C82" s="191" t="str">
        <f>IF('FG_576way_Regular Symbol(2wild)'!R81="",
IF($A82-'FG_576way_Regular Symbol(2wild)'!E$16&gt;='FG_1125way_RegularＸ_W()'!C$2-1,"",VLOOKUP($A82-'FG_243way_Regular Symbol'!E$16,'FG_576way_Regular Symbol(2wild)'!$P$3:$U$99,'FG_1125way_RegularＸ_W()'!C$3+1,FALSE)),
'FG_576way_Regular Symbol(2wild)'!R81)</f>
        <v>Q</v>
      </c>
      <c r="D82" s="191" t="str">
        <f>IF('FG_576way_Regular Symbol(2wild)'!S81="",
IF($A82-'FG_576way_Regular Symbol(2wild)'!F$16&gt;='FG_1125way_RegularＸ_W()'!D$2-1,"",VLOOKUP($A82-'FG_243way_Regular Symbol'!F$16,'FG_576way_Regular Symbol(2wild)'!$P$3:$U$99,'FG_1125way_RegularＸ_W()'!D$3+1,FALSE)),
'FG_576way_Regular Symbol(2wild)'!S81)</f>
        <v/>
      </c>
      <c r="E82" s="191" t="str">
        <f>IF('FG_576way_Regular Symbol(2wild)'!T81="",
IF($A82-'FG_576way_Regular Symbol(2wild)'!G$16&gt;='FG_1125way_RegularＸ_W()'!E$2-1,"",VLOOKUP($A82-'FG_243way_Regular Symbol'!G$16,'FG_576way_Regular Symbol(2wild)'!$P$3:$U$99,'FG_1125way_RegularＸ_W()'!E$3+1,FALSE)),
'FG_576way_Regular Symbol(2wild)'!T81)</f>
        <v/>
      </c>
      <c r="F82" s="191" t="str">
        <f>IF('FG_576way_Regular Symbol(2wild)'!U81="",
IF($A82-'FG_576way_Regular Symbol(2wild)'!H$16&gt;='FG_1125way_RegularＸ_W()'!F$2-1,"",VLOOKUP($A82-'FG_243way_Regular Symbol'!H$16,'FG_576way_Regular Symbol(2wild)'!$P$3:$U$99,'FG_1125way_RegularＸ_W()'!F$3+1,FALSE)),
'FG_576way_Regular Symbol(2wild)'!U81)</f>
        <v/>
      </c>
      <c r="N82" s="363">
        <f t="shared" si="2"/>
        <v>78</v>
      </c>
      <c r="O82" s="344" t="str">
        <f>IF($A82&gt;='FG1125way_Regular Symbol(2wild)'!D$16,"",IF(B82="","",IF(OR(B82=$O$1,B82=$P$1,B83=$O$1,B83=$P$1,B84=$O$1,B84=$P$1),0,1)))</f>
        <v/>
      </c>
      <c r="P82" s="344">
        <f>IF($A82&gt;='FG1125way_Regular Symbol(2wild)'!E$16,"",IF(C82="","",IF(OR(C82=$O$1,C82=$P$1,C83=$O$1,C83=$P$1,C84=$O$1,C84=$P$1),0,1)))</f>
        <v>1</v>
      </c>
      <c r="Q82" s="344" t="str">
        <f>IF($A82&gt;='FG1125way_Regular Symbol(2wild)'!F$16,"",IF(D82="","",IF(OR(D82=$O$1,D82=$P$1,D83=$O$1,D83=$P$1,D84=$O$1,D84=$P$1,D85=$O$1,D85=$P$1,D86=$O$1,D86=$P$1),0,1)))</f>
        <v/>
      </c>
      <c r="R82" s="344" t="str">
        <f>IF($A82&gt;='FG1125way_Regular Symbol(2wild)'!G$16,"",IF(E82="","",IF(OR(E82=$O$1,E82=$P$1,E83=$O$1,E83=$P$1,E84=$O$1,E84=$P$1,E85=$O$1,E85=$P$1,E86=$O$1,E86=$P$1),0,1)))</f>
        <v/>
      </c>
      <c r="S82" s="344" t="str">
        <f>IF($A82&gt;='FG1125way_Regular Symbol(2wild)'!H$16,"",IF(F82="","",IF(OR(F82=$O$1,F82=$P$1,F83=$O$1,F83=$P$1,F84=$O$1,F84=$P$1,F85=$O$1,F85=$P$1,F86=$O$1,F86=$P$1),0,1)))</f>
        <v/>
      </c>
      <c r="U82" s="344" t="str">
        <f>IF($A82&gt;='FG1125way_Regular Symbol(2wild)'!D$16,"",IF(B82=0,"",IF(OR(B82=$U$1,B82=$V$1,B83=$U$1,B83=$V$1,B84=$U$1,B84=$V$1),0,1)))</f>
        <v/>
      </c>
      <c r="V82" s="344">
        <f>IF($A82&gt;='FG1125way_Regular Symbol(2wild)'!E$16,"",IF(C82=0,"",IF(OR(C82=$U$1,C82=$V$1,C83=$U$1,C83=$V$1,C84=$U$1,C84=$V$1),0,1)))</f>
        <v>1</v>
      </c>
      <c r="W82" s="3" t="str">
        <f>IF($A82&gt;='FG1125way_Regular Symbol(2wild)'!F$16,"",IF(D82=0,"",IF(OR(D82=$U$1,D82=$V$1,D83=$U$1,D83=$V$1,D84=$U$1,D84=$V$1,D85=$U$1,D85=$V$1,D86=$U$1,D86=$V$1),0,1)))</f>
        <v/>
      </c>
      <c r="X82" s="3" t="str">
        <f>IF($A82&gt;='FG1125way_Regular Symbol(2wild)'!G$16,"",IF(E82=0,"",IF(OR(E82=$U$1,E82=$V$1,E83=$U$1,E83=$V$1,E84=$U$1,E84=$V$1,E85=$U$1,E85=$V$1,E86=$U$1,E86=$V$1),0,1)))</f>
        <v/>
      </c>
      <c r="Y82" s="3" t="str">
        <f>IF($A82&gt;='FG1125way_Regular Symbol(2wild)'!H$16,"",IF(F82=0,"",IF(OR(F82=$U$1,F82=$V$1,F83=$U$1,F83=$V$1,F84=$U$1,F84=$V$1,F85=$U$1,F85=$V$1,F86=$U$1,F86=$V$1),0,1)))</f>
        <v/>
      </c>
      <c r="AA82" s="344" t="str">
        <f>IF($A82&gt;='FG1125way_Regular Symbol(2wild)'!D$16,"",IF(B82=0,"",IF(OR(B82=$AA$1,B82=$AB$1,B83=$AA$1,B83=$AB$1,B84=$AA$1,,B84=$AB$1),0,1)))</f>
        <v/>
      </c>
      <c r="AB82" s="344">
        <f>IF($A82&gt;='FG1125way_Regular Symbol(2wild)'!E$16,"",IF(C82=0,"",IF(OR(C82=$AA$1,C82=$AB$1,C83=$AA$1,C83=$AB$1,C84=$AA$1,,C84=$AB$1),0,1)))</f>
        <v>1</v>
      </c>
      <c r="AC82" s="3" t="str">
        <f>IF($A82&gt;='FG1125way_Regular Symbol(2wild)'!F$16,"",IF(D82=0,"",IF(OR(D82=$AA$1,D82=$AB$1,D83=$AA$1,D83=$AB$1,D84=$AA$1,D84=$AB$1,D85=$AA$1,D85=$AB$1,D86=$AA$1,D86=$AB$1),0,1)))</f>
        <v/>
      </c>
      <c r="AD82" s="3" t="str">
        <f>IF($A82&gt;='FG1125way_Regular Symbol(2wild)'!G$16,"",IF(E82=0,"",IF(OR(E82=$AA$1,E82=$AB$1,E83=$AA$1,E83=$AB$1,E84=$AA$1,E84=$AB$1,E85=$AA$1,E85=$AB$1,E86=$AA$1,E86=$AB$1),0,1)))</f>
        <v/>
      </c>
      <c r="AE82" s="3" t="str">
        <f>IF($A82&gt;='FG1125way_Regular Symbol(2wild)'!H$16,"",IF(F82=0,"",IF(OR(F82=$AA$1,F82=$AB$1,F83=$AA$1,F83=$AB$1,F84=$AA$1,F84=$AB$1,F85=$AA$1,F85=$AB$1,F86=$AA$1,F86=$AB$1),0,1)))</f>
        <v/>
      </c>
      <c r="AG82" s="344" t="str">
        <f>IF($A82&gt;='FG1125way_Regular Symbol(2wild)'!D$16,"",IF(B82=0,"",IF(OR(B82=$AG$1,B82=$AH$1,B83=$AG$1,B83=$AH$1,B84=$AG$1,B84=$AH$1),0,1)))</f>
        <v/>
      </c>
      <c r="AH82" s="344">
        <f>IF($A82&gt;='FG1125way_Regular Symbol(2wild)'!E$16,"",IF(C82=0,"",IF(OR(C82=$AG$1,C82=$AH$1,C83=$AG$1,C83=$AH$1,C84=$AG$1,C84=$AH$1),0,1)))</f>
        <v>1</v>
      </c>
      <c r="AI82" s="3" t="str">
        <f>IF($A82&gt;='FG1125way_Regular Symbol(2wild)'!F$16,"",IF(D82=0,"",IF(OR(D82=$AG$1,D82=$AH$1,D83=$AG$1,D83=$AH$1,D84=$AG$1,D84=$AH$1,D85=$AG$1,D85=$AH$1,D86=$AG$1,D86=$AH$1),0,1)))</f>
        <v/>
      </c>
      <c r="AJ82" s="3" t="str">
        <f>IF($A82&gt;='FG1125way_Regular Symbol(2wild)'!G$16,"",IF(E82=0,"",IF(OR(E82=$AG$1,E82=$AH$1,E83=$AG$1,E83=$AH$1,E84=$AG$1,E84=$AH$1,E85=$AG$1,E85=$AH$1,E86=$AG$1,E86=$AH$1),0,1)))</f>
        <v/>
      </c>
      <c r="AK82" s="3" t="str">
        <f>IF($A82&gt;='FG1125way_Regular Symbol(2wild)'!H$16,"",IF(F82=0,"",IF(OR(F82=$AG$1,F82=$AH$1,F83=$AG$1,F83=$AH$1,F84=$AG$1,F84=$AH$1,F85=$AG$1,F85=$AH$1,F86=$AG$1,F86=$AH$1),0,1)))</f>
        <v/>
      </c>
      <c r="AM82" s="344" t="str">
        <f>IF($A82&gt;='FG1125way_Regular Symbol(2wild)'!D$16,"",IF(B82=0,"",IF(OR(B82=$AM$1,B82=$AN$1,B83=$AM$1,B83=$AN$1,B84=$AM$1,B84=$AN$1),0,1)))</f>
        <v/>
      </c>
      <c r="AN82" s="344">
        <f>IF($A82&gt;='FG1125way_Regular Symbol(2wild)'!E$16,"",IF(C82=0,"",IF(OR(C82=$AM$1,C82=$AN$1,C83=$AM$1,C83=$AN$1,C84=$AM$1,C84=$AN$1),0,1)))</f>
        <v>1</v>
      </c>
      <c r="AO82" s="3" t="str">
        <f>IF($A82&gt;='FG1125way_Regular Symbol(2wild)'!F$16,"",IF(D82=0,"",IF(OR(D82=$AM$1,D82=$AN$1,D83=$AM$1,D83=$AN$1,D84=$AM$1,D84=$AN$1,D85=$AM$1,D85=$AN$1,D86=$AM$1,D86=$AN$1),0,1)))</f>
        <v/>
      </c>
      <c r="AP82" s="3" t="str">
        <f>IF($A82&gt;='FG1125way_Regular Symbol(2wild)'!G$16,"",IF(E82=0,"",IF(OR(E82=$AM$1,E82=$AN$1,E83=$AM$1,E83=$AN$1,E84=$AM$1,E84=$AN$1,E85=$AM$1,E85=$AN$1,E86=$AM$1,E86=$AN$1),0,1)))</f>
        <v/>
      </c>
      <c r="AQ82" s="3" t="str">
        <f>IF($A82&gt;='FG1125way_Regular Symbol(2wild)'!H$16,"",IF(F82=0,"",IF(OR(F82=$AM$1,F82=$AN$1,F83=$AM$1,F83=$AN$1,F84=$AM$1,F84=$AN$1,F85=$AM$1,F85=$AN$1,F86=$AM$1,F86=$AN$1),0,1)))</f>
        <v/>
      </c>
      <c r="AS82" s="344" t="str">
        <f>IF($A82&gt;='FG1125way_Regular Symbol(2wild)'!D$16,"",IF(B82=0,"",IF(OR(B82=$AM$1,B82=$AT$1,B83=$AM$1,B83=$AT$1,B84=$AM$1,B84=$AT$1),0,1)))</f>
        <v/>
      </c>
      <c r="AT82" s="344">
        <f>IF($A82&gt;='FG1125way_Regular Symbol(2wild)'!E$16,"",IF(C82=0,"",IF(OR(C82=$AM$1,C82=$AT$1,C83=$AM$1,C83=$AT$1,C84=$AM$1,C84=$AT$1),0,1)))</f>
        <v>1</v>
      </c>
      <c r="AU82" s="3" t="str">
        <f>IF($A82&gt;='FG1125way_Regular Symbol(2wild)'!F$16,"",IF(D82=0,"",IF(OR(D82=$AM$1,D82=$AT$1,D83=$AM$1,D83=$AT$1,D84=$AM$1,D84=$AT$1,D85=$AM$1,D85=$AT$1,D86=$AM$1,D86=$AT$1),0,1)))</f>
        <v/>
      </c>
      <c r="AV82" s="3" t="str">
        <f>IF($A82&gt;='FG1125way_Regular Symbol(2wild)'!G$16,"",IF(E82=0,"",IF(OR(E82=$AM$1,E82=$AT$1,E83=$AM$1,E83=$AT$1,E84=$AM$1,E84=$AT$1,E85=$AM$1,E85=$AT$1,E86=$AM$1,E86=$AT$1),0,1)))</f>
        <v/>
      </c>
      <c r="AW82" s="3" t="str">
        <f>IF($A82&gt;='FG1125way_Regular Symbol(2wild)'!H$16,"",IF(F82=0,"",IF(OR(F82=$AM$1,F82=$AT$1,F83=$AM$1,F83=$AT$1,F84=$AM$1,F84=$AT$1,F85=$AM$1,F85=$AT$1,F86=$AM$1,F86=$AT$1),0,1)))</f>
        <v/>
      </c>
      <c r="AY82" s="344" t="str">
        <f>IF($A82&gt;='FG1125way_Regular Symbol(2wild)'!D$16,"",IF(B82=0,"",IF(OR(B82=$AM$1,B82=$AZ$1,B83=$AM$1,B83=$AZ$1,B84=$AM$1,B84=$AZ$1),0,1)))</f>
        <v/>
      </c>
      <c r="AZ82" s="344">
        <f>IF($A82&gt;='FG1125way_Regular Symbol(2wild)'!E$16,"",IF(C82=0,"",IF(OR(C82=$AM$1,C82=$AZ$1,C83=$AM$1,C83=$AZ$1,C84=$AM$1,C84=$AZ$1),0,1)))</f>
        <v>1</v>
      </c>
      <c r="BA82" s="3" t="str">
        <f>IF($A82&gt;='FG1125way_Regular Symbol(2wild)'!F$16,"",IF(D82=0,"",IF(OR(D82=$AM$1,D82=$AZ$1,D83=$AM$1,D83=$AZ$1,D84=$AM$1,D84=$AZ$1,D85=$AM$1,D85=$AZ$1,D86=$AM$1,D86=$AZ$1),0,1)))</f>
        <v/>
      </c>
      <c r="BB82" s="3" t="str">
        <f>IF($A82&gt;='FG1125way_Regular Symbol(2wild)'!G$16,"",IF(E82=0,"",IF(OR(E82=$AM$1,E82=$AZ$1,E83=$AM$1,E83=$AZ$1,E84=$AM$1,E84=$AZ$1,E85=$AM$1,E85=$AZ$1,E86=$AM$1,E86=$AZ$1),0,1)))</f>
        <v/>
      </c>
      <c r="BC82" s="3" t="str">
        <f>IF($A82&gt;='FG1125way_Regular Symbol(2wild)'!H$16,"",IF(F82=0,"",IF(OR(F82=$AM$1,F82=$AZ$1,F83=$AM$1,F83=$AZ$1,F84=$AM$1,F84=$AZ$1,F85=$AM$1,F85=$AZ$1,F86=$AM$1,F86=$AZ$1),0,1)))</f>
        <v/>
      </c>
      <c r="BE82" s="344" t="str">
        <f>IF($A82&gt;='FG_576way_Regular Symbol(2wild)'!D$16,"",IF(B82=0,"",IF(OR(B82=$AM$1,B82=$BF$1,B83=$AM$1,B83=$BF$1,B84=$AM$1,B84=$BF$1),0,1)))</f>
        <v/>
      </c>
      <c r="BF82" s="344">
        <f>IF($A82&gt;='FG_576way_Regular Symbol(2wild)'!E$16,"",IF(C82=0,"",IF(OR(C82=$AM$1,C82=$BF$1,C83=$AM$1,C83=$BF$1,C84=$AM$1,C84=$BF$1),0,1)))</f>
        <v>1</v>
      </c>
      <c r="BG82" s="3" t="str">
        <f>IF($A82&gt;='FG_576way_Regular Symbol(2wild)'!F$16,"",IF(D82=0,"",IF(OR(D82=$AM$1,D82=$BF$1,D83=$AM$1,D83=$BF$1,D84=$AM$1,D84=$BF$1,D85=$AM$1,D85=$BF$1,D86=$AM$1,D86=$BF$1),0,1)))</f>
        <v/>
      </c>
      <c r="BH82" s="3" t="str">
        <f>IF($A82&gt;='FG_576way_Regular Symbol(2wild)'!G$16,"",IF(E82=0,"",IF(OR(E82=$AM$1,E82=$BF$1,E83=$AM$1,E83=$BF$1,E84=$AM$1,E84=$BF$1,E85=$AM$1,E85=$BF$1,E86=$AM$1,E86=$BF$1),0,1)))</f>
        <v/>
      </c>
      <c r="BI82" s="3" t="str">
        <f>IF($A82&gt;='FG_576way_Regular Symbol(2wild)'!H$16,"",IF(F82=0,"",IF(OR(F82=$AM$1,F82=$BF$1,F83=$AM$1,F83=$BF$1,F84=$AM$1,F84=$BF$1,F85=$AM$1,F85=$BF$1,F86=$AM$1,F86=$BF$1),0,1)))</f>
        <v/>
      </c>
      <c r="BK82" s="344" t="str">
        <f>IF($A82&gt;='FG_576way_Regular Symbol(2wild)'!D$16,"",IF(B82=0,"",IF(OR(B82=$AM$1,B82=$BL$1,B83=$AM$1,B83=$BL$1,B84=$AM$1,B84=$BL$1),0,1)))</f>
        <v/>
      </c>
      <c r="BL82" s="344">
        <f>IF($A82&gt;='FG_576way_Regular Symbol(2wild)'!E$16,"",IF(C82=0,"",IF(OR(C82=$AM$1,C82=$BL$1,C83=$AM$1,C83=$BL$1,C84=$AM$1,C84=$BL$1),0,1)))</f>
        <v>1</v>
      </c>
      <c r="BM82" s="3" t="str">
        <f>IF($A82&gt;='FG_576way_Regular Symbol(2wild)'!F$16,"",IF(D82=0,"",IF(OR(D82=$AM$1,D82=$BL$1,D83=$AM$1,D83=$BL$1,D84=$AM$1,D84=$BL$1,D85=$AM$1,D85=$BL$1),0,1)))</f>
        <v/>
      </c>
      <c r="BN82" s="3" t="str">
        <f>IF($A82&gt;='FG_576way_Regular Symbol(2wild)'!G$16,"",IF(E82=0,"",IF(OR(E82=$AM$1,E82=$BL$1,E83=$AM$1,E83=$BL$1,E84=$AM$1,E84=$BL$1,E85=$AM$1,E85=$BL$1),0,1)))</f>
        <v/>
      </c>
      <c r="BO82" s="3" t="str">
        <f>IF($A82&gt;='FG_576way_Regular Symbol(2wild)'!H$16,"",IF(F82=0,"",IF(OR(F82=$AM$1,F82=$BL$1,F83=$AM$1,F83=$BL$1,F84=$AM$1,F84=$BL$1,F85=$AM$1,F85=$BL$1),0,1)))</f>
        <v/>
      </c>
      <c r="BQ82" s="3" t="str">
        <f>IF($A82&gt;='FG1125way_Regular Symbol(2wild)'!D$16,"",IF(B82=0,"",IF(OR(B82=$BQ$1,B82=$BR$1,B83=$BQ$1,B83=$BR$1,B84=$BQ$1,B84=$BR$1),0,1)))</f>
        <v/>
      </c>
      <c r="BR82" s="3">
        <f>IF($A82&gt;='FG1125way_Regular Symbol(2wild)'!E$16,"",IF(C82=0,"",IF(OR(C82=$BQ$1,C82=$BR$1,C83=$BQ$1,C83=$BR$1,C84=$BQ$1,C84=$BR$1),0,1)))</f>
        <v>1</v>
      </c>
      <c r="BS82" s="3" t="str">
        <f>IF($A82&gt;='FG1125way_Regular Symbol(2wild)'!F$16,"",IF(D82=0,"",IF(OR(D82=$BQ$1,D82=$BR$1,D83=$BQ$1,D83=$BR$1,D84=$BQ$1,D84=$BR$1,D85=$BQ$1,D85=$BR$1,D86=$BQ$1,D86=$BR$1),0,1)))</f>
        <v/>
      </c>
      <c r="BT82" s="3" t="str">
        <f>IF($A82&gt;='FG1125way_Regular Symbol(2wild)'!G$16,"",IF(E82=0,"",IF(OR(E82=$BQ$1,E82=$BR$1,E83=$BQ$1,E83=$BR$1,E84=$BQ$1,E84=$BR$1,E85=$BQ$1,E85=$BR$1,E86=$BQ$1,E86=$BR$1),0,1)))</f>
        <v/>
      </c>
      <c r="BU82" s="3" t="str">
        <f>IF($A82&gt;='FG1125way_Regular Symbol(2wild)'!H$16,"",IF(F82=0,"",IF(OR(F82=$BQ$1,F82=$BR$1,F83=$BQ$1,F83=$BR$1,F84=$BQ$1,F84=$BR$1,F85=$BQ$1,F85=$BR$1,F86=$BQ$1,F86=$BR$1),0,1)))</f>
        <v/>
      </c>
      <c r="BW82" s="3" t="str">
        <f>IF($A82&gt;='FG1125way_Regular Symbol(2wild)'!D$16,"",IF(B82=0,"",IF(OR(B82=$BW$1,B83=$BW$1,B84=$BW$1,B82=$BX$1,B83=$BX$1,B84=$BX$1),0,1)))</f>
        <v/>
      </c>
      <c r="BX82" s="3">
        <f>IF($A82&gt;='FG1125way_Regular Symbol(2wild)'!E$16,"",IF(C82=0,"",IF(OR(C82=$BW$1,C83=$BW$1,C84=$BW$1,C82=$BX$1,C83=$BX$1,C84=$BX$1),0,1)))</f>
        <v>1</v>
      </c>
      <c r="BY82" s="3" t="str">
        <f>IF($A82&gt;='FG1125way_Regular Symbol(2wild)'!F$16,"",IF(D82=0,"",IF(OR(D82=$BW$1,D83=$BW$1,D84=$BW$1,D82=$BX$1,D83=$BX$1,D84=$BX$1,D85=$BW$1,D85=$BX$1,D86=$BW$1,D86=$BX$1),0,1)))</f>
        <v/>
      </c>
      <c r="BZ82" s="3" t="str">
        <f>IF($A82&gt;='FG1125way_Regular Symbol(2wild)'!G$16,"",IF(E82=0,"",IF(OR(E82=$BW$1,E83=$BW$1,E84=$BW$1,E82=$BX$1,E83=$BX$1,E84=$BX$1,E85=$BW$1,E85=$BX$1,E86=$BW$1,E86=$BX$1),0,1)))</f>
        <v/>
      </c>
      <c r="CA82" s="3" t="str">
        <f>IF($A82&gt;='FG1125way_Regular Symbol(2wild)'!H$16,"",IF(F82=0,"",IF(OR(F82=$BW$1,F83=$BW$1,F84=$BW$1,F82=$BX$1,F83=$BX$1,F84=$BX$1,F85=$BW$1,F85=$BX$1,F86=$BW$1,F86=$BX$1),0,1)))</f>
        <v/>
      </c>
      <c r="CC82" s="3" t="str">
        <f>IF($A82&gt;='FG1125way_Regular Symbol(2wild)'!D$16,"",IF(B82=0,"",IF(OR(B82=$BW$1,B83=$BW$1,B84=$BW$1,B82=$CD$1,B83=$CD$1,B84=$CD$1),0,1)))</f>
        <v/>
      </c>
      <c r="CD82" s="3">
        <f>IF($A82&gt;='FG1125way_Regular Symbol(2wild)'!E$16,"",IF(C82=0,"",IF(OR(C82=$BW$1,C83=$BW$1,C84=$BW$1,C82=$CD$1,C83=$CD$1,C84=$CD$1),0,1)))</f>
        <v>0</v>
      </c>
      <c r="CE82" s="3" t="str">
        <f>IF($A82&gt;='FG1125way_Regular Symbol(2wild)'!F$16,"",IF(D82=0,"",IF(OR(D82=$BW$1,D83=$BW$1,D84=$BW$1,D82=$CD$1,D83=$CD$1,D84=$CD$1,D85=$BW$1,D85=$CD$1,D86=$BW$1,D86=$CD$1),0,1)))</f>
        <v/>
      </c>
      <c r="CF82" s="3" t="str">
        <f>IF($A82&gt;='FG1125way_Regular Symbol(2wild)'!G$16,"",IF(E82=0,"",IF(OR(E82=$BW$1,E83=$BW$1,E84=$BW$1,E82=$CD$1,E83=$CD$1,E84=$CD$1,E85=$BW$1,E85=$CD$1,E86=$BW$1,E86=$CD$1),0,1)))</f>
        <v/>
      </c>
      <c r="CG82" s="3" t="str">
        <f>IF($A82&gt;='FG1125way_Regular Symbol(2wild)'!H$16,"",IF(F82=0,"",IF(OR(F82=$BW$1,F83=$BW$1,F84=$BW$1,F82=$CD$1,F83=$CD$1,F84=$CD$1,F85=$BW$1,F85=$CD$1,F86=$BW$1,F86=$CD$1),0,1)))</f>
        <v/>
      </c>
      <c r="CI82" s="3" t="str">
        <f>IF($A82&gt;='FG1125way_Regular Symbol(2wild)'!D$16,"",IF(B82=0,"",IF(OR(B82=$BW$1,B83=$BW$1,B84=$BW$1,B82=$CJ$1,B83=$CJ$1,B84=$CJ$1),0,1)))</f>
        <v/>
      </c>
      <c r="CJ82" s="3">
        <f>IF($A82&gt;='FG1125way_Regular Symbol(2wild)'!E$16,"",IF(C82=0,"",IF(OR(C82=$BW$1,C83=$BW$1,C84=$BW$1,C82=$CJ$1,C83=$CJ$1,C84=$CJ$1),0,1)))</f>
        <v>1</v>
      </c>
      <c r="CK82" s="3" t="str">
        <f>IF($A82&gt;='FG1125way_Regular Symbol(2wild)'!F$16,"",IF(D82=0,"",IF(OR(D82=$BW$1,D83=$BW$1,D84=$BW$1,D82=$CJ$1,D83=$CJ$1,D84=$CJ$1,D85=$BW$1,D85=$CJ$1,D86=$BW$1,D86=$CJ$1),0,1)))</f>
        <v/>
      </c>
      <c r="CL82" s="3" t="str">
        <f>IF($A82&gt;='FG1125way_Regular Symbol(2wild)'!G$16,"",IF(E82=0,"",IF(OR(E82=$BW$1,E83=$BW$1,E84=$BW$1,E82=$CJ$1,E83=$CJ$1,E84=$CJ$1,E85=$BW$1,E85=$CJ$1,E86=$BW$1,E86=$CJ$1),0,1)))</f>
        <v/>
      </c>
      <c r="CM82" s="3" t="str">
        <f>IF($A82&gt;='FG1125way_Regular Symbol(2wild)'!H$16,"",IF(F82=0,"",IF(OR(F82=$BW$1,F83=$BW$1,F84=$BW$1,F82=$CJ$1,F83=$CJ$1,F84=$CJ$1,F85=$BW$1,F85=$CJ$1,F86=$BW$1,F86=$CJ$1),0,1)))</f>
        <v/>
      </c>
      <c r="CO82" s="3" t="str">
        <f>IF($A82&gt;='FG1125way_Regular Symbol(2wild)'!D$16,"",IF(B82=0,"",IF(OR(B82=$BW$1,B83=$BW$1,B84=$BW$1,B82=$CP$1,B83=$CP$1,B84=$CP$1),0,1)))</f>
        <v/>
      </c>
      <c r="CP82" s="3">
        <f>IF($A82&gt;='FG1125way_Regular Symbol(2wild)'!E$16,"",IF(C82=0,"",IF(OR(C82=$BW$1,C83=$BW$1,C84=$BW$1,C82=$CP$1,C83=$CP$1,C84=$CP$1),0,1)))</f>
        <v>0</v>
      </c>
      <c r="CQ82" s="3" t="str">
        <f>IF($A82&gt;='FG1125way_Regular Symbol(2wild)'!F$16,"",IF(D82=0,"",IF(OR(D82=$BW$1,D83=$BW$1,D84=$BW$1,D82=$CP$1,D83=$CP$1,D84=$CP$1,D85=$BW$1,D85=$CP$1,D86=$BW$1,D86=$CP$1),0,1)))</f>
        <v/>
      </c>
      <c r="CR82" s="3" t="str">
        <f>IF($A82&gt;='FG1125way_Regular Symbol(2wild)'!G$16,"",IF(E82=0,"",IF(OR(E82=$BW$1,E83=$BW$1,E84=$BW$1,E82=$CP$1,E83=$CP$1,E84=$CP$1,E85=$BW$1,E85=$CP$1,E86=$BW$1,E86=$CP$1),0,1)))</f>
        <v/>
      </c>
      <c r="CS82" s="3" t="str">
        <f>IF($A82&gt;='FG1125way_Regular Symbol(2wild)'!H$16,"",IF(F82=0,"",IF(OR(F82=$BW$1,F83=$BW$1,F84=$BW$1,F82=$CP$1,F83=$CP$1,F84=$CP$1,F85=$BW$1,F85=$CP$1,F86=$BW$1,F86=$CP$1),0,1)))</f>
        <v/>
      </c>
      <c r="CU82" s="3" t="str">
        <f>IF($A82&gt;='FG1125way_Regular Symbol(2wild)'!D$16,"",IF(B82=0,"",IF(OR(B82=$BW$1,B83=$BW$1,B84=$BW$1,B82=$CV$1,B83=$CV$1,B84=$CV$1),0,1)))</f>
        <v/>
      </c>
      <c r="CV82" s="3">
        <f>IF($A82&gt;='FG1125way_Regular Symbol(2wild)'!E$16,"",IF(C82=0,"",IF(OR(C82=$BW$1,C83=$BW$1,C84=$BW$1,C82=$CV$1,C83=$CV$1,C84=$CV$1),0,1)))</f>
        <v>1</v>
      </c>
      <c r="CW82" s="3" t="str">
        <f>IF($A82&gt;='FG1125way_Regular Symbol(2wild)'!F$16,"",IF(D82=0,"",IF(OR(D82=$BW$1,D83=$BW$1,D84=$BW$1,D82=$CV$1,D83=$CV$1,D84=$CV$1,D85=$BW$1,D85=$CV$1,D86=$BW$1,D86=$CV$1),0,1)))</f>
        <v/>
      </c>
      <c r="CX82" s="3" t="str">
        <f>IF($A82&gt;='FG1125way_Regular Symbol(2wild)'!G$16,"",IF(E82=0,"",IF(OR(E82=$BW$1,E83=$BW$1,E84=$BW$1,E82=$CV$1,E83=$CV$1,E84=$CV$1,E85=$BW$1,E85=$CV$1,E86=$BW$1,E86=$CV$1),0,1)))</f>
        <v/>
      </c>
      <c r="CY82" s="3" t="str">
        <f>IF($A82&gt;='FG1125way_Regular Symbol(2wild)'!H$16,"",IF(F82=0,"",IF(OR(F82=$BW$1,F83=$BW$1,F84=$BW$1,F82=$CV$1,F83=$CV$1,F84=$CV$1,F85=$BW$1,F85=$CV$1,F86=$BW$1,F86=$CV$1),0,1)))</f>
        <v/>
      </c>
    </row>
    <row r="83" spans="1:103">
      <c r="A83" s="337">
        <f>IF('FG_243way_Regular Symbol'!L82="","",'FG_243way_Regular Symbol'!L82)</f>
        <v>79</v>
      </c>
      <c r="B83" s="191" t="str">
        <f>IF('FG_576way_Regular Symbol(2wild)'!Q82="",
IF($A83-'FG_576way_Regular Symbol(2wild)'!D$16&gt;='FG_1125way_RegularＸ_W()'!B$2-1,"",VLOOKUP($A83-'FG_243way_Regular Symbol'!D$16,'FG_576way_Regular Symbol(2wild)'!$P$3:$U$99,'FG_1125way_RegularＸ_W()'!B$3+1,FALSE)),
'FG_576way_Regular Symbol(2wild)'!Q82)</f>
        <v/>
      </c>
      <c r="C83" s="191" t="str">
        <f>IF('FG_576way_Regular Symbol(2wild)'!R82="",
IF($A83-'FG_576way_Regular Symbol(2wild)'!E$16&gt;='FG_1125way_RegularＸ_W()'!C$2-1,"",VLOOKUP($A83-'FG_243way_Regular Symbol'!E$16,'FG_576way_Regular Symbol(2wild)'!$P$3:$U$99,'FG_1125way_RegularＸ_W()'!C$3+1,FALSE)),
'FG_576way_Regular Symbol(2wild)'!R82)</f>
        <v>TE</v>
      </c>
      <c r="D83" s="191" t="str">
        <f>IF('FG_576way_Regular Symbol(2wild)'!S82="",
IF($A83-'FG_576way_Regular Symbol(2wild)'!F$16&gt;='FG_1125way_RegularＸ_W()'!D$2-1,"",VLOOKUP($A83-'FG_243way_Regular Symbol'!F$16,'FG_576way_Regular Symbol(2wild)'!$P$3:$U$99,'FG_1125way_RegularＸ_W()'!D$3+1,FALSE)),
'FG_576way_Regular Symbol(2wild)'!S82)</f>
        <v/>
      </c>
      <c r="E83" s="191" t="str">
        <f>IF('FG_576way_Regular Symbol(2wild)'!T82="",
IF($A83-'FG_576way_Regular Symbol(2wild)'!G$16&gt;='FG_1125way_RegularＸ_W()'!E$2-1,"",VLOOKUP($A83-'FG_243way_Regular Symbol'!G$16,'FG_576way_Regular Symbol(2wild)'!$P$3:$U$99,'FG_1125way_RegularＸ_W()'!E$3+1,FALSE)),
'FG_576way_Regular Symbol(2wild)'!T82)</f>
        <v/>
      </c>
      <c r="F83" s="191" t="str">
        <f>IF('FG_576way_Regular Symbol(2wild)'!U82="",
IF($A83-'FG_576way_Regular Symbol(2wild)'!H$16&gt;='FG_1125way_RegularＸ_W()'!F$2-1,"",VLOOKUP($A83-'FG_243way_Regular Symbol'!H$16,'FG_576way_Regular Symbol(2wild)'!$P$3:$U$99,'FG_1125way_RegularＸ_W()'!F$3+1,FALSE)),
'FG_576way_Regular Symbol(2wild)'!U82)</f>
        <v/>
      </c>
      <c r="N83" s="363">
        <f t="shared" si="2"/>
        <v>79</v>
      </c>
      <c r="O83" s="344" t="str">
        <f>IF($A83&gt;='FG1125way_Regular Symbol(2wild)'!D$16,"",IF(B83="","",IF(OR(B83=$O$1,B83=$P$1,B84=$O$1,B84=$P$1,B85=$O$1,B85=$P$1),0,1)))</f>
        <v/>
      </c>
      <c r="P83" s="344">
        <f>IF($A83&gt;='FG1125way_Regular Symbol(2wild)'!E$16,"",IF(C83="","",IF(OR(C83=$O$1,C83=$P$1,C84=$O$1,C84=$P$1,C85=$O$1,C85=$P$1),0,1)))</f>
        <v>1</v>
      </c>
      <c r="Q83" s="344" t="str">
        <f>IF($A83&gt;='FG1125way_Regular Symbol(2wild)'!F$16,"",IF(D83="","",IF(OR(D83=$O$1,D83=$P$1,D84=$O$1,D84=$P$1,D85=$O$1,D85=$P$1,D86=$O$1,D86=$P$1,D87=$O$1,D87=$P$1),0,1)))</f>
        <v/>
      </c>
      <c r="R83" s="344" t="str">
        <f>IF($A83&gt;='FG1125way_Regular Symbol(2wild)'!G$16,"",IF(E83="","",IF(OR(E83=$O$1,E83=$P$1,E84=$O$1,E84=$P$1,E85=$O$1,E85=$P$1,E86=$O$1,E86=$P$1,E87=$O$1,E87=$P$1),0,1)))</f>
        <v/>
      </c>
      <c r="S83" s="344" t="str">
        <f>IF($A83&gt;='FG1125way_Regular Symbol(2wild)'!H$16,"",IF(F83="","",IF(OR(F83=$O$1,F83=$P$1,F84=$O$1,F84=$P$1,F85=$O$1,F85=$P$1,F86=$O$1,F86=$P$1,F87=$O$1,F87=$P$1),0,1)))</f>
        <v/>
      </c>
      <c r="U83" s="344" t="str">
        <f>IF($A83&gt;='FG1125way_Regular Symbol(2wild)'!D$16,"",IF(B83=0,"",IF(OR(B83=$U$1,B83=$V$1,B84=$U$1,B84=$V$1,B85=$U$1,B85=$V$1),0,1)))</f>
        <v/>
      </c>
      <c r="V83" s="344">
        <f>IF($A83&gt;='FG1125way_Regular Symbol(2wild)'!E$16,"",IF(C83=0,"",IF(OR(C83=$U$1,C83=$V$1,C84=$U$1,C84=$V$1,C85=$U$1,C85=$V$1),0,1)))</f>
        <v>1</v>
      </c>
      <c r="W83" s="3" t="str">
        <f>IF($A83&gt;='FG1125way_Regular Symbol(2wild)'!F$16,"",IF(D83=0,"",IF(OR(D83=$U$1,D83=$V$1,D84=$U$1,D84=$V$1,D85=$U$1,D85=$V$1,D86=$U$1,D86=$V$1,D87=$U$1,D87=$V$1),0,1)))</f>
        <v/>
      </c>
      <c r="X83" s="3" t="str">
        <f>IF($A83&gt;='FG1125way_Regular Symbol(2wild)'!G$16,"",IF(E83=0,"",IF(OR(E83=$U$1,E83=$V$1,E84=$U$1,E84=$V$1,E85=$U$1,E85=$V$1,E86=$U$1,E86=$V$1,E87=$U$1,E87=$V$1),0,1)))</f>
        <v/>
      </c>
      <c r="Y83" s="3" t="str">
        <f>IF($A83&gt;='FG1125way_Regular Symbol(2wild)'!H$16,"",IF(F83=0,"",IF(OR(F83=$U$1,F83=$V$1,F84=$U$1,F84=$V$1,F85=$U$1,F85=$V$1,F86=$U$1,F86=$V$1,F87=$U$1,F87=$V$1),0,1)))</f>
        <v/>
      </c>
      <c r="AA83" s="344" t="str">
        <f>IF($A83&gt;='FG1125way_Regular Symbol(2wild)'!D$16,"",IF(B83=0,"",IF(OR(B83=$AA$1,B83=$AB$1,B84=$AA$1,B84=$AB$1,B85=$AA$1,,B85=$AB$1),0,1)))</f>
        <v/>
      </c>
      <c r="AB83" s="344">
        <f>IF($A83&gt;='FG1125way_Regular Symbol(2wild)'!E$16,"",IF(C83=0,"",IF(OR(C83=$AA$1,C83=$AB$1,C84=$AA$1,C84=$AB$1,C85=$AA$1,,C85=$AB$1),0,1)))</f>
        <v>1</v>
      </c>
      <c r="AC83" s="3" t="str">
        <f>IF($A83&gt;='FG1125way_Regular Symbol(2wild)'!F$16,"",IF(D83=0,"",IF(OR(D83=$AA$1,D83=$AB$1,D84=$AA$1,D84=$AB$1,D85=$AA$1,D85=$AB$1,D86=$AA$1,D86=$AB$1,D87=$AA$1,D87=$AB$1),0,1)))</f>
        <v/>
      </c>
      <c r="AD83" s="3" t="str">
        <f>IF($A83&gt;='FG1125way_Regular Symbol(2wild)'!G$16,"",IF(E83=0,"",IF(OR(E83=$AA$1,E83=$AB$1,E84=$AA$1,E84=$AB$1,E85=$AA$1,E85=$AB$1,E86=$AA$1,E86=$AB$1,E87=$AA$1,E87=$AB$1),0,1)))</f>
        <v/>
      </c>
      <c r="AE83" s="3" t="str">
        <f>IF($A83&gt;='FG1125way_Regular Symbol(2wild)'!H$16,"",IF(F83=0,"",IF(OR(F83=$AA$1,F83=$AB$1,F84=$AA$1,F84=$AB$1,F85=$AA$1,F85=$AB$1,F86=$AA$1,F86=$AB$1,F87=$AA$1,F87=$AB$1),0,1)))</f>
        <v/>
      </c>
      <c r="AG83" s="344" t="str">
        <f>IF($A83&gt;='FG1125way_Regular Symbol(2wild)'!D$16,"",IF(B83=0,"",IF(OR(B83=$AG$1,B83=$AH$1,B84=$AG$1,B84=$AH$1,B85=$AG$1,B85=$AH$1),0,1)))</f>
        <v/>
      </c>
      <c r="AH83" s="344">
        <f>IF($A83&gt;='FG1125way_Regular Symbol(2wild)'!E$16,"",IF(C83=0,"",IF(OR(C83=$AG$1,C83=$AH$1,C84=$AG$1,C84=$AH$1,C85=$AG$1,C85=$AH$1),0,1)))</f>
        <v>1</v>
      </c>
      <c r="AI83" s="3" t="str">
        <f>IF($A83&gt;='FG1125way_Regular Symbol(2wild)'!F$16,"",IF(D83=0,"",IF(OR(D83=$AG$1,D83=$AH$1,D84=$AG$1,D84=$AH$1,D85=$AG$1,D85=$AH$1,D86=$AG$1,D86=$AH$1,D87=$AG$1,D87=$AH$1),0,1)))</f>
        <v/>
      </c>
      <c r="AJ83" s="3" t="str">
        <f>IF($A83&gt;='FG1125way_Regular Symbol(2wild)'!G$16,"",IF(E83=0,"",IF(OR(E83=$AG$1,E83=$AH$1,E84=$AG$1,E84=$AH$1,E85=$AG$1,E85=$AH$1,E86=$AG$1,E86=$AH$1,E87=$AG$1,E87=$AH$1),0,1)))</f>
        <v/>
      </c>
      <c r="AK83" s="3" t="str">
        <f>IF($A83&gt;='FG1125way_Regular Symbol(2wild)'!H$16,"",IF(F83=0,"",IF(OR(F83=$AG$1,F83=$AH$1,F84=$AG$1,F84=$AH$1,F85=$AG$1,F85=$AH$1,F86=$AG$1,F86=$AH$1,F87=$AG$1,F87=$AH$1),0,1)))</f>
        <v/>
      </c>
      <c r="AM83" s="344" t="str">
        <f>IF($A83&gt;='FG1125way_Regular Symbol(2wild)'!D$16,"",IF(B83=0,"",IF(OR(B83=$AM$1,B83=$AN$1,B84=$AM$1,B84=$AN$1,B85=$AM$1,B85=$AN$1),0,1)))</f>
        <v/>
      </c>
      <c r="AN83" s="344">
        <f>IF($A83&gt;='FG1125way_Regular Symbol(2wild)'!E$16,"",IF(C83=0,"",IF(OR(C83=$AM$1,C83=$AN$1,C84=$AM$1,C84=$AN$1,C85=$AM$1,C85=$AN$1),0,1)))</f>
        <v>1</v>
      </c>
      <c r="AO83" s="3" t="str">
        <f>IF($A83&gt;='FG1125way_Regular Symbol(2wild)'!F$16,"",IF(D83=0,"",IF(OR(D83=$AM$1,D83=$AN$1,D84=$AM$1,D84=$AN$1,D85=$AM$1,D85=$AN$1,D86=$AM$1,D86=$AN$1,D87=$AM$1,D87=$AN$1),0,1)))</f>
        <v/>
      </c>
      <c r="AP83" s="3" t="str">
        <f>IF($A83&gt;='FG1125way_Regular Symbol(2wild)'!G$16,"",IF(E83=0,"",IF(OR(E83=$AM$1,E83=$AN$1,E84=$AM$1,E84=$AN$1,E85=$AM$1,E85=$AN$1,E86=$AM$1,E86=$AN$1,E87=$AM$1,E87=$AN$1),0,1)))</f>
        <v/>
      </c>
      <c r="AQ83" s="3" t="str">
        <f>IF($A83&gt;='FG1125way_Regular Symbol(2wild)'!H$16,"",IF(F83=0,"",IF(OR(F83=$AM$1,F83=$AN$1,F84=$AM$1,F84=$AN$1,F85=$AM$1,F85=$AN$1,F86=$AM$1,F86=$AN$1,F87=$AM$1,F87=$AN$1),0,1)))</f>
        <v/>
      </c>
      <c r="AS83" s="344" t="str">
        <f>IF($A83&gt;='FG1125way_Regular Symbol(2wild)'!D$16,"",IF(B83=0,"",IF(OR(B83=$AM$1,B83=$AT$1,B84=$AM$1,B84=$AT$1,B85=$AM$1,B85=$AT$1),0,1)))</f>
        <v/>
      </c>
      <c r="AT83" s="344">
        <f>IF($A83&gt;='FG1125way_Regular Symbol(2wild)'!E$16,"",IF(C83=0,"",IF(OR(C83=$AM$1,C83=$AT$1,C84=$AM$1,C84=$AT$1,C85=$AM$1,C85=$AT$1),0,1)))</f>
        <v>1</v>
      </c>
      <c r="AU83" s="3" t="str">
        <f>IF($A83&gt;='FG1125way_Regular Symbol(2wild)'!F$16,"",IF(D83=0,"",IF(OR(D83=$AM$1,D83=$AT$1,D84=$AM$1,D84=$AT$1,D85=$AM$1,D85=$AT$1,D86=$AM$1,D86=$AT$1,D87=$AM$1,D87=$AT$1),0,1)))</f>
        <v/>
      </c>
      <c r="AV83" s="3" t="str">
        <f>IF($A83&gt;='FG1125way_Regular Symbol(2wild)'!G$16,"",IF(E83=0,"",IF(OR(E83=$AM$1,E83=$AT$1,E84=$AM$1,E84=$AT$1,E85=$AM$1,E85=$AT$1,E86=$AM$1,E86=$AT$1,E87=$AM$1,E87=$AT$1),0,1)))</f>
        <v/>
      </c>
      <c r="AW83" s="3" t="str">
        <f>IF($A83&gt;='FG1125way_Regular Symbol(2wild)'!H$16,"",IF(F83=0,"",IF(OR(F83=$AM$1,F83=$AT$1,F84=$AM$1,F84=$AT$1,F85=$AM$1,F85=$AT$1,F86=$AM$1,F86=$AT$1,F87=$AM$1,F87=$AT$1),0,1)))</f>
        <v/>
      </c>
      <c r="AY83" s="344" t="str">
        <f>IF($A83&gt;='FG1125way_Regular Symbol(2wild)'!D$16,"",IF(B83=0,"",IF(OR(B83=$AM$1,B83=$AZ$1,B84=$AM$1,B84=$AZ$1,B85=$AM$1,B85=$AZ$1),0,1)))</f>
        <v/>
      </c>
      <c r="AZ83" s="344">
        <f>IF($A83&gt;='FG1125way_Regular Symbol(2wild)'!E$16,"",IF(C83=0,"",IF(OR(C83=$AM$1,C83=$AZ$1,C84=$AM$1,C84=$AZ$1,C85=$AM$1,C85=$AZ$1),0,1)))</f>
        <v>1</v>
      </c>
      <c r="BA83" s="3" t="str">
        <f>IF($A83&gt;='FG1125way_Regular Symbol(2wild)'!F$16,"",IF(D83=0,"",IF(OR(D83=$AM$1,D83=$AZ$1,D84=$AM$1,D84=$AZ$1,D85=$AM$1,D85=$AZ$1,D86=$AM$1,D86=$AZ$1,D87=$AM$1,D87=$AZ$1),0,1)))</f>
        <v/>
      </c>
      <c r="BB83" s="3" t="str">
        <f>IF($A83&gt;='FG1125way_Regular Symbol(2wild)'!G$16,"",IF(E83=0,"",IF(OR(E83=$AM$1,E83=$AZ$1,E84=$AM$1,E84=$AZ$1,E85=$AM$1,E85=$AZ$1,E86=$AM$1,E86=$AZ$1,E87=$AM$1,E87=$AZ$1),0,1)))</f>
        <v/>
      </c>
      <c r="BC83" s="3" t="str">
        <f>IF($A83&gt;='FG1125way_Regular Symbol(2wild)'!H$16,"",IF(F83=0,"",IF(OR(F83=$AM$1,F83=$AZ$1,F84=$AM$1,F84=$AZ$1,F85=$AM$1,F85=$AZ$1,F86=$AM$1,F86=$AZ$1,F87=$AM$1,F87=$AZ$1),0,1)))</f>
        <v/>
      </c>
      <c r="BE83" s="344" t="str">
        <f>IF($A83&gt;='FG_576way_Regular Symbol(2wild)'!D$16,"",IF(B83=0,"",IF(OR(B83=$AM$1,B83=$BF$1,B84=$AM$1,B84=$BF$1,B85=$AM$1,B85=$BF$1),0,1)))</f>
        <v/>
      </c>
      <c r="BF83" s="344">
        <f>IF($A83&gt;='FG_576way_Regular Symbol(2wild)'!E$16,"",IF(C83=0,"",IF(OR(C83=$AM$1,C83=$BF$1,C84=$AM$1,C84=$BF$1,C85=$AM$1,C85=$BF$1),0,1)))</f>
        <v>1</v>
      </c>
      <c r="BG83" s="3" t="str">
        <f>IF($A83&gt;='FG_576way_Regular Symbol(2wild)'!F$16,"",IF(D83=0,"",IF(OR(D83=$AM$1,D83=$BF$1,D84=$AM$1,D84=$BF$1,D85=$AM$1,D85=$BF$1,D86=$AM$1,D86=$BF$1,D87=$AM$1,D87=$BF$1),0,1)))</f>
        <v/>
      </c>
      <c r="BH83" s="3" t="str">
        <f>IF($A83&gt;='FG_576way_Regular Symbol(2wild)'!G$16,"",IF(E83=0,"",IF(OR(E83=$AM$1,E83=$BF$1,E84=$AM$1,E84=$BF$1,E85=$AM$1,E85=$BF$1,E86=$AM$1,E86=$BF$1,E87=$AM$1,E87=$BF$1),0,1)))</f>
        <v/>
      </c>
      <c r="BI83" s="3" t="str">
        <f>IF($A83&gt;='FG_576way_Regular Symbol(2wild)'!H$16,"",IF(F83=0,"",IF(OR(F83=$AM$1,F83=$BF$1,F84=$AM$1,F84=$BF$1,F85=$AM$1,F85=$BF$1,F86=$AM$1,F86=$BF$1,F87=$AM$1,F87=$BF$1),0,1)))</f>
        <v/>
      </c>
      <c r="BK83" s="344" t="str">
        <f>IF($A83&gt;='FG_576way_Regular Symbol(2wild)'!D$16,"",IF(B83=0,"",IF(OR(B83=$AM$1,B83=$BL$1,B84=$AM$1,B84=$BL$1,B85=$AM$1,B85=$BL$1),0,1)))</f>
        <v/>
      </c>
      <c r="BL83" s="344">
        <f>IF($A83&gt;='FG_576way_Regular Symbol(2wild)'!E$16,"",IF(C83=0,"",IF(OR(C83=$AM$1,C83=$BL$1,C84=$AM$1,C84=$BL$1,C85=$AM$1,C85=$BL$1),0,1)))</f>
        <v>1</v>
      </c>
      <c r="BM83" s="3" t="str">
        <f>IF($A83&gt;='FG_576way_Regular Symbol(2wild)'!F$16,"",IF(D83=0,"",IF(OR(D83=$AM$1,D83=$BL$1,D84=$AM$1,D84=$BL$1,D85=$AM$1,D85=$BL$1,D86=$AM$1,D86=$BL$1),0,1)))</f>
        <v/>
      </c>
      <c r="BN83" s="3" t="str">
        <f>IF($A83&gt;='FG_576way_Regular Symbol(2wild)'!G$16,"",IF(E83=0,"",IF(OR(E83=$AM$1,E83=$BL$1,E84=$AM$1,E84=$BL$1,E85=$AM$1,E85=$BL$1,E86=$AM$1,E86=$BL$1),0,1)))</f>
        <v/>
      </c>
      <c r="BO83" s="3" t="str">
        <f>IF($A83&gt;='FG_576way_Regular Symbol(2wild)'!H$16,"",IF(F83=0,"",IF(OR(F83=$AM$1,F83=$BL$1,F84=$AM$1,F84=$BL$1,F85=$AM$1,F85=$BL$1,F86=$AM$1,F86=$BL$1),0,1)))</f>
        <v/>
      </c>
      <c r="BQ83" s="3" t="str">
        <f>IF($A83&gt;='FG1125way_Regular Symbol(2wild)'!D$16,"",IF(B83=0,"",IF(OR(B83=$BQ$1,B83=$BR$1,B84=$BQ$1,B84=$BR$1,B85=$BQ$1,B85=$BR$1),0,1)))</f>
        <v/>
      </c>
      <c r="BR83" s="3">
        <f>IF($A83&gt;='FG1125way_Regular Symbol(2wild)'!E$16,"",IF(C83=0,"",IF(OR(C83=$BQ$1,C83=$BR$1,C84=$BQ$1,C84=$BR$1,C85=$BQ$1,C85=$BR$1),0,1)))</f>
        <v>0</v>
      </c>
      <c r="BS83" s="3" t="str">
        <f>IF($A83&gt;='FG1125way_Regular Symbol(2wild)'!F$16,"",IF(D83=0,"",IF(OR(D83=$BQ$1,D83=$BR$1,D84=$BQ$1,D84=$BR$1,D85=$BQ$1,D85=$BR$1,D86=$BQ$1,D86=$BR$1,D87=$BQ$1,D87=$BR$1),0,1)))</f>
        <v/>
      </c>
      <c r="BT83" s="3" t="str">
        <f>IF($A83&gt;='FG1125way_Regular Symbol(2wild)'!G$16,"",IF(E83=0,"",IF(OR(E83=$BQ$1,E83=$BR$1,E84=$BQ$1,E84=$BR$1,E85=$BQ$1,E85=$BR$1,E86=$BQ$1,E86=$BR$1,E87=$BQ$1,E87=$BR$1),0,1)))</f>
        <v/>
      </c>
      <c r="BU83" s="3" t="str">
        <f>IF($A83&gt;='FG1125way_Regular Symbol(2wild)'!H$16,"",IF(F83=0,"",IF(OR(F83=$BQ$1,F83=$BR$1,F84=$BQ$1,F84=$BR$1,F85=$BQ$1,F85=$BR$1,F86=$BQ$1,F86=$BR$1,F87=$BQ$1,F87=$BR$1),0,1)))</f>
        <v/>
      </c>
      <c r="BW83" s="3" t="str">
        <f>IF($A83&gt;='FG1125way_Regular Symbol(2wild)'!D$16,"",IF(B83=0,"",IF(OR(B83=$BW$1,B84=$BW$1,B85=$BW$1,B83=$BX$1,B84=$BX$1,B85=$BX$1),0,1)))</f>
        <v/>
      </c>
      <c r="BX83" s="3">
        <f>IF($A83&gt;='FG1125way_Regular Symbol(2wild)'!E$16,"",IF(C83=0,"",IF(OR(C83=$BW$1,C84=$BW$1,C85=$BW$1,C83=$BX$1,C84=$BX$1,C85=$BX$1),0,1)))</f>
        <v>1</v>
      </c>
      <c r="BY83" s="3" t="str">
        <f>IF($A83&gt;='FG1125way_Regular Symbol(2wild)'!F$16,"",IF(D83=0,"",IF(OR(D83=$BW$1,D84=$BW$1,D85=$BW$1,D83=$BX$1,D84=$BX$1,D85=$BX$1,D86=$BW$1,D86=$BX$1,D87=$BW$1,D87=$BX$1),0,1)))</f>
        <v/>
      </c>
      <c r="BZ83" s="3" t="str">
        <f>IF($A83&gt;='FG1125way_Regular Symbol(2wild)'!G$16,"",IF(E83=0,"",IF(OR(E83=$BW$1,E84=$BW$1,E85=$BW$1,E83=$BX$1,E84=$BX$1,E85=$BX$1,E86=$BW$1,E86=$BX$1,E87=$BW$1,E87=$BX$1),0,1)))</f>
        <v/>
      </c>
      <c r="CA83" s="3" t="str">
        <f>IF($A83&gt;='FG1125way_Regular Symbol(2wild)'!H$16,"",IF(F83=0,"",IF(OR(F83=$BW$1,F84=$BW$1,F85=$BW$1,F83=$BX$1,F84=$BX$1,F85=$BX$1,F86=$BW$1,F86=$BX$1,F87=$BW$1,F87=$BX$1),0,1)))</f>
        <v/>
      </c>
      <c r="CC83" s="3" t="str">
        <f>IF($A83&gt;='FG1125way_Regular Symbol(2wild)'!D$16,"",IF(B83=0,"",IF(OR(B83=$BW$1,B84=$BW$1,B85=$BW$1,B83=$CD$1,B84=$CD$1,B85=$CD$1),0,1)))</f>
        <v/>
      </c>
      <c r="CD83" s="3">
        <f>IF($A83&gt;='FG1125way_Regular Symbol(2wild)'!E$16,"",IF(C83=0,"",IF(OR(C83=$BW$1,C84=$BW$1,C85=$BW$1,C83=$CD$1,C84=$CD$1,C85=$CD$1),0,1)))</f>
        <v>1</v>
      </c>
      <c r="CE83" s="3" t="str">
        <f>IF($A83&gt;='FG1125way_Regular Symbol(2wild)'!F$16,"",IF(D83=0,"",IF(OR(D83=$BW$1,D84=$BW$1,D85=$BW$1,D83=$CD$1,D84=$CD$1,D85=$CD$1,D86=$BW$1,D86=$CD$1,D87=$BW$1,D87=$CD$1),0,1)))</f>
        <v/>
      </c>
      <c r="CF83" s="3" t="str">
        <f>IF($A83&gt;='FG1125way_Regular Symbol(2wild)'!G$16,"",IF(E83=0,"",IF(OR(E83=$BW$1,E84=$BW$1,E85=$BW$1,E83=$CD$1,E84=$CD$1,E85=$CD$1,E86=$BW$1,E86=$CD$1,E87=$BW$1,E87=$CD$1),0,1)))</f>
        <v/>
      </c>
      <c r="CG83" s="3" t="str">
        <f>IF($A83&gt;='FG1125way_Regular Symbol(2wild)'!H$16,"",IF(F83=0,"",IF(OR(F83=$BW$1,F84=$BW$1,F85=$BW$1,F83=$CD$1,F84=$CD$1,F85=$CD$1,F86=$BW$1,F86=$CD$1,F87=$BW$1,F87=$CD$1),0,1)))</f>
        <v/>
      </c>
      <c r="CI83" s="3" t="str">
        <f>IF($A83&gt;='FG1125way_Regular Symbol(2wild)'!D$16,"",IF(B83=0,"",IF(OR(B83=$BW$1,B84=$BW$1,B85=$BW$1,B83=$CJ$1,B84=$CJ$1,B85=$CJ$1),0,1)))</f>
        <v/>
      </c>
      <c r="CJ83" s="3">
        <f>IF($A83&gt;='FG1125way_Regular Symbol(2wild)'!E$16,"",IF(C83=0,"",IF(OR(C83=$BW$1,C84=$BW$1,C85=$BW$1,C83=$CJ$1,C84=$CJ$1,C85=$CJ$1),0,1)))</f>
        <v>1</v>
      </c>
      <c r="CK83" s="3" t="str">
        <f>IF($A83&gt;='FG1125way_Regular Symbol(2wild)'!F$16,"",IF(D83=0,"",IF(OR(D83=$BW$1,D84=$BW$1,D85=$BW$1,D83=$CJ$1,D84=$CJ$1,D85=$CJ$1,D86=$BW$1,D86=$CJ$1,D87=$BW$1,D87=$CJ$1),0,1)))</f>
        <v/>
      </c>
      <c r="CL83" s="3" t="str">
        <f>IF($A83&gt;='FG1125way_Regular Symbol(2wild)'!G$16,"",IF(E83=0,"",IF(OR(E83=$BW$1,E84=$BW$1,E85=$BW$1,E83=$CJ$1,E84=$CJ$1,E85=$CJ$1,E86=$BW$1,E86=$CJ$1,E87=$BW$1,E87=$CJ$1),0,1)))</f>
        <v/>
      </c>
      <c r="CM83" s="3" t="str">
        <f>IF($A83&gt;='FG1125way_Regular Symbol(2wild)'!H$16,"",IF(F83=0,"",IF(OR(F83=$BW$1,F84=$BW$1,F85=$BW$1,F83=$CJ$1,F84=$CJ$1,F85=$CJ$1,F86=$BW$1,F86=$CJ$1,F87=$BW$1,F87=$CJ$1),0,1)))</f>
        <v/>
      </c>
      <c r="CO83" s="3" t="str">
        <f>IF($A83&gt;='FG1125way_Regular Symbol(2wild)'!D$16,"",IF(B83=0,"",IF(OR(B83=$BW$1,B84=$BW$1,B85=$BW$1,B83=$CP$1,B84=$CP$1,B85=$CP$1),0,1)))</f>
        <v/>
      </c>
      <c r="CP83" s="3">
        <f>IF($A83&gt;='FG1125way_Regular Symbol(2wild)'!E$16,"",IF(C83=0,"",IF(OR(C83=$BW$1,C84=$BW$1,C85=$BW$1,C83=$CP$1,C84=$CP$1,C85=$CP$1),0,1)))</f>
        <v>0</v>
      </c>
      <c r="CQ83" s="3" t="str">
        <f>IF($A83&gt;='FG1125way_Regular Symbol(2wild)'!F$16,"",IF(D83=0,"",IF(OR(D83=$BW$1,D84=$BW$1,D85=$BW$1,D83=$CP$1,D84=$CP$1,D85=$CP$1,D86=$BW$1,D86=$CP$1,D87=$BW$1,D87=$CP$1),0,1)))</f>
        <v/>
      </c>
      <c r="CR83" s="3" t="str">
        <f>IF($A83&gt;='FG1125way_Regular Symbol(2wild)'!G$16,"",IF(E83=0,"",IF(OR(E83=$BW$1,E84=$BW$1,E85=$BW$1,E83=$CP$1,E84=$CP$1,E85=$CP$1,E86=$BW$1,E86=$CP$1,E87=$BW$1,E87=$CP$1),0,1)))</f>
        <v/>
      </c>
      <c r="CS83" s="3" t="str">
        <f>IF($A83&gt;='FG1125way_Regular Symbol(2wild)'!H$16,"",IF(F83=0,"",IF(OR(F83=$BW$1,F84=$BW$1,F85=$BW$1,F83=$CP$1,F84=$CP$1,F85=$CP$1,F86=$BW$1,F86=$CP$1,F87=$BW$1,F87=$CP$1),0,1)))</f>
        <v/>
      </c>
      <c r="CU83" s="3" t="str">
        <f>IF($A83&gt;='FG1125way_Regular Symbol(2wild)'!D$16,"",IF(B83=0,"",IF(OR(B83=$BW$1,B84=$BW$1,B85=$BW$1,B83=$CV$1,B84=$CV$1,B85=$CV$1),0,1)))</f>
        <v/>
      </c>
      <c r="CV83" s="3">
        <f>IF($A83&gt;='FG1125way_Regular Symbol(2wild)'!E$16,"",IF(C83=0,"",IF(OR(C83=$BW$1,C84=$BW$1,C85=$BW$1,C83=$CV$1,C84=$CV$1,C85=$CV$1),0,1)))</f>
        <v>1</v>
      </c>
      <c r="CW83" s="3" t="str">
        <f>IF($A83&gt;='FG1125way_Regular Symbol(2wild)'!F$16,"",IF(D83=0,"",IF(OR(D83=$BW$1,D84=$BW$1,D85=$BW$1,D83=$CV$1,D84=$CV$1,D85=$CV$1,D86=$BW$1,D86=$CV$1,D87=$BW$1,D87=$CV$1),0,1)))</f>
        <v/>
      </c>
      <c r="CX83" s="3" t="str">
        <f>IF($A83&gt;='FG1125way_Regular Symbol(2wild)'!G$16,"",IF(E83=0,"",IF(OR(E83=$BW$1,E84=$BW$1,E85=$BW$1,E83=$CV$1,E84=$CV$1,E85=$CV$1,E86=$BW$1,E86=$CV$1,E87=$BW$1,E87=$CV$1),0,1)))</f>
        <v/>
      </c>
      <c r="CY83" s="3" t="str">
        <f>IF($A83&gt;='FG1125way_Regular Symbol(2wild)'!H$16,"",IF(F83=0,"",IF(OR(F83=$BW$1,F84=$BW$1,F85=$BW$1,F83=$CV$1,F84=$CV$1,F85=$CV$1,F86=$BW$1,F86=$CV$1,F87=$BW$1,F87=$CV$1),0,1)))</f>
        <v/>
      </c>
    </row>
    <row r="84" spans="1:103">
      <c r="A84" s="337">
        <f>IF('FG_243way_Regular Symbol'!L83="","",'FG_243way_Regular Symbol'!L83)</f>
        <v>80</v>
      </c>
      <c r="B84" s="191" t="str">
        <f>IF('FG_576way_Regular Symbol(2wild)'!Q83="",
IF($A84-'FG_576way_Regular Symbol(2wild)'!D$16&gt;='FG_1125way_RegularＸ_W()'!B$2-1,"",VLOOKUP($A84-'FG_243way_Regular Symbol'!D$16,'FG_576way_Regular Symbol(2wild)'!$P$3:$U$99,'FG_1125way_RegularＸ_W()'!B$3+1,FALSE)),
'FG_576way_Regular Symbol(2wild)'!Q83)</f>
        <v/>
      </c>
      <c r="C84" s="191" t="str">
        <f>IF('FG_576way_Regular Symbol(2wild)'!R83="",
IF($A84-'FG_576way_Regular Symbol(2wild)'!E$16&gt;='FG_1125way_RegularＸ_W()'!C$2-1,"",VLOOKUP($A84-'FG_243way_Regular Symbol'!E$16,'FG_576way_Regular Symbol(2wild)'!$P$3:$U$99,'FG_1125way_RegularＸ_W()'!C$3+1,FALSE)),
'FG_576way_Regular Symbol(2wild)'!R83)</f>
        <v>TE</v>
      </c>
      <c r="D84" s="191" t="str">
        <f>IF('FG_576way_Regular Symbol(2wild)'!S83="",
IF($A84-'FG_576way_Regular Symbol(2wild)'!F$16&gt;='FG_1125way_RegularＸ_W()'!D$2-1,"",VLOOKUP($A84-'FG_243way_Regular Symbol'!F$16,'FG_576way_Regular Symbol(2wild)'!$P$3:$U$99,'FG_1125way_RegularＸ_W()'!D$3+1,FALSE)),
'FG_576way_Regular Symbol(2wild)'!S83)</f>
        <v/>
      </c>
      <c r="E84" s="191" t="str">
        <f>IF('FG_576way_Regular Symbol(2wild)'!T83="",
IF($A84-'FG_576way_Regular Symbol(2wild)'!G$16&gt;='FG_1125way_RegularＸ_W()'!E$2-1,"",VLOOKUP($A84-'FG_243way_Regular Symbol'!G$16,'FG_576way_Regular Symbol(2wild)'!$P$3:$U$99,'FG_1125way_RegularＸ_W()'!E$3+1,FALSE)),
'FG_576way_Regular Symbol(2wild)'!T83)</f>
        <v/>
      </c>
      <c r="F84" s="191" t="str">
        <f>IF('FG_576way_Regular Symbol(2wild)'!U83="",
IF($A84-'FG_576way_Regular Symbol(2wild)'!H$16&gt;='FG_1125way_RegularＸ_W()'!F$2-1,"",VLOOKUP($A84-'FG_243way_Regular Symbol'!H$16,'FG_576way_Regular Symbol(2wild)'!$P$3:$U$99,'FG_1125way_RegularＸ_W()'!F$3+1,FALSE)),
'FG_576way_Regular Symbol(2wild)'!U83)</f>
        <v/>
      </c>
      <c r="N84" s="363">
        <f t="shared" si="2"/>
        <v>80</v>
      </c>
      <c r="O84" s="344" t="str">
        <f>IF($A84&gt;='FG1125way_Regular Symbol(2wild)'!D$16,"",IF(B84="","",IF(OR(B84=$O$1,B84=$P$1,B85=$O$1,B85=$P$1,B86=$O$1,B86=$P$1),0,1)))</f>
        <v/>
      </c>
      <c r="P84" s="344">
        <f>IF($A84&gt;='FG1125way_Regular Symbol(2wild)'!E$16,"",IF(C84="","",IF(OR(C84=$O$1,C84=$P$1,C85=$O$1,C85=$P$1,C86=$O$1,C86=$P$1),0,1)))</f>
        <v>1</v>
      </c>
      <c r="Q84" s="344" t="str">
        <f>IF($A84&gt;='FG1125way_Regular Symbol(2wild)'!F$16,"",IF(D84="","",IF(OR(D84=$O$1,D84=$P$1,D85=$O$1,D85=$P$1,D86=$O$1,D86=$P$1,D87=$O$1,D87=$P$1,D88=$O$1,D88=$P$1),0,1)))</f>
        <v/>
      </c>
      <c r="R84" s="344" t="str">
        <f>IF($A84&gt;='FG1125way_Regular Symbol(2wild)'!G$16,"",IF(E84="","",IF(OR(E84=$O$1,E84=$P$1,E85=$O$1,E85=$P$1,E86=$O$1,E86=$P$1,E87=$O$1,E87=$P$1,E88=$O$1,E88=$P$1),0,1)))</f>
        <v/>
      </c>
      <c r="S84" s="344" t="str">
        <f>IF($A84&gt;='FG1125way_Regular Symbol(2wild)'!H$16,"",IF(F84="","",IF(OR(F84=$O$1,F84=$P$1,F85=$O$1,F85=$P$1,F86=$O$1,F86=$P$1,F87=$O$1,F87=$P$1,F88=$O$1,F88=$P$1),0,1)))</f>
        <v/>
      </c>
      <c r="U84" s="344" t="str">
        <f>IF($A84&gt;='FG1125way_Regular Symbol(2wild)'!D$16,"",IF(B84=0,"",IF(OR(B84=$U$1,B84=$V$1,B85=$U$1,B85=$V$1,B86=$U$1,B86=$V$1),0,1)))</f>
        <v/>
      </c>
      <c r="V84" s="344">
        <f>IF($A84&gt;='FG1125way_Regular Symbol(2wild)'!E$16,"",IF(C84=0,"",IF(OR(C84=$U$1,C84=$V$1,C85=$U$1,C85=$V$1,C86=$U$1,C86=$V$1),0,1)))</f>
        <v>0</v>
      </c>
      <c r="W84" s="3" t="str">
        <f>IF($A84&gt;='FG1125way_Regular Symbol(2wild)'!F$16,"",IF(D84=0,"",IF(OR(D84=$U$1,D84=$V$1,D85=$U$1,D85=$V$1,D86=$U$1,D86=$V$1,D87=$U$1,D87=$V$1,D88=$U$1,D88=$V$1),0,1)))</f>
        <v/>
      </c>
      <c r="X84" s="3" t="str">
        <f>IF($A84&gt;='FG1125way_Regular Symbol(2wild)'!G$16,"",IF(E84=0,"",IF(OR(E84=$U$1,E84=$V$1,E85=$U$1,E85=$V$1,E86=$U$1,E86=$V$1,E87=$U$1,E87=$V$1,E88=$U$1,E88=$V$1),0,1)))</f>
        <v/>
      </c>
      <c r="Y84" s="3" t="str">
        <f>IF($A84&gt;='FG1125way_Regular Symbol(2wild)'!H$16,"",IF(F84=0,"",IF(OR(F84=$U$1,F84=$V$1,F85=$U$1,F85=$V$1,F86=$U$1,F86=$V$1,F87=$U$1,F87=$V$1,F88=$U$1,F88=$V$1),0,1)))</f>
        <v/>
      </c>
      <c r="AA84" s="344" t="str">
        <f>IF($A84&gt;='FG1125way_Regular Symbol(2wild)'!D$16,"",IF(B84=0,"",IF(OR(B84=$AA$1,B84=$AB$1,B85=$AA$1,B85=$AB$1,B86=$AA$1,,B86=$AB$1),0,1)))</f>
        <v/>
      </c>
      <c r="AB84" s="344">
        <f>IF($A84&gt;='FG1125way_Regular Symbol(2wild)'!E$16,"",IF(C84=0,"",IF(OR(C84=$AA$1,C84=$AB$1,C85=$AA$1,C85=$AB$1,C86=$AA$1,,C86=$AB$1),0,1)))</f>
        <v>1</v>
      </c>
      <c r="AC84" s="3" t="str">
        <f>IF($A84&gt;='FG1125way_Regular Symbol(2wild)'!F$16,"",IF(D84=0,"",IF(OR(D84=$AA$1,D84=$AB$1,D85=$AA$1,D85=$AB$1,D86=$AA$1,D86=$AB$1,D87=$AA$1,D87=$AB$1,D88=$AA$1,D88=$AB$1),0,1)))</f>
        <v/>
      </c>
      <c r="AD84" s="3" t="str">
        <f>IF($A84&gt;='FG1125way_Regular Symbol(2wild)'!G$16,"",IF(E84=0,"",IF(OR(E84=$AA$1,E84=$AB$1,E85=$AA$1,E85=$AB$1,E86=$AA$1,E86=$AB$1,E87=$AA$1,E87=$AB$1,E88=$AA$1,E88=$AB$1),0,1)))</f>
        <v/>
      </c>
      <c r="AE84" s="3" t="str">
        <f>IF($A84&gt;='FG1125way_Regular Symbol(2wild)'!H$16,"",IF(F84=0,"",IF(OR(F84=$AA$1,F84=$AB$1,F85=$AA$1,F85=$AB$1,F86=$AA$1,F86=$AB$1,F87=$AA$1,F87=$AB$1,F88=$AA$1,F88=$AB$1),0,1)))</f>
        <v/>
      </c>
      <c r="AG84" s="344" t="str">
        <f>IF($A84&gt;='FG1125way_Regular Symbol(2wild)'!D$16,"",IF(B84=0,"",IF(OR(B84=$AG$1,B84=$AH$1,B85=$AG$1,B85=$AH$1,B86=$AG$1,B86=$AH$1),0,1)))</f>
        <v/>
      </c>
      <c r="AH84" s="344">
        <f>IF($A84&gt;='FG1125way_Regular Symbol(2wild)'!E$16,"",IF(C84=0,"",IF(OR(C84=$AG$1,C84=$AH$1,C85=$AG$1,C85=$AH$1,C86=$AG$1,C86=$AH$1),0,1)))</f>
        <v>1</v>
      </c>
      <c r="AI84" s="3" t="str">
        <f>IF($A84&gt;='FG1125way_Regular Symbol(2wild)'!F$16,"",IF(D84=0,"",IF(OR(D84=$AG$1,D84=$AH$1,D85=$AG$1,D85=$AH$1,D86=$AG$1,D86=$AH$1,D87=$AG$1,D87=$AH$1,D88=$AG$1,D88=$AH$1),0,1)))</f>
        <v/>
      </c>
      <c r="AJ84" s="3" t="str">
        <f>IF($A84&gt;='FG1125way_Regular Symbol(2wild)'!G$16,"",IF(E84=0,"",IF(OR(E84=$AG$1,E84=$AH$1,E85=$AG$1,E85=$AH$1,E86=$AG$1,E86=$AH$1,E87=$AG$1,E87=$AH$1,E88=$AG$1,E88=$AH$1),0,1)))</f>
        <v/>
      </c>
      <c r="AK84" s="3" t="str">
        <f>IF($A84&gt;='FG1125way_Regular Symbol(2wild)'!H$16,"",IF(F84=0,"",IF(OR(F84=$AG$1,F84=$AH$1,F85=$AG$1,F85=$AH$1,F86=$AG$1,F86=$AH$1,F87=$AG$1,F87=$AH$1,F88=$AG$1,F88=$AH$1),0,1)))</f>
        <v/>
      </c>
      <c r="AM84" s="344" t="str">
        <f>IF($A84&gt;='FG1125way_Regular Symbol(2wild)'!D$16,"",IF(B84=0,"",IF(OR(B84=$AM$1,B84=$AN$1,B85=$AM$1,B85=$AN$1,B86=$AM$1,B86=$AN$1),0,1)))</f>
        <v/>
      </c>
      <c r="AN84" s="344">
        <f>IF($A84&gt;='FG1125way_Regular Symbol(2wild)'!E$16,"",IF(C84=0,"",IF(OR(C84=$AM$1,C84=$AN$1,C85=$AM$1,C85=$AN$1,C86=$AM$1,C86=$AN$1),0,1)))</f>
        <v>1</v>
      </c>
      <c r="AO84" s="3" t="str">
        <f>IF($A84&gt;='FG1125way_Regular Symbol(2wild)'!F$16,"",IF(D84=0,"",IF(OR(D84=$AM$1,D84=$AN$1,D85=$AM$1,D85=$AN$1,D86=$AM$1,D86=$AN$1,D87=$AM$1,D87=$AN$1,D88=$AM$1,D88=$AN$1),0,1)))</f>
        <v/>
      </c>
      <c r="AP84" s="3" t="str">
        <f>IF($A84&gt;='FG1125way_Regular Symbol(2wild)'!G$16,"",IF(E84=0,"",IF(OR(E84=$AM$1,E84=$AN$1,E85=$AM$1,E85=$AN$1,E86=$AM$1,E86=$AN$1,E87=$AM$1,E87=$AN$1,E88=$AM$1,E88=$AN$1),0,1)))</f>
        <v/>
      </c>
      <c r="AQ84" s="3" t="str">
        <f>IF($A84&gt;='FG1125way_Regular Symbol(2wild)'!H$16,"",IF(F84=0,"",IF(OR(F84=$AM$1,F84=$AN$1,F85=$AM$1,F85=$AN$1,F86=$AM$1,F86=$AN$1,F87=$AM$1,F87=$AN$1,F88=$AM$1,F88=$AN$1),0,1)))</f>
        <v/>
      </c>
      <c r="AS84" s="344" t="str">
        <f>IF($A84&gt;='FG1125way_Regular Symbol(2wild)'!D$16,"",IF(B84=0,"",IF(OR(B84=$AM$1,B84=$AT$1,B85=$AM$1,B85=$AT$1,B86=$AM$1,B86=$AT$1),0,1)))</f>
        <v/>
      </c>
      <c r="AT84" s="344">
        <f>IF($A84&gt;='FG1125way_Regular Symbol(2wild)'!E$16,"",IF(C84=0,"",IF(OR(C84=$AM$1,C84=$AT$1,C85=$AM$1,C85=$AT$1,C86=$AM$1,C86=$AT$1),0,1)))</f>
        <v>1</v>
      </c>
      <c r="AU84" s="3" t="str">
        <f>IF($A84&gt;='FG1125way_Regular Symbol(2wild)'!F$16,"",IF(D84=0,"",IF(OR(D84=$AM$1,D84=$AT$1,D85=$AM$1,D85=$AT$1,D86=$AM$1,D86=$AT$1,D87=$AM$1,D87=$AT$1,D88=$AM$1,D88=$AT$1),0,1)))</f>
        <v/>
      </c>
      <c r="AV84" s="3" t="str">
        <f>IF($A84&gt;='FG1125way_Regular Symbol(2wild)'!G$16,"",IF(E84=0,"",IF(OR(E84=$AM$1,E84=$AT$1,E85=$AM$1,E85=$AT$1,E86=$AM$1,E86=$AT$1,E87=$AM$1,E87=$AT$1,E88=$AM$1,E88=$AT$1),0,1)))</f>
        <v/>
      </c>
      <c r="AW84" s="3" t="str">
        <f>IF($A84&gt;='FG1125way_Regular Symbol(2wild)'!H$16,"",IF(F84=0,"",IF(OR(F84=$AM$1,F84=$AT$1,F85=$AM$1,F85=$AT$1,F86=$AM$1,F86=$AT$1,F87=$AM$1,F87=$AT$1,F88=$AM$1,F88=$AT$1),0,1)))</f>
        <v/>
      </c>
      <c r="AY84" s="344" t="str">
        <f>IF($A84&gt;='FG1125way_Regular Symbol(2wild)'!D$16,"",IF(B84=0,"",IF(OR(B84=$AM$1,B84=$AZ$1,B85=$AM$1,B85=$AZ$1,B86=$AM$1,B86=$AZ$1),0,1)))</f>
        <v/>
      </c>
      <c r="AZ84" s="344">
        <f>IF($A84&gt;='FG1125way_Regular Symbol(2wild)'!E$16,"",IF(C84=0,"",IF(OR(C84=$AM$1,C84=$AZ$1,C85=$AM$1,C85=$AZ$1,C86=$AM$1,C86=$AZ$1),0,1)))</f>
        <v>1</v>
      </c>
      <c r="BA84" s="3" t="str">
        <f>IF($A84&gt;='FG1125way_Regular Symbol(2wild)'!F$16,"",IF(D84=0,"",IF(OR(D84=$AM$1,D84=$AZ$1,D85=$AM$1,D85=$AZ$1,D86=$AM$1,D86=$AZ$1,D87=$AM$1,D87=$AZ$1,D88=$AM$1,D88=$AZ$1),0,1)))</f>
        <v/>
      </c>
      <c r="BB84" s="3" t="str">
        <f>IF($A84&gt;='FG1125way_Regular Symbol(2wild)'!G$16,"",IF(E84=0,"",IF(OR(E84=$AM$1,E84=$AZ$1,E85=$AM$1,E85=$AZ$1,E86=$AM$1,E86=$AZ$1,E87=$AM$1,E87=$AZ$1,E88=$AM$1,E88=$AZ$1),0,1)))</f>
        <v/>
      </c>
      <c r="BC84" s="3" t="str">
        <f>IF($A84&gt;='FG1125way_Regular Symbol(2wild)'!H$16,"",IF(F84=0,"",IF(OR(F84=$AM$1,F84=$AZ$1,F85=$AM$1,F85=$AZ$1,F86=$AM$1,F86=$AZ$1,F87=$AM$1,F87=$AZ$1,F88=$AM$1,F88=$AZ$1),0,1)))</f>
        <v/>
      </c>
      <c r="BE84" s="344" t="str">
        <f>IF($A84&gt;='FG_576way_Regular Symbol(2wild)'!D$16,"",IF(B84=0,"",IF(OR(B84=$AM$1,B84=$BF$1,B85=$AM$1,B85=$BF$1,B86=$AM$1,B86=$BF$1),0,1)))</f>
        <v/>
      </c>
      <c r="BF84" s="344">
        <f>IF($A84&gt;='FG_576way_Regular Symbol(2wild)'!E$16,"",IF(C84=0,"",IF(OR(C84=$AM$1,C84=$BF$1,C85=$AM$1,C85=$BF$1,C86=$AM$1,C86=$BF$1),0,1)))</f>
        <v>1</v>
      </c>
      <c r="BG84" s="3" t="str">
        <f>IF($A84&gt;='FG_576way_Regular Symbol(2wild)'!F$16,"",IF(D84=0,"",IF(OR(D84=$AM$1,D84=$BF$1,D85=$AM$1,D85=$BF$1,D86=$AM$1,D86=$BF$1,D87=$AM$1,D87=$BF$1,D88=$AM$1,D88=$BF$1),0,1)))</f>
        <v/>
      </c>
      <c r="BH84" s="3" t="str">
        <f>IF($A84&gt;='FG_576way_Regular Symbol(2wild)'!G$16,"",IF(E84=0,"",IF(OR(E84=$AM$1,E84=$BF$1,E85=$AM$1,E85=$BF$1,E86=$AM$1,E86=$BF$1,E87=$AM$1,E87=$BF$1,E88=$AM$1,E88=$BF$1),0,1)))</f>
        <v/>
      </c>
      <c r="BI84" s="3" t="str">
        <f>IF($A84&gt;='FG_576way_Regular Symbol(2wild)'!H$16,"",IF(F84=0,"",IF(OR(F84=$AM$1,F84=$BF$1,F85=$AM$1,F85=$BF$1,F86=$AM$1,F86=$BF$1,F87=$AM$1,F87=$BF$1,F88=$AM$1,F88=$BF$1),0,1)))</f>
        <v/>
      </c>
      <c r="BK84" s="344" t="str">
        <f>IF($A84&gt;='FG_576way_Regular Symbol(2wild)'!D$16,"",IF(B84=0,"",IF(OR(B84=$AM$1,B84=$BL$1,B85=$AM$1,B85=$BL$1,B86=$AM$1,B86=$BL$1),0,1)))</f>
        <v/>
      </c>
      <c r="BL84" s="344">
        <f>IF($A84&gt;='FG_576way_Regular Symbol(2wild)'!E$16,"",IF(C84=0,"",IF(OR(C84=$AM$1,C84=$BL$1,C85=$AM$1,C85=$BL$1,C86=$AM$1,C86=$BL$1),0,1)))</f>
        <v>1</v>
      </c>
      <c r="BM84" s="3" t="str">
        <f>IF($A84&gt;='FG_576way_Regular Symbol(2wild)'!F$16,"",IF(D84=0,"",IF(OR(D84=$AM$1,D84=$BL$1,D85=$AM$1,D85=$BL$1,D86=$AM$1,D86=$BL$1,D87=$AM$1,D87=$BL$1),0,1)))</f>
        <v/>
      </c>
      <c r="BN84" s="3" t="str">
        <f>IF($A84&gt;='FG_576way_Regular Symbol(2wild)'!G$16,"",IF(E84=0,"",IF(OR(E84=$AM$1,E84=$BL$1,E85=$AM$1,E85=$BL$1,E86=$AM$1,E86=$BL$1,E87=$AM$1,E87=$BL$1),0,1)))</f>
        <v/>
      </c>
      <c r="BO84" s="3" t="str">
        <f>IF($A84&gt;='FG_576way_Regular Symbol(2wild)'!H$16,"",IF(F84=0,"",IF(OR(F84=$AM$1,F84=$BL$1,F85=$AM$1,F85=$BL$1,F86=$AM$1,F86=$BL$1,F87=$AM$1,F87=$BL$1),0,1)))</f>
        <v/>
      </c>
      <c r="BQ84" s="3" t="str">
        <f>IF($A84&gt;='FG1125way_Regular Symbol(2wild)'!D$16,"",IF(B84=0,"",IF(OR(B84=$BQ$1,B84=$BR$1,B85=$BQ$1,B85=$BR$1,B86=$BQ$1,B86=$BR$1),0,1)))</f>
        <v/>
      </c>
      <c r="BR84" s="3">
        <f>IF($A84&gt;='FG1125way_Regular Symbol(2wild)'!E$16,"",IF(C84=0,"",IF(OR(C84=$BQ$1,C84=$BR$1,C85=$BQ$1,C85=$BR$1,C86=$BQ$1,C86=$BR$1),0,1)))</f>
        <v>0</v>
      </c>
      <c r="BS84" s="3" t="str">
        <f>IF($A84&gt;='FG1125way_Regular Symbol(2wild)'!F$16,"",IF(D84=0,"",IF(OR(D84=$BQ$1,D84=$BR$1,D85=$BQ$1,D85=$BR$1,D86=$BQ$1,D86=$BR$1,D87=$BQ$1,D87=$BR$1,D88=$BQ$1,D88=$BR$1),0,1)))</f>
        <v/>
      </c>
      <c r="BT84" s="3" t="str">
        <f>IF($A84&gt;='FG1125way_Regular Symbol(2wild)'!G$16,"",IF(E84=0,"",IF(OR(E84=$BQ$1,E84=$BR$1,E85=$BQ$1,E85=$BR$1,E86=$BQ$1,E86=$BR$1,E87=$BQ$1,E87=$BR$1,E88=$BQ$1,E88=$BR$1),0,1)))</f>
        <v/>
      </c>
      <c r="BU84" s="3" t="str">
        <f>IF($A84&gt;='FG1125way_Regular Symbol(2wild)'!H$16,"",IF(F84=0,"",IF(OR(F84=$BQ$1,F84=$BR$1,F85=$BQ$1,F85=$BR$1,F86=$BQ$1,F86=$BR$1,F87=$BQ$1,F87=$BR$1,F88=$BQ$1,F88=$BR$1),0,1)))</f>
        <v/>
      </c>
      <c r="BW84" s="3" t="str">
        <f>IF($A84&gt;='FG1125way_Regular Symbol(2wild)'!D$16,"",IF(B84=0,"",IF(OR(B84=$BW$1,B85=$BW$1,B86=$BW$1,B84=$BX$1,B85=$BX$1,B86=$BX$1),0,1)))</f>
        <v/>
      </c>
      <c r="BX84" s="3">
        <f>IF($A84&gt;='FG1125way_Regular Symbol(2wild)'!E$16,"",IF(C84=0,"",IF(OR(C84=$BW$1,C85=$BW$1,C86=$BW$1,C84=$BX$1,C85=$BX$1,C86=$BX$1),0,1)))</f>
        <v>1</v>
      </c>
      <c r="BY84" s="3" t="str">
        <f>IF($A84&gt;='FG1125way_Regular Symbol(2wild)'!F$16,"",IF(D84=0,"",IF(OR(D84=$BW$1,D85=$BW$1,D86=$BW$1,D84=$BX$1,D85=$BX$1,D86=$BX$1,D87=$BW$1,D87=$BX$1,D88=$BW$1,D88=$BX$1),0,1)))</f>
        <v/>
      </c>
      <c r="BZ84" s="3" t="str">
        <f>IF($A84&gt;='FG1125way_Regular Symbol(2wild)'!G$16,"",IF(E84=0,"",IF(OR(E84=$BW$1,E85=$BW$1,E86=$BW$1,E84=$BX$1,E85=$BX$1,E86=$BX$1,E87=$BW$1,E87=$BX$1,E88=$BW$1,E88=$BX$1),0,1)))</f>
        <v/>
      </c>
      <c r="CA84" s="3" t="str">
        <f>IF($A84&gt;='FG1125way_Regular Symbol(2wild)'!H$16,"",IF(F84=0,"",IF(OR(F84=$BW$1,F85=$BW$1,F86=$BW$1,F84=$BX$1,F85=$BX$1,F86=$BX$1,F87=$BW$1,F87=$BX$1,F88=$BW$1,F88=$BX$1),0,1)))</f>
        <v/>
      </c>
      <c r="CC84" s="3" t="str">
        <f>IF($A84&gt;='FG1125way_Regular Symbol(2wild)'!D$16,"",IF(B84=0,"",IF(OR(B84=$BW$1,B85=$BW$1,B86=$BW$1,B84=$CD$1,B85=$CD$1,B86=$CD$1),0,1)))</f>
        <v/>
      </c>
      <c r="CD84" s="3">
        <f>IF($A84&gt;='FG1125way_Regular Symbol(2wild)'!E$16,"",IF(C84=0,"",IF(OR(C84=$BW$1,C85=$BW$1,C86=$BW$1,C84=$CD$1,C85=$CD$1,C86=$CD$1),0,1)))</f>
        <v>1</v>
      </c>
      <c r="CE84" s="3" t="str">
        <f>IF($A84&gt;='FG1125way_Regular Symbol(2wild)'!F$16,"",IF(D84=0,"",IF(OR(D84=$BW$1,D85=$BW$1,D86=$BW$1,D84=$CD$1,D85=$CD$1,D86=$CD$1,D87=$BW$1,D87=$CD$1,D88=$BW$1,D88=$CD$1),0,1)))</f>
        <v/>
      </c>
      <c r="CF84" s="3" t="str">
        <f>IF($A84&gt;='FG1125way_Regular Symbol(2wild)'!G$16,"",IF(E84=0,"",IF(OR(E84=$BW$1,E85=$BW$1,E86=$BW$1,E84=$CD$1,E85=$CD$1,E86=$CD$1,E87=$BW$1,E87=$CD$1,E88=$BW$1,E88=$CD$1),0,1)))</f>
        <v/>
      </c>
      <c r="CG84" s="3" t="str">
        <f>IF($A84&gt;='FG1125way_Regular Symbol(2wild)'!H$16,"",IF(F84=0,"",IF(OR(F84=$BW$1,F85=$BW$1,F86=$BW$1,F84=$CD$1,F85=$CD$1,F86=$CD$1,F87=$BW$1,F87=$CD$1,F88=$BW$1,F88=$CD$1),0,1)))</f>
        <v/>
      </c>
      <c r="CI84" s="3" t="str">
        <f>IF($A84&gt;='FG1125way_Regular Symbol(2wild)'!D$16,"",IF(B84=0,"",IF(OR(B84=$BW$1,B85=$BW$1,B86=$BW$1,B84=$CJ$1,B85=$CJ$1,B86=$CJ$1),0,1)))</f>
        <v/>
      </c>
      <c r="CJ84" s="3">
        <f>IF($A84&gt;='FG1125way_Regular Symbol(2wild)'!E$16,"",IF(C84=0,"",IF(OR(C84=$BW$1,C85=$BW$1,C86=$BW$1,C84=$CJ$1,C85=$CJ$1,C86=$CJ$1),0,1)))</f>
        <v>1</v>
      </c>
      <c r="CK84" s="3" t="str">
        <f>IF($A84&gt;='FG1125way_Regular Symbol(2wild)'!F$16,"",IF(D84=0,"",IF(OR(D84=$BW$1,D85=$BW$1,D86=$BW$1,D84=$CJ$1,D85=$CJ$1,D86=$CJ$1,D87=$BW$1,D87=$CJ$1,D88=$BW$1,D88=$CJ$1),0,1)))</f>
        <v/>
      </c>
      <c r="CL84" s="3" t="str">
        <f>IF($A84&gt;='FG1125way_Regular Symbol(2wild)'!G$16,"",IF(E84=0,"",IF(OR(E84=$BW$1,E85=$BW$1,E86=$BW$1,E84=$CJ$1,E85=$CJ$1,E86=$CJ$1,E87=$BW$1,E87=$CJ$1,E88=$BW$1,E88=$CJ$1),0,1)))</f>
        <v/>
      </c>
      <c r="CM84" s="3" t="str">
        <f>IF($A84&gt;='FG1125way_Regular Symbol(2wild)'!H$16,"",IF(F84=0,"",IF(OR(F84=$BW$1,F85=$BW$1,F86=$BW$1,F84=$CJ$1,F85=$CJ$1,F86=$CJ$1,F87=$BW$1,F87=$CJ$1,F88=$BW$1,F88=$CJ$1),0,1)))</f>
        <v/>
      </c>
      <c r="CO84" s="3" t="str">
        <f>IF($A84&gt;='FG1125way_Regular Symbol(2wild)'!D$16,"",IF(B84=0,"",IF(OR(B84=$BW$1,B85=$BW$1,B86=$BW$1,B84=$CP$1,B85=$CP$1,B86=$CP$1),0,1)))</f>
        <v/>
      </c>
      <c r="CP84" s="3">
        <f>IF($A84&gt;='FG1125way_Regular Symbol(2wild)'!E$16,"",IF(C84=0,"",IF(OR(C84=$BW$1,C85=$BW$1,C86=$BW$1,C84=$CP$1,C85=$CP$1,C86=$CP$1),0,1)))</f>
        <v>0</v>
      </c>
      <c r="CQ84" s="3" t="str">
        <f>IF($A84&gt;='FG1125way_Regular Symbol(2wild)'!F$16,"",IF(D84=0,"",IF(OR(D84=$BW$1,D85=$BW$1,D86=$BW$1,D84=$CP$1,D85=$CP$1,D86=$CP$1,D87=$BW$1,D87=$CP$1,D88=$BW$1,D88=$CP$1),0,1)))</f>
        <v/>
      </c>
      <c r="CR84" s="3" t="str">
        <f>IF($A84&gt;='FG1125way_Regular Symbol(2wild)'!G$16,"",IF(E84=0,"",IF(OR(E84=$BW$1,E85=$BW$1,E86=$BW$1,E84=$CP$1,E85=$CP$1,E86=$CP$1,E87=$BW$1,E87=$CP$1,E88=$BW$1,E88=$CP$1),0,1)))</f>
        <v/>
      </c>
      <c r="CS84" s="3" t="str">
        <f>IF($A84&gt;='FG1125way_Regular Symbol(2wild)'!H$16,"",IF(F84=0,"",IF(OR(F84=$BW$1,F85=$BW$1,F86=$BW$1,F84=$CP$1,F85=$CP$1,F86=$CP$1,F87=$BW$1,F87=$CP$1,F88=$BW$1,F88=$CP$1),0,1)))</f>
        <v/>
      </c>
      <c r="CU84" s="3" t="str">
        <f>IF($A84&gt;='FG1125way_Regular Symbol(2wild)'!D$16,"",IF(B84=0,"",IF(OR(B84=$BW$1,B85=$BW$1,B86=$BW$1,B84=$CV$1,B85=$CV$1,B86=$CV$1),0,1)))</f>
        <v/>
      </c>
      <c r="CV84" s="3">
        <f>IF($A84&gt;='FG1125way_Regular Symbol(2wild)'!E$16,"",IF(C84=0,"",IF(OR(C84=$BW$1,C85=$BW$1,C86=$BW$1,C84=$CV$1,C85=$CV$1,C86=$CV$1),0,1)))</f>
        <v>1</v>
      </c>
      <c r="CW84" s="3" t="str">
        <f>IF($A84&gt;='FG1125way_Regular Symbol(2wild)'!F$16,"",IF(D84=0,"",IF(OR(D84=$BW$1,D85=$BW$1,D86=$BW$1,D84=$CV$1,D85=$CV$1,D86=$CV$1,D87=$BW$1,D87=$CV$1,D88=$BW$1,D88=$CV$1),0,1)))</f>
        <v/>
      </c>
      <c r="CX84" s="3" t="str">
        <f>IF($A84&gt;='FG1125way_Regular Symbol(2wild)'!G$16,"",IF(E84=0,"",IF(OR(E84=$BW$1,E85=$BW$1,E86=$BW$1,E84=$CV$1,E85=$CV$1,E86=$CV$1,E87=$BW$1,E87=$CV$1,E88=$BW$1,E88=$CV$1),0,1)))</f>
        <v/>
      </c>
      <c r="CY84" s="3" t="str">
        <f>IF($A84&gt;='FG1125way_Regular Symbol(2wild)'!H$16,"",IF(F84=0,"",IF(OR(F84=$BW$1,F85=$BW$1,F86=$BW$1,F84=$CV$1,F85=$CV$1,F86=$CV$1,F87=$BW$1,F87=$CV$1,F88=$BW$1,F88=$CV$1),0,1)))</f>
        <v/>
      </c>
    </row>
    <row r="85" spans="1:103" s="316" customFormat="1" ht="16" thickBot="1">
      <c r="A85" s="337">
        <f>IF('FG_243way_Regular Symbol'!L84="","",'FG_243way_Regular Symbol'!L84)</f>
        <v>81</v>
      </c>
      <c r="B85" s="191" t="str">
        <f>IF('FG_576way_Regular Symbol(2wild)'!Q84="",
IF($A85-'FG_576way_Regular Symbol(2wild)'!D$16&gt;='FG_1125way_RegularＸ_W()'!B$2-1,"",VLOOKUP($A85-'FG_243way_Regular Symbol'!D$16,'FG_576way_Regular Symbol(2wild)'!$P$3:$U$99,'FG_1125way_RegularＸ_W()'!B$3+1,FALSE)),
'FG_576way_Regular Symbol(2wild)'!Q84)</f>
        <v/>
      </c>
      <c r="C85" s="191" t="str">
        <f>IF('FG_576way_Regular Symbol(2wild)'!R84="",
IF($A85-'FG_576way_Regular Symbol(2wild)'!E$16&gt;='FG_1125way_RegularＸ_W()'!C$2-1,"",VLOOKUP($A85-'FG_243way_Regular Symbol'!E$16,'FG_576way_Regular Symbol(2wild)'!$P$3:$U$99,'FG_1125way_RegularＸ_W()'!C$3+1,FALSE)),
'FG_576way_Regular Symbol(2wild)'!R84)</f>
        <v>A</v>
      </c>
      <c r="D85" s="191" t="str">
        <f>IF('FG_576way_Regular Symbol(2wild)'!S84="",
IF($A85-'FG_576way_Regular Symbol(2wild)'!F$16&gt;='FG_1125way_RegularＸ_W()'!D$2-1,"",VLOOKUP($A85-'FG_243way_Regular Symbol'!F$16,'FG_576way_Regular Symbol(2wild)'!$P$3:$U$99,'FG_1125way_RegularＸ_W()'!D$3+1,FALSE)),
'FG_576way_Regular Symbol(2wild)'!S84)</f>
        <v/>
      </c>
      <c r="E85" s="191" t="str">
        <f>IF('FG_576way_Regular Symbol(2wild)'!T84="",
IF($A85-'FG_576way_Regular Symbol(2wild)'!G$16&gt;='FG_1125way_RegularＸ_W()'!E$2-1,"",VLOOKUP($A85-'FG_243way_Regular Symbol'!G$16,'FG_576way_Regular Symbol(2wild)'!$P$3:$U$99,'FG_1125way_RegularＸ_W()'!E$3+1,FALSE)),
'FG_576way_Regular Symbol(2wild)'!T84)</f>
        <v/>
      </c>
      <c r="F85" s="191" t="str">
        <f>IF('FG_576way_Regular Symbol(2wild)'!U84="",
IF($A85-'FG_576way_Regular Symbol(2wild)'!H$16&gt;='FG_1125way_RegularＸ_W()'!F$2-1,"",VLOOKUP($A85-'FG_243way_Regular Symbol'!H$16,'FG_576way_Regular Symbol(2wild)'!$P$3:$U$99,'FG_1125way_RegularＸ_W()'!F$3+1,FALSE)),
'FG_576way_Regular Symbol(2wild)'!U84)</f>
        <v/>
      </c>
      <c r="N85" s="363">
        <f t="shared" si="2"/>
        <v>81</v>
      </c>
      <c r="O85" s="344" t="str">
        <f>IF($A85&gt;='FG1125way_Regular Symbol(2wild)'!D$16,"",IF(B85="","",IF(OR(B85=$O$1,B85=$P$1,B86=$O$1,B86=$P$1,B87=$O$1,B87=$P$1),0,1)))</f>
        <v/>
      </c>
      <c r="P85" s="344">
        <f>IF($A85&gt;='FG1125way_Regular Symbol(2wild)'!E$16,"",IF(C85="","",IF(OR(C85=$O$1,C85=$P$1,C86=$O$1,C86=$P$1,C87=$O$1,C87=$P$1),0,1)))</f>
        <v>1</v>
      </c>
      <c r="Q85" s="344" t="str">
        <f>IF($A85&gt;='FG1125way_Regular Symbol(2wild)'!F$16,"",IF(D85="","",IF(OR(D85=$O$1,D85=$P$1,D86=$O$1,D86=$P$1,D87=$O$1,D87=$P$1,D88=$O$1,D88=$P$1,D89=$O$1,D89=$P$1),0,1)))</f>
        <v/>
      </c>
      <c r="R85" s="344" t="str">
        <f>IF($A85&gt;='FG1125way_Regular Symbol(2wild)'!G$16,"",IF(E85="","",IF(OR(E85=$O$1,E85=$P$1,E86=$O$1,E86=$P$1,E87=$O$1,E87=$P$1,E88=$O$1,E88=$P$1,E89=$O$1,E89=$P$1),0,1)))</f>
        <v/>
      </c>
      <c r="S85" s="344" t="str">
        <f>IF($A85&gt;='FG1125way_Regular Symbol(2wild)'!H$16,"",IF(F85="","",IF(OR(F85=$O$1,F85=$P$1,F86=$O$1,F86=$P$1,F87=$O$1,F87=$P$1,F88=$O$1,F88=$P$1,F89=$O$1,F89=$P$1),0,1)))</f>
        <v/>
      </c>
      <c r="T85" s="224"/>
      <c r="U85" s="344" t="str">
        <f>IF($A85&gt;='FG1125way_Regular Symbol(2wild)'!D$16,"",IF(B85=0,"",IF(OR(B85=$U$1,B85=$V$1,B86=$U$1,B86=$V$1,B87=$U$1,B87=$V$1),0,1)))</f>
        <v/>
      </c>
      <c r="V85" s="344">
        <f>IF($A85&gt;='FG1125way_Regular Symbol(2wild)'!E$16,"",IF(C85=0,"",IF(OR(C85=$U$1,C85=$V$1,C86=$U$1,C86=$V$1,C87=$U$1,C87=$V$1),0,1)))</f>
        <v>0</v>
      </c>
      <c r="W85" s="3" t="str">
        <f>IF($A85&gt;='FG1125way_Regular Symbol(2wild)'!F$16,"",IF(D85=0,"",IF(OR(D85=$U$1,D85=$V$1,D86=$U$1,D86=$V$1,D87=$U$1,D87=$V$1,D88=$U$1,D88=$V$1,D89=$U$1,D89=$V$1),0,1)))</f>
        <v/>
      </c>
      <c r="X85" s="3" t="str">
        <f>IF($A85&gt;='FG1125way_Regular Symbol(2wild)'!G$16,"",IF(E85=0,"",IF(OR(E85=$U$1,E85=$V$1,E86=$U$1,E86=$V$1,E87=$U$1,E87=$V$1,E88=$U$1,E88=$V$1,E89=$U$1,E89=$V$1),0,1)))</f>
        <v/>
      </c>
      <c r="Y85" s="3" t="str">
        <f>IF($A85&gt;='FG1125way_Regular Symbol(2wild)'!H$16,"",IF(F85=0,"",IF(OR(F85=$U$1,F85=$V$1,F86=$U$1,F86=$V$1,F87=$U$1,F87=$V$1,F88=$U$1,F88=$V$1,F89=$U$1,F89=$V$1),0,1)))</f>
        <v/>
      </c>
      <c r="Z85" s="224"/>
      <c r="AA85" s="344" t="str">
        <f>IF($A85&gt;='FG1125way_Regular Symbol(2wild)'!D$16,"",IF(B85=0,"",IF(OR(B85=$AA$1,B85=$AB$1,B86=$AA$1,B86=$AB$1,B87=$AA$1,,B87=$AB$1),0,1)))</f>
        <v/>
      </c>
      <c r="AB85" s="344">
        <f>IF($A85&gt;='FG1125way_Regular Symbol(2wild)'!E$16,"",IF(C85=0,"",IF(OR(C85=$AA$1,C85=$AB$1,C86=$AA$1,C86=$AB$1,C87=$AA$1,,C87=$AB$1),0,1)))</f>
        <v>1</v>
      </c>
      <c r="AC85" s="3" t="str">
        <f>IF($A85&gt;='FG1125way_Regular Symbol(2wild)'!F$16,"",IF(D85=0,"",IF(OR(D85=$AA$1,D85=$AB$1,D86=$AA$1,D86=$AB$1,D87=$AA$1,D87=$AB$1,D88=$AA$1,D88=$AB$1,D89=$AA$1,D89=$AB$1),0,1)))</f>
        <v/>
      </c>
      <c r="AD85" s="3" t="str">
        <f>IF($A85&gt;='FG1125way_Regular Symbol(2wild)'!G$16,"",IF(E85=0,"",IF(OR(E85=$AA$1,E85=$AB$1,E86=$AA$1,E86=$AB$1,E87=$AA$1,E87=$AB$1,E88=$AA$1,E88=$AB$1,E89=$AA$1,E89=$AB$1),0,1)))</f>
        <v/>
      </c>
      <c r="AE85" s="3" t="str">
        <f>IF($A85&gt;='FG1125way_Regular Symbol(2wild)'!H$16,"",IF(F85=0,"",IF(OR(F85=$AA$1,F85=$AB$1,F86=$AA$1,F86=$AB$1,F87=$AA$1,F87=$AB$1,F88=$AA$1,F88=$AB$1,F89=$AA$1,F89=$AB$1),0,1)))</f>
        <v/>
      </c>
      <c r="AF85" s="224"/>
      <c r="AG85" s="344" t="str">
        <f>IF($A85&gt;='FG1125way_Regular Symbol(2wild)'!D$16,"",IF(B85=0,"",IF(OR(B85=$AG$1,B85=$AH$1,B86=$AG$1,B86=$AH$1,B87=$AG$1,B87=$AH$1),0,1)))</f>
        <v/>
      </c>
      <c r="AH85" s="344">
        <f>IF($A85&gt;='FG1125way_Regular Symbol(2wild)'!E$16,"",IF(C85=0,"",IF(OR(C85=$AG$1,C85=$AH$1,C86=$AG$1,C86=$AH$1,C87=$AG$1,C87=$AH$1),0,1)))</f>
        <v>1</v>
      </c>
      <c r="AI85" s="3" t="str">
        <f>IF($A85&gt;='FG1125way_Regular Symbol(2wild)'!F$16,"",IF(D85=0,"",IF(OR(D85=$AG$1,D85=$AH$1,D86=$AG$1,D86=$AH$1,D87=$AG$1,D87=$AH$1,D88=$AG$1,D88=$AH$1,D89=$AG$1,D89=$AH$1),0,1)))</f>
        <v/>
      </c>
      <c r="AJ85" s="3" t="str">
        <f>IF($A85&gt;='FG1125way_Regular Symbol(2wild)'!G$16,"",IF(E85=0,"",IF(OR(E85=$AG$1,E85=$AH$1,E86=$AG$1,E86=$AH$1,E87=$AG$1,E87=$AH$1,E88=$AG$1,E88=$AH$1,E89=$AG$1,E89=$AH$1),0,1)))</f>
        <v/>
      </c>
      <c r="AK85" s="3" t="str">
        <f>IF($A85&gt;='FG1125way_Regular Symbol(2wild)'!H$16,"",IF(F85=0,"",IF(OR(F85=$AG$1,F85=$AH$1,F86=$AG$1,F86=$AH$1,F87=$AG$1,F87=$AH$1,F88=$AG$1,F88=$AH$1,F89=$AG$1,F89=$AH$1),0,1)))</f>
        <v/>
      </c>
      <c r="AL85" s="224"/>
      <c r="AM85" s="344" t="str">
        <f>IF($A85&gt;='FG1125way_Regular Symbol(2wild)'!D$16,"",IF(B85=0,"",IF(OR(B85=$AM$1,B85=$AN$1,B86=$AM$1,B86=$AN$1,B87=$AM$1,B87=$AN$1),0,1)))</f>
        <v/>
      </c>
      <c r="AN85" s="344">
        <f>IF($A85&gt;='FG1125way_Regular Symbol(2wild)'!E$16,"",IF(C85=0,"",IF(OR(C85=$AM$1,C85=$AN$1,C86=$AM$1,C86=$AN$1,C87=$AM$1,C87=$AN$1),0,1)))</f>
        <v>1</v>
      </c>
      <c r="AO85" s="3" t="str">
        <f>IF($A85&gt;='FG1125way_Regular Symbol(2wild)'!F$16,"",IF(D85=0,"",IF(OR(D85=$AM$1,D85=$AN$1,D86=$AM$1,D86=$AN$1,D87=$AM$1,D87=$AN$1,D88=$AM$1,D88=$AN$1,D89=$AM$1,D89=$AN$1),0,1)))</f>
        <v/>
      </c>
      <c r="AP85" s="3" t="str">
        <f>IF($A85&gt;='FG1125way_Regular Symbol(2wild)'!G$16,"",IF(E85=0,"",IF(OR(E85=$AM$1,E85=$AN$1,E86=$AM$1,E86=$AN$1,E87=$AM$1,E87=$AN$1,E88=$AM$1,E88=$AN$1,E89=$AM$1,E89=$AN$1),0,1)))</f>
        <v/>
      </c>
      <c r="AQ85" s="3" t="str">
        <f>IF($A85&gt;='FG1125way_Regular Symbol(2wild)'!H$16,"",IF(F85=0,"",IF(OR(F85=$AM$1,F85=$AN$1,F86=$AM$1,F86=$AN$1,F87=$AM$1,F87=$AN$1,F88=$AM$1,F88=$AN$1,F89=$AM$1,F89=$AN$1),0,1)))</f>
        <v/>
      </c>
      <c r="AR85" s="224"/>
      <c r="AS85" s="344" t="str">
        <f>IF($A85&gt;='FG1125way_Regular Symbol(2wild)'!D$16,"",IF(B85=0,"",IF(OR(B85=$AM$1,B85=$AT$1,B86=$AM$1,B86=$AT$1,B87=$AM$1,B87=$AT$1),0,1)))</f>
        <v/>
      </c>
      <c r="AT85" s="344">
        <f>IF($A85&gt;='FG1125way_Regular Symbol(2wild)'!E$16,"",IF(C85=0,"",IF(OR(C85=$AM$1,C85=$AT$1,C86=$AM$1,C86=$AT$1,C87=$AM$1,C87=$AT$1),0,1)))</f>
        <v>1</v>
      </c>
      <c r="AU85" s="3" t="str">
        <f>IF($A85&gt;='FG1125way_Regular Symbol(2wild)'!F$16,"",IF(D85=0,"",IF(OR(D85=$AM$1,D85=$AT$1,D86=$AM$1,D86=$AT$1,D87=$AM$1,D87=$AT$1,D88=$AM$1,D88=$AT$1,D89=$AM$1,D89=$AT$1),0,1)))</f>
        <v/>
      </c>
      <c r="AV85" s="3" t="str">
        <f>IF($A85&gt;='FG1125way_Regular Symbol(2wild)'!G$16,"",IF(E85=0,"",IF(OR(E85=$AM$1,E85=$AT$1,E86=$AM$1,E86=$AT$1,E87=$AM$1,E87=$AT$1,E88=$AM$1,E88=$AT$1,E89=$AM$1,E89=$AT$1),0,1)))</f>
        <v/>
      </c>
      <c r="AW85" s="3" t="str">
        <f>IF($A85&gt;='FG1125way_Regular Symbol(2wild)'!H$16,"",IF(F85=0,"",IF(OR(F85=$AM$1,F85=$AT$1,F86=$AM$1,F86=$AT$1,F87=$AM$1,F87=$AT$1,F88=$AM$1,F88=$AT$1,F89=$AM$1,F89=$AT$1),0,1)))</f>
        <v/>
      </c>
      <c r="AX85" s="224"/>
      <c r="AY85" s="344" t="str">
        <f>IF($A85&gt;='FG1125way_Regular Symbol(2wild)'!D$16,"",IF(B85=0,"",IF(OR(B85=$AM$1,B85=$AZ$1,B86=$AM$1,B86=$AZ$1,B87=$AM$1,B87=$AZ$1),0,1)))</f>
        <v/>
      </c>
      <c r="AZ85" s="344">
        <f>IF($A85&gt;='FG1125way_Regular Symbol(2wild)'!E$16,"",IF(C85=0,"",IF(OR(C85=$AM$1,C85=$AZ$1,C86=$AM$1,C86=$AZ$1,C87=$AM$1,C87=$AZ$1),0,1)))</f>
        <v>1</v>
      </c>
      <c r="BA85" s="3" t="str">
        <f>IF($A85&gt;='FG1125way_Regular Symbol(2wild)'!F$16,"",IF(D85=0,"",IF(OR(D85=$AM$1,D85=$AZ$1,D86=$AM$1,D86=$AZ$1,D87=$AM$1,D87=$AZ$1,D88=$AM$1,D88=$AZ$1,D89=$AM$1,D89=$AZ$1),0,1)))</f>
        <v/>
      </c>
      <c r="BB85" s="3" t="str">
        <f>IF($A85&gt;='FG1125way_Regular Symbol(2wild)'!G$16,"",IF(E85=0,"",IF(OR(E85=$AM$1,E85=$AZ$1,E86=$AM$1,E86=$AZ$1,E87=$AM$1,E87=$AZ$1,E88=$AM$1,E88=$AZ$1,E89=$AM$1,E89=$AZ$1),0,1)))</f>
        <v/>
      </c>
      <c r="BC85" s="3" t="str">
        <f>IF($A85&gt;='FG1125way_Regular Symbol(2wild)'!H$16,"",IF(F85=0,"",IF(OR(F85=$AM$1,F85=$AZ$1,F86=$AM$1,F86=$AZ$1,F87=$AM$1,F87=$AZ$1,F88=$AM$1,F88=$AZ$1,F89=$AM$1,F89=$AZ$1),0,1)))</f>
        <v/>
      </c>
      <c r="BD85" s="224"/>
      <c r="BE85" s="344" t="str">
        <f>IF($A85&gt;='FG_576way_Regular Symbol(2wild)'!D$16,"",IF(B85=0,"",IF(OR(B85=$AM$1,B85=$BF$1,B86=$AM$1,B86=$BF$1,B87=$AM$1,B87=$BF$1),0,1)))</f>
        <v/>
      </c>
      <c r="BF85" s="344">
        <f>IF($A85&gt;='FG_576way_Regular Symbol(2wild)'!E$16,"",IF(C85=0,"",IF(OR(C85=$AM$1,C85=$BF$1,C86=$AM$1,C86=$BF$1,C87=$AM$1,C87=$BF$1),0,1)))</f>
        <v>1</v>
      </c>
      <c r="BG85" s="3" t="str">
        <f>IF($A85&gt;='FG_576way_Regular Symbol(2wild)'!F$16,"",IF(D85=0,"",IF(OR(D85=$AM$1,D85=$BF$1,D86=$AM$1,D86=$BF$1,D87=$AM$1,D87=$BF$1,D88=$AM$1,D88=$BF$1,D89=$AM$1,D89=$BF$1),0,1)))</f>
        <v/>
      </c>
      <c r="BH85" s="3" t="str">
        <f>IF($A85&gt;='FG_576way_Regular Symbol(2wild)'!G$16,"",IF(E85=0,"",IF(OR(E85=$AM$1,E85=$BF$1,E86=$AM$1,E86=$BF$1,E87=$AM$1,E87=$BF$1,E88=$AM$1,E88=$BF$1,E89=$AM$1,E89=$BF$1),0,1)))</f>
        <v/>
      </c>
      <c r="BI85" s="3" t="str">
        <f>IF($A85&gt;='FG_576way_Regular Symbol(2wild)'!H$16,"",IF(F85=0,"",IF(OR(F85=$AM$1,F85=$BF$1,F86=$AM$1,F86=$BF$1,F87=$AM$1,F87=$BF$1,F88=$AM$1,F88=$BF$1,F89=$AM$1,F89=$BF$1),0,1)))</f>
        <v/>
      </c>
      <c r="BJ85" s="224"/>
      <c r="BK85" s="344" t="str">
        <f>IF($A85&gt;='FG_576way_Regular Symbol(2wild)'!D$16,"",IF(B85=0,"",IF(OR(B85=$AM$1,B85=$BL$1,B86=$AM$1,B86=$BL$1,B87=$AM$1,B87=$BL$1),0,1)))</f>
        <v/>
      </c>
      <c r="BL85" s="344">
        <f>IF($A85&gt;='FG_576way_Regular Symbol(2wild)'!E$16,"",IF(C85=0,"",IF(OR(C85=$AM$1,C85=$BL$1,C86=$AM$1,C86=$BL$1,C87=$AM$1,C87=$BL$1),0,1)))</f>
        <v>1</v>
      </c>
      <c r="BM85" s="3" t="str">
        <f>IF($A85&gt;='FG_576way_Regular Symbol(2wild)'!F$16,"",IF(D85=0,"",IF(OR(D85=$AM$1,D85=$BL$1,D86=$AM$1,D86=$BL$1,D87=$AM$1,D87=$BL$1,D88=$AM$1,D88=$BL$1),0,1)))</f>
        <v/>
      </c>
      <c r="BN85" s="3" t="str">
        <f>IF($A85&gt;='FG_576way_Regular Symbol(2wild)'!G$16,"",IF(E85=0,"",IF(OR(E85=$AM$1,E85=$BL$1,E86=$AM$1,E86=$BL$1,E87=$AM$1,E87=$BL$1,E88=$AM$1,E88=$BL$1),0,1)))</f>
        <v/>
      </c>
      <c r="BO85" s="3" t="str">
        <f>IF($A85&gt;='FG_576way_Regular Symbol(2wild)'!H$16,"",IF(F85=0,"",IF(OR(F85=$AM$1,F85=$BL$1,F86=$AM$1,F86=$BL$1,F87=$AM$1,F87=$BL$1,F88=$AM$1,F88=$BL$1),0,1)))</f>
        <v/>
      </c>
      <c r="BP85" s="224"/>
      <c r="BQ85" s="3" t="str">
        <f>IF($A85&gt;='FG1125way_Regular Symbol(2wild)'!D$16,"",IF(B85=0,"",IF(OR(B85=$BQ$1,B85=$BR$1,B86=$BQ$1,B86=$BR$1,B87=$BQ$1,B87=$BR$1),0,1)))</f>
        <v/>
      </c>
      <c r="BR85" s="3">
        <f>IF($A85&gt;='FG1125way_Regular Symbol(2wild)'!E$16,"",IF(C85=0,"",IF(OR(C85=$BQ$1,C85=$BR$1,C86=$BQ$1,C86=$BR$1,C87=$BQ$1,C87=$BR$1),0,1)))</f>
        <v>0</v>
      </c>
      <c r="BS85" s="3" t="str">
        <f>IF($A85&gt;='FG1125way_Regular Symbol(2wild)'!F$16,"",IF(D85=0,"",IF(OR(D85=$BQ$1,D85=$BR$1,D86=$BQ$1,D86=$BR$1,D87=$BQ$1,D87=$BR$1,D88=$BQ$1,D88=$BR$1,D89=$BQ$1,D89=$BR$1),0,1)))</f>
        <v/>
      </c>
      <c r="BT85" s="3" t="str">
        <f>IF($A85&gt;='FG1125way_Regular Symbol(2wild)'!G$16,"",IF(E85=0,"",IF(OR(E85=$BQ$1,E85=$BR$1,E86=$BQ$1,E86=$BR$1,E87=$BQ$1,E87=$BR$1,E88=$BQ$1,E88=$BR$1,E89=$BQ$1,E89=$BR$1),0,1)))</f>
        <v/>
      </c>
      <c r="BU85" s="3" t="str">
        <f>IF($A85&gt;='FG1125way_Regular Symbol(2wild)'!H$16,"",IF(F85=0,"",IF(OR(F85=$BQ$1,F85=$BR$1,F86=$BQ$1,F86=$BR$1,F87=$BQ$1,F87=$BR$1,F88=$BQ$1,F88=$BR$1,F89=$BQ$1,F89=$BR$1),0,1)))</f>
        <v/>
      </c>
      <c r="BV85" s="224"/>
      <c r="BW85" s="3" t="str">
        <f>IF($A85&gt;='FG1125way_Regular Symbol(2wild)'!D$16,"",IF(B85=0,"",IF(OR(B85=$BW$1,B86=$BW$1,B87=$BW$1,B85=$BX$1,B86=$BX$1,B87=$BX$1),0,1)))</f>
        <v/>
      </c>
      <c r="BX85" s="3">
        <f>IF($A85&gt;='FG1125way_Regular Symbol(2wild)'!E$16,"",IF(C85=0,"",IF(OR(C85=$BW$1,C86=$BW$1,C87=$BW$1,C85=$BX$1,C86=$BX$1,C87=$BX$1),0,1)))</f>
        <v>0</v>
      </c>
      <c r="BY85" s="3" t="str">
        <f>IF($A85&gt;='FG1125way_Regular Symbol(2wild)'!F$16,"",IF(D85=0,"",IF(OR(D85=$BW$1,D86=$BW$1,D87=$BW$1,D85=$BX$1,D86=$BX$1,D87=$BX$1,D88=$BW$1,D88=$BX$1,D89=$BW$1,D89=$BX$1),0,1)))</f>
        <v/>
      </c>
      <c r="BZ85" s="3" t="str">
        <f>IF($A85&gt;='FG1125way_Regular Symbol(2wild)'!G$16,"",IF(E85=0,"",IF(OR(E85=$BW$1,E86=$BW$1,E87=$BW$1,E85=$BX$1,E86=$BX$1,E87=$BX$1,E88=$BW$1,E88=$BX$1,E89=$BW$1,E89=$BX$1),0,1)))</f>
        <v/>
      </c>
      <c r="CA85" s="3" t="str">
        <f>IF($A85&gt;='FG1125way_Regular Symbol(2wild)'!H$16,"",IF(F85=0,"",IF(OR(F85=$BW$1,F86=$BW$1,F87=$BW$1,F85=$BX$1,F86=$BX$1,F87=$BX$1,F88=$BW$1,F88=$BX$1,F89=$BW$1,F89=$BX$1),0,1)))</f>
        <v/>
      </c>
      <c r="CB85" s="224"/>
      <c r="CC85" s="3" t="str">
        <f>IF($A85&gt;='FG1125way_Regular Symbol(2wild)'!D$16,"",IF(B85=0,"",IF(OR(B85=$BW$1,B86=$BW$1,B87=$BW$1,B85=$CD$1,B86=$CD$1,B87=$CD$1),0,1)))</f>
        <v/>
      </c>
      <c r="CD85" s="3">
        <f>IF($A85&gt;='FG1125way_Regular Symbol(2wild)'!E$16,"",IF(C85=0,"",IF(OR(C85=$BW$1,C86=$BW$1,C87=$BW$1,C85=$CD$1,C86=$CD$1,C87=$CD$1),0,1)))</f>
        <v>1</v>
      </c>
      <c r="CE85" s="3" t="str">
        <f>IF($A85&gt;='FG1125way_Regular Symbol(2wild)'!F$16,"",IF(D85=0,"",IF(OR(D85=$BW$1,D86=$BW$1,D87=$BW$1,D85=$CD$1,D86=$CD$1,D87=$CD$1,D88=$BW$1,D88=$CD$1,D89=$BW$1,D89=$CD$1),0,1)))</f>
        <v/>
      </c>
      <c r="CF85" s="3" t="str">
        <f>IF($A85&gt;='FG1125way_Regular Symbol(2wild)'!G$16,"",IF(E85=0,"",IF(OR(E85=$BW$1,E86=$BW$1,E87=$BW$1,E85=$CD$1,E86=$CD$1,E87=$CD$1,E88=$BW$1,E88=$CD$1,E89=$BW$1,E89=$CD$1),0,1)))</f>
        <v/>
      </c>
      <c r="CG85" s="3" t="str">
        <f>IF($A85&gt;='FG1125way_Regular Symbol(2wild)'!H$16,"",IF(F85=0,"",IF(OR(F85=$BW$1,F86=$BW$1,F87=$BW$1,F85=$CD$1,F86=$CD$1,F87=$CD$1,F88=$BW$1,F88=$CD$1,F89=$BW$1,F89=$CD$1),0,1)))</f>
        <v/>
      </c>
      <c r="CH85" s="224"/>
      <c r="CI85" s="3" t="str">
        <f>IF($A85&gt;='FG1125way_Regular Symbol(2wild)'!D$16,"",IF(B85=0,"",IF(OR(B85=$BW$1,B86=$BW$1,B87=$BW$1,B85=$CJ$1,B86=$CJ$1,B87=$CJ$1),0,1)))</f>
        <v/>
      </c>
      <c r="CJ85" s="3">
        <f>IF($A85&gt;='FG1125way_Regular Symbol(2wild)'!E$16,"",IF(C85=0,"",IF(OR(C85=$BW$1,C86=$BW$1,C87=$BW$1,C85=$CJ$1,C86=$CJ$1,C87=$CJ$1),0,1)))</f>
        <v>1</v>
      </c>
      <c r="CK85" s="3" t="str">
        <f>IF($A85&gt;='FG1125way_Regular Symbol(2wild)'!F$16,"",IF(D85=0,"",IF(OR(D85=$BW$1,D86=$BW$1,D87=$BW$1,D85=$CJ$1,D86=$CJ$1,D87=$CJ$1,D88=$BW$1,D88=$CJ$1,D89=$BW$1,D89=$CJ$1),0,1)))</f>
        <v/>
      </c>
      <c r="CL85" s="3" t="str">
        <f>IF($A85&gt;='FG1125way_Regular Symbol(2wild)'!G$16,"",IF(E85=0,"",IF(OR(E85=$BW$1,E86=$BW$1,E87=$BW$1,E85=$CJ$1,E86=$CJ$1,E87=$CJ$1,E88=$BW$1,E88=$CJ$1,E89=$BW$1,E89=$CJ$1),0,1)))</f>
        <v/>
      </c>
      <c r="CM85" s="3" t="str">
        <f>IF($A85&gt;='FG1125way_Regular Symbol(2wild)'!H$16,"",IF(F85=0,"",IF(OR(F85=$BW$1,F86=$BW$1,F87=$BW$1,F85=$CJ$1,F86=$CJ$1,F87=$CJ$1,F88=$BW$1,F88=$CJ$1,F89=$BW$1,F89=$CJ$1),0,1)))</f>
        <v/>
      </c>
      <c r="CN85" s="224"/>
      <c r="CO85" s="3" t="str">
        <f>IF($A85&gt;='FG1125way_Regular Symbol(2wild)'!D$16,"",IF(B85=0,"",IF(OR(B85=$BW$1,B86=$BW$1,B87=$BW$1,B85=$CP$1,B86=$CP$1,B87=$CP$1),0,1)))</f>
        <v/>
      </c>
      <c r="CP85" s="3">
        <f>IF($A85&gt;='FG1125way_Regular Symbol(2wild)'!E$16,"",IF(C85=0,"",IF(OR(C85=$BW$1,C86=$BW$1,C87=$BW$1,C85=$CP$1,C86=$CP$1,C87=$CP$1),0,1)))</f>
        <v>1</v>
      </c>
      <c r="CQ85" s="3" t="str">
        <f>IF($A85&gt;='FG1125way_Regular Symbol(2wild)'!F$16,"",IF(D85=0,"",IF(OR(D85=$BW$1,D86=$BW$1,D87=$BW$1,D85=$CP$1,D86=$CP$1,D87=$CP$1,D88=$BW$1,D88=$CP$1,D89=$BW$1,D89=$CP$1),0,1)))</f>
        <v/>
      </c>
      <c r="CR85" s="3" t="str">
        <f>IF($A85&gt;='FG1125way_Regular Symbol(2wild)'!G$16,"",IF(E85=0,"",IF(OR(E85=$BW$1,E86=$BW$1,E87=$BW$1,E85=$CP$1,E86=$CP$1,E87=$CP$1,E88=$BW$1,E88=$CP$1,E89=$BW$1,E89=$CP$1),0,1)))</f>
        <v/>
      </c>
      <c r="CS85" s="3" t="str">
        <f>IF($A85&gt;='FG1125way_Regular Symbol(2wild)'!H$16,"",IF(F85=0,"",IF(OR(F85=$BW$1,F86=$BW$1,F87=$BW$1,F85=$CP$1,F86=$CP$1,F87=$CP$1,F88=$BW$1,F88=$CP$1,F89=$BW$1,F89=$CP$1),0,1)))</f>
        <v/>
      </c>
      <c r="CT85" s="224"/>
      <c r="CU85" s="3" t="str">
        <f>IF($A85&gt;='FG1125way_Regular Symbol(2wild)'!D$16,"",IF(B85=0,"",IF(OR(B85=$BW$1,B86=$BW$1,B87=$BW$1,B85=$CV$1,B86=$CV$1,B87=$CV$1),0,1)))</f>
        <v/>
      </c>
      <c r="CV85" s="3">
        <f>IF($A85&gt;='FG1125way_Regular Symbol(2wild)'!E$16,"",IF(C85=0,"",IF(OR(C85=$BW$1,C86=$BW$1,C87=$BW$1,C85=$CV$1,C86=$CV$1,C87=$CV$1),0,1)))</f>
        <v>1</v>
      </c>
      <c r="CW85" s="3" t="str">
        <f>IF($A85&gt;='FG1125way_Regular Symbol(2wild)'!F$16,"",IF(D85=0,"",IF(OR(D85=$BW$1,D86=$BW$1,D87=$BW$1,D85=$CV$1,D86=$CV$1,D87=$CV$1,D88=$BW$1,D88=$CV$1,D89=$BW$1,D89=$CV$1),0,1)))</f>
        <v/>
      </c>
      <c r="CX85" s="3" t="str">
        <f>IF($A85&gt;='FG1125way_Regular Symbol(2wild)'!G$16,"",IF(E85=0,"",IF(OR(E85=$BW$1,E86=$BW$1,E87=$BW$1,E85=$CV$1,E86=$CV$1,E87=$CV$1,E88=$BW$1,E88=$CV$1,E89=$BW$1,E89=$CV$1),0,1)))</f>
        <v/>
      </c>
      <c r="CY85" s="3" t="str">
        <f>IF($A85&gt;='FG1125way_Regular Symbol(2wild)'!H$16,"",IF(F85=0,"",IF(OR(F85=$BW$1,F86=$BW$1,F87=$BW$1,F85=$CV$1,F86=$CV$1,F87=$CV$1,F88=$BW$1,F88=$CV$1,F89=$BW$1,F89=$CV$1),0,1)))</f>
        <v/>
      </c>
    </row>
    <row r="86" spans="1:103">
      <c r="A86" s="337">
        <f>IF('FG_243way_Regular Symbol'!L85="","",'FG_243way_Regular Symbol'!L85)</f>
        <v>82</v>
      </c>
      <c r="B86" s="191" t="str">
        <f>IF('FG_576way_Regular Symbol(2wild)'!Q85="",
IF($A86-'FG_576way_Regular Symbol(2wild)'!D$16&gt;='FG_1125way_RegularＸ_W()'!B$2-1,"",VLOOKUP($A86-'FG_243way_Regular Symbol'!D$16,'FG_576way_Regular Symbol(2wild)'!$P$3:$U$99,'FG_1125way_RegularＸ_W()'!B$3+1,FALSE)),
'FG_576way_Regular Symbol(2wild)'!Q85)</f>
        <v/>
      </c>
      <c r="C86" s="191" t="str">
        <f>IF('FG_576way_Regular Symbol(2wild)'!R85="",
IF($A86-'FG_576way_Regular Symbol(2wild)'!E$16&gt;='FG_1125way_RegularＸ_W()'!C$2-1,"",VLOOKUP($A86-'FG_243way_Regular Symbol'!E$16,'FG_576way_Regular Symbol(2wild)'!$P$3:$U$99,'FG_1125way_RegularＸ_W()'!C$3+1,FALSE)),
'FG_576way_Regular Symbol(2wild)'!R85)</f>
        <v>M2</v>
      </c>
      <c r="D86" s="191" t="str">
        <f>IF('FG_576way_Regular Symbol(2wild)'!S85="",
IF($A86-'FG_576way_Regular Symbol(2wild)'!F$16&gt;='FG_1125way_RegularＸ_W()'!D$2-1,"",VLOOKUP($A86-'FG_243way_Regular Symbol'!F$16,'FG_576way_Regular Symbol(2wild)'!$P$3:$U$99,'FG_1125way_RegularＸ_W()'!D$3+1,FALSE)),
'FG_576way_Regular Symbol(2wild)'!S85)</f>
        <v/>
      </c>
      <c r="E86" s="191" t="str">
        <f>IF('FG_576way_Regular Symbol(2wild)'!T85="",
IF($A86-'FG_576way_Regular Symbol(2wild)'!G$16&gt;='FG_1125way_RegularＸ_W()'!E$2-1,"",VLOOKUP($A86-'FG_243way_Regular Symbol'!G$16,'FG_576way_Regular Symbol(2wild)'!$P$3:$U$99,'FG_1125way_RegularＸ_W()'!E$3+1,FALSE)),
'FG_576way_Regular Symbol(2wild)'!T85)</f>
        <v/>
      </c>
      <c r="F86" s="191" t="str">
        <f>IF('FG_576way_Regular Symbol(2wild)'!U85="",
IF($A86-'FG_576way_Regular Symbol(2wild)'!H$16&gt;='FG_1125way_RegularＸ_W()'!F$2-1,"",VLOOKUP($A86-'FG_243way_Regular Symbol'!H$16,'FG_576way_Regular Symbol(2wild)'!$P$3:$U$99,'FG_1125way_RegularＸ_W()'!F$3+1,FALSE)),
'FG_576way_Regular Symbol(2wild)'!U85)</f>
        <v/>
      </c>
      <c r="N86" s="363">
        <f t="shared" si="2"/>
        <v>82</v>
      </c>
      <c r="O86" s="344" t="str">
        <f>IF($A86&gt;='FG1125way_Regular Symbol(2wild)'!D$16,"",IF(B86="","",IF(OR(B86=$O$1,B86=$P$1,B87=$O$1,B87=$P$1,B88=$O$1,B88=$P$1),0,1)))</f>
        <v/>
      </c>
      <c r="P86" s="344" t="str">
        <f>IF($A86&gt;='FG1125way_Regular Symbol(2wild)'!E$16,"",IF(C86="","",IF(OR(C86=$O$1,C86=$P$1,C87=$O$1,C87=$P$1,C88=$O$1,C88=$P$1),0,1)))</f>
        <v/>
      </c>
      <c r="Q86" s="344" t="str">
        <f>IF($A86&gt;='FG1125way_Regular Symbol(2wild)'!F$16,"",IF(D86="","",IF(OR(D86=$O$1,D86=$P$1,D87=$O$1,D87=$P$1,D88=$O$1,D88=$P$1,D89=$O$1,D89=$P$1,D90=$O$1,D90=$P$1),0,1)))</f>
        <v/>
      </c>
      <c r="R86" s="344" t="str">
        <f>IF($A86&gt;='FG1125way_Regular Symbol(2wild)'!G$16,"",IF(E86="","",IF(OR(E86=$O$1,E86=$P$1,E87=$O$1,E87=$P$1,E88=$O$1,E88=$P$1,E89=$O$1,E89=$P$1,E90=$O$1,E90=$P$1),0,1)))</f>
        <v/>
      </c>
      <c r="S86" s="344" t="str">
        <f>IF($A86&gt;='FG1125way_Regular Symbol(2wild)'!H$16,"",IF(F86="","",IF(OR(F86=$O$1,F86=$P$1,F87=$O$1,F87=$P$1,F88=$O$1,F88=$P$1,F89=$O$1,F89=$P$1,F90=$O$1,F90=$P$1),0,1)))</f>
        <v/>
      </c>
      <c r="U86" s="344" t="str">
        <f>IF($A86&gt;='FG1125way_Regular Symbol(2wild)'!D$16,"",IF(B86=0,"",IF(OR(B86=$U$1,B86=$V$1,B87=$U$1,B87=$V$1,B88=$U$1,B88=$V$1),0,1)))</f>
        <v/>
      </c>
      <c r="V86" s="344" t="str">
        <f>IF($A86&gt;='FG1125way_Regular Symbol(2wild)'!E$16,"",IF(C86=0,"",IF(OR(C86=$U$1,C86=$V$1,C87=$U$1,C87=$V$1,C88=$U$1,C88=$V$1),0,1)))</f>
        <v/>
      </c>
      <c r="W86" s="3" t="str">
        <f>IF($A86&gt;='FG1125way_Regular Symbol(2wild)'!F$16,"",IF(D86=0,"",IF(OR(D86=$U$1,D86=$V$1,D87=$U$1,D87=$V$1,D88=$U$1,D88=$V$1,D89=$U$1,D89=$V$1,D90=$U$1,D90=$V$1),0,1)))</f>
        <v/>
      </c>
      <c r="X86" s="3" t="str">
        <f>IF($A86&gt;='FG1125way_Regular Symbol(2wild)'!G$16,"",IF(E86=0,"",IF(OR(E86=$U$1,E86=$V$1,E87=$U$1,E87=$V$1,E88=$U$1,E88=$V$1,E89=$U$1,E89=$V$1,E90=$U$1,E90=$V$1),0,1)))</f>
        <v/>
      </c>
      <c r="Y86" s="3" t="str">
        <f>IF($A86&gt;='FG1125way_Regular Symbol(2wild)'!H$16,"",IF(F86=0,"",IF(OR(F86=$U$1,F86=$V$1,F87=$U$1,F87=$V$1,F88=$U$1,F88=$V$1,F89=$U$1,F89=$V$1,F90=$U$1,F90=$V$1),0,1)))</f>
        <v/>
      </c>
      <c r="AA86" s="344" t="str">
        <f>IF($A86&gt;='FG1125way_Regular Symbol(2wild)'!D$16,"",IF(B86=0,"",IF(OR(B86=$AA$1,B86=$AB$1,B87=$AA$1,B87=$AB$1,B88=$AA$1,,B88=$AB$1),0,1)))</f>
        <v/>
      </c>
      <c r="AB86" s="344" t="str">
        <f>IF($A86&gt;='FG1125way_Regular Symbol(2wild)'!E$16,"",IF(C86=0,"",IF(OR(C86=$AA$1,C86=$AB$1,C87=$AA$1,C87=$AB$1,C88=$AA$1,,C88=$AB$1),0,1)))</f>
        <v/>
      </c>
      <c r="AC86" s="3" t="str">
        <f>IF($A86&gt;='FG1125way_Regular Symbol(2wild)'!F$16,"",IF(D86=0,"",IF(OR(D86=$AA$1,D86=$AB$1,D87=$AA$1,D87=$AB$1,D88=$AA$1,D88=$AB$1,D89=$AA$1,D89=$AB$1,D90=$AA$1,D90=$AB$1),0,1)))</f>
        <v/>
      </c>
      <c r="AD86" s="3" t="str">
        <f>IF($A86&gt;='FG1125way_Regular Symbol(2wild)'!G$16,"",IF(E86=0,"",IF(OR(E86=$AA$1,E86=$AB$1,E87=$AA$1,E87=$AB$1,E88=$AA$1,E88=$AB$1,E89=$AA$1,E89=$AB$1,E90=$AA$1,E90=$AB$1),0,1)))</f>
        <v/>
      </c>
      <c r="AE86" s="3" t="str">
        <f>IF($A86&gt;='FG1125way_Regular Symbol(2wild)'!H$16,"",IF(F86=0,"",IF(OR(F86=$AA$1,F86=$AB$1,F87=$AA$1,F87=$AB$1,F88=$AA$1,F88=$AB$1,F89=$AA$1,F89=$AB$1,F90=$AA$1,F90=$AB$1),0,1)))</f>
        <v/>
      </c>
      <c r="AG86" s="344" t="str">
        <f>IF($A86&gt;='FG1125way_Regular Symbol(2wild)'!D$16,"",IF(B86=0,"",IF(OR(B86=$AG$1,B86=$AH$1,B87=$AG$1,B87=$AH$1,B88=$AG$1,B88=$AH$1),0,1)))</f>
        <v/>
      </c>
      <c r="AH86" s="344" t="str">
        <f>IF($A86&gt;='FG1125way_Regular Symbol(2wild)'!E$16,"",IF(C86=0,"",IF(OR(C86=$AG$1,C86=$AH$1,C87=$AG$1,C87=$AH$1,C88=$AG$1,C88=$AH$1),0,1)))</f>
        <v/>
      </c>
      <c r="AI86" s="3" t="str">
        <f>IF($A86&gt;='FG1125way_Regular Symbol(2wild)'!F$16,"",IF(D86=0,"",IF(OR(D86=$AG$1,D86=$AH$1,D87=$AG$1,D87=$AH$1,D88=$AG$1,D88=$AH$1,D89=$AG$1,D89=$AH$1,D90=$AG$1,D90=$AH$1),0,1)))</f>
        <v/>
      </c>
      <c r="AJ86" s="3" t="str">
        <f>IF($A86&gt;='FG1125way_Regular Symbol(2wild)'!G$16,"",IF(E86=0,"",IF(OR(E86=$AG$1,E86=$AH$1,E87=$AG$1,E87=$AH$1,E88=$AG$1,E88=$AH$1,E89=$AG$1,E89=$AH$1,E90=$AG$1,E90=$AH$1),0,1)))</f>
        <v/>
      </c>
      <c r="AK86" s="3" t="str">
        <f>IF($A86&gt;='FG1125way_Regular Symbol(2wild)'!H$16,"",IF(F86=0,"",IF(OR(F86=$AG$1,F86=$AH$1,F87=$AG$1,F87=$AH$1,F88=$AG$1,F88=$AH$1,F89=$AG$1,F89=$AH$1,F90=$AG$1,F90=$AH$1),0,1)))</f>
        <v/>
      </c>
      <c r="AM86" s="344" t="str">
        <f>IF($A86&gt;='FG1125way_Regular Symbol(2wild)'!D$16,"",IF(B86=0,"",IF(OR(B86=$AM$1,B86=$AN$1,B87=$AM$1,B87=$AN$1,B88=$AM$1,B88=$AN$1),0,1)))</f>
        <v/>
      </c>
      <c r="AN86" s="344" t="str">
        <f>IF($A86&gt;='FG1125way_Regular Symbol(2wild)'!E$16,"",IF(C86=0,"",IF(OR(C86=$AM$1,C86=$AN$1,C87=$AM$1,C87=$AN$1,C88=$AM$1,C88=$AN$1),0,1)))</f>
        <v/>
      </c>
      <c r="AO86" s="3" t="str">
        <f>IF($A86&gt;='FG1125way_Regular Symbol(2wild)'!F$16,"",IF(D86=0,"",IF(OR(D86=$AM$1,D86=$AN$1,D87=$AM$1,D87=$AN$1,D88=$AM$1,D88=$AN$1,D89=$AM$1,D89=$AN$1,D90=$AM$1,D90=$AN$1),0,1)))</f>
        <v/>
      </c>
      <c r="AP86" s="3" t="str">
        <f>IF($A86&gt;='FG1125way_Regular Symbol(2wild)'!G$16,"",IF(E86=0,"",IF(OR(E86=$AM$1,E86=$AN$1,E87=$AM$1,E87=$AN$1,E88=$AM$1,E88=$AN$1,E89=$AM$1,E89=$AN$1,E90=$AM$1,E90=$AN$1),0,1)))</f>
        <v/>
      </c>
      <c r="AQ86" s="3" t="str">
        <f>IF($A86&gt;='FG1125way_Regular Symbol(2wild)'!H$16,"",IF(F86=0,"",IF(OR(F86=$AM$1,F86=$AN$1,F87=$AM$1,F87=$AN$1,F88=$AM$1,F88=$AN$1,F89=$AM$1,F89=$AN$1,F90=$AM$1,F90=$AN$1),0,1)))</f>
        <v/>
      </c>
      <c r="AS86" s="344" t="str">
        <f>IF($A86&gt;='FG1125way_Regular Symbol(2wild)'!D$16,"",IF(B86=0,"",IF(OR(B86=$AM$1,B86=$AT$1,B87=$AM$1,B87=$AT$1,B88=$AM$1,B88=$AT$1),0,1)))</f>
        <v/>
      </c>
      <c r="AT86" s="344" t="str">
        <f>IF($A86&gt;='FG1125way_Regular Symbol(2wild)'!E$16,"",IF(C86=0,"",IF(OR(C86=$AM$1,C86=$AT$1,C87=$AM$1,C87=$AT$1,C88=$AM$1,C88=$AT$1),0,1)))</f>
        <v/>
      </c>
      <c r="AU86" s="3" t="str">
        <f>IF($A86&gt;='FG1125way_Regular Symbol(2wild)'!F$16,"",IF(D86=0,"",IF(OR(D86=$AM$1,D86=$AT$1,D87=$AM$1,D87=$AT$1,D88=$AM$1,D88=$AT$1,D89=$AM$1,D89=$AT$1,D90=$AM$1,D90=$AT$1),0,1)))</f>
        <v/>
      </c>
      <c r="AV86" s="3" t="str">
        <f>IF($A86&gt;='FG1125way_Regular Symbol(2wild)'!G$16,"",IF(E86=0,"",IF(OR(E86=$AM$1,E86=$AT$1,E87=$AM$1,E87=$AT$1,E88=$AM$1,E88=$AT$1,E89=$AM$1,E89=$AT$1,E90=$AM$1,E90=$AT$1),0,1)))</f>
        <v/>
      </c>
      <c r="AW86" s="3" t="str">
        <f>IF($A86&gt;='FG1125way_Regular Symbol(2wild)'!H$16,"",IF(F86=0,"",IF(OR(F86=$AM$1,F86=$AT$1,F87=$AM$1,F87=$AT$1,F88=$AM$1,F88=$AT$1,F89=$AM$1,F89=$AT$1,F90=$AM$1,F90=$AT$1),0,1)))</f>
        <v/>
      </c>
      <c r="AY86" s="344" t="str">
        <f>IF($A86&gt;='FG1125way_Regular Symbol(2wild)'!D$16,"",IF(B86=0,"",IF(OR(B86=$AM$1,B86=$AZ$1,B87=$AM$1,B87=$AZ$1,B88=$AM$1,B88=$AZ$1),0,1)))</f>
        <v/>
      </c>
      <c r="AZ86" s="344" t="str">
        <f>IF($A86&gt;='FG1125way_Regular Symbol(2wild)'!E$16,"",IF(C86=0,"",IF(OR(C86=$AM$1,C86=$AZ$1,C87=$AM$1,C87=$AZ$1,C88=$AM$1,C88=$AZ$1),0,1)))</f>
        <v/>
      </c>
      <c r="BA86" s="3" t="str">
        <f>IF($A86&gt;='FG1125way_Regular Symbol(2wild)'!F$16,"",IF(D86=0,"",IF(OR(D86=$AM$1,D86=$AZ$1,D87=$AM$1,D87=$AZ$1,D88=$AM$1,D88=$AZ$1,D89=$AM$1,D89=$AZ$1,D90=$AM$1,D90=$AZ$1),0,1)))</f>
        <v/>
      </c>
      <c r="BB86" s="3" t="str">
        <f>IF($A86&gt;='FG1125way_Regular Symbol(2wild)'!G$16,"",IF(E86=0,"",IF(OR(E86=$AM$1,E86=$AZ$1,E87=$AM$1,E87=$AZ$1,E88=$AM$1,E88=$AZ$1,E89=$AM$1,E89=$AZ$1,E90=$AM$1,E90=$AZ$1),0,1)))</f>
        <v/>
      </c>
      <c r="BC86" s="3" t="str">
        <f>IF($A86&gt;='FG1125way_Regular Symbol(2wild)'!H$16,"",IF(F86=0,"",IF(OR(F86=$AM$1,F86=$AZ$1,F87=$AM$1,F87=$AZ$1,F88=$AM$1,F88=$AZ$1,F89=$AM$1,F89=$AZ$1,F90=$AM$1,F90=$AZ$1),0,1)))</f>
        <v/>
      </c>
      <c r="BE86" s="344" t="str">
        <f>IF($A86&gt;='FG_576way_Regular Symbol(2wild)'!D$16,"",IF(B86=0,"",IF(OR(B86=$AM$1,B86=$BF$1,B87=$AM$1,B87=$BF$1,B88=$AM$1,B88=$BF$1),0,1)))</f>
        <v/>
      </c>
      <c r="BF86" s="344" t="str">
        <f>IF($A86&gt;='FG_576way_Regular Symbol(2wild)'!E$16,"",IF(C86=0,"",IF(OR(C86=$AM$1,C86=$BF$1,C87=$AM$1,C87=$BF$1,C88=$AM$1,C88=$BF$1),0,1)))</f>
        <v/>
      </c>
      <c r="BG86" s="3" t="str">
        <f>IF($A86&gt;='FG_576way_Regular Symbol(2wild)'!F$16,"",IF(D86=0,"",IF(OR(D86=$AM$1,D86=$BF$1,D87=$AM$1,D87=$BF$1,D88=$AM$1,D88=$BF$1,D89=$AM$1,D89=$BF$1,D90=$AM$1,D90=$BF$1),0,1)))</f>
        <v/>
      </c>
      <c r="BH86" s="3" t="str">
        <f>IF($A86&gt;='FG_576way_Regular Symbol(2wild)'!G$16,"",IF(E86=0,"",IF(OR(E86=$AM$1,E86=$BF$1,E87=$AM$1,E87=$BF$1,E88=$AM$1,E88=$BF$1,E89=$AM$1,E89=$BF$1,E90=$AM$1,E90=$BF$1),0,1)))</f>
        <v/>
      </c>
      <c r="BI86" s="3" t="str">
        <f>IF($A86&gt;='FG_576way_Regular Symbol(2wild)'!H$16,"",IF(F86=0,"",IF(OR(F86=$AM$1,F86=$BF$1,F87=$AM$1,F87=$BF$1,F88=$AM$1,F88=$BF$1,F89=$AM$1,F89=$BF$1,F90=$AM$1,F90=$BF$1),0,1)))</f>
        <v/>
      </c>
      <c r="BK86" s="344" t="str">
        <f>IF($A86&gt;='FG_576way_Regular Symbol(2wild)'!D$16,"",IF(B86=0,"",IF(OR(B86=$AM$1,B86=$BL$1,B87=$AM$1,B87=$BL$1,B88=$AM$1,B88=$BL$1),0,1)))</f>
        <v/>
      </c>
      <c r="BL86" s="344" t="str">
        <f>IF($A86&gt;='FG_576way_Regular Symbol(2wild)'!E$16,"",IF(C86=0,"",IF(OR(C86=$AM$1,C86=$BL$1,C87=$AM$1,C87=$BL$1,C88=$AM$1,C88=$BL$1),0,1)))</f>
        <v/>
      </c>
      <c r="BM86" s="3" t="str">
        <f>IF($A86&gt;='FG_576way_Regular Symbol(2wild)'!F$16,"",IF(D86=0,"",IF(OR(D86=$AM$1,D86=$BL$1,D87=$AM$1,D87=$BL$1,D88=$AM$1,D88=$BL$1,D89=$AM$1,D89=$BL$1),0,1)))</f>
        <v/>
      </c>
      <c r="BN86" s="3" t="str">
        <f>IF($A86&gt;='FG_576way_Regular Symbol(2wild)'!G$16,"",IF(E86=0,"",IF(OR(E86=$AM$1,E86=$BL$1,E87=$AM$1,E87=$BL$1,E88=$AM$1,E88=$BL$1,E89=$AM$1,E89=$BL$1),0,1)))</f>
        <v/>
      </c>
      <c r="BO86" s="3" t="str">
        <f>IF($A86&gt;='FG_576way_Regular Symbol(2wild)'!H$16,"",IF(F86=0,"",IF(OR(F86=$AM$1,F86=$BL$1,F87=$AM$1,F87=$BL$1,F88=$AM$1,F88=$BL$1,F89=$AM$1,F89=$BL$1),0,1)))</f>
        <v/>
      </c>
      <c r="BQ86" s="3" t="str">
        <f>IF($A86&gt;='FG1125way_Regular Symbol(2wild)'!D$16,"",IF(B86=0,"",IF(OR(B86=$BQ$1,B86=$BR$1,B87=$BQ$1,B87=$BR$1,B88=$BQ$1,B88=$BR$1),0,1)))</f>
        <v/>
      </c>
      <c r="BR86" s="3" t="str">
        <f>IF($A86&gt;='FG1125way_Regular Symbol(2wild)'!E$16,"",IF(C86=0,"",IF(OR(C86=$BQ$1,C86=$BR$1,C87=$BQ$1,C87=$BR$1,C88=$BQ$1,C88=$BR$1),0,1)))</f>
        <v/>
      </c>
      <c r="BS86" s="3" t="str">
        <f>IF($A86&gt;='FG1125way_Regular Symbol(2wild)'!F$16,"",IF(D86=0,"",IF(OR(D86=$BQ$1,D86=$BR$1,D87=$BQ$1,D87=$BR$1,D88=$BQ$1,D88=$BR$1,D89=$BQ$1,D89=$BR$1,D90=$BQ$1,D90=$BR$1),0,1)))</f>
        <v/>
      </c>
      <c r="BT86" s="3" t="str">
        <f>IF($A86&gt;='FG1125way_Regular Symbol(2wild)'!G$16,"",IF(E86=0,"",IF(OR(E86=$BQ$1,E86=$BR$1,E87=$BQ$1,E87=$BR$1,E88=$BQ$1,E88=$BR$1,E89=$BQ$1,E89=$BR$1,E90=$BQ$1,E90=$BR$1),0,1)))</f>
        <v/>
      </c>
      <c r="BU86" s="3" t="str">
        <f>IF($A86&gt;='FG1125way_Regular Symbol(2wild)'!H$16,"",IF(F86=0,"",IF(OR(F86=$BQ$1,F86=$BR$1,F87=$BQ$1,F87=$BR$1,F88=$BQ$1,F88=$BR$1,F89=$BQ$1,F89=$BR$1,F90=$BQ$1,F90=$BR$1),0,1)))</f>
        <v/>
      </c>
      <c r="BW86" s="3" t="str">
        <f>IF($A86&gt;='FG1125way_Regular Symbol(2wild)'!D$16,"",IF(B86=0,"",IF(OR(B86=$BW$1,B87=$BW$1,B88=$BW$1,B86=$BX$1,B87=$BX$1,B88=$BX$1),0,1)))</f>
        <v/>
      </c>
      <c r="BX86" s="3" t="str">
        <f>IF($A86&gt;='FG1125way_Regular Symbol(2wild)'!E$16,"",IF(C86=0,"",IF(OR(C86=$BW$1,C87=$BW$1,C88=$BW$1,C86=$BX$1,C87=$BX$1,C88=$BX$1),0,1)))</f>
        <v/>
      </c>
      <c r="BY86" s="3" t="str">
        <f>IF($A86&gt;='FG1125way_Regular Symbol(2wild)'!F$16,"",IF(D86=0,"",IF(OR(D86=$BW$1,D87=$BW$1,D88=$BW$1,D86=$BX$1,D87=$BX$1,D88=$BX$1,D89=$BW$1,D89=$BX$1,D90=$BW$1,D90=$BX$1),0,1)))</f>
        <v/>
      </c>
      <c r="BZ86" s="3" t="str">
        <f>IF($A86&gt;='FG1125way_Regular Symbol(2wild)'!G$16,"",IF(E86=0,"",IF(OR(E86=$BW$1,E87=$BW$1,E88=$BW$1,E86=$BX$1,E87=$BX$1,E88=$BX$1,E89=$BW$1,E89=$BX$1,E90=$BW$1,E90=$BX$1),0,1)))</f>
        <v/>
      </c>
      <c r="CA86" s="3" t="str">
        <f>IF($A86&gt;='FG1125way_Regular Symbol(2wild)'!H$16,"",IF(F86=0,"",IF(OR(F86=$BW$1,F87=$BW$1,F88=$BW$1,F86=$BX$1,F87=$BX$1,F88=$BX$1,F89=$BW$1,F89=$BX$1,F90=$BW$1,F90=$BX$1),0,1)))</f>
        <v/>
      </c>
      <c r="CC86" s="3" t="str">
        <f>IF($A86&gt;='FG1125way_Regular Symbol(2wild)'!D$16,"",IF(B86=0,"",IF(OR(B86=$BW$1,B87=$BW$1,B88=$BW$1,B86=$CD$1,B87=$CD$1,B88=$CD$1),0,1)))</f>
        <v/>
      </c>
      <c r="CD86" s="3" t="str">
        <f>IF($A86&gt;='FG1125way_Regular Symbol(2wild)'!E$16,"",IF(C86=0,"",IF(OR(C86=$BW$1,C87=$BW$1,C88=$BW$1,C86=$CD$1,C87=$CD$1,C88=$CD$1),0,1)))</f>
        <v/>
      </c>
      <c r="CE86" s="3" t="str">
        <f>IF($A86&gt;='FG1125way_Regular Symbol(2wild)'!F$16,"",IF(D86=0,"",IF(OR(D86=$BW$1,D87=$BW$1,D88=$BW$1,D86=$CD$1,D87=$CD$1,D88=$CD$1,D89=$BW$1,D89=$CD$1,D90=$BW$1,D90=$CD$1),0,1)))</f>
        <v/>
      </c>
      <c r="CF86" s="3" t="str">
        <f>IF($A86&gt;='FG1125way_Regular Symbol(2wild)'!G$16,"",IF(E86=0,"",IF(OR(E86=$BW$1,E87=$BW$1,E88=$BW$1,E86=$CD$1,E87=$CD$1,E88=$CD$1,E89=$BW$1,E89=$CD$1,E90=$BW$1,E90=$CD$1),0,1)))</f>
        <v/>
      </c>
      <c r="CG86" s="3" t="str">
        <f>IF($A86&gt;='FG1125way_Regular Symbol(2wild)'!H$16,"",IF(F86=0,"",IF(OR(F86=$BW$1,F87=$BW$1,F88=$BW$1,F86=$CD$1,F87=$CD$1,F88=$CD$1,F89=$BW$1,F89=$CD$1,F90=$BW$1,F90=$CD$1),0,1)))</f>
        <v/>
      </c>
      <c r="CI86" s="3" t="str">
        <f>IF($A86&gt;='FG1125way_Regular Symbol(2wild)'!D$16,"",IF(B86=0,"",IF(OR(B86=$BW$1,B87=$BW$1,B88=$BW$1,B86=$CJ$1,B87=$CJ$1,B88=$CJ$1),0,1)))</f>
        <v/>
      </c>
      <c r="CJ86" s="3" t="str">
        <f>IF($A86&gt;='FG1125way_Regular Symbol(2wild)'!E$16,"",IF(C86=0,"",IF(OR(C86=$BW$1,C87=$BW$1,C88=$BW$1,C86=$CJ$1,C87=$CJ$1,C88=$CJ$1),0,1)))</f>
        <v/>
      </c>
      <c r="CK86" s="3" t="str">
        <f>IF($A86&gt;='FG1125way_Regular Symbol(2wild)'!F$16,"",IF(D86=0,"",IF(OR(D86=$BW$1,D87=$BW$1,D88=$BW$1,D86=$CJ$1,D87=$CJ$1,D88=$CJ$1,D89=$BW$1,D89=$CJ$1,D90=$BW$1,D90=$CJ$1),0,1)))</f>
        <v/>
      </c>
      <c r="CL86" s="3" t="str">
        <f>IF($A86&gt;='FG1125way_Regular Symbol(2wild)'!G$16,"",IF(E86=0,"",IF(OR(E86=$BW$1,E87=$BW$1,E88=$BW$1,E86=$CJ$1,E87=$CJ$1,E88=$CJ$1,E89=$BW$1,E89=$CJ$1,E90=$BW$1,E90=$CJ$1),0,1)))</f>
        <v/>
      </c>
      <c r="CM86" s="3" t="str">
        <f>IF($A86&gt;='FG1125way_Regular Symbol(2wild)'!H$16,"",IF(F86=0,"",IF(OR(F86=$BW$1,F87=$BW$1,F88=$BW$1,F86=$CJ$1,F87=$CJ$1,F88=$CJ$1,F89=$BW$1,F89=$CJ$1,F90=$BW$1,F90=$CJ$1),0,1)))</f>
        <v/>
      </c>
      <c r="CO86" s="3" t="str">
        <f>IF($A86&gt;='FG1125way_Regular Symbol(2wild)'!D$16,"",IF(B86=0,"",IF(OR(B86=$BW$1,B87=$BW$1,B88=$BW$1,B86=$CP$1,B87=$CP$1,B88=$CP$1),0,1)))</f>
        <v/>
      </c>
      <c r="CP86" s="3" t="str">
        <f>IF($A86&gt;='FG1125way_Regular Symbol(2wild)'!E$16,"",IF(C86=0,"",IF(OR(C86=$BW$1,C87=$BW$1,C88=$BW$1,C86=$CP$1,C87=$CP$1,C88=$CP$1),0,1)))</f>
        <v/>
      </c>
      <c r="CQ86" s="3" t="str">
        <f>IF($A86&gt;='FG1125way_Regular Symbol(2wild)'!F$16,"",IF(D86=0,"",IF(OR(D86=$BW$1,D87=$BW$1,D88=$BW$1,D86=$CP$1,D87=$CP$1,D88=$CP$1,D89=$BW$1,D89=$CP$1,D90=$BW$1,D90=$CP$1),0,1)))</f>
        <v/>
      </c>
      <c r="CR86" s="3" t="str">
        <f>IF($A86&gt;='FG1125way_Regular Symbol(2wild)'!G$16,"",IF(E86=0,"",IF(OR(E86=$BW$1,E87=$BW$1,E88=$BW$1,E86=$CP$1,E87=$CP$1,E88=$CP$1,E89=$BW$1,E89=$CP$1,E90=$BW$1,E90=$CP$1),0,1)))</f>
        <v/>
      </c>
      <c r="CS86" s="3" t="str">
        <f>IF($A86&gt;='FG1125way_Regular Symbol(2wild)'!H$16,"",IF(F86=0,"",IF(OR(F86=$BW$1,F87=$BW$1,F88=$BW$1,F86=$CP$1,F87=$CP$1,F88=$CP$1,F89=$BW$1,F89=$CP$1,F90=$BW$1,F90=$CP$1),0,1)))</f>
        <v/>
      </c>
      <c r="CU86" s="3" t="str">
        <f>IF($A86&gt;='FG1125way_Regular Symbol(2wild)'!D$16,"",IF(B86=0,"",IF(OR(B86=$BW$1,B87=$BW$1,B88=$BW$1,B86=$CV$1,B87=$CV$1,B88=$CV$1),0,1)))</f>
        <v/>
      </c>
      <c r="CV86" s="3" t="str">
        <f>IF($A86&gt;='FG1125way_Regular Symbol(2wild)'!E$16,"",IF(C86=0,"",IF(OR(C86=$BW$1,C87=$BW$1,C88=$BW$1,C86=$CV$1,C87=$CV$1,C88=$CV$1),0,1)))</f>
        <v/>
      </c>
      <c r="CW86" s="3" t="str">
        <f>IF($A86&gt;='FG1125way_Regular Symbol(2wild)'!F$16,"",IF(D86=0,"",IF(OR(D86=$BW$1,D87=$BW$1,D88=$BW$1,D86=$CV$1,D87=$CV$1,D88=$CV$1,D89=$BW$1,D89=$CV$1,D90=$BW$1,D90=$CV$1),0,1)))</f>
        <v/>
      </c>
      <c r="CX86" s="3" t="str">
        <f>IF($A86&gt;='FG1125way_Regular Symbol(2wild)'!G$16,"",IF(E86=0,"",IF(OR(E86=$BW$1,E87=$BW$1,E88=$BW$1,E86=$CV$1,E87=$CV$1,E88=$CV$1,E89=$BW$1,E89=$CV$1,E90=$BW$1,E90=$CV$1),0,1)))</f>
        <v/>
      </c>
      <c r="CY86" s="3" t="str">
        <f>IF($A86&gt;='FG1125way_Regular Symbol(2wild)'!H$16,"",IF(F86=0,"",IF(OR(F86=$BW$1,F87=$BW$1,F88=$BW$1,F86=$CV$1,F87=$CV$1,F88=$CV$1,F89=$BW$1,F89=$CV$1,F90=$BW$1,F90=$CV$1),0,1)))</f>
        <v/>
      </c>
    </row>
    <row r="87" spans="1:103">
      <c r="A87" s="337">
        <f>IF('FG_243way_Regular Symbol'!L86="","",'FG_243way_Regular Symbol'!L86)</f>
        <v>83</v>
      </c>
      <c r="B87" s="191" t="str">
        <f>IF('FG_576way_Regular Symbol(2wild)'!Q86="",
IF($A87-'FG_576way_Regular Symbol(2wild)'!D$16&gt;='FG_1125way_RegularＸ_W()'!B$2-1,"",VLOOKUP($A87-'FG_243way_Regular Symbol'!D$16,'FG_576way_Regular Symbol(2wild)'!$P$3:$U$99,'FG_1125way_RegularＸ_W()'!B$3+1,FALSE)),
'FG_576way_Regular Symbol(2wild)'!Q86)</f>
        <v/>
      </c>
      <c r="C87" s="191" t="str">
        <f>IF('FG_576way_Regular Symbol(2wild)'!R86="",
IF($A87-'FG_576way_Regular Symbol(2wild)'!E$16&gt;='FG_1125way_RegularＸ_W()'!C$2-1,"",VLOOKUP($A87-'FG_243way_Regular Symbol'!E$16,'FG_576way_Regular Symbol(2wild)'!$P$3:$U$99,'FG_1125way_RegularＸ_W()'!C$3+1,FALSE)),
'FG_576way_Regular Symbol(2wild)'!R86)</f>
        <v>K</v>
      </c>
      <c r="D87" s="191" t="str">
        <f>IF('FG_576way_Regular Symbol(2wild)'!S86="",
IF($A87-'FG_576way_Regular Symbol(2wild)'!F$16&gt;='FG_1125way_RegularＸ_W()'!D$2-1,"",VLOOKUP($A87-'FG_243way_Regular Symbol'!F$16,'FG_576way_Regular Symbol(2wild)'!$P$3:$U$99,'FG_1125way_RegularＸ_W()'!D$3+1,FALSE)),
'FG_576way_Regular Symbol(2wild)'!S86)</f>
        <v/>
      </c>
      <c r="E87" s="191" t="str">
        <f>IF('FG_576way_Regular Symbol(2wild)'!T86="",
IF($A87-'FG_576way_Regular Symbol(2wild)'!G$16&gt;='FG_1125way_RegularＸ_W()'!E$2-1,"",VLOOKUP($A87-'FG_243way_Regular Symbol'!G$16,'FG_576way_Regular Symbol(2wild)'!$P$3:$U$99,'FG_1125way_RegularＸ_W()'!E$3+1,FALSE)),
'FG_576way_Regular Symbol(2wild)'!T86)</f>
        <v/>
      </c>
      <c r="F87" s="191" t="str">
        <f>IF('FG_576way_Regular Symbol(2wild)'!U86="",
IF($A87-'FG_576way_Regular Symbol(2wild)'!H$16&gt;='FG_1125way_RegularＸ_W()'!F$2-1,"",VLOOKUP($A87-'FG_243way_Regular Symbol'!H$16,'FG_576way_Regular Symbol(2wild)'!$P$3:$U$99,'FG_1125way_RegularＸ_W()'!F$3+1,FALSE)),
'FG_576way_Regular Symbol(2wild)'!U86)</f>
        <v/>
      </c>
      <c r="N87" s="363">
        <f t="shared" si="2"/>
        <v>83</v>
      </c>
      <c r="O87" s="344" t="str">
        <f>IF($A87&gt;='FG1125way_Regular Symbol(2wild)'!D$16,"",IF(B87="","",IF(OR(B87=$O$1,B87=$P$1,B88=$O$1,B88=$P$1,B89=$O$1,B89=$P$1),0,1)))</f>
        <v/>
      </c>
      <c r="P87" s="344" t="str">
        <f>IF($A87&gt;='FG1125way_Regular Symbol(2wild)'!E$16,"",IF(C87="","",IF(OR(C87=$O$1,C87=$P$1,C88=$O$1,C88=$P$1,C89=$O$1,C89=$P$1),0,1)))</f>
        <v/>
      </c>
      <c r="Q87" s="344" t="str">
        <f>IF($A87&gt;='FG1125way_Regular Symbol(2wild)'!F$16,"",IF(D87="","",IF(OR(D87=$O$1,D87=$P$1,D88=$O$1,D88=$P$1,D89=$O$1,D89=$P$1,D90=$O$1,D90=$P$1,D91=$O$1,D91=$P$1),0,1)))</f>
        <v/>
      </c>
      <c r="R87" s="344" t="str">
        <f>IF($A87&gt;='FG1125way_Regular Symbol(2wild)'!G$16,"",IF(E87="","",IF(OR(E87=$O$1,E87=$P$1,E88=$O$1,E88=$P$1,E89=$O$1,E89=$P$1,E90=$O$1,E90=$P$1,E91=$O$1,E91=$P$1),0,1)))</f>
        <v/>
      </c>
      <c r="S87" s="344" t="str">
        <f>IF($A87&gt;='FG1125way_Regular Symbol(2wild)'!H$16,"",IF(F87="","",IF(OR(F87=$O$1,F87=$P$1,F88=$O$1,F88=$P$1,F89=$O$1,F89=$P$1,F90=$O$1,F90=$P$1,F91=$O$1,F91=$P$1),0,1)))</f>
        <v/>
      </c>
      <c r="U87" s="344" t="str">
        <f>IF($A87&gt;='FG1125way_Regular Symbol(2wild)'!D$16,"",IF(B87=0,"",IF(OR(B87=$U$1,B87=$V$1,B88=$U$1,B88=$V$1,B89=$U$1,B89=$V$1),0,1)))</f>
        <v/>
      </c>
      <c r="V87" s="344" t="str">
        <f>IF($A87&gt;='FG1125way_Regular Symbol(2wild)'!E$16,"",IF(C87=0,"",IF(OR(C87=$U$1,C87=$V$1,C88=$U$1,C88=$V$1,C89=$U$1,C89=$V$1),0,1)))</f>
        <v/>
      </c>
      <c r="W87" s="3" t="str">
        <f>IF($A87&gt;='FG1125way_Regular Symbol(2wild)'!F$16,"",IF(D87=0,"",IF(OR(D87=$U$1,D87=$V$1,D88=$U$1,D88=$V$1,D89=$U$1,D89=$V$1,D90=$U$1,D90=$V$1,D91=$U$1,D91=$V$1),0,1)))</f>
        <v/>
      </c>
      <c r="X87" s="3" t="str">
        <f>IF($A87&gt;='FG1125way_Regular Symbol(2wild)'!G$16,"",IF(E87=0,"",IF(OR(E87=$U$1,E87=$V$1,E88=$U$1,E88=$V$1,E89=$U$1,E89=$V$1,E90=$U$1,E90=$V$1,E91=$U$1,E91=$V$1),0,1)))</f>
        <v/>
      </c>
      <c r="Y87" s="3" t="str">
        <f>IF($A87&gt;='FG1125way_Regular Symbol(2wild)'!H$16,"",IF(F87=0,"",IF(OR(F87=$U$1,F87=$V$1,F88=$U$1,F88=$V$1,F89=$U$1,F89=$V$1,F90=$U$1,F90=$V$1,F91=$U$1,F91=$V$1),0,1)))</f>
        <v/>
      </c>
      <c r="AA87" s="344" t="str">
        <f>IF($A87&gt;='FG1125way_Regular Symbol(2wild)'!D$16,"",IF(B87=0,"",IF(OR(B87=$AA$1,B87=$AB$1,B88=$AA$1,B88=$AB$1,B89=$AA$1,,B89=$AB$1),0,1)))</f>
        <v/>
      </c>
      <c r="AB87" s="344" t="str">
        <f>IF($A87&gt;='FG1125way_Regular Symbol(2wild)'!E$16,"",IF(C87=0,"",IF(OR(C87=$AA$1,C87=$AB$1,C88=$AA$1,C88=$AB$1,C89=$AA$1,,C89=$AB$1),0,1)))</f>
        <v/>
      </c>
      <c r="AC87" s="3" t="str">
        <f>IF($A87&gt;='FG1125way_Regular Symbol(2wild)'!F$16,"",IF(D87=0,"",IF(OR(D87=$AA$1,D87=$AB$1,D88=$AA$1,D88=$AB$1,D89=$AA$1,D89=$AB$1,D90=$AA$1,D90=$AB$1,D91=$AA$1,D91=$AB$1),0,1)))</f>
        <v/>
      </c>
      <c r="AD87" s="3" t="str">
        <f>IF($A87&gt;='FG1125way_Regular Symbol(2wild)'!G$16,"",IF(E87=0,"",IF(OR(E87=$AA$1,E87=$AB$1,E88=$AA$1,E88=$AB$1,E89=$AA$1,E89=$AB$1,E90=$AA$1,E90=$AB$1,E91=$AA$1,E91=$AB$1),0,1)))</f>
        <v/>
      </c>
      <c r="AE87" s="3" t="str">
        <f>IF($A87&gt;='FG1125way_Regular Symbol(2wild)'!H$16,"",IF(F87=0,"",IF(OR(F87=$AA$1,F87=$AB$1,F88=$AA$1,F88=$AB$1,F89=$AA$1,F89=$AB$1,F90=$AA$1,F90=$AB$1,F91=$AA$1,F91=$AB$1),0,1)))</f>
        <v/>
      </c>
      <c r="AG87" s="344" t="str">
        <f>IF($A87&gt;='FG1125way_Regular Symbol(2wild)'!D$16,"",IF(B87=0,"",IF(OR(B87=$AG$1,B87=$AH$1,B88=$AG$1,B88=$AH$1,B89=$AG$1,B89=$AH$1),0,1)))</f>
        <v/>
      </c>
      <c r="AH87" s="344" t="str">
        <f>IF($A87&gt;='FG1125way_Regular Symbol(2wild)'!E$16,"",IF(C87=0,"",IF(OR(C87=$AG$1,C87=$AH$1,C88=$AG$1,C88=$AH$1,C89=$AG$1,C89=$AH$1),0,1)))</f>
        <v/>
      </c>
      <c r="AI87" s="3" t="str">
        <f>IF($A87&gt;='FG1125way_Regular Symbol(2wild)'!F$16,"",IF(D87=0,"",IF(OR(D87=$AG$1,D87=$AH$1,D88=$AG$1,D88=$AH$1,D89=$AG$1,D89=$AH$1,D90=$AG$1,D90=$AH$1,D91=$AG$1,D91=$AH$1),0,1)))</f>
        <v/>
      </c>
      <c r="AJ87" s="3" t="str">
        <f>IF($A87&gt;='FG1125way_Regular Symbol(2wild)'!G$16,"",IF(E87=0,"",IF(OR(E87=$AG$1,E87=$AH$1,E88=$AG$1,E88=$AH$1,E89=$AG$1,E89=$AH$1,E90=$AG$1,E90=$AH$1,E91=$AG$1,E91=$AH$1),0,1)))</f>
        <v/>
      </c>
      <c r="AK87" s="3" t="str">
        <f>IF($A87&gt;='FG1125way_Regular Symbol(2wild)'!H$16,"",IF(F87=0,"",IF(OR(F87=$AG$1,F87=$AH$1,F88=$AG$1,F88=$AH$1,F89=$AG$1,F89=$AH$1,F90=$AG$1,F90=$AH$1,F91=$AG$1,F91=$AH$1),0,1)))</f>
        <v/>
      </c>
      <c r="AM87" s="344" t="str">
        <f>IF($A87&gt;='FG1125way_Regular Symbol(2wild)'!D$16,"",IF(B87=0,"",IF(OR(B87=$AM$1,B87=$AN$1,B88=$AM$1,B88=$AN$1,B89=$AM$1,B89=$AN$1),0,1)))</f>
        <v/>
      </c>
      <c r="AN87" s="344" t="str">
        <f>IF($A87&gt;='FG1125way_Regular Symbol(2wild)'!E$16,"",IF(C87=0,"",IF(OR(C87=$AM$1,C87=$AN$1,C88=$AM$1,C88=$AN$1,C89=$AM$1,C89=$AN$1),0,1)))</f>
        <v/>
      </c>
      <c r="AO87" s="3" t="str">
        <f>IF($A87&gt;='FG1125way_Regular Symbol(2wild)'!F$16,"",IF(D87=0,"",IF(OR(D87=$AM$1,D87=$AN$1,D88=$AM$1,D88=$AN$1,D89=$AM$1,D89=$AN$1,D90=$AM$1,D90=$AN$1,D91=$AM$1,D91=$AN$1),0,1)))</f>
        <v/>
      </c>
      <c r="AP87" s="3" t="str">
        <f>IF($A87&gt;='FG1125way_Regular Symbol(2wild)'!G$16,"",IF(E87=0,"",IF(OR(E87=$AM$1,E87=$AN$1,E88=$AM$1,E88=$AN$1,E89=$AM$1,E89=$AN$1,E90=$AM$1,E90=$AN$1,E91=$AM$1,E91=$AN$1),0,1)))</f>
        <v/>
      </c>
      <c r="AQ87" s="3" t="str">
        <f>IF($A87&gt;='FG1125way_Regular Symbol(2wild)'!H$16,"",IF(F87=0,"",IF(OR(F87=$AM$1,F87=$AN$1,F88=$AM$1,F88=$AN$1,F89=$AM$1,F89=$AN$1,F90=$AM$1,F90=$AN$1,F91=$AM$1,F91=$AN$1),0,1)))</f>
        <v/>
      </c>
      <c r="AS87" s="344" t="str">
        <f>IF($A87&gt;='FG1125way_Regular Symbol(2wild)'!D$16,"",IF(B87=0,"",IF(OR(B87=$AM$1,B87=$AT$1,B88=$AM$1,B88=$AT$1,B89=$AM$1,B89=$AT$1),0,1)))</f>
        <v/>
      </c>
      <c r="AT87" s="344" t="str">
        <f>IF($A87&gt;='FG1125way_Regular Symbol(2wild)'!E$16,"",IF(C87=0,"",IF(OR(C87=$AM$1,C87=$AT$1,C88=$AM$1,C88=$AT$1,C89=$AM$1,C89=$AT$1),0,1)))</f>
        <v/>
      </c>
      <c r="AU87" s="3" t="str">
        <f>IF($A87&gt;='FG1125way_Regular Symbol(2wild)'!F$16,"",IF(D87=0,"",IF(OR(D87=$AM$1,D87=$AT$1,D88=$AM$1,D88=$AT$1,D89=$AM$1,D89=$AT$1,D90=$AM$1,D90=$AT$1,D91=$AM$1,D91=$AT$1),0,1)))</f>
        <v/>
      </c>
      <c r="AV87" s="3" t="str">
        <f>IF($A87&gt;='FG1125way_Regular Symbol(2wild)'!G$16,"",IF(E87=0,"",IF(OR(E87=$AM$1,E87=$AT$1,E88=$AM$1,E88=$AT$1,E89=$AM$1,E89=$AT$1,E90=$AM$1,E90=$AT$1,E91=$AM$1,E91=$AT$1),0,1)))</f>
        <v/>
      </c>
      <c r="AW87" s="3" t="str">
        <f>IF($A87&gt;='FG1125way_Regular Symbol(2wild)'!H$16,"",IF(F87=0,"",IF(OR(F87=$AM$1,F87=$AT$1,F88=$AM$1,F88=$AT$1,F89=$AM$1,F89=$AT$1,F90=$AM$1,F90=$AT$1,F91=$AM$1,F91=$AT$1),0,1)))</f>
        <v/>
      </c>
      <c r="AY87" s="344" t="str">
        <f>IF($A87&gt;='FG1125way_Regular Symbol(2wild)'!D$16,"",IF(B87=0,"",IF(OR(B87=$AM$1,B87=$AZ$1,B88=$AM$1,B88=$AZ$1,B89=$AM$1,B89=$AZ$1),0,1)))</f>
        <v/>
      </c>
      <c r="AZ87" s="344" t="str">
        <f>IF($A87&gt;='FG1125way_Regular Symbol(2wild)'!E$16,"",IF(C87=0,"",IF(OR(C87=$AM$1,C87=$AZ$1,C88=$AM$1,C88=$AZ$1,C89=$AM$1,C89=$AZ$1),0,1)))</f>
        <v/>
      </c>
      <c r="BA87" s="3" t="str">
        <f>IF($A87&gt;='FG1125way_Regular Symbol(2wild)'!F$16,"",IF(D87=0,"",IF(OR(D87=$AM$1,D87=$AZ$1,D88=$AM$1,D88=$AZ$1,D89=$AM$1,D89=$AZ$1,D90=$AM$1,D90=$AZ$1,D91=$AM$1,D91=$AZ$1),0,1)))</f>
        <v/>
      </c>
      <c r="BB87" s="3" t="str">
        <f>IF($A87&gt;='FG1125way_Regular Symbol(2wild)'!G$16,"",IF(E87=0,"",IF(OR(E87=$AM$1,E87=$AZ$1,E88=$AM$1,E88=$AZ$1,E89=$AM$1,E89=$AZ$1,E90=$AM$1,E90=$AZ$1,E91=$AM$1,E91=$AZ$1),0,1)))</f>
        <v/>
      </c>
      <c r="BC87" s="3" t="str">
        <f>IF($A87&gt;='FG1125way_Regular Symbol(2wild)'!H$16,"",IF(F87=0,"",IF(OR(F87=$AM$1,F87=$AZ$1,F88=$AM$1,F88=$AZ$1,F89=$AM$1,F89=$AZ$1,F90=$AM$1,F90=$AZ$1,F91=$AM$1,F91=$AZ$1),0,1)))</f>
        <v/>
      </c>
      <c r="BE87" s="344" t="str">
        <f>IF($A87&gt;='FG_576way_Regular Symbol(2wild)'!D$16,"",IF(B87=0,"",IF(OR(B87=$AM$1,B87=$BF$1,B88=$AM$1,B88=$BF$1,B89=$AM$1,B89=$BF$1),0,1)))</f>
        <v/>
      </c>
      <c r="BF87" s="344" t="str">
        <f>IF($A87&gt;='FG_576way_Regular Symbol(2wild)'!E$16,"",IF(C87=0,"",IF(OR(C87=$AM$1,C87=$BF$1,C88=$AM$1,C88=$BF$1,C89=$AM$1,C89=$BF$1),0,1)))</f>
        <v/>
      </c>
      <c r="BG87" s="3" t="str">
        <f>IF($A87&gt;='FG_576way_Regular Symbol(2wild)'!F$16,"",IF(D87=0,"",IF(OR(D87=$AM$1,D87=$BF$1,D88=$AM$1,D88=$BF$1,D89=$AM$1,D89=$BF$1,D90=$AM$1,D90=$BF$1,D91=$AM$1,D91=$BF$1),0,1)))</f>
        <v/>
      </c>
      <c r="BH87" s="3" t="str">
        <f>IF($A87&gt;='FG_576way_Regular Symbol(2wild)'!G$16,"",IF(E87=0,"",IF(OR(E87=$AM$1,E87=$BF$1,E88=$AM$1,E88=$BF$1,E89=$AM$1,E89=$BF$1,E90=$AM$1,E90=$BF$1,E91=$AM$1,E91=$BF$1),0,1)))</f>
        <v/>
      </c>
      <c r="BI87" s="3" t="str">
        <f>IF($A87&gt;='FG_576way_Regular Symbol(2wild)'!H$16,"",IF(F87=0,"",IF(OR(F87=$AM$1,F87=$BF$1,F88=$AM$1,F88=$BF$1,F89=$AM$1,F89=$BF$1,F90=$AM$1,F90=$BF$1,F91=$AM$1,F91=$BF$1),0,1)))</f>
        <v/>
      </c>
      <c r="BK87" s="344" t="str">
        <f>IF($A87&gt;='FG_576way_Regular Symbol(2wild)'!D$16,"",IF(B87=0,"",IF(OR(B87=$AM$1,B87=$BL$1,B88=$AM$1,B88=$BL$1,B89=$AM$1,B89=$BL$1),0,1)))</f>
        <v/>
      </c>
      <c r="BL87" s="344" t="str">
        <f>IF($A87&gt;='FG_576way_Regular Symbol(2wild)'!E$16,"",IF(C87=0,"",IF(OR(C87=$AM$1,C87=$BL$1,C88=$AM$1,C88=$BL$1,C89=$AM$1,C89=$BL$1),0,1)))</f>
        <v/>
      </c>
      <c r="BM87" s="3" t="str">
        <f>IF($A87&gt;='FG_576way_Regular Symbol(2wild)'!F$16,"",IF(D87=0,"",IF(OR(D87=$AM$1,D87=$BL$1,D88=$AM$1,D88=$BL$1,D89=$AM$1,D89=$BL$1,D90=$AM$1,D90=$BL$1),0,1)))</f>
        <v/>
      </c>
      <c r="BN87" s="3" t="str">
        <f>IF($A87&gt;='FG_576way_Regular Symbol(2wild)'!G$16,"",IF(E87=0,"",IF(OR(E87=$AM$1,E87=$BL$1,E88=$AM$1,E88=$BL$1,E89=$AM$1,E89=$BL$1,E90=$AM$1,E90=$BL$1),0,1)))</f>
        <v/>
      </c>
      <c r="BO87" s="3" t="str">
        <f>IF($A87&gt;='FG_576way_Regular Symbol(2wild)'!H$16,"",IF(F87=0,"",IF(OR(F87=$AM$1,F87=$BL$1,F88=$AM$1,F88=$BL$1,F89=$AM$1,F89=$BL$1,F90=$AM$1,F90=$BL$1),0,1)))</f>
        <v/>
      </c>
      <c r="BQ87" s="3" t="str">
        <f>IF($A87&gt;='FG1125way_Regular Symbol(2wild)'!D$16,"",IF(B87=0,"",IF(OR(B87=$BQ$1,B87=$BR$1,B88=$BQ$1,B88=$BR$1,B89=$BQ$1,B89=$BR$1),0,1)))</f>
        <v/>
      </c>
      <c r="BR87" s="3" t="str">
        <f>IF($A87&gt;='FG1125way_Regular Symbol(2wild)'!E$16,"",IF(C87=0,"",IF(OR(C87=$BQ$1,C87=$BR$1,C88=$BQ$1,C88=$BR$1,C89=$BQ$1,C89=$BR$1),0,1)))</f>
        <v/>
      </c>
      <c r="BS87" s="3" t="str">
        <f>IF($A87&gt;='FG1125way_Regular Symbol(2wild)'!F$16,"",IF(D87=0,"",IF(OR(D87=$BQ$1,D87=$BR$1,D88=$BQ$1,D88=$BR$1,D89=$BQ$1,D89=$BR$1,D90=$BQ$1,D90=$BR$1,D91=$BQ$1,D91=$BR$1),0,1)))</f>
        <v/>
      </c>
      <c r="BT87" s="3" t="str">
        <f>IF($A87&gt;='FG1125way_Regular Symbol(2wild)'!G$16,"",IF(E87=0,"",IF(OR(E87=$BQ$1,E87=$BR$1,E88=$BQ$1,E88=$BR$1,E89=$BQ$1,E89=$BR$1,E90=$BQ$1,E90=$BR$1,E91=$BQ$1,E91=$BR$1),0,1)))</f>
        <v/>
      </c>
      <c r="BU87" s="3" t="str">
        <f>IF($A87&gt;='FG1125way_Regular Symbol(2wild)'!H$16,"",IF(F87=0,"",IF(OR(F87=$BQ$1,F87=$BR$1,F88=$BQ$1,F88=$BR$1,F89=$BQ$1,F89=$BR$1,F90=$BQ$1,F90=$BR$1,F91=$BQ$1,F91=$BR$1),0,1)))</f>
        <v/>
      </c>
      <c r="BW87" s="3" t="str">
        <f>IF($A87&gt;='FG1125way_Regular Symbol(2wild)'!D$16,"",IF(B87=0,"",IF(OR(B87=$BW$1,B88=$BW$1,B89=$BW$1,B87=$BX$1,B88=$BX$1,B89=$BX$1),0,1)))</f>
        <v/>
      </c>
      <c r="BX87" s="3" t="str">
        <f>IF($A87&gt;='FG1125way_Regular Symbol(2wild)'!E$16,"",IF(C87=0,"",IF(OR(C87=$BW$1,C88=$BW$1,C89=$BW$1,C87=$BX$1,C88=$BX$1,C89=$BX$1),0,1)))</f>
        <v/>
      </c>
      <c r="BY87" s="3" t="str">
        <f>IF($A87&gt;='FG1125way_Regular Symbol(2wild)'!F$16,"",IF(D87=0,"",IF(OR(D87=$BW$1,D88=$BW$1,D89=$BW$1,D87=$BX$1,D88=$BX$1,D89=$BX$1,D90=$BW$1,D90=$BX$1,D91=$BW$1,D91=$BX$1),0,1)))</f>
        <v/>
      </c>
      <c r="BZ87" s="3" t="str">
        <f>IF($A87&gt;='FG1125way_Regular Symbol(2wild)'!G$16,"",IF(E87=0,"",IF(OR(E87=$BW$1,E88=$BW$1,E89=$BW$1,E87=$BX$1,E88=$BX$1,E89=$BX$1,E90=$BW$1,E90=$BX$1,E91=$BW$1,E91=$BX$1),0,1)))</f>
        <v/>
      </c>
      <c r="CA87" s="3" t="str">
        <f>IF($A87&gt;='FG1125way_Regular Symbol(2wild)'!H$16,"",IF(F87=0,"",IF(OR(F87=$BW$1,F88=$BW$1,F89=$BW$1,F87=$BX$1,F88=$BX$1,F89=$BX$1,F90=$BW$1,F90=$BX$1,F91=$BW$1,F91=$BX$1),0,1)))</f>
        <v/>
      </c>
      <c r="CC87" s="3" t="str">
        <f>IF($A87&gt;='FG1125way_Regular Symbol(2wild)'!D$16,"",IF(B87=0,"",IF(OR(B87=$BW$1,B88=$BW$1,B89=$BW$1,B87=$CD$1,B88=$CD$1,B89=$CD$1),0,1)))</f>
        <v/>
      </c>
      <c r="CD87" s="3" t="str">
        <f>IF($A87&gt;='FG1125way_Regular Symbol(2wild)'!E$16,"",IF(C87=0,"",IF(OR(C87=$BW$1,C88=$BW$1,C89=$BW$1,C87=$CD$1,C88=$CD$1,C89=$CD$1),0,1)))</f>
        <v/>
      </c>
      <c r="CE87" s="3" t="str">
        <f>IF($A87&gt;='FG1125way_Regular Symbol(2wild)'!F$16,"",IF(D87=0,"",IF(OR(D87=$BW$1,D88=$BW$1,D89=$BW$1,D87=$CD$1,D88=$CD$1,D89=$CD$1,D90=$BW$1,D90=$CD$1,D91=$BW$1,D91=$CD$1),0,1)))</f>
        <v/>
      </c>
      <c r="CF87" s="3" t="str">
        <f>IF($A87&gt;='FG1125way_Regular Symbol(2wild)'!G$16,"",IF(E87=0,"",IF(OR(E87=$BW$1,E88=$BW$1,E89=$BW$1,E87=$CD$1,E88=$CD$1,E89=$CD$1,E90=$BW$1,E90=$CD$1,E91=$BW$1,E91=$CD$1),0,1)))</f>
        <v/>
      </c>
      <c r="CG87" s="3" t="str">
        <f>IF($A87&gt;='FG1125way_Regular Symbol(2wild)'!H$16,"",IF(F87=0,"",IF(OR(F87=$BW$1,F88=$BW$1,F89=$BW$1,F87=$CD$1,F88=$CD$1,F89=$CD$1,F90=$BW$1,F90=$CD$1,F91=$BW$1,F91=$CD$1),0,1)))</f>
        <v/>
      </c>
      <c r="CI87" s="3" t="str">
        <f>IF($A87&gt;='FG1125way_Regular Symbol(2wild)'!D$16,"",IF(B87=0,"",IF(OR(B87=$BW$1,B88=$BW$1,B89=$BW$1,B87=$CJ$1,B88=$CJ$1,B89=$CJ$1),0,1)))</f>
        <v/>
      </c>
      <c r="CJ87" s="3" t="str">
        <f>IF($A87&gt;='FG1125way_Regular Symbol(2wild)'!E$16,"",IF(C87=0,"",IF(OR(C87=$BW$1,C88=$BW$1,C89=$BW$1,C87=$CJ$1,C88=$CJ$1,C89=$CJ$1),0,1)))</f>
        <v/>
      </c>
      <c r="CK87" s="3" t="str">
        <f>IF($A87&gt;='FG1125way_Regular Symbol(2wild)'!F$16,"",IF(D87=0,"",IF(OR(D87=$BW$1,D88=$BW$1,D89=$BW$1,D87=$CJ$1,D88=$CJ$1,D89=$CJ$1,D90=$BW$1,D90=$CJ$1,D91=$BW$1,D91=$CJ$1),0,1)))</f>
        <v/>
      </c>
      <c r="CL87" s="3" t="str">
        <f>IF($A87&gt;='FG1125way_Regular Symbol(2wild)'!G$16,"",IF(E87=0,"",IF(OR(E87=$BW$1,E88=$BW$1,E89=$BW$1,E87=$CJ$1,E88=$CJ$1,E89=$CJ$1,E90=$BW$1,E90=$CJ$1,E91=$BW$1,E91=$CJ$1),0,1)))</f>
        <v/>
      </c>
      <c r="CM87" s="3" t="str">
        <f>IF($A87&gt;='FG1125way_Regular Symbol(2wild)'!H$16,"",IF(F87=0,"",IF(OR(F87=$BW$1,F88=$BW$1,F89=$BW$1,F87=$CJ$1,F88=$CJ$1,F89=$CJ$1,F90=$BW$1,F90=$CJ$1,F91=$BW$1,F91=$CJ$1),0,1)))</f>
        <v/>
      </c>
      <c r="CO87" s="3" t="str">
        <f>IF($A87&gt;='FG1125way_Regular Symbol(2wild)'!D$16,"",IF(B87=0,"",IF(OR(B87=$BW$1,B88=$BW$1,B89=$BW$1,B87=$CP$1,B88=$CP$1,B89=$CP$1),0,1)))</f>
        <v/>
      </c>
      <c r="CP87" s="3" t="str">
        <f>IF($A87&gt;='FG1125way_Regular Symbol(2wild)'!E$16,"",IF(C87=0,"",IF(OR(C87=$BW$1,C88=$BW$1,C89=$BW$1,C87=$CP$1,C88=$CP$1,C89=$CP$1),0,1)))</f>
        <v/>
      </c>
      <c r="CQ87" s="3" t="str">
        <f>IF($A87&gt;='FG1125way_Regular Symbol(2wild)'!F$16,"",IF(D87=0,"",IF(OR(D87=$BW$1,D88=$BW$1,D89=$BW$1,D87=$CP$1,D88=$CP$1,D89=$CP$1,D90=$BW$1,D90=$CP$1,D91=$BW$1,D91=$CP$1),0,1)))</f>
        <v/>
      </c>
      <c r="CR87" s="3" t="str">
        <f>IF($A87&gt;='FG1125way_Regular Symbol(2wild)'!G$16,"",IF(E87=0,"",IF(OR(E87=$BW$1,E88=$BW$1,E89=$BW$1,E87=$CP$1,E88=$CP$1,E89=$CP$1,E90=$BW$1,E90=$CP$1,E91=$BW$1,E91=$CP$1),0,1)))</f>
        <v/>
      </c>
      <c r="CS87" s="3" t="str">
        <f>IF($A87&gt;='FG1125way_Regular Symbol(2wild)'!H$16,"",IF(F87=0,"",IF(OR(F87=$BW$1,F88=$BW$1,F89=$BW$1,F87=$CP$1,F88=$CP$1,F89=$CP$1,F90=$BW$1,F90=$CP$1,F91=$BW$1,F91=$CP$1),0,1)))</f>
        <v/>
      </c>
      <c r="CU87" s="3" t="str">
        <f>IF($A87&gt;='FG1125way_Regular Symbol(2wild)'!D$16,"",IF(B87=0,"",IF(OR(B87=$BW$1,B88=$BW$1,B89=$BW$1,B87=$CV$1,B88=$CV$1,B89=$CV$1),0,1)))</f>
        <v/>
      </c>
      <c r="CV87" s="3" t="str">
        <f>IF($A87&gt;='FG1125way_Regular Symbol(2wild)'!E$16,"",IF(C87=0,"",IF(OR(C87=$BW$1,C88=$BW$1,C89=$BW$1,C87=$CV$1,C88=$CV$1,C89=$CV$1),0,1)))</f>
        <v/>
      </c>
      <c r="CW87" s="3" t="str">
        <f>IF($A87&gt;='FG1125way_Regular Symbol(2wild)'!F$16,"",IF(D87=0,"",IF(OR(D87=$BW$1,D88=$BW$1,D89=$BW$1,D87=$CV$1,D88=$CV$1,D89=$CV$1,D90=$BW$1,D90=$CV$1,D91=$BW$1,D91=$CV$1),0,1)))</f>
        <v/>
      </c>
      <c r="CX87" s="3" t="str">
        <f>IF($A87&gt;='FG1125way_Regular Symbol(2wild)'!G$16,"",IF(E87=0,"",IF(OR(E87=$BW$1,E88=$BW$1,E89=$BW$1,E87=$CV$1,E88=$CV$1,E89=$CV$1,E90=$BW$1,E90=$CV$1,E91=$BW$1,E91=$CV$1),0,1)))</f>
        <v/>
      </c>
      <c r="CY87" s="3" t="str">
        <f>IF($A87&gt;='FG1125way_Regular Symbol(2wild)'!H$16,"",IF(F87=0,"",IF(OR(F87=$BW$1,F88=$BW$1,F89=$BW$1,F87=$CV$1,F88=$CV$1,F89=$CV$1,F90=$BW$1,F90=$CV$1,F91=$BW$1,F91=$CV$1),0,1)))</f>
        <v/>
      </c>
    </row>
    <row r="88" spans="1:103">
      <c r="A88" s="337">
        <f>IF('FG_243way_Regular Symbol'!L87="","",'FG_243way_Regular Symbol'!L87)</f>
        <v>84</v>
      </c>
      <c r="B88" s="191" t="str">
        <f>IF('FG_576way_Regular Symbol(2wild)'!Q87="",
IF($A88-'FG_576way_Regular Symbol(2wild)'!D$16&gt;='FG_1125way_RegularＸ_W()'!B$2-1,"",VLOOKUP($A88-'FG_243way_Regular Symbol'!D$16,'FG_576way_Regular Symbol(2wild)'!$P$3:$U$99,'FG_1125way_RegularＸ_W()'!B$3+1,FALSE)),
'FG_576way_Regular Symbol(2wild)'!Q87)</f>
        <v/>
      </c>
      <c r="C88" s="191" t="str">
        <f>IF('FG_576way_Regular Symbol(2wild)'!R87="",
IF($A88-'FG_576way_Regular Symbol(2wild)'!E$16&gt;='FG_1125way_RegularＸ_W()'!C$2-1,"",VLOOKUP($A88-'FG_243way_Regular Symbol'!E$16,'FG_576way_Regular Symbol(2wild)'!$P$3:$U$99,'FG_1125way_RegularＸ_W()'!C$3+1,FALSE)),
'FG_576way_Regular Symbol(2wild)'!R87)</f>
        <v/>
      </c>
      <c r="D88" s="191" t="str">
        <f>IF('FG_576way_Regular Symbol(2wild)'!S87="",
IF($A88-'FG_576way_Regular Symbol(2wild)'!F$16&gt;='FG_1125way_RegularＸ_W()'!D$2-1,"",VLOOKUP($A88-'FG_243way_Regular Symbol'!F$16,'FG_576way_Regular Symbol(2wild)'!$P$3:$U$99,'FG_1125way_RegularＸ_W()'!D$3+1,FALSE)),
'FG_576way_Regular Symbol(2wild)'!S87)</f>
        <v/>
      </c>
      <c r="E88" s="191" t="str">
        <f>IF('FG_576way_Regular Symbol(2wild)'!T87="",
IF($A88-'FG_576way_Regular Symbol(2wild)'!G$16&gt;='FG_1125way_RegularＸ_W()'!E$2-1,"",VLOOKUP($A88-'FG_243way_Regular Symbol'!G$16,'FG_576way_Regular Symbol(2wild)'!$P$3:$U$99,'FG_1125way_RegularＸ_W()'!E$3+1,FALSE)),
'FG_576way_Regular Symbol(2wild)'!T87)</f>
        <v/>
      </c>
      <c r="F88" s="191" t="str">
        <f>IF('FG_576way_Regular Symbol(2wild)'!U87="",
IF($A88-'FG_576way_Regular Symbol(2wild)'!H$16&gt;='FG_1125way_RegularＸ_W()'!F$2-1,"",VLOOKUP($A88-'FG_243way_Regular Symbol'!H$16,'FG_576way_Regular Symbol(2wild)'!$P$3:$U$99,'FG_1125way_RegularＸ_W()'!F$3+1,FALSE)),
'FG_576way_Regular Symbol(2wild)'!U87)</f>
        <v/>
      </c>
      <c r="N88" s="363">
        <f t="shared" si="2"/>
        <v>84</v>
      </c>
      <c r="O88" s="344" t="str">
        <f>IF($A88&gt;='FG1125way_Regular Symbol(2wild)'!D$16,"",IF(B88="","",IF(OR(B88=$O$1,B88=$P$1,B89=$O$1,B89=$P$1,B90=$O$1,B90=$P$1),0,1)))</f>
        <v/>
      </c>
      <c r="P88" s="344" t="str">
        <f>IF($A88&gt;='FG1125way_Regular Symbol(2wild)'!E$16,"",IF(C88="","",IF(OR(C88=$O$1,C88=$P$1,C89=$O$1,C89=$P$1,C90=$O$1,C90=$P$1),0,1)))</f>
        <v/>
      </c>
      <c r="Q88" s="344" t="str">
        <f>IF($A88&gt;='FG1125way_Regular Symbol(2wild)'!F$16,"",IF(D88="","",IF(OR(D88=$O$1,D88=$P$1,D89=$O$1,D89=$P$1,D90=$O$1,D90=$P$1,D91=$O$1,D91=$P$1,D92=$O$1,D92=$P$1),0,1)))</f>
        <v/>
      </c>
      <c r="R88" s="344" t="str">
        <f>IF($A88&gt;='FG1125way_Regular Symbol(2wild)'!G$16,"",IF(E88="","",IF(OR(E88=$O$1,E88=$P$1,E89=$O$1,E89=$P$1,E90=$O$1,E90=$P$1,E91=$O$1,E91=$P$1,E92=$O$1,E92=$P$1),0,1)))</f>
        <v/>
      </c>
      <c r="S88" s="344" t="str">
        <f>IF($A88&gt;='FG1125way_Regular Symbol(2wild)'!H$16,"",IF(F88="","",IF(OR(F88=$O$1,F88=$P$1,F89=$O$1,F89=$P$1,F90=$O$1,F90=$P$1,F91=$O$1,F91=$P$1,F92=$O$1,F92=$P$1),0,1)))</f>
        <v/>
      </c>
      <c r="U88" s="344" t="str">
        <f>IF($A88&gt;='FG1125way_Regular Symbol(2wild)'!D$16,"",IF(B88=0,"",IF(OR(B88=$U$1,B88=$V$1,B89=$U$1,B89=$V$1,B90=$U$1,B90=$V$1),0,1)))</f>
        <v/>
      </c>
      <c r="V88" s="344" t="str">
        <f>IF($A88&gt;='FG1125way_Regular Symbol(2wild)'!E$16,"",IF(C88=0,"",IF(OR(C88=$U$1,C88=$V$1,C89=$U$1,C89=$V$1,C90=$U$1,C90=$V$1),0,1)))</f>
        <v/>
      </c>
      <c r="W88" s="3" t="str">
        <f>IF($A88&gt;='FG1125way_Regular Symbol(2wild)'!F$16,"",IF(D88=0,"",IF(OR(D88=$U$1,D88=$V$1,D89=$U$1,D89=$V$1,D90=$U$1,D90=$V$1,D91=$U$1,D91=$V$1,D92=$U$1,D92=$V$1),0,1)))</f>
        <v/>
      </c>
      <c r="X88" s="3" t="str">
        <f>IF($A88&gt;='FG1125way_Regular Symbol(2wild)'!G$16,"",IF(E88=0,"",IF(OR(E88=$U$1,E88=$V$1,E89=$U$1,E89=$V$1,E90=$U$1,E90=$V$1,E91=$U$1,E91=$V$1,E92=$U$1,E92=$V$1),0,1)))</f>
        <v/>
      </c>
      <c r="Y88" s="3" t="str">
        <f>IF($A88&gt;='FG1125way_Regular Symbol(2wild)'!H$16,"",IF(F88=0,"",IF(OR(F88=$U$1,F88=$V$1,F89=$U$1,F89=$V$1,F90=$U$1,F90=$V$1,F91=$U$1,F91=$V$1,F92=$U$1,F92=$V$1),0,1)))</f>
        <v/>
      </c>
      <c r="AA88" s="344" t="str">
        <f>IF($A88&gt;='FG1125way_Regular Symbol(2wild)'!D$16,"",IF(B88=0,"",IF(OR(B88=$AA$1,B88=$AB$1,B89=$AA$1,B89=$AB$1,B90=$AA$1,,B90=$AB$1),0,1)))</f>
        <v/>
      </c>
      <c r="AB88" s="344" t="str">
        <f>IF($A88&gt;='FG1125way_Regular Symbol(2wild)'!E$16,"",IF(C88=0,"",IF(OR(C88=$AA$1,C88=$AB$1,C89=$AA$1,C89=$AB$1,C90=$AA$1,,C90=$AB$1),0,1)))</f>
        <v/>
      </c>
      <c r="AC88" s="3" t="str">
        <f>IF($A88&gt;='FG1125way_Regular Symbol(2wild)'!F$16,"",IF(D88=0,"",IF(OR(D88=$AA$1,D88=$AB$1,D89=$AA$1,D89=$AB$1,D90=$AA$1,D90=$AB$1,D91=$AA$1,D91=$AB$1,D92=$AA$1,D92=$AB$1),0,1)))</f>
        <v/>
      </c>
      <c r="AD88" s="3" t="str">
        <f>IF($A88&gt;='FG1125way_Regular Symbol(2wild)'!G$16,"",IF(E88=0,"",IF(OR(E88=$AA$1,E88=$AB$1,E89=$AA$1,E89=$AB$1,E90=$AA$1,E90=$AB$1,E91=$AA$1,E91=$AB$1,E92=$AA$1,E92=$AB$1),0,1)))</f>
        <v/>
      </c>
      <c r="AE88" s="3" t="str">
        <f>IF($A88&gt;='FG1125way_Regular Symbol(2wild)'!H$16,"",IF(F88=0,"",IF(OR(F88=$AA$1,F88=$AB$1,F89=$AA$1,F89=$AB$1,F90=$AA$1,F90=$AB$1,F91=$AA$1,F91=$AB$1,F92=$AA$1,F92=$AB$1),0,1)))</f>
        <v/>
      </c>
      <c r="AG88" s="344" t="str">
        <f>IF($A88&gt;='FG1125way_Regular Symbol(2wild)'!D$16,"",IF(B88=0,"",IF(OR(B88=$AG$1,B88=$AH$1,B89=$AG$1,B89=$AH$1,B90=$AG$1,B90=$AH$1),0,1)))</f>
        <v/>
      </c>
      <c r="AH88" s="344" t="str">
        <f>IF($A88&gt;='FG1125way_Regular Symbol(2wild)'!E$16,"",IF(C88=0,"",IF(OR(C88=$AG$1,C88=$AH$1,C89=$AG$1,C89=$AH$1,C90=$AG$1,C90=$AH$1),0,1)))</f>
        <v/>
      </c>
      <c r="AI88" s="3" t="str">
        <f>IF($A88&gt;='FG1125way_Regular Symbol(2wild)'!F$16,"",IF(D88=0,"",IF(OR(D88=$AG$1,D88=$AH$1,D89=$AG$1,D89=$AH$1,D90=$AG$1,D90=$AH$1,D91=$AG$1,D91=$AH$1,D92=$AG$1,D92=$AH$1),0,1)))</f>
        <v/>
      </c>
      <c r="AJ88" s="3" t="str">
        <f>IF($A88&gt;='FG1125way_Regular Symbol(2wild)'!G$16,"",IF(E88=0,"",IF(OR(E88=$AG$1,E88=$AH$1,E89=$AG$1,E89=$AH$1,E90=$AG$1,E90=$AH$1,E91=$AG$1,E91=$AH$1,E92=$AG$1,E92=$AH$1),0,1)))</f>
        <v/>
      </c>
      <c r="AK88" s="3" t="str">
        <f>IF($A88&gt;='FG1125way_Regular Symbol(2wild)'!H$16,"",IF(F88=0,"",IF(OR(F88=$AG$1,F88=$AH$1,F89=$AG$1,F89=$AH$1,F90=$AG$1,F90=$AH$1,F91=$AG$1,F91=$AH$1,F92=$AG$1,F92=$AH$1),0,1)))</f>
        <v/>
      </c>
      <c r="AM88" s="344" t="str">
        <f>IF($A88&gt;='FG1125way_Regular Symbol(2wild)'!D$16,"",IF(B88=0,"",IF(OR(B88=$AM$1,B88=$AN$1,B89=$AM$1,B89=$AN$1,B90=$AM$1,B90=$AN$1),0,1)))</f>
        <v/>
      </c>
      <c r="AN88" s="344" t="str">
        <f>IF($A88&gt;='FG1125way_Regular Symbol(2wild)'!E$16,"",IF(C88=0,"",IF(OR(C88=$AM$1,C88=$AN$1,C89=$AM$1,C89=$AN$1,C90=$AM$1,C90=$AN$1),0,1)))</f>
        <v/>
      </c>
      <c r="AO88" s="3" t="str">
        <f>IF($A88&gt;='FG1125way_Regular Symbol(2wild)'!F$16,"",IF(D88=0,"",IF(OR(D88=$AM$1,D88=$AN$1,D89=$AM$1,D89=$AN$1,D90=$AM$1,D90=$AN$1,D91=$AM$1,D91=$AN$1,D92=$AM$1,D92=$AN$1),0,1)))</f>
        <v/>
      </c>
      <c r="AP88" s="3" t="str">
        <f>IF($A88&gt;='FG1125way_Regular Symbol(2wild)'!G$16,"",IF(E88=0,"",IF(OR(E88=$AM$1,E88=$AN$1,E89=$AM$1,E89=$AN$1,E90=$AM$1,E90=$AN$1,E91=$AM$1,E91=$AN$1,E92=$AM$1,E92=$AN$1),0,1)))</f>
        <v/>
      </c>
      <c r="AQ88" s="3" t="str">
        <f>IF($A88&gt;='FG1125way_Regular Symbol(2wild)'!H$16,"",IF(F88=0,"",IF(OR(F88=$AM$1,F88=$AN$1,F89=$AM$1,F89=$AN$1,F90=$AM$1,F90=$AN$1,F91=$AM$1,F91=$AN$1,F92=$AM$1,F92=$AN$1),0,1)))</f>
        <v/>
      </c>
      <c r="AS88" s="344" t="str">
        <f>IF($A88&gt;='FG1125way_Regular Symbol(2wild)'!D$16,"",IF(B88=0,"",IF(OR(B88=$AM$1,B88=$AT$1,B89=$AM$1,B89=$AT$1,B90=$AM$1,B90=$AT$1),0,1)))</f>
        <v/>
      </c>
      <c r="AT88" s="344" t="str">
        <f>IF($A88&gt;='FG1125way_Regular Symbol(2wild)'!E$16,"",IF(C88=0,"",IF(OR(C88=$AM$1,C88=$AT$1,C89=$AM$1,C89=$AT$1,C90=$AM$1,C90=$AT$1),0,1)))</f>
        <v/>
      </c>
      <c r="AU88" s="3" t="str">
        <f>IF($A88&gt;='FG1125way_Regular Symbol(2wild)'!F$16,"",IF(D88=0,"",IF(OR(D88=$AM$1,D88=$AT$1,D89=$AM$1,D89=$AT$1,D90=$AM$1,D90=$AT$1,D91=$AM$1,D91=$AT$1,D92=$AM$1,D92=$AT$1),0,1)))</f>
        <v/>
      </c>
      <c r="AV88" s="3" t="str">
        <f>IF($A88&gt;='FG1125way_Regular Symbol(2wild)'!G$16,"",IF(E88=0,"",IF(OR(E88=$AM$1,E88=$AT$1,E89=$AM$1,E89=$AT$1,E90=$AM$1,E90=$AT$1,E91=$AM$1,E91=$AT$1,E92=$AM$1,E92=$AT$1),0,1)))</f>
        <v/>
      </c>
      <c r="AW88" s="3" t="str">
        <f>IF($A88&gt;='FG1125way_Regular Symbol(2wild)'!H$16,"",IF(F88=0,"",IF(OR(F88=$AM$1,F88=$AT$1,F89=$AM$1,F89=$AT$1,F90=$AM$1,F90=$AT$1,F91=$AM$1,F91=$AT$1,F92=$AM$1,F92=$AT$1),0,1)))</f>
        <v/>
      </c>
      <c r="AY88" s="344" t="str">
        <f>IF($A88&gt;='FG1125way_Regular Symbol(2wild)'!D$16,"",IF(B88=0,"",IF(OR(B88=$AM$1,B88=$AZ$1,B89=$AM$1,B89=$AZ$1,B90=$AM$1,B90=$AZ$1),0,1)))</f>
        <v/>
      </c>
      <c r="AZ88" s="344" t="str">
        <f>IF($A88&gt;='FG1125way_Regular Symbol(2wild)'!E$16,"",IF(C88=0,"",IF(OR(C88=$AM$1,C88=$AZ$1,C89=$AM$1,C89=$AZ$1,C90=$AM$1,C90=$AZ$1),0,1)))</f>
        <v/>
      </c>
      <c r="BA88" s="3" t="str">
        <f>IF($A88&gt;='FG1125way_Regular Symbol(2wild)'!F$16,"",IF(D88=0,"",IF(OR(D88=$AM$1,D88=$AZ$1,D89=$AM$1,D89=$AZ$1,D90=$AM$1,D90=$AZ$1,D91=$AM$1,D91=$AZ$1,D92=$AM$1,D92=$AZ$1),0,1)))</f>
        <v/>
      </c>
      <c r="BB88" s="3" t="str">
        <f>IF($A88&gt;='FG1125way_Regular Symbol(2wild)'!G$16,"",IF(E88=0,"",IF(OR(E88=$AM$1,E88=$AZ$1,E89=$AM$1,E89=$AZ$1,E90=$AM$1,E90=$AZ$1,E91=$AM$1,E91=$AZ$1,E92=$AM$1,E92=$AZ$1),0,1)))</f>
        <v/>
      </c>
      <c r="BC88" s="3" t="str">
        <f>IF($A88&gt;='FG1125way_Regular Symbol(2wild)'!H$16,"",IF(F88=0,"",IF(OR(F88=$AM$1,F88=$AZ$1,F89=$AM$1,F89=$AZ$1,F90=$AM$1,F90=$AZ$1,F91=$AM$1,F91=$AZ$1,F92=$AM$1,F92=$AZ$1),0,1)))</f>
        <v/>
      </c>
      <c r="BE88" s="344" t="str">
        <f>IF($A88&gt;='FG_576way_Regular Symbol(2wild)'!D$16,"",IF(B88=0,"",IF(OR(B88=$AM$1,B88=$BF$1,B89=$AM$1,B89=$BF$1,B90=$AM$1,B90=$BF$1),0,1)))</f>
        <v/>
      </c>
      <c r="BF88" s="344" t="str">
        <f>IF($A88&gt;='FG_576way_Regular Symbol(2wild)'!E$16,"",IF(C88=0,"",IF(OR(C88=$AM$1,C88=$BF$1,C89=$AM$1,C89=$BF$1,C90=$AM$1,C90=$BF$1),0,1)))</f>
        <v/>
      </c>
      <c r="BG88" s="3" t="str">
        <f>IF($A88&gt;='FG_576way_Regular Symbol(2wild)'!F$16,"",IF(D88=0,"",IF(OR(D88=$AM$1,D88=$BF$1,D89=$AM$1,D89=$BF$1,D90=$AM$1,D90=$BF$1,D91=$AM$1,D91=$BF$1,D92=$AM$1,D92=$BF$1),0,1)))</f>
        <v/>
      </c>
      <c r="BH88" s="3" t="str">
        <f>IF($A88&gt;='FG_576way_Regular Symbol(2wild)'!G$16,"",IF(E88=0,"",IF(OR(E88=$AM$1,E88=$BF$1,E89=$AM$1,E89=$BF$1,E90=$AM$1,E90=$BF$1,E91=$AM$1,E91=$BF$1,E92=$AM$1,E92=$BF$1),0,1)))</f>
        <v/>
      </c>
      <c r="BI88" s="3" t="str">
        <f>IF($A88&gt;='FG_576way_Regular Symbol(2wild)'!H$16,"",IF(F88=0,"",IF(OR(F88=$AM$1,F88=$BF$1,F89=$AM$1,F89=$BF$1,F90=$AM$1,F90=$BF$1,F91=$AM$1,F91=$BF$1,F92=$AM$1,F92=$BF$1),0,1)))</f>
        <v/>
      </c>
      <c r="BK88" s="344" t="str">
        <f>IF($A88&gt;='FG_576way_Regular Symbol(2wild)'!D$16,"",IF(B88=0,"",IF(OR(B88=$AM$1,B88=$BL$1,B89=$AM$1,B89=$BL$1,B90=$AM$1,B90=$BL$1),0,1)))</f>
        <v/>
      </c>
      <c r="BL88" s="344" t="str">
        <f>IF($A88&gt;='FG_576way_Regular Symbol(2wild)'!E$16,"",IF(C88=0,"",IF(OR(C88=$AM$1,C88=$BL$1,C89=$AM$1,C89=$BL$1,C90=$AM$1,C90=$BL$1),0,1)))</f>
        <v/>
      </c>
      <c r="BM88" s="3" t="str">
        <f>IF($A88&gt;='FG_576way_Regular Symbol(2wild)'!F$16,"",IF(D88=0,"",IF(OR(D88=$AM$1,D88=$BL$1,D89=$AM$1,D89=$BL$1,D90=$AM$1,D90=$BL$1,D91=$AM$1,D91=$BL$1),0,1)))</f>
        <v/>
      </c>
      <c r="BN88" s="3" t="str">
        <f>IF($A88&gt;='FG_576way_Regular Symbol(2wild)'!G$16,"",IF(E88=0,"",IF(OR(E88=$AM$1,E88=$BL$1,E89=$AM$1,E89=$BL$1,E90=$AM$1,E90=$BL$1,E91=$AM$1,E91=$BL$1),0,1)))</f>
        <v/>
      </c>
      <c r="BO88" s="3" t="str">
        <f>IF($A88&gt;='FG_576way_Regular Symbol(2wild)'!H$16,"",IF(F88=0,"",IF(OR(F88=$AM$1,F88=$BL$1,F89=$AM$1,F89=$BL$1,F90=$AM$1,F90=$BL$1,F91=$AM$1,F91=$BL$1),0,1)))</f>
        <v/>
      </c>
      <c r="BQ88" s="3" t="str">
        <f>IF($A88&gt;='FG1125way_Regular Symbol(2wild)'!D$16,"",IF(B88=0,"",IF(OR(B88=$BQ$1,B88=$BR$1,B89=$BQ$1,B89=$BR$1,B90=$BQ$1,B90=$BR$1),0,1)))</f>
        <v/>
      </c>
      <c r="BR88" s="3" t="str">
        <f>IF($A88&gt;='FG1125way_Regular Symbol(2wild)'!E$16,"",IF(C88=0,"",IF(OR(C88=$BQ$1,C88=$BR$1,C89=$BQ$1,C89=$BR$1,C90=$BQ$1,C90=$BR$1),0,1)))</f>
        <v/>
      </c>
      <c r="BS88" s="3" t="str">
        <f>IF($A88&gt;='FG1125way_Regular Symbol(2wild)'!F$16,"",IF(D88=0,"",IF(OR(D88=$BQ$1,D88=$BR$1,D89=$BQ$1,D89=$BR$1,D90=$BQ$1,D90=$BR$1,D91=$BQ$1,D91=$BR$1,D92=$BQ$1,D92=$BR$1),0,1)))</f>
        <v/>
      </c>
      <c r="BT88" s="3" t="str">
        <f>IF($A88&gt;='FG1125way_Regular Symbol(2wild)'!G$16,"",IF(E88=0,"",IF(OR(E88=$BQ$1,E88=$BR$1,E89=$BQ$1,E89=$BR$1,E90=$BQ$1,E90=$BR$1,E91=$BQ$1,E91=$BR$1,E92=$BQ$1,E92=$BR$1),0,1)))</f>
        <v/>
      </c>
      <c r="BU88" s="3" t="str">
        <f>IF($A88&gt;='FG1125way_Regular Symbol(2wild)'!H$16,"",IF(F88=0,"",IF(OR(F88=$BQ$1,F88=$BR$1,F89=$BQ$1,F89=$BR$1,F90=$BQ$1,F90=$BR$1,F91=$BQ$1,F91=$BR$1,F92=$BQ$1,F92=$BR$1),0,1)))</f>
        <v/>
      </c>
      <c r="BW88" s="3" t="str">
        <f>IF($A88&gt;='FG1125way_Regular Symbol(2wild)'!D$16,"",IF(B88=0,"",IF(OR(B88=$BW$1,B89=$BW$1,B90=$BW$1,B88=$BX$1,B89=$BX$1,B90=$BX$1),0,1)))</f>
        <v/>
      </c>
      <c r="BX88" s="3" t="str">
        <f>IF($A88&gt;='FG1125way_Regular Symbol(2wild)'!E$16,"",IF(C88=0,"",IF(OR(C88=$BW$1,C89=$BW$1,C90=$BW$1,C88=$BX$1,C89=$BX$1,C90=$BX$1),0,1)))</f>
        <v/>
      </c>
      <c r="BY88" s="3" t="str">
        <f>IF($A88&gt;='FG1125way_Regular Symbol(2wild)'!F$16,"",IF(D88=0,"",IF(OR(D88=$BW$1,D89=$BW$1,D90=$BW$1,D88=$BX$1,D89=$BX$1,D90=$BX$1,D91=$BW$1,D91=$BX$1,D92=$BW$1,D92=$BX$1),0,1)))</f>
        <v/>
      </c>
      <c r="BZ88" s="3" t="str">
        <f>IF($A88&gt;='FG1125way_Regular Symbol(2wild)'!G$16,"",IF(E88=0,"",IF(OR(E88=$BW$1,E89=$BW$1,E90=$BW$1,E88=$BX$1,E89=$BX$1,E90=$BX$1,E91=$BW$1,E91=$BX$1,E92=$BW$1,E92=$BX$1),0,1)))</f>
        <v/>
      </c>
      <c r="CA88" s="3" t="str">
        <f>IF($A88&gt;='FG1125way_Regular Symbol(2wild)'!H$16,"",IF(F88=0,"",IF(OR(F88=$BW$1,F89=$BW$1,F90=$BW$1,F88=$BX$1,F89=$BX$1,F90=$BX$1,F91=$BW$1,F91=$BX$1,F92=$BW$1,F92=$BX$1),0,1)))</f>
        <v/>
      </c>
      <c r="CC88" s="3" t="str">
        <f>IF($A88&gt;='FG1125way_Regular Symbol(2wild)'!D$16,"",IF(B88=0,"",IF(OR(B88=$BW$1,B89=$BW$1,B90=$BW$1,B88=$CD$1,B89=$CD$1,B90=$CD$1),0,1)))</f>
        <v/>
      </c>
      <c r="CD88" s="3" t="str">
        <f>IF($A88&gt;='FG1125way_Regular Symbol(2wild)'!E$16,"",IF(C88=0,"",IF(OR(C88=$BW$1,C89=$BW$1,C90=$BW$1,C88=$CD$1,C89=$CD$1,C90=$CD$1),0,1)))</f>
        <v/>
      </c>
      <c r="CE88" s="3" t="str">
        <f>IF($A88&gt;='FG1125way_Regular Symbol(2wild)'!F$16,"",IF(D88=0,"",IF(OR(D88=$BW$1,D89=$BW$1,D90=$BW$1,D88=$CD$1,D89=$CD$1,D90=$CD$1,D91=$BW$1,D91=$CD$1,D92=$BW$1,D92=$CD$1),0,1)))</f>
        <v/>
      </c>
      <c r="CF88" s="3" t="str">
        <f>IF($A88&gt;='FG1125way_Regular Symbol(2wild)'!G$16,"",IF(E88=0,"",IF(OR(E88=$BW$1,E89=$BW$1,E90=$BW$1,E88=$CD$1,E89=$CD$1,E90=$CD$1,E91=$BW$1,E91=$CD$1,E92=$BW$1,E92=$CD$1),0,1)))</f>
        <v/>
      </c>
      <c r="CG88" s="3" t="str">
        <f>IF($A88&gt;='FG1125way_Regular Symbol(2wild)'!H$16,"",IF(F88=0,"",IF(OR(F88=$BW$1,F89=$BW$1,F90=$BW$1,F88=$CD$1,F89=$CD$1,F90=$CD$1,F91=$BW$1,F91=$CD$1,F92=$BW$1,F92=$CD$1),0,1)))</f>
        <v/>
      </c>
      <c r="CI88" s="3" t="str">
        <f>IF($A88&gt;='FG1125way_Regular Symbol(2wild)'!D$16,"",IF(B88=0,"",IF(OR(B88=$BW$1,B89=$BW$1,B90=$BW$1,B88=$CJ$1,B89=$CJ$1,B90=$CJ$1),0,1)))</f>
        <v/>
      </c>
      <c r="CJ88" s="3" t="str">
        <f>IF($A88&gt;='FG1125way_Regular Symbol(2wild)'!E$16,"",IF(C88=0,"",IF(OR(C88=$BW$1,C89=$BW$1,C90=$BW$1,C88=$CJ$1,C89=$CJ$1,C90=$CJ$1),0,1)))</f>
        <v/>
      </c>
      <c r="CK88" s="3" t="str">
        <f>IF($A88&gt;='FG1125way_Regular Symbol(2wild)'!F$16,"",IF(D88=0,"",IF(OR(D88=$BW$1,D89=$BW$1,D90=$BW$1,D88=$CJ$1,D89=$CJ$1,D90=$CJ$1,D91=$BW$1,D91=$CJ$1,D92=$BW$1,D92=$CJ$1),0,1)))</f>
        <v/>
      </c>
      <c r="CL88" s="3" t="str">
        <f>IF($A88&gt;='FG1125way_Regular Symbol(2wild)'!G$16,"",IF(E88=0,"",IF(OR(E88=$BW$1,E89=$BW$1,E90=$BW$1,E88=$CJ$1,E89=$CJ$1,E90=$CJ$1,E91=$BW$1,E91=$CJ$1,E92=$BW$1,E92=$CJ$1),0,1)))</f>
        <v/>
      </c>
      <c r="CM88" s="3" t="str">
        <f>IF($A88&gt;='FG1125way_Regular Symbol(2wild)'!H$16,"",IF(F88=0,"",IF(OR(F88=$BW$1,F89=$BW$1,F90=$BW$1,F88=$CJ$1,F89=$CJ$1,F90=$CJ$1,F91=$BW$1,F91=$CJ$1,F92=$BW$1,F92=$CJ$1),0,1)))</f>
        <v/>
      </c>
      <c r="CO88" s="3" t="str">
        <f>IF($A88&gt;='FG1125way_Regular Symbol(2wild)'!D$16,"",IF(B88=0,"",IF(OR(B88=$BW$1,B89=$BW$1,B90=$BW$1,B88=$CP$1,B89=$CP$1,B90=$CP$1),0,1)))</f>
        <v/>
      </c>
      <c r="CP88" s="3" t="str">
        <f>IF($A88&gt;='FG1125way_Regular Symbol(2wild)'!E$16,"",IF(C88=0,"",IF(OR(C88=$BW$1,C89=$BW$1,C90=$BW$1,C88=$CP$1,C89=$CP$1,C90=$CP$1),0,1)))</f>
        <v/>
      </c>
      <c r="CQ88" s="3" t="str">
        <f>IF($A88&gt;='FG1125way_Regular Symbol(2wild)'!F$16,"",IF(D88=0,"",IF(OR(D88=$BW$1,D89=$BW$1,D90=$BW$1,D88=$CP$1,D89=$CP$1,D90=$CP$1,D91=$BW$1,D91=$CP$1,D92=$BW$1,D92=$CP$1),0,1)))</f>
        <v/>
      </c>
      <c r="CR88" s="3" t="str">
        <f>IF($A88&gt;='FG1125way_Regular Symbol(2wild)'!G$16,"",IF(E88=0,"",IF(OR(E88=$BW$1,E89=$BW$1,E90=$BW$1,E88=$CP$1,E89=$CP$1,E90=$CP$1,E91=$BW$1,E91=$CP$1,E92=$BW$1,E92=$CP$1),0,1)))</f>
        <v/>
      </c>
      <c r="CS88" s="3" t="str">
        <f>IF($A88&gt;='FG1125way_Regular Symbol(2wild)'!H$16,"",IF(F88=0,"",IF(OR(F88=$BW$1,F89=$BW$1,F90=$BW$1,F88=$CP$1,F89=$CP$1,F90=$CP$1,F91=$BW$1,F91=$CP$1,F92=$BW$1,F92=$CP$1),0,1)))</f>
        <v/>
      </c>
      <c r="CU88" s="3" t="str">
        <f>IF($A88&gt;='FG1125way_Regular Symbol(2wild)'!D$16,"",IF(B88=0,"",IF(OR(B88=$BW$1,B89=$BW$1,B90=$BW$1,B88=$CV$1,B89=$CV$1,B90=$CV$1),0,1)))</f>
        <v/>
      </c>
      <c r="CV88" s="3" t="str">
        <f>IF($A88&gt;='FG1125way_Regular Symbol(2wild)'!E$16,"",IF(C88=0,"",IF(OR(C88=$BW$1,C89=$BW$1,C90=$BW$1,C88=$CV$1,C89=$CV$1,C90=$CV$1),0,1)))</f>
        <v/>
      </c>
      <c r="CW88" s="3" t="str">
        <f>IF($A88&gt;='FG1125way_Regular Symbol(2wild)'!F$16,"",IF(D88=0,"",IF(OR(D88=$BW$1,D89=$BW$1,D90=$BW$1,D88=$CV$1,D89=$CV$1,D90=$CV$1,D91=$BW$1,D91=$CV$1,D92=$BW$1,D92=$CV$1),0,1)))</f>
        <v/>
      </c>
      <c r="CX88" s="3" t="str">
        <f>IF($A88&gt;='FG1125way_Regular Symbol(2wild)'!G$16,"",IF(E88=0,"",IF(OR(E88=$BW$1,E89=$BW$1,E90=$BW$1,E88=$CV$1,E89=$CV$1,E90=$CV$1,E91=$BW$1,E91=$CV$1,E92=$BW$1,E92=$CV$1),0,1)))</f>
        <v/>
      </c>
      <c r="CY88" s="3" t="str">
        <f>IF($A88&gt;='FG1125way_Regular Symbol(2wild)'!H$16,"",IF(F88=0,"",IF(OR(F88=$BW$1,F89=$BW$1,F90=$BW$1,F88=$CV$1,F89=$CV$1,F90=$CV$1,F91=$BW$1,F91=$CV$1,F92=$BW$1,F92=$CV$1),0,1)))</f>
        <v/>
      </c>
    </row>
    <row r="89" spans="1:103">
      <c r="A89" s="335"/>
      <c r="B89" s="191"/>
      <c r="C89" s="191"/>
      <c r="D89" s="191"/>
      <c r="E89" s="191"/>
      <c r="F89" s="338"/>
      <c r="N89" s="363" t="str">
        <f t="shared" si="2"/>
        <v/>
      </c>
      <c r="O89" s="344" t="str">
        <f>IF($A89&gt;='FG1125way_Regular Symbol(2wild)'!D$16,"",IF(B89="","",IF(OR(B89=$O$1,B89=$P$1,B90=$O$1,B90=$P$1,B91=$O$1,B91=$P$1),0,1)))</f>
        <v/>
      </c>
      <c r="P89" s="344" t="str">
        <f>IF($A89&gt;='FG1125way_Regular Symbol(2wild)'!E$16,"",IF(C89="","",IF(OR(C89=$O$1,C89=$P$1,C90=$O$1,C90=$P$1,C91=$O$1,C91=$P$1),0,1)))</f>
        <v/>
      </c>
      <c r="Q89" s="344" t="str">
        <f>IF($A89&gt;='FG1125way_Regular Symbol(2wild)'!F$16,"",IF(D89="","",IF(OR(D89=$O$1,D89=$P$1,D90=$O$1,D90=$P$1,D91=$O$1,D91=$P$1,D92=$O$1,D92=$P$1,D93=$O$1,D93=$P$1),0,1)))</f>
        <v/>
      </c>
      <c r="R89" s="344" t="str">
        <f>IF($A89&gt;='FG1125way_Regular Symbol(2wild)'!G$16,"",IF(E89="","",IF(OR(E89=$O$1,E89=$P$1,E90=$O$1,E90=$P$1,E91=$O$1,E91=$P$1,E92=$O$1,E92=$P$1,E93=$O$1,E93=$P$1),0,1)))</f>
        <v/>
      </c>
      <c r="S89" s="344" t="str">
        <f>IF($A89&gt;='FG1125way_Regular Symbol(2wild)'!H$16,"",IF(F89="","",IF(OR(F89=$O$1,F89=$P$1,F90=$O$1,F90=$P$1,F91=$O$1,F91=$P$1,F92=$O$1,F92=$P$1,F93=$O$1,F93=$P$1),0,1)))</f>
        <v/>
      </c>
      <c r="U89" s="344"/>
      <c r="V89" s="3"/>
      <c r="W89" s="3"/>
      <c r="X89" s="3"/>
      <c r="Y89" s="135"/>
      <c r="AA89" s="344" t="str">
        <f>IF($A89&gt;='FG1125way_Regular Symbol(2wild)'!D$16,"",IF(B89=0,"",IF(OR(B89=$AA$1,B89=$AB$1,B90=$AA$1,B90=$AB$1,B91=$AA$1,,B91=$AB$1),0,1)))</f>
        <v/>
      </c>
      <c r="AB89" s="344" t="str">
        <f>IF($A89&gt;='FG1125way_Regular Symbol(2wild)'!E$16,"",IF(C89=0,"",IF(OR(C89=$AA$1,C89=$AB$1,C90=$AA$1,C90=$AB$1,C91=$AA$1,,C91=$AB$1),0,1)))</f>
        <v/>
      </c>
      <c r="AC89" s="3" t="str">
        <f>IF($A89&gt;='FG1125way_Regular Symbol(2wild)'!F$16,"",IF(D89=0,"",IF(OR(D89=$AA$1,D89=$AB$1,D90=$AA$1,D90=$AB$1,D91=$AA$1,D91=$AB$1,D92=$AA$1,D92=$AB$1,D93=$AA$1,D93=$AB$1),0,1)))</f>
        <v/>
      </c>
      <c r="AD89" s="3" t="str">
        <f>IF($A89&gt;='FG1125way_Regular Symbol(2wild)'!G$16,"",IF(E89=0,"",IF(OR(E89=$AA$1,E89=$AB$1,E90=$AA$1,E90=$AB$1,E91=$AA$1,E91=$AB$1,E92=$AA$1,E92=$AB$1,E93=$AA$1,E93=$AB$1),0,1)))</f>
        <v/>
      </c>
      <c r="AE89" s="3" t="str">
        <f>IF($A89&gt;='FG1125way_Regular Symbol(2wild)'!H$16,"",IF(F89=0,"",IF(OR(F89=$AA$1,F89=$AB$1,F90=$AA$1,F90=$AB$1,F91=$AA$1,F91=$AB$1,F92=$AA$1,F92=$AB$1,F93=$AA$1,F93=$AB$1),0,1)))</f>
        <v/>
      </c>
      <c r="AG89" s="344" t="str">
        <f>IF($A89&gt;='FG1125way_Regular Symbol(2wild)'!D$16,"",IF(B89=0,"",IF(OR(B89=$AG$1,B89=$AH$1,B90=$AG$1,B90=$AH$1,B91=$AG$1,B91=$AH$1),0,1)))</f>
        <v/>
      </c>
      <c r="AH89" s="344" t="str">
        <f>IF($A89&gt;='FG1125way_Regular Symbol(2wild)'!E$16,"",IF(C89=0,"",IF(OR(C89=$AG$1,C89=$AH$1,C90=$AG$1,C90=$AH$1,C91=$AG$1,C91=$AH$1),0,1)))</f>
        <v/>
      </c>
      <c r="AI89" s="3" t="str">
        <f>IF($A89&gt;='FG1125way_Regular Symbol(2wild)'!F$16,"",IF(D89=0,"",IF(OR(D89=$AG$1,D89=$AH$1,D90=$AG$1,D90=$AH$1,D91=$AG$1,D91=$AH$1,D92=$AG$1,D92=$AH$1,D93=$AG$1,D93=$AH$1),0,1)))</f>
        <v/>
      </c>
      <c r="AJ89" s="3" t="str">
        <f>IF($A89&gt;='FG1125way_Regular Symbol(2wild)'!G$16,"",IF(E89=0,"",IF(OR(E89=$AG$1,E89=$AH$1,E90=$AG$1,E90=$AH$1,E91=$AG$1,E91=$AH$1,E92=$AG$1,E92=$AH$1,E93=$AG$1,E93=$AH$1),0,1)))</f>
        <v/>
      </c>
      <c r="AK89" s="3" t="str">
        <f>IF($A89&gt;='FG1125way_Regular Symbol(2wild)'!H$16,"",IF(F89=0,"",IF(OR(F89=$AG$1,F89=$AH$1,F90=$AG$1,F90=$AH$1,F91=$AG$1,F91=$AH$1,F92=$AG$1,F92=$AH$1,F93=$AG$1,F93=$AH$1),0,1)))</f>
        <v/>
      </c>
      <c r="AM89" s="344" t="str">
        <f>IF($A89&gt;='FG1125way_Regular Symbol(2wild)'!D$16,"",IF(B89=0,"",IF(OR(B89=$AM$1,B89=$AN$1,B90=$AM$1,B90=$AN$1,B91=$AM$1,B91=$AN$1),0,1)))</f>
        <v/>
      </c>
      <c r="AN89" s="344" t="str">
        <f>IF($A89&gt;='FG1125way_Regular Symbol(2wild)'!E$16,"",IF(C89=0,"",IF(OR(C89=$AM$1,C89=$AN$1,C90=$AM$1,C90=$AN$1,C91=$AM$1,C91=$AN$1),0,1)))</f>
        <v/>
      </c>
      <c r="AO89" s="3" t="str">
        <f>IF($A89&gt;='FG1125way_Regular Symbol(2wild)'!F$16,"",IF(D89=0,"",IF(OR(D89=$AM$1,D89=$AN$1,D90=$AM$1,D90=$AN$1,D91=$AM$1,D91=$AN$1,D92=$AM$1,D92=$AN$1,D93=$AM$1,D93=$AN$1),0,1)))</f>
        <v/>
      </c>
      <c r="AP89" s="3" t="str">
        <f>IF($A89&gt;='FG1125way_Regular Symbol(2wild)'!G$16,"",IF(E89=0,"",IF(OR(E89=$AM$1,E89=$AN$1,E90=$AM$1,E90=$AN$1,E91=$AM$1,E91=$AN$1,E92=$AM$1,E92=$AN$1,E93=$AM$1,E93=$AN$1),0,1)))</f>
        <v/>
      </c>
      <c r="AQ89" s="3" t="str">
        <f>IF($A89&gt;='FG1125way_Regular Symbol(2wild)'!H$16,"",IF(F89=0,"",IF(OR(F89=$AM$1,F89=$AN$1,F90=$AM$1,F90=$AN$1,F91=$AM$1,F91=$AN$1,F92=$AM$1,F92=$AN$1,F93=$AM$1,F93=$AN$1),0,1)))</f>
        <v/>
      </c>
      <c r="AS89" s="344" t="str">
        <f>IF($A89&gt;='FG1125way_Regular Symbol(2wild)'!D$16,"",IF(B89=0,"",IF(OR(B89=$AM$1,B89=$AT$1,B90=$AM$1,B90=$AT$1,B91=$AM$1,B91=$AT$1),0,1)))</f>
        <v/>
      </c>
      <c r="AT89" s="344" t="str">
        <f>IF($A89&gt;='FG1125way_Regular Symbol(2wild)'!E$16,"",IF(C89=0,"",IF(OR(C89=$AM$1,C89=$AT$1,C90=$AM$1,C90=$AT$1,C91=$AM$1,C91=$AT$1),0,1)))</f>
        <v/>
      </c>
      <c r="AU89" s="3" t="str">
        <f>IF($A89&gt;='FG1125way_Regular Symbol(2wild)'!F$16,"",IF(D89=0,"",IF(OR(D89=$AM$1,D89=$AT$1,D90=$AM$1,D90=$AT$1,D91=$AM$1,D91=$AT$1,D92=$AM$1,D92=$AT$1,D93=$AM$1,D93=$AT$1),0,1)))</f>
        <v/>
      </c>
      <c r="AV89" s="3" t="str">
        <f>IF($A89&gt;='FG1125way_Regular Symbol(2wild)'!G$16,"",IF(E89=0,"",IF(OR(E89=$AM$1,E89=$AT$1,E90=$AM$1,E90=$AT$1,E91=$AM$1,E91=$AT$1,E92=$AM$1,E92=$AT$1,E93=$AM$1,E93=$AT$1),0,1)))</f>
        <v/>
      </c>
      <c r="AW89" s="3" t="str">
        <f>IF($A89&gt;='FG1125way_Regular Symbol(2wild)'!H$16,"",IF(F89=0,"",IF(OR(F89=$AM$1,F89=$AT$1,F90=$AM$1,F90=$AT$1,F91=$AM$1,F91=$AT$1,F92=$AM$1,F92=$AT$1,F93=$AM$1,F93=$AT$1),0,1)))</f>
        <v/>
      </c>
      <c r="AY89" s="344" t="str">
        <f>IF($A89&gt;='FG1125way_Regular Symbol(2wild)'!D$16,"",IF(B89=0,"",IF(OR(B89=$AM$1,B89=$AZ$1,B90=$AM$1,B90=$AZ$1,B91=$AM$1,B91=$AZ$1),0,1)))</f>
        <v/>
      </c>
      <c r="AZ89" s="344" t="str">
        <f>IF($A89&gt;='FG1125way_Regular Symbol(2wild)'!E$16,"",IF(C89=0,"",IF(OR(C89=$AM$1,C89=$AZ$1,C90=$AM$1,C90=$AZ$1,C91=$AM$1,C91=$AZ$1),0,1)))</f>
        <v/>
      </c>
      <c r="BA89" s="3" t="str">
        <f>IF($A89&gt;='FG1125way_Regular Symbol(2wild)'!F$16,"",IF(D89=0,"",IF(OR(D89=$AM$1,D89=$AZ$1,D90=$AM$1,D90=$AZ$1,D91=$AM$1,D91=$AZ$1,D92=$AM$1,D92=$AZ$1,D93=$AM$1,D93=$AZ$1),0,1)))</f>
        <v/>
      </c>
      <c r="BB89" s="3" t="str">
        <f>IF($A89&gt;='FG1125way_Regular Symbol(2wild)'!G$16,"",IF(E89=0,"",IF(OR(E89=$AM$1,E89=$AZ$1,E90=$AM$1,E90=$AZ$1,E91=$AM$1,E91=$AZ$1,E92=$AM$1,E92=$AZ$1,E93=$AM$1,E93=$AZ$1),0,1)))</f>
        <v/>
      </c>
      <c r="BC89" s="3" t="str">
        <f>IF($A89&gt;='FG1125way_Regular Symbol(2wild)'!H$16,"",IF(F89=0,"",IF(OR(F89=$AM$1,F89=$AZ$1,F90=$AM$1,F90=$AZ$1,F91=$AM$1,F91=$AZ$1,F92=$AM$1,F92=$AZ$1,F93=$AM$1,F93=$AZ$1),0,1)))</f>
        <v/>
      </c>
      <c r="BE89" s="344" t="str">
        <f>IF($A89&gt;='FG_576way_Regular Symbol(2wild)'!D$16,"",IF(B89=0,"",IF(OR(B89=$AM$1,B89=$BF$1,B90=$AM$1,B90=$BF$1,B91=$AM$1,B91=$BF$1),0,1)))</f>
        <v/>
      </c>
      <c r="BF89" s="344" t="str">
        <f>IF($A89&gt;='FG_576way_Regular Symbol(2wild)'!E$16,"",IF(C89=0,"",IF(OR(C89=$AM$1,C89=$BF$1,C90=$AM$1,C90=$BF$1,C91=$AM$1,C91=$BF$1),0,1)))</f>
        <v/>
      </c>
      <c r="BG89" s="3" t="str">
        <f>IF($A89&gt;='FG_576way_Regular Symbol(2wild)'!F$16,"",IF(D89=0,"",IF(OR(D89=$AM$1,D89=$BF$1,D90=$AM$1,D90=$BF$1,D91=$AM$1,D91=$BF$1,D92=$AM$1,D92=$BF$1,D93=$AM$1,D93=$BF$1),0,1)))</f>
        <v/>
      </c>
      <c r="BH89" s="3" t="str">
        <f>IF($A89&gt;='FG_576way_Regular Symbol(2wild)'!G$16,"",IF(E89=0,"",IF(OR(E89=$AM$1,E89=$BF$1,E90=$AM$1,E90=$BF$1,E91=$AM$1,E91=$BF$1,E92=$AM$1,E92=$BF$1,E93=$AM$1,E93=$BF$1),0,1)))</f>
        <v/>
      </c>
      <c r="BI89" s="3" t="str">
        <f>IF($A89&gt;='FG_576way_Regular Symbol(2wild)'!H$16,"",IF(F89=0,"",IF(OR(F89=$AM$1,F89=$BF$1,F90=$AM$1,F90=$BF$1,F91=$AM$1,F91=$BF$1,F92=$AM$1,F92=$BF$1,F93=$AM$1,F93=$BF$1),0,1)))</f>
        <v/>
      </c>
      <c r="BK89" s="344" t="str">
        <f>IF($A89&gt;='FG_576way_Regular Symbol(2wild)'!D$16,"",IF(B89=0,"",IF(OR(B89=$AM$1,B89=$BL$1,B90=$AM$1,B90=$BL$1,B91=$AM$1,B91=$BL$1),0,1)))</f>
        <v/>
      </c>
      <c r="BL89" s="344" t="str">
        <f>IF($A89&gt;='FG_576way_Regular Symbol(2wild)'!E$16,"",IF(C89=0,"",IF(OR(C89=$AM$1,C89=$BL$1,C90=$AM$1,C90=$BL$1,C91=$AM$1,C91=$BL$1),0,1)))</f>
        <v/>
      </c>
      <c r="BM89" s="3" t="str">
        <f>IF($A89&gt;='FG_576way_Regular Symbol(2wild)'!F$16,"",IF(D89=0,"",IF(OR(D89=$AM$1,D89=$BL$1,D90=$AM$1,D90=$BL$1,D91=$AM$1,D91=$BL$1,D92=$AM$1,D92=$BL$1),0,1)))</f>
        <v/>
      </c>
      <c r="BN89" s="3" t="str">
        <f>IF($A89&gt;='FG_576way_Regular Symbol(2wild)'!G$16,"",IF(E89=0,"",IF(OR(E89=$AM$1,E89=$BL$1,E90=$AM$1,E90=$BL$1,E91=$AM$1,E91=$BL$1,E92=$AM$1,E92=$BL$1),0,1)))</f>
        <v/>
      </c>
      <c r="BO89" s="3" t="str">
        <f>IF($A89&gt;='FG_576way_Regular Symbol(2wild)'!H$16,"",IF(F89=0,"",IF(OR(F89=$AM$1,F89=$BL$1,F90=$AM$1,F90=$BL$1,F91=$AM$1,F91=$BL$1,F92=$AM$1,F92=$BL$1),0,1)))</f>
        <v/>
      </c>
      <c r="BQ89" s="3" t="str">
        <f>IF($A89&gt;='FG1125way_Regular Symbol(2wild)'!D$16,"",IF(B89=0,"",IF(OR(B89=$BQ$1,B89=$BR$1,B90=$BQ$1,B90=$BR$1,B91=$BQ$1,B91=$BR$1),0,1)))</f>
        <v/>
      </c>
      <c r="BR89" s="3" t="str">
        <f>IF($A89&gt;='FG1125way_Regular Symbol(2wild)'!E$16,"",IF(C89=0,"",IF(OR(C89=$BQ$1,C89=$BR$1,C90=$BQ$1,C90=$BR$1,C91=$BQ$1,C91=$BR$1),0,1)))</f>
        <v/>
      </c>
      <c r="BS89" s="3" t="str">
        <f>IF($A89&gt;='FG1125way_Regular Symbol(2wild)'!F$16,"",IF(D89=0,"",IF(OR(D89=$BQ$1,D89=$BR$1,D90=$BQ$1,D90=$BR$1,D91=$BQ$1,D91=$BR$1,D92=$BQ$1,D92=$BR$1,D93=$BQ$1,D93=$BR$1),0,1)))</f>
        <v/>
      </c>
      <c r="BT89" s="3" t="str">
        <f>IF($A89&gt;='FG1125way_Regular Symbol(2wild)'!G$16,"",IF(E89=0,"",IF(OR(E89=$BQ$1,E89=$BR$1,E90=$BQ$1,E90=$BR$1,E91=$BQ$1,E91=$BR$1,E92=$BQ$1,E92=$BR$1,E93=$BQ$1,E93=$BR$1),0,1)))</f>
        <v/>
      </c>
      <c r="BU89" s="3" t="str">
        <f>IF($A89&gt;='FG1125way_Regular Symbol(2wild)'!H$16,"",IF(F89=0,"",IF(OR(F89=$BQ$1,F89=$BR$1,F90=$BQ$1,F90=$BR$1,F91=$BQ$1,F91=$BR$1,F92=$BQ$1,F92=$BR$1,F93=$BQ$1,F93=$BR$1),0,1)))</f>
        <v/>
      </c>
      <c r="BW89" s="3" t="str">
        <f>IF($A89&gt;='FG1125way_Regular Symbol(2wild)'!D$16,"",IF(B89=0,"",IF(OR(B89=$BW$1,B90=$BW$1,B91=$BW$1,B89=$BX$1,B90=$BX$1,B91=$BX$1),0,1)))</f>
        <v/>
      </c>
      <c r="BX89" s="3" t="str">
        <f>IF($A89&gt;='FG1125way_Regular Symbol(2wild)'!E$16,"",IF(C89=0,"",IF(OR(C89=$BW$1,C90=$BW$1,C91=$BW$1,C89=$BX$1,C90=$BX$1,C91=$BX$1),0,1)))</f>
        <v/>
      </c>
      <c r="BY89" s="3" t="str">
        <f>IF($A89&gt;='FG1125way_Regular Symbol(2wild)'!F$16,"",IF(D89=0,"",IF(OR(D89=$BW$1,D90=$BW$1,D91=$BW$1,D89=$BX$1,D90=$BX$1,D91=$BX$1,D92=$BW$1,D92=$BX$1,D93=$BW$1,D93=$BX$1),0,1)))</f>
        <v/>
      </c>
      <c r="BZ89" s="3" t="str">
        <f>IF($A89&gt;='FG1125way_Regular Symbol(2wild)'!G$16,"",IF(E89=0,"",IF(OR(E89=$BW$1,E90=$BW$1,E91=$BW$1,E89=$BX$1,E90=$BX$1,E91=$BX$1,E92=$BW$1,E92=$BX$1,E93=$BW$1,E93=$BX$1),0,1)))</f>
        <v/>
      </c>
      <c r="CA89" s="3" t="str">
        <f>IF($A89&gt;='FG1125way_Regular Symbol(2wild)'!H$16,"",IF(F89=0,"",IF(OR(F89=$BW$1,F90=$BW$1,F91=$BW$1,F89=$BX$1,F90=$BX$1,F91=$BX$1,F92=$BW$1,F92=$BX$1,F93=$BW$1,F93=$BX$1),0,1)))</f>
        <v/>
      </c>
      <c r="CC89" s="3" t="str">
        <f>IF($A89&gt;='FG1125way_Regular Symbol(2wild)'!D$16,"",IF(B89=0,"",IF(OR(B89=$BW$1,B90=$BW$1,B91=$BW$1,B89=$CD$1,B90=$CD$1,B91=$CD$1),0,1)))</f>
        <v/>
      </c>
      <c r="CD89" s="3" t="str">
        <f>IF($A89&gt;='FG1125way_Regular Symbol(2wild)'!E$16,"",IF(C89=0,"",IF(OR(C89=$BW$1,C90=$BW$1,C91=$BW$1,C89=$CD$1,C90=$CD$1,C91=$CD$1),0,1)))</f>
        <v/>
      </c>
      <c r="CE89" s="3" t="str">
        <f>IF($A89&gt;='FG1125way_Regular Symbol(2wild)'!F$16,"",IF(D89=0,"",IF(OR(D89=$BW$1,D90=$BW$1,D91=$BW$1,D89=$CD$1,D90=$CD$1,D91=$CD$1,D92=$BW$1,D92=$CD$1,D93=$BW$1,D93=$CD$1),0,1)))</f>
        <v/>
      </c>
      <c r="CF89" s="3" t="str">
        <f>IF($A89&gt;='FG1125way_Regular Symbol(2wild)'!G$16,"",IF(E89=0,"",IF(OR(E89=$BW$1,E90=$BW$1,E91=$BW$1,E89=$CD$1,E90=$CD$1,E91=$CD$1,E92=$BW$1,E92=$CD$1,E93=$BW$1,E93=$CD$1),0,1)))</f>
        <v/>
      </c>
      <c r="CG89" s="3" t="str">
        <f>IF($A89&gt;='FG1125way_Regular Symbol(2wild)'!H$16,"",IF(F89=0,"",IF(OR(F89=$BW$1,F90=$BW$1,F91=$BW$1,F89=$CD$1,F90=$CD$1,F91=$CD$1,F92=$BW$1,F92=$CD$1,F93=$BW$1,F93=$CD$1),0,1)))</f>
        <v/>
      </c>
      <c r="CI89" s="3" t="str">
        <f>IF($A89&gt;='FG1125way_Regular Symbol(2wild)'!D$16,"",IF(B89=0,"",IF(OR(B89=$BW$1,B90=$BW$1,B91=$BW$1,B89=$CJ$1,B90=$CJ$1,B91=$CJ$1),0,1)))</f>
        <v/>
      </c>
      <c r="CJ89" s="3" t="str">
        <f>IF($A89&gt;='FG1125way_Regular Symbol(2wild)'!E$16,"",IF(C89=0,"",IF(OR(C89=$BW$1,C90=$BW$1,C91=$BW$1,C89=$CJ$1,C90=$CJ$1,C91=$CJ$1),0,1)))</f>
        <v/>
      </c>
      <c r="CK89" s="3" t="str">
        <f>IF($A89&gt;='FG1125way_Regular Symbol(2wild)'!F$16,"",IF(D89=0,"",IF(OR(D89=$BW$1,D90=$BW$1,D91=$BW$1,D89=$CJ$1,D90=$CJ$1,D91=$CJ$1,D92=$BW$1,D92=$CJ$1,D93=$BW$1,D93=$CJ$1),0,1)))</f>
        <v/>
      </c>
      <c r="CL89" s="3" t="str">
        <f>IF($A89&gt;='FG1125way_Regular Symbol(2wild)'!G$16,"",IF(E89=0,"",IF(OR(E89=$BW$1,E90=$BW$1,E91=$BW$1,E89=$CJ$1,E90=$CJ$1,E91=$CJ$1,E92=$BW$1,E92=$CJ$1,E93=$BW$1,E93=$CJ$1),0,1)))</f>
        <v/>
      </c>
      <c r="CM89" s="3" t="str">
        <f>IF($A89&gt;='FG1125way_Regular Symbol(2wild)'!H$16,"",IF(F89=0,"",IF(OR(F89=$BW$1,F90=$BW$1,F91=$BW$1,F89=$CJ$1,F90=$CJ$1,F91=$CJ$1,F92=$BW$1,F92=$CJ$1,F93=$BW$1,F93=$CJ$1),0,1)))</f>
        <v/>
      </c>
      <c r="CO89" s="3" t="str">
        <f>IF($A89&gt;='FG1125way_Regular Symbol(2wild)'!D$16,"",IF(B89=0,"",IF(OR(B89=$BW$1,B90=$BW$1,B91=$BW$1,B89=$CP$1,B90=$CP$1,B91=$CP$1),0,1)))</f>
        <v/>
      </c>
      <c r="CP89" s="3" t="str">
        <f>IF($A89&gt;='FG1125way_Regular Symbol(2wild)'!E$16,"",IF(C89=0,"",IF(OR(C89=$BW$1,C90=$BW$1,C91=$BW$1,C89=$CP$1,C90=$CP$1,C91=$CP$1),0,1)))</f>
        <v/>
      </c>
      <c r="CQ89" s="3" t="str">
        <f>IF($A89&gt;='FG1125way_Regular Symbol(2wild)'!F$16,"",IF(D89=0,"",IF(OR(D89=$BW$1,D90=$BW$1,D91=$BW$1,D89=$CP$1,D90=$CP$1,D91=$CP$1,D92=$BW$1,D92=$CP$1,D93=$BW$1,D93=$CP$1),0,1)))</f>
        <v/>
      </c>
      <c r="CR89" s="3" t="str">
        <f>IF($A89&gt;='FG1125way_Regular Symbol(2wild)'!G$16,"",IF(E89=0,"",IF(OR(E89=$BW$1,E90=$BW$1,E91=$BW$1,E89=$CP$1,E90=$CP$1,E91=$CP$1,E92=$BW$1,E92=$CP$1,E93=$BW$1,E93=$CP$1),0,1)))</f>
        <v/>
      </c>
      <c r="CS89" s="3" t="str">
        <f>IF($A89&gt;='FG1125way_Regular Symbol(2wild)'!H$16,"",IF(F89=0,"",IF(OR(F89=$BW$1,F90=$BW$1,F91=$BW$1,F89=$CP$1,F90=$CP$1,F91=$CP$1,F92=$BW$1,F92=$CP$1,F93=$BW$1,F93=$CP$1),0,1)))</f>
        <v/>
      </c>
      <c r="CU89" s="3" t="str">
        <f>IF($A89&gt;='FG1125way_Regular Symbol(2wild)'!D$16,"",IF(B89=0,"",IF(OR(B89=$BW$1,B90=$BW$1,B91=$BW$1,B89=$CV$1,B90=$CV$1,B91=$CV$1),0,1)))</f>
        <v/>
      </c>
      <c r="CV89" s="3" t="str">
        <f>IF($A89&gt;='FG1125way_Regular Symbol(2wild)'!E$16,"",IF(C89=0,"",IF(OR(C89=$BW$1,C90=$BW$1,C91=$BW$1,C89=$CV$1,C90=$CV$1,C91=$CV$1),0,1)))</f>
        <v/>
      </c>
      <c r="CW89" s="3" t="str">
        <f>IF($A89&gt;='FG1125way_Regular Symbol(2wild)'!F$16,"",IF(D89=0,"",IF(OR(D89=$BW$1,D90=$BW$1,D91=$BW$1,D89=$CV$1,D90=$CV$1,D91=$CV$1,D92=$BW$1,D92=$CV$1,D93=$BW$1,D93=$CV$1),0,1)))</f>
        <v/>
      </c>
      <c r="CX89" s="3" t="str">
        <f>IF($A89&gt;='FG1125way_Regular Symbol(2wild)'!G$16,"",IF(E89=0,"",IF(OR(E89=$BW$1,E90=$BW$1,E91=$BW$1,E89=$CV$1,E90=$CV$1,E91=$CV$1,E92=$BW$1,E92=$CV$1,E93=$BW$1,E93=$CV$1),0,1)))</f>
        <v/>
      </c>
      <c r="CY89" s="3" t="str">
        <f>IF($A89&gt;='FG1125way_Regular Symbol(2wild)'!H$16,"",IF(F89=0,"",IF(OR(F89=$BW$1,F90=$BW$1,F91=$BW$1,F89=$CV$1,F90=$CV$1,F91=$CV$1,F92=$BW$1,F92=$CV$1,F93=$BW$1,F93=$CV$1),0,1)))</f>
        <v/>
      </c>
    </row>
    <row r="90" spans="1:103">
      <c r="A90" s="335"/>
      <c r="B90" s="191"/>
      <c r="C90" s="191"/>
      <c r="D90" s="191"/>
      <c r="E90" s="191"/>
      <c r="F90" s="338"/>
      <c r="O90" s="344"/>
      <c r="P90" s="3"/>
      <c r="Q90" s="3"/>
      <c r="R90" s="3"/>
      <c r="S90" s="135"/>
      <c r="U90" s="344"/>
      <c r="V90" s="3"/>
      <c r="W90" s="3"/>
      <c r="X90" s="3"/>
      <c r="Y90" s="135"/>
      <c r="AA90" s="344" t="str">
        <f>IF($A90&gt;='FG1125way_Regular Symbol(2wild)'!D$16,"",IF(B90=0,"",IF(OR(B90=$AA$1,B90=$AB$1,B91=$AA$1,B91=$AB$1,B92=$AA$1,,B92=$AB$1),0,1)))</f>
        <v/>
      </c>
      <c r="AB90" s="344" t="str">
        <f>IF($A90&gt;='FG1125way_Regular Symbol(2wild)'!E$16,"",IF(C90=0,"",IF(OR(C90=$AA$1,C90=$AB$1,C91=$AA$1,C91=$AB$1,C92=$AA$1,,C92=$AB$1),0,1)))</f>
        <v/>
      </c>
      <c r="AC90" s="3" t="str">
        <f>IF($A90&gt;='FG1125way_Regular Symbol(2wild)'!F$16,"",IF(D90=0,"",IF(OR(D90=$AA$1,D90=$AB$1,D91=$AA$1,D91=$AB$1,D92=$AA$1,D92=$AB$1,D93=$AA$1,D93=$AB$1,D94=$AA$1,D94=$AB$1),0,1)))</f>
        <v/>
      </c>
      <c r="AD90" s="3" t="str">
        <f>IF($A90&gt;='FG1125way_Regular Symbol(2wild)'!G$16,"",IF(E90=0,"",IF(OR(E90=$AA$1,E90=$AB$1,E91=$AA$1,E91=$AB$1,E92=$AA$1,E92=$AB$1,E93=$AA$1,E93=$AB$1,E94=$AA$1,E94=$AB$1),0,1)))</f>
        <v/>
      </c>
      <c r="AE90" s="3" t="str">
        <f>IF($A90&gt;='FG1125way_Regular Symbol(2wild)'!H$16,"",IF(F90=0,"",IF(OR(F90=$AA$1,F90=$AB$1,F91=$AA$1,F91=$AB$1,F92=$AA$1,F92=$AB$1,F93=$AA$1,F93=$AB$1,F94=$AA$1,F94=$AB$1),0,1)))</f>
        <v/>
      </c>
      <c r="AG90" s="344" t="str">
        <f>IF($A90&gt;='FG1125way_Regular Symbol(2wild)'!D$16,"",IF(B90=0,"",IF(OR(B90=$AG$1,B90=$AH$1,B91=$AG$1,B91=$AH$1,B92=$AG$1,B92=$AH$1),0,1)))</f>
        <v/>
      </c>
      <c r="AH90" s="344" t="str">
        <f>IF($A90&gt;='FG1125way_Regular Symbol(2wild)'!E$16,"",IF(C90=0,"",IF(OR(C90=$AG$1,C90=$AH$1,C91=$AG$1,C91=$AH$1,C92=$AG$1,C92=$AH$1),0,1)))</f>
        <v/>
      </c>
      <c r="AI90" s="3" t="str">
        <f>IF($A90&gt;='FG1125way_Regular Symbol(2wild)'!F$16,"",IF(D90=0,"",IF(OR(D90=$AG$1,D90=$AH$1,D91=$AG$1,D91=$AH$1,D92=$AG$1,D92=$AH$1,D93=$AG$1,D93=$AH$1,D94=$AG$1,D94=$AH$1),0,1)))</f>
        <v/>
      </c>
      <c r="AJ90" s="3" t="str">
        <f>IF($A90&gt;='FG1125way_Regular Symbol(2wild)'!G$16,"",IF(E90=0,"",IF(OR(E90=$AG$1,E90=$AH$1,E91=$AG$1,E91=$AH$1,E92=$AG$1,E92=$AH$1,E93=$AG$1,E93=$AH$1,E94=$AG$1,E94=$AH$1),0,1)))</f>
        <v/>
      </c>
      <c r="AK90" s="3" t="str">
        <f>IF($A90&gt;='FG1125way_Regular Symbol(2wild)'!H$16,"",IF(F90=0,"",IF(OR(F90=$AG$1,F90=$AH$1,F91=$AG$1,F91=$AH$1,F92=$AG$1,F92=$AH$1,F93=$AG$1,F93=$AH$1,F94=$AG$1,F94=$AH$1),0,1)))</f>
        <v/>
      </c>
      <c r="AM90" s="344" t="str">
        <f>IF($A90&gt;='FG1125way_Regular Symbol(2wild)'!D$16,"",IF(B90=0,"",IF(OR(B90=$AM$1,B90=$AN$1,B91=$AM$1,B91=$AN$1,B92=$AM$1,B92=$AN$1),0,1)))</f>
        <v/>
      </c>
      <c r="AN90" s="344" t="str">
        <f>IF($A90&gt;='FG1125way_Regular Symbol(2wild)'!E$16,"",IF(C90=0,"",IF(OR(C90=$AM$1,C90=$AN$1,C91=$AM$1,C91=$AN$1,C92=$AM$1,C92=$AN$1),0,1)))</f>
        <v/>
      </c>
      <c r="AO90" s="3" t="str">
        <f>IF($A90&gt;='FG1125way_Regular Symbol(2wild)'!F$16,"",IF(D90=0,"",IF(OR(D90=$AM$1,D90=$AN$1,D91=$AM$1,D91=$AN$1,D92=$AM$1,D92=$AN$1,D93=$AM$1,D93=$AN$1,D94=$AM$1,D94=$AN$1),0,1)))</f>
        <v/>
      </c>
      <c r="AP90" s="3" t="str">
        <f>IF($A90&gt;='FG1125way_Regular Symbol(2wild)'!G$16,"",IF(E90=0,"",IF(OR(E90=$AM$1,E90=$AN$1,E91=$AM$1,E91=$AN$1,E92=$AM$1,E92=$AN$1,E93=$AM$1,E93=$AN$1,E94=$AM$1,E94=$AN$1),0,1)))</f>
        <v/>
      </c>
      <c r="AQ90" s="3" t="str">
        <f>IF($A90&gt;='FG1125way_Regular Symbol(2wild)'!H$16,"",IF(F90=0,"",IF(OR(F90=$AM$1,F90=$AN$1,F91=$AM$1,F91=$AN$1,F92=$AM$1,F92=$AN$1,F93=$AM$1,F93=$AN$1,F94=$AM$1,F94=$AN$1),0,1)))</f>
        <v/>
      </c>
      <c r="AS90" s="344" t="str">
        <f>IF($A90&gt;='FG1125way_Regular Symbol(2wild)'!D$16,"",IF(B90=0,"",IF(OR(B90=$AM$1,B90=$AT$1,B91=$AM$1,B91=$AT$1,B92=$AM$1,B92=$AT$1),0,1)))</f>
        <v/>
      </c>
      <c r="AT90" s="344" t="str">
        <f>IF($A90&gt;='FG1125way_Regular Symbol(2wild)'!E$16,"",IF(C90=0,"",IF(OR(C90=$AM$1,C90=$AT$1,C91=$AM$1,C91=$AT$1,C92=$AM$1,C92=$AT$1),0,1)))</f>
        <v/>
      </c>
      <c r="AU90" s="3" t="str">
        <f>IF($A90&gt;='FG1125way_Regular Symbol(2wild)'!F$16,"",IF(D90=0,"",IF(OR(D90=$AM$1,D90=$AT$1,D91=$AM$1,D91=$AT$1,D92=$AM$1,D92=$AT$1,D93=$AM$1,D93=$AT$1,D94=$AM$1,D94=$AT$1),0,1)))</f>
        <v/>
      </c>
      <c r="AV90" s="3" t="str">
        <f>IF($A90&gt;='FG1125way_Regular Symbol(2wild)'!G$16,"",IF(E90=0,"",IF(OR(E90=$AM$1,E90=$AT$1,E91=$AM$1,E91=$AT$1,E92=$AM$1,E92=$AT$1,E93=$AM$1,E93=$AT$1,E94=$AM$1,E94=$AT$1),0,1)))</f>
        <v/>
      </c>
      <c r="AW90" s="3" t="str">
        <f>IF($A90&gt;='FG1125way_Regular Symbol(2wild)'!H$16,"",IF(F90=0,"",IF(OR(F90=$AM$1,F90=$AT$1,F91=$AM$1,F91=$AT$1,F92=$AM$1,F92=$AT$1,F93=$AM$1,F93=$AT$1,F94=$AM$1,F94=$AT$1),0,1)))</f>
        <v/>
      </c>
      <c r="AY90" s="344" t="str">
        <f>IF($A90&gt;='FG1125way_Regular Symbol(2wild)'!D$16,"",IF(B90=0,"",IF(OR(B90=$AM$1,B90=$AZ$1,B91=$AM$1,B91=$AZ$1,B92=$AM$1,B92=$AZ$1),0,1)))</f>
        <v/>
      </c>
      <c r="AZ90" s="344" t="str">
        <f>IF($A90&gt;='FG1125way_Regular Symbol(2wild)'!E$16,"",IF(C90=0,"",IF(OR(C90=$AM$1,C90=$AZ$1,C91=$AM$1,C91=$AZ$1,C92=$AM$1,C92=$AZ$1),0,1)))</f>
        <v/>
      </c>
      <c r="BA90" s="3" t="str">
        <f>IF($A90&gt;='FG1125way_Regular Symbol(2wild)'!F$16,"",IF(D90=0,"",IF(OR(D90=$AM$1,D90=$AZ$1,D91=$AM$1,D91=$AZ$1,D92=$AM$1,D92=$AZ$1,D93=$AM$1,D93=$AZ$1,D94=$AM$1,D94=$AZ$1),0,1)))</f>
        <v/>
      </c>
      <c r="BB90" s="3" t="str">
        <f>IF($A90&gt;='FG1125way_Regular Symbol(2wild)'!G$16,"",IF(E90=0,"",IF(OR(E90=$AM$1,E90=$AZ$1,E91=$AM$1,E91=$AZ$1,E92=$AM$1,E92=$AZ$1,E93=$AM$1,E93=$AZ$1,E94=$AM$1,E94=$AZ$1),0,1)))</f>
        <v/>
      </c>
      <c r="BC90" s="3" t="str">
        <f>IF($A90&gt;='FG1125way_Regular Symbol(2wild)'!H$16,"",IF(F90=0,"",IF(OR(F90=$AM$1,F90=$AZ$1,F91=$AM$1,F91=$AZ$1,F92=$AM$1,F92=$AZ$1,F93=$AM$1,F93=$AZ$1,F94=$AM$1,F94=$AZ$1),0,1)))</f>
        <v/>
      </c>
      <c r="BE90" s="344" t="str">
        <f>IF($A90&gt;='FG_576way_Regular Symbol(2wild)'!D$16,"",IF(B90=0,"",IF(OR(B90=$AM$1,B90=$BF$1,B91=$AM$1,B91=$BF$1,B92=$AM$1,B92=$BF$1),0,1)))</f>
        <v/>
      </c>
      <c r="BF90" s="344" t="str">
        <f>IF($A90&gt;='FG_576way_Regular Symbol(2wild)'!E$16,"",IF(C90=0,"",IF(OR(C90=$AM$1,C90=$BF$1,C91=$AM$1,C91=$BF$1,C92=$AM$1,C92=$BF$1),0,1)))</f>
        <v/>
      </c>
      <c r="BG90" s="3" t="str">
        <f>IF($A90&gt;='FG_576way_Regular Symbol(2wild)'!F$16,"",IF(D90=0,"",IF(OR(D90=$AM$1,D90=$BF$1,D91=$AM$1,D91=$BF$1,D92=$AM$1,D92=$BF$1,D93=$AM$1,D93=$BF$1,D94=$AM$1,D94=$BF$1),0,1)))</f>
        <v/>
      </c>
      <c r="BH90" s="3" t="str">
        <f>IF($A90&gt;='FG_576way_Regular Symbol(2wild)'!G$16,"",IF(E90=0,"",IF(OR(E90=$AM$1,E90=$BF$1,E91=$AM$1,E91=$BF$1,E92=$AM$1,E92=$BF$1,E93=$AM$1,E93=$BF$1,E94=$AM$1,E94=$BF$1),0,1)))</f>
        <v/>
      </c>
      <c r="BI90" s="3" t="str">
        <f>IF($A90&gt;='FG_576way_Regular Symbol(2wild)'!H$16,"",IF(F90=0,"",IF(OR(F90=$AM$1,F90=$BF$1,F91=$AM$1,F91=$BF$1,F92=$AM$1,F92=$BF$1,F93=$AM$1,F93=$BF$1,F94=$AM$1,F94=$BF$1),0,1)))</f>
        <v/>
      </c>
      <c r="BK90" s="344" t="str">
        <f>IF($A90&gt;='FG_576way_Regular Symbol(2wild)'!D$16,"",IF(B90=0,"",IF(OR(B90=$AM$1,B90=$BL$1,B91=$AM$1,B91=$BL$1,B92=$AM$1,B92=$BL$1),0,1)))</f>
        <v/>
      </c>
      <c r="BL90" s="344" t="str">
        <f>IF($A90&gt;='FG_576way_Regular Symbol(2wild)'!E$16,"",IF(C90=0,"",IF(OR(C90=$AM$1,C90=$BL$1,C91=$AM$1,C91=$BL$1,C92=$AM$1,C92=$BL$1),0,1)))</f>
        <v/>
      </c>
      <c r="BM90" s="3" t="str">
        <f>IF($A90&gt;='FG_576way_Regular Symbol(2wild)'!F$16,"",IF(D90=0,"",IF(OR(D90=$AM$1,D90=$BL$1,D91=$AM$1,D91=$BL$1,D92=$AM$1,D92=$BL$1,D93=$AM$1,D93=$BL$1),0,1)))</f>
        <v/>
      </c>
      <c r="BN90" s="3" t="str">
        <f>IF($A90&gt;='FG_576way_Regular Symbol(2wild)'!G$16,"",IF(E90=0,"",IF(OR(E90=$AM$1,E90=$BL$1,E91=$AM$1,E91=$BL$1,E92=$AM$1,E92=$BL$1,E93=$AM$1,E93=$BL$1),0,1)))</f>
        <v/>
      </c>
      <c r="BO90" s="3" t="str">
        <f>IF($A90&gt;='FG_576way_Regular Symbol(2wild)'!H$16,"",IF(F90=0,"",IF(OR(F90=$AM$1,F90=$BL$1,F91=$AM$1,F91=$BL$1,F92=$AM$1,F92=$BL$1,F93=$AM$1,F93=$BL$1),0,1)))</f>
        <v/>
      </c>
      <c r="BQ90" s="3" t="str">
        <f>IF($A90&gt;='FG1125way_Regular Symbol(2wild)'!D$16,"",IF(B90=0,"",IF(OR(B90=$BQ$1,B90=$BR$1,B91=$BQ$1,B91=$BR$1,B92=$BQ$1,B92=$BR$1),0,1)))</f>
        <v/>
      </c>
      <c r="BR90" s="3" t="str">
        <f>IF($A90&gt;='FG1125way_Regular Symbol(2wild)'!E$16,"",IF(C90=0,"",IF(OR(C90=$BQ$1,C90=$BR$1,C91=$BQ$1,C91=$BR$1,C92=$BQ$1,C92=$BR$1),0,1)))</f>
        <v/>
      </c>
      <c r="BS90" s="3" t="str">
        <f>IF($A90&gt;='FG1125way_Regular Symbol(2wild)'!F$16,"",IF(D90=0,"",IF(OR(D90=$BQ$1,D90=$BR$1,D91=$BQ$1,D91=$BR$1,D92=$BQ$1,D92=$BR$1,D93=$BQ$1,D93=$BR$1,D94=$BQ$1,D94=$BR$1),0,1)))</f>
        <v/>
      </c>
      <c r="BT90" s="3" t="str">
        <f>IF($A90&gt;='FG1125way_Regular Symbol(2wild)'!G$16,"",IF(E90=0,"",IF(OR(E90=$BQ$1,E90=$BR$1,E91=$BQ$1,E91=$BR$1,E92=$BQ$1,E92=$BR$1,E93=$BQ$1,E93=$BR$1,E94=$BQ$1,E94=$BR$1),0,1)))</f>
        <v/>
      </c>
      <c r="BU90" s="3" t="str">
        <f>IF($A90&gt;='FG1125way_Regular Symbol(2wild)'!H$16,"",IF(F90=0,"",IF(OR(F90=$BQ$1,F90=$BR$1,F91=$BQ$1,F91=$BR$1,F92=$BQ$1,F92=$BR$1,F93=$BQ$1,F93=$BR$1,F94=$BQ$1,F94=$BR$1),0,1)))</f>
        <v/>
      </c>
      <c r="BW90" s="3" t="str">
        <f>IF($A90&gt;='FG1125way_Regular Symbol(2wild)'!D$16,"",IF(B90=0,"",IF(OR(B90=$BW$1,B91=$BW$1,B92=$BW$1,B90=$BX$1,B91=$BX$1,B92=$BX$1),0,1)))</f>
        <v/>
      </c>
      <c r="BX90" s="3" t="str">
        <f>IF($A90&gt;='FG1125way_Regular Symbol(2wild)'!E$16,"",IF(C90=0,"",IF(OR(C90=$BW$1,C91=$BW$1,C92=$BW$1,C90=$BX$1,C91=$BX$1,C92=$BX$1),0,1)))</f>
        <v/>
      </c>
      <c r="BY90" s="3" t="str">
        <f>IF($A90&gt;='FG1125way_Regular Symbol(2wild)'!F$16,"",IF(D90=0,"",IF(OR(D90=$BW$1,D91=$BW$1,D92=$BW$1,D90=$BX$1,D91=$BX$1,D92=$BX$1,D93=$BW$1,D93=$BX$1,D94=$BW$1,D94=$BX$1),0,1)))</f>
        <v/>
      </c>
      <c r="BZ90" s="3" t="str">
        <f>IF($A90&gt;='FG1125way_Regular Symbol(2wild)'!G$16,"",IF(E90=0,"",IF(OR(E90=$BW$1,E91=$BW$1,E92=$BW$1,E90=$BX$1,E91=$BX$1,E92=$BX$1,E93=$BW$1,E93=$BX$1,E94=$BW$1,E94=$BX$1),0,1)))</f>
        <v/>
      </c>
      <c r="CA90" s="3" t="str">
        <f>IF($A90&gt;='FG1125way_Regular Symbol(2wild)'!H$16,"",IF(F90=0,"",IF(OR(F90=$BW$1,F91=$BW$1,F92=$BW$1,F90=$BX$1,F91=$BX$1,F92=$BX$1,F93=$BW$1,F93=$BX$1,F94=$BW$1,F94=$BX$1),0,1)))</f>
        <v/>
      </c>
      <c r="CC90" s="3" t="str">
        <f>IF($A90&gt;='FG1125way_Regular Symbol(2wild)'!D$16,"",IF(B90=0,"",IF(OR(B90=$BW$1,B91=$BW$1,B92=$BW$1,B90=$CD$1,B91=$CD$1,B92=$CD$1),0,1)))</f>
        <v/>
      </c>
      <c r="CD90" s="3" t="str">
        <f>IF($A90&gt;='FG1125way_Regular Symbol(2wild)'!E$16,"",IF(C90=0,"",IF(OR(C90=$BW$1,C91=$BW$1,C92=$BW$1,C90=$CD$1,C91=$CD$1,C92=$CD$1),0,1)))</f>
        <v/>
      </c>
      <c r="CE90" s="3" t="str">
        <f>IF($A90&gt;='FG1125way_Regular Symbol(2wild)'!F$16,"",IF(D90=0,"",IF(OR(D90=$BW$1,D91=$BW$1,D92=$BW$1,D90=$CD$1,D91=$CD$1,D92=$CD$1,D93=$BW$1,D93=$CD$1,D94=$BW$1,D94=$CD$1),0,1)))</f>
        <v/>
      </c>
      <c r="CF90" s="3" t="str">
        <f>IF($A90&gt;='FG1125way_Regular Symbol(2wild)'!G$16,"",IF(E90=0,"",IF(OR(E90=$BW$1,E91=$BW$1,E92=$BW$1,E90=$CD$1,E91=$CD$1,E92=$CD$1,E93=$BW$1,E93=$CD$1,E94=$BW$1,E94=$CD$1),0,1)))</f>
        <v/>
      </c>
      <c r="CG90" s="3" t="str">
        <f>IF($A90&gt;='FG1125way_Regular Symbol(2wild)'!H$16,"",IF(F90=0,"",IF(OR(F90=$BW$1,F91=$BW$1,F92=$BW$1,F90=$CD$1,F91=$CD$1,F92=$CD$1,F93=$BW$1,F93=$CD$1,F94=$BW$1,F94=$CD$1),0,1)))</f>
        <v/>
      </c>
      <c r="CI90" s="3" t="str">
        <f>IF($A90&gt;='FG1125way_Regular Symbol(2wild)'!D$16,"",IF(B90=0,"",IF(OR(B90=$BW$1,B91=$BW$1,B92=$BW$1,B90=$CJ$1,B91=$CJ$1,B92=$CJ$1),0,1)))</f>
        <v/>
      </c>
      <c r="CJ90" s="3" t="str">
        <f>IF($A90&gt;='FG1125way_Regular Symbol(2wild)'!E$16,"",IF(C90=0,"",IF(OR(C90=$BW$1,C91=$BW$1,C92=$BW$1,C90=$CJ$1,C91=$CJ$1,C92=$CJ$1),0,1)))</f>
        <v/>
      </c>
      <c r="CK90" s="3" t="str">
        <f>IF($A90&gt;='FG1125way_Regular Symbol(2wild)'!F$16,"",IF(D90=0,"",IF(OR(D90=$BW$1,D91=$BW$1,D92=$BW$1,D90=$CJ$1,D91=$CJ$1,D92=$CJ$1,D93=$BW$1,D93=$CJ$1,D94=$BW$1,D94=$CJ$1),0,1)))</f>
        <v/>
      </c>
      <c r="CL90" s="3" t="str">
        <f>IF($A90&gt;='FG1125way_Regular Symbol(2wild)'!G$16,"",IF(E90=0,"",IF(OR(E90=$BW$1,E91=$BW$1,E92=$BW$1,E90=$CJ$1,E91=$CJ$1,E92=$CJ$1,E93=$BW$1,E93=$CJ$1,E94=$BW$1,E94=$CJ$1),0,1)))</f>
        <v/>
      </c>
      <c r="CM90" s="3" t="str">
        <f>IF($A90&gt;='FG1125way_Regular Symbol(2wild)'!H$16,"",IF(F90=0,"",IF(OR(F90=$BW$1,F91=$BW$1,F92=$BW$1,F90=$CJ$1,F91=$CJ$1,F92=$CJ$1,F93=$BW$1,F93=$CJ$1,F94=$BW$1,F94=$CJ$1),0,1)))</f>
        <v/>
      </c>
      <c r="CO90" s="3" t="str">
        <f>IF($A90&gt;='FG1125way_Regular Symbol(2wild)'!D$16,"",IF(B90=0,"",IF(OR(B90=$BW$1,B91=$BW$1,B92=$BW$1,B90=$CP$1,B91=$CP$1,B92=$CP$1),0,1)))</f>
        <v/>
      </c>
      <c r="CP90" s="3" t="str">
        <f>IF($A90&gt;='FG1125way_Regular Symbol(2wild)'!E$16,"",IF(C90=0,"",IF(OR(C90=$BW$1,C91=$BW$1,C92=$BW$1,C90=$CP$1,C91=$CP$1,C92=$CP$1),0,1)))</f>
        <v/>
      </c>
      <c r="CQ90" s="3" t="str">
        <f>IF($A90&gt;='FG1125way_Regular Symbol(2wild)'!F$16,"",IF(D90=0,"",IF(OR(D90=$BW$1,D91=$BW$1,D92=$BW$1,D90=$CP$1,D91=$CP$1,D92=$CP$1,D93=$BW$1,D93=$CP$1,D94=$BW$1,D94=$CP$1),0,1)))</f>
        <v/>
      </c>
      <c r="CR90" s="3" t="str">
        <f>IF($A90&gt;='FG1125way_Regular Symbol(2wild)'!G$16,"",IF(E90=0,"",IF(OR(E90=$BW$1,E91=$BW$1,E92=$BW$1,E90=$CP$1,E91=$CP$1,E92=$CP$1,E93=$BW$1,E93=$CP$1,E94=$BW$1,E94=$CP$1),0,1)))</f>
        <v/>
      </c>
      <c r="CS90" s="3" t="str">
        <f>IF($A90&gt;='FG1125way_Regular Symbol(2wild)'!H$16,"",IF(F90=0,"",IF(OR(F90=$BW$1,F91=$BW$1,F92=$BW$1,F90=$CP$1,F91=$CP$1,F92=$CP$1,F93=$BW$1,F93=$CP$1,F94=$BW$1,F94=$CP$1),0,1)))</f>
        <v/>
      </c>
      <c r="CU90" s="3" t="str">
        <f>IF($A90&gt;='FG1125way_Regular Symbol(2wild)'!D$16,"",IF(B90=0,"",IF(OR(B90=$BW$1,B91=$BW$1,B92=$BW$1,B90=$CV$1,B91=$CV$1,B92=$CV$1),0,1)))</f>
        <v/>
      </c>
      <c r="CV90" s="3" t="str">
        <f>IF($A90&gt;='FG1125way_Regular Symbol(2wild)'!E$16,"",IF(C90=0,"",IF(OR(C90=$BW$1,C91=$BW$1,C92=$BW$1,C90=$CV$1,C91=$CV$1,C92=$CV$1),0,1)))</f>
        <v/>
      </c>
      <c r="CW90" s="3" t="str">
        <f>IF($A90&gt;='FG1125way_Regular Symbol(2wild)'!F$16,"",IF(D90=0,"",IF(OR(D90=$BW$1,D91=$BW$1,D92=$BW$1,D90=$CV$1,D91=$CV$1,D92=$CV$1,D93=$BW$1,D93=$CV$1,D94=$BW$1,D94=$CV$1),0,1)))</f>
        <v/>
      </c>
      <c r="CX90" s="3" t="str">
        <f>IF($A90&gt;='FG1125way_Regular Symbol(2wild)'!G$16,"",IF(E90=0,"",IF(OR(E90=$BW$1,E91=$BW$1,E92=$BW$1,E90=$CV$1,E91=$CV$1,E92=$CV$1,E93=$BW$1,E93=$CV$1,E94=$BW$1,E94=$CV$1),0,1)))</f>
        <v/>
      </c>
      <c r="CY90" s="3" t="str">
        <f>IF($A90&gt;='FG1125way_Regular Symbol(2wild)'!H$16,"",IF(F90=0,"",IF(OR(F90=$BW$1,F91=$BW$1,F92=$BW$1,F90=$CV$1,F91=$CV$1,F92=$CV$1,F93=$BW$1,F93=$CV$1,F94=$BW$1,F94=$CV$1),0,1)))</f>
        <v/>
      </c>
    </row>
    <row r="91" spans="1:103">
      <c r="A91" s="335"/>
      <c r="B91" s="191"/>
      <c r="C91" s="191"/>
      <c r="D91" s="191"/>
      <c r="E91" s="191"/>
      <c r="F91" s="338"/>
      <c r="O91" s="344"/>
      <c r="P91" s="3"/>
      <c r="Q91" s="3"/>
      <c r="R91" s="3"/>
      <c r="S91" s="135"/>
      <c r="U91" s="344"/>
      <c r="V91" s="3"/>
      <c r="W91" s="3"/>
      <c r="X91" s="3"/>
      <c r="Y91" s="135"/>
      <c r="AA91" s="344"/>
      <c r="AB91" s="3"/>
      <c r="AC91" s="3"/>
      <c r="AD91" s="3"/>
      <c r="AE91" s="135"/>
      <c r="AG91" s="344" t="str">
        <f>IF($A91&gt;='FG1125way_Regular Symbol(2wild)'!D$16,"",IF(B91=0,"",IF(OR(B91=$AG$1,B91=$AH$1,B92=$AG$1,B92=$AH$1,B93=$AG$1,B93=$AH$1),0,1)))</f>
        <v/>
      </c>
      <c r="AH91" s="344" t="str">
        <f>IF($A91&gt;='FG1125way_Regular Symbol(2wild)'!E$16,"",IF(C91=0,"",IF(OR(C91=$AG$1,C91=$AH$1,C92=$AG$1,C92=$AH$1,C93=$AG$1,C93=$AH$1),0,1)))</f>
        <v/>
      </c>
      <c r="AI91" s="3" t="str">
        <f>IF($A91&gt;='FG1125way_Regular Symbol(2wild)'!F$16,"",IF(D91=0,"",IF(OR(D91=$AG$1,D91=$AH$1,D92=$AG$1,D92=$AH$1,D93=$AG$1,D93=$AH$1,D94=$AG$1,D94=$AH$1,D95=$AG$1,D95=$AH$1),0,1)))</f>
        <v/>
      </c>
      <c r="AJ91" s="3" t="str">
        <f>IF($A91&gt;='FG1125way_Regular Symbol(2wild)'!G$16,"",IF(E91=0,"",IF(OR(E91=$AG$1,E91=$AH$1,E92=$AG$1,E92=$AH$1,E93=$AG$1,E93=$AH$1,E94=$AG$1,E94=$AH$1,E95=$AG$1,E95=$AH$1),0,1)))</f>
        <v/>
      </c>
      <c r="AK91" s="3" t="str">
        <f>IF($A91&gt;='FG1125way_Regular Symbol(2wild)'!H$16,"",IF(F91=0,"",IF(OR(F91=$AG$1,F91=$AH$1,F92=$AG$1,F92=$AH$1,F93=$AG$1,F93=$AH$1,F94=$AG$1,F94=$AH$1,F95=$AG$1,F95=$AH$1),0,1)))</f>
        <v/>
      </c>
      <c r="AM91" s="344" t="str">
        <f>IF($A91&gt;='FG1125way_Regular Symbol(2wild)'!D$16,"",IF(B91=0,"",IF(OR(B91=$AM$1,B91=$AN$1,B92=$AM$1,B92=$AN$1,B93=$AM$1,B93=$AN$1),0,1)))</f>
        <v/>
      </c>
      <c r="AN91" s="344" t="str">
        <f>IF($A91&gt;='FG1125way_Regular Symbol(2wild)'!E$16,"",IF(C91=0,"",IF(OR(C91=$AM$1,C91=$AN$1,C92=$AM$1,C92=$AN$1,C93=$AM$1,C93=$AN$1),0,1)))</f>
        <v/>
      </c>
      <c r="AO91" s="3" t="str">
        <f>IF($A91&gt;='FG1125way_Regular Symbol(2wild)'!F$16,"",IF(D91=0,"",IF(OR(D91=$AM$1,D91=$AN$1,D92=$AM$1,D92=$AN$1,D93=$AM$1,D93=$AN$1,D94=$AM$1,D94=$AN$1,D95=$AM$1,D95=$AN$1),0,1)))</f>
        <v/>
      </c>
      <c r="AP91" s="3" t="str">
        <f>IF($A91&gt;='FG1125way_Regular Symbol(2wild)'!G$16,"",IF(E91=0,"",IF(OR(E91=$AM$1,E91=$AN$1,E92=$AM$1,E92=$AN$1,E93=$AM$1,E93=$AN$1,E94=$AM$1,E94=$AN$1,E95=$AM$1,E95=$AN$1),0,1)))</f>
        <v/>
      </c>
      <c r="AQ91" s="3" t="str">
        <f>IF($A91&gt;='FG1125way_Regular Symbol(2wild)'!H$16,"",IF(F91=0,"",IF(OR(F91=$AM$1,F91=$AN$1,F92=$AM$1,F92=$AN$1,F93=$AM$1,F93=$AN$1,F94=$AM$1,F94=$AN$1,F95=$AM$1,F95=$AN$1),0,1)))</f>
        <v/>
      </c>
      <c r="AS91" s="344" t="str">
        <f>IF($A91&gt;='FG1125way_Regular Symbol(2wild)'!D$16,"",IF(B91=0,"",IF(OR(B91=$AM$1,B91=$AT$1,B92=$AM$1,B92=$AT$1,B93=$AM$1,B93=$AT$1),0,1)))</f>
        <v/>
      </c>
      <c r="AT91" s="344" t="str">
        <f>IF($A91&gt;='FG1125way_Regular Symbol(2wild)'!E$16,"",IF(C91=0,"",IF(OR(C91=$AM$1,C91=$AT$1,C92=$AM$1,C92=$AT$1,C93=$AM$1,C93=$AT$1),0,1)))</f>
        <v/>
      </c>
      <c r="AU91" s="3" t="str">
        <f>IF($A91&gt;='FG1125way_Regular Symbol(2wild)'!F$16,"",IF(D91=0,"",IF(OR(D91=$AM$1,D91=$AT$1,D92=$AM$1,D92=$AT$1,D93=$AM$1,D93=$AT$1,D94=$AM$1,D94=$AT$1,D95=$AM$1,D95=$AT$1),0,1)))</f>
        <v/>
      </c>
      <c r="AV91" s="3" t="str">
        <f>IF($A91&gt;='FG1125way_Regular Symbol(2wild)'!G$16,"",IF(E91=0,"",IF(OR(E91=$AM$1,E91=$AT$1,E92=$AM$1,E92=$AT$1,E93=$AM$1,E93=$AT$1,E94=$AM$1,E94=$AT$1,E95=$AM$1,E95=$AT$1),0,1)))</f>
        <v/>
      </c>
      <c r="AW91" s="3" t="str">
        <f>IF($A91&gt;='FG1125way_Regular Symbol(2wild)'!H$16,"",IF(F91=0,"",IF(OR(F91=$AM$1,F91=$AT$1,F92=$AM$1,F92=$AT$1,F93=$AM$1,F93=$AT$1,F94=$AM$1,F94=$AT$1,F95=$AM$1,F95=$AT$1),0,1)))</f>
        <v/>
      </c>
      <c r="AY91" s="344" t="str">
        <f>IF($A91&gt;='FG1125way_Regular Symbol(2wild)'!D$16,"",IF(B91=0,"",IF(OR(B91=$AM$1,B91=$AZ$1,B92=$AM$1,B92=$AZ$1,B93=$AM$1,B93=$AZ$1),0,1)))</f>
        <v/>
      </c>
      <c r="AZ91" s="344" t="str">
        <f>IF($A91&gt;='FG1125way_Regular Symbol(2wild)'!E$16,"",IF(C91=0,"",IF(OR(C91=$AM$1,C91=$AZ$1,C92=$AM$1,C92=$AZ$1,C93=$AM$1,C93=$AZ$1),0,1)))</f>
        <v/>
      </c>
      <c r="BA91" s="3" t="str">
        <f>IF($A91&gt;='FG1125way_Regular Symbol(2wild)'!F$16,"",IF(D91=0,"",IF(OR(D91=$AM$1,D91=$AZ$1,D92=$AM$1,D92=$AZ$1,D93=$AM$1,D93=$AZ$1,D94=$AM$1,D94=$AZ$1,D95=$AM$1,D95=$AZ$1),0,1)))</f>
        <v/>
      </c>
      <c r="BB91" s="3" t="str">
        <f>IF($A91&gt;='FG1125way_Regular Symbol(2wild)'!G$16,"",IF(E91=0,"",IF(OR(E91=$AM$1,E91=$AZ$1,E92=$AM$1,E92=$AZ$1,E93=$AM$1,E93=$AZ$1,E94=$AM$1,E94=$AZ$1,E95=$AM$1,E95=$AZ$1),0,1)))</f>
        <v/>
      </c>
      <c r="BC91" s="3" t="str">
        <f>IF($A91&gt;='FG1125way_Regular Symbol(2wild)'!H$16,"",IF(F91=0,"",IF(OR(F91=$AM$1,F91=$AZ$1,F92=$AM$1,F92=$AZ$1,F93=$AM$1,F93=$AZ$1,F94=$AM$1,F94=$AZ$1,F95=$AM$1,F95=$AZ$1),0,1)))</f>
        <v/>
      </c>
      <c r="BE91" s="344" t="str">
        <f>IF($A91&gt;='FG_576way_Regular Symbol(2wild)'!D$16,"",IF(B91=0,"",IF(OR(B91=$AM$1,B91=$BF$1,B92=$AM$1,B92=$BF$1,B93=$AM$1,B93=$BF$1),0,1)))</f>
        <v/>
      </c>
      <c r="BF91" s="344" t="str">
        <f>IF($A91&gt;='FG_576way_Regular Symbol(2wild)'!E$16,"",IF(C91=0,"",IF(OR(C91=$AM$1,C91=$BF$1,C92=$AM$1,C92=$BF$1,C93=$AM$1,C93=$BF$1),0,1)))</f>
        <v/>
      </c>
      <c r="BG91" s="3" t="str">
        <f>IF($A91&gt;='FG_576way_Regular Symbol(2wild)'!F$16,"",IF(D91=0,"",IF(OR(D91=$AM$1,D91=$BF$1,D92=$AM$1,D92=$BF$1,D93=$AM$1,D93=$BF$1,D94=$AM$1,D94=$BF$1,D95=$AM$1,D95=$BF$1),0,1)))</f>
        <v/>
      </c>
      <c r="BH91" s="3" t="str">
        <f>IF($A91&gt;='FG_576way_Regular Symbol(2wild)'!G$16,"",IF(E91=0,"",IF(OR(E91=$AM$1,E91=$BF$1,E92=$AM$1,E92=$BF$1,E93=$AM$1,E93=$BF$1,E94=$AM$1,E94=$BF$1,E95=$AM$1,E95=$BF$1),0,1)))</f>
        <v/>
      </c>
      <c r="BI91" s="3" t="str">
        <f>IF($A91&gt;='FG_576way_Regular Symbol(2wild)'!H$16,"",IF(F91=0,"",IF(OR(F91=$AM$1,F91=$BF$1,F92=$AM$1,F92=$BF$1,F93=$AM$1,F93=$BF$1,F94=$AM$1,F94=$BF$1,F95=$AM$1,F95=$BF$1),0,1)))</f>
        <v/>
      </c>
      <c r="BK91" s="344" t="str">
        <f>IF($A91&gt;='FG_576way_Regular Symbol(2wild)'!D$16,"",IF(B91=0,"",IF(OR(B91=$AM$1,B91=$BL$1,B92=$AM$1,B92=$BL$1,B93=$AM$1,B93=$BL$1),0,1)))</f>
        <v/>
      </c>
      <c r="BL91" s="344" t="str">
        <f>IF($A91&gt;='FG_576way_Regular Symbol(2wild)'!E$16,"",IF(C91=0,"",IF(OR(C91=$AM$1,C91=$BL$1,C92=$AM$1,C92=$BL$1,C93=$AM$1,C93=$BL$1),0,1)))</f>
        <v/>
      </c>
      <c r="BM91" s="3" t="str">
        <f>IF($A91&gt;='FG_576way_Regular Symbol(2wild)'!F$16,"",IF(D91=0,"",IF(OR(D91=$AM$1,D91=$BL$1,D92=$AM$1,D92=$BL$1,D93=$AM$1,D93=$BL$1,D94=$AM$1,D94=$BL$1),0,1)))</f>
        <v/>
      </c>
      <c r="BN91" s="3" t="str">
        <f>IF($A91&gt;='FG_576way_Regular Symbol(2wild)'!G$16,"",IF(E91=0,"",IF(OR(E91=$AM$1,E91=$BL$1,E92=$AM$1,E92=$BL$1,E93=$AM$1,E93=$BL$1,E94=$AM$1,E94=$BL$1),0,1)))</f>
        <v/>
      </c>
      <c r="BO91" s="3" t="str">
        <f>IF($A91&gt;='FG_576way_Regular Symbol(2wild)'!H$16,"",IF(F91=0,"",IF(OR(F91=$AM$1,F91=$BL$1,F92=$AM$1,F92=$BL$1,F93=$AM$1,F93=$BL$1,F94=$AM$1,F94=$BL$1),0,1)))</f>
        <v/>
      </c>
      <c r="BQ91" s="3" t="str">
        <f>IF($A91&gt;='FG1125way_Regular Symbol(2wild)'!D$16,"",IF(B91=0,"",IF(OR(B91=$BQ$1,B91=$BR$1,B92=$BQ$1,B92=$BR$1,B93=$BQ$1,B93=$BR$1),0,1)))</f>
        <v/>
      </c>
      <c r="BR91" s="3" t="str">
        <f>IF($A91&gt;='FG1125way_Regular Symbol(2wild)'!E$16,"",IF(C91=0,"",IF(OR(C91=$BQ$1,C91=$BR$1,C92=$BQ$1,C92=$BR$1,C93=$BQ$1,C93=$BR$1),0,1)))</f>
        <v/>
      </c>
      <c r="BS91" s="3" t="str">
        <f>IF($A91&gt;='FG1125way_Regular Symbol(2wild)'!F$16,"",IF(D91=0,"",IF(OR(D91=$BQ$1,D91=$BR$1,D92=$BQ$1,D92=$BR$1,D93=$BQ$1,D93=$BR$1,D94=$BQ$1,D94=$BR$1,D95=$BQ$1,D95=$BR$1),0,1)))</f>
        <v/>
      </c>
      <c r="BT91" s="3" t="str">
        <f>IF($A91&gt;='FG1125way_Regular Symbol(2wild)'!G$16,"",IF(E91=0,"",IF(OR(E91=$BQ$1,E91=$BR$1,E92=$BQ$1,E92=$BR$1,E93=$BQ$1,E93=$BR$1,E94=$BQ$1,E94=$BR$1,E95=$BQ$1,E95=$BR$1),0,1)))</f>
        <v/>
      </c>
      <c r="BU91" s="3" t="str">
        <f>IF($A91&gt;='FG1125way_Regular Symbol(2wild)'!H$16,"",IF(F91=0,"",IF(OR(F91=$BQ$1,F91=$BR$1,F92=$BQ$1,F92=$BR$1,F93=$BQ$1,F93=$BR$1,F94=$BQ$1,F94=$BR$1,F95=$BQ$1,F95=$BR$1),0,1)))</f>
        <v/>
      </c>
      <c r="BW91" s="3" t="str">
        <f>IF($A91&gt;='FG1125way_Regular Symbol(2wild)'!D$16,"",IF(B91=0,"",IF(OR(B91=$BW$1,B92=$BW$1,B93=$BW$1,B91=$BX$1,B92=$BX$1,B93=$BX$1),0,1)))</f>
        <v/>
      </c>
      <c r="BX91" s="3" t="str">
        <f>IF($A91&gt;='FG1125way_Regular Symbol(2wild)'!E$16,"",IF(C91=0,"",IF(OR(C91=$BW$1,C92=$BW$1,C93=$BW$1,C91=$BX$1,C92=$BX$1,C93=$BX$1),0,1)))</f>
        <v/>
      </c>
      <c r="BY91" s="3" t="str">
        <f>IF($A91&gt;='FG1125way_Regular Symbol(2wild)'!F$16,"",IF(D91=0,"",IF(OR(D91=$BW$1,D92=$BW$1,D93=$BW$1,D91=$BX$1,D92=$BX$1,D93=$BX$1,D94=$BW$1,D94=$BX$1,D95=$BW$1,D95=$BX$1),0,1)))</f>
        <v/>
      </c>
      <c r="BZ91" s="3" t="str">
        <f>IF($A91&gt;='FG1125way_Regular Symbol(2wild)'!G$16,"",IF(E91=0,"",IF(OR(E91=$BW$1,E92=$BW$1,E93=$BW$1,E91=$BX$1,E92=$BX$1,E93=$BX$1,E94=$BW$1,E94=$BX$1,E95=$BW$1,E95=$BX$1),0,1)))</f>
        <v/>
      </c>
      <c r="CA91" s="3" t="str">
        <f>IF($A91&gt;='FG1125way_Regular Symbol(2wild)'!H$16,"",IF(F91=0,"",IF(OR(F91=$BW$1,F92=$BW$1,F93=$BW$1,F91=$BX$1,F92=$BX$1,F93=$BX$1,F94=$BW$1,F94=$BX$1,F95=$BW$1,F95=$BX$1),0,1)))</f>
        <v/>
      </c>
      <c r="CC91" s="3" t="str">
        <f>IF($A91&gt;='FG1125way_Regular Symbol(2wild)'!D$16,"",IF(B91=0,"",IF(OR(B91=$BW$1,B92=$BW$1,B93=$BW$1,B91=$CD$1,B92=$CD$1,B93=$CD$1),0,1)))</f>
        <v/>
      </c>
      <c r="CD91" s="3" t="str">
        <f>IF($A91&gt;='FG1125way_Regular Symbol(2wild)'!E$16,"",IF(C91=0,"",IF(OR(C91=$BW$1,C92=$BW$1,C93=$BW$1,C91=$CD$1,C92=$CD$1,C93=$CD$1),0,1)))</f>
        <v/>
      </c>
      <c r="CE91" s="3" t="str">
        <f>IF($A91&gt;='FG1125way_Regular Symbol(2wild)'!F$16,"",IF(D91=0,"",IF(OR(D91=$BW$1,D92=$BW$1,D93=$BW$1,D91=$CD$1,D92=$CD$1,D93=$CD$1,D94=$BW$1,D94=$CD$1,D95=$BW$1,D95=$CD$1),0,1)))</f>
        <v/>
      </c>
      <c r="CF91" s="3" t="str">
        <f>IF($A91&gt;='FG1125way_Regular Symbol(2wild)'!G$16,"",IF(E91=0,"",IF(OR(E91=$BW$1,E92=$BW$1,E93=$BW$1,E91=$CD$1,E92=$CD$1,E93=$CD$1,E94=$BW$1,E94=$CD$1,E95=$BW$1,E95=$CD$1),0,1)))</f>
        <v/>
      </c>
      <c r="CG91" s="3" t="str">
        <f>IF($A91&gt;='FG1125way_Regular Symbol(2wild)'!H$16,"",IF(F91=0,"",IF(OR(F91=$BW$1,F92=$BW$1,F93=$BW$1,F91=$CD$1,F92=$CD$1,F93=$CD$1,F94=$BW$1,F94=$CD$1,F95=$BW$1,F95=$CD$1),0,1)))</f>
        <v/>
      </c>
      <c r="CI91" s="3" t="str">
        <f>IF($A91&gt;='FG1125way_Regular Symbol(2wild)'!D$16,"",IF(B91=0,"",IF(OR(B91=$BW$1,B92=$BW$1,B93=$BW$1,B91=$CJ$1,B92=$CJ$1,B93=$CJ$1),0,1)))</f>
        <v/>
      </c>
      <c r="CJ91" s="3" t="str">
        <f>IF($A91&gt;='FG1125way_Regular Symbol(2wild)'!E$16,"",IF(C91=0,"",IF(OR(C91=$BW$1,C92=$BW$1,C93=$BW$1,C91=$CJ$1,C92=$CJ$1,C93=$CJ$1),0,1)))</f>
        <v/>
      </c>
      <c r="CK91" s="3" t="str">
        <f>IF($A91&gt;='FG1125way_Regular Symbol(2wild)'!F$16,"",IF(D91=0,"",IF(OR(D91=$BW$1,D92=$BW$1,D93=$BW$1,D91=$CJ$1,D92=$CJ$1,D93=$CJ$1,D94=$BW$1,D94=$CJ$1,D95=$BW$1,D95=$CJ$1),0,1)))</f>
        <v/>
      </c>
      <c r="CL91" s="3" t="str">
        <f>IF($A91&gt;='FG1125way_Regular Symbol(2wild)'!G$16,"",IF(E91=0,"",IF(OR(E91=$BW$1,E92=$BW$1,E93=$BW$1,E91=$CJ$1,E92=$CJ$1,E93=$CJ$1,E94=$BW$1,E94=$CJ$1,E95=$BW$1,E95=$CJ$1),0,1)))</f>
        <v/>
      </c>
      <c r="CM91" s="3" t="str">
        <f>IF($A91&gt;='FG1125way_Regular Symbol(2wild)'!H$16,"",IF(F91=0,"",IF(OR(F91=$BW$1,F92=$BW$1,F93=$BW$1,F91=$CJ$1,F92=$CJ$1,F93=$CJ$1,F94=$BW$1,F94=$CJ$1,F95=$BW$1,F95=$CJ$1),0,1)))</f>
        <v/>
      </c>
      <c r="CO91" s="3" t="str">
        <f>IF($A91&gt;='FG1125way_Regular Symbol(2wild)'!D$16,"",IF(B91=0,"",IF(OR(B91=$BW$1,B92=$BW$1,B93=$BW$1,B91=$CP$1,B92=$CP$1,B93=$CP$1),0,1)))</f>
        <v/>
      </c>
      <c r="CP91" s="3" t="str">
        <f>IF($A91&gt;='FG1125way_Regular Symbol(2wild)'!E$16,"",IF(C91=0,"",IF(OR(C91=$BW$1,C92=$BW$1,C93=$BW$1,C91=$CP$1,C92=$CP$1,C93=$CP$1),0,1)))</f>
        <v/>
      </c>
      <c r="CQ91" s="3" t="str">
        <f>IF($A91&gt;='FG1125way_Regular Symbol(2wild)'!F$16,"",IF(D91=0,"",IF(OR(D91=$BW$1,D92=$BW$1,D93=$BW$1,D91=$CP$1,D92=$CP$1,D93=$CP$1,D94=$BW$1,D94=$CP$1,D95=$BW$1,D95=$CP$1),0,1)))</f>
        <v/>
      </c>
      <c r="CR91" s="3" t="str">
        <f>IF($A91&gt;='FG1125way_Regular Symbol(2wild)'!G$16,"",IF(E91=0,"",IF(OR(E91=$BW$1,E92=$BW$1,E93=$BW$1,E91=$CP$1,E92=$CP$1,E93=$CP$1,E94=$BW$1,E94=$CP$1,E95=$BW$1,E95=$CP$1),0,1)))</f>
        <v/>
      </c>
      <c r="CS91" s="3" t="str">
        <f>IF($A91&gt;='FG1125way_Regular Symbol(2wild)'!H$16,"",IF(F91=0,"",IF(OR(F91=$BW$1,F92=$BW$1,F93=$BW$1,F91=$CP$1,F92=$CP$1,F93=$CP$1,F94=$BW$1,F94=$CP$1,F95=$BW$1,F95=$CP$1),0,1)))</f>
        <v/>
      </c>
      <c r="CU91" s="3" t="str">
        <f>IF($A91&gt;='FG1125way_Regular Symbol(2wild)'!D$16,"",IF(B91=0,"",IF(OR(B91=$BW$1,B92=$BW$1,B93=$BW$1,B91=$CV$1,B92=$CV$1,B93=$CV$1),0,1)))</f>
        <v/>
      </c>
      <c r="CV91" s="3" t="str">
        <f>IF($A91&gt;='FG1125way_Regular Symbol(2wild)'!E$16,"",IF(C91=0,"",IF(OR(C91=$BW$1,C92=$BW$1,C93=$BW$1,C91=$CV$1,C92=$CV$1,C93=$CV$1),0,1)))</f>
        <v/>
      </c>
      <c r="CW91" s="3" t="str">
        <f>IF($A91&gt;='FG1125way_Regular Symbol(2wild)'!F$16,"",IF(D91=0,"",IF(OR(D91=$BW$1,D92=$BW$1,D93=$BW$1,D91=$CV$1,D92=$CV$1,D93=$CV$1,D94=$BW$1,D94=$CV$1,D95=$BW$1,D95=$CV$1),0,1)))</f>
        <v/>
      </c>
      <c r="CX91" s="3" t="str">
        <f>IF($A91&gt;='FG1125way_Regular Symbol(2wild)'!G$16,"",IF(E91=0,"",IF(OR(E91=$BW$1,E92=$BW$1,E93=$BW$1,E91=$CV$1,E92=$CV$1,E93=$CV$1,E94=$BW$1,E94=$CV$1,E95=$BW$1,E95=$CV$1),0,1)))</f>
        <v/>
      </c>
      <c r="CY91" s="3" t="str">
        <f>IF($A91&gt;='FG1125way_Regular Symbol(2wild)'!H$16,"",IF(F91=0,"",IF(OR(F91=$BW$1,F92=$BW$1,F93=$BW$1,F91=$CV$1,F92=$CV$1,F93=$CV$1,F94=$BW$1,F94=$CV$1,F95=$BW$1,F95=$CV$1),0,1)))</f>
        <v/>
      </c>
    </row>
    <row r="92" spans="1:103">
      <c r="A92" s="335"/>
      <c r="B92" s="191"/>
      <c r="C92" s="191"/>
      <c r="D92" s="191"/>
      <c r="E92" s="191"/>
      <c r="F92" s="338"/>
      <c r="O92" s="344"/>
      <c r="P92" s="3"/>
      <c r="Q92" s="3"/>
      <c r="R92" s="3"/>
      <c r="S92" s="135"/>
      <c r="U92" s="344"/>
      <c r="V92" s="3"/>
      <c r="W92" s="3"/>
      <c r="X92" s="3"/>
      <c r="Y92" s="135"/>
      <c r="AA92" s="344"/>
      <c r="AB92" s="3"/>
      <c r="AC92" s="3"/>
      <c r="AD92" s="3"/>
      <c r="AE92" s="135"/>
      <c r="AG92" s="344" t="str">
        <f>IF($A92&gt;='FG1125way_Regular Symbol(2wild)'!D$16,"",IF(B92=0,"",IF(OR(B92=$AG$1,B92=$AH$1,B93=$AG$1,B93=$AH$1,B94=$AG$1,B94=$AH$1),0,1)))</f>
        <v/>
      </c>
      <c r="AH92" s="344" t="str">
        <f>IF($A92&gt;='FG1125way_Regular Symbol(2wild)'!E$16,"",IF(C92=0,"",IF(OR(C92=$AG$1,C92=$AH$1,C93=$AG$1,C93=$AH$1,C94=$AG$1,C94=$AH$1),0,1)))</f>
        <v/>
      </c>
      <c r="AI92" s="3" t="str">
        <f>IF($A92&gt;='FG1125way_Regular Symbol(2wild)'!F$16,"",IF(D92=0,"",IF(OR(D92=$AG$1,D92=$AH$1,D93=$AG$1,D93=$AH$1,D94=$AG$1,D94=$AH$1,D95=$AG$1,D95=$AH$1,D96=$AG$1,D96=$AH$1),0,1)))</f>
        <v/>
      </c>
      <c r="AJ92" s="3" t="str">
        <f>IF($A92&gt;='FG1125way_Regular Symbol(2wild)'!G$16,"",IF(E92=0,"",IF(OR(E92=$AG$1,E92=$AH$1,E93=$AG$1,E93=$AH$1,E94=$AG$1,E94=$AH$1,E95=$AG$1,E95=$AH$1,E96=$AG$1,E96=$AH$1),0,1)))</f>
        <v/>
      </c>
      <c r="AK92" s="3" t="str">
        <f>IF($A92&gt;='FG1125way_Regular Symbol(2wild)'!H$16,"",IF(F92=0,"",IF(OR(F92=$AG$1,F92=$AH$1,F93=$AG$1,F93=$AH$1,F94=$AG$1,F94=$AH$1,F95=$AG$1,F95=$AH$1,F96=$AG$1,F96=$AH$1),0,1)))</f>
        <v/>
      </c>
      <c r="AM92" s="344" t="str">
        <f>IF($A92&gt;='FG1125way_Regular Symbol(2wild)'!D$16,"",IF(B92=0,"",IF(OR(B92=$AM$1,B92=$AN$1,B93=$AM$1,B93=$AN$1,B94=$AM$1,B94=$AN$1),0,1)))</f>
        <v/>
      </c>
      <c r="AN92" s="344" t="str">
        <f>IF($A92&gt;='FG1125way_Regular Symbol(2wild)'!E$16,"",IF(C92=0,"",IF(OR(C92=$AM$1,C92=$AN$1,C93=$AM$1,C93=$AN$1,C94=$AM$1,C94=$AN$1),0,1)))</f>
        <v/>
      </c>
      <c r="AO92" s="3" t="str">
        <f>IF($A92&gt;='FG1125way_Regular Symbol(2wild)'!F$16,"",IF(D92=0,"",IF(OR(D92=$AM$1,D92=$AN$1,D93=$AM$1,D93=$AN$1,D94=$AM$1,D94=$AN$1,D95=$AM$1,D95=$AN$1,D96=$AM$1,D96=$AN$1),0,1)))</f>
        <v/>
      </c>
      <c r="AP92" s="3" t="str">
        <f>IF($A92&gt;='FG1125way_Regular Symbol(2wild)'!G$16,"",IF(E92=0,"",IF(OR(E92=$AM$1,E92=$AN$1,E93=$AM$1,E93=$AN$1,E94=$AM$1,E94=$AN$1,E95=$AM$1,E95=$AN$1,E96=$AM$1,E96=$AN$1),0,1)))</f>
        <v/>
      </c>
      <c r="AQ92" s="3" t="str">
        <f>IF($A92&gt;='FG1125way_Regular Symbol(2wild)'!H$16,"",IF(F92=0,"",IF(OR(F92=$AM$1,F92=$AN$1,F93=$AM$1,F93=$AN$1,F94=$AM$1,F94=$AN$1,F95=$AM$1,F95=$AN$1,F96=$AM$1,F96=$AN$1),0,1)))</f>
        <v/>
      </c>
      <c r="AS92" s="344" t="str">
        <f>IF($A92&gt;='FG1125way_Regular Symbol(2wild)'!D$16,"",IF(B92=0,"",IF(OR(B92=$AM$1,B92=$AT$1,B93=$AM$1,B93=$AT$1,B94=$AM$1,B94=$AT$1),0,1)))</f>
        <v/>
      </c>
      <c r="AT92" s="344" t="str">
        <f>IF($A92&gt;='FG1125way_Regular Symbol(2wild)'!E$16,"",IF(C92=0,"",IF(OR(C92=$AM$1,C92=$AT$1,C93=$AM$1,C93=$AT$1,C94=$AM$1,C94=$AT$1),0,1)))</f>
        <v/>
      </c>
      <c r="AU92" s="3" t="str">
        <f>IF($A92&gt;='FG1125way_Regular Symbol(2wild)'!F$16,"",IF(D92=0,"",IF(OR(D92=$AM$1,D92=$AT$1,D93=$AM$1,D93=$AT$1,D94=$AM$1,D94=$AT$1,D95=$AM$1,D95=$AT$1,D96=$AM$1,D96=$AT$1),0,1)))</f>
        <v/>
      </c>
      <c r="AV92" s="3" t="str">
        <f>IF($A92&gt;='FG1125way_Regular Symbol(2wild)'!G$16,"",IF(E92=0,"",IF(OR(E92=$AM$1,E92=$AT$1,E93=$AM$1,E93=$AT$1,E94=$AM$1,E94=$AT$1,E95=$AM$1,E95=$AT$1,E96=$AM$1,E96=$AT$1),0,1)))</f>
        <v/>
      </c>
      <c r="AW92" s="3" t="str">
        <f>IF($A92&gt;='FG1125way_Regular Symbol(2wild)'!H$16,"",IF(F92=0,"",IF(OR(F92=$AM$1,F92=$AT$1,F93=$AM$1,F93=$AT$1,F94=$AM$1,F94=$AT$1,F95=$AM$1,F95=$AT$1,F96=$AM$1,F96=$AT$1),0,1)))</f>
        <v/>
      </c>
      <c r="AY92" s="344" t="str">
        <f>IF($A92&gt;='FG1125way_Regular Symbol(2wild)'!D$16,"",IF(B92=0,"",IF(OR(B92=$AM$1,B92=$AZ$1,B93=$AM$1,B93=$AZ$1,B94=$AM$1,B94=$AZ$1),0,1)))</f>
        <v/>
      </c>
      <c r="AZ92" s="344" t="str">
        <f>IF($A92&gt;='FG1125way_Regular Symbol(2wild)'!E$16,"",IF(C92=0,"",IF(OR(C92=$AM$1,C92=$AZ$1,C93=$AM$1,C93=$AZ$1,C94=$AM$1,C94=$AZ$1),0,1)))</f>
        <v/>
      </c>
      <c r="BA92" s="3" t="str">
        <f>IF($A92&gt;='FG1125way_Regular Symbol(2wild)'!F$16,"",IF(D92=0,"",IF(OR(D92=$AM$1,D92=$AZ$1,D93=$AM$1,D93=$AZ$1,D94=$AM$1,D94=$AZ$1,D95=$AM$1,D95=$AZ$1,D96=$AM$1,D96=$AZ$1),0,1)))</f>
        <v/>
      </c>
      <c r="BB92" s="3" t="str">
        <f>IF($A92&gt;='FG1125way_Regular Symbol(2wild)'!G$16,"",IF(E92=0,"",IF(OR(E92=$AM$1,E92=$AZ$1,E93=$AM$1,E93=$AZ$1,E94=$AM$1,E94=$AZ$1,E95=$AM$1,E95=$AZ$1,E96=$AM$1,E96=$AZ$1),0,1)))</f>
        <v/>
      </c>
      <c r="BC92" s="3" t="str">
        <f>IF($A92&gt;='FG1125way_Regular Symbol(2wild)'!H$16,"",IF(F92=0,"",IF(OR(F92=$AM$1,F92=$AZ$1,F93=$AM$1,F93=$AZ$1,F94=$AM$1,F94=$AZ$1,F95=$AM$1,F95=$AZ$1,F96=$AM$1,F96=$AZ$1),0,1)))</f>
        <v/>
      </c>
      <c r="BE92" s="344" t="str">
        <f>IF($A92&gt;='FG_576way_Regular Symbol(2wild)'!D$16,"",IF(B92=0,"",IF(OR(B92=$AM$1,B92=$BF$1,B93=$AM$1,B93=$BF$1,B94=$AM$1,B94=$BF$1),0,1)))</f>
        <v/>
      </c>
      <c r="BF92" s="344" t="str">
        <f>IF($A92&gt;='FG_576way_Regular Symbol(2wild)'!E$16,"",IF(C92=0,"",IF(OR(C92=$AM$1,C92=$BF$1,C93=$AM$1,C93=$BF$1,C94=$AM$1,C94=$BF$1),0,1)))</f>
        <v/>
      </c>
      <c r="BG92" s="3" t="str">
        <f>IF($A92&gt;='FG_576way_Regular Symbol(2wild)'!F$16,"",IF(D92=0,"",IF(OR(D92=$AM$1,D92=$BF$1,D93=$AM$1,D93=$BF$1,D94=$AM$1,D94=$BF$1,D95=$AM$1,D95=$BF$1,D96=$AM$1,D96=$BF$1),0,1)))</f>
        <v/>
      </c>
      <c r="BH92" s="3" t="str">
        <f>IF($A92&gt;='FG_576way_Regular Symbol(2wild)'!G$16,"",IF(E92=0,"",IF(OR(E92=$AM$1,E92=$BF$1,E93=$AM$1,E93=$BF$1,E94=$AM$1,E94=$BF$1,E95=$AM$1,E95=$BF$1,E96=$AM$1,E96=$BF$1),0,1)))</f>
        <v/>
      </c>
      <c r="BI92" s="3" t="str">
        <f>IF($A92&gt;='FG_576way_Regular Symbol(2wild)'!H$16,"",IF(F92=0,"",IF(OR(F92=$AM$1,F92=$BF$1,F93=$AM$1,F93=$BF$1,F94=$AM$1,F94=$BF$1,F95=$AM$1,F95=$BF$1,F96=$AM$1,F96=$BF$1),0,1)))</f>
        <v/>
      </c>
      <c r="BK92" s="344" t="str">
        <f>IF($A92&gt;='FG_576way_Regular Symbol(2wild)'!D$16,"",IF(B92=0,"",IF(OR(B92=$AM$1,B92=$BL$1,B93=$AM$1,B93=$BL$1,B94=$AM$1,B94=$BL$1),0,1)))</f>
        <v/>
      </c>
      <c r="BL92" s="344" t="str">
        <f>IF($A92&gt;='FG_576way_Regular Symbol(2wild)'!E$16,"",IF(C92=0,"",IF(OR(C92=$AM$1,C92=$BL$1,C93=$AM$1,C93=$BL$1,C94=$AM$1,C94=$BL$1),0,1)))</f>
        <v/>
      </c>
      <c r="BM92" s="3" t="str">
        <f>IF($A92&gt;='FG_576way_Regular Symbol(2wild)'!F$16,"",IF(D92=0,"",IF(OR(D92=$AM$1,D92=$BL$1,D93=$AM$1,D93=$BL$1,D94=$AM$1,D94=$BL$1,D95=$AM$1,D95=$BL$1),0,1)))</f>
        <v/>
      </c>
      <c r="BN92" s="3" t="str">
        <f>IF($A92&gt;='FG_576way_Regular Symbol(2wild)'!G$16,"",IF(E92=0,"",IF(OR(E92=$AM$1,E92=$BL$1,E93=$AM$1,E93=$BL$1,E94=$AM$1,E94=$BL$1,E95=$AM$1,E95=$BL$1),0,1)))</f>
        <v/>
      </c>
      <c r="BO92" s="3" t="str">
        <f>IF($A92&gt;='FG_576way_Regular Symbol(2wild)'!H$16,"",IF(F92=0,"",IF(OR(F92=$AM$1,F92=$BL$1,F93=$AM$1,F93=$BL$1,F94=$AM$1,F94=$BL$1,F95=$AM$1,F95=$BL$1),0,1)))</f>
        <v/>
      </c>
      <c r="BQ92" s="3" t="str">
        <f>IF($A92&gt;='FG1125way_Regular Symbol(2wild)'!D$16,"",IF(B92=0,"",IF(OR(B92=$BQ$1,B92=$BR$1,B93=$BQ$1,B93=$BR$1,B94=$BQ$1,B94=$BR$1),0,1)))</f>
        <v/>
      </c>
      <c r="BR92" s="3" t="str">
        <f>IF($A92&gt;='FG1125way_Regular Symbol(2wild)'!E$16,"",IF(C92=0,"",IF(OR(C92=$BQ$1,C92=$BR$1,C93=$BQ$1,C93=$BR$1,C94=$BQ$1,C94=$BR$1),0,1)))</f>
        <v/>
      </c>
      <c r="BS92" s="3" t="str">
        <f>IF($A92&gt;='FG1125way_Regular Symbol(2wild)'!F$16,"",IF(D92=0,"",IF(OR(D92=$BQ$1,D92=$BR$1,D93=$BQ$1,D93=$BR$1,D94=$BQ$1,D94=$BR$1,D95=$BQ$1,D95=$BR$1,D96=$BQ$1,D96=$BR$1),0,1)))</f>
        <v/>
      </c>
      <c r="BT92" s="3" t="str">
        <f>IF($A92&gt;='FG1125way_Regular Symbol(2wild)'!G$16,"",IF(E92=0,"",IF(OR(E92=$BQ$1,E92=$BR$1,E93=$BQ$1,E93=$BR$1,E94=$BQ$1,E94=$BR$1,E95=$BQ$1,E95=$BR$1,E96=$BQ$1,E96=$BR$1),0,1)))</f>
        <v/>
      </c>
      <c r="BU92" s="3" t="str">
        <f>IF($A92&gt;='FG1125way_Regular Symbol(2wild)'!H$16,"",IF(F92=0,"",IF(OR(F92=$BQ$1,F92=$BR$1,F93=$BQ$1,F93=$BR$1,F94=$BQ$1,F94=$BR$1,F95=$BQ$1,F95=$BR$1,F96=$BQ$1,F96=$BR$1),0,1)))</f>
        <v/>
      </c>
      <c r="BW92" s="3" t="str">
        <f>IF($A92&gt;='FG1125way_Regular Symbol(2wild)'!D$16,"",IF(B92=0,"",IF(OR(B92=$BW$1,B93=$BW$1,B94=$BW$1,B92=$BX$1,B93=$BX$1,B94=$BX$1),0,1)))</f>
        <v/>
      </c>
      <c r="BX92" s="3" t="str">
        <f>IF($A92&gt;='FG1125way_Regular Symbol(2wild)'!E$16,"",IF(C92=0,"",IF(OR(C92=$BW$1,C93=$BW$1,C94=$BW$1,C92=$BX$1,C93=$BX$1,C94=$BX$1),0,1)))</f>
        <v/>
      </c>
      <c r="BY92" s="3" t="str">
        <f>IF($A92&gt;='FG1125way_Regular Symbol(2wild)'!F$16,"",IF(D92=0,"",IF(OR(D92=$BW$1,D93=$BW$1,D94=$BW$1,D92=$BX$1,D93=$BX$1,D94=$BX$1,D95=$BW$1,D95=$BX$1,D96=$BW$1,D96=$BX$1),0,1)))</f>
        <v/>
      </c>
      <c r="BZ92" s="3" t="str">
        <f>IF($A92&gt;='FG1125way_Regular Symbol(2wild)'!G$16,"",IF(E92=0,"",IF(OR(E92=$BW$1,E93=$BW$1,E94=$BW$1,E92=$BX$1,E93=$BX$1,E94=$BX$1,E95=$BW$1,E95=$BX$1,E96=$BW$1,E96=$BX$1),0,1)))</f>
        <v/>
      </c>
      <c r="CA92" s="3" t="str">
        <f>IF($A92&gt;='FG1125way_Regular Symbol(2wild)'!H$16,"",IF(F92=0,"",IF(OR(F92=$BW$1,F93=$BW$1,F94=$BW$1,F92=$BX$1,F93=$BX$1,F94=$BX$1,F95=$BW$1,F95=$BX$1,F96=$BW$1,F96=$BX$1),0,1)))</f>
        <v/>
      </c>
      <c r="CC92" s="3" t="str">
        <f>IF($A92&gt;='FG1125way_Regular Symbol(2wild)'!D$16,"",IF(B92=0,"",IF(OR(B92=$BW$1,B93=$BW$1,B94=$BW$1,B92=$CD$1,B93=$CD$1,B94=$CD$1),0,1)))</f>
        <v/>
      </c>
      <c r="CD92" s="3" t="str">
        <f>IF($A92&gt;='FG1125way_Regular Symbol(2wild)'!E$16,"",IF(C92=0,"",IF(OR(C92=$BW$1,C93=$BW$1,C94=$BW$1,C92=$CD$1,C93=$CD$1,C94=$CD$1),0,1)))</f>
        <v/>
      </c>
      <c r="CE92" s="3" t="str">
        <f>IF($A92&gt;='FG1125way_Regular Symbol(2wild)'!F$16,"",IF(D92=0,"",IF(OR(D92=$BW$1,D93=$BW$1,D94=$BW$1,D92=$CD$1,D93=$CD$1,D94=$CD$1,D95=$BW$1,D95=$CD$1,D96=$BW$1,D96=$CD$1),0,1)))</f>
        <v/>
      </c>
      <c r="CF92" s="3" t="str">
        <f>IF($A92&gt;='FG1125way_Regular Symbol(2wild)'!G$16,"",IF(E92=0,"",IF(OR(E92=$BW$1,E93=$BW$1,E94=$BW$1,E92=$CD$1,E93=$CD$1,E94=$CD$1,E95=$BW$1,E95=$CD$1,E96=$BW$1,E96=$CD$1),0,1)))</f>
        <v/>
      </c>
      <c r="CG92" s="3" t="str">
        <f>IF($A92&gt;='FG1125way_Regular Symbol(2wild)'!H$16,"",IF(F92=0,"",IF(OR(F92=$BW$1,F93=$BW$1,F94=$BW$1,F92=$CD$1,F93=$CD$1,F94=$CD$1,F95=$BW$1,F95=$CD$1,F96=$BW$1,F96=$CD$1),0,1)))</f>
        <v/>
      </c>
      <c r="CI92" s="3" t="str">
        <f>IF($A92&gt;='FG1125way_Regular Symbol(2wild)'!D$16,"",IF(B92=0,"",IF(OR(B92=$BW$1,B93=$BW$1,B94=$BW$1,B92=$CJ$1,B93=$CJ$1,B94=$CJ$1),0,1)))</f>
        <v/>
      </c>
      <c r="CJ92" s="3" t="str">
        <f>IF($A92&gt;='FG1125way_Regular Symbol(2wild)'!E$16,"",IF(C92=0,"",IF(OR(C92=$BW$1,C93=$BW$1,C94=$BW$1,C92=$CJ$1,C93=$CJ$1,C94=$CJ$1),0,1)))</f>
        <v/>
      </c>
      <c r="CK92" s="3" t="str">
        <f>IF($A92&gt;='FG1125way_Regular Symbol(2wild)'!F$16,"",IF(D92=0,"",IF(OR(D92=$BW$1,D93=$BW$1,D94=$BW$1,D92=$CJ$1,D93=$CJ$1,D94=$CJ$1,D95=$BW$1,D95=$CJ$1,D96=$BW$1,D96=$CJ$1),0,1)))</f>
        <v/>
      </c>
      <c r="CL92" s="3" t="str">
        <f>IF($A92&gt;='FG1125way_Regular Symbol(2wild)'!G$16,"",IF(E92=0,"",IF(OR(E92=$BW$1,E93=$BW$1,E94=$BW$1,E92=$CJ$1,E93=$CJ$1,E94=$CJ$1,E95=$BW$1,E95=$CJ$1,E96=$BW$1,E96=$CJ$1),0,1)))</f>
        <v/>
      </c>
      <c r="CM92" s="3" t="str">
        <f>IF($A92&gt;='FG1125way_Regular Symbol(2wild)'!H$16,"",IF(F92=0,"",IF(OR(F92=$BW$1,F93=$BW$1,F94=$BW$1,F92=$CJ$1,F93=$CJ$1,F94=$CJ$1,F95=$BW$1,F95=$CJ$1,F96=$BW$1,F96=$CJ$1),0,1)))</f>
        <v/>
      </c>
      <c r="CO92" s="3" t="str">
        <f>IF($A92&gt;='FG1125way_Regular Symbol(2wild)'!D$16,"",IF(B92=0,"",IF(OR(B92=$BW$1,B93=$BW$1,B94=$BW$1,B92=$CP$1,B93=$CP$1,B94=$CP$1),0,1)))</f>
        <v/>
      </c>
      <c r="CP92" s="3" t="str">
        <f>IF($A92&gt;='FG1125way_Regular Symbol(2wild)'!E$16,"",IF(C92=0,"",IF(OR(C92=$BW$1,C93=$BW$1,C94=$BW$1,C92=$CP$1,C93=$CP$1,C94=$CP$1),0,1)))</f>
        <v/>
      </c>
      <c r="CQ92" s="3" t="str">
        <f>IF($A92&gt;='FG1125way_Regular Symbol(2wild)'!F$16,"",IF(D92=0,"",IF(OR(D92=$BW$1,D93=$BW$1,D94=$BW$1,D92=$CP$1,D93=$CP$1,D94=$CP$1,D95=$BW$1,D95=$CP$1,D96=$BW$1,D96=$CP$1),0,1)))</f>
        <v/>
      </c>
      <c r="CR92" s="3" t="str">
        <f>IF($A92&gt;='FG1125way_Regular Symbol(2wild)'!G$16,"",IF(E92=0,"",IF(OR(E92=$BW$1,E93=$BW$1,E94=$BW$1,E92=$CP$1,E93=$CP$1,E94=$CP$1,E95=$BW$1,E95=$CP$1,E96=$BW$1,E96=$CP$1),0,1)))</f>
        <v/>
      </c>
      <c r="CS92" s="3" t="str">
        <f>IF($A92&gt;='FG1125way_Regular Symbol(2wild)'!H$16,"",IF(F92=0,"",IF(OR(F92=$BW$1,F93=$BW$1,F94=$BW$1,F92=$CP$1,F93=$CP$1,F94=$CP$1,F95=$BW$1,F95=$CP$1,F96=$BW$1,F96=$CP$1),0,1)))</f>
        <v/>
      </c>
      <c r="CU92" s="3" t="str">
        <f>IF($A92&gt;='FG1125way_Regular Symbol(2wild)'!D$16,"",IF(B92=0,"",IF(OR(B92=$BW$1,B93=$BW$1,B94=$BW$1,B92=$CV$1,B93=$CV$1,B94=$CV$1),0,1)))</f>
        <v/>
      </c>
      <c r="CV92" s="3" t="str">
        <f>IF($A92&gt;='FG1125way_Regular Symbol(2wild)'!E$16,"",IF(C92=0,"",IF(OR(C92=$BW$1,C93=$BW$1,C94=$BW$1,C92=$CV$1,C93=$CV$1,C94=$CV$1),0,1)))</f>
        <v/>
      </c>
      <c r="CW92" s="3" t="str">
        <f>IF($A92&gt;='FG1125way_Regular Symbol(2wild)'!F$16,"",IF(D92=0,"",IF(OR(D92=$BW$1,D93=$BW$1,D94=$BW$1,D92=$CV$1,D93=$CV$1,D94=$CV$1,D95=$BW$1,D95=$CV$1,D96=$BW$1,D96=$CV$1),0,1)))</f>
        <v/>
      </c>
      <c r="CX92" s="3" t="str">
        <f>IF($A92&gt;='FG1125way_Regular Symbol(2wild)'!G$16,"",IF(E92=0,"",IF(OR(E92=$BW$1,E93=$BW$1,E94=$BW$1,E92=$CV$1,E93=$CV$1,E94=$CV$1,E95=$BW$1,E95=$CV$1,E96=$BW$1,E96=$CV$1),0,1)))</f>
        <v/>
      </c>
      <c r="CY92" s="3" t="str">
        <f>IF($A92&gt;='FG1125way_Regular Symbol(2wild)'!H$16,"",IF(F92=0,"",IF(OR(F92=$BW$1,F93=$BW$1,F94=$BW$1,F92=$CV$1,F93=$CV$1,F94=$CV$1,F95=$BW$1,F95=$CV$1,F96=$BW$1,F96=$CV$1),0,1)))</f>
        <v/>
      </c>
    </row>
    <row r="93" spans="1:103">
      <c r="A93" s="335"/>
      <c r="B93" s="191"/>
      <c r="C93" s="191"/>
      <c r="D93" s="191"/>
      <c r="E93" s="191"/>
      <c r="F93" s="338"/>
      <c r="O93" s="344"/>
      <c r="P93" s="3"/>
      <c r="Q93" s="3"/>
      <c r="R93" s="3"/>
      <c r="S93" s="135"/>
      <c r="U93" s="344"/>
      <c r="V93" s="3"/>
      <c r="W93" s="3"/>
      <c r="X93" s="3"/>
      <c r="Y93" s="135"/>
      <c r="AA93" s="344"/>
      <c r="AB93" s="3"/>
      <c r="AC93" s="3"/>
      <c r="AD93" s="3"/>
      <c r="AE93" s="135"/>
      <c r="AG93" s="344" t="str">
        <f>IF($A93&gt;='FG1125way_Regular Symbol(2wild)'!D$16,"",IF(B93=0,"",IF(OR(B93=$AG$1,B93=$AH$1,B94=$AG$1,B94=$AH$1,B95=$AG$1,B95=$AH$1),0,1)))</f>
        <v/>
      </c>
      <c r="AH93" s="344" t="str">
        <f>IF($A93&gt;='FG1125way_Regular Symbol(2wild)'!E$16,"",IF(C93=0,"",IF(OR(C93=$AG$1,C93=$AH$1,C94=$AG$1,C94=$AH$1,C95=$AG$1,C95=$AH$1),0,1)))</f>
        <v/>
      </c>
      <c r="AI93" s="3" t="str">
        <f>IF($A93&gt;='FG1125way_Regular Symbol(2wild)'!F$16,"",IF(D93=0,"",IF(OR(D93=$AG$1,D93=$AH$1,D94=$AG$1,D94=$AH$1,D95=$AG$1,D95=$AH$1,D96=$AG$1,D96=$AH$1,D97=$AG$1,D97=$AH$1),0,1)))</f>
        <v/>
      </c>
      <c r="AJ93" s="3" t="str">
        <f>IF($A93&gt;='FG1125way_Regular Symbol(2wild)'!G$16,"",IF(E93=0,"",IF(OR(E93=$AG$1,E93=$AH$1,E94=$AG$1,E94=$AH$1,E95=$AG$1,E95=$AH$1,E96=$AG$1,E96=$AH$1,E97=$AG$1,E97=$AH$1),0,1)))</f>
        <v/>
      </c>
      <c r="AK93" s="3" t="str">
        <f>IF($A93&gt;='FG1125way_Regular Symbol(2wild)'!H$16,"",IF(F93=0,"",IF(OR(F93=$AG$1,F93=$AH$1,F94=$AG$1,F94=$AH$1,F95=$AG$1,F95=$AH$1,F96=$AG$1,F96=$AH$1,F97=$AG$1,F97=$AH$1),0,1)))</f>
        <v/>
      </c>
      <c r="AM93" s="344" t="str">
        <f>IF($A93&gt;='FG1125way_Regular Symbol(2wild)'!D$16,"",IF(B93=0,"",IF(OR(B93=$AM$1,B93=$AN$1,B94=$AM$1,B94=$AN$1,B95=$AM$1,B95=$AN$1),0,1)))</f>
        <v/>
      </c>
      <c r="AN93" s="344" t="str">
        <f>IF($A93&gt;='FG1125way_Regular Symbol(2wild)'!E$16,"",IF(C93=0,"",IF(OR(C93=$AM$1,C93=$AN$1,C94=$AM$1,C94=$AN$1,C95=$AM$1,C95=$AN$1),0,1)))</f>
        <v/>
      </c>
      <c r="AO93" s="3" t="str">
        <f>IF($A93&gt;='FG1125way_Regular Symbol(2wild)'!F$16,"",IF(D93=0,"",IF(OR(D93=$AM$1,D93=$AN$1,D94=$AM$1,D94=$AN$1,D95=$AM$1,D95=$AN$1,D96=$AM$1,D96=$AN$1,D97=$AM$1,D97=$AN$1),0,1)))</f>
        <v/>
      </c>
      <c r="AP93" s="3" t="str">
        <f>IF($A93&gt;='FG1125way_Regular Symbol(2wild)'!G$16,"",IF(E93=0,"",IF(OR(E93=$AM$1,E93=$AN$1,E94=$AM$1,E94=$AN$1,E95=$AM$1,E95=$AN$1,E96=$AM$1,E96=$AN$1,E97=$AM$1,E97=$AN$1),0,1)))</f>
        <v/>
      </c>
      <c r="AQ93" s="3" t="str">
        <f>IF($A93&gt;='FG1125way_Regular Symbol(2wild)'!H$16,"",IF(F93=0,"",IF(OR(F93=$AM$1,F93=$AN$1,F94=$AM$1,F94=$AN$1,F95=$AM$1,F95=$AN$1,F96=$AM$1,F96=$AN$1,F97=$AM$1,F97=$AN$1),0,1)))</f>
        <v/>
      </c>
      <c r="AS93" s="344" t="str">
        <f>IF($A93&gt;='FG1125way_Regular Symbol(2wild)'!D$16,"",IF(B93=0,"",IF(OR(B93=$AM$1,B93=$AT$1,B94=$AM$1,B94=$AT$1,B95=$AM$1,B95=$AT$1),0,1)))</f>
        <v/>
      </c>
      <c r="AT93" s="344" t="str">
        <f>IF($A93&gt;='FG1125way_Regular Symbol(2wild)'!E$16,"",IF(C93=0,"",IF(OR(C93=$AM$1,C93=$AT$1,C94=$AM$1,C94=$AT$1,C95=$AM$1,C95=$AT$1),0,1)))</f>
        <v/>
      </c>
      <c r="AU93" s="3" t="str">
        <f>IF($A93&gt;='FG1125way_Regular Symbol(2wild)'!F$16,"",IF(D93=0,"",IF(OR(D93=$AM$1,D93=$AT$1,D94=$AM$1,D94=$AT$1,D95=$AM$1,D95=$AT$1,D96=$AM$1,D96=$AT$1,D97=$AM$1,D97=$AT$1),0,1)))</f>
        <v/>
      </c>
      <c r="AV93" s="3" t="str">
        <f>IF($A93&gt;='FG1125way_Regular Symbol(2wild)'!G$16,"",IF(E93=0,"",IF(OR(E93=$AM$1,E93=$AT$1,E94=$AM$1,E94=$AT$1,E95=$AM$1,E95=$AT$1,E96=$AM$1,E96=$AT$1,E97=$AM$1,E97=$AT$1),0,1)))</f>
        <v/>
      </c>
      <c r="AW93" s="3" t="str">
        <f>IF($A93&gt;='FG1125way_Regular Symbol(2wild)'!H$16,"",IF(F93=0,"",IF(OR(F93=$AM$1,F93=$AT$1,F94=$AM$1,F94=$AT$1,F95=$AM$1,F95=$AT$1,F96=$AM$1,F96=$AT$1,F97=$AM$1,F97=$AT$1),0,1)))</f>
        <v/>
      </c>
      <c r="AY93" s="344" t="str">
        <f>IF($A93&gt;='FG1125way_Regular Symbol(2wild)'!D$16,"",IF(B93=0,"",IF(OR(B93=$AM$1,B93=$AZ$1,B94=$AM$1,B94=$AZ$1,B95=$AM$1,B95=$AZ$1),0,1)))</f>
        <v/>
      </c>
      <c r="AZ93" s="344" t="str">
        <f>IF($A93&gt;='FG1125way_Regular Symbol(2wild)'!E$16,"",IF(C93=0,"",IF(OR(C93=$AM$1,C93=$AZ$1,C94=$AM$1,C94=$AZ$1,C95=$AM$1,C95=$AZ$1),0,1)))</f>
        <v/>
      </c>
      <c r="BA93" s="3" t="str">
        <f>IF($A93&gt;='FG1125way_Regular Symbol(2wild)'!F$16,"",IF(D93=0,"",IF(OR(D93=$AM$1,D93=$AZ$1,D94=$AM$1,D94=$AZ$1,D95=$AM$1,D95=$AZ$1,D96=$AM$1,D96=$AZ$1,D97=$AM$1,D97=$AZ$1),0,1)))</f>
        <v/>
      </c>
      <c r="BB93" s="3" t="str">
        <f>IF($A93&gt;='FG1125way_Regular Symbol(2wild)'!G$16,"",IF(E93=0,"",IF(OR(E93=$AM$1,E93=$AZ$1,E94=$AM$1,E94=$AZ$1,E95=$AM$1,E95=$AZ$1,E96=$AM$1,E96=$AZ$1,E97=$AM$1,E97=$AZ$1),0,1)))</f>
        <v/>
      </c>
      <c r="BC93" s="3" t="str">
        <f>IF($A93&gt;='FG1125way_Regular Symbol(2wild)'!H$16,"",IF(F93=0,"",IF(OR(F93=$AM$1,F93=$AZ$1,F94=$AM$1,F94=$AZ$1,F95=$AM$1,F95=$AZ$1,F96=$AM$1,F96=$AZ$1,F97=$AM$1,F97=$AZ$1),0,1)))</f>
        <v/>
      </c>
      <c r="BE93" s="344" t="str">
        <f>IF($A93&gt;='FG_576way_Regular Symbol(2wild)'!D$16,"",IF(B93=0,"",IF(OR(B93=$AM$1,B93=$BF$1,B94=$AM$1,B94=$BF$1,B95=$AM$1,B95=$BF$1),0,1)))</f>
        <v/>
      </c>
      <c r="BF93" s="344" t="str">
        <f>IF($A93&gt;='FG_576way_Regular Symbol(2wild)'!E$16,"",IF(C93=0,"",IF(OR(C93=$AM$1,C93=$BF$1,C94=$AM$1,C94=$BF$1,C95=$AM$1,C95=$BF$1),0,1)))</f>
        <v/>
      </c>
      <c r="BG93" s="3" t="str">
        <f>IF($A93&gt;='FG_576way_Regular Symbol(2wild)'!F$16,"",IF(D93=0,"",IF(OR(D93=$AM$1,D93=$BF$1,D94=$AM$1,D94=$BF$1,D95=$AM$1,D95=$BF$1,D96=$AM$1,D96=$BF$1,D97=$AM$1,D97=$BF$1),0,1)))</f>
        <v/>
      </c>
      <c r="BH93" s="3" t="str">
        <f>IF($A93&gt;='FG_576way_Regular Symbol(2wild)'!G$16,"",IF(E93=0,"",IF(OR(E93=$AM$1,E93=$BF$1,E94=$AM$1,E94=$BF$1,E95=$AM$1,E95=$BF$1,E96=$AM$1,E96=$BF$1,E97=$AM$1,E97=$BF$1),0,1)))</f>
        <v/>
      </c>
      <c r="BI93" s="3" t="str">
        <f>IF($A93&gt;='FG_576way_Regular Symbol(2wild)'!H$16,"",IF(F93=0,"",IF(OR(F93=$AM$1,F93=$BF$1,F94=$AM$1,F94=$BF$1,F95=$AM$1,F95=$BF$1,F96=$AM$1,F96=$BF$1,F97=$AM$1,F97=$BF$1),0,1)))</f>
        <v/>
      </c>
      <c r="BK93" s="344" t="str">
        <f>IF($A93&gt;='FG_576way_Regular Symbol(2wild)'!D$16,"",IF(B93=0,"",IF(OR(B93=$AM$1,B93=$BL$1,B94=$AM$1,B94=$BL$1,B95=$AM$1,B95=$BL$1),0,1)))</f>
        <v/>
      </c>
      <c r="BL93" s="344" t="str">
        <f>IF($A93&gt;='FG_576way_Regular Symbol(2wild)'!E$16,"",IF(C93=0,"",IF(OR(C93=$AM$1,C93=$BL$1,C94=$AM$1,C94=$BL$1,C95=$AM$1,C95=$BL$1),0,1)))</f>
        <v/>
      </c>
      <c r="BM93" s="3" t="str">
        <f>IF($A93&gt;='FG_576way_Regular Symbol(2wild)'!F$16,"",IF(D93=0,"",IF(OR(D93=$AM$1,D93=$BL$1,D94=$AM$1,D94=$BL$1,D95=$AM$1,D95=$BL$1,D96=$AM$1,D96=$BL$1),0,1)))</f>
        <v/>
      </c>
      <c r="BN93" s="3" t="str">
        <f>IF($A93&gt;='FG_576way_Regular Symbol(2wild)'!G$16,"",IF(E93=0,"",IF(OR(E93=$AM$1,E93=$BL$1,E94=$AM$1,E94=$BL$1,E95=$AM$1,E95=$BL$1,E96=$AM$1,E96=$BL$1),0,1)))</f>
        <v/>
      </c>
      <c r="BO93" s="3" t="str">
        <f>IF($A93&gt;='FG_576way_Regular Symbol(2wild)'!H$16,"",IF(F93=0,"",IF(OR(F93=$AM$1,F93=$BL$1,F94=$AM$1,F94=$BL$1,F95=$AM$1,F95=$BL$1,F96=$AM$1,F96=$BL$1),0,1)))</f>
        <v/>
      </c>
      <c r="BQ93" s="3" t="str">
        <f>IF($A93&gt;='FG1125way_Regular Symbol(2wild)'!D$16,"",IF(B93=0,"",IF(OR(B93=$BQ$1,B93=$BR$1,B94=$BQ$1,B94=$BR$1,B95=$BQ$1,B95=$BR$1),0,1)))</f>
        <v/>
      </c>
      <c r="BR93" s="3" t="str">
        <f>IF($A93&gt;='FG1125way_Regular Symbol(2wild)'!E$16,"",IF(C93=0,"",IF(OR(C93=$BQ$1,C93=$BR$1,C94=$BQ$1,C94=$BR$1,C95=$BQ$1,C95=$BR$1),0,1)))</f>
        <v/>
      </c>
      <c r="BS93" s="3" t="str">
        <f>IF($A93&gt;='FG1125way_Regular Symbol(2wild)'!F$16,"",IF(D93=0,"",IF(OR(D93=$BQ$1,D93=$BR$1,D94=$BQ$1,D94=$BR$1,D95=$BQ$1,D95=$BR$1,D96=$BQ$1,D96=$BR$1,D97=$BQ$1,D97=$BR$1),0,1)))</f>
        <v/>
      </c>
      <c r="BT93" s="3" t="str">
        <f>IF($A93&gt;='FG1125way_Regular Symbol(2wild)'!G$16,"",IF(E93=0,"",IF(OR(E93=$BQ$1,E93=$BR$1,E94=$BQ$1,E94=$BR$1,E95=$BQ$1,E95=$BR$1,E96=$BQ$1,E96=$BR$1,E97=$BQ$1,E97=$BR$1),0,1)))</f>
        <v/>
      </c>
      <c r="BU93" s="3" t="str">
        <f>IF($A93&gt;='FG1125way_Regular Symbol(2wild)'!H$16,"",IF(F93=0,"",IF(OR(F93=$BQ$1,F93=$BR$1,F94=$BQ$1,F94=$BR$1,F95=$BQ$1,F95=$BR$1,F96=$BQ$1,F96=$BR$1,F97=$BQ$1,F97=$BR$1),0,1)))</f>
        <v/>
      </c>
      <c r="BW93" s="3" t="str">
        <f>IF($A93&gt;='FG1125way_Regular Symbol(2wild)'!D$16,"",IF(B93=0,"",IF(OR(B93=$BW$1,B94=$BW$1,B95=$BW$1,B93=$BX$1,B94=$BX$1,B95=$BX$1),0,1)))</f>
        <v/>
      </c>
      <c r="BX93" s="3" t="str">
        <f>IF($A93&gt;='FG1125way_Regular Symbol(2wild)'!E$16,"",IF(C93=0,"",IF(OR(C93=$BW$1,C94=$BW$1,C95=$BW$1,C93=$BX$1,C94=$BX$1,C95=$BX$1),0,1)))</f>
        <v/>
      </c>
      <c r="BY93" s="3" t="str">
        <f>IF($A93&gt;='FG1125way_Regular Symbol(2wild)'!F$16,"",IF(D93=0,"",IF(OR(D93=$BW$1,D94=$BW$1,D95=$BW$1,D93=$BX$1,D94=$BX$1,D95=$BX$1,D96=$BW$1,D96=$BX$1,D97=$BW$1,D97=$BX$1),0,1)))</f>
        <v/>
      </c>
      <c r="BZ93" s="3" t="str">
        <f>IF($A93&gt;='FG1125way_Regular Symbol(2wild)'!G$16,"",IF(E93=0,"",IF(OR(E93=$BW$1,E94=$BW$1,E95=$BW$1,E93=$BX$1,E94=$BX$1,E95=$BX$1,E96=$BW$1,E96=$BX$1,E97=$BW$1,E97=$BX$1),0,1)))</f>
        <v/>
      </c>
      <c r="CA93" s="3" t="str">
        <f>IF($A93&gt;='FG1125way_Regular Symbol(2wild)'!H$16,"",IF(F93=0,"",IF(OR(F93=$BW$1,F94=$BW$1,F95=$BW$1,F93=$BX$1,F94=$BX$1,F95=$BX$1,F96=$BW$1,F96=$BX$1,F97=$BW$1,F97=$BX$1),0,1)))</f>
        <v/>
      </c>
      <c r="CC93" s="3" t="str">
        <f>IF($A93&gt;='FG1125way_Regular Symbol(2wild)'!D$16,"",IF(B93=0,"",IF(OR(B93=$BW$1,B94=$BW$1,B95=$BW$1,B93=$CD$1,B94=$CD$1,B95=$CD$1),0,1)))</f>
        <v/>
      </c>
      <c r="CD93" s="3" t="str">
        <f>IF($A93&gt;='FG1125way_Regular Symbol(2wild)'!E$16,"",IF(C93=0,"",IF(OR(C93=$BW$1,C94=$BW$1,C95=$BW$1,C93=$CD$1,C94=$CD$1,C95=$CD$1),0,1)))</f>
        <v/>
      </c>
      <c r="CE93" s="3" t="str">
        <f>IF($A93&gt;='FG1125way_Regular Symbol(2wild)'!F$16,"",IF(D93=0,"",IF(OR(D93=$BW$1,D94=$BW$1,D95=$BW$1,D93=$CD$1,D94=$CD$1,D95=$CD$1,D96=$BW$1,D96=$CD$1,D97=$BW$1,D97=$CD$1),0,1)))</f>
        <v/>
      </c>
      <c r="CF93" s="3" t="str">
        <f>IF($A93&gt;='FG1125way_Regular Symbol(2wild)'!G$16,"",IF(E93=0,"",IF(OR(E93=$BW$1,E94=$BW$1,E95=$BW$1,E93=$CD$1,E94=$CD$1,E95=$CD$1,E96=$BW$1,E96=$CD$1,E97=$BW$1,E97=$CD$1),0,1)))</f>
        <v/>
      </c>
      <c r="CG93" s="3" t="str">
        <f>IF($A93&gt;='FG1125way_Regular Symbol(2wild)'!H$16,"",IF(F93=0,"",IF(OR(F93=$BW$1,F94=$BW$1,F95=$BW$1,F93=$CD$1,F94=$CD$1,F95=$CD$1,F96=$BW$1,F96=$CD$1,F97=$BW$1,F97=$CD$1),0,1)))</f>
        <v/>
      </c>
      <c r="CI93" s="3" t="str">
        <f>IF($A93&gt;='FG1125way_Regular Symbol(2wild)'!D$16,"",IF(B93=0,"",IF(OR(B93=$BW$1,B94=$BW$1,B95=$BW$1,B93=$CJ$1,B94=$CJ$1,B95=$CJ$1),0,1)))</f>
        <v/>
      </c>
      <c r="CJ93" s="3" t="str">
        <f>IF($A93&gt;='FG1125way_Regular Symbol(2wild)'!E$16,"",IF(C93=0,"",IF(OR(C93=$BW$1,C94=$BW$1,C95=$BW$1,C93=$CJ$1,C94=$CJ$1,C95=$CJ$1),0,1)))</f>
        <v/>
      </c>
      <c r="CK93" s="3" t="str">
        <f>IF($A93&gt;='FG1125way_Regular Symbol(2wild)'!F$16,"",IF(D93=0,"",IF(OR(D93=$BW$1,D94=$BW$1,D95=$BW$1,D93=$CJ$1,D94=$CJ$1,D95=$CJ$1,D96=$BW$1,D96=$CJ$1,D97=$BW$1,D97=$CJ$1),0,1)))</f>
        <v/>
      </c>
      <c r="CL93" s="3" t="str">
        <f>IF($A93&gt;='FG1125way_Regular Symbol(2wild)'!G$16,"",IF(E93=0,"",IF(OR(E93=$BW$1,E94=$BW$1,E95=$BW$1,E93=$CJ$1,E94=$CJ$1,E95=$CJ$1,E96=$BW$1,E96=$CJ$1,E97=$BW$1,E97=$CJ$1),0,1)))</f>
        <v/>
      </c>
      <c r="CM93" s="3" t="str">
        <f>IF($A93&gt;='FG1125way_Regular Symbol(2wild)'!H$16,"",IF(F93=0,"",IF(OR(F93=$BW$1,F94=$BW$1,F95=$BW$1,F93=$CJ$1,F94=$CJ$1,F95=$CJ$1,F96=$BW$1,F96=$CJ$1,F97=$BW$1,F97=$CJ$1),0,1)))</f>
        <v/>
      </c>
      <c r="CO93" s="3" t="str">
        <f>IF($A93&gt;='FG1125way_Regular Symbol(2wild)'!D$16,"",IF(B93=0,"",IF(OR(B93=$BW$1,B94=$BW$1,B95=$BW$1,B93=$CP$1,B94=$CP$1,B95=$CP$1),0,1)))</f>
        <v/>
      </c>
      <c r="CP93" s="3" t="str">
        <f>IF($A93&gt;='FG1125way_Regular Symbol(2wild)'!E$16,"",IF(C93=0,"",IF(OR(C93=$BW$1,C94=$BW$1,C95=$BW$1,C93=$CP$1,C94=$CP$1,C95=$CP$1),0,1)))</f>
        <v/>
      </c>
      <c r="CQ93" s="3" t="str">
        <f>IF($A93&gt;='FG1125way_Regular Symbol(2wild)'!F$16,"",IF(D93=0,"",IF(OR(D93=$BW$1,D94=$BW$1,D95=$BW$1,D93=$CP$1,D94=$CP$1,D95=$CP$1,D96=$BW$1,D96=$CP$1,D97=$BW$1,D97=$CP$1),0,1)))</f>
        <v/>
      </c>
      <c r="CR93" s="3" t="str">
        <f>IF($A93&gt;='FG1125way_Regular Symbol(2wild)'!G$16,"",IF(E93=0,"",IF(OR(E93=$BW$1,E94=$BW$1,E95=$BW$1,E93=$CP$1,E94=$CP$1,E95=$CP$1,E96=$BW$1,E96=$CP$1,E97=$BW$1,E97=$CP$1),0,1)))</f>
        <v/>
      </c>
      <c r="CS93" s="3" t="str">
        <f>IF($A93&gt;='FG1125way_Regular Symbol(2wild)'!H$16,"",IF(F93=0,"",IF(OR(F93=$BW$1,F94=$BW$1,F95=$BW$1,F93=$CP$1,F94=$CP$1,F95=$CP$1,F96=$BW$1,F96=$CP$1,F97=$BW$1,F97=$CP$1),0,1)))</f>
        <v/>
      </c>
      <c r="CU93" s="3" t="str">
        <f>IF($A93&gt;='FG1125way_Regular Symbol(2wild)'!D$16,"",IF(B93=0,"",IF(OR(B93=$BW$1,B94=$BW$1,B95=$BW$1,B93=$CV$1,B94=$CV$1,B95=$CV$1),0,1)))</f>
        <v/>
      </c>
      <c r="CV93" s="3" t="str">
        <f>IF($A93&gt;='FG1125way_Regular Symbol(2wild)'!E$16,"",IF(C93=0,"",IF(OR(C93=$BW$1,C94=$BW$1,C95=$BW$1,C93=$CV$1,C94=$CV$1,C95=$CV$1),0,1)))</f>
        <v/>
      </c>
      <c r="CW93" s="3" t="str">
        <f>IF($A93&gt;='FG1125way_Regular Symbol(2wild)'!F$16,"",IF(D93=0,"",IF(OR(D93=$BW$1,D94=$BW$1,D95=$BW$1,D93=$CV$1,D94=$CV$1,D95=$CV$1,D96=$BW$1,D96=$CV$1,D97=$BW$1,D97=$CV$1),0,1)))</f>
        <v/>
      </c>
      <c r="CX93" s="3" t="str">
        <f>IF($A93&gt;='FG1125way_Regular Symbol(2wild)'!G$16,"",IF(E93=0,"",IF(OR(E93=$BW$1,E94=$BW$1,E95=$BW$1,E93=$CV$1,E94=$CV$1,E95=$CV$1,E96=$BW$1,E96=$CV$1,E97=$BW$1,E97=$CV$1),0,1)))</f>
        <v/>
      </c>
      <c r="CY93" s="3" t="str">
        <f>IF($A93&gt;='FG1125way_Regular Symbol(2wild)'!H$16,"",IF(F93=0,"",IF(OR(F93=$BW$1,F94=$BW$1,F95=$BW$1,F93=$CV$1,F94=$CV$1,F95=$CV$1,F96=$BW$1,F96=$CV$1,F97=$BW$1,F97=$CV$1),0,1)))</f>
        <v/>
      </c>
    </row>
    <row r="94" spans="1:103">
      <c r="A94" s="335"/>
      <c r="B94" s="191"/>
      <c r="C94" s="191"/>
      <c r="D94" s="191"/>
      <c r="E94" s="191"/>
      <c r="F94" s="338"/>
      <c r="O94" s="344"/>
      <c r="P94" s="3"/>
      <c r="Q94" s="3"/>
      <c r="R94" s="3"/>
      <c r="S94" s="135"/>
      <c r="U94" s="344"/>
      <c r="V94" s="3"/>
      <c r="W94" s="3"/>
      <c r="X94" s="3"/>
      <c r="Y94" s="135"/>
      <c r="AA94" s="344"/>
      <c r="AB94" s="3"/>
      <c r="AC94" s="3"/>
      <c r="AD94" s="3"/>
      <c r="AE94" s="135"/>
      <c r="AG94" s="344" t="str">
        <f>IF($A94&gt;='FG1125way_Regular Symbol(2wild)'!D$16,"",IF(B94=0,"",IF(OR(B94=$AG$1,B94=$AH$1,B95=$AG$1,B95=$AH$1,B96=$AG$1,B96=$AH$1),0,1)))</f>
        <v/>
      </c>
      <c r="AH94" s="344" t="str">
        <f>IF($A94&gt;='FG1125way_Regular Symbol(2wild)'!E$16,"",IF(C94=0,"",IF(OR(C94=$AG$1,C94=$AH$1,C95=$AG$1,C95=$AH$1,C96=$AG$1,C96=$AH$1),0,1)))</f>
        <v/>
      </c>
      <c r="AI94" s="3" t="str">
        <f>IF($A94&gt;='FG1125way_Regular Symbol(2wild)'!F$16,"",IF(D94=0,"",IF(OR(D94=$AG$1,D94=$AH$1,D95=$AG$1,D95=$AH$1,D96=$AG$1,D96=$AH$1,D97=$AG$1,D97=$AH$1,D98=$AG$1,D98=$AH$1),0,1)))</f>
        <v/>
      </c>
      <c r="AJ94" s="3" t="str">
        <f>IF($A94&gt;='FG1125way_Regular Symbol(2wild)'!G$16,"",IF(E94=0,"",IF(OR(E94=$AG$1,E94=$AH$1,E95=$AG$1,E95=$AH$1,E96=$AG$1,E96=$AH$1,E97=$AG$1,E97=$AH$1,E98=$AG$1,E98=$AH$1),0,1)))</f>
        <v/>
      </c>
      <c r="AK94" s="3" t="str">
        <f>IF($A94&gt;='FG1125way_Regular Symbol(2wild)'!H$16,"",IF(F94=0,"",IF(OR(F94=$AG$1,F94=$AH$1,F95=$AG$1,F95=$AH$1,F96=$AG$1,F96=$AH$1,F97=$AG$1,F97=$AH$1,F98=$AG$1,F98=$AH$1),0,1)))</f>
        <v/>
      </c>
      <c r="AM94" s="344" t="str">
        <f>IF($A94&gt;='FG1125way_Regular Symbol(2wild)'!D$16,"",IF(B94=0,"",IF(OR(B94=$AM$1,B94=$AN$1,B95=$AM$1,B95=$AN$1,B96=$AM$1,B96=$AN$1),0,1)))</f>
        <v/>
      </c>
      <c r="AN94" s="344" t="str">
        <f>IF($A94&gt;='FG1125way_Regular Symbol(2wild)'!E$16,"",IF(C94=0,"",IF(OR(C94=$AM$1,C94=$AN$1,C95=$AM$1,C95=$AN$1,C96=$AM$1,C96=$AN$1),0,1)))</f>
        <v/>
      </c>
      <c r="AO94" s="3" t="str">
        <f>IF($A94&gt;='FG1125way_Regular Symbol(2wild)'!F$16,"",IF(D94=0,"",IF(OR(D94=$AM$1,D94=$AN$1,D95=$AM$1,D95=$AN$1,D96=$AM$1,D96=$AN$1,D97=$AM$1,D97=$AN$1,D98=$AM$1,D98=$AN$1),0,1)))</f>
        <v/>
      </c>
      <c r="AP94" s="3" t="str">
        <f>IF($A94&gt;='FG1125way_Regular Symbol(2wild)'!G$16,"",IF(E94=0,"",IF(OR(E94=$AM$1,E94=$AN$1,E95=$AM$1,E95=$AN$1,E96=$AM$1,E96=$AN$1,E97=$AM$1,E97=$AN$1,E98=$AM$1,E98=$AN$1),0,1)))</f>
        <v/>
      </c>
      <c r="AQ94" s="3" t="str">
        <f>IF($A94&gt;='FG1125way_Regular Symbol(2wild)'!H$16,"",IF(F94=0,"",IF(OR(F94=$AM$1,F94=$AN$1,F95=$AM$1,F95=$AN$1,F96=$AM$1,F96=$AN$1,F97=$AM$1,F97=$AN$1,F98=$AM$1,F98=$AN$1),0,1)))</f>
        <v/>
      </c>
      <c r="AS94" s="344" t="str">
        <f>IF($A94&gt;='FG1125way_Regular Symbol(2wild)'!D$16,"",IF(B94=0,"",IF(OR(B94=$AM$1,B94=$AT$1,B95=$AM$1,B95=$AT$1,B96=$AM$1,B96=$AT$1),0,1)))</f>
        <v/>
      </c>
      <c r="AT94" s="344" t="str">
        <f>IF($A94&gt;='FG1125way_Regular Symbol(2wild)'!E$16,"",IF(C94=0,"",IF(OR(C94=$AM$1,C94=$AT$1,C95=$AM$1,C95=$AT$1,C96=$AM$1,C96=$AT$1),0,1)))</f>
        <v/>
      </c>
      <c r="AU94" s="3" t="str">
        <f>IF($A94&gt;='FG1125way_Regular Symbol(2wild)'!F$16,"",IF(D94=0,"",IF(OR(D94=$AM$1,D94=$AT$1,D95=$AM$1,D95=$AT$1,D96=$AM$1,D96=$AT$1,D97=$AM$1,D97=$AT$1,D98=$AM$1,D98=$AT$1),0,1)))</f>
        <v/>
      </c>
      <c r="AV94" s="3" t="str">
        <f>IF($A94&gt;='FG1125way_Regular Symbol(2wild)'!G$16,"",IF(E94=0,"",IF(OR(E94=$AM$1,E94=$AT$1,E95=$AM$1,E95=$AT$1,E96=$AM$1,E96=$AT$1,E97=$AM$1,E97=$AT$1,E98=$AM$1,E98=$AT$1),0,1)))</f>
        <v/>
      </c>
      <c r="AW94" s="3" t="str">
        <f>IF($A94&gt;='FG1125way_Regular Symbol(2wild)'!H$16,"",IF(F94=0,"",IF(OR(F94=$AM$1,F94=$AT$1,F95=$AM$1,F95=$AT$1,F96=$AM$1,F96=$AT$1,F97=$AM$1,F97=$AT$1,F98=$AM$1,F98=$AT$1),0,1)))</f>
        <v/>
      </c>
      <c r="AY94" s="344" t="str">
        <f>IF($A94&gt;='FG1125way_Regular Symbol(2wild)'!D$16,"",IF(B94=0,"",IF(OR(B94=$AM$1,B94=$AZ$1,B95=$AM$1,B95=$AZ$1,B96=$AM$1,B96=$AZ$1),0,1)))</f>
        <v/>
      </c>
      <c r="AZ94" s="344" t="str">
        <f>IF($A94&gt;='FG1125way_Regular Symbol(2wild)'!E$16,"",IF(C94=0,"",IF(OR(C94=$AM$1,C94=$AZ$1,C95=$AM$1,C95=$AZ$1,C96=$AM$1,C96=$AZ$1),0,1)))</f>
        <v/>
      </c>
      <c r="BA94" s="3" t="str">
        <f>IF($A94&gt;='FG1125way_Regular Symbol(2wild)'!F$16,"",IF(D94=0,"",IF(OR(D94=$AM$1,D94=$AZ$1,D95=$AM$1,D95=$AZ$1,D96=$AM$1,D96=$AZ$1,D97=$AM$1,D97=$AZ$1,D98=$AM$1,D98=$AZ$1),0,1)))</f>
        <v/>
      </c>
      <c r="BB94" s="3" t="str">
        <f>IF($A94&gt;='FG1125way_Regular Symbol(2wild)'!G$16,"",IF(E94=0,"",IF(OR(E94=$AM$1,E94=$AZ$1,E95=$AM$1,E95=$AZ$1,E96=$AM$1,E96=$AZ$1,E97=$AM$1,E97=$AZ$1,E98=$AM$1,E98=$AZ$1),0,1)))</f>
        <v/>
      </c>
      <c r="BC94" s="3" t="str">
        <f>IF($A94&gt;='FG1125way_Regular Symbol(2wild)'!H$16,"",IF(F94=0,"",IF(OR(F94=$AM$1,F94=$AZ$1,F95=$AM$1,F95=$AZ$1,F96=$AM$1,F96=$AZ$1,F97=$AM$1,F97=$AZ$1,F98=$AM$1,F98=$AZ$1),0,1)))</f>
        <v/>
      </c>
      <c r="BE94" s="344" t="str">
        <f>IF($A94&gt;='FG_576way_Regular Symbol(2wild)'!D$16,"",IF(B94=0,"",IF(OR(B94=$AM$1,B94=$BF$1,B95=$AM$1,B95=$BF$1,B96=$AM$1,B96=$BF$1),0,1)))</f>
        <v/>
      </c>
      <c r="BF94" s="344" t="str">
        <f>IF($A94&gt;='FG_576way_Regular Symbol(2wild)'!E$16,"",IF(C94=0,"",IF(OR(C94=$AM$1,C94=$BF$1,C95=$AM$1,C95=$BF$1,C96=$AM$1,C96=$BF$1),0,1)))</f>
        <v/>
      </c>
      <c r="BG94" s="3" t="str">
        <f>IF($A94&gt;='FG_576way_Regular Symbol(2wild)'!F$16,"",IF(D94=0,"",IF(OR(D94=$AM$1,D94=$BF$1,D95=$AM$1,D95=$BF$1,D96=$AM$1,D96=$BF$1,D97=$AM$1,D97=$BF$1,D98=$AM$1,D98=$BF$1),0,1)))</f>
        <v/>
      </c>
      <c r="BH94" s="3" t="str">
        <f>IF($A94&gt;='FG_576way_Regular Symbol(2wild)'!G$16,"",IF(E94=0,"",IF(OR(E94=$AM$1,E94=$BF$1,E95=$AM$1,E95=$BF$1,E96=$AM$1,E96=$BF$1,E97=$AM$1,E97=$BF$1,E98=$AM$1,E98=$BF$1),0,1)))</f>
        <v/>
      </c>
      <c r="BI94" s="3" t="str">
        <f>IF($A94&gt;='FG_576way_Regular Symbol(2wild)'!H$16,"",IF(F94=0,"",IF(OR(F94=$AM$1,F94=$BF$1,F95=$AM$1,F95=$BF$1,F96=$AM$1,F96=$BF$1,F97=$AM$1,F97=$BF$1,F98=$AM$1,F98=$BF$1),0,1)))</f>
        <v/>
      </c>
      <c r="BK94" s="344" t="str">
        <f>IF($A94&gt;='FG_576way_Regular Symbol(2wild)'!D$16,"",IF(B94=0,"",IF(OR(B94=$AM$1,B94=$BL$1,B95=$AM$1,B95=$BL$1,B96=$AM$1,B96=$BL$1),0,1)))</f>
        <v/>
      </c>
      <c r="BL94" s="344" t="str">
        <f>IF($A94&gt;='FG_576way_Regular Symbol(2wild)'!E$16,"",IF(C94=0,"",IF(OR(C94=$AM$1,C94=$BL$1,C95=$AM$1,C95=$BL$1,C96=$AM$1,C96=$BL$1),0,1)))</f>
        <v/>
      </c>
      <c r="BM94" s="3" t="str">
        <f>IF($A94&gt;='FG_576way_Regular Symbol(2wild)'!F$16,"",IF(D94=0,"",IF(OR(D94=$AM$1,D94=$BL$1,D95=$AM$1,D95=$BL$1,D96=$AM$1,D96=$BL$1,D97=$AM$1,D97=$BL$1),0,1)))</f>
        <v/>
      </c>
      <c r="BN94" s="3" t="str">
        <f>IF($A94&gt;='FG_576way_Regular Symbol(2wild)'!G$16,"",IF(E94=0,"",IF(OR(E94=$AM$1,E94=$BL$1,E95=$AM$1,E95=$BL$1,E96=$AM$1,E96=$BL$1,E97=$AM$1,E97=$BL$1),0,1)))</f>
        <v/>
      </c>
      <c r="BO94" s="3" t="str">
        <f>IF($A94&gt;='FG_576way_Regular Symbol(2wild)'!H$16,"",IF(F94=0,"",IF(OR(F94=$AM$1,F94=$BL$1,F95=$AM$1,F95=$BL$1,F96=$AM$1,F96=$BL$1,F97=$AM$1,F97=$BL$1),0,1)))</f>
        <v/>
      </c>
      <c r="BQ94" s="3" t="str">
        <f>IF($A94&gt;='FG1125way_Regular Symbol(2wild)'!D$16,"",IF(B94=0,"",IF(OR(B94=$BQ$1,B94=$BR$1,B95=$BQ$1,B95=$BR$1,B96=$BQ$1,B96=$BR$1),0,1)))</f>
        <v/>
      </c>
      <c r="BR94" s="3" t="str">
        <f>IF($A94&gt;='FG1125way_Regular Symbol(2wild)'!E$16,"",IF(C94=0,"",IF(OR(C94=$BQ$1,C94=$BR$1,C95=$BQ$1,C95=$BR$1,C96=$BQ$1,C96=$BR$1),0,1)))</f>
        <v/>
      </c>
      <c r="BS94" s="3" t="str">
        <f>IF($A94&gt;='FG1125way_Regular Symbol(2wild)'!F$16,"",IF(D94=0,"",IF(OR(D94=$BQ$1,D94=$BR$1,D95=$BQ$1,D95=$BR$1,D96=$BQ$1,D96=$BR$1,D97=$BQ$1,D97=$BR$1,D98=$BQ$1,D98=$BR$1),0,1)))</f>
        <v/>
      </c>
      <c r="BT94" s="3" t="str">
        <f>IF($A94&gt;='FG1125way_Regular Symbol(2wild)'!G$16,"",IF(E94=0,"",IF(OR(E94=$BQ$1,E94=$BR$1,E95=$BQ$1,E95=$BR$1,E96=$BQ$1,E96=$BR$1,E97=$BQ$1,E97=$BR$1,E98=$BQ$1,E98=$BR$1),0,1)))</f>
        <v/>
      </c>
      <c r="BU94" s="3" t="str">
        <f>IF($A94&gt;='FG1125way_Regular Symbol(2wild)'!H$16,"",IF(F94=0,"",IF(OR(F94=$BQ$1,F94=$BR$1,F95=$BQ$1,F95=$BR$1,F96=$BQ$1,F96=$BR$1,F97=$BQ$1,F97=$BR$1,F98=$BQ$1,F98=$BR$1),0,1)))</f>
        <v/>
      </c>
      <c r="BW94" s="3" t="str">
        <f>IF($A94&gt;='FG1125way_Regular Symbol(2wild)'!D$16,"",IF(B94=0,"",IF(OR(B94=$BW$1,B95=$BW$1,B96=$BW$1,B94=$BX$1,B95=$BX$1,B96=$BX$1),0,1)))</f>
        <v/>
      </c>
      <c r="BX94" s="3" t="str">
        <f>IF($A94&gt;='FG1125way_Regular Symbol(2wild)'!E$16,"",IF(C94=0,"",IF(OR(C94=$BW$1,C95=$BW$1,C96=$BW$1,C94=$BX$1,C95=$BX$1,C96=$BX$1),0,1)))</f>
        <v/>
      </c>
      <c r="BY94" s="3" t="str">
        <f>IF($A94&gt;='FG1125way_Regular Symbol(2wild)'!F$16,"",IF(D94=0,"",IF(OR(D94=$BW$1,D95=$BW$1,D96=$BW$1,D94=$BX$1,D95=$BX$1,D96=$BX$1,D97=$BW$1,D97=$BX$1,D98=$BW$1,D98=$BX$1),0,1)))</f>
        <v/>
      </c>
      <c r="BZ94" s="3" t="str">
        <f>IF($A94&gt;='FG1125way_Regular Symbol(2wild)'!G$16,"",IF(E94=0,"",IF(OR(E94=$BW$1,E95=$BW$1,E96=$BW$1,E94=$BX$1,E95=$BX$1,E96=$BX$1,E97=$BW$1,E97=$BX$1,E98=$BW$1,E98=$BX$1),0,1)))</f>
        <v/>
      </c>
      <c r="CA94" s="3" t="str">
        <f>IF($A94&gt;='FG1125way_Regular Symbol(2wild)'!H$16,"",IF(F94=0,"",IF(OR(F94=$BW$1,F95=$BW$1,F96=$BW$1,F94=$BX$1,F95=$BX$1,F96=$BX$1,F97=$BW$1,F97=$BX$1,F98=$BW$1,F98=$BX$1),0,1)))</f>
        <v/>
      </c>
      <c r="CC94" s="3" t="str">
        <f>IF($A94&gt;='FG1125way_Regular Symbol(2wild)'!D$16,"",IF(B94=0,"",IF(OR(B94=$BW$1,B95=$BW$1,B96=$BW$1,B94=$CD$1,B95=$CD$1,B96=$CD$1),0,1)))</f>
        <v/>
      </c>
      <c r="CD94" s="3" t="str">
        <f>IF($A94&gt;='FG1125way_Regular Symbol(2wild)'!E$16,"",IF(C94=0,"",IF(OR(C94=$BW$1,C95=$BW$1,C96=$BW$1,C94=$CD$1,C95=$CD$1,C96=$CD$1),0,1)))</f>
        <v/>
      </c>
      <c r="CE94" s="3" t="str">
        <f>IF($A94&gt;='FG1125way_Regular Symbol(2wild)'!F$16,"",IF(D94=0,"",IF(OR(D94=$BW$1,D95=$BW$1,D96=$BW$1,D94=$CD$1,D95=$CD$1,D96=$CD$1,D97=$BW$1,D97=$CD$1,D98=$BW$1,D98=$CD$1),0,1)))</f>
        <v/>
      </c>
      <c r="CF94" s="3" t="str">
        <f>IF($A94&gt;='FG1125way_Regular Symbol(2wild)'!G$16,"",IF(E94=0,"",IF(OR(E94=$BW$1,E95=$BW$1,E96=$BW$1,E94=$CD$1,E95=$CD$1,E96=$CD$1,E97=$BW$1,E97=$CD$1,E98=$BW$1,E98=$CD$1),0,1)))</f>
        <v/>
      </c>
      <c r="CG94" s="3" t="str">
        <f>IF($A94&gt;='FG1125way_Regular Symbol(2wild)'!H$16,"",IF(F94=0,"",IF(OR(F94=$BW$1,F95=$BW$1,F96=$BW$1,F94=$CD$1,F95=$CD$1,F96=$CD$1,F97=$BW$1,F97=$CD$1,F98=$BW$1,F98=$CD$1),0,1)))</f>
        <v/>
      </c>
      <c r="CI94" s="3" t="str">
        <f>IF($A94&gt;='FG1125way_Regular Symbol(2wild)'!D$16,"",IF(B94=0,"",IF(OR(B94=$BW$1,B95=$BW$1,B96=$BW$1,B94=$CJ$1,B95=$CJ$1,B96=$CJ$1),0,1)))</f>
        <v/>
      </c>
      <c r="CJ94" s="3" t="str">
        <f>IF($A94&gt;='FG1125way_Regular Symbol(2wild)'!E$16,"",IF(C94=0,"",IF(OR(C94=$BW$1,C95=$BW$1,C96=$BW$1,C94=$CJ$1,C95=$CJ$1,C96=$CJ$1),0,1)))</f>
        <v/>
      </c>
      <c r="CK94" s="3" t="str">
        <f>IF($A94&gt;='FG1125way_Regular Symbol(2wild)'!F$16,"",IF(D94=0,"",IF(OR(D94=$BW$1,D95=$BW$1,D96=$BW$1,D94=$CJ$1,D95=$CJ$1,D96=$CJ$1,D97=$BW$1,D97=$CJ$1,D98=$BW$1,D98=$CJ$1),0,1)))</f>
        <v/>
      </c>
      <c r="CL94" s="3" t="str">
        <f>IF($A94&gt;='FG1125way_Regular Symbol(2wild)'!G$16,"",IF(E94=0,"",IF(OR(E94=$BW$1,E95=$BW$1,E96=$BW$1,E94=$CJ$1,E95=$CJ$1,E96=$CJ$1,E97=$BW$1,E97=$CJ$1,E98=$BW$1,E98=$CJ$1),0,1)))</f>
        <v/>
      </c>
      <c r="CM94" s="3" t="str">
        <f>IF($A94&gt;='FG1125way_Regular Symbol(2wild)'!H$16,"",IF(F94=0,"",IF(OR(F94=$BW$1,F95=$BW$1,F96=$BW$1,F94=$CJ$1,F95=$CJ$1,F96=$CJ$1,F97=$BW$1,F97=$CJ$1,F98=$BW$1,F98=$CJ$1),0,1)))</f>
        <v/>
      </c>
      <c r="CO94" s="3" t="str">
        <f>IF($A94&gt;='FG1125way_Regular Symbol(2wild)'!D$16,"",IF(B94=0,"",IF(OR(B94=$BW$1,B95=$BW$1,B96=$BW$1,B94=$CP$1,B95=$CP$1,B96=$CP$1),0,1)))</f>
        <v/>
      </c>
      <c r="CP94" s="3" t="str">
        <f>IF($A94&gt;='FG1125way_Regular Symbol(2wild)'!E$16,"",IF(C94=0,"",IF(OR(C94=$BW$1,C95=$BW$1,C96=$BW$1,C94=$CP$1,C95=$CP$1,C96=$CP$1),0,1)))</f>
        <v/>
      </c>
      <c r="CQ94" s="3" t="str">
        <f>IF($A94&gt;='FG1125way_Regular Symbol(2wild)'!F$16,"",IF(D94=0,"",IF(OR(D94=$BW$1,D95=$BW$1,D96=$BW$1,D94=$CP$1,D95=$CP$1,D96=$CP$1,D97=$BW$1,D97=$CP$1,D98=$BW$1,D98=$CP$1),0,1)))</f>
        <v/>
      </c>
      <c r="CR94" s="3" t="str">
        <f>IF($A94&gt;='FG1125way_Regular Symbol(2wild)'!G$16,"",IF(E94=0,"",IF(OR(E94=$BW$1,E95=$BW$1,E96=$BW$1,E94=$CP$1,E95=$CP$1,E96=$CP$1,E97=$BW$1,E97=$CP$1,E98=$BW$1,E98=$CP$1),0,1)))</f>
        <v/>
      </c>
      <c r="CS94" s="3" t="str">
        <f>IF($A94&gt;='FG1125way_Regular Symbol(2wild)'!H$16,"",IF(F94=0,"",IF(OR(F94=$BW$1,F95=$BW$1,F96=$BW$1,F94=$CP$1,F95=$CP$1,F96=$CP$1,F97=$BW$1,F97=$CP$1,F98=$BW$1,F98=$CP$1),0,1)))</f>
        <v/>
      </c>
      <c r="CU94" s="3" t="str">
        <f>IF($A94&gt;='FG1125way_Regular Symbol(2wild)'!D$16,"",IF(B94=0,"",IF(OR(B94=$BW$1,B95=$BW$1,B96=$BW$1,B94=$CV$1,B95=$CV$1,B96=$CV$1),0,1)))</f>
        <v/>
      </c>
      <c r="CV94" s="3" t="str">
        <f>IF($A94&gt;='FG1125way_Regular Symbol(2wild)'!E$16,"",IF(C94=0,"",IF(OR(C94=$BW$1,C95=$BW$1,C96=$BW$1,C94=$CV$1,C95=$CV$1,C96=$CV$1),0,1)))</f>
        <v/>
      </c>
      <c r="CW94" s="3" t="str">
        <f>IF($A94&gt;='FG1125way_Regular Symbol(2wild)'!F$16,"",IF(D94=0,"",IF(OR(D94=$BW$1,D95=$BW$1,D96=$BW$1,D94=$CV$1,D95=$CV$1,D96=$CV$1,D97=$BW$1,D97=$CV$1,D98=$BW$1,D98=$CV$1),0,1)))</f>
        <v/>
      </c>
      <c r="CX94" s="3" t="str">
        <f>IF($A94&gt;='FG1125way_Regular Symbol(2wild)'!G$16,"",IF(E94=0,"",IF(OR(E94=$BW$1,E95=$BW$1,E96=$BW$1,E94=$CV$1,E95=$CV$1,E96=$CV$1,E97=$BW$1,E97=$CV$1,E98=$BW$1,E98=$CV$1),0,1)))</f>
        <v/>
      </c>
      <c r="CY94" s="3" t="str">
        <f>IF($A94&gt;='FG1125way_Regular Symbol(2wild)'!H$16,"",IF(F94=0,"",IF(OR(F94=$BW$1,F95=$BW$1,F96=$BW$1,F94=$CV$1,F95=$CV$1,F96=$CV$1,F97=$BW$1,F97=$CV$1,F98=$BW$1,F98=$CV$1),0,1)))</f>
        <v/>
      </c>
    </row>
    <row r="95" spans="1:103">
      <c r="A95" s="335"/>
      <c r="B95" s="191"/>
      <c r="C95" s="191"/>
      <c r="D95" s="191"/>
      <c r="E95" s="191"/>
      <c r="F95" s="338"/>
      <c r="O95" s="344"/>
      <c r="P95" s="3"/>
      <c r="Q95" s="3"/>
      <c r="R95" s="3"/>
      <c r="S95" s="135"/>
      <c r="U95" s="344"/>
      <c r="V95" s="3"/>
      <c r="W95" s="3"/>
      <c r="X95" s="3"/>
      <c r="Y95" s="135"/>
      <c r="AA95" s="344"/>
      <c r="AB95" s="3"/>
      <c r="AC95" s="3"/>
      <c r="AD95" s="3"/>
      <c r="AE95" s="135"/>
      <c r="AG95" s="344" t="str">
        <f>IF($A95&gt;='FG1125way_Regular Symbol(2wild)'!D$16,"",IF(B95=0,"",IF(OR(B95=$AG$1,B95=$AH$1,B96=$AG$1,B96=$AH$1,B97=$AG$1,B97=$AH$1),0,1)))</f>
        <v/>
      </c>
      <c r="AH95" s="344" t="str">
        <f>IF($A95&gt;='FG1125way_Regular Symbol(2wild)'!E$16,"",IF(C95=0,"",IF(OR(C95=$AG$1,C95=$AH$1,C96=$AG$1,C96=$AH$1,C97=$AG$1,C97=$AH$1),0,1)))</f>
        <v/>
      </c>
      <c r="AI95" s="3" t="str">
        <f>IF($A95&gt;='FG1125way_Regular Symbol(2wild)'!F$16,"",IF(D95=0,"",IF(OR(D95=$AG$1,D95=$AH$1,D96=$AG$1,D96=$AH$1,D97=$AG$1,D97=$AH$1,D98=$AG$1,D98=$AH$1,D99=$AG$1,D99=$AH$1),0,1)))</f>
        <v/>
      </c>
      <c r="AJ95" s="3" t="str">
        <f>IF($A95&gt;='FG1125way_Regular Symbol(2wild)'!G$16,"",IF(E95=0,"",IF(OR(E95=$AG$1,E95=$AH$1,E96=$AG$1,E96=$AH$1,E97=$AG$1,E97=$AH$1,E98=$AG$1,E98=$AH$1,E99=$AG$1,E99=$AH$1),0,1)))</f>
        <v/>
      </c>
      <c r="AK95" s="3" t="str">
        <f>IF($A95&gt;='FG1125way_Regular Symbol(2wild)'!H$16,"",IF(F95=0,"",IF(OR(F95=$AG$1,F95=$AH$1,F96=$AG$1,F96=$AH$1,F97=$AG$1,F97=$AH$1,F98=$AG$1,F98=$AH$1,F99=$AG$1,F99=$AH$1),0,1)))</f>
        <v/>
      </c>
      <c r="AM95" s="344" t="str">
        <f>IF($A95&gt;='FG1125way_Regular Symbol(2wild)'!D$16,"",IF(B95=0,"",IF(OR(B95=$AM$1,B95=$AN$1,B96=$AM$1,B96=$AN$1,B97=$AM$1,B97=$AN$1),0,1)))</f>
        <v/>
      </c>
      <c r="AN95" s="344" t="str">
        <f>IF($A95&gt;='FG1125way_Regular Symbol(2wild)'!E$16,"",IF(C95=0,"",IF(OR(C95=$AM$1,C95=$AN$1,C96=$AM$1,C96=$AN$1,C97=$AM$1,C97=$AN$1),0,1)))</f>
        <v/>
      </c>
      <c r="AO95" s="3" t="str">
        <f>IF($A95&gt;='FG1125way_Regular Symbol(2wild)'!F$16,"",IF(D95=0,"",IF(OR(D95=$AM$1,D95=$AN$1,D96=$AM$1,D96=$AN$1,D97=$AM$1,D97=$AN$1,D98=$AM$1,D98=$AN$1,D99=$AM$1,D99=$AN$1),0,1)))</f>
        <v/>
      </c>
      <c r="AP95" s="3" t="str">
        <f>IF($A95&gt;='FG1125way_Regular Symbol(2wild)'!G$16,"",IF(E95=0,"",IF(OR(E95=$AM$1,E95=$AN$1,E96=$AM$1,E96=$AN$1,E97=$AM$1,E97=$AN$1,E98=$AM$1,E98=$AN$1,E99=$AM$1,E99=$AN$1),0,1)))</f>
        <v/>
      </c>
      <c r="AQ95" s="3" t="str">
        <f>IF($A95&gt;='FG1125way_Regular Symbol(2wild)'!H$16,"",IF(F95=0,"",IF(OR(F95=$AM$1,F95=$AN$1,F96=$AM$1,F96=$AN$1,F97=$AM$1,F97=$AN$1,F98=$AM$1,F98=$AN$1,F99=$AM$1,F99=$AN$1),0,1)))</f>
        <v/>
      </c>
      <c r="AS95" s="344" t="str">
        <f>IF($A95&gt;='FG1125way_Regular Symbol(2wild)'!D$16,"",IF(B95=0,"",IF(OR(B95=$AM$1,B95=$AT$1,B96=$AM$1,B96=$AT$1,B97=$AM$1,B97=$AT$1),0,1)))</f>
        <v/>
      </c>
      <c r="AT95" s="344" t="str">
        <f>IF($A95&gt;='FG1125way_Regular Symbol(2wild)'!E$16,"",IF(C95=0,"",IF(OR(C95=$AM$1,C95=$AT$1,C96=$AM$1,C96=$AT$1,C97=$AM$1,C97=$AT$1),0,1)))</f>
        <v/>
      </c>
      <c r="AU95" s="3" t="str">
        <f>IF($A95&gt;='FG1125way_Regular Symbol(2wild)'!F$16,"",IF(D95=0,"",IF(OR(D95=$AM$1,D95=$AT$1,D96=$AM$1,D96=$AT$1,D97=$AM$1,D97=$AT$1,D98=$AM$1,D98=$AT$1,D99=$AM$1,D99=$AT$1),0,1)))</f>
        <v/>
      </c>
      <c r="AV95" s="3" t="str">
        <f>IF($A95&gt;='FG1125way_Regular Symbol(2wild)'!G$16,"",IF(E95=0,"",IF(OR(E95=$AM$1,E95=$AT$1,E96=$AM$1,E96=$AT$1,E97=$AM$1,E97=$AT$1,E98=$AM$1,E98=$AT$1,E99=$AM$1,E99=$AT$1),0,1)))</f>
        <v/>
      </c>
      <c r="AW95" s="3" t="str">
        <f>IF($A95&gt;='FG1125way_Regular Symbol(2wild)'!H$16,"",IF(F95=0,"",IF(OR(F95=$AM$1,F95=$AT$1,F96=$AM$1,F96=$AT$1,F97=$AM$1,F97=$AT$1,F98=$AM$1,F98=$AT$1,F99=$AM$1,F99=$AT$1),0,1)))</f>
        <v/>
      </c>
      <c r="AY95" s="344" t="str">
        <f>IF($A95&gt;='FG1125way_Regular Symbol(2wild)'!D$16,"",IF(B95=0,"",IF(OR(B95=$AM$1,B95=$AZ$1,B96=$AM$1,B96=$AZ$1,B97=$AM$1,B97=$AZ$1),0,1)))</f>
        <v/>
      </c>
      <c r="AZ95" s="344" t="str">
        <f>IF($A95&gt;='FG1125way_Regular Symbol(2wild)'!E$16,"",IF(C95=0,"",IF(OR(C95=$AM$1,C95=$AZ$1,C96=$AM$1,C96=$AZ$1,C97=$AM$1,C97=$AZ$1),0,1)))</f>
        <v/>
      </c>
      <c r="BA95" s="3" t="str">
        <f>IF($A95&gt;='FG1125way_Regular Symbol(2wild)'!F$16,"",IF(D95=0,"",IF(OR(D95=$AM$1,D95=$AZ$1,D96=$AM$1,D96=$AZ$1,D97=$AM$1,D97=$AZ$1,D98=$AM$1,D98=$AZ$1,D99=$AM$1,D99=$AZ$1),0,1)))</f>
        <v/>
      </c>
      <c r="BB95" s="3" t="str">
        <f>IF($A95&gt;='FG1125way_Regular Symbol(2wild)'!G$16,"",IF(E95=0,"",IF(OR(E95=$AM$1,E95=$AZ$1,E96=$AM$1,E96=$AZ$1,E97=$AM$1,E97=$AZ$1,E98=$AM$1,E98=$AZ$1,E99=$AM$1,E99=$AZ$1),0,1)))</f>
        <v/>
      </c>
      <c r="BC95" s="3" t="str">
        <f>IF($A95&gt;='FG1125way_Regular Symbol(2wild)'!H$16,"",IF(F95=0,"",IF(OR(F95=$AM$1,F95=$AZ$1,F96=$AM$1,F96=$AZ$1,F97=$AM$1,F97=$AZ$1,F98=$AM$1,F98=$AZ$1,F99=$AM$1,F99=$AZ$1),0,1)))</f>
        <v/>
      </c>
      <c r="BE95" s="344" t="str">
        <f>IF($A95&gt;='FG_576way_Regular Symbol(2wild)'!D$16,"",IF(B95=0,"",IF(OR(B95=$AM$1,B95=$BF$1,B96=$AM$1,B96=$BF$1,B97=$AM$1,B97=$BF$1),0,1)))</f>
        <v/>
      </c>
      <c r="BF95" s="344" t="str">
        <f>IF($A95&gt;='FG_576way_Regular Symbol(2wild)'!E$16,"",IF(C95=0,"",IF(OR(C95=$AM$1,C95=$BF$1,C96=$AM$1,C96=$BF$1,C97=$AM$1,C97=$BF$1),0,1)))</f>
        <v/>
      </c>
      <c r="BG95" s="3" t="str">
        <f>IF($A95&gt;='FG_576way_Regular Symbol(2wild)'!F$16,"",IF(D95=0,"",IF(OR(D95=$AM$1,D95=$BF$1,D96=$AM$1,D96=$BF$1,D97=$AM$1,D97=$BF$1,D98=$AM$1,D98=$BF$1,D99=$AM$1,D99=$BF$1),0,1)))</f>
        <v/>
      </c>
      <c r="BH95" s="3" t="str">
        <f>IF($A95&gt;='FG_576way_Regular Symbol(2wild)'!G$16,"",IF(E95=0,"",IF(OR(E95=$AM$1,E95=$BF$1,E96=$AM$1,E96=$BF$1,E97=$AM$1,E97=$BF$1,E98=$AM$1,E98=$BF$1,E99=$AM$1,E99=$BF$1),0,1)))</f>
        <v/>
      </c>
      <c r="BI95" s="3" t="str">
        <f>IF($A95&gt;='FG_576way_Regular Symbol(2wild)'!H$16,"",IF(F95=0,"",IF(OR(F95=$AM$1,F95=$BF$1,F96=$AM$1,F96=$BF$1,F97=$AM$1,F97=$BF$1,F98=$AM$1,F98=$BF$1,F99=$AM$1,F99=$BF$1),0,1)))</f>
        <v/>
      </c>
      <c r="BK95" s="344" t="str">
        <f>IF($A95&gt;='FG_576way_Regular Symbol(2wild)'!D$16,"",IF(B95=0,"",IF(OR(B95=$AM$1,B95=$BL$1,B96=$AM$1,B96=$BL$1,B97=$AM$1,B97=$BL$1),0,1)))</f>
        <v/>
      </c>
      <c r="BL95" s="344" t="str">
        <f>IF($A95&gt;='FG_576way_Regular Symbol(2wild)'!E$16,"",IF(C95=0,"",IF(OR(C95=$AM$1,C95=$BL$1,C96=$AM$1,C96=$BL$1,C97=$AM$1,C97=$BL$1),0,1)))</f>
        <v/>
      </c>
      <c r="BM95" s="3" t="str">
        <f>IF($A95&gt;='FG_576way_Regular Symbol(2wild)'!F$16,"",IF(D95=0,"",IF(OR(D95=$AM$1,D95=$BL$1,D96=$AM$1,D96=$BL$1,D97=$AM$1,D97=$BL$1,D98=$AM$1,D98=$BL$1),0,1)))</f>
        <v/>
      </c>
      <c r="BN95" s="3" t="str">
        <f>IF($A95&gt;='FG_576way_Regular Symbol(2wild)'!G$16,"",IF(E95=0,"",IF(OR(E95=$AM$1,E95=$BL$1,E96=$AM$1,E96=$BL$1,E97=$AM$1,E97=$BL$1,E98=$AM$1,E98=$BL$1),0,1)))</f>
        <v/>
      </c>
      <c r="BO95" s="3" t="str">
        <f>IF($A95&gt;='FG_576way_Regular Symbol(2wild)'!H$16,"",IF(F95=0,"",IF(OR(F95=$AM$1,F95=$BL$1,F96=$AM$1,F96=$BL$1,F97=$AM$1,F97=$BL$1,F98=$AM$1,F98=$BL$1),0,1)))</f>
        <v/>
      </c>
      <c r="BQ95" s="3" t="str">
        <f>IF($A95&gt;='FG1125way_Regular Symbol(2wild)'!D$16,"",IF(B95=0,"",IF(OR(B95=$BQ$1,B95=$BR$1,B96=$BQ$1,B96=$BR$1,B97=$BQ$1,B97=$BR$1),0,1)))</f>
        <v/>
      </c>
      <c r="BR95" s="3" t="str">
        <f>IF($A95&gt;='FG1125way_Regular Symbol(2wild)'!E$16,"",IF(C95=0,"",IF(OR(C95=$BQ$1,C95=$BR$1,C96=$BQ$1,C96=$BR$1,C97=$BQ$1,C97=$BR$1),0,1)))</f>
        <v/>
      </c>
      <c r="BS95" s="3" t="str">
        <f>IF($A95&gt;='FG1125way_Regular Symbol(2wild)'!F$16,"",IF(D95=0,"",IF(OR(D95=$BQ$1,D95=$BR$1,D96=$BQ$1,D96=$BR$1,D97=$BQ$1,D97=$BR$1,D98=$BQ$1,D98=$BR$1,D99=$BQ$1,D99=$BR$1),0,1)))</f>
        <v/>
      </c>
      <c r="BT95" s="3" t="str">
        <f>IF($A95&gt;='FG1125way_Regular Symbol(2wild)'!G$16,"",IF(E95=0,"",IF(OR(E95=$BQ$1,E95=$BR$1,E96=$BQ$1,E96=$BR$1,E97=$BQ$1,E97=$BR$1,E98=$BQ$1,E98=$BR$1,E99=$BQ$1,E99=$BR$1),0,1)))</f>
        <v/>
      </c>
      <c r="BU95" s="3" t="str">
        <f>IF($A95&gt;='FG1125way_Regular Symbol(2wild)'!H$16,"",IF(F95=0,"",IF(OR(F95=$BQ$1,F95=$BR$1,F96=$BQ$1,F96=$BR$1,F97=$BQ$1,F97=$BR$1,F98=$BQ$1,F98=$BR$1,F99=$BQ$1,F99=$BR$1),0,1)))</f>
        <v/>
      </c>
      <c r="BW95" s="3" t="str">
        <f>IF($A95&gt;='FG1125way_Regular Symbol(2wild)'!D$16,"",IF(B95=0,"",IF(OR(B95=$BW$1,B96=$BW$1,B97=$BW$1,B95=$BX$1,B96=$BX$1,B97=$BX$1),0,1)))</f>
        <v/>
      </c>
      <c r="BX95" s="3" t="str">
        <f>IF($A95&gt;='FG1125way_Regular Symbol(2wild)'!E$16,"",IF(C95=0,"",IF(OR(C95=$BW$1,C96=$BW$1,C97=$BW$1,C95=$BX$1,C96=$BX$1,C97=$BX$1),0,1)))</f>
        <v/>
      </c>
      <c r="BY95" s="3" t="str">
        <f>IF($A95&gt;='FG1125way_Regular Symbol(2wild)'!F$16,"",IF(D95=0,"",IF(OR(D95=$BW$1,D96=$BW$1,D97=$BW$1,D95=$BX$1,D96=$BX$1,D97=$BX$1,D98=$BW$1,D98=$BX$1,D99=$BW$1,D99=$BX$1),0,1)))</f>
        <v/>
      </c>
      <c r="BZ95" s="3" t="str">
        <f>IF($A95&gt;='FG1125way_Regular Symbol(2wild)'!G$16,"",IF(E95=0,"",IF(OR(E95=$BW$1,E96=$BW$1,E97=$BW$1,E95=$BX$1,E96=$BX$1,E97=$BX$1,E98=$BW$1,E98=$BX$1,E99=$BW$1,E99=$BX$1),0,1)))</f>
        <v/>
      </c>
      <c r="CA95" s="3" t="str">
        <f>IF($A95&gt;='FG1125way_Regular Symbol(2wild)'!H$16,"",IF(F95=0,"",IF(OR(F95=$BW$1,F96=$BW$1,F97=$BW$1,F95=$BX$1,F96=$BX$1,F97=$BX$1,F98=$BW$1,F98=$BX$1,F99=$BW$1,F99=$BX$1),0,1)))</f>
        <v/>
      </c>
      <c r="CC95" s="3" t="str">
        <f>IF($A95&gt;='FG1125way_Regular Symbol(2wild)'!D$16,"",IF(B95=0,"",IF(OR(B95=$BW$1,B96=$BW$1,B97=$BW$1,B95=$CD$1,B96=$CD$1,B97=$CD$1),0,1)))</f>
        <v/>
      </c>
      <c r="CD95" s="3" t="str">
        <f>IF($A95&gt;='FG1125way_Regular Symbol(2wild)'!E$16,"",IF(C95=0,"",IF(OR(C95=$BW$1,C96=$BW$1,C97=$BW$1,C95=$CD$1,C96=$CD$1,C97=$CD$1),0,1)))</f>
        <v/>
      </c>
      <c r="CE95" s="3" t="str">
        <f>IF($A95&gt;='FG1125way_Regular Symbol(2wild)'!F$16,"",IF(D95=0,"",IF(OR(D95=$BW$1,D96=$BW$1,D97=$BW$1,D95=$CD$1,D96=$CD$1,D97=$CD$1,D98=$BW$1,D98=$CD$1,D99=$BW$1,D99=$CD$1),0,1)))</f>
        <v/>
      </c>
      <c r="CF95" s="3" t="str">
        <f>IF($A95&gt;='FG1125way_Regular Symbol(2wild)'!G$16,"",IF(E95=0,"",IF(OR(E95=$BW$1,E96=$BW$1,E97=$BW$1,E95=$CD$1,E96=$CD$1,E97=$CD$1,E98=$BW$1,E98=$CD$1,E99=$BW$1,E99=$CD$1),0,1)))</f>
        <v/>
      </c>
      <c r="CG95" s="3" t="str">
        <f>IF($A95&gt;='FG1125way_Regular Symbol(2wild)'!H$16,"",IF(F95=0,"",IF(OR(F95=$BW$1,F96=$BW$1,F97=$BW$1,F95=$CD$1,F96=$CD$1,F97=$CD$1,F98=$BW$1,F98=$CD$1,F99=$BW$1,F99=$CD$1),0,1)))</f>
        <v/>
      </c>
      <c r="CI95" s="3" t="str">
        <f>IF($A95&gt;='FG1125way_Regular Symbol(2wild)'!D$16,"",IF(B95=0,"",IF(OR(B95=$BW$1,B96=$BW$1,B97=$BW$1,B95=$CJ$1,B96=$CJ$1,B97=$CJ$1),0,1)))</f>
        <v/>
      </c>
      <c r="CJ95" s="3" t="str">
        <f>IF($A95&gt;='FG1125way_Regular Symbol(2wild)'!E$16,"",IF(C95=0,"",IF(OR(C95=$BW$1,C96=$BW$1,C97=$BW$1,C95=$CJ$1,C96=$CJ$1,C97=$CJ$1),0,1)))</f>
        <v/>
      </c>
      <c r="CK95" s="3" t="str">
        <f>IF($A95&gt;='FG1125way_Regular Symbol(2wild)'!F$16,"",IF(D95=0,"",IF(OR(D95=$BW$1,D96=$BW$1,D97=$BW$1,D95=$CJ$1,D96=$CJ$1,D97=$CJ$1,D98=$BW$1,D98=$CJ$1,D99=$BW$1,D99=$CJ$1),0,1)))</f>
        <v/>
      </c>
      <c r="CL95" s="3" t="str">
        <f>IF($A95&gt;='FG1125way_Regular Symbol(2wild)'!G$16,"",IF(E95=0,"",IF(OR(E95=$BW$1,E96=$BW$1,E97=$BW$1,E95=$CJ$1,E96=$CJ$1,E97=$CJ$1,E98=$BW$1,E98=$CJ$1,E99=$BW$1,E99=$CJ$1),0,1)))</f>
        <v/>
      </c>
      <c r="CM95" s="3" t="str">
        <f>IF($A95&gt;='FG1125way_Regular Symbol(2wild)'!H$16,"",IF(F95=0,"",IF(OR(F95=$BW$1,F96=$BW$1,F97=$BW$1,F95=$CJ$1,F96=$CJ$1,F97=$CJ$1,F98=$BW$1,F98=$CJ$1,F99=$BW$1,F99=$CJ$1),0,1)))</f>
        <v/>
      </c>
      <c r="CO95" s="3" t="str">
        <f>IF($A95&gt;='FG1125way_Regular Symbol(2wild)'!D$16,"",IF(B95=0,"",IF(OR(B95=$BW$1,B96=$BW$1,B97=$BW$1,B95=$CP$1,B96=$CP$1,B97=$CP$1),0,1)))</f>
        <v/>
      </c>
      <c r="CP95" s="3" t="str">
        <f>IF($A95&gt;='FG1125way_Regular Symbol(2wild)'!E$16,"",IF(C95=0,"",IF(OR(C95=$BW$1,C96=$BW$1,C97=$BW$1,C95=$CP$1,C96=$CP$1,C97=$CP$1),0,1)))</f>
        <v/>
      </c>
      <c r="CQ95" s="3" t="str">
        <f>IF($A95&gt;='FG1125way_Regular Symbol(2wild)'!F$16,"",IF(D95=0,"",IF(OR(D95=$BW$1,D96=$BW$1,D97=$BW$1,D95=$CP$1,D96=$CP$1,D97=$CP$1,D98=$BW$1,D98=$CP$1,D99=$BW$1,D99=$CP$1),0,1)))</f>
        <v/>
      </c>
      <c r="CR95" s="3" t="str">
        <f>IF($A95&gt;='FG1125way_Regular Symbol(2wild)'!G$16,"",IF(E95=0,"",IF(OR(E95=$BW$1,E96=$BW$1,E97=$BW$1,E95=$CP$1,E96=$CP$1,E97=$CP$1,E98=$BW$1,E98=$CP$1,E99=$BW$1,E99=$CP$1),0,1)))</f>
        <v/>
      </c>
      <c r="CS95" s="3" t="str">
        <f>IF($A95&gt;='FG1125way_Regular Symbol(2wild)'!H$16,"",IF(F95=0,"",IF(OR(F95=$BW$1,F96=$BW$1,F97=$BW$1,F95=$CP$1,F96=$CP$1,F97=$CP$1,F98=$BW$1,F98=$CP$1,F99=$BW$1,F99=$CP$1),0,1)))</f>
        <v/>
      </c>
      <c r="CU95" s="3" t="str">
        <f>IF($A95&gt;='FG1125way_Regular Symbol(2wild)'!D$16,"",IF(B95=0,"",IF(OR(B95=$BW$1,B96=$BW$1,B97=$BW$1,B95=$CV$1,B96=$CV$1,B97=$CV$1),0,1)))</f>
        <v/>
      </c>
      <c r="CV95" s="3" t="str">
        <f>IF($A95&gt;='FG1125way_Regular Symbol(2wild)'!E$16,"",IF(C95=0,"",IF(OR(C95=$BW$1,C96=$BW$1,C97=$BW$1,C95=$CV$1,C96=$CV$1,C97=$CV$1),0,1)))</f>
        <v/>
      </c>
      <c r="CW95" s="3" t="str">
        <f>IF($A95&gt;='FG1125way_Regular Symbol(2wild)'!F$16,"",IF(D95=0,"",IF(OR(D95=$BW$1,D96=$BW$1,D97=$BW$1,D95=$CV$1,D96=$CV$1,D97=$CV$1,D98=$BW$1,D98=$CV$1,D99=$BW$1,D99=$CV$1),0,1)))</f>
        <v/>
      </c>
      <c r="CX95" s="3" t="str">
        <f>IF($A95&gt;='FG1125way_Regular Symbol(2wild)'!G$16,"",IF(E95=0,"",IF(OR(E95=$BW$1,E96=$BW$1,E97=$BW$1,E95=$CV$1,E96=$CV$1,E97=$CV$1,E98=$BW$1,E98=$CV$1,E99=$BW$1,E99=$CV$1),0,1)))</f>
        <v/>
      </c>
      <c r="CY95" s="3" t="str">
        <f>IF($A95&gt;='FG1125way_Regular Symbol(2wild)'!H$16,"",IF(F95=0,"",IF(OR(F95=$BW$1,F96=$BW$1,F97=$BW$1,F95=$CV$1,F96=$CV$1,F97=$CV$1,F98=$BW$1,F98=$CV$1,F99=$BW$1,F99=$CV$1),0,1)))</f>
        <v/>
      </c>
    </row>
    <row r="96" spans="1:103">
      <c r="A96" s="335"/>
      <c r="B96" s="191"/>
      <c r="C96" s="191"/>
      <c r="D96" s="191"/>
      <c r="E96" s="191"/>
      <c r="F96" s="338"/>
      <c r="O96" s="344"/>
      <c r="P96" s="3"/>
      <c r="Q96" s="3"/>
      <c r="R96" s="3"/>
      <c r="S96" s="135"/>
      <c r="U96" s="344"/>
      <c r="V96" s="3"/>
      <c r="W96" s="3"/>
      <c r="X96" s="3"/>
      <c r="Y96" s="135"/>
      <c r="AA96" s="344"/>
      <c r="AB96" s="3"/>
      <c r="AC96" s="3"/>
      <c r="AD96" s="3"/>
      <c r="AE96" s="135"/>
      <c r="AG96" s="344" t="str">
        <f>IF($A96&gt;='FG1125way_Regular Symbol(2wild)'!D$16,"",IF(B96=0,"",IF(OR(B96=$AG$1,B96=$AH$1,B97=$AG$1,B97=$AH$1,B98=$AG$1,B98=$AH$1),0,1)))</f>
        <v/>
      </c>
      <c r="AH96" s="344" t="str">
        <f>IF($A96&gt;='FG1125way_Regular Symbol(2wild)'!E$16,"",IF(C96=0,"",IF(OR(C96=$AG$1,C96=$AH$1,C97=$AG$1,C97=$AH$1,C98=$AG$1,C98=$AH$1),0,1)))</f>
        <v/>
      </c>
      <c r="AI96" s="3" t="str">
        <f>IF($A96&gt;='FG1125way_Regular Symbol(2wild)'!F$16,"",IF(D96=0,"",IF(OR(D96=$AG$1,D96=$AH$1,D97=$AG$1,D97=$AH$1,D98=$AG$1,D98=$AH$1,D99=$AG$1,D99=$AH$1,D100=$AG$1,D100=$AH$1),0,1)))</f>
        <v/>
      </c>
      <c r="AJ96" s="3" t="str">
        <f>IF($A96&gt;='FG1125way_Regular Symbol(2wild)'!G$16,"",IF(E96=0,"",IF(OR(E96=$AG$1,E96=$AH$1,E97=$AG$1,E97=$AH$1,E98=$AG$1,E98=$AH$1,E99=$AG$1,E99=$AH$1,E100=$AG$1,E100=$AH$1),0,1)))</f>
        <v/>
      </c>
      <c r="AK96" s="3" t="str">
        <f>IF($A96&gt;='FG1125way_Regular Symbol(2wild)'!H$16,"",IF(F96=0,"",IF(OR(F96=$AG$1,F96=$AH$1,F97=$AG$1,F97=$AH$1,F98=$AG$1,F98=$AH$1,F99=$AG$1,F99=$AH$1,F100=$AG$1,F100=$AH$1),0,1)))</f>
        <v/>
      </c>
      <c r="AM96" s="344" t="str">
        <f>IF($A96&gt;='FG1125way_Regular Symbol(2wild)'!D$16,"",IF(B96=0,"",IF(OR(B96=$AM$1,B96=$AN$1,B97=$AM$1,B97=$AN$1,B98=$AM$1,B98=$AN$1),0,1)))</f>
        <v/>
      </c>
      <c r="AN96" s="344" t="str">
        <f>IF($A96&gt;='FG1125way_Regular Symbol(2wild)'!E$16,"",IF(C96=0,"",IF(OR(C96=$AM$1,C96=$AN$1,C97=$AM$1,C97=$AN$1,C98=$AM$1,C98=$AN$1),0,1)))</f>
        <v/>
      </c>
      <c r="AO96" s="3" t="str">
        <f>IF($A96&gt;='FG1125way_Regular Symbol(2wild)'!F$16,"",IF(D96=0,"",IF(OR(D96=$AM$1,D96=$AN$1,D97=$AM$1,D97=$AN$1,D98=$AM$1,D98=$AN$1,D99=$AM$1,D99=$AN$1,D100=$AM$1,D100=$AN$1),0,1)))</f>
        <v/>
      </c>
      <c r="AP96" s="3" t="str">
        <f>IF($A96&gt;='FG1125way_Regular Symbol(2wild)'!G$16,"",IF(E96=0,"",IF(OR(E96=$AM$1,E96=$AN$1,E97=$AM$1,E97=$AN$1,E98=$AM$1,E98=$AN$1,E99=$AM$1,E99=$AN$1,E100=$AM$1,E100=$AN$1),0,1)))</f>
        <v/>
      </c>
      <c r="AQ96" s="3" t="str">
        <f>IF($A96&gt;='FG1125way_Regular Symbol(2wild)'!H$16,"",IF(F96=0,"",IF(OR(F96=$AM$1,F96=$AN$1,F97=$AM$1,F97=$AN$1,F98=$AM$1,F98=$AN$1,F99=$AM$1,F99=$AN$1,F100=$AM$1,F100=$AN$1),0,1)))</f>
        <v/>
      </c>
      <c r="AS96" s="344" t="str">
        <f>IF($A96&gt;='FG1125way_Regular Symbol(2wild)'!D$16,"",IF(B96=0,"",IF(OR(B96=$AM$1,B96=$AT$1,B97=$AM$1,B97=$AT$1,B98=$AM$1,B98=$AT$1),0,1)))</f>
        <v/>
      </c>
      <c r="AT96" s="344" t="str">
        <f>IF($A96&gt;='FG1125way_Regular Symbol(2wild)'!E$16,"",IF(C96=0,"",IF(OR(C96=$AM$1,C96=$AT$1,C97=$AM$1,C97=$AT$1,C98=$AM$1,C98=$AT$1),0,1)))</f>
        <v/>
      </c>
      <c r="AU96" s="3" t="str">
        <f>IF($A96&gt;='FG1125way_Regular Symbol(2wild)'!F$16,"",IF(D96=0,"",IF(OR(D96=$AM$1,D96=$AT$1,D97=$AM$1,D97=$AT$1,D98=$AM$1,D98=$AT$1,D99=$AM$1,D99=$AT$1,D100=$AM$1,D100=$AT$1),0,1)))</f>
        <v/>
      </c>
      <c r="AV96" s="3" t="str">
        <f>IF($A96&gt;='FG1125way_Regular Symbol(2wild)'!G$16,"",IF(E96=0,"",IF(OR(E96=$AM$1,E96=$AT$1,E97=$AM$1,E97=$AT$1,E98=$AM$1,E98=$AT$1,E99=$AM$1,E99=$AT$1,E100=$AM$1,E100=$AT$1),0,1)))</f>
        <v/>
      </c>
      <c r="AW96" s="3" t="str">
        <f>IF($A96&gt;='FG1125way_Regular Symbol(2wild)'!H$16,"",IF(F96=0,"",IF(OR(F96=$AM$1,F96=$AT$1,F97=$AM$1,F97=$AT$1,F98=$AM$1,F98=$AT$1,F99=$AM$1,F99=$AT$1,F100=$AM$1,F100=$AT$1),0,1)))</f>
        <v/>
      </c>
      <c r="AY96" s="344" t="str">
        <f>IF($A96&gt;='FG1125way_Regular Symbol(2wild)'!D$16,"",IF(B96=0,"",IF(OR(B96=$AM$1,B96=$AZ$1,B97=$AM$1,B97=$AZ$1,B98=$AM$1,B98=$AZ$1),0,1)))</f>
        <v/>
      </c>
      <c r="AZ96" s="344" t="str">
        <f>IF($A96&gt;='FG1125way_Regular Symbol(2wild)'!E$16,"",IF(C96=0,"",IF(OR(C96=$AM$1,C96=$AZ$1,C97=$AM$1,C97=$AZ$1,C98=$AM$1,C98=$AZ$1),0,1)))</f>
        <v/>
      </c>
      <c r="BA96" s="3" t="str">
        <f>IF($A96&gt;='FG1125way_Regular Symbol(2wild)'!F$16,"",IF(D96=0,"",IF(OR(D96=$AM$1,D96=$AZ$1,D97=$AM$1,D97=$AZ$1,D98=$AM$1,D98=$AZ$1,D99=$AM$1,D99=$AZ$1,D100=$AM$1,D100=$AZ$1),0,1)))</f>
        <v/>
      </c>
      <c r="BB96" s="3" t="str">
        <f>IF($A96&gt;='FG1125way_Regular Symbol(2wild)'!G$16,"",IF(E96=0,"",IF(OR(E96=$AM$1,E96=$AZ$1,E97=$AM$1,E97=$AZ$1,E98=$AM$1,E98=$AZ$1,E99=$AM$1,E99=$AZ$1,E100=$AM$1,E100=$AZ$1),0,1)))</f>
        <v/>
      </c>
      <c r="BC96" s="3" t="str">
        <f>IF($A96&gt;='FG1125way_Regular Symbol(2wild)'!H$16,"",IF(F96=0,"",IF(OR(F96=$AM$1,F96=$AZ$1,F97=$AM$1,F97=$AZ$1,F98=$AM$1,F98=$AZ$1,F99=$AM$1,F99=$AZ$1,F100=$AM$1,F100=$AZ$1),0,1)))</f>
        <v/>
      </c>
      <c r="BE96" s="344" t="str">
        <f>IF($A96&gt;='FG_576way_Regular Symbol(2wild)'!D$16,"",IF(B96=0,"",IF(OR(B96=$AM$1,B96=$BF$1,B97=$AM$1,B97=$BF$1,B98=$AM$1,B98=$BF$1),0,1)))</f>
        <v/>
      </c>
      <c r="BF96" s="344" t="str">
        <f>IF($A96&gt;='FG_576way_Regular Symbol(2wild)'!E$16,"",IF(C96=0,"",IF(OR(C96=$AM$1,C96=$BF$1,C97=$AM$1,C97=$BF$1,C98=$AM$1,C98=$BF$1),0,1)))</f>
        <v/>
      </c>
      <c r="BG96" s="3" t="str">
        <f>IF($A96&gt;='FG_576way_Regular Symbol(2wild)'!F$16,"",IF(D96=0,"",IF(OR(D96=$AM$1,D96=$BF$1,D97=$AM$1,D97=$BF$1,D98=$AM$1,D98=$BF$1,D99=$AM$1,D99=$BF$1,D100=$AM$1,D100=$BF$1),0,1)))</f>
        <v/>
      </c>
      <c r="BH96" s="3" t="str">
        <f>IF($A96&gt;='FG_576way_Regular Symbol(2wild)'!G$16,"",IF(E96=0,"",IF(OR(E96=$AM$1,E96=$BF$1,E97=$AM$1,E97=$BF$1,E98=$AM$1,E98=$BF$1,E99=$AM$1,E99=$BF$1,E100=$AM$1,E100=$BF$1),0,1)))</f>
        <v/>
      </c>
      <c r="BI96" s="3" t="str">
        <f>IF($A96&gt;='FG_576way_Regular Symbol(2wild)'!H$16,"",IF(F96=0,"",IF(OR(F96=$AM$1,F96=$BF$1,F97=$AM$1,F97=$BF$1,F98=$AM$1,F98=$BF$1,F99=$AM$1,F99=$BF$1,F100=$AM$1,F100=$BF$1),0,1)))</f>
        <v/>
      </c>
      <c r="BK96" s="344" t="str">
        <f>IF($A96&gt;='FG_576way_Regular Symbol(2wild)'!D$16,"",IF(B96=0,"",IF(OR(B96=$AM$1,B96=$BL$1,B97=$AM$1,B97=$BL$1,B98=$AM$1,B98=$BL$1),0,1)))</f>
        <v/>
      </c>
      <c r="BL96" s="344" t="str">
        <f>IF($A96&gt;='FG_576way_Regular Symbol(2wild)'!E$16,"",IF(C96=0,"",IF(OR(C96=$AM$1,C96=$BL$1,C97=$AM$1,C97=$BL$1,C98=$AM$1,C98=$BL$1),0,1)))</f>
        <v/>
      </c>
      <c r="BM96" s="3" t="str">
        <f>IF($A96&gt;='FG_576way_Regular Symbol(2wild)'!F$16,"",IF(D96=0,"",IF(OR(D96=$AM$1,D96=$BL$1,D97=$AM$1,D97=$BL$1,D98=$AM$1,D98=$BL$1,D99=$AM$1,D99=$BL$1),0,1)))</f>
        <v/>
      </c>
      <c r="BN96" s="3" t="str">
        <f>IF($A96&gt;='FG_576way_Regular Symbol(2wild)'!G$16,"",IF(E96=0,"",IF(OR(E96=$AM$1,E96=$BL$1,E97=$AM$1,E97=$BL$1,E98=$AM$1,E98=$BL$1,E99=$AM$1,E99=$BL$1),0,1)))</f>
        <v/>
      </c>
      <c r="BO96" s="3" t="str">
        <f>IF($A96&gt;='FG_576way_Regular Symbol(2wild)'!H$16,"",IF(F96=0,"",IF(OR(F96=$AM$1,F96=$BL$1,F97=$AM$1,F97=$BL$1,F98=$AM$1,F98=$BL$1,F99=$AM$1,F99=$BL$1),0,1)))</f>
        <v/>
      </c>
      <c r="BQ96" s="3" t="str">
        <f>IF($A96&gt;='FG1125way_Regular Symbol(2wild)'!D$16,"",IF(B96=0,"",IF(OR(B96=$BQ$1,B96=$BR$1,B97=$BQ$1,B97=$BR$1,B98=$BQ$1,B98=$BR$1),0,1)))</f>
        <v/>
      </c>
      <c r="BR96" s="3" t="str">
        <f>IF($A96&gt;='FG1125way_Regular Symbol(2wild)'!E$16,"",IF(C96=0,"",IF(OR(C96=$BQ$1,C96=$BR$1,C97=$BQ$1,C97=$BR$1,C98=$BQ$1,C98=$BR$1),0,1)))</f>
        <v/>
      </c>
      <c r="BS96" s="3" t="str">
        <f>IF($A96&gt;='FG1125way_Regular Symbol(2wild)'!F$16,"",IF(D96=0,"",IF(OR(D96=$BQ$1,D96=$BR$1,D97=$BQ$1,D97=$BR$1,D98=$BQ$1,D98=$BR$1,D99=$BQ$1,D99=$BR$1,D100=$BQ$1,D100=$BR$1),0,1)))</f>
        <v/>
      </c>
      <c r="BT96" s="3" t="str">
        <f>IF($A96&gt;='FG1125way_Regular Symbol(2wild)'!G$16,"",IF(E96=0,"",IF(OR(E96=$BQ$1,E96=$BR$1,E97=$BQ$1,E97=$BR$1,E98=$BQ$1,E98=$BR$1,E99=$BQ$1,E99=$BR$1,E100=$BQ$1,E100=$BR$1),0,1)))</f>
        <v/>
      </c>
      <c r="BU96" s="3" t="str">
        <f>IF($A96&gt;='FG1125way_Regular Symbol(2wild)'!H$16,"",IF(F96=0,"",IF(OR(F96=$BQ$1,F96=$BR$1,F97=$BQ$1,F97=$BR$1,F98=$BQ$1,F98=$BR$1,F99=$BQ$1,F99=$BR$1,F100=$BQ$1,F100=$BR$1),0,1)))</f>
        <v/>
      </c>
      <c r="BW96" s="3" t="str">
        <f>IF($A96&gt;='FG1125way_Regular Symbol(2wild)'!D$16,"",IF(B96=0,"",IF(OR(B96=$BW$1,B97=$BW$1,B98=$BW$1,B96=$BX$1,B97=$BX$1,B98=$BX$1),0,1)))</f>
        <v/>
      </c>
      <c r="BX96" s="3" t="str">
        <f>IF($A96&gt;='FG1125way_Regular Symbol(2wild)'!E$16,"",IF(C96=0,"",IF(OR(C96=$BW$1,C97=$BW$1,C98=$BW$1,C96=$BX$1,C97=$BX$1,C98=$BX$1),0,1)))</f>
        <v/>
      </c>
      <c r="BY96" s="3" t="str">
        <f>IF($A96&gt;='FG1125way_Regular Symbol(2wild)'!F$16,"",IF(D96=0,"",IF(OR(D96=$BW$1,D97=$BW$1,D98=$BW$1,D96=$BX$1,D97=$BX$1,D98=$BX$1,D99=$BW$1,D99=$BX$1,D100=$BW$1,D100=$BX$1),0,1)))</f>
        <v/>
      </c>
      <c r="BZ96" s="3" t="str">
        <f>IF($A96&gt;='FG1125way_Regular Symbol(2wild)'!G$16,"",IF(E96=0,"",IF(OR(E96=$BW$1,E97=$BW$1,E98=$BW$1,E96=$BX$1,E97=$BX$1,E98=$BX$1,E99=$BW$1,E99=$BX$1,E100=$BW$1,E100=$BX$1),0,1)))</f>
        <v/>
      </c>
      <c r="CA96" s="3" t="str">
        <f>IF($A96&gt;='FG1125way_Regular Symbol(2wild)'!H$16,"",IF(F96=0,"",IF(OR(F96=$BW$1,F97=$BW$1,F98=$BW$1,F96=$BX$1,F97=$BX$1,F98=$BX$1,F99=$BW$1,F99=$BX$1,F100=$BW$1,F100=$BX$1),0,1)))</f>
        <v/>
      </c>
      <c r="CC96" s="3" t="str">
        <f>IF($A96&gt;='FG1125way_Regular Symbol(2wild)'!D$16,"",IF(B96=0,"",IF(OR(B96=$BW$1,B97=$BW$1,B98=$BW$1,B96=$CD$1,B97=$CD$1,B98=$CD$1),0,1)))</f>
        <v/>
      </c>
      <c r="CD96" s="3" t="str">
        <f>IF($A96&gt;='FG1125way_Regular Symbol(2wild)'!E$16,"",IF(C96=0,"",IF(OR(C96=$BW$1,C97=$BW$1,C98=$BW$1,C96=$CD$1,C97=$CD$1,C98=$CD$1),0,1)))</f>
        <v/>
      </c>
      <c r="CE96" s="3" t="str">
        <f>IF($A96&gt;='FG1125way_Regular Symbol(2wild)'!F$16,"",IF(D96=0,"",IF(OR(D96=$BW$1,D97=$BW$1,D98=$BW$1,D96=$CD$1,D97=$CD$1,D98=$CD$1,D99=$BW$1,D99=$CD$1,D100=$BW$1,D100=$CD$1),0,1)))</f>
        <v/>
      </c>
      <c r="CF96" s="3" t="str">
        <f>IF($A96&gt;='FG1125way_Regular Symbol(2wild)'!G$16,"",IF(E96=0,"",IF(OR(E96=$BW$1,E97=$BW$1,E98=$BW$1,E96=$CD$1,E97=$CD$1,E98=$CD$1,E99=$BW$1,E99=$CD$1,E100=$BW$1,E100=$CD$1),0,1)))</f>
        <v/>
      </c>
      <c r="CG96" s="3" t="str">
        <f>IF($A96&gt;='FG1125way_Regular Symbol(2wild)'!H$16,"",IF(F96=0,"",IF(OR(F96=$BW$1,F97=$BW$1,F98=$BW$1,F96=$CD$1,F97=$CD$1,F98=$CD$1,F99=$BW$1,F99=$CD$1,F100=$BW$1,F100=$CD$1),0,1)))</f>
        <v/>
      </c>
      <c r="CI96" s="3" t="str">
        <f>IF($A96&gt;='FG1125way_Regular Symbol(2wild)'!D$16,"",IF(B96=0,"",IF(OR(B96=$BW$1,B97=$BW$1,B98=$BW$1,B96=$CJ$1,B97=$CJ$1,B98=$CJ$1),0,1)))</f>
        <v/>
      </c>
      <c r="CJ96" s="3" t="str">
        <f>IF($A96&gt;='FG1125way_Regular Symbol(2wild)'!E$16,"",IF(C96=0,"",IF(OR(C96=$BW$1,C97=$BW$1,C98=$BW$1,C96=$CJ$1,C97=$CJ$1,C98=$CJ$1),0,1)))</f>
        <v/>
      </c>
      <c r="CK96" s="3" t="str">
        <f>IF($A96&gt;='FG1125way_Regular Symbol(2wild)'!F$16,"",IF(D96=0,"",IF(OR(D96=$BW$1,D97=$BW$1,D98=$BW$1,D96=$CJ$1,D97=$CJ$1,D98=$CJ$1,D99=$BW$1,D99=$CJ$1,D100=$BW$1,D100=$CJ$1),0,1)))</f>
        <v/>
      </c>
      <c r="CL96" s="3" t="str">
        <f>IF($A96&gt;='FG1125way_Regular Symbol(2wild)'!G$16,"",IF(E96=0,"",IF(OR(E96=$BW$1,E97=$BW$1,E98=$BW$1,E96=$CJ$1,E97=$CJ$1,E98=$CJ$1,E99=$BW$1,E99=$CJ$1,E100=$BW$1,E100=$CJ$1),0,1)))</f>
        <v/>
      </c>
      <c r="CM96" s="3" t="str">
        <f>IF($A96&gt;='FG1125way_Regular Symbol(2wild)'!H$16,"",IF(F96=0,"",IF(OR(F96=$BW$1,F97=$BW$1,F98=$BW$1,F96=$CJ$1,F97=$CJ$1,F98=$CJ$1,F99=$BW$1,F99=$CJ$1,F100=$BW$1,F100=$CJ$1),0,1)))</f>
        <v/>
      </c>
      <c r="CO96" s="3" t="str">
        <f>IF($A96&gt;='FG1125way_Regular Symbol(2wild)'!D$16,"",IF(B96=0,"",IF(OR(B96=$BW$1,B97=$BW$1,B98=$BW$1,B96=$CP$1,B97=$CP$1,B98=$CP$1),0,1)))</f>
        <v/>
      </c>
      <c r="CP96" s="3" t="str">
        <f>IF($A96&gt;='FG1125way_Regular Symbol(2wild)'!E$16,"",IF(C96=0,"",IF(OR(C96=$BW$1,C97=$BW$1,C98=$BW$1,C96=$CP$1,C97=$CP$1,C98=$CP$1),0,1)))</f>
        <v/>
      </c>
      <c r="CQ96" s="3" t="str">
        <f>IF($A96&gt;='FG1125way_Regular Symbol(2wild)'!F$16,"",IF(D96=0,"",IF(OR(D96=$BW$1,D97=$BW$1,D98=$BW$1,D96=$CP$1,D97=$CP$1,D98=$CP$1,D99=$BW$1,D99=$CP$1,D100=$BW$1,D100=$CP$1),0,1)))</f>
        <v/>
      </c>
      <c r="CR96" s="3" t="str">
        <f>IF($A96&gt;='FG1125way_Regular Symbol(2wild)'!G$16,"",IF(E96=0,"",IF(OR(E96=$BW$1,E97=$BW$1,E98=$BW$1,E96=$CP$1,E97=$CP$1,E98=$CP$1,E99=$BW$1,E99=$CP$1,E100=$BW$1,E100=$CP$1),0,1)))</f>
        <v/>
      </c>
      <c r="CS96" s="3" t="str">
        <f>IF($A96&gt;='FG1125way_Regular Symbol(2wild)'!H$16,"",IF(F96=0,"",IF(OR(F96=$BW$1,F97=$BW$1,F98=$BW$1,F96=$CP$1,F97=$CP$1,F98=$CP$1,F99=$BW$1,F99=$CP$1,F100=$BW$1,F100=$CP$1),0,1)))</f>
        <v/>
      </c>
      <c r="CU96" s="3" t="str">
        <f>IF($A96&gt;='FG1125way_Regular Symbol(2wild)'!D$16,"",IF(B96=0,"",IF(OR(B96=$BW$1,B97=$BW$1,B98=$BW$1,B96=$CV$1,B97=$CV$1,B98=$CV$1),0,1)))</f>
        <v/>
      </c>
      <c r="CV96" s="3" t="str">
        <f>IF($A96&gt;='FG1125way_Regular Symbol(2wild)'!E$16,"",IF(C96=0,"",IF(OR(C96=$BW$1,C97=$BW$1,C98=$BW$1,C96=$CV$1,C97=$CV$1,C98=$CV$1),0,1)))</f>
        <v/>
      </c>
      <c r="CW96" s="3" t="str">
        <f>IF($A96&gt;='FG1125way_Regular Symbol(2wild)'!F$16,"",IF(D96=0,"",IF(OR(D96=$BW$1,D97=$BW$1,D98=$BW$1,D96=$CV$1,D97=$CV$1,D98=$CV$1,D99=$BW$1,D99=$CV$1,D100=$BW$1,D100=$CV$1),0,1)))</f>
        <v/>
      </c>
      <c r="CX96" s="3" t="str">
        <f>IF($A96&gt;='FG1125way_Regular Symbol(2wild)'!G$16,"",IF(E96=0,"",IF(OR(E96=$BW$1,E97=$BW$1,E98=$BW$1,E96=$CV$1,E97=$CV$1,E98=$CV$1,E99=$BW$1,E99=$CV$1,E100=$BW$1,E100=$CV$1),0,1)))</f>
        <v/>
      </c>
      <c r="CY96" s="3" t="str">
        <f>IF($A96&gt;='FG1125way_Regular Symbol(2wild)'!H$16,"",IF(F96=0,"",IF(OR(F96=$BW$1,F97=$BW$1,F98=$BW$1,F96=$CV$1,F97=$CV$1,F98=$CV$1,F99=$BW$1,F99=$CV$1,F100=$BW$1,F100=$CV$1),0,1)))</f>
        <v/>
      </c>
    </row>
    <row r="97" spans="1:103">
      <c r="A97" s="335"/>
      <c r="B97" s="191"/>
      <c r="C97" s="191"/>
      <c r="D97" s="191"/>
      <c r="E97" s="191"/>
      <c r="F97" s="338"/>
      <c r="O97" s="344"/>
      <c r="P97" s="3"/>
      <c r="Q97" s="3"/>
      <c r="R97" s="3"/>
      <c r="S97" s="135"/>
      <c r="U97" s="344"/>
      <c r="V97" s="3"/>
      <c r="W97" s="3"/>
      <c r="X97" s="3"/>
      <c r="Y97" s="135"/>
      <c r="AA97" s="344"/>
      <c r="AB97" s="3"/>
      <c r="AC97" s="3"/>
      <c r="AD97" s="3"/>
      <c r="AE97" s="135"/>
      <c r="AG97" s="344"/>
      <c r="AH97" s="3"/>
      <c r="AI97" s="3"/>
      <c r="AJ97" s="3"/>
      <c r="AK97" s="135"/>
      <c r="AM97" s="344" t="str">
        <f>IF($A97&gt;='FG1125way_Regular Symbol(2wild)'!D$16,"",IF(B97=0,"",IF(OR(B97=$AM$1,B97=$AN$1,B98=$AM$1,B98=$AN$1,B99=$AM$1,B99=$AN$1),0,1)))</f>
        <v/>
      </c>
      <c r="AN97" s="344" t="str">
        <f>IF($A97&gt;='FG1125way_Regular Symbol(2wild)'!E$16,"",IF(C97=0,"",IF(OR(C97=$AM$1,C97=$AN$1,C98=$AM$1,C98=$AN$1,C99=$AM$1,C99=$AN$1),0,1)))</f>
        <v/>
      </c>
      <c r="AO97" s="3" t="str">
        <f>IF($A97&gt;='FG1125way_Regular Symbol(2wild)'!F$16,"",IF(D97=0,"",IF(OR(D97=$AM$1,D97=$AN$1,D98=$AM$1,D98=$AN$1,D99=$AM$1,D99=$AN$1,D100=$AM$1,D100=$AN$1,D101=$AM$1,D101=$AN$1),0,1)))</f>
        <v/>
      </c>
      <c r="AP97" s="3" t="str">
        <f>IF($A97&gt;='FG1125way_Regular Symbol(2wild)'!G$16,"",IF(E97=0,"",IF(OR(E97=$AM$1,E97=$AN$1,E98=$AM$1,E98=$AN$1,E99=$AM$1,E99=$AN$1,E100=$AM$1,E100=$AN$1,E101=$AM$1,E101=$AN$1),0,1)))</f>
        <v/>
      </c>
      <c r="AQ97" s="3" t="str">
        <f>IF($A97&gt;='FG1125way_Regular Symbol(2wild)'!H$16,"",IF(F97=0,"",IF(OR(F97=$AM$1,F97=$AN$1,F98=$AM$1,F98=$AN$1,F99=$AM$1,F99=$AN$1,F100=$AM$1,F100=$AN$1,F101=$AM$1,F101=$AN$1),0,1)))</f>
        <v/>
      </c>
      <c r="AS97" s="344" t="str">
        <f>IF($A97&gt;='FG1125way_Regular Symbol(2wild)'!D$16,"",IF(B97=0,"",IF(OR(B97=$AM$1,B97=$AT$1,B98=$AM$1,B98=$AT$1,B99=$AM$1,B99=$AT$1),0,1)))</f>
        <v/>
      </c>
      <c r="AT97" s="344" t="str">
        <f>IF($A97&gt;='FG1125way_Regular Symbol(2wild)'!E$16,"",IF(C97=0,"",IF(OR(C97=$AM$1,C97=$AT$1,C98=$AM$1,C98=$AT$1,C99=$AM$1,C99=$AT$1),0,1)))</f>
        <v/>
      </c>
      <c r="AU97" s="3" t="str">
        <f>IF($A97&gt;='FG1125way_Regular Symbol(2wild)'!F$16,"",IF(D97=0,"",IF(OR(D97=$AM$1,D97=$AT$1,D98=$AM$1,D98=$AT$1,D99=$AM$1,D99=$AT$1,D100=$AM$1,D100=$AT$1,D101=$AM$1,D101=$AT$1),0,1)))</f>
        <v/>
      </c>
      <c r="AV97" s="3" t="str">
        <f>IF($A97&gt;='FG1125way_Regular Symbol(2wild)'!G$16,"",IF(E97=0,"",IF(OR(E97=$AM$1,E97=$AT$1,E98=$AM$1,E98=$AT$1,E99=$AM$1,E99=$AT$1,E100=$AM$1,E100=$AT$1,E101=$AM$1,E101=$AT$1),0,1)))</f>
        <v/>
      </c>
      <c r="AW97" s="3" t="str">
        <f>IF($A97&gt;='FG1125way_Regular Symbol(2wild)'!H$16,"",IF(F97=0,"",IF(OR(F97=$AM$1,F97=$AT$1,F98=$AM$1,F98=$AT$1,F99=$AM$1,F99=$AT$1,F100=$AM$1,F100=$AT$1,F101=$AM$1,F101=$AT$1),0,1)))</f>
        <v/>
      </c>
      <c r="AY97" s="344" t="str">
        <f>IF($A97&gt;='FG1125way_Regular Symbol(2wild)'!D$16,"",IF(B97=0,"",IF(OR(B97=$AM$1,B97=$AZ$1,B98=$AM$1,B98=$AZ$1,B99=$AM$1,B99=$AZ$1),0,1)))</f>
        <v/>
      </c>
      <c r="AZ97" s="344" t="str">
        <f>IF($A97&gt;='FG1125way_Regular Symbol(2wild)'!E$16,"",IF(C97=0,"",IF(OR(C97=$AM$1,C97=$AZ$1,C98=$AM$1,C98=$AZ$1,C99=$AM$1,C99=$AZ$1),0,1)))</f>
        <v/>
      </c>
      <c r="BA97" s="3" t="str">
        <f>IF($A97&gt;='FG1125way_Regular Symbol(2wild)'!F$16,"",IF(D97=0,"",IF(OR(D97=$AM$1,D97=$AZ$1,D98=$AM$1,D98=$AZ$1,D99=$AM$1,D99=$AZ$1,D100=$AM$1,D100=$AZ$1,D101=$AM$1,D101=$AZ$1),0,1)))</f>
        <v/>
      </c>
      <c r="BB97" s="3" t="str">
        <f>IF($A97&gt;='FG1125way_Regular Symbol(2wild)'!G$16,"",IF(E97=0,"",IF(OR(E97=$AM$1,E97=$AZ$1,E98=$AM$1,E98=$AZ$1,E99=$AM$1,E99=$AZ$1,E100=$AM$1,E100=$AZ$1,E101=$AM$1,E101=$AZ$1),0,1)))</f>
        <v/>
      </c>
      <c r="BC97" s="3" t="str">
        <f>IF($A97&gt;='FG1125way_Regular Symbol(2wild)'!H$16,"",IF(F97=0,"",IF(OR(F97=$AM$1,F97=$AZ$1,F98=$AM$1,F98=$AZ$1,F99=$AM$1,F99=$AZ$1,F100=$AM$1,F100=$AZ$1,F101=$AM$1,F101=$AZ$1),0,1)))</f>
        <v/>
      </c>
      <c r="BE97" s="344" t="str">
        <f>IF($A97&gt;='FG_576way_Regular Symbol(2wild)'!D$16,"",IF(B97=0,"",IF(OR(B97=$AM$1,B97=$BF$1,B98=$AM$1,B98=$BF$1,B99=$AM$1,B99=$BF$1),0,1)))</f>
        <v/>
      </c>
      <c r="BF97" s="344" t="str">
        <f>IF($A97&gt;='FG_576way_Regular Symbol(2wild)'!E$16,"",IF(C97=0,"",IF(OR(C97=$AM$1,C97=$BF$1,C98=$AM$1,C98=$BF$1,C99=$AM$1,C99=$BF$1),0,1)))</f>
        <v/>
      </c>
      <c r="BG97" s="3" t="str">
        <f>IF($A97&gt;='FG_576way_Regular Symbol(2wild)'!F$16,"",IF(D97=0,"",IF(OR(D97=$AM$1,D97=$BF$1,D98=$AM$1,D98=$BF$1,D99=$AM$1,D99=$BF$1,D100=$AM$1,D100=$BF$1,D101=$AM$1,D101=$BF$1),0,1)))</f>
        <v/>
      </c>
      <c r="BH97" s="3" t="str">
        <f>IF($A97&gt;='FG_576way_Regular Symbol(2wild)'!G$16,"",IF(E97=0,"",IF(OR(E97=$AM$1,E97=$BF$1,E98=$AM$1,E98=$BF$1,E99=$AM$1,E99=$BF$1,E100=$AM$1,E100=$BF$1,E101=$AM$1,E101=$BF$1),0,1)))</f>
        <v/>
      </c>
      <c r="BI97" s="3" t="str">
        <f>IF($A97&gt;='FG_576way_Regular Symbol(2wild)'!H$16,"",IF(F97=0,"",IF(OR(F97=$AM$1,F97=$BF$1,F98=$AM$1,F98=$BF$1,F99=$AM$1,F99=$BF$1,F100=$AM$1,F100=$BF$1,F101=$AM$1,F101=$BF$1),0,1)))</f>
        <v/>
      </c>
      <c r="BK97" s="344" t="str">
        <f>IF($A97&gt;='FG_576way_Regular Symbol(2wild)'!D$16,"",IF(B97=0,"",IF(OR(B97=$AM$1,B97=$BL$1,B98=$AM$1,B98=$BL$1,B99=$AM$1,B99=$BL$1),0,1)))</f>
        <v/>
      </c>
      <c r="BL97" s="344" t="str">
        <f>IF($A97&gt;='FG_576way_Regular Symbol(2wild)'!E$16,"",IF(C97=0,"",IF(OR(C97=$AM$1,C97=$BL$1,C98=$AM$1,C98=$BL$1,C99=$AM$1,C99=$BL$1),0,1)))</f>
        <v/>
      </c>
      <c r="BM97" s="3" t="str">
        <f>IF($A97&gt;='FG_576way_Regular Symbol(2wild)'!F$16,"",IF(D97=0,"",IF(OR(D97=$AM$1,D97=$BL$1,D98=$AM$1,D98=$BL$1,D99=$AM$1,D99=$BL$1,D100=$AM$1,D100=$BL$1),0,1)))</f>
        <v/>
      </c>
      <c r="BN97" s="3" t="str">
        <f>IF($A97&gt;='FG_576way_Regular Symbol(2wild)'!G$16,"",IF(E97=0,"",IF(OR(E97=$AM$1,E97=$BL$1,E98=$AM$1,E98=$BL$1,E99=$AM$1,E99=$BL$1,E100=$AM$1,E100=$BL$1),0,1)))</f>
        <v/>
      </c>
      <c r="BO97" s="3" t="str">
        <f>IF($A97&gt;='FG_576way_Regular Symbol(2wild)'!H$16,"",IF(F97=0,"",IF(OR(F97=$AM$1,F97=$BL$1,F98=$AM$1,F98=$BL$1,F99=$AM$1,F99=$BL$1,F100=$AM$1,F100=$BL$1),0,1)))</f>
        <v/>
      </c>
      <c r="BQ97" s="3" t="str">
        <f>IF($A97&gt;='FG1125way_Regular Symbol(2wild)'!D$16,"",IF(B97=0,"",IF(OR(B97=$BQ$1,B97=$BR$1,B98=$BQ$1,B98=$BR$1,B99=$BQ$1,B99=$BR$1),0,1)))</f>
        <v/>
      </c>
      <c r="BR97" s="3" t="str">
        <f>IF($A97&gt;='FG1125way_Regular Symbol(2wild)'!E$16,"",IF(C97=0,"",IF(OR(C97=$BQ$1,C97=$BR$1,C98=$BQ$1,C98=$BR$1,C99=$BQ$1,C99=$BR$1),0,1)))</f>
        <v/>
      </c>
      <c r="BS97" s="3" t="str">
        <f>IF($A97&gt;='FG1125way_Regular Symbol(2wild)'!F$16,"",IF(D97=0,"",IF(OR(D97=$BQ$1,D97=$BR$1,D98=$BQ$1,D98=$BR$1,D99=$BQ$1,D99=$BR$1,D100=$BQ$1,D100=$BR$1,D101=$BQ$1,D101=$BR$1),0,1)))</f>
        <v/>
      </c>
      <c r="BT97" s="3" t="str">
        <f>IF($A97&gt;='FG1125way_Regular Symbol(2wild)'!G$16,"",IF(E97=0,"",IF(OR(E97=$BQ$1,E97=$BR$1,E98=$BQ$1,E98=$BR$1,E99=$BQ$1,E99=$BR$1,E100=$BQ$1,E100=$BR$1,E101=$BQ$1,E101=$BR$1),0,1)))</f>
        <v/>
      </c>
      <c r="BU97" s="3" t="str">
        <f>IF($A97&gt;='FG1125way_Regular Symbol(2wild)'!H$16,"",IF(F97=0,"",IF(OR(F97=$BQ$1,F97=$BR$1,F98=$BQ$1,F98=$BR$1,F99=$BQ$1,F99=$BR$1,F100=$BQ$1,F100=$BR$1,F101=$BQ$1,F101=$BR$1),0,1)))</f>
        <v/>
      </c>
      <c r="BW97" s="3" t="str">
        <f>IF($A97&gt;='FG1125way_Regular Symbol(2wild)'!D$16,"",IF(B97=0,"",IF(OR(B97=$BW$1,B98=$BW$1,B99=$BW$1,B97=$BX$1,B98=$BX$1,B99=$BX$1),0,1)))</f>
        <v/>
      </c>
      <c r="BX97" s="3" t="str">
        <f>IF($A97&gt;='FG1125way_Regular Symbol(2wild)'!E$16,"",IF(C97=0,"",IF(OR(C97=$BW$1,C98=$BW$1,C99=$BW$1,C97=$BX$1,C98=$BX$1,C99=$BX$1),0,1)))</f>
        <v/>
      </c>
      <c r="BY97" s="3" t="str">
        <f>IF($A97&gt;='FG1125way_Regular Symbol(2wild)'!F$16,"",IF(D97=0,"",IF(OR(D97=$BW$1,D98=$BW$1,D99=$BW$1,D97=$BX$1,D98=$BX$1,D99=$BX$1,D100=$BW$1,D100=$BX$1,D101=$BW$1,D101=$BX$1),0,1)))</f>
        <v/>
      </c>
      <c r="BZ97" s="3" t="str">
        <f>IF($A97&gt;='FG1125way_Regular Symbol(2wild)'!G$16,"",IF(E97=0,"",IF(OR(E97=$BW$1,E98=$BW$1,E99=$BW$1,E97=$BX$1,E98=$BX$1,E99=$BX$1,E100=$BW$1,E100=$BX$1,E101=$BW$1,E101=$BX$1),0,1)))</f>
        <v/>
      </c>
      <c r="CA97" s="3" t="str">
        <f>IF($A97&gt;='FG1125way_Regular Symbol(2wild)'!H$16,"",IF(F97=0,"",IF(OR(F97=$BW$1,F98=$BW$1,F99=$BW$1,F97=$BX$1,F98=$BX$1,F99=$BX$1,F100=$BW$1,F100=$BX$1,F101=$BW$1,F101=$BX$1),0,1)))</f>
        <v/>
      </c>
      <c r="CC97" s="3" t="str">
        <f>IF($A97&gt;='FG1125way_Regular Symbol(2wild)'!D$16,"",IF(B97=0,"",IF(OR(B97=$BW$1,B98=$BW$1,B99=$BW$1,B97=$CD$1,B98=$CD$1,B99=$CD$1),0,1)))</f>
        <v/>
      </c>
      <c r="CD97" s="3" t="str">
        <f>IF($A97&gt;='FG1125way_Regular Symbol(2wild)'!E$16,"",IF(C97=0,"",IF(OR(C97=$BW$1,C98=$BW$1,C99=$BW$1,C97=$CD$1,C98=$CD$1,C99=$CD$1),0,1)))</f>
        <v/>
      </c>
      <c r="CE97" s="3" t="str">
        <f>IF($A97&gt;='FG1125way_Regular Symbol(2wild)'!F$16,"",IF(D97=0,"",IF(OR(D97=$BW$1,D98=$BW$1,D99=$BW$1,D97=$CD$1,D98=$CD$1,D99=$CD$1,D100=$BW$1,D100=$CD$1,D101=$BW$1,D101=$CD$1),0,1)))</f>
        <v/>
      </c>
      <c r="CF97" s="3" t="str">
        <f>IF($A97&gt;='FG1125way_Regular Symbol(2wild)'!G$16,"",IF(E97=0,"",IF(OR(E97=$BW$1,E98=$BW$1,E99=$BW$1,E97=$CD$1,E98=$CD$1,E99=$CD$1,E100=$BW$1,E100=$CD$1,E101=$BW$1,E101=$CD$1),0,1)))</f>
        <v/>
      </c>
      <c r="CG97" s="3" t="str">
        <f>IF($A97&gt;='FG1125way_Regular Symbol(2wild)'!H$16,"",IF(F97=0,"",IF(OR(F97=$BW$1,F98=$BW$1,F99=$BW$1,F97=$CD$1,F98=$CD$1,F99=$CD$1,F100=$BW$1,F100=$CD$1,F101=$BW$1,F101=$CD$1),0,1)))</f>
        <v/>
      </c>
      <c r="CI97" s="3" t="str">
        <f>IF($A97&gt;='FG1125way_Regular Symbol(2wild)'!D$16,"",IF(B97=0,"",IF(OR(B97=$BW$1,B98=$BW$1,B99=$BW$1,B97=$CJ$1,B98=$CJ$1,B99=$CJ$1),0,1)))</f>
        <v/>
      </c>
      <c r="CJ97" s="3" t="str">
        <f>IF($A97&gt;='FG1125way_Regular Symbol(2wild)'!E$16,"",IF(C97=0,"",IF(OR(C97=$BW$1,C98=$BW$1,C99=$BW$1,C97=$CJ$1,C98=$CJ$1,C99=$CJ$1),0,1)))</f>
        <v/>
      </c>
      <c r="CK97" s="3" t="str">
        <f>IF($A97&gt;='FG1125way_Regular Symbol(2wild)'!F$16,"",IF(D97=0,"",IF(OR(D97=$BW$1,D98=$BW$1,D99=$BW$1,D97=$CJ$1,D98=$CJ$1,D99=$CJ$1,D100=$BW$1,D100=$CJ$1,D101=$BW$1,D101=$CJ$1),0,1)))</f>
        <v/>
      </c>
      <c r="CL97" s="3" t="str">
        <f>IF($A97&gt;='FG1125way_Regular Symbol(2wild)'!G$16,"",IF(E97=0,"",IF(OR(E97=$BW$1,E98=$BW$1,E99=$BW$1,E97=$CJ$1,E98=$CJ$1,E99=$CJ$1,E100=$BW$1,E100=$CJ$1,E101=$BW$1,E101=$CJ$1),0,1)))</f>
        <v/>
      </c>
      <c r="CM97" s="3" t="str">
        <f>IF($A97&gt;='FG1125way_Regular Symbol(2wild)'!H$16,"",IF(F97=0,"",IF(OR(F97=$BW$1,F98=$BW$1,F99=$BW$1,F97=$CJ$1,F98=$CJ$1,F99=$CJ$1,F100=$BW$1,F100=$CJ$1,F101=$BW$1,F101=$CJ$1),0,1)))</f>
        <v/>
      </c>
      <c r="CO97" s="3" t="str">
        <f>IF($A97&gt;='FG1125way_Regular Symbol(2wild)'!D$16,"",IF(B97=0,"",IF(OR(B97=$BW$1,B98=$BW$1,B99=$BW$1,B97=$CP$1,B98=$CP$1,B99=$CP$1),0,1)))</f>
        <v/>
      </c>
      <c r="CP97" s="3" t="str">
        <f>IF($A97&gt;='FG1125way_Regular Symbol(2wild)'!E$16,"",IF(C97=0,"",IF(OR(C97=$BW$1,C98=$BW$1,C99=$BW$1,C97=$CP$1,C98=$CP$1,C99=$CP$1),0,1)))</f>
        <v/>
      </c>
      <c r="CQ97" s="3" t="str">
        <f>IF($A97&gt;='FG1125way_Regular Symbol(2wild)'!F$16,"",IF(D97=0,"",IF(OR(D97=$BW$1,D98=$BW$1,D99=$BW$1,D97=$CP$1,D98=$CP$1,D99=$CP$1,D100=$BW$1,D100=$CP$1,D101=$BW$1,D101=$CP$1),0,1)))</f>
        <v/>
      </c>
      <c r="CR97" s="3" t="str">
        <f>IF($A97&gt;='FG1125way_Regular Symbol(2wild)'!G$16,"",IF(E97=0,"",IF(OR(E97=$BW$1,E98=$BW$1,E99=$BW$1,E97=$CP$1,E98=$CP$1,E99=$CP$1,E100=$BW$1,E100=$CP$1,E101=$BW$1,E101=$CP$1),0,1)))</f>
        <v/>
      </c>
      <c r="CS97" s="3" t="str">
        <f>IF($A97&gt;='FG1125way_Regular Symbol(2wild)'!H$16,"",IF(F97=0,"",IF(OR(F97=$BW$1,F98=$BW$1,F99=$BW$1,F97=$CP$1,F98=$CP$1,F99=$CP$1,F100=$BW$1,F100=$CP$1,F101=$BW$1,F101=$CP$1),0,1)))</f>
        <v/>
      </c>
      <c r="CU97" s="3" t="str">
        <f>IF($A97&gt;='FG1125way_Regular Symbol(2wild)'!D$16,"",IF(B97=0,"",IF(OR(B97=$BW$1,B98=$BW$1,B99=$BW$1,B97=$CV$1,B98=$CV$1,B99=$CV$1),0,1)))</f>
        <v/>
      </c>
      <c r="CV97" s="3" t="str">
        <f>IF($A97&gt;='FG1125way_Regular Symbol(2wild)'!E$16,"",IF(C97=0,"",IF(OR(C97=$BW$1,C98=$BW$1,C99=$BW$1,C97=$CV$1,C98=$CV$1,C99=$CV$1),0,1)))</f>
        <v/>
      </c>
      <c r="CW97" s="3" t="str">
        <f>IF($A97&gt;='FG1125way_Regular Symbol(2wild)'!F$16,"",IF(D97=0,"",IF(OR(D97=$BW$1,D98=$BW$1,D99=$BW$1,D97=$CV$1,D98=$CV$1,D99=$CV$1,D100=$BW$1,D100=$CV$1,D101=$BW$1,D101=$CV$1),0,1)))</f>
        <v/>
      </c>
      <c r="CX97" s="3" t="str">
        <f>IF($A97&gt;='FG1125way_Regular Symbol(2wild)'!G$16,"",IF(E97=0,"",IF(OR(E97=$BW$1,E98=$BW$1,E99=$BW$1,E97=$CV$1,E98=$CV$1,E99=$CV$1,E100=$BW$1,E100=$CV$1,E101=$BW$1,E101=$CV$1),0,1)))</f>
        <v/>
      </c>
      <c r="CY97" s="3" t="str">
        <f>IF($A97&gt;='FG1125way_Regular Symbol(2wild)'!H$16,"",IF(F97=0,"",IF(OR(F97=$BW$1,F98=$BW$1,F99=$BW$1,F97=$CV$1,F98=$CV$1,F99=$CV$1,F100=$BW$1,F100=$CV$1,F101=$BW$1,F101=$CV$1),0,1)))</f>
        <v/>
      </c>
    </row>
    <row r="98" spans="1:103">
      <c r="A98" s="335"/>
      <c r="B98" s="191"/>
      <c r="C98" s="191"/>
      <c r="D98" s="191"/>
      <c r="E98" s="191"/>
      <c r="F98" s="338"/>
      <c r="O98" s="344"/>
      <c r="P98" s="3"/>
      <c r="Q98" s="3"/>
      <c r="R98" s="3"/>
      <c r="S98" s="135"/>
      <c r="U98" s="344"/>
      <c r="V98" s="3"/>
      <c r="W98" s="3"/>
      <c r="X98" s="3"/>
      <c r="Y98" s="135"/>
      <c r="AA98" s="344"/>
      <c r="AB98" s="3"/>
      <c r="AC98" s="3"/>
      <c r="AD98" s="3"/>
      <c r="AE98" s="135"/>
      <c r="AG98" s="344"/>
      <c r="AH98" s="3"/>
      <c r="AI98" s="3"/>
      <c r="AJ98" s="3"/>
      <c r="AK98" s="135"/>
      <c r="AM98" s="344"/>
      <c r="AN98" s="3"/>
      <c r="AO98" s="3"/>
      <c r="AP98" s="3"/>
      <c r="AQ98" s="135"/>
      <c r="AS98" s="344" t="str">
        <f>IF($A98&gt;='FG1125way_Regular Symbol(2wild)'!D$16,"",IF(B98=0,"",IF(OR(B98=$AM$1,B98=$AT$1,B99=$AM$1,B99=$AT$1,B100=$AM$1,B100=$AT$1),0,1)))</f>
        <v/>
      </c>
      <c r="AT98" s="344" t="str">
        <f>IF($A98&gt;='FG1125way_Regular Symbol(2wild)'!E$16,"",IF(C98=0,"",IF(OR(C98=$AM$1,C98=$AT$1,C99=$AM$1,C99=$AT$1,C100=$AM$1,C100=$AT$1),0,1)))</f>
        <v/>
      </c>
      <c r="AU98" s="3" t="str">
        <f>IF($A98&gt;='FG1125way_Regular Symbol(2wild)'!F$16,"",IF(D98=0,"",IF(OR(D98=$AM$1,D98=$AT$1,D99=$AM$1,D99=$AT$1,D100=$AM$1,D100=$AT$1,D101=$AM$1,D101=$AT$1,D102=$AM$1,D102=$AT$1),0,1)))</f>
        <v/>
      </c>
      <c r="AV98" s="3" t="str">
        <f>IF($A98&gt;='FG1125way_Regular Symbol(2wild)'!G$16,"",IF(E98=0,"",IF(OR(E98=$AM$1,E98=$AT$1,E99=$AM$1,E99=$AT$1,E100=$AM$1,E100=$AT$1,E101=$AM$1,E101=$AT$1,E102=$AM$1,E102=$AT$1),0,1)))</f>
        <v/>
      </c>
      <c r="AW98" s="3" t="str">
        <f>IF($A98&gt;='FG1125way_Regular Symbol(2wild)'!H$16,"",IF(F98=0,"",IF(OR(F98=$AM$1,F98=$AT$1,F99=$AM$1,F99=$AT$1,F100=$AM$1,F100=$AT$1,F101=$AM$1,F101=$AT$1,F102=$AM$1,F102=$AT$1),0,1)))</f>
        <v/>
      </c>
      <c r="AY98" s="344" t="str">
        <f>IF($A98&gt;='FG1125way_Regular Symbol(2wild)'!D$16,"",IF(B98=0,"",IF(OR(B98=$AM$1,B98=$AZ$1,B99=$AM$1,B99=$AZ$1,B100=$AM$1,B100=$AZ$1),0,1)))</f>
        <v/>
      </c>
      <c r="AZ98" s="344" t="str">
        <f>IF($A98&gt;='FG1125way_Regular Symbol(2wild)'!E$16,"",IF(C98=0,"",IF(OR(C98=$AM$1,C98=$AZ$1,C99=$AM$1,C99=$AZ$1,C100=$AM$1,C100=$AZ$1),0,1)))</f>
        <v/>
      </c>
      <c r="BA98" s="3" t="str">
        <f>IF($A98&gt;='FG1125way_Regular Symbol(2wild)'!F$16,"",IF(D98=0,"",IF(OR(D98=$AM$1,D98=$AZ$1,D99=$AM$1,D99=$AZ$1,D100=$AM$1,D100=$AZ$1,D101=$AM$1,D101=$AZ$1,D102=$AM$1,D102=$AZ$1),0,1)))</f>
        <v/>
      </c>
      <c r="BB98" s="3" t="str">
        <f>IF($A98&gt;='FG1125way_Regular Symbol(2wild)'!G$16,"",IF(E98=0,"",IF(OR(E98=$AM$1,E98=$AZ$1,E99=$AM$1,E99=$AZ$1,E100=$AM$1,E100=$AZ$1,E101=$AM$1,E101=$AZ$1,E102=$AM$1,E102=$AZ$1),0,1)))</f>
        <v/>
      </c>
      <c r="BC98" s="3" t="str">
        <f>IF($A98&gt;='FG1125way_Regular Symbol(2wild)'!H$16,"",IF(F98=0,"",IF(OR(F98=$AM$1,F98=$AZ$1,F99=$AM$1,F99=$AZ$1,F100=$AM$1,F100=$AZ$1,F101=$AM$1,F101=$AZ$1,F102=$AM$1,F102=$AZ$1),0,1)))</f>
        <v/>
      </c>
      <c r="BE98" s="344" t="str">
        <f>IF($A98&gt;='FG_576way_Regular Symbol(2wild)'!D$16,"",IF(B98=0,"",IF(OR(B98=$AM$1,B98=$BF$1,B99=$AM$1,B99=$BF$1,B100=$AM$1,B100=$BF$1),0,1)))</f>
        <v/>
      </c>
      <c r="BF98" s="344" t="str">
        <f>IF($A98&gt;='FG_576way_Regular Symbol(2wild)'!E$16,"",IF(C98=0,"",IF(OR(C98=$AM$1,C98=$BF$1,C99=$AM$1,C99=$BF$1,C100=$AM$1,C100=$BF$1),0,1)))</f>
        <v/>
      </c>
      <c r="BG98" s="3" t="str">
        <f>IF($A98&gt;='FG_576way_Regular Symbol(2wild)'!F$16,"",IF(D98=0,"",IF(OR(D98=$AM$1,D98=$BF$1,D99=$AM$1,D99=$BF$1,D100=$AM$1,D100=$BF$1,D101=$AM$1,D101=$BF$1,D102=$AM$1,D102=$BF$1),0,1)))</f>
        <v/>
      </c>
      <c r="BH98" s="3" t="str">
        <f>IF($A98&gt;='FG_576way_Regular Symbol(2wild)'!G$16,"",IF(E98=0,"",IF(OR(E98=$AM$1,E98=$BF$1,E99=$AM$1,E99=$BF$1,E100=$AM$1,E100=$BF$1,E101=$AM$1,E101=$BF$1,E102=$AM$1,E102=$BF$1),0,1)))</f>
        <v/>
      </c>
      <c r="BI98" s="3" t="str">
        <f>IF($A98&gt;='FG_576way_Regular Symbol(2wild)'!H$16,"",IF(F98=0,"",IF(OR(F98=$AM$1,F98=$BF$1,F99=$AM$1,F99=$BF$1,F100=$AM$1,F100=$BF$1,F101=$AM$1,F101=$BF$1,F102=$AM$1,F102=$BF$1),0,1)))</f>
        <v/>
      </c>
      <c r="BK98" s="344" t="str">
        <f>IF($A98&gt;='FG_576way_Regular Symbol(2wild)'!D$16,"",IF(B98=0,"",IF(OR(B98=$AM$1,B98=$BL$1,B99=$AM$1,B99=$BL$1,B100=$AM$1,B100=$BL$1),0,1)))</f>
        <v/>
      </c>
      <c r="BL98" s="344" t="str">
        <f>IF($A98&gt;='FG_576way_Regular Symbol(2wild)'!E$16,"",IF(C98=0,"",IF(OR(C98=$AM$1,C98=$BL$1,C99=$AM$1,C99=$BL$1,C100=$AM$1,C100=$BL$1),0,1)))</f>
        <v/>
      </c>
      <c r="BM98" s="3" t="str">
        <f>IF($A98&gt;='FG_576way_Regular Symbol(2wild)'!F$16,"",IF(D98=0,"",IF(OR(D98=$AM$1,D98=$BL$1,D99=$AM$1,D99=$BL$1,D100=$AM$1,D100=$BL$1,D101=$AM$1,D101=$BL$1),0,1)))</f>
        <v/>
      </c>
      <c r="BN98" s="3" t="str">
        <f>IF($A98&gt;='FG_576way_Regular Symbol(2wild)'!G$16,"",IF(E98=0,"",IF(OR(E98=$AM$1,E98=$BL$1,E99=$AM$1,E99=$BL$1,E100=$AM$1,E100=$BL$1,E101=$AM$1,E101=$BL$1),0,1)))</f>
        <v/>
      </c>
      <c r="BO98" s="3" t="str">
        <f>IF($A98&gt;='FG_576way_Regular Symbol(2wild)'!H$16,"",IF(F98=0,"",IF(OR(F98=$AM$1,F98=$BL$1,F99=$AM$1,F99=$BL$1,F100=$AM$1,F100=$BL$1,F101=$AM$1,F101=$BL$1),0,1)))</f>
        <v/>
      </c>
      <c r="BQ98" s="3" t="str">
        <f>IF($A98&gt;='FG1125way_Regular Symbol(2wild)'!D$16,"",IF(B98=0,"",IF(OR(B98=$BQ$1,B98=$BR$1,B99=$BQ$1,B99=$BR$1,B100=$BQ$1,B100=$BR$1),0,1)))</f>
        <v/>
      </c>
      <c r="BR98" s="3" t="str">
        <f>IF($A98&gt;='FG1125way_Regular Symbol(2wild)'!E$16,"",IF(C98=0,"",IF(OR(C98=$BQ$1,C98=$BR$1,C99=$BQ$1,C99=$BR$1,C100=$BQ$1,C100=$BR$1),0,1)))</f>
        <v/>
      </c>
      <c r="BS98" s="3" t="str">
        <f>IF($A98&gt;='FG1125way_Regular Symbol(2wild)'!F$16,"",IF(D98=0,"",IF(OR(D98=$BQ$1,D98=$BR$1,D99=$BQ$1,D99=$BR$1,D100=$BQ$1,D100=$BR$1,D101=$BQ$1,D101=$BR$1,D102=$BQ$1,D102=$BR$1),0,1)))</f>
        <v/>
      </c>
      <c r="BT98" s="3" t="str">
        <f>IF($A98&gt;='FG1125way_Regular Symbol(2wild)'!G$16,"",IF(E98=0,"",IF(OR(E98=$BQ$1,E98=$BR$1,E99=$BQ$1,E99=$BR$1,E100=$BQ$1,E100=$BR$1,E101=$BQ$1,E101=$BR$1,E102=$BQ$1,E102=$BR$1),0,1)))</f>
        <v/>
      </c>
      <c r="BU98" s="3" t="str">
        <f>IF($A98&gt;='FG1125way_Regular Symbol(2wild)'!H$16,"",IF(F98=0,"",IF(OR(F98=$BQ$1,F98=$BR$1,F99=$BQ$1,F99=$BR$1,F100=$BQ$1,F100=$BR$1,F101=$BQ$1,F101=$BR$1,F102=$BQ$1,F102=$BR$1),0,1)))</f>
        <v/>
      </c>
      <c r="BW98" s="3" t="str">
        <f>IF($A98&gt;='FG1125way_Regular Symbol(2wild)'!D$16,"",IF(B98=0,"",IF(OR(B98=$BW$1,B99=$BW$1,B100=$BW$1,B98=$BX$1,B99=$BX$1,B100=$BX$1),0,1)))</f>
        <v/>
      </c>
      <c r="BX98" s="3" t="str">
        <f>IF($A98&gt;='FG1125way_Regular Symbol(2wild)'!E$16,"",IF(C98=0,"",IF(OR(C98=$BW$1,C99=$BW$1,C100=$BW$1,C98=$BX$1,C99=$BX$1,C100=$BX$1),0,1)))</f>
        <v/>
      </c>
      <c r="BY98" s="3" t="str">
        <f>IF($A98&gt;='FG1125way_Regular Symbol(2wild)'!F$16,"",IF(D98=0,"",IF(OR(D98=$BW$1,D99=$BW$1,D100=$BW$1,D98=$BX$1,D99=$BX$1,D100=$BX$1,D101=$BW$1,D101=$BX$1,D102=$BW$1,D102=$BX$1),0,1)))</f>
        <v/>
      </c>
      <c r="BZ98" s="3" t="str">
        <f>IF($A98&gt;='FG1125way_Regular Symbol(2wild)'!G$16,"",IF(E98=0,"",IF(OR(E98=$BW$1,E99=$BW$1,E100=$BW$1,E98=$BX$1,E99=$BX$1,E100=$BX$1,E101=$BW$1,E101=$BX$1,E102=$BW$1,E102=$BX$1),0,1)))</f>
        <v/>
      </c>
      <c r="CA98" s="3" t="str">
        <f>IF($A98&gt;='FG1125way_Regular Symbol(2wild)'!H$16,"",IF(F98=0,"",IF(OR(F98=$BW$1,F99=$BW$1,F100=$BW$1,F98=$BX$1,F99=$BX$1,F100=$BX$1,F101=$BW$1,F101=$BX$1,F102=$BW$1,F102=$BX$1),0,1)))</f>
        <v/>
      </c>
      <c r="CC98" s="3" t="str">
        <f>IF($A98&gt;='FG1125way_Regular Symbol(2wild)'!D$16,"",IF(B98=0,"",IF(OR(B98=$BW$1,B99=$BW$1,B100=$BW$1,B98=$CD$1,B99=$CD$1,B100=$CD$1),0,1)))</f>
        <v/>
      </c>
      <c r="CD98" s="3" t="str">
        <f>IF($A98&gt;='FG1125way_Regular Symbol(2wild)'!E$16,"",IF(C98=0,"",IF(OR(C98=$BW$1,C99=$BW$1,C100=$BW$1,C98=$CD$1,C99=$CD$1,C100=$CD$1),0,1)))</f>
        <v/>
      </c>
      <c r="CE98" s="3" t="str">
        <f>IF($A98&gt;='FG1125way_Regular Symbol(2wild)'!F$16,"",IF(D98=0,"",IF(OR(D98=$BW$1,D99=$BW$1,D100=$BW$1,D98=$CD$1,D99=$CD$1,D100=$CD$1,D101=$BW$1,D101=$CD$1,D102=$BW$1,D102=$CD$1),0,1)))</f>
        <v/>
      </c>
      <c r="CF98" s="3" t="str">
        <f>IF($A98&gt;='FG1125way_Regular Symbol(2wild)'!G$16,"",IF(E98=0,"",IF(OR(E98=$BW$1,E99=$BW$1,E100=$BW$1,E98=$CD$1,E99=$CD$1,E100=$CD$1,E101=$BW$1,E101=$CD$1,E102=$BW$1,E102=$CD$1),0,1)))</f>
        <v/>
      </c>
      <c r="CG98" s="3" t="str">
        <f>IF($A98&gt;='FG1125way_Regular Symbol(2wild)'!H$16,"",IF(F98=0,"",IF(OR(F98=$BW$1,F99=$BW$1,F100=$BW$1,F98=$CD$1,F99=$CD$1,F100=$CD$1,F101=$BW$1,F101=$CD$1,F102=$BW$1,F102=$CD$1),0,1)))</f>
        <v/>
      </c>
      <c r="CI98" s="3" t="str">
        <f>IF($A98&gt;='FG1125way_Regular Symbol(2wild)'!D$16,"",IF(B98=0,"",IF(OR(B98=$BW$1,B99=$BW$1,B100=$BW$1,B98=$CJ$1,B99=$CJ$1,B100=$CJ$1),0,1)))</f>
        <v/>
      </c>
      <c r="CJ98" s="3" t="str">
        <f>IF($A98&gt;='FG1125way_Regular Symbol(2wild)'!E$16,"",IF(C98=0,"",IF(OR(C98=$BW$1,C99=$BW$1,C100=$BW$1,C98=$CJ$1,C99=$CJ$1,C100=$CJ$1),0,1)))</f>
        <v/>
      </c>
      <c r="CK98" s="3" t="str">
        <f>IF($A98&gt;='FG1125way_Regular Symbol(2wild)'!F$16,"",IF(D98=0,"",IF(OR(D98=$BW$1,D99=$BW$1,D100=$BW$1,D98=$CJ$1,D99=$CJ$1,D100=$CJ$1,D101=$BW$1,D101=$CJ$1,D102=$BW$1,D102=$CJ$1),0,1)))</f>
        <v/>
      </c>
      <c r="CL98" s="3" t="str">
        <f>IF($A98&gt;='FG1125way_Regular Symbol(2wild)'!G$16,"",IF(E98=0,"",IF(OR(E98=$BW$1,E99=$BW$1,E100=$BW$1,E98=$CJ$1,E99=$CJ$1,E100=$CJ$1,E101=$BW$1,E101=$CJ$1,E102=$BW$1,E102=$CJ$1),0,1)))</f>
        <v/>
      </c>
      <c r="CM98" s="3" t="str">
        <f>IF($A98&gt;='FG1125way_Regular Symbol(2wild)'!H$16,"",IF(F98=0,"",IF(OR(F98=$BW$1,F99=$BW$1,F100=$BW$1,F98=$CJ$1,F99=$CJ$1,F100=$CJ$1,F101=$BW$1,F101=$CJ$1,F102=$BW$1,F102=$CJ$1),0,1)))</f>
        <v/>
      </c>
      <c r="CO98" s="3" t="str">
        <f>IF($A98&gt;='FG1125way_Regular Symbol(2wild)'!D$16,"",IF(B98=0,"",IF(OR(B98=$BW$1,B99=$BW$1,B100=$BW$1,B98=$CP$1,B99=$CP$1,B100=$CP$1),0,1)))</f>
        <v/>
      </c>
      <c r="CP98" s="3" t="str">
        <f>IF($A98&gt;='FG1125way_Regular Symbol(2wild)'!E$16,"",IF(C98=0,"",IF(OR(C98=$BW$1,C99=$BW$1,C100=$BW$1,C98=$CP$1,C99=$CP$1,C100=$CP$1),0,1)))</f>
        <v/>
      </c>
      <c r="CQ98" s="3" t="str">
        <f>IF($A98&gt;='FG1125way_Regular Symbol(2wild)'!F$16,"",IF(D98=0,"",IF(OR(D98=$BW$1,D99=$BW$1,D100=$BW$1,D98=$CP$1,D99=$CP$1,D100=$CP$1,D101=$BW$1,D101=$CP$1,D102=$BW$1,D102=$CP$1),0,1)))</f>
        <v/>
      </c>
      <c r="CR98" s="3" t="str">
        <f>IF($A98&gt;='FG1125way_Regular Symbol(2wild)'!G$16,"",IF(E98=0,"",IF(OR(E98=$BW$1,E99=$BW$1,E100=$BW$1,E98=$CP$1,E99=$CP$1,E100=$CP$1,E101=$BW$1,E101=$CP$1,E102=$BW$1,E102=$CP$1),0,1)))</f>
        <v/>
      </c>
      <c r="CS98" s="3" t="str">
        <f>IF($A98&gt;='FG1125way_Regular Symbol(2wild)'!H$16,"",IF(F98=0,"",IF(OR(F98=$BW$1,F99=$BW$1,F100=$BW$1,F98=$CP$1,F99=$CP$1,F100=$CP$1,F101=$BW$1,F101=$CP$1,F102=$BW$1,F102=$CP$1),0,1)))</f>
        <v/>
      </c>
      <c r="CU98" s="3" t="str">
        <f>IF($A98&gt;='FG1125way_Regular Symbol(2wild)'!D$16,"",IF(B98=0,"",IF(OR(B98=$BW$1,B99=$BW$1,B100=$BW$1,B98=$CV$1,B99=$CV$1,B100=$CV$1),0,1)))</f>
        <v/>
      </c>
      <c r="CV98" s="3" t="str">
        <f>IF($A98&gt;='FG1125way_Regular Symbol(2wild)'!E$16,"",IF(C98=0,"",IF(OR(C98=$BW$1,C99=$BW$1,C100=$BW$1,C98=$CV$1,C99=$CV$1,C100=$CV$1),0,1)))</f>
        <v/>
      </c>
      <c r="CW98" s="3" t="str">
        <f>IF($A98&gt;='FG1125way_Regular Symbol(2wild)'!F$16,"",IF(D98=0,"",IF(OR(D98=$BW$1,D99=$BW$1,D100=$BW$1,D98=$CV$1,D99=$CV$1,D100=$CV$1,D101=$BW$1,D101=$CV$1,D102=$BW$1,D102=$CV$1),0,1)))</f>
        <v/>
      </c>
      <c r="CX98" s="3" t="str">
        <f>IF($A98&gt;='FG1125way_Regular Symbol(2wild)'!G$16,"",IF(E98=0,"",IF(OR(E98=$BW$1,E99=$BW$1,E100=$BW$1,E98=$CV$1,E99=$CV$1,E100=$CV$1,E101=$BW$1,E101=$CV$1,E102=$BW$1,E102=$CV$1),0,1)))</f>
        <v/>
      </c>
      <c r="CY98" s="3" t="str">
        <f>IF($A98&gt;='FG1125way_Regular Symbol(2wild)'!H$16,"",IF(F98=0,"",IF(OR(F98=$BW$1,F99=$BW$1,F100=$BW$1,F98=$CV$1,F99=$CV$1,F100=$CV$1,F101=$BW$1,F101=$CV$1,F102=$BW$1,F102=$CV$1),0,1)))</f>
        <v/>
      </c>
    </row>
    <row r="99" spans="1:103">
      <c r="A99" s="335"/>
      <c r="B99" s="191"/>
      <c r="C99" s="191"/>
      <c r="D99" s="191"/>
      <c r="E99" s="191"/>
      <c r="F99" s="338"/>
      <c r="O99" s="344"/>
      <c r="P99" s="3"/>
      <c r="Q99" s="3"/>
      <c r="R99" s="3"/>
      <c r="S99" s="135"/>
      <c r="U99" s="344"/>
      <c r="V99" s="3"/>
      <c r="W99" s="3"/>
      <c r="X99" s="3"/>
      <c r="Y99" s="135"/>
      <c r="AA99" s="344"/>
      <c r="AB99" s="3"/>
      <c r="AC99" s="3"/>
      <c r="AD99" s="3"/>
      <c r="AE99" s="135"/>
      <c r="AG99" s="344"/>
      <c r="AH99" s="3"/>
      <c r="AI99" s="3"/>
      <c r="AJ99" s="3"/>
      <c r="AK99" s="135"/>
      <c r="AM99" s="344"/>
      <c r="AN99" s="3"/>
      <c r="AO99" s="3"/>
      <c r="AP99" s="3"/>
      <c r="AQ99" s="135"/>
      <c r="AS99" s="344" t="str">
        <f>IF($A99&gt;='FG1125way_Regular Symbol(2wild)'!D$16,"",IF(B99=0,"",IF(OR(B99=$AM$1,B99=$AT$1,B100=$AM$1,B100=$AT$1,B101=$AM$1,B101=$AT$1),0,1)))</f>
        <v/>
      </c>
      <c r="AT99" s="344" t="str">
        <f>IF($A99&gt;='FG1125way_Regular Symbol(2wild)'!E$16,"",IF(C99=0,"",IF(OR(C99=$AM$1,C99=$AT$1,C100=$AM$1,C100=$AT$1,C101=$AM$1,C101=$AT$1),0,1)))</f>
        <v/>
      </c>
      <c r="AU99" s="3" t="str">
        <f>IF($A99&gt;='FG1125way_Regular Symbol(2wild)'!F$16,"",IF(D99=0,"",IF(OR(D99=$AM$1,D99=$AT$1,D100=$AM$1,D100=$AT$1,D101=$AM$1,D101=$AT$1,D102=$AM$1,D102=$AT$1,D103=$AM$1,D103=$AT$1),0,1)))</f>
        <v/>
      </c>
      <c r="AV99" s="3" t="str">
        <f>IF($A99&gt;='FG1125way_Regular Symbol(2wild)'!G$16,"",IF(E99=0,"",IF(OR(E99=$AM$1,E99=$AT$1,E100=$AM$1,E100=$AT$1,E101=$AM$1,E101=$AT$1,E102=$AM$1,E102=$AT$1,E103=$AM$1,E103=$AT$1),0,1)))</f>
        <v/>
      </c>
      <c r="AW99" s="3" t="str">
        <f>IF($A99&gt;='FG1125way_Regular Symbol(2wild)'!H$16,"",IF(F99=0,"",IF(OR(F99=$AM$1,F99=$AT$1,F100=$AM$1,F100=$AT$1,F101=$AM$1,F101=$AT$1,F102=$AM$1,F102=$AT$1,F103=$AM$1,F103=$AT$1),0,1)))</f>
        <v/>
      </c>
      <c r="AY99" s="344" t="str">
        <f>IF($A99&gt;='FG1125way_Regular Symbol(2wild)'!D$16,"",IF(B99=0,"",IF(OR(B99=$AM$1,B99=$AZ$1,B100=$AM$1,B100=$AZ$1,B101=$AM$1,B101=$AZ$1),0,1)))</f>
        <v/>
      </c>
      <c r="AZ99" s="344" t="str">
        <f>IF($A99&gt;='FG1125way_Regular Symbol(2wild)'!E$16,"",IF(C99=0,"",IF(OR(C99=$AM$1,C99=$AZ$1,C100=$AM$1,C100=$AZ$1,C101=$AM$1,C101=$AZ$1),0,1)))</f>
        <v/>
      </c>
      <c r="BA99" s="3" t="str">
        <f>IF($A99&gt;='FG1125way_Regular Symbol(2wild)'!F$16,"",IF(D99=0,"",IF(OR(D99=$AM$1,D99=$AZ$1,D100=$AM$1,D100=$AZ$1,D101=$AM$1,D101=$AZ$1,D102=$AM$1,D102=$AZ$1,D103=$AM$1,D103=$AZ$1),0,1)))</f>
        <v/>
      </c>
      <c r="BB99" s="3" t="str">
        <f>IF($A99&gt;='FG1125way_Regular Symbol(2wild)'!G$16,"",IF(E99=0,"",IF(OR(E99=$AM$1,E99=$AZ$1,E100=$AM$1,E100=$AZ$1,E101=$AM$1,E101=$AZ$1,E102=$AM$1,E102=$AZ$1,E103=$AM$1,E103=$AZ$1),0,1)))</f>
        <v/>
      </c>
      <c r="BC99" s="3" t="str">
        <f>IF($A99&gt;='FG1125way_Regular Symbol(2wild)'!H$16,"",IF(F99=0,"",IF(OR(F99=$AM$1,F99=$AZ$1,F100=$AM$1,F100=$AZ$1,F101=$AM$1,F101=$AZ$1,F102=$AM$1,F102=$AZ$1,F103=$AM$1,F103=$AZ$1),0,1)))</f>
        <v/>
      </c>
      <c r="BE99" s="344" t="str">
        <f>IF($A99&gt;='FG_576way_Regular Symbol(2wild)'!D$16,"",IF(B99=0,"",IF(OR(B99=$AM$1,B99=$BF$1,B100=$AM$1,B100=$BF$1,B101=$AM$1,B101=$BF$1),0,1)))</f>
        <v/>
      </c>
      <c r="BF99" s="344" t="str">
        <f>IF($A99&gt;='FG_576way_Regular Symbol(2wild)'!E$16,"",IF(C99=0,"",IF(OR(C99=$AM$1,C99=$BF$1,C100=$AM$1,C100=$BF$1,C101=$AM$1,C101=$BF$1),0,1)))</f>
        <v/>
      </c>
      <c r="BG99" s="3" t="str">
        <f>IF($A99&gt;='FG_576way_Regular Symbol(2wild)'!F$16,"",IF(D99=0,"",IF(OR(D99=$AM$1,D99=$BF$1,D100=$AM$1,D100=$BF$1,D101=$AM$1,D101=$BF$1,D102=$AM$1,D102=$BF$1,D103=$AM$1,D103=$BF$1),0,1)))</f>
        <v/>
      </c>
      <c r="BH99" s="3" t="str">
        <f>IF($A99&gt;='FG_576way_Regular Symbol(2wild)'!G$16,"",IF(E99=0,"",IF(OR(E99=$AM$1,E99=$BF$1,E100=$AM$1,E100=$BF$1,E101=$AM$1,E101=$BF$1,E102=$AM$1,E102=$BF$1,E103=$AM$1,E103=$BF$1),0,1)))</f>
        <v/>
      </c>
      <c r="BI99" s="3" t="str">
        <f>IF($A99&gt;='FG_576way_Regular Symbol(2wild)'!H$16,"",IF(F99=0,"",IF(OR(F99=$AM$1,F99=$BF$1,F100=$AM$1,F100=$BF$1,F101=$AM$1,F101=$BF$1,F102=$AM$1,F102=$BF$1,F103=$AM$1,F103=$BF$1),0,1)))</f>
        <v/>
      </c>
      <c r="BK99" s="344" t="str">
        <f>IF($A99&gt;='FG_576way_Regular Symbol(2wild)'!D$16,"",IF(B99=0,"",IF(OR(B99=$AM$1,B99=$BL$1,B100=$AM$1,B100=$BL$1,B101=$AM$1,B101=$BL$1),0,1)))</f>
        <v/>
      </c>
      <c r="BL99" s="344" t="str">
        <f>IF($A99&gt;='FG_576way_Regular Symbol(2wild)'!E$16,"",IF(C99=0,"",IF(OR(C99=$AM$1,C99=$BL$1,C100=$AM$1,C100=$BL$1,C101=$AM$1,C101=$BL$1),0,1)))</f>
        <v/>
      </c>
      <c r="BM99" s="3" t="str">
        <f>IF($A99&gt;='FG_576way_Regular Symbol(2wild)'!F$16,"",IF(D99=0,"",IF(OR(D99=$AM$1,D99=$BL$1,D100=$AM$1,D100=$BL$1,D101=$AM$1,D101=$BL$1,D102=$AM$1,D102=$BL$1),0,1)))</f>
        <v/>
      </c>
      <c r="BN99" s="3" t="str">
        <f>IF($A99&gt;='FG_576way_Regular Symbol(2wild)'!G$16,"",IF(E99=0,"",IF(OR(E99=$AM$1,E99=$BL$1,E100=$AM$1,E100=$BL$1,E101=$AM$1,E101=$BL$1,E102=$AM$1,E102=$BL$1),0,1)))</f>
        <v/>
      </c>
      <c r="BO99" s="3" t="str">
        <f>IF($A99&gt;='FG_576way_Regular Symbol(2wild)'!H$16,"",IF(F99=0,"",IF(OR(F99=$AM$1,F99=$BL$1,F100=$AM$1,F100=$BL$1,F101=$AM$1,F101=$BL$1,F102=$AM$1,F102=$BL$1),0,1)))</f>
        <v/>
      </c>
      <c r="BQ99" s="3" t="str">
        <f>IF($A99&gt;='FG1125way_Regular Symbol(2wild)'!D$16,"",IF(B99=0,"",IF(OR(B99=$BQ$1,B99=$BR$1,B100=$BQ$1,B100=$BR$1,B101=$BQ$1,B101=$BR$1),0,1)))</f>
        <v/>
      </c>
      <c r="BR99" s="3" t="str">
        <f>IF($A99&gt;='FG1125way_Regular Symbol(2wild)'!E$16,"",IF(C99=0,"",IF(OR(C99=$BQ$1,C99=$BR$1,C100=$BQ$1,C100=$BR$1,C101=$BQ$1,C101=$BR$1),0,1)))</f>
        <v/>
      </c>
      <c r="BS99" s="3" t="str">
        <f>IF($A99&gt;='FG1125way_Regular Symbol(2wild)'!F$16,"",IF(D99=0,"",IF(OR(D99=$BQ$1,D99=$BR$1,D100=$BQ$1,D100=$BR$1,D101=$BQ$1,D101=$BR$1,D102=$BQ$1,D102=$BR$1,D103=$BQ$1,D103=$BR$1),0,1)))</f>
        <v/>
      </c>
      <c r="BT99" s="3" t="str">
        <f>IF($A99&gt;='FG1125way_Regular Symbol(2wild)'!G$16,"",IF(E99=0,"",IF(OR(E99=$BQ$1,E99=$BR$1,E100=$BQ$1,E100=$BR$1,E101=$BQ$1,E101=$BR$1,E102=$BQ$1,E102=$BR$1,E103=$BQ$1,E103=$BR$1),0,1)))</f>
        <v/>
      </c>
      <c r="BU99" s="3" t="str">
        <f>IF($A99&gt;='FG1125way_Regular Symbol(2wild)'!H$16,"",IF(F99=0,"",IF(OR(F99=$BQ$1,F99=$BR$1,F100=$BQ$1,F100=$BR$1,F101=$BQ$1,F101=$BR$1,F102=$BQ$1,F102=$BR$1,F103=$BQ$1,F103=$BR$1),0,1)))</f>
        <v/>
      </c>
      <c r="BW99" s="3" t="str">
        <f>IF($A99&gt;='FG1125way_Regular Symbol(2wild)'!D$16,"",IF(B99=0,"",IF(OR(B99=$BW$1,B100=$BW$1,B101=$BW$1,B99=$BX$1,B100=$BX$1,B101=$BX$1),0,1)))</f>
        <v/>
      </c>
      <c r="BX99" s="3" t="str">
        <f>IF($A99&gt;='FG1125way_Regular Symbol(2wild)'!E$16,"",IF(C99=0,"",IF(OR(C99=$BW$1,C100=$BW$1,C101=$BW$1,C99=$BX$1,C100=$BX$1,C101=$BX$1),0,1)))</f>
        <v/>
      </c>
      <c r="BY99" s="3" t="str">
        <f>IF($A99&gt;='FG1125way_Regular Symbol(2wild)'!F$16,"",IF(D99=0,"",IF(OR(D99=$BW$1,D100=$BW$1,D101=$BW$1,D99=$BX$1,D100=$BX$1,D101=$BX$1,D102=$BW$1,D102=$BX$1,D103=$BW$1,D103=$BX$1),0,1)))</f>
        <v/>
      </c>
      <c r="BZ99" s="3" t="str">
        <f>IF($A99&gt;='FG1125way_Regular Symbol(2wild)'!G$16,"",IF(E99=0,"",IF(OR(E99=$BW$1,E100=$BW$1,E101=$BW$1,E99=$BX$1,E100=$BX$1,E101=$BX$1,E102=$BW$1,E102=$BX$1,E103=$BW$1,E103=$BX$1),0,1)))</f>
        <v/>
      </c>
      <c r="CA99" s="3" t="str">
        <f>IF($A99&gt;='FG1125way_Regular Symbol(2wild)'!H$16,"",IF(F99=0,"",IF(OR(F99=$BW$1,F100=$BW$1,F101=$BW$1,F99=$BX$1,F100=$BX$1,F101=$BX$1,F102=$BW$1,F102=$BX$1,F103=$BW$1,F103=$BX$1),0,1)))</f>
        <v/>
      </c>
      <c r="CC99" s="3" t="str">
        <f>IF($A99&gt;='FG1125way_Regular Symbol(2wild)'!D$16,"",IF(B99=0,"",IF(OR(B99=$BW$1,B100=$BW$1,B101=$BW$1,B99=$CD$1,B100=$CD$1,B101=$CD$1),0,1)))</f>
        <v/>
      </c>
      <c r="CD99" s="3" t="str">
        <f>IF($A99&gt;='FG1125way_Regular Symbol(2wild)'!E$16,"",IF(C99=0,"",IF(OR(C99=$BW$1,C100=$BW$1,C101=$BW$1,C99=$CD$1,C100=$CD$1,C101=$CD$1),0,1)))</f>
        <v/>
      </c>
      <c r="CE99" s="3" t="str">
        <f>IF($A99&gt;='FG1125way_Regular Symbol(2wild)'!F$16,"",IF(D99=0,"",IF(OR(D99=$BW$1,D100=$BW$1,D101=$BW$1,D99=$CD$1,D100=$CD$1,D101=$CD$1,D102=$BW$1,D102=$CD$1,D103=$BW$1,D103=$CD$1),0,1)))</f>
        <v/>
      </c>
      <c r="CF99" s="3" t="str">
        <f>IF($A99&gt;='FG1125way_Regular Symbol(2wild)'!G$16,"",IF(E99=0,"",IF(OR(E99=$BW$1,E100=$BW$1,E101=$BW$1,E99=$CD$1,E100=$CD$1,E101=$CD$1,E102=$BW$1,E102=$CD$1,E103=$BW$1,E103=$CD$1),0,1)))</f>
        <v/>
      </c>
      <c r="CG99" s="3" t="str">
        <f>IF($A99&gt;='FG1125way_Regular Symbol(2wild)'!H$16,"",IF(F99=0,"",IF(OR(F99=$BW$1,F100=$BW$1,F101=$BW$1,F99=$CD$1,F100=$CD$1,F101=$CD$1,F102=$BW$1,F102=$CD$1,F103=$BW$1,F103=$CD$1),0,1)))</f>
        <v/>
      </c>
      <c r="CI99" s="3" t="str">
        <f>IF($A99&gt;='FG1125way_Regular Symbol(2wild)'!D$16,"",IF(B99=0,"",IF(OR(B99=$BW$1,B100=$BW$1,B101=$BW$1,B99=$CJ$1,B100=$CJ$1,B101=$CJ$1),0,1)))</f>
        <v/>
      </c>
      <c r="CJ99" s="3" t="str">
        <f>IF($A99&gt;='FG1125way_Regular Symbol(2wild)'!E$16,"",IF(C99=0,"",IF(OR(C99=$BW$1,C100=$BW$1,C101=$BW$1,C99=$CJ$1,C100=$CJ$1,C101=$CJ$1),0,1)))</f>
        <v/>
      </c>
      <c r="CK99" s="3" t="str">
        <f>IF($A99&gt;='FG1125way_Regular Symbol(2wild)'!F$16,"",IF(D99=0,"",IF(OR(D99=$BW$1,D100=$BW$1,D101=$BW$1,D99=$CJ$1,D100=$CJ$1,D101=$CJ$1,D102=$BW$1,D102=$CJ$1,D103=$BW$1,D103=$CJ$1),0,1)))</f>
        <v/>
      </c>
      <c r="CL99" s="3" t="str">
        <f>IF($A99&gt;='FG1125way_Regular Symbol(2wild)'!G$16,"",IF(E99=0,"",IF(OR(E99=$BW$1,E100=$BW$1,E101=$BW$1,E99=$CJ$1,E100=$CJ$1,E101=$CJ$1,E102=$BW$1,E102=$CJ$1,E103=$BW$1,E103=$CJ$1),0,1)))</f>
        <v/>
      </c>
      <c r="CM99" s="3" t="str">
        <f>IF($A99&gt;='FG1125way_Regular Symbol(2wild)'!H$16,"",IF(F99=0,"",IF(OR(F99=$BW$1,F100=$BW$1,F101=$BW$1,F99=$CJ$1,F100=$CJ$1,F101=$CJ$1,F102=$BW$1,F102=$CJ$1,F103=$BW$1,F103=$CJ$1),0,1)))</f>
        <v/>
      </c>
      <c r="CO99" s="3" t="str">
        <f>IF($A99&gt;='FG1125way_Regular Symbol(2wild)'!D$16,"",IF(B99=0,"",IF(OR(B99=$BW$1,B100=$BW$1,B101=$BW$1,B99=$CP$1,B100=$CP$1,B101=$CP$1),0,1)))</f>
        <v/>
      </c>
      <c r="CP99" s="3" t="str">
        <f>IF($A99&gt;='FG1125way_Regular Symbol(2wild)'!E$16,"",IF(C99=0,"",IF(OR(C99=$BW$1,C100=$BW$1,C101=$BW$1,C99=$CP$1,C100=$CP$1,C101=$CP$1),0,1)))</f>
        <v/>
      </c>
      <c r="CQ99" s="3" t="str">
        <f>IF($A99&gt;='FG1125way_Regular Symbol(2wild)'!F$16,"",IF(D99=0,"",IF(OR(D99=$BW$1,D100=$BW$1,D101=$BW$1,D99=$CP$1,D100=$CP$1,D101=$CP$1,D102=$BW$1,D102=$CP$1,D103=$BW$1,D103=$CP$1),0,1)))</f>
        <v/>
      </c>
      <c r="CR99" s="3" t="str">
        <f>IF($A99&gt;='FG1125way_Regular Symbol(2wild)'!G$16,"",IF(E99=0,"",IF(OR(E99=$BW$1,E100=$BW$1,E101=$BW$1,E99=$CP$1,E100=$CP$1,E101=$CP$1,E102=$BW$1,E102=$CP$1,E103=$BW$1,E103=$CP$1),0,1)))</f>
        <v/>
      </c>
      <c r="CS99" s="3" t="str">
        <f>IF($A99&gt;='FG1125way_Regular Symbol(2wild)'!H$16,"",IF(F99=0,"",IF(OR(F99=$BW$1,F100=$BW$1,F101=$BW$1,F99=$CP$1,F100=$CP$1,F101=$CP$1,F102=$BW$1,F102=$CP$1,F103=$BW$1,F103=$CP$1),0,1)))</f>
        <v/>
      </c>
      <c r="CU99" s="3" t="str">
        <f>IF($A99&gt;='FG1125way_Regular Symbol(2wild)'!D$16,"",IF(B99=0,"",IF(OR(B99=$BW$1,B100=$BW$1,B101=$BW$1,B99=$CV$1,B100=$CV$1,B101=$CV$1),0,1)))</f>
        <v/>
      </c>
      <c r="CV99" s="3" t="str">
        <f>IF($A99&gt;='FG1125way_Regular Symbol(2wild)'!E$16,"",IF(C99=0,"",IF(OR(C99=$BW$1,C100=$BW$1,C101=$BW$1,C99=$CV$1,C100=$CV$1,C101=$CV$1),0,1)))</f>
        <v/>
      </c>
      <c r="CW99" s="3" t="str">
        <f>IF($A99&gt;='FG1125way_Regular Symbol(2wild)'!F$16,"",IF(D99=0,"",IF(OR(D99=$BW$1,D100=$BW$1,D101=$BW$1,D99=$CV$1,D100=$CV$1,D101=$CV$1,D102=$BW$1,D102=$CV$1,D103=$BW$1,D103=$CV$1),0,1)))</f>
        <v/>
      </c>
      <c r="CX99" s="3" t="str">
        <f>IF($A99&gt;='FG1125way_Regular Symbol(2wild)'!G$16,"",IF(E99=0,"",IF(OR(E99=$BW$1,E100=$BW$1,E101=$BW$1,E99=$CV$1,E100=$CV$1,E101=$CV$1,E102=$BW$1,E102=$CV$1,E103=$BW$1,E103=$CV$1),0,1)))</f>
        <v/>
      </c>
      <c r="CY99" s="3" t="str">
        <f>IF($A99&gt;='FG1125way_Regular Symbol(2wild)'!H$16,"",IF(F99=0,"",IF(OR(F99=$BW$1,F100=$BW$1,F101=$BW$1,F99=$CV$1,F100=$CV$1,F101=$CV$1,F102=$BW$1,F102=$CV$1,F103=$BW$1,F103=$CV$1),0,1)))</f>
        <v/>
      </c>
    </row>
    <row r="100" spans="1:103" ht="16" thickBot="1">
      <c r="A100" s="339"/>
      <c r="B100" s="340"/>
      <c r="C100" s="340"/>
      <c r="D100" s="340"/>
      <c r="E100" s="340"/>
      <c r="F100" s="143"/>
      <c r="O100" s="347"/>
      <c r="P100" s="154"/>
      <c r="Q100" s="154"/>
      <c r="R100" s="154"/>
      <c r="S100" s="153"/>
      <c r="U100" s="347"/>
      <c r="V100" s="154"/>
      <c r="W100" s="154"/>
      <c r="X100" s="154"/>
      <c r="Y100" s="153"/>
      <c r="AA100" s="347"/>
      <c r="AB100" s="154"/>
      <c r="AC100" s="154"/>
      <c r="AD100" s="154"/>
      <c r="AE100" s="153"/>
      <c r="AG100" s="347"/>
      <c r="AH100" s="154"/>
      <c r="AI100" s="154"/>
      <c r="AJ100" s="154"/>
      <c r="AK100" s="153"/>
      <c r="AM100" s="347"/>
      <c r="AN100" s="154"/>
      <c r="AO100" s="154"/>
      <c r="AP100" s="154"/>
      <c r="AQ100" s="153"/>
      <c r="AS100" s="344" t="str">
        <f>IF($A100&gt;='FG1125way_Regular Symbol(2wild)'!D$16,"",IF(B100=0,"",IF(OR(B100=$AM$1,B100=$AT$1,B101=$AM$1,B101=$AT$1,B102=$AM$1,B102=$AT$1),0,1)))</f>
        <v/>
      </c>
      <c r="AT100" s="344" t="str">
        <f>IF($A100&gt;='FG1125way_Regular Symbol(2wild)'!E$16,"",IF(C100=0,"",IF(OR(C100=$AM$1,C100=$AT$1,C101=$AM$1,C101=$AT$1,C102=$AM$1,C102=$AT$1),0,1)))</f>
        <v/>
      </c>
      <c r="AU100" s="3" t="str">
        <f>IF($A100&gt;='FG1125way_Regular Symbol(2wild)'!F$16,"",IF(D100=0,"",IF(OR(D100=$AM$1,D100=$AT$1,D101=$AM$1,D101=$AT$1,D102=$AM$1,D102=$AT$1,D103=$AM$1,D103=$AT$1,D104=$AM$1,D104=$AT$1),0,1)))</f>
        <v/>
      </c>
      <c r="AV100" s="3" t="str">
        <f>IF($A100&gt;='FG1125way_Regular Symbol(2wild)'!G$16,"",IF(E100=0,"",IF(OR(E100=$AM$1,E100=$AT$1,E101=$AM$1,E101=$AT$1,E102=$AM$1,E102=$AT$1,E103=$AM$1,E103=$AT$1,E104=$AM$1,E104=$AT$1),0,1)))</f>
        <v/>
      </c>
      <c r="AW100" s="3" t="str">
        <f>IF($A100&gt;='FG1125way_Regular Symbol(2wild)'!H$16,"",IF(F100=0,"",IF(OR(F100=$AM$1,F100=$AT$1,F101=$AM$1,F101=$AT$1,F102=$AM$1,F102=$AT$1,F103=$AM$1,F103=$AT$1,F104=$AM$1,F104=$AT$1),0,1)))</f>
        <v/>
      </c>
      <c r="AY100" s="344" t="str">
        <f>IF($A100&gt;='FG1125way_Regular Symbol(2wild)'!D$16,"",IF(B100=0,"",IF(OR(B100=$AM$1,B100=$AZ$1,B101=$AM$1,B101=$AZ$1,B102=$AM$1,B102=$AZ$1),0,1)))</f>
        <v/>
      </c>
      <c r="AZ100" s="344" t="str">
        <f>IF($A100&gt;='FG1125way_Regular Symbol(2wild)'!E$16,"",IF(C100=0,"",IF(OR(C100=$AM$1,C100=$AZ$1,C101=$AM$1,C101=$AZ$1,C102=$AM$1,C102=$AZ$1),0,1)))</f>
        <v/>
      </c>
      <c r="BA100" s="3" t="str">
        <f>IF($A100&gt;='FG1125way_Regular Symbol(2wild)'!F$16,"",IF(D100=0,"",IF(OR(D100=$AM$1,D100=$AZ$1,D101=$AM$1,D101=$AZ$1,D102=$AM$1,D102=$AZ$1,D103=$AM$1,D103=$AZ$1,D104=$AM$1,D104=$AZ$1),0,1)))</f>
        <v/>
      </c>
      <c r="BB100" s="3" t="str">
        <f>IF($A100&gt;='FG1125way_Regular Symbol(2wild)'!G$16,"",IF(E100=0,"",IF(OR(E100=$AM$1,E100=$AZ$1,E101=$AM$1,E101=$AZ$1,E102=$AM$1,E102=$AZ$1,E103=$AM$1,E103=$AZ$1,E104=$AM$1,E104=$AZ$1),0,1)))</f>
        <v/>
      </c>
      <c r="BC100" s="3" t="str">
        <f>IF($A100&gt;='FG1125way_Regular Symbol(2wild)'!H$16,"",IF(F100=0,"",IF(OR(F100=$AM$1,F100=$AZ$1,F101=$AM$1,F101=$AZ$1,F102=$AM$1,F102=$AZ$1,F103=$AM$1,F103=$AZ$1,F104=$AM$1,F104=$AZ$1),0,1)))</f>
        <v/>
      </c>
      <c r="BE100" s="344" t="str">
        <f>IF($A100&gt;='FG_576way_Regular Symbol(2wild)'!D$16,"",IF(B100=0,"",IF(OR(B100=$AM$1,B100=$BF$1,B101=$AM$1,B101=$BF$1,B102=$AM$1,B102=$BF$1),0,1)))</f>
        <v/>
      </c>
      <c r="BF100" s="344" t="str">
        <f>IF($A100&gt;='FG_576way_Regular Symbol(2wild)'!E$16,"",IF(C100=0,"",IF(OR(C100=$AM$1,C100=$BF$1,C101=$AM$1,C101=$BF$1,C102=$AM$1,C102=$BF$1),0,1)))</f>
        <v/>
      </c>
      <c r="BG100" s="3" t="str">
        <f>IF($A100&gt;='FG_576way_Regular Symbol(2wild)'!F$16,"",IF(D100=0,"",IF(OR(D100=$AM$1,D100=$BF$1,D101=$AM$1,D101=$BF$1,D102=$AM$1,D102=$BF$1,D103=$AM$1,D103=$BF$1,D104=$AM$1,D104=$BF$1),0,1)))</f>
        <v/>
      </c>
      <c r="BH100" s="3" t="str">
        <f>IF($A100&gt;='FG_576way_Regular Symbol(2wild)'!G$16,"",IF(E100=0,"",IF(OR(E100=$AM$1,E100=$BF$1,E101=$AM$1,E101=$BF$1,E102=$AM$1,E102=$BF$1,E103=$AM$1,E103=$BF$1,E104=$AM$1,E104=$BF$1),0,1)))</f>
        <v/>
      </c>
      <c r="BI100" s="3" t="str">
        <f>IF($A100&gt;='FG_576way_Regular Symbol(2wild)'!H$16,"",IF(F100=0,"",IF(OR(F100=$AM$1,F100=$BF$1,F101=$AM$1,F101=$BF$1,F102=$AM$1,F102=$BF$1,F103=$AM$1,F103=$BF$1,F104=$AM$1,F104=$BF$1),0,1)))</f>
        <v/>
      </c>
      <c r="BK100" s="344" t="str">
        <f>IF($A100&gt;='FG_576way_Regular Symbol(2wild)'!D$16,"",IF(B100=0,"",IF(OR(B100=$AM$1,B100=$BL$1,B101=$AM$1,B101=$BL$1,B102=$AM$1,B102=$BL$1),0,1)))</f>
        <v/>
      </c>
      <c r="BL100" s="344" t="str">
        <f>IF($A100&gt;='FG_576way_Regular Symbol(2wild)'!E$16,"",IF(C100=0,"",IF(OR(C100=$AM$1,C100=$BL$1,C101=$AM$1,C101=$BL$1,C102=$AM$1,C102=$BL$1),0,1)))</f>
        <v/>
      </c>
      <c r="BM100" s="3" t="str">
        <f>IF($A100&gt;='FG_576way_Regular Symbol(2wild)'!F$16,"",IF(D100=0,"",IF(OR(D100=$AM$1,D100=$BL$1,D101=$AM$1,D101=$BL$1,D102=$AM$1,D102=$BL$1,D103=$AM$1,D103=$BL$1),0,1)))</f>
        <v/>
      </c>
      <c r="BN100" s="3" t="str">
        <f>IF($A100&gt;='FG_576way_Regular Symbol(2wild)'!G$16,"",IF(E100=0,"",IF(OR(E100=$AM$1,E100=$BL$1,E101=$AM$1,E101=$BL$1,E102=$AM$1,E102=$BL$1,E103=$AM$1,E103=$BL$1),0,1)))</f>
        <v/>
      </c>
      <c r="BO100" s="3" t="str">
        <f>IF($A100&gt;='FG_576way_Regular Symbol(2wild)'!H$16,"",IF(F100=0,"",IF(OR(F100=$AM$1,F100=$BL$1,F101=$AM$1,F101=$BL$1,F102=$AM$1,F102=$BL$1,F103=$AM$1,F103=$BL$1),0,1)))</f>
        <v/>
      </c>
      <c r="BQ100" s="3" t="str">
        <f>IF($A100&gt;='FG1125way_Regular Symbol(2wild)'!D$16,"",IF(B100=0,"",IF(OR(B100=$BQ$1,B100=$BR$1,B101=$BQ$1,B101=$BR$1,B102=$BQ$1,B102=$BR$1),0,1)))</f>
        <v/>
      </c>
      <c r="BR100" s="3" t="str">
        <f>IF($A100&gt;='FG1125way_Regular Symbol(2wild)'!E$16,"",IF(C100=0,"",IF(OR(C100=$BQ$1,C100=$BR$1,C101=$BQ$1,C101=$BR$1,C102=$BQ$1,C102=$BR$1),0,1)))</f>
        <v/>
      </c>
      <c r="BS100" s="3" t="str">
        <f>IF($A100&gt;='FG1125way_Regular Symbol(2wild)'!F$16,"",IF(D100=0,"",IF(OR(D100=$BQ$1,D100=$BR$1,D101=$BQ$1,D101=$BR$1,D102=$BQ$1,D102=$BR$1,D103=$BQ$1,D103=$BR$1,D104=$BQ$1,D104=$BR$1),0,1)))</f>
        <v/>
      </c>
      <c r="BT100" s="3" t="str">
        <f>IF($A100&gt;='FG1125way_Regular Symbol(2wild)'!G$16,"",IF(E100=0,"",IF(OR(E100=$BQ$1,E100=$BR$1,E101=$BQ$1,E101=$BR$1,E102=$BQ$1,E102=$BR$1,E103=$BQ$1,E103=$BR$1,E104=$BQ$1,E104=$BR$1),0,1)))</f>
        <v/>
      </c>
      <c r="BU100" s="3" t="str">
        <f>IF($A100&gt;='FG1125way_Regular Symbol(2wild)'!H$16,"",IF(F100=0,"",IF(OR(F100=$BQ$1,F100=$BR$1,F101=$BQ$1,F101=$BR$1,F102=$BQ$1,F102=$BR$1,F103=$BQ$1,F103=$BR$1,F104=$BQ$1,F104=$BR$1),0,1)))</f>
        <v/>
      </c>
      <c r="BW100" s="3" t="str">
        <f>IF($A100&gt;='FG1125way_Regular Symbol(2wild)'!D$16,"",IF(B100=0,"",IF(OR(B100=$BW$1,B101=$BW$1,B102=$BW$1,B100=$BX$1,B101=$BX$1,B102=$BX$1),0,1)))</f>
        <v/>
      </c>
      <c r="BX100" s="3" t="str">
        <f>IF($A100&gt;='FG1125way_Regular Symbol(2wild)'!E$16,"",IF(C100=0,"",IF(OR(C100=$BW$1,C101=$BW$1,C102=$BW$1,C100=$BX$1,C101=$BX$1,C102=$BX$1),0,1)))</f>
        <v/>
      </c>
      <c r="BY100" s="3" t="str">
        <f>IF($A100&gt;='FG1125way_Regular Symbol(2wild)'!F$16,"",IF(D100=0,"",IF(OR(D100=$BW$1,D101=$BW$1,D102=$BW$1,D100=$BX$1,D101=$BX$1,D102=$BX$1,D103=$BW$1,D103=$BX$1,D104=$BW$1,D104=$BX$1),0,1)))</f>
        <v/>
      </c>
      <c r="BZ100" s="3" t="str">
        <f>IF($A100&gt;='FG1125way_Regular Symbol(2wild)'!G$16,"",IF(E100=0,"",IF(OR(E100=$BW$1,E101=$BW$1,E102=$BW$1,E100=$BX$1,E101=$BX$1,E102=$BX$1,E103=$BW$1,E103=$BX$1,E104=$BW$1,E104=$BX$1),0,1)))</f>
        <v/>
      </c>
      <c r="CA100" s="3" t="str">
        <f>IF($A100&gt;='FG1125way_Regular Symbol(2wild)'!H$16,"",IF(F100=0,"",IF(OR(F100=$BW$1,F101=$BW$1,F102=$BW$1,F100=$BX$1,F101=$BX$1,F102=$BX$1,F103=$BW$1,F103=$BX$1,F104=$BW$1,F104=$BX$1),0,1)))</f>
        <v/>
      </c>
      <c r="CC100" s="3" t="str">
        <f>IF($A100&gt;='FG1125way_Regular Symbol(2wild)'!D$16,"",IF(B100=0,"",IF(OR(B100=$BW$1,B101=$BW$1,B102=$BW$1,B100=$CD$1,B101=$CD$1,B102=$CD$1),0,1)))</f>
        <v/>
      </c>
      <c r="CD100" s="3" t="str">
        <f>IF($A100&gt;='FG1125way_Regular Symbol(2wild)'!E$16,"",IF(C100=0,"",IF(OR(C100=$BW$1,C101=$BW$1,C102=$BW$1,C100=$CD$1,C101=$CD$1,C102=$CD$1),0,1)))</f>
        <v/>
      </c>
      <c r="CE100" s="3" t="str">
        <f>IF($A100&gt;='FG1125way_Regular Symbol(2wild)'!F$16,"",IF(D100=0,"",IF(OR(D100=$BW$1,D101=$BW$1,D102=$BW$1,D100=$CD$1,D101=$CD$1,D102=$CD$1,D103=$BW$1,D103=$CD$1,D104=$BW$1,D104=$CD$1),0,1)))</f>
        <v/>
      </c>
      <c r="CF100" s="3" t="str">
        <f>IF($A100&gt;='FG1125way_Regular Symbol(2wild)'!G$16,"",IF(E100=0,"",IF(OR(E100=$BW$1,E101=$BW$1,E102=$BW$1,E100=$CD$1,E101=$CD$1,E102=$CD$1,E103=$BW$1,E103=$CD$1,E104=$BW$1,E104=$CD$1),0,1)))</f>
        <v/>
      </c>
      <c r="CG100" s="3" t="str">
        <f>IF($A100&gt;='FG1125way_Regular Symbol(2wild)'!H$16,"",IF(F100=0,"",IF(OR(F100=$BW$1,F101=$BW$1,F102=$BW$1,F100=$CD$1,F101=$CD$1,F102=$CD$1,F103=$BW$1,F103=$CD$1,F104=$BW$1,F104=$CD$1),0,1)))</f>
        <v/>
      </c>
      <c r="CI100" s="3" t="str">
        <f>IF($A100&gt;='FG1125way_Regular Symbol(2wild)'!D$16,"",IF(B100=0,"",IF(OR(B100=$BW$1,B101=$BW$1,B102=$BW$1,B100=$CJ$1,B101=$CJ$1,B102=$CJ$1),0,1)))</f>
        <v/>
      </c>
      <c r="CJ100" s="3" t="str">
        <f>IF($A100&gt;='FG1125way_Regular Symbol(2wild)'!E$16,"",IF(C100=0,"",IF(OR(C100=$BW$1,C101=$BW$1,C102=$BW$1,C100=$CJ$1,C101=$CJ$1,C102=$CJ$1),0,1)))</f>
        <v/>
      </c>
      <c r="CK100" s="3" t="str">
        <f>IF($A100&gt;='FG1125way_Regular Symbol(2wild)'!F$16,"",IF(D100=0,"",IF(OR(D100=$BW$1,D101=$BW$1,D102=$BW$1,D100=$CJ$1,D101=$CJ$1,D102=$CJ$1,D103=$BW$1,D103=$CJ$1,D104=$BW$1,D104=$CJ$1),0,1)))</f>
        <v/>
      </c>
      <c r="CL100" s="3" t="str">
        <f>IF($A100&gt;='FG1125way_Regular Symbol(2wild)'!G$16,"",IF(E100=0,"",IF(OR(E100=$BW$1,E101=$BW$1,E102=$BW$1,E100=$CJ$1,E101=$CJ$1,E102=$CJ$1,E103=$BW$1,E103=$CJ$1,E104=$BW$1,E104=$CJ$1),0,1)))</f>
        <v/>
      </c>
      <c r="CM100" s="3" t="str">
        <f>IF($A100&gt;='FG1125way_Regular Symbol(2wild)'!H$16,"",IF(F100=0,"",IF(OR(F100=$BW$1,F101=$BW$1,F102=$BW$1,F100=$CJ$1,F101=$CJ$1,F102=$CJ$1,F103=$BW$1,F103=$CJ$1,F104=$BW$1,F104=$CJ$1),0,1)))</f>
        <v/>
      </c>
      <c r="CO100" s="3" t="str">
        <f>IF($A100&gt;='FG1125way_Regular Symbol(2wild)'!D$16,"",IF(B100=0,"",IF(OR(B100=$BW$1,B101=$BW$1,B102=$BW$1,B100=$CP$1,B101=$CP$1,B102=$CP$1),0,1)))</f>
        <v/>
      </c>
      <c r="CP100" s="3" t="str">
        <f>IF($A100&gt;='FG1125way_Regular Symbol(2wild)'!E$16,"",IF(C100=0,"",IF(OR(C100=$BW$1,C101=$BW$1,C102=$BW$1,C100=$CP$1,C101=$CP$1,C102=$CP$1),0,1)))</f>
        <v/>
      </c>
      <c r="CQ100" s="3" t="str">
        <f>IF($A100&gt;='FG1125way_Regular Symbol(2wild)'!F$16,"",IF(D100=0,"",IF(OR(D100=$BW$1,D101=$BW$1,D102=$BW$1,D100=$CP$1,D101=$CP$1,D102=$CP$1,D103=$BW$1,D103=$CP$1,D104=$BW$1,D104=$CP$1),0,1)))</f>
        <v/>
      </c>
      <c r="CR100" s="3" t="str">
        <f>IF($A100&gt;='FG1125way_Regular Symbol(2wild)'!G$16,"",IF(E100=0,"",IF(OR(E100=$BW$1,E101=$BW$1,E102=$BW$1,E100=$CP$1,E101=$CP$1,E102=$CP$1,E103=$BW$1,E103=$CP$1,E104=$BW$1,E104=$CP$1),0,1)))</f>
        <v/>
      </c>
      <c r="CS100" s="3" t="str">
        <f>IF($A100&gt;='FG1125way_Regular Symbol(2wild)'!H$16,"",IF(F100=0,"",IF(OR(F100=$BW$1,F101=$BW$1,F102=$BW$1,F100=$CP$1,F101=$CP$1,F102=$CP$1,F103=$BW$1,F103=$CP$1,F104=$BW$1,F104=$CP$1),0,1)))</f>
        <v/>
      </c>
      <c r="CU100" s="3" t="str">
        <f>IF($A100&gt;='FG1125way_Regular Symbol(2wild)'!D$16,"",IF(B100=0,"",IF(OR(B100=$BW$1,B101=$BW$1,B102=$BW$1,B100=$CV$1,B101=$CV$1,B102=$CV$1),0,1)))</f>
        <v/>
      </c>
      <c r="CV100" s="3" t="str">
        <f>IF($A100&gt;='FG1125way_Regular Symbol(2wild)'!E$16,"",IF(C100=0,"",IF(OR(C100=$BW$1,C101=$BW$1,C102=$BW$1,C100=$CV$1,C101=$CV$1,C102=$CV$1),0,1)))</f>
        <v/>
      </c>
      <c r="CW100" s="3" t="str">
        <f>IF($A100&gt;='FG1125way_Regular Symbol(2wild)'!F$16,"",IF(D100=0,"",IF(OR(D100=$BW$1,D101=$BW$1,D102=$BW$1,D100=$CV$1,D101=$CV$1,D102=$CV$1,D103=$BW$1,D103=$CV$1,D104=$BW$1,D104=$CV$1),0,1)))</f>
        <v/>
      </c>
      <c r="CX100" s="3" t="str">
        <f>IF($A100&gt;='FG1125way_Regular Symbol(2wild)'!G$16,"",IF(E100=0,"",IF(OR(E100=$BW$1,E101=$BW$1,E102=$BW$1,E100=$CV$1,E101=$CV$1,E102=$CV$1,E103=$BW$1,E103=$CV$1,E104=$BW$1,E104=$CV$1),0,1)))</f>
        <v/>
      </c>
      <c r="CY100" s="3" t="str">
        <f>IF($A100&gt;='FG1125way_Regular Symbol(2wild)'!H$16,"",IF(F100=0,"",IF(OR(F100=$BW$1,F101=$BW$1,F102=$BW$1,F100=$CV$1,F101=$CV$1,F102=$CV$1,F103=$BW$1,F103=$CV$1,F104=$BW$1,F104=$CV$1),0,1)))</f>
        <v/>
      </c>
    </row>
    <row r="101" spans="1:103">
      <c r="AS101" s="344" t="str">
        <f>IF($A101&gt;='FG1125way_Regular Symbol(2wild)'!D$16,"",IF(B101=0,"",IF(OR(B101=$AM$1,B101=$AT$1,B102=$AM$1,B102=$AT$1,B103=$AM$1,B103=$AT$1),0,1)))</f>
        <v/>
      </c>
      <c r="AT101" s="344" t="str">
        <f>IF($A101&gt;='FG1125way_Regular Symbol(2wild)'!E$16,"",IF(C101=0,"",IF(OR(C101=$AM$1,C101=$AT$1,C102=$AM$1,C102=$AT$1,C103=$AM$1,C103=$AT$1),0,1)))</f>
        <v/>
      </c>
      <c r="AU101" s="3" t="str">
        <f>IF($A101&gt;='FG1125way_Regular Symbol(2wild)'!F$16,"",IF(D101=0,"",IF(OR(D101=$AM$1,D101=$AT$1,D102=$AM$1,D102=$AT$1,D103=$AM$1,D103=$AT$1,D104=$AM$1,D104=$AT$1,D105=$AM$1,D105=$AT$1),0,1)))</f>
        <v/>
      </c>
      <c r="AV101" s="3" t="str">
        <f>IF($A101&gt;='FG1125way_Regular Symbol(2wild)'!G$16,"",IF(E101=0,"",IF(OR(E101=$AM$1,E101=$AT$1,E102=$AM$1,E102=$AT$1,E103=$AM$1,E103=$AT$1,E104=$AM$1,E104=$AT$1,E105=$AM$1,E105=$AT$1),0,1)))</f>
        <v/>
      </c>
      <c r="AW101" s="3" t="str">
        <f>IF($A101&gt;='FG1125way_Regular Symbol(2wild)'!H$16,"",IF(F101=0,"",IF(OR(F101=$AM$1,F101=$AT$1,F102=$AM$1,F102=$AT$1,F103=$AM$1,F103=$AT$1,F104=$AM$1,F104=$AT$1,F105=$AM$1,F105=$AT$1),0,1)))</f>
        <v/>
      </c>
      <c r="AY101" s="344" t="str">
        <f>IF($A101&gt;='FG1125way_Regular Symbol(2wild)'!D$16,"",IF(B101=0,"",IF(OR(B101=$AM$1,B101=$AZ$1,B102=$AM$1,B102=$AZ$1,B103=$AM$1,B103=$AZ$1),0,1)))</f>
        <v/>
      </c>
      <c r="AZ101" s="344" t="str">
        <f>IF($A101&gt;='FG1125way_Regular Symbol(2wild)'!E$16,"",IF(C101=0,"",IF(OR(C101=$AM$1,C101=$AZ$1,C102=$AM$1,C102=$AZ$1,C103=$AM$1,C103=$AZ$1),0,1)))</f>
        <v/>
      </c>
      <c r="BA101" s="3" t="str">
        <f>IF($A101&gt;='FG1125way_Regular Symbol(2wild)'!F$16,"",IF(D101=0,"",IF(OR(D101=$AM$1,D101=$AZ$1,D102=$AM$1,D102=$AZ$1,D103=$AM$1,D103=$AZ$1,D104=$AM$1,D104=$AZ$1,D105=$AM$1,D105=$AZ$1),0,1)))</f>
        <v/>
      </c>
      <c r="BB101" s="3" t="str">
        <f>IF($A101&gt;='FG1125way_Regular Symbol(2wild)'!G$16,"",IF(E101=0,"",IF(OR(E101=$AM$1,E101=$AZ$1,E102=$AM$1,E102=$AZ$1,E103=$AM$1,E103=$AZ$1,E104=$AM$1,E104=$AZ$1,E105=$AM$1,E105=$AZ$1),0,1)))</f>
        <v/>
      </c>
      <c r="BC101" s="3" t="str">
        <f>IF($A101&gt;='FG1125way_Regular Symbol(2wild)'!H$16,"",IF(F101=0,"",IF(OR(F101=$AM$1,F101=$AZ$1,F102=$AM$1,F102=$AZ$1,F103=$AM$1,F103=$AZ$1,F104=$AM$1,F104=$AZ$1,F105=$AM$1,F105=$AZ$1),0,1)))</f>
        <v/>
      </c>
      <c r="BD101" s="6"/>
      <c r="BE101" s="344" t="str">
        <f>IF($A101&gt;='FG_576way_Regular Symbol(2wild)'!D$16,"",IF(B101=0,"",IF(OR(B101=$AM$1,B101=$BF$1,B102=$AM$1,B102=$BF$1,B103=$AM$1,B103=$BF$1),0,1)))</f>
        <v/>
      </c>
      <c r="BF101" s="344" t="str">
        <f>IF($A101&gt;='FG_576way_Regular Symbol(2wild)'!E$16,"",IF(C101=0,"",IF(OR(C101=$AM$1,C101=$BF$1,C102=$AM$1,C102=$BF$1,C103=$AM$1,C103=$BF$1),0,1)))</f>
        <v/>
      </c>
      <c r="BG101" s="3" t="str">
        <f>IF($A101&gt;='FG_576way_Regular Symbol(2wild)'!F$16,"",IF(D101=0,"",IF(OR(D101=$AM$1,D101=$BF$1,D102=$AM$1,D102=$BF$1,D103=$AM$1,D103=$BF$1,D104=$AM$1,D104=$BF$1,D105=$AM$1,D105=$BF$1),0,1)))</f>
        <v/>
      </c>
      <c r="BH101" s="3" t="str">
        <f>IF($A101&gt;='FG_576way_Regular Symbol(2wild)'!G$16,"",IF(E101=0,"",IF(OR(E101=$AM$1,E101=$BF$1,E102=$AM$1,E102=$BF$1,E103=$AM$1,E103=$BF$1,E104=$AM$1,E104=$BF$1,E105=$AM$1,E105=$BF$1),0,1)))</f>
        <v/>
      </c>
      <c r="BI101" s="3" t="str">
        <f>IF($A101&gt;='FG_576way_Regular Symbol(2wild)'!H$16,"",IF(F101=0,"",IF(OR(F101=$AM$1,F101=$BF$1,F102=$AM$1,F102=$BF$1,F103=$AM$1,F103=$BF$1,F104=$AM$1,F104=$BF$1,F105=$AM$1,F105=$BF$1),0,1)))</f>
        <v/>
      </c>
      <c r="BJ101" s="6"/>
      <c r="BK101" s="344" t="str">
        <f>IF($A101&gt;='FG_576way_Regular Symbol(2wild)'!D$16,"",IF(B101=0,"",IF(OR(B101=$AM$1,B101=$BL$1,B102=$AM$1,B102=$BL$1,B103=$AM$1,B103=$BL$1),0,1)))</f>
        <v/>
      </c>
      <c r="BL101" s="344" t="str">
        <f>IF($A101&gt;='FG_576way_Regular Symbol(2wild)'!E$16,"",IF(C101=0,"",IF(OR(C101=$AM$1,C101=$BL$1,C102=$AM$1,C102=$BL$1,C103=$AM$1,C103=$BL$1),0,1)))</f>
        <v/>
      </c>
      <c r="BM101" s="3" t="str">
        <f>IF($A101&gt;='FG_576way_Regular Symbol(2wild)'!F$16,"",IF(D101=0,"",IF(OR(D101=$AM$1,D101=$BL$1,D102=$AM$1,D102=$BL$1,D103=$AM$1,D103=$BL$1,D104=$AM$1,D104=$BL$1),0,1)))</f>
        <v/>
      </c>
      <c r="BN101" s="3" t="str">
        <f>IF($A101&gt;='FG_576way_Regular Symbol(2wild)'!G$16,"",IF(E101=0,"",IF(OR(E101=$AM$1,E101=$BL$1,E102=$AM$1,E102=$BL$1,E103=$AM$1,E103=$BL$1,E104=$AM$1,E104=$BL$1),0,1)))</f>
        <v/>
      </c>
      <c r="BO101" s="3" t="str">
        <f>IF($A101&gt;='FG_576way_Regular Symbol(2wild)'!H$16,"",IF(F101=0,"",IF(OR(F101=$AM$1,F101=$BL$1,F102=$AM$1,F102=$BL$1,F103=$AM$1,F103=$BL$1,F104=$AM$1,F104=$BL$1),0,1)))</f>
        <v/>
      </c>
      <c r="BP101" s="6"/>
      <c r="BQ101" s="3" t="str">
        <f>IF($A101&gt;='FG1125way_Regular Symbol(2wild)'!D$16,"",IF(B101=0,"",IF(OR(B101=$BQ$1,B101=$BR$1,B102=$BQ$1,B102=$BR$1,B103=$BQ$1,B103=$BR$1),0,1)))</f>
        <v/>
      </c>
      <c r="BR101" s="3" t="str">
        <f>IF($A101&gt;='FG1125way_Regular Symbol(2wild)'!E$16,"",IF(C101=0,"",IF(OR(C101=$BQ$1,C101=$BR$1,C102=$BQ$1,C102=$BR$1,C103=$BQ$1,C103=$BR$1),0,1)))</f>
        <v/>
      </c>
      <c r="BS101" s="3" t="str">
        <f>IF($A101&gt;='FG1125way_Regular Symbol(2wild)'!F$16,"",IF(D101=0,"",IF(OR(D101=$BQ$1,D101=$BR$1,D102=$BQ$1,D102=$BR$1,D103=$BQ$1,D103=$BR$1,D104=$BQ$1,D104=$BR$1,D105=$BQ$1,D105=$BR$1),0,1)))</f>
        <v/>
      </c>
      <c r="BT101" s="3" t="str">
        <f>IF($A101&gt;='FG1125way_Regular Symbol(2wild)'!G$16,"",IF(E101=0,"",IF(OR(E101=$BQ$1,E101=$BR$1,E102=$BQ$1,E102=$BR$1,E103=$BQ$1,E103=$BR$1,E104=$BQ$1,E104=$BR$1,E105=$BQ$1,E105=$BR$1),0,1)))</f>
        <v/>
      </c>
      <c r="BU101" s="3" t="str">
        <f>IF($A101&gt;='FG1125way_Regular Symbol(2wild)'!H$16,"",IF(F101=0,"",IF(OR(F101=$BQ$1,F101=$BR$1,F102=$BQ$1,F102=$BR$1,F103=$BQ$1,F103=$BR$1,F104=$BQ$1,F104=$BR$1,F105=$BQ$1,F105=$BR$1),0,1)))</f>
        <v/>
      </c>
      <c r="BV101" s="6"/>
      <c r="BW101" s="3" t="str">
        <f>IF($A101&gt;='FG1125way_Regular Symbol(2wild)'!D$16,"",IF(B101=0,"",IF(OR(B101=$BW$1,B102=$BW$1,B103=$BW$1,B101=$BX$1,B102=$BX$1,B103=$BX$1),0,1)))</f>
        <v/>
      </c>
      <c r="BX101" s="3" t="str">
        <f>IF($A101&gt;='FG1125way_Regular Symbol(2wild)'!E$16,"",IF(C101=0,"",IF(OR(C101=$BW$1,C102=$BW$1,C103=$BW$1,C101=$BX$1,C102=$BX$1,C103=$BX$1),0,1)))</f>
        <v/>
      </c>
      <c r="BY101" s="3" t="str">
        <f>IF($A101&gt;='FG1125way_Regular Symbol(2wild)'!F$16,"",IF(D101=0,"",IF(OR(D101=$BW$1,D102=$BW$1,D103=$BW$1,D101=$BX$1,D102=$BX$1,D103=$BX$1,D104=$BW$1,D104=$BX$1,D105=$BW$1,D105=$BX$1),0,1)))</f>
        <v/>
      </c>
      <c r="BZ101" s="3" t="str">
        <f>IF($A101&gt;='FG1125way_Regular Symbol(2wild)'!G$16,"",IF(E101=0,"",IF(OR(E101=$BW$1,E102=$BW$1,E103=$BW$1,E101=$BX$1,E102=$BX$1,E103=$BX$1,E104=$BW$1,E104=$BX$1,E105=$BW$1,E105=$BX$1),0,1)))</f>
        <v/>
      </c>
      <c r="CA101" s="3" t="str">
        <f>IF($A101&gt;='FG1125way_Regular Symbol(2wild)'!H$16,"",IF(F101=0,"",IF(OR(F101=$BW$1,F102=$BW$1,F103=$BW$1,F101=$BX$1,F102=$BX$1,F103=$BX$1,F104=$BW$1,F104=$BX$1,F105=$BW$1,F105=$BX$1),0,1)))</f>
        <v/>
      </c>
      <c r="CB101" s="6"/>
      <c r="CC101" s="3" t="str">
        <f>IF($A101&gt;='FG1125way_Regular Symbol(2wild)'!D$16,"",IF(B101=0,"",IF(OR(B101=$BW$1,B102=$BW$1,B103=$BW$1,B101=$CD$1,B102=$CD$1,B103=$CD$1),0,1)))</f>
        <v/>
      </c>
      <c r="CD101" s="3" t="str">
        <f>IF($A101&gt;='FG1125way_Regular Symbol(2wild)'!E$16,"",IF(C101=0,"",IF(OR(C101=$BW$1,C102=$BW$1,C103=$BW$1,C101=$CD$1,C102=$CD$1,C103=$CD$1),0,1)))</f>
        <v/>
      </c>
      <c r="CE101" s="3" t="str">
        <f>IF($A101&gt;='FG1125way_Regular Symbol(2wild)'!F$16,"",IF(D101=0,"",IF(OR(D101=$BW$1,D102=$BW$1,D103=$BW$1,D101=$CD$1,D102=$CD$1,D103=$CD$1,D104=$BW$1,D104=$CD$1,D105=$BW$1,D105=$CD$1),0,1)))</f>
        <v/>
      </c>
      <c r="CF101" s="3" t="str">
        <f>IF($A101&gt;='FG1125way_Regular Symbol(2wild)'!G$16,"",IF(E101=0,"",IF(OR(E101=$BW$1,E102=$BW$1,E103=$BW$1,E101=$CD$1,E102=$CD$1,E103=$CD$1,E104=$BW$1,E104=$CD$1,E105=$BW$1,E105=$CD$1),0,1)))</f>
        <v/>
      </c>
      <c r="CG101" s="3" t="str">
        <f>IF($A101&gt;='FG1125way_Regular Symbol(2wild)'!H$16,"",IF(F101=0,"",IF(OR(F101=$BW$1,F102=$BW$1,F103=$BW$1,F101=$CD$1,F102=$CD$1,F103=$CD$1,F104=$BW$1,F104=$CD$1,F105=$BW$1,F105=$CD$1),0,1)))</f>
        <v/>
      </c>
      <c r="CH101" s="6"/>
      <c r="CI101" s="3" t="str">
        <f>IF($A101&gt;='FG1125way_Regular Symbol(2wild)'!D$16,"",IF(B101=0,"",IF(OR(B101=$BW$1,B102=$BW$1,B103=$BW$1,B101=$CJ$1,B102=$CJ$1,B103=$CJ$1),0,1)))</f>
        <v/>
      </c>
      <c r="CJ101" s="3" t="str">
        <f>IF($A101&gt;='FG1125way_Regular Symbol(2wild)'!E$16,"",IF(C101=0,"",IF(OR(C101=$BW$1,C102=$BW$1,C103=$BW$1,C101=$CJ$1,C102=$CJ$1,C103=$CJ$1),0,1)))</f>
        <v/>
      </c>
      <c r="CK101" s="3" t="str">
        <f>IF($A101&gt;='FG1125way_Regular Symbol(2wild)'!F$16,"",IF(D101=0,"",IF(OR(D101=$BW$1,D102=$BW$1,D103=$BW$1,D101=$CJ$1,D102=$CJ$1,D103=$CJ$1,D104=$BW$1,D104=$CJ$1,D105=$BW$1,D105=$CJ$1),0,1)))</f>
        <v/>
      </c>
      <c r="CL101" s="3" t="str">
        <f>IF($A101&gt;='FG1125way_Regular Symbol(2wild)'!G$16,"",IF(E101=0,"",IF(OR(E101=$BW$1,E102=$BW$1,E103=$BW$1,E101=$CJ$1,E102=$CJ$1,E103=$CJ$1,E104=$BW$1,E104=$CJ$1,E105=$BW$1,E105=$CJ$1),0,1)))</f>
        <v/>
      </c>
      <c r="CM101" s="3" t="str">
        <f>IF($A101&gt;='FG1125way_Regular Symbol(2wild)'!H$16,"",IF(F101=0,"",IF(OR(F101=$BW$1,F102=$BW$1,F103=$BW$1,F101=$CJ$1,F102=$CJ$1,F103=$CJ$1,F104=$BW$1,F104=$CJ$1,F105=$BW$1,F105=$CJ$1),0,1)))</f>
        <v/>
      </c>
      <c r="CN101" s="6"/>
      <c r="CO101" s="3" t="str">
        <f>IF($A101&gt;='FG1125way_Regular Symbol(2wild)'!D$16,"",IF(B101=0,"",IF(OR(B101=$BW$1,B102=$BW$1,B103=$BW$1,B101=$CP$1,B102=$CP$1,B103=$CP$1),0,1)))</f>
        <v/>
      </c>
      <c r="CP101" s="3" t="str">
        <f>IF($A101&gt;='FG1125way_Regular Symbol(2wild)'!E$16,"",IF(C101=0,"",IF(OR(C101=$BW$1,C102=$BW$1,C103=$BW$1,C101=$CP$1,C102=$CP$1,C103=$CP$1),0,1)))</f>
        <v/>
      </c>
      <c r="CQ101" s="3" t="str">
        <f>IF($A101&gt;='FG1125way_Regular Symbol(2wild)'!F$16,"",IF(D101=0,"",IF(OR(D101=$BW$1,D102=$BW$1,D103=$BW$1,D101=$CP$1,D102=$CP$1,D103=$CP$1,D104=$BW$1,D104=$CP$1,D105=$BW$1,D105=$CP$1),0,1)))</f>
        <v/>
      </c>
      <c r="CR101" s="3" t="str">
        <f>IF($A101&gt;='FG1125way_Regular Symbol(2wild)'!G$16,"",IF(E101=0,"",IF(OR(E101=$BW$1,E102=$BW$1,E103=$BW$1,E101=$CP$1,E102=$CP$1,E103=$CP$1,E104=$BW$1,E104=$CP$1,E105=$BW$1,E105=$CP$1),0,1)))</f>
        <v/>
      </c>
      <c r="CS101" s="3" t="str">
        <f>IF($A101&gt;='FG1125way_Regular Symbol(2wild)'!H$16,"",IF(F101=0,"",IF(OR(F101=$BW$1,F102=$BW$1,F103=$BW$1,F101=$CP$1,F102=$CP$1,F103=$CP$1,F104=$BW$1,F104=$CP$1,F105=$BW$1,F105=$CP$1),0,1)))</f>
        <v/>
      </c>
      <c r="CT101" s="6"/>
      <c r="CU101" s="3" t="str">
        <f>IF($A101&gt;='FG1125way_Regular Symbol(2wild)'!D$16,"",IF(B101=0,"",IF(OR(B101=$BW$1,B102=$BW$1,B103=$BW$1,B101=$CV$1,B102=$CV$1,B103=$CV$1),0,1)))</f>
        <v/>
      </c>
      <c r="CV101" s="3" t="str">
        <f>IF($A101&gt;='FG1125way_Regular Symbol(2wild)'!E$16,"",IF(C101=0,"",IF(OR(C101=$BW$1,C102=$BW$1,C103=$BW$1,C101=$CV$1,C102=$CV$1,C103=$CV$1),0,1)))</f>
        <v/>
      </c>
      <c r="CW101" s="3" t="str">
        <f>IF($A101&gt;='FG1125way_Regular Symbol(2wild)'!F$16,"",IF(D101=0,"",IF(OR(D101=$BW$1,D102=$BW$1,D103=$BW$1,D101=$CV$1,D102=$CV$1,D103=$CV$1,D104=$BW$1,D104=$CV$1,D105=$BW$1,D105=$CV$1),0,1)))</f>
        <v/>
      </c>
      <c r="CX101" s="3" t="str">
        <f>IF($A101&gt;='FG1125way_Regular Symbol(2wild)'!G$16,"",IF(E101=0,"",IF(OR(E101=$BW$1,E102=$BW$1,E103=$BW$1,E101=$CV$1,E102=$CV$1,E103=$CV$1,E104=$BW$1,E104=$CV$1,E105=$BW$1,E105=$CV$1),0,1)))</f>
        <v/>
      </c>
      <c r="CY101" s="3" t="str">
        <f>IF($A101&gt;='FG1125way_Regular Symbol(2wild)'!H$16,"",IF(F101=0,"",IF(OR(F101=$BW$1,F102=$BW$1,F103=$BW$1,F101=$CV$1,F102=$CV$1,F103=$CV$1,F104=$BW$1,F104=$CV$1,F105=$BW$1,F105=$CV$1),0,1)))</f>
        <v/>
      </c>
    </row>
    <row r="102" spans="1:103">
      <c r="AS102" s="344" t="str">
        <f>IF($A102&gt;='FG1125way_Regular Symbol(2wild)'!D$16,"",IF(B102=0,"",IF(OR(B102=$AM$1,B102=$AT$1,B103=$AM$1,B103=$AT$1,B104=$AM$1,B104=$AT$1),0,1)))</f>
        <v/>
      </c>
      <c r="AT102" s="344" t="str">
        <f>IF($A102&gt;='FG1125way_Regular Symbol(2wild)'!E$16,"",IF(C102=0,"",IF(OR(C102=$AM$1,C102=$AT$1,C103=$AM$1,C103=$AT$1,C104=$AM$1,C104=$AT$1),0,1)))</f>
        <v/>
      </c>
      <c r="AU102" s="3" t="str">
        <f>IF($A102&gt;='FG1125way_Regular Symbol(2wild)'!F$16,"",IF(D102=0,"",IF(OR(D102=$AM$1,D102=$AT$1,D103=$AM$1,D103=$AT$1,D104=$AM$1,D104=$AT$1,D105=$AM$1,D105=$AT$1,D106=$AM$1,D106=$AT$1),0,1)))</f>
        <v/>
      </c>
      <c r="AV102" s="3" t="str">
        <f>IF($A102&gt;='FG1125way_Regular Symbol(2wild)'!G$16,"",IF(E102=0,"",IF(OR(E102=$AM$1,E102=$AT$1,E103=$AM$1,E103=$AT$1,E104=$AM$1,E104=$AT$1,E105=$AM$1,E105=$AT$1,E106=$AM$1,E106=$AT$1),0,1)))</f>
        <v/>
      </c>
      <c r="AW102" s="3" t="str">
        <f>IF($A102&gt;='FG1125way_Regular Symbol(2wild)'!H$16,"",IF(F102=0,"",IF(OR(F102=$AM$1,F102=$AT$1,F103=$AM$1,F103=$AT$1,F104=$AM$1,F104=$AT$1,F105=$AM$1,F105=$AT$1,F106=$AM$1,F106=$AT$1),0,1)))</f>
        <v/>
      </c>
      <c r="AY102" s="344" t="str">
        <f>IF($A102&gt;='FG1125way_Regular Symbol(2wild)'!D$16,"",IF(B102=0,"",IF(OR(B102=$AM$1,B102=$AZ$1,B103=$AM$1,B103=$AZ$1,B104=$AM$1,B104=$AZ$1),0,1)))</f>
        <v/>
      </c>
      <c r="AZ102" s="344" t="str">
        <f>IF($A102&gt;='FG1125way_Regular Symbol(2wild)'!E$16,"",IF(C102=0,"",IF(OR(C102=$AM$1,C102=$AZ$1,C103=$AM$1,C103=$AZ$1,C104=$AM$1,C104=$AZ$1),0,1)))</f>
        <v/>
      </c>
      <c r="BA102" s="3" t="str">
        <f>IF($A102&gt;='FG1125way_Regular Symbol(2wild)'!F$16,"",IF(D102=0,"",IF(OR(D102=$AM$1,D102=$AZ$1,D103=$AM$1,D103=$AZ$1,D104=$AM$1,D104=$AZ$1,D105=$AM$1,D105=$AZ$1,D106=$AM$1,D106=$AZ$1),0,1)))</f>
        <v/>
      </c>
      <c r="BB102" s="3" t="str">
        <f>IF($A102&gt;='FG1125way_Regular Symbol(2wild)'!G$16,"",IF(E102=0,"",IF(OR(E102=$AM$1,E102=$AZ$1,E103=$AM$1,E103=$AZ$1,E104=$AM$1,E104=$AZ$1,E105=$AM$1,E105=$AZ$1,E106=$AM$1,E106=$AZ$1),0,1)))</f>
        <v/>
      </c>
      <c r="BC102" s="3" t="str">
        <f>IF($A102&gt;='FG1125way_Regular Symbol(2wild)'!H$16,"",IF(F102=0,"",IF(OR(F102=$AM$1,F102=$AZ$1,F103=$AM$1,F103=$AZ$1,F104=$AM$1,F104=$AZ$1,F105=$AM$1,F105=$AZ$1,F106=$AM$1,F106=$AZ$1),0,1)))</f>
        <v/>
      </c>
      <c r="BD102" s="6"/>
      <c r="BE102" s="344" t="str">
        <f>IF($A102&gt;='FG_576way_Regular Symbol(2wild)'!D$16,"",IF(B102=0,"",IF(OR(B102=$AM$1,B102=$BF$1,B103=$AM$1,B103=$BF$1,B104=$AM$1,B104=$BF$1),0,1)))</f>
        <v/>
      </c>
      <c r="BF102" s="344" t="str">
        <f>IF($A102&gt;='FG_576way_Regular Symbol(2wild)'!E$16,"",IF(C102=0,"",IF(OR(C102=$AM$1,C102=$BF$1,C103=$AM$1,C103=$BF$1,C104=$AM$1,C104=$BF$1),0,1)))</f>
        <v/>
      </c>
      <c r="BG102" s="3" t="str">
        <f>IF($A102&gt;='FG_576way_Regular Symbol(2wild)'!F$16,"",IF(D102=0,"",IF(OR(D102=$AM$1,D102=$BF$1,D103=$AM$1,D103=$BF$1,D104=$AM$1,D104=$BF$1,D105=$AM$1,D105=$BF$1,D106=$AM$1,D106=$BF$1),0,1)))</f>
        <v/>
      </c>
      <c r="BH102" s="3" t="str">
        <f>IF($A102&gt;='FG_576way_Regular Symbol(2wild)'!G$16,"",IF(E102=0,"",IF(OR(E102=$AM$1,E102=$BF$1,E103=$AM$1,E103=$BF$1,E104=$AM$1,E104=$BF$1,E105=$AM$1,E105=$BF$1,E106=$AM$1,E106=$BF$1),0,1)))</f>
        <v/>
      </c>
      <c r="BI102" s="3" t="str">
        <f>IF($A102&gt;='FG_576way_Regular Symbol(2wild)'!H$16,"",IF(F102=0,"",IF(OR(F102=$AM$1,F102=$BF$1,F103=$AM$1,F103=$BF$1,F104=$AM$1,F104=$BF$1,F105=$AM$1,F105=$BF$1,F106=$AM$1,F106=$BF$1),0,1)))</f>
        <v/>
      </c>
      <c r="BJ102" s="6"/>
      <c r="BK102" s="344" t="str">
        <f>IF($A102&gt;='FG_576way_Regular Symbol(2wild)'!D$16,"",IF(B102=0,"",IF(OR(B102=$AM$1,B102=$BL$1,B103=$AM$1,B103=$BL$1,B104=$AM$1,B104=$BL$1),0,1)))</f>
        <v/>
      </c>
      <c r="BL102" s="344" t="str">
        <f>IF($A102&gt;='FG_576way_Regular Symbol(2wild)'!E$16,"",IF(C102=0,"",IF(OR(C102=$AM$1,C102=$BL$1,C103=$AM$1,C103=$BL$1,C104=$AM$1,C104=$BL$1),0,1)))</f>
        <v/>
      </c>
      <c r="BM102" s="3" t="str">
        <f>IF($A102&gt;='FG_576way_Regular Symbol(2wild)'!F$16,"",IF(D102=0,"",IF(OR(D102=$AM$1,D102=$BL$1,D103=$AM$1,D103=$BL$1,D104=$AM$1,D104=$BL$1,D105=$AM$1,D105=$BL$1),0,1)))</f>
        <v/>
      </c>
      <c r="BN102" s="3" t="str">
        <f>IF($A102&gt;='FG_576way_Regular Symbol(2wild)'!G$16,"",IF(E102=0,"",IF(OR(E102=$AM$1,E102=$BL$1,E103=$AM$1,E103=$BL$1,E104=$AM$1,E104=$BL$1,E105=$AM$1,E105=$BL$1),0,1)))</f>
        <v/>
      </c>
      <c r="BO102" s="3" t="str">
        <f>IF($A102&gt;='FG_576way_Regular Symbol(2wild)'!H$16,"",IF(F102=0,"",IF(OR(F102=$AM$1,F102=$BL$1,F103=$AM$1,F103=$BL$1,F104=$AM$1,F104=$BL$1,F105=$AM$1,F105=$BL$1),0,1)))</f>
        <v/>
      </c>
      <c r="BP102" s="6"/>
      <c r="BQ102" s="3" t="str">
        <f>IF($A102&gt;='FG1125way_Regular Symbol(2wild)'!D$16,"",IF(B102=0,"",IF(OR(B102=$BQ$1,B102=$BR$1,B103=$BQ$1,B103=$BR$1,B104=$BQ$1,B104=$BR$1),0,1)))</f>
        <v/>
      </c>
      <c r="BR102" s="3" t="str">
        <f>IF($A102&gt;='FG1125way_Regular Symbol(2wild)'!E$16,"",IF(C102=0,"",IF(OR(C102=$BQ$1,C102=$BR$1,C103=$BQ$1,C103=$BR$1,C104=$BQ$1,C104=$BR$1),0,1)))</f>
        <v/>
      </c>
      <c r="BS102" s="3" t="str">
        <f>IF($A102&gt;='FG1125way_Regular Symbol(2wild)'!F$16,"",IF(D102=0,"",IF(OR(D102=$BQ$1,D102=$BR$1,D103=$BQ$1,D103=$BR$1,D104=$BQ$1,D104=$BR$1,D105=$BQ$1,D105=$BR$1,D106=$BQ$1,D106=$BR$1),0,1)))</f>
        <v/>
      </c>
      <c r="BT102" s="3" t="str">
        <f>IF($A102&gt;='FG1125way_Regular Symbol(2wild)'!G$16,"",IF(E102=0,"",IF(OR(E102=$BQ$1,E102=$BR$1,E103=$BQ$1,E103=$BR$1,E104=$BQ$1,E104=$BR$1,E105=$BQ$1,E105=$BR$1,E106=$BQ$1,E106=$BR$1),0,1)))</f>
        <v/>
      </c>
      <c r="BU102" s="3" t="str">
        <f>IF($A102&gt;='FG1125way_Regular Symbol(2wild)'!H$16,"",IF(F102=0,"",IF(OR(F102=$BQ$1,F102=$BR$1,F103=$BQ$1,F103=$BR$1,F104=$BQ$1,F104=$BR$1,F105=$BQ$1,F105=$BR$1,F106=$BQ$1,F106=$BR$1),0,1)))</f>
        <v/>
      </c>
      <c r="BV102" s="6"/>
      <c r="BW102" s="3" t="str">
        <f>IF($A102&gt;='FG1125way_Regular Symbol(2wild)'!D$16,"",IF(B102=0,"",IF(OR(B102=$BW$1,B103=$BW$1,B104=$BW$1,B102=$BX$1,B103=$BX$1,B104=$BX$1),0,1)))</f>
        <v/>
      </c>
      <c r="BX102" s="3" t="str">
        <f>IF($A102&gt;='FG1125way_Regular Symbol(2wild)'!E$16,"",IF(C102=0,"",IF(OR(C102=$BW$1,C103=$BW$1,C104=$BW$1,C102=$BX$1,C103=$BX$1,C104=$BX$1),0,1)))</f>
        <v/>
      </c>
      <c r="BY102" s="3" t="str">
        <f>IF($A102&gt;='FG1125way_Regular Symbol(2wild)'!F$16,"",IF(D102=0,"",IF(OR(D102=$BW$1,D103=$BW$1,D104=$BW$1,D102=$BX$1,D103=$BX$1,D104=$BX$1,D105=$BW$1,D105=$BX$1,D106=$BW$1,D106=$BX$1),0,1)))</f>
        <v/>
      </c>
      <c r="BZ102" s="3" t="str">
        <f>IF($A102&gt;='FG1125way_Regular Symbol(2wild)'!G$16,"",IF(E102=0,"",IF(OR(E102=$BW$1,E103=$BW$1,E104=$BW$1,E102=$BX$1,E103=$BX$1,E104=$BX$1,E105=$BW$1,E105=$BX$1,E106=$BW$1,E106=$BX$1),0,1)))</f>
        <v/>
      </c>
      <c r="CA102" s="3" t="str">
        <f>IF($A102&gt;='FG1125way_Regular Symbol(2wild)'!H$16,"",IF(F102=0,"",IF(OR(F102=$BW$1,F103=$BW$1,F104=$BW$1,F102=$BX$1,F103=$BX$1,F104=$BX$1,F105=$BW$1,F105=$BX$1,F106=$BW$1,F106=$BX$1),0,1)))</f>
        <v/>
      </c>
      <c r="CB102" s="6"/>
      <c r="CC102" s="3" t="str">
        <f>IF($A102&gt;='FG1125way_Regular Symbol(2wild)'!D$16,"",IF(B102=0,"",IF(OR(B102=$BW$1,B103=$BW$1,B104=$BW$1,B102=$CD$1,B103=$CD$1,B104=$CD$1),0,1)))</f>
        <v/>
      </c>
      <c r="CD102" s="3" t="str">
        <f>IF($A102&gt;='FG1125way_Regular Symbol(2wild)'!E$16,"",IF(C102=0,"",IF(OR(C102=$BW$1,C103=$BW$1,C104=$BW$1,C102=$CD$1,C103=$CD$1,C104=$CD$1),0,1)))</f>
        <v/>
      </c>
      <c r="CE102" s="3" t="str">
        <f>IF($A102&gt;='FG1125way_Regular Symbol(2wild)'!F$16,"",IF(D102=0,"",IF(OR(D102=$BW$1,D103=$BW$1,D104=$BW$1,D102=$CD$1,D103=$CD$1,D104=$CD$1,D105=$BW$1,D105=$CD$1,D106=$BW$1,D106=$CD$1),0,1)))</f>
        <v/>
      </c>
      <c r="CF102" s="3" t="str">
        <f>IF($A102&gt;='FG1125way_Regular Symbol(2wild)'!G$16,"",IF(E102=0,"",IF(OR(E102=$BW$1,E103=$BW$1,E104=$BW$1,E102=$CD$1,E103=$CD$1,E104=$CD$1,E105=$BW$1,E105=$CD$1,E106=$BW$1,E106=$CD$1),0,1)))</f>
        <v/>
      </c>
      <c r="CG102" s="3" t="str">
        <f>IF($A102&gt;='FG1125way_Regular Symbol(2wild)'!H$16,"",IF(F102=0,"",IF(OR(F102=$BW$1,F103=$BW$1,F104=$BW$1,F102=$CD$1,F103=$CD$1,F104=$CD$1,F105=$BW$1,F105=$CD$1,F106=$BW$1,F106=$CD$1),0,1)))</f>
        <v/>
      </c>
      <c r="CH102" s="6"/>
      <c r="CI102" s="3" t="str">
        <f>IF($A102&gt;='FG1125way_Regular Symbol(2wild)'!D$16,"",IF(B102=0,"",IF(OR(B102=$BW$1,B103=$BW$1,B104=$BW$1,B102=$CJ$1,B103=$CJ$1,B104=$CJ$1),0,1)))</f>
        <v/>
      </c>
      <c r="CJ102" s="3" t="str">
        <f>IF($A102&gt;='FG1125way_Regular Symbol(2wild)'!E$16,"",IF(C102=0,"",IF(OR(C102=$BW$1,C103=$BW$1,C104=$BW$1,C102=$CJ$1,C103=$CJ$1,C104=$CJ$1),0,1)))</f>
        <v/>
      </c>
      <c r="CK102" s="3" t="str">
        <f>IF($A102&gt;='FG1125way_Regular Symbol(2wild)'!F$16,"",IF(D102=0,"",IF(OR(D102=$BW$1,D103=$BW$1,D104=$BW$1,D102=$CJ$1,D103=$CJ$1,D104=$CJ$1,D105=$BW$1,D105=$CJ$1,D106=$BW$1,D106=$CJ$1),0,1)))</f>
        <v/>
      </c>
      <c r="CL102" s="3" t="str">
        <f>IF($A102&gt;='FG1125way_Regular Symbol(2wild)'!G$16,"",IF(E102=0,"",IF(OR(E102=$BW$1,E103=$BW$1,E104=$BW$1,E102=$CJ$1,E103=$CJ$1,E104=$CJ$1,E105=$BW$1,E105=$CJ$1,E106=$BW$1,E106=$CJ$1),0,1)))</f>
        <v/>
      </c>
      <c r="CM102" s="3" t="str">
        <f>IF($A102&gt;='FG1125way_Regular Symbol(2wild)'!H$16,"",IF(F102=0,"",IF(OR(F102=$BW$1,F103=$BW$1,F104=$BW$1,F102=$CJ$1,F103=$CJ$1,F104=$CJ$1,F105=$BW$1,F105=$CJ$1,F106=$BW$1,F106=$CJ$1),0,1)))</f>
        <v/>
      </c>
      <c r="CN102" s="6"/>
      <c r="CO102" s="3" t="str">
        <f>IF($A102&gt;='FG1125way_Regular Symbol(2wild)'!D$16,"",IF(B102=0,"",IF(OR(B102=$BW$1,B103=$BW$1,B104=$BW$1,B102=$CP$1,B103=$CP$1,B104=$CP$1),0,1)))</f>
        <v/>
      </c>
      <c r="CP102" s="3" t="str">
        <f>IF($A102&gt;='FG1125way_Regular Symbol(2wild)'!E$16,"",IF(C102=0,"",IF(OR(C102=$BW$1,C103=$BW$1,C104=$BW$1,C102=$CP$1,C103=$CP$1,C104=$CP$1),0,1)))</f>
        <v/>
      </c>
      <c r="CQ102" s="3" t="str">
        <f>IF($A102&gt;='FG1125way_Regular Symbol(2wild)'!F$16,"",IF(D102=0,"",IF(OR(D102=$BW$1,D103=$BW$1,D104=$BW$1,D102=$CP$1,D103=$CP$1,D104=$CP$1,D105=$BW$1,D105=$CP$1,D106=$BW$1,D106=$CP$1),0,1)))</f>
        <v/>
      </c>
      <c r="CR102" s="3" t="str">
        <f>IF($A102&gt;='FG1125way_Regular Symbol(2wild)'!G$16,"",IF(E102=0,"",IF(OR(E102=$BW$1,E103=$BW$1,E104=$BW$1,E102=$CP$1,E103=$CP$1,E104=$CP$1,E105=$BW$1,E105=$CP$1,E106=$BW$1,E106=$CP$1),0,1)))</f>
        <v/>
      </c>
      <c r="CS102" s="3" t="str">
        <f>IF($A102&gt;='FG1125way_Regular Symbol(2wild)'!H$16,"",IF(F102=0,"",IF(OR(F102=$BW$1,F103=$BW$1,F104=$BW$1,F102=$CP$1,F103=$CP$1,F104=$CP$1,F105=$BW$1,F105=$CP$1,F106=$BW$1,F106=$CP$1),0,1)))</f>
        <v/>
      </c>
      <c r="CT102" s="6"/>
      <c r="CU102" s="3" t="str">
        <f>IF($A102&gt;='FG1125way_Regular Symbol(2wild)'!D$16,"",IF(B102=0,"",IF(OR(B102=$BW$1,B103=$BW$1,B104=$BW$1,B102=$CV$1,B103=$CV$1,B104=$CV$1),0,1)))</f>
        <v/>
      </c>
      <c r="CV102" s="3" t="str">
        <f>IF($A102&gt;='FG1125way_Regular Symbol(2wild)'!E$16,"",IF(C102=0,"",IF(OR(C102=$BW$1,C103=$BW$1,C104=$BW$1,C102=$CV$1,C103=$CV$1,C104=$CV$1),0,1)))</f>
        <v/>
      </c>
      <c r="CW102" s="3" t="str">
        <f>IF($A102&gt;='FG1125way_Regular Symbol(2wild)'!F$16,"",IF(D102=0,"",IF(OR(D102=$BW$1,D103=$BW$1,D104=$BW$1,D102=$CV$1,D103=$CV$1,D104=$CV$1,D105=$BW$1,D105=$CV$1,D106=$BW$1,D106=$CV$1),0,1)))</f>
        <v/>
      </c>
      <c r="CX102" s="3" t="str">
        <f>IF($A102&gt;='FG1125way_Regular Symbol(2wild)'!G$16,"",IF(E102=0,"",IF(OR(E102=$BW$1,E103=$BW$1,E104=$BW$1,E102=$CV$1,E103=$CV$1,E104=$CV$1,E105=$BW$1,E105=$CV$1,E106=$BW$1,E106=$CV$1),0,1)))</f>
        <v/>
      </c>
      <c r="CY102" s="3" t="str">
        <f>IF($A102&gt;='FG1125way_Regular Symbol(2wild)'!H$16,"",IF(F102=0,"",IF(OR(F102=$BW$1,F103=$BW$1,F104=$BW$1,F102=$CV$1,F103=$CV$1,F104=$CV$1,F105=$BW$1,F105=$CV$1,F106=$BW$1,F106=$CV$1),0,1)))</f>
        <v/>
      </c>
    </row>
    <row r="103" spans="1:103">
      <c r="AS103" s="344" t="str">
        <f>IF($A103&gt;='FG1125way_Regular Symbol(2wild)'!D$16,"",IF(B103=0,"",IF(OR(B103=$AM$1,B103=$AT$1,B104=$AM$1,B104=$AT$1,B105=$AM$1,B105=$AT$1),0,1)))</f>
        <v/>
      </c>
      <c r="AT103" s="344" t="str">
        <f>IF($A103&gt;='FG1125way_Regular Symbol(2wild)'!E$16,"",IF(C103=0,"",IF(OR(C103=$AM$1,C103=$AT$1,C104=$AM$1,C104=$AT$1,C105=$AM$1,C105=$AT$1),0,1)))</f>
        <v/>
      </c>
      <c r="AU103" s="3" t="str">
        <f>IF($A103&gt;='FG1125way_Regular Symbol(2wild)'!F$16,"",IF(D103=0,"",IF(OR(D103=$AM$1,D103=$AT$1,D104=$AM$1,D104=$AT$1,D105=$AM$1,D105=$AT$1,D106=$AM$1,D106=$AT$1,D107=$AM$1,D107=$AT$1),0,1)))</f>
        <v/>
      </c>
      <c r="AV103" s="3" t="str">
        <f>IF($A103&gt;='FG1125way_Regular Symbol(2wild)'!G$16,"",IF(E103=0,"",IF(OR(E103=$AM$1,E103=$AT$1,E104=$AM$1,E104=$AT$1,E105=$AM$1,E105=$AT$1,E106=$AM$1,E106=$AT$1,E107=$AM$1,E107=$AT$1),0,1)))</f>
        <v/>
      </c>
      <c r="AW103" s="3" t="str">
        <f>IF($A103&gt;='FG1125way_Regular Symbol(2wild)'!H$16,"",IF(F103=0,"",IF(OR(F103=$AM$1,F103=$AT$1,F104=$AM$1,F104=$AT$1,F105=$AM$1,F105=$AT$1,F106=$AM$1,F106=$AT$1,F107=$AM$1,F107=$AT$1),0,1)))</f>
        <v/>
      </c>
      <c r="AY103" s="6"/>
      <c r="AZ103" s="6"/>
      <c r="BA103" s="6"/>
      <c r="BB103" s="6"/>
      <c r="BC103" s="6"/>
      <c r="BD103" s="6"/>
      <c r="BE103" s="344" t="str">
        <f>IF($A103&gt;='FG_576way_Regular Symbol(2wild)'!D$16,"",IF(B103=0,"",IF(OR(B103=$AM$1,B103=$BF$1,B104=$AM$1,B104=$BF$1,B105=$AM$1,B105=$BF$1),0,1)))</f>
        <v/>
      </c>
      <c r="BF103" s="344" t="str">
        <f>IF($A103&gt;='FG_576way_Regular Symbol(2wild)'!E$16,"",IF(C103=0,"",IF(OR(C103=$AM$1,C103=$BF$1,C104=$AM$1,C104=$BF$1,C105=$AM$1,C105=$BF$1),0,1)))</f>
        <v/>
      </c>
      <c r="BG103" s="3" t="str">
        <f>IF($A103&gt;='FG_576way_Regular Symbol(2wild)'!F$16,"",IF(D103=0,"",IF(OR(D103=$AM$1,D103=$BF$1,D104=$AM$1,D104=$BF$1,D105=$AM$1,D105=$BF$1,D106=$AM$1,D106=$BF$1,D107=$AM$1,D107=$BF$1),0,1)))</f>
        <v/>
      </c>
      <c r="BH103" s="3" t="str">
        <f>IF($A103&gt;='FG_576way_Regular Symbol(2wild)'!G$16,"",IF(E103=0,"",IF(OR(E103=$AM$1,E103=$BF$1,E104=$AM$1,E104=$BF$1,E105=$AM$1,E105=$BF$1,E106=$AM$1,E106=$BF$1,E107=$AM$1,E107=$BF$1),0,1)))</f>
        <v/>
      </c>
      <c r="BI103" s="3" t="str">
        <f>IF($A103&gt;='FG_576way_Regular Symbol(2wild)'!H$16,"",IF(F103=0,"",IF(OR(F103=$AM$1,F103=$BF$1,F104=$AM$1,F104=$BF$1,F105=$AM$1,F105=$BF$1,F106=$AM$1,F106=$BF$1,F107=$AM$1,F107=$BF$1),0,1)))</f>
        <v/>
      </c>
      <c r="BJ103" s="6"/>
      <c r="BK103" s="344" t="str">
        <f>IF($A103&gt;='FG_576way_Regular Symbol(2wild)'!D$16,"",IF(B103=0,"",IF(OR(B103=$AM$1,B103=$BL$1,B104=$AM$1,B104=$BL$1,B105=$AM$1,B105=$BL$1),0,1)))</f>
        <v/>
      </c>
      <c r="BL103" s="344" t="str">
        <f>IF($A103&gt;='FG_576way_Regular Symbol(2wild)'!E$16,"",IF(C103=0,"",IF(OR(C103=$AM$1,C103=$BL$1,C104=$AM$1,C104=$BL$1,C105=$AM$1,C105=$BL$1),0,1)))</f>
        <v/>
      </c>
      <c r="BM103" s="3" t="str">
        <f>IF($A103&gt;='FG_576way_Regular Symbol(2wild)'!F$16,"",IF(D103=0,"",IF(OR(D103=$AM$1,D103=$BL$1,D104=$AM$1,D104=$BL$1,D105=$AM$1,D105=$BL$1,D106=$AM$1,D106=$BL$1),0,1)))</f>
        <v/>
      </c>
      <c r="BN103" s="3" t="str">
        <f>IF($A103&gt;='FG_576way_Regular Symbol(2wild)'!G$16,"",IF(E103=0,"",IF(OR(E103=$AM$1,E103=$BL$1,E104=$AM$1,E104=$BL$1,E105=$AM$1,E105=$BL$1,E106=$AM$1,E106=$BL$1),0,1)))</f>
        <v/>
      </c>
      <c r="BO103" s="3" t="str">
        <f>IF($A103&gt;='FG_576way_Regular Symbol(2wild)'!H$16,"",IF(F103=0,"",IF(OR(F103=$AM$1,F103=$BL$1,F104=$AM$1,F104=$BL$1,F105=$AM$1,F105=$BL$1,F106=$AM$1,F106=$BL$1),0,1)))</f>
        <v/>
      </c>
      <c r="BP103" s="6"/>
      <c r="BQ103" s="3" t="str">
        <f>IF($A103&gt;='FG1125way_Regular Symbol(2wild)'!D$16,"",IF(B103=0,"",IF(OR(B103=$BQ$1,B103=$BR$1,B104=$BQ$1,B104=$BR$1,B105=$BQ$1,B105=$BR$1),0,1)))</f>
        <v/>
      </c>
      <c r="BR103" s="3" t="str">
        <f>IF($A103&gt;='FG1125way_Regular Symbol(2wild)'!E$16,"",IF(C103=0,"",IF(OR(C103=$BQ$1,C103=$BR$1,C104=$BQ$1,C104=$BR$1,C105=$BQ$1,C105=$BR$1),0,1)))</f>
        <v/>
      </c>
      <c r="BS103" s="3" t="str">
        <f>IF($A103&gt;='FG1125way_Regular Symbol(2wild)'!F$16,"",IF(D103=0,"",IF(OR(D103=$BQ$1,D103=$BR$1,D104=$BQ$1,D104=$BR$1,D105=$BQ$1,D105=$BR$1,D106=$BQ$1,D106=$BR$1,D107=$BQ$1,D107=$BR$1),0,1)))</f>
        <v/>
      </c>
      <c r="BT103" s="3" t="str">
        <f>IF($A103&gt;='FG1125way_Regular Symbol(2wild)'!G$16,"",IF(E103=0,"",IF(OR(E103=$BQ$1,E103=$BR$1,E104=$BQ$1,E104=$BR$1,E105=$BQ$1,E105=$BR$1,E106=$BQ$1,E106=$BR$1,E107=$BQ$1,E107=$BR$1),0,1)))</f>
        <v/>
      </c>
      <c r="BU103" s="3" t="str">
        <f>IF($A103&gt;='FG1125way_Regular Symbol(2wild)'!H$16,"",IF(F103=0,"",IF(OR(F103=$BQ$1,F103=$BR$1,F104=$BQ$1,F104=$BR$1,F105=$BQ$1,F105=$BR$1,F106=$BQ$1,F106=$BR$1,F107=$BQ$1,F107=$BR$1),0,1)))</f>
        <v/>
      </c>
      <c r="BV103" s="6"/>
      <c r="BW103" s="3" t="str">
        <f>IF($A103&gt;='FG1125way_Regular Symbol(2wild)'!D$16,"",IF(B103=0,"",IF(OR(B103=$BW$1,B104=$BW$1,B105=$BW$1,B103=$BX$1,B104=$BX$1,B105=$BX$1),0,1)))</f>
        <v/>
      </c>
      <c r="BX103" s="3" t="str">
        <f>IF($A103&gt;='FG1125way_Regular Symbol(2wild)'!E$16,"",IF(C103=0,"",IF(OR(C103=$BW$1,C104=$BW$1,C105=$BW$1,C103=$BX$1,C104=$BX$1,C105=$BX$1),0,1)))</f>
        <v/>
      </c>
      <c r="BY103" s="3" t="str">
        <f>IF($A103&gt;='FG1125way_Regular Symbol(2wild)'!F$16,"",IF(D103=0,"",IF(OR(D103=$BW$1,D104=$BW$1,D105=$BW$1,D103=$BX$1,D104=$BX$1,D105=$BX$1,D106=$BW$1,D106=$BX$1,D107=$BW$1,D107=$BX$1),0,1)))</f>
        <v/>
      </c>
      <c r="BZ103" s="3" t="str">
        <f>IF($A103&gt;='FG1125way_Regular Symbol(2wild)'!G$16,"",IF(E103=0,"",IF(OR(E103=$BW$1,E104=$BW$1,E105=$BW$1,E103=$BX$1,E104=$BX$1,E105=$BX$1,E106=$BW$1,E106=$BX$1,E107=$BW$1,E107=$BX$1),0,1)))</f>
        <v/>
      </c>
      <c r="CA103" s="3" t="str">
        <f>IF($A103&gt;='FG1125way_Regular Symbol(2wild)'!H$16,"",IF(F103=0,"",IF(OR(F103=$BW$1,F104=$BW$1,F105=$BW$1,F103=$BX$1,F104=$BX$1,F105=$BX$1,F106=$BW$1,F106=$BX$1,F107=$BW$1,F107=$BX$1),0,1)))</f>
        <v/>
      </c>
      <c r="CB103" s="6"/>
      <c r="CC103" s="3" t="str">
        <f>IF($A103&gt;='FG1125way_Regular Symbol(2wild)'!D$16,"",IF(B103=0,"",IF(OR(B103=$BW$1,B104=$BW$1,B105=$BW$1,B103=$CD$1,B104=$CD$1,B105=$CD$1),0,1)))</f>
        <v/>
      </c>
      <c r="CD103" s="3" t="str">
        <f>IF($A103&gt;='FG1125way_Regular Symbol(2wild)'!E$16,"",IF(C103=0,"",IF(OR(C103=$BW$1,C104=$BW$1,C105=$BW$1,C103=$CD$1,C104=$CD$1,C105=$CD$1),0,1)))</f>
        <v/>
      </c>
      <c r="CE103" s="3" t="str">
        <f>IF($A103&gt;='FG1125way_Regular Symbol(2wild)'!F$16,"",IF(D103=0,"",IF(OR(D103=$BW$1,D104=$BW$1,D105=$BW$1,D103=$CD$1,D104=$CD$1,D105=$CD$1,D106=$BW$1,D106=$CD$1,D107=$BW$1,D107=$CD$1),0,1)))</f>
        <v/>
      </c>
      <c r="CF103" s="3" t="str">
        <f>IF($A103&gt;='FG1125way_Regular Symbol(2wild)'!G$16,"",IF(E103=0,"",IF(OR(E103=$BW$1,E104=$BW$1,E105=$BW$1,E103=$CD$1,E104=$CD$1,E105=$CD$1,E106=$BW$1,E106=$CD$1,E107=$BW$1,E107=$CD$1),0,1)))</f>
        <v/>
      </c>
      <c r="CG103" s="3" t="str">
        <f>IF($A103&gt;='FG1125way_Regular Symbol(2wild)'!H$16,"",IF(F103=0,"",IF(OR(F103=$BW$1,F104=$BW$1,F105=$BW$1,F103=$CD$1,F104=$CD$1,F105=$CD$1,F106=$BW$1,F106=$CD$1,F107=$BW$1,F107=$CD$1),0,1)))</f>
        <v/>
      </c>
      <c r="CH103" s="6"/>
      <c r="CI103" s="3" t="str">
        <f>IF($A103&gt;='FG1125way_Regular Symbol(2wild)'!D$16,"",IF(B103=0,"",IF(OR(B103=$BW$1,B104=$BW$1,B105=$BW$1,B103=$CJ$1,B104=$CJ$1,B105=$CJ$1),0,1)))</f>
        <v/>
      </c>
      <c r="CJ103" s="3" t="str">
        <f>IF($A103&gt;='FG1125way_Regular Symbol(2wild)'!E$16,"",IF(C103=0,"",IF(OR(C103=$BW$1,C104=$BW$1,C105=$BW$1,C103=$CJ$1,C104=$CJ$1,C105=$CJ$1),0,1)))</f>
        <v/>
      </c>
      <c r="CK103" s="3" t="str">
        <f>IF($A103&gt;='FG1125way_Regular Symbol(2wild)'!F$16,"",IF(D103=0,"",IF(OR(D103=$BW$1,D104=$BW$1,D105=$BW$1,D103=$CJ$1,D104=$CJ$1,D105=$CJ$1,D106=$BW$1,D106=$CJ$1,D107=$BW$1,D107=$CJ$1),0,1)))</f>
        <v/>
      </c>
      <c r="CL103" s="3" t="str">
        <f>IF($A103&gt;='FG1125way_Regular Symbol(2wild)'!G$16,"",IF(E103=0,"",IF(OR(E103=$BW$1,E104=$BW$1,E105=$BW$1,E103=$CJ$1,E104=$CJ$1,E105=$CJ$1,E106=$BW$1,E106=$CJ$1,E107=$BW$1,E107=$CJ$1),0,1)))</f>
        <v/>
      </c>
      <c r="CM103" s="3" t="str">
        <f>IF($A103&gt;='FG1125way_Regular Symbol(2wild)'!H$16,"",IF(F103=0,"",IF(OR(F103=$BW$1,F104=$BW$1,F105=$BW$1,F103=$CJ$1,F104=$CJ$1,F105=$CJ$1,F106=$BW$1,F106=$CJ$1,F107=$BW$1,F107=$CJ$1),0,1)))</f>
        <v/>
      </c>
      <c r="CN103" s="6"/>
      <c r="CO103" s="3" t="str">
        <f>IF($A103&gt;='FG1125way_Regular Symbol(2wild)'!D$16,"",IF(B103=0,"",IF(OR(B103=$BW$1,B104=$BW$1,B105=$BW$1,B103=$CP$1,B104=$CP$1,B105=$CP$1),0,1)))</f>
        <v/>
      </c>
      <c r="CP103" s="3" t="str">
        <f>IF($A103&gt;='FG1125way_Regular Symbol(2wild)'!E$16,"",IF(C103=0,"",IF(OR(C103=$BW$1,C104=$BW$1,C105=$BW$1,C103=$CP$1,C104=$CP$1,C105=$CP$1),0,1)))</f>
        <v/>
      </c>
      <c r="CQ103" s="3" t="str">
        <f>IF($A103&gt;='FG1125way_Regular Symbol(2wild)'!F$16,"",IF(D103=0,"",IF(OR(D103=$BW$1,D104=$BW$1,D105=$BW$1,D103=$CP$1,D104=$CP$1,D105=$CP$1,D106=$BW$1,D106=$CP$1,D107=$BW$1,D107=$CP$1),0,1)))</f>
        <v/>
      </c>
      <c r="CR103" s="3" t="str">
        <f>IF($A103&gt;='FG1125way_Regular Symbol(2wild)'!G$16,"",IF(E103=0,"",IF(OR(E103=$BW$1,E104=$BW$1,E105=$BW$1,E103=$CP$1,E104=$CP$1,E105=$CP$1,E106=$BW$1,E106=$CP$1,E107=$BW$1,E107=$CP$1),0,1)))</f>
        <v/>
      </c>
      <c r="CS103" s="3" t="str">
        <f>IF($A103&gt;='FG1125way_Regular Symbol(2wild)'!H$16,"",IF(F103=0,"",IF(OR(F103=$BW$1,F104=$BW$1,F105=$BW$1,F103=$CP$1,F104=$CP$1,F105=$CP$1,F106=$BW$1,F106=$CP$1,F107=$BW$1,F107=$CP$1),0,1)))</f>
        <v/>
      </c>
      <c r="CT103" s="6"/>
      <c r="CU103" s="3" t="str">
        <f>IF($A103&gt;='FG1125way_Regular Symbol(2wild)'!D$16,"",IF(B103=0,"",IF(OR(B103=$BW$1,B104=$BW$1,B105=$BW$1,B103=$CV$1,B104=$CV$1,B105=$CV$1),0,1)))</f>
        <v/>
      </c>
      <c r="CV103" s="3" t="str">
        <f>IF($A103&gt;='FG1125way_Regular Symbol(2wild)'!E$16,"",IF(C103=0,"",IF(OR(C103=$BW$1,C104=$BW$1,C105=$BW$1,C103=$CV$1,C104=$CV$1,C105=$CV$1),0,1)))</f>
        <v/>
      </c>
      <c r="CW103" s="3" t="str">
        <f>IF($A103&gt;='FG1125way_Regular Symbol(2wild)'!F$16,"",IF(D103=0,"",IF(OR(D103=$BW$1,D104=$BW$1,D105=$BW$1,D103=$CV$1,D104=$CV$1,D105=$CV$1,D106=$BW$1,D106=$CV$1,D107=$BW$1,D107=$CV$1),0,1)))</f>
        <v/>
      </c>
      <c r="CX103" s="3" t="str">
        <f>IF($A103&gt;='FG1125way_Regular Symbol(2wild)'!G$16,"",IF(E103=0,"",IF(OR(E103=$BW$1,E104=$BW$1,E105=$BW$1,E103=$CV$1,E104=$CV$1,E105=$CV$1,E106=$BW$1,E106=$CV$1,E107=$BW$1,E107=$CV$1),0,1)))</f>
        <v/>
      </c>
      <c r="CY103" s="3" t="str">
        <f>IF($A103&gt;='FG1125way_Regular Symbol(2wild)'!H$16,"",IF(F103=0,"",IF(OR(F103=$BW$1,F104=$BW$1,F105=$BW$1,F103=$CV$1,F104=$CV$1,F105=$CV$1,F106=$BW$1,F106=$CV$1,F107=$BW$1,F107=$CV$1),0,1)))</f>
        <v/>
      </c>
    </row>
    <row r="104" spans="1:103">
      <c r="AS104" s="344" t="str">
        <f>IF($A104&gt;='FG1125way_Regular Symbol(2wild)'!D$16,"",IF(B104=0,"",IF(OR(B104=$AM$1,B104=$AT$1,B105=$AM$1,B105=$AT$1,B106=$AM$1,B106=$AT$1),0,1)))</f>
        <v/>
      </c>
      <c r="AT104" s="344" t="str">
        <f>IF($A104&gt;='FG1125way_Regular Symbol(2wild)'!E$16,"",IF(C104=0,"",IF(OR(C104=$AM$1,C104=$AT$1,C105=$AM$1,C105=$AT$1,C106=$AM$1,C106=$AT$1),0,1)))</f>
        <v/>
      </c>
      <c r="AU104" s="3" t="str">
        <f>IF($A104&gt;='FG1125way_Regular Symbol(2wild)'!F$16,"",IF(D104=0,"",IF(OR(D104=$AM$1,D104=$AT$1,D105=$AM$1,D105=$AT$1,D106=$AM$1,D106=$AT$1,D107=$AM$1,D107=$AT$1,D108=$AM$1,D108=$AT$1),0,1)))</f>
        <v/>
      </c>
      <c r="AV104" s="3" t="str">
        <f>IF($A104&gt;='FG1125way_Regular Symbol(2wild)'!G$16,"",IF(E104=0,"",IF(OR(E104=$AM$1,E104=$AT$1,E105=$AM$1,E105=$AT$1,E106=$AM$1,E106=$AT$1,E107=$AM$1,E107=$AT$1,E108=$AM$1,E108=$AT$1),0,1)))</f>
        <v/>
      </c>
      <c r="AW104" s="3" t="str">
        <f>IF($A104&gt;='FG1125way_Regular Symbol(2wild)'!H$16,"",IF(F104=0,"",IF(OR(F104=$AM$1,F104=$AT$1,F105=$AM$1,F105=$AT$1,F106=$AM$1,F106=$AT$1,F107=$AM$1,F107=$AT$1,F108=$AM$1,F108=$AT$1),0,1)))</f>
        <v/>
      </c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3" t="str">
        <f>IF($A104&gt;='FG1125way_Regular Symbol(2wild)'!D$16,"",IF(B104=0,"",IF(OR(B104=$BQ$1,B104=$BR$1,B105=$BQ$1,B105=$BR$1,B106=$BQ$1,B106=$BR$1),0,1)))</f>
        <v/>
      </c>
      <c r="BR104" s="3" t="str">
        <f>IF($A104&gt;='FG1125way_Regular Symbol(2wild)'!E$16,"",IF(C104=0,"",IF(OR(C104=$BQ$1,C104=$BR$1,C105=$BQ$1,C105=$BR$1,C106=$BQ$1,C106=$BR$1),0,1)))</f>
        <v/>
      </c>
      <c r="BS104" s="3" t="str">
        <f>IF($A104&gt;='FG1125way_Regular Symbol(2wild)'!F$16,"",IF(D104=0,"",IF(OR(D104=$BQ$1,D104=$BR$1,D105=$BQ$1,D105=$BR$1,D106=$BQ$1,D106=$BR$1,D107=$BQ$1,D107=$BR$1,D108=$BQ$1,D108=$BR$1),0,1)))</f>
        <v/>
      </c>
      <c r="BT104" s="3" t="str">
        <f>IF($A104&gt;='FG1125way_Regular Symbol(2wild)'!G$16,"",IF(E104=0,"",IF(OR(E104=$BQ$1,E104=$BR$1,E105=$BQ$1,E105=$BR$1,E106=$BQ$1,E106=$BR$1,E107=$BQ$1,E107=$BR$1,E108=$BQ$1,E108=$BR$1),0,1)))</f>
        <v/>
      </c>
      <c r="BU104" s="3" t="str">
        <f>IF($A104&gt;='FG1125way_Regular Symbol(2wild)'!H$16,"",IF(F104=0,"",IF(OR(F104=$BQ$1,F104=$BR$1,F105=$BQ$1,F105=$BR$1,F106=$BQ$1,F106=$BR$1,F107=$BQ$1,F107=$BR$1,F108=$BQ$1,F108=$BR$1),0,1)))</f>
        <v/>
      </c>
      <c r="BV104" s="6"/>
      <c r="BW104" s="3" t="str">
        <f>IF($A104&gt;='FG1125way_Regular Symbol(2wild)'!D$16,"",IF(B104=0,"",IF(OR(B104=$BW$1,B105=$BW$1,B106=$BW$1,B104=$BX$1,B105=$BX$1,B106=$BX$1),0,1)))</f>
        <v/>
      </c>
      <c r="BX104" s="3" t="str">
        <f>IF($A104&gt;='FG1125way_Regular Symbol(2wild)'!E$16,"",IF(C104=0,"",IF(OR(C104=$BW$1,C105=$BW$1,C106=$BW$1,C104=$BX$1,C105=$BX$1,C106=$BX$1),0,1)))</f>
        <v/>
      </c>
      <c r="BY104" s="3" t="str">
        <f>IF($A104&gt;='FG1125way_Regular Symbol(2wild)'!F$16,"",IF(D104=0,"",IF(OR(D104=$BW$1,D105=$BW$1,D106=$BW$1,D104=$BX$1,D105=$BX$1,D106=$BX$1,D107=$BW$1,D107=$BX$1,D108=$BW$1,D108=$BX$1),0,1)))</f>
        <v/>
      </c>
      <c r="BZ104" s="3" t="str">
        <f>IF($A104&gt;='FG1125way_Regular Symbol(2wild)'!G$16,"",IF(E104=0,"",IF(OR(E104=$BW$1,E105=$BW$1,E106=$BW$1,E104=$BX$1,E105=$BX$1,E106=$BX$1,E107=$BW$1,E107=$BX$1,E108=$BW$1,E108=$BX$1),0,1)))</f>
        <v/>
      </c>
      <c r="CA104" s="3" t="str">
        <f>IF($A104&gt;='FG1125way_Regular Symbol(2wild)'!H$16,"",IF(F104=0,"",IF(OR(F104=$BW$1,F105=$BW$1,F106=$BW$1,F104=$BX$1,F105=$BX$1,F106=$BX$1,F107=$BW$1,F107=$BX$1,F108=$BW$1,F108=$BX$1),0,1)))</f>
        <v/>
      </c>
      <c r="CB104" s="6"/>
      <c r="CC104" s="3" t="str">
        <f>IF($A104&gt;='FG1125way_Regular Symbol(2wild)'!D$16,"",IF(B104=0,"",IF(OR(B104=$BW$1,B105=$BW$1,B106=$BW$1,B104=$CD$1,B105=$CD$1,B106=$CD$1),0,1)))</f>
        <v/>
      </c>
      <c r="CD104" s="3" t="str">
        <f>IF($A104&gt;='FG1125way_Regular Symbol(2wild)'!E$16,"",IF(C104=0,"",IF(OR(C104=$BW$1,C105=$BW$1,C106=$BW$1,C104=$CD$1,C105=$CD$1,C106=$CD$1),0,1)))</f>
        <v/>
      </c>
      <c r="CE104" s="3" t="str">
        <f>IF($A104&gt;='FG1125way_Regular Symbol(2wild)'!F$16,"",IF(D104=0,"",IF(OR(D104=$BW$1,D105=$BW$1,D106=$BW$1,D104=$CD$1,D105=$CD$1,D106=$CD$1,D107=$BW$1,D107=$CD$1,D108=$BW$1,D108=$CD$1),0,1)))</f>
        <v/>
      </c>
      <c r="CF104" s="3" t="str">
        <f>IF($A104&gt;='FG1125way_Regular Symbol(2wild)'!G$16,"",IF(E104=0,"",IF(OR(E104=$BW$1,E105=$BW$1,E106=$BW$1,E104=$CD$1,E105=$CD$1,E106=$CD$1,E107=$BW$1,E107=$CD$1,E108=$BW$1,E108=$CD$1),0,1)))</f>
        <v/>
      </c>
      <c r="CG104" s="3" t="str">
        <f>IF($A104&gt;='FG1125way_Regular Symbol(2wild)'!H$16,"",IF(F104=0,"",IF(OR(F104=$BW$1,F105=$BW$1,F106=$BW$1,F104=$CD$1,F105=$CD$1,F106=$CD$1,F107=$BW$1,F107=$CD$1,F108=$BW$1,F108=$CD$1),0,1)))</f>
        <v/>
      </c>
      <c r="CH104" s="6"/>
      <c r="CI104" s="3" t="str">
        <f>IF($A104&gt;='FG1125way_Regular Symbol(2wild)'!D$16,"",IF(B104=0,"",IF(OR(B104=$BW$1,B105=$BW$1,B106=$BW$1,B104=$CJ$1,B105=$CJ$1,B106=$CJ$1),0,1)))</f>
        <v/>
      </c>
      <c r="CJ104" s="3" t="str">
        <f>IF($A104&gt;='FG1125way_Regular Symbol(2wild)'!E$16,"",IF(C104=0,"",IF(OR(C104=$BW$1,C105=$BW$1,C106=$BW$1,C104=$CJ$1,C105=$CJ$1,C106=$CJ$1),0,1)))</f>
        <v/>
      </c>
      <c r="CK104" s="3" t="str">
        <f>IF($A104&gt;='FG1125way_Regular Symbol(2wild)'!F$16,"",IF(D104=0,"",IF(OR(D104=$BW$1,D105=$BW$1,D106=$BW$1,D104=$CJ$1,D105=$CJ$1,D106=$CJ$1,D107=$BW$1,D107=$CJ$1,D108=$BW$1,D108=$CJ$1),0,1)))</f>
        <v/>
      </c>
      <c r="CL104" s="3" t="str">
        <f>IF($A104&gt;='FG1125way_Regular Symbol(2wild)'!G$16,"",IF(E104=0,"",IF(OR(E104=$BW$1,E105=$BW$1,E106=$BW$1,E104=$CJ$1,E105=$CJ$1,E106=$CJ$1,E107=$BW$1,E107=$CJ$1,E108=$BW$1,E108=$CJ$1),0,1)))</f>
        <v/>
      </c>
      <c r="CM104" s="3" t="str">
        <f>IF($A104&gt;='FG1125way_Regular Symbol(2wild)'!H$16,"",IF(F104=0,"",IF(OR(F104=$BW$1,F105=$BW$1,F106=$BW$1,F104=$CJ$1,F105=$CJ$1,F106=$CJ$1,F107=$BW$1,F107=$CJ$1,F108=$BW$1,F108=$CJ$1),0,1)))</f>
        <v/>
      </c>
      <c r="CN104" s="6"/>
      <c r="CO104" s="3" t="str">
        <f>IF($A104&gt;='FG1125way_Regular Symbol(2wild)'!D$16,"",IF(B104=0,"",IF(OR(B104=$BW$1,B105=$BW$1,B106=$BW$1,B104=$CP$1,B105=$CP$1,B106=$CP$1),0,1)))</f>
        <v/>
      </c>
      <c r="CP104" s="3" t="str">
        <f>IF($A104&gt;='FG1125way_Regular Symbol(2wild)'!E$16,"",IF(C104=0,"",IF(OR(C104=$BW$1,C105=$BW$1,C106=$BW$1,C104=$CP$1,C105=$CP$1,C106=$CP$1),0,1)))</f>
        <v/>
      </c>
      <c r="CQ104" s="3" t="str">
        <f>IF($A104&gt;='FG1125way_Regular Symbol(2wild)'!F$16,"",IF(D104=0,"",IF(OR(D104=$BW$1,D105=$BW$1,D106=$BW$1,D104=$CP$1,D105=$CP$1,D106=$CP$1,D107=$BW$1,D107=$CP$1,D108=$BW$1,D108=$CP$1),0,1)))</f>
        <v/>
      </c>
      <c r="CR104" s="3" t="str">
        <f>IF($A104&gt;='FG1125way_Regular Symbol(2wild)'!G$16,"",IF(E104=0,"",IF(OR(E104=$BW$1,E105=$BW$1,E106=$BW$1,E104=$CP$1,E105=$CP$1,E106=$CP$1,E107=$BW$1,E107=$CP$1,E108=$BW$1,E108=$CP$1),0,1)))</f>
        <v/>
      </c>
      <c r="CS104" s="3" t="str">
        <f>IF($A104&gt;='FG1125way_Regular Symbol(2wild)'!H$16,"",IF(F104=0,"",IF(OR(F104=$BW$1,F105=$BW$1,F106=$BW$1,F104=$CP$1,F105=$CP$1,F106=$CP$1,F107=$BW$1,F107=$CP$1,F108=$BW$1,F108=$CP$1),0,1)))</f>
        <v/>
      </c>
      <c r="CT104" s="6"/>
      <c r="CU104" s="3" t="str">
        <f>IF($A104&gt;='FG1125way_Regular Symbol(2wild)'!D$16,"",IF(B104=0,"",IF(OR(B104=$BW$1,B105=$BW$1,B106=$BW$1,B104=$CV$1,B105=$CV$1,B106=$CV$1),0,1)))</f>
        <v/>
      </c>
      <c r="CV104" s="3" t="str">
        <f>IF($A104&gt;='FG1125way_Regular Symbol(2wild)'!E$16,"",IF(C104=0,"",IF(OR(C104=$BW$1,C105=$BW$1,C106=$BW$1,C104=$CV$1,C105=$CV$1,C106=$CV$1),0,1)))</f>
        <v/>
      </c>
      <c r="CW104" s="3" t="str">
        <f>IF($A104&gt;='FG1125way_Regular Symbol(2wild)'!F$16,"",IF(D104=0,"",IF(OR(D104=$BW$1,D105=$BW$1,D106=$BW$1,D104=$CV$1,D105=$CV$1,D106=$CV$1,D107=$BW$1,D107=$CV$1,D108=$BW$1,D108=$CV$1),0,1)))</f>
        <v/>
      </c>
      <c r="CX104" s="3" t="str">
        <f>IF($A104&gt;='FG1125way_Regular Symbol(2wild)'!G$16,"",IF(E104=0,"",IF(OR(E104=$BW$1,E105=$BW$1,E106=$BW$1,E104=$CV$1,E105=$CV$1,E106=$CV$1,E107=$BW$1,E107=$CV$1,E108=$BW$1,E108=$CV$1),0,1)))</f>
        <v/>
      </c>
      <c r="CY104" s="3" t="str">
        <f>IF($A104&gt;='FG1125way_Regular Symbol(2wild)'!H$16,"",IF(F104=0,"",IF(OR(F104=$BW$1,F105=$BW$1,F106=$BW$1,F104=$CV$1,F105=$CV$1,F106=$CV$1,F107=$BW$1,F107=$CV$1,F108=$BW$1,F108=$CV$1),0,1)))</f>
        <v/>
      </c>
    </row>
    <row r="105" spans="1:103">
      <c r="AS105" s="344" t="str">
        <f>IF($A105&gt;='FG1125way_Regular Symbol(2wild)'!D$16,"",IF(B105=0,"",IF(OR(B105=$AM$1,B105=$AT$1,B106=$AM$1,B106=$AT$1,B107=$AM$1,B107=$AT$1),0,1)))</f>
        <v/>
      </c>
      <c r="AT105" s="344" t="str">
        <f>IF($A105&gt;='FG1125way_Regular Symbol(2wild)'!E$16,"",IF(C105=0,"",IF(OR(C105=$AM$1,C105=$AT$1,C106=$AM$1,C106=$AT$1,C107=$AM$1,C107=$AT$1),0,1)))</f>
        <v/>
      </c>
      <c r="AU105" s="3" t="str">
        <f>IF($A105&gt;='FG1125way_Regular Symbol(2wild)'!F$16,"",IF(D105=0,"",IF(OR(D105=$AM$1,D105=$AT$1,D106=$AM$1,D106=$AT$1,D107=$AM$1,D107=$AT$1,D108=$AM$1,D108=$AT$1,D109=$AM$1,D109=$AT$1),0,1)))</f>
        <v/>
      </c>
      <c r="AV105" s="3" t="str">
        <f>IF($A105&gt;='FG1125way_Regular Symbol(2wild)'!G$16,"",IF(E105=0,"",IF(OR(E105=$AM$1,E105=$AT$1,E106=$AM$1,E106=$AT$1,E107=$AM$1,E107=$AT$1,E108=$AM$1,E108=$AT$1,E109=$AM$1,E109=$AT$1),0,1)))</f>
        <v/>
      </c>
      <c r="AW105" s="3" t="str">
        <f>IF($A105&gt;='FG1125way_Regular Symbol(2wild)'!H$16,"",IF(F105=0,"",IF(OR(F105=$AM$1,F105=$AT$1,F106=$AM$1,F106=$AT$1,F107=$AM$1,F107=$AT$1,F108=$AM$1,F108=$AT$1,F109=$AM$1,F109=$AT$1),0,1)))</f>
        <v/>
      </c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3" t="str">
        <f>IF($A105&gt;='FG1125way_Regular Symbol(2wild)'!D$16,"",IF(B105=0,"",IF(OR(B105=$BW$1,B106=$BW$1,B107=$BW$1,B105=$CD$1,B106=$CD$1,B107=$CD$1),0,1)))</f>
        <v/>
      </c>
      <c r="CD105" s="3" t="str">
        <f>IF($A105&gt;='FG1125way_Regular Symbol(2wild)'!E$16,"",IF(C105=0,"",IF(OR(C105=$BW$1,C106=$BW$1,C107=$BW$1,C105=$CD$1,C106=$CD$1,C107=$CD$1),0,1)))</f>
        <v/>
      </c>
      <c r="CE105" s="3" t="str">
        <f>IF($A105&gt;='FG1125way_Regular Symbol(2wild)'!F$16,"",IF(D105=0,"",IF(OR(D105=$BW$1,D106=$BW$1,D107=$BW$1,D105=$CD$1,D106=$CD$1,D107=$CD$1,D108=$BW$1,D108=$CD$1,D109=$BW$1,D109=$CD$1),0,1)))</f>
        <v/>
      </c>
      <c r="CF105" s="3" t="str">
        <f>IF($A105&gt;='FG1125way_Regular Symbol(2wild)'!G$16,"",IF(E105=0,"",IF(OR(E105=$BW$1,E106=$BW$1,E107=$BW$1,E105=$CD$1,E106=$CD$1,E107=$CD$1,E108=$BW$1,E108=$CD$1,E109=$BW$1,E109=$CD$1),0,1)))</f>
        <v/>
      </c>
      <c r="CG105" s="3" t="str">
        <f>IF($A105&gt;='FG1125way_Regular Symbol(2wild)'!H$16,"",IF(F105=0,"",IF(OR(F105=$BW$1,F106=$BW$1,F107=$BW$1,F105=$CD$1,F106=$CD$1,F107=$CD$1,F108=$BW$1,F108=$CD$1,F109=$BW$1,F109=$CD$1),0,1)))</f>
        <v/>
      </c>
      <c r="CH105" s="6"/>
      <c r="CI105" s="3" t="str">
        <f>IF($A105&gt;='FG1125way_Regular Symbol(2wild)'!D$16,"",IF(B105=0,"",IF(OR(B105=$BW$1,B106=$BW$1,B107=$BW$1,B105=$CJ$1,B106=$CJ$1,B107=$CJ$1),0,1)))</f>
        <v/>
      </c>
      <c r="CJ105" s="3" t="str">
        <f>IF($A105&gt;='FG1125way_Regular Symbol(2wild)'!E$16,"",IF(C105=0,"",IF(OR(C105=$BW$1,C106=$BW$1,C107=$BW$1,C105=$CJ$1,C106=$CJ$1,C107=$CJ$1),0,1)))</f>
        <v/>
      </c>
      <c r="CK105" s="3" t="str">
        <f>IF($A105&gt;='FG1125way_Regular Symbol(2wild)'!F$16,"",IF(D105=0,"",IF(OR(D105=$BW$1,D106=$BW$1,D107=$BW$1,D105=$CJ$1,D106=$CJ$1,D107=$CJ$1,D108=$BW$1,D108=$CJ$1,D109=$BW$1,D109=$CJ$1),0,1)))</f>
        <v/>
      </c>
      <c r="CL105" s="3" t="str">
        <f>IF($A105&gt;='FG1125way_Regular Symbol(2wild)'!G$16,"",IF(E105=0,"",IF(OR(E105=$BW$1,E106=$BW$1,E107=$BW$1,E105=$CJ$1,E106=$CJ$1,E107=$CJ$1,E108=$BW$1,E108=$CJ$1,E109=$BW$1,E109=$CJ$1),0,1)))</f>
        <v/>
      </c>
      <c r="CM105" s="3" t="str">
        <f>IF($A105&gt;='FG1125way_Regular Symbol(2wild)'!H$16,"",IF(F105=0,"",IF(OR(F105=$BW$1,F106=$BW$1,F107=$BW$1,F105=$CJ$1,F106=$CJ$1,F107=$CJ$1,F108=$BW$1,F108=$CJ$1,F109=$BW$1,F109=$CJ$1),0,1)))</f>
        <v/>
      </c>
      <c r="CN105" s="6"/>
      <c r="CO105" s="3" t="str">
        <f>IF($A105&gt;='FG1125way_Regular Symbol(2wild)'!D$16,"",IF(B105=0,"",IF(OR(B105=$BW$1,B106=$BW$1,B107=$BW$1,B105=$CP$1,B106=$CP$1,B107=$CP$1),0,1)))</f>
        <v/>
      </c>
      <c r="CP105" s="3" t="str">
        <f>IF($A105&gt;='FG1125way_Regular Symbol(2wild)'!E$16,"",IF(C105=0,"",IF(OR(C105=$BW$1,C106=$BW$1,C107=$BW$1,C105=$CP$1,C106=$CP$1,C107=$CP$1),0,1)))</f>
        <v/>
      </c>
      <c r="CQ105" s="3" t="str">
        <f>IF($A105&gt;='FG1125way_Regular Symbol(2wild)'!F$16,"",IF(D105=0,"",IF(OR(D105=$BW$1,D106=$BW$1,D107=$BW$1,D105=$CP$1,D106=$CP$1,D107=$CP$1,D108=$BW$1,D108=$CP$1,D109=$BW$1,D109=$CP$1),0,1)))</f>
        <v/>
      </c>
      <c r="CR105" s="3" t="str">
        <f>IF($A105&gt;='FG1125way_Regular Symbol(2wild)'!G$16,"",IF(E105=0,"",IF(OR(E105=$BW$1,E106=$BW$1,E107=$BW$1,E105=$CP$1,E106=$CP$1,E107=$CP$1,E108=$BW$1,E108=$CP$1,E109=$BW$1,E109=$CP$1),0,1)))</f>
        <v/>
      </c>
      <c r="CS105" s="3" t="str">
        <f>IF($A105&gt;='FG1125way_Regular Symbol(2wild)'!H$16,"",IF(F105=0,"",IF(OR(F105=$BW$1,F106=$BW$1,F107=$BW$1,F105=$CP$1,F106=$CP$1,F107=$CP$1,F108=$BW$1,F108=$CP$1,F109=$BW$1,F109=$CP$1),0,1)))</f>
        <v/>
      </c>
      <c r="CT105" s="6"/>
      <c r="CU105" s="3" t="str">
        <f>IF($A105&gt;='FG1125way_Regular Symbol(2wild)'!D$16,"",IF(B105=0,"",IF(OR(B105=$BW$1,B106=$BW$1,B107=$BW$1,B105=$CV$1,B106=$CV$1,B107=$CV$1),0,1)))</f>
        <v/>
      </c>
      <c r="CV105" s="3" t="str">
        <f>IF($A105&gt;='FG1125way_Regular Symbol(2wild)'!E$16,"",IF(C105=0,"",IF(OR(C105=$BW$1,C106=$BW$1,C107=$BW$1,C105=$CV$1,C106=$CV$1,C107=$CV$1),0,1)))</f>
        <v/>
      </c>
      <c r="CW105" s="3" t="str">
        <f>IF($A105&gt;='FG1125way_Regular Symbol(2wild)'!F$16,"",IF(D105=0,"",IF(OR(D105=$BW$1,D106=$BW$1,D107=$BW$1,D105=$CV$1,D106=$CV$1,D107=$CV$1,D108=$BW$1,D108=$CV$1,D109=$BW$1,D109=$CV$1),0,1)))</f>
        <v/>
      </c>
      <c r="CX105" s="3" t="str">
        <f>IF($A105&gt;='FG1125way_Regular Symbol(2wild)'!G$16,"",IF(E105=0,"",IF(OR(E105=$BW$1,E106=$BW$1,E107=$BW$1,E105=$CV$1,E106=$CV$1,E107=$CV$1,E108=$BW$1,E108=$CV$1,E109=$BW$1,E109=$CV$1),0,1)))</f>
        <v/>
      </c>
      <c r="CY105" s="3" t="str">
        <f>IF($A105&gt;='FG1125way_Regular Symbol(2wild)'!H$16,"",IF(F105=0,"",IF(OR(F105=$BW$1,F106=$BW$1,F107=$BW$1,F105=$CV$1,F106=$CV$1,F107=$CV$1,F108=$BW$1,F108=$CV$1,F109=$BW$1,F109=$CV$1),0,1)))</f>
        <v/>
      </c>
    </row>
    <row r="106" spans="1:103">
      <c r="AS106" s="344" t="str">
        <f>IF($A106&gt;='FG1125way_Regular Symbol(2wild)'!D$16,"",IF(B106=0,"",IF(OR(B106=$AM$1,B106=$AT$1,B107=$AM$1,B107=$AT$1,B108=$AM$1,B108=$AT$1),0,1)))</f>
        <v/>
      </c>
      <c r="AT106" s="344" t="str">
        <f>IF($A106&gt;='FG1125way_Regular Symbol(2wild)'!E$16,"",IF(C106=0,"",IF(OR(C106=$AM$1,C106=$AT$1,C107=$AM$1,C107=$AT$1,C108=$AM$1,C108=$AT$1),0,1)))</f>
        <v/>
      </c>
      <c r="AU106" s="3" t="str">
        <f>IF($A106&gt;='FG1125way_Regular Symbol(2wild)'!F$16,"",IF(D106=0,"",IF(OR(D106=$AM$1,D106=$AT$1,D107=$AM$1,D107=$AT$1,D108=$AM$1,D108=$AT$1,D109=$AM$1,D109=$AT$1,D110=$AM$1,D110=$AT$1),0,1)))</f>
        <v/>
      </c>
      <c r="AV106" s="3" t="str">
        <f>IF($A106&gt;='FG1125way_Regular Symbol(2wild)'!G$16,"",IF(E106=0,"",IF(OR(E106=$AM$1,E106=$AT$1,E107=$AM$1,E107=$AT$1,E108=$AM$1,E108=$AT$1,E109=$AM$1,E109=$AT$1,E110=$AM$1,E110=$AT$1),0,1)))</f>
        <v/>
      </c>
      <c r="AW106" s="3" t="str">
        <f>IF($A106&gt;='FG1125way_Regular Symbol(2wild)'!H$16,"",IF(F106=0,"",IF(OR(F106=$AM$1,F106=$AT$1,F107=$AM$1,F107=$AT$1,F108=$AM$1,F108=$AT$1,F109=$AM$1,F109=$AT$1,F110=$AM$1,F110=$AT$1),0,1)))</f>
        <v/>
      </c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3" t="str">
        <f>IF($A106&gt;='FG1125way_Regular Symbol(2wild)'!D$16,"",IF(B106=0,"",IF(OR(B106=$BW$1,B107=$BW$1,B108=$BW$1,B106=$CD$1,B107=$CD$1,B108=$CD$1),0,1)))</f>
        <v/>
      </c>
      <c r="CD106" s="3" t="str">
        <f>IF($A106&gt;='FG1125way_Regular Symbol(2wild)'!E$16,"",IF(C106=0,"",IF(OR(C106=$BW$1,C107=$BW$1,C108=$BW$1,C106=$CD$1,C107=$CD$1,C108=$CD$1),0,1)))</f>
        <v/>
      </c>
      <c r="CE106" s="3" t="str">
        <f>IF($A106&gt;='FG1125way_Regular Symbol(2wild)'!F$16,"",IF(D106=0,"",IF(OR(D106=$BW$1,D107=$BW$1,D108=$BW$1,D106=$CD$1,D107=$CD$1,D108=$CD$1,D109=$BW$1,D109=$CD$1,D110=$BW$1,D110=$CD$1),0,1)))</f>
        <v/>
      </c>
      <c r="CF106" s="3" t="str">
        <f>IF($A106&gt;='FG1125way_Regular Symbol(2wild)'!G$16,"",IF(E106=0,"",IF(OR(E106=$BW$1,E107=$BW$1,E108=$BW$1,E106=$CD$1,E107=$CD$1,E108=$CD$1,E109=$BW$1,E109=$CD$1,E110=$BW$1,E110=$CD$1),0,1)))</f>
        <v/>
      </c>
      <c r="CG106" s="3" t="str">
        <f>IF($A106&gt;='FG1125way_Regular Symbol(2wild)'!H$16,"",IF(F106=0,"",IF(OR(F106=$BW$1,F107=$BW$1,F108=$BW$1,F106=$CD$1,F107=$CD$1,F108=$CD$1,F109=$BW$1,F109=$CD$1,F110=$BW$1,F110=$CD$1),0,1)))</f>
        <v/>
      </c>
      <c r="CH106" s="6"/>
      <c r="CI106" s="3" t="str">
        <f>IF($A106&gt;='FG1125way_Regular Symbol(2wild)'!D$16,"",IF(B106=0,"",IF(OR(B106=$BW$1,B107=$BW$1,B108=$BW$1,B106=$CJ$1,B107=$CJ$1,B108=$CJ$1),0,1)))</f>
        <v/>
      </c>
      <c r="CJ106" s="3" t="str">
        <f>IF($A106&gt;='FG1125way_Regular Symbol(2wild)'!E$16,"",IF(C106=0,"",IF(OR(C106=$BW$1,C107=$BW$1,C108=$BW$1,C106=$CJ$1,C107=$CJ$1,C108=$CJ$1),0,1)))</f>
        <v/>
      </c>
      <c r="CK106" s="3" t="str">
        <f>IF($A106&gt;='FG1125way_Regular Symbol(2wild)'!F$16,"",IF(D106=0,"",IF(OR(D106=$BW$1,D107=$BW$1,D108=$BW$1,D106=$CJ$1,D107=$CJ$1,D108=$CJ$1,D109=$BW$1,D109=$CJ$1,D110=$BW$1,D110=$CJ$1),0,1)))</f>
        <v/>
      </c>
      <c r="CL106" s="3" t="str">
        <f>IF($A106&gt;='FG1125way_Regular Symbol(2wild)'!G$16,"",IF(E106=0,"",IF(OR(E106=$BW$1,E107=$BW$1,E108=$BW$1,E106=$CJ$1,E107=$CJ$1,E108=$CJ$1,E109=$BW$1,E109=$CJ$1,E110=$BW$1,E110=$CJ$1),0,1)))</f>
        <v/>
      </c>
      <c r="CM106" s="3" t="str">
        <f>IF($A106&gt;='FG1125way_Regular Symbol(2wild)'!H$16,"",IF(F106=0,"",IF(OR(F106=$BW$1,F107=$BW$1,F108=$BW$1,F106=$CJ$1,F107=$CJ$1,F108=$CJ$1,F109=$BW$1,F109=$CJ$1,F110=$BW$1,F110=$CJ$1),0,1)))</f>
        <v/>
      </c>
      <c r="CN106" s="6"/>
      <c r="CO106" s="3" t="str">
        <f>IF($A106&gt;='FG1125way_Regular Symbol(2wild)'!D$16,"",IF(B106=0,"",IF(OR(B106=$BW$1,B107=$BW$1,B108=$BW$1,B106=$CP$1,B107=$CP$1,B108=$CP$1),0,1)))</f>
        <v/>
      </c>
      <c r="CP106" s="3" t="str">
        <f>IF($A106&gt;='FG1125way_Regular Symbol(2wild)'!E$16,"",IF(C106=0,"",IF(OR(C106=$BW$1,C107=$BW$1,C108=$BW$1,C106=$CP$1,C107=$CP$1,C108=$CP$1),0,1)))</f>
        <v/>
      </c>
      <c r="CQ106" s="3" t="str">
        <f>IF($A106&gt;='FG1125way_Regular Symbol(2wild)'!F$16,"",IF(D106=0,"",IF(OR(D106=$BW$1,D107=$BW$1,D108=$BW$1,D106=$CP$1,D107=$CP$1,D108=$CP$1,D109=$BW$1,D109=$CP$1,D110=$BW$1,D110=$CP$1),0,1)))</f>
        <v/>
      </c>
      <c r="CR106" s="3" t="str">
        <f>IF($A106&gt;='FG1125way_Regular Symbol(2wild)'!G$16,"",IF(E106=0,"",IF(OR(E106=$BW$1,E107=$BW$1,E108=$BW$1,E106=$CP$1,E107=$CP$1,E108=$CP$1,E109=$BW$1,E109=$CP$1,E110=$BW$1,E110=$CP$1),0,1)))</f>
        <v/>
      </c>
      <c r="CS106" s="3" t="str">
        <f>IF($A106&gt;='FG1125way_Regular Symbol(2wild)'!H$16,"",IF(F106=0,"",IF(OR(F106=$BW$1,F107=$BW$1,F108=$BW$1,F106=$CP$1,F107=$CP$1,F108=$CP$1,F109=$BW$1,F109=$CP$1,F110=$BW$1,F110=$CP$1),0,1)))</f>
        <v/>
      </c>
      <c r="CT106" s="6"/>
      <c r="CU106" s="3" t="str">
        <f>IF($A106&gt;='FG1125way_Regular Symbol(2wild)'!D$16,"",IF(B106=0,"",IF(OR(B106=$BW$1,B107=$BW$1,B108=$BW$1,B106=$CV$1,B107=$CV$1,B108=$CV$1),0,1)))</f>
        <v/>
      </c>
      <c r="CV106" s="3" t="str">
        <f>IF($A106&gt;='FG1125way_Regular Symbol(2wild)'!E$16,"",IF(C106=0,"",IF(OR(C106=$BW$1,C107=$BW$1,C108=$BW$1,C106=$CV$1,C107=$CV$1,C108=$CV$1),0,1)))</f>
        <v/>
      </c>
      <c r="CW106" s="3" t="str">
        <f>IF($A106&gt;='FG1125way_Regular Symbol(2wild)'!F$16,"",IF(D106=0,"",IF(OR(D106=$BW$1,D107=$BW$1,D108=$BW$1,D106=$CV$1,D107=$CV$1,D108=$CV$1,D109=$BW$1,D109=$CV$1,D110=$BW$1,D110=$CV$1),0,1)))</f>
        <v/>
      </c>
      <c r="CX106" s="3" t="str">
        <f>IF($A106&gt;='FG1125way_Regular Symbol(2wild)'!G$16,"",IF(E106=0,"",IF(OR(E106=$BW$1,E107=$BW$1,E108=$BW$1,E106=$CV$1,E107=$CV$1,E108=$CV$1,E109=$BW$1,E109=$CV$1,E110=$BW$1,E110=$CV$1),0,1)))</f>
        <v/>
      </c>
      <c r="CY106" s="3" t="str">
        <f>IF($A106&gt;='FG1125way_Regular Symbol(2wild)'!H$16,"",IF(F106=0,"",IF(OR(F106=$BW$1,F107=$BW$1,F108=$BW$1,F106=$CV$1,F107=$CV$1,F108=$CV$1,F109=$BW$1,F109=$CV$1,F110=$BW$1,F110=$CV$1),0,1)))</f>
        <v/>
      </c>
    </row>
    <row r="107" spans="1:103">
      <c r="AS107" s="344" t="str">
        <f>IF($A107&gt;='FG1125way_Regular Symbol(2wild)'!D$16,"",IF(B107=0,"",IF(OR(B107=$AM$1,B107=$AT$1,B108=$AM$1,B108=$AT$1,B109=$AM$1,B109=$AT$1),0,1)))</f>
        <v/>
      </c>
      <c r="AT107" s="344" t="str">
        <f>IF($A107&gt;='FG1125way_Regular Symbol(2wild)'!E$16,"",IF(C107=0,"",IF(OR(C107=$AM$1,C107=$AT$1,C108=$AM$1,C108=$AT$1,C109=$AM$1,C109=$AT$1),0,1)))</f>
        <v/>
      </c>
      <c r="AU107" s="3" t="str">
        <f>IF($A107&gt;='FG1125way_Regular Symbol(2wild)'!F$16,"",IF(D107=0,"",IF(OR(D107=$AM$1,D107=$AT$1,D108=$AM$1,D108=$AT$1,D109=$AM$1,D109=$AT$1,D110=$AM$1,D110=$AT$1,D111=$AM$1,D111=$AT$1),0,1)))</f>
        <v/>
      </c>
      <c r="AV107" s="3" t="str">
        <f>IF($A107&gt;='FG1125way_Regular Symbol(2wild)'!G$16,"",IF(E107=0,"",IF(OR(E107=$AM$1,E107=$AT$1,E108=$AM$1,E108=$AT$1,E109=$AM$1,E109=$AT$1,E110=$AM$1,E110=$AT$1,E111=$AM$1,E111=$AT$1),0,1)))</f>
        <v/>
      </c>
      <c r="AW107" s="3" t="str">
        <f>IF($A107&gt;='FG1125way_Regular Symbol(2wild)'!H$16,"",IF(F107=0,"",IF(OR(F107=$AM$1,F107=$AT$1,F108=$AM$1,F108=$AT$1,F109=$AM$1,F109=$AT$1,F110=$AM$1,F110=$AT$1,F111=$AM$1,F111=$AT$1),0,1)))</f>
        <v/>
      </c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3" t="str">
        <f>IF($A107&gt;='FG1125way_Regular Symbol(2wild)'!D$16,"",IF(B107=0,"",IF(OR(B107=$BW$1,B108=$BW$1,B109=$BW$1,B107=$CD$1,B108=$CD$1,B109=$CD$1),0,1)))</f>
        <v/>
      </c>
      <c r="CD107" s="3" t="str">
        <f>IF($A107&gt;='FG1125way_Regular Symbol(2wild)'!E$16,"",IF(C107=0,"",IF(OR(C107=$BW$1,C108=$BW$1,C109=$BW$1,C107=$CD$1,C108=$CD$1,C109=$CD$1),0,1)))</f>
        <v/>
      </c>
      <c r="CE107" s="3" t="str">
        <f>IF($A107&gt;='FG1125way_Regular Symbol(2wild)'!F$16,"",IF(D107=0,"",IF(OR(D107=$BW$1,D108=$BW$1,D109=$BW$1,D107=$CD$1,D108=$CD$1,D109=$CD$1,D110=$BW$1,D110=$CD$1,D111=$BW$1,D111=$CD$1),0,1)))</f>
        <v/>
      </c>
      <c r="CF107" s="3" t="str">
        <f>IF($A107&gt;='FG1125way_Regular Symbol(2wild)'!G$16,"",IF(E107=0,"",IF(OR(E107=$BW$1,E108=$BW$1,E109=$BW$1,E107=$CD$1,E108=$CD$1,E109=$CD$1,E110=$BW$1,E110=$CD$1,E111=$BW$1,E111=$CD$1),0,1)))</f>
        <v/>
      </c>
      <c r="CG107" s="3" t="str">
        <f>IF($A107&gt;='FG1125way_Regular Symbol(2wild)'!H$16,"",IF(F107=0,"",IF(OR(F107=$BW$1,F108=$BW$1,F109=$BW$1,F107=$CD$1,F108=$CD$1,F109=$CD$1,F110=$BW$1,F110=$CD$1,F111=$BW$1,F111=$CD$1),0,1)))</f>
        <v/>
      </c>
      <c r="CH107" s="6"/>
      <c r="CI107" s="6"/>
      <c r="CJ107" s="6"/>
      <c r="CK107" s="6"/>
      <c r="CL107" s="6"/>
      <c r="CM107" s="6"/>
      <c r="CN107" s="6"/>
      <c r="CO107" s="3" t="str">
        <f>IF($A107&gt;='FG1125way_Regular Symbol(2wild)'!D$16,"",IF(B107=0,"",IF(OR(B107=$BW$1,B108=$BW$1,B109=$BW$1,B107=$CP$1,B108=$CP$1,B109=$CP$1),0,1)))</f>
        <v/>
      </c>
      <c r="CP107" s="3" t="str">
        <f>IF($A107&gt;='FG1125way_Regular Symbol(2wild)'!E$16,"",IF(C107=0,"",IF(OR(C107=$BW$1,C108=$BW$1,C109=$BW$1,C107=$CP$1,C108=$CP$1,C109=$CP$1),0,1)))</f>
        <v/>
      </c>
      <c r="CQ107" s="3" t="str">
        <f>IF($A107&gt;='FG1125way_Regular Symbol(2wild)'!F$16,"",IF(D107=0,"",IF(OR(D107=$BW$1,D108=$BW$1,D109=$BW$1,D107=$CP$1,D108=$CP$1,D109=$CP$1,D110=$BW$1,D110=$CP$1,D111=$BW$1,D111=$CP$1),0,1)))</f>
        <v/>
      </c>
      <c r="CR107" s="3" t="str">
        <f>IF($A107&gt;='FG1125way_Regular Symbol(2wild)'!G$16,"",IF(E107=0,"",IF(OR(E107=$BW$1,E108=$BW$1,E109=$BW$1,E107=$CP$1,E108=$CP$1,E109=$CP$1,E110=$BW$1,E110=$CP$1,E111=$BW$1,E111=$CP$1),0,1)))</f>
        <v/>
      </c>
      <c r="CS107" s="3" t="str">
        <f>IF($A107&gt;='FG1125way_Regular Symbol(2wild)'!H$16,"",IF(F107=0,"",IF(OR(F107=$BW$1,F108=$BW$1,F109=$BW$1,F107=$CP$1,F108=$CP$1,F109=$CP$1,F110=$BW$1,F110=$CP$1,F111=$BW$1,F111=$CP$1),0,1)))</f>
        <v/>
      </c>
      <c r="CT107" s="6"/>
      <c r="CU107" s="3" t="str">
        <f>IF($A107&gt;='FG1125way_Regular Symbol(2wild)'!D$16,"",IF(B107=0,"",IF(OR(B107=$BW$1,B108=$BW$1,B109=$BW$1,B107=$CV$1,B108=$CV$1,B109=$CV$1),0,1)))</f>
        <v/>
      </c>
      <c r="CV107" s="3" t="str">
        <f>IF($A107&gt;='FG1125way_Regular Symbol(2wild)'!E$16,"",IF(C107=0,"",IF(OR(C107=$BW$1,C108=$BW$1,C109=$BW$1,C107=$CV$1,C108=$CV$1,C109=$CV$1),0,1)))</f>
        <v/>
      </c>
      <c r="CW107" s="3" t="str">
        <f>IF($A107&gt;='FG1125way_Regular Symbol(2wild)'!F$16,"",IF(D107=0,"",IF(OR(D107=$BW$1,D108=$BW$1,D109=$BW$1,D107=$CV$1,D108=$CV$1,D109=$CV$1,D110=$BW$1,D110=$CV$1,D111=$BW$1,D111=$CV$1),0,1)))</f>
        <v/>
      </c>
      <c r="CX107" s="3" t="str">
        <f>IF($A107&gt;='FG1125way_Regular Symbol(2wild)'!G$16,"",IF(E107=0,"",IF(OR(E107=$BW$1,E108=$BW$1,E109=$BW$1,E107=$CV$1,E108=$CV$1,E109=$CV$1,E110=$BW$1,E110=$CV$1,E111=$BW$1,E111=$CV$1),0,1)))</f>
        <v/>
      </c>
      <c r="CY107" s="3" t="str">
        <f>IF($A107&gt;='FG1125way_Regular Symbol(2wild)'!H$16,"",IF(F107=0,"",IF(OR(F107=$BW$1,F108=$BW$1,F109=$BW$1,F107=$CV$1,F108=$CV$1,F109=$CV$1,F110=$BW$1,F110=$CV$1,F111=$BW$1,F111=$CV$1),0,1)))</f>
        <v/>
      </c>
    </row>
    <row r="108" spans="1:103">
      <c r="AS108" s="344" t="str">
        <f>IF($A108&gt;='FG1125way_Regular Symbol(2wild)'!D$16,"",IF(B108=0,"",IF(OR(B108=$AM$1,B108=$AT$1,B109=$AM$1,B109=$AT$1,B110=$AM$1,B110=$AT$1),0,1)))</f>
        <v/>
      </c>
      <c r="AT108" s="344" t="str">
        <f>IF($A108&gt;='FG1125way_Regular Symbol(2wild)'!E$16,"",IF(C108=0,"",IF(OR(C108=$AM$1,C108=$AT$1,C109=$AM$1,C109=$AT$1,C110=$AM$1,C110=$AT$1),0,1)))</f>
        <v/>
      </c>
      <c r="AU108" s="3" t="str">
        <f>IF($A108&gt;='FG1125way_Regular Symbol(2wild)'!F$16,"",IF(D108=0,"",IF(OR(D108=$AM$1,D108=$AT$1,D109=$AM$1,D109=$AT$1,D110=$AM$1,D110=$AT$1,D111=$AM$1,D111=$AT$1,D112=$AM$1,D112=$AT$1),0,1)))</f>
        <v/>
      </c>
      <c r="AV108" s="3" t="str">
        <f>IF($A108&gt;='FG1125way_Regular Symbol(2wild)'!G$16,"",IF(E108=0,"",IF(OR(E108=$AM$1,E108=$AT$1,E109=$AM$1,E109=$AT$1,E110=$AM$1,E110=$AT$1,E111=$AM$1,E111=$AT$1,E112=$AM$1,E112=$AT$1),0,1)))</f>
        <v/>
      </c>
      <c r="AW108" s="3" t="str">
        <f>IF($A108&gt;='FG1125way_Regular Symbol(2wild)'!H$16,"",IF(F108=0,"",IF(OR(F108=$AM$1,F108=$AT$1,F109=$AM$1,F109=$AT$1,F110=$AM$1,F110=$AT$1,F111=$AM$1,F111=$AT$1,F112=$AM$1,F112=$AT$1),0,1)))</f>
        <v/>
      </c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3" t="str">
        <f>IF($A108&gt;='FG1125way_Regular Symbol(2wild)'!D$16,"",IF(B108=0,"",IF(OR(B108=$BW$1,B109=$BW$1,B110=$BW$1,B108=$CP$1,B109=$CP$1,B110=$CP$1),0,1)))</f>
        <v/>
      </c>
      <c r="CP108" s="3" t="str">
        <f>IF($A108&gt;='FG1125way_Regular Symbol(2wild)'!E$16,"",IF(C108=0,"",IF(OR(C108=$BW$1,C109=$BW$1,C110=$BW$1,C108=$CP$1,C109=$CP$1,C110=$CP$1),0,1)))</f>
        <v/>
      </c>
      <c r="CQ108" s="3" t="str">
        <f>IF($A108&gt;='FG1125way_Regular Symbol(2wild)'!F$16,"",IF(D108=0,"",IF(OR(D108=$BW$1,D109=$BW$1,D110=$BW$1,D108=$CP$1,D109=$CP$1,D110=$CP$1,D111=$BW$1,D111=$CP$1,D112=$BW$1,D112=$CP$1),0,1)))</f>
        <v/>
      </c>
      <c r="CR108" s="3" t="str">
        <f>IF($A108&gt;='FG1125way_Regular Symbol(2wild)'!G$16,"",IF(E108=0,"",IF(OR(E108=$BW$1,E109=$BW$1,E110=$BW$1,E108=$CP$1,E109=$CP$1,E110=$CP$1,E111=$BW$1,E111=$CP$1,E112=$BW$1,E112=$CP$1),0,1)))</f>
        <v/>
      </c>
      <c r="CS108" s="3" t="str">
        <f>IF($A108&gt;='FG1125way_Regular Symbol(2wild)'!H$16,"",IF(F108=0,"",IF(OR(F108=$BW$1,F109=$BW$1,F110=$BW$1,F108=$CP$1,F109=$CP$1,F110=$CP$1,F111=$BW$1,F111=$CP$1,F112=$BW$1,F112=$CP$1),0,1)))</f>
        <v/>
      </c>
      <c r="CT108" s="6"/>
      <c r="CU108" s="3" t="str">
        <f>IF($A108&gt;='FG1125way_Regular Symbol(2wild)'!D$16,"",IF(B108=0,"",IF(OR(B108=$BW$1,B109=$BW$1,B110=$BW$1,B108=$CV$1,B109=$CV$1,B110=$CV$1),0,1)))</f>
        <v/>
      </c>
      <c r="CV108" s="3" t="str">
        <f>IF($A108&gt;='FG1125way_Regular Symbol(2wild)'!E$16,"",IF(C108=0,"",IF(OR(C108=$BW$1,C109=$BW$1,C110=$BW$1,C108=$CV$1,C109=$CV$1,C110=$CV$1),0,1)))</f>
        <v/>
      </c>
      <c r="CW108" s="3" t="str">
        <f>IF($A108&gt;='FG1125way_Regular Symbol(2wild)'!F$16,"",IF(D108=0,"",IF(OR(D108=$BW$1,D109=$BW$1,D110=$BW$1,D108=$CV$1,D109=$CV$1,D110=$CV$1,D111=$BW$1,D111=$CV$1,D112=$BW$1,D112=$CV$1),0,1)))</f>
        <v/>
      </c>
      <c r="CX108" s="3" t="str">
        <f>IF($A108&gt;='FG1125way_Regular Symbol(2wild)'!G$16,"",IF(E108=0,"",IF(OR(E108=$BW$1,E109=$BW$1,E110=$BW$1,E108=$CV$1,E109=$CV$1,E110=$CV$1,E111=$BW$1,E111=$CV$1,E112=$BW$1,E112=$CV$1),0,1)))</f>
        <v/>
      </c>
      <c r="CY108" s="3" t="str">
        <f>IF($A108&gt;='FG1125way_Regular Symbol(2wild)'!H$16,"",IF(F108=0,"",IF(OR(F108=$BW$1,F109=$BW$1,F110=$BW$1,F108=$CV$1,F109=$CV$1,F110=$CV$1,F111=$BW$1,F111=$CV$1,F112=$BW$1,F112=$CV$1),0,1)))</f>
        <v/>
      </c>
    </row>
    <row r="109" spans="1:103"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3" t="str">
        <f>IF($A109&gt;='FG1125way_Regular Symbol(2wild)'!D$16,"",IF(B109=0,"",IF(OR(B109=$BW$1,B110=$BW$1,B111=$BW$1,B109=$CV$1,B110=$CV$1,B111=$CV$1),0,1)))</f>
        <v/>
      </c>
      <c r="CV109" s="3" t="str">
        <f>IF($A109&gt;='FG1125way_Regular Symbol(2wild)'!E$16,"",IF(C109=0,"",IF(OR(C109=$BW$1,C110=$BW$1,C111=$BW$1,C109=$CV$1,C110=$CV$1,C111=$CV$1),0,1)))</f>
        <v/>
      </c>
      <c r="CW109" s="3" t="str">
        <f>IF($A109&gt;='FG1125way_Regular Symbol(2wild)'!F$16,"",IF(D109=0,"",IF(OR(D109=$BW$1,D110=$BW$1,D111=$BW$1,D109=$CV$1,D110=$CV$1,D111=$CV$1,D112=$BW$1,D112=$CV$1,D113=$BW$1,D113=$CV$1),0,1)))</f>
        <v/>
      </c>
      <c r="CX109" s="3" t="str">
        <f>IF($A109&gt;='FG1125way_Regular Symbol(2wild)'!G$16,"",IF(E109=0,"",IF(OR(E109=$BW$1,E110=$BW$1,E111=$BW$1,E109=$CV$1,E110=$CV$1,E111=$CV$1,E112=$BW$1,E112=$CV$1,E113=$BW$1,E113=$CV$1),0,1)))</f>
        <v/>
      </c>
      <c r="CY109" s="3" t="str">
        <f>IF($A109&gt;='FG1125way_Regular Symbol(2wild)'!H$16,"",IF(F109=0,"",IF(OR(F109=$BW$1,F110=$BW$1,F111=$BW$1,F109=$CV$1,F110=$CV$1,F111=$CV$1,F112=$BW$1,F112=$CV$1,F113=$BW$1,F113=$CV$1),0,1)))</f>
        <v/>
      </c>
    </row>
  </sheetData>
  <phoneticPr fontId="1" type="noConversion"/>
  <conditionalFormatting sqref="O3:S3">
    <cfRule type="cellIs" dxfId="391" priority="225" operator="equal">
      <formula>"S2"</formula>
    </cfRule>
    <cfRule type="cellIs" dxfId="390" priority="226" operator="equal">
      <formula>"WW"</formula>
    </cfRule>
    <cfRule type="cellIs" dxfId="389" priority="227" operator="equal">
      <formula>"S1"</formula>
    </cfRule>
    <cfRule type="cellIs" dxfId="388" priority="228" operator="equal">
      <formula>"M5"</formula>
    </cfRule>
    <cfRule type="cellIs" dxfId="387" priority="229" operator="equal">
      <formula>"M4"</formula>
    </cfRule>
    <cfRule type="cellIs" dxfId="386" priority="230" operator="equal">
      <formula>"M3"</formula>
    </cfRule>
    <cfRule type="cellIs" dxfId="385" priority="231" operator="equal">
      <formula>"M2"</formula>
    </cfRule>
    <cfRule type="cellIs" dxfId="384" priority="232" operator="equal">
      <formula>"M1"</formula>
    </cfRule>
  </conditionalFormatting>
  <conditionalFormatting sqref="B89:F95 O3:S3">
    <cfRule type="cellIs" dxfId="383" priority="218" operator="equal">
      <formula>"M5"</formula>
    </cfRule>
    <cfRule type="cellIs" dxfId="382" priority="219" operator="equal">
      <formula>"M4"</formula>
    </cfRule>
    <cfRule type="cellIs" dxfId="381" priority="220" operator="equal">
      <formula>"M3"</formula>
    </cfRule>
    <cfRule type="cellIs" dxfId="380" priority="221" operator="equal">
      <formula>"M2"</formula>
    </cfRule>
    <cfRule type="cellIs" dxfId="379" priority="222" operator="equal">
      <formula>"M1"</formula>
    </cfRule>
    <cfRule type="cellIs" dxfId="378" priority="223" operator="equal">
      <formula>"WW"</formula>
    </cfRule>
    <cfRule type="cellIs" dxfId="377" priority="224" operator="equal">
      <formula>"S1"</formula>
    </cfRule>
  </conditionalFormatting>
  <conditionalFormatting sqref="AM3:AQ3">
    <cfRule type="cellIs" dxfId="376" priority="165" operator="equal">
      <formula>"S2"</formula>
    </cfRule>
    <cfRule type="cellIs" dxfId="375" priority="166" operator="equal">
      <formula>"WW"</formula>
    </cfRule>
    <cfRule type="cellIs" dxfId="374" priority="167" operator="equal">
      <formula>"S1"</formula>
    </cfRule>
    <cfRule type="cellIs" dxfId="373" priority="168" operator="equal">
      <formula>"M5"</formula>
    </cfRule>
    <cfRule type="cellIs" dxfId="372" priority="169" operator="equal">
      <formula>"M4"</formula>
    </cfRule>
    <cfRule type="cellIs" dxfId="371" priority="170" operator="equal">
      <formula>"M3"</formula>
    </cfRule>
    <cfRule type="cellIs" dxfId="370" priority="171" operator="equal">
      <formula>"M2"</formula>
    </cfRule>
    <cfRule type="cellIs" dxfId="369" priority="172" operator="equal">
      <formula>"M1"</formula>
    </cfRule>
  </conditionalFormatting>
  <conditionalFormatting sqref="AM3:AQ3">
    <cfRule type="cellIs" dxfId="368" priority="158" operator="equal">
      <formula>"M5"</formula>
    </cfRule>
    <cfRule type="cellIs" dxfId="367" priority="159" operator="equal">
      <formula>"M4"</formula>
    </cfRule>
    <cfRule type="cellIs" dxfId="366" priority="160" operator="equal">
      <formula>"M3"</formula>
    </cfRule>
    <cfRule type="cellIs" dxfId="365" priority="161" operator="equal">
      <formula>"M2"</formula>
    </cfRule>
    <cfRule type="cellIs" dxfId="364" priority="162" operator="equal">
      <formula>"M1"</formula>
    </cfRule>
    <cfRule type="cellIs" dxfId="363" priority="163" operator="equal">
      <formula>"WW"</formula>
    </cfRule>
    <cfRule type="cellIs" dxfId="362" priority="164" operator="equal">
      <formula>"S1"</formula>
    </cfRule>
  </conditionalFormatting>
  <conditionalFormatting sqref="BQ3:BU3">
    <cfRule type="cellIs" dxfId="361" priority="150" operator="equal">
      <formula>"S2"</formula>
    </cfRule>
    <cfRule type="cellIs" dxfId="360" priority="151" operator="equal">
      <formula>"WW"</formula>
    </cfRule>
    <cfRule type="cellIs" dxfId="359" priority="152" operator="equal">
      <formula>"S1"</formula>
    </cfRule>
    <cfRule type="cellIs" dxfId="358" priority="153" operator="equal">
      <formula>"M5"</formula>
    </cfRule>
    <cfRule type="cellIs" dxfId="357" priority="154" operator="equal">
      <formula>"M4"</formula>
    </cfRule>
    <cfRule type="cellIs" dxfId="356" priority="155" operator="equal">
      <formula>"M3"</formula>
    </cfRule>
    <cfRule type="cellIs" dxfId="355" priority="156" operator="equal">
      <formula>"M2"</formula>
    </cfRule>
    <cfRule type="cellIs" dxfId="354" priority="157" operator="equal">
      <formula>"M1"</formula>
    </cfRule>
  </conditionalFormatting>
  <conditionalFormatting sqref="BQ3:BU3">
    <cfRule type="cellIs" dxfId="353" priority="143" operator="equal">
      <formula>"M5"</formula>
    </cfRule>
    <cfRule type="cellIs" dxfId="352" priority="144" operator="equal">
      <formula>"M4"</formula>
    </cfRule>
    <cfRule type="cellIs" dxfId="351" priority="145" operator="equal">
      <formula>"M3"</formula>
    </cfRule>
    <cfRule type="cellIs" dxfId="350" priority="146" operator="equal">
      <formula>"M2"</formula>
    </cfRule>
    <cfRule type="cellIs" dxfId="349" priority="147" operator="equal">
      <formula>"M1"</formula>
    </cfRule>
    <cfRule type="cellIs" dxfId="348" priority="148" operator="equal">
      <formula>"WW"</formula>
    </cfRule>
    <cfRule type="cellIs" dxfId="347" priority="149" operator="equal">
      <formula>"S1"</formula>
    </cfRule>
  </conditionalFormatting>
  <conditionalFormatting sqref="BW3:CA3">
    <cfRule type="cellIs" dxfId="346" priority="135" operator="equal">
      <formula>"S2"</formula>
    </cfRule>
    <cfRule type="cellIs" dxfId="345" priority="136" operator="equal">
      <formula>"WW"</formula>
    </cfRule>
    <cfRule type="cellIs" dxfId="344" priority="137" operator="equal">
      <formula>"S1"</formula>
    </cfRule>
    <cfRule type="cellIs" dxfId="343" priority="138" operator="equal">
      <formula>"M5"</formula>
    </cfRule>
    <cfRule type="cellIs" dxfId="342" priority="139" operator="equal">
      <formula>"M4"</formula>
    </cfRule>
    <cfRule type="cellIs" dxfId="341" priority="140" operator="equal">
      <formula>"M3"</formula>
    </cfRule>
    <cfRule type="cellIs" dxfId="340" priority="141" operator="equal">
      <formula>"M2"</formula>
    </cfRule>
    <cfRule type="cellIs" dxfId="339" priority="142" operator="equal">
      <formula>"M1"</formula>
    </cfRule>
  </conditionalFormatting>
  <conditionalFormatting sqref="BW3:CA3">
    <cfRule type="cellIs" dxfId="338" priority="128" operator="equal">
      <formula>"M5"</formula>
    </cfRule>
    <cfRule type="cellIs" dxfId="337" priority="129" operator="equal">
      <formula>"M4"</formula>
    </cfRule>
    <cfRule type="cellIs" dxfId="336" priority="130" operator="equal">
      <formula>"M3"</formula>
    </cfRule>
    <cfRule type="cellIs" dxfId="335" priority="131" operator="equal">
      <formula>"M2"</formula>
    </cfRule>
    <cfRule type="cellIs" dxfId="334" priority="132" operator="equal">
      <formula>"M1"</formula>
    </cfRule>
    <cfRule type="cellIs" dxfId="333" priority="133" operator="equal">
      <formula>"WW"</formula>
    </cfRule>
    <cfRule type="cellIs" dxfId="332" priority="134" operator="equal">
      <formula>"S1"</formula>
    </cfRule>
  </conditionalFormatting>
  <conditionalFormatting sqref="U3:Y3">
    <cfRule type="cellIs" dxfId="331" priority="210" operator="equal">
      <formula>"S2"</formula>
    </cfRule>
    <cfRule type="cellIs" dxfId="330" priority="211" operator="equal">
      <formula>"WW"</formula>
    </cfRule>
    <cfRule type="cellIs" dxfId="329" priority="212" operator="equal">
      <formula>"S1"</formula>
    </cfRule>
    <cfRule type="cellIs" dxfId="328" priority="213" operator="equal">
      <formula>"M5"</formula>
    </cfRule>
    <cfRule type="cellIs" dxfId="327" priority="214" operator="equal">
      <formula>"M4"</formula>
    </cfRule>
    <cfRule type="cellIs" dxfId="326" priority="215" operator="equal">
      <formula>"M3"</formula>
    </cfRule>
    <cfRule type="cellIs" dxfId="325" priority="216" operator="equal">
      <formula>"M2"</formula>
    </cfRule>
    <cfRule type="cellIs" dxfId="324" priority="217" operator="equal">
      <formula>"M1"</formula>
    </cfRule>
  </conditionalFormatting>
  <conditionalFormatting sqref="U3:Y3">
    <cfRule type="cellIs" dxfId="323" priority="203" operator="equal">
      <formula>"M5"</formula>
    </cfRule>
    <cfRule type="cellIs" dxfId="322" priority="204" operator="equal">
      <formula>"M4"</formula>
    </cfRule>
    <cfRule type="cellIs" dxfId="321" priority="205" operator="equal">
      <formula>"M3"</formula>
    </cfRule>
    <cfRule type="cellIs" dxfId="320" priority="206" operator="equal">
      <formula>"M2"</formula>
    </cfRule>
    <cfRule type="cellIs" dxfId="319" priority="207" operator="equal">
      <formula>"M1"</formula>
    </cfRule>
    <cfRule type="cellIs" dxfId="318" priority="208" operator="equal">
      <formula>"WW"</formula>
    </cfRule>
    <cfRule type="cellIs" dxfId="317" priority="209" operator="equal">
      <formula>"S1"</formula>
    </cfRule>
  </conditionalFormatting>
  <conditionalFormatting sqref="AA3:AE3">
    <cfRule type="cellIs" dxfId="316" priority="195" operator="equal">
      <formula>"S2"</formula>
    </cfRule>
    <cfRule type="cellIs" dxfId="315" priority="196" operator="equal">
      <formula>"WW"</formula>
    </cfRule>
    <cfRule type="cellIs" dxfId="314" priority="197" operator="equal">
      <formula>"S1"</formula>
    </cfRule>
    <cfRule type="cellIs" dxfId="313" priority="198" operator="equal">
      <formula>"M5"</formula>
    </cfRule>
    <cfRule type="cellIs" dxfId="312" priority="199" operator="equal">
      <formula>"M4"</formula>
    </cfRule>
    <cfRule type="cellIs" dxfId="311" priority="200" operator="equal">
      <formula>"M3"</formula>
    </cfRule>
    <cfRule type="cellIs" dxfId="310" priority="201" operator="equal">
      <formula>"M2"</formula>
    </cfRule>
    <cfRule type="cellIs" dxfId="309" priority="202" operator="equal">
      <formula>"M1"</formula>
    </cfRule>
  </conditionalFormatting>
  <conditionalFormatting sqref="AA3:AE3">
    <cfRule type="cellIs" dxfId="308" priority="188" operator="equal">
      <formula>"M5"</formula>
    </cfRule>
    <cfRule type="cellIs" dxfId="307" priority="189" operator="equal">
      <formula>"M4"</formula>
    </cfRule>
    <cfRule type="cellIs" dxfId="306" priority="190" operator="equal">
      <formula>"M3"</formula>
    </cfRule>
    <cfRule type="cellIs" dxfId="305" priority="191" operator="equal">
      <formula>"M2"</formula>
    </cfRule>
    <cfRule type="cellIs" dxfId="304" priority="192" operator="equal">
      <formula>"M1"</formula>
    </cfRule>
    <cfRule type="cellIs" dxfId="303" priority="193" operator="equal">
      <formula>"WW"</formula>
    </cfRule>
    <cfRule type="cellIs" dxfId="302" priority="194" operator="equal">
      <formula>"S1"</formula>
    </cfRule>
  </conditionalFormatting>
  <conditionalFormatting sqref="AG3:AK3">
    <cfRule type="cellIs" dxfId="301" priority="180" operator="equal">
      <formula>"S2"</formula>
    </cfRule>
    <cfRule type="cellIs" dxfId="300" priority="181" operator="equal">
      <formula>"WW"</formula>
    </cfRule>
    <cfRule type="cellIs" dxfId="299" priority="182" operator="equal">
      <formula>"S1"</formula>
    </cfRule>
    <cfRule type="cellIs" dxfId="298" priority="183" operator="equal">
      <formula>"M5"</formula>
    </cfRule>
    <cfRule type="cellIs" dxfId="297" priority="184" operator="equal">
      <formula>"M4"</formula>
    </cfRule>
    <cfRule type="cellIs" dxfId="296" priority="185" operator="equal">
      <formula>"M3"</formula>
    </cfRule>
    <cfRule type="cellIs" dxfId="295" priority="186" operator="equal">
      <formula>"M2"</formula>
    </cfRule>
    <cfRule type="cellIs" dxfId="294" priority="187" operator="equal">
      <formula>"M1"</formula>
    </cfRule>
  </conditionalFormatting>
  <conditionalFormatting sqref="AG3:AK3">
    <cfRule type="cellIs" dxfId="293" priority="173" operator="equal">
      <formula>"M5"</formula>
    </cfRule>
    <cfRule type="cellIs" dxfId="292" priority="174" operator="equal">
      <formula>"M4"</formula>
    </cfRule>
    <cfRule type="cellIs" dxfId="291" priority="175" operator="equal">
      <formula>"M3"</formula>
    </cfRule>
    <cfRule type="cellIs" dxfId="290" priority="176" operator="equal">
      <formula>"M2"</formula>
    </cfRule>
    <cfRule type="cellIs" dxfId="289" priority="177" operator="equal">
      <formula>"M1"</formula>
    </cfRule>
    <cfRule type="cellIs" dxfId="288" priority="178" operator="equal">
      <formula>"WW"</formula>
    </cfRule>
    <cfRule type="cellIs" dxfId="287" priority="179" operator="equal">
      <formula>"S1"</formula>
    </cfRule>
  </conditionalFormatting>
  <conditionalFormatting sqref="CC3:CG3">
    <cfRule type="cellIs" dxfId="286" priority="120" operator="equal">
      <formula>"S2"</formula>
    </cfRule>
    <cfRule type="cellIs" dxfId="285" priority="121" operator="equal">
      <formula>"WW"</formula>
    </cfRule>
    <cfRule type="cellIs" dxfId="284" priority="122" operator="equal">
      <formula>"S1"</formula>
    </cfRule>
    <cfRule type="cellIs" dxfId="283" priority="123" operator="equal">
      <formula>"M5"</formula>
    </cfRule>
    <cfRule type="cellIs" dxfId="282" priority="124" operator="equal">
      <formula>"M4"</formula>
    </cfRule>
    <cfRule type="cellIs" dxfId="281" priority="125" operator="equal">
      <formula>"M3"</formula>
    </cfRule>
    <cfRule type="cellIs" dxfId="280" priority="126" operator="equal">
      <formula>"M2"</formula>
    </cfRule>
    <cfRule type="cellIs" dxfId="279" priority="127" operator="equal">
      <formula>"M1"</formula>
    </cfRule>
  </conditionalFormatting>
  <conditionalFormatting sqref="CC3:CG3">
    <cfRule type="cellIs" dxfId="278" priority="113" operator="equal">
      <formula>"M5"</formula>
    </cfRule>
    <cfRule type="cellIs" dxfId="277" priority="114" operator="equal">
      <formula>"M4"</formula>
    </cfRule>
    <cfRule type="cellIs" dxfId="276" priority="115" operator="equal">
      <formula>"M3"</formula>
    </cfRule>
    <cfRule type="cellIs" dxfId="275" priority="116" operator="equal">
      <formula>"M2"</formula>
    </cfRule>
    <cfRule type="cellIs" dxfId="274" priority="117" operator="equal">
      <formula>"M1"</formula>
    </cfRule>
    <cfRule type="cellIs" dxfId="273" priority="118" operator="equal">
      <formula>"WW"</formula>
    </cfRule>
    <cfRule type="cellIs" dxfId="272" priority="119" operator="equal">
      <formula>"S1"</formula>
    </cfRule>
  </conditionalFormatting>
  <conditionalFormatting sqref="CI3:CM3">
    <cfRule type="cellIs" dxfId="271" priority="105" operator="equal">
      <formula>"S2"</formula>
    </cfRule>
    <cfRule type="cellIs" dxfId="270" priority="106" operator="equal">
      <formula>"WW"</formula>
    </cfRule>
    <cfRule type="cellIs" dxfId="269" priority="107" operator="equal">
      <formula>"S1"</formula>
    </cfRule>
    <cfRule type="cellIs" dxfId="268" priority="108" operator="equal">
      <formula>"M5"</formula>
    </cfRule>
    <cfRule type="cellIs" dxfId="267" priority="109" operator="equal">
      <formula>"M4"</formula>
    </cfRule>
    <cfRule type="cellIs" dxfId="266" priority="110" operator="equal">
      <formula>"M3"</formula>
    </cfRule>
    <cfRule type="cellIs" dxfId="265" priority="111" operator="equal">
      <formula>"M2"</formula>
    </cfRule>
    <cfRule type="cellIs" dxfId="264" priority="112" operator="equal">
      <formula>"M1"</formula>
    </cfRule>
  </conditionalFormatting>
  <conditionalFormatting sqref="CI3:CM3">
    <cfRule type="cellIs" dxfId="263" priority="98" operator="equal">
      <formula>"M5"</formula>
    </cfRule>
    <cfRule type="cellIs" dxfId="262" priority="99" operator="equal">
      <formula>"M4"</formula>
    </cfRule>
    <cfRule type="cellIs" dxfId="261" priority="100" operator="equal">
      <formula>"M3"</formula>
    </cfRule>
    <cfRule type="cellIs" dxfId="260" priority="101" operator="equal">
      <formula>"M2"</formula>
    </cfRule>
    <cfRule type="cellIs" dxfId="259" priority="102" operator="equal">
      <formula>"M1"</formula>
    </cfRule>
    <cfRule type="cellIs" dxfId="258" priority="103" operator="equal">
      <formula>"WW"</formula>
    </cfRule>
    <cfRule type="cellIs" dxfId="257" priority="104" operator="equal">
      <formula>"S1"</formula>
    </cfRule>
  </conditionalFormatting>
  <conditionalFormatting sqref="CO3:CS3">
    <cfRule type="cellIs" dxfId="256" priority="90" operator="equal">
      <formula>"S2"</formula>
    </cfRule>
    <cfRule type="cellIs" dxfId="255" priority="91" operator="equal">
      <formula>"WW"</formula>
    </cfRule>
    <cfRule type="cellIs" dxfId="254" priority="92" operator="equal">
      <formula>"S1"</formula>
    </cfRule>
    <cfRule type="cellIs" dxfId="253" priority="93" operator="equal">
      <formula>"M5"</formula>
    </cfRule>
    <cfRule type="cellIs" dxfId="252" priority="94" operator="equal">
      <formula>"M4"</formula>
    </cfRule>
    <cfRule type="cellIs" dxfId="251" priority="95" operator="equal">
      <formula>"M3"</formula>
    </cfRule>
    <cfRule type="cellIs" dxfId="250" priority="96" operator="equal">
      <formula>"M2"</formula>
    </cfRule>
    <cfRule type="cellIs" dxfId="249" priority="97" operator="equal">
      <formula>"M1"</formula>
    </cfRule>
  </conditionalFormatting>
  <conditionalFormatting sqref="CO3:CS3">
    <cfRule type="cellIs" dxfId="248" priority="83" operator="equal">
      <formula>"M5"</formula>
    </cfRule>
    <cfRule type="cellIs" dxfId="247" priority="84" operator="equal">
      <formula>"M4"</formula>
    </cfRule>
    <cfRule type="cellIs" dxfId="246" priority="85" operator="equal">
      <formula>"M3"</formula>
    </cfRule>
    <cfRule type="cellIs" dxfId="245" priority="86" operator="equal">
      <formula>"M2"</formula>
    </cfRule>
    <cfRule type="cellIs" dxfId="244" priority="87" operator="equal">
      <formula>"M1"</formula>
    </cfRule>
    <cfRule type="cellIs" dxfId="243" priority="88" operator="equal">
      <formula>"WW"</formula>
    </cfRule>
    <cfRule type="cellIs" dxfId="242" priority="89" operator="equal">
      <formula>"S1"</formula>
    </cfRule>
  </conditionalFormatting>
  <conditionalFormatting sqref="CU3:CY3">
    <cfRule type="cellIs" dxfId="241" priority="75" operator="equal">
      <formula>"S2"</formula>
    </cfRule>
    <cfRule type="cellIs" dxfId="240" priority="76" operator="equal">
      <formula>"WW"</formula>
    </cfRule>
    <cfRule type="cellIs" dxfId="239" priority="77" operator="equal">
      <formula>"S1"</formula>
    </cfRule>
    <cfRule type="cellIs" dxfId="238" priority="78" operator="equal">
      <formula>"M5"</formula>
    </cfRule>
    <cfRule type="cellIs" dxfId="237" priority="79" operator="equal">
      <formula>"M4"</formula>
    </cfRule>
    <cfRule type="cellIs" dxfId="236" priority="80" operator="equal">
      <formula>"M3"</formula>
    </cfRule>
    <cfRule type="cellIs" dxfId="235" priority="81" operator="equal">
      <formula>"M2"</formula>
    </cfRule>
    <cfRule type="cellIs" dxfId="234" priority="82" operator="equal">
      <formula>"M1"</formula>
    </cfRule>
  </conditionalFormatting>
  <conditionalFormatting sqref="CU3:CY3">
    <cfRule type="cellIs" dxfId="233" priority="68" operator="equal">
      <formula>"M5"</formula>
    </cfRule>
    <cfRule type="cellIs" dxfId="232" priority="69" operator="equal">
      <formula>"M4"</formula>
    </cfRule>
    <cfRule type="cellIs" dxfId="231" priority="70" operator="equal">
      <formula>"M3"</formula>
    </cfRule>
    <cfRule type="cellIs" dxfId="230" priority="71" operator="equal">
      <formula>"M2"</formula>
    </cfRule>
    <cfRule type="cellIs" dxfId="229" priority="72" operator="equal">
      <formula>"M1"</formula>
    </cfRule>
    <cfRule type="cellIs" dxfId="228" priority="73" operator="equal">
      <formula>"WW"</formula>
    </cfRule>
    <cfRule type="cellIs" dxfId="227" priority="74" operator="equal">
      <formula>"S1"</formula>
    </cfRule>
  </conditionalFormatting>
  <conditionalFormatting sqref="B1:F1">
    <cfRule type="cellIs" dxfId="226" priority="61" operator="equal">
      <formula>"M5"</formula>
    </cfRule>
    <cfRule type="cellIs" dxfId="225" priority="62" operator="equal">
      <formula>"M4"</formula>
    </cfRule>
    <cfRule type="cellIs" dxfId="224" priority="63" operator="equal">
      <formula>"M3"</formula>
    </cfRule>
    <cfRule type="cellIs" dxfId="223" priority="64" operator="equal">
      <formula>"M2"</formula>
    </cfRule>
    <cfRule type="cellIs" dxfId="222" priority="65" operator="equal">
      <formula>"M1"</formula>
    </cfRule>
    <cfRule type="cellIs" dxfId="221" priority="66" operator="equal">
      <formula>"WW"</formula>
    </cfRule>
    <cfRule type="cellIs" dxfId="220" priority="67" operator="equal">
      <formula>"S1"</formula>
    </cfRule>
  </conditionalFormatting>
  <conditionalFormatting sqref="AS3:AW3">
    <cfRule type="cellIs" dxfId="219" priority="53" operator="equal">
      <formula>"S2"</formula>
    </cfRule>
    <cfRule type="cellIs" dxfId="218" priority="54" operator="equal">
      <formula>"WW"</formula>
    </cfRule>
    <cfRule type="cellIs" dxfId="217" priority="55" operator="equal">
      <formula>"S1"</formula>
    </cfRule>
    <cfRule type="cellIs" dxfId="216" priority="56" operator="equal">
      <formula>"M5"</formula>
    </cfRule>
    <cfRule type="cellIs" dxfId="215" priority="57" operator="equal">
      <formula>"M4"</formula>
    </cfRule>
    <cfRule type="cellIs" dxfId="214" priority="58" operator="equal">
      <formula>"M3"</formula>
    </cfRule>
    <cfRule type="cellIs" dxfId="213" priority="59" operator="equal">
      <formula>"M2"</formula>
    </cfRule>
    <cfRule type="cellIs" dxfId="212" priority="60" operator="equal">
      <formula>"M1"</formula>
    </cfRule>
  </conditionalFormatting>
  <conditionalFormatting sqref="AS3:AW3">
    <cfRule type="cellIs" dxfId="211" priority="46" operator="equal">
      <formula>"M5"</formula>
    </cfRule>
    <cfRule type="cellIs" dxfId="210" priority="47" operator="equal">
      <formula>"M4"</formula>
    </cfRule>
    <cfRule type="cellIs" dxfId="209" priority="48" operator="equal">
      <formula>"M3"</formula>
    </cfRule>
    <cfRule type="cellIs" dxfId="208" priority="49" operator="equal">
      <formula>"M2"</formula>
    </cfRule>
    <cfRule type="cellIs" dxfId="207" priority="50" operator="equal">
      <formula>"M1"</formula>
    </cfRule>
    <cfRule type="cellIs" dxfId="206" priority="51" operator="equal">
      <formula>"WW"</formula>
    </cfRule>
    <cfRule type="cellIs" dxfId="205" priority="52" operator="equal">
      <formula>"S1"</formula>
    </cfRule>
  </conditionalFormatting>
  <conditionalFormatting sqref="AY3:BC3">
    <cfRule type="cellIs" dxfId="204" priority="38" operator="equal">
      <formula>"S2"</formula>
    </cfRule>
    <cfRule type="cellIs" dxfId="203" priority="39" operator="equal">
      <formula>"WW"</formula>
    </cfRule>
    <cfRule type="cellIs" dxfId="202" priority="40" operator="equal">
      <formula>"S1"</formula>
    </cfRule>
    <cfRule type="cellIs" dxfId="201" priority="41" operator="equal">
      <formula>"M5"</formula>
    </cfRule>
    <cfRule type="cellIs" dxfId="200" priority="42" operator="equal">
      <formula>"M4"</formula>
    </cfRule>
    <cfRule type="cellIs" dxfId="199" priority="43" operator="equal">
      <formula>"M3"</formula>
    </cfRule>
    <cfRule type="cellIs" dxfId="198" priority="44" operator="equal">
      <formula>"M2"</formula>
    </cfRule>
    <cfRule type="cellIs" dxfId="197" priority="45" operator="equal">
      <formula>"M1"</formula>
    </cfRule>
  </conditionalFormatting>
  <conditionalFormatting sqref="AY3:BC3">
    <cfRule type="cellIs" dxfId="196" priority="31" operator="equal">
      <formula>"M5"</formula>
    </cfRule>
    <cfRule type="cellIs" dxfId="195" priority="32" operator="equal">
      <formula>"M4"</formula>
    </cfRule>
    <cfRule type="cellIs" dxfId="194" priority="33" operator="equal">
      <formula>"M3"</formula>
    </cfRule>
    <cfRule type="cellIs" dxfId="193" priority="34" operator="equal">
      <formula>"M2"</formula>
    </cfRule>
    <cfRule type="cellIs" dxfId="192" priority="35" operator="equal">
      <formula>"M1"</formula>
    </cfRule>
    <cfRule type="cellIs" dxfId="191" priority="36" operator="equal">
      <formula>"WW"</formula>
    </cfRule>
    <cfRule type="cellIs" dxfId="190" priority="37" operator="equal">
      <formula>"S1"</formula>
    </cfRule>
  </conditionalFormatting>
  <conditionalFormatting sqref="BE3:BI3">
    <cfRule type="cellIs" dxfId="189" priority="23" operator="equal">
      <formula>"S2"</formula>
    </cfRule>
    <cfRule type="cellIs" dxfId="188" priority="24" operator="equal">
      <formula>"WW"</formula>
    </cfRule>
    <cfRule type="cellIs" dxfId="187" priority="25" operator="equal">
      <formula>"S1"</formula>
    </cfRule>
    <cfRule type="cellIs" dxfId="186" priority="26" operator="equal">
      <formula>"M5"</formula>
    </cfRule>
    <cfRule type="cellIs" dxfId="185" priority="27" operator="equal">
      <formula>"M4"</formula>
    </cfRule>
    <cfRule type="cellIs" dxfId="184" priority="28" operator="equal">
      <formula>"M3"</formula>
    </cfRule>
    <cfRule type="cellIs" dxfId="183" priority="29" operator="equal">
      <formula>"M2"</formula>
    </cfRule>
    <cfRule type="cellIs" dxfId="182" priority="30" operator="equal">
      <formula>"M1"</formula>
    </cfRule>
  </conditionalFormatting>
  <conditionalFormatting sqref="BE3:BI3">
    <cfRule type="cellIs" dxfId="181" priority="16" operator="equal">
      <formula>"M5"</formula>
    </cfRule>
    <cfRule type="cellIs" dxfId="180" priority="17" operator="equal">
      <formula>"M4"</formula>
    </cfRule>
    <cfRule type="cellIs" dxfId="179" priority="18" operator="equal">
      <formula>"M3"</formula>
    </cfRule>
    <cfRule type="cellIs" dxfId="178" priority="19" operator="equal">
      <formula>"M2"</formula>
    </cfRule>
    <cfRule type="cellIs" dxfId="177" priority="20" operator="equal">
      <formula>"M1"</formula>
    </cfRule>
    <cfRule type="cellIs" dxfId="176" priority="21" operator="equal">
      <formula>"WW"</formula>
    </cfRule>
    <cfRule type="cellIs" dxfId="175" priority="22" operator="equal">
      <formula>"S1"</formula>
    </cfRule>
  </conditionalFormatting>
  <conditionalFormatting sqref="BK3:BO3">
    <cfRule type="cellIs" dxfId="174" priority="8" operator="equal">
      <formula>"S2"</formula>
    </cfRule>
    <cfRule type="cellIs" dxfId="173" priority="9" operator="equal">
      <formula>"WW"</formula>
    </cfRule>
    <cfRule type="cellIs" dxfId="172" priority="10" operator="equal">
      <formula>"S1"</formula>
    </cfRule>
    <cfRule type="cellIs" dxfId="171" priority="11" operator="equal">
      <formula>"M5"</formula>
    </cfRule>
    <cfRule type="cellIs" dxfId="170" priority="12" operator="equal">
      <formula>"M4"</formula>
    </cfRule>
    <cfRule type="cellIs" dxfId="169" priority="13" operator="equal">
      <formula>"M3"</formula>
    </cfRule>
    <cfRule type="cellIs" dxfId="168" priority="14" operator="equal">
      <formula>"M2"</formula>
    </cfRule>
    <cfRule type="cellIs" dxfId="167" priority="15" operator="equal">
      <formula>"M1"</formula>
    </cfRule>
  </conditionalFormatting>
  <conditionalFormatting sqref="BK3:BO3">
    <cfRule type="cellIs" dxfId="166" priority="1" operator="equal">
      <formula>"M5"</formula>
    </cfRule>
    <cfRule type="cellIs" dxfId="165" priority="2" operator="equal">
      <formula>"M4"</formula>
    </cfRule>
    <cfRule type="cellIs" dxfId="164" priority="3" operator="equal">
      <formula>"M3"</formula>
    </cfRule>
    <cfRule type="cellIs" dxfId="163" priority="4" operator="equal">
      <formula>"M2"</formula>
    </cfRule>
    <cfRule type="cellIs" dxfId="162" priority="5" operator="equal">
      <formula>"M1"</formula>
    </cfRule>
    <cfRule type="cellIs" dxfId="161" priority="6" operator="equal">
      <formula>"WW"</formula>
    </cfRule>
    <cfRule type="cellIs" dxfId="160" priority="7" operator="equal">
      <formula>"S1"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A653-DF1B-A447-AF22-16FFD3EF805E}">
  <dimension ref="A2:T23"/>
  <sheetViews>
    <sheetView workbookViewId="0">
      <selection activeCell="B20" sqref="B20"/>
    </sheetView>
  </sheetViews>
  <sheetFormatPr baseColWidth="10" defaultRowHeight="15"/>
  <cols>
    <col min="1" max="1" width="24" style="1" bestFit="1" customWidth="1"/>
    <col min="2" max="9" width="10.83203125" style="1"/>
    <col min="10" max="10" width="19.6640625" style="1" bestFit="1" customWidth="1"/>
    <col min="11" max="11" width="20.33203125" style="1" bestFit="1" customWidth="1"/>
    <col min="12" max="12" width="19.6640625" style="1" bestFit="1" customWidth="1"/>
    <col min="13" max="13" width="30" style="1" bestFit="1" customWidth="1"/>
    <col min="14" max="14" width="19.6640625" style="1" bestFit="1" customWidth="1"/>
    <col min="15" max="16" width="10.83203125" style="1"/>
    <col min="17" max="17" width="15.6640625" style="1" bestFit="1" customWidth="1"/>
    <col min="18" max="16384" width="10.83203125" style="1"/>
  </cols>
  <sheetData>
    <row r="2" spans="1:20" ht="22">
      <c r="A2" s="365" t="s">
        <v>298</v>
      </c>
      <c r="B2" s="366" t="s">
        <v>0</v>
      </c>
      <c r="C2" s="366" t="s">
        <v>21</v>
      </c>
      <c r="D2" s="366" t="s">
        <v>22</v>
      </c>
      <c r="E2" s="366" t="s">
        <v>23</v>
      </c>
      <c r="F2" s="366" t="s">
        <v>24</v>
      </c>
      <c r="G2" s="368" t="s">
        <v>131</v>
      </c>
      <c r="J2" s="366" t="s">
        <v>335</v>
      </c>
      <c r="K2" s="366" t="s">
        <v>339</v>
      </c>
      <c r="L2" s="367" t="s">
        <v>337</v>
      </c>
      <c r="M2" s="367" t="s">
        <v>336</v>
      </c>
      <c r="N2" s="367" t="s">
        <v>338</v>
      </c>
      <c r="Q2" s="386" t="s">
        <v>340</v>
      </c>
      <c r="R2" s="1">
        <f>N11+N22</f>
        <v>0.56545604502906477</v>
      </c>
    </row>
    <row r="3" spans="1:20" ht="22">
      <c r="A3" s="366">
        <v>1</v>
      </c>
      <c r="B3" s="367">
        <v>3</v>
      </c>
      <c r="C3" s="367">
        <v>3</v>
      </c>
      <c r="D3" s="367">
        <v>3</v>
      </c>
      <c r="E3" s="367">
        <v>3</v>
      </c>
      <c r="F3" s="367">
        <v>3</v>
      </c>
      <c r="G3" s="381">
        <f>K6+L6</f>
        <v>0.50090267254442755</v>
      </c>
      <c r="J3" s="367" t="s">
        <v>343</v>
      </c>
      <c r="K3" s="367">
        <v>1</v>
      </c>
      <c r="L3" s="367">
        <f>$G$6</f>
        <v>7.1971211515393842E-3</v>
      </c>
      <c r="M3" s="367">
        <f t="shared" ref="M3:N3" si="0">$G$6</f>
        <v>7.1971211515393842E-3</v>
      </c>
      <c r="N3" s="367">
        <f t="shared" si="0"/>
        <v>7.1971211515393842E-3</v>
      </c>
    </row>
    <row r="4" spans="1:20" ht="22">
      <c r="A4" s="366">
        <v>2</v>
      </c>
      <c r="B4" s="367">
        <v>3</v>
      </c>
      <c r="C4" s="367">
        <v>3</v>
      </c>
      <c r="D4" s="367">
        <v>4</v>
      </c>
      <c r="E4" s="367">
        <v>4</v>
      </c>
      <c r="F4" s="367">
        <v>4</v>
      </c>
      <c r="G4" s="381">
        <f>M6</f>
        <v>5.7985158877625433E-2</v>
      </c>
      <c r="J4" s="367" t="s">
        <v>344</v>
      </c>
      <c r="K4" s="367">
        <v>1</v>
      </c>
      <c r="L4" s="367">
        <f>權重表!B2/SUM(權重表!$B$2:$D$2)</f>
        <v>0</v>
      </c>
      <c r="M4" s="367">
        <f>權重表!C2/SUM(權重表!$B$2:$D$2)</f>
        <v>1</v>
      </c>
      <c r="N4" s="367">
        <f>權重表!D2/SUM(權重表!$B$2:$D$2)</f>
        <v>0</v>
      </c>
    </row>
    <row r="5" spans="1:20" ht="22">
      <c r="A5" s="366">
        <v>3</v>
      </c>
      <c r="B5" s="367">
        <v>3</v>
      </c>
      <c r="C5" s="367">
        <v>3</v>
      </c>
      <c r="D5" s="367">
        <v>5</v>
      </c>
      <c r="E5" s="367">
        <v>5</v>
      </c>
      <c r="F5" s="367">
        <v>5</v>
      </c>
      <c r="G5" s="381">
        <f>N6</f>
        <v>0</v>
      </c>
      <c r="J5" s="367" t="s">
        <v>341</v>
      </c>
      <c r="K5" s="367">
        <f>'243way_PayCombo'!L45-總數據!L5*L3</f>
        <v>0.50090267254442755</v>
      </c>
      <c r="L5" s="367">
        <f>'243way_PayCombo (2wild)'!L45</f>
        <v>4.7511353291316532</v>
      </c>
      <c r="M5" s="367">
        <f>'576way_PayCombo (2wild)'!L45</f>
        <v>8.0567156862745115</v>
      </c>
      <c r="N5" s="367">
        <f>'1125way_PayCombo (2wild)'!L45</f>
        <v>12.089467592592593</v>
      </c>
    </row>
    <row r="6" spans="1:20" ht="22">
      <c r="A6" s="382" t="s">
        <v>332</v>
      </c>
      <c r="B6" s="1">
        <f>'243way_Regular Symbol'!D15*總數據!B3</f>
        <v>6</v>
      </c>
      <c r="C6" s="1">
        <f>'243way_Regular Symbol'!E15*總數據!C3</f>
        <v>6</v>
      </c>
      <c r="D6" s="1">
        <f>'243way_Regular Symbol'!F16</f>
        <v>60</v>
      </c>
      <c r="E6" s="1">
        <f>'243way_Regular Symbol'!G16</f>
        <v>56</v>
      </c>
      <c r="F6" s="1">
        <f>'243way_Regular Symbol'!H16</f>
        <v>68</v>
      </c>
      <c r="G6" s="1">
        <f>PRODUCT(B6:F6)/'243way_PayCombo'!C5</f>
        <v>7.1971211515393842E-3</v>
      </c>
      <c r="J6" s="367" t="s">
        <v>131</v>
      </c>
      <c r="K6" s="367">
        <f>K4*K5</f>
        <v>0.50090267254442755</v>
      </c>
      <c r="L6" s="367">
        <f>L4*L5*L3</f>
        <v>0</v>
      </c>
      <c r="M6" s="367">
        <f>M4*M5*M3</f>
        <v>5.7985158877625433E-2</v>
      </c>
      <c r="N6" s="367">
        <f>N4*N5*N3</f>
        <v>0</v>
      </c>
    </row>
    <row r="7" spans="1:20" ht="22">
      <c r="J7" s="383" t="s">
        <v>342</v>
      </c>
      <c r="K7" s="367">
        <f>'243way_PayCombo'!P43-總數據!L7</f>
        <v>6.538456046152967E-2</v>
      </c>
      <c r="L7" s="367">
        <f>'243way_PayCombo (2wild)'!N49*L4*L3</f>
        <v>0</v>
      </c>
      <c r="M7" s="367">
        <f>'576way_PayCombo (2wild)'!N49*M3*M4</f>
        <v>8.0640012902402048E-5</v>
      </c>
      <c r="N7" s="367">
        <f>'1125way_PayCombo (2wild)'!N49*N4*N3</f>
        <v>0</v>
      </c>
    </row>
    <row r="8" spans="1:20" ht="22">
      <c r="J8" s="384" t="s">
        <v>358</v>
      </c>
      <c r="K8" s="385">
        <f>SUM('243way_PayCombo'!L40:L42)</f>
        <v>1.2302389968382394E-2</v>
      </c>
      <c r="L8" s="385">
        <f>SUM('243way_PayCombo (2wild)'!L40:L42)</f>
        <v>9.453781512605042E-4</v>
      </c>
      <c r="M8" s="367">
        <f>SUM('576way_PayCombo (2wild)'!L40:L42)</f>
        <v>2.2408963585434172E-3</v>
      </c>
      <c r="N8" s="367">
        <f>SUM('1125way_PayCombo (2wild)'!L40:L42)</f>
        <v>4.3767507002801121E-3</v>
      </c>
    </row>
    <row r="9" spans="1:20" ht="22">
      <c r="J9" s="384" t="s">
        <v>359</v>
      </c>
      <c r="K9" s="385">
        <f>K8*K3*K4-L8*L3</f>
        <v>1.2295585967293753E-2</v>
      </c>
      <c r="L9" s="385">
        <f t="shared" ref="L9:N9" si="1">L8*L3*L4</f>
        <v>0</v>
      </c>
      <c r="M9" s="385">
        <f>M8*M3*M4</f>
        <v>1.6128002580480411E-5</v>
      </c>
      <c r="N9" s="385">
        <f t="shared" si="1"/>
        <v>0</v>
      </c>
    </row>
    <row r="10" spans="1:20" ht="22">
      <c r="J10" s="384"/>
      <c r="K10" s="385"/>
      <c r="L10" s="385"/>
      <c r="M10" s="385" t="s">
        <v>360</v>
      </c>
      <c r="N10" s="385">
        <f>SUM(K9:N9)</f>
        <v>1.2311713969874233E-2</v>
      </c>
    </row>
    <row r="11" spans="1:20" ht="22">
      <c r="M11" s="386" t="s">
        <v>362</v>
      </c>
      <c r="N11" s="386">
        <f>SUM(K6:N6)</f>
        <v>0.55888783142205301</v>
      </c>
      <c r="P11" s="1" t="s">
        <v>364</v>
      </c>
      <c r="Q11" s="1">
        <f>+L7</f>
        <v>0</v>
      </c>
    </row>
    <row r="12" spans="1:20" ht="22">
      <c r="J12" s="384"/>
      <c r="M12" s="385"/>
      <c r="N12" s="385"/>
      <c r="S12" s="1">
        <v>5.7708084999999999E-2</v>
      </c>
      <c r="T12" s="1">
        <f>S12/M3</f>
        <v>8.0182178102777772</v>
      </c>
    </row>
    <row r="14" spans="1:20" ht="22">
      <c r="A14" s="365" t="s">
        <v>130</v>
      </c>
      <c r="B14" s="366" t="s">
        <v>0</v>
      </c>
      <c r="C14" s="366" t="s">
        <v>21</v>
      </c>
      <c r="D14" s="366" t="s">
        <v>22</v>
      </c>
      <c r="E14" s="366" t="s">
        <v>23</v>
      </c>
      <c r="F14" s="366" t="s">
        <v>24</v>
      </c>
      <c r="G14" s="368" t="s">
        <v>131</v>
      </c>
      <c r="J14" s="366" t="s">
        <v>335</v>
      </c>
      <c r="K14" s="366" t="s">
        <v>339</v>
      </c>
      <c r="L14" s="367" t="s">
        <v>337</v>
      </c>
      <c r="M14" s="367" t="s">
        <v>336</v>
      </c>
      <c r="N14" s="367" t="s">
        <v>338</v>
      </c>
    </row>
    <row r="15" spans="1:20" ht="22">
      <c r="A15" s="366">
        <v>1</v>
      </c>
      <c r="B15" s="367">
        <v>3</v>
      </c>
      <c r="C15" s="367">
        <v>3</v>
      </c>
      <c r="D15" s="367">
        <v>3</v>
      </c>
      <c r="E15" s="367">
        <v>3</v>
      </c>
      <c r="F15" s="367">
        <v>3</v>
      </c>
      <c r="G15" s="381">
        <f>K18+L18</f>
        <v>0.53349303135888504</v>
      </c>
      <c r="J15" s="367" t="s">
        <v>343</v>
      </c>
      <c r="K15" s="367">
        <v>1</v>
      </c>
      <c r="L15" s="367">
        <f>$G$18</f>
        <v>7.1971211515393842E-3</v>
      </c>
      <c r="M15" s="367">
        <f>$G$18</f>
        <v>7.1971211515393842E-3</v>
      </c>
      <c r="N15" s="367">
        <f>$G$18</f>
        <v>7.1971211515393842E-3</v>
      </c>
    </row>
    <row r="16" spans="1:20" ht="22">
      <c r="A16" s="366">
        <v>2</v>
      </c>
      <c r="B16" s="367">
        <v>3</v>
      </c>
      <c r="C16" s="367">
        <v>3</v>
      </c>
      <c r="D16" s="367">
        <v>4</v>
      </c>
      <c r="E16" s="367">
        <v>4</v>
      </c>
      <c r="F16" s="367">
        <v>4</v>
      </c>
      <c r="G16" s="381">
        <f>M18</f>
        <v>0</v>
      </c>
      <c r="J16" s="367" t="s">
        <v>344</v>
      </c>
      <c r="K16" s="367">
        <v>1</v>
      </c>
      <c r="L16" s="367">
        <f>權重表!B6/SUM(權重表!$B$6:$D$6)</f>
        <v>1</v>
      </c>
      <c r="M16" s="367">
        <f>權重表!C6/SUM(權重表!$B$6:$D$6)</f>
        <v>0</v>
      </c>
      <c r="N16" s="367">
        <f>權重表!D6/SUM(權重表!$B$6:$D$6)</f>
        <v>0</v>
      </c>
    </row>
    <row r="17" spans="1:14" ht="22">
      <c r="A17" s="366">
        <v>3</v>
      </c>
      <c r="B17" s="367">
        <v>3</v>
      </c>
      <c r="C17" s="367">
        <v>3</v>
      </c>
      <c r="D17" s="367">
        <v>5</v>
      </c>
      <c r="E17" s="367">
        <v>5</v>
      </c>
      <c r="F17" s="367">
        <v>5</v>
      </c>
      <c r="G17" s="381">
        <f>N18</f>
        <v>0</v>
      </c>
      <c r="J17" s="367" t="s">
        <v>341</v>
      </c>
      <c r="K17" s="367">
        <f>FG_243way_PayCombo!L45-總數據!L17*L15</f>
        <v>0.49929781028764969</v>
      </c>
      <c r="L17" s="367">
        <f>'FG_243way_PayCombo (2wild)'!L45</f>
        <v>4.7512359943977591</v>
      </c>
      <c r="M17" s="367">
        <f>'FG_576way_PayCombo (2wild)'!L45</f>
        <v>7.8592892156862737</v>
      </c>
      <c r="N17" s="367">
        <f>'FG_1125way_PayCombo (2wild)'!L45</f>
        <v>12.0676917989418</v>
      </c>
    </row>
    <row r="18" spans="1:14" ht="22">
      <c r="A18" s="382" t="s">
        <v>332</v>
      </c>
      <c r="B18" s="1">
        <f>'FG_243way_Regular Symbol'!D15*總數據!B15</f>
        <v>6</v>
      </c>
      <c r="C18" s="1">
        <f>'FG_243way_Regular Symbol'!E15*總數據!C15</f>
        <v>6</v>
      </c>
      <c r="D18" s="1">
        <f>'FG_243way_Regular Symbol'!F16</f>
        <v>60</v>
      </c>
      <c r="E18" s="1">
        <f>'FG_243way_Regular Symbol'!G16</f>
        <v>56</v>
      </c>
      <c r="F18" s="1">
        <f>'FG_243way_Regular Symbol'!H16</f>
        <v>68</v>
      </c>
      <c r="G18" s="1">
        <f>PRODUCT(B18:F18)/FG_243way_PayCombo!C5</f>
        <v>7.1971211515393842E-3</v>
      </c>
      <c r="J18" s="367" t="s">
        <v>131</v>
      </c>
      <c r="K18" s="367">
        <f>K16*K17</f>
        <v>0.49929781028764969</v>
      </c>
      <c r="L18" s="367">
        <f>L16*L17*L15</f>
        <v>3.419522107123537E-2</v>
      </c>
      <c r="M18" s="367">
        <f>M16*M17*M15</f>
        <v>0</v>
      </c>
      <c r="N18" s="367">
        <f>N16*N17*N15</f>
        <v>0</v>
      </c>
    </row>
    <row r="19" spans="1:14" ht="22">
      <c r="A19" s="1" t="s">
        <v>361</v>
      </c>
      <c r="B19" s="1">
        <f>SUMPRODUCT(權重表!B24:F24,權重表!B25:F25)/SUM(權重表!B25:G25)+(權重表!G25/SUM(權重表!B25:G25))*(SUMPRODUCT(權重表!B30:F30,權重表!B31:F31)/SUM(權重表!B31:F31))</f>
        <v>2.0909090909090908</v>
      </c>
      <c r="J19" s="383" t="s">
        <v>342</v>
      </c>
      <c r="K19" s="367">
        <f>FG_243way_PayCombo!P43-總數據!L19</f>
        <v>6.0657669705227152E-2</v>
      </c>
      <c r="L19" s="367">
        <f>'FG_243way_PayCombo (2wild)'!N49</f>
        <v>4.7268907563025207E-3</v>
      </c>
      <c r="M19" s="367">
        <f>'FG_576way_PayCombo (2wild)'!N49</f>
        <v>1.1204481792717085E-2</v>
      </c>
      <c r="N19" s="367">
        <f>'FG_1125way_PayCombo (2wild)'!N49</f>
        <v>2.1883753501400559E-2</v>
      </c>
    </row>
    <row r="20" spans="1:14" ht="22">
      <c r="J20" s="384" t="s">
        <v>358</v>
      </c>
      <c r="K20" s="385">
        <f>SUM(FG_243way_PayCombo!L40:L42)</f>
        <v>1.2302389968382394E-2</v>
      </c>
      <c r="L20" s="385">
        <f>SUM('FG_243way_PayCombo (2wild)'!L40:L42)</f>
        <v>9.453781512605042E-4</v>
      </c>
      <c r="M20" s="367">
        <f>SUM('FG_576way_PayCombo (2wild)'!L40:L42)</f>
        <v>2.2408963585434172E-3</v>
      </c>
      <c r="N20" s="367">
        <f>SUM('FG_576way_PayCombo (2wild)'!L40:L42)</f>
        <v>2.2408963585434172E-3</v>
      </c>
    </row>
    <row r="21" spans="1:14" ht="22">
      <c r="J21" s="384" t="s">
        <v>359</v>
      </c>
      <c r="K21" s="385">
        <f>K20*K15*K16-L20*L15</f>
        <v>1.2295585967293753E-2</v>
      </c>
      <c r="L21" s="385">
        <f>L20*L15*L16</f>
        <v>6.8040010886401741E-6</v>
      </c>
      <c r="M21" s="385">
        <f t="shared" ref="M21" si="2">M20*M15*M16</f>
        <v>0</v>
      </c>
      <c r="N21" s="385">
        <f t="shared" ref="N21" si="3">N20*N15*N16</f>
        <v>0</v>
      </c>
    </row>
    <row r="22" spans="1:14" ht="22">
      <c r="M22" s="386" t="s">
        <v>363</v>
      </c>
      <c r="N22" s="386">
        <f>SUM(K18:N18)*N10</f>
        <v>6.5682136070117376E-3</v>
      </c>
    </row>
    <row r="23" spans="1:14" ht="22">
      <c r="J23" s="384"/>
      <c r="M23" s="385"/>
      <c r="N23" s="385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33DCD-101A-8644-8497-373F160342D4}">
  <dimension ref="A1:AG113"/>
  <sheetViews>
    <sheetView zoomScale="114" zoomScaleNormal="80" workbookViewId="0">
      <selection activeCell="K59" sqref="K59"/>
    </sheetView>
  </sheetViews>
  <sheetFormatPr baseColWidth="10" defaultColWidth="8.83203125" defaultRowHeight="15"/>
  <cols>
    <col min="1" max="2" width="8.83203125" style="224"/>
    <col min="3" max="3" width="44" style="224" customWidth="1"/>
    <col min="4" max="4" width="10.1640625" style="224" bestFit="1" customWidth="1"/>
    <col min="5" max="7" width="5.5" style="224" bestFit="1" customWidth="1"/>
    <col min="8" max="8" width="7.83203125" style="224" customWidth="1"/>
    <col min="9" max="9" width="10.5" style="224" bestFit="1" customWidth="1"/>
    <col min="10" max="10" width="10.5" style="224" customWidth="1"/>
    <col min="11" max="11" width="8.83203125" style="224"/>
    <col min="12" max="12" width="7.5" style="1" bestFit="1" customWidth="1"/>
    <col min="13" max="13" width="6.1640625" style="1" customWidth="1"/>
    <col min="14" max="14" width="6.33203125" style="1" customWidth="1"/>
    <col min="15" max="15" width="5.83203125" style="1" customWidth="1"/>
    <col min="16" max="16" width="6.6640625" style="1" customWidth="1"/>
    <col min="17" max="17" width="6.1640625" style="1" customWidth="1"/>
    <col min="18" max="18" width="8.83203125" style="224"/>
    <col min="19" max="19" width="9.5" style="224" bestFit="1" customWidth="1"/>
    <col min="20" max="20" width="6" style="224" bestFit="1" customWidth="1"/>
    <col min="21" max="21" width="4" style="224" bestFit="1" customWidth="1"/>
    <col min="22" max="22" width="5.33203125" style="224" customWidth="1"/>
    <col min="23" max="23" width="4" style="224" bestFit="1" customWidth="1"/>
    <col min="24" max="24" width="4.33203125" style="224" bestFit="1" customWidth="1"/>
    <col min="25" max="25" width="8.83203125" style="224"/>
    <col min="26" max="26" width="10.83203125" style="1" bestFit="1" customWidth="1"/>
    <col min="27" max="31" width="18.6640625" style="1" bestFit="1" customWidth="1"/>
    <col min="32" max="16384" width="8.83203125" style="224"/>
  </cols>
  <sheetData>
    <row r="1" spans="1:33" ht="16.5" customHeight="1" thickBot="1">
      <c r="B1" s="10" t="s">
        <v>12</v>
      </c>
      <c r="L1" s="1" t="s">
        <v>7</v>
      </c>
      <c r="M1" s="264" t="s">
        <v>182</v>
      </c>
      <c r="N1" s="264"/>
      <c r="O1" s="264"/>
      <c r="P1" s="264"/>
      <c r="Q1" s="264"/>
      <c r="S1" s="224" t="s">
        <v>14</v>
      </c>
      <c r="Z1" s="1" t="s">
        <v>13</v>
      </c>
    </row>
    <row r="2" spans="1:33" ht="16.5" customHeight="1">
      <c r="A2" s="224" t="str">
        <f t="shared" ref="A2:A15" si="0">I2</f>
        <v>ID</v>
      </c>
      <c r="B2" s="192" t="s">
        <v>7</v>
      </c>
      <c r="C2" s="192" t="s">
        <v>13</v>
      </c>
      <c r="D2" s="192" t="s">
        <v>0</v>
      </c>
      <c r="E2" s="192" t="s">
        <v>4</v>
      </c>
      <c r="F2" s="192" t="s">
        <v>1</v>
      </c>
      <c r="G2" s="192" t="s">
        <v>2</v>
      </c>
      <c r="H2" s="192" t="s">
        <v>3</v>
      </c>
      <c r="I2" s="192" t="s">
        <v>14</v>
      </c>
      <c r="J2" s="261"/>
      <c r="L2" s="191"/>
      <c r="M2" s="314" t="s">
        <v>145</v>
      </c>
      <c r="N2" s="314" t="s">
        <v>21</v>
      </c>
      <c r="O2" s="314" t="s">
        <v>22</v>
      </c>
      <c r="P2" s="314" t="s">
        <v>23</v>
      </c>
      <c r="Q2" s="314" t="s">
        <v>24</v>
      </c>
      <c r="S2" s="3" t="s">
        <v>8</v>
      </c>
      <c r="T2" s="3" t="s">
        <v>0</v>
      </c>
      <c r="U2" s="3" t="s">
        <v>4</v>
      </c>
      <c r="V2" s="3" t="s">
        <v>1</v>
      </c>
      <c r="W2" s="3" t="s">
        <v>2</v>
      </c>
      <c r="X2" s="3" t="s">
        <v>3</v>
      </c>
      <c r="Z2" s="191" t="s">
        <v>8</v>
      </c>
      <c r="AA2" s="191" t="s">
        <v>0</v>
      </c>
      <c r="AB2" s="191" t="s">
        <v>4</v>
      </c>
      <c r="AC2" s="191" t="s">
        <v>1</v>
      </c>
      <c r="AD2" s="191" t="s">
        <v>2</v>
      </c>
      <c r="AE2" s="191" t="s">
        <v>3</v>
      </c>
      <c r="AG2" s="37"/>
    </row>
    <row r="3" spans="1:33" ht="18">
      <c r="A3" s="224">
        <f t="shared" si="0"/>
        <v>1</v>
      </c>
      <c r="B3" s="192" t="s">
        <v>149</v>
      </c>
      <c r="C3" s="317" t="s">
        <v>319</v>
      </c>
      <c r="D3" s="4">
        <f t="shared" ref="D3:D15" si="1">COUNTIF(T$3:T$100,$I3)</f>
        <v>5</v>
      </c>
      <c r="E3" s="4">
        <f t="shared" ref="E3:E15" si="2">COUNTIF(U$3:U$100,$I3)</f>
        <v>10</v>
      </c>
      <c r="F3" s="4">
        <f t="shared" ref="F3:F15" si="3">COUNTIF(V$3:V$100,$I3)</f>
        <v>6</v>
      </c>
      <c r="G3" s="4">
        <f t="shared" ref="G3:G15" si="4">COUNTIF(W$3:W$100,$I3)</f>
        <v>6</v>
      </c>
      <c r="H3" s="4">
        <f t="shared" ref="H3:H15" si="5">COUNTIF(X$3:X$100,$I3)</f>
        <v>2</v>
      </c>
      <c r="I3" s="192">
        <v>1</v>
      </c>
      <c r="J3" s="261"/>
      <c r="K3" s="1"/>
      <c r="L3" s="191">
        <v>0</v>
      </c>
      <c r="M3" s="315" t="str">
        <f t="shared" ref="M3:M34" si="6">IF(T3="","",VLOOKUP(T3,$A$3:$B$15,2,FALSE))</f>
        <v>M2</v>
      </c>
      <c r="N3" s="315" t="str">
        <f t="shared" ref="N3:N34" si="7">IF(U3="","",VLOOKUP(U3,$A$3:$B$15,2,FALSE))</f>
        <v>M2</v>
      </c>
      <c r="O3" s="315" t="str">
        <f t="shared" ref="O3:O34" si="8">IF(V3="","",VLOOKUP(V3,$A$3:$B$15,2,FALSE))</f>
        <v>M4</v>
      </c>
      <c r="P3" s="315" t="str">
        <f t="shared" ref="P3:P34" si="9">IF(W3="","",VLOOKUP(W3,$A$3:$B$15,2,FALSE))</f>
        <v>M1</v>
      </c>
      <c r="Q3" s="315" t="str">
        <f t="shared" ref="Q3:Q34" si="10">IF(X3="","",VLOOKUP(X3,$A$3:$B$15,2,FALSE))</f>
        <v>Q</v>
      </c>
      <c r="R3" s="313"/>
      <c r="S3" s="108"/>
      <c r="T3" s="224">
        <f>IF('FG_243way_Regular Symbol'!T3="","",'FG_243way_Regular Symbol'!T3)</f>
        <v>2</v>
      </c>
      <c r="U3" s="224">
        <f>IF('FG_243way_Regular Symbol'!U3="","",'FG_243way_Regular Symbol'!U3)</f>
        <v>2</v>
      </c>
      <c r="V3" s="224">
        <f>IF('FG_243way_Regular Symbol'!V3="","",'FG_243way_Regular Symbol'!V3)</f>
        <v>4</v>
      </c>
      <c r="W3" s="224">
        <f>IF('FG_243way_Regular Symbol'!W3="","",'FG_243way_Regular Symbol'!W3)</f>
        <v>1</v>
      </c>
      <c r="X3" s="224">
        <f>IF('FG_243way_Regular Symbol'!X3="","",'FG_243way_Regular Symbol'!X3)</f>
        <v>8</v>
      </c>
      <c r="Y3" s="1"/>
      <c r="Z3" s="191"/>
      <c r="AA3" s="249" t="str">
        <f t="shared" ref="AA3:AA34" si="11">IF(T3="","",VLOOKUP(T3,$A$3:$C$15,3,FALSE))</f>
        <v>小九</v>
      </c>
      <c r="AB3" s="249" t="str">
        <f t="shared" ref="AB3:AB34" si="12">IF(U3="","",VLOOKUP(U3,$A$3:$C$15,3,FALSE))</f>
        <v>小九</v>
      </c>
      <c r="AC3" s="249" t="str">
        <f t="shared" ref="AC3:AC34" si="13">IF(V3="","",VLOOKUP(V3,$A$3:$C$15,3,FALSE))</f>
        <v>九尾狐</v>
      </c>
      <c r="AD3" s="249" t="str">
        <f t="shared" ref="AD3:AD34" si="14">IF(W3="","",VLOOKUP(W3,$A$3:$C$15,3,FALSE))</f>
        <v>四不像大頭</v>
      </c>
      <c r="AE3" s="249" t="str">
        <f t="shared" ref="AE3:AE34" si="15">IF(X3="","",VLOOKUP(X3,$A$3:$C$15,3,FALSE))</f>
        <v>Ｑ</v>
      </c>
    </row>
    <row r="4" spans="1:33" ht="18">
      <c r="A4" s="224">
        <f t="shared" si="0"/>
        <v>2</v>
      </c>
      <c r="B4" s="192" t="s">
        <v>150</v>
      </c>
      <c r="C4" s="317" t="s">
        <v>320</v>
      </c>
      <c r="D4" s="4">
        <f t="shared" si="1"/>
        <v>5</v>
      </c>
      <c r="E4" s="4">
        <f t="shared" si="2"/>
        <v>5</v>
      </c>
      <c r="F4" s="4">
        <f t="shared" si="3"/>
        <v>5</v>
      </c>
      <c r="G4" s="4">
        <f t="shared" si="4"/>
        <v>8</v>
      </c>
      <c r="H4" s="4">
        <f t="shared" si="5"/>
        <v>2</v>
      </c>
      <c r="I4" s="192">
        <v>2</v>
      </c>
      <c r="J4" s="261"/>
      <c r="L4" s="191">
        <v>1</v>
      </c>
      <c r="M4" s="315" t="str">
        <f t="shared" si="6"/>
        <v>M5</v>
      </c>
      <c r="N4" s="315" t="str">
        <f t="shared" si="7"/>
        <v>K</v>
      </c>
      <c r="O4" s="315" t="str">
        <f t="shared" si="8"/>
        <v>M2</v>
      </c>
      <c r="P4" s="315" t="str">
        <f t="shared" si="9"/>
        <v>M2</v>
      </c>
      <c r="Q4" s="315" t="str">
        <f t="shared" si="10"/>
        <v>TE</v>
      </c>
      <c r="R4" s="313"/>
      <c r="S4" s="108"/>
      <c r="T4" s="224">
        <f>IF('FG_243way_Regular Symbol'!T4="","",'FG_243way_Regular Symbol'!T4)</f>
        <v>5</v>
      </c>
      <c r="U4" s="224">
        <f>IF('FG_243way_Regular Symbol'!U4="","",'FG_243way_Regular Symbol'!U4)</f>
        <v>7</v>
      </c>
      <c r="V4" s="224">
        <f>IF('FG_243way_Regular Symbol'!V4="","",'FG_243way_Regular Symbol'!V4)</f>
        <v>2</v>
      </c>
      <c r="W4" s="224">
        <f>IF('FG_243way_Regular Symbol'!W4="","",'FG_243way_Regular Symbol'!W4)</f>
        <v>2</v>
      </c>
      <c r="X4" s="224">
        <f>IF('FG_243way_Regular Symbol'!X4="","",'FG_243way_Regular Symbol'!X4)</f>
        <v>10</v>
      </c>
      <c r="Y4" s="1"/>
      <c r="Z4" s="191"/>
      <c r="AA4" s="249" t="str">
        <f t="shared" si="11"/>
        <v>姜子牙</v>
      </c>
      <c r="AB4" s="249" t="str">
        <f t="shared" si="12"/>
        <v>Ｋ</v>
      </c>
      <c r="AC4" s="249" t="str">
        <f t="shared" si="13"/>
        <v>小九</v>
      </c>
      <c r="AD4" s="249" t="str">
        <f t="shared" si="14"/>
        <v>小九</v>
      </c>
      <c r="AE4" s="249">
        <f t="shared" si="15"/>
        <v>10</v>
      </c>
    </row>
    <row r="5" spans="1:33" ht="18">
      <c r="A5" s="224">
        <f t="shared" si="0"/>
        <v>3</v>
      </c>
      <c r="B5" s="192" t="s">
        <v>151</v>
      </c>
      <c r="C5" s="355" t="s">
        <v>321</v>
      </c>
      <c r="D5" s="4">
        <f t="shared" si="1"/>
        <v>3</v>
      </c>
      <c r="E5" s="4">
        <f t="shared" si="2"/>
        <v>3</v>
      </c>
      <c r="F5" s="4">
        <f t="shared" si="3"/>
        <v>3</v>
      </c>
      <c r="G5" s="4">
        <f t="shared" si="4"/>
        <v>1</v>
      </c>
      <c r="H5" s="4">
        <f t="shared" si="5"/>
        <v>8</v>
      </c>
      <c r="I5" s="192">
        <v>3</v>
      </c>
      <c r="J5" s="261"/>
      <c r="L5" s="191">
        <v>2</v>
      </c>
      <c r="M5" s="315" t="str">
        <f t="shared" si="6"/>
        <v>M5</v>
      </c>
      <c r="N5" s="315" t="str">
        <f t="shared" si="7"/>
        <v>J</v>
      </c>
      <c r="O5" s="315" t="str">
        <f t="shared" si="8"/>
        <v>M2</v>
      </c>
      <c r="P5" s="315" t="str">
        <f t="shared" si="9"/>
        <v>Q</v>
      </c>
      <c r="Q5" s="315" t="str">
        <f t="shared" si="10"/>
        <v>TE</v>
      </c>
      <c r="R5" s="313"/>
      <c r="S5" s="108"/>
      <c r="T5" s="224">
        <f>IF('FG_243way_Regular Symbol'!T5="","",'FG_243way_Regular Symbol'!T5)</f>
        <v>5</v>
      </c>
      <c r="U5" s="224">
        <f>IF('FG_243way_Regular Symbol'!U5="","",'FG_243way_Regular Symbol'!U5)</f>
        <v>9</v>
      </c>
      <c r="V5" s="224">
        <f>IF('FG_243way_Regular Symbol'!V5="","",'FG_243way_Regular Symbol'!V5)</f>
        <v>2</v>
      </c>
      <c r="W5" s="224">
        <f>IF('FG_243way_Regular Symbol'!W5="","",'FG_243way_Regular Symbol'!W5)</f>
        <v>8</v>
      </c>
      <c r="X5" s="224">
        <f>IF('FG_243way_Regular Symbol'!X5="","",'FG_243way_Regular Symbol'!X5)</f>
        <v>10</v>
      </c>
      <c r="Y5" s="1"/>
      <c r="Z5" s="191"/>
      <c r="AA5" s="249" t="str">
        <f t="shared" si="11"/>
        <v>姜子牙</v>
      </c>
      <c r="AB5" s="249" t="str">
        <f t="shared" si="12"/>
        <v>Ｊ</v>
      </c>
      <c r="AC5" s="249" t="str">
        <f t="shared" si="13"/>
        <v>小九</v>
      </c>
      <c r="AD5" s="249" t="str">
        <f t="shared" si="14"/>
        <v>Ｑ</v>
      </c>
      <c r="AE5" s="249">
        <f t="shared" si="15"/>
        <v>10</v>
      </c>
    </row>
    <row r="6" spans="1:33" ht="16.5" customHeight="1">
      <c r="A6" s="224">
        <f t="shared" si="0"/>
        <v>4</v>
      </c>
      <c r="B6" s="192" t="s">
        <v>152</v>
      </c>
      <c r="C6" s="355" t="s">
        <v>322</v>
      </c>
      <c r="D6" s="4">
        <f t="shared" si="1"/>
        <v>4</v>
      </c>
      <c r="E6" s="4">
        <f t="shared" si="2"/>
        <v>8</v>
      </c>
      <c r="F6" s="4">
        <f t="shared" si="3"/>
        <v>4</v>
      </c>
      <c r="G6" s="4">
        <f t="shared" si="4"/>
        <v>2</v>
      </c>
      <c r="H6" s="4">
        <f t="shared" si="5"/>
        <v>2</v>
      </c>
      <c r="I6" s="192">
        <v>4</v>
      </c>
      <c r="J6" s="261"/>
      <c r="L6" s="191">
        <v>3</v>
      </c>
      <c r="M6" s="315" t="str">
        <f t="shared" si="6"/>
        <v>WW</v>
      </c>
      <c r="N6" s="315" t="str">
        <f t="shared" si="7"/>
        <v>M5</v>
      </c>
      <c r="O6" s="315" t="str">
        <f t="shared" si="8"/>
        <v>TE</v>
      </c>
      <c r="P6" s="315" t="str">
        <f t="shared" si="9"/>
        <v>K</v>
      </c>
      <c r="Q6" s="315" t="str">
        <f t="shared" si="10"/>
        <v>Q</v>
      </c>
      <c r="R6" s="313"/>
      <c r="S6" s="108"/>
      <c r="T6" s="224">
        <f>IF('FG_243way_Regular Symbol'!T6="","",'FG_243way_Regular Symbol'!T6)</f>
        <v>13</v>
      </c>
      <c r="U6" s="224">
        <f>IF('FG_243way_Regular Symbol'!U6="","",'FG_243way_Regular Symbol'!U6)</f>
        <v>5</v>
      </c>
      <c r="V6" s="224">
        <f>IF('FG_243way_Regular Symbol'!V6="","",'FG_243way_Regular Symbol'!V6)</f>
        <v>10</v>
      </c>
      <c r="W6" s="224">
        <f>IF('FG_243way_Regular Symbol'!W6="","",'FG_243way_Regular Symbol'!W6)</f>
        <v>7</v>
      </c>
      <c r="X6" s="224">
        <f>IF('FG_243way_Regular Symbol'!X6="","",'FG_243way_Regular Symbol'!X6)</f>
        <v>8</v>
      </c>
      <c r="Y6" s="1"/>
      <c r="Z6" s="191"/>
      <c r="AA6" s="249" t="str">
        <f t="shared" si="11"/>
        <v>手杖</v>
      </c>
      <c r="AB6" s="249" t="str">
        <f t="shared" si="12"/>
        <v>姜子牙</v>
      </c>
      <c r="AC6" s="249">
        <f t="shared" si="13"/>
        <v>10</v>
      </c>
      <c r="AD6" s="249" t="str">
        <f t="shared" si="14"/>
        <v>Ｋ</v>
      </c>
      <c r="AE6" s="249" t="str">
        <f t="shared" si="15"/>
        <v>Ｑ</v>
      </c>
    </row>
    <row r="7" spans="1:33" ht="18">
      <c r="A7" s="224">
        <f t="shared" si="0"/>
        <v>5</v>
      </c>
      <c r="B7" s="192" t="s">
        <v>147</v>
      </c>
      <c r="C7" s="355" t="s">
        <v>323</v>
      </c>
      <c r="D7" s="4">
        <f t="shared" si="1"/>
        <v>6</v>
      </c>
      <c r="E7" s="4">
        <f t="shared" si="2"/>
        <v>10</v>
      </c>
      <c r="F7" s="4">
        <f t="shared" si="3"/>
        <v>14</v>
      </c>
      <c r="G7" s="4">
        <f t="shared" si="4"/>
        <v>11</v>
      </c>
      <c r="H7" s="4">
        <f t="shared" si="5"/>
        <v>4</v>
      </c>
      <c r="I7" s="192">
        <v>5</v>
      </c>
      <c r="J7" s="261"/>
      <c r="L7" s="191">
        <v>4</v>
      </c>
      <c r="M7" s="315" t="str">
        <f t="shared" si="6"/>
        <v>TE</v>
      </c>
      <c r="N7" s="315" t="str">
        <f t="shared" si="7"/>
        <v>M1</v>
      </c>
      <c r="O7" s="315" t="str">
        <f t="shared" si="8"/>
        <v>M5</v>
      </c>
      <c r="P7" s="315" t="str">
        <f t="shared" si="9"/>
        <v>M2</v>
      </c>
      <c r="Q7" s="315" t="str">
        <f t="shared" si="10"/>
        <v>M1</v>
      </c>
      <c r="R7" s="313"/>
      <c r="S7" s="108"/>
      <c r="T7" s="224">
        <f>IF('FG_243way_Regular Symbol'!T7="","",'FG_243way_Regular Symbol'!T7)</f>
        <v>10</v>
      </c>
      <c r="U7" s="224">
        <f>IF('FG_243way_Regular Symbol'!U7="","",'FG_243way_Regular Symbol'!U7)</f>
        <v>1</v>
      </c>
      <c r="V7" s="224">
        <f>IF('FG_243way_Regular Symbol'!V7="","",'FG_243way_Regular Symbol'!V7)</f>
        <v>5</v>
      </c>
      <c r="W7" s="224">
        <f>IF('FG_243way_Regular Symbol'!W7="","",'FG_243way_Regular Symbol'!W7)</f>
        <v>2</v>
      </c>
      <c r="X7" s="224">
        <f>IF('FG_243way_Regular Symbol'!X7="","",'FG_243way_Regular Symbol'!X7)</f>
        <v>1</v>
      </c>
      <c r="Y7" s="1"/>
      <c r="Z7" s="191"/>
      <c r="AA7" s="249">
        <f t="shared" si="11"/>
        <v>10</v>
      </c>
      <c r="AB7" s="249" t="str">
        <f t="shared" si="12"/>
        <v>四不像大頭</v>
      </c>
      <c r="AC7" s="249" t="str">
        <f t="shared" si="13"/>
        <v>姜子牙</v>
      </c>
      <c r="AD7" s="249" t="str">
        <f t="shared" si="14"/>
        <v>小九</v>
      </c>
      <c r="AE7" s="249" t="str">
        <f t="shared" si="15"/>
        <v>四不像大頭</v>
      </c>
    </row>
    <row r="8" spans="1:33" ht="18">
      <c r="A8" s="224">
        <f t="shared" si="0"/>
        <v>6</v>
      </c>
      <c r="B8" s="279" t="s">
        <v>69</v>
      </c>
      <c r="C8" s="317" t="s">
        <v>262</v>
      </c>
      <c r="D8" s="4">
        <f t="shared" si="1"/>
        <v>3</v>
      </c>
      <c r="E8" s="4">
        <f t="shared" si="2"/>
        <v>3</v>
      </c>
      <c r="F8" s="4">
        <f t="shared" si="3"/>
        <v>2</v>
      </c>
      <c r="G8" s="4">
        <f t="shared" si="4"/>
        <v>4</v>
      </c>
      <c r="H8" s="4">
        <f t="shared" si="5"/>
        <v>2</v>
      </c>
      <c r="I8" s="192">
        <v>6</v>
      </c>
      <c r="J8" s="261"/>
      <c r="L8" s="191">
        <v>5</v>
      </c>
      <c r="M8" s="315" t="str">
        <f t="shared" si="6"/>
        <v>TE</v>
      </c>
      <c r="N8" s="315" t="str">
        <f t="shared" si="7"/>
        <v>S1</v>
      </c>
      <c r="O8" s="315" t="str">
        <f t="shared" si="8"/>
        <v>M5</v>
      </c>
      <c r="P8" s="315" t="str">
        <f t="shared" si="9"/>
        <v>M1</v>
      </c>
      <c r="Q8" s="315" t="str">
        <f t="shared" si="10"/>
        <v>M3</v>
      </c>
      <c r="R8" s="313"/>
      <c r="S8" s="108"/>
      <c r="T8" s="224">
        <f>IF('FG_243way_Regular Symbol'!T8="","",'FG_243way_Regular Symbol'!T8)</f>
        <v>10</v>
      </c>
      <c r="U8" s="224">
        <f>IF('FG_243way_Regular Symbol'!U8="","",'FG_243way_Regular Symbol'!U8)</f>
        <v>12</v>
      </c>
      <c r="V8" s="224">
        <f>IF('FG_243way_Regular Symbol'!V8="","",'FG_243way_Regular Symbol'!V8)</f>
        <v>5</v>
      </c>
      <c r="W8" s="224">
        <f>IF('FG_243way_Regular Symbol'!W8="","",'FG_243way_Regular Symbol'!W8)</f>
        <v>1</v>
      </c>
      <c r="X8" s="224">
        <f>IF('FG_243way_Regular Symbol'!X8="","",'FG_243way_Regular Symbol'!X8)</f>
        <v>3</v>
      </c>
      <c r="Y8" s="1"/>
      <c r="Z8" s="191"/>
      <c r="AA8" s="249">
        <f t="shared" si="11"/>
        <v>10</v>
      </c>
      <c r="AB8" s="249" t="str">
        <f t="shared" si="12"/>
        <v>輪迴門</v>
      </c>
      <c r="AC8" s="249" t="str">
        <f t="shared" si="13"/>
        <v>姜子牙</v>
      </c>
      <c r="AD8" s="249" t="str">
        <f t="shared" si="14"/>
        <v>四不像大頭</v>
      </c>
      <c r="AE8" s="249" t="str">
        <f t="shared" si="15"/>
        <v>申公豹</v>
      </c>
    </row>
    <row r="9" spans="1:33" ht="18">
      <c r="A9" s="224">
        <f t="shared" si="0"/>
        <v>7</v>
      </c>
      <c r="B9" s="279" t="s">
        <v>188</v>
      </c>
      <c r="C9" s="317" t="s">
        <v>263</v>
      </c>
      <c r="D9" s="4">
        <f t="shared" si="1"/>
        <v>9</v>
      </c>
      <c r="E9" s="4">
        <f t="shared" si="2"/>
        <v>11</v>
      </c>
      <c r="F9" s="4">
        <f t="shared" si="3"/>
        <v>4</v>
      </c>
      <c r="G9" s="4">
        <f t="shared" si="4"/>
        <v>8</v>
      </c>
      <c r="H9" s="4">
        <f t="shared" si="5"/>
        <v>13</v>
      </c>
      <c r="I9" s="192">
        <v>7</v>
      </c>
      <c r="J9" s="261"/>
      <c r="L9" s="191">
        <v>6</v>
      </c>
      <c r="M9" s="315" t="str">
        <f t="shared" si="6"/>
        <v>Q</v>
      </c>
      <c r="N9" s="315" t="str">
        <f t="shared" si="7"/>
        <v>M5</v>
      </c>
      <c r="O9" s="315" t="str">
        <f t="shared" si="8"/>
        <v>M1</v>
      </c>
      <c r="P9" s="315" t="str">
        <f t="shared" si="9"/>
        <v>M2</v>
      </c>
      <c r="Q9" s="315" t="str">
        <f t="shared" si="10"/>
        <v>Q</v>
      </c>
      <c r="R9" s="313"/>
      <c r="S9" s="108"/>
      <c r="T9" s="224">
        <f>IF('FG_243way_Regular Symbol'!T9="","",'FG_243way_Regular Symbol'!T9)</f>
        <v>8</v>
      </c>
      <c r="U9" s="224">
        <f>IF('FG_243way_Regular Symbol'!U9="","",'FG_243way_Regular Symbol'!U9)</f>
        <v>5</v>
      </c>
      <c r="V9" s="224">
        <f>IF('FG_243way_Regular Symbol'!V9="","",'FG_243way_Regular Symbol'!V9)</f>
        <v>1</v>
      </c>
      <c r="W9" s="224">
        <f>IF('FG_243way_Regular Symbol'!W9="","",'FG_243way_Regular Symbol'!W9)</f>
        <v>2</v>
      </c>
      <c r="X9" s="224">
        <f>IF('FG_243way_Regular Symbol'!X9="","",'FG_243way_Regular Symbol'!X9)</f>
        <v>8</v>
      </c>
      <c r="Y9" s="1"/>
      <c r="Z9" s="191"/>
      <c r="AA9" s="249" t="str">
        <f t="shared" si="11"/>
        <v>Ｑ</v>
      </c>
      <c r="AB9" s="249" t="str">
        <f t="shared" si="12"/>
        <v>姜子牙</v>
      </c>
      <c r="AC9" s="249" t="str">
        <f t="shared" si="13"/>
        <v>四不像大頭</v>
      </c>
      <c r="AD9" s="249" t="str">
        <f t="shared" si="14"/>
        <v>小九</v>
      </c>
      <c r="AE9" s="249" t="str">
        <f t="shared" si="15"/>
        <v>Ｑ</v>
      </c>
    </row>
    <row r="10" spans="1:33" ht="18">
      <c r="A10" s="224">
        <f t="shared" si="0"/>
        <v>8</v>
      </c>
      <c r="B10" s="279" t="s">
        <v>189</v>
      </c>
      <c r="C10" s="317" t="s">
        <v>264</v>
      </c>
      <c r="D10" s="4">
        <f t="shared" si="1"/>
        <v>11</v>
      </c>
      <c r="E10" s="4">
        <f t="shared" si="2"/>
        <v>8</v>
      </c>
      <c r="F10" s="4">
        <f t="shared" si="3"/>
        <v>5</v>
      </c>
      <c r="G10" s="4">
        <f t="shared" si="4"/>
        <v>6</v>
      </c>
      <c r="H10" s="4">
        <f t="shared" si="5"/>
        <v>10</v>
      </c>
      <c r="I10" s="192">
        <v>8</v>
      </c>
      <c r="J10" s="261"/>
      <c r="L10" s="191">
        <v>7</v>
      </c>
      <c r="M10" s="315" t="str">
        <f t="shared" si="6"/>
        <v>Q</v>
      </c>
      <c r="N10" s="315" t="str">
        <f t="shared" si="7"/>
        <v>K</v>
      </c>
      <c r="O10" s="315" t="str">
        <f t="shared" si="8"/>
        <v>TE</v>
      </c>
      <c r="P10" s="315" t="str">
        <f t="shared" si="9"/>
        <v>Q</v>
      </c>
      <c r="Q10" s="315" t="str">
        <f t="shared" si="10"/>
        <v>Q</v>
      </c>
      <c r="R10" s="313"/>
      <c r="S10" s="108"/>
      <c r="T10" s="224">
        <f>IF('FG_243way_Regular Symbol'!T10="","",'FG_243way_Regular Symbol'!T10)</f>
        <v>8</v>
      </c>
      <c r="U10" s="224">
        <f>IF('FG_243way_Regular Symbol'!U10="","",'FG_243way_Regular Symbol'!U10)</f>
        <v>7</v>
      </c>
      <c r="V10" s="224">
        <f>IF('FG_243way_Regular Symbol'!V10="","",'FG_243way_Regular Symbol'!V10)</f>
        <v>10</v>
      </c>
      <c r="W10" s="224">
        <f>IF('FG_243way_Regular Symbol'!W10="","",'FG_243way_Regular Symbol'!W10)</f>
        <v>8</v>
      </c>
      <c r="X10" s="224">
        <f>IF('FG_243way_Regular Symbol'!X10="","",'FG_243way_Regular Symbol'!X10)</f>
        <v>8</v>
      </c>
      <c r="Y10" s="1"/>
      <c r="Z10" s="191"/>
      <c r="AA10" s="249" t="str">
        <f t="shared" si="11"/>
        <v>Ｑ</v>
      </c>
      <c r="AB10" s="249" t="str">
        <f t="shared" si="12"/>
        <v>Ｋ</v>
      </c>
      <c r="AC10" s="249">
        <f t="shared" si="13"/>
        <v>10</v>
      </c>
      <c r="AD10" s="249" t="str">
        <f t="shared" si="14"/>
        <v>Ｑ</v>
      </c>
      <c r="AE10" s="249" t="str">
        <f t="shared" si="15"/>
        <v>Ｑ</v>
      </c>
    </row>
    <row r="11" spans="1:33" ht="18">
      <c r="A11" s="224">
        <f t="shared" si="0"/>
        <v>9</v>
      </c>
      <c r="B11" s="279" t="s">
        <v>190</v>
      </c>
      <c r="C11" s="317" t="s">
        <v>265</v>
      </c>
      <c r="D11" s="4">
        <f t="shared" si="1"/>
        <v>7</v>
      </c>
      <c r="E11" s="4">
        <f t="shared" si="2"/>
        <v>10</v>
      </c>
      <c r="F11" s="4">
        <f t="shared" si="3"/>
        <v>4</v>
      </c>
      <c r="G11" s="4">
        <f t="shared" si="4"/>
        <v>2</v>
      </c>
      <c r="H11" s="4">
        <f t="shared" si="5"/>
        <v>12</v>
      </c>
      <c r="I11" s="192">
        <v>9</v>
      </c>
      <c r="J11" s="261"/>
      <c r="L11" s="191">
        <v>8</v>
      </c>
      <c r="M11" s="315" t="str">
        <f t="shared" si="6"/>
        <v>J</v>
      </c>
      <c r="N11" s="315" t="str">
        <f t="shared" si="7"/>
        <v>WW</v>
      </c>
      <c r="O11" s="315" t="str">
        <f t="shared" si="8"/>
        <v>TE</v>
      </c>
      <c r="P11" s="315" t="str">
        <f t="shared" si="9"/>
        <v>BN</v>
      </c>
      <c r="Q11" s="315" t="str">
        <f t="shared" si="10"/>
        <v>S1</v>
      </c>
      <c r="R11" s="313"/>
      <c r="S11" s="108"/>
      <c r="T11" s="224">
        <f>IF('FG_243way_Regular Symbol'!T11="","",'FG_243way_Regular Symbol'!T11)</f>
        <v>9</v>
      </c>
      <c r="U11" s="224">
        <f>IF('FG_243way_Regular Symbol'!U11="","",'FG_243way_Regular Symbol'!U11)</f>
        <v>13</v>
      </c>
      <c r="V11" s="224">
        <f>IF('FG_243way_Regular Symbol'!V11="","",'FG_243way_Regular Symbol'!V11)</f>
        <v>10</v>
      </c>
      <c r="W11" s="224">
        <f>IF('FG_243way_Regular Symbol'!W11="","",'FG_243way_Regular Symbol'!W11)</f>
        <v>11</v>
      </c>
      <c r="X11" s="224">
        <f>IF('FG_243way_Regular Symbol'!X11="","",'FG_243way_Regular Symbol'!X11)</f>
        <v>12</v>
      </c>
      <c r="Y11" s="1"/>
      <c r="Z11" s="191"/>
      <c r="AA11" s="249" t="str">
        <f t="shared" si="11"/>
        <v>Ｊ</v>
      </c>
      <c r="AB11" s="249" t="str">
        <f t="shared" si="12"/>
        <v>手杖</v>
      </c>
      <c r="AC11" s="249">
        <f t="shared" si="13"/>
        <v>10</v>
      </c>
      <c r="AD11" s="249" t="str">
        <f t="shared" si="14"/>
        <v>白髮姜子牙</v>
      </c>
      <c r="AE11" s="249" t="str">
        <f t="shared" si="15"/>
        <v>輪迴門</v>
      </c>
    </row>
    <row r="12" spans="1:33" ht="18">
      <c r="A12" s="224">
        <f t="shared" si="0"/>
        <v>10</v>
      </c>
      <c r="B12" s="279" t="s">
        <v>186</v>
      </c>
      <c r="C12" s="317">
        <v>10</v>
      </c>
      <c r="D12" s="4">
        <f t="shared" si="1"/>
        <v>5</v>
      </c>
      <c r="E12" s="4">
        <f t="shared" si="2"/>
        <v>6</v>
      </c>
      <c r="F12" s="4">
        <f t="shared" si="3"/>
        <v>7</v>
      </c>
      <c r="G12" s="4">
        <f t="shared" si="4"/>
        <v>2</v>
      </c>
      <c r="H12" s="4">
        <f t="shared" si="5"/>
        <v>8</v>
      </c>
      <c r="I12" s="192">
        <v>10</v>
      </c>
      <c r="J12" s="261"/>
      <c r="L12" s="191">
        <v>9</v>
      </c>
      <c r="M12" s="315" t="str">
        <f t="shared" si="6"/>
        <v>M1</v>
      </c>
      <c r="N12" s="315" t="str">
        <f t="shared" si="7"/>
        <v>TE</v>
      </c>
      <c r="O12" s="315" t="str">
        <f t="shared" si="8"/>
        <v>S1</v>
      </c>
      <c r="P12" s="315" t="str">
        <f t="shared" si="9"/>
        <v>M5</v>
      </c>
      <c r="Q12" s="315" t="str">
        <f t="shared" si="10"/>
        <v>TE</v>
      </c>
      <c r="R12" s="313"/>
      <c r="S12" s="108"/>
      <c r="T12" s="224">
        <f>IF('FG_243way_Regular Symbol'!T12="","",'FG_243way_Regular Symbol'!T12)</f>
        <v>1</v>
      </c>
      <c r="U12" s="224">
        <f>IF('FG_243way_Regular Symbol'!U12="","",'FG_243way_Regular Symbol'!U12)</f>
        <v>10</v>
      </c>
      <c r="V12" s="224">
        <f>IF('FG_243way_Regular Symbol'!V12="","",'FG_243way_Regular Symbol'!V12)</f>
        <v>12</v>
      </c>
      <c r="W12" s="224">
        <f>IF('FG_243way_Regular Symbol'!W12="","",'FG_243way_Regular Symbol'!W12)</f>
        <v>5</v>
      </c>
      <c r="X12" s="224">
        <f>IF('FG_243way_Regular Symbol'!X12="","",'FG_243way_Regular Symbol'!X12)</f>
        <v>10</v>
      </c>
      <c r="Y12" s="1"/>
      <c r="Z12" s="191"/>
      <c r="AA12" s="249" t="str">
        <f t="shared" si="11"/>
        <v>四不像大頭</v>
      </c>
      <c r="AB12" s="249">
        <f t="shared" si="12"/>
        <v>10</v>
      </c>
      <c r="AC12" s="249" t="str">
        <f t="shared" si="13"/>
        <v>輪迴門</v>
      </c>
      <c r="AD12" s="249" t="str">
        <f t="shared" si="14"/>
        <v>姜子牙</v>
      </c>
      <c r="AE12" s="249">
        <f t="shared" si="15"/>
        <v>10</v>
      </c>
    </row>
    <row r="13" spans="1:33" ht="18">
      <c r="A13" s="224">
        <f t="shared" si="0"/>
        <v>11</v>
      </c>
      <c r="B13" s="109" t="s">
        <v>318</v>
      </c>
      <c r="C13" s="317" t="s">
        <v>324</v>
      </c>
      <c r="D13" s="4">
        <f t="shared" si="1"/>
        <v>0</v>
      </c>
      <c r="E13" s="4">
        <f t="shared" si="2"/>
        <v>0</v>
      </c>
      <c r="F13" s="4">
        <f t="shared" si="3"/>
        <v>2</v>
      </c>
      <c r="G13" s="4">
        <f t="shared" si="4"/>
        <v>4</v>
      </c>
      <c r="H13" s="4">
        <f t="shared" si="5"/>
        <v>4</v>
      </c>
      <c r="I13" s="192">
        <v>11</v>
      </c>
      <c r="J13" s="261"/>
      <c r="L13" s="191">
        <v>10</v>
      </c>
      <c r="M13" s="315" t="str">
        <f t="shared" si="6"/>
        <v>M5</v>
      </c>
      <c r="N13" s="315" t="str">
        <f t="shared" si="7"/>
        <v>K</v>
      </c>
      <c r="O13" s="315" t="str">
        <f t="shared" si="8"/>
        <v>M1</v>
      </c>
      <c r="P13" s="315" t="str">
        <f t="shared" si="9"/>
        <v>BN</v>
      </c>
      <c r="Q13" s="315" t="str">
        <f t="shared" si="10"/>
        <v>Q</v>
      </c>
      <c r="R13" s="313"/>
      <c r="S13" s="108"/>
      <c r="T13" s="224">
        <f>IF('FG_243way_Regular Symbol'!T13="","",'FG_243way_Regular Symbol'!T13)</f>
        <v>5</v>
      </c>
      <c r="U13" s="224">
        <f>IF('FG_243way_Regular Symbol'!U13="","",'FG_243way_Regular Symbol'!U13)</f>
        <v>7</v>
      </c>
      <c r="V13" s="224">
        <f>IF('FG_243way_Regular Symbol'!V13="","",'FG_243way_Regular Symbol'!V13)</f>
        <v>1</v>
      </c>
      <c r="W13" s="224">
        <f>IF('FG_243way_Regular Symbol'!W13="","",'FG_243way_Regular Symbol'!W13)</f>
        <v>11</v>
      </c>
      <c r="X13" s="224">
        <f>IF('FG_243way_Regular Symbol'!X13="","",'FG_243way_Regular Symbol'!X13)</f>
        <v>8</v>
      </c>
      <c r="Y13" s="1"/>
      <c r="Z13" s="191"/>
      <c r="AA13" s="249" t="str">
        <f t="shared" si="11"/>
        <v>姜子牙</v>
      </c>
      <c r="AB13" s="249" t="str">
        <f t="shared" si="12"/>
        <v>Ｋ</v>
      </c>
      <c r="AC13" s="249" t="str">
        <f t="shared" si="13"/>
        <v>四不像大頭</v>
      </c>
      <c r="AD13" s="249" t="str">
        <f t="shared" si="14"/>
        <v>白髮姜子牙</v>
      </c>
      <c r="AE13" s="249" t="str">
        <f t="shared" si="15"/>
        <v>Ｑ</v>
      </c>
    </row>
    <row r="14" spans="1:33" ht="18">
      <c r="A14" s="224">
        <f t="shared" si="0"/>
        <v>12</v>
      </c>
      <c r="B14" s="191" t="s">
        <v>144</v>
      </c>
      <c r="C14" s="355" t="s">
        <v>325</v>
      </c>
      <c r="D14" s="4">
        <f t="shared" si="1"/>
        <v>1</v>
      </c>
      <c r="E14" s="4">
        <f t="shared" si="2"/>
        <v>6</v>
      </c>
      <c r="F14" s="4">
        <f t="shared" si="3"/>
        <v>4</v>
      </c>
      <c r="G14" s="4">
        <f t="shared" si="4"/>
        <v>2</v>
      </c>
      <c r="H14" s="4">
        <f t="shared" si="5"/>
        <v>1</v>
      </c>
      <c r="I14" s="192">
        <v>12</v>
      </c>
      <c r="J14" s="261"/>
      <c r="L14" s="191">
        <v>11</v>
      </c>
      <c r="M14" s="315" t="str">
        <f t="shared" si="6"/>
        <v>Q</v>
      </c>
      <c r="N14" s="315" t="str">
        <f t="shared" si="7"/>
        <v>J</v>
      </c>
      <c r="O14" s="315" t="str">
        <f t="shared" si="8"/>
        <v>M5</v>
      </c>
      <c r="P14" s="315" t="str">
        <f t="shared" si="9"/>
        <v>M1</v>
      </c>
      <c r="Q14" s="315" t="str">
        <f t="shared" si="10"/>
        <v>J</v>
      </c>
      <c r="R14" s="313"/>
      <c r="S14" s="108"/>
      <c r="T14" s="224">
        <f>IF('FG_243way_Regular Symbol'!T14="","",'FG_243way_Regular Symbol'!T14)</f>
        <v>8</v>
      </c>
      <c r="U14" s="224">
        <f>IF('FG_243way_Regular Symbol'!U14="","",'FG_243way_Regular Symbol'!U14)</f>
        <v>9</v>
      </c>
      <c r="V14" s="224">
        <f>IF('FG_243way_Regular Symbol'!V14="","",'FG_243way_Regular Symbol'!V14)</f>
        <v>5</v>
      </c>
      <c r="W14" s="224">
        <f>IF('FG_243way_Regular Symbol'!W14="","",'FG_243way_Regular Symbol'!W14)</f>
        <v>1</v>
      </c>
      <c r="X14" s="224">
        <f>IF('FG_243way_Regular Symbol'!X14="","",'FG_243way_Regular Symbol'!X14)</f>
        <v>9</v>
      </c>
      <c r="Y14" s="1"/>
      <c r="Z14" s="191"/>
      <c r="AA14" s="249" t="str">
        <f t="shared" si="11"/>
        <v>Ｑ</v>
      </c>
      <c r="AB14" s="249" t="str">
        <f t="shared" si="12"/>
        <v>Ｊ</v>
      </c>
      <c r="AC14" s="249" t="str">
        <f t="shared" si="13"/>
        <v>姜子牙</v>
      </c>
      <c r="AD14" s="249" t="str">
        <f t="shared" si="14"/>
        <v>四不像大頭</v>
      </c>
      <c r="AE14" s="249" t="str">
        <f t="shared" si="15"/>
        <v>Ｊ</v>
      </c>
    </row>
    <row r="15" spans="1:33" ht="18">
      <c r="A15" s="224">
        <f t="shared" si="0"/>
        <v>13</v>
      </c>
      <c r="B15" s="191" t="s">
        <v>143</v>
      </c>
      <c r="C15" s="355" t="s">
        <v>326</v>
      </c>
      <c r="D15" s="4">
        <f t="shared" si="1"/>
        <v>2</v>
      </c>
      <c r="E15" s="4">
        <f t="shared" si="2"/>
        <v>2</v>
      </c>
      <c r="F15" s="4">
        <f t="shared" si="3"/>
        <v>0</v>
      </c>
      <c r="G15" s="4">
        <f t="shared" si="4"/>
        <v>0</v>
      </c>
      <c r="H15" s="4">
        <f t="shared" si="5"/>
        <v>0</v>
      </c>
      <c r="I15" s="192">
        <v>13</v>
      </c>
      <c r="J15" s="362"/>
      <c r="K15" s="1"/>
      <c r="L15" s="191">
        <v>12</v>
      </c>
      <c r="M15" s="315" t="str">
        <f t="shared" si="6"/>
        <v>M2</v>
      </c>
      <c r="N15" s="315" t="str">
        <f t="shared" si="7"/>
        <v>M1</v>
      </c>
      <c r="O15" s="315" t="str">
        <f t="shared" si="8"/>
        <v>M1</v>
      </c>
      <c r="P15" s="315" t="str">
        <f t="shared" si="9"/>
        <v>M1</v>
      </c>
      <c r="Q15" s="315" t="str">
        <f t="shared" si="10"/>
        <v>TE</v>
      </c>
      <c r="R15" s="313"/>
      <c r="S15" s="108"/>
      <c r="T15" s="224">
        <f>IF('FG_243way_Regular Symbol'!T15="","",'FG_243way_Regular Symbol'!T15)</f>
        <v>2</v>
      </c>
      <c r="U15" s="224">
        <f>IF('FG_243way_Regular Symbol'!U15="","",'FG_243way_Regular Symbol'!U15)</f>
        <v>1</v>
      </c>
      <c r="V15" s="224">
        <f>IF('FG_243way_Regular Symbol'!V15="","",'FG_243way_Regular Symbol'!V15)</f>
        <v>1</v>
      </c>
      <c r="W15" s="224">
        <f>IF('FG_243way_Regular Symbol'!W15="","",'FG_243way_Regular Symbol'!W15)</f>
        <v>1</v>
      </c>
      <c r="X15" s="224">
        <f>IF('FG_243way_Regular Symbol'!X15="","",'FG_243way_Regular Symbol'!X15)</f>
        <v>10</v>
      </c>
      <c r="Y15" s="1"/>
      <c r="Z15" s="191"/>
      <c r="AA15" s="249" t="str">
        <f t="shared" si="11"/>
        <v>小九</v>
      </c>
      <c r="AB15" s="249" t="str">
        <f t="shared" si="12"/>
        <v>四不像大頭</v>
      </c>
      <c r="AC15" s="249" t="str">
        <f t="shared" si="13"/>
        <v>四不像大頭</v>
      </c>
      <c r="AD15" s="249" t="str">
        <f t="shared" si="14"/>
        <v>四不像大頭</v>
      </c>
      <c r="AE15" s="249">
        <f t="shared" si="15"/>
        <v>10</v>
      </c>
    </row>
    <row r="16" spans="1:33" ht="18">
      <c r="B16" s="280" t="s">
        <v>15</v>
      </c>
      <c r="C16" s="3"/>
      <c r="D16" s="113">
        <f>SUM(D3:D15)</f>
        <v>61</v>
      </c>
      <c r="E16" s="113">
        <f>SUM(E3:E15)</f>
        <v>82</v>
      </c>
      <c r="F16" s="113">
        <f>SUM(F3:F15)</f>
        <v>60</v>
      </c>
      <c r="G16" s="113">
        <f>SUM(G3:G15)</f>
        <v>56</v>
      </c>
      <c r="H16" s="113">
        <f>SUM(H3:H15)</f>
        <v>68</v>
      </c>
      <c r="L16" s="191">
        <v>13</v>
      </c>
      <c r="M16" s="315" t="str">
        <f t="shared" si="6"/>
        <v>Q</v>
      </c>
      <c r="N16" s="315" t="str">
        <f t="shared" si="7"/>
        <v>S1</v>
      </c>
      <c r="O16" s="315" t="str">
        <f t="shared" si="8"/>
        <v>M3</v>
      </c>
      <c r="P16" s="315" t="str">
        <f t="shared" si="9"/>
        <v>S1</v>
      </c>
      <c r="Q16" s="315" t="str">
        <f t="shared" si="10"/>
        <v>TE</v>
      </c>
      <c r="R16" s="313"/>
      <c r="S16" s="108"/>
      <c r="T16" s="224">
        <f>IF('FG_243way_Regular Symbol'!T16="","",'FG_243way_Regular Symbol'!T16)</f>
        <v>8</v>
      </c>
      <c r="U16" s="224">
        <f>IF('FG_243way_Regular Symbol'!U16="","",'FG_243way_Regular Symbol'!U16)</f>
        <v>12</v>
      </c>
      <c r="V16" s="224">
        <f>IF('FG_243way_Regular Symbol'!V16="","",'FG_243way_Regular Symbol'!V16)</f>
        <v>3</v>
      </c>
      <c r="W16" s="224">
        <f>IF('FG_243way_Regular Symbol'!W16="","",'FG_243way_Regular Symbol'!W16)</f>
        <v>12</v>
      </c>
      <c r="X16" s="224">
        <f>IF('FG_243way_Regular Symbol'!X16="","",'FG_243way_Regular Symbol'!X16)</f>
        <v>10</v>
      </c>
      <c r="Y16" s="1"/>
      <c r="Z16" s="191"/>
      <c r="AA16" s="249" t="str">
        <f t="shared" si="11"/>
        <v>Ｑ</v>
      </c>
      <c r="AB16" s="249" t="str">
        <f t="shared" si="12"/>
        <v>輪迴門</v>
      </c>
      <c r="AC16" s="249" t="str">
        <f t="shared" si="13"/>
        <v>申公豹</v>
      </c>
      <c r="AD16" s="249" t="str">
        <f t="shared" si="14"/>
        <v>輪迴門</v>
      </c>
      <c r="AE16" s="249">
        <f t="shared" si="15"/>
        <v>10</v>
      </c>
    </row>
    <row r="17" spans="2:31" ht="18">
      <c r="D17" s="21"/>
      <c r="L17" s="191">
        <v>14</v>
      </c>
      <c r="M17" s="315" t="str">
        <f t="shared" si="6"/>
        <v>TE</v>
      </c>
      <c r="N17" s="315" t="str">
        <f t="shared" si="7"/>
        <v>M1</v>
      </c>
      <c r="O17" s="315" t="str">
        <f t="shared" si="8"/>
        <v>Q</v>
      </c>
      <c r="P17" s="315" t="str">
        <f t="shared" si="9"/>
        <v>M2</v>
      </c>
      <c r="Q17" s="315" t="str">
        <f t="shared" si="10"/>
        <v>Q</v>
      </c>
      <c r="R17" s="313"/>
      <c r="S17" s="108"/>
      <c r="T17" s="224">
        <f>IF('FG_243way_Regular Symbol'!T17="","",'FG_243way_Regular Symbol'!T17)</f>
        <v>10</v>
      </c>
      <c r="U17" s="224">
        <f>IF('FG_243way_Regular Symbol'!U17="","",'FG_243way_Regular Symbol'!U17)</f>
        <v>1</v>
      </c>
      <c r="V17" s="224">
        <f>IF('FG_243way_Regular Symbol'!V17="","",'FG_243way_Regular Symbol'!V17)</f>
        <v>8</v>
      </c>
      <c r="W17" s="224">
        <f>IF('FG_243way_Regular Symbol'!W17="","",'FG_243way_Regular Symbol'!W17)</f>
        <v>2</v>
      </c>
      <c r="X17" s="224">
        <f>IF('FG_243way_Regular Symbol'!X17="","",'FG_243way_Regular Symbol'!X17)</f>
        <v>8</v>
      </c>
      <c r="Y17" s="1"/>
      <c r="Z17" s="191"/>
      <c r="AA17" s="249">
        <f t="shared" si="11"/>
        <v>10</v>
      </c>
      <c r="AB17" s="249" t="str">
        <f t="shared" si="12"/>
        <v>四不像大頭</v>
      </c>
      <c r="AC17" s="249" t="str">
        <f t="shared" si="13"/>
        <v>Ｑ</v>
      </c>
      <c r="AD17" s="249" t="str">
        <f t="shared" si="14"/>
        <v>小九</v>
      </c>
      <c r="AE17" s="249" t="str">
        <f t="shared" si="15"/>
        <v>Ｑ</v>
      </c>
    </row>
    <row r="18" spans="2:31" ht="18">
      <c r="H18" s="199"/>
      <c r="L18" s="191">
        <v>15</v>
      </c>
      <c r="M18" s="315" t="str">
        <f t="shared" si="6"/>
        <v>S1</v>
      </c>
      <c r="N18" s="315" t="str">
        <f t="shared" si="7"/>
        <v>M5</v>
      </c>
      <c r="O18" s="315" t="str">
        <f t="shared" si="8"/>
        <v>Q</v>
      </c>
      <c r="P18" s="315" t="str">
        <f t="shared" si="9"/>
        <v>M2</v>
      </c>
      <c r="Q18" s="315" t="str">
        <f t="shared" si="10"/>
        <v>M3</v>
      </c>
      <c r="R18" s="313"/>
      <c r="S18" s="108"/>
      <c r="T18" s="224">
        <f>IF('FG_243way_Regular Symbol'!T18="","",'FG_243way_Regular Symbol'!T18)</f>
        <v>12</v>
      </c>
      <c r="U18" s="224">
        <f>IF('FG_243way_Regular Symbol'!U18="","",'FG_243way_Regular Symbol'!U18)</f>
        <v>5</v>
      </c>
      <c r="V18" s="224">
        <f>IF('FG_243way_Regular Symbol'!V18="","",'FG_243way_Regular Symbol'!V18)</f>
        <v>8</v>
      </c>
      <c r="W18" s="224">
        <f>IF('FG_243way_Regular Symbol'!W18="","",'FG_243way_Regular Symbol'!W18)</f>
        <v>2</v>
      </c>
      <c r="X18" s="224">
        <f>IF('FG_243way_Regular Symbol'!X18="","",'FG_243way_Regular Symbol'!X18)</f>
        <v>3</v>
      </c>
      <c r="Y18" s="1"/>
      <c r="Z18" s="191"/>
      <c r="AA18" s="249" t="str">
        <f t="shared" si="11"/>
        <v>輪迴門</v>
      </c>
      <c r="AB18" s="249" t="str">
        <f t="shared" si="12"/>
        <v>姜子牙</v>
      </c>
      <c r="AC18" s="249" t="str">
        <f t="shared" si="13"/>
        <v>Ｑ</v>
      </c>
      <c r="AD18" s="249" t="str">
        <f t="shared" si="14"/>
        <v>小九</v>
      </c>
      <c r="AE18" s="249" t="str">
        <f t="shared" si="15"/>
        <v>申公豹</v>
      </c>
    </row>
    <row r="19" spans="2:31" ht="16" customHeight="1">
      <c r="B19" s="31" t="s">
        <v>17</v>
      </c>
      <c r="C19" s="32"/>
      <c r="D19" s="32"/>
      <c r="E19" s="32"/>
      <c r="F19" s="32"/>
      <c r="G19" s="32"/>
      <c r="H19" s="32"/>
      <c r="L19" s="191">
        <v>16</v>
      </c>
      <c r="M19" s="315" t="str">
        <f t="shared" si="6"/>
        <v>J</v>
      </c>
      <c r="N19" s="315" t="str">
        <f t="shared" si="7"/>
        <v>Q</v>
      </c>
      <c r="O19" s="315" t="str">
        <f t="shared" si="8"/>
        <v>M5</v>
      </c>
      <c r="P19" s="315" t="str">
        <f t="shared" si="9"/>
        <v>M4</v>
      </c>
      <c r="Q19" s="315" t="str">
        <f t="shared" si="10"/>
        <v>M4</v>
      </c>
      <c r="R19" s="313"/>
      <c r="S19" s="108"/>
      <c r="T19" s="224">
        <f>IF('FG_243way_Regular Symbol'!T19="","",'FG_243way_Regular Symbol'!T19)</f>
        <v>9</v>
      </c>
      <c r="U19" s="224">
        <f>IF('FG_243way_Regular Symbol'!U19="","",'FG_243way_Regular Symbol'!U19)</f>
        <v>8</v>
      </c>
      <c r="V19" s="224">
        <f>IF('FG_243way_Regular Symbol'!V19="","",'FG_243way_Regular Symbol'!V19)</f>
        <v>5</v>
      </c>
      <c r="W19" s="224">
        <f>IF('FG_243way_Regular Symbol'!W19="","",'FG_243way_Regular Symbol'!W19)</f>
        <v>4</v>
      </c>
      <c r="X19" s="224">
        <f>IF('FG_243way_Regular Symbol'!X19="","",'FG_243way_Regular Symbol'!X19)</f>
        <v>4</v>
      </c>
      <c r="Y19" s="1"/>
      <c r="Z19" s="191"/>
      <c r="AA19" s="249" t="str">
        <f t="shared" si="11"/>
        <v>Ｊ</v>
      </c>
      <c r="AB19" s="249" t="str">
        <f t="shared" si="12"/>
        <v>Ｑ</v>
      </c>
      <c r="AC19" s="249" t="str">
        <f t="shared" si="13"/>
        <v>姜子牙</v>
      </c>
      <c r="AD19" s="249" t="str">
        <f t="shared" si="14"/>
        <v>九尾狐</v>
      </c>
      <c r="AE19" s="249" t="str">
        <f t="shared" si="15"/>
        <v>九尾狐</v>
      </c>
    </row>
    <row r="20" spans="2:31" ht="17.25" customHeight="1">
      <c r="B20" s="34" t="s">
        <v>18</v>
      </c>
      <c r="C20" s="34" t="s">
        <v>19</v>
      </c>
      <c r="D20" s="35">
        <v>1</v>
      </c>
      <c r="E20" s="35">
        <v>2</v>
      </c>
      <c r="F20" s="35">
        <v>3</v>
      </c>
      <c r="G20" s="35">
        <v>4</v>
      </c>
      <c r="H20" s="35">
        <v>5</v>
      </c>
      <c r="I20" s="259"/>
      <c r="J20" s="33"/>
      <c r="L20" s="191">
        <v>17</v>
      </c>
      <c r="M20" s="315" t="str">
        <f t="shared" si="6"/>
        <v>J</v>
      </c>
      <c r="N20" s="315" t="str">
        <f t="shared" si="7"/>
        <v>J</v>
      </c>
      <c r="O20" s="315" t="str">
        <f t="shared" si="8"/>
        <v>M5</v>
      </c>
      <c r="P20" s="315" t="str">
        <f t="shared" si="9"/>
        <v>K</v>
      </c>
      <c r="Q20" s="315" t="str">
        <f t="shared" si="10"/>
        <v>J</v>
      </c>
      <c r="R20" s="313"/>
      <c r="S20" s="108"/>
      <c r="T20" s="224">
        <f>IF('FG_243way_Regular Symbol'!T20="","",'FG_243way_Regular Symbol'!T20)</f>
        <v>9</v>
      </c>
      <c r="U20" s="224">
        <f>IF('FG_243way_Regular Symbol'!U20="","",'FG_243way_Regular Symbol'!U20)</f>
        <v>9</v>
      </c>
      <c r="V20" s="224">
        <f>IF('FG_243way_Regular Symbol'!V20="","",'FG_243way_Regular Symbol'!V20)</f>
        <v>5</v>
      </c>
      <c r="W20" s="224">
        <f>IF('FG_243way_Regular Symbol'!W20="","",'FG_243way_Regular Symbol'!W20)</f>
        <v>7</v>
      </c>
      <c r="X20" s="224">
        <f>IF('FG_243way_Regular Symbol'!X20="","",'FG_243way_Regular Symbol'!X20)</f>
        <v>9</v>
      </c>
      <c r="Y20" s="1"/>
      <c r="Z20" s="191"/>
      <c r="AA20" s="249" t="str">
        <f t="shared" si="11"/>
        <v>Ｊ</v>
      </c>
      <c r="AB20" s="249" t="str">
        <f t="shared" si="12"/>
        <v>Ｊ</v>
      </c>
      <c r="AC20" s="249" t="str">
        <f t="shared" si="13"/>
        <v>姜子牙</v>
      </c>
      <c r="AD20" s="249" t="str">
        <f t="shared" si="14"/>
        <v>Ｋ</v>
      </c>
      <c r="AE20" s="249" t="str">
        <f t="shared" si="15"/>
        <v>Ｊ</v>
      </c>
    </row>
    <row r="21" spans="2:31" ht="15" customHeight="1">
      <c r="B21" s="192" t="s">
        <v>149</v>
      </c>
      <c r="C21" s="191" t="s">
        <v>253</v>
      </c>
      <c r="D21" s="8">
        <f t="shared" ref="D21:H31" si="16">VLOOKUP($B21,$B$3:$H$15,D$20+2,FALSE)+VLOOKUP($C21,$B$3:$H$15,D$20+2,FALSE)</f>
        <v>7</v>
      </c>
      <c r="E21" s="8">
        <f t="shared" si="16"/>
        <v>12</v>
      </c>
      <c r="F21" s="8">
        <f t="shared" si="16"/>
        <v>6</v>
      </c>
      <c r="G21" s="8">
        <f t="shared" si="16"/>
        <v>6</v>
      </c>
      <c r="H21" s="8">
        <f t="shared" si="16"/>
        <v>2</v>
      </c>
      <c r="L21" s="191">
        <v>18</v>
      </c>
      <c r="M21" s="315" t="str">
        <f t="shared" si="6"/>
        <v>TE</v>
      </c>
      <c r="N21" s="315" t="str">
        <f t="shared" si="7"/>
        <v>K</v>
      </c>
      <c r="O21" s="315" t="str">
        <f t="shared" si="8"/>
        <v>TE</v>
      </c>
      <c r="P21" s="315" t="str">
        <f t="shared" si="9"/>
        <v>TE</v>
      </c>
      <c r="Q21" s="315" t="str">
        <f t="shared" si="10"/>
        <v>M3</v>
      </c>
      <c r="R21" s="313"/>
      <c r="S21" s="108"/>
      <c r="T21" s="224">
        <f>IF('FG_243way_Regular Symbol'!T21="","",'FG_243way_Regular Symbol'!T21)</f>
        <v>10</v>
      </c>
      <c r="U21" s="224">
        <f>IF('FG_243way_Regular Symbol'!U21="","",'FG_243way_Regular Symbol'!U21)</f>
        <v>7</v>
      </c>
      <c r="V21" s="224">
        <f>IF('FG_243way_Regular Symbol'!V21="","",'FG_243way_Regular Symbol'!V21)</f>
        <v>10</v>
      </c>
      <c r="W21" s="224">
        <f>IF('FG_243way_Regular Symbol'!W21="","",'FG_243way_Regular Symbol'!W21)</f>
        <v>10</v>
      </c>
      <c r="X21" s="224">
        <f>IF('FG_243way_Regular Symbol'!X21="","",'FG_243way_Regular Symbol'!X21)</f>
        <v>3</v>
      </c>
      <c r="Y21" s="1"/>
      <c r="Z21" s="191"/>
      <c r="AA21" s="249">
        <f t="shared" si="11"/>
        <v>10</v>
      </c>
      <c r="AB21" s="249" t="str">
        <f t="shared" si="12"/>
        <v>Ｋ</v>
      </c>
      <c r="AC21" s="249">
        <f t="shared" si="13"/>
        <v>10</v>
      </c>
      <c r="AD21" s="249">
        <f t="shared" si="14"/>
        <v>10</v>
      </c>
      <c r="AE21" s="249" t="str">
        <f t="shared" si="15"/>
        <v>申公豹</v>
      </c>
    </row>
    <row r="22" spans="2:31" ht="16" customHeight="1">
      <c r="B22" s="192" t="s">
        <v>150</v>
      </c>
      <c r="C22" s="191" t="s">
        <v>253</v>
      </c>
      <c r="D22" s="8">
        <f t="shared" si="16"/>
        <v>7</v>
      </c>
      <c r="E22" s="8">
        <f t="shared" si="16"/>
        <v>7</v>
      </c>
      <c r="F22" s="8">
        <f t="shared" si="16"/>
        <v>5</v>
      </c>
      <c r="G22" s="8">
        <f t="shared" si="16"/>
        <v>8</v>
      </c>
      <c r="H22" s="8">
        <f t="shared" si="16"/>
        <v>2</v>
      </c>
      <c r="L22" s="191">
        <v>19</v>
      </c>
      <c r="M22" s="315" t="str">
        <f t="shared" si="6"/>
        <v>WW</v>
      </c>
      <c r="N22" s="315" t="str">
        <f t="shared" si="7"/>
        <v>M1</v>
      </c>
      <c r="O22" s="315" t="str">
        <f t="shared" si="8"/>
        <v>M2</v>
      </c>
      <c r="P22" s="315" t="str">
        <f t="shared" si="9"/>
        <v>BN</v>
      </c>
      <c r="Q22" s="315" t="str">
        <f t="shared" si="10"/>
        <v>TE</v>
      </c>
      <c r="R22" s="313"/>
      <c r="S22" s="108"/>
      <c r="T22" s="224">
        <f>IF('FG_243way_Regular Symbol'!T22="","",'FG_243way_Regular Symbol'!T22)</f>
        <v>13</v>
      </c>
      <c r="U22" s="224">
        <f>IF('FG_243way_Regular Symbol'!U22="","",'FG_243way_Regular Symbol'!U22)</f>
        <v>1</v>
      </c>
      <c r="V22" s="224">
        <f>IF('FG_243way_Regular Symbol'!V22="","",'FG_243way_Regular Symbol'!V22)</f>
        <v>2</v>
      </c>
      <c r="W22" s="224">
        <f>IF('FG_243way_Regular Symbol'!W22="","",'FG_243way_Regular Symbol'!W22)</f>
        <v>11</v>
      </c>
      <c r="X22" s="224">
        <f>IF('FG_243way_Regular Symbol'!X22="","",'FG_243way_Regular Symbol'!X22)</f>
        <v>10</v>
      </c>
      <c r="Y22" s="1"/>
      <c r="Z22" s="191"/>
      <c r="AA22" s="249" t="str">
        <f t="shared" si="11"/>
        <v>手杖</v>
      </c>
      <c r="AB22" s="249" t="str">
        <f t="shared" si="12"/>
        <v>四不像大頭</v>
      </c>
      <c r="AC22" s="249" t="str">
        <f t="shared" si="13"/>
        <v>小九</v>
      </c>
      <c r="AD22" s="249" t="str">
        <f t="shared" si="14"/>
        <v>白髮姜子牙</v>
      </c>
      <c r="AE22" s="249">
        <f t="shared" si="15"/>
        <v>10</v>
      </c>
    </row>
    <row r="23" spans="2:31" ht="18">
      <c r="B23" s="192" t="s">
        <v>151</v>
      </c>
      <c r="C23" s="191" t="s">
        <v>253</v>
      </c>
      <c r="D23" s="8">
        <f t="shared" si="16"/>
        <v>5</v>
      </c>
      <c r="E23" s="8">
        <f t="shared" si="16"/>
        <v>5</v>
      </c>
      <c r="F23" s="8">
        <f t="shared" si="16"/>
        <v>3</v>
      </c>
      <c r="G23" s="8">
        <f t="shared" si="16"/>
        <v>1</v>
      </c>
      <c r="H23" s="8">
        <f t="shared" si="16"/>
        <v>8</v>
      </c>
      <c r="L23" s="191">
        <v>20</v>
      </c>
      <c r="M23" s="315" t="str">
        <f t="shared" si="6"/>
        <v>K</v>
      </c>
      <c r="N23" s="315" t="str">
        <f t="shared" si="7"/>
        <v>Q</v>
      </c>
      <c r="O23" s="315" t="str">
        <f t="shared" si="8"/>
        <v>BN</v>
      </c>
      <c r="P23" s="315" t="str">
        <f t="shared" si="9"/>
        <v>M1</v>
      </c>
      <c r="Q23" s="315" t="str">
        <f t="shared" si="10"/>
        <v>J</v>
      </c>
      <c r="R23" s="313"/>
      <c r="S23" s="108"/>
      <c r="T23" s="224">
        <f>IF('FG_243way_Regular Symbol'!T23="","",'FG_243way_Regular Symbol'!T23)</f>
        <v>7</v>
      </c>
      <c r="U23" s="224">
        <f>IF('FG_243way_Regular Symbol'!U23="","",'FG_243way_Regular Symbol'!U23)</f>
        <v>8</v>
      </c>
      <c r="V23" s="224">
        <f>IF('FG_243way_Regular Symbol'!V23="","",'FG_243way_Regular Symbol'!V23)</f>
        <v>11</v>
      </c>
      <c r="W23" s="224">
        <f>IF('FG_243way_Regular Symbol'!W23="","",'FG_243way_Regular Symbol'!W23)</f>
        <v>1</v>
      </c>
      <c r="X23" s="224">
        <f>IF('FG_243way_Regular Symbol'!X23="","",'FG_243way_Regular Symbol'!X23)</f>
        <v>9</v>
      </c>
      <c r="Y23" s="1"/>
      <c r="Z23" s="191"/>
      <c r="AA23" s="249" t="str">
        <f t="shared" si="11"/>
        <v>Ｋ</v>
      </c>
      <c r="AB23" s="249" t="str">
        <f t="shared" si="12"/>
        <v>Ｑ</v>
      </c>
      <c r="AC23" s="249" t="str">
        <f t="shared" si="13"/>
        <v>白髮姜子牙</v>
      </c>
      <c r="AD23" s="249" t="str">
        <f t="shared" si="14"/>
        <v>四不像大頭</v>
      </c>
      <c r="AE23" s="249" t="str">
        <f t="shared" si="15"/>
        <v>Ｊ</v>
      </c>
    </row>
    <row r="24" spans="2:31" ht="18">
      <c r="B24" s="192" t="s">
        <v>152</v>
      </c>
      <c r="C24" s="191" t="s">
        <v>253</v>
      </c>
      <c r="D24" s="8">
        <f t="shared" si="16"/>
        <v>6</v>
      </c>
      <c r="E24" s="8">
        <f t="shared" si="16"/>
        <v>10</v>
      </c>
      <c r="F24" s="8">
        <f t="shared" si="16"/>
        <v>4</v>
      </c>
      <c r="G24" s="8">
        <f t="shared" si="16"/>
        <v>2</v>
      </c>
      <c r="H24" s="8">
        <f t="shared" si="16"/>
        <v>2</v>
      </c>
      <c r="L24" s="191">
        <v>21</v>
      </c>
      <c r="M24" s="315" t="str">
        <f t="shared" si="6"/>
        <v>Q</v>
      </c>
      <c r="N24" s="315" t="str">
        <f t="shared" si="7"/>
        <v>M4</v>
      </c>
      <c r="O24" s="315" t="str">
        <f t="shared" si="8"/>
        <v>BN</v>
      </c>
      <c r="P24" s="315" t="str">
        <f t="shared" si="9"/>
        <v>M1</v>
      </c>
      <c r="Q24" s="315" t="str">
        <f t="shared" si="10"/>
        <v>J</v>
      </c>
      <c r="R24" s="313"/>
      <c r="S24" s="108"/>
      <c r="T24" s="224">
        <f>IF('FG_243way_Regular Symbol'!T24="","",'FG_243way_Regular Symbol'!T24)</f>
        <v>8</v>
      </c>
      <c r="U24" s="224">
        <f>IF('FG_243way_Regular Symbol'!U24="","",'FG_243way_Regular Symbol'!U24)</f>
        <v>4</v>
      </c>
      <c r="V24" s="224">
        <f>IF('FG_243way_Regular Symbol'!V24="","",'FG_243way_Regular Symbol'!V24)</f>
        <v>11</v>
      </c>
      <c r="W24" s="224">
        <f>IF('FG_243way_Regular Symbol'!W24="","",'FG_243way_Regular Symbol'!W24)</f>
        <v>1</v>
      </c>
      <c r="X24" s="224">
        <f>IF('FG_243way_Regular Symbol'!X24="","",'FG_243way_Regular Symbol'!X24)</f>
        <v>9</v>
      </c>
      <c r="Y24" s="1"/>
      <c r="Z24" s="191"/>
      <c r="AA24" s="249" t="str">
        <f t="shared" si="11"/>
        <v>Ｑ</v>
      </c>
      <c r="AB24" s="249" t="str">
        <f t="shared" si="12"/>
        <v>九尾狐</v>
      </c>
      <c r="AC24" s="249" t="str">
        <f t="shared" si="13"/>
        <v>白髮姜子牙</v>
      </c>
      <c r="AD24" s="249" t="str">
        <f t="shared" si="14"/>
        <v>四不像大頭</v>
      </c>
      <c r="AE24" s="249" t="str">
        <f t="shared" si="15"/>
        <v>Ｊ</v>
      </c>
    </row>
    <row r="25" spans="2:31" ht="18">
      <c r="B25" s="192" t="s">
        <v>147</v>
      </c>
      <c r="C25" s="191" t="s">
        <v>253</v>
      </c>
      <c r="D25" s="8">
        <f t="shared" si="16"/>
        <v>8</v>
      </c>
      <c r="E25" s="8">
        <f t="shared" si="16"/>
        <v>12</v>
      </c>
      <c r="F25" s="8">
        <f t="shared" si="16"/>
        <v>14</v>
      </c>
      <c r="G25" s="8">
        <f t="shared" si="16"/>
        <v>11</v>
      </c>
      <c r="H25" s="8">
        <f t="shared" si="16"/>
        <v>4</v>
      </c>
      <c r="I25" s="260"/>
      <c r="J25" s="260"/>
      <c r="L25" s="191">
        <v>22</v>
      </c>
      <c r="M25" s="315" t="str">
        <f t="shared" si="6"/>
        <v>M5</v>
      </c>
      <c r="N25" s="315" t="str">
        <f t="shared" si="7"/>
        <v>S1</v>
      </c>
      <c r="O25" s="315" t="str">
        <f t="shared" si="8"/>
        <v>M5</v>
      </c>
      <c r="P25" s="315" t="str">
        <f t="shared" si="9"/>
        <v>K</v>
      </c>
      <c r="Q25" s="315" t="str">
        <f t="shared" si="10"/>
        <v>J</v>
      </c>
      <c r="R25" s="313"/>
      <c r="S25" s="108"/>
      <c r="T25" s="224">
        <f>IF('FG_243way_Regular Symbol'!T25="","",'FG_243way_Regular Symbol'!T25)</f>
        <v>5</v>
      </c>
      <c r="U25" s="224">
        <f>IF('FG_243way_Regular Symbol'!U25="","",'FG_243way_Regular Symbol'!U25)</f>
        <v>12</v>
      </c>
      <c r="V25" s="224">
        <f>IF('FG_243way_Regular Symbol'!V25="","",'FG_243way_Regular Symbol'!V25)</f>
        <v>5</v>
      </c>
      <c r="W25" s="224">
        <f>IF('FG_243way_Regular Symbol'!W25="","",'FG_243way_Regular Symbol'!W25)</f>
        <v>7</v>
      </c>
      <c r="X25" s="224">
        <f>IF('FG_243way_Regular Symbol'!X25="","",'FG_243way_Regular Symbol'!X25)</f>
        <v>9</v>
      </c>
      <c r="Y25" s="1"/>
      <c r="Z25" s="191"/>
      <c r="AA25" s="249" t="str">
        <f t="shared" si="11"/>
        <v>姜子牙</v>
      </c>
      <c r="AB25" s="249" t="str">
        <f t="shared" si="12"/>
        <v>輪迴門</v>
      </c>
      <c r="AC25" s="249" t="str">
        <f t="shared" si="13"/>
        <v>姜子牙</v>
      </c>
      <c r="AD25" s="249" t="str">
        <f t="shared" si="14"/>
        <v>Ｋ</v>
      </c>
      <c r="AE25" s="249" t="str">
        <f t="shared" si="15"/>
        <v>Ｊ</v>
      </c>
    </row>
    <row r="26" spans="2:31" ht="18">
      <c r="B26" s="279" t="s">
        <v>69</v>
      </c>
      <c r="C26" s="191" t="s">
        <v>253</v>
      </c>
      <c r="D26" s="8">
        <f t="shared" si="16"/>
        <v>5</v>
      </c>
      <c r="E26" s="8">
        <f t="shared" si="16"/>
        <v>5</v>
      </c>
      <c r="F26" s="8">
        <f t="shared" si="16"/>
        <v>2</v>
      </c>
      <c r="G26" s="8">
        <f t="shared" si="16"/>
        <v>4</v>
      </c>
      <c r="H26" s="8">
        <f t="shared" si="16"/>
        <v>2</v>
      </c>
      <c r="J26" s="260"/>
      <c r="L26" s="191">
        <v>23</v>
      </c>
      <c r="M26" s="315" t="str">
        <f t="shared" si="6"/>
        <v>M5</v>
      </c>
      <c r="N26" s="315" t="str">
        <f t="shared" si="7"/>
        <v>M1</v>
      </c>
      <c r="O26" s="315" t="str">
        <f t="shared" si="8"/>
        <v>M5</v>
      </c>
      <c r="P26" s="315" t="str">
        <f t="shared" si="9"/>
        <v>M5</v>
      </c>
      <c r="Q26" s="315" t="str">
        <f t="shared" si="10"/>
        <v>K</v>
      </c>
      <c r="R26" s="313"/>
      <c r="S26" s="108"/>
      <c r="T26" s="224">
        <f>IF('FG_243way_Regular Symbol'!T26="","",'FG_243way_Regular Symbol'!T26)</f>
        <v>5</v>
      </c>
      <c r="U26" s="224">
        <f>IF('FG_243way_Regular Symbol'!U26="","",'FG_243way_Regular Symbol'!U26)</f>
        <v>1</v>
      </c>
      <c r="V26" s="224">
        <f>IF('FG_243way_Regular Symbol'!V26="","",'FG_243way_Regular Symbol'!V26)</f>
        <v>5</v>
      </c>
      <c r="W26" s="224">
        <f>IF('FG_243way_Regular Symbol'!W26="","",'FG_243way_Regular Symbol'!W26)</f>
        <v>5</v>
      </c>
      <c r="X26" s="224">
        <f>IF('FG_243way_Regular Symbol'!X26="","",'FG_243way_Regular Symbol'!X26)</f>
        <v>7</v>
      </c>
      <c r="Y26" s="1"/>
      <c r="Z26" s="191"/>
      <c r="AA26" s="249" t="str">
        <f t="shared" si="11"/>
        <v>姜子牙</v>
      </c>
      <c r="AB26" s="249" t="str">
        <f t="shared" si="12"/>
        <v>四不像大頭</v>
      </c>
      <c r="AC26" s="249" t="str">
        <f t="shared" si="13"/>
        <v>姜子牙</v>
      </c>
      <c r="AD26" s="249" t="str">
        <f t="shared" si="14"/>
        <v>姜子牙</v>
      </c>
      <c r="AE26" s="249" t="str">
        <f t="shared" si="15"/>
        <v>Ｋ</v>
      </c>
    </row>
    <row r="27" spans="2:31" ht="18">
      <c r="B27" s="279" t="s">
        <v>188</v>
      </c>
      <c r="C27" s="191" t="s">
        <v>253</v>
      </c>
      <c r="D27" s="8">
        <f t="shared" si="16"/>
        <v>11</v>
      </c>
      <c r="E27" s="8">
        <f t="shared" si="16"/>
        <v>13</v>
      </c>
      <c r="F27" s="8">
        <f t="shared" si="16"/>
        <v>4</v>
      </c>
      <c r="G27" s="8">
        <f t="shared" si="16"/>
        <v>8</v>
      </c>
      <c r="H27" s="8">
        <f t="shared" si="16"/>
        <v>13</v>
      </c>
      <c r="J27" s="260"/>
      <c r="L27" s="191">
        <v>24</v>
      </c>
      <c r="M27" s="315" t="str">
        <f t="shared" si="6"/>
        <v>M1</v>
      </c>
      <c r="N27" s="315" t="str">
        <f t="shared" si="7"/>
        <v>J</v>
      </c>
      <c r="O27" s="315" t="str">
        <f t="shared" si="8"/>
        <v>J</v>
      </c>
      <c r="P27" s="315" t="str">
        <f t="shared" si="9"/>
        <v>M5</v>
      </c>
      <c r="Q27" s="315" t="str">
        <f t="shared" si="10"/>
        <v>K</v>
      </c>
      <c r="R27" s="313"/>
      <c r="S27" s="108"/>
      <c r="T27" s="224">
        <f>IF('FG_243way_Regular Symbol'!T27="","",'FG_243way_Regular Symbol'!T27)</f>
        <v>1</v>
      </c>
      <c r="U27" s="224">
        <f>IF('FG_243way_Regular Symbol'!U27="","",'FG_243way_Regular Symbol'!U27)</f>
        <v>9</v>
      </c>
      <c r="V27" s="224">
        <f>IF('FG_243way_Regular Symbol'!V27="","",'FG_243way_Regular Symbol'!V27)</f>
        <v>9</v>
      </c>
      <c r="W27" s="224">
        <f>IF('FG_243way_Regular Symbol'!W27="","",'FG_243way_Regular Symbol'!W27)</f>
        <v>5</v>
      </c>
      <c r="X27" s="224">
        <f>IF('FG_243way_Regular Symbol'!X27="","",'FG_243way_Regular Symbol'!X27)</f>
        <v>7</v>
      </c>
      <c r="Y27" s="1"/>
      <c r="Z27" s="191"/>
      <c r="AA27" s="249" t="str">
        <f t="shared" si="11"/>
        <v>四不像大頭</v>
      </c>
      <c r="AB27" s="249" t="str">
        <f t="shared" si="12"/>
        <v>Ｊ</v>
      </c>
      <c r="AC27" s="249" t="str">
        <f t="shared" si="13"/>
        <v>Ｊ</v>
      </c>
      <c r="AD27" s="249" t="str">
        <f t="shared" si="14"/>
        <v>姜子牙</v>
      </c>
      <c r="AE27" s="249" t="str">
        <f t="shared" si="15"/>
        <v>Ｋ</v>
      </c>
    </row>
    <row r="28" spans="2:31" ht="18">
      <c r="B28" s="279" t="s">
        <v>189</v>
      </c>
      <c r="C28" s="191" t="s">
        <v>253</v>
      </c>
      <c r="D28" s="8">
        <f t="shared" si="16"/>
        <v>13</v>
      </c>
      <c r="E28" s="8">
        <f t="shared" si="16"/>
        <v>10</v>
      </c>
      <c r="F28" s="8">
        <f t="shared" si="16"/>
        <v>5</v>
      </c>
      <c r="G28" s="8">
        <f t="shared" si="16"/>
        <v>6</v>
      </c>
      <c r="H28" s="8">
        <f t="shared" si="16"/>
        <v>10</v>
      </c>
      <c r="J28" s="260"/>
      <c r="L28" s="191">
        <v>25</v>
      </c>
      <c r="M28" s="315" t="str">
        <f t="shared" si="6"/>
        <v>J</v>
      </c>
      <c r="N28" s="315" t="str">
        <f t="shared" si="7"/>
        <v>M4</v>
      </c>
      <c r="O28" s="315" t="str">
        <f t="shared" si="8"/>
        <v>TE</v>
      </c>
      <c r="P28" s="315" t="str">
        <f t="shared" si="9"/>
        <v>Q</v>
      </c>
      <c r="Q28" s="315" t="str">
        <f t="shared" si="10"/>
        <v>K</v>
      </c>
      <c r="R28" s="313"/>
      <c r="S28" s="108"/>
      <c r="T28" s="224">
        <f>IF('FG_243way_Regular Symbol'!T28="","",'FG_243way_Regular Symbol'!T28)</f>
        <v>9</v>
      </c>
      <c r="U28" s="224">
        <f>IF('FG_243way_Regular Symbol'!U28="","",'FG_243way_Regular Symbol'!U28)</f>
        <v>4</v>
      </c>
      <c r="V28" s="224">
        <f>IF('FG_243way_Regular Symbol'!V28="","",'FG_243way_Regular Symbol'!V28)</f>
        <v>10</v>
      </c>
      <c r="W28" s="224">
        <f>IF('FG_243way_Regular Symbol'!W28="","",'FG_243way_Regular Symbol'!W28)</f>
        <v>8</v>
      </c>
      <c r="X28" s="224">
        <f>IF('FG_243way_Regular Symbol'!X28="","",'FG_243way_Regular Symbol'!X28)</f>
        <v>7</v>
      </c>
      <c r="Y28" s="1"/>
      <c r="Z28" s="191"/>
      <c r="AA28" s="249" t="str">
        <f t="shared" si="11"/>
        <v>Ｊ</v>
      </c>
      <c r="AB28" s="249" t="str">
        <f t="shared" si="12"/>
        <v>九尾狐</v>
      </c>
      <c r="AC28" s="249">
        <f t="shared" si="13"/>
        <v>10</v>
      </c>
      <c r="AD28" s="249" t="str">
        <f t="shared" si="14"/>
        <v>Ｑ</v>
      </c>
      <c r="AE28" s="249" t="str">
        <f t="shared" si="15"/>
        <v>Ｋ</v>
      </c>
    </row>
    <row r="29" spans="2:31" ht="18">
      <c r="B29" s="279" t="s">
        <v>190</v>
      </c>
      <c r="C29" s="191" t="s">
        <v>253</v>
      </c>
      <c r="D29" s="8">
        <f t="shared" si="16"/>
        <v>9</v>
      </c>
      <c r="E29" s="8">
        <f t="shared" si="16"/>
        <v>12</v>
      </c>
      <c r="F29" s="8">
        <f t="shared" si="16"/>
        <v>4</v>
      </c>
      <c r="G29" s="8">
        <f t="shared" si="16"/>
        <v>2</v>
      </c>
      <c r="H29" s="8">
        <f t="shared" si="16"/>
        <v>12</v>
      </c>
      <c r="J29" s="260"/>
      <c r="L29" s="191">
        <v>26</v>
      </c>
      <c r="M29" s="315" t="str">
        <f t="shared" si="6"/>
        <v>Q</v>
      </c>
      <c r="N29" s="315" t="str">
        <f t="shared" si="7"/>
        <v>TE</v>
      </c>
      <c r="O29" s="315" t="str">
        <f t="shared" si="8"/>
        <v>M1</v>
      </c>
      <c r="P29" s="315" t="str">
        <f t="shared" si="9"/>
        <v>M2</v>
      </c>
      <c r="Q29" s="315" t="str">
        <f t="shared" si="10"/>
        <v>K</v>
      </c>
      <c r="R29" s="313"/>
      <c r="S29" s="108"/>
      <c r="T29" s="224">
        <f>IF('FG_243way_Regular Symbol'!T29="","",'FG_243way_Regular Symbol'!T29)</f>
        <v>8</v>
      </c>
      <c r="U29" s="224">
        <f>IF('FG_243way_Regular Symbol'!U29="","",'FG_243way_Regular Symbol'!U29)</f>
        <v>10</v>
      </c>
      <c r="V29" s="224">
        <f>IF('FG_243way_Regular Symbol'!V29="","",'FG_243way_Regular Symbol'!V29)</f>
        <v>1</v>
      </c>
      <c r="W29" s="224">
        <f>IF('FG_243way_Regular Symbol'!W29="","",'FG_243way_Regular Symbol'!W29)</f>
        <v>2</v>
      </c>
      <c r="X29" s="224">
        <f>IF('FG_243way_Regular Symbol'!X29="","",'FG_243way_Regular Symbol'!X29)</f>
        <v>7</v>
      </c>
      <c r="Y29" s="1"/>
      <c r="Z29" s="191"/>
      <c r="AA29" s="249" t="str">
        <f t="shared" si="11"/>
        <v>Ｑ</v>
      </c>
      <c r="AB29" s="249">
        <f t="shared" si="12"/>
        <v>10</v>
      </c>
      <c r="AC29" s="249" t="str">
        <f t="shared" si="13"/>
        <v>四不像大頭</v>
      </c>
      <c r="AD29" s="249" t="str">
        <f t="shared" si="14"/>
        <v>小九</v>
      </c>
      <c r="AE29" s="249" t="str">
        <f t="shared" si="15"/>
        <v>Ｋ</v>
      </c>
    </row>
    <row r="30" spans="2:31" ht="18">
      <c r="B30" s="279" t="s">
        <v>186</v>
      </c>
      <c r="C30" s="191" t="s">
        <v>253</v>
      </c>
      <c r="D30" s="8">
        <f t="shared" si="16"/>
        <v>7</v>
      </c>
      <c r="E30" s="8">
        <f t="shared" si="16"/>
        <v>8</v>
      </c>
      <c r="F30" s="8">
        <f t="shared" si="16"/>
        <v>7</v>
      </c>
      <c r="G30" s="8">
        <f t="shared" si="16"/>
        <v>2</v>
      </c>
      <c r="H30" s="8">
        <f t="shared" si="16"/>
        <v>8</v>
      </c>
      <c r="J30" s="260"/>
      <c r="L30" s="191">
        <v>27</v>
      </c>
      <c r="M30" s="315" t="str">
        <f t="shared" si="6"/>
        <v>Q</v>
      </c>
      <c r="N30" s="315" t="str">
        <f t="shared" si="7"/>
        <v>Q</v>
      </c>
      <c r="O30" s="315" t="str">
        <f t="shared" si="8"/>
        <v>S1</v>
      </c>
      <c r="P30" s="315" t="str">
        <f t="shared" si="9"/>
        <v>K</v>
      </c>
      <c r="Q30" s="315" t="str">
        <f t="shared" si="10"/>
        <v>BN</v>
      </c>
      <c r="R30" s="313"/>
      <c r="S30" s="108"/>
      <c r="T30" s="224">
        <f>IF('FG_243way_Regular Symbol'!T30="","",'FG_243way_Regular Symbol'!T30)</f>
        <v>8</v>
      </c>
      <c r="U30" s="224">
        <f>IF('FG_243way_Regular Symbol'!U30="","",'FG_243way_Regular Symbol'!U30)</f>
        <v>8</v>
      </c>
      <c r="V30" s="224">
        <f>IF('FG_243way_Regular Symbol'!V30="","",'FG_243way_Regular Symbol'!V30)</f>
        <v>12</v>
      </c>
      <c r="W30" s="224">
        <f>IF('FG_243way_Regular Symbol'!W30="","",'FG_243way_Regular Symbol'!W30)</f>
        <v>7</v>
      </c>
      <c r="X30" s="224">
        <f>IF('FG_243way_Regular Symbol'!X30="","",'FG_243way_Regular Symbol'!X30)</f>
        <v>11</v>
      </c>
      <c r="Y30" s="1"/>
      <c r="Z30" s="191"/>
      <c r="AA30" s="249" t="str">
        <f t="shared" si="11"/>
        <v>Ｑ</v>
      </c>
      <c r="AB30" s="249" t="str">
        <f t="shared" si="12"/>
        <v>Ｑ</v>
      </c>
      <c r="AC30" s="249" t="str">
        <f t="shared" si="13"/>
        <v>輪迴門</v>
      </c>
      <c r="AD30" s="249" t="str">
        <f t="shared" si="14"/>
        <v>Ｋ</v>
      </c>
      <c r="AE30" s="249" t="str">
        <f t="shared" si="15"/>
        <v>白髮姜子牙</v>
      </c>
    </row>
    <row r="31" spans="2:31" ht="18">
      <c r="B31" s="109" t="s">
        <v>318</v>
      </c>
      <c r="C31" s="191" t="s">
        <v>253</v>
      </c>
      <c r="D31" s="8">
        <f t="shared" si="16"/>
        <v>2</v>
      </c>
      <c r="E31" s="8">
        <f t="shared" si="16"/>
        <v>2</v>
      </c>
      <c r="F31" s="8">
        <f t="shared" si="16"/>
        <v>2</v>
      </c>
      <c r="G31" s="8">
        <f t="shared" si="16"/>
        <v>4</v>
      </c>
      <c r="H31" s="8">
        <f t="shared" si="16"/>
        <v>4</v>
      </c>
      <c r="J31" s="260"/>
      <c r="L31" s="191">
        <v>28</v>
      </c>
      <c r="M31" s="315" t="str">
        <f t="shared" si="6"/>
        <v>J</v>
      </c>
      <c r="N31" s="315" t="str">
        <f t="shared" si="7"/>
        <v>M5</v>
      </c>
      <c r="O31" s="315" t="str">
        <f t="shared" si="8"/>
        <v>M5</v>
      </c>
      <c r="P31" s="315" t="str">
        <f t="shared" si="9"/>
        <v>M2</v>
      </c>
      <c r="Q31" s="315" t="str">
        <f t="shared" si="10"/>
        <v>Q</v>
      </c>
      <c r="R31" s="313"/>
      <c r="S31" s="108"/>
      <c r="T31" s="224">
        <f>IF('FG_243way_Regular Symbol'!T31="","",'FG_243way_Regular Symbol'!T31)</f>
        <v>9</v>
      </c>
      <c r="U31" s="224">
        <f>IF('FG_243way_Regular Symbol'!U31="","",'FG_243way_Regular Symbol'!U31)</f>
        <v>5</v>
      </c>
      <c r="V31" s="224">
        <f>IF('FG_243way_Regular Symbol'!V31="","",'FG_243way_Regular Symbol'!V31)</f>
        <v>5</v>
      </c>
      <c r="W31" s="224">
        <f>IF('FG_243way_Regular Symbol'!W31="","",'FG_243way_Regular Symbol'!W31)</f>
        <v>2</v>
      </c>
      <c r="X31" s="224">
        <f>IF('FG_243way_Regular Symbol'!X31="","",'FG_243way_Regular Symbol'!X31)</f>
        <v>8</v>
      </c>
      <c r="Y31" s="1"/>
      <c r="Z31" s="191"/>
      <c r="AA31" s="249" t="str">
        <f t="shared" si="11"/>
        <v>Ｊ</v>
      </c>
      <c r="AB31" s="249" t="str">
        <f t="shared" si="12"/>
        <v>姜子牙</v>
      </c>
      <c r="AC31" s="249" t="str">
        <f t="shared" si="13"/>
        <v>姜子牙</v>
      </c>
      <c r="AD31" s="249" t="str">
        <f t="shared" si="14"/>
        <v>小九</v>
      </c>
      <c r="AE31" s="249" t="str">
        <f t="shared" si="15"/>
        <v>Ｑ</v>
      </c>
    </row>
    <row r="32" spans="2:31" ht="18">
      <c r="B32" s="191"/>
      <c r="D32" s="40"/>
      <c r="L32" s="191">
        <v>29</v>
      </c>
      <c r="M32" s="315" t="str">
        <f t="shared" si="6"/>
        <v>M3</v>
      </c>
      <c r="N32" s="315" t="str">
        <f t="shared" si="7"/>
        <v>M1</v>
      </c>
      <c r="O32" s="315" t="str">
        <f t="shared" si="8"/>
        <v>Q</v>
      </c>
      <c r="P32" s="315" t="str">
        <f t="shared" si="9"/>
        <v>M5</v>
      </c>
      <c r="Q32" s="315" t="str">
        <f t="shared" si="10"/>
        <v>Q</v>
      </c>
      <c r="R32" s="313"/>
      <c r="S32" s="108"/>
      <c r="T32" s="224">
        <f>IF('FG_243way_Regular Symbol'!T32="","",'FG_243way_Regular Symbol'!T32)</f>
        <v>3</v>
      </c>
      <c r="U32" s="224">
        <f>IF('FG_243way_Regular Symbol'!U32="","",'FG_243way_Regular Symbol'!U32)</f>
        <v>1</v>
      </c>
      <c r="V32" s="224">
        <f>IF('FG_243way_Regular Symbol'!V32="","",'FG_243way_Regular Symbol'!V32)</f>
        <v>8</v>
      </c>
      <c r="W32" s="224">
        <f>IF('FG_243way_Regular Symbol'!W32="","",'FG_243way_Regular Symbol'!W32)</f>
        <v>5</v>
      </c>
      <c r="X32" s="224">
        <f>IF('FG_243way_Regular Symbol'!X32="","",'FG_243way_Regular Symbol'!X32)</f>
        <v>8</v>
      </c>
      <c r="Y32" s="1"/>
      <c r="Z32" s="191"/>
      <c r="AA32" s="249" t="str">
        <f t="shared" si="11"/>
        <v>申公豹</v>
      </c>
      <c r="AB32" s="249" t="str">
        <f t="shared" si="12"/>
        <v>四不像大頭</v>
      </c>
      <c r="AC32" s="249" t="str">
        <f t="shared" si="13"/>
        <v>Ｑ</v>
      </c>
      <c r="AD32" s="249" t="str">
        <f t="shared" si="14"/>
        <v>姜子牙</v>
      </c>
      <c r="AE32" s="249" t="str">
        <f t="shared" si="15"/>
        <v>Ｑ</v>
      </c>
    </row>
    <row r="33" spans="2:31" ht="18">
      <c r="B33" s="34" t="s">
        <v>18</v>
      </c>
      <c r="C33" s="34" t="s">
        <v>317</v>
      </c>
      <c r="D33" s="35" t="s">
        <v>20</v>
      </c>
      <c r="E33" s="35" t="s">
        <v>21</v>
      </c>
      <c r="F33" s="35" t="s">
        <v>22</v>
      </c>
      <c r="G33" s="35" t="s">
        <v>23</v>
      </c>
      <c r="H33" s="35" t="s">
        <v>24</v>
      </c>
      <c r="L33" s="191">
        <v>30</v>
      </c>
      <c r="M33" s="315" t="str">
        <f t="shared" si="6"/>
        <v>K</v>
      </c>
      <c r="N33" s="315" t="str">
        <f t="shared" si="7"/>
        <v>S1</v>
      </c>
      <c r="O33" s="315" t="str">
        <f t="shared" si="8"/>
        <v>Q</v>
      </c>
      <c r="P33" s="315" t="str">
        <f t="shared" si="9"/>
        <v>M5</v>
      </c>
      <c r="Q33" s="315" t="str">
        <f t="shared" si="10"/>
        <v>J</v>
      </c>
      <c r="R33" s="313"/>
      <c r="S33" s="108"/>
      <c r="T33" s="224">
        <f>IF('FG_243way_Regular Symbol'!T33="","",'FG_243way_Regular Symbol'!T33)</f>
        <v>7</v>
      </c>
      <c r="U33" s="224">
        <f>IF('FG_243way_Regular Symbol'!U33="","",'FG_243way_Regular Symbol'!U33)</f>
        <v>12</v>
      </c>
      <c r="V33" s="224">
        <f>IF('FG_243way_Regular Symbol'!V33="","",'FG_243way_Regular Symbol'!V33)</f>
        <v>8</v>
      </c>
      <c r="W33" s="224">
        <f>IF('FG_243way_Regular Symbol'!W33="","",'FG_243way_Regular Symbol'!W33)</f>
        <v>5</v>
      </c>
      <c r="X33" s="224">
        <f>IF('FG_243way_Regular Symbol'!X33="","",'FG_243way_Regular Symbol'!X33)</f>
        <v>9</v>
      </c>
      <c r="Y33" s="1"/>
      <c r="Z33" s="191"/>
      <c r="AA33" s="249" t="str">
        <f t="shared" si="11"/>
        <v>Ｋ</v>
      </c>
      <c r="AB33" s="249" t="str">
        <f t="shared" si="12"/>
        <v>輪迴門</v>
      </c>
      <c r="AC33" s="249" t="str">
        <f t="shared" si="13"/>
        <v>Ｑ</v>
      </c>
      <c r="AD33" s="249" t="str">
        <f t="shared" si="14"/>
        <v>姜子牙</v>
      </c>
      <c r="AE33" s="249" t="str">
        <f t="shared" si="15"/>
        <v>Ｊ</v>
      </c>
    </row>
    <row r="34" spans="2:31" ht="18">
      <c r="B34" s="192" t="s">
        <v>149</v>
      </c>
      <c r="C34" s="297"/>
      <c r="D34" s="298">
        <f>VLOOKUP('FG1125way_Regular Symbol(2wild)'!$B34,'FG_1125way_RegularＸ_W()'!$H$3:$M$15,'FG_1125way_RegularＸ_W()'!I$2+1,FALSE)</f>
        <v>42</v>
      </c>
      <c r="E34" s="298">
        <f>VLOOKUP('FG1125way_Regular Symbol(2wild)'!$B34,'FG_1125way_RegularＸ_W()'!$H$3:$M$15,'FG_1125way_RegularＸ_W()'!J$2+1,FALSE)</f>
        <v>49</v>
      </c>
      <c r="F34" s="298">
        <f>VLOOKUP('FG1125way_Regular Symbol(2wild)'!$B34,'FG_1125way_RegularＸ_W()'!$H$3:$M$15,'FG_1125way_RegularＸ_W()'!K$2+1,FALSE)</f>
        <v>33</v>
      </c>
      <c r="G34" s="298">
        <f>VLOOKUP('FG1125way_Regular Symbol(2wild)'!$B34,'FG_1125way_RegularＸ_W()'!$H$3:$M$15,'FG_1125way_RegularＸ_W()'!L$2+1,FALSE)</f>
        <v>34</v>
      </c>
      <c r="H34" s="298">
        <f>VLOOKUP('FG1125way_Regular Symbol(2wild)'!$B34,'FG_1125way_RegularＸ_W()'!$H$3:$M$15,'FG_1125way_RegularＸ_W()'!M$2+1,FALSE)</f>
        <v>58</v>
      </c>
      <c r="L34" s="191">
        <v>31</v>
      </c>
      <c r="M34" s="315" t="str">
        <f t="shared" si="6"/>
        <v>K</v>
      </c>
      <c r="N34" s="315" t="str">
        <f t="shared" si="7"/>
        <v>M5</v>
      </c>
      <c r="O34" s="315" t="str">
        <f t="shared" si="8"/>
        <v>Q</v>
      </c>
      <c r="P34" s="315" t="str">
        <f t="shared" si="9"/>
        <v>M5</v>
      </c>
      <c r="Q34" s="315" t="str">
        <f t="shared" si="10"/>
        <v>M5</v>
      </c>
      <c r="R34" s="313"/>
      <c r="S34" s="108"/>
      <c r="T34" s="224">
        <f>IF('FG_243way_Regular Symbol'!T34="","",'FG_243way_Regular Symbol'!T34)</f>
        <v>7</v>
      </c>
      <c r="U34" s="224">
        <f>IF('FG_243way_Regular Symbol'!U34="","",'FG_243way_Regular Symbol'!U34)</f>
        <v>5</v>
      </c>
      <c r="V34" s="224">
        <f>IF('FG_243way_Regular Symbol'!V34="","",'FG_243way_Regular Symbol'!V34)</f>
        <v>8</v>
      </c>
      <c r="W34" s="224">
        <f>IF('FG_243way_Regular Symbol'!W34="","",'FG_243way_Regular Symbol'!W34)</f>
        <v>5</v>
      </c>
      <c r="X34" s="224">
        <f>IF('FG_243way_Regular Symbol'!X34="","",'FG_243way_Regular Symbol'!X34)</f>
        <v>5</v>
      </c>
      <c r="Y34" s="1"/>
      <c r="Z34" s="191"/>
      <c r="AA34" s="249" t="str">
        <f t="shared" si="11"/>
        <v>Ｋ</v>
      </c>
      <c r="AB34" s="249" t="str">
        <f t="shared" si="12"/>
        <v>姜子牙</v>
      </c>
      <c r="AC34" s="249" t="str">
        <f t="shared" si="13"/>
        <v>Ｑ</v>
      </c>
      <c r="AD34" s="249" t="str">
        <f t="shared" si="14"/>
        <v>姜子牙</v>
      </c>
      <c r="AE34" s="249" t="str">
        <f t="shared" si="15"/>
        <v>姜子牙</v>
      </c>
    </row>
    <row r="35" spans="2:31" ht="18">
      <c r="B35" s="192" t="s">
        <v>150</v>
      </c>
      <c r="C35" s="297"/>
      <c r="D35" s="298">
        <f>VLOOKUP('FG1125way_Regular Symbol(2wild)'!$B35,'FG_1125way_RegularＸ_W()'!$H$3:$M$15,'FG_1125way_RegularＸ_W()'!I$2+1,FALSE)</f>
        <v>42</v>
      </c>
      <c r="E35" s="298">
        <f>VLOOKUP('FG1125way_Regular Symbol(2wild)'!$B35,'FG_1125way_RegularＸ_W()'!$H$3:$M$15,'FG_1125way_RegularＸ_W()'!J$2+1,FALSE)</f>
        <v>64</v>
      </c>
      <c r="F35" s="298">
        <f>VLOOKUP('FG1125way_Regular Symbol(2wild)'!$B35,'FG_1125way_RegularＸ_W()'!$H$3:$M$15,'FG_1125way_RegularＸ_W()'!K$2+1,FALSE)</f>
        <v>39</v>
      </c>
      <c r="G35" s="298">
        <f>VLOOKUP('FG1125way_Regular Symbol(2wild)'!$B35,'FG_1125way_RegularＸ_W()'!$H$3:$M$15,'FG_1125way_RegularＸ_W()'!L$2+1,FALSE)</f>
        <v>28</v>
      </c>
      <c r="H35" s="298">
        <f>VLOOKUP('FG1125way_Regular Symbol(2wild)'!$B35,'FG_1125way_RegularＸ_W()'!$H$3:$M$15,'FG_1125way_RegularＸ_W()'!M$2+1,FALSE)</f>
        <v>58</v>
      </c>
      <c r="L35" s="191">
        <v>32</v>
      </c>
      <c r="M35" s="315" t="str">
        <f t="shared" ref="M35:M66" si="17">IF(T35="","",VLOOKUP(T35,$A$3:$B$15,2,FALSE))</f>
        <v>M2</v>
      </c>
      <c r="N35" s="315" t="str">
        <f t="shared" ref="N35:N66" si="18">IF(U35="","",VLOOKUP(U35,$A$3:$B$15,2,FALSE))</f>
        <v>M1</v>
      </c>
      <c r="O35" s="315" t="str">
        <f t="shared" ref="O35:O66" si="19">IF(V35="","",VLOOKUP(V35,$A$3:$B$15,2,FALSE))</f>
        <v>M2</v>
      </c>
      <c r="P35" s="315" t="str">
        <f t="shared" ref="P35:P66" si="20">IF(W35="","",VLOOKUP(W35,$A$3:$B$15,2,FALSE))</f>
        <v>K</v>
      </c>
      <c r="Q35" s="315" t="str">
        <f t="shared" ref="Q35:Q66" si="21">IF(X35="","",VLOOKUP(X35,$A$3:$B$15,2,FALSE))</f>
        <v>M5</v>
      </c>
      <c r="R35" s="313"/>
      <c r="S35" s="108"/>
      <c r="T35" s="224">
        <f>IF('FG_243way_Regular Symbol'!T35="","",'FG_243way_Regular Symbol'!T35)</f>
        <v>2</v>
      </c>
      <c r="U35" s="224">
        <f>IF('FG_243way_Regular Symbol'!U35="","",'FG_243way_Regular Symbol'!U35)</f>
        <v>1</v>
      </c>
      <c r="V35" s="224">
        <f>IF('FG_243way_Regular Symbol'!V35="","",'FG_243way_Regular Symbol'!V35)</f>
        <v>2</v>
      </c>
      <c r="W35" s="224">
        <f>IF('FG_243way_Regular Symbol'!W35="","",'FG_243way_Regular Symbol'!W35)</f>
        <v>7</v>
      </c>
      <c r="X35" s="224">
        <f>IF('FG_243way_Regular Symbol'!X35="","",'FG_243way_Regular Symbol'!X35)</f>
        <v>5</v>
      </c>
      <c r="Y35" s="1"/>
      <c r="Z35" s="191"/>
      <c r="AA35" s="249" t="str">
        <f t="shared" ref="AA35:AA66" si="22">IF(T35="","",VLOOKUP(T35,$A$3:$C$15,3,FALSE))</f>
        <v>小九</v>
      </c>
      <c r="AB35" s="249" t="str">
        <f t="shared" ref="AB35:AB66" si="23">IF(U35="","",VLOOKUP(U35,$A$3:$C$15,3,FALSE))</f>
        <v>四不像大頭</v>
      </c>
      <c r="AC35" s="249" t="str">
        <f t="shared" ref="AC35:AC66" si="24">IF(V35="","",VLOOKUP(V35,$A$3:$C$15,3,FALSE))</f>
        <v>小九</v>
      </c>
      <c r="AD35" s="249" t="str">
        <f t="shared" ref="AD35:AD66" si="25">IF(W35="","",VLOOKUP(W35,$A$3:$C$15,3,FALSE))</f>
        <v>Ｋ</v>
      </c>
      <c r="AE35" s="249" t="str">
        <f t="shared" ref="AE35:AE66" si="26">IF(X35="","",VLOOKUP(X35,$A$3:$C$15,3,FALSE))</f>
        <v>姜子牙</v>
      </c>
    </row>
    <row r="36" spans="2:31" ht="18">
      <c r="B36" s="192" t="s">
        <v>151</v>
      </c>
      <c r="C36" s="297"/>
      <c r="D36" s="298">
        <f>VLOOKUP('FG1125way_Regular Symbol(2wild)'!$B36,'FG_1125way_RegularＸ_W()'!$H$3:$M$15,'FG_1125way_RegularＸ_W()'!I$2+1,FALSE)</f>
        <v>46</v>
      </c>
      <c r="E36" s="298">
        <f>VLOOKUP('FG1125way_Regular Symbol(2wild)'!$B36,'FG_1125way_RegularＸ_W()'!$H$3:$M$15,'FG_1125way_RegularＸ_W()'!J$2+1,FALSE)</f>
        <v>67</v>
      </c>
      <c r="F36" s="298">
        <f>VLOOKUP('FG1125way_Regular Symbol(2wild)'!$B36,'FG_1125way_RegularＸ_W()'!$H$3:$M$15,'FG_1125way_RegularＸ_W()'!K$2+1,FALSE)</f>
        <v>45</v>
      </c>
      <c r="G36" s="298">
        <f>VLOOKUP('FG1125way_Regular Symbol(2wild)'!$B36,'FG_1125way_RegularＸ_W()'!$H$3:$M$15,'FG_1125way_RegularＸ_W()'!L$2+1,FALSE)</f>
        <v>51</v>
      </c>
      <c r="H36" s="298">
        <f>VLOOKUP('FG1125way_Regular Symbol(2wild)'!$B36,'FG_1125way_RegularＸ_W()'!$H$3:$M$15,'FG_1125way_RegularＸ_W()'!M$2+1,FALSE)</f>
        <v>34</v>
      </c>
      <c r="L36" s="191">
        <v>33</v>
      </c>
      <c r="M36" s="315" t="str">
        <f t="shared" si="17"/>
        <v>M2</v>
      </c>
      <c r="N36" s="315" t="str">
        <f t="shared" si="18"/>
        <v>TE</v>
      </c>
      <c r="O36" s="315" t="str">
        <f t="shared" si="19"/>
        <v>S1</v>
      </c>
      <c r="P36" s="315" t="str">
        <f t="shared" si="20"/>
        <v>M5</v>
      </c>
      <c r="Q36" s="315" t="str">
        <f t="shared" si="21"/>
        <v>M5</v>
      </c>
      <c r="R36" s="313"/>
      <c r="S36" s="108"/>
      <c r="T36" s="224">
        <f>IF('FG_243way_Regular Symbol'!T36="","",'FG_243way_Regular Symbol'!T36)</f>
        <v>2</v>
      </c>
      <c r="U36" s="224">
        <f>IF('FG_243way_Regular Symbol'!U36="","",'FG_243way_Regular Symbol'!U36)</f>
        <v>10</v>
      </c>
      <c r="V36" s="224">
        <f>IF('FG_243way_Regular Symbol'!V36="","",'FG_243way_Regular Symbol'!V36)</f>
        <v>12</v>
      </c>
      <c r="W36" s="224">
        <f>IF('FG_243way_Regular Symbol'!W36="","",'FG_243way_Regular Symbol'!W36)</f>
        <v>5</v>
      </c>
      <c r="X36" s="224">
        <f>IF('FG_243way_Regular Symbol'!X36="","",'FG_243way_Regular Symbol'!X36)</f>
        <v>5</v>
      </c>
      <c r="Y36" s="1"/>
      <c r="Z36" s="191"/>
      <c r="AA36" s="249" t="str">
        <f t="shared" si="22"/>
        <v>小九</v>
      </c>
      <c r="AB36" s="249">
        <f t="shared" si="23"/>
        <v>10</v>
      </c>
      <c r="AC36" s="249" t="str">
        <f t="shared" si="24"/>
        <v>輪迴門</v>
      </c>
      <c r="AD36" s="249" t="str">
        <f t="shared" si="25"/>
        <v>姜子牙</v>
      </c>
      <c r="AE36" s="249" t="str">
        <f t="shared" si="26"/>
        <v>姜子牙</v>
      </c>
    </row>
    <row r="37" spans="2:31" ht="18">
      <c r="B37" s="192" t="s">
        <v>152</v>
      </c>
      <c r="C37" s="297"/>
      <c r="D37" s="298">
        <f>VLOOKUP('FG1125way_Regular Symbol(2wild)'!$B37,'FG_1125way_RegularＸ_W()'!$H$3:$M$15,'FG_1125way_RegularＸ_W()'!I$2+1,FALSE)</f>
        <v>47</v>
      </c>
      <c r="E37" s="298">
        <f>VLOOKUP('FG1125way_Regular Symbol(2wild)'!$B37,'FG_1125way_RegularＸ_W()'!$H$3:$M$15,'FG_1125way_RegularＸ_W()'!J$2+1,FALSE)</f>
        <v>54</v>
      </c>
      <c r="F37" s="298">
        <f>VLOOKUP('FG1125way_Regular Symbol(2wild)'!$B37,'FG_1125way_RegularＸ_W()'!$H$3:$M$15,'FG_1125way_RegularＸ_W()'!K$2+1,FALSE)</f>
        <v>46</v>
      </c>
      <c r="G37" s="298">
        <f>VLOOKUP('FG1125way_Regular Symbol(2wild)'!$B37,'FG_1125way_RegularＸ_W()'!$H$3:$M$15,'FG_1125way_RegularＸ_W()'!L$2+1,FALSE)</f>
        <v>46</v>
      </c>
      <c r="H37" s="298">
        <f>VLOOKUP('FG1125way_Regular Symbol(2wild)'!$B37,'FG_1125way_RegularＸ_W()'!$H$3:$M$15,'FG_1125way_RegularＸ_W()'!M$2+1,FALSE)</f>
        <v>58</v>
      </c>
      <c r="L37" s="191">
        <v>34</v>
      </c>
      <c r="M37" s="315" t="str">
        <f t="shared" si="17"/>
        <v>K</v>
      </c>
      <c r="N37" s="315" t="str">
        <f t="shared" si="18"/>
        <v>M4</v>
      </c>
      <c r="O37" s="315" t="str">
        <f t="shared" si="19"/>
        <v>M3</v>
      </c>
      <c r="P37" s="315" t="str">
        <f t="shared" si="20"/>
        <v>TE</v>
      </c>
      <c r="Q37" s="315" t="str">
        <f t="shared" si="21"/>
        <v>K</v>
      </c>
      <c r="R37" s="313"/>
      <c r="S37" s="108"/>
      <c r="T37" s="224">
        <f>IF('FG_243way_Regular Symbol'!T37="","",'FG_243way_Regular Symbol'!T37)</f>
        <v>7</v>
      </c>
      <c r="U37" s="224">
        <f>IF('FG_243way_Regular Symbol'!U37="","",'FG_243way_Regular Symbol'!U37)</f>
        <v>4</v>
      </c>
      <c r="V37" s="224">
        <f>IF('FG_243way_Regular Symbol'!V37="","",'FG_243way_Regular Symbol'!V37)</f>
        <v>3</v>
      </c>
      <c r="W37" s="224">
        <f>IF('FG_243way_Regular Symbol'!W37="","",'FG_243way_Regular Symbol'!W37)</f>
        <v>10</v>
      </c>
      <c r="X37" s="224">
        <f>IF('FG_243way_Regular Symbol'!X37="","",'FG_243way_Regular Symbol'!X37)</f>
        <v>7</v>
      </c>
      <c r="Y37" s="1"/>
      <c r="Z37" s="191"/>
      <c r="AA37" s="249" t="str">
        <f t="shared" si="22"/>
        <v>Ｋ</v>
      </c>
      <c r="AB37" s="249" t="str">
        <f t="shared" si="23"/>
        <v>九尾狐</v>
      </c>
      <c r="AC37" s="249" t="str">
        <f t="shared" si="24"/>
        <v>申公豹</v>
      </c>
      <c r="AD37" s="249">
        <f t="shared" si="25"/>
        <v>10</v>
      </c>
      <c r="AE37" s="249" t="str">
        <f t="shared" si="26"/>
        <v>Ｋ</v>
      </c>
    </row>
    <row r="38" spans="2:31" ht="18">
      <c r="B38" s="192" t="s">
        <v>147</v>
      </c>
      <c r="C38" s="297"/>
      <c r="D38" s="298">
        <f>VLOOKUP('FG1125way_Regular Symbol(2wild)'!$B38,'FG_1125way_RegularＸ_W()'!$H$3:$M$15,'FG_1125way_RegularＸ_W()'!I$2+1,FALSE)</f>
        <v>43</v>
      </c>
      <c r="E38" s="298">
        <f>VLOOKUP('FG1125way_Regular Symbol(2wild)'!$B38,'FG_1125way_RegularＸ_W()'!$H$3:$M$15,'FG_1125way_RegularＸ_W()'!J$2+1,FALSE)</f>
        <v>49</v>
      </c>
      <c r="F38" s="298">
        <f>VLOOKUP('FG1125way_Regular Symbol(2wild)'!$B38,'FG_1125way_RegularＸ_W()'!$H$3:$M$15,'FG_1125way_RegularＸ_W()'!K$2+1,FALSE)</f>
        <v>8</v>
      </c>
      <c r="G38" s="298">
        <f>VLOOKUP('FG1125way_Regular Symbol(2wild)'!$B38,'FG_1125way_RegularＸ_W()'!$H$3:$M$15,'FG_1125way_RegularＸ_W()'!L$2+1,FALSE)</f>
        <v>27</v>
      </c>
      <c r="H38" s="298">
        <f>VLOOKUP('FG1125way_Regular Symbol(2wild)'!$B38,'FG_1125way_RegularＸ_W()'!$H$3:$M$15,'FG_1125way_RegularＸ_W()'!M$2+1,FALSE)</f>
        <v>56</v>
      </c>
      <c r="L38" s="191">
        <v>35</v>
      </c>
      <c r="M38" s="315" t="str">
        <f t="shared" si="17"/>
        <v>M3</v>
      </c>
      <c r="N38" s="315" t="str">
        <f t="shared" si="18"/>
        <v>M4</v>
      </c>
      <c r="O38" s="315" t="str">
        <f t="shared" si="19"/>
        <v>M5</v>
      </c>
      <c r="P38" s="315" t="str">
        <f t="shared" si="20"/>
        <v>M5</v>
      </c>
      <c r="Q38" s="315" t="str">
        <f t="shared" si="21"/>
        <v>J</v>
      </c>
      <c r="R38" s="313"/>
      <c r="S38" s="108"/>
      <c r="T38" s="224">
        <f>IF('FG_243way_Regular Symbol'!T38="","",'FG_243way_Regular Symbol'!T38)</f>
        <v>3</v>
      </c>
      <c r="U38" s="224">
        <f>IF('FG_243way_Regular Symbol'!U38="","",'FG_243way_Regular Symbol'!U38)</f>
        <v>4</v>
      </c>
      <c r="V38" s="224">
        <f>IF('FG_243way_Regular Symbol'!V38="","",'FG_243way_Regular Symbol'!V38)</f>
        <v>5</v>
      </c>
      <c r="W38" s="224">
        <f>IF('FG_243way_Regular Symbol'!W38="","",'FG_243way_Regular Symbol'!W38)</f>
        <v>5</v>
      </c>
      <c r="X38" s="224">
        <f>IF('FG_243way_Regular Symbol'!X38="","",'FG_243way_Regular Symbol'!X38)</f>
        <v>9</v>
      </c>
      <c r="Y38" s="1"/>
      <c r="Z38" s="191"/>
      <c r="AA38" s="249" t="str">
        <f t="shared" si="22"/>
        <v>申公豹</v>
      </c>
      <c r="AB38" s="249" t="str">
        <f t="shared" si="23"/>
        <v>九尾狐</v>
      </c>
      <c r="AC38" s="249" t="str">
        <f t="shared" si="24"/>
        <v>姜子牙</v>
      </c>
      <c r="AD38" s="249" t="str">
        <f t="shared" si="25"/>
        <v>姜子牙</v>
      </c>
      <c r="AE38" s="249" t="str">
        <f t="shared" si="26"/>
        <v>Ｊ</v>
      </c>
    </row>
    <row r="39" spans="2:31" ht="18">
      <c r="B39" s="279" t="s">
        <v>69</v>
      </c>
      <c r="C39" s="297"/>
      <c r="D39" s="298">
        <f>VLOOKUP('FG1125way_Regular Symbol(2wild)'!$B39,'FG_1125way_RegularＸ_W()'!$H$3:$M$15,'FG_1125way_RegularＸ_W()'!I$2+1,FALSE)</f>
        <v>46</v>
      </c>
      <c r="E39" s="298">
        <f>VLOOKUP('FG1125way_Regular Symbol(2wild)'!$B39,'FG_1125way_RegularＸ_W()'!$H$3:$M$15,'FG_1125way_RegularＸ_W()'!J$2+1,FALSE)</f>
        <v>69</v>
      </c>
      <c r="F39" s="298">
        <f>VLOOKUP('FG1125way_Regular Symbol(2wild)'!$B39,'FG_1125way_RegularＸ_W()'!$H$3:$M$15,'FG_1125way_RegularＸ_W()'!K$2+1,FALSE)</f>
        <v>50</v>
      </c>
      <c r="G39" s="298">
        <f>VLOOKUP('FG1125way_Regular Symbol(2wild)'!$B39,'FG_1125way_RegularＸ_W()'!$H$3:$M$15,'FG_1125way_RegularＸ_W()'!L$2+1,FALSE)</f>
        <v>38</v>
      </c>
      <c r="H39" s="298">
        <f>VLOOKUP('FG1125way_Regular Symbol(2wild)'!$B39,'FG_1125way_RegularＸ_W()'!$H$3:$M$15,'FG_1125way_RegularＸ_W()'!M$2+1,FALSE)</f>
        <v>58</v>
      </c>
      <c r="I39" s="36"/>
      <c r="J39" s="36"/>
      <c r="L39" s="191">
        <v>36</v>
      </c>
      <c r="M39" s="315" t="str">
        <f t="shared" si="17"/>
        <v>K</v>
      </c>
      <c r="N39" s="315" t="str">
        <f t="shared" si="18"/>
        <v>M3</v>
      </c>
      <c r="O39" s="315" t="str">
        <f t="shared" si="19"/>
        <v>M4</v>
      </c>
      <c r="P39" s="315" t="str">
        <f t="shared" si="20"/>
        <v>M5</v>
      </c>
      <c r="Q39" s="315" t="str">
        <f t="shared" si="21"/>
        <v>M3</v>
      </c>
      <c r="R39" s="313"/>
      <c r="S39" s="108"/>
      <c r="T39" s="224">
        <f>IF('FG_243way_Regular Symbol'!T39="","",'FG_243way_Regular Symbol'!T39)</f>
        <v>7</v>
      </c>
      <c r="U39" s="224">
        <f>IF('FG_243way_Regular Symbol'!U39="","",'FG_243way_Regular Symbol'!U39)</f>
        <v>3</v>
      </c>
      <c r="V39" s="224">
        <f>IF('FG_243way_Regular Symbol'!V39="","",'FG_243way_Regular Symbol'!V39)</f>
        <v>4</v>
      </c>
      <c r="W39" s="224">
        <f>IF('FG_243way_Regular Symbol'!W39="","",'FG_243way_Regular Symbol'!W39)</f>
        <v>5</v>
      </c>
      <c r="X39" s="224">
        <f>IF('FG_243way_Regular Symbol'!X39="","",'FG_243way_Regular Symbol'!X39)</f>
        <v>3</v>
      </c>
      <c r="Y39" s="1"/>
      <c r="Z39" s="191"/>
      <c r="AA39" s="249" t="str">
        <f t="shared" si="22"/>
        <v>Ｋ</v>
      </c>
      <c r="AB39" s="249" t="str">
        <f t="shared" si="23"/>
        <v>申公豹</v>
      </c>
      <c r="AC39" s="249" t="str">
        <f t="shared" si="24"/>
        <v>九尾狐</v>
      </c>
      <c r="AD39" s="249" t="str">
        <f t="shared" si="25"/>
        <v>姜子牙</v>
      </c>
      <c r="AE39" s="249" t="str">
        <f t="shared" si="26"/>
        <v>申公豹</v>
      </c>
    </row>
    <row r="40" spans="2:31" ht="18">
      <c r="B40" s="279" t="s">
        <v>188</v>
      </c>
      <c r="C40" s="299"/>
      <c r="D40" s="298">
        <f>VLOOKUP('FG1125way_Regular Symbol(2wild)'!$B40,'FG_1125way_RegularＸ_W()'!$H$3:$M$15,'FG_1125way_RegularＸ_W()'!I$2+1,FALSE)</f>
        <v>36</v>
      </c>
      <c r="E40" s="298">
        <f>VLOOKUP('FG1125way_Regular Symbol(2wild)'!$B40,'FG_1125way_RegularＸ_W()'!$H$3:$M$15,'FG_1125way_RegularＸ_W()'!J$2+1,FALSE)</f>
        <v>52</v>
      </c>
      <c r="F40" s="298">
        <f>VLOOKUP('FG1125way_Regular Symbol(2wild)'!$B40,'FG_1125way_RegularＸ_W()'!$H$3:$M$15,'FG_1125way_RegularＸ_W()'!K$2+1,FALSE)</f>
        <v>48</v>
      </c>
      <c r="G40" s="298">
        <f>VLOOKUP('FG1125way_Regular Symbol(2wild)'!$B40,'FG_1125way_RegularＸ_W()'!$H$3:$M$15,'FG_1125way_RegularＸ_W()'!L$2+1,FALSE)</f>
        <v>20</v>
      </c>
      <c r="H40" s="298">
        <f>VLOOKUP('FG1125way_Regular Symbol(2wild)'!$B40,'FG_1125way_RegularＸ_W()'!$H$3:$M$15,'FG_1125way_RegularＸ_W()'!M$2+1,FALSE)</f>
        <v>35</v>
      </c>
      <c r="I40" s="36"/>
      <c r="J40" s="36"/>
      <c r="L40" s="191">
        <v>37</v>
      </c>
      <c r="M40" s="315" t="str">
        <f t="shared" si="17"/>
        <v>M2</v>
      </c>
      <c r="N40" s="315" t="str">
        <f t="shared" si="18"/>
        <v>M5</v>
      </c>
      <c r="O40" s="315" t="str">
        <f t="shared" si="19"/>
        <v>M4</v>
      </c>
      <c r="P40" s="315" t="str">
        <f t="shared" si="20"/>
        <v>M5</v>
      </c>
      <c r="Q40" s="315" t="str">
        <f t="shared" si="21"/>
        <v>M3</v>
      </c>
      <c r="R40" s="313"/>
      <c r="S40" s="108"/>
      <c r="T40" s="224">
        <f>IF('FG_243way_Regular Symbol'!T40="","",'FG_243way_Regular Symbol'!T40)</f>
        <v>2</v>
      </c>
      <c r="U40" s="224">
        <f>IF('FG_243way_Regular Symbol'!U40="","",'FG_243way_Regular Symbol'!U40)</f>
        <v>5</v>
      </c>
      <c r="V40" s="224">
        <f>IF('FG_243way_Regular Symbol'!V40="","",'FG_243way_Regular Symbol'!V40)</f>
        <v>4</v>
      </c>
      <c r="W40" s="224">
        <f>IF('FG_243way_Regular Symbol'!W40="","",'FG_243way_Regular Symbol'!W40)</f>
        <v>5</v>
      </c>
      <c r="X40" s="224">
        <f>IF('FG_243way_Regular Symbol'!X40="","",'FG_243way_Regular Symbol'!X40)</f>
        <v>3</v>
      </c>
      <c r="Y40" s="1"/>
      <c r="Z40" s="191"/>
      <c r="AA40" s="249" t="str">
        <f t="shared" si="22"/>
        <v>小九</v>
      </c>
      <c r="AB40" s="249" t="str">
        <f t="shared" si="23"/>
        <v>姜子牙</v>
      </c>
      <c r="AC40" s="249" t="str">
        <f t="shared" si="24"/>
        <v>九尾狐</v>
      </c>
      <c r="AD40" s="249" t="str">
        <f t="shared" si="25"/>
        <v>姜子牙</v>
      </c>
      <c r="AE40" s="249" t="str">
        <f t="shared" si="26"/>
        <v>申公豹</v>
      </c>
    </row>
    <row r="41" spans="2:31" ht="18">
      <c r="B41" s="279" t="s">
        <v>189</v>
      </c>
      <c r="C41" s="299"/>
      <c r="D41" s="298">
        <f>VLOOKUP('FG1125way_Regular Symbol(2wild)'!$B41,'FG_1125way_RegularＸ_W()'!$H$3:$M$15,'FG_1125way_RegularＸ_W()'!I$2+1,FALSE)</f>
        <v>30</v>
      </c>
      <c r="E41" s="298">
        <f>VLOOKUP('FG1125way_Regular Symbol(2wild)'!$B41,'FG_1125way_RegularＸ_W()'!$H$3:$M$15,'FG_1125way_RegularＸ_W()'!J$2+1,FALSE)</f>
        <v>54</v>
      </c>
      <c r="F41" s="298">
        <f>VLOOKUP('FG1125way_Regular Symbol(2wild)'!$B41,'FG_1125way_RegularＸ_W()'!$H$3:$M$15,'FG_1125way_RegularＸ_W()'!K$2+1,FALSE)</f>
        <v>47</v>
      </c>
      <c r="G41" s="298">
        <f>VLOOKUP('FG1125way_Regular Symbol(2wild)'!$B41,'FG_1125way_RegularＸ_W()'!$H$3:$M$15,'FG_1125way_RegularＸ_W()'!L$2+1,FALSE)</f>
        <v>28</v>
      </c>
      <c r="H41" s="298">
        <f>VLOOKUP('FG1125way_Regular Symbol(2wild)'!$B41,'FG_1125way_RegularＸ_W()'!$H$3:$M$15,'FG_1125way_RegularＸ_W()'!M$2+1,FALSE)</f>
        <v>36</v>
      </c>
      <c r="L41" s="191">
        <v>38</v>
      </c>
      <c r="M41" s="315" t="str">
        <f t="shared" si="17"/>
        <v>Q</v>
      </c>
      <c r="N41" s="315" t="str">
        <f t="shared" si="18"/>
        <v>M4</v>
      </c>
      <c r="O41" s="315" t="str">
        <f t="shared" si="19"/>
        <v>M5</v>
      </c>
      <c r="P41" s="315" t="str">
        <f t="shared" si="20"/>
        <v>Q</v>
      </c>
      <c r="Q41" s="315" t="str">
        <f t="shared" si="21"/>
        <v>BN</v>
      </c>
      <c r="R41" s="313"/>
      <c r="S41" s="108"/>
      <c r="T41" s="224">
        <f>IF('FG_243way_Regular Symbol'!T41="","",'FG_243way_Regular Symbol'!T41)</f>
        <v>8</v>
      </c>
      <c r="U41" s="224">
        <f>IF('FG_243way_Regular Symbol'!U41="","",'FG_243way_Regular Symbol'!U41)</f>
        <v>4</v>
      </c>
      <c r="V41" s="224">
        <f>IF('FG_243way_Regular Symbol'!V41="","",'FG_243way_Regular Symbol'!V41)</f>
        <v>5</v>
      </c>
      <c r="W41" s="224">
        <f>IF('FG_243way_Regular Symbol'!W41="","",'FG_243way_Regular Symbol'!W41)</f>
        <v>8</v>
      </c>
      <c r="X41" s="224">
        <f>IF('FG_243way_Regular Symbol'!X41="","",'FG_243way_Regular Symbol'!X41)</f>
        <v>11</v>
      </c>
      <c r="Y41" s="1"/>
      <c r="Z41" s="191"/>
      <c r="AA41" s="249" t="str">
        <f t="shared" si="22"/>
        <v>Ｑ</v>
      </c>
      <c r="AB41" s="249" t="str">
        <f t="shared" si="23"/>
        <v>九尾狐</v>
      </c>
      <c r="AC41" s="249" t="str">
        <f t="shared" si="24"/>
        <v>姜子牙</v>
      </c>
      <c r="AD41" s="249" t="str">
        <f t="shared" si="25"/>
        <v>Ｑ</v>
      </c>
      <c r="AE41" s="249" t="str">
        <f t="shared" si="26"/>
        <v>白髮姜子牙</v>
      </c>
    </row>
    <row r="42" spans="2:31" ht="18">
      <c r="B42" s="279" t="s">
        <v>190</v>
      </c>
      <c r="C42" s="299"/>
      <c r="D42" s="298">
        <f>VLOOKUP('FG1125way_Regular Symbol(2wild)'!$B42,'FG_1125way_RegularＸ_W()'!$H$3:$M$15,'FG_1125way_RegularＸ_W()'!I$2+1,FALSE)</f>
        <v>37</v>
      </c>
      <c r="E42" s="298">
        <f>VLOOKUP('FG1125way_Regular Symbol(2wild)'!$B42,'FG_1125way_RegularＸ_W()'!$H$3:$M$15,'FG_1125way_RegularＸ_W()'!J$2+1,FALSE)</f>
        <v>48</v>
      </c>
      <c r="F42" s="298">
        <f>VLOOKUP('FG1125way_Regular Symbol(2wild)'!$B42,'FG_1125way_RegularＸ_W()'!$H$3:$M$15,'FG_1125way_RegularＸ_W()'!K$2+1,FALSE)</f>
        <v>40</v>
      </c>
      <c r="G42" s="298">
        <f>VLOOKUP('FG1125way_Regular Symbol(2wild)'!$B42,'FG_1125way_RegularＸ_W()'!$H$3:$M$15,'FG_1125way_RegularＸ_W()'!L$2+1,FALSE)</f>
        <v>50</v>
      </c>
      <c r="H42" s="298">
        <f>VLOOKUP('FG1125way_Regular Symbol(2wild)'!$B42,'FG_1125way_RegularＸ_W()'!$H$3:$M$15,'FG_1125way_RegularＸ_W()'!M$2+1,FALSE)</f>
        <v>24</v>
      </c>
      <c r="L42" s="191">
        <v>39</v>
      </c>
      <c r="M42" s="315" t="str">
        <f t="shared" si="17"/>
        <v>Q</v>
      </c>
      <c r="N42" s="315" t="str">
        <f t="shared" si="18"/>
        <v>M1</v>
      </c>
      <c r="O42" s="315" t="str">
        <f t="shared" si="19"/>
        <v>J</v>
      </c>
      <c r="P42" s="315" t="str">
        <f t="shared" si="20"/>
        <v>M4</v>
      </c>
      <c r="Q42" s="315" t="str">
        <f t="shared" si="21"/>
        <v>TE</v>
      </c>
      <c r="R42" s="171"/>
      <c r="S42" s="191"/>
      <c r="T42" s="224">
        <f>IF('FG_243way_Regular Symbol'!T42="","",'FG_243way_Regular Symbol'!T42)</f>
        <v>8</v>
      </c>
      <c r="U42" s="224">
        <f>IF('FG_243way_Regular Symbol'!U42="","",'FG_243way_Regular Symbol'!U42)</f>
        <v>1</v>
      </c>
      <c r="V42" s="224">
        <f>IF('FG_243way_Regular Symbol'!V42="","",'FG_243way_Regular Symbol'!V42)</f>
        <v>9</v>
      </c>
      <c r="W42" s="224">
        <f>IF('FG_243way_Regular Symbol'!W42="","",'FG_243way_Regular Symbol'!W42)</f>
        <v>4</v>
      </c>
      <c r="X42" s="224">
        <f>IF('FG_243way_Regular Symbol'!X42="","",'FG_243way_Regular Symbol'!X42)</f>
        <v>10</v>
      </c>
      <c r="Y42" s="1"/>
      <c r="Z42" s="191"/>
      <c r="AA42" s="249" t="str">
        <f t="shared" si="22"/>
        <v>Ｑ</v>
      </c>
      <c r="AB42" s="249" t="str">
        <f t="shared" si="23"/>
        <v>四不像大頭</v>
      </c>
      <c r="AC42" s="249" t="str">
        <f t="shared" si="24"/>
        <v>Ｊ</v>
      </c>
      <c r="AD42" s="249" t="str">
        <f t="shared" si="25"/>
        <v>九尾狐</v>
      </c>
      <c r="AE42" s="249">
        <f t="shared" si="26"/>
        <v>10</v>
      </c>
    </row>
    <row r="43" spans="2:31" ht="18">
      <c r="B43" s="279" t="s">
        <v>186</v>
      </c>
      <c r="C43" s="299"/>
      <c r="D43" s="298">
        <f>VLOOKUP('FG1125way_Regular Symbol(2wild)'!$B43,'FG_1125way_RegularＸ_W()'!$H$3:$M$15,'FG_1125way_RegularＸ_W()'!I$2+1,FALSE)</f>
        <v>46</v>
      </c>
      <c r="E43" s="298">
        <f>VLOOKUP('FG1125way_Regular Symbol(2wild)'!$B43,'FG_1125way_RegularＸ_W()'!$H$3:$M$15,'FG_1125way_RegularＸ_W()'!J$2+1,FALSE)</f>
        <v>62</v>
      </c>
      <c r="F43" s="298">
        <f>VLOOKUP('FG1125way_Regular Symbol(2wild)'!$B43,'FG_1125way_RegularＸ_W()'!$H$3:$M$15,'FG_1125way_RegularＸ_W()'!K$2+1,FALSE)</f>
        <v>34</v>
      </c>
      <c r="G43" s="298">
        <f>VLOOKUP('FG1125way_Regular Symbol(2wild)'!$B43,'FG_1125way_RegularＸ_W()'!$H$3:$M$15,'FG_1125way_RegularＸ_W()'!L$2+1,FALSE)</f>
        <v>46</v>
      </c>
      <c r="H43" s="298">
        <f>VLOOKUP('FG1125way_Regular Symbol(2wild)'!$B43,'FG_1125way_RegularＸ_W()'!$H$3:$M$15,'FG_1125way_RegularＸ_W()'!M$2+1,FALSE)</f>
        <v>39</v>
      </c>
      <c r="L43" s="191">
        <v>40</v>
      </c>
      <c r="M43" s="315" t="str">
        <f t="shared" si="17"/>
        <v>A</v>
      </c>
      <c r="N43" s="315" t="str">
        <f t="shared" si="18"/>
        <v>J</v>
      </c>
      <c r="O43" s="315" t="str">
        <f t="shared" si="19"/>
        <v>M3</v>
      </c>
      <c r="P43" s="315" t="str">
        <f t="shared" si="20"/>
        <v>A</v>
      </c>
      <c r="Q43" s="315" t="str">
        <f t="shared" si="21"/>
        <v>M2</v>
      </c>
      <c r="R43" s="171"/>
      <c r="S43" s="191"/>
      <c r="T43" s="224">
        <f>IF('FG_243way_Regular Symbol'!T43="","",'FG_243way_Regular Symbol'!T43)</f>
        <v>6</v>
      </c>
      <c r="U43" s="224">
        <f>IF('FG_243way_Regular Symbol'!U43="","",'FG_243way_Regular Symbol'!U43)</f>
        <v>9</v>
      </c>
      <c r="V43" s="224">
        <f>IF('FG_243way_Regular Symbol'!V43="","",'FG_243way_Regular Symbol'!V43)</f>
        <v>3</v>
      </c>
      <c r="W43" s="224">
        <f>IF('FG_243way_Regular Symbol'!W43="","",'FG_243way_Regular Symbol'!W43)</f>
        <v>6</v>
      </c>
      <c r="X43" s="224">
        <f>IF('FG_243way_Regular Symbol'!X43="","",'FG_243way_Regular Symbol'!X43)</f>
        <v>2</v>
      </c>
      <c r="Y43" s="1"/>
      <c r="Z43" s="191"/>
      <c r="AA43" s="249" t="str">
        <f t="shared" si="22"/>
        <v>Ａ</v>
      </c>
      <c r="AB43" s="249" t="str">
        <f t="shared" si="23"/>
        <v>Ｊ</v>
      </c>
      <c r="AC43" s="249" t="str">
        <f t="shared" si="24"/>
        <v>申公豹</v>
      </c>
      <c r="AD43" s="249" t="str">
        <f t="shared" si="25"/>
        <v>Ａ</v>
      </c>
      <c r="AE43" s="249" t="str">
        <f t="shared" si="26"/>
        <v>小九</v>
      </c>
    </row>
    <row r="44" spans="2:31" ht="18">
      <c r="B44" s="109" t="s">
        <v>318</v>
      </c>
      <c r="C44" s="299"/>
      <c r="D44" s="298">
        <f>VLOOKUP('FG1125way_Regular Symbol(2wild)'!$B44,'FG_1125way_RegularＸ_W()'!$H$3:$M$15,'FG_1125way_RegularＸ_W()'!I$2+1,FALSE)</f>
        <v>55</v>
      </c>
      <c r="E44" s="298">
        <f>VLOOKUP('FG1125way_Regular Symbol(2wild)'!$B44,'FG_1125way_RegularＸ_W()'!$H$3:$M$15,'FG_1125way_RegularＸ_W()'!J$2+1,FALSE)</f>
        <v>76</v>
      </c>
      <c r="F44" s="298">
        <f>VLOOKUP('FG1125way_Regular Symbol(2wild)'!$B44,'FG_1125way_RegularＸ_W()'!$H$3:$M$15,'FG_1125way_RegularＸ_W()'!K$2+1,FALSE)</f>
        <v>54</v>
      </c>
      <c r="G44" s="298">
        <f>VLOOKUP('FG1125way_Regular Symbol(2wild)'!$B44,'FG_1125way_RegularＸ_W()'!$H$3:$M$15,'FG_1125way_RegularＸ_W()'!L$2+1,FALSE)</f>
        <v>39</v>
      </c>
      <c r="H44" s="298">
        <f>VLOOKUP('FG1125way_Regular Symbol(2wild)'!$B44,'FG_1125way_RegularＸ_W()'!$H$3:$M$15,'FG_1125way_RegularＸ_W()'!M$2+1,FALSE)</f>
        <v>48</v>
      </c>
      <c r="I44" s="36"/>
      <c r="J44" s="36"/>
      <c r="L44" s="191">
        <v>41</v>
      </c>
      <c r="M44" s="315" t="str">
        <f t="shared" si="17"/>
        <v>M4</v>
      </c>
      <c r="N44" s="315" t="str">
        <f t="shared" si="18"/>
        <v>K</v>
      </c>
      <c r="O44" s="315" t="str">
        <f t="shared" si="19"/>
        <v>A</v>
      </c>
      <c r="P44" s="315" t="str">
        <f t="shared" si="20"/>
        <v>K</v>
      </c>
      <c r="Q44" s="315" t="str">
        <f t="shared" si="21"/>
        <v>A</v>
      </c>
      <c r="R44" s="171"/>
      <c r="S44" s="191"/>
      <c r="T44" s="224">
        <f>IF('FG_243way_Regular Symbol'!T44="","",'FG_243way_Regular Symbol'!T44)</f>
        <v>4</v>
      </c>
      <c r="U44" s="224">
        <f>IF('FG_243way_Regular Symbol'!U44="","",'FG_243way_Regular Symbol'!U44)</f>
        <v>7</v>
      </c>
      <c r="V44" s="224">
        <f>IF('FG_243way_Regular Symbol'!V44="","",'FG_243way_Regular Symbol'!V44)</f>
        <v>6</v>
      </c>
      <c r="W44" s="224">
        <f>IF('FG_243way_Regular Symbol'!W44="","",'FG_243way_Regular Symbol'!W44)</f>
        <v>7</v>
      </c>
      <c r="X44" s="224">
        <f>IF('FG_243way_Regular Symbol'!X44="","",'FG_243way_Regular Symbol'!X44)</f>
        <v>6</v>
      </c>
      <c r="Y44" s="1"/>
      <c r="Z44" s="191"/>
      <c r="AA44" s="249" t="str">
        <f t="shared" si="22"/>
        <v>九尾狐</v>
      </c>
      <c r="AB44" s="249" t="str">
        <f t="shared" si="23"/>
        <v>Ｋ</v>
      </c>
      <c r="AC44" s="249" t="str">
        <f t="shared" si="24"/>
        <v>Ａ</v>
      </c>
      <c r="AD44" s="249" t="str">
        <f t="shared" si="25"/>
        <v>Ｋ</v>
      </c>
      <c r="AE44" s="249" t="str">
        <f t="shared" si="26"/>
        <v>Ａ</v>
      </c>
    </row>
    <row r="45" spans="2:31" ht="18">
      <c r="I45" s="36"/>
      <c r="J45" s="36"/>
      <c r="L45" s="191">
        <v>42</v>
      </c>
      <c r="M45" s="315" t="str">
        <f t="shared" si="17"/>
        <v>M4</v>
      </c>
      <c r="N45" s="315" t="str">
        <f t="shared" si="18"/>
        <v>M4</v>
      </c>
      <c r="O45" s="315" t="str">
        <f t="shared" si="19"/>
        <v>M1</v>
      </c>
      <c r="P45" s="315" t="str">
        <f t="shared" si="20"/>
        <v>K</v>
      </c>
      <c r="Q45" s="315" t="str">
        <f t="shared" si="21"/>
        <v>J</v>
      </c>
      <c r="R45" s="171"/>
      <c r="S45" s="191"/>
      <c r="T45" s="224">
        <f>IF('FG_243way_Regular Symbol'!T45="","",'FG_243way_Regular Symbol'!T45)</f>
        <v>4</v>
      </c>
      <c r="U45" s="224">
        <f>IF('FG_243way_Regular Symbol'!U45="","",'FG_243way_Regular Symbol'!U45)</f>
        <v>4</v>
      </c>
      <c r="V45" s="224">
        <f>IF('FG_243way_Regular Symbol'!V45="","",'FG_243way_Regular Symbol'!V45)</f>
        <v>1</v>
      </c>
      <c r="W45" s="224">
        <f>IF('FG_243way_Regular Symbol'!W45="","",'FG_243way_Regular Symbol'!W45)</f>
        <v>7</v>
      </c>
      <c r="X45" s="224">
        <f>IF('FG_243way_Regular Symbol'!X45="","",'FG_243way_Regular Symbol'!X45)</f>
        <v>9</v>
      </c>
      <c r="Y45" s="1"/>
      <c r="Z45" s="191"/>
      <c r="AA45" s="249" t="str">
        <f t="shared" si="22"/>
        <v>九尾狐</v>
      </c>
      <c r="AB45" s="249" t="str">
        <f t="shared" si="23"/>
        <v>九尾狐</v>
      </c>
      <c r="AC45" s="249" t="str">
        <f t="shared" si="24"/>
        <v>四不像大頭</v>
      </c>
      <c r="AD45" s="249" t="str">
        <f t="shared" si="25"/>
        <v>Ｋ</v>
      </c>
      <c r="AE45" s="249" t="str">
        <f t="shared" si="26"/>
        <v>Ｊ</v>
      </c>
    </row>
    <row r="46" spans="2:31" ht="18">
      <c r="I46" s="36"/>
      <c r="J46" s="36"/>
      <c r="L46" s="191">
        <v>43</v>
      </c>
      <c r="M46" s="315" t="str">
        <f t="shared" si="17"/>
        <v>M3</v>
      </c>
      <c r="N46" s="315" t="str">
        <f t="shared" si="18"/>
        <v>M2</v>
      </c>
      <c r="O46" s="315" t="str">
        <f t="shared" si="19"/>
        <v>M5</v>
      </c>
      <c r="P46" s="315" t="str">
        <f t="shared" si="20"/>
        <v>S1</v>
      </c>
      <c r="Q46" s="315" t="str">
        <f t="shared" si="21"/>
        <v>TE</v>
      </c>
      <c r="R46" s="36"/>
      <c r="S46" s="191"/>
      <c r="T46" s="224">
        <f>IF('FG_243way_Regular Symbol'!T46="","",'FG_243way_Regular Symbol'!T46)</f>
        <v>3</v>
      </c>
      <c r="U46" s="224">
        <f>IF('FG_243way_Regular Symbol'!U46="","",'FG_243way_Regular Symbol'!U46)</f>
        <v>2</v>
      </c>
      <c r="V46" s="224">
        <f>IF('FG_243way_Regular Symbol'!V46="","",'FG_243way_Regular Symbol'!V46)</f>
        <v>5</v>
      </c>
      <c r="W46" s="224">
        <f>IF('FG_243way_Regular Symbol'!W46="","",'FG_243way_Regular Symbol'!W46)</f>
        <v>12</v>
      </c>
      <c r="X46" s="224">
        <f>IF('FG_243way_Regular Symbol'!X46="","",'FG_243way_Regular Symbol'!X46)</f>
        <v>10</v>
      </c>
      <c r="Y46" s="1"/>
      <c r="Z46" s="191"/>
      <c r="AA46" s="249" t="str">
        <f t="shared" si="22"/>
        <v>申公豹</v>
      </c>
      <c r="AB46" s="249" t="str">
        <f t="shared" si="23"/>
        <v>小九</v>
      </c>
      <c r="AC46" s="249" t="str">
        <f t="shared" si="24"/>
        <v>姜子牙</v>
      </c>
      <c r="AD46" s="249" t="str">
        <f t="shared" si="25"/>
        <v>輪迴門</v>
      </c>
      <c r="AE46" s="249">
        <f t="shared" si="26"/>
        <v>10</v>
      </c>
    </row>
    <row r="47" spans="2:31" ht="18">
      <c r="I47" s="36"/>
      <c r="J47" s="36"/>
      <c r="L47" s="191">
        <v>44</v>
      </c>
      <c r="M47" s="315" t="str">
        <f t="shared" si="17"/>
        <v>A</v>
      </c>
      <c r="N47" s="315" t="str">
        <f t="shared" si="18"/>
        <v>M2</v>
      </c>
      <c r="O47" s="315" t="str">
        <f t="shared" si="19"/>
        <v>M5</v>
      </c>
      <c r="P47" s="315" t="str">
        <f t="shared" si="20"/>
        <v>M5</v>
      </c>
      <c r="Q47" s="315" t="str">
        <f t="shared" si="21"/>
        <v>BN</v>
      </c>
      <c r="R47" s="36"/>
      <c r="S47" s="191"/>
      <c r="T47" s="224">
        <f>IF('FG_243way_Regular Symbol'!T47="","",'FG_243way_Regular Symbol'!T47)</f>
        <v>6</v>
      </c>
      <c r="U47" s="224">
        <f>IF('FG_243way_Regular Symbol'!U47="","",'FG_243way_Regular Symbol'!U47)</f>
        <v>2</v>
      </c>
      <c r="V47" s="224">
        <f>IF('FG_243way_Regular Symbol'!V47="","",'FG_243way_Regular Symbol'!V47)</f>
        <v>5</v>
      </c>
      <c r="W47" s="224">
        <f>IF('FG_243way_Regular Symbol'!W47="","",'FG_243way_Regular Symbol'!W47)</f>
        <v>5</v>
      </c>
      <c r="X47" s="224">
        <f>IF('FG_243way_Regular Symbol'!X47="","",'FG_243way_Regular Symbol'!X47)</f>
        <v>11</v>
      </c>
      <c r="Y47" s="1"/>
      <c r="Z47" s="191"/>
      <c r="AA47" s="249" t="str">
        <f t="shared" si="22"/>
        <v>Ａ</v>
      </c>
      <c r="AB47" s="249" t="str">
        <f t="shared" si="23"/>
        <v>小九</v>
      </c>
      <c r="AC47" s="249" t="str">
        <f t="shared" si="24"/>
        <v>姜子牙</v>
      </c>
      <c r="AD47" s="249" t="str">
        <f t="shared" si="25"/>
        <v>姜子牙</v>
      </c>
      <c r="AE47" s="249" t="str">
        <f t="shared" si="26"/>
        <v>白髮姜子牙</v>
      </c>
    </row>
    <row r="48" spans="2:31" ht="18">
      <c r="I48" s="36"/>
      <c r="J48" s="36"/>
      <c r="L48" s="191">
        <v>45</v>
      </c>
      <c r="M48" s="315" t="str">
        <f t="shared" si="17"/>
        <v>TE</v>
      </c>
      <c r="N48" s="315" t="str">
        <f t="shared" si="18"/>
        <v>J</v>
      </c>
      <c r="O48" s="315" t="str">
        <f t="shared" si="19"/>
        <v>K</v>
      </c>
      <c r="P48" s="315" t="str">
        <f t="shared" si="20"/>
        <v>Q</v>
      </c>
      <c r="Q48" s="315" t="str">
        <f t="shared" si="21"/>
        <v>J</v>
      </c>
      <c r="R48" s="36"/>
      <c r="S48" s="191"/>
      <c r="T48" s="224">
        <f>IF('FG_243way_Regular Symbol'!T48="","",'FG_243way_Regular Symbol'!T48)</f>
        <v>10</v>
      </c>
      <c r="U48" s="224">
        <f>IF('FG_243way_Regular Symbol'!U48="","",'FG_243way_Regular Symbol'!U48)</f>
        <v>9</v>
      </c>
      <c r="V48" s="224">
        <f>IF('FG_243way_Regular Symbol'!V48="","",'FG_243way_Regular Symbol'!V48)</f>
        <v>7</v>
      </c>
      <c r="W48" s="224">
        <f>IF('FG_243way_Regular Symbol'!W48="","",'FG_243way_Regular Symbol'!W48)</f>
        <v>8</v>
      </c>
      <c r="X48" s="224">
        <f>IF('FG_243way_Regular Symbol'!X48="","",'FG_243way_Regular Symbol'!X48)</f>
        <v>9</v>
      </c>
      <c r="Y48" s="1"/>
      <c r="Z48" s="191"/>
      <c r="AA48" s="249">
        <f t="shared" si="22"/>
        <v>10</v>
      </c>
      <c r="AB48" s="249" t="str">
        <f t="shared" si="23"/>
        <v>Ｊ</v>
      </c>
      <c r="AC48" s="249" t="str">
        <f t="shared" si="24"/>
        <v>Ｋ</v>
      </c>
      <c r="AD48" s="249" t="str">
        <f t="shared" si="25"/>
        <v>Ｑ</v>
      </c>
      <c r="AE48" s="249" t="str">
        <f t="shared" si="26"/>
        <v>Ｊ</v>
      </c>
    </row>
    <row r="49" spans="9:33" ht="18">
      <c r="I49" s="36"/>
      <c r="J49" s="36"/>
      <c r="L49" s="191">
        <v>46</v>
      </c>
      <c r="M49" s="315" t="str">
        <f t="shared" si="17"/>
        <v>J</v>
      </c>
      <c r="N49" s="315" t="str">
        <f t="shared" si="18"/>
        <v>M3</v>
      </c>
      <c r="O49" s="315" t="str">
        <f t="shared" si="19"/>
        <v>K</v>
      </c>
      <c r="P49" s="315" t="str">
        <f t="shared" si="20"/>
        <v>A</v>
      </c>
      <c r="Q49" s="315" t="str">
        <f t="shared" si="21"/>
        <v>M1</v>
      </c>
      <c r="S49" s="191"/>
      <c r="T49" s="224">
        <f>IF('FG_243way_Regular Symbol'!T49="","",'FG_243way_Regular Symbol'!T49)</f>
        <v>9</v>
      </c>
      <c r="U49" s="224">
        <f>IF('FG_243way_Regular Symbol'!U49="","",'FG_243way_Regular Symbol'!U49)</f>
        <v>3</v>
      </c>
      <c r="V49" s="224">
        <f>IF('FG_243way_Regular Symbol'!V49="","",'FG_243way_Regular Symbol'!V49)</f>
        <v>7</v>
      </c>
      <c r="W49" s="224">
        <f>IF('FG_243way_Regular Symbol'!W49="","",'FG_243way_Regular Symbol'!W49)</f>
        <v>6</v>
      </c>
      <c r="X49" s="224">
        <f>IF('FG_243way_Regular Symbol'!X49="","",'FG_243way_Regular Symbol'!X49)</f>
        <v>1</v>
      </c>
      <c r="Z49" s="191"/>
      <c r="AA49" s="249" t="str">
        <f t="shared" si="22"/>
        <v>Ｊ</v>
      </c>
      <c r="AB49" s="249" t="str">
        <f t="shared" si="23"/>
        <v>申公豹</v>
      </c>
      <c r="AC49" s="249" t="str">
        <f t="shared" si="24"/>
        <v>Ｋ</v>
      </c>
      <c r="AD49" s="249" t="str">
        <f t="shared" si="25"/>
        <v>Ａ</v>
      </c>
      <c r="AE49" s="249" t="str">
        <f t="shared" si="26"/>
        <v>四不像大頭</v>
      </c>
    </row>
    <row r="50" spans="9:33" ht="18">
      <c r="I50" s="36"/>
      <c r="J50" s="36"/>
      <c r="L50" s="191">
        <v>47</v>
      </c>
      <c r="M50" s="315" t="str">
        <f t="shared" si="17"/>
        <v>K</v>
      </c>
      <c r="N50" s="315" t="str">
        <f t="shared" si="18"/>
        <v>K</v>
      </c>
      <c r="O50" s="315" t="str">
        <f t="shared" si="19"/>
        <v>TE</v>
      </c>
      <c r="P50" s="315" t="str">
        <f t="shared" si="20"/>
        <v>K</v>
      </c>
      <c r="Q50" s="315" t="str">
        <f t="shared" si="21"/>
        <v>K</v>
      </c>
      <c r="S50" s="191"/>
      <c r="T50" s="224">
        <f>IF('FG_243way_Regular Symbol'!T50="","",'FG_243way_Regular Symbol'!T50)</f>
        <v>7</v>
      </c>
      <c r="U50" s="224">
        <f>IF('FG_243way_Regular Symbol'!U50="","",'FG_243way_Regular Symbol'!U50)</f>
        <v>7</v>
      </c>
      <c r="V50" s="224">
        <f>IF('FG_243way_Regular Symbol'!V50="","",'FG_243way_Regular Symbol'!V50)</f>
        <v>10</v>
      </c>
      <c r="W50" s="224">
        <f>IF('FG_243way_Regular Symbol'!W50="","",'FG_243way_Regular Symbol'!W50)</f>
        <v>7</v>
      </c>
      <c r="X50" s="224">
        <f>IF('FG_243way_Regular Symbol'!X50="","",'FG_243way_Regular Symbol'!X50)</f>
        <v>7</v>
      </c>
      <c r="Z50" s="191"/>
      <c r="AA50" s="249" t="str">
        <f t="shared" si="22"/>
        <v>Ｋ</v>
      </c>
      <c r="AB50" s="249" t="str">
        <f t="shared" si="23"/>
        <v>Ｋ</v>
      </c>
      <c r="AC50" s="249">
        <f t="shared" si="24"/>
        <v>10</v>
      </c>
      <c r="AD50" s="249" t="str">
        <f t="shared" si="25"/>
        <v>Ｋ</v>
      </c>
      <c r="AE50" s="249" t="str">
        <f t="shared" si="26"/>
        <v>Ｋ</v>
      </c>
    </row>
    <row r="51" spans="9:33" ht="18">
      <c r="I51" s="36"/>
      <c r="J51" s="36"/>
      <c r="L51" s="191">
        <v>48</v>
      </c>
      <c r="M51" s="315" t="str">
        <f t="shared" si="17"/>
        <v>K</v>
      </c>
      <c r="N51" s="315" t="str">
        <f t="shared" si="18"/>
        <v>M2</v>
      </c>
      <c r="O51" s="315" t="str">
        <f t="shared" si="19"/>
        <v>TE</v>
      </c>
      <c r="P51" s="315" t="str">
        <f t="shared" si="20"/>
        <v>M3</v>
      </c>
      <c r="Q51" s="315" t="str">
        <f t="shared" si="21"/>
        <v>K</v>
      </c>
      <c r="S51" s="191"/>
      <c r="T51" s="224">
        <f>IF('FG_243way_Regular Symbol'!T51="","",'FG_243way_Regular Symbol'!T51)</f>
        <v>7</v>
      </c>
      <c r="U51" s="224">
        <f>IF('FG_243way_Regular Symbol'!U51="","",'FG_243way_Regular Symbol'!U51)</f>
        <v>2</v>
      </c>
      <c r="V51" s="224">
        <f>IF('FG_243way_Regular Symbol'!V51="","",'FG_243way_Regular Symbol'!V51)</f>
        <v>10</v>
      </c>
      <c r="W51" s="224">
        <f>IF('FG_243way_Regular Symbol'!W51="","",'FG_243way_Regular Symbol'!W51)</f>
        <v>3</v>
      </c>
      <c r="X51" s="224">
        <f>IF('FG_243way_Regular Symbol'!X51="","",'FG_243way_Regular Symbol'!X51)</f>
        <v>7</v>
      </c>
      <c r="Z51" s="191"/>
      <c r="AA51" s="249" t="str">
        <f t="shared" si="22"/>
        <v>Ｋ</v>
      </c>
      <c r="AB51" s="249" t="str">
        <f t="shared" si="23"/>
        <v>小九</v>
      </c>
      <c r="AC51" s="249">
        <f t="shared" si="24"/>
        <v>10</v>
      </c>
      <c r="AD51" s="249" t="str">
        <f t="shared" si="25"/>
        <v>申公豹</v>
      </c>
      <c r="AE51" s="249" t="str">
        <f t="shared" si="26"/>
        <v>Ｋ</v>
      </c>
    </row>
    <row r="52" spans="9:33" ht="18">
      <c r="I52" s="36"/>
      <c r="J52" s="36"/>
      <c r="L52" s="191">
        <v>49</v>
      </c>
      <c r="M52" s="315" t="str">
        <f t="shared" si="17"/>
        <v>Q</v>
      </c>
      <c r="N52" s="315" t="str">
        <f t="shared" si="18"/>
        <v>Q</v>
      </c>
      <c r="O52" s="315" t="str">
        <f t="shared" si="19"/>
        <v>K</v>
      </c>
      <c r="P52" s="315" t="str">
        <f t="shared" si="20"/>
        <v>A</v>
      </c>
      <c r="Q52" s="315" t="str">
        <f t="shared" si="21"/>
        <v>M3</v>
      </c>
      <c r="S52" s="191"/>
      <c r="T52" s="224">
        <f>IF('FG_243way_Regular Symbol'!T52="","",'FG_243way_Regular Symbol'!T52)</f>
        <v>8</v>
      </c>
      <c r="U52" s="224">
        <f>IF('FG_243way_Regular Symbol'!U52="","",'FG_243way_Regular Symbol'!U52)</f>
        <v>8</v>
      </c>
      <c r="V52" s="224">
        <f>IF('FG_243way_Regular Symbol'!V52="","",'FG_243way_Regular Symbol'!V52)</f>
        <v>7</v>
      </c>
      <c r="W52" s="224">
        <f>IF('FG_243way_Regular Symbol'!W52="","",'FG_243way_Regular Symbol'!W52)</f>
        <v>6</v>
      </c>
      <c r="X52" s="224">
        <f>IF('FG_243way_Regular Symbol'!X52="","",'FG_243way_Regular Symbol'!X52)</f>
        <v>3</v>
      </c>
      <c r="Z52" s="191"/>
      <c r="AA52" s="249" t="str">
        <f t="shared" si="22"/>
        <v>Ｑ</v>
      </c>
      <c r="AB52" s="249" t="str">
        <f t="shared" si="23"/>
        <v>Ｑ</v>
      </c>
      <c r="AC52" s="249" t="str">
        <f t="shared" si="24"/>
        <v>Ｋ</v>
      </c>
      <c r="AD52" s="249" t="str">
        <f t="shared" si="25"/>
        <v>Ａ</v>
      </c>
      <c r="AE52" s="249" t="str">
        <f t="shared" si="26"/>
        <v>申公豹</v>
      </c>
    </row>
    <row r="53" spans="9:33" ht="18">
      <c r="I53" s="36"/>
      <c r="J53" s="36"/>
      <c r="L53" s="191">
        <v>50</v>
      </c>
      <c r="M53" s="315" t="str">
        <f t="shared" si="17"/>
        <v>K</v>
      </c>
      <c r="N53" s="315" t="str">
        <f t="shared" si="18"/>
        <v>K</v>
      </c>
      <c r="O53" s="315" t="str">
        <f t="shared" si="19"/>
        <v>M5</v>
      </c>
      <c r="P53" s="315" t="str">
        <f t="shared" si="20"/>
        <v>M2</v>
      </c>
      <c r="Q53" s="315" t="str">
        <f t="shared" si="21"/>
        <v>J</v>
      </c>
      <c r="S53" s="191"/>
      <c r="T53" s="224">
        <f>IF('FG_243way_Regular Symbol'!T53="","",'FG_243way_Regular Symbol'!T53)</f>
        <v>7</v>
      </c>
      <c r="U53" s="224">
        <f>IF('FG_243way_Regular Symbol'!U53="","",'FG_243way_Regular Symbol'!U53)</f>
        <v>7</v>
      </c>
      <c r="V53" s="224">
        <f>IF('FG_243way_Regular Symbol'!V53="","",'FG_243way_Regular Symbol'!V53)</f>
        <v>5</v>
      </c>
      <c r="W53" s="224">
        <f>IF('FG_243way_Regular Symbol'!W53="","",'FG_243way_Regular Symbol'!W53)</f>
        <v>2</v>
      </c>
      <c r="X53" s="224">
        <f>IF('FG_243way_Regular Symbol'!X53="","",'FG_243way_Regular Symbol'!X53)</f>
        <v>9</v>
      </c>
      <c r="Z53" s="191"/>
      <c r="AA53" s="249" t="str">
        <f t="shared" si="22"/>
        <v>Ｋ</v>
      </c>
      <c r="AB53" s="249" t="str">
        <f t="shared" si="23"/>
        <v>Ｋ</v>
      </c>
      <c r="AC53" s="249" t="str">
        <f t="shared" si="24"/>
        <v>姜子牙</v>
      </c>
      <c r="AD53" s="249" t="str">
        <f t="shared" si="25"/>
        <v>小九</v>
      </c>
      <c r="AE53" s="249" t="str">
        <f t="shared" si="26"/>
        <v>Ｊ</v>
      </c>
    </row>
    <row r="54" spans="9:33" ht="18">
      <c r="L54" s="191">
        <v>51</v>
      </c>
      <c r="M54" s="315" t="str">
        <f t="shared" si="17"/>
        <v>M4</v>
      </c>
      <c r="N54" s="315" t="str">
        <f t="shared" si="18"/>
        <v>M3</v>
      </c>
      <c r="O54" s="315" t="str">
        <f t="shared" si="19"/>
        <v>J</v>
      </c>
      <c r="P54" s="315" t="str">
        <f t="shared" si="20"/>
        <v>BN</v>
      </c>
      <c r="Q54" s="315" t="str">
        <f t="shared" si="21"/>
        <v>A</v>
      </c>
      <c r="S54" s="191"/>
      <c r="T54" s="224">
        <f>IF('FG_243way_Regular Symbol'!T54="","",'FG_243way_Regular Symbol'!T54)</f>
        <v>4</v>
      </c>
      <c r="U54" s="224">
        <f>IF('FG_243way_Regular Symbol'!U54="","",'FG_243way_Regular Symbol'!U54)</f>
        <v>3</v>
      </c>
      <c r="V54" s="224">
        <f>IF('FG_243way_Regular Symbol'!V54="","",'FG_243way_Regular Symbol'!V54)</f>
        <v>9</v>
      </c>
      <c r="W54" s="224">
        <f>IF('FG_243way_Regular Symbol'!W54="","",'FG_243way_Regular Symbol'!W54)</f>
        <v>11</v>
      </c>
      <c r="X54" s="224">
        <f>IF('FG_243way_Regular Symbol'!X54="","",'FG_243way_Regular Symbol'!X54)</f>
        <v>6</v>
      </c>
      <c r="Z54" s="191"/>
      <c r="AA54" s="249" t="str">
        <f t="shared" si="22"/>
        <v>九尾狐</v>
      </c>
      <c r="AB54" s="249" t="str">
        <f t="shared" si="23"/>
        <v>申公豹</v>
      </c>
      <c r="AC54" s="249" t="str">
        <f t="shared" si="24"/>
        <v>Ｊ</v>
      </c>
      <c r="AD54" s="249" t="str">
        <f t="shared" si="25"/>
        <v>白髮姜子牙</v>
      </c>
      <c r="AE54" s="249" t="str">
        <f t="shared" si="26"/>
        <v>Ａ</v>
      </c>
      <c r="AF54" s="113"/>
      <c r="AG54" s="113"/>
    </row>
    <row r="55" spans="9:33" ht="18">
      <c r="L55" s="191">
        <v>52</v>
      </c>
      <c r="M55" s="315" t="str">
        <f t="shared" si="17"/>
        <v>M4</v>
      </c>
      <c r="N55" s="315" t="str">
        <f t="shared" si="18"/>
        <v>J</v>
      </c>
      <c r="O55" s="315" t="str">
        <f t="shared" si="19"/>
        <v>K</v>
      </c>
      <c r="P55" s="315" t="str">
        <f t="shared" si="20"/>
        <v>J</v>
      </c>
      <c r="Q55" s="315" t="str">
        <f t="shared" si="21"/>
        <v>M4</v>
      </c>
      <c r="S55" s="191"/>
      <c r="T55" s="224">
        <f>IF('FG_243way_Regular Symbol'!T55="","",'FG_243way_Regular Symbol'!T55)</f>
        <v>4</v>
      </c>
      <c r="U55" s="224">
        <f>IF('FG_243way_Regular Symbol'!U55="","",'FG_243way_Regular Symbol'!U55)</f>
        <v>9</v>
      </c>
      <c r="V55" s="224">
        <f>IF('FG_243way_Regular Symbol'!V55="","",'FG_243way_Regular Symbol'!V55)</f>
        <v>7</v>
      </c>
      <c r="W55" s="224">
        <f>IF('FG_243way_Regular Symbol'!W55="","",'FG_243way_Regular Symbol'!W55)</f>
        <v>9</v>
      </c>
      <c r="X55" s="224">
        <f>IF('FG_243way_Regular Symbol'!X55="","",'FG_243way_Regular Symbol'!X55)</f>
        <v>4</v>
      </c>
      <c r="Z55" s="191"/>
      <c r="AA55" s="249" t="str">
        <f t="shared" si="22"/>
        <v>九尾狐</v>
      </c>
      <c r="AB55" s="249" t="str">
        <f t="shared" si="23"/>
        <v>Ｊ</v>
      </c>
      <c r="AC55" s="249" t="str">
        <f t="shared" si="24"/>
        <v>Ｋ</v>
      </c>
      <c r="AD55" s="249" t="str">
        <f t="shared" si="25"/>
        <v>Ｊ</v>
      </c>
      <c r="AE55" s="249" t="str">
        <f t="shared" si="26"/>
        <v>九尾狐</v>
      </c>
      <c r="AF55" s="191"/>
      <c r="AG55" s="191"/>
    </row>
    <row r="56" spans="9:33" ht="18">
      <c r="L56" s="191">
        <v>53</v>
      </c>
      <c r="M56" s="315" t="str">
        <f t="shared" si="17"/>
        <v>M5</v>
      </c>
      <c r="N56" s="315" t="str">
        <f t="shared" si="18"/>
        <v>M4</v>
      </c>
      <c r="O56" s="315" t="str">
        <f t="shared" si="19"/>
        <v>M2</v>
      </c>
      <c r="P56" s="315" t="str">
        <f t="shared" si="20"/>
        <v>J</v>
      </c>
      <c r="Q56" s="315" t="str">
        <f t="shared" si="21"/>
        <v>J</v>
      </c>
      <c r="S56" s="191"/>
      <c r="T56" s="224">
        <f>IF('FG_243way_Regular Symbol'!T56="","",'FG_243way_Regular Symbol'!T56)</f>
        <v>5</v>
      </c>
      <c r="U56" s="224">
        <f>IF('FG_243way_Regular Symbol'!U56="","",'FG_243way_Regular Symbol'!U56)</f>
        <v>4</v>
      </c>
      <c r="V56" s="224">
        <f>IF('FG_243way_Regular Symbol'!V56="","",'FG_243way_Regular Symbol'!V56)</f>
        <v>2</v>
      </c>
      <c r="W56" s="224">
        <f>IF('FG_243way_Regular Symbol'!W56="","",'FG_243way_Regular Symbol'!W56)</f>
        <v>9</v>
      </c>
      <c r="X56" s="224">
        <f>IF('FG_243way_Regular Symbol'!X56="","",'FG_243way_Regular Symbol'!X56)</f>
        <v>9</v>
      </c>
      <c r="Z56" s="191"/>
      <c r="AA56" s="249" t="str">
        <f t="shared" si="22"/>
        <v>姜子牙</v>
      </c>
      <c r="AB56" s="249" t="str">
        <f t="shared" si="23"/>
        <v>九尾狐</v>
      </c>
      <c r="AC56" s="249" t="str">
        <f t="shared" si="24"/>
        <v>小九</v>
      </c>
      <c r="AD56" s="249" t="str">
        <f t="shared" si="25"/>
        <v>Ｊ</v>
      </c>
      <c r="AE56" s="249" t="str">
        <f t="shared" si="26"/>
        <v>Ｊ</v>
      </c>
      <c r="AF56" s="191"/>
      <c r="AG56" s="191"/>
    </row>
    <row r="57" spans="9:33" ht="18">
      <c r="L57" s="191">
        <v>54</v>
      </c>
      <c r="M57" s="315" t="str">
        <f t="shared" si="17"/>
        <v>M1</v>
      </c>
      <c r="N57" s="315" t="str">
        <f t="shared" si="18"/>
        <v>M5</v>
      </c>
      <c r="O57" s="315" t="str">
        <f t="shared" si="19"/>
        <v>S1</v>
      </c>
      <c r="P57" s="315" t="str">
        <f t="shared" si="20"/>
        <v>A</v>
      </c>
      <c r="Q57" s="315" t="str">
        <f t="shared" si="21"/>
        <v>BN</v>
      </c>
      <c r="S57" s="191"/>
      <c r="T57" s="224">
        <f>IF('FG_243way_Regular Symbol'!T57="","",'FG_243way_Regular Symbol'!T57)</f>
        <v>1</v>
      </c>
      <c r="U57" s="224">
        <f>IF('FG_243way_Regular Symbol'!U57="","",'FG_243way_Regular Symbol'!U57)</f>
        <v>5</v>
      </c>
      <c r="V57" s="224">
        <f>IF('FG_243way_Regular Symbol'!V57="","",'FG_243way_Regular Symbol'!V57)</f>
        <v>12</v>
      </c>
      <c r="W57" s="224">
        <f>IF('FG_243way_Regular Symbol'!W57="","",'FG_243way_Regular Symbol'!W57)</f>
        <v>6</v>
      </c>
      <c r="X57" s="224">
        <f>IF('FG_243way_Regular Symbol'!X57="","",'FG_243way_Regular Symbol'!X57)</f>
        <v>11</v>
      </c>
      <c r="Z57" s="191"/>
      <c r="AA57" s="249" t="str">
        <f t="shared" si="22"/>
        <v>四不像大頭</v>
      </c>
      <c r="AB57" s="249" t="str">
        <f t="shared" si="23"/>
        <v>姜子牙</v>
      </c>
      <c r="AC57" s="249" t="str">
        <f t="shared" si="24"/>
        <v>輪迴門</v>
      </c>
      <c r="AD57" s="249" t="str">
        <f t="shared" si="25"/>
        <v>Ａ</v>
      </c>
      <c r="AE57" s="249" t="str">
        <f t="shared" si="26"/>
        <v>白髮姜子牙</v>
      </c>
      <c r="AF57" s="191"/>
      <c r="AG57" s="191"/>
    </row>
    <row r="58" spans="9:33" ht="18">
      <c r="L58" s="191">
        <v>55</v>
      </c>
      <c r="M58" s="315" t="str">
        <f t="shared" si="17"/>
        <v>M1</v>
      </c>
      <c r="N58" s="315" t="str">
        <f t="shared" si="18"/>
        <v>TE</v>
      </c>
      <c r="O58" s="315" t="str">
        <f t="shared" si="19"/>
        <v>M5</v>
      </c>
      <c r="P58" s="315" t="str">
        <f t="shared" si="20"/>
        <v>Q</v>
      </c>
      <c r="Q58" s="315" t="str">
        <f t="shared" si="21"/>
        <v>M3</v>
      </c>
      <c r="S58" s="191"/>
      <c r="T58" s="224">
        <f>IF('FG_243way_Regular Symbol'!T58="","",'FG_243way_Regular Symbol'!T58)</f>
        <v>1</v>
      </c>
      <c r="U58" s="224">
        <f>IF('FG_243way_Regular Symbol'!U58="","",'FG_243way_Regular Symbol'!U58)</f>
        <v>10</v>
      </c>
      <c r="V58" s="224">
        <f>IF('FG_243way_Regular Symbol'!V58="","",'FG_243way_Regular Symbol'!V58)</f>
        <v>5</v>
      </c>
      <c r="W58" s="224">
        <f>IF('FG_243way_Regular Symbol'!W58="","",'FG_243way_Regular Symbol'!W58)</f>
        <v>8</v>
      </c>
      <c r="X58" s="224">
        <f>IF('FG_243way_Regular Symbol'!X58="","",'FG_243way_Regular Symbol'!X58)</f>
        <v>3</v>
      </c>
      <c r="Z58" s="191"/>
      <c r="AA58" s="249" t="str">
        <f t="shared" si="22"/>
        <v>四不像大頭</v>
      </c>
      <c r="AB58" s="249">
        <f t="shared" si="23"/>
        <v>10</v>
      </c>
      <c r="AC58" s="249" t="str">
        <f t="shared" si="24"/>
        <v>姜子牙</v>
      </c>
      <c r="AD58" s="249" t="str">
        <f t="shared" si="25"/>
        <v>Ｑ</v>
      </c>
      <c r="AE58" s="249" t="str">
        <f t="shared" si="26"/>
        <v>申公豹</v>
      </c>
      <c r="AF58" s="191"/>
      <c r="AG58" s="191"/>
    </row>
    <row r="59" spans="9:33" ht="18">
      <c r="L59" s="191">
        <v>56</v>
      </c>
      <c r="M59" s="315" t="str">
        <f t="shared" si="17"/>
        <v>Q</v>
      </c>
      <c r="N59" s="315" t="str">
        <f t="shared" si="18"/>
        <v>M2</v>
      </c>
      <c r="O59" s="315" t="str">
        <f t="shared" si="19"/>
        <v>M1</v>
      </c>
      <c r="P59" s="315" t="str">
        <f t="shared" si="20"/>
        <v/>
      </c>
      <c r="Q59" s="315" t="str">
        <f t="shared" si="21"/>
        <v>J</v>
      </c>
      <c r="S59" s="191"/>
      <c r="T59" s="224">
        <f>IF('FG_243way_Regular Symbol'!T59="","",'FG_243way_Regular Symbol'!T59)</f>
        <v>8</v>
      </c>
      <c r="U59" s="224">
        <f>IF('FG_243way_Regular Symbol'!U59="","",'FG_243way_Regular Symbol'!U59)</f>
        <v>2</v>
      </c>
      <c r="V59" s="224">
        <f>IF('FG_243way_Regular Symbol'!V59="","",'FG_243way_Regular Symbol'!V59)</f>
        <v>1</v>
      </c>
      <c r="W59" s="224" t="str">
        <f>IF('FG_243way_Regular Symbol'!W59="","",'FG_243way_Regular Symbol'!W59)</f>
        <v/>
      </c>
      <c r="X59" s="224">
        <f>IF('FG_243way_Regular Symbol'!X59="","",'FG_243way_Regular Symbol'!X59)</f>
        <v>9</v>
      </c>
      <c r="Z59" s="191"/>
      <c r="AA59" s="249" t="str">
        <f t="shared" si="22"/>
        <v>Ｑ</v>
      </c>
      <c r="AB59" s="249" t="str">
        <f t="shared" si="23"/>
        <v>小九</v>
      </c>
      <c r="AC59" s="249" t="str">
        <f t="shared" si="24"/>
        <v>四不像大頭</v>
      </c>
      <c r="AD59" s="249" t="str">
        <f t="shared" si="25"/>
        <v/>
      </c>
      <c r="AE59" s="249" t="str">
        <f t="shared" si="26"/>
        <v>Ｊ</v>
      </c>
      <c r="AF59" s="191"/>
      <c r="AG59" s="191"/>
    </row>
    <row r="60" spans="9:33" ht="18">
      <c r="L60" s="191">
        <v>57</v>
      </c>
      <c r="M60" s="315" t="str">
        <f t="shared" si="17"/>
        <v>J</v>
      </c>
      <c r="N60" s="315" t="str">
        <f t="shared" si="18"/>
        <v>A</v>
      </c>
      <c r="O60" s="315" t="str">
        <f t="shared" si="19"/>
        <v>M4</v>
      </c>
      <c r="P60" s="315" t="str">
        <f t="shared" si="20"/>
        <v/>
      </c>
      <c r="Q60" s="315" t="str">
        <f t="shared" si="21"/>
        <v>K</v>
      </c>
      <c r="S60" s="191"/>
      <c r="T60" s="224">
        <f>IF('FG_243way_Regular Symbol'!T60="","",'FG_243way_Regular Symbol'!T60)</f>
        <v>9</v>
      </c>
      <c r="U60" s="224">
        <f>IF('FG_243way_Regular Symbol'!U60="","",'FG_243way_Regular Symbol'!U60)</f>
        <v>6</v>
      </c>
      <c r="V60" s="224">
        <f>IF('FG_243way_Regular Symbol'!V60="","",'FG_243way_Regular Symbol'!V60)</f>
        <v>4</v>
      </c>
      <c r="W60" s="224" t="str">
        <f>IF('FG_243way_Regular Symbol'!W60="","",'FG_243way_Regular Symbol'!W60)</f>
        <v/>
      </c>
      <c r="X60" s="224">
        <f>IF('FG_243way_Regular Symbol'!X60="","",'FG_243way_Regular Symbol'!X60)</f>
        <v>7</v>
      </c>
      <c r="Z60" s="191"/>
      <c r="AA60" s="249" t="str">
        <f t="shared" si="22"/>
        <v>Ｊ</v>
      </c>
      <c r="AB60" s="249" t="str">
        <f t="shared" si="23"/>
        <v>Ａ</v>
      </c>
      <c r="AC60" s="249" t="str">
        <f t="shared" si="24"/>
        <v>九尾狐</v>
      </c>
      <c r="AD60" s="249" t="str">
        <f t="shared" si="25"/>
        <v/>
      </c>
      <c r="AE60" s="249" t="str">
        <f t="shared" si="26"/>
        <v>Ｋ</v>
      </c>
      <c r="AF60" s="191"/>
      <c r="AG60" s="191"/>
    </row>
    <row r="61" spans="9:33" ht="18">
      <c r="L61" s="191">
        <v>58</v>
      </c>
      <c r="M61" s="315" t="str">
        <f t="shared" si="17"/>
        <v>A</v>
      </c>
      <c r="N61" s="315" t="str">
        <f t="shared" si="18"/>
        <v>WW</v>
      </c>
      <c r="O61" s="315" t="str">
        <f t="shared" si="19"/>
        <v>J</v>
      </c>
      <c r="P61" s="315" t="str">
        <f t="shared" si="20"/>
        <v/>
      </c>
      <c r="Q61" s="315" t="str">
        <f t="shared" si="21"/>
        <v>M2</v>
      </c>
      <c r="S61" s="191"/>
      <c r="T61" s="224">
        <f>IF('FG_243way_Regular Symbol'!T61="","",'FG_243way_Regular Symbol'!T61)</f>
        <v>6</v>
      </c>
      <c r="U61" s="224">
        <f>IF('FG_243way_Regular Symbol'!U61="","",'FG_243way_Regular Symbol'!U61)</f>
        <v>13</v>
      </c>
      <c r="V61" s="224">
        <f>IF('FG_243way_Regular Symbol'!V61="","",'FG_243way_Regular Symbol'!V61)</f>
        <v>9</v>
      </c>
      <c r="W61" s="224" t="str">
        <f>IF('FG_243way_Regular Symbol'!W61="","",'FG_243way_Regular Symbol'!W61)</f>
        <v/>
      </c>
      <c r="X61" s="224">
        <f>IF('FG_243way_Regular Symbol'!X61="","",'FG_243way_Regular Symbol'!X61)</f>
        <v>2</v>
      </c>
      <c r="Z61" s="191"/>
      <c r="AA61" s="249" t="str">
        <f t="shared" si="22"/>
        <v>Ａ</v>
      </c>
      <c r="AB61" s="249" t="str">
        <f t="shared" si="23"/>
        <v>手杖</v>
      </c>
      <c r="AC61" s="249" t="str">
        <f t="shared" si="24"/>
        <v>Ｊ</v>
      </c>
      <c r="AD61" s="249" t="str">
        <f t="shared" si="25"/>
        <v/>
      </c>
      <c r="AE61" s="249" t="str">
        <f t="shared" si="26"/>
        <v>小九</v>
      </c>
      <c r="AF61" s="191"/>
      <c r="AG61" s="191"/>
    </row>
    <row r="62" spans="9:33" ht="18">
      <c r="L62" s="191">
        <v>59</v>
      </c>
      <c r="M62" s="315" t="str">
        <f t="shared" si="17"/>
        <v>K</v>
      </c>
      <c r="N62" s="315" t="str">
        <f t="shared" si="18"/>
        <v>J</v>
      </c>
      <c r="O62" s="315" t="str">
        <f t="shared" si="19"/>
        <v>A</v>
      </c>
      <c r="P62" s="315" t="str">
        <f t="shared" si="20"/>
        <v/>
      </c>
      <c r="Q62" s="315" t="str">
        <f t="shared" si="21"/>
        <v>K</v>
      </c>
      <c r="S62" s="191"/>
      <c r="T62" s="224">
        <f>IF('FG_243way_Regular Symbol'!T62="","",'FG_243way_Regular Symbol'!T62)</f>
        <v>7</v>
      </c>
      <c r="U62" s="224">
        <f>IF('FG_243way_Regular Symbol'!U62="","",'FG_243way_Regular Symbol'!U62)</f>
        <v>9</v>
      </c>
      <c r="V62" s="224">
        <f>IF('FG_243way_Regular Symbol'!V62="","",'FG_243way_Regular Symbol'!V62)</f>
        <v>6</v>
      </c>
      <c r="W62" s="224" t="str">
        <f>IF('FG_243way_Regular Symbol'!W62="","",'FG_243way_Regular Symbol'!W62)</f>
        <v/>
      </c>
      <c r="X62" s="224">
        <f>IF('FG_243way_Regular Symbol'!X62="","",'FG_243way_Regular Symbol'!X62)</f>
        <v>7</v>
      </c>
      <c r="Z62" s="191"/>
      <c r="AA62" s="249" t="str">
        <f t="shared" si="22"/>
        <v>Ｋ</v>
      </c>
      <c r="AB62" s="249" t="str">
        <f t="shared" si="23"/>
        <v>Ｊ</v>
      </c>
      <c r="AC62" s="249" t="str">
        <f t="shared" si="24"/>
        <v>Ａ</v>
      </c>
      <c r="AD62" s="249" t="str">
        <f t="shared" si="25"/>
        <v/>
      </c>
      <c r="AE62" s="249" t="str">
        <f t="shared" si="26"/>
        <v>Ｋ</v>
      </c>
      <c r="AF62" s="191"/>
      <c r="AG62" s="191"/>
    </row>
    <row r="63" spans="9:33" ht="18">
      <c r="L63" s="191">
        <v>60</v>
      </c>
      <c r="M63" s="315" t="str">
        <f t="shared" si="17"/>
        <v>M1</v>
      </c>
      <c r="N63" s="315" t="str">
        <f t="shared" si="18"/>
        <v>K</v>
      </c>
      <c r="O63" s="315" t="str">
        <f t="shared" si="19"/>
        <v/>
      </c>
      <c r="P63" s="315" t="str">
        <f t="shared" si="20"/>
        <v/>
      </c>
      <c r="Q63" s="315" t="str">
        <f t="shared" si="21"/>
        <v>K</v>
      </c>
      <c r="S63" s="191"/>
      <c r="T63" s="224">
        <f>IF('FG_243way_Regular Symbol'!T63="","",'FG_243way_Regular Symbol'!T63)</f>
        <v>1</v>
      </c>
      <c r="U63" s="224">
        <f>IF('FG_243way_Regular Symbol'!U63="","",'FG_243way_Regular Symbol'!U63)</f>
        <v>7</v>
      </c>
      <c r="V63" s="224" t="str">
        <f>IF('FG_243way_Regular Symbol'!V63="","",'FG_243way_Regular Symbol'!V63)</f>
        <v/>
      </c>
      <c r="W63" s="224" t="str">
        <f>IF('FG_243way_Regular Symbol'!W63="","",'FG_243way_Regular Symbol'!W63)</f>
        <v/>
      </c>
      <c r="X63" s="224">
        <f>IF('FG_243way_Regular Symbol'!X63="","",'FG_243way_Regular Symbol'!X63)</f>
        <v>7</v>
      </c>
      <c r="Z63" s="191"/>
      <c r="AA63" s="249" t="str">
        <f t="shared" si="22"/>
        <v>四不像大頭</v>
      </c>
      <c r="AB63" s="249" t="str">
        <f t="shared" si="23"/>
        <v>Ｋ</v>
      </c>
      <c r="AC63" s="249" t="str">
        <f t="shared" si="24"/>
        <v/>
      </c>
      <c r="AD63" s="249" t="str">
        <f t="shared" si="25"/>
        <v/>
      </c>
      <c r="AE63" s="249" t="str">
        <f t="shared" si="26"/>
        <v>Ｋ</v>
      </c>
      <c r="AF63" s="191"/>
      <c r="AG63" s="191"/>
    </row>
    <row r="64" spans="9:33" ht="18">
      <c r="L64" s="191">
        <v>61</v>
      </c>
      <c r="M64" s="315" t="str">
        <f t="shared" si="17"/>
        <v/>
      </c>
      <c r="N64" s="315" t="str">
        <f t="shared" si="18"/>
        <v>K</v>
      </c>
      <c r="O64" s="315" t="str">
        <f t="shared" si="19"/>
        <v/>
      </c>
      <c r="P64" s="315" t="str">
        <f t="shared" si="20"/>
        <v/>
      </c>
      <c r="Q64" s="315" t="str">
        <f t="shared" si="21"/>
        <v>Q</v>
      </c>
      <c r="S64" s="191"/>
      <c r="T64" s="224" t="str">
        <f>IF('FG_243way_Regular Symbol'!T64="","",'FG_243way_Regular Symbol'!T64)</f>
        <v/>
      </c>
      <c r="U64" s="224">
        <f>IF('FG_243way_Regular Symbol'!U64="","",'FG_243way_Regular Symbol'!U64)</f>
        <v>7</v>
      </c>
      <c r="V64" s="224" t="str">
        <f>IF('FG_243way_Regular Symbol'!V64="","",'FG_243way_Regular Symbol'!V64)</f>
        <v/>
      </c>
      <c r="W64" s="224" t="str">
        <f>IF('FG_243way_Regular Symbol'!W64="","",'FG_243way_Regular Symbol'!W64)</f>
        <v/>
      </c>
      <c r="X64" s="224">
        <f>IF('FG_243way_Regular Symbol'!X64="","",'FG_243way_Regular Symbol'!X64)</f>
        <v>8</v>
      </c>
      <c r="Z64" s="191"/>
      <c r="AA64" s="249" t="str">
        <f t="shared" si="22"/>
        <v/>
      </c>
      <c r="AB64" s="249" t="str">
        <f t="shared" si="23"/>
        <v>Ｋ</v>
      </c>
      <c r="AC64" s="249" t="str">
        <f t="shared" si="24"/>
        <v/>
      </c>
      <c r="AD64" s="249" t="str">
        <f t="shared" si="25"/>
        <v/>
      </c>
      <c r="AE64" s="249" t="str">
        <f t="shared" si="26"/>
        <v>Ｑ</v>
      </c>
      <c r="AF64" s="191"/>
      <c r="AG64" s="191"/>
    </row>
    <row r="65" spans="12:33" ht="18">
      <c r="L65" s="191">
        <v>62</v>
      </c>
      <c r="M65" s="315" t="str">
        <f t="shared" si="17"/>
        <v/>
      </c>
      <c r="N65" s="315" t="str">
        <f t="shared" si="18"/>
        <v>K</v>
      </c>
      <c r="O65" s="315" t="str">
        <f t="shared" si="19"/>
        <v/>
      </c>
      <c r="P65" s="315" t="str">
        <f t="shared" si="20"/>
        <v/>
      </c>
      <c r="Q65" s="315" t="str">
        <f t="shared" si="21"/>
        <v>K</v>
      </c>
      <c r="S65" s="191"/>
      <c r="T65" s="224" t="str">
        <f>IF('FG_243way_Regular Symbol'!T65="","",'FG_243way_Regular Symbol'!T65)</f>
        <v/>
      </c>
      <c r="U65" s="224">
        <f>IF('FG_243way_Regular Symbol'!U65="","",'FG_243way_Regular Symbol'!U65)</f>
        <v>7</v>
      </c>
      <c r="V65" s="224" t="str">
        <f>IF('FG_243way_Regular Symbol'!V65="","",'FG_243way_Regular Symbol'!V65)</f>
        <v/>
      </c>
      <c r="W65" s="224" t="str">
        <f>IF('FG_243way_Regular Symbol'!W65="","",'FG_243way_Regular Symbol'!W65)</f>
        <v/>
      </c>
      <c r="X65" s="224">
        <f>IF('FG_243way_Regular Symbol'!X65="","",'FG_243way_Regular Symbol'!X65)</f>
        <v>7</v>
      </c>
      <c r="Z65" s="191"/>
      <c r="AA65" s="249" t="str">
        <f t="shared" si="22"/>
        <v/>
      </c>
      <c r="AB65" s="249" t="str">
        <f t="shared" si="23"/>
        <v>Ｋ</v>
      </c>
      <c r="AC65" s="249" t="str">
        <f t="shared" si="24"/>
        <v/>
      </c>
      <c r="AD65" s="249" t="str">
        <f t="shared" si="25"/>
        <v/>
      </c>
      <c r="AE65" s="249" t="str">
        <f t="shared" si="26"/>
        <v>Ｋ</v>
      </c>
      <c r="AF65" s="191"/>
      <c r="AG65" s="191"/>
    </row>
    <row r="66" spans="12:33" ht="18">
      <c r="L66" s="191">
        <v>63</v>
      </c>
      <c r="M66" s="315" t="str">
        <f t="shared" si="17"/>
        <v/>
      </c>
      <c r="N66" s="315" t="str">
        <f t="shared" si="18"/>
        <v>J</v>
      </c>
      <c r="O66" s="315" t="str">
        <f t="shared" si="19"/>
        <v/>
      </c>
      <c r="P66" s="315" t="str">
        <f t="shared" si="20"/>
        <v/>
      </c>
      <c r="Q66" s="315" t="str">
        <f t="shared" si="21"/>
        <v>K</v>
      </c>
      <c r="S66" s="191"/>
      <c r="T66" s="224" t="str">
        <f>IF('FG_243way_Regular Symbol'!T66="","",'FG_243way_Regular Symbol'!T66)</f>
        <v/>
      </c>
      <c r="U66" s="224">
        <f>IF('FG_243way_Regular Symbol'!U66="","",'FG_243way_Regular Symbol'!U66)</f>
        <v>9</v>
      </c>
      <c r="V66" s="224" t="str">
        <f>IF('FG_243way_Regular Symbol'!V66="","",'FG_243way_Regular Symbol'!V66)</f>
        <v/>
      </c>
      <c r="W66" s="224" t="str">
        <f>IF('FG_243way_Regular Symbol'!W66="","",'FG_243way_Regular Symbol'!W66)</f>
        <v/>
      </c>
      <c r="X66" s="224">
        <f>IF('FG_243way_Regular Symbol'!X66="","",'FG_243way_Regular Symbol'!X66)</f>
        <v>7</v>
      </c>
      <c r="Z66" s="191"/>
      <c r="AA66" s="249" t="str">
        <f t="shared" si="22"/>
        <v/>
      </c>
      <c r="AB66" s="249" t="str">
        <f t="shared" si="23"/>
        <v>Ｊ</v>
      </c>
      <c r="AC66" s="249" t="str">
        <f t="shared" si="24"/>
        <v/>
      </c>
      <c r="AD66" s="249" t="str">
        <f t="shared" si="25"/>
        <v/>
      </c>
      <c r="AE66" s="249" t="str">
        <f t="shared" si="26"/>
        <v>Ｋ</v>
      </c>
      <c r="AF66" s="191"/>
      <c r="AG66" s="191"/>
    </row>
    <row r="67" spans="12:33" ht="18">
      <c r="L67" s="191">
        <v>64</v>
      </c>
      <c r="M67" s="315" t="str">
        <f t="shared" ref="M67:M87" si="27">IF(T67="","",VLOOKUP(T67,$A$3:$B$15,2,FALSE))</f>
        <v/>
      </c>
      <c r="N67" s="315" t="str">
        <f t="shared" ref="N67:N87" si="28">IF(U67="","",VLOOKUP(U67,$A$3:$B$15,2,FALSE))</f>
        <v>K</v>
      </c>
      <c r="O67" s="315" t="str">
        <f t="shared" ref="O67:O87" si="29">IF(V67="","",VLOOKUP(V67,$A$3:$B$15,2,FALSE))</f>
        <v/>
      </c>
      <c r="P67" s="315" t="str">
        <f t="shared" ref="P67:P87" si="30">IF(W67="","",VLOOKUP(W67,$A$3:$B$15,2,FALSE))</f>
        <v/>
      </c>
      <c r="Q67" s="315" t="str">
        <f t="shared" ref="Q67:Q87" si="31">IF(X67="","",VLOOKUP(X67,$A$3:$B$15,2,FALSE))</f>
        <v>M5</v>
      </c>
      <c r="S67" s="191"/>
      <c r="T67" s="224" t="str">
        <f>IF('FG_243way_Regular Symbol'!T67="","",'FG_243way_Regular Symbol'!T67)</f>
        <v/>
      </c>
      <c r="U67" s="224">
        <f>IF('FG_243way_Regular Symbol'!U67="","",'FG_243way_Regular Symbol'!U67)</f>
        <v>7</v>
      </c>
      <c r="V67" s="224" t="str">
        <f>IF('FG_243way_Regular Symbol'!V67="","",'FG_243way_Regular Symbol'!V67)</f>
        <v/>
      </c>
      <c r="W67" s="224" t="str">
        <f>IF('FG_243way_Regular Symbol'!W67="","",'FG_243way_Regular Symbol'!W67)</f>
        <v/>
      </c>
      <c r="X67" s="224">
        <f>IF('FG_243way_Regular Symbol'!X67="","",'FG_243way_Regular Symbol'!X67)</f>
        <v>5</v>
      </c>
      <c r="Z67" s="191"/>
      <c r="AA67" s="249" t="str">
        <f t="shared" ref="AA67:AA90" si="32">IF(T67="","",VLOOKUP(T67,$A$3:$C$15,3,FALSE))</f>
        <v/>
      </c>
      <c r="AB67" s="249" t="str">
        <f t="shared" ref="AB67:AB90" si="33">IF(U67="","",VLOOKUP(U67,$A$3:$C$15,3,FALSE))</f>
        <v>Ｋ</v>
      </c>
      <c r="AC67" s="249" t="str">
        <f t="shared" ref="AC67:AC90" si="34">IF(V67="","",VLOOKUP(V67,$A$3:$C$15,3,FALSE))</f>
        <v/>
      </c>
      <c r="AD67" s="249" t="str">
        <f t="shared" ref="AD67:AD90" si="35">IF(W67="","",VLOOKUP(W67,$A$3:$C$15,3,FALSE))</f>
        <v/>
      </c>
      <c r="AE67" s="249" t="str">
        <f t="shared" ref="AE67:AE90" si="36">IF(X67="","",VLOOKUP(X67,$A$3:$C$15,3,FALSE))</f>
        <v>姜子牙</v>
      </c>
      <c r="AF67" s="191"/>
      <c r="AG67" s="191"/>
    </row>
    <row r="68" spans="12:33" ht="18">
      <c r="L68" s="191">
        <v>65</v>
      </c>
      <c r="M68" s="315" t="str">
        <f t="shared" si="27"/>
        <v/>
      </c>
      <c r="N68" s="315" t="str">
        <f t="shared" si="28"/>
        <v>M4</v>
      </c>
      <c r="O68" s="315" t="str">
        <f t="shared" si="29"/>
        <v/>
      </c>
      <c r="P68" s="315" t="str">
        <f t="shared" si="30"/>
        <v/>
      </c>
      <c r="Q68" s="315" t="str">
        <f t="shared" si="31"/>
        <v>Q</v>
      </c>
      <c r="S68" s="191"/>
      <c r="T68" s="224" t="str">
        <f>IF('FG_243way_Regular Symbol'!T68="","",'FG_243way_Regular Symbol'!T68)</f>
        <v/>
      </c>
      <c r="U68" s="224">
        <f>IF('FG_243way_Regular Symbol'!U68="","",'FG_243way_Regular Symbol'!U68)</f>
        <v>4</v>
      </c>
      <c r="V68" s="224" t="str">
        <f>IF('FG_243way_Regular Symbol'!V68="","",'FG_243way_Regular Symbol'!V68)</f>
        <v/>
      </c>
      <c r="W68" s="224" t="str">
        <f>IF('FG_243way_Regular Symbol'!W68="","",'FG_243way_Regular Symbol'!W68)</f>
        <v/>
      </c>
      <c r="X68" s="224">
        <f>IF('FG_243way_Regular Symbol'!X68="","",'FG_243way_Regular Symbol'!X68)</f>
        <v>8</v>
      </c>
      <c r="Z68" s="191"/>
      <c r="AA68" s="249" t="str">
        <f t="shared" si="32"/>
        <v/>
      </c>
      <c r="AB68" s="249" t="str">
        <f t="shared" si="33"/>
        <v>九尾狐</v>
      </c>
      <c r="AC68" s="249" t="str">
        <f t="shared" si="34"/>
        <v/>
      </c>
      <c r="AD68" s="249" t="str">
        <f t="shared" si="35"/>
        <v/>
      </c>
      <c r="AE68" s="249" t="str">
        <f t="shared" si="36"/>
        <v>Ｑ</v>
      </c>
      <c r="AF68" s="191"/>
      <c r="AG68" s="191"/>
    </row>
    <row r="69" spans="12:33" ht="18">
      <c r="L69" s="191">
        <v>66</v>
      </c>
      <c r="M69" s="315" t="str">
        <f t="shared" si="27"/>
        <v/>
      </c>
      <c r="N69" s="315" t="str">
        <f t="shared" si="28"/>
        <v>Q</v>
      </c>
      <c r="O69" s="315" t="str">
        <f t="shared" si="29"/>
        <v/>
      </c>
      <c r="P69" s="315" t="str">
        <f t="shared" si="30"/>
        <v/>
      </c>
      <c r="Q69" s="315" t="str">
        <f t="shared" si="31"/>
        <v>K</v>
      </c>
      <c r="S69" s="191"/>
      <c r="T69" s="224" t="str">
        <f>IF('FG_243way_Regular Symbol'!T69="","",'FG_243way_Regular Symbol'!T69)</f>
        <v/>
      </c>
      <c r="U69" s="224">
        <f>IF('FG_243way_Regular Symbol'!U69="","",'FG_243way_Regular Symbol'!U69)</f>
        <v>8</v>
      </c>
      <c r="V69" s="224" t="str">
        <f>IF('FG_243way_Regular Symbol'!V69="","",'FG_243way_Regular Symbol'!V69)</f>
        <v/>
      </c>
      <c r="W69" s="224" t="str">
        <f>IF('FG_243way_Regular Symbol'!W69="","",'FG_243way_Regular Symbol'!W69)</f>
        <v/>
      </c>
      <c r="X69" s="224">
        <f>IF('FG_243way_Regular Symbol'!X69="","",'FG_243way_Regular Symbol'!X69)</f>
        <v>7</v>
      </c>
      <c r="Z69" s="191"/>
      <c r="AA69" s="249" t="str">
        <f t="shared" si="32"/>
        <v/>
      </c>
      <c r="AB69" s="249" t="str">
        <f t="shared" si="33"/>
        <v>Ｑ</v>
      </c>
      <c r="AC69" s="249" t="str">
        <f t="shared" si="34"/>
        <v/>
      </c>
      <c r="AD69" s="249" t="str">
        <f t="shared" si="35"/>
        <v/>
      </c>
      <c r="AE69" s="249" t="str">
        <f t="shared" si="36"/>
        <v>Ｋ</v>
      </c>
      <c r="AF69" s="191"/>
      <c r="AG69" s="191"/>
    </row>
    <row r="70" spans="12:33" ht="18">
      <c r="L70" s="191">
        <v>67</v>
      </c>
      <c r="M70" s="315" t="str">
        <f t="shared" si="27"/>
        <v/>
      </c>
      <c r="N70" s="315" t="str">
        <f t="shared" si="28"/>
        <v>A</v>
      </c>
      <c r="O70" s="315" t="str">
        <f t="shared" si="29"/>
        <v/>
      </c>
      <c r="P70" s="315" t="str">
        <f t="shared" si="30"/>
        <v/>
      </c>
      <c r="Q70" s="315" t="str">
        <f t="shared" si="31"/>
        <v>M3</v>
      </c>
      <c r="S70" s="191"/>
      <c r="T70" s="224" t="str">
        <f>IF('FG_243way_Regular Symbol'!T70="","",'FG_243way_Regular Symbol'!T70)</f>
        <v/>
      </c>
      <c r="U70" s="224">
        <f>IF('FG_243way_Regular Symbol'!U70="","",'FG_243way_Regular Symbol'!U70)</f>
        <v>6</v>
      </c>
      <c r="V70" s="224" t="str">
        <f>IF('FG_243way_Regular Symbol'!V70="","",'FG_243way_Regular Symbol'!V70)</f>
        <v/>
      </c>
      <c r="W70" s="224" t="str">
        <f>IF('FG_243way_Regular Symbol'!W70="","",'FG_243way_Regular Symbol'!W70)</f>
        <v/>
      </c>
      <c r="X70" s="224">
        <f>IF('FG_243way_Regular Symbol'!X70="","",'FG_243way_Regular Symbol'!X70)</f>
        <v>3</v>
      </c>
      <c r="Z70" s="191"/>
      <c r="AA70" s="249" t="str">
        <f t="shared" si="32"/>
        <v/>
      </c>
      <c r="AB70" s="249" t="str">
        <f t="shared" si="33"/>
        <v>Ａ</v>
      </c>
      <c r="AC70" s="249" t="str">
        <f t="shared" si="34"/>
        <v/>
      </c>
      <c r="AD70" s="249" t="str">
        <f t="shared" si="35"/>
        <v/>
      </c>
      <c r="AE70" s="249" t="str">
        <f t="shared" si="36"/>
        <v>申公豹</v>
      </c>
      <c r="AF70" s="191"/>
      <c r="AG70" s="191"/>
    </row>
    <row r="71" spans="12:33" ht="18">
      <c r="L71" s="191">
        <v>68</v>
      </c>
      <c r="M71" s="315" t="str">
        <f t="shared" si="27"/>
        <v/>
      </c>
      <c r="N71" s="315" t="str">
        <f t="shared" si="28"/>
        <v>M5</v>
      </c>
      <c r="O71" s="315" t="str">
        <f t="shared" si="29"/>
        <v/>
      </c>
      <c r="P71" s="315" t="str">
        <f t="shared" si="30"/>
        <v/>
      </c>
      <c r="Q71" s="315" t="str">
        <f t="shared" si="31"/>
        <v/>
      </c>
      <c r="S71" s="191"/>
      <c r="T71" s="224" t="str">
        <f>IF('FG_243way_Regular Symbol'!T71="","",'FG_243way_Regular Symbol'!T71)</f>
        <v/>
      </c>
      <c r="U71" s="224">
        <f>IF('FG_243way_Regular Symbol'!U71="","",'FG_243way_Regular Symbol'!U71)</f>
        <v>5</v>
      </c>
      <c r="V71" s="224" t="str">
        <f>IF('FG_243way_Regular Symbol'!V71="","",'FG_243way_Regular Symbol'!V71)</f>
        <v/>
      </c>
      <c r="W71" s="224" t="str">
        <f>IF('FG_243way_Regular Symbol'!W71="","",'FG_243way_Regular Symbol'!W71)</f>
        <v/>
      </c>
      <c r="X71" s="224" t="str">
        <f>IF('FG_243way_Regular Symbol'!X71="","",'FG_243way_Regular Symbol'!X71)</f>
        <v/>
      </c>
      <c r="Y71" s="1"/>
      <c r="Z71" s="191"/>
      <c r="AA71" s="249" t="str">
        <f t="shared" si="32"/>
        <v/>
      </c>
      <c r="AB71" s="249" t="str">
        <f t="shared" si="33"/>
        <v>姜子牙</v>
      </c>
      <c r="AC71" s="249" t="str">
        <f t="shared" si="34"/>
        <v/>
      </c>
      <c r="AD71" s="249" t="str">
        <f t="shared" si="35"/>
        <v/>
      </c>
      <c r="AE71" s="249" t="str">
        <f t="shared" si="36"/>
        <v/>
      </c>
      <c r="AF71" s="191"/>
      <c r="AG71" s="191"/>
    </row>
    <row r="72" spans="12:33" ht="18">
      <c r="L72" s="191">
        <v>69</v>
      </c>
      <c r="M72" s="315" t="str">
        <f t="shared" si="27"/>
        <v/>
      </c>
      <c r="N72" s="315" t="str">
        <f t="shared" si="28"/>
        <v>M1</v>
      </c>
      <c r="O72" s="315" t="str">
        <f t="shared" si="29"/>
        <v/>
      </c>
      <c r="P72" s="315" t="str">
        <f t="shared" si="30"/>
        <v/>
      </c>
      <c r="Q72" s="315" t="str">
        <f t="shared" si="31"/>
        <v/>
      </c>
      <c r="S72" s="191"/>
      <c r="T72" s="224" t="str">
        <f>IF('FG_243way_Regular Symbol'!T72="","",'FG_243way_Regular Symbol'!T72)</f>
        <v/>
      </c>
      <c r="U72" s="224">
        <f>IF('FG_243way_Regular Symbol'!U72="","",'FG_243way_Regular Symbol'!U72)</f>
        <v>1</v>
      </c>
      <c r="V72" s="224" t="str">
        <f>IF('FG_243way_Regular Symbol'!V72="","",'FG_243way_Regular Symbol'!V72)</f>
        <v/>
      </c>
      <c r="W72" s="224" t="str">
        <f>IF('FG_243way_Regular Symbol'!W72="","",'FG_243way_Regular Symbol'!W72)</f>
        <v/>
      </c>
      <c r="X72" s="224" t="str">
        <f>IF('FG_243way_Regular Symbol'!X72="","",'FG_243way_Regular Symbol'!X72)</f>
        <v/>
      </c>
      <c r="Z72" s="191"/>
      <c r="AA72" s="249" t="str">
        <f t="shared" si="32"/>
        <v/>
      </c>
      <c r="AB72" s="249" t="str">
        <f t="shared" si="33"/>
        <v>四不像大頭</v>
      </c>
      <c r="AC72" s="249" t="str">
        <f t="shared" si="34"/>
        <v/>
      </c>
      <c r="AD72" s="249" t="str">
        <f t="shared" si="35"/>
        <v/>
      </c>
      <c r="AE72" s="249" t="str">
        <f t="shared" si="36"/>
        <v/>
      </c>
      <c r="AF72" s="191"/>
      <c r="AG72" s="191"/>
    </row>
    <row r="73" spans="12:33" ht="18">
      <c r="L73" s="191">
        <v>70</v>
      </c>
      <c r="M73" s="315" t="str">
        <f t="shared" si="27"/>
        <v/>
      </c>
      <c r="N73" s="315" t="str">
        <f t="shared" si="28"/>
        <v>M1</v>
      </c>
      <c r="O73" s="315" t="str">
        <f t="shared" si="29"/>
        <v/>
      </c>
      <c r="P73" s="315" t="str">
        <f t="shared" si="30"/>
        <v/>
      </c>
      <c r="Q73" s="315" t="str">
        <f t="shared" si="31"/>
        <v/>
      </c>
      <c r="S73" s="191"/>
      <c r="T73" s="224" t="str">
        <f>IF('FG_243way_Regular Symbol'!T73="","",'FG_243way_Regular Symbol'!T73)</f>
        <v/>
      </c>
      <c r="U73" s="224">
        <f>IF('FG_243way_Regular Symbol'!U73="","",'FG_243way_Regular Symbol'!U73)</f>
        <v>1</v>
      </c>
      <c r="V73" s="224" t="str">
        <f>IF('FG_243way_Regular Symbol'!V73="","",'FG_243way_Regular Symbol'!V73)</f>
        <v/>
      </c>
      <c r="W73" s="224" t="str">
        <f>IF('FG_243way_Regular Symbol'!W73="","",'FG_243way_Regular Symbol'!W73)</f>
        <v/>
      </c>
      <c r="X73" s="224" t="str">
        <f>IF('FG_243way_Regular Symbol'!X73="","",'FG_243way_Regular Symbol'!X73)</f>
        <v/>
      </c>
      <c r="Z73" s="191"/>
      <c r="AA73" s="249" t="str">
        <f t="shared" si="32"/>
        <v/>
      </c>
      <c r="AB73" s="249" t="str">
        <f t="shared" si="33"/>
        <v>四不像大頭</v>
      </c>
      <c r="AC73" s="249" t="str">
        <f t="shared" si="34"/>
        <v/>
      </c>
      <c r="AD73" s="249" t="str">
        <f t="shared" si="35"/>
        <v/>
      </c>
      <c r="AE73" s="249" t="str">
        <f t="shared" si="36"/>
        <v/>
      </c>
      <c r="AF73" s="191"/>
      <c r="AG73" s="191"/>
    </row>
    <row r="74" spans="12:33" ht="18">
      <c r="L74" s="191">
        <v>71</v>
      </c>
      <c r="M74" s="315" t="str">
        <f t="shared" si="27"/>
        <v/>
      </c>
      <c r="N74" s="315" t="str">
        <f t="shared" si="28"/>
        <v>J</v>
      </c>
      <c r="O74" s="315" t="str">
        <f t="shared" si="29"/>
        <v/>
      </c>
      <c r="P74" s="315" t="str">
        <f t="shared" si="30"/>
        <v/>
      </c>
      <c r="Q74" s="315" t="str">
        <f t="shared" si="31"/>
        <v/>
      </c>
      <c r="S74" s="191"/>
      <c r="T74" s="224" t="str">
        <f>IF('FG_243way_Regular Symbol'!T74="","",'FG_243way_Regular Symbol'!T74)</f>
        <v/>
      </c>
      <c r="U74" s="224">
        <f>IF('FG_243way_Regular Symbol'!U74="","",'FG_243way_Regular Symbol'!U74)</f>
        <v>9</v>
      </c>
      <c r="V74" s="224" t="str">
        <f>IF('FG_243way_Regular Symbol'!V74="","",'FG_243way_Regular Symbol'!V74)</f>
        <v/>
      </c>
      <c r="W74" s="224" t="str">
        <f>IF('FG_243way_Regular Symbol'!W74="","",'FG_243way_Regular Symbol'!W74)</f>
        <v/>
      </c>
      <c r="X74" s="224" t="str">
        <f>IF('FG_243way_Regular Symbol'!X74="","",'FG_243way_Regular Symbol'!X74)</f>
        <v/>
      </c>
      <c r="Z74" s="191"/>
      <c r="AA74" s="249" t="str">
        <f t="shared" si="32"/>
        <v/>
      </c>
      <c r="AB74" s="249" t="str">
        <f t="shared" si="33"/>
        <v>Ｊ</v>
      </c>
      <c r="AC74" s="249" t="str">
        <f t="shared" si="34"/>
        <v/>
      </c>
      <c r="AD74" s="249" t="str">
        <f t="shared" si="35"/>
        <v/>
      </c>
      <c r="AE74" s="249" t="str">
        <f t="shared" si="36"/>
        <v/>
      </c>
      <c r="AF74" s="191"/>
      <c r="AG74" s="191"/>
    </row>
    <row r="75" spans="12:33" ht="18">
      <c r="L75" s="191">
        <v>72</v>
      </c>
      <c r="M75" s="315" t="str">
        <f t="shared" si="27"/>
        <v/>
      </c>
      <c r="N75" s="315" t="str">
        <f t="shared" si="28"/>
        <v>Q</v>
      </c>
      <c r="O75" s="315" t="str">
        <f t="shared" si="29"/>
        <v/>
      </c>
      <c r="P75" s="315" t="str">
        <f t="shared" si="30"/>
        <v/>
      </c>
      <c r="Q75" s="315" t="str">
        <f t="shared" si="31"/>
        <v/>
      </c>
      <c r="S75" s="191"/>
      <c r="T75" s="224" t="str">
        <f>IF('FG_243way_Regular Symbol'!T75="","",'FG_243way_Regular Symbol'!T75)</f>
        <v/>
      </c>
      <c r="U75" s="224">
        <f>IF('FG_243way_Regular Symbol'!U75="","",'FG_243way_Regular Symbol'!U75)</f>
        <v>8</v>
      </c>
      <c r="V75" s="224" t="str">
        <f>IF('FG_243way_Regular Symbol'!V75="","",'FG_243way_Regular Symbol'!V75)</f>
        <v/>
      </c>
      <c r="W75" s="224" t="str">
        <f>IF('FG_243way_Regular Symbol'!W75="","",'FG_243way_Regular Symbol'!W75)</f>
        <v/>
      </c>
      <c r="X75" s="224" t="str">
        <f>IF('FG_243way_Regular Symbol'!X75="","",'FG_243way_Regular Symbol'!X75)</f>
        <v/>
      </c>
      <c r="Z75" s="191"/>
      <c r="AA75" s="249" t="str">
        <f t="shared" si="32"/>
        <v/>
      </c>
      <c r="AB75" s="249" t="str">
        <f t="shared" si="33"/>
        <v>Ｑ</v>
      </c>
      <c r="AC75" s="249" t="str">
        <f t="shared" si="34"/>
        <v/>
      </c>
      <c r="AD75" s="249" t="str">
        <f t="shared" si="35"/>
        <v/>
      </c>
      <c r="AE75" s="249" t="str">
        <f t="shared" si="36"/>
        <v/>
      </c>
      <c r="AF75" s="191"/>
      <c r="AG75" s="191"/>
    </row>
    <row r="76" spans="12:33" ht="18">
      <c r="L76" s="191">
        <v>73</v>
      </c>
      <c r="M76" s="315" t="str">
        <f t="shared" si="27"/>
        <v/>
      </c>
      <c r="N76" s="315" t="str">
        <f t="shared" si="28"/>
        <v>Q</v>
      </c>
      <c r="O76" s="315" t="str">
        <f t="shared" si="29"/>
        <v/>
      </c>
      <c r="P76" s="315" t="str">
        <f t="shared" si="30"/>
        <v/>
      </c>
      <c r="Q76" s="315" t="str">
        <f t="shared" si="31"/>
        <v/>
      </c>
      <c r="S76" s="191"/>
      <c r="T76" s="224" t="str">
        <f>IF('FG_243way_Regular Symbol'!T76="","",'FG_243way_Regular Symbol'!T76)</f>
        <v/>
      </c>
      <c r="U76" s="224">
        <f>IF('FG_243way_Regular Symbol'!U76="","",'FG_243way_Regular Symbol'!U76)</f>
        <v>8</v>
      </c>
      <c r="V76" s="224" t="str">
        <f>IF('FG_243way_Regular Symbol'!V76="","",'FG_243way_Regular Symbol'!V76)</f>
        <v/>
      </c>
      <c r="W76" s="224" t="str">
        <f>IF('FG_243way_Regular Symbol'!W76="","",'FG_243way_Regular Symbol'!W76)</f>
        <v/>
      </c>
      <c r="X76" s="224" t="str">
        <f>IF('FG_243way_Regular Symbol'!X76="","",'FG_243way_Regular Symbol'!X76)</f>
        <v/>
      </c>
      <c r="Z76" s="191"/>
      <c r="AA76" s="249" t="str">
        <f t="shared" si="32"/>
        <v/>
      </c>
      <c r="AB76" s="249" t="str">
        <f t="shared" si="33"/>
        <v>Ｑ</v>
      </c>
      <c r="AC76" s="249" t="str">
        <f t="shared" si="34"/>
        <v/>
      </c>
      <c r="AD76" s="249" t="str">
        <f t="shared" si="35"/>
        <v/>
      </c>
      <c r="AE76" s="249" t="str">
        <f t="shared" si="36"/>
        <v/>
      </c>
      <c r="AF76" s="191"/>
      <c r="AG76" s="191"/>
    </row>
    <row r="77" spans="12:33" ht="18">
      <c r="L77" s="191">
        <v>74</v>
      </c>
      <c r="M77" s="315" t="str">
        <f t="shared" si="27"/>
        <v/>
      </c>
      <c r="N77" s="315" t="str">
        <f t="shared" si="28"/>
        <v>S1</v>
      </c>
      <c r="O77" s="315" t="str">
        <f t="shared" si="29"/>
        <v/>
      </c>
      <c r="P77" s="315" t="str">
        <f t="shared" si="30"/>
        <v/>
      </c>
      <c r="Q77" s="315" t="str">
        <f t="shared" si="31"/>
        <v/>
      </c>
      <c r="S77" s="191"/>
      <c r="T77" s="224" t="str">
        <f>IF('FG_243way_Regular Symbol'!T77="","",'FG_243way_Regular Symbol'!T77)</f>
        <v/>
      </c>
      <c r="U77" s="224">
        <f>IF('FG_243way_Regular Symbol'!U77="","",'FG_243way_Regular Symbol'!U77)</f>
        <v>12</v>
      </c>
      <c r="V77" s="224" t="str">
        <f>IF('FG_243way_Regular Symbol'!V77="","",'FG_243way_Regular Symbol'!V77)</f>
        <v/>
      </c>
      <c r="W77" s="224" t="str">
        <f>IF('FG_243way_Regular Symbol'!W77="","",'FG_243way_Regular Symbol'!W77)</f>
        <v/>
      </c>
      <c r="X77" s="224" t="str">
        <f>IF('FG_243way_Regular Symbol'!X77="","",'FG_243way_Regular Symbol'!X77)</f>
        <v/>
      </c>
      <c r="Z77" s="191"/>
      <c r="AA77" s="249" t="str">
        <f t="shared" si="32"/>
        <v/>
      </c>
      <c r="AB77" s="249" t="str">
        <f t="shared" si="33"/>
        <v>輪迴門</v>
      </c>
      <c r="AC77" s="249" t="str">
        <f t="shared" si="34"/>
        <v/>
      </c>
      <c r="AD77" s="249" t="str">
        <f t="shared" si="35"/>
        <v/>
      </c>
      <c r="AE77" s="249" t="str">
        <f t="shared" si="36"/>
        <v/>
      </c>
      <c r="AF77" s="191"/>
      <c r="AG77" s="191"/>
    </row>
    <row r="78" spans="12:33" ht="18">
      <c r="L78" s="191">
        <v>75</v>
      </c>
      <c r="M78" s="315" t="str">
        <f t="shared" si="27"/>
        <v/>
      </c>
      <c r="N78" s="315" t="str">
        <f t="shared" si="28"/>
        <v>M5</v>
      </c>
      <c r="O78" s="315" t="str">
        <f t="shared" si="29"/>
        <v/>
      </c>
      <c r="P78" s="315" t="str">
        <f t="shared" si="30"/>
        <v/>
      </c>
      <c r="Q78" s="315" t="str">
        <f t="shared" si="31"/>
        <v/>
      </c>
      <c r="S78" s="191"/>
      <c r="T78" s="224" t="str">
        <f>IF('FG_243way_Regular Symbol'!T78="","",'FG_243way_Regular Symbol'!T78)</f>
        <v/>
      </c>
      <c r="U78" s="224">
        <f>IF('FG_243way_Regular Symbol'!U78="","",'FG_243way_Regular Symbol'!U78)</f>
        <v>5</v>
      </c>
      <c r="V78" s="224" t="str">
        <f>IF('FG_243way_Regular Symbol'!V78="","",'FG_243way_Regular Symbol'!V78)</f>
        <v/>
      </c>
      <c r="W78" s="224" t="str">
        <f>IF('FG_243way_Regular Symbol'!W78="","",'FG_243way_Regular Symbol'!W78)</f>
        <v/>
      </c>
      <c r="X78" s="224" t="str">
        <f>IF('FG_243way_Regular Symbol'!X78="","",'FG_243way_Regular Symbol'!X78)</f>
        <v/>
      </c>
      <c r="Z78" s="191"/>
      <c r="AA78" s="249" t="str">
        <f t="shared" si="32"/>
        <v/>
      </c>
      <c r="AB78" s="249" t="str">
        <f t="shared" si="33"/>
        <v>姜子牙</v>
      </c>
      <c r="AC78" s="249" t="str">
        <f t="shared" si="34"/>
        <v/>
      </c>
      <c r="AD78" s="249" t="str">
        <f t="shared" si="35"/>
        <v/>
      </c>
      <c r="AE78" s="249" t="str">
        <f t="shared" si="36"/>
        <v/>
      </c>
      <c r="AF78" s="191"/>
      <c r="AG78" s="191"/>
    </row>
    <row r="79" spans="12:33" ht="18">
      <c r="L79" s="191">
        <v>76</v>
      </c>
      <c r="M79" s="315" t="str">
        <f t="shared" si="27"/>
        <v/>
      </c>
      <c r="N79" s="315" t="str">
        <f t="shared" si="28"/>
        <v>M5</v>
      </c>
      <c r="O79" s="315" t="str">
        <f t="shared" si="29"/>
        <v/>
      </c>
      <c r="P79" s="315" t="str">
        <f t="shared" si="30"/>
        <v/>
      </c>
      <c r="Q79" s="315" t="str">
        <f t="shared" si="31"/>
        <v/>
      </c>
      <c r="T79" s="224" t="str">
        <f>IF('FG_243way_Regular Symbol'!T79="","",'FG_243way_Regular Symbol'!T79)</f>
        <v/>
      </c>
      <c r="U79" s="224">
        <f>IF('FG_243way_Regular Symbol'!U79="","",'FG_243way_Regular Symbol'!U79)</f>
        <v>5</v>
      </c>
      <c r="V79" s="224" t="str">
        <f>IF('FG_243way_Regular Symbol'!V79="","",'FG_243way_Regular Symbol'!V79)</f>
        <v/>
      </c>
      <c r="W79" s="224" t="str">
        <f>IF('FG_243way_Regular Symbol'!W79="","",'FG_243way_Regular Symbol'!W79)</f>
        <v/>
      </c>
      <c r="X79" s="224" t="str">
        <f>IF('FG_243way_Regular Symbol'!X79="","",'FG_243way_Regular Symbol'!X79)</f>
        <v/>
      </c>
      <c r="AA79" s="249" t="str">
        <f t="shared" si="32"/>
        <v/>
      </c>
      <c r="AB79" s="249" t="str">
        <f t="shared" si="33"/>
        <v>姜子牙</v>
      </c>
      <c r="AC79" s="249" t="str">
        <f t="shared" si="34"/>
        <v/>
      </c>
      <c r="AD79" s="249" t="str">
        <f t="shared" si="35"/>
        <v/>
      </c>
      <c r="AE79" s="249" t="str">
        <f t="shared" si="36"/>
        <v/>
      </c>
      <c r="AF79" s="191"/>
      <c r="AG79" s="191"/>
    </row>
    <row r="80" spans="12:33" ht="18">
      <c r="L80" s="191">
        <v>77</v>
      </c>
      <c r="M80" s="315" t="str">
        <f t="shared" si="27"/>
        <v/>
      </c>
      <c r="N80" s="315" t="str">
        <f t="shared" si="28"/>
        <v>S1</v>
      </c>
      <c r="O80" s="315" t="str">
        <f t="shared" si="29"/>
        <v/>
      </c>
      <c r="P80" s="315" t="str">
        <f t="shared" si="30"/>
        <v/>
      </c>
      <c r="Q80" s="315" t="str">
        <f t="shared" si="31"/>
        <v/>
      </c>
      <c r="T80" s="224" t="str">
        <f>IF('FG_243way_Regular Symbol'!T80="","",'FG_243way_Regular Symbol'!T80)</f>
        <v/>
      </c>
      <c r="U80" s="224">
        <f>IF('FG_243way_Regular Symbol'!U80="","",'FG_243way_Regular Symbol'!U80)</f>
        <v>12</v>
      </c>
      <c r="V80" s="224" t="str">
        <f>IF('FG_243way_Regular Symbol'!V80="","",'FG_243way_Regular Symbol'!V80)</f>
        <v/>
      </c>
      <c r="W80" s="224" t="str">
        <f>IF('FG_243way_Regular Symbol'!W80="","",'FG_243way_Regular Symbol'!W80)</f>
        <v/>
      </c>
      <c r="X80" s="224" t="str">
        <f>IF('FG_243way_Regular Symbol'!X80="","",'FG_243way_Regular Symbol'!X80)</f>
        <v/>
      </c>
      <c r="AA80" s="249" t="str">
        <f t="shared" si="32"/>
        <v/>
      </c>
      <c r="AB80" s="249" t="str">
        <f t="shared" si="33"/>
        <v>輪迴門</v>
      </c>
      <c r="AC80" s="249" t="str">
        <f t="shared" si="34"/>
        <v/>
      </c>
      <c r="AD80" s="249" t="str">
        <f t="shared" si="35"/>
        <v/>
      </c>
      <c r="AE80" s="249" t="str">
        <f t="shared" si="36"/>
        <v/>
      </c>
      <c r="AF80" s="191"/>
      <c r="AG80" s="191"/>
    </row>
    <row r="81" spans="12:33" ht="18">
      <c r="L81" s="191">
        <v>78</v>
      </c>
      <c r="M81" s="315" t="str">
        <f t="shared" si="27"/>
        <v/>
      </c>
      <c r="N81" s="315" t="str">
        <f t="shared" si="28"/>
        <v>Q</v>
      </c>
      <c r="O81" s="315" t="str">
        <f t="shared" si="29"/>
        <v/>
      </c>
      <c r="P81" s="315" t="str">
        <f t="shared" si="30"/>
        <v/>
      </c>
      <c r="Q81" s="315" t="str">
        <f t="shared" si="31"/>
        <v/>
      </c>
      <c r="T81" s="224" t="str">
        <f>IF('FG_243way_Regular Symbol'!T81="","",'FG_243way_Regular Symbol'!T81)</f>
        <v/>
      </c>
      <c r="U81" s="224">
        <f>IF('FG_243way_Regular Symbol'!U81="","",'FG_243way_Regular Symbol'!U81)</f>
        <v>8</v>
      </c>
      <c r="V81" s="224" t="str">
        <f>IF('FG_243way_Regular Symbol'!V81="","",'FG_243way_Regular Symbol'!V81)</f>
        <v/>
      </c>
      <c r="W81" s="224" t="str">
        <f>IF('FG_243way_Regular Symbol'!W81="","",'FG_243way_Regular Symbol'!W81)</f>
        <v/>
      </c>
      <c r="X81" s="224" t="str">
        <f>IF('FG_243way_Regular Symbol'!X81="","",'FG_243way_Regular Symbol'!X81)</f>
        <v/>
      </c>
      <c r="AA81" s="249" t="str">
        <f t="shared" si="32"/>
        <v/>
      </c>
      <c r="AB81" s="249" t="str">
        <f t="shared" si="33"/>
        <v>Ｑ</v>
      </c>
      <c r="AC81" s="249" t="str">
        <f t="shared" si="34"/>
        <v/>
      </c>
      <c r="AD81" s="249" t="str">
        <f t="shared" si="35"/>
        <v/>
      </c>
      <c r="AE81" s="249" t="str">
        <f t="shared" si="36"/>
        <v/>
      </c>
      <c r="AF81" s="191"/>
      <c r="AG81" s="191"/>
    </row>
    <row r="82" spans="12:33" ht="18">
      <c r="L82" s="191">
        <v>79</v>
      </c>
      <c r="M82" s="315" t="str">
        <f t="shared" si="27"/>
        <v/>
      </c>
      <c r="N82" s="315" t="str">
        <f t="shared" si="28"/>
        <v>TE</v>
      </c>
      <c r="O82" s="315" t="str">
        <f t="shared" si="29"/>
        <v/>
      </c>
      <c r="P82" s="315" t="str">
        <f t="shared" si="30"/>
        <v/>
      </c>
      <c r="Q82" s="315" t="str">
        <f t="shared" si="31"/>
        <v/>
      </c>
      <c r="T82" s="224" t="str">
        <f>IF('FG_243way_Regular Symbol'!T82="","",'FG_243way_Regular Symbol'!T82)</f>
        <v/>
      </c>
      <c r="U82" s="224">
        <f>IF('FG_243way_Regular Symbol'!U82="","",'FG_243way_Regular Symbol'!U82)</f>
        <v>10</v>
      </c>
      <c r="V82" s="224" t="str">
        <f>IF('FG_243way_Regular Symbol'!V82="","",'FG_243way_Regular Symbol'!V82)</f>
        <v/>
      </c>
      <c r="W82" s="224" t="str">
        <f>IF('FG_243way_Regular Symbol'!W82="","",'FG_243way_Regular Symbol'!W82)</f>
        <v/>
      </c>
      <c r="X82" s="224" t="str">
        <f>IF('FG_243way_Regular Symbol'!X82="","",'FG_243way_Regular Symbol'!X82)</f>
        <v/>
      </c>
      <c r="AA82" s="249" t="str">
        <f t="shared" si="32"/>
        <v/>
      </c>
      <c r="AB82" s="249">
        <f t="shared" si="33"/>
        <v>10</v>
      </c>
      <c r="AC82" s="249" t="str">
        <f t="shared" si="34"/>
        <v/>
      </c>
      <c r="AD82" s="249" t="str">
        <f t="shared" si="35"/>
        <v/>
      </c>
      <c r="AE82" s="249" t="str">
        <f t="shared" si="36"/>
        <v/>
      </c>
      <c r="AF82" s="191"/>
      <c r="AG82" s="191"/>
    </row>
    <row r="83" spans="12:33" ht="18">
      <c r="L83" s="191">
        <v>80</v>
      </c>
      <c r="M83" s="315" t="str">
        <f t="shared" si="27"/>
        <v/>
      </c>
      <c r="N83" s="315" t="str">
        <f t="shared" si="28"/>
        <v>TE</v>
      </c>
      <c r="O83" s="315" t="str">
        <f t="shared" si="29"/>
        <v/>
      </c>
      <c r="P83" s="315" t="str">
        <f t="shared" si="30"/>
        <v/>
      </c>
      <c r="Q83" s="315" t="str">
        <f t="shared" si="31"/>
        <v/>
      </c>
      <c r="T83" s="224" t="str">
        <f>IF('FG_243way_Regular Symbol'!T83="","",'FG_243way_Regular Symbol'!T83)</f>
        <v/>
      </c>
      <c r="U83" s="224">
        <f>IF('FG_243way_Regular Symbol'!U83="","",'FG_243way_Regular Symbol'!U83)</f>
        <v>10</v>
      </c>
      <c r="V83" s="224" t="str">
        <f>IF('FG_243way_Regular Symbol'!V83="","",'FG_243way_Regular Symbol'!V83)</f>
        <v/>
      </c>
      <c r="W83" s="224" t="str">
        <f>IF('FG_243way_Regular Symbol'!W83="","",'FG_243way_Regular Symbol'!W83)</f>
        <v/>
      </c>
      <c r="X83" s="224" t="str">
        <f>IF('FG_243way_Regular Symbol'!X83="","",'FG_243way_Regular Symbol'!X83)</f>
        <v/>
      </c>
      <c r="AA83" s="249" t="str">
        <f t="shared" si="32"/>
        <v/>
      </c>
      <c r="AB83" s="249">
        <f t="shared" si="33"/>
        <v>10</v>
      </c>
      <c r="AC83" s="249" t="str">
        <f t="shared" si="34"/>
        <v/>
      </c>
      <c r="AD83" s="249" t="str">
        <f t="shared" si="35"/>
        <v/>
      </c>
      <c r="AE83" s="249" t="str">
        <f t="shared" si="36"/>
        <v/>
      </c>
      <c r="AF83" s="191"/>
      <c r="AG83" s="191"/>
    </row>
    <row r="84" spans="12:33" ht="18">
      <c r="L84" s="191">
        <v>81</v>
      </c>
      <c r="M84" s="315" t="str">
        <f t="shared" si="27"/>
        <v/>
      </c>
      <c r="N84" s="315" t="str">
        <f t="shared" si="28"/>
        <v>A</v>
      </c>
      <c r="O84" s="315" t="str">
        <f t="shared" si="29"/>
        <v/>
      </c>
      <c r="P84" s="315" t="str">
        <f t="shared" si="30"/>
        <v/>
      </c>
      <c r="Q84" s="315" t="str">
        <f t="shared" si="31"/>
        <v/>
      </c>
      <c r="T84" s="224" t="str">
        <f>IF('FG_243way_Regular Symbol'!T84="","",'FG_243way_Regular Symbol'!T84)</f>
        <v/>
      </c>
      <c r="U84" s="224">
        <f>IF('FG_243way_Regular Symbol'!U84="","",'FG_243way_Regular Symbol'!U84)</f>
        <v>6</v>
      </c>
      <c r="V84" s="224" t="str">
        <f>IF('FG_243way_Regular Symbol'!V84="","",'FG_243way_Regular Symbol'!V84)</f>
        <v/>
      </c>
      <c r="W84" s="224" t="str">
        <f>IF('FG_243way_Regular Symbol'!W84="","",'FG_243way_Regular Symbol'!W84)</f>
        <v/>
      </c>
      <c r="X84" s="224" t="str">
        <f>IF('FG_243way_Regular Symbol'!X84="","",'FG_243way_Regular Symbol'!X84)</f>
        <v/>
      </c>
      <c r="AA84" s="249" t="str">
        <f t="shared" si="32"/>
        <v/>
      </c>
      <c r="AB84" s="249" t="str">
        <f t="shared" si="33"/>
        <v>Ａ</v>
      </c>
      <c r="AC84" s="249" t="str">
        <f t="shared" si="34"/>
        <v/>
      </c>
      <c r="AD84" s="249" t="str">
        <f t="shared" si="35"/>
        <v/>
      </c>
      <c r="AE84" s="249" t="str">
        <f t="shared" si="36"/>
        <v/>
      </c>
      <c r="AF84" s="191"/>
      <c r="AG84" s="191"/>
    </row>
    <row r="85" spans="12:33" ht="18">
      <c r="L85" s="191">
        <v>82</v>
      </c>
      <c r="M85" s="315" t="str">
        <f t="shared" si="27"/>
        <v/>
      </c>
      <c r="N85" s="315" t="str">
        <f t="shared" si="28"/>
        <v/>
      </c>
      <c r="O85" s="315" t="str">
        <f t="shared" si="29"/>
        <v/>
      </c>
      <c r="P85" s="315" t="str">
        <f t="shared" si="30"/>
        <v/>
      </c>
      <c r="Q85" s="315" t="str">
        <f t="shared" si="31"/>
        <v/>
      </c>
      <c r="T85" s="224" t="str">
        <f>IF('FG_243way_Regular Symbol'!T85="","",'FG_243way_Regular Symbol'!T85)</f>
        <v/>
      </c>
      <c r="U85" s="224" t="str">
        <f>IF('FG_243way_Regular Symbol'!U85="","",'FG_243way_Regular Symbol'!U85)</f>
        <v/>
      </c>
      <c r="V85" s="224" t="str">
        <f>IF('FG_243way_Regular Symbol'!V85="","",'FG_243way_Regular Symbol'!V85)</f>
        <v/>
      </c>
      <c r="W85" s="224" t="str">
        <f>IF('FG_243way_Regular Symbol'!W85="","",'FG_243way_Regular Symbol'!W85)</f>
        <v/>
      </c>
      <c r="X85" s="224" t="str">
        <f>IF('FG_243way_Regular Symbol'!X85="","",'FG_243way_Regular Symbol'!X85)</f>
        <v/>
      </c>
      <c r="AA85" s="249" t="str">
        <f t="shared" si="32"/>
        <v/>
      </c>
      <c r="AB85" s="249" t="str">
        <f t="shared" si="33"/>
        <v/>
      </c>
      <c r="AC85" s="249" t="str">
        <f t="shared" si="34"/>
        <v/>
      </c>
      <c r="AD85" s="249" t="str">
        <f t="shared" si="35"/>
        <v/>
      </c>
      <c r="AE85" s="249" t="str">
        <f t="shared" si="36"/>
        <v/>
      </c>
      <c r="AF85" s="191"/>
      <c r="AG85" s="191"/>
    </row>
    <row r="86" spans="12:33" ht="18">
      <c r="L86" s="191">
        <v>83</v>
      </c>
      <c r="M86" s="315" t="str">
        <f t="shared" si="27"/>
        <v/>
      </c>
      <c r="N86" s="315" t="str">
        <f t="shared" si="28"/>
        <v/>
      </c>
      <c r="O86" s="315" t="str">
        <f t="shared" si="29"/>
        <v/>
      </c>
      <c r="P86" s="315" t="str">
        <f t="shared" si="30"/>
        <v/>
      </c>
      <c r="Q86" s="315" t="str">
        <f t="shared" si="31"/>
        <v/>
      </c>
      <c r="T86" s="224" t="str">
        <f>IF('FG_243way_Regular Symbol'!T86="","",'FG_243way_Regular Symbol'!T86)</f>
        <v/>
      </c>
      <c r="U86" s="224" t="str">
        <f>IF('FG_243way_Regular Symbol'!U86="","",'FG_243way_Regular Symbol'!U86)</f>
        <v/>
      </c>
      <c r="V86" s="224" t="str">
        <f>IF('FG_243way_Regular Symbol'!V86="","",'FG_243way_Regular Symbol'!V86)</f>
        <v/>
      </c>
      <c r="W86" s="224" t="str">
        <f>IF('FG_243way_Regular Symbol'!W86="","",'FG_243way_Regular Symbol'!W86)</f>
        <v/>
      </c>
      <c r="X86" s="224" t="str">
        <f>IF('FG_243way_Regular Symbol'!X86="","",'FG_243way_Regular Symbol'!X86)</f>
        <v/>
      </c>
      <c r="AA86" s="249" t="str">
        <f t="shared" si="32"/>
        <v/>
      </c>
      <c r="AB86" s="249" t="str">
        <f t="shared" si="33"/>
        <v/>
      </c>
      <c r="AC86" s="249" t="str">
        <f t="shared" si="34"/>
        <v/>
      </c>
      <c r="AD86" s="249" t="str">
        <f t="shared" si="35"/>
        <v/>
      </c>
      <c r="AE86" s="249" t="str">
        <f t="shared" si="36"/>
        <v/>
      </c>
      <c r="AF86" s="191"/>
      <c r="AG86" s="191"/>
    </row>
    <row r="87" spans="12:33" ht="18">
      <c r="L87" s="191">
        <v>84</v>
      </c>
      <c r="M87" s="315" t="str">
        <f t="shared" si="27"/>
        <v/>
      </c>
      <c r="N87" s="315" t="str">
        <f t="shared" si="28"/>
        <v/>
      </c>
      <c r="O87" s="315" t="str">
        <f t="shared" si="29"/>
        <v/>
      </c>
      <c r="P87" s="315" t="str">
        <f t="shared" si="30"/>
        <v/>
      </c>
      <c r="Q87" s="315" t="str">
        <f t="shared" si="31"/>
        <v/>
      </c>
      <c r="T87" s="224" t="str">
        <f>IF('FG_243way_Regular Symbol'!T87="","",'FG_243way_Regular Symbol'!T87)</f>
        <v/>
      </c>
      <c r="U87" s="224" t="str">
        <f>IF('FG_243way_Regular Symbol'!U87="","",'FG_243way_Regular Symbol'!U87)</f>
        <v/>
      </c>
      <c r="V87" s="224" t="str">
        <f>IF('FG_243way_Regular Symbol'!V87="","",'FG_243way_Regular Symbol'!V87)</f>
        <v/>
      </c>
      <c r="W87" s="224" t="str">
        <f>IF('FG_243way_Regular Symbol'!W87="","",'FG_243way_Regular Symbol'!W87)</f>
        <v/>
      </c>
      <c r="X87" s="224" t="str">
        <f>IF('FG_243way_Regular Symbol'!X87="","",'FG_243way_Regular Symbol'!X87)</f>
        <v/>
      </c>
      <c r="AA87" s="249" t="str">
        <f t="shared" si="32"/>
        <v/>
      </c>
      <c r="AB87" s="249" t="str">
        <f t="shared" si="33"/>
        <v/>
      </c>
      <c r="AC87" s="249" t="str">
        <f t="shared" si="34"/>
        <v/>
      </c>
      <c r="AD87" s="249" t="str">
        <f t="shared" si="35"/>
        <v/>
      </c>
      <c r="AE87" s="249" t="str">
        <f t="shared" si="36"/>
        <v/>
      </c>
      <c r="AF87" s="191"/>
      <c r="AG87" s="191"/>
    </row>
    <row r="88" spans="12:33">
      <c r="T88" s="224" t="str">
        <f>IF('FG_243way_Regular Symbol'!T88="","",'FG_243way_Regular Symbol'!T88)</f>
        <v/>
      </c>
      <c r="U88" s="224" t="str">
        <f>IF('FG_243way_Regular Symbol'!U88="","",'FG_243way_Regular Symbol'!U88)</f>
        <v/>
      </c>
      <c r="V88" s="224" t="str">
        <f>IF('FG_243way_Regular Symbol'!V88="","",'FG_243way_Regular Symbol'!V88)</f>
        <v/>
      </c>
      <c r="W88" s="224" t="str">
        <f>IF('FG_243way_Regular Symbol'!W88="","",'FG_243way_Regular Symbol'!W88)</f>
        <v/>
      </c>
      <c r="X88" s="224" t="str">
        <f>IF('FG_243way_Regular Symbol'!X88="","",'FG_243way_Regular Symbol'!X88)</f>
        <v/>
      </c>
      <c r="AA88" s="249" t="str">
        <f t="shared" si="32"/>
        <v/>
      </c>
      <c r="AB88" s="249" t="str">
        <f t="shared" si="33"/>
        <v/>
      </c>
      <c r="AC88" s="249" t="str">
        <f t="shared" si="34"/>
        <v/>
      </c>
      <c r="AD88" s="249" t="str">
        <f t="shared" si="35"/>
        <v/>
      </c>
      <c r="AE88" s="249" t="str">
        <f t="shared" si="36"/>
        <v/>
      </c>
      <c r="AF88" s="191"/>
      <c r="AG88" s="191"/>
    </row>
    <row r="89" spans="12:33">
      <c r="AA89" s="249" t="str">
        <f t="shared" si="32"/>
        <v/>
      </c>
      <c r="AB89" s="249" t="str">
        <f t="shared" si="33"/>
        <v/>
      </c>
      <c r="AC89" s="249" t="str">
        <f t="shared" si="34"/>
        <v/>
      </c>
      <c r="AD89" s="249" t="str">
        <f t="shared" si="35"/>
        <v/>
      </c>
      <c r="AE89" s="249" t="str">
        <f t="shared" si="36"/>
        <v/>
      </c>
      <c r="AF89" s="191"/>
      <c r="AG89" s="191"/>
    </row>
    <row r="90" spans="12:33">
      <c r="AA90" s="249" t="str">
        <f t="shared" si="32"/>
        <v/>
      </c>
      <c r="AB90" s="249" t="str">
        <f t="shared" si="33"/>
        <v/>
      </c>
      <c r="AC90" s="249" t="str">
        <f t="shared" si="34"/>
        <v/>
      </c>
      <c r="AD90" s="249" t="str">
        <f t="shared" si="35"/>
        <v/>
      </c>
      <c r="AE90" s="249" t="str">
        <f t="shared" si="36"/>
        <v/>
      </c>
      <c r="AF90" s="191"/>
      <c r="AG90" s="191"/>
    </row>
    <row r="91" spans="12:33">
      <c r="AB91" s="191"/>
      <c r="AC91" s="191"/>
      <c r="AD91" s="191"/>
      <c r="AE91" s="191"/>
      <c r="AF91" s="191"/>
      <c r="AG91" s="191"/>
    </row>
    <row r="92" spans="12:33">
      <c r="AB92" s="191"/>
      <c r="AC92" s="191"/>
      <c r="AD92" s="191"/>
      <c r="AE92" s="191"/>
      <c r="AF92" s="191"/>
      <c r="AG92" s="191"/>
    </row>
    <row r="93" spans="12:33">
      <c r="AB93" s="191"/>
      <c r="AC93" s="191"/>
      <c r="AD93" s="191"/>
      <c r="AE93" s="191"/>
      <c r="AF93" s="191"/>
      <c r="AG93" s="191"/>
    </row>
    <row r="94" spans="12:33">
      <c r="AB94" s="191"/>
      <c r="AC94" s="191"/>
      <c r="AD94" s="191"/>
      <c r="AE94" s="191"/>
      <c r="AF94" s="191"/>
      <c r="AG94" s="191"/>
    </row>
    <row r="95" spans="12:33">
      <c r="AB95" s="191"/>
      <c r="AC95" s="191"/>
      <c r="AD95" s="191"/>
      <c r="AE95" s="191"/>
      <c r="AF95" s="191"/>
      <c r="AG95" s="191"/>
    </row>
    <row r="96" spans="12:33">
      <c r="AB96" s="191"/>
      <c r="AC96" s="191"/>
      <c r="AD96" s="191"/>
      <c r="AE96" s="191"/>
      <c r="AF96" s="191"/>
      <c r="AG96" s="191"/>
    </row>
    <row r="97" spans="28:33">
      <c r="AB97" s="191"/>
      <c r="AC97" s="191"/>
      <c r="AD97" s="191"/>
      <c r="AE97" s="191"/>
      <c r="AF97" s="191"/>
      <c r="AG97" s="191"/>
    </row>
    <row r="98" spans="28:33">
      <c r="AB98" s="191"/>
      <c r="AC98" s="191"/>
      <c r="AD98" s="191"/>
      <c r="AE98" s="191"/>
      <c r="AF98" s="191"/>
      <c r="AG98" s="191"/>
    </row>
    <row r="99" spans="28:33">
      <c r="AB99" s="191"/>
      <c r="AC99" s="191"/>
      <c r="AD99" s="191"/>
      <c r="AE99" s="191"/>
      <c r="AF99" s="191"/>
      <c r="AG99" s="191"/>
    </row>
    <row r="100" spans="28:33">
      <c r="AB100" s="191"/>
      <c r="AC100" s="191"/>
      <c r="AD100" s="191"/>
      <c r="AE100" s="191"/>
      <c r="AF100" s="191"/>
      <c r="AG100" s="1"/>
    </row>
    <row r="101" spans="28:33">
      <c r="AB101" s="191"/>
      <c r="AC101" s="191"/>
      <c r="AD101" s="191"/>
      <c r="AE101" s="191"/>
      <c r="AF101" s="191"/>
      <c r="AG101" s="1"/>
    </row>
    <row r="102" spans="28:33">
      <c r="AB102" s="191"/>
      <c r="AC102" s="191"/>
      <c r="AD102" s="191"/>
      <c r="AE102" s="191"/>
      <c r="AF102" s="191"/>
      <c r="AG102" s="191"/>
    </row>
    <row r="103" spans="28:33">
      <c r="AB103" s="191"/>
      <c r="AC103" s="191"/>
      <c r="AD103" s="191"/>
      <c r="AE103" s="191"/>
      <c r="AF103" s="191"/>
      <c r="AG103" s="191"/>
    </row>
    <row r="104" spans="28:33">
      <c r="AB104" s="191"/>
      <c r="AC104" s="191"/>
      <c r="AD104" s="191"/>
      <c r="AE104" s="191"/>
      <c r="AF104" s="191"/>
      <c r="AG104" s="191"/>
    </row>
    <row r="105" spans="28:33">
      <c r="AB105" s="191"/>
      <c r="AC105" s="191"/>
      <c r="AD105" s="191"/>
      <c r="AE105" s="191"/>
      <c r="AF105" s="191"/>
      <c r="AG105" s="191"/>
    </row>
    <row r="106" spans="28:33">
      <c r="AB106" s="191"/>
      <c r="AC106" s="191"/>
      <c r="AD106" s="191"/>
      <c r="AE106" s="191"/>
      <c r="AF106" s="191"/>
      <c r="AG106" s="191"/>
    </row>
    <row r="107" spans="28:33">
      <c r="AB107" s="191"/>
      <c r="AC107" s="191"/>
      <c r="AD107" s="191"/>
      <c r="AE107" s="191"/>
      <c r="AF107" s="191"/>
      <c r="AG107" s="191"/>
    </row>
    <row r="108" spans="28:33">
      <c r="AB108" s="191"/>
      <c r="AC108" s="191"/>
      <c r="AD108" s="191"/>
      <c r="AE108" s="191"/>
      <c r="AF108" s="191"/>
      <c r="AG108" s="191"/>
    </row>
    <row r="109" spans="28:33">
      <c r="AB109" s="191"/>
      <c r="AC109" s="191"/>
      <c r="AD109" s="191"/>
      <c r="AE109" s="191"/>
      <c r="AF109" s="191"/>
      <c r="AG109" s="191"/>
    </row>
    <row r="110" spans="28:33">
      <c r="AB110" s="191"/>
      <c r="AC110" s="191"/>
      <c r="AD110" s="191"/>
      <c r="AE110" s="191"/>
      <c r="AF110" s="191"/>
      <c r="AG110" s="191"/>
    </row>
    <row r="111" spans="28:33">
      <c r="AB111" s="191"/>
      <c r="AD111" s="191"/>
      <c r="AE111" s="191"/>
      <c r="AF111" s="191"/>
      <c r="AG111" s="191"/>
    </row>
    <row r="112" spans="28:33">
      <c r="AB112" s="191"/>
      <c r="AD112" s="191"/>
      <c r="AE112" s="191"/>
      <c r="AF112" s="191"/>
      <c r="AG112" s="191"/>
    </row>
    <row r="113" spans="28:33">
      <c r="AB113" s="191"/>
      <c r="AD113" s="191"/>
      <c r="AE113" s="191"/>
      <c r="AF113" s="191"/>
      <c r="AG113" s="191"/>
    </row>
  </sheetData>
  <dataConsolidate/>
  <phoneticPr fontId="1" type="noConversion"/>
  <conditionalFormatting sqref="R3:R45">
    <cfRule type="cellIs" dxfId="159" priority="79" operator="equal">
      <formula>"WW"</formula>
    </cfRule>
    <cfRule type="cellIs" dxfId="158" priority="80" operator="equal">
      <formula>"S1"</formula>
    </cfRule>
    <cfRule type="cellIs" dxfId="157" priority="81" operator="equal">
      <formula>"M5"</formula>
    </cfRule>
    <cfRule type="cellIs" dxfId="156" priority="82" operator="equal">
      <formula>"M4"</formula>
    </cfRule>
    <cfRule type="cellIs" dxfId="155" priority="83" operator="equal">
      <formula>"M3"</formula>
    </cfRule>
    <cfRule type="cellIs" dxfId="154" priority="84" operator="equal">
      <formula>"M2"</formula>
    </cfRule>
    <cfRule type="cellIs" dxfId="153" priority="85" operator="equal">
      <formula>"M1"</formula>
    </cfRule>
  </conditionalFormatting>
  <conditionalFormatting sqref="M3:Q87 C21:C31">
    <cfRule type="cellIs" dxfId="152" priority="71" operator="equal">
      <formula>"S2"</formula>
    </cfRule>
    <cfRule type="cellIs" dxfId="151" priority="72" operator="equal">
      <formula>"WW"</formula>
    </cfRule>
    <cfRule type="cellIs" dxfId="150" priority="73" operator="equal">
      <formula>"S1"</formula>
    </cfRule>
    <cfRule type="cellIs" dxfId="149" priority="74" operator="equal">
      <formula>"M5"</formula>
    </cfRule>
    <cfRule type="cellIs" dxfId="148" priority="75" operator="equal">
      <formula>"M4"</formula>
    </cfRule>
    <cfRule type="cellIs" dxfId="147" priority="76" operator="equal">
      <formula>"M3"</formula>
    </cfRule>
    <cfRule type="cellIs" dxfId="146" priority="77" operator="equal">
      <formula>"M2"</formula>
    </cfRule>
    <cfRule type="cellIs" dxfId="145" priority="78" operator="equal">
      <formula>"M1"</formula>
    </cfRule>
  </conditionalFormatting>
  <conditionalFormatting sqref="M3:Q94">
    <cfRule type="containsText" dxfId="144" priority="1" operator="containsText" text="BN">
      <formula>NOT(ISERROR(SEARCH("BN",M3)))</formula>
    </cfRule>
    <cfRule type="containsText" dxfId="143" priority="2" operator="containsText" text="BN">
      <formula>NOT(ISERROR(SEARCH("BN",M3)))</formula>
    </cfRule>
    <cfRule type="cellIs" dxfId="142" priority="64" operator="equal">
      <formula>"M5"</formula>
    </cfRule>
    <cfRule type="cellIs" dxfId="141" priority="65" operator="equal">
      <formula>"M4"</formula>
    </cfRule>
    <cfRule type="cellIs" dxfId="140" priority="66" operator="equal">
      <formula>"M3"</formula>
    </cfRule>
    <cfRule type="cellIs" dxfId="139" priority="67" operator="equal">
      <formula>"M2"</formula>
    </cfRule>
    <cfRule type="cellIs" dxfId="138" priority="68" operator="equal">
      <formula>"M1"</formula>
    </cfRule>
    <cfRule type="cellIs" dxfId="137" priority="69" operator="equal">
      <formula>"WW"</formula>
    </cfRule>
    <cfRule type="cellIs" dxfId="136" priority="70" operator="equal">
      <formula>"S1"</formula>
    </cfRule>
  </conditionalFormatting>
  <conditionalFormatting sqref="B14">
    <cfRule type="cellIs" dxfId="135" priority="56" operator="equal">
      <formula>"S2"</formula>
    </cfRule>
    <cfRule type="cellIs" dxfId="134" priority="57" operator="equal">
      <formula>"WW"</formula>
    </cfRule>
    <cfRule type="cellIs" dxfId="133" priority="58" operator="equal">
      <formula>"S1"</formula>
    </cfRule>
    <cfRule type="cellIs" dxfId="132" priority="59" operator="equal">
      <formula>"M5"</formula>
    </cfRule>
    <cfRule type="cellIs" dxfId="131" priority="60" operator="equal">
      <formula>"M4"</formula>
    </cfRule>
    <cfRule type="cellIs" dxfId="130" priority="61" operator="equal">
      <formula>"M3"</formula>
    </cfRule>
    <cfRule type="cellIs" dxfId="129" priority="62" operator="equal">
      <formula>"M2"</formula>
    </cfRule>
    <cfRule type="cellIs" dxfId="128" priority="63" operator="equal">
      <formula>"M1"</formula>
    </cfRule>
  </conditionalFormatting>
  <conditionalFormatting sqref="B14 C21:C31">
    <cfRule type="cellIs" dxfId="127" priority="49" operator="equal">
      <formula>"M5"</formula>
    </cfRule>
    <cfRule type="cellIs" dxfId="126" priority="50" operator="equal">
      <formula>"M4"</formula>
    </cfRule>
    <cfRule type="cellIs" dxfId="125" priority="51" operator="equal">
      <formula>"M3"</formula>
    </cfRule>
    <cfRule type="cellIs" dxfId="124" priority="52" operator="equal">
      <formula>"M2"</formula>
    </cfRule>
    <cfRule type="cellIs" dxfId="123" priority="53" operator="equal">
      <formula>"M1"</formula>
    </cfRule>
    <cfRule type="cellIs" dxfId="122" priority="54" operator="equal">
      <formula>"WW"</formula>
    </cfRule>
    <cfRule type="cellIs" dxfId="121" priority="55" operator="equal">
      <formula>"S1"</formula>
    </cfRule>
  </conditionalFormatting>
  <conditionalFormatting sqref="B15">
    <cfRule type="cellIs" dxfId="120" priority="41" operator="equal">
      <formula>"S2"</formula>
    </cfRule>
    <cfRule type="cellIs" dxfId="119" priority="42" operator="equal">
      <formula>"WW"</formula>
    </cfRule>
    <cfRule type="cellIs" dxfId="118" priority="43" operator="equal">
      <formula>"S1"</formula>
    </cfRule>
    <cfRule type="cellIs" dxfId="117" priority="44" operator="equal">
      <formula>"M5"</formula>
    </cfRule>
    <cfRule type="cellIs" dxfId="116" priority="45" operator="equal">
      <formula>"M4"</formula>
    </cfRule>
    <cfRule type="cellIs" dxfId="115" priority="46" operator="equal">
      <formula>"M3"</formula>
    </cfRule>
    <cfRule type="cellIs" dxfId="114" priority="47" operator="equal">
      <formula>"M2"</formula>
    </cfRule>
    <cfRule type="cellIs" dxfId="113" priority="48" operator="equal">
      <formula>"M1"</formula>
    </cfRule>
  </conditionalFormatting>
  <conditionalFormatting sqref="B15">
    <cfRule type="cellIs" dxfId="112" priority="34" operator="equal">
      <formula>"M5"</formula>
    </cfRule>
    <cfRule type="cellIs" dxfId="111" priority="35" operator="equal">
      <formula>"M4"</formula>
    </cfRule>
    <cfRule type="cellIs" dxfId="110" priority="36" operator="equal">
      <formula>"M3"</formula>
    </cfRule>
    <cfRule type="cellIs" dxfId="109" priority="37" operator="equal">
      <formula>"M2"</formula>
    </cfRule>
    <cfRule type="cellIs" dxfId="108" priority="38" operator="equal">
      <formula>"M1"</formula>
    </cfRule>
    <cfRule type="cellIs" dxfId="107" priority="39" operator="equal">
      <formula>"WW"</formula>
    </cfRule>
    <cfRule type="cellIs" dxfId="106" priority="40" operator="equal">
      <formula>"S1"</formula>
    </cfRule>
  </conditionalFormatting>
  <conditionalFormatting sqref="AC91:AC110 AD102:AG113 AD91:AF101 AG60:AG99 AF55:AG59 AF60:AF90">
    <cfRule type="cellIs" dxfId="105" priority="26" operator="equal">
      <formula>"S2"</formula>
    </cfRule>
    <cfRule type="cellIs" dxfId="104" priority="27" operator="equal">
      <formula>"WW"</formula>
    </cfRule>
    <cfRule type="cellIs" dxfId="103" priority="28" operator="equal">
      <formula>"S1"</formula>
    </cfRule>
    <cfRule type="cellIs" dxfId="102" priority="29" operator="equal">
      <formula>"M5"</formula>
    </cfRule>
    <cfRule type="cellIs" dxfId="101" priority="30" operator="equal">
      <formula>"M4"</formula>
    </cfRule>
    <cfRule type="cellIs" dxfId="100" priority="31" operator="equal">
      <formula>"M3"</formula>
    </cfRule>
    <cfRule type="cellIs" dxfId="99" priority="32" operator="equal">
      <formula>"M2"</formula>
    </cfRule>
    <cfRule type="cellIs" dxfId="98" priority="33" operator="equal">
      <formula>"M1"</formula>
    </cfRule>
  </conditionalFormatting>
  <conditionalFormatting sqref="AC91:AC110 AD102:AG113 AD91:AF101 AG60:AG99 AF55:AG59 AF60:AF90">
    <cfRule type="cellIs" dxfId="97" priority="19" operator="equal">
      <formula>"M5"</formula>
    </cfRule>
    <cfRule type="cellIs" dxfId="96" priority="20" operator="equal">
      <formula>"M4"</formula>
    </cfRule>
    <cfRule type="cellIs" dxfId="95" priority="21" operator="equal">
      <formula>"M3"</formula>
    </cfRule>
    <cfRule type="cellIs" dxfId="94" priority="22" operator="equal">
      <formula>"M2"</formula>
    </cfRule>
    <cfRule type="cellIs" dxfId="93" priority="23" operator="equal">
      <formula>"M1"</formula>
    </cfRule>
    <cfRule type="cellIs" dxfId="92" priority="24" operator="equal">
      <formula>"WW"</formula>
    </cfRule>
    <cfRule type="cellIs" dxfId="91" priority="25" operator="equal">
      <formula>"S1"</formula>
    </cfRule>
  </conditionalFormatting>
  <conditionalFormatting sqref="M3:Q87">
    <cfRule type="beginsWith" dxfId="90" priority="18" operator="beginsWith" text="M6">
      <formula>LEFT(M3,LEN("M6"))="M6"</formula>
    </cfRule>
  </conditionalFormatting>
  <conditionalFormatting sqref="B32">
    <cfRule type="cellIs" dxfId="89" priority="10" operator="equal">
      <formula>"S2"</formula>
    </cfRule>
    <cfRule type="cellIs" dxfId="88" priority="11" operator="equal">
      <formula>"WW"</formula>
    </cfRule>
    <cfRule type="cellIs" dxfId="87" priority="12" operator="equal">
      <formula>"S1"</formula>
    </cfRule>
    <cfRule type="cellIs" dxfId="86" priority="13" operator="equal">
      <formula>"M5"</formula>
    </cfRule>
    <cfRule type="cellIs" dxfId="85" priority="14" operator="equal">
      <formula>"M4"</formula>
    </cfRule>
    <cfRule type="cellIs" dxfId="84" priority="15" operator="equal">
      <formula>"M3"</formula>
    </cfRule>
    <cfRule type="cellIs" dxfId="83" priority="16" operator="equal">
      <formula>"M2"</formula>
    </cfRule>
    <cfRule type="cellIs" dxfId="82" priority="17" operator="equal">
      <formula>"M1"</formula>
    </cfRule>
  </conditionalFormatting>
  <conditionalFormatting sqref="B32">
    <cfRule type="cellIs" dxfId="81" priority="3" operator="equal">
      <formula>"M5"</formula>
    </cfRule>
    <cfRule type="cellIs" dxfId="80" priority="4" operator="equal">
      <formula>"M4"</formula>
    </cfRule>
    <cfRule type="cellIs" dxfId="79" priority="5" operator="equal">
      <formula>"M3"</formula>
    </cfRule>
    <cfRule type="cellIs" dxfId="78" priority="6" operator="equal">
      <formula>"M2"</formula>
    </cfRule>
    <cfRule type="cellIs" dxfId="77" priority="7" operator="equal">
      <formula>"M1"</formula>
    </cfRule>
    <cfRule type="cellIs" dxfId="76" priority="8" operator="equal">
      <formula>"WW"</formula>
    </cfRule>
    <cfRule type="cellIs" dxfId="75" priority="9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9"/>
  <dimension ref="A3:N266"/>
  <sheetViews>
    <sheetView topLeftCell="B2" zoomScale="150" zoomScaleNormal="130" workbookViewId="0">
      <selection activeCell="G30" sqref="G30"/>
    </sheetView>
  </sheetViews>
  <sheetFormatPr baseColWidth="10" defaultColWidth="9" defaultRowHeight="14"/>
  <cols>
    <col min="1" max="2" width="9" style="7"/>
    <col min="3" max="3" width="12.33203125" style="38" customWidth="1"/>
    <col min="4" max="4" width="16.83203125" style="7" customWidth="1"/>
    <col min="5" max="5" width="14.1640625" style="39" customWidth="1"/>
    <col min="6" max="6" width="11.6640625" style="7" bestFit="1" customWidth="1"/>
    <col min="7" max="7" width="24.5" style="7" customWidth="1"/>
    <col min="8" max="8" width="17" style="7" customWidth="1"/>
    <col min="9" max="9" width="16.83203125" style="7" customWidth="1"/>
    <col min="10" max="10" width="17.1640625" style="7" customWidth="1"/>
    <col min="11" max="12" width="9" style="7"/>
    <col min="13" max="13" width="11.1640625" style="7" customWidth="1"/>
    <col min="14" max="15" width="9.5" style="7" bestFit="1" customWidth="1"/>
    <col min="16" max="16384" width="9" style="7"/>
  </cols>
  <sheetData>
    <row r="3" spans="3:14" ht="15" thickBot="1">
      <c r="D3" s="96" t="s">
        <v>96</v>
      </c>
      <c r="E3" s="82"/>
      <c r="F3" s="82"/>
      <c r="G3" s="97"/>
      <c r="H3" s="98"/>
      <c r="I3" s="82"/>
    </row>
    <row r="4" spans="3:14" ht="30">
      <c r="D4" s="99" t="s">
        <v>86</v>
      </c>
      <c r="E4" s="394" t="s">
        <v>87</v>
      </c>
      <c r="F4" s="395"/>
      <c r="G4" s="100" t="s">
        <v>88</v>
      </c>
      <c r="H4" s="101" t="s">
        <v>89</v>
      </c>
      <c r="I4" s="104" t="s">
        <v>90</v>
      </c>
    </row>
    <row r="5" spans="3:14">
      <c r="D5" s="86" t="s">
        <v>97</v>
      </c>
      <c r="E5" s="102">
        <v>1</v>
      </c>
      <c r="F5" s="102">
        <v>50</v>
      </c>
      <c r="G5" s="258">
        <f>SUM(SUMIF('243way_PayCombo'!$J$7:$J$36,"&lt;50",'243way_PayCombo'!$K$7:$K$36))</f>
        <v>6.6088963574234175E-2</v>
      </c>
      <c r="H5" s="258">
        <f>SUM(SUMIF('243way_PayCombo'!$J$7:$J$36,"&lt;50",'243way_PayCombo'!$L$7:$L$36))</f>
        <v>0.24980011146801781</v>
      </c>
      <c r="I5" s="95">
        <f>1/H5</f>
        <v>4.0032007757051424</v>
      </c>
    </row>
    <row r="6" spans="3:14">
      <c r="D6" s="86" t="s">
        <v>133</v>
      </c>
      <c r="E6" s="102">
        <v>50</v>
      </c>
      <c r="F6" s="102">
        <v>250</v>
      </c>
      <c r="G6" s="258">
        <f>SUM(SUMIF('243way_PayCombo'!$J$7:$J$36,"&gt;=10",'243way_PayCombo'!$K$7:$K$36))-SUM(SUMIF('243way_PayCombo'!$J$7:$J$36,"&gt;=50",'243way_PayCombo'!$K$7:$K$36))</f>
        <v>5.1989996018399376E-2</v>
      </c>
      <c r="H6" s="258">
        <f>SUM(SUMIF('243way_PayCombo'!$J$7:$J$36,"&gt;=10",'243way_PayCombo'!$L$7:$L$36))-SUM(SUMIF('243way_PayCombo'!$J$7:$J$36,"&gt;=50",'243way_PayCombo'!$L$7:$L$36))</f>
        <v>0.10881043590966974</v>
      </c>
      <c r="I6" s="95">
        <f t="shared" ref="I6:I14" si="0">1/H6</f>
        <v>9.1902949532355684</v>
      </c>
      <c r="L6" s="82"/>
      <c r="M6" s="82"/>
      <c r="N6" s="82"/>
    </row>
    <row r="7" spans="3:14">
      <c r="D7" s="86" t="s">
        <v>134</v>
      </c>
      <c r="E7" s="102">
        <v>250</v>
      </c>
      <c r="F7" s="102">
        <v>500</v>
      </c>
      <c r="G7" s="258">
        <f>SUM(SUMIF('243way_PayCombo'!$J$7:$J$36,"&gt;=50",'243way_PayCombo'!$K$7:$K$36))-SUM(SUMIF('243way_PayCombo'!$J$7:$J$36,"&gt;=100",'243way_PayCombo'!$K$7:$K$36))</f>
        <v>0.1270528133284502</v>
      </c>
      <c r="H7" s="258">
        <f>SUM(SUMIF('243way_PayCombo'!$J$7:$J$36,"&gt;=50",'243way_PayCombo'!$L$7:$L$36))-SUM(SUMIF('243way_PayCombo'!$J$7:$J$36,"&gt;=100",'243way_PayCombo'!$L$7:$L$36))</f>
        <v>0.11447901931664309</v>
      </c>
      <c r="I7" s="95">
        <f t="shared" si="0"/>
        <v>8.7352250741601072</v>
      </c>
      <c r="L7" s="82"/>
      <c r="M7" s="82"/>
      <c r="N7" s="82"/>
    </row>
    <row r="8" spans="3:14">
      <c r="D8" s="86" t="s">
        <v>135</v>
      </c>
      <c r="E8" s="102">
        <v>500</v>
      </c>
      <c r="F8" s="102">
        <v>1500</v>
      </c>
      <c r="G8" s="258">
        <f>SUM(SUMIF('243way_PayCombo'!$J$7:$J$36,"&gt;=100",'243way_PayCombo'!$K$7:$K$36))-SUM(SUMIF('243way_PayCombo'!$J$7:$J$36,"&gt;=200",'243way_PayCombo'!$K$7:$K$36))</f>
        <v>0.10105897766943645</v>
      </c>
      <c r="H8" s="258">
        <f>SUM(SUMIF('243way_PayCombo'!$J$7:$J$36,"&gt;=100",'243way_PayCombo'!$L$7:$L$36))-SUM(SUMIF('243way_PayCombo'!$J$7:$J$36,"&gt;=200",'243way_PayCombo'!$L$7:$L$36))</f>
        <v>5.0529488834718223E-2</v>
      </c>
      <c r="I8" s="95">
        <f t="shared" si="0"/>
        <v>19.790423830943482</v>
      </c>
      <c r="L8" s="82"/>
      <c r="M8" s="82"/>
      <c r="N8" s="82"/>
    </row>
    <row r="9" spans="3:14">
      <c r="D9" s="86" t="s">
        <v>136</v>
      </c>
      <c r="E9" s="102">
        <v>1500</v>
      </c>
      <c r="F9" s="102">
        <v>2500</v>
      </c>
      <c r="G9" s="258">
        <f>SUM(SUMIF('243way_PayCombo'!$J$7:$J$36,"&gt;=200",'243way_PayCombo'!$K$7:$K$36))-SUM(SUMIF('243way_PayCombo'!$J$7:$J$36,"&gt;=300",'243way_PayCombo'!$K$7:$K$36))</f>
        <v>0.13789895806383326</v>
      </c>
      <c r="H9" s="258">
        <f>SUM(SUMIF('243way_PayCombo'!$J$7:$J$36,"&gt;=200",'243way_PayCombo'!$L$7:$L$36))-SUM(SUMIF('243way_PayCombo'!$J$7:$J$36,"&gt;=300",'243way_PayCombo'!$L$7:$L$36))</f>
        <v>3.4474739515958322E-2</v>
      </c>
      <c r="I9" s="95">
        <f t="shared" si="0"/>
        <v>29.006745635803892</v>
      </c>
      <c r="L9" s="82"/>
      <c r="M9" s="82"/>
      <c r="N9" s="82"/>
    </row>
    <row r="10" spans="3:14" s="82" customFormat="1">
      <c r="C10" s="38"/>
      <c r="D10" s="86" t="s">
        <v>137</v>
      </c>
      <c r="E10" s="102">
        <v>2500</v>
      </c>
      <c r="F10" s="102">
        <v>5000</v>
      </c>
      <c r="G10" s="258">
        <f>SUM(SUMIF('243way_PayCombo'!$J$7:$J$36,"&gt;=300",'243way_PayCombo'!$K$7:$K$36))-SUM(SUMIF('243way_PayCombo'!$J$7:$J$36,"&gt;=400",'243way_PayCombo'!$K$7:$K$36))</f>
        <v>1.9901703184272493E-3</v>
      </c>
      <c r="H10" s="258">
        <f>SUM(SUMIF('243way_PayCombo'!$J$7:$J$36,"&gt;=300",'243way_PayCombo'!$L$7:$L$36))-SUM(SUMIF('243way_PayCombo'!$J$7:$J$36,"&gt;=400",'243way_PayCombo'!$L$7:$L$36))</f>
        <v>3.3169505307120836E-4</v>
      </c>
      <c r="I10" s="95">
        <f t="shared" si="0"/>
        <v>3014.8173472617927</v>
      </c>
    </row>
    <row r="11" spans="3:14" s="82" customFormat="1">
      <c r="C11" s="38"/>
      <c r="D11" s="86" t="s">
        <v>138</v>
      </c>
      <c r="E11" s="102">
        <v>400</v>
      </c>
      <c r="F11" s="102">
        <f t="shared" ref="F11:F12" si="1">E12</f>
        <v>500</v>
      </c>
      <c r="G11" s="258">
        <f>SUM(SUMIF('243way_PayCombo'!$J$7:$J$36,"&gt;=400",'243way_PayCombo'!$K$7:$K$36))-SUM(SUMIF('243way_PayCombo'!$J$7:$J$36,"&gt;=500",'243way_PayCombo'!$K$7:$K$36))</f>
        <v>0</v>
      </c>
      <c r="H11" s="258">
        <f>SUM(SUMIF('243way_PayCombo'!$J$7:$J$36,"&gt;=400",'243way_PayCombo'!$L$7:$L$36))-SUM(SUMIF('243way_PayCombo'!$J$7:$J$36,"&gt;=500",'243way_PayCombo'!$L$7:$L$36))</f>
        <v>0</v>
      </c>
      <c r="I11" s="95"/>
    </row>
    <row r="12" spans="3:14" s="82" customFormat="1">
      <c r="C12" s="38"/>
      <c r="D12" s="86" t="s">
        <v>139</v>
      </c>
      <c r="E12" s="102">
        <v>500</v>
      </c>
      <c r="F12" s="102">
        <f t="shared" si="1"/>
        <v>1000</v>
      </c>
      <c r="G12" s="258">
        <f>SUM(SUMIF('243way_PayCombo'!$J$7:$J$36,"&gt;=500",'243way_PayCombo'!$K$7:$K$36))-SUM(SUMIF('243way_PayCombo'!$J$7:$J$36,"&gt;=1000",'243way_PayCombo'!$K$7:$K$36))</f>
        <v>3.391114142578263E-2</v>
      </c>
      <c r="H12" s="258">
        <f>SUM(SUMIF('243way_PayCombo'!$J$7:$J$36,"&gt;=500",'243way_PayCombo'!$L$7:$L$36))-SUM(SUMIF('243way_PayCombo'!$J$7:$J$36,"&gt;=1000",'243way_PayCombo'!$L$7:$L$36))</f>
        <v>2.1194463391114144E-3</v>
      </c>
      <c r="I12" s="95">
        <f t="shared" si="0"/>
        <v>471.82133444305725</v>
      </c>
    </row>
    <row r="13" spans="3:14" s="82" customFormat="1">
      <c r="C13" s="38"/>
      <c r="D13" s="86" t="s">
        <v>132</v>
      </c>
      <c r="E13" s="102">
        <v>1000</v>
      </c>
      <c r="F13" s="102"/>
      <c r="G13" s="258">
        <f>SUM(SUMIF('243way_PayCombo'!$J$7:$J$36,"&gt;=1000",'243way_PayCombo'!$K$7:$K$36))</f>
        <v>0</v>
      </c>
      <c r="H13" s="258">
        <f>SUM(SUMIF('243way_PayCombo'!$J$7:$J$36,"&gt;=1000",'243way_PayCombo'!$L$7:$L$36))</f>
        <v>0</v>
      </c>
      <c r="I13" s="95" t="e">
        <f t="shared" si="0"/>
        <v>#DIV/0!</v>
      </c>
    </row>
    <row r="14" spans="3:14" ht="15" thickBot="1">
      <c r="D14" s="84" t="s">
        <v>91</v>
      </c>
      <c r="E14" s="102"/>
      <c r="F14" s="102"/>
      <c r="G14" s="83">
        <f>SUM('243way_PayCombo'!K40:K42)+'243way_PayCombo'!L44</f>
        <v>6.538456046152967E-2</v>
      </c>
      <c r="H14" s="83">
        <f>SUM('243way_PayCombo'!L40:L40)+'243way_PayCombo'!M44</f>
        <v>1.020600163296026E-5</v>
      </c>
      <c r="I14" s="95">
        <f t="shared" si="0"/>
        <v>97981.563786008235</v>
      </c>
      <c r="L14" s="82"/>
      <c r="M14" s="82"/>
      <c r="N14" s="82"/>
    </row>
    <row r="15" spans="3:14">
      <c r="D15" s="93" t="s">
        <v>92</v>
      </c>
      <c r="E15" s="94"/>
      <c r="F15" s="94"/>
      <c r="G15" s="198">
        <f>SUM(G5:G14)</f>
        <v>0.58537558086009289</v>
      </c>
      <c r="H15" s="91"/>
      <c r="I15" s="92"/>
      <c r="L15" s="82"/>
      <c r="M15" s="82"/>
      <c r="N15" s="82"/>
    </row>
    <row r="16" spans="3:14">
      <c r="D16" s="84" t="s">
        <v>93</v>
      </c>
      <c r="E16" s="102"/>
      <c r="F16" s="102"/>
      <c r="G16" s="85">
        <f>1-G15</f>
        <v>0.41462441913990711</v>
      </c>
      <c r="H16" s="85"/>
      <c r="I16" s="90"/>
      <c r="L16" s="82"/>
      <c r="M16" s="82"/>
      <c r="N16" s="82"/>
    </row>
    <row r="17" spans="3:14" ht="15" thickBot="1">
      <c r="D17" s="88" t="s">
        <v>94</v>
      </c>
      <c r="E17" s="103"/>
      <c r="F17" s="103"/>
      <c r="G17" s="89">
        <f>SUM(G15:G16)</f>
        <v>1</v>
      </c>
      <c r="H17" s="89"/>
      <c r="I17" s="87"/>
      <c r="L17" s="82"/>
      <c r="M17" s="82"/>
      <c r="N17" s="82"/>
    </row>
    <row r="18" spans="3:14">
      <c r="L18" s="82"/>
      <c r="M18" s="82"/>
      <c r="N18" s="82"/>
    </row>
    <row r="19" spans="3:14">
      <c r="L19" s="82"/>
      <c r="M19" s="82"/>
      <c r="N19" s="82"/>
    </row>
    <row r="20" spans="3:14">
      <c r="C20" s="219"/>
      <c r="L20" s="82"/>
      <c r="M20" s="82"/>
      <c r="N20" s="82"/>
    </row>
    <row r="21" spans="3:14">
      <c r="L21" s="82"/>
      <c r="M21" s="82"/>
      <c r="N21" s="82"/>
    </row>
    <row r="22" spans="3:14">
      <c r="L22" s="82"/>
      <c r="M22" s="82"/>
      <c r="N22" s="82"/>
    </row>
    <row r="23" spans="3:14">
      <c r="L23" s="82"/>
      <c r="M23" s="82"/>
      <c r="N23" s="82"/>
    </row>
    <row r="24" spans="3:14">
      <c r="L24" s="82"/>
      <c r="M24" s="82"/>
      <c r="N24" s="82"/>
    </row>
    <row r="25" spans="3:14">
      <c r="L25" s="82"/>
      <c r="M25" s="82"/>
      <c r="N25" s="82"/>
    </row>
    <row r="26" spans="3:14">
      <c r="L26" s="82"/>
      <c r="M26" s="82"/>
      <c r="N26" s="82"/>
    </row>
    <row r="27" spans="3:14">
      <c r="L27" s="82"/>
      <c r="M27" s="82"/>
      <c r="N27" s="82"/>
    </row>
    <row r="28" spans="3:14">
      <c r="L28" s="82"/>
      <c r="M28" s="82"/>
      <c r="N28" s="82"/>
    </row>
    <row r="29" spans="3:14">
      <c r="L29" s="82"/>
      <c r="M29" s="82"/>
      <c r="N29" s="82"/>
    </row>
    <row r="30" spans="3:14">
      <c r="L30" s="82"/>
      <c r="M30" s="82"/>
      <c r="N30" s="82"/>
    </row>
    <row r="31" spans="3:14">
      <c r="L31" s="82"/>
      <c r="M31" s="82"/>
      <c r="N31" s="82"/>
    </row>
    <row r="32" spans="3:14">
      <c r="L32" s="82"/>
      <c r="M32" s="82"/>
      <c r="N32" s="82"/>
    </row>
    <row r="33" spans="12:14">
      <c r="L33" s="82"/>
      <c r="M33" s="82"/>
      <c r="N33" s="82"/>
    </row>
    <row r="34" spans="12:14">
      <c r="L34" s="82"/>
      <c r="M34" s="82"/>
      <c r="N34" s="82"/>
    </row>
    <row r="35" spans="12:14">
      <c r="L35" s="82"/>
      <c r="M35" s="82"/>
      <c r="N35" s="82"/>
    </row>
    <row r="36" spans="12:14">
      <c r="L36" s="82"/>
      <c r="M36" s="82"/>
      <c r="N36" s="82"/>
    </row>
    <row r="37" spans="12:14">
      <c r="L37" s="216"/>
      <c r="N37" s="82"/>
    </row>
    <row r="54" spans="3:8">
      <c r="F54" s="216"/>
      <c r="G54" s="223"/>
    </row>
    <row r="55" spans="3:8">
      <c r="C55" s="219"/>
      <c r="E55" s="226"/>
      <c r="F55" s="216"/>
      <c r="G55" s="216"/>
    </row>
    <row r="56" spans="3:8">
      <c r="C56" s="220"/>
      <c r="D56" s="221"/>
      <c r="F56" s="225"/>
      <c r="G56" s="232"/>
      <c r="H56" s="82"/>
    </row>
    <row r="57" spans="3:8">
      <c r="C57" s="220"/>
      <c r="D57" s="221"/>
      <c r="F57" s="225"/>
      <c r="G57" s="232"/>
      <c r="H57" s="82"/>
    </row>
    <row r="58" spans="3:8">
      <c r="C58" s="220"/>
      <c r="D58" s="221"/>
      <c r="F58" s="225"/>
      <c r="G58" s="232"/>
      <c r="H58" s="82"/>
    </row>
    <row r="59" spans="3:8">
      <c r="C59" s="220"/>
      <c r="D59" s="221"/>
      <c r="F59" s="225"/>
      <c r="G59" s="232"/>
      <c r="H59" s="82"/>
    </row>
    <row r="60" spans="3:8">
      <c r="C60" s="220"/>
      <c r="D60" s="221"/>
      <c r="F60" s="225"/>
      <c r="G60" s="232"/>
      <c r="H60" s="82"/>
    </row>
    <row r="61" spans="3:8">
      <c r="C61" s="220"/>
      <c r="D61" s="221"/>
      <c r="F61" s="225"/>
      <c r="G61" s="232"/>
      <c r="H61" s="82"/>
    </row>
    <row r="62" spans="3:8">
      <c r="C62" s="220"/>
      <c r="D62" s="221"/>
      <c r="F62" s="225"/>
      <c r="G62" s="232"/>
      <c r="H62" s="82"/>
    </row>
    <row r="63" spans="3:8">
      <c r="C63" s="220"/>
      <c r="D63" s="221"/>
      <c r="F63" s="225"/>
      <c r="G63" s="232"/>
      <c r="H63" s="82"/>
    </row>
    <row r="64" spans="3:8">
      <c r="C64" s="220"/>
      <c r="D64" s="221"/>
      <c r="F64" s="225"/>
      <c r="G64" s="232"/>
      <c r="H64" s="82"/>
    </row>
    <row r="65" spans="3:8">
      <c r="C65" s="220"/>
      <c r="D65" s="221"/>
      <c r="F65" s="225"/>
      <c r="G65" s="232"/>
      <c r="H65" s="82"/>
    </row>
    <row r="66" spans="3:8">
      <c r="C66" s="220"/>
      <c r="D66" s="221"/>
      <c r="F66" s="225"/>
      <c r="G66" s="232"/>
      <c r="H66" s="82"/>
    </row>
    <row r="67" spans="3:8">
      <c r="C67" s="220"/>
      <c r="D67" s="221"/>
      <c r="F67" s="225"/>
      <c r="G67" s="232"/>
      <c r="H67" s="82"/>
    </row>
    <row r="68" spans="3:8">
      <c r="C68" s="220"/>
      <c r="D68" s="221"/>
      <c r="F68" s="225"/>
      <c r="G68" s="232"/>
      <c r="H68" s="82"/>
    </row>
    <row r="69" spans="3:8">
      <c r="C69" s="220"/>
      <c r="D69" s="221"/>
      <c r="F69" s="225"/>
      <c r="G69" s="232"/>
      <c r="H69" s="82"/>
    </row>
    <row r="70" spans="3:8">
      <c r="C70" s="220"/>
      <c r="D70" s="221"/>
      <c r="F70" s="225"/>
      <c r="G70" s="232"/>
      <c r="H70" s="82"/>
    </row>
    <row r="71" spans="3:8">
      <c r="C71" s="220"/>
      <c r="D71" s="221"/>
      <c r="F71" s="225"/>
      <c r="G71" s="232"/>
      <c r="H71" s="82"/>
    </row>
    <row r="72" spans="3:8">
      <c r="C72" s="220"/>
      <c r="D72" s="221"/>
      <c r="F72" s="225"/>
      <c r="G72" s="232"/>
      <c r="H72" s="82"/>
    </row>
    <row r="73" spans="3:8">
      <c r="C73" s="220"/>
      <c r="D73" s="221"/>
      <c r="F73" s="225"/>
      <c r="G73" s="232"/>
      <c r="H73" s="82"/>
    </row>
    <row r="74" spans="3:8">
      <c r="C74" s="220"/>
      <c r="D74" s="221"/>
      <c r="F74" s="225"/>
      <c r="G74" s="232"/>
      <c r="H74" s="82"/>
    </row>
    <row r="75" spans="3:8">
      <c r="C75" s="220"/>
      <c r="D75" s="221"/>
      <c r="F75" s="225"/>
      <c r="G75" s="232"/>
      <c r="H75" s="82"/>
    </row>
    <row r="76" spans="3:8">
      <c r="C76" s="220"/>
      <c r="D76" s="221"/>
      <c r="F76" s="225"/>
      <c r="G76" s="232"/>
      <c r="H76" s="82"/>
    </row>
    <row r="77" spans="3:8">
      <c r="C77" s="220"/>
      <c r="D77" s="221"/>
      <c r="F77" s="225"/>
      <c r="G77" s="232"/>
      <c r="H77" s="82"/>
    </row>
    <row r="78" spans="3:8">
      <c r="C78" s="220"/>
      <c r="D78" s="221"/>
      <c r="F78" s="225"/>
      <c r="G78" s="232"/>
      <c r="H78" s="82"/>
    </row>
    <row r="79" spans="3:8">
      <c r="C79" s="220"/>
      <c r="D79" s="221"/>
      <c r="F79" s="225"/>
      <c r="G79" s="232"/>
      <c r="H79" s="82"/>
    </row>
    <row r="80" spans="3:8">
      <c r="C80" s="220"/>
      <c r="D80" s="221"/>
      <c r="F80" s="225"/>
      <c r="G80" s="232"/>
      <c r="H80" s="82"/>
    </row>
    <row r="81" spans="3:8">
      <c r="C81" s="220"/>
      <c r="D81" s="221"/>
      <c r="F81" s="225"/>
      <c r="G81" s="232"/>
      <c r="H81" s="82"/>
    </row>
    <row r="82" spans="3:8">
      <c r="C82" s="220"/>
      <c r="D82" s="221"/>
      <c r="F82" s="225"/>
      <c r="G82" s="232"/>
      <c r="H82" s="82"/>
    </row>
    <row r="83" spans="3:8">
      <c r="C83" s="220"/>
      <c r="D83" s="221"/>
      <c r="F83" s="225"/>
      <c r="G83" s="232"/>
      <c r="H83" s="82"/>
    </row>
    <row r="84" spans="3:8">
      <c r="C84" s="220"/>
      <c r="D84" s="221"/>
      <c r="F84" s="225"/>
      <c r="G84" s="232"/>
      <c r="H84" s="82"/>
    </row>
    <row r="85" spans="3:8">
      <c r="C85" s="220"/>
      <c r="D85" s="221"/>
      <c r="F85" s="225"/>
      <c r="G85" s="232"/>
      <c r="H85" s="82"/>
    </row>
    <row r="86" spans="3:8">
      <c r="C86" s="220"/>
      <c r="D86" s="222"/>
      <c r="F86" s="225"/>
      <c r="G86" s="232"/>
      <c r="H86" s="82"/>
    </row>
    <row r="87" spans="3:8">
      <c r="C87" s="220"/>
      <c r="D87" s="221"/>
      <c r="E87" s="226"/>
      <c r="F87" s="225"/>
      <c r="G87" s="225"/>
    </row>
    <row r="88" spans="3:8">
      <c r="C88" s="220"/>
      <c r="D88" s="221"/>
    </row>
    <row r="89" spans="3:8">
      <c r="C89" s="220"/>
      <c r="D89" s="221"/>
    </row>
    <row r="90" spans="3:8">
      <c r="C90" s="220"/>
      <c r="D90" s="221"/>
    </row>
    <row r="91" spans="3:8">
      <c r="C91" s="220"/>
      <c r="D91" s="221"/>
    </row>
    <row r="92" spans="3:8">
      <c r="C92" s="220"/>
      <c r="D92" s="221"/>
    </row>
    <row r="93" spans="3:8">
      <c r="C93" s="220"/>
      <c r="D93" s="221"/>
    </row>
    <row r="94" spans="3:8">
      <c r="C94" s="220"/>
      <c r="D94" s="221"/>
    </row>
    <row r="95" spans="3:8">
      <c r="C95" s="220"/>
      <c r="D95" s="221"/>
    </row>
    <row r="96" spans="3:8">
      <c r="C96" s="220"/>
      <c r="D96" s="221"/>
    </row>
    <row r="97" spans="3:4">
      <c r="C97" s="220"/>
      <c r="D97" s="221"/>
    </row>
    <row r="98" spans="3:4">
      <c r="C98" s="220"/>
      <c r="D98" s="221"/>
    </row>
    <row r="99" spans="3:4">
      <c r="C99" s="220"/>
      <c r="D99" s="221"/>
    </row>
    <row r="100" spans="3:4">
      <c r="C100" s="220"/>
      <c r="D100" s="221"/>
    </row>
    <row r="101" spans="3:4">
      <c r="C101" s="220"/>
      <c r="D101" s="221"/>
    </row>
    <row r="102" spans="3:4">
      <c r="C102" s="220"/>
      <c r="D102" s="221"/>
    </row>
    <row r="103" spans="3:4">
      <c r="C103" s="220"/>
      <c r="D103" s="221"/>
    </row>
    <row r="104" spans="3:4">
      <c r="C104" s="220"/>
      <c r="D104" s="221"/>
    </row>
    <row r="105" spans="3:4">
      <c r="C105" s="220"/>
      <c r="D105" s="221"/>
    </row>
    <row r="106" spans="3:4">
      <c r="C106" s="220"/>
      <c r="D106" s="221"/>
    </row>
    <row r="107" spans="3:4">
      <c r="C107" s="220"/>
      <c r="D107" s="221"/>
    </row>
    <row r="108" spans="3:4">
      <c r="C108" s="220"/>
      <c r="D108" s="221"/>
    </row>
    <row r="109" spans="3:4">
      <c r="C109" s="220"/>
      <c r="D109" s="221"/>
    </row>
    <row r="110" spans="3:4">
      <c r="C110" s="220"/>
      <c r="D110" s="221"/>
    </row>
    <row r="111" spans="3:4">
      <c r="C111" s="220"/>
      <c r="D111" s="221"/>
    </row>
    <row r="112" spans="3:4">
      <c r="C112" s="220"/>
      <c r="D112" s="221"/>
    </row>
    <row r="113" spans="1:8">
      <c r="C113" s="220"/>
      <c r="D113" s="221"/>
    </row>
    <row r="114" spans="1:8">
      <c r="C114" s="220"/>
      <c r="D114" s="221"/>
    </row>
    <row r="115" spans="1:8">
      <c r="C115" s="220"/>
      <c r="D115" s="221"/>
    </row>
    <row r="116" spans="1:8">
      <c r="C116" s="220"/>
      <c r="D116" s="221"/>
    </row>
    <row r="117" spans="1:8">
      <c r="C117" s="220"/>
      <c r="D117" s="221"/>
    </row>
    <row r="118" spans="1:8">
      <c r="C118" s="220"/>
      <c r="D118" s="221"/>
    </row>
    <row r="119" spans="1:8">
      <c r="C119" s="220"/>
      <c r="D119" s="221"/>
    </row>
    <row r="120" spans="1:8">
      <c r="C120" s="220"/>
      <c r="D120" s="221"/>
    </row>
    <row r="121" spans="1:8">
      <c r="C121" s="220"/>
      <c r="D121" s="221"/>
    </row>
    <row r="122" spans="1:8">
      <c r="C122" s="220"/>
      <c r="D122" s="221"/>
    </row>
    <row r="123" spans="1:8">
      <c r="C123" s="220"/>
      <c r="D123" s="221"/>
    </row>
    <row r="124" spans="1:8">
      <c r="C124" s="220"/>
      <c r="D124" s="221"/>
    </row>
    <row r="125" spans="1:8">
      <c r="C125" s="220"/>
      <c r="D125" s="221"/>
    </row>
    <row r="126" spans="1:8">
      <c r="C126" s="220"/>
      <c r="D126" s="221"/>
    </row>
    <row r="127" spans="1:8">
      <c r="C127" s="220"/>
      <c r="D127" s="219"/>
      <c r="E127" s="82"/>
      <c r="F127" s="226"/>
      <c r="G127" s="216"/>
      <c r="H127" s="216"/>
    </row>
    <row r="128" spans="1:8">
      <c r="A128" s="220"/>
      <c r="C128" s="236"/>
      <c r="D128" s="221"/>
      <c r="E128" s="237"/>
      <c r="F128" s="235"/>
      <c r="G128" s="225"/>
      <c r="H128" s="225"/>
    </row>
    <row r="129" spans="1:8">
      <c r="A129" s="220"/>
      <c r="C129" s="236"/>
      <c r="D129" s="233"/>
      <c r="E129" s="237"/>
      <c r="F129" s="235"/>
      <c r="G129" s="225"/>
      <c r="H129" s="225"/>
    </row>
    <row r="130" spans="1:8">
      <c r="A130" s="220"/>
      <c r="C130" s="236"/>
      <c r="D130" s="221"/>
      <c r="E130" s="237"/>
      <c r="F130" s="235"/>
      <c r="G130" s="225"/>
      <c r="H130" s="225"/>
    </row>
    <row r="131" spans="1:8">
      <c r="A131" s="220"/>
      <c r="C131" s="236"/>
      <c r="D131" s="233"/>
      <c r="E131" s="237"/>
      <c r="F131" s="235"/>
      <c r="G131" s="225"/>
      <c r="H131" s="225"/>
    </row>
    <row r="132" spans="1:8">
      <c r="A132" s="220"/>
      <c r="C132" s="236"/>
      <c r="D132" s="221"/>
      <c r="E132" s="237"/>
      <c r="F132" s="235"/>
      <c r="G132" s="225"/>
      <c r="H132" s="225"/>
    </row>
    <row r="133" spans="1:8">
      <c r="A133" s="220"/>
      <c r="C133" s="236"/>
      <c r="D133" s="233"/>
      <c r="E133" s="237"/>
      <c r="F133" s="235"/>
      <c r="G133" s="225"/>
      <c r="H133" s="225"/>
    </row>
    <row r="134" spans="1:8">
      <c r="A134" s="220"/>
      <c r="C134" s="236"/>
      <c r="D134" s="221"/>
      <c r="E134" s="237"/>
      <c r="F134" s="235"/>
      <c r="G134" s="225"/>
      <c r="H134" s="225"/>
    </row>
    <row r="135" spans="1:8">
      <c r="A135" s="220"/>
      <c r="C135" s="236"/>
      <c r="D135" s="233"/>
      <c r="E135" s="237"/>
      <c r="F135" s="235"/>
      <c r="G135" s="225"/>
      <c r="H135" s="225"/>
    </row>
    <row r="136" spans="1:8">
      <c r="A136" s="220"/>
      <c r="C136" s="236"/>
      <c r="D136" s="221"/>
      <c r="E136" s="237"/>
      <c r="F136" s="235"/>
      <c r="G136" s="225"/>
      <c r="H136" s="225"/>
    </row>
    <row r="137" spans="1:8">
      <c r="A137" s="220"/>
      <c r="C137" s="236"/>
      <c r="D137" s="233"/>
      <c r="E137" s="237"/>
      <c r="F137" s="235"/>
      <c r="G137" s="225"/>
      <c r="H137" s="225"/>
    </row>
    <row r="138" spans="1:8">
      <c r="A138" s="220"/>
      <c r="C138" s="236"/>
      <c r="D138" s="221"/>
      <c r="E138" s="237"/>
      <c r="F138" s="235"/>
      <c r="G138" s="225"/>
      <c r="H138" s="225"/>
    </row>
    <row r="139" spans="1:8">
      <c r="A139" s="220"/>
      <c r="C139" s="236"/>
      <c r="D139" s="233"/>
      <c r="E139" s="237"/>
      <c r="F139" s="235"/>
      <c r="G139" s="225"/>
      <c r="H139" s="225"/>
    </row>
    <row r="140" spans="1:8">
      <c r="A140" s="220"/>
      <c r="C140" s="236"/>
      <c r="D140" s="221"/>
      <c r="E140" s="237"/>
      <c r="F140" s="235"/>
      <c r="G140" s="225"/>
      <c r="H140" s="225"/>
    </row>
    <row r="141" spans="1:8">
      <c r="A141" s="220"/>
      <c r="C141" s="236"/>
      <c r="D141" s="233"/>
      <c r="E141" s="237"/>
      <c r="F141" s="235"/>
      <c r="G141" s="225"/>
      <c r="H141" s="225"/>
    </row>
    <row r="142" spans="1:8">
      <c r="A142" s="220"/>
      <c r="C142" s="236"/>
      <c r="D142" s="221"/>
      <c r="E142" s="237"/>
      <c r="F142" s="235"/>
      <c r="G142" s="225"/>
      <c r="H142" s="225"/>
    </row>
    <row r="143" spans="1:8">
      <c r="A143" s="220"/>
      <c r="C143" s="236"/>
      <c r="D143" s="233"/>
      <c r="E143" s="237"/>
      <c r="F143" s="235"/>
      <c r="G143" s="225"/>
      <c r="H143" s="225"/>
    </row>
    <row r="144" spans="1:8">
      <c r="A144" s="220"/>
      <c r="C144" s="236"/>
      <c r="D144" s="221"/>
      <c r="E144" s="237"/>
      <c r="F144" s="235"/>
      <c r="G144" s="225"/>
      <c r="H144" s="225"/>
    </row>
    <row r="145" spans="1:8">
      <c r="A145" s="220"/>
      <c r="C145" s="236"/>
      <c r="D145" s="233"/>
      <c r="E145" s="237"/>
      <c r="F145" s="235"/>
      <c r="G145" s="225"/>
      <c r="H145" s="225"/>
    </row>
    <row r="146" spans="1:8">
      <c r="A146" s="220"/>
      <c r="C146" s="236"/>
      <c r="D146" s="221"/>
      <c r="E146" s="237"/>
      <c r="F146" s="235"/>
      <c r="G146" s="225"/>
      <c r="H146" s="225"/>
    </row>
    <row r="147" spans="1:8">
      <c r="A147" s="220"/>
      <c r="C147" s="236"/>
      <c r="D147" s="233"/>
      <c r="E147" s="237"/>
      <c r="F147" s="235"/>
      <c r="G147" s="225"/>
      <c r="H147" s="225"/>
    </row>
    <row r="148" spans="1:8">
      <c r="A148" s="220"/>
      <c r="C148" s="236"/>
      <c r="D148" s="221"/>
      <c r="E148" s="237"/>
      <c r="F148" s="235"/>
      <c r="G148" s="225"/>
      <c r="H148" s="225"/>
    </row>
    <row r="149" spans="1:8">
      <c r="A149" s="220"/>
      <c r="C149" s="236"/>
      <c r="D149" s="233"/>
      <c r="E149" s="237"/>
      <c r="F149" s="235"/>
      <c r="G149" s="225"/>
      <c r="H149" s="225"/>
    </row>
    <row r="150" spans="1:8">
      <c r="A150" s="220"/>
      <c r="C150" s="236"/>
      <c r="D150" s="221"/>
      <c r="E150" s="237"/>
      <c r="F150" s="235"/>
      <c r="G150" s="225"/>
      <c r="H150" s="225"/>
    </row>
    <row r="151" spans="1:8">
      <c r="A151" s="220"/>
      <c r="C151" s="236"/>
      <c r="D151" s="233"/>
      <c r="E151" s="237"/>
      <c r="F151" s="235"/>
      <c r="G151" s="225"/>
      <c r="H151" s="225"/>
    </row>
    <row r="152" spans="1:8">
      <c r="A152" s="220"/>
      <c r="C152" s="236"/>
      <c r="D152" s="221"/>
      <c r="E152" s="237"/>
      <c r="F152" s="235"/>
      <c r="G152" s="225"/>
      <c r="H152" s="225"/>
    </row>
    <row r="153" spans="1:8">
      <c r="A153" s="220"/>
      <c r="C153" s="236"/>
      <c r="D153" s="233"/>
      <c r="E153" s="237"/>
      <c r="F153" s="235"/>
      <c r="G153" s="225"/>
      <c r="H153" s="225"/>
    </row>
    <row r="154" spans="1:8">
      <c r="A154" s="220"/>
      <c r="C154" s="236"/>
      <c r="D154" s="221"/>
      <c r="E154" s="237"/>
      <c r="F154" s="235"/>
      <c r="G154" s="225"/>
      <c r="H154" s="225"/>
    </row>
    <row r="155" spans="1:8">
      <c r="A155" s="220"/>
      <c r="C155" s="236"/>
      <c r="D155" s="233"/>
      <c r="E155" s="237"/>
      <c r="F155" s="235"/>
      <c r="G155" s="225"/>
      <c r="H155" s="225"/>
    </row>
    <row r="156" spans="1:8">
      <c r="A156" s="220"/>
      <c r="C156" s="236"/>
      <c r="D156" s="221"/>
      <c r="E156" s="237"/>
      <c r="F156" s="235"/>
      <c r="G156" s="225"/>
      <c r="H156" s="225"/>
    </row>
    <row r="157" spans="1:8">
      <c r="A157" s="220"/>
      <c r="C157" s="236"/>
      <c r="D157" s="233"/>
      <c r="E157" s="237"/>
      <c r="F157" s="235"/>
      <c r="G157" s="225"/>
      <c r="H157" s="225"/>
    </row>
    <row r="158" spans="1:8">
      <c r="A158" s="220"/>
      <c r="C158" s="236"/>
      <c r="D158" s="221"/>
      <c r="E158" s="237"/>
      <c r="F158" s="235"/>
      <c r="G158" s="225"/>
      <c r="H158" s="225"/>
    </row>
    <row r="159" spans="1:8">
      <c r="A159" s="220"/>
      <c r="C159" s="236"/>
      <c r="D159" s="233"/>
      <c r="E159" s="237"/>
      <c r="F159" s="235"/>
      <c r="G159" s="225"/>
      <c r="H159" s="225"/>
    </row>
    <row r="160" spans="1:8">
      <c r="A160" s="220"/>
      <c r="C160" s="236"/>
      <c r="D160" s="221"/>
      <c r="E160" s="237"/>
      <c r="F160" s="235"/>
      <c r="G160" s="225"/>
      <c r="H160" s="225"/>
    </row>
    <row r="161" spans="1:8">
      <c r="A161" s="220"/>
      <c r="C161" s="236"/>
      <c r="D161" s="233"/>
      <c r="E161" s="237"/>
      <c r="F161" s="235"/>
      <c r="G161" s="225"/>
      <c r="H161" s="225"/>
    </row>
    <row r="162" spans="1:8">
      <c r="A162" s="220"/>
      <c r="C162" s="236"/>
      <c r="D162" s="221"/>
      <c r="E162" s="237"/>
      <c r="F162" s="235"/>
      <c r="G162" s="225"/>
      <c r="H162" s="225"/>
    </row>
    <row r="163" spans="1:8">
      <c r="A163" s="220"/>
      <c r="C163" s="236"/>
      <c r="D163" s="233"/>
      <c r="E163" s="237"/>
      <c r="F163" s="235"/>
      <c r="G163" s="225"/>
      <c r="H163" s="225"/>
    </row>
    <row r="164" spans="1:8">
      <c r="A164" s="220"/>
      <c r="C164" s="236"/>
      <c r="D164" s="221"/>
      <c r="E164" s="237"/>
      <c r="F164" s="235"/>
      <c r="G164" s="225"/>
      <c r="H164" s="225"/>
    </row>
    <row r="165" spans="1:8">
      <c r="A165" s="220"/>
      <c r="C165" s="236"/>
      <c r="D165" s="233"/>
      <c r="E165" s="237"/>
      <c r="F165" s="235"/>
      <c r="G165" s="225"/>
      <c r="H165" s="225"/>
    </row>
    <row r="166" spans="1:8">
      <c r="A166" s="220"/>
      <c r="C166" s="236"/>
      <c r="D166" s="221"/>
      <c r="E166" s="237"/>
      <c r="F166" s="235"/>
      <c r="G166" s="225"/>
      <c r="H166" s="225"/>
    </row>
    <row r="167" spans="1:8">
      <c r="A167" s="220"/>
      <c r="C167" s="236"/>
      <c r="D167" s="233"/>
      <c r="E167" s="237"/>
      <c r="F167" s="235"/>
      <c r="G167" s="225"/>
      <c r="H167" s="225"/>
    </row>
    <row r="168" spans="1:8">
      <c r="A168" s="220"/>
      <c r="C168" s="236"/>
      <c r="D168" s="221"/>
      <c r="E168" s="234"/>
      <c r="F168" s="235"/>
      <c r="G168" s="225"/>
      <c r="H168" s="225"/>
    </row>
    <row r="169" spans="1:8">
      <c r="A169" s="220"/>
      <c r="C169" s="236"/>
      <c r="D169" s="221"/>
      <c r="G169" s="225"/>
      <c r="H169" s="225"/>
    </row>
    <row r="170" spans="1:8">
      <c r="A170" s="220"/>
      <c r="C170" s="236"/>
      <c r="D170" s="221"/>
    </row>
    <row r="171" spans="1:8">
      <c r="A171" s="220"/>
      <c r="C171" s="236"/>
      <c r="D171" s="221"/>
    </row>
    <row r="172" spans="1:8">
      <c r="A172" s="220"/>
      <c r="C172" s="236"/>
      <c r="D172" s="221"/>
    </row>
    <row r="173" spans="1:8">
      <c r="A173" s="220"/>
      <c r="C173" s="236"/>
      <c r="D173" s="221"/>
    </row>
    <row r="174" spans="1:8">
      <c r="A174" s="220"/>
      <c r="C174" s="236"/>
      <c r="D174" s="221"/>
    </row>
    <row r="175" spans="1:8">
      <c r="A175" s="220"/>
      <c r="C175" s="236"/>
      <c r="D175" s="221"/>
    </row>
    <row r="176" spans="1:8">
      <c r="A176" s="220"/>
      <c r="C176" s="236"/>
      <c r="D176" s="221"/>
    </row>
    <row r="177" spans="1:4">
      <c r="A177" s="220"/>
      <c r="C177" s="236"/>
      <c r="D177" s="221"/>
    </row>
    <row r="178" spans="1:4">
      <c r="A178" s="220"/>
      <c r="C178" s="236"/>
      <c r="D178" s="221"/>
    </row>
    <row r="179" spans="1:4">
      <c r="A179" s="220"/>
      <c r="C179" s="236"/>
      <c r="D179" s="221"/>
    </row>
    <row r="180" spans="1:4">
      <c r="A180" s="220"/>
      <c r="C180" s="236"/>
      <c r="D180" s="221"/>
    </row>
    <row r="181" spans="1:4">
      <c r="A181" s="220"/>
      <c r="C181" s="236"/>
      <c r="D181" s="221"/>
    </row>
    <row r="182" spans="1:4">
      <c r="A182" s="220"/>
      <c r="C182" s="236"/>
      <c r="D182" s="221"/>
    </row>
    <row r="183" spans="1:4">
      <c r="A183" s="220"/>
      <c r="C183" s="236"/>
      <c r="D183" s="221"/>
    </row>
    <row r="184" spans="1:4">
      <c r="A184" s="220"/>
      <c r="C184" s="236"/>
      <c r="D184" s="221"/>
    </row>
    <row r="185" spans="1:4">
      <c r="A185" s="220"/>
      <c r="C185" s="236"/>
      <c r="D185" s="221"/>
    </row>
    <row r="186" spans="1:4">
      <c r="A186" s="220"/>
      <c r="C186" s="236"/>
      <c r="D186" s="221"/>
    </row>
    <row r="187" spans="1:4">
      <c r="A187" s="220"/>
      <c r="C187" s="236"/>
      <c r="D187" s="221"/>
    </row>
    <row r="188" spans="1:4">
      <c r="A188" s="220"/>
      <c r="C188" s="236"/>
      <c r="D188" s="221"/>
    </row>
    <row r="189" spans="1:4">
      <c r="A189" s="220"/>
      <c r="C189" s="236"/>
      <c r="D189" s="221"/>
    </row>
    <row r="190" spans="1:4">
      <c r="A190" s="220"/>
      <c r="C190" s="236"/>
      <c r="D190" s="221"/>
    </row>
    <row r="191" spans="1:4">
      <c r="A191" s="220"/>
      <c r="C191" s="236"/>
      <c r="D191" s="221"/>
    </row>
    <row r="192" spans="1:4">
      <c r="A192" s="220"/>
      <c r="C192" s="236"/>
      <c r="D192" s="221"/>
    </row>
    <row r="193" spans="1:4">
      <c r="A193" s="220"/>
      <c r="C193" s="236"/>
      <c r="D193" s="221"/>
    </row>
    <row r="194" spans="1:4">
      <c r="A194" s="220"/>
      <c r="C194" s="236"/>
      <c r="D194" s="221"/>
    </row>
    <row r="195" spans="1:4">
      <c r="A195" s="220"/>
      <c r="C195" s="236"/>
      <c r="D195" s="221"/>
    </row>
    <row r="196" spans="1:4">
      <c r="A196" s="220"/>
      <c r="C196" s="236"/>
      <c r="D196" s="221"/>
    </row>
    <row r="197" spans="1:4">
      <c r="A197" s="220"/>
      <c r="C197" s="236"/>
      <c r="D197" s="221"/>
    </row>
    <row r="198" spans="1:4">
      <c r="A198" s="220"/>
      <c r="C198" s="236"/>
      <c r="D198" s="221"/>
    </row>
    <row r="199" spans="1:4">
      <c r="A199" s="220"/>
      <c r="C199" s="236"/>
      <c r="D199" s="221"/>
    </row>
    <row r="200" spans="1:4">
      <c r="A200" s="220"/>
      <c r="C200" s="236"/>
      <c r="D200" s="221"/>
    </row>
    <row r="201" spans="1:4">
      <c r="A201" s="220"/>
      <c r="C201" s="236"/>
      <c r="D201" s="221"/>
    </row>
    <row r="202" spans="1:4">
      <c r="A202" s="220"/>
      <c r="C202" s="236"/>
      <c r="D202" s="221"/>
    </row>
    <row r="203" spans="1:4">
      <c r="A203" s="220"/>
      <c r="C203" s="236"/>
      <c r="D203" s="221"/>
    </row>
    <row r="204" spans="1:4">
      <c r="A204" s="220"/>
      <c r="C204" s="236"/>
      <c r="D204" s="221"/>
    </row>
    <row r="205" spans="1:4">
      <c r="A205" s="220"/>
      <c r="C205" s="236"/>
      <c r="D205" s="221"/>
    </row>
    <row r="206" spans="1:4">
      <c r="A206" s="220"/>
      <c r="C206" s="236"/>
      <c r="D206" s="221"/>
    </row>
    <row r="207" spans="1:4">
      <c r="A207" s="220"/>
      <c r="C207" s="236"/>
      <c r="D207" s="221"/>
    </row>
    <row r="208" spans="1:4">
      <c r="A208" s="220"/>
      <c r="C208" s="236"/>
      <c r="D208" s="221"/>
    </row>
    <row r="209" spans="1:4">
      <c r="A209" s="220"/>
      <c r="C209" s="236"/>
      <c r="D209" s="221"/>
    </row>
    <row r="210" spans="1:4">
      <c r="A210" s="220"/>
      <c r="C210" s="236"/>
      <c r="D210" s="221"/>
    </row>
    <row r="211" spans="1:4">
      <c r="A211" s="220"/>
      <c r="C211" s="236"/>
      <c r="D211" s="221"/>
    </row>
    <row r="212" spans="1:4">
      <c r="A212" s="220"/>
      <c r="C212" s="236"/>
      <c r="D212" s="221"/>
    </row>
    <row r="213" spans="1:4">
      <c r="A213" s="220"/>
      <c r="C213" s="236"/>
      <c r="D213" s="221"/>
    </row>
    <row r="214" spans="1:4">
      <c r="A214" s="220"/>
      <c r="C214" s="236"/>
      <c r="D214" s="221"/>
    </row>
    <row r="215" spans="1:4">
      <c r="A215" s="220"/>
      <c r="C215" s="236"/>
      <c r="D215" s="221"/>
    </row>
    <row r="216" spans="1:4">
      <c r="A216" s="220"/>
      <c r="C216" s="236"/>
      <c r="D216" s="221"/>
    </row>
    <row r="217" spans="1:4">
      <c r="A217" s="220"/>
      <c r="C217" s="236"/>
      <c r="D217" s="221"/>
    </row>
    <row r="218" spans="1:4">
      <c r="A218" s="220"/>
      <c r="C218" s="236"/>
      <c r="D218" s="221"/>
    </row>
    <row r="219" spans="1:4">
      <c r="A219" s="220"/>
      <c r="C219" s="236"/>
      <c r="D219" s="221"/>
    </row>
    <row r="220" spans="1:4">
      <c r="A220" s="220"/>
      <c r="C220" s="236"/>
      <c r="D220" s="221"/>
    </row>
    <row r="221" spans="1:4">
      <c r="A221" s="220"/>
      <c r="C221" s="236"/>
      <c r="D221" s="221"/>
    </row>
    <row r="222" spans="1:4">
      <c r="A222" s="220"/>
      <c r="C222" s="236"/>
      <c r="D222" s="221"/>
    </row>
    <row r="223" spans="1:4">
      <c r="A223" s="220"/>
      <c r="C223" s="236"/>
      <c r="D223" s="221"/>
    </row>
    <row r="224" spans="1:4">
      <c r="A224" s="220"/>
      <c r="C224" s="236"/>
      <c r="D224" s="221"/>
    </row>
    <row r="225" spans="1:4">
      <c r="A225" s="220"/>
      <c r="C225" s="236"/>
      <c r="D225" s="221"/>
    </row>
    <row r="226" spans="1:4">
      <c r="A226" s="220"/>
      <c r="C226" s="236"/>
      <c r="D226" s="221"/>
    </row>
    <row r="227" spans="1:4">
      <c r="A227" s="220"/>
      <c r="C227" s="236"/>
      <c r="D227" s="221"/>
    </row>
    <row r="228" spans="1:4">
      <c r="A228" s="220"/>
      <c r="C228" s="236"/>
      <c r="D228" s="221"/>
    </row>
    <row r="229" spans="1:4">
      <c r="A229" s="220"/>
      <c r="C229" s="236"/>
      <c r="D229" s="221"/>
    </row>
    <row r="230" spans="1:4">
      <c r="A230" s="220"/>
      <c r="C230" s="236"/>
      <c r="D230" s="221"/>
    </row>
    <row r="231" spans="1:4">
      <c r="A231" s="220"/>
      <c r="C231" s="236"/>
      <c r="D231" s="221"/>
    </row>
    <row r="232" spans="1:4">
      <c r="A232" s="220"/>
      <c r="C232" s="236"/>
      <c r="D232" s="221"/>
    </row>
    <row r="233" spans="1:4">
      <c r="A233" s="220"/>
      <c r="C233" s="236"/>
      <c r="D233" s="221"/>
    </row>
    <row r="234" spans="1:4">
      <c r="A234" s="220"/>
      <c r="C234" s="236"/>
      <c r="D234" s="221"/>
    </row>
    <row r="235" spans="1:4">
      <c r="A235" s="220"/>
      <c r="C235" s="236"/>
      <c r="D235" s="221"/>
    </row>
    <row r="236" spans="1:4">
      <c r="A236" s="220"/>
      <c r="C236" s="236"/>
      <c r="D236" s="221"/>
    </row>
    <row r="237" spans="1:4">
      <c r="A237" s="220"/>
      <c r="C237" s="236"/>
      <c r="D237" s="221"/>
    </row>
    <row r="238" spans="1:4">
      <c r="A238" s="220"/>
      <c r="C238" s="236"/>
      <c r="D238" s="221"/>
    </row>
    <row r="239" spans="1:4">
      <c r="A239" s="220"/>
      <c r="C239" s="236"/>
      <c r="D239" s="221"/>
    </row>
    <row r="240" spans="1:4">
      <c r="A240" s="220"/>
      <c r="C240" s="236"/>
      <c r="D240" s="221"/>
    </row>
    <row r="241" spans="1:4">
      <c r="A241" s="220"/>
      <c r="C241" s="236"/>
      <c r="D241" s="221"/>
    </row>
    <row r="242" spans="1:4">
      <c r="A242" s="220"/>
      <c r="C242" s="236"/>
      <c r="D242" s="221"/>
    </row>
    <row r="243" spans="1:4">
      <c r="A243" s="220"/>
      <c r="C243" s="236"/>
      <c r="D243" s="221"/>
    </row>
    <row r="244" spans="1:4">
      <c r="A244" s="220"/>
      <c r="C244" s="236"/>
      <c r="D244" s="221"/>
    </row>
    <row r="245" spans="1:4">
      <c r="A245" s="220"/>
      <c r="C245" s="236"/>
      <c r="D245" s="221"/>
    </row>
    <row r="246" spans="1:4">
      <c r="A246" s="220"/>
      <c r="C246" s="236"/>
      <c r="D246" s="221"/>
    </row>
    <row r="247" spans="1:4">
      <c r="A247" s="220"/>
      <c r="C247" s="236"/>
      <c r="D247" s="221"/>
    </row>
    <row r="248" spans="1:4">
      <c r="A248" s="220"/>
      <c r="C248" s="236"/>
      <c r="D248" s="221"/>
    </row>
    <row r="249" spans="1:4">
      <c r="C249" s="220"/>
      <c r="D249" s="221"/>
    </row>
    <row r="250" spans="1:4">
      <c r="C250" s="220"/>
      <c r="D250" s="221"/>
    </row>
    <row r="251" spans="1:4">
      <c r="C251" s="220"/>
      <c r="D251" s="221"/>
    </row>
    <row r="252" spans="1:4">
      <c r="C252" s="220"/>
      <c r="D252" s="221"/>
    </row>
    <row r="253" spans="1:4">
      <c r="C253" s="220"/>
      <c r="D253" s="221"/>
    </row>
    <row r="254" spans="1:4">
      <c r="C254" s="220"/>
      <c r="D254" s="221"/>
    </row>
    <row r="255" spans="1:4">
      <c r="C255" s="220"/>
      <c r="D255" s="221"/>
    </row>
    <row r="256" spans="1:4">
      <c r="C256" s="220"/>
      <c r="D256" s="221"/>
    </row>
    <row r="257" spans="4:4">
      <c r="D257" s="221"/>
    </row>
    <row r="258" spans="4:4">
      <c r="D258" s="221"/>
    </row>
    <row r="259" spans="4:4">
      <c r="D259" s="221"/>
    </row>
    <row r="260" spans="4:4">
      <c r="D260" s="221"/>
    </row>
    <row r="261" spans="4:4">
      <c r="D261" s="221"/>
    </row>
    <row r="262" spans="4:4">
      <c r="D262" s="221"/>
    </row>
    <row r="263" spans="4:4">
      <c r="D263" s="221"/>
    </row>
    <row r="264" spans="4:4">
      <c r="D264" s="221"/>
    </row>
    <row r="265" spans="4:4">
      <c r="D265" s="221"/>
    </row>
    <row r="266" spans="4:4">
      <c r="D266" s="221"/>
    </row>
  </sheetData>
  <mergeCells count="1">
    <mergeCell ref="E4:F4"/>
  </mergeCells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FE9D-2647-AB4A-A085-F3484BDA2A7A}">
  <dimension ref="A1:H28"/>
  <sheetViews>
    <sheetView workbookViewId="0">
      <selection activeCell="B11" sqref="B11"/>
    </sheetView>
  </sheetViews>
  <sheetFormatPr baseColWidth="10" defaultRowHeight="15"/>
  <cols>
    <col min="1" max="1" width="20.1640625" bestFit="1" customWidth="1"/>
    <col min="2" max="2" width="15.33203125" bestFit="1" customWidth="1"/>
    <col min="3" max="3" width="17.1640625" bestFit="1" customWidth="1"/>
    <col min="6" max="6" width="18.6640625" bestFit="1" customWidth="1"/>
    <col min="7" max="7" width="15.33203125" bestFit="1" customWidth="1"/>
    <col min="8" max="8" width="17.1640625" bestFit="1" customWidth="1"/>
  </cols>
  <sheetData>
    <row r="1" spans="1:8" ht="25">
      <c r="A1" s="396" t="s">
        <v>298</v>
      </c>
      <c r="B1" s="396"/>
      <c r="C1" s="396"/>
      <c r="D1" s="320"/>
      <c r="E1" s="10"/>
      <c r="F1" s="396" t="s">
        <v>130</v>
      </c>
      <c r="G1" s="396"/>
      <c r="H1" s="396"/>
    </row>
    <row r="2" spans="1:8" ht="25">
      <c r="A2" s="321" t="s">
        <v>296</v>
      </c>
      <c r="B2" s="321" t="s">
        <v>165</v>
      </c>
      <c r="C2" s="321" t="s">
        <v>299</v>
      </c>
      <c r="D2" s="322"/>
      <c r="E2" s="10"/>
      <c r="F2" s="321" t="s">
        <v>296</v>
      </c>
      <c r="G2" s="321" t="s">
        <v>165</v>
      </c>
      <c r="H2" s="321" t="s">
        <v>299</v>
      </c>
    </row>
    <row r="3" spans="1:8" ht="25">
      <c r="A3" s="323">
        <v>0</v>
      </c>
      <c r="B3" s="319">
        <v>0.70346220000000004</v>
      </c>
      <c r="C3" s="323">
        <f>1/B3</f>
        <v>1.4215404893112948</v>
      </c>
      <c r="D3" s="322"/>
      <c r="E3" s="10"/>
      <c r="F3" s="323">
        <v>0</v>
      </c>
      <c r="G3" s="328">
        <v>1.095366E-4</v>
      </c>
      <c r="H3" s="323">
        <f>1/G3</f>
        <v>9129.3686311242091</v>
      </c>
    </row>
    <row r="4" spans="1:8" ht="25">
      <c r="A4" s="323" t="s">
        <v>307</v>
      </c>
      <c r="B4" s="319">
        <v>0.14186183999999999</v>
      </c>
      <c r="C4" s="323">
        <f t="shared" ref="C4:C11" si="0">1/B4</f>
        <v>7.0491120092619699</v>
      </c>
      <c r="D4" s="322"/>
      <c r="E4" s="10"/>
      <c r="F4" s="323" t="s">
        <v>307</v>
      </c>
      <c r="G4" s="329">
        <v>0</v>
      </c>
      <c r="H4" s="323"/>
    </row>
    <row r="5" spans="1:8" ht="25">
      <c r="A5" s="323" t="s">
        <v>300</v>
      </c>
      <c r="B5" s="319">
        <f>0.042823598+0.04193664+0.005971168+0.028060682</f>
        <v>0.11879208799999999</v>
      </c>
      <c r="C5" s="323">
        <f t="shared" si="0"/>
        <v>8.4180690552387638</v>
      </c>
      <c r="D5" s="322"/>
      <c r="E5" s="10"/>
      <c r="F5" s="323" t="s">
        <v>300</v>
      </c>
      <c r="G5" s="329">
        <f>0.00029621995+0.0006575141+0.001032942+0.001835327</f>
        <v>3.8220030499999998E-3</v>
      </c>
      <c r="H5" s="323">
        <f t="shared" ref="H5:H11" si="1">1/G5</f>
        <v>261.64290999192167</v>
      </c>
    </row>
    <row r="6" spans="1:8" ht="25">
      <c r="A6" s="323" t="s">
        <v>301</v>
      </c>
      <c r="B6" s="319">
        <v>2.2549355E-2</v>
      </c>
      <c r="C6" s="323">
        <f t="shared" si="0"/>
        <v>44.347166471058706</v>
      </c>
      <c r="D6" s="322"/>
      <c r="E6" s="10"/>
      <c r="F6" s="323" t="s">
        <v>301</v>
      </c>
      <c r="G6" s="328">
        <v>4.5884352000000003E-2</v>
      </c>
      <c r="H6" s="323">
        <f t="shared" si="1"/>
        <v>21.793922250443899</v>
      </c>
    </row>
    <row r="7" spans="1:8" ht="25">
      <c r="A7" s="323" t="s">
        <v>302</v>
      </c>
      <c r="B7" s="318">
        <f>0.009138279+0.0011410202</f>
        <v>1.02792992E-2</v>
      </c>
      <c r="C7" s="323">
        <f t="shared" si="0"/>
        <v>97.28289648383813</v>
      </c>
      <c r="D7" s="322"/>
      <c r="E7" s="10"/>
      <c r="F7" s="323" t="s">
        <v>302</v>
      </c>
      <c r="G7" s="329">
        <f>0.44262004+0.34712887</f>
        <v>0.78974890999999992</v>
      </c>
      <c r="H7" s="323">
        <f t="shared" si="1"/>
        <v>1.2662252360690185</v>
      </c>
    </row>
    <row r="8" spans="1:8" ht="25">
      <c r="A8" s="323" t="s">
        <v>303</v>
      </c>
      <c r="B8" s="318">
        <f>0.0019395058+0.00026484136</f>
        <v>2.20434716E-3</v>
      </c>
      <c r="C8" s="323">
        <f t="shared" si="0"/>
        <v>453.64905226634085</v>
      </c>
      <c r="D8" s="322"/>
      <c r="E8" s="10"/>
      <c r="F8" s="323" t="s">
        <v>303</v>
      </c>
      <c r="G8" s="329">
        <f>0.095717326+0.033423975</f>
        <v>0.12914130100000001</v>
      </c>
      <c r="H8" s="323">
        <f t="shared" si="1"/>
        <v>7.7434561387917249</v>
      </c>
    </row>
    <row r="9" spans="1:8" ht="25">
      <c r="A9" s="323" t="s">
        <v>304</v>
      </c>
      <c r="B9" s="319">
        <v>7.1908080000000004E-4</v>
      </c>
      <c r="C9" s="323">
        <f t="shared" si="0"/>
        <v>1390.6643036498817</v>
      </c>
      <c r="D9" s="322"/>
      <c r="E9" s="10"/>
      <c r="F9" s="323" t="s">
        <v>304</v>
      </c>
      <c r="G9" s="328">
        <v>3.0404948000000001E-2</v>
      </c>
      <c r="H9" s="323">
        <f t="shared" si="1"/>
        <v>32.889383662159197</v>
      </c>
    </row>
    <row r="10" spans="1:8" ht="25">
      <c r="A10" s="323" t="s">
        <v>305</v>
      </c>
      <c r="B10" s="318">
        <f>0.00012233642+0.000009485372</f>
        <v>1.3182179199999999E-4</v>
      </c>
      <c r="C10" s="323">
        <f t="shared" si="0"/>
        <v>7585.9991343464671</v>
      </c>
      <c r="D10" s="322"/>
      <c r="E10" s="10"/>
      <c r="F10" s="323" t="s">
        <v>305</v>
      </c>
      <c r="G10" s="329">
        <f>0.0008821819+0.0000067724245</f>
        <v>8.8895432449999996E-4</v>
      </c>
      <c r="H10" s="323">
        <f t="shared" si="1"/>
        <v>1124.9171891508133</v>
      </c>
    </row>
    <row r="11" spans="1:8" ht="25">
      <c r="A11" s="323" t="s">
        <v>306</v>
      </c>
      <c r="B11" s="319">
        <v>0.29653782000000001</v>
      </c>
      <c r="C11" s="323">
        <f t="shared" si="0"/>
        <v>3.372251134779368</v>
      </c>
      <c r="D11" s="322"/>
      <c r="E11" s="10"/>
      <c r="F11" s="323" t="s">
        <v>306</v>
      </c>
      <c r="G11" s="318">
        <f>SUM(G4:G10)</f>
        <v>0.99989046837449991</v>
      </c>
      <c r="H11" s="323">
        <f t="shared" si="1"/>
        <v>1.0001095436239913</v>
      </c>
    </row>
    <row r="12" spans="1:8">
      <c r="A12" s="10"/>
      <c r="B12" s="10"/>
      <c r="C12" s="10"/>
      <c r="D12" s="10"/>
      <c r="E12" s="10"/>
      <c r="F12" s="10"/>
      <c r="G12" s="10"/>
      <c r="H12" s="10"/>
    </row>
    <row r="13" spans="1:8" ht="25">
      <c r="A13" s="324"/>
      <c r="B13" s="10"/>
      <c r="C13" s="10"/>
      <c r="D13" s="10"/>
      <c r="E13" s="10"/>
      <c r="F13" s="324"/>
      <c r="G13" s="10"/>
      <c r="H13" s="10"/>
    </row>
    <row r="14" spans="1:8">
      <c r="A14" s="10"/>
      <c r="B14" s="10"/>
      <c r="C14" s="10"/>
      <c r="D14" s="10"/>
      <c r="E14" s="10"/>
      <c r="F14" s="10"/>
      <c r="G14" s="10"/>
      <c r="H14" s="10"/>
    </row>
    <row r="15" spans="1:8">
      <c r="A15" s="10"/>
      <c r="B15" s="10"/>
      <c r="C15" s="10"/>
      <c r="D15" s="10"/>
      <c r="E15" s="10"/>
      <c r="F15" s="10"/>
      <c r="G15" s="10"/>
      <c r="H15" s="10"/>
    </row>
    <row r="16" spans="1:8" ht="22">
      <c r="A16" s="325" t="s">
        <v>288</v>
      </c>
      <c r="B16" s="326">
        <f>B17+B18</f>
        <v>0.683504719115547</v>
      </c>
      <c r="C16" s="10"/>
      <c r="D16" s="10"/>
      <c r="E16" s="10"/>
      <c r="F16" s="325" t="s">
        <v>310</v>
      </c>
      <c r="G16" s="330">
        <v>7.0287322999999997</v>
      </c>
      <c r="H16" s="10"/>
    </row>
    <row r="17" spans="1:8" ht="22">
      <c r="A17" s="325" t="s">
        <v>308</v>
      </c>
      <c r="B17" s="327">
        <f>'243way_PayCombo'!L43</f>
        <v>0.53509716911554706</v>
      </c>
      <c r="C17" s="10"/>
      <c r="D17" s="10"/>
      <c r="E17" s="10"/>
      <c r="F17" s="325" t="s">
        <v>311</v>
      </c>
      <c r="G17" s="330">
        <v>6.8965379999999996</v>
      </c>
      <c r="H17" s="10"/>
    </row>
    <row r="18" spans="1:8" ht="22">
      <c r="A18" s="325" t="s">
        <v>309</v>
      </c>
      <c r="B18" s="331">
        <v>0.14840755</v>
      </c>
      <c r="C18" s="10"/>
      <c r="D18" s="10"/>
      <c r="E18" s="10"/>
      <c r="F18" s="325" t="s">
        <v>312</v>
      </c>
      <c r="G18" s="330">
        <v>0.10432944</v>
      </c>
      <c r="H18" s="10"/>
    </row>
    <row r="28" spans="1:8">
      <c r="B28" s="332"/>
    </row>
  </sheetData>
  <mergeCells count="2">
    <mergeCell ref="A1:C1"/>
    <mergeCell ref="F1:H1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12"/>
  <dimension ref="A1:N55"/>
  <sheetViews>
    <sheetView topLeftCell="A4" zoomScale="125" zoomScaleNormal="80" workbookViewId="0">
      <selection activeCell="B49" sqref="B49"/>
    </sheetView>
  </sheetViews>
  <sheetFormatPr baseColWidth="10" defaultColWidth="9" defaultRowHeight="16"/>
  <cols>
    <col min="1" max="1" width="20.6640625" style="46" customWidth="1"/>
    <col min="2" max="2" width="17.1640625" style="46" customWidth="1"/>
    <col min="3" max="3" width="15.83203125" style="46" customWidth="1"/>
    <col min="4" max="4" width="19.1640625" style="46" customWidth="1"/>
    <col min="5" max="5" width="14.5" style="46" bestFit="1" customWidth="1"/>
    <col min="6" max="6" width="15.83203125" style="46" bestFit="1" customWidth="1"/>
    <col min="7" max="7" width="22.1640625" style="46" bestFit="1" customWidth="1"/>
    <col min="8" max="8" width="25.5" style="46" bestFit="1" customWidth="1"/>
    <col min="9" max="9" width="17.6640625" style="46" bestFit="1" customWidth="1"/>
    <col min="10" max="10" width="15.6640625" style="46" customWidth="1"/>
    <col min="11" max="11" width="19.83203125" style="46" customWidth="1"/>
    <col min="12" max="12" width="14.5" style="46" bestFit="1" customWidth="1"/>
    <col min="13" max="13" width="13.1640625" style="46" bestFit="1" customWidth="1"/>
    <col min="14" max="14" width="11.6640625" style="46" customWidth="1"/>
    <col min="15" max="16384" width="9" style="46"/>
  </cols>
  <sheetData>
    <row r="1" spans="1:14">
      <c r="A1" s="45" t="s">
        <v>61</v>
      </c>
      <c r="B1" s="45"/>
    </row>
    <row r="2" spans="1:14">
      <c r="A2" s="44" t="s">
        <v>62</v>
      </c>
      <c r="B2" s="45"/>
    </row>
    <row r="3" spans="1:14">
      <c r="A3" s="44" t="s">
        <v>63</v>
      </c>
      <c r="B3" s="55" t="s">
        <v>254</v>
      </c>
    </row>
    <row r="4" spans="1:14">
      <c r="A4" s="44" t="s">
        <v>64</v>
      </c>
      <c r="B4" s="55">
        <v>50</v>
      </c>
    </row>
    <row r="5" spans="1:14" s="139" customFormat="1">
      <c r="A5" s="44" t="s">
        <v>65</v>
      </c>
      <c r="B5" s="70">
        <f>'243way_PayCombo'!L45</f>
        <v>0.53509716911554706</v>
      </c>
    </row>
    <row r="6" spans="1:14" s="139" customFormat="1">
      <c r="A6" s="44" t="s">
        <v>66</v>
      </c>
      <c r="B6" s="70">
        <f>1-B5</f>
        <v>0.46490283088445294</v>
      </c>
    </row>
    <row r="7" spans="1:14" s="139" customFormat="1">
      <c r="A7" s="47" t="s">
        <v>67</v>
      </c>
      <c r="B7" s="131" t="e">
        <f>I52</f>
        <v>#REF!</v>
      </c>
    </row>
    <row r="8" spans="1:14" s="139" customFormat="1">
      <c r="A8" s="47" t="s">
        <v>68</v>
      </c>
      <c r="B8" s="131" t="e">
        <f>1.645*B7</f>
        <v>#REF!</v>
      </c>
    </row>
    <row r="9" spans="1:14" s="139" customFormat="1">
      <c r="A9" s="47" t="s">
        <v>51</v>
      </c>
      <c r="B9" s="131" t="e">
        <f>1.96*B7</f>
        <v>#REF!</v>
      </c>
      <c r="F9" s="212"/>
    </row>
    <row r="10" spans="1:14" s="139" customFormat="1">
      <c r="A10" s="53"/>
      <c r="B10" s="138"/>
    </row>
    <row r="11" spans="1:14">
      <c r="A11" s="137" t="s">
        <v>140</v>
      </c>
      <c r="B11" s="71"/>
      <c r="C11" s="71"/>
      <c r="D11" s="71"/>
      <c r="E11" s="71"/>
      <c r="F11" s="215"/>
      <c r="J11" s="50"/>
      <c r="K11" s="49"/>
    </row>
    <row r="12" spans="1:14" ht="16.5" customHeight="1">
      <c r="A12" s="45"/>
      <c r="B12" s="136" t="s">
        <v>69</v>
      </c>
      <c r="C12" s="79" t="s">
        <v>70</v>
      </c>
      <c r="D12" s="79" t="s">
        <v>71</v>
      </c>
      <c r="E12" s="79" t="s">
        <v>72</v>
      </c>
      <c r="F12" s="79" t="s">
        <v>73</v>
      </c>
      <c r="G12" s="79" t="s">
        <v>74</v>
      </c>
      <c r="H12" s="79" t="s">
        <v>75</v>
      </c>
      <c r="I12" s="79" t="s">
        <v>76</v>
      </c>
      <c r="K12" s="47" t="s">
        <v>77</v>
      </c>
      <c r="L12" s="71"/>
    </row>
    <row r="13" spans="1:14">
      <c r="A13" s="80"/>
      <c r="B13" s="56" t="s">
        <v>163</v>
      </c>
      <c r="C13" s="56" t="s">
        <v>164</v>
      </c>
      <c r="D13" s="48" t="s">
        <v>165</v>
      </c>
      <c r="E13" s="56" t="s">
        <v>166</v>
      </c>
      <c r="F13" s="48" t="s">
        <v>131</v>
      </c>
      <c r="G13" s="56" t="s">
        <v>167</v>
      </c>
      <c r="H13" s="56" t="s">
        <v>168</v>
      </c>
      <c r="I13" s="56" t="s">
        <v>169</v>
      </c>
      <c r="K13" s="44" t="s">
        <v>82</v>
      </c>
      <c r="L13" s="74"/>
    </row>
    <row r="14" spans="1:14">
      <c r="A14" s="80" t="s">
        <v>170</v>
      </c>
      <c r="B14" s="292">
        <v>0</v>
      </c>
      <c r="C14" s="251">
        <f>'243way_PayCombo'!C5/('243way_PayCombo'!C5-'243way_PayCombo'!H43)</f>
        <v>1.8255654491010773</v>
      </c>
      <c r="D14" s="213">
        <f>1/C14</f>
        <v>0.54777548539407761</v>
      </c>
      <c r="E14" s="214">
        <v>0</v>
      </c>
      <c r="F14" s="81">
        <f>'243way_PayCombo'!$L$45</f>
        <v>0.53509716911554706</v>
      </c>
      <c r="G14" s="81">
        <f>B14-F14</f>
        <v>-0.53509716911554706</v>
      </c>
      <c r="H14" s="254">
        <f>G14^2</f>
        <v>0.28632898039547239</v>
      </c>
      <c r="I14" s="81">
        <f>D14*H14</f>
        <v>0.15684399621852121</v>
      </c>
      <c r="K14" s="48" t="s">
        <v>78</v>
      </c>
      <c r="L14" s="130" t="s">
        <v>95</v>
      </c>
      <c r="M14" s="69"/>
      <c r="N14" s="51"/>
    </row>
    <row r="15" spans="1:14">
      <c r="A15" s="203">
        <f>'243way_PayCombo'!B7</f>
        <v>5</v>
      </c>
      <c r="B15" s="292">
        <f>'243way_PayCombo'!J7/50</f>
        <v>16</v>
      </c>
      <c r="C15" s="251"/>
      <c r="D15" s="252"/>
      <c r="E15" s="253"/>
      <c r="F15" s="81"/>
      <c r="G15" s="81"/>
      <c r="H15" s="254"/>
      <c r="I15" s="81"/>
      <c r="K15" s="48"/>
      <c r="L15" s="48" t="s">
        <v>79</v>
      </c>
      <c r="M15" s="48" t="s">
        <v>80</v>
      </c>
      <c r="N15" s="52" t="s">
        <v>81</v>
      </c>
    </row>
    <row r="16" spans="1:14">
      <c r="A16" s="203">
        <f>'243way_PayCombo'!B8</f>
        <v>5</v>
      </c>
      <c r="B16" s="292">
        <f>'243way_PayCombo'!J8/50</f>
        <v>16</v>
      </c>
      <c r="C16" s="251"/>
      <c r="D16" s="252"/>
      <c r="E16" s="253"/>
      <c r="F16" s="81"/>
      <c r="G16" s="81"/>
      <c r="H16" s="254"/>
      <c r="I16" s="81"/>
      <c r="K16" s="76">
        <v>1000</v>
      </c>
      <c r="L16" s="54" t="e">
        <f>$B$5-N16</f>
        <v>#REF!</v>
      </c>
      <c r="M16" s="54" t="e">
        <f>$B$5+N16</f>
        <v>#REF!</v>
      </c>
      <c r="N16" s="54" t="e">
        <f>1.96*$I$52/(K16^(1/2))</f>
        <v>#REF!</v>
      </c>
    </row>
    <row r="17" spans="1:14">
      <c r="A17" s="203">
        <f>'243way_PayCombo'!B9</f>
        <v>5</v>
      </c>
      <c r="B17" s="292">
        <f>'243way_PayCombo'!J9/50</f>
        <v>6</v>
      </c>
      <c r="C17" s="251"/>
      <c r="D17" s="252"/>
      <c r="E17" s="253"/>
      <c r="F17" s="81"/>
      <c r="G17" s="81"/>
      <c r="H17" s="254"/>
      <c r="I17" s="81"/>
      <c r="K17" s="72">
        <v>10000</v>
      </c>
      <c r="L17" s="54" t="e">
        <f t="shared" ref="L17:L25" si="0">$B$5-N17</f>
        <v>#REF!</v>
      </c>
      <c r="M17" s="54" t="e">
        <f t="shared" ref="M17:M25" si="1">$B$5+N17</f>
        <v>#REF!</v>
      </c>
      <c r="N17" s="54" t="e">
        <f t="shared" ref="N17:N25" si="2">1.96*$I$52/(K17^(1/2))</f>
        <v>#REF!</v>
      </c>
    </row>
    <row r="18" spans="1:14">
      <c r="A18" s="203">
        <f>'243way_PayCombo'!B10</f>
        <v>5</v>
      </c>
      <c r="B18" s="292">
        <f>'243way_PayCombo'!J10/50</f>
        <v>6</v>
      </c>
      <c r="C18" s="251"/>
      <c r="D18" s="252"/>
      <c r="E18" s="253"/>
      <c r="F18" s="81"/>
      <c r="G18" s="81"/>
      <c r="H18" s="254"/>
      <c r="I18" s="81"/>
      <c r="K18" s="72">
        <v>50000</v>
      </c>
      <c r="L18" s="54" t="e">
        <f t="shared" si="0"/>
        <v>#REF!</v>
      </c>
      <c r="M18" s="54" t="e">
        <f t="shared" si="1"/>
        <v>#REF!</v>
      </c>
      <c r="N18" s="54" t="e">
        <f t="shared" si="2"/>
        <v>#REF!</v>
      </c>
    </row>
    <row r="19" spans="1:14">
      <c r="A19" s="203">
        <f>'243way_PayCombo'!B11</f>
        <v>5</v>
      </c>
      <c r="B19" s="292">
        <f>'243way_PayCombo'!J11/50</f>
        <v>4</v>
      </c>
      <c r="C19" s="251">
        <f>'243way_PayCombo'!$C$5/'243way_PayCombo'!H11</f>
        <v>79.530490086045646</v>
      </c>
      <c r="D19" s="252">
        <f>'243way_PayCombo'!L11</f>
        <v>1.2573794011807041E-2</v>
      </c>
      <c r="E19" s="253">
        <f>'243way_PayCombo'!K11</f>
        <v>5.0295176047228163E-2</v>
      </c>
      <c r="F19" s="81">
        <f>'243way_PayCombo'!$L$45</f>
        <v>0.53509716911554706</v>
      </c>
      <c r="G19" s="81">
        <f t="shared" ref="G19:G48" si="3">B19-F19</f>
        <v>3.4649028308844532</v>
      </c>
      <c r="H19" s="254">
        <f t="shared" ref="H19:H48" si="4">G19^2</f>
        <v>12.005551627471098</v>
      </c>
      <c r="I19" s="81">
        <f t="shared" ref="I19:I48" si="5">D19*H19</f>
        <v>0.15095533316193635</v>
      </c>
      <c r="K19" s="72">
        <v>100000</v>
      </c>
      <c r="L19" s="54" t="e">
        <f t="shared" si="0"/>
        <v>#REF!</v>
      </c>
      <c r="M19" s="54" t="e">
        <f t="shared" si="1"/>
        <v>#REF!</v>
      </c>
      <c r="N19" s="54" t="e">
        <f t="shared" si="2"/>
        <v>#REF!</v>
      </c>
    </row>
    <row r="20" spans="1:14">
      <c r="A20" s="203">
        <f>'243way_PayCombo'!B12</f>
        <v>5</v>
      </c>
      <c r="B20" s="292">
        <f>'243way_PayCombo'!J12/50</f>
        <v>1</v>
      </c>
      <c r="C20" s="251">
        <f>'243way_PayCombo'!$C$5/'243way_PayCombo'!H12</f>
        <v>11757.787654320988</v>
      </c>
      <c r="D20" s="252">
        <f>'243way_PayCombo'!L12</f>
        <v>8.5050013608002184E-5</v>
      </c>
      <c r="E20" s="253">
        <f>'243way_PayCombo'!K12</f>
        <v>8.5050013608002184E-5</v>
      </c>
      <c r="F20" s="81">
        <f>'243way_PayCombo'!$L$45</f>
        <v>0.53509716911554706</v>
      </c>
      <c r="G20" s="81">
        <f t="shared" si="3"/>
        <v>0.46490283088445294</v>
      </c>
      <c r="H20" s="254">
        <f t="shared" si="4"/>
        <v>0.21613464216437825</v>
      </c>
      <c r="I20" s="81">
        <f t="shared" si="5"/>
        <v>1.8382254257241053E-5</v>
      </c>
      <c r="K20" s="72">
        <v>500000</v>
      </c>
      <c r="L20" s="54" t="e">
        <f t="shared" si="0"/>
        <v>#REF!</v>
      </c>
      <c r="M20" s="54" t="e">
        <f t="shared" si="1"/>
        <v>#REF!</v>
      </c>
      <c r="N20" s="54" t="e">
        <f t="shared" si="2"/>
        <v>#REF!</v>
      </c>
    </row>
    <row r="21" spans="1:14">
      <c r="A21" s="203">
        <f>'243way_PayCombo'!B13</f>
        <v>5</v>
      </c>
      <c r="B21" s="292">
        <f>'243way_PayCombo'!J13/50</f>
        <v>1</v>
      </c>
      <c r="C21" s="251">
        <f>'243way_PayCombo'!$C$5/'243way_PayCombo'!H13</f>
        <v>79.059895470151886</v>
      </c>
      <c r="D21" s="252">
        <f>'243way_PayCombo'!L13</f>
        <v>1.2648638023782082E-2</v>
      </c>
      <c r="E21" s="253">
        <f>'243way_PayCombo'!K13</f>
        <v>1.2648638023782082E-2</v>
      </c>
      <c r="F21" s="81">
        <f>'243way_PayCombo'!$L$45</f>
        <v>0.53509716911554706</v>
      </c>
      <c r="G21" s="81">
        <f t="shared" si="3"/>
        <v>0.46490283088445294</v>
      </c>
      <c r="H21" s="254">
        <f t="shared" si="4"/>
        <v>0.21613464216437825</v>
      </c>
      <c r="I21" s="81">
        <f t="shared" si="5"/>
        <v>2.7338088531368887E-3</v>
      </c>
      <c r="K21" s="72">
        <v>1000000</v>
      </c>
      <c r="L21" s="54" t="e">
        <f t="shared" si="0"/>
        <v>#REF!</v>
      </c>
      <c r="M21" s="54" t="e">
        <f t="shared" si="1"/>
        <v>#REF!</v>
      </c>
      <c r="N21" s="54" t="e">
        <f t="shared" si="2"/>
        <v>#REF!</v>
      </c>
    </row>
    <row r="22" spans="1:14">
      <c r="A22" s="203">
        <f>'243way_PayCombo'!B14</f>
        <v>5</v>
      </c>
      <c r="B22" s="292">
        <f>'243way_PayCombo'!J14/50</f>
        <v>1</v>
      </c>
      <c r="C22" s="251">
        <f>'243way_PayCombo'!$C$5/'243way_PayCombo'!H14</f>
        <v>103.36516619183286</v>
      </c>
      <c r="D22" s="252">
        <f>'243way_PayCombo'!L14</f>
        <v>9.6744390479102486E-3</v>
      </c>
      <c r="E22" s="253">
        <f>'243way_PayCombo'!K14</f>
        <v>9.6744390479102486E-3</v>
      </c>
      <c r="F22" s="81">
        <f>'243way_PayCombo'!$L$45</f>
        <v>0.53509716911554706</v>
      </c>
      <c r="G22" s="81">
        <f t="shared" si="3"/>
        <v>0.46490283088445294</v>
      </c>
      <c r="H22" s="254">
        <f t="shared" si="4"/>
        <v>0.21613464216437825</v>
      </c>
      <c r="I22" s="81">
        <f t="shared" si="5"/>
        <v>2.0909814217611698E-3</v>
      </c>
      <c r="K22" s="72">
        <v>5000000</v>
      </c>
      <c r="L22" s="54" t="e">
        <f t="shared" si="0"/>
        <v>#REF!</v>
      </c>
      <c r="M22" s="54" t="e">
        <f t="shared" si="1"/>
        <v>#REF!</v>
      </c>
      <c r="N22" s="54" t="e">
        <f t="shared" si="2"/>
        <v>#REF!</v>
      </c>
    </row>
    <row r="23" spans="1:14">
      <c r="A23" s="203">
        <f>'243way_PayCombo'!B15</f>
        <v>5</v>
      </c>
      <c r="B23" s="292">
        <f>'243way_PayCombo'!J15/50</f>
        <v>1</v>
      </c>
      <c r="C23" s="251">
        <f>'243way_PayCombo'!$C$5/'243way_PayCombo'!H15</f>
        <v>453.61835086114922</v>
      </c>
      <c r="D23" s="252">
        <f>'243way_PayCombo'!L15</f>
        <v>2.2044963527194164E-3</v>
      </c>
      <c r="E23" s="253">
        <f>'243way_PayCombo'!K15</f>
        <v>2.2044963527194164E-3</v>
      </c>
      <c r="F23" s="81">
        <f>'243way_PayCombo'!$L$45</f>
        <v>0.53509716911554706</v>
      </c>
      <c r="G23" s="81">
        <f t="shared" si="3"/>
        <v>0.46490283088445294</v>
      </c>
      <c r="H23" s="254">
        <f t="shared" si="4"/>
        <v>0.21613464216437825</v>
      </c>
      <c r="I23" s="81">
        <f t="shared" si="5"/>
        <v>4.7646803034768803E-4</v>
      </c>
      <c r="K23" s="72">
        <v>10000000</v>
      </c>
      <c r="L23" s="54" t="e">
        <f t="shared" si="0"/>
        <v>#REF!</v>
      </c>
      <c r="M23" s="54" t="e">
        <f t="shared" si="1"/>
        <v>#REF!</v>
      </c>
      <c r="N23" s="54" t="e">
        <f t="shared" si="2"/>
        <v>#REF!</v>
      </c>
    </row>
    <row r="24" spans="1:14">
      <c r="A24" s="203">
        <f>'243way_PayCombo'!B16</f>
        <v>5</v>
      </c>
      <c r="B24" s="292">
        <f>'243way_PayCombo'!J16/50</f>
        <v>1</v>
      </c>
      <c r="C24" s="251">
        <f>'243way_PayCombo'!$C$5/'243way_PayCombo'!H16</f>
        <v>749.85890652557316</v>
      </c>
      <c r="D24" s="252">
        <f>'243way_PayCombo'!L16</f>
        <v>1.3335842133734741E-3</v>
      </c>
      <c r="E24" s="253">
        <f>'243way_PayCombo'!K16</f>
        <v>1.3335842133734741E-3</v>
      </c>
      <c r="F24" s="81">
        <f>'243way_PayCombo'!$L$45</f>
        <v>0.53509716911554706</v>
      </c>
      <c r="G24" s="81">
        <f t="shared" si="3"/>
        <v>0.46490283088445294</v>
      </c>
      <c r="H24" s="254">
        <f t="shared" si="4"/>
        <v>0.21613464216437825</v>
      </c>
      <c r="I24" s="81">
        <f t="shared" si="5"/>
        <v>2.8823374675353969E-4</v>
      </c>
      <c r="K24" s="73">
        <v>50000000</v>
      </c>
      <c r="L24" s="54" t="e">
        <f t="shared" si="0"/>
        <v>#REF!</v>
      </c>
      <c r="M24" s="54" t="e">
        <f t="shared" si="1"/>
        <v>#REF!</v>
      </c>
      <c r="N24" s="54" t="e">
        <f t="shared" si="2"/>
        <v>#REF!</v>
      </c>
    </row>
    <row r="25" spans="1:14">
      <c r="A25" s="203">
        <f>'243way_PayCombo'!B17</f>
        <v>4</v>
      </c>
      <c r="B25" s="292">
        <f>'243way_PayCombo'!J17/50</f>
        <v>4</v>
      </c>
      <c r="C25" s="251">
        <f>'243way_PayCombo'!$C$5/'243way_PayCombo'!H17</f>
        <v>75.254657285720612</v>
      </c>
      <c r="D25" s="252">
        <f>'243way_PayCombo'!L17</f>
        <v>1.3288214126114259E-2</v>
      </c>
      <c r="E25" s="253">
        <f>'243way_PayCombo'!K17</f>
        <v>5.3152856504457037E-2</v>
      </c>
      <c r="F25" s="81">
        <f>'243way_PayCombo'!$L$45</f>
        <v>0.53509716911554706</v>
      </c>
      <c r="G25" s="81">
        <f t="shared" si="3"/>
        <v>3.4649028308844532</v>
      </c>
      <c r="H25" s="254">
        <f t="shared" si="4"/>
        <v>12.005551627471098</v>
      </c>
      <c r="I25" s="81">
        <f t="shared" si="5"/>
        <v>0.15953234072795547</v>
      </c>
      <c r="K25" s="75">
        <v>100000000</v>
      </c>
      <c r="L25" s="54" t="e">
        <f t="shared" si="0"/>
        <v>#REF!</v>
      </c>
      <c r="M25" s="54" t="e">
        <f t="shared" si="1"/>
        <v>#REF!</v>
      </c>
      <c r="N25" s="54" t="e">
        <f t="shared" si="2"/>
        <v>#REF!</v>
      </c>
    </row>
    <row r="26" spans="1:14">
      <c r="A26" s="203">
        <f>'243way_PayCombo'!B18</f>
        <v>4</v>
      </c>
      <c r="B26" s="292">
        <f>'243way_PayCombo'!J18/50</f>
        <v>4</v>
      </c>
      <c r="C26" s="251"/>
      <c r="D26" s="252"/>
      <c r="E26" s="253"/>
      <c r="F26" s="81"/>
      <c r="G26" s="81"/>
      <c r="H26" s="254"/>
      <c r="I26" s="81"/>
    </row>
    <row r="27" spans="1:14">
      <c r="A27" s="203">
        <f>'243way_PayCombo'!B19</f>
        <v>4</v>
      </c>
      <c r="B27" s="292">
        <f>'243way_PayCombo'!J19/50</f>
        <v>2</v>
      </c>
      <c r="C27" s="251"/>
      <c r="D27" s="252"/>
      <c r="E27" s="253"/>
      <c r="F27" s="81"/>
      <c r="G27" s="81"/>
      <c r="H27" s="254"/>
      <c r="I27" s="81"/>
    </row>
    <row r="28" spans="1:14">
      <c r="A28" s="203">
        <f>'243way_PayCombo'!B20</f>
        <v>4</v>
      </c>
      <c r="B28" s="292">
        <f>'243way_PayCombo'!J20/50</f>
        <v>2</v>
      </c>
      <c r="C28" s="251"/>
      <c r="D28" s="252"/>
      <c r="E28" s="253"/>
      <c r="F28" s="81"/>
      <c r="G28" s="81"/>
      <c r="H28" s="254"/>
      <c r="I28" s="81"/>
    </row>
    <row r="29" spans="1:14">
      <c r="A29" s="203">
        <f>'243way_PayCombo'!B21</f>
        <v>4</v>
      </c>
      <c r="B29" s="292">
        <f>'243way_PayCombo'!J21/50</f>
        <v>1.2</v>
      </c>
      <c r="C29" s="251"/>
      <c r="D29" s="252"/>
      <c r="E29" s="253"/>
      <c r="F29" s="81"/>
      <c r="G29" s="81"/>
      <c r="H29" s="254"/>
      <c r="I29" s="81"/>
    </row>
    <row r="30" spans="1:14">
      <c r="A30" s="203">
        <f>'243way_PayCombo'!B22</f>
        <v>4</v>
      </c>
      <c r="B30" s="292">
        <f>'243way_PayCombo'!J22/50</f>
        <v>0.2</v>
      </c>
      <c r="C30" s="251">
        <f>'243way_PayCombo'!$C$5/'243way_PayCombo'!H22</f>
        <v>1137.8504181600956</v>
      </c>
      <c r="D30" s="252">
        <f>'243way_PayCombo'!L22</f>
        <v>8.7885014061602244E-4</v>
      </c>
      <c r="E30" s="253">
        <f>'243way_PayCombo'!K22</f>
        <v>1.7577002812320448E-4</v>
      </c>
      <c r="F30" s="81">
        <f>'243way_PayCombo'!$L$45</f>
        <v>0.53509716911554706</v>
      </c>
      <c r="G30" s="81">
        <f t="shared" si="3"/>
        <v>-0.33509716911554704</v>
      </c>
      <c r="H30" s="254">
        <f t="shared" si="4"/>
        <v>0.11229011274925353</v>
      </c>
      <c r="I30" s="81">
        <f t="shared" si="5"/>
        <v>9.8686181379470481E-5</v>
      </c>
    </row>
    <row r="31" spans="1:14">
      <c r="A31" s="203">
        <f>'243way_PayCombo'!B23</f>
        <v>4</v>
      </c>
      <c r="B31" s="292">
        <f>'243way_PayCombo'!J23/50</f>
        <v>0.2</v>
      </c>
      <c r="C31" s="251">
        <f>'243way_PayCombo'!$C$5/'243way_PayCombo'!H23</f>
        <v>71.705486589207524</v>
      </c>
      <c r="D31" s="252">
        <f>'243way_PayCombo'!L23</f>
        <v>1.3945934231349476E-2</v>
      </c>
      <c r="E31" s="253">
        <f>'243way_PayCombo'!K23</f>
        <v>2.7891868462698952E-3</v>
      </c>
      <c r="F31" s="81">
        <f>'243way_PayCombo'!$L$45</f>
        <v>0.53509716911554706</v>
      </c>
      <c r="G31" s="81">
        <f t="shared" si="3"/>
        <v>-0.33509716911554704</v>
      </c>
      <c r="H31" s="254">
        <f t="shared" si="4"/>
        <v>0.11229011274925353</v>
      </c>
      <c r="I31" s="81">
        <f t="shared" si="5"/>
        <v>1.565990527231907E-3</v>
      </c>
    </row>
    <row r="32" spans="1:14">
      <c r="A32" s="203">
        <f>'243way_PayCombo'!B24</f>
        <v>4</v>
      </c>
      <c r="B32" s="292">
        <f>'243way_PayCombo'!J24/50</f>
        <v>0.2</v>
      </c>
      <c r="C32" s="251">
        <f>'243way_PayCombo'!$C$5/'243way_PayCombo'!H24</f>
        <v>73.832261565594905</v>
      </c>
      <c r="D32" s="252">
        <f>'243way_PayCombo'!L24</f>
        <v>1.3544214667074346E-2</v>
      </c>
      <c r="E32" s="253">
        <f>'243way_PayCombo'!K24</f>
        <v>2.7088429334148688E-3</v>
      </c>
      <c r="F32" s="81">
        <f>'243way_PayCombo'!$L$45</f>
        <v>0.53509716911554706</v>
      </c>
      <c r="G32" s="81">
        <f t="shared" si="3"/>
        <v>-0.33509716911554704</v>
      </c>
      <c r="H32" s="254">
        <f t="shared" si="4"/>
        <v>0.11229011274925353</v>
      </c>
      <c r="I32" s="81">
        <f t="shared" si="5"/>
        <v>1.5208813920658717E-3</v>
      </c>
    </row>
    <row r="33" spans="1:9">
      <c r="A33" s="203">
        <f>'243way_PayCombo'!B25</f>
        <v>4</v>
      </c>
      <c r="B33" s="292">
        <f>'243way_PayCombo'!J25/50</f>
        <v>0.2</v>
      </c>
      <c r="C33" s="251">
        <f>'243way_PayCombo'!$C$5/'243way_PayCombo'!H25</f>
        <v>453.61835086114922</v>
      </c>
      <c r="D33" s="252">
        <f>'243way_PayCombo'!L25</f>
        <v>2.2044963527194164E-3</v>
      </c>
      <c r="E33" s="253">
        <f>'243way_PayCombo'!K25</f>
        <v>4.4089927054388327E-4</v>
      </c>
      <c r="F33" s="81">
        <f>'243way_PayCombo'!$L$45</f>
        <v>0.53509716911554706</v>
      </c>
      <c r="G33" s="81">
        <f t="shared" si="3"/>
        <v>-0.33509716911554704</v>
      </c>
      <c r="H33" s="254">
        <f t="shared" si="4"/>
        <v>0.11229011274925353</v>
      </c>
      <c r="I33" s="81">
        <f t="shared" si="5"/>
        <v>2.4754314400218146E-4</v>
      </c>
    </row>
    <row r="34" spans="1:9">
      <c r="A34" s="203">
        <f>'243way_PayCombo'!B26</f>
        <v>4</v>
      </c>
      <c r="B34" s="292">
        <f>'243way_PayCombo'!J26/50</f>
        <v>0.2</v>
      </c>
      <c r="C34" s="251">
        <f>'243way_PayCombo'!$C$5/'243way_PayCombo'!H26</f>
        <v>374.92945326278658</v>
      </c>
      <c r="D34" s="252">
        <f>'243way_PayCombo'!L26</f>
        <v>2.6671684267469483E-3</v>
      </c>
      <c r="E34" s="253">
        <f>'243way_PayCombo'!K26</f>
        <v>5.3343368534938959E-4</v>
      </c>
      <c r="F34" s="81">
        <f>'243way_PayCombo'!$L$45</f>
        <v>0.53509716911554706</v>
      </c>
      <c r="G34" s="81">
        <f t="shared" si="3"/>
        <v>-0.33509716911554704</v>
      </c>
      <c r="H34" s="254">
        <f t="shared" si="4"/>
        <v>0.11229011274925353</v>
      </c>
      <c r="I34" s="81">
        <f t="shared" si="5"/>
        <v>2.9949664336066396E-4</v>
      </c>
    </row>
    <row r="35" spans="1:9">
      <c r="A35" s="203">
        <f>'243way_PayCombo'!B27</f>
        <v>3</v>
      </c>
      <c r="B35" s="292">
        <f>'243way_PayCombo'!J27/50</f>
        <v>2</v>
      </c>
      <c r="C35" s="251">
        <f>'243way_PayCombo'!$C$5/'243way_PayCombo'!H27</f>
        <v>29.406231628453849</v>
      </c>
      <c r="D35" s="252">
        <f>'243way_PayCombo'!L27</f>
        <v>3.4006397441023593E-2</v>
      </c>
      <c r="E35" s="253">
        <f>'243way_PayCombo'!K27</f>
        <v>6.8012794882047187E-2</v>
      </c>
      <c r="F35" s="81">
        <f>'243way_PayCombo'!$L$45</f>
        <v>0.53509716911554706</v>
      </c>
      <c r="G35" s="81">
        <f t="shared" si="3"/>
        <v>1.4649028308844529</v>
      </c>
      <c r="H35" s="254">
        <f t="shared" si="4"/>
        <v>2.1459403039332843</v>
      </c>
      <c r="I35" s="81">
        <f t="shared" si="5"/>
        <v>7.2975698860266225E-2</v>
      </c>
    </row>
    <row r="36" spans="1:9">
      <c r="A36" s="203">
        <f>'243way_PayCombo'!B28</f>
        <v>3</v>
      </c>
      <c r="B36" s="292">
        <f>'243way_PayCombo'!J28/50</f>
        <v>2</v>
      </c>
      <c r="C36" s="251">
        <f>'243way_PayCombo'!$C$5/'243way_PayCombo'!H28</f>
        <v>70.57495590828924</v>
      </c>
      <c r="D36" s="252">
        <f>'243way_PayCombo'!L28</f>
        <v>1.4169332267093163E-2</v>
      </c>
      <c r="E36" s="253">
        <f>'243way_PayCombo'!K28</f>
        <v>2.833866453418633E-2</v>
      </c>
      <c r="F36" s="81">
        <f>'243way_PayCombo'!$L$45</f>
        <v>0.53509716911554706</v>
      </c>
      <c r="G36" s="81">
        <f t="shared" si="3"/>
        <v>1.4649028308844529</v>
      </c>
      <c r="H36" s="254">
        <f t="shared" si="4"/>
        <v>2.1459403039332843</v>
      </c>
      <c r="I36" s="81">
        <f t="shared" si="5"/>
        <v>3.0406541191777596E-2</v>
      </c>
    </row>
    <row r="37" spans="1:9">
      <c r="A37" s="203">
        <f>'243way_PayCombo'!B29</f>
        <v>3</v>
      </c>
      <c r="B37" s="292">
        <f>'243way_PayCombo'!J29/50</f>
        <v>1</v>
      </c>
      <c r="C37" s="251"/>
      <c r="D37" s="252"/>
      <c r="E37" s="253"/>
      <c r="F37" s="81"/>
      <c r="G37" s="81"/>
      <c r="H37" s="254"/>
      <c r="I37" s="81"/>
    </row>
    <row r="38" spans="1:9">
      <c r="A38" s="203">
        <f>'243way_PayCombo'!B30</f>
        <v>3</v>
      </c>
      <c r="B38" s="292">
        <f>'243way_PayCombo'!J30/50</f>
        <v>1</v>
      </c>
      <c r="C38" s="251"/>
      <c r="D38" s="252"/>
      <c r="E38" s="253"/>
      <c r="F38" s="81"/>
      <c r="G38" s="81"/>
      <c r="H38" s="254"/>
      <c r="I38" s="81"/>
    </row>
    <row r="39" spans="1:9">
      <c r="A39" s="203">
        <f>'243way_PayCombo'!B31</f>
        <v>3</v>
      </c>
      <c r="B39" s="292">
        <f>'243way_PayCombo'!J31/50</f>
        <v>0.6</v>
      </c>
      <c r="C39" s="251"/>
      <c r="D39" s="252"/>
      <c r="E39" s="253"/>
      <c r="F39" s="81"/>
      <c r="G39" s="81"/>
      <c r="H39" s="254"/>
      <c r="I39" s="81"/>
    </row>
    <row r="40" spans="1:9">
      <c r="A40" s="203">
        <f>'243way_PayCombo'!B32</f>
        <v>3</v>
      </c>
      <c r="B40" s="292">
        <f>'243way_PayCombo'!J32/50</f>
        <v>0.1</v>
      </c>
      <c r="C40" s="251"/>
      <c r="D40" s="252"/>
      <c r="E40" s="253"/>
      <c r="F40" s="81"/>
      <c r="G40" s="81"/>
      <c r="H40" s="254"/>
      <c r="I40" s="81"/>
    </row>
    <row r="41" spans="1:9">
      <c r="A41" s="203">
        <f>'243way_PayCombo'!B33</f>
        <v>3</v>
      </c>
      <c r="B41" s="292">
        <f>'243way_PayCombo'!J33/50</f>
        <v>0.1</v>
      </c>
      <c r="C41" s="251">
        <f>'243way_PayCombo'!$C$5/'243way_PayCombo'!H33</f>
        <v>32.006947301064947</v>
      </c>
      <c r="D41" s="252">
        <f>'243way_PayCombo'!L33</f>
        <v>3.1243216998914719E-2</v>
      </c>
      <c r="E41" s="253">
        <f>'243way_PayCombo'!K33</f>
        <v>3.1243216998914718E-3</v>
      </c>
      <c r="F41" s="81">
        <f>'243way_PayCombo'!$L$45</f>
        <v>0.53509716911554706</v>
      </c>
      <c r="G41" s="81">
        <f t="shared" si="3"/>
        <v>-0.43509716911554708</v>
      </c>
      <c r="H41" s="254">
        <f t="shared" si="4"/>
        <v>0.18930954657236299</v>
      </c>
      <c r="I41" s="81">
        <f t="shared" si="5"/>
        <v>5.9146392435264891E-3</v>
      </c>
    </row>
    <row r="42" spans="1:9">
      <c r="A42" s="203">
        <f>'243way_PayCombo'!B34</f>
        <v>3</v>
      </c>
      <c r="B42" s="292">
        <f>'243way_PayCombo'!J34/50</f>
        <v>0.1</v>
      </c>
      <c r="C42" s="251">
        <f>'243way_PayCombo'!$C$5/'243way_PayCombo'!H34</f>
        <v>25.882374682374682</v>
      </c>
      <c r="D42" s="252">
        <f>'243way_PayCombo'!L34</f>
        <v>3.8636331181812991E-2</v>
      </c>
      <c r="E42" s="253">
        <f>'243way_PayCombo'!K34</f>
        <v>3.8636331181812989E-3</v>
      </c>
      <c r="F42" s="81">
        <f>'243way_PayCombo'!$L$45</f>
        <v>0.53509716911554706</v>
      </c>
      <c r="G42" s="81">
        <f t="shared" si="3"/>
        <v>-0.43509716911554708</v>
      </c>
      <c r="H42" s="254">
        <f t="shared" si="4"/>
        <v>0.18930954657236299</v>
      </c>
      <c r="I42" s="81">
        <f t="shared" si="5"/>
        <v>7.3142263372486666E-3</v>
      </c>
    </row>
    <row r="43" spans="1:9" ht="16.5" customHeight="1">
      <c r="A43" s="203">
        <f>'243way_PayCombo'!B35</f>
        <v>3</v>
      </c>
      <c r="B43" s="292">
        <f>'243way_PayCombo'!J35/50</f>
        <v>0.1</v>
      </c>
      <c r="C43" s="251">
        <f>'243way_PayCombo'!$C$5/'243way_PayCombo'!H35</f>
        <v>27.709718265273821</v>
      </c>
      <c r="D43" s="252">
        <f>'243way_PayCombo'!L35</f>
        <v>3.6088421774147485E-2</v>
      </c>
      <c r="E43" s="253">
        <f>'243way_PayCombo'!K35</f>
        <v>3.6088421774147484E-3</v>
      </c>
      <c r="F43" s="81">
        <f>'243way_PayCombo'!$L$45</f>
        <v>0.53509716911554706</v>
      </c>
      <c r="G43" s="81">
        <f t="shared" si="3"/>
        <v>-0.43509716911554708</v>
      </c>
      <c r="H43" s="254">
        <f t="shared" si="4"/>
        <v>0.18930954657236299</v>
      </c>
      <c r="I43" s="81">
        <f t="shared" si="5"/>
        <v>6.8318827625760518E-3</v>
      </c>
    </row>
    <row r="44" spans="1:9" ht="16.5" customHeight="1">
      <c r="A44" s="203">
        <f>'243way_PayCombo'!B36</f>
        <v>3</v>
      </c>
      <c r="B44" s="292">
        <f>'243way_PayCombo'!J36/50</f>
        <v>0.1</v>
      </c>
      <c r="C44" s="251">
        <f>'243way_PayCombo'!$C$5/'243way_PayCombo'!H36</f>
        <v>31.75873015873016</v>
      </c>
      <c r="D44" s="252">
        <f>'243way_PayCombo'!L36</f>
        <v>3.1487405037984806E-2</v>
      </c>
      <c r="E44" s="253">
        <f>'243way_PayCombo'!K36</f>
        <v>3.1487405037984805E-3</v>
      </c>
      <c r="F44" s="81">
        <f>'243way_PayCombo'!$L$45</f>
        <v>0.53509716911554706</v>
      </c>
      <c r="G44" s="81">
        <f t="shared" si="3"/>
        <v>-0.43509716911554708</v>
      </c>
      <c r="H44" s="254">
        <f t="shared" si="4"/>
        <v>0.18930954657236299</v>
      </c>
      <c r="I44" s="81">
        <f t="shared" si="5"/>
        <v>5.9608663704812416E-3</v>
      </c>
    </row>
    <row r="45" spans="1:9">
      <c r="A45" s="203" t="e">
        <f>'243way_PayCombo'!#REF!</f>
        <v>#REF!</v>
      </c>
      <c r="B45" s="292" t="e">
        <f>'243way_PayCombo'!#REF!/50</f>
        <v>#REF!</v>
      </c>
      <c r="C45" s="251" t="e">
        <f>'243way_PayCombo'!$C$5/'243way_PayCombo'!#REF!</f>
        <v>#REF!</v>
      </c>
      <c r="D45" s="252" t="e">
        <f>'243way_PayCombo'!#REF!</f>
        <v>#REF!</v>
      </c>
      <c r="E45" s="253" t="e">
        <f>'243way_PayCombo'!#REF!</f>
        <v>#REF!</v>
      </c>
      <c r="F45" s="81">
        <f>'243way_PayCombo'!$L$45</f>
        <v>0.53509716911554706</v>
      </c>
      <c r="G45" s="81" t="e">
        <f t="shared" si="3"/>
        <v>#REF!</v>
      </c>
      <c r="H45" s="254" t="e">
        <f t="shared" si="4"/>
        <v>#REF!</v>
      </c>
      <c r="I45" s="81" t="e">
        <f t="shared" si="5"/>
        <v>#REF!</v>
      </c>
    </row>
    <row r="46" spans="1:9">
      <c r="A46" s="203" t="e">
        <f>'243way_PayCombo'!#REF!</f>
        <v>#REF!</v>
      </c>
      <c r="B46" s="292" t="e">
        <f>'243way_PayCombo'!#REF!/50</f>
        <v>#REF!</v>
      </c>
      <c r="C46" s="251" t="e">
        <f>'243way_PayCombo'!$C$5/'243way_PayCombo'!#REF!</f>
        <v>#REF!</v>
      </c>
      <c r="D46" s="252" t="e">
        <f>'243way_PayCombo'!#REF!</f>
        <v>#REF!</v>
      </c>
      <c r="E46" s="253" t="e">
        <f>'243way_PayCombo'!#REF!</f>
        <v>#REF!</v>
      </c>
      <c r="F46" s="81">
        <f>'243way_PayCombo'!$L$45</f>
        <v>0.53509716911554706</v>
      </c>
      <c r="G46" s="81" t="e">
        <f t="shared" si="3"/>
        <v>#REF!</v>
      </c>
      <c r="H46" s="254" t="e">
        <f t="shared" si="4"/>
        <v>#REF!</v>
      </c>
      <c r="I46" s="81" t="e">
        <f t="shared" si="5"/>
        <v>#REF!</v>
      </c>
    </row>
    <row r="47" spans="1:9">
      <c r="A47" s="203" t="e">
        <f>'243way_PayCombo'!#REF!</f>
        <v>#REF!</v>
      </c>
      <c r="B47" s="292" t="e">
        <f>'243way_PayCombo'!#REF!/50</f>
        <v>#REF!</v>
      </c>
      <c r="C47" s="251" t="e">
        <f>'243way_PayCombo'!$C$5/'243way_PayCombo'!#REF!</f>
        <v>#REF!</v>
      </c>
      <c r="D47" s="252" t="e">
        <f>'243way_PayCombo'!#REF!</f>
        <v>#REF!</v>
      </c>
      <c r="E47" s="253" t="e">
        <f>'243way_PayCombo'!#REF!</f>
        <v>#REF!</v>
      </c>
      <c r="F47" s="81">
        <f>'243way_PayCombo'!$L$45</f>
        <v>0.53509716911554706</v>
      </c>
      <c r="G47" s="81" t="e">
        <f t="shared" si="3"/>
        <v>#REF!</v>
      </c>
      <c r="H47" s="254" t="e">
        <f t="shared" si="4"/>
        <v>#REF!</v>
      </c>
      <c r="I47" s="81" t="e">
        <f t="shared" si="5"/>
        <v>#REF!</v>
      </c>
    </row>
    <row r="48" spans="1:9">
      <c r="A48" s="203">
        <f>'243way_PayCombo'!B40</f>
        <v>5</v>
      </c>
      <c r="B48" s="292">
        <f>'243way_PayCombo'!J40+ＢＮPayCombo!J40</f>
        <v>100.00124085478112</v>
      </c>
      <c r="C48" s="251">
        <f>'243way_PayCombo'!$C$5/'243way_PayCombo'!H40</f>
        <v>97981.563786008235</v>
      </c>
      <c r="D48" s="252">
        <f>'243way_PayCombo'!L40</f>
        <v>1.020600163296026E-5</v>
      </c>
      <c r="E48" s="253">
        <f>'243way_PayCombo'!K40</f>
        <v>1.020600163296026E-3</v>
      </c>
      <c r="F48" s="81">
        <f>'243way_PayCombo'!$L$45</f>
        <v>0.53509716911554706</v>
      </c>
      <c r="G48" s="81">
        <f t="shared" si="3"/>
        <v>99.466143685665571</v>
      </c>
      <c r="H48" s="254">
        <f t="shared" si="4"/>
        <v>9893.5137396974696</v>
      </c>
      <c r="I48" s="81">
        <f t="shared" si="5"/>
        <v>0.10097321738306715</v>
      </c>
    </row>
    <row r="49" spans="1:9">
      <c r="A49" s="203">
        <f>'243way_PayCombo'!B41</f>
        <v>4</v>
      </c>
      <c r="B49" s="292">
        <f>'243way_PayCombo'!J41+ＢＮPayCombo!J41</f>
        <v>10.001282216607152</v>
      </c>
      <c r="C49" s="251">
        <f>'243way_PayCombo'!$C$5/'243way_PayCombo'!H41</f>
        <v>1722.3321759259259</v>
      </c>
      <c r="D49" s="252">
        <f>'243way_PayCombo'!L41</f>
        <v>5.8060809289729493E-4</v>
      </c>
      <c r="E49" s="253">
        <f>'243way_PayCombo'!K41</f>
        <v>5.8060809289729488E-3</v>
      </c>
      <c r="F49" s="81">
        <f>'243way_PayCombo'!$L$45</f>
        <v>0.53509716911554706</v>
      </c>
      <c r="G49" s="81">
        <f t="shared" ref="G49:G50" si="6">B49-F49</f>
        <v>9.4661850474916047</v>
      </c>
      <c r="H49" s="254">
        <f t="shared" ref="H49:H50" si="7">G49^2</f>
        <v>89.60865935335363</v>
      </c>
      <c r="I49" s="81">
        <f t="shared" ref="I49:I50" si="8">D49*H49</f>
        <v>5.2027512814233998E-2</v>
      </c>
    </row>
    <row r="50" spans="1:9">
      <c r="A50" s="203">
        <f>'243way_PayCombo'!B42</f>
        <v>3</v>
      </c>
      <c r="B50" s="292">
        <f>'243way_PayCombo'!J42+ＢＮPayCombo!J42</f>
        <v>5.0058595920219267</v>
      </c>
      <c r="C50" s="251">
        <f>'243way_PayCombo'!$C$5/'243way_PayCombo'!H42</f>
        <v>85.385605726437802</v>
      </c>
      <c r="D50" s="252">
        <f>'243way_PayCombo'!L42</f>
        <v>1.1711575873852138E-2</v>
      </c>
      <c r="E50" s="253">
        <f>'243way_PayCombo'!K42</f>
        <v>5.8557879369260692E-2</v>
      </c>
      <c r="F50" s="81">
        <f>'243way_PayCombo'!$L$45</f>
        <v>0.53509716911554706</v>
      </c>
      <c r="G50" s="81">
        <f t="shared" si="6"/>
        <v>4.4707624229063798</v>
      </c>
      <c r="H50" s="254">
        <f t="shared" si="7"/>
        <v>19.987716642071724</v>
      </c>
      <c r="I50" s="81">
        <f t="shared" si="8"/>
        <v>0.23408765999868009</v>
      </c>
    </row>
    <row r="51" spans="1:9">
      <c r="A51" s="206"/>
      <c r="B51" s="206"/>
      <c r="C51" s="206"/>
      <c r="D51" s="206"/>
      <c r="E51" s="206"/>
      <c r="F51" s="206"/>
      <c r="G51" s="206"/>
      <c r="H51" s="210" t="s">
        <v>122</v>
      </c>
      <c r="I51" s="211" t="e">
        <f>SUM(I14:I50)</f>
        <v>#REF!</v>
      </c>
    </row>
    <row r="52" spans="1:9">
      <c r="H52" s="205" t="s">
        <v>123</v>
      </c>
      <c r="I52" s="204" t="e">
        <f>I51^(1/2)</f>
        <v>#REF!</v>
      </c>
    </row>
    <row r="53" spans="1:9">
      <c r="H53" s="231"/>
      <c r="I53" s="230"/>
    </row>
    <row r="54" spans="1:9">
      <c r="H54" s="231"/>
      <c r="I54" s="230"/>
    </row>
    <row r="55" spans="1:9">
      <c r="H55" s="231"/>
      <c r="I55" s="23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11"/>
  <dimension ref="A1:T107"/>
  <sheetViews>
    <sheetView workbookViewId="0">
      <selection activeCell="S47" sqref="S47"/>
    </sheetView>
  </sheetViews>
  <sheetFormatPr baseColWidth="10" defaultColWidth="8.83203125" defaultRowHeight="15"/>
  <cols>
    <col min="1" max="1" width="15.5" bestFit="1" customWidth="1"/>
    <col min="2" max="2" width="14.6640625" customWidth="1"/>
    <col min="3" max="3" width="14.83203125" customWidth="1"/>
    <col min="4" max="4" width="11.6640625" bestFit="1" customWidth="1"/>
    <col min="5" max="5" width="17.1640625" customWidth="1"/>
    <col min="6" max="6" width="10.6640625" customWidth="1"/>
  </cols>
  <sheetData>
    <row r="1" spans="1:7" ht="30">
      <c r="A1" s="404" t="s">
        <v>52</v>
      </c>
      <c r="B1" s="405"/>
      <c r="C1" s="405"/>
      <c r="D1" s="405"/>
      <c r="E1" s="405"/>
      <c r="F1" s="405"/>
      <c r="G1" s="120"/>
    </row>
    <row r="2" spans="1:7">
      <c r="A2" s="121"/>
      <c r="B2" s="400"/>
      <c r="C2" s="400"/>
      <c r="D2" s="400"/>
      <c r="E2" s="400"/>
      <c r="F2" s="400"/>
      <c r="G2" s="122"/>
    </row>
    <row r="3" spans="1:7">
      <c r="A3" s="121"/>
      <c r="B3" s="401"/>
      <c r="C3" s="401"/>
      <c r="D3" s="401"/>
      <c r="E3" s="401"/>
      <c r="F3" s="401"/>
      <c r="G3" s="122"/>
    </row>
    <row r="4" spans="1:7">
      <c r="A4" s="121"/>
      <c r="B4" s="406"/>
      <c r="C4" s="406"/>
      <c r="D4" s="406"/>
      <c r="E4" s="406"/>
      <c r="F4" s="406"/>
      <c r="G4" s="122"/>
    </row>
    <row r="5" spans="1:7">
      <c r="A5" s="123"/>
      <c r="B5" s="406"/>
      <c r="C5" s="406"/>
      <c r="D5" s="406"/>
      <c r="E5" s="406"/>
      <c r="F5" s="406"/>
      <c r="G5" s="122"/>
    </row>
    <row r="6" spans="1:7">
      <c r="A6" s="123"/>
      <c r="B6" s="406"/>
      <c r="C6" s="406"/>
      <c r="D6" s="406"/>
      <c r="E6" s="406"/>
      <c r="F6" s="406"/>
      <c r="G6" s="122"/>
    </row>
    <row r="7" spans="1:7" ht="25.5" customHeight="1">
      <c r="A7" s="123"/>
      <c r="B7" s="406"/>
      <c r="C7" s="406"/>
      <c r="D7" s="406"/>
      <c r="E7" s="406"/>
      <c r="F7" s="406"/>
      <c r="G7" s="122"/>
    </row>
    <row r="8" spans="1:7" ht="16" thickBot="1">
      <c r="A8" s="123"/>
      <c r="B8" s="57"/>
      <c r="C8" s="57"/>
      <c r="D8" s="57"/>
      <c r="E8" s="57"/>
      <c r="F8" s="57"/>
      <c r="G8" s="122"/>
    </row>
    <row r="9" spans="1:7" ht="16" thickBot="1">
      <c r="A9" s="42"/>
      <c r="B9" s="58"/>
      <c r="C9" s="58"/>
      <c r="D9" s="58"/>
      <c r="E9" s="58"/>
      <c r="F9" s="57"/>
      <c r="G9" s="122"/>
    </row>
    <row r="10" spans="1:7" ht="16" thickBot="1">
      <c r="A10" s="41"/>
      <c r="B10" s="114"/>
      <c r="C10" s="115"/>
      <c r="D10" s="117"/>
      <c r="E10" s="119"/>
      <c r="F10" s="57"/>
      <c r="G10" s="122"/>
    </row>
    <row r="11" spans="1:7" ht="16" thickBot="1">
      <c r="A11" s="59"/>
      <c r="B11" s="114"/>
      <c r="C11" s="115"/>
      <c r="D11" s="117"/>
      <c r="E11" s="119"/>
      <c r="F11" s="57"/>
      <c r="G11" s="122"/>
    </row>
    <row r="12" spans="1:7" ht="16" thickBot="1">
      <c r="A12" s="59"/>
      <c r="B12" s="114"/>
      <c r="C12" s="115"/>
      <c r="D12" s="117"/>
      <c r="E12" s="119"/>
      <c r="F12" s="57"/>
      <c r="G12" s="122"/>
    </row>
    <row r="13" spans="1:7" ht="16" thickBot="1">
      <c r="A13" s="59"/>
      <c r="B13" s="114"/>
      <c r="C13" s="115"/>
      <c r="D13" s="117"/>
      <c r="E13" s="119"/>
      <c r="F13" s="57"/>
      <c r="G13" s="122"/>
    </row>
    <row r="14" spans="1:7" ht="16" thickBot="1">
      <c r="A14" s="59"/>
      <c r="B14" s="114"/>
      <c r="C14" s="115"/>
      <c r="D14" s="117"/>
      <c r="E14" s="119"/>
      <c r="F14" s="57"/>
      <c r="G14" s="122"/>
    </row>
    <row r="15" spans="1:7" ht="16" thickBot="1">
      <c r="A15" s="59"/>
      <c r="B15" s="114"/>
      <c r="C15" s="115"/>
      <c r="D15" s="117"/>
      <c r="E15" s="119"/>
      <c r="F15" s="57"/>
      <c r="G15" s="122"/>
    </row>
    <row r="16" spans="1:7" s="224" customFormat="1" ht="16" thickBot="1">
      <c r="A16" s="59"/>
      <c r="B16" s="114"/>
      <c r="C16" s="115"/>
      <c r="D16" s="117"/>
      <c r="E16" s="119"/>
      <c r="F16" s="57"/>
      <c r="G16" s="122"/>
    </row>
    <row r="17" spans="1:7" ht="16" thickBot="1">
      <c r="A17" s="59"/>
      <c r="B17" s="114"/>
      <c r="C17" s="115"/>
      <c r="D17" s="117"/>
      <c r="E17" s="119"/>
      <c r="F17" s="57"/>
      <c r="G17" s="122"/>
    </row>
    <row r="18" spans="1:7" ht="16" thickBot="1">
      <c r="A18" s="106"/>
      <c r="B18" s="188"/>
      <c r="C18" s="116"/>
      <c r="D18" s="118"/>
      <c r="E18" s="187"/>
      <c r="F18" s="57"/>
      <c r="G18" s="122"/>
    </row>
    <row r="19" spans="1:7" ht="16" thickBot="1">
      <c r="A19" s="407"/>
      <c r="B19" s="408"/>
      <c r="C19" s="107"/>
      <c r="D19" s="140"/>
      <c r="E19" s="119"/>
      <c r="F19" s="61"/>
      <c r="G19" s="122"/>
    </row>
    <row r="20" spans="1:7">
      <c r="A20" s="123"/>
      <c r="B20" s="57"/>
      <c r="C20" s="57"/>
      <c r="D20" s="57"/>
      <c r="E20" s="57"/>
      <c r="F20" s="57"/>
      <c r="G20" s="122"/>
    </row>
    <row r="21" spans="1:7" ht="16" thickBot="1">
      <c r="A21" s="126"/>
      <c r="B21" s="127"/>
      <c r="C21" s="128"/>
      <c r="D21" s="62"/>
      <c r="E21" s="62"/>
      <c r="F21" s="63"/>
      <c r="G21" s="129"/>
    </row>
    <row r="22" spans="1:7" ht="30">
      <c r="A22" s="409" t="s">
        <v>53</v>
      </c>
      <c r="B22" s="410"/>
      <c r="C22" s="410"/>
      <c r="D22" s="410"/>
      <c r="E22" s="410"/>
      <c r="F22" s="410"/>
      <c r="G22" s="122"/>
    </row>
    <row r="23" spans="1:7">
      <c r="A23" s="121" t="s">
        <v>54</v>
      </c>
      <c r="B23" s="400"/>
      <c r="C23" s="400"/>
      <c r="D23" s="400"/>
      <c r="E23" s="400"/>
      <c r="F23" s="400"/>
      <c r="G23" s="122"/>
    </row>
    <row r="24" spans="1:7">
      <c r="A24" s="121" t="s">
        <v>55</v>
      </c>
      <c r="B24" s="401"/>
      <c r="C24" s="401"/>
      <c r="D24" s="401"/>
      <c r="E24" s="401"/>
      <c r="F24" s="401"/>
      <c r="G24" s="122"/>
    </row>
    <row r="25" spans="1:7" ht="31.5" customHeight="1">
      <c r="A25" s="121" t="s">
        <v>56</v>
      </c>
      <c r="B25" s="402"/>
      <c r="C25" s="403"/>
      <c r="D25" s="403"/>
      <c r="E25" s="403"/>
      <c r="F25" s="403"/>
      <c r="G25" s="122"/>
    </row>
    <row r="26" spans="1:7">
      <c r="A26" s="124"/>
      <c r="B26" s="403"/>
      <c r="C26" s="403"/>
      <c r="D26" s="403"/>
      <c r="E26" s="403"/>
      <c r="F26" s="403"/>
      <c r="G26" s="122"/>
    </row>
    <row r="27" spans="1:7">
      <c r="A27" s="123"/>
      <c r="B27" s="43"/>
      <c r="C27" s="43"/>
      <c r="D27" s="43"/>
      <c r="E27" s="43"/>
      <c r="F27" s="43"/>
      <c r="G27" s="122"/>
    </row>
    <row r="28" spans="1:7">
      <c r="A28" s="125" t="s">
        <v>57</v>
      </c>
      <c r="B28" s="61"/>
      <c r="C28" s="43"/>
      <c r="D28" s="43"/>
      <c r="E28" s="43"/>
      <c r="F28" s="43"/>
      <c r="G28" s="122"/>
    </row>
    <row r="29" spans="1:7">
      <c r="A29" s="121" t="s">
        <v>58</v>
      </c>
      <c r="B29" s="191"/>
      <c r="C29" s="191"/>
      <c r="D29" s="78"/>
      <c r="E29" s="78"/>
      <c r="F29" s="191"/>
      <c r="G29" s="122"/>
    </row>
    <row r="30" spans="1:7">
      <c r="A30" s="123"/>
      <c r="B30" s="191"/>
      <c r="C30" s="191"/>
      <c r="D30" s="78"/>
      <c r="E30" s="78"/>
      <c r="F30" s="191"/>
      <c r="G30" s="122"/>
    </row>
    <row r="31" spans="1:7">
      <c r="A31" s="123"/>
      <c r="B31" s="191"/>
      <c r="C31" s="191"/>
      <c r="D31" s="78"/>
      <c r="E31" s="78"/>
      <c r="F31" s="191"/>
      <c r="G31" s="122"/>
    </row>
    <row r="32" spans="1:7" ht="16" thickBot="1">
      <c r="A32" s="123"/>
      <c r="B32" s="57"/>
      <c r="C32" s="57"/>
      <c r="D32" s="57"/>
      <c r="E32" s="57"/>
      <c r="F32" s="57"/>
      <c r="G32" s="122"/>
    </row>
    <row r="33" spans="1:20" ht="16" thickBot="1">
      <c r="A33" s="64"/>
      <c r="B33" s="60"/>
      <c r="C33" s="65"/>
      <c r="D33" s="66"/>
      <c r="E33" s="65"/>
      <c r="F33" s="65"/>
      <c r="G33" s="65"/>
      <c r="I33" s="132"/>
    </row>
    <row r="34" spans="1:20" s="112" customFormat="1" ht="16" thickBot="1">
      <c r="A34" s="110"/>
      <c r="B34" s="68"/>
      <c r="C34" s="68"/>
      <c r="D34" s="68"/>
      <c r="E34" s="68"/>
      <c r="F34" s="68"/>
      <c r="G34" s="68"/>
      <c r="I34" s="132"/>
      <c r="J34" s="224"/>
      <c r="K34" s="224"/>
      <c r="L34" s="224"/>
      <c r="M34" s="224"/>
      <c r="N34" s="224"/>
      <c r="O34" s="224"/>
      <c r="P34" s="224"/>
      <c r="Q34" s="224"/>
      <c r="R34" s="224"/>
    </row>
    <row r="35" spans="1:20" s="112" customFormat="1" ht="16" thickBot="1">
      <c r="A35" s="110"/>
      <c r="B35" s="68"/>
      <c r="C35" s="68"/>
      <c r="D35" s="68"/>
      <c r="E35" s="68"/>
      <c r="F35" s="111"/>
      <c r="G35" s="68"/>
      <c r="I35" s="132"/>
      <c r="J35" s="224"/>
      <c r="K35" s="224"/>
      <c r="L35" s="224"/>
      <c r="M35" s="224"/>
      <c r="N35" s="224"/>
      <c r="O35" s="224"/>
      <c r="P35" s="224"/>
      <c r="Q35" s="224"/>
      <c r="R35" s="224"/>
    </row>
    <row r="36" spans="1:20" s="132" customFormat="1" ht="16" thickBot="1">
      <c r="A36" s="110"/>
      <c r="B36" s="68"/>
      <c r="C36" s="68"/>
      <c r="D36" s="68"/>
      <c r="E36" s="68"/>
      <c r="F36" s="68"/>
      <c r="G36" s="68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</row>
    <row r="37" spans="1:20" s="132" customFormat="1" ht="16" thickBot="1">
      <c r="A37" s="110"/>
      <c r="B37" s="68"/>
      <c r="C37" s="68"/>
      <c r="D37" s="68"/>
      <c r="E37" s="68"/>
      <c r="F37" s="111"/>
      <c r="G37" s="68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</row>
    <row r="38" spans="1:20" s="132" customFormat="1" ht="16" thickBot="1">
      <c r="A38" s="110"/>
      <c r="B38" s="68"/>
      <c r="C38" s="68"/>
      <c r="D38" s="68"/>
      <c r="E38" s="68"/>
      <c r="F38" s="68"/>
      <c r="G38" s="68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</row>
    <row r="39" spans="1:20" s="132" customFormat="1" ht="16" thickBot="1">
      <c r="A39" s="110"/>
      <c r="B39" s="68"/>
      <c r="C39" s="68"/>
      <c r="D39" s="68"/>
      <c r="E39" s="68"/>
      <c r="F39" s="111"/>
      <c r="G39" s="68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</row>
    <row r="40" spans="1:20" s="132" customFormat="1" ht="16" thickBot="1">
      <c r="A40" s="110"/>
      <c r="B40" s="68"/>
      <c r="C40" s="68"/>
      <c r="D40" s="68"/>
      <c r="E40" s="68"/>
      <c r="F40" s="68"/>
      <c r="G40" s="68"/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</row>
    <row r="41" spans="1:20" s="132" customFormat="1" ht="16" thickBot="1">
      <c r="A41" s="110"/>
      <c r="B41" s="68"/>
      <c r="C41" s="68"/>
      <c r="D41" s="68"/>
      <c r="E41" s="68"/>
      <c r="F41" s="111"/>
      <c r="G41" s="68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</row>
    <row r="42" spans="1:20" s="132" customFormat="1" ht="16" thickBot="1">
      <c r="A42" s="110"/>
      <c r="B42" s="68"/>
      <c r="C42" s="68"/>
      <c r="D42" s="68"/>
      <c r="E42" s="68"/>
      <c r="F42" s="68"/>
      <c r="G42" s="68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</row>
    <row r="43" spans="1:20" s="132" customFormat="1" ht="16" thickBot="1">
      <c r="A43" s="110"/>
      <c r="B43" s="68"/>
      <c r="C43" s="68"/>
      <c r="D43" s="68"/>
      <c r="E43" s="68"/>
      <c r="F43" s="111"/>
      <c r="G43" s="68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</row>
    <row r="44" spans="1:20" s="132" customFormat="1" ht="16" thickBot="1">
      <c r="A44" s="110"/>
      <c r="B44" s="68"/>
      <c r="C44" s="68"/>
      <c r="D44" s="68"/>
      <c r="E44" s="68"/>
      <c r="F44" s="68"/>
      <c r="G44" s="68"/>
      <c r="J44" s="224"/>
      <c r="K44" s="224"/>
      <c r="L44" s="224"/>
      <c r="M44" s="224"/>
      <c r="N44" s="224"/>
      <c r="O44" s="224"/>
      <c r="P44" s="224"/>
      <c r="Q44" s="224"/>
      <c r="R44" s="224"/>
      <c r="S44" s="224"/>
      <c r="T44" s="224"/>
    </row>
    <row r="45" spans="1:20" s="132" customFormat="1" ht="16" thickBot="1">
      <c r="A45" s="110"/>
      <c r="B45" s="68"/>
      <c r="C45" s="68"/>
      <c r="D45" s="68"/>
      <c r="E45" s="68"/>
      <c r="F45" s="111"/>
      <c r="G45" s="68"/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</row>
    <row r="46" spans="1:20" s="132" customFormat="1" ht="16" thickBot="1">
      <c r="A46" s="110"/>
      <c r="B46" s="68"/>
      <c r="C46" s="68"/>
      <c r="D46" s="68"/>
      <c r="E46" s="68"/>
      <c r="F46" s="68"/>
      <c r="G46" s="68"/>
      <c r="J46" s="224"/>
      <c r="K46" s="224"/>
      <c r="L46" s="224"/>
      <c r="M46" s="224"/>
      <c r="N46" s="224"/>
      <c r="O46" s="224"/>
      <c r="P46" s="224"/>
      <c r="Q46" s="224"/>
      <c r="R46" s="224"/>
      <c r="S46" s="224"/>
      <c r="T46" s="224"/>
    </row>
    <row r="47" spans="1:20" s="132" customFormat="1" ht="16" thickBot="1">
      <c r="A47" s="110"/>
      <c r="B47" s="68"/>
      <c r="C47" s="68"/>
      <c r="D47" s="68"/>
      <c r="E47" s="68"/>
      <c r="F47" s="111"/>
      <c r="G47" s="68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</row>
    <row r="48" spans="1:20" s="224" customFormat="1" ht="16" thickBot="1">
      <c r="A48" s="110"/>
      <c r="B48" s="68"/>
      <c r="C48" s="68"/>
      <c r="D48" s="68"/>
      <c r="E48" s="68"/>
      <c r="F48" s="111"/>
      <c r="G48" s="68"/>
    </row>
    <row r="49" spans="1:20" s="224" customFormat="1" ht="16" thickBot="1">
      <c r="A49" s="110"/>
      <c r="B49" s="68"/>
      <c r="C49" s="68"/>
      <c r="D49" s="68"/>
      <c r="E49" s="68"/>
      <c r="F49" s="111"/>
      <c r="G49" s="68"/>
    </row>
    <row r="50" spans="1:20" s="224" customFormat="1" ht="16" thickBot="1">
      <c r="A50" s="110"/>
      <c r="B50" s="68"/>
      <c r="C50" s="68"/>
      <c r="D50" s="68"/>
      <c r="E50" s="68"/>
      <c r="F50" s="111"/>
      <c r="G50" s="68"/>
    </row>
    <row r="51" spans="1:20" s="224" customFormat="1" ht="16" thickBot="1">
      <c r="A51" s="110"/>
      <c r="B51" s="68"/>
      <c r="C51" s="68"/>
      <c r="D51" s="68"/>
      <c r="E51" s="68"/>
      <c r="F51" s="111"/>
      <c r="G51" s="68"/>
    </row>
    <row r="52" spans="1:20" s="224" customFormat="1" ht="16" thickBot="1">
      <c r="A52" s="110"/>
      <c r="B52" s="68"/>
      <c r="C52" s="68"/>
      <c r="D52" s="68"/>
      <c r="E52" s="68"/>
      <c r="F52" s="111"/>
      <c r="G52" s="68"/>
    </row>
    <row r="53" spans="1:20" s="224" customFormat="1" ht="16" thickBot="1">
      <c r="A53" s="110"/>
      <c r="B53" s="68"/>
      <c r="C53" s="68"/>
      <c r="D53" s="68"/>
      <c r="E53" s="68"/>
      <c r="F53" s="111"/>
      <c r="G53" s="68"/>
    </row>
    <row r="54" spans="1:20" s="224" customFormat="1" ht="16" thickBot="1">
      <c r="A54" s="110"/>
      <c r="B54" s="68"/>
      <c r="C54" s="68"/>
      <c r="D54" s="68"/>
      <c r="E54" s="68"/>
      <c r="F54" s="111"/>
      <c r="G54" s="68"/>
    </row>
    <row r="55" spans="1:20" s="224" customFormat="1" ht="16" thickBot="1">
      <c r="A55" s="110"/>
      <c r="B55" s="68"/>
      <c r="C55" s="68"/>
      <c r="D55" s="68"/>
      <c r="E55" s="68"/>
      <c r="F55" s="111"/>
      <c r="G55" s="68"/>
    </row>
    <row r="56" spans="1:20" s="224" customFormat="1" ht="16" thickBot="1">
      <c r="A56" s="110"/>
      <c r="B56" s="68"/>
      <c r="C56" s="68"/>
      <c r="D56" s="68"/>
      <c r="E56" s="68"/>
      <c r="F56" s="111"/>
      <c r="G56" s="68"/>
    </row>
    <row r="57" spans="1:20" s="224" customFormat="1" ht="16" thickBot="1">
      <c r="A57" s="110"/>
      <c r="B57" s="68"/>
      <c r="C57" s="68"/>
      <c r="D57" s="68"/>
      <c r="E57" s="68"/>
      <c r="F57" s="111"/>
      <c r="G57" s="68"/>
    </row>
    <row r="58" spans="1:20" s="224" customFormat="1" ht="16" thickBot="1">
      <c r="A58" s="110"/>
      <c r="B58" s="68"/>
      <c r="C58" s="68"/>
      <c r="D58" s="68"/>
      <c r="E58" s="68"/>
      <c r="F58" s="111"/>
      <c r="G58" s="68"/>
    </row>
    <row r="59" spans="1:20" s="224" customFormat="1" ht="16" thickBot="1">
      <c r="A59" s="110"/>
      <c r="B59" s="68"/>
      <c r="C59" s="68"/>
      <c r="D59" s="68"/>
      <c r="E59" s="68"/>
      <c r="F59" s="111"/>
      <c r="G59" s="68"/>
    </row>
    <row r="60" spans="1:20" s="224" customFormat="1" ht="16" thickBot="1">
      <c r="A60" s="110"/>
      <c r="B60" s="68"/>
      <c r="C60" s="68"/>
      <c r="D60" s="68"/>
      <c r="E60" s="68"/>
      <c r="F60" s="111"/>
      <c r="G60" s="68"/>
    </row>
    <row r="61" spans="1:20" s="224" customFormat="1" ht="16" thickBot="1">
      <c r="A61" s="110"/>
      <c r="B61" s="68"/>
      <c r="C61" s="68"/>
      <c r="D61" s="68"/>
      <c r="E61" s="68"/>
      <c r="F61" s="111"/>
      <c r="G61" s="68"/>
    </row>
    <row r="62" spans="1:20" s="224" customFormat="1" ht="16" thickBot="1">
      <c r="A62" s="110"/>
      <c r="B62" s="68"/>
      <c r="C62" s="68"/>
      <c r="D62" s="68"/>
      <c r="E62" s="68"/>
      <c r="F62" s="111"/>
      <c r="G62" s="68"/>
    </row>
    <row r="63" spans="1:20" s="132" customFormat="1" ht="16" thickBot="1">
      <c r="A63" s="110"/>
      <c r="B63" s="68"/>
      <c r="C63" s="68"/>
      <c r="D63" s="68"/>
      <c r="E63" s="68"/>
      <c r="F63" s="111"/>
      <c r="G63" s="68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 s="132" customFormat="1" ht="16" thickBot="1">
      <c r="A64" s="67"/>
      <c r="B64" s="68"/>
      <c r="C64" s="68"/>
      <c r="D64" s="68"/>
      <c r="E64" s="68"/>
      <c r="F64" s="111"/>
      <c r="G64" s="68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 ht="16" thickBot="1">
      <c r="A65" s="397" t="s">
        <v>60</v>
      </c>
      <c r="B65" s="398"/>
      <c r="C65" s="398"/>
      <c r="D65" s="398"/>
      <c r="E65" s="398"/>
      <c r="F65" s="399"/>
      <c r="G65" s="67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spans="1:20">
      <c r="J66" s="224"/>
      <c r="K66" s="224"/>
      <c r="L66" s="224"/>
      <c r="M66" s="224"/>
      <c r="N66" s="224"/>
      <c r="O66" s="224"/>
      <c r="P66" s="224"/>
      <c r="Q66" s="224"/>
      <c r="R66" s="224"/>
      <c r="S66" s="224"/>
      <c r="T66" s="224"/>
    </row>
    <row r="67" spans="1:20">
      <c r="J67" s="224"/>
      <c r="K67" s="224"/>
      <c r="L67" s="224"/>
      <c r="M67" s="224"/>
      <c r="N67" s="224"/>
      <c r="O67" s="224"/>
      <c r="P67" s="224"/>
      <c r="Q67" s="224"/>
      <c r="R67" s="224"/>
      <c r="S67" s="224"/>
      <c r="T67" s="224"/>
    </row>
    <row r="68" spans="1:20">
      <c r="J68" s="224"/>
      <c r="K68" s="224"/>
      <c r="L68" s="224"/>
      <c r="M68" s="224"/>
      <c r="N68" s="224"/>
      <c r="O68" s="224"/>
      <c r="P68" s="224"/>
      <c r="Q68" s="224"/>
      <c r="R68" s="224"/>
      <c r="S68" s="224"/>
      <c r="T68" s="224"/>
    </row>
    <row r="69" spans="1:20">
      <c r="J69" s="224"/>
      <c r="K69" s="224"/>
      <c r="L69" s="224"/>
      <c r="M69" s="224"/>
      <c r="N69" s="224"/>
      <c r="O69" s="224"/>
      <c r="P69" s="224"/>
      <c r="Q69" s="224"/>
      <c r="R69" s="224"/>
      <c r="S69" s="224"/>
      <c r="T69" s="224"/>
    </row>
    <row r="70" spans="1:20">
      <c r="J70" s="224"/>
      <c r="K70" s="224"/>
      <c r="L70" s="224"/>
      <c r="M70" s="224"/>
      <c r="N70" s="224"/>
      <c r="O70" s="224"/>
      <c r="P70" s="224"/>
      <c r="Q70" s="224"/>
      <c r="R70" s="224"/>
      <c r="S70" s="224"/>
      <c r="T70" s="224"/>
    </row>
    <row r="71" spans="1:20">
      <c r="J71" s="224"/>
      <c r="K71" s="224"/>
      <c r="L71" s="224"/>
      <c r="M71" s="224"/>
      <c r="N71" s="224"/>
      <c r="O71" s="224"/>
      <c r="P71" s="224"/>
      <c r="Q71" s="224"/>
      <c r="R71" s="224"/>
      <c r="S71" s="224"/>
      <c r="T71" s="224"/>
    </row>
    <row r="72" spans="1:20">
      <c r="J72" s="224"/>
      <c r="K72" s="224"/>
      <c r="L72" s="224"/>
      <c r="M72" s="224"/>
      <c r="N72" s="224"/>
      <c r="O72" s="224"/>
      <c r="P72" s="224"/>
      <c r="Q72" s="224"/>
      <c r="R72" s="224"/>
      <c r="S72" s="224"/>
      <c r="T72" s="224"/>
    </row>
    <row r="73" spans="1:20">
      <c r="J73" s="224"/>
      <c r="K73" s="224"/>
      <c r="L73" s="224"/>
      <c r="M73" s="224"/>
      <c r="N73" s="224"/>
      <c r="O73" s="224"/>
      <c r="P73" s="224"/>
      <c r="Q73" s="224"/>
      <c r="R73" s="224"/>
      <c r="S73" s="224"/>
      <c r="T73" s="224"/>
    </row>
    <row r="74" spans="1:20"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24"/>
    </row>
    <row r="75" spans="1:20">
      <c r="J75" s="224"/>
      <c r="K75" s="224"/>
      <c r="L75" s="224"/>
      <c r="M75" s="224"/>
      <c r="N75" s="224"/>
      <c r="O75" s="224"/>
      <c r="P75" s="224"/>
      <c r="Q75" s="224"/>
      <c r="R75" s="224"/>
      <c r="S75" s="224"/>
      <c r="T75" s="224"/>
    </row>
    <row r="76" spans="1:20"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</row>
    <row r="77" spans="1:20">
      <c r="J77" s="224"/>
      <c r="K77" s="224"/>
      <c r="L77" s="224"/>
      <c r="M77" s="224"/>
      <c r="N77" s="224"/>
      <c r="O77" s="224"/>
      <c r="P77" s="224"/>
      <c r="Q77" s="224"/>
      <c r="R77" s="224"/>
      <c r="S77" s="224"/>
      <c r="T77" s="224"/>
    </row>
    <row r="78" spans="1:20">
      <c r="J78" s="224"/>
      <c r="K78" s="224"/>
      <c r="L78" s="224"/>
      <c r="M78" s="224"/>
      <c r="N78" s="224"/>
      <c r="O78" s="224"/>
      <c r="P78" s="224"/>
      <c r="Q78" s="224"/>
      <c r="R78" s="224"/>
      <c r="S78" s="224"/>
      <c r="T78" s="224"/>
    </row>
    <row r="79" spans="1:20">
      <c r="J79" s="224"/>
      <c r="K79" s="224"/>
      <c r="L79" s="224"/>
      <c r="M79" s="224"/>
      <c r="N79" s="224"/>
      <c r="O79" s="224"/>
      <c r="P79" s="224"/>
      <c r="Q79" s="224"/>
      <c r="R79" s="224"/>
      <c r="S79" s="224"/>
      <c r="T79" s="224"/>
    </row>
    <row r="80" spans="1:20">
      <c r="J80" s="224"/>
      <c r="K80" s="224"/>
      <c r="L80" s="224"/>
      <c r="M80" s="224"/>
      <c r="N80" s="224"/>
      <c r="O80" s="224"/>
      <c r="P80" s="224"/>
      <c r="Q80" s="224"/>
      <c r="R80" s="224"/>
      <c r="S80" s="224"/>
      <c r="T80" s="224"/>
    </row>
    <row r="81" spans="10:20">
      <c r="J81" s="224"/>
      <c r="K81" s="224"/>
      <c r="L81" s="224"/>
      <c r="M81" s="224"/>
      <c r="N81" s="224"/>
      <c r="O81" s="224"/>
      <c r="P81" s="224"/>
      <c r="Q81" s="224"/>
      <c r="R81" s="224"/>
      <c r="S81" s="224"/>
      <c r="T81" s="224"/>
    </row>
    <row r="82" spans="10:20">
      <c r="J82" s="224"/>
      <c r="K82" s="224"/>
      <c r="L82" s="224"/>
      <c r="M82" s="224"/>
      <c r="N82" s="224"/>
      <c r="O82" s="224"/>
      <c r="P82" s="224"/>
      <c r="Q82" s="224"/>
      <c r="R82" s="224"/>
      <c r="S82" s="224"/>
      <c r="T82" s="224"/>
    </row>
    <row r="83" spans="10:20">
      <c r="J83" s="224"/>
      <c r="K83" s="224"/>
      <c r="L83" s="224"/>
      <c r="M83" s="224"/>
      <c r="N83" s="224"/>
      <c r="O83" s="224"/>
      <c r="P83" s="224"/>
      <c r="Q83" s="224"/>
      <c r="R83" s="224"/>
      <c r="S83" s="224"/>
      <c r="T83" s="224"/>
    </row>
    <row r="84" spans="10:20">
      <c r="J84" s="224"/>
      <c r="K84" s="224"/>
      <c r="L84" s="224"/>
      <c r="M84" s="224"/>
      <c r="N84" s="224"/>
      <c r="O84" s="224"/>
      <c r="P84" s="224"/>
      <c r="Q84" s="224"/>
      <c r="R84" s="224"/>
      <c r="S84" s="224"/>
      <c r="T84" s="224"/>
    </row>
    <row r="85" spans="10:20">
      <c r="J85" s="224"/>
      <c r="K85" s="224"/>
      <c r="L85" s="224"/>
      <c r="M85" s="224"/>
      <c r="N85" s="224"/>
      <c r="O85" s="224"/>
      <c r="P85" s="224"/>
      <c r="Q85" s="224"/>
      <c r="R85" s="224"/>
      <c r="S85" s="224"/>
      <c r="T85" s="224"/>
    </row>
    <row r="86" spans="10:20">
      <c r="J86" s="224"/>
      <c r="K86" s="224"/>
      <c r="L86" s="224"/>
      <c r="M86" s="224"/>
      <c r="N86" s="224"/>
      <c r="O86" s="224"/>
      <c r="P86" s="224"/>
      <c r="Q86" s="224"/>
      <c r="R86" s="224"/>
      <c r="S86" s="224"/>
      <c r="T86" s="224"/>
    </row>
    <row r="87" spans="10:20">
      <c r="J87" s="224"/>
      <c r="K87" s="224"/>
      <c r="L87" s="224"/>
      <c r="M87" s="224"/>
      <c r="N87" s="224"/>
      <c r="O87" s="224"/>
      <c r="P87" s="224"/>
      <c r="Q87" s="224"/>
      <c r="R87" s="224"/>
      <c r="S87" s="224"/>
      <c r="T87" s="224"/>
    </row>
    <row r="88" spans="10:20">
      <c r="J88" s="224"/>
      <c r="K88" s="224"/>
      <c r="L88" s="224"/>
      <c r="M88" s="224"/>
      <c r="N88" s="224"/>
      <c r="O88" s="224"/>
      <c r="P88" s="224"/>
      <c r="Q88" s="224"/>
      <c r="R88" s="224"/>
      <c r="S88" s="224"/>
      <c r="T88" s="224"/>
    </row>
    <row r="89" spans="10:20">
      <c r="J89" s="224"/>
      <c r="K89" s="224"/>
      <c r="L89" s="224"/>
      <c r="M89" s="224"/>
      <c r="N89" s="224"/>
      <c r="O89" s="224"/>
      <c r="P89" s="224"/>
      <c r="Q89" s="224"/>
      <c r="R89" s="224"/>
      <c r="S89" s="224"/>
      <c r="T89" s="224"/>
    </row>
    <row r="90" spans="10:20">
      <c r="J90" s="224"/>
      <c r="K90" s="224"/>
      <c r="L90" s="224"/>
      <c r="M90" s="224"/>
      <c r="N90" s="224"/>
      <c r="O90" s="224"/>
      <c r="P90" s="224"/>
      <c r="Q90" s="224"/>
      <c r="R90" s="224"/>
      <c r="S90" s="224"/>
      <c r="T90" s="224"/>
    </row>
    <row r="91" spans="10:20">
      <c r="J91" s="224"/>
      <c r="K91" s="224"/>
      <c r="L91" s="224"/>
      <c r="M91" s="224"/>
      <c r="N91" s="224"/>
      <c r="O91" s="224"/>
      <c r="P91" s="224"/>
      <c r="Q91" s="224"/>
      <c r="R91" s="224"/>
      <c r="S91" s="224"/>
      <c r="T91" s="224"/>
    </row>
    <row r="92" spans="10:20">
      <c r="J92" s="224"/>
      <c r="K92" s="224"/>
      <c r="L92" s="224"/>
      <c r="M92" s="224"/>
      <c r="N92" s="224"/>
      <c r="O92" s="224"/>
      <c r="P92" s="224"/>
      <c r="Q92" s="224"/>
      <c r="R92" s="224"/>
      <c r="S92" s="224"/>
      <c r="T92" s="224"/>
    </row>
    <row r="93" spans="10:20">
      <c r="J93" s="224"/>
      <c r="K93" s="224"/>
      <c r="L93" s="224"/>
      <c r="M93" s="224"/>
      <c r="N93" s="224"/>
      <c r="O93" s="224"/>
      <c r="P93" s="224"/>
      <c r="Q93" s="224"/>
      <c r="R93" s="224"/>
      <c r="S93" s="224"/>
      <c r="T93" s="224"/>
    </row>
    <row r="94" spans="10:20">
      <c r="J94" s="224"/>
      <c r="K94" s="224"/>
      <c r="L94" s="224"/>
      <c r="M94" s="224"/>
      <c r="N94" s="224"/>
      <c r="O94" s="224"/>
      <c r="P94" s="224"/>
      <c r="Q94" s="224"/>
      <c r="R94" s="224"/>
      <c r="S94" s="224"/>
      <c r="T94" s="224"/>
    </row>
    <row r="95" spans="10:20">
      <c r="J95" s="224"/>
      <c r="K95" s="224"/>
      <c r="L95" s="224"/>
      <c r="M95" s="224"/>
      <c r="N95" s="224"/>
      <c r="O95" s="224"/>
      <c r="P95" s="224"/>
      <c r="Q95" s="224"/>
      <c r="R95" s="224"/>
      <c r="S95" s="224"/>
      <c r="T95" s="224"/>
    </row>
    <row r="96" spans="10:20">
      <c r="J96" s="224"/>
      <c r="K96" s="224"/>
      <c r="L96" s="224"/>
      <c r="M96" s="224"/>
      <c r="N96" s="224"/>
      <c r="O96" s="224"/>
      <c r="P96" s="224"/>
      <c r="Q96" s="224"/>
      <c r="R96" s="224"/>
      <c r="S96" s="224"/>
      <c r="T96" s="224"/>
    </row>
    <row r="97" spans="10:20">
      <c r="J97" s="224"/>
      <c r="K97" s="224"/>
      <c r="L97" s="224"/>
      <c r="M97" s="224"/>
      <c r="N97" s="224"/>
      <c r="O97" s="224"/>
      <c r="P97" s="224"/>
      <c r="Q97" s="224"/>
      <c r="R97" s="224"/>
      <c r="S97" s="224"/>
      <c r="T97" s="224"/>
    </row>
    <row r="98" spans="10:20">
      <c r="J98" s="224"/>
      <c r="K98" s="224"/>
      <c r="L98" s="224"/>
      <c r="M98" s="224"/>
      <c r="N98" s="224"/>
      <c r="O98" s="224"/>
      <c r="P98" s="224"/>
      <c r="Q98" s="224"/>
      <c r="R98" s="224"/>
      <c r="S98" s="224"/>
      <c r="T98" s="224"/>
    </row>
    <row r="99" spans="10:20">
      <c r="J99" s="224"/>
      <c r="K99" s="224"/>
      <c r="L99" s="224"/>
      <c r="M99" s="224"/>
      <c r="N99" s="224"/>
      <c r="O99" s="224"/>
      <c r="P99" s="224"/>
      <c r="Q99" s="224"/>
      <c r="R99" s="224"/>
      <c r="S99" s="224"/>
      <c r="T99" s="224"/>
    </row>
    <row r="100" spans="10:20">
      <c r="J100" s="224"/>
      <c r="K100" s="224"/>
      <c r="L100" s="224"/>
      <c r="M100" s="224"/>
      <c r="N100" s="224"/>
      <c r="O100" s="224"/>
      <c r="P100" s="224"/>
      <c r="Q100" s="224"/>
      <c r="R100" s="224"/>
      <c r="S100" s="224"/>
      <c r="T100" s="224"/>
    </row>
    <row r="101" spans="10:20">
      <c r="J101" s="224"/>
      <c r="K101" s="224"/>
      <c r="L101" s="224"/>
      <c r="M101" s="224"/>
      <c r="N101" s="224"/>
      <c r="O101" s="224"/>
      <c r="P101" s="224"/>
      <c r="Q101" s="224"/>
      <c r="R101" s="224"/>
      <c r="S101" s="224"/>
      <c r="T101" s="224"/>
    </row>
    <row r="102" spans="10:20">
      <c r="J102" s="224"/>
      <c r="K102" s="224"/>
      <c r="L102" s="224"/>
      <c r="M102" s="224"/>
      <c r="N102" s="224"/>
      <c r="O102" s="224"/>
      <c r="P102" s="224"/>
      <c r="Q102" s="224"/>
      <c r="R102" s="224"/>
      <c r="S102" s="224"/>
      <c r="T102" s="224"/>
    </row>
    <row r="103" spans="10:20">
      <c r="J103" s="224"/>
      <c r="K103" s="224"/>
      <c r="L103" s="224"/>
      <c r="M103" s="224"/>
      <c r="N103" s="224"/>
      <c r="O103" s="224"/>
      <c r="P103" s="224"/>
      <c r="Q103" s="224"/>
      <c r="R103" s="224"/>
      <c r="S103" s="224"/>
      <c r="T103" s="224"/>
    </row>
    <row r="104" spans="10:20">
      <c r="J104" s="224"/>
      <c r="K104" s="224"/>
      <c r="L104" s="224"/>
      <c r="M104" s="224"/>
      <c r="N104" s="224"/>
      <c r="O104" s="224"/>
      <c r="P104" s="224"/>
      <c r="Q104" s="224"/>
      <c r="R104" s="224"/>
      <c r="S104" s="224"/>
      <c r="T104" s="224"/>
    </row>
    <row r="105" spans="10:20">
      <c r="J105" s="224"/>
      <c r="K105" s="224"/>
      <c r="L105" s="224"/>
      <c r="M105" s="224"/>
      <c r="N105" s="224"/>
      <c r="O105" s="224"/>
      <c r="P105" s="224"/>
      <c r="Q105" s="224"/>
      <c r="R105" s="224"/>
      <c r="S105" s="224"/>
      <c r="T105" s="224"/>
    </row>
    <row r="106" spans="10:20">
      <c r="J106" s="224"/>
      <c r="K106" s="224"/>
      <c r="L106" s="224"/>
      <c r="M106" s="224"/>
      <c r="N106" s="224"/>
      <c r="O106" s="224"/>
      <c r="P106" s="224"/>
      <c r="Q106" s="224"/>
      <c r="R106" s="224"/>
      <c r="S106" s="224"/>
      <c r="T106" s="224"/>
    </row>
    <row r="107" spans="10:20">
      <c r="J107" s="224"/>
      <c r="K107" s="224"/>
      <c r="L107" s="224"/>
      <c r="M107" s="224"/>
      <c r="N107" s="224"/>
      <c r="O107" s="224"/>
      <c r="P107" s="224"/>
      <c r="Q107" s="224"/>
      <c r="R107" s="224"/>
    </row>
  </sheetData>
  <mergeCells count="10">
    <mergeCell ref="A65:F65"/>
    <mergeCell ref="B23:F23"/>
    <mergeCell ref="B24:F24"/>
    <mergeCell ref="B25:F26"/>
    <mergeCell ref="A1:F1"/>
    <mergeCell ref="B2:F2"/>
    <mergeCell ref="B3:F3"/>
    <mergeCell ref="B4:F7"/>
    <mergeCell ref="A19:B19"/>
    <mergeCell ref="A22:F22"/>
  </mergeCells>
  <phoneticPr fontId="1" type="noConversion"/>
  <conditionalFormatting sqref="E29:E31">
    <cfRule type="cellIs" dxfId="74" priority="68" operator="equal">
      <formula>"S2"</formula>
    </cfRule>
    <cfRule type="cellIs" dxfId="73" priority="69" operator="equal">
      <formula>"WW"</formula>
    </cfRule>
    <cfRule type="cellIs" dxfId="72" priority="70" operator="equal">
      <formula>"S1"</formula>
    </cfRule>
    <cfRule type="cellIs" dxfId="71" priority="71" operator="equal">
      <formula>"M5"</formula>
    </cfRule>
    <cfRule type="cellIs" dxfId="70" priority="72" operator="equal">
      <formula>"M4"</formula>
    </cfRule>
    <cfRule type="cellIs" dxfId="69" priority="73" operator="equal">
      <formula>"M3"</formula>
    </cfRule>
    <cfRule type="cellIs" dxfId="68" priority="74" operator="equal">
      <formula>"M2"</formula>
    </cfRule>
    <cfRule type="cellIs" dxfId="67" priority="75" operator="equal">
      <formula>"M1"</formula>
    </cfRule>
  </conditionalFormatting>
  <conditionalFormatting sqref="E29:E31">
    <cfRule type="cellIs" dxfId="66" priority="61" operator="equal">
      <formula>"M5"</formula>
    </cfRule>
    <cfRule type="cellIs" dxfId="65" priority="62" operator="equal">
      <formula>"M4"</formula>
    </cfRule>
    <cfRule type="cellIs" dxfId="64" priority="63" operator="equal">
      <formula>"M3"</formula>
    </cfRule>
    <cfRule type="cellIs" dxfId="63" priority="64" operator="equal">
      <formula>"M2"</formula>
    </cfRule>
    <cfRule type="cellIs" dxfId="62" priority="65" operator="equal">
      <formula>"M1"</formula>
    </cfRule>
    <cfRule type="cellIs" dxfId="61" priority="66" operator="equal">
      <formula>"WW"</formula>
    </cfRule>
    <cfRule type="cellIs" dxfId="60" priority="67" operator="equal">
      <formula>"S1"</formula>
    </cfRule>
  </conditionalFormatting>
  <conditionalFormatting sqref="D29:D31">
    <cfRule type="cellIs" dxfId="59" priority="83" operator="equal">
      <formula>"S2"</formula>
    </cfRule>
    <cfRule type="cellIs" dxfId="58" priority="84" operator="equal">
      <formula>"WW"</formula>
    </cfRule>
    <cfRule type="cellIs" dxfId="57" priority="85" operator="equal">
      <formula>"S1"</formula>
    </cfRule>
    <cfRule type="cellIs" dxfId="56" priority="86" operator="equal">
      <formula>"M5"</formula>
    </cfRule>
    <cfRule type="cellIs" dxfId="55" priority="87" operator="equal">
      <formula>"M4"</formula>
    </cfRule>
    <cfRule type="cellIs" dxfId="54" priority="88" operator="equal">
      <formula>"M3"</formula>
    </cfRule>
    <cfRule type="cellIs" dxfId="53" priority="89" operator="equal">
      <formula>"M2"</formula>
    </cfRule>
    <cfRule type="cellIs" dxfId="52" priority="90" operator="equal">
      <formula>"M1"</formula>
    </cfRule>
  </conditionalFormatting>
  <conditionalFormatting sqref="D29:D31">
    <cfRule type="cellIs" dxfId="51" priority="76" operator="equal">
      <formula>"M5"</formula>
    </cfRule>
    <cfRule type="cellIs" dxfId="50" priority="77" operator="equal">
      <formula>"M4"</formula>
    </cfRule>
    <cfRule type="cellIs" dxfId="49" priority="78" operator="equal">
      <formula>"M3"</formula>
    </cfRule>
    <cfRule type="cellIs" dxfId="48" priority="79" operator="equal">
      <formula>"M2"</formula>
    </cfRule>
    <cfRule type="cellIs" dxfId="47" priority="80" operator="equal">
      <formula>"M1"</formula>
    </cfRule>
    <cfRule type="cellIs" dxfId="46" priority="81" operator="equal">
      <formula>"WW"</formula>
    </cfRule>
    <cfRule type="cellIs" dxfId="45" priority="82" operator="equal">
      <formula>"S1"</formula>
    </cfRule>
  </conditionalFormatting>
  <conditionalFormatting sqref="B29:B31">
    <cfRule type="cellIs" dxfId="44" priority="38" operator="equal">
      <formula>"S2"</formula>
    </cfRule>
    <cfRule type="cellIs" dxfId="43" priority="39" operator="equal">
      <formula>"WW"</formula>
    </cfRule>
    <cfRule type="cellIs" dxfId="42" priority="40" operator="equal">
      <formula>"S1"</formula>
    </cfRule>
    <cfRule type="cellIs" dxfId="41" priority="41" operator="equal">
      <formula>"M5"</formula>
    </cfRule>
    <cfRule type="cellIs" dxfId="40" priority="42" operator="equal">
      <formula>"M4"</formula>
    </cfRule>
    <cfRule type="cellIs" dxfId="39" priority="43" operator="equal">
      <formula>"M3"</formula>
    </cfRule>
    <cfRule type="cellIs" dxfId="38" priority="44" operator="equal">
      <formula>"M2"</formula>
    </cfRule>
    <cfRule type="cellIs" dxfId="37" priority="45" operator="equal">
      <formula>"M1"</formula>
    </cfRule>
  </conditionalFormatting>
  <conditionalFormatting sqref="B29:B31">
    <cfRule type="cellIs" dxfId="36" priority="31" operator="equal">
      <formula>"M5"</formula>
    </cfRule>
    <cfRule type="cellIs" dxfId="35" priority="32" operator="equal">
      <formula>"M4"</formula>
    </cfRule>
    <cfRule type="cellIs" dxfId="34" priority="33" operator="equal">
      <formula>"M3"</formula>
    </cfRule>
    <cfRule type="cellIs" dxfId="33" priority="34" operator="equal">
      <formula>"M2"</formula>
    </cfRule>
    <cfRule type="cellIs" dxfId="32" priority="35" operator="equal">
      <formula>"M1"</formula>
    </cfRule>
    <cfRule type="cellIs" dxfId="31" priority="36" operator="equal">
      <formula>"WW"</formula>
    </cfRule>
    <cfRule type="cellIs" dxfId="30" priority="37" operator="equal">
      <formula>"S1"</formula>
    </cfRule>
  </conditionalFormatting>
  <conditionalFormatting sqref="F29:F31">
    <cfRule type="cellIs" dxfId="29" priority="1" operator="equal">
      <formula>"M5"</formula>
    </cfRule>
    <cfRule type="cellIs" dxfId="28" priority="2" operator="equal">
      <formula>"M4"</formula>
    </cfRule>
    <cfRule type="cellIs" dxfId="27" priority="3" operator="equal">
      <formula>"M3"</formula>
    </cfRule>
    <cfRule type="cellIs" dxfId="26" priority="4" operator="equal">
      <formula>"M2"</formula>
    </cfRule>
    <cfRule type="cellIs" dxfId="25" priority="5" operator="equal">
      <formula>"M1"</formula>
    </cfRule>
    <cfRule type="cellIs" dxfId="24" priority="6" operator="equal">
      <formula>"WW"</formula>
    </cfRule>
    <cfRule type="cellIs" dxfId="23" priority="7" operator="equal">
      <formula>"S1"</formula>
    </cfRule>
  </conditionalFormatting>
  <conditionalFormatting sqref="C29:C31">
    <cfRule type="cellIs" dxfId="22" priority="23" operator="equal">
      <formula>"S2"</formula>
    </cfRule>
    <cfRule type="cellIs" dxfId="21" priority="24" operator="equal">
      <formula>"WW"</formula>
    </cfRule>
    <cfRule type="cellIs" dxfId="20" priority="25" operator="equal">
      <formula>"S1"</formula>
    </cfRule>
    <cfRule type="cellIs" dxfId="19" priority="26" operator="equal">
      <formula>"M5"</formula>
    </cfRule>
    <cfRule type="cellIs" dxfId="18" priority="27" operator="equal">
      <formula>"M4"</formula>
    </cfRule>
    <cfRule type="cellIs" dxfId="17" priority="28" operator="equal">
      <formula>"M3"</formula>
    </cfRule>
    <cfRule type="cellIs" dxfId="16" priority="29" operator="equal">
      <formula>"M2"</formula>
    </cfRule>
    <cfRule type="cellIs" dxfId="15" priority="30" operator="equal">
      <formula>"M1"</formula>
    </cfRule>
  </conditionalFormatting>
  <conditionalFormatting sqref="C29:C31">
    <cfRule type="cellIs" dxfId="14" priority="16" operator="equal">
      <formula>"M5"</formula>
    </cfRule>
    <cfRule type="cellIs" dxfId="13" priority="17" operator="equal">
      <formula>"M4"</formula>
    </cfRule>
    <cfRule type="cellIs" dxfId="12" priority="18" operator="equal">
      <formula>"M3"</formula>
    </cfRule>
    <cfRule type="cellIs" dxfId="11" priority="19" operator="equal">
      <formula>"M2"</formula>
    </cfRule>
    <cfRule type="cellIs" dxfId="10" priority="20" operator="equal">
      <formula>"M1"</formula>
    </cfRule>
    <cfRule type="cellIs" dxfId="9" priority="21" operator="equal">
      <formula>"WW"</formula>
    </cfRule>
    <cfRule type="cellIs" dxfId="8" priority="22" operator="equal">
      <formula>"S1"</formula>
    </cfRule>
  </conditionalFormatting>
  <conditionalFormatting sqref="F29:F31">
    <cfRule type="cellIs" dxfId="7" priority="8" operator="equal">
      <formula>"S2"</formula>
    </cfRule>
    <cfRule type="cellIs" dxfId="6" priority="9" operator="equal">
      <formula>"WW"</formula>
    </cfRule>
    <cfRule type="cellIs" dxfId="5" priority="10" operator="equal">
      <formula>"S1"</formula>
    </cfRule>
    <cfRule type="cellIs" dxfId="4" priority="11" operator="equal">
      <formula>"M5"</formula>
    </cfRule>
    <cfRule type="cellIs" dxfId="3" priority="12" operator="equal">
      <formula>"M4"</formula>
    </cfRule>
    <cfRule type="cellIs" dxfId="2" priority="13" operator="equal">
      <formula>"M3"</formula>
    </cfRule>
    <cfRule type="cellIs" dxfId="1" priority="14" operator="equal">
      <formula>"M2"</formula>
    </cfRule>
    <cfRule type="cellIs" dxfId="0" priority="15" operator="equal">
      <formula>"M1"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0722-0A70-E848-9872-191C1C6A4EE8}">
  <dimension ref="A1:I32"/>
  <sheetViews>
    <sheetView workbookViewId="0">
      <selection activeCell="F21" sqref="F21"/>
    </sheetView>
  </sheetViews>
  <sheetFormatPr baseColWidth="10" defaultRowHeight="15"/>
  <cols>
    <col min="1" max="1" width="29.83203125" bestFit="1" customWidth="1"/>
  </cols>
  <sheetData>
    <row r="1" spans="1:9" ht="22">
      <c r="A1" s="367" t="s">
        <v>345</v>
      </c>
      <c r="B1" s="367" t="s">
        <v>347</v>
      </c>
      <c r="C1" s="367" t="s">
        <v>348</v>
      </c>
      <c r="D1" s="367" t="s">
        <v>349</v>
      </c>
    </row>
    <row r="2" spans="1:9" ht="22">
      <c r="A2" s="367" t="s">
        <v>346</v>
      </c>
      <c r="B2" s="367">
        <v>0</v>
      </c>
      <c r="C2" s="367">
        <v>1</v>
      </c>
      <c r="D2" s="367">
        <v>0</v>
      </c>
    </row>
    <row r="3" spans="1:9">
      <c r="A3" s="322"/>
      <c r="B3" s="322"/>
      <c r="C3" s="322"/>
      <c r="D3" s="322"/>
    </row>
    <row r="5" spans="1:9" ht="22">
      <c r="A5" s="367" t="s">
        <v>350</v>
      </c>
      <c r="B5" s="367" t="s">
        <v>347</v>
      </c>
      <c r="C5" s="367" t="s">
        <v>348</v>
      </c>
      <c r="D5" s="367" t="s">
        <v>349</v>
      </c>
    </row>
    <row r="6" spans="1:9" ht="22">
      <c r="A6" s="367" t="s">
        <v>346</v>
      </c>
      <c r="B6" s="367">
        <v>1</v>
      </c>
      <c r="C6" s="367">
        <v>0</v>
      </c>
      <c r="D6" s="367">
        <v>0</v>
      </c>
    </row>
    <row r="7" spans="1:9">
      <c r="A7" s="372"/>
      <c r="B7" s="372"/>
      <c r="C7" s="372"/>
      <c r="D7" s="372"/>
    </row>
    <row r="10" spans="1:9">
      <c r="A10" s="322" t="s">
        <v>354</v>
      </c>
    </row>
    <row r="11" spans="1:9">
      <c r="A11" s="192" t="s">
        <v>296</v>
      </c>
      <c r="B11" s="192">
        <v>1</v>
      </c>
      <c r="C11" s="192">
        <v>2</v>
      </c>
      <c r="D11" s="192">
        <v>3</v>
      </c>
      <c r="E11" s="192">
        <v>4</v>
      </c>
      <c r="F11" s="192">
        <v>5</v>
      </c>
      <c r="G11" s="192">
        <v>6</v>
      </c>
      <c r="H11" s="192">
        <v>7</v>
      </c>
      <c r="I11" s="192">
        <v>8</v>
      </c>
    </row>
    <row r="12" spans="1:9">
      <c r="A12" s="192" t="s">
        <v>352</v>
      </c>
      <c r="B12" s="192">
        <f>OverView!$B$17*權重表!B11</f>
        <v>50</v>
      </c>
      <c r="C12" s="192">
        <f>OverView!$B$17*權重表!C11</f>
        <v>100</v>
      </c>
      <c r="D12" s="192">
        <f>OverView!$B$17*權重表!D11</f>
        <v>150</v>
      </c>
      <c r="E12" s="192">
        <f>OverView!$B$17*權重表!E11</f>
        <v>200</v>
      </c>
      <c r="F12" s="192">
        <f>OverView!$B$17*權重表!F11</f>
        <v>250</v>
      </c>
      <c r="G12" s="192">
        <f>OverView!$B$17*權重表!G11</f>
        <v>300</v>
      </c>
      <c r="H12" s="192">
        <f>OverView!$B$17*權重表!H11</f>
        <v>350</v>
      </c>
      <c r="I12" s="192">
        <f>OverView!$B$17*權重表!I11</f>
        <v>400</v>
      </c>
    </row>
    <row r="13" spans="1:9">
      <c r="A13" s="192" t="s">
        <v>346</v>
      </c>
      <c r="B13" s="192">
        <v>1</v>
      </c>
      <c r="C13" s="192">
        <v>1</v>
      </c>
      <c r="D13" s="192">
        <v>1</v>
      </c>
      <c r="E13" s="192">
        <v>1</v>
      </c>
      <c r="F13" s="192">
        <v>1</v>
      </c>
      <c r="G13" s="192">
        <v>1</v>
      </c>
      <c r="H13" s="192">
        <v>1</v>
      </c>
      <c r="I13" s="192">
        <v>1</v>
      </c>
    </row>
    <row r="14" spans="1:9">
      <c r="A14" s="192"/>
      <c r="B14" s="192"/>
      <c r="C14" s="192"/>
      <c r="D14" s="192"/>
      <c r="E14" s="192"/>
      <c r="F14" s="192"/>
    </row>
    <row r="17" spans="1:9">
      <c r="A17" s="322" t="s">
        <v>357</v>
      </c>
      <c r="B17" s="224"/>
      <c r="C17" s="224"/>
      <c r="D17" s="224"/>
      <c r="E17" s="224"/>
      <c r="F17" s="224"/>
    </row>
    <row r="18" spans="1:9">
      <c r="A18" s="192" t="s">
        <v>296</v>
      </c>
      <c r="B18" s="192">
        <v>1</v>
      </c>
      <c r="C18" s="192">
        <v>2</v>
      </c>
      <c r="D18" s="192">
        <v>3</v>
      </c>
      <c r="E18" s="192">
        <v>4</v>
      </c>
      <c r="F18" s="192">
        <v>5</v>
      </c>
      <c r="G18" s="192">
        <v>6</v>
      </c>
      <c r="H18" s="192">
        <v>7</v>
      </c>
      <c r="I18" s="192">
        <v>8</v>
      </c>
    </row>
    <row r="19" spans="1:9">
      <c r="A19" s="192" t="s">
        <v>352</v>
      </c>
      <c r="B19" s="192">
        <f>OverView!$B$17*權重表!B18</f>
        <v>50</v>
      </c>
      <c r="C19" s="192">
        <f>OverView!$B$17*權重表!C18</f>
        <v>100</v>
      </c>
      <c r="D19" s="192">
        <f>OverView!$B$17*權重表!D18</f>
        <v>150</v>
      </c>
      <c r="E19" s="192">
        <f>OverView!$B$17*權重表!E18</f>
        <v>200</v>
      </c>
      <c r="F19" s="192">
        <f>OverView!$B$17*權重表!F18</f>
        <v>250</v>
      </c>
      <c r="G19" s="192">
        <f>OverView!$B$17*權重表!G18</f>
        <v>300</v>
      </c>
      <c r="H19" s="192">
        <f>OverView!$B$17*權重表!H18</f>
        <v>350</v>
      </c>
      <c r="I19" s="192">
        <f>OverView!$B$17*權重表!I18</f>
        <v>400</v>
      </c>
    </row>
    <row r="20" spans="1:9">
      <c r="A20" s="192" t="s">
        <v>346</v>
      </c>
      <c r="B20" s="192">
        <v>1</v>
      </c>
      <c r="C20" s="192">
        <v>1</v>
      </c>
      <c r="D20" s="192">
        <v>1</v>
      </c>
      <c r="E20" s="192">
        <v>1</v>
      </c>
      <c r="F20" s="192">
        <v>1</v>
      </c>
      <c r="G20" s="192">
        <v>1</v>
      </c>
      <c r="H20" s="192">
        <v>1</v>
      </c>
      <c r="I20" s="192">
        <v>1</v>
      </c>
    </row>
    <row r="21" spans="1:9">
      <c r="A21" s="192"/>
      <c r="B21" s="192"/>
      <c r="C21" s="192"/>
      <c r="D21" s="192"/>
      <c r="E21" s="192"/>
      <c r="F21" s="192"/>
    </row>
    <row r="23" spans="1:9">
      <c r="A23" s="375" t="s">
        <v>367</v>
      </c>
      <c r="B23" s="376"/>
      <c r="C23" s="376"/>
      <c r="D23" s="376"/>
      <c r="E23" s="376"/>
      <c r="F23" s="376"/>
    </row>
    <row r="24" spans="1:9">
      <c r="A24" s="377" t="s">
        <v>351</v>
      </c>
      <c r="B24" s="378">
        <v>2</v>
      </c>
      <c r="C24" s="378">
        <v>3</v>
      </c>
      <c r="D24" s="378">
        <v>4</v>
      </c>
      <c r="E24" s="378">
        <v>5</v>
      </c>
      <c r="F24" s="378">
        <v>10</v>
      </c>
      <c r="G24" s="378">
        <v>-1</v>
      </c>
    </row>
    <row r="25" spans="1:9">
      <c r="A25" s="379" t="s">
        <v>353</v>
      </c>
      <c r="B25" s="380">
        <v>10</v>
      </c>
      <c r="C25" s="380">
        <v>0</v>
      </c>
      <c r="D25" s="380">
        <v>0</v>
      </c>
      <c r="E25" s="380">
        <v>0</v>
      </c>
      <c r="F25" s="380">
        <v>0</v>
      </c>
      <c r="G25" s="380">
        <v>1</v>
      </c>
    </row>
    <row r="26" spans="1:9">
      <c r="A26" s="379"/>
      <c r="B26" s="380"/>
      <c r="C26" s="380"/>
      <c r="D26" s="380"/>
      <c r="E26" s="380"/>
      <c r="F26" s="380"/>
      <c r="G26" s="380"/>
    </row>
    <row r="29" spans="1:9">
      <c r="A29" s="375" t="s">
        <v>368</v>
      </c>
      <c r="B29" s="376"/>
      <c r="C29" s="376"/>
      <c r="D29" s="376"/>
      <c r="E29" s="376"/>
      <c r="F29" s="376"/>
      <c r="G29" s="224"/>
    </row>
    <row r="30" spans="1:9">
      <c r="A30" s="377" t="s">
        <v>351</v>
      </c>
      <c r="B30" s="378">
        <v>2</v>
      </c>
      <c r="C30" s="378">
        <v>3</v>
      </c>
      <c r="D30" s="378">
        <v>4</v>
      </c>
      <c r="E30" s="378">
        <v>5</v>
      </c>
      <c r="F30" s="378">
        <v>10</v>
      </c>
      <c r="G30" s="378">
        <v>-1</v>
      </c>
    </row>
    <row r="31" spans="1:9">
      <c r="A31" s="379" t="s">
        <v>353</v>
      </c>
      <c r="B31" s="380">
        <v>10</v>
      </c>
      <c r="C31" s="380">
        <v>2</v>
      </c>
      <c r="D31" s="380">
        <v>1</v>
      </c>
      <c r="E31" s="380">
        <v>1</v>
      </c>
      <c r="F31" s="380">
        <v>1</v>
      </c>
      <c r="G31" s="380">
        <v>0</v>
      </c>
    </row>
    <row r="32" spans="1:9">
      <c r="A32" s="379"/>
      <c r="B32" s="380"/>
      <c r="C32" s="380"/>
      <c r="D32" s="380"/>
      <c r="E32" s="380"/>
      <c r="F32" s="380"/>
      <c r="G32" s="38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AL113"/>
  <sheetViews>
    <sheetView tabSelected="1" topLeftCell="C1" zoomScaleNormal="80" workbookViewId="0">
      <selection activeCell="V24" sqref="V24"/>
    </sheetView>
  </sheetViews>
  <sheetFormatPr baseColWidth="10" defaultColWidth="8.83203125" defaultRowHeight="15"/>
  <cols>
    <col min="1" max="1" width="8.83203125" style="224"/>
    <col min="3" max="3" width="44" customWidth="1"/>
    <col min="4" max="4" width="10.1640625" bestFit="1" customWidth="1"/>
    <col min="5" max="7" width="5.5" bestFit="1" customWidth="1"/>
    <col min="8" max="8" width="7.83203125" customWidth="1"/>
    <col min="9" max="9" width="10.5" bestFit="1" customWidth="1"/>
    <col min="10" max="10" width="10.5" style="224" customWidth="1"/>
    <col min="12" max="12" width="7.5" style="1" bestFit="1" customWidth="1"/>
    <col min="13" max="13" width="6.1640625" style="1" customWidth="1"/>
    <col min="14" max="14" width="6.33203125" style="1" customWidth="1"/>
    <col min="15" max="15" width="5.83203125" style="1" customWidth="1"/>
    <col min="16" max="16" width="6.6640625" style="1" customWidth="1"/>
    <col min="17" max="17" width="6.1640625" style="1" customWidth="1"/>
    <col min="19" max="19" width="9.5" bestFit="1" customWidth="1"/>
    <col min="20" max="20" width="6" bestFit="1" customWidth="1"/>
    <col min="21" max="21" width="4" bestFit="1" customWidth="1"/>
    <col min="22" max="22" width="5.33203125" customWidth="1"/>
    <col min="23" max="23" width="4" bestFit="1" customWidth="1"/>
    <col min="24" max="24" width="4.33203125" bestFit="1" customWidth="1"/>
    <col min="26" max="26" width="10.83203125" style="1" bestFit="1" customWidth="1"/>
    <col min="27" max="31" width="18.6640625" style="1" bestFit="1" customWidth="1"/>
  </cols>
  <sheetData>
    <row r="1" spans="1:38" ht="16.5" customHeight="1" thickBot="1">
      <c r="B1" s="10" t="s">
        <v>12</v>
      </c>
      <c r="L1" s="1" t="s">
        <v>7</v>
      </c>
      <c r="M1" s="264" t="s">
        <v>182</v>
      </c>
      <c r="N1" s="264"/>
      <c r="O1" s="264"/>
      <c r="P1" s="264"/>
      <c r="Q1" s="264"/>
      <c r="S1" t="s">
        <v>14</v>
      </c>
      <c r="Z1" s="1" t="s">
        <v>16</v>
      </c>
    </row>
    <row r="2" spans="1:38" ht="16.5" customHeight="1">
      <c r="A2" s="224" t="str">
        <f>I2</f>
        <v>ID</v>
      </c>
      <c r="B2" s="11" t="s">
        <v>7</v>
      </c>
      <c r="C2" s="11" t="s">
        <v>13</v>
      </c>
      <c r="D2" s="11" t="s">
        <v>5</v>
      </c>
      <c r="E2" s="11" t="s">
        <v>6</v>
      </c>
      <c r="F2" s="11" t="s">
        <v>9</v>
      </c>
      <c r="G2" s="11" t="s">
        <v>10</v>
      </c>
      <c r="H2" s="11" t="s">
        <v>11</v>
      </c>
      <c r="I2" s="11" t="s">
        <v>14</v>
      </c>
      <c r="J2" s="261"/>
      <c r="L2" s="191"/>
      <c r="M2" s="314" t="s">
        <v>145</v>
      </c>
      <c r="N2" s="314" t="s">
        <v>21</v>
      </c>
      <c r="O2" s="314" t="s">
        <v>22</v>
      </c>
      <c r="P2" s="314" t="s">
        <v>23</v>
      </c>
      <c r="Q2" s="314" t="s">
        <v>24</v>
      </c>
      <c r="S2" s="3" t="s">
        <v>8</v>
      </c>
      <c r="T2" s="3" t="s">
        <v>0</v>
      </c>
      <c r="U2" s="3" t="s">
        <v>6</v>
      </c>
      <c r="V2" s="3" t="s">
        <v>9</v>
      </c>
      <c r="W2" s="3" t="s">
        <v>10</v>
      </c>
      <c r="X2" s="3" t="s">
        <v>11</v>
      </c>
      <c r="Z2" s="2" t="s">
        <v>8</v>
      </c>
      <c r="AA2" s="2" t="s">
        <v>0</v>
      </c>
      <c r="AB2" s="2" t="s">
        <v>4</v>
      </c>
      <c r="AC2" s="2" t="s">
        <v>1</v>
      </c>
      <c r="AD2" s="2" t="s">
        <v>2</v>
      </c>
      <c r="AE2" s="2" t="s">
        <v>3</v>
      </c>
      <c r="AG2" s="37"/>
    </row>
    <row r="3" spans="1:38" ht="18">
      <c r="A3" s="224">
        <f t="shared" ref="A3:A15" si="0">I3</f>
        <v>1</v>
      </c>
      <c r="B3" s="11" t="s">
        <v>149</v>
      </c>
      <c r="C3" s="317" t="s">
        <v>319</v>
      </c>
      <c r="D3" s="4">
        <f>COUNTIF(T$3:T$100,$I3)</f>
        <v>5</v>
      </c>
      <c r="E3" s="4">
        <f t="shared" ref="E3:H3" si="1">COUNTIF(U$3:U$100,$I3)</f>
        <v>10</v>
      </c>
      <c r="F3" s="4">
        <f t="shared" si="1"/>
        <v>6</v>
      </c>
      <c r="G3" s="4">
        <f t="shared" si="1"/>
        <v>6</v>
      </c>
      <c r="H3" s="4">
        <f t="shared" si="1"/>
        <v>2</v>
      </c>
      <c r="I3" s="192">
        <v>1</v>
      </c>
      <c r="J3" s="261">
        <f>'243way_PayCombo'!L45</f>
        <v>0.53509716911554706</v>
      </c>
      <c r="K3" s="1"/>
      <c r="L3" s="191">
        <v>0</v>
      </c>
      <c r="M3" s="315" t="str">
        <f t="shared" ref="M3:M34" si="2">IF(T3="","",VLOOKUP(T3,$A$3:$B$15,2,FALSE))</f>
        <v>M2</v>
      </c>
      <c r="N3" s="315" t="str">
        <f t="shared" ref="N3:N34" si="3">IF(U3="","",VLOOKUP(U3,$A$3:$B$15,2,FALSE))</f>
        <v>M2</v>
      </c>
      <c r="O3" s="315" t="str">
        <f t="shared" ref="O3:O34" si="4">IF(V3="","",VLOOKUP(V3,$A$3:$B$15,2,FALSE))</f>
        <v>M4</v>
      </c>
      <c r="P3" s="315" t="str">
        <f t="shared" ref="P3:P34" si="5">IF(W3="","",VLOOKUP(W3,$A$3:$B$15,2,FALSE))</f>
        <v>M1</v>
      </c>
      <c r="Q3" s="315" t="str">
        <f t="shared" ref="Q3:Q34" si="6">IF(X3="","",VLOOKUP(X3,$A$3:$B$15,2,FALSE))</f>
        <v>Q</v>
      </c>
      <c r="R3" s="313"/>
      <c r="S3" s="108"/>
      <c r="T3" s="224">
        <v>2</v>
      </c>
      <c r="U3" s="224">
        <v>2</v>
      </c>
      <c r="V3" s="224">
        <v>4</v>
      </c>
      <c r="W3" s="224">
        <v>1</v>
      </c>
      <c r="X3" s="224">
        <v>8</v>
      </c>
      <c r="Y3" s="1"/>
      <c r="Z3" s="2"/>
      <c r="AA3" s="249" t="str">
        <f t="shared" ref="AA3:AA34" si="7">IF(T3="","",VLOOKUP(T3,$A$3:$C$15,3,FALSE))</f>
        <v>小九</v>
      </c>
      <c r="AB3" s="249" t="str">
        <f t="shared" ref="AB3:AB34" si="8">IF(U3="","",VLOOKUP(U3,$A$3:$C$15,3,FALSE))</f>
        <v>小九</v>
      </c>
      <c r="AC3" s="249" t="str">
        <f t="shared" ref="AC3:AC34" si="9">IF(V3="","",VLOOKUP(V3,$A$3:$C$15,3,FALSE))</f>
        <v>九尾狐</v>
      </c>
      <c r="AD3" s="249" t="str">
        <f t="shared" ref="AD3:AD34" si="10">IF(W3="","",VLOOKUP(W3,$A$3:$C$15,3,FALSE))</f>
        <v>四不像大頭</v>
      </c>
      <c r="AE3" s="249" t="str">
        <f t="shared" ref="AE3:AE34" si="11">IF(X3="","",VLOOKUP(X3,$A$3:$C$15,3,FALSE))</f>
        <v>Ｑ</v>
      </c>
    </row>
    <row r="4" spans="1:38" ht="18">
      <c r="A4" s="224">
        <f t="shared" si="0"/>
        <v>2</v>
      </c>
      <c r="B4" s="11" t="s">
        <v>150</v>
      </c>
      <c r="C4" s="317" t="s">
        <v>320</v>
      </c>
      <c r="D4" s="4">
        <f t="shared" ref="D4:D7" si="12">COUNTIF(T$3:T$100,$I4)</f>
        <v>5</v>
      </c>
      <c r="E4" s="4">
        <f t="shared" ref="E4:E7" si="13">COUNTIF(U$3:U$100,$I4)</f>
        <v>5</v>
      </c>
      <c r="F4" s="4">
        <f t="shared" ref="F4:F7" si="14">COUNTIF(V$3:V$100,$I4)</f>
        <v>5</v>
      </c>
      <c r="G4" s="4">
        <f t="shared" ref="G4:G7" si="15">COUNTIF(W$3:W$100,$I4)</f>
        <v>8</v>
      </c>
      <c r="H4" s="4">
        <f t="shared" ref="H4:H7" si="16">COUNTIF(X$3:X$100,$I4)</f>
        <v>2</v>
      </c>
      <c r="I4" s="192">
        <v>2</v>
      </c>
      <c r="J4" s="261">
        <f>'243way_PayCombo'!O61</f>
        <v>1.2302389968382394E-2</v>
      </c>
      <c r="L4" s="191">
        <v>1</v>
      </c>
      <c r="M4" s="315" t="str">
        <f t="shared" si="2"/>
        <v>M5</v>
      </c>
      <c r="N4" s="315" t="str">
        <f t="shared" si="3"/>
        <v>K</v>
      </c>
      <c r="O4" s="315" t="str">
        <f t="shared" si="4"/>
        <v>M2</v>
      </c>
      <c r="P4" s="315" t="str">
        <f t="shared" si="5"/>
        <v>M2</v>
      </c>
      <c r="Q4" s="315" t="str">
        <f t="shared" si="6"/>
        <v>TE</v>
      </c>
      <c r="R4" s="313"/>
      <c r="S4" s="108"/>
      <c r="T4" s="224">
        <v>5</v>
      </c>
      <c r="U4" s="224">
        <v>7</v>
      </c>
      <c r="V4" s="224">
        <v>2</v>
      </c>
      <c r="W4" s="224">
        <v>2</v>
      </c>
      <c r="X4" s="224">
        <v>10</v>
      </c>
      <c r="Y4" s="1"/>
      <c r="Z4" s="2"/>
      <c r="AA4" s="249" t="str">
        <f t="shared" si="7"/>
        <v>姜子牙</v>
      </c>
      <c r="AB4" s="249" t="str">
        <f t="shared" si="8"/>
        <v>Ｋ</v>
      </c>
      <c r="AC4" s="249" t="str">
        <f t="shared" si="9"/>
        <v>小九</v>
      </c>
      <c r="AD4" s="249" t="str">
        <f t="shared" si="10"/>
        <v>小九</v>
      </c>
      <c r="AE4" s="249">
        <f t="shared" si="11"/>
        <v>10</v>
      </c>
    </row>
    <row r="5" spans="1:38" ht="18">
      <c r="A5" s="224">
        <f t="shared" si="0"/>
        <v>3</v>
      </c>
      <c r="B5" s="11" t="s">
        <v>151</v>
      </c>
      <c r="C5" s="355" t="s">
        <v>321</v>
      </c>
      <c r="D5" s="4">
        <f t="shared" si="12"/>
        <v>3</v>
      </c>
      <c r="E5" s="4">
        <f t="shared" si="13"/>
        <v>3</v>
      </c>
      <c r="F5" s="4">
        <f t="shared" si="14"/>
        <v>3</v>
      </c>
      <c r="G5" s="4">
        <f t="shared" si="15"/>
        <v>1</v>
      </c>
      <c r="H5" s="4">
        <f t="shared" si="16"/>
        <v>8</v>
      </c>
      <c r="I5" s="192">
        <v>3</v>
      </c>
      <c r="J5" s="261"/>
      <c r="L5" s="191">
        <v>2</v>
      </c>
      <c r="M5" s="315" t="str">
        <f t="shared" si="2"/>
        <v>M5</v>
      </c>
      <c r="N5" s="315" t="str">
        <f t="shared" si="3"/>
        <v>J</v>
      </c>
      <c r="O5" s="315" t="str">
        <f t="shared" si="4"/>
        <v>M2</v>
      </c>
      <c r="P5" s="315" t="str">
        <f t="shared" si="5"/>
        <v>Q</v>
      </c>
      <c r="Q5" s="315" t="str">
        <f t="shared" si="6"/>
        <v>TE</v>
      </c>
      <c r="R5" s="313"/>
      <c r="S5" s="108"/>
      <c r="T5" s="224">
        <v>5</v>
      </c>
      <c r="U5" s="224">
        <v>9</v>
      </c>
      <c r="V5" s="224">
        <v>2</v>
      </c>
      <c r="W5" s="224">
        <v>8</v>
      </c>
      <c r="X5" s="224">
        <v>10</v>
      </c>
      <c r="Y5" s="1"/>
      <c r="Z5" s="191"/>
      <c r="AA5" s="249" t="str">
        <f t="shared" si="7"/>
        <v>姜子牙</v>
      </c>
      <c r="AB5" s="249" t="str">
        <f t="shared" si="8"/>
        <v>Ｊ</v>
      </c>
      <c r="AC5" s="249" t="str">
        <f t="shared" si="9"/>
        <v>小九</v>
      </c>
      <c r="AD5" s="249" t="str">
        <f t="shared" si="10"/>
        <v>Ｑ</v>
      </c>
      <c r="AE5" s="249">
        <f t="shared" si="11"/>
        <v>10</v>
      </c>
    </row>
    <row r="6" spans="1:38" ht="16.5" customHeight="1">
      <c r="A6" s="224">
        <f t="shared" si="0"/>
        <v>4</v>
      </c>
      <c r="B6" s="11" t="s">
        <v>152</v>
      </c>
      <c r="C6" s="355" t="s">
        <v>322</v>
      </c>
      <c r="D6" s="4">
        <f t="shared" si="12"/>
        <v>4</v>
      </c>
      <c r="E6" s="4">
        <f t="shared" si="13"/>
        <v>8</v>
      </c>
      <c r="F6" s="4">
        <f t="shared" si="14"/>
        <v>4</v>
      </c>
      <c r="G6" s="4">
        <f t="shared" si="15"/>
        <v>2</v>
      </c>
      <c r="H6" s="4">
        <f t="shared" si="16"/>
        <v>2</v>
      </c>
      <c r="I6" s="192">
        <v>4</v>
      </c>
      <c r="J6" s="261"/>
      <c r="L6" s="191">
        <v>3</v>
      </c>
      <c r="M6" s="315" t="str">
        <f t="shared" si="2"/>
        <v>WW</v>
      </c>
      <c r="N6" s="315" t="str">
        <f t="shared" si="3"/>
        <v>M5</v>
      </c>
      <c r="O6" s="315" t="str">
        <f t="shared" si="4"/>
        <v>TE</v>
      </c>
      <c r="P6" s="315" t="str">
        <f t="shared" si="5"/>
        <v>K</v>
      </c>
      <c r="Q6" s="315" t="str">
        <f t="shared" si="6"/>
        <v>Q</v>
      </c>
      <c r="R6" s="313"/>
      <c r="S6" s="108"/>
      <c r="T6" s="224">
        <v>13</v>
      </c>
      <c r="U6" s="224">
        <v>5</v>
      </c>
      <c r="V6" s="224">
        <v>10</v>
      </c>
      <c r="W6" s="224">
        <v>7</v>
      </c>
      <c r="X6" s="224">
        <v>8</v>
      </c>
      <c r="Y6" s="1"/>
      <c r="Z6" s="191"/>
      <c r="AA6" s="249" t="str">
        <f t="shared" si="7"/>
        <v>手杖</v>
      </c>
      <c r="AB6" s="249" t="str">
        <f t="shared" si="8"/>
        <v>姜子牙</v>
      </c>
      <c r="AC6" s="249">
        <f t="shared" si="9"/>
        <v>10</v>
      </c>
      <c r="AD6" s="249" t="str">
        <f t="shared" si="10"/>
        <v>Ｋ</v>
      </c>
      <c r="AE6" s="249" t="str">
        <f t="shared" si="11"/>
        <v>Ｑ</v>
      </c>
    </row>
    <row r="7" spans="1:38" ht="18">
      <c r="A7" s="224">
        <f t="shared" si="0"/>
        <v>5</v>
      </c>
      <c r="B7" s="192" t="s">
        <v>147</v>
      </c>
      <c r="C7" s="355" t="s">
        <v>323</v>
      </c>
      <c r="D7" s="4">
        <f t="shared" si="12"/>
        <v>6</v>
      </c>
      <c r="E7" s="4">
        <f t="shared" si="13"/>
        <v>10</v>
      </c>
      <c r="F7" s="4">
        <f t="shared" si="14"/>
        <v>14</v>
      </c>
      <c r="G7" s="4">
        <f t="shared" si="15"/>
        <v>11</v>
      </c>
      <c r="H7" s="4">
        <f t="shared" si="16"/>
        <v>4</v>
      </c>
      <c r="I7" s="192">
        <v>5</v>
      </c>
      <c r="J7" s="261"/>
      <c r="L7" s="191">
        <v>4</v>
      </c>
      <c r="M7" s="315" t="str">
        <f t="shared" si="2"/>
        <v>TE</v>
      </c>
      <c r="N7" s="315" t="str">
        <f t="shared" si="3"/>
        <v>M1</v>
      </c>
      <c r="O7" s="315" t="str">
        <f t="shared" si="4"/>
        <v>M5</v>
      </c>
      <c r="P7" s="315" t="str">
        <f t="shared" si="5"/>
        <v>M2</v>
      </c>
      <c r="Q7" s="315" t="str">
        <f t="shared" si="6"/>
        <v>M1</v>
      </c>
      <c r="R7" s="313"/>
      <c r="S7" s="108"/>
      <c r="T7" s="224">
        <v>10</v>
      </c>
      <c r="U7" s="224">
        <v>1</v>
      </c>
      <c r="V7" s="224">
        <v>5</v>
      </c>
      <c r="W7" s="224">
        <v>2</v>
      </c>
      <c r="X7" s="224">
        <v>1</v>
      </c>
      <c r="Y7" s="1"/>
      <c r="Z7" s="191"/>
      <c r="AA7" s="249">
        <f t="shared" si="7"/>
        <v>10</v>
      </c>
      <c r="AB7" s="249" t="str">
        <f t="shared" si="8"/>
        <v>四不像大頭</v>
      </c>
      <c r="AC7" s="249" t="str">
        <f t="shared" si="9"/>
        <v>姜子牙</v>
      </c>
      <c r="AD7" s="249" t="str">
        <f t="shared" si="10"/>
        <v>小九</v>
      </c>
      <c r="AE7" s="249" t="str">
        <f t="shared" si="11"/>
        <v>四不像大頭</v>
      </c>
    </row>
    <row r="8" spans="1:38" ht="18">
      <c r="A8" s="224">
        <f t="shared" si="0"/>
        <v>6</v>
      </c>
      <c r="B8" s="279" t="s">
        <v>69</v>
      </c>
      <c r="C8" s="317" t="s">
        <v>262</v>
      </c>
      <c r="D8" s="4">
        <f t="shared" ref="D8:H15" si="17">COUNTIF(T$3:T$100,$I8)</f>
        <v>3</v>
      </c>
      <c r="E8" s="4">
        <f t="shared" si="17"/>
        <v>3</v>
      </c>
      <c r="F8" s="4">
        <f t="shared" si="17"/>
        <v>2</v>
      </c>
      <c r="G8" s="4">
        <f t="shared" si="17"/>
        <v>4</v>
      </c>
      <c r="H8" s="4">
        <f t="shared" si="17"/>
        <v>2</v>
      </c>
      <c r="I8" s="192">
        <v>6</v>
      </c>
      <c r="J8" s="261"/>
      <c r="L8" s="191">
        <v>5</v>
      </c>
      <c r="M8" s="315" t="str">
        <f t="shared" si="2"/>
        <v>TE</v>
      </c>
      <c r="N8" s="315" t="str">
        <f t="shared" si="3"/>
        <v>S1</v>
      </c>
      <c r="O8" s="315" t="str">
        <f t="shared" si="4"/>
        <v>M5</v>
      </c>
      <c r="P8" s="315" t="str">
        <f t="shared" si="5"/>
        <v>M1</v>
      </c>
      <c r="Q8" s="315" t="str">
        <f t="shared" si="6"/>
        <v>M3</v>
      </c>
      <c r="R8" s="313"/>
      <c r="S8" s="108"/>
      <c r="T8" s="224">
        <v>10</v>
      </c>
      <c r="U8" s="224">
        <v>12</v>
      </c>
      <c r="V8" s="224">
        <v>5</v>
      </c>
      <c r="W8" s="224">
        <v>1</v>
      </c>
      <c r="X8" s="224">
        <v>3</v>
      </c>
      <c r="Y8" s="1"/>
      <c r="Z8" s="191"/>
      <c r="AA8" s="249">
        <f t="shared" si="7"/>
        <v>10</v>
      </c>
      <c r="AB8" s="249" t="str">
        <f t="shared" si="8"/>
        <v>輪迴門</v>
      </c>
      <c r="AC8" s="249" t="str">
        <f t="shared" si="9"/>
        <v>姜子牙</v>
      </c>
      <c r="AD8" s="249" t="str">
        <f t="shared" si="10"/>
        <v>四不像大頭</v>
      </c>
      <c r="AE8" s="249" t="str">
        <f t="shared" si="11"/>
        <v>申公豹</v>
      </c>
    </row>
    <row r="9" spans="1:38" ht="18">
      <c r="A9" s="224">
        <f t="shared" si="0"/>
        <v>7</v>
      </c>
      <c r="B9" s="279" t="s">
        <v>188</v>
      </c>
      <c r="C9" s="317" t="s">
        <v>263</v>
      </c>
      <c r="D9" s="4">
        <f t="shared" si="17"/>
        <v>9</v>
      </c>
      <c r="E9" s="4">
        <f t="shared" si="17"/>
        <v>11</v>
      </c>
      <c r="F9" s="4">
        <f t="shared" si="17"/>
        <v>4</v>
      </c>
      <c r="G9" s="4">
        <f t="shared" si="17"/>
        <v>8</v>
      </c>
      <c r="H9" s="4">
        <f t="shared" si="17"/>
        <v>13</v>
      </c>
      <c r="I9" s="192">
        <v>7</v>
      </c>
      <c r="J9" s="261">
        <f>'243way_PayCombo'!L43</f>
        <v>0.53509716911554706</v>
      </c>
      <c r="L9" s="191">
        <v>6</v>
      </c>
      <c r="M9" s="315" t="str">
        <f t="shared" si="2"/>
        <v>Q</v>
      </c>
      <c r="N9" s="315" t="str">
        <f t="shared" si="3"/>
        <v>M5</v>
      </c>
      <c r="O9" s="315" t="str">
        <f t="shared" si="4"/>
        <v>M1</v>
      </c>
      <c r="P9" s="315" t="str">
        <f t="shared" si="5"/>
        <v>M2</v>
      </c>
      <c r="Q9" s="315" t="str">
        <f t="shared" si="6"/>
        <v>Q</v>
      </c>
      <c r="R9" s="313"/>
      <c r="S9" s="108"/>
      <c r="T9" s="224">
        <v>8</v>
      </c>
      <c r="U9" s="224">
        <v>5</v>
      </c>
      <c r="V9" s="224">
        <v>1</v>
      </c>
      <c r="W9" s="224">
        <v>2</v>
      </c>
      <c r="X9" s="224">
        <v>8</v>
      </c>
      <c r="Y9" s="1"/>
      <c r="Z9" s="191"/>
      <c r="AA9" s="249" t="str">
        <f t="shared" si="7"/>
        <v>Ｑ</v>
      </c>
      <c r="AB9" s="249" t="str">
        <f t="shared" si="8"/>
        <v>姜子牙</v>
      </c>
      <c r="AC9" s="249" t="str">
        <f t="shared" si="9"/>
        <v>四不像大頭</v>
      </c>
      <c r="AD9" s="249" t="str">
        <f t="shared" si="10"/>
        <v>小九</v>
      </c>
      <c r="AE9" s="249" t="str">
        <f t="shared" si="11"/>
        <v>Ｑ</v>
      </c>
    </row>
    <row r="10" spans="1:38" ht="18">
      <c r="A10" s="224">
        <f t="shared" si="0"/>
        <v>8</v>
      </c>
      <c r="B10" s="279" t="s">
        <v>189</v>
      </c>
      <c r="C10" s="317" t="s">
        <v>264</v>
      </c>
      <c r="D10" s="4">
        <f t="shared" si="17"/>
        <v>11</v>
      </c>
      <c r="E10" s="4">
        <f t="shared" si="17"/>
        <v>8</v>
      </c>
      <c r="F10" s="4">
        <f t="shared" si="17"/>
        <v>5</v>
      </c>
      <c r="G10" s="4">
        <f t="shared" si="17"/>
        <v>7</v>
      </c>
      <c r="H10" s="4">
        <f t="shared" si="17"/>
        <v>10</v>
      </c>
      <c r="I10" s="192">
        <v>8</v>
      </c>
      <c r="J10" s="261"/>
      <c r="L10" s="191">
        <v>7</v>
      </c>
      <c r="M10" s="315" t="str">
        <f t="shared" si="2"/>
        <v>Q</v>
      </c>
      <c r="N10" s="315" t="str">
        <f t="shared" si="3"/>
        <v>K</v>
      </c>
      <c r="O10" s="315" t="str">
        <f t="shared" si="4"/>
        <v>TE</v>
      </c>
      <c r="P10" s="315" t="str">
        <f t="shared" si="5"/>
        <v>Q</v>
      </c>
      <c r="Q10" s="315" t="str">
        <f t="shared" si="6"/>
        <v>Q</v>
      </c>
      <c r="R10" s="313"/>
      <c r="S10" s="108"/>
      <c r="T10" s="224">
        <v>8</v>
      </c>
      <c r="U10" s="224">
        <v>7</v>
      </c>
      <c r="V10" s="224">
        <v>10</v>
      </c>
      <c r="W10" s="224">
        <v>8</v>
      </c>
      <c r="X10" s="224">
        <v>8</v>
      </c>
      <c r="Y10" s="1"/>
      <c r="Z10" s="191"/>
      <c r="AA10" s="249" t="str">
        <f t="shared" si="7"/>
        <v>Ｑ</v>
      </c>
      <c r="AB10" s="249" t="str">
        <f t="shared" si="8"/>
        <v>Ｋ</v>
      </c>
      <c r="AC10" s="249">
        <f t="shared" si="9"/>
        <v>10</v>
      </c>
      <c r="AD10" s="249" t="str">
        <f t="shared" si="10"/>
        <v>Ｑ</v>
      </c>
      <c r="AE10" s="249" t="str">
        <f t="shared" si="11"/>
        <v>Ｑ</v>
      </c>
      <c r="AL10" s="132"/>
    </row>
    <row r="11" spans="1:38" ht="18">
      <c r="A11" s="224">
        <f t="shared" si="0"/>
        <v>9</v>
      </c>
      <c r="B11" s="279" t="s">
        <v>190</v>
      </c>
      <c r="C11" s="317" t="s">
        <v>265</v>
      </c>
      <c r="D11" s="4">
        <f t="shared" si="17"/>
        <v>7</v>
      </c>
      <c r="E11" s="4">
        <f t="shared" si="17"/>
        <v>10</v>
      </c>
      <c r="F11" s="4">
        <f t="shared" si="17"/>
        <v>4</v>
      </c>
      <c r="G11" s="4">
        <f t="shared" si="17"/>
        <v>2</v>
      </c>
      <c r="H11" s="4">
        <f t="shared" si="17"/>
        <v>12</v>
      </c>
      <c r="I11" s="192">
        <v>9</v>
      </c>
      <c r="J11" s="261"/>
      <c r="L11" s="191">
        <v>8</v>
      </c>
      <c r="M11" s="315" t="str">
        <f t="shared" si="2"/>
        <v>J</v>
      </c>
      <c r="N11" s="315" t="str">
        <f t="shared" si="3"/>
        <v>WW</v>
      </c>
      <c r="O11" s="315" t="str">
        <f t="shared" si="4"/>
        <v>TE</v>
      </c>
      <c r="P11" s="315" t="str">
        <f t="shared" si="5"/>
        <v>Q</v>
      </c>
      <c r="Q11" s="315" t="str">
        <f t="shared" si="6"/>
        <v>S1</v>
      </c>
      <c r="R11" s="313"/>
      <c r="S11" s="108"/>
      <c r="T11" s="224">
        <v>9</v>
      </c>
      <c r="U11" s="224">
        <v>13</v>
      </c>
      <c r="V11" s="224">
        <v>10</v>
      </c>
      <c r="W11" s="224">
        <v>8</v>
      </c>
      <c r="X11" s="224">
        <v>12</v>
      </c>
      <c r="Y11" s="1"/>
      <c r="Z11" s="191"/>
      <c r="AA11" s="249" t="str">
        <f t="shared" si="7"/>
        <v>Ｊ</v>
      </c>
      <c r="AB11" s="249" t="str">
        <f t="shared" si="8"/>
        <v>手杖</v>
      </c>
      <c r="AC11" s="249">
        <f t="shared" si="9"/>
        <v>10</v>
      </c>
      <c r="AD11" s="249" t="str">
        <f t="shared" si="10"/>
        <v>Ｑ</v>
      </c>
      <c r="AE11" s="249" t="str">
        <f t="shared" si="11"/>
        <v>輪迴門</v>
      </c>
      <c r="AL11" s="132"/>
    </row>
    <row r="12" spans="1:38" ht="18">
      <c r="A12" s="224">
        <f t="shared" si="0"/>
        <v>10</v>
      </c>
      <c r="B12" s="279" t="s">
        <v>186</v>
      </c>
      <c r="C12" s="317">
        <v>10</v>
      </c>
      <c r="D12" s="4">
        <f t="shared" si="17"/>
        <v>5</v>
      </c>
      <c r="E12" s="4">
        <f t="shared" si="17"/>
        <v>6</v>
      </c>
      <c r="F12" s="4">
        <f t="shared" si="17"/>
        <v>7</v>
      </c>
      <c r="G12" s="4">
        <f t="shared" si="17"/>
        <v>2</v>
      </c>
      <c r="H12" s="4">
        <f t="shared" si="17"/>
        <v>8</v>
      </c>
      <c r="I12" s="192">
        <v>10</v>
      </c>
      <c r="J12" s="261"/>
      <c r="L12" s="191">
        <v>9</v>
      </c>
      <c r="M12" s="315" t="str">
        <f t="shared" si="2"/>
        <v>M1</v>
      </c>
      <c r="N12" s="315" t="str">
        <f t="shared" si="3"/>
        <v>TE</v>
      </c>
      <c r="O12" s="315" t="str">
        <f t="shared" si="4"/>
        <v>S1</v>
      </c>
      <c r="P12" s="315" t="str">
        <f t="shared" si="5"/>
        <v>M5</v>
      </c>
      <c r="Q12" s="315" t="str">
        <f t="shared" si="6"/>
        <v>TE</v>
      </c>
      <c r="R12" s="313"/>
      <c r="S12" s="108"/>
      <c r="T12" s="224">
        <v>1</v>
      </c>
      <c r="U12" s="224">
        <v>10</v>
      </c>
      <c r="V12" s="224">
        <v>12</v>
      </c>
      <c r="W12" s="224">
        <v>5</v>
      </c>
      <c r="X12" s="224">
        <v>10</v>
      </c>
      <c r="Y12" s="1"/>
      <c r="Z12" s="191"/>
      <c r="AA12" s="249" t="str">
        <f t="shared" si="7"/>
        <v>四不像大頭</v>
      </c>
      <c r="AB12" s="249">
        <f t="shared" si="8"/>
        <v>10</v>
      </c>
      <c r="AC12" s="249" t="str">
        <f t="shared" si="9"/>
        <v>輪迴門</v>
      </c>
      <c r="AD12" s="249" t="str">
        <f t="shared" si="10"/>
        <v>姜子牙</v>
      </c>
      <c r="AE12" s="249">
        <f t="shared" si="11"/>
        <v>10</v>
      </c>
      <c r="AL12" s="132"/>
    </row>
    <row r="13" spans="1:38" ht="18">
      <c r="A13" s="224">
        <f t="shared" si="0"/>
        <v>11</v>
      </c>
      <c r="B13" s="109" t="s">
        <v>318</v>
      </c>
      <c r="C13" s="317" t="s">
        <v>324</v>
      </c>
      <c r="D13" s="4">
        <f t="shared" si="17"/>
        <v>0</v>
      </c>
      <c r="E13" s="4">
        <f t="shared" si="17"/>
        <v>0</v>
      </c>
      <c r="F13" s="4">
        <f t="shared" si="17"/>
        <v>2</v>
      </c>
      <c r="G13" s="4">
        <f t="shared" si="17"/>
        <v>3</v>
      </c>
      <c r="H13" s="4">
        <f t="shared" si="17"/>
        <v>4</v>
      </c>
      <c r="I13" s="192">
        <v>11</v>
      </c>
      <c r="J13" s="261"/>
      <c r="L13" s="191">
        <v>10</v>
      </c>
      <c r="M13" s="315" t="str">
        <f t="shared" si="2"/>
        <v>M5</v>
      </c>
      <c r="N13" s="315" t="str">
        <f t="shared" si="3"/>
        <v>K</v>
      </c>
      <c r="O13" s="315" t="str">
        <f t="shared" si="4"/>
        <v>M1</v>
      </c>
      <c r="P13" s="315" t="str">
        <f t="shared" si="5"/>
        <v>BN</v>
      </c>
      <c r="Q13" s="315" t="str">
        <f t="shared" si="6"/>
        <v>Q</v>
      </c>
      <c r="R13" s="313"/>
      <c r="S13" s="108"/>
      <c r="T13" s="224">
        <v>5</v>
      </c>
      <c r="U13" s="224">
        <v>7</v>
      </c>
      <c r="V13" s="224">
        <v>1</v>
      </c>
      <c r="W13" s="224">
        <v>11</v>
      </c>
      <c r="X13" s="224">
        <v>8</v>
      </c>
      <c r="Y13" s="1"/>
      <c r="Z13" s="191"/>
      <c r="AA13" s="249" t="str">
        <f t="shared" si="7"/>
        <v>姜子牙</v>
      </c>
      <c r="AB13" s="249" t="str">
        <f t="shared" si="8"/>
        <v>Ｋ</v>
      </c>
      <c r="AC13" s="249" t="str">
        <f t="shared" si="9"/>
        <v>四不像大頭</v>
      </c>
      <c r="AD13" s="249" t="str">
        <f t="shared" si="10"/>
        <v>白髮姜子牙</v>
      </c>
      <c r="AE13" s="249" t="str">
        <f t="shared" si="11"/>
        <v>Ｑ</v>
      </c>
      <c r="AL13" s="132"/>
    </row>
    <row r="14" spans="1:38" ht="18">
      <c r="A14" s="224">
        <f t="shared" si="0"/>
        <v>12</v>
      </c>
      <c r="B14" s="191" t="s">
        <v>144</v>
      </c>
      <c r="C14" s="355" t="s">
        <v>325</v>
      </c>
      <c r="D14" s="4">
        <f t="shared" si="17"/>
        <v>1</v>
      </c>
      <c r="E14" s="4">
        <f t="shared" si="17"/>
        <v>6</v>
      </c>
      <c r="F14" s="4">
        <f t="shared" si="17"/>
        <v>4</v>
      </c>
      <c r="G14" s="4">
        <f t="shared" si="17"/>
        <v>2</v>
      </c>
      <c r="H14" s="4">
        <f t="shared" si="17"/>
        <v>1</v>
      </c>
      <c r="I14" s="192">
        <v>12</v>
      </c>
      <c r="J14" s="261"/>
      <c r="L14" s="191">
        <v>11</v>
      </c>
      <c r="M14" s="315" t="str">
        <f t="shared" si="2"/>
        <v>Q</v>
      </c>
      <c r="N14" s="315" t="str">
        <f t="shared" si="3"/>
        <v>J</v>
      </c>
      <c r="O14" s="315" t="str">
        <f t="shared" si="4"/>
        <v>M5</v>
      </c>
      <c r="P14" s="315" t="str">
        <f t="shared" si="5"/>
        <v>M1</v>
      </c>
      <c r="Q14" s="315" t="str">
        <f t="shared" si="6"/>
        <v>J</v>
      </c>
      <c r="R14" s="313"/>
      <c r="S14" s="108"/>
      <c r="T14" s="224">
        <v>8</v>
      </c>
      <c r="U14" s="224">
        <v>9</v>
      </c>
      <c r="V14" s="224">
        <v>5</v>
      </c>
      <c r="W14" s="224">
        <v>1</v>
      </c>
      <c r="X14" s="224">
        <v>9</v>
      </c>
      <c r="Y14" s="1"/>
      <c r="Z14" s="191"/>
      <c r="AA14" s="249" t="str">
        <f t="shared" si="7"/>
        <v>Ｑ</v>
      </c>
      <c r="AB14" s="249" t="str">
        <f t="shared" si="8"/>
        <v>Ｊ</v>
      </c>
      <c r="AC14" s="249" t="str">
        <f t="shared" si="9"/>
        <v>姜子牙</v>
      </c>
      <c r="AD14" s="249" t="str">
        <f t="shared" si="10"/>
        <v>四不像大頭</v>
      </c>
      <c r="AE14" s="249" t="str">
        <f t="shared" si="11"/>
        <v>Ｊ</v>
      </c>
      <c r="AL14" s="132"/>
    </row>
    <row r="15" spans="1:38" ht="18">
      <c r="A15" s="224">
        <f t="shared" si="0"/>
        <v>13</v>
      </c>
      <c r="B15" s="191" t="s">
        <v>143</v>
      </c>
      <c r="C15" s="355" t="s">
        <v>326</v>
      </c>
      <c r="D15" s="4">
        <f t="shared" si="17"/>
        <v>2</v>
      </c>
      <c r="E15" s="4">
        <f t="shared" si="17"/>
        <v>2</v>
      </c>
      <c r="F15" s="4">
        <f t="shared" si="17"/>
        <v>0</v>
      </c>
      <c r="G15" s="4">
        <f t="shared" si="17"/>
        <v>0</v>
      </c>
      <c r="H15" s="4">
        <f t="shared" si="17"/>
        <v>0</v>
      </c>
      <c r="I15" s="192">
        <v>13</v>
      </c>
      <c r="J15" s="5"/>
      <c r="K15" s="1"/>
      <c r="L15" s="191">
        <v>12</v>
      </c>
      <c r="M15" s="315" t="str">
        <f t="shared" si="2"/>
        <v>M2</v>
      </c>
      <c r="N15" s="315" t="str">
        <f t="shared" si="3"/>
        <v>M1</v>
      </c>
      <c r="O15" s="315" t="str">
        <f t="shared" si="4"/>
        <v>M1</v>
      </c>
      <c r="P15" s="315" t="str">
        <f t="shared" si="5"/>
        <v>M1</v>
      </c>
      <c r="Q15" s="315" t="str">
        <f t="shared" si="6"/>
        <v>TE</v>
      </c>
      <c r="R15" s="313"/>
      <c r="S15" s="108"/>
      <c r="T15" s="224">
        <v>2</v>
      </c>
      <c r="U15" s="224">
        <v>1</v>
      </c>
      <c r="V15" s="224">
        <v>1</v>
      </c>
      <c r="W15" s="224">
        <v>1</v>
      </c>
      <c r="X15" s="224">
        <v>10</v>
      </c>
      <c r="Y15" s="1"/>
      <c r="Z15" s="191"/>
      <c r="AA15" s="249" t="str">
        <f t="shared" si="7"/>
        <v>小九</v>
      </c>
      <c r="AB15" s="249" t="str">
        <f t="shared" si="8"/>
        <v>四不像大頭</v>
      </c>
      <c r="AC15" s="249" t="str">
        <f t="shared" si="9"/>
        <v>四不像大頭</v>
      </c>
      <c r="AD15" s="249" t="str">
        <f t="shared" si="10"/>
        <v>四不像大頭</v>
      </c>
      <c r="AE15" s="249">
        <f t="shared" si="11"/>
        <v>10</v>
      </c>
      <c r="AL15" s="132"/>
    </row>
    <row r="16" spans="1:38" ht="18">
      <c r="B16" s="280" t="s">
        <v>15</v>
      </c>
      <c r="C16" s="3"/>
      <c r="D16" s="113">
        <f>SUM(D3:D15)</f>
        <v>61</v>
      </c>
      <c r="E16" s="113">
        <f>SUM(E3:E15)</f>
        <v>82</v>
      </c>
      <c r="F16" s="113">
        <f>SUM(F3:F15)</f>
        <v>60</v>
      </c>
      <c r="G16" s="113">
        <f>SUM(G3:G15)</f>
        <v>56</v>
      </c>
      <c r="H16" s="113">
        <f>SUM(H3:H15)</f>
        <v>68</v>
      </c>
      <c r="L16" s="191">
        <v>13</v>
      </c>
      <c r="M16" s="315" t="str">
        <f t="shared" si="2"/>
        <v>Q</v>
      </c>
      <c r="N16" s="315" t="str">
        <f t="shared" si="3"/>
        <v>S1</v>
      </c>
      <c r="O16" s="315" t="str">
        <f t="shared" si="4"/>
        <v>M3</v>
      </c>
      <c r="P16" s="315" t="str">
        <f t="shared" si="5"/>
        <v>S1</v>
      </c>
      <c r="Q16" s="315" t="str">
        <f t="shared" si="6"/>
        <v>TE</v>
      </c>
      <c r="R16" s="313"/>
      <c r="S16" s="108"/>
      <c r="T16" s="224">
        <v>8</v>
      </c>
      <c r="U16" s="224">
        <v>12</v>
      </c>
      <c r="V16" s="224">
        <v>3</v>
      </c>
      <c r="W16" s="224">
        <v>12</v>
      </c>
      <c r="X16" s="224">
        <v>10</v>
      </c>
      <c r="Y16" s="1"/>
      <c r="Z16" s="191"/>
      <c r="AA16" s="249" t="str">
        <f t="shared" si="7"/>
        <v>Ｑ</v>
      </c>
      <c r="AB16" s="249" t="str">
        <f t="shared" si="8"/>
        <v>輪迴門</v>
      </c>
      <c r="AC16" s="249" t="str">
        <f t="shared" si="9"/>
        <v>申公豹</v>
      </c>
      <c r="AD16" s="249" t="str">
        <f t="shared" si="10"/>
        <v>輪迴門</v>
      </c>
      <c r="AE16" s="249">
        <f t="shared" si="11"/>
        <v>10</v>
      </c>
      <c r="AL16" s="132"/>
    </row>
    <row r="17" spans="2:38" ht="18">
      <c r="D17" s="21"/>
      <c r="L17" s="191">
        <v>14</v>
      </c>
      <c r="M17" s="315" t="str">
        <f t="shared" si="2"/>
        <v>TE</v>
      </c>
      <c r="N17" s="315" t="str">
        <f t="shared" si="3"/>
        <v>M1</v>
      </c>
      <c r="O17" s="315" t="str">
        <f t="shared" si="4"/>
        <v>Q</v>
      </c>
      <c r="P17" s="315" t="str">
        <f t="shared" si="5"/>
        <v>M2</v>
      </c>
      <c r="Q17" s="315" t="str">
        <f t="shared" si="6"/>
        <v>Q</v>
      </c>
      <c r="R17" s="313"/>
      <c r="S17" s="108"/>
      <c r="T17" s="224">
        <v>10</v>
      </c>
      <c r="U17" s="224">
        <v>1</v>
      </c>
      <c r="V17" s="224">
        <v>8</v>
      </c>
      <c r="W17" s="224">
        <v>2</v>
      </c>
      <c r="X17" s="224">
        <v>8</v>
      </c>
      <c r="Y17" s="1"/>
      <c r="Z17" s="191"/>
      <c r="AA17" s="249">
        <f t="shared" si="7"/>
        <v>10</v>
      </c>
      <c r="AB17" s="249" t="str">
        <f t="shared" si="8"/>
        <v>四不像大頭</v>
      </c>
      <c r="AC17" s="249" t="str">
        <f t="shared" si="9"/>
        <v>Ｑ</v>
      </c>
      <c r="AD17" s="249" t="str">
        <f t="shared" si="10"/>
        <v>小九</v>
      </c>
      <c r="AE17" s="249" t="str">
        <f t="shared" si="11"/>
        <v>Ｑ</v>
      </c>
    </row>
    <row r="18" spans="2:38" ht="18">
      <c r="E18" s="132"/>
      <c r="F18" s="132"/>
      <c r="H18" s="199"/>
      <c r="L18" s="191">
        <v>15</v>
      </c>
      <c r="M18" s="315" t="str">
        <f t="shared" si="2"/>
        <v>S1</v>
      </c>
      <c r="N18" s="315" t="str">
        <f t="shared" si="3"/>
        <v>M5</v>
      </c>
      <c r="O18" s="315" t="str">
        <f t="shared" si="4"/>
        <v>Q</v>
      </c>
      <c r="P18" s="315" t="str">
        <f t="shared" si="5"/>
        <v>M2</v>
      </c>
      <c r="Q18" s="315" t="str">
        <f t="shared" si="6"/>
        <v>M3</v>
      </c>
      <c r="R18" s="313"/>
      <c r="S18" s="108"/>
      <c r="T18" s="224">
        <v>12</v>
      </c>
      <c r="U18" s="224">
        <v>5</v>
      </c>
      <c r="V18" s="224">
        <v>8</v>
      </c>
      <c r="W18" s="224">
        <v>2</v>
      </c>
      <c r="X18" s="224">
        <v>3</v>
      </c>
      <c r="Y18" s="1"/>
      <c r="Z18" s="191"/>
      <c r="AA18" s="249" t="str">
        <f t="shared" si="7"/>
        <v>輪迴門</v>
      </c>
      <c r="AB18" s="249" t="str">
        <f t="shared" si="8"/>
        <v>姜子牙</v>
      </c>
      <c r="AC18" s="249" t="str">
        <f t="shared" si="9"/>
        <v>Ｑ</v>
      </c>
      <c r="AD18" s="249" t="str">
        <f t="shared" si="10"/>
        <v>小九</v>
      </c>
      <c r="AE18" s="249" t="str">
        <f t="shared" si="11"/>
        <v>申公豹</v>
      </c>
    </row>
    <row r="19" spans="2:38" ht="16" customHeight="1">
      <c r="B19" s="31" t="s">
        <v>17</v>
      </c>
      <c r="C19" s="32"/>
      <c r="D19" s="32"/>
      <c r="E19" s="32"/>
      <c r="F19" s="32"/>
      <c r="G19" s="32"/>
      <c r="H19" s="32"/>
      <c r="L19" s="191">
        <v>16</v>
      </c>
      <c r="M19" s="315" t="str">
        <f t="shared" si="2"/>
        <v>J</v>
      </c>
      <c r="N19" s="315" t="str">
        <f t="shared" si="3"/>
        <v>Q</v>
      </c>
      <c r="O19" s="315" t="str">
        <f t="shared" si="4"/>
        <v>M5</v>
      </c>
      <c r="P19" s="315" t="str">
        <f t="shared" si="5"/>
        <v>M4</v>
      </c>
      <c r="Q19" s="315" t="str">
        <f t="shared" si="6"/>
        <v>M4</v>
      </c>
      <c r="R19" s="313"/>
      <c r="S19" s="108"/>
      <c r="T19" s="224">
        <v>9</v>
      </c>
      <c r="U19" s="224">
        <v>8</v>
      </c>
      <c r="V19" s="224">
        <v>5</v>
      </c>
      <c r="W19" s="224">
        <v>4</v>
      </c>
      <c r="X19" s="224">
        <v>4</v>
      </c>
      <c r="Y19" s="1"/>
      <c r="Z19" s="191"/>
      <c r="AA19" s="249" t="str">
        <f t="shared" si="7"/>
        <v>Ｊ</v>
      </c>
      <c r="AB19" s="249" t="str">
        <f t="shared" si="8"/>
        <v>Ｑ</v>
      </c>
      <c r="AC19" s="249" t="str">
        <f t="shared" si="9"/>
        <v>姜子牙</v>
      </c>
      <c r="AD19" s="249" t="str">
        <f t="shared" si="10"/>
        <v>九尾狐</v>
      </c>
      <c r="AE19" s="249" t="str">
        <f t="shared" si="11"/>
        <v>九尾狐</v>
      </c>
    </row>
    <row r="20" spans="2:38" ht="17.25" customHeight="1">
      <c r="B20" s="34" t="s">
        <v>18</v>
      </c>
      <c r="C20" s="34" t="s">
        <v>19</v>
      </c>
      <c r="D20" s="35">
        <v>1</v>
      </c>
      <c r="E20" s="35">
        <v>2</v>
      </c>
      <c r="F20" s="35">
        <v>3</v>
      </c>
      <c r="G20" s="35">
        <v>4</v>
      </c>
      <c r="H20" s="35">
        <v>5</v>
      </c>
      <c r="I20" s="259"/>
      <c r="J20" s="33"/>
      <c r="L20" s="191">
        <v>17</v>
      </c>
      <c r="M20" s="315" t="str">
        <f t="shared" si="2"/>
        <v>J</v>
      </c>
      <c r="N20" s="315" t="str">
        <f t="shared" si="3"/>
        <v>J</v>
      </c>
      <c r="O20" s="315" t="str">
        <f t="shared" si="4"/>
        <v>M5</v>
      </c>
      <c r="P20" s="315" t="str">
        <f t="shared" si="5"/>
        <v>K</v>
      </c>
      <c r="Q20" s="315" t="str">
        <f t="shared" si="6"/>
        <v>J</v>
      </c>
      <c r="R20" s="313"/>
      <c r="S20" s="108"/>
      <c r="T20" s="224">
        <v>9</v>
      </c>
      <c r="U20" s="224">
        <v>9</v>
      </c>
      <c r="V20" s="224">
        <v>5</v>
      </c>
      <c r="W20" s="224">
        <v>7</v>
      </c>
      <c r="X20" s="224">
        <v>9</v>
      </c>
      <c r="Y20" s="1"/>
      <c r="Z20" s="191"/>
      <c r="AA20" s="249" t="str">
        <f t="shared" si="7"/>
        <v>Ｊ</v>
      </c>
      <c r="AB20" s="249" t="str">
        <f t="shared" si="8"/>
        <v>Ｊ</v>
      </c>
      <c r="AC20" s="249" t="str">
        <f t="shared" si="9"/>
        <v>姜子牙</v>
      </c>
      <c r="AD20" s="249" t="str">
        <f t="shared" si="10"/>
        <v>Ｋ</v>
      </c>
      <c r="AE20" s="249" t="str">
        <f t="shared" si="11"/>
        <v>Ｊ</v>
      </c>
    </row>
    <row r="21" spans="2:38" ht="15" customHeight="1">
      <c r="B21" s="192" t="s">
        <v>149</v>
      </c>
      <c r="C21" s="191" t="s">
        <v>253</v>
      </c>
      <c r="D21" s="8">
        <f>VLOOKUP($B21,$B$3:$H$15,D$20+2,FALSE)+VLOOKUP($C21,$B$3:$H$15,D$20+2,FALSE)</f>
        <v>7</v>
      </c>
      <c r="E21" s="8">
        <f t="shared" ref="E21:H31" si="18">VLOOKUP($B21,$B$3:$H$15,E$20+2,FALSE)+VLOOKUP($C21,$B$3:$H$15,E$20+2,FALSE)</f>
        <v>12</v>
      </c>
      <c r="F21" s="8">
        <f t="shared" si="18"/>
        <v>6</v>
      </c>
      <c r="G21" s="8">
        <f t="shared" si="18"/>
        <v>6</v>
      </c>
      <c r="H21" s="8">
        <f t="shared" si="18"/>
        <v>2</v>
      </c>
      <c r="L21" s="191">
        <v>18</v>
      </c>
      <c r="M21" s="315" t="str">
        <f t="shared" si="2"/>
        <v>TE</v>
      </c>
      <c r="N21" s="315" t="str">
        <f t="shared" si="3"/>
        <v>K</v>
      </c>
      <c r="O21" s="315" t="str">
        <f t="shared" si="4"/>
        <v>TE</v>
      </c>
      <c r="P21" s="315" t="str">
        <f t="shared" si="5"/>
        <v>TE</v>
      </c>
      <c r="Q21" s="315" t="str">
        <f t="shared" si="6"/>
        <v>M3</v>
      </c>
      <c r="R21" s="313"/>
      <c r="S21" s="108"/>
      <c r="T21" s="224">
        <v>10</v>
      </c>
      <c r="U21" s="224">
        <v>7</v>
      </c>
      <c r="V21" s="224">
        <v>10</v>
      </c>
      <c r="W21" s="224">
        <v>10</v>
      </c>
      <c r="X21" s="224">
        <v>3</v>
      </c>
      <c r="Y21" s="1"/>
      <c r="Z21" s="191"/>
      <c r="AA21" s="249">
        <f t="shared" si="7"/>
        <v>10</v>
      </c>
      <c r="AB21" s="249" t="str">
        <f t="shared" si="8"/>
        <v>Ｋ</v>
      </c>
      <c r="AC21" s="249">
        <f t="shared" si="9"/>
        <v>10</v>
      </c>
      <c r="AD21" s="249">
        <f t="shared" si="10"/>
        <v>10</v>
      </c>
      <c r="AE21" s="249" t="str">
        <f t="shared" si="11"/>
        <v>申公豹</v>
      </c>
      <c r="AL21" s="132"/>
    </row>
    <row r="22" spans="2:38" ht="16" customHeight="1">
      <c r="B22" s="192" t="s">
        <v>150</v>
      </c>
      <c r="C22" s="191" t="s">
        <v>253</v>
      </c>
      <c r="D22" s="8">
        <f t="shared" ref="D22:D31" si="19">VLOOKUP($B22,$B$3:$H$15,D$20+2,FALSE)+VLOOKUP($C22,$B$3:$H$15,D$20+2,FALSE)</f>
        <v>7</v>
      </c>
      <c r="E22" s="8">
        <f t="shared" si="18"/>
        <v>7</v>
      </c>
      <c r="F22" s="8">
        <f t="shared" si="18"/>
        <v>5</v>
      </c>
      <c r="G22" s="8">
        <f t="shared" si="18"/>
        <v>8</v>
      </c>
      <c r="H22" s="8">
        <f t="shared" si="18"/>
        <v>2</v>
      </c>
      <c r="L22" s="191">
        <v>19</v>
      </c>
      <c r="M22" s="315" t="str">
        <f t="shared" si="2"/>
        <v>WW</v>
      </c>
      <c r="N22" s="315" t="str">
        <f t="shared" si="3"/>
        <v>M1</v>
      </c>
      <c r="O22" s="315" t="str">
        <f t="shared" si="4"/>
        <v>M2</v>
      </c>
      <c r="P22" s="315" t="str">
        <f t="shared" si="5"/>
        <v>BN</v>
      </c>
      <c r="Q22" s="315" t="str">
        <f t="shared" si="6"/>
        <v>TE</v>
      </c>
      <c r="R22" s="313"/>
      <c r="S22" s="108"/>
      <c r="T22" s="224">
        <v>13</v>
      </c>
      <c r="U22" s="224">
        <v>1</v>
      </c>
      <c r="V22" s="224">
        <v>2</v>
      </c>
      <c r="W22" s="224">
        <v>11</v>
      </c>
      <c r="X22" s="224">
        <v>10</v>
      </c>
      <c r="Y22" s="1"/>
      <c r="Z22" s="191"/>
      <c r="AA22" s="249" t="str">
        <f t="shared" si="7"/>
        <v>手杖</v>
      </c>
      <c r="AB22" s="249" t="str">
        <f t="shared" si="8"/>
        <v>四不像大頭</v>
      </c>
      <c r="AC22" s="249" t="str">
        <f t="shared" si="9"/>
        <v>小九</v>
      </c>
      <c r="AD22" s="249" t="str">
        <f t="shared" si="10"/>
        <v>白髮姜子牙</v>
      </c>
      <c r="AE22" s="249">
        <f t="shared" si="11"/>
        <v>10</v>
      </c>
      <c r="AL22" s="132"/>
    </row>
    <row r="23" spans="2:38" ht="18">
      <c r="B23" s="192" t="s">
        <v>151</v>
      </c>
      <c r="C23" s="191" t="s">
        <v>253</v>
      </c>
      <c r="D23" s="8">
        <f t="shared" si="19"/>
        <v>5</v>
      </c>
      <c r="E23" s="8">
        <f t="shared" si="18"/>
        <v>5</v>
      </c>
      <c r="F23" s="8">
        <f t="shared" si="18"/>
        <v>3</v>
      </c>
      <c r="G23" s="8">
        <f t="shared" si="18"/>
        <v>1</v>
      </c>
      <c r="H23" s="8">
        <f t="shared" si="18"/>
        <v>8</v>
      </c>
      <c r="L23" s="191">
        <v>20</v>
      </c>
      <c r="M23" s="315" t="str">
        <f t="shared" si="2"/>
        <v>K</v>
      </c>
      <c r="N23" s="315" t="str">
        <f t="shared" si="3"/>
        <v>Q</v>
      </c>
      <c r="O23" s="315" t="str">
        <f t="shared" si="4"/>
        <v>BN</v>
      </c>
      <c r="P23" s="315" t="str">
        <f t="shared" si="5"/>
        <v>M1</v>
      </c>
      <c r="Q23" s="315" t="str">
        <f t="shared" si="6"/>
        <v>J</v>
      </c>
      <c r="R23" s="313"/>
      <c r="S23" s="108"/>
      <c r="T23" s="224">
        <v>7</v>
      </c>
      <c r="U23" s="224">
        <v>8</v>
      </c>
      <c r="V23" s="224">
        <v>11</v>
      </c>
      <c r="W23" s="224">
        <v>1</v>
      </c>
      <c r="X23" s="224">
        <v>9</v>
      </c>
      <c r="Y23" s="1"/>
      <c r="Z23" s="191"/>
      <c r="AA23" s="249" t="str">
        <f t="shared" si="7"/>
        <v>Ｋ</v>
      </c>
      <c r="AB23" s="249" t="str">
        <f t="shared" si="8"/>
        <v>Ｑ</v>
      </c>
      <c r="AC23" s="249" t="str">
        <f t="shared" si="9"/>
        <v>白髮姜子牙</v>
      </c>
      <c r="AD23" s="249" t="str">
        <f t="shared" si="10"/>
        <v>四不像大頭</v>
      </c>
      <c r="AE23" s="249" t="str">
        <f t="shared" si="11"/>
        <v>Ｊ</v>
      </c>
    </row>
    <row r="24" spans="2:38" ht="18">
      <c r="B24" s="192" t="s">
        <v>152</v>
      </c>
      <c r="C24" s="191" t="s">
        <v>253</v>
      </c>
      <c r="D24" s="8">
        <f t="shared" si="19"/>
        <v>6</v>
      </c>
      <c r="E24" s="8">
        <f t="shared" si="18"/>
        <v>10</v>
      </c>
      <c r="F24" s="8">
        <f t="shared" si="18"/>
        <v>4</v>
      </c>
      <c r="G24" s="8">
        <f t="shared" si="18"/>
        <v>2</v>
      </c>
      <c r="H24" s="8">
        <f t="shared" si="18"/>
        <v>2</v>
      </c>
      <c r="L24" s="191">
        <v>21</v>
      </c>
      <c r="M24" s="315" t="str">
        <f t="shared" si="2"/>
        <v>Q</v>
      </c>
      <c r="N24" s="315" t="str">
        <f t="shared" si="3"/>
        <v>M4</v>
      </c>
      <c r="O24" s="315" t="str">
        <f t="shared" si="4"/>
        <v>BN</v>
      </c>
      <c r="P24" s="315" t="str">
        <f t="shared" si="5"/>
        <v>M1</v>
      </c>
      <c r="Q24" s="315" t="str">
        <f t="shared" si="6"/>
        <v>J</v>
      </c>
      <c r="R24" s="313"/>
      <c r="S24" s="108"/>
      <c r="T24" s="224">
        <v>8</v>
      </c>
      <c r="U24" s="224">
        <v>4</v>
      </c>
      <c r="V24" s="224">
        <v>11</v>
      </c>
      <c r="W24" s="224">
        <v>1</v>
      </c>
      <c r="X24" s="224">
        <v>9</v>
      </c>
      <c r="Y24" s="1"/>
      <c r="Z24" s="191"/>
      <c r="AA24" s="249" t="str">
        <f t="shared" si="7"/>
        <v>Ｑ</v>
      </c>
      <c r="AB24" s="249" t="str">
        <f t="shared" si="8"/>
        <v>九尾狐</v>
      </c>
      <c r="AC24" s="249" t="str">
        <f t="shared" si="9"/>
        <v>白髮姜子牙</v>
      </c>
      <c r="AD24" s="249" t="str">
        <f t="shared" si="10"/>
        <v>四不像大頭</v>
      </c>
      <c r="AE24" s="249" t="str">
        <f t="shared" si="11"/>
        <v>Ｊ</v>
      </c>
    </row>
    <row r="25" spans="2:38" ht="18">
      <c r="B25" s="192" t="s">
        <v>147</v>
      </c>
      <c r="C25" s="191" t="s">
        <v>253</v>
      </c>
      <c r="D25" s="8">
        <f t="shared" si="19"/>
        <v>8</v>
      </c>
      <c r="E25" s="8">
        <f t="shared" si="18"/>
        <v>12</v>
      </c>
      <c r="F25" s="8">
        <f t="shared" si="18"/>
        <v>14</v>
      </c>
      <c r="G25" s="8">
        <f t="shared" si="18"/>
        <v>11</v>
      </c>
      <c r="H25" s="8">
        <f t="shared" si="18"/>
        <v>4</v>
      </c>
      <c r="I25" s="260"/>
      <c r="J25" s="260"/>
      <c r="L25" s="191">
        <v>22</v>
      </c>
      <c r="M25" s="315" t="str">
        <f t="shared" si="2"/>
        <v>M5</v>
      </c>
      <c r="N25" s="315" t="str">
        <f t="shared" si="3"/>
        <v>S1</v>
      </c>
      <c r="O25" s="315" t="str">
        <f t="shared" si="4"/>
        <v>M5</v>
      </c>
      <c r="P25" s="315" t="str">
        <f t="shared" si="5"/>
        <v>K</v>
      </c>
      <c r="Q25" s="315" t="str">
        <f t="shared" si="6"/>
        <v>J</v>
      </c>
      <c r="R25" s="313"/>
      <c r="S25" s="108"/>
      <c r="T25" s="224">
        <v>5</v>
      </c>
      <c r="U25" s="224">
        <v>12</v>
      </c>
      <c r="V25" s="224">
        <v>5</v>
      </c>
      <c r="W25" s="224">
        <v>7</v>
      </c>
      <c r="X25" s="224">
        <v>9</v>
      </c>
      <c r="Y25" s="1"/>
      <c r="Z25" s="191"/>
      <c r="AA25" s="249" t="str">
        <f t="shared" si="7"/>
        <v>姜子牙</v>
      </c>
      <c r="AB25" s="249" t="str">
        <f t="shared" si="8"/>
        <v>輪迴門</v>
      </c>
      <c r="AC25" s="249" t="str">
        <f t="shared" si="9"/>
        <v>姜子牙</v>
      </c>
      <c r="AD25" s="249" t="str">
        <f t="shared" si="10"/>
        <v>Ｋ</v>
      </c>
      <c r="AE25" s="249" t="str">
        <f t="shared" si="11"/>
        <v>Ｊ</v>
      </c>
    </row>
    <row r="26" spans="2:38" ht="18">
      <c r="B26" s="279" t="s">
        <v>69</v>
      </c>
      <c r="C26" s="191" t="s">
        <v>253</v>
      </c>
      <c r="D26" s="8">
        <f t="shared" si="19"/>
        <v>5</v>
      </c>
      <c r="E26" s="8">
        <f t="shared" si="18"/>
        <v>5</v>
      </c>
      <c r="F26" s="8">
        <f t="shared" si="18"/>
        <v>2</v>
      </c>
      <c r="G26" s="8">
        <f t="shared" si="18"/>
        <v>4</v>
      </c>
      <c r="H26" s="8">
        <f t="shared" si="18"/>
        <v>2</v>
      </c>
      <c r="J26" s="260"/>
      <c r="L26" s="191">
        <v>23</v>
      </c>
      <c r="M26" s="315" t="str">
        <f t="shared" si="2"/>
        <v>M5</v>
      </c>
      <c r="N26" s="315" t="str">
        <f t="shared" si="3"/>
        <v>M1</v>
      </c>
      <c r="O26" s="315" t="str">
        <f t="shared" si="4"/>
        <v>M5</v>
      </c>
      <c r="P26" s="315" t="str">
        <f t="shared" si="5"/>
        <v>M5</v>
      </c>
      <c r="Q26" s="315" t="str">
        <f t="shared" si="6"/>
        <v>K</v>
      </c>
      <c r="R26" s="313"/>
      <c r="S26" s="108"/>
      <c r="T26" s="224">
        <v>5</v>
      </c>
      <c r="U26" s="224">
        <v>1</v>
      </c>
      <c r="V26" s="224">
        <v>5</v>
      </c>
      <c r="W26" s="224">
        <v>5</v>
      </c>
      <c r="X26" s="224">
        <v>7</v>
      </c>
      <c r="Y26" s="1"/>
      <c r="Z26" s="191"/>
      <c r="AA26" s="249" t="str">
        <f t="shared" si="7"/>
        <v>姜子牙</v>
      </c>
      <c r="AB26" s="249" t="str">
        <f t="shared" si="8"/>
        <v>四不像大頭</v>
      </c>
      <c r="AC26" s="249" t="str">
        <f t="shared" si="9"/>
        <v>姜子牙</v>
      </c>
      <c r="AD26" s="249" t="str">
        <f t="shared" si="10"/>
        <v>姜子牙</v>
      </c>
      <c r="AE26" s="249" t="str">
        <f t="shared" si="11"/>
        <v>Ｋ</v>
      </c>
    </row>
    <row r="27" spans="2:38" ht="18">
      <c r="B27" s="279" t="s">
        <v>188</v>
      </c>
      <c r="C27" s="191" t="s">
        <v>253</v>
      </c>
      <c r="D27" s="8">
        <f t="shared" si="19"/>
        <v>11</v>
      </c>
      <c r="E27" s="8">
        <f t="shared" si="18"/>
        <v>13</v>
      </c>
      <c r="F27" s="8">
        <f t="shared" si="18"/>
        <v>4</v>
      </c>
      <c r="G27" s="8">
        <f t="shared" si="18"/>
        <v>8</v>
      </c>
      <c r="H27" s="8">
        <f t="shared" si="18"/>
        <v>13</v>
      </c>
      <c r="J27" s="260"/>
      <c r="L27" s="191">
        <v>24</v>
      </c>
      <c r="M27" s="315" t="str">
        <f t="shared" si="2"/>
        <v>M1</v>
      </c>
      <c r="N27" s="315" t="str">
        <f t="shared" si="3"/>
        <v>J</v>
      </c>
      <c r="O27" s="315" t="str">
        <f t="shared" si="4"/>
        <v>J</v>
      </c>
      <c r="P27" s="315" t="str">
        <f t="shared" si="5"/>
        <v>M5</v>
      </c>
      <c r="Q27" s="315" t="str">
        <f t="shared" si="6"/>
        <v>K</v>
      </c>
      <c r="R27" s="313"/>
      <c r="S27" s="108"/>
      <c r="T27" s="224">
        <v>1</v>
      </c>
      <c r="U27" s="224">
        <v>9</v>
      </c>
      <c r="V27" s="224">
        <v>9</v>
      </c>
      <c r="W27" s="224">
        <v>5</v>
      </c>
      <c r="X27" s="224">
        <v>7</v>
      </c>
      <c r="Y27" s="1"/>
      <c r="Z27" s="191"/>
      <c r="AA27" s="249" t="str">
        <f t="shared" si="7"/>
        <v>四不像大頭</v>
      </c>
      <c r="AB27" s="249" t="str">
        <f t="shared" si="8"/>
        <v>Ｊ</v>
      </c>
      <c r="AC27" s="249" t="str">
        <f t="shared" si="9"/>
        <v>Ｊ</v>
      </c>
      <c r="AD27" s="249" t="str">
        <f t="shared" si="10"/>
        <v>姜子牙</v>
      </c>
      <c r="AE27" s="249" t="str">
        <f t="shared" si="11"/>
        <v>Ｋ</v>
      </c>
    </row>
    <row r="28" spans="2:38" ht="18">
      <c r="B28" s="279" t="s">
        <v>189</v>
      </c>
      <c r="C28" s="191" t="s">
        <v>253</v>
      </c>
      <c r="D28" s="8">
        <f t="shared" si="19"/>
        <v>13</v>
      </c>
      <c r="E28" s="8">
        <f t="shared" si="18"/>
        <v>10</v>
      </c>
      <c r="F28" s="8">
        <f t="shared" si="18"/>
        <v>5</v>
      </c>
      <c r="G28" s="8">
        <f t="shared" si="18"/>
        <v>7</v>
      </c>
      <c r="H28" s="8">
        <f t="shared" si="18"/>
        <v>10</v>
      </c>
      <c r="J28" s="260"/>
      <c r="L28" s="191">
        <v>25</v>
      </c>
      <c r="M28" s="315" t="str">
        <f t="shared" si="2"/>
        <v>J</v>
      </c>
      <c r="N28" s="315" t="str">
        <f t="shared" si="3"/>
        <v>M4</v>
      </c>
      <c r="O28" s="315" t="str">
        <f t="shared" si="4"/>
        <v>TE</v>
      </c>
      <c r="P28" s="315" t="str">
        <f t="shared" si="5"/>
        <v>Q</v>
      </c>
      <c r="Q28" s="315" t="str">
        <f t="shared" si="6"/>
        <v>K</v>
      </c>
      <c r="R28" s="313"/>
      <c r="S28" s="108"/>
      <c r="T28" s="224">
        <v>9</v>
      </c>
      <c r="U28" s="224">
        <v>4</v>
      </c>
      <c r="V28" s="224">
        <v>10</v>
      </c>
      <c r="W28" s="224">
        <v>8</v>
      </c>
      <c r="X28" s="224">
        <v>7</v>
      </c>
      <c r="Y28" s="1"/>
      <c r="Z28" s="191"/>
      <c r="AA28" s="249" t="str">
        <f t="shared" si="7"/>
        <v>Ｊ</v>
      </c>
      <c r="AB28" s="249" t="str">
        <f t="shared" si="8"/>
        <v>九尾狐</v>
      </c>
      <c r="AC28" s="249">
        <f t="shared" si="9"/>
        <v>10</v>
      </c>
      <c r="AD28" s="249" t="str">
        <f t="shared" si="10"/>
        <v>Ｑ</v>
      </c>
      <c r="AE28" s="249" t="str">
        <f t="shared" si="11"/>
        <v>Ｋ</v>
      </c>
    </row>
    <row r="29" spans="2:38" ht="18">
      <c r="B29" s="279" t="s">
        <v>190</v>
      </c>
      <c r="C29" s="191" t="s">
        <v>253</v>
      </c>
      <c r="D29" s="8">
        <f t="shared" si="19"/>
        <v>9</v>
      </c>
      <c r="E29" s="8">
        <f t="shared" si="18"/>
        <v>12</v>
      </c>
      <c r="F29" s="8">
        <f t="shared" si="18"/>
        <v>4</v>
      </c>
      <c r="G29" s="8">
        <f t="shared" si="18"/>
        <v>2</v>
      </c>
      <c r="H29" s="8">
        <f t="shared" si="18"/>
        <v>12</v>
      </c>
      <c r="J29" s="260"/>
      <c r="L29" s="191">
        <v>26</v>
      </c>
      <c r="M29" s="315" t="str">
        <f t="shared" si="2"/>
        <v>Q</v>
      </c>
      <c r="N29" s="315" t="str">
        <f t="shared" si="3"/>
        <v>TE</v>
      </c>
      <c r="O29" s="315" t="str">
        <f t="shared" si="4"/>
        <v>M1</v>
      </c>
      <c r="P29" s="315" t="str">
        <f t="shared" si="5"/>
        <v>M2</v>
      </c>
      <c r="Q29" s="315" t="str">
        <f t="shared" si="6"/>
        <v>K</v>
      </c>
      <c r="R29" s="313"/>
      <c r="S29" s="108"/>
      <c r="T29" s="224">
        <v>8</v>
      </c>
      <c r="U29" s="224">
        <v>10</v>
      </c>
      <c r="V29" s="224">
        <v>1</v>
      </c>
      <c r="W29" s="224">
        <v>2</v>
      </c>
      <c r="X29" s="224">
        <v>7</v>
      </c>
      <c r="Y29" s="1"/>
      <c r="Z29" s="191"/>
      <c r="AA29" s="249" t="str">
        <f t="shared" si="7"/>
        <v>Ｑ</v>
      </c>
      <c r="AB29" s="249">
        <f t="shared" si="8"/>
        <v>10</v>
      </c>
      <c r="AC29" s="249" t="str">
        <f t="shared" si="9"/>
        <v>四不像大頭</v>
      </c>
      <c r="AD29" s="249" t="str">
        <f t="shared" si="10"/>
        <v>小九</v>
      </c>
      <c r="AE29" s="249" t="str">
        <f t="shared" si="11"/>
        <v>Ｋ</v>
      </c>
    </row>
    <row r="30" spans="2:38" ht="18">
      <c r="B30" s="279" t="s">
        <v>186</v>
      </c>
      <c r="C30" s="191" t="s">
        <v>253</v>
      </c>
      <c r="D30" s="8">
        <f t="shared" si="19"/>
        <v>7</v>
      </c>
      <c r="E30" s="8">
        <f t="shared" si="18"/>
        <v>8</v>
      </c>
      <c r="F30" s="8">
        <f t="shared" si="18"/>
        <v>7</v>
      </c>
      <c r="G30" s="8">
        <f t="shared" si="18"/>
        <v>2</v>
      </c>
      <c r="H30" s="8">
        <f t="shared" si="18"/>
        <v>8</v>
      </c>
      <c r="J30" s="260"/>
      <c r="L30" s="191">
        <v>27</v>
      </c>
      <c r="M30" s="315" t="str">
        <f t="shared" si="2"/>
        <v>Q</v>
      </c>
      <c r="N30" s="315" t="str">
        <f t="shared" si="3"/>
        <v>Q</v>
      </c>
      <c r="O30" s="315" t="str">
        <f t="shared" si="4"/>
        <v>S1</v>
      </c>
      <c r="P30" s="315" t="str">
        <f t="shared" si="5"/>
        <v>K</v>
      </c>
      <c r="Q30" s="315" t="str">
        <f t="shared" si="6"/>
        <v>BN</v>
      </c>
      <c r="R30" s="313"/>
      <c r="S30" s="108"/>
      <c r="T30" s="224">
        <v>8</v>
      </c>
      <c r="U30" s="224">
        <v>8</v>
      </c>
      <c r="V30" s="224">
        <v>12</v>
      </c>
      <c r="W30" s="224">
        <v>7</v>
      </c>
      <c r="X30" s="224">
        <v>11</v>
      </c>
      <c r="Y30" s="1"/>
      <c r="Z30" s="191"/>
      <c r="AA30" s="249" t="str">
        <f t="shared" si="7"/>
        <v>Ｑ</v>
      </c>
      <c r="AB30" s="249" t="str">
        <f t="shared" si="8"/>
        <v>Ｑ</v>
      </c>
      <c r="AC30" s="249" t="str">
        <f t="shared" si="9"/>
        <v>輪迴門</v>
      </c>
      <c r="AD30" s="249" t="str">
        <f t="shared" si="10"/>
        <v>Ｋ</v>
      </c>
      <c r="AE30" s="249" t="str">
        <f t="shared" si="11"/>
        <v>白髮姜子牙</v>
      </c>
    </row>
    <row r="31" spans="2:38" ht="18">
      <c r="B31" s="109" t="s">
        <v>318</v>
      </c>
      <c r="C31" s="191" t="s">
        <v>253</v>
      </c>
      <c r="D31" s="8">
        <f t="shared" si="19"/>
        <v>2</v>
      </c>
      <c r="E31" s="8">
        <f t="shared" si="18"/>
        <v>2</v>
      </c>
      <c r="F31" s="8">
        <f t="shared" si="18"/>
        <v>2</v>
      </c>
      <c r="G31" s="8">
        <f t="shared" si="18"/>
        <v>3</v>
      </c>
      <c r="H31" s="8">
        <f t="shared" si="18"/>
        <v>4</v>
      </c>
      <c r="J31" s="260"/>
      <c r="L31" s="191">
        <v>28</v>
      </c>
      <c r="M31" s="315" t="str">
        <f t="shared" si="2"/>
        <v>J</v>
      </c>
      <c r="N31" s="315" t="str">
        <f t="shared" si="3"/>
        <v>M5</v>
      </c>
      <c r="O31" s="315" t="str">
        <f t="shared" si="4"/>
        <v>M5</v>
      </c>
      <c r="P31" s="315" t="str">
        <f t="shared" si="5"/>
        <v>M2</v>
      </c>
      <c r="Q31" s="315" t="str">
        <f t="shared" si="6"/>
        <v>Q</v>
      </c>
      <c r="R31" s="313"/>
      <c r="S31" s="108"/>
      <c r="T31" s="224">
        <v>9</v>
      </c>
      <c r="U31" s="224">
        <v>5</v>
      </c>
      <c r="V31" s="224">
        <v>5</v>
      </c>
      <c r="W31" s="224">
        <v>2</v>
      </c>
      <c r="X31" s="224">
        <v>8</v>
      </c>
      <c r="Y31" s="1"/>
      <c r="Z31" s="191"/>
      <c r="AA31" s="249" t="str">
        <f t="shared" si="7"/>
        <v>Ｊ</v>
      </c>
      <c r="AB31" s="249" t="str">
        <f t="shared" si="8"/>
        <v>姜子牙</v>
      </c>
      <c r="AC31" s="249" t="str">
        <f t="shared" si="9"/>
        <v>姜子牙</v>
      </c>
      <c r="AD31" s="249" t="str">
        <f t="shared" si="10"/>
        <v>小九</v>
      </c>
      <c r="AE31" s="249" t="str">
        <f t="shared" si="11"/>
        <v>Ｑ</v>
      </c>
      <c r="AG31" s="132"/>
    </row>
    <row r="32" spans="2:38" ht="18">
      <c r="B32" s="191"/>
      <c r="D32" s="40"/>
      <c r="L32" s="191">
        <v>29</v>
      </c>
      <c r="M32" s="315" t="str">
        <f t="shared" si="2"/>
        <v>M3</v>
      </c>
      <c r="N32" s="315" t="str">
        <f t="shared" si="3"/>
        <v>M1</v>
      </c>
      <c r="O32" s="315" t="str">
        <f t="shared" si="4"/>
        <v>Q</v>
      </c>
      <c r="P32" s="315" t="str">
        <f t="shared" si="5"/>
        <v>M5</v>
      </c>
      <c r="Q32" s="315" t="str">
        <f t="shared" si="6"/>
        <v>Q</v>
      </c>
      <c r="R32" s="313"/>
      <c r="S32" s="108"/>
      <c r="T32" s="224">
        <v>3</v>
      </c>
      <c r="U32" s="224">
        <v>1</v>
      </c>
      <c r="V32" s="224">
        <v>8</v>
      </c>
      <c r="W32" s="224">
        <v>5</v>
      </c>
      <c r="X32" s="224">
        <v>8</v>
      </c>
      <c r="Y32" s="1"/>
      <c r="Z32" s="191"/>
      <c r="AA32" s="249" t="str">
        <f t="shared" si="7"/>
        <v>申公豹</v>
      </c>
      <c r="AB32" s="249" t="str">
        <f t="shared" si="8"/>
        <v>四不像大頭</v>
      </c>
      <c r="AC32" s="249" t="str">
        <f t="shared" si="9"/>
        <v>Ｑ</v>
      </c>
      <c r="AD32" s="249" t="str">
        <f t="shared" si="10"/>
        <v>姜子牙</v>
      </c>
      <c r="AE32" s="249" t="str">
        <f t="shared" si="11"/>
        <v>Ｑ</v>
      </c>
      <c r="AG32" s="132"/>
    </row>
    <row r="33" spans="2:33" ht="18">
      <c r="B33" s="34" t="s">
        <v>18</v>
      </c>
      <c r="C33" s="34" t="s">
        <v>317</v>
      </c>
      <c r="D33" s="35" t="s">
        <v>20</v>
      </c>
      <c r="E33" s="35" t="s">
        <v>21</v>
      </c>
      <c r="F33" s="35" t="s">
        <v>22</v>
      </c>
      <c r="G33" s="35" t="s">
        <v>23</v>
      </c>
      <c r="H33" s="35" t="s">
        <v>24</v>
      </c>
      <c r="L33" s="191">
        <v>30</v>
      </c>
      <c r="M33" s="315" t="str">
        <f t="shared" si="2"/>
        <v>K</v>
      </c>
      <c r="N33" s="315" t="str">
        <f t="shared" si="3"/>
        <v>S1</v>
      </c>
      <c r="O33" s="315" t="str">
        <f t="shared" si="4"/>
        <v>Q</v>
      </c>
      <c r="P33" s="315" t="str">
        <f t="shared" si="5"/>
        <v>M5</v>
      </c>
      <c r="Q33" s="315" t="str">
        <f t="shared" si="6"/>
        <v>J</v>
      </c>
      <c r="R33" s="313"/>
      <c r="S33" s="108"/>
      <c r="T33" s="224">
        <v>7</v>
      </c>
      <c r="U33" s="224">
        <v>12</v>
      </c>
      <c r="V33" s="224">
        <v>8</v>
      </c>
      <c r="W33" s="224">
        <v>5</v>
      </c>
      <c r="X33" s="224">
        <v>9</v>
      </c>
      <c r="Y33" s="1"/>
      <c r="Z33" s="191"/>
      <c r="AA33" s="249" t="str">
        <f t="shared" si="7"/>
        <v>Ｋ</v>
      </c>
      <c r="AB33" s="249" t="str">
        <f t="shared" si="8"/>
        <v>輪迴門</v>
      </c>
      <c r="AC33" s="249" t="str">
        <f t="shared" si="9"/>
        <v>Ｑ</v>
      </c>
      <c r="AD33" s="249" t="str">
        <f t="shared" si="10"/>
        <v>姜子牙</v>
      </c>
      <c r="AE33" s="249" t="str">
        <f t="shared" si="11"/>
        <v>Ｊ</v>
      </c>
      <c r="AG33" s="132"/>
    </row>
    <row r="34" spans="2:33" ht="18">
      <c r="B34" s="192" t="s">
        <v>149</v>
      </c>
      <c r="C34" s="297"/>
      <c r="D34" s="298">
        <f>VLOOKUP('243way_Regular Symbol'!$B34,'243way_RegularＸ_W()'!$H$3:$M$15,'243way_RegularＸ_W()'!I$2+1,FALSE)</f>
        <v>42</v>
      </c>
      <c r="E34" s="298">
        <f>VLOOKUP('243way_Regular Symbol'!$B34,'243way_RegularＸ_W()'!$H$3:$M$15,'243way_RegularＸ_W()'!J$2+1,FALSE)</f>
        <v>49</v>
      </c>
      <c r="F34" s="298">
        <f>VLOOKUP('243way_Regular Symbol'!$B34,'243way_RegularＸ_W()'!$H$3:$M$15,'243way_RegularＸ_W()'!K$2+1,FALSE)</f>
        <v>43</v>
      </c>
      <c r="G34" s="298">
        <f>VLOOKUP('243way_Regular Symbol'!$B34,'243way_RegularＸ_W()'!$H$3:$M$15,'243way_RegularＸ_W()'!L$2+1,FALSE)</f>
        <v>42</v>
      </c>
      <c r="H34" s="298">
        <f>VLOOKUP('243way_Regular Symbol'!$B34,'243way_RegularＸ_W()'!$H$3:$M$15,'243way_RegularＸ_W()'!M$2+1,FALSE)</f>
        <v>62</v>
      </c>
      <c r="L34" s="191">
        <v>31</v>
      </c>
      <c r="M34" s="315" t="str">
        <f t="shared" si="2"/>
        <v>K</v>
      </c>
      <c r="N34" s="315" t="str">
        <f t="shared" si="3"/>
        <v>M5</v>
      </c>
      <c r="O34" s="315" t="str">
        <f t="shared" si="4"/>
        <v>Q</v>
      </c>
      <c r="P34" s="315" t="str">
        <f t="shared" si="5"/>
        <v>M5</v>
      </c>
      <c r="Q34" s="315" t="str">
        <f t="shared" si="6"/>
        <v>M5</v>
      </c>
      <c r="R34" s="313"/>
      <c r="S34" s="108"/>
      <c r="T34" s="224">
        <v>7</v>
      </c>
      <c r="U34" s="224">
        <v>5</v>
      </c>
      <c r="V34" s="224">
        <v>8</v>
      </c>
      <c r="W34" s="224">
        <v>5</v>
      </c>
      <c r="X34" s="224">
        <v>5</v>
      </c>
      <c r="Y34" s="1"/>
      <c r="Z34" s="191"/>
      <c r="AA34" s="249" t="str">
        <f t="shared" si="7"/>
        <v>Ｋ</v>
      </c>
      <c r="AB34" s="249" t="str">
        <f t="shared" si="8"/>
        <v>姜子牙</v>
      </c>
      <c r="AC34" s="249" t="str">
        <f t="shared" si="9"/>
        <v>Ｑ</v>
      </c>
      <c r="AD34" s="249" t="str">
        <f t="shared" si="10"/>
        <v>姜子牙</v>
      </c>
      <c r="AE34" s="249" t="str">
        <f t="shared" si="11"/>
        <v>姜子牙</v>
      </c>
      <c r="AG34" s="132"/>
    </row>
    <row r="35" spans="2:33" ht="18">
      <c r="B35" s="192" t="s">
        <v>150</v>
      </c>
      <c r="C35" s="297"/>
      <c r="D35" s="298">
        <f>VLOOKUP('243way_Regular Symbol'!$B35,'243way_RegularＸ_W()'!$H$3:$M$15,'243way_RegularＸ_W()'!I$2+1,FALSE)</f>
        <v>42</v>
      </c>
      <c r="E35" s="298">
        <f>VLOOKUP('243way_Regular Symbol'!$B35,'243way_RegularＸ_W()'!$H$3:$M$15,'243way_RegularＸ_W()'!J$2+1,FALSE)</f>
        <v>64</v>
      </c>
      <c r="F35" s="298">
        <f>VLOOKUP('243way_Regular Symbol'!$B35,'243way_RegularＸ_W()'!$H$3:$M$15,'243way_RegularＸ_W()'!K$2+1,FALSE)</f>
        <v>47</v>
      </c>
      <c r="G35" s="298">
        <f>VLOOKUP('243way_Regular Symbol'!$B35,'243way_RegularＸ_W()'!$H$3:$M$15,'243way_RegularＸ_W()'!L$2+1,FALSE)</f>
        <v>36</v>
      </c>
      <c r="H35" s="298">
        <f>VLOOKUP('243way_Regular Symbol'!$B35,'243way_RegularＸ_W()'!$H$3:$M$15,'243way_RegularＸ_W()'!M$2+1,FALSE)</f>
        <v>62</v>
      </c>
      <c r="L35" s="191">
        <v>32</v>
      </c>
      <c r="M35" s="315" t="str">
        <f t="shared" ref="M35:M66" si="20">IF(T35="","",VLOOKUP(T35,$A$3:$B$15,2,FALSE))</f>
        <v>M2</v>
      </c>
      <c r="N35" s="315" t="str">
        <f t="shared" ref="N35:N66" si="21">IF(U35="","",VLOOKUP(U35,$A$3:$B$15,2,FALSE))</f>
        <v>M1</v>
      </c>
      <c r="O35" s="315" t="str">
        <f t="shared" ref="O35:O66" si="22">IF(V35="","",VLOOKUP(V35,$A$3:$B$15,2,FALSE))</f>
        <v>M2</v>
      </c>
      <c r="P35" s="315" t="str">
        <f t="shared" ref="P35:P66" si="23">IF(W35="","",VLOOKUP(W35,$A$3:$B$15,2,FALSE))</f>
        <v>K</v>
      </c>
      <c r="Q35" s="315" t="str">
        <f t="shared" ref="Q35:Q66" si="24">IF(X35="","",VLOOKUP(X35,$A$3:$B$15,2,FALSE))</f>
        <v>M5</v>
      </c>
      <c r="R35" s="313"/>
      <c r="S35" s="108"/>
      <c r="T35" s="224">
        <v>2</v>
      </c>
      <c r="U35" s="224">
        <v>1</v>
      </c>
      <c r="V35" s="224">
        <v>2</v>
      </c>
      <c r="W35" s="224">
        <v>7</v>
      </c>
      <c r="X35" s="224">
        <v>5</v>
      </c>
      <c r="Y35" s="1"/>
      <c r="Z35" s="191"/>
      <c r="AA35" s="249" t="str">
        <f t="shared" ref="AA35:AA66" si="25">IF(T35="","",VLOOKUP(T35,$A$3:$C$15,3,FALSE))</f>
        <v>小九</v>
      </c>
      <c r="AB35" s="249" t="str">
        <f t="shared" ref="AB35:AB66" si="26">IF(U35="","",VLOOKUP(U35,$A$3:$C$15,3,FALSE))</f>
        <v>四不像大頭</v>
      </c>
      <c r="AC35" s="249" t="str">
        <f t="shared" ref="AC35:AC66" si="27">IF(V35="","",VLOOKUP(V35,$A$3:$C$15,3,FALSE))</f>
        <v>小九</v>
      </c>
      <c r="AD35" s="249" t="str">
        <f t="shared" ref="AD35:AD66" si="28">IF(W35="","",VLOOKUP(W35,$A$3:$C$15,3,FALSE))</f>
        <v>Ｋ</v>
      </c>
      <c r="AE35" s="249" t="str">
        <f t="shared" ref="AE35:AE66" si="29">IF(X35="","",VLOOKUP(X35,$A$3:$C$15,3,FALSE))</f>
        <v>姜子牙</v>
      </c>
      <c r="AG35" s="132"/>
    </row>
    <row r="36" spans="2:33" ht="18">
      <c r="B36" s="192" t="s">
        <v>151</v>
      </c>
      <c r="C36" s="297"/>
      <c r="D36" s="298">
        <f>VLOOKUP('243way_Regular Symbol'!$B36,'243way_RegularＸ_W()'!$H$3:$M$15,'243way_RegularＸ_W()'!I$2+1,FALSE)</f>
        <v>46</v>
      </c>
      <c r="E36" s="298">
        <f>VLOOKUP('243way_Regular Symbol'!$B36,'243way_RegularＸ_W()'!$H$3:$M$15,'243way_RegularＸ_W()'!J$2+1,FALSE)</f>
        <v>67</v>
      </c>
      <c r="F36" s="298">
        <f>VLOOKUP('243way_Regular Symbol'!$B36,'243way_RegularＸ_W()'!$H$3:$M$15,'243way_RegularＸ_W()'!K$2+1,FALSE)</f>
        <v>51</v>
      </c>
      <c r="G36" s="298">
        <f>VLOOKUP('243way_Regular Symbol'!$B36,'243way_RegularＸ_W()'!$H$3:$M$15,'243way_RegularＸ_W()'!L$2+1,FALSE)</f>
        <v>53</v>
      </c>
      <c r="H36" s="298">
        <f>VLOOKUP('243way_Regular Symbol'!$B36,'243way_RegularＸ_W()'!$H$3:$M$15,'243way_RegularＸ_W()'!M$2+1,FALSE)</f>
        <v>46</v>
      </c>
      <c r="L36" s="191">
        <v>33</v>
      </c>
      <c r="M36" s="315" t="str">
        <f t="shared" si="20"/>
        <v>M2</v>
      </c>
      <c r="N36" s="315" t="str">
        <f t="shared" si="21"/>
        <v>TE</v>
      </c>
      <c r="O36" s="315" t="str">
        <f t="shared" si="22"/>
        <v>S1</v>
      </c>
      <c r="P36" s="315" t="str">
        <f t="shared" si="23"/>
        <v>M5</v>
      </c>
      <c r="Q36" s="315" t="str">
        <f t="shared" si="24"/>
        <v>M5</v>
      </c>
      <c r="R36" s="313"/>
      <c r="S36" s="108"/>
      <c r="T36" s="224">
        <v>2</v>
      </c>
      <c r="U36" s="224">
        <v>10</v>
      </c>
      <c r="V36" s="224">
        <v>12</v>
      </c>
      <c r="W36" s="224">
        <v>5</v>
      </c>
      <c r="X36" s="224">
        <v>5</v>
      </c>
      <c r="Y36" s="1"/>
      <c r="Z36" s="191"/>
      <c r="AA36" s="249" t="str">
        <f t="shared" si="25"/>
        <v>小九</v>
      </c>
      <c r="AB36" s="249">
        <f t="shared" si="26"/>
        <v>10</v>
      </c>
      <c r="AC36" s="249" t="str">
        <f t="shared" si="27"/>
        <v>輪迴門</v>
      </c>
      <c r="AD36" s="249" t="str">
        <f t="shared" si="28"/>
        <v>姜子牙</v>
      </c>
      <c r="AE36" s="249" t="str">
        <f t="shared" si="29"/>
        <v>姜子牙</v>
      </c>
      <c r="AG36" s="132"/>
    </row>
    <row r="37" spans="2:33" ht="18">
      <c r="B37" s="192" t="s">
        <v>152</v>
      </c>
      <c r="C37" s="297"/>
      <c r="D37" s="298">
        <f>VLOOKUP('243way_Regular Symbol'!$B37,'243way_RegularＸ_W()'!$H$3:$M$15,'243way_RegularＸ_W()'!I$2+1,FALSE)</f>
        <v>47</v>
      </c>
      <c r="E37" s="298">
        <f>VLOOKUP('243way_Regular Symbol'!$B37,'243way_RegularＸ_W()'!$H$3:$M$15,'243way_RegularＸ_W()'!J$2+1,FALSE)</f>
        <v>54</v>
      </c>
      <c r="F37" s="298">
        <f>VLOOKUP('243way_Regular Symbol'!$B37,'243way_RegularＸ_W()'!$H$3:$M$15,'243way_RegularＸ_W()'!K$2+1,FALSE)</f>
        <v>50</v>
      </c>
      <c r="G37" s="298">
        <f>VLOOKUP('243way_Regular Symbol'!$B37,'243way_RegularＸ_W()'!$H$3:$M$15,'243way_RegularＸ_W()'!L$2+1,FALSE)</f>
        <v>50</v>
      </c>
      <c r="H37" s="298">
        <f>VLOOKUP('243way_Regular Symbol'!$B37,'243way_RegularＸ_W()'!$H$3:$M$15,'243way_RegularＸ_W()'!M$2+1,FALSE)</f>
        <v>62</v>
      </c>
      <c r="L37" s="191">
        <v>34</v>
      </c>
      <c r="M37" s="315" t="str">
        <f t="shared" si="20"/>
        <v>K</v>
      </c>
      <c r="N37" s="315" t="str">
        <f t="shared" si="21"/>
        <v>M4</v>
      </c>
      <c r="O37" s="315" t="str">
        <f t="shared" si="22"/>
        <v>M3</v>
      </c>
      <c r="P37" s="315" t="str">
        <f t="shared" si="23"/>
        <v>TE</v>
      </c>
      <c r="Q37" s="315" t="str">
        <f t="shared" si="24"/>
        <v>K</v>
      </c>
      <c r="R37" s="313"/>
      <c r="S37" s="108"/>
      <c r="T37" s="224">
        <v>7</v>
      </c>
      <c r="U37" s="224">
        <v>4</v>
      </c>
      <c r="V37" s="224">
        <v>3</v>
      </c>
      <c r="W37" s="224">
        <v>10</v>
      </c>
      <c r="X37" s="224">
        <v>7</v>
      </c>
      <c r="Y37" s="1"/>
      <c r="Z37" s="191"/>
      <c r="AA37" s="249" t="str">
        <f t="shared" si="25"/>
        <v>Ｋ</v>
      </c>
      <c r="AB37" s="249" t="str">
        <f t="shared" si="26"/>
        <v>九尾狐</v>
      </c>
      <c r="AC37" s="249" t="str">
        <f t="shared" si="27"/>
        <v>申公豹</v>
      </c>
      <c r="AD37" s="249">
        <f t="shared" si="28"/>
        <v>10</v>
      </c>
      <c r="AE37" s="249" t="str">
        <f t="shared" si="29"/>
        <v>Ｋ</v>
      </c>
      <c r="AG37" s="132"/>
    </row>
    <row r="38" spans="2:33" ht="18">
      <c r="B38" s="192" t="s">
        <v>147</v>
      </c>
      <c r="C38" s="297"/>
      <c r="D38" s="298">
        <f>VLOOKUP('243way_Regular Symbol'!$B38,'243way_RegularＸ_W()'!$H$3:$M$15,'243way_RegularＸ_W()'!I$2+1,FALSE)</f>
        <v>43</v>
      </c>
      <c r="E38" s="298">
        <f>VLOOKUP('243way_Regular Symbol'!$B38,'243way_RegularＸ_W()'!$H$3:$M$15,'243way_RegularＸ_W()'!J$2+1,FALSE)</f>
        <v>49</v>
      </c>
      <c r="F38" s="298">
        <f>VLOOKUP('243way_Regular Symbol'!$B38,'243way_RegularＸ_W()'!$H$3:$M$15,'243way_RegularＸ_W()'!K$2+1,FALSE)</f>
        <v>26</v>
      </c>
      <c r="G38" s="298">
        <f>VLOOKUP('243way_Regular Symbol'!$B38,'243way_RegularＸ_W()'!$H$3:$M$15,'243way_RegularＸ_W()'!L$2+1,FALSE)</f>
        <v>35</v>
      </c>
      <c r="H38" s="298">
        <f>VLOOKUP('243way_Regular Symbol'!$B38,'243way_RegularＸ_W()'!$H$3:$M$15,'243way_RegularＸ_W()'!M$2+1,FALSE)</f>
        <v>60</v>
      </c>
      <c r="L38" s="191">
        <v>35</v>
      </c>
      <c r="M38" s="315" t="str">
        <f t="shared" si="20"/>
        <v>M3</v>
      </c>
      <c r="N38" s="315" t="str">
        <f t="shared" si="21"/>
        <v>M4</v>
      </c>
      <c r="O38" s="315" t="str">
        <f t="shared" si="22"/>
        <v>M5</v>
      </c>
      <c r="P38" s="315" t="str">
        <f t="shared" si="23"/>
        <v>M5</v>
      </c>
      <c r="Q38" s="315" t="str">
        <f t="shared" si="24"/>
        <v>J</v>
      </c>
      <c r="R38" s="313"/>
      <c r="S38" s="108"/>
      <c r="T38" s="224">
        <v>3</v>
      </c>
      <c r="U38" s="224">
        <v>4</v>
      </c>
      <c r="V38" s="224">
        <v>5</v>
      </c>
      <c r="W38" s="224">
        <v>5</v>
      </c>
      <c r="X38" s="224">
        <v>9</v>
      </c>
      <c r="Y38" s="1"/>
      <c r="Z38" s="191"/>
      <c r="AA38" s="249" t="str">
        <f t="shared" si="25"/>
        <v>申公豹</v>
      </c>
      <c r="AB38" s="249" t="str">
        <f t="shared" si="26"/>
        <v>九尾狐</v>
      </c>
      <c r="AC38" s="249" t="str">
        <f t="shared" si="27"/>
        <v>姜子牙</v>
      </c>
      <c r="AD38" s="249" t="str">
        <f t="shared" si="28"/>
        <v>姜子牙</v>
      </c>
      <c r="AE38" s="249" t="str">
        <f t="shared" si="29"/>
        <v>Ｊ</v>
      </c>
      <c r="AG38" s="132"/>
    </row>
    <row r="39" spans="2:33" ht="18">
      <c r="B39" s="279" t="s">
        <v>69</v>
      </c>
      <c r="C39" s="297"/>
      <c r="D39" s="298">
        <f>VLOOKUP('243way_Regular Symbol'!$B39,'243way_RegularＸ_W()'!$H$3:$M$15,'243way_RegularＸ_W()'!I$2+1,FALSE)</f>
        <v>46</v>
      </c>
      <c r="E39" s="298">
        <f>VLOOKUP('243way_Regular Symbol'!$B39,'243way_RegularＸ_W()'!$H$3:$M$15,'243way_RegularＸ_W()'!J$2+1,FALSE)</f>
        <v>69</v>
      </c>
      <c r="F39" s="298">
        <f>VLOOKUP('243way_Regular Symbol'!$B39,'243way_RegularＸ_W()'!$H$3:$M$15,'243way_RegularＸ_W()'!K$2+1,FALSE)</f>
        <v>54</v>
      </c>
      <c r="G39" s="298">
        <f>VLOOKUP('243way_Regular Symbol'!$B39,'243way_RegularＸ_W()'!$H$3:$M$15,'243way_RegularＸ_W()'!L$2+1,FALSE)</f>
        <v>44</v>
      </c>
      <c r="H39" s="298">
        <f>VLOOKUP('243way_Regular Symbol'!$B39,'243way_RegularＸ_W()'!$H$3:$M$15,'243way_RegularＸ_W()'!M$2+1,FALSE)</f>
        <v>62</v>
      </c>
      <c r="I39" s="36"/>
      <c r="J39" s="36"/>
      <c r="L39" s="191">
        <v>36</v>
      </c>
      <c r="M39" s="315" t="str">
        <f t="shared" si="20"/>
        <v>K</v>
      </c>
      <c r="N39" s="315" t="str">
        <f t="shared" si="21"/>
        <v>M3</v>
      </c>
      <c r="O39" s="315" t="str">
        <f t="shared" si="22"/>
        <v>M4</v>
      </c>
      <c r="P39" s="315" t="str">
        <f t="shared" si="23"/>
        <v>M5</v>
      </c>
      <c r="Q39" s="315" t="str">
        <f t="shared" si="24"/>
        <v>M3</v>
      </c>
      <c r="R39" s="313"/>
      <c r="S39" s="108"/>
      <c r="T39" s="224">
        <v>7</v>
      </c>
      <c r="U39" s="224">
        <v>3</v>
      </c>
      <c r="V39" s="224">
        <v>4</v>
      </c>
      <c r="W39" s="224">
        <v>5</v>
      </c>
      <c r="X39" s="224">
        <v>3</v>
      </c>
      <c r="Y39" s="1"/>
      <c r="Z39" s="191"/>
      <c r="AA39" s="249" t="str">
        <f t="shared" si="25"/>
        <v>Ｋ</v>
      </c>
      <c r="AB39" s="249" t="str">
        <f t="shared" si="26"/>
        <v>申公豹</v>
      </c>
      <c r="AC39" s="249" t="str">
        <f t="shared" si="27"/>
        <v>九尾狐</v>
      </c>
      <c r="AD39" s="249" t="str">
        <f t="shared" si="28"/>
        <v>姜子牙</v>
      </c>
      <c r="AE39" s="249" t="str">
        <f t="shared" si="29"/>
        <v>申公豹</v>
      </c>
      <c r="AG39" s="132"/>
    </row>
    <row r="40" spans="2:33" ht="18">
      <c r="B40" s="279" t="s">
        <v>188</v>
      </c>
      <c r="C40" s="299"/>
      <c r="D40" s="298">
        <f>VLOOKUP('243way_Regular Symbol'!$B40,'243way_RegularＸ_W()'!$H$3:$M$15,'243way_RegularＸ_W()'!I$2+1,FALSE)</f>
        <v>36</v>
      </c>
      <c r="E40" s="298">
        <f>VLOOKUP('243way_Regular Symbol'!$B40,'243way_RegularＸ_W()'!$H$3:$M$15,'243way_RegularＸ_W()'!J$2+1,FALSE)</f>
        <v>52</v>
      </c>
      <c r="F40" s="298">
        <f>VLOOKUP('243way_Regular Symbol'!$B40,'243way_RegularＸ_W()'!$H$3:$M$15,'243way_RegularＸ_W()'!K$2+1,FALSE)</f>
        <v>50</v>
      </c>
      <c r="G40" s="298">
        <f>VLOOKUP('243way_Regular Symbol'!$B40,'243way_RegularＸ_W()'!$H$3:$M$15,'243way_RegularＸ_W()'!L$2+1,FALSE)</f>
        <v>34</v>
      </c>
      <c r="H40" s="298">
        <f>VLOOKUP('243way_Regular Symbol'!$B40,'243way_RegularＸ_W()'!$H$3:$M$15,'243way_RegularＸ_W()'!M$2+1,FALSE)</f>
        <v>43</v>
      </c>
      <c r="I40" s="36"/>
      <c r="J40" s="36"/>
      <c r="L40" s="191">
        <v>37</v>
      </c>
      <c r="M40" s="315" t="str">
        <f t="shared" si="20"/>
        <v>M2</v>
      </c>
      <c r="N40" s="315" t="str">
        <f t="shared" si="21"/>
        <v>M5</v>
      </c>
      <c r="O40" s="315" t="str">
        <f t="shared" si="22"/>
        <v>M4</v>
      </c>
      <c r="P40" s="315" t="str">
        <f t="shared" si="23"/>
        <v>M5</v>
      </c>
      <c r="Q40" s="315" t="str">
        <f t="shared" si="24"/>
        <v>M3</v>
      </c>
      <c r="R40" s="313"/>
      <c r="S40" s="108"/>
      <c r="T40" s="224">
        <v>2</v>
      </c>
      <c r="U40" s="224">
        <v>5</v>
      </c>
      <c r="V40" s="224">
        <v>4</v>
      </c>
      <c r="W40" s="224">
        <v>5</v>
      </c>
      <c r="X40" s="224">
        <v>3</v>
      </c>
      <c r="Y40" s="1"/>
      <c r="Z40" s="191"/>
      <c r="AA40" s="249" t="str">
        <f t="shared" si="25"/>
        <v>小九</v>
      </c>
      <c r="AB40" s="249" t="str">
        <f t="shared" si="26"/>
        <v>姜子牙</v>
      </c>
      <c r="AC40" s="249" t="str">
        <f t="shared" si="27"/>
        <v>九尾狐</v>
      </c>
      <c r="AD40" s="249" t="str">
        <f t="shared" si="28"/>
        <v>姜子牙</v>
      </c>
      <c r="AE40" s="249" t="str">
        <f t="shared" si="29"/>
        <v>申公豹</v>
      </c>
      <c r="AG40" s="132"/>
    </row>
    <row r="41" spans="2:33" ht="18">
      <c r="B41" s="279" t="s">
        <v>189</v>
      </c>
      <c r="C41" s="299"/>
      <c r="D41" s="298">
        <f>VLOOKUP('243way_Regular Symbol'!$B41,'243way_RegularＸ_W()'!$H$3:$M$15,'243way_RegularＸ_W()'!I$2+1,FALSE)</f>
        <v>30</v>
      </c>
      <c r="E41" s="298">
        <f>VLOOKUP('243way_Regular Symbol'!$B41,'243way_RegularＸ_W()'!$H$3:$M$15,'243way_RegularＸ_W()'!J$2+1,FALSE)</f>
        <v>54</v>
      </c>
      <c r="F41" s="298">
        <f>VLOOKUP('243way_Regular Symbol'!$B41,'243way_RegularＸ_W()'!$H$3:$M$15,'243way_RegularＸ_W()'!K$2+1,FALSE)</f>
        <v>51</v>
      </c>
      <c r="G41" s="298">
        <f>VLOOKUP('243way_Regular Symbol'!$B41,'243way_RegularＸ_W()'!$H$3:$M$15,'243way_RegularＸ_W()'!L$2+1,FALSE)</f>
        <v>37</v>
      </c>
      <c r="H41" s="298">
        <f>VLOOKUP('243way_Regular Symbol'!$B41,'243way_RegularＸ_W()'!$H$3:$M$15,'243way_RegularＸ_W()'!M$2+1,FALSE)</f>
        <v>42</v>
      </c>
      <c r="L41" s="191">
        <v>38</v>
      </c>
      <c r="M41" s="315" t="str">
        <f t="shared" si="20"/>
        <v>Q</v>
      </c>
      <c r="N41" s="315" t="str">
        <f t="shared" si="21"/>
        <v>M4</v>
      </c>
      <c r="O41" s="315" t="str">
        <f t="shared" si="22"/>
        <v>M5</v>
      </c>
      <c r="P41" s="315" t="str">
        <f t="shared" si="23"/>
        <v>Q</v>
      </c>
      <c r="Q41" s="315" t="str">
        <f t="shared" si="24"/>
        <v>BN</v>
      </c>
      <c r="R41" s="313"/>
      <c r="S41" s="108"/>
      <c r="T41" s="224">
        <v>8</v>
      </c>
      <c r="U41" s="224">
        <v>4</v>
      </c>
      <c r="V41" s="224">
        <v>5</v>
      </c>
      <c r="W41" s="224">
        <v>8</v>
      </c>
      <c r="X41" s="224">
        <v>11</v>
      </c>
      <c r="Y41" s="1"/>
      <c r="Z41" s="191"/>
      <c r="AA41" s="249" t="str">
        <f t="shared" si="25"/>
        <v>Ｑ</v>
      </c>
      <c r="AB41" s="249" t="str">
        <f t="shared" si="26"/>
        <v>九尾狐</v>
      </c>
      <c r="AC41" s="249" t="str">
        <f t="shared" si="27"/>
        <v>姜子牙</v>
      </c>
      <c r="AD41" s="249" t="str">
        <f t="shared" si="28"/>
        <v>Ｑ</v>
      </c>
      <c r="AE41" s="249" t="str">
        <f t="shared" si="29"/>
        <v>白髮姜子牙</v>
      </c>
      <c r="AG41" s="132"/>
    </row>
    <row r="42" spans="2:33" ht="18">
      <c r="B42" s="279" t="s">
        <v>190</v>
      </c>
      <c r="C42" s="299"/>
      <c r="D42" s="298">
        <f>VLOOKUP('243way_Regular Symbol'!$B42,'243way_RegularＸ_W()'!$H$3:$M$15,'243way_RegularＸ_W()'!I$2+1,FALSE)</f>
        <v>37</v>
      </c>
      <c r="E42" s="298">
        <f>VLOOKUP('243way_Regular Symbol'!$B42,'243way_RegularＸ_W()'!$H$3:$M$15,'243way_RegularＸ_W()'!J$2+1,FALSE)</f>
        <v>48</v>
      </c>
      <c r="F42" s="298">
        <f>VLOOKUP('243way_Regular Symbol'!$B42,'243way_RegularＸ_W()'!$H$3:$M$15,'243way_RegularＸ_W()'!K$2+1,FALSE)</f>
        <v>48</v>
      </c>
      <c r="G42" s="298">
        <f>VLOOKUP('243way_Regular Symbol'!$B42,'243way_RegularＸ_W()'!$H$3:$M$15,'243way_RegularＸ_W()'!L$2+1,FALSE)</f>
        <v>52</v>
      </c>
      <c r="H42" s="298">
        <f>VLOOKUP('243way_Regular Symbol'!$B42,'243way_RegularＸ_W()'!$H$3:$M$15,'243way_RegularＸ_W()'!M$2+1,FALSE)</f>
        <v>36</v>
      </c>
      <c r="L42" s="191">
        <v>39</v>
      </c>
      <c r="M42" s="315" t="str">
        <f t="shared" si="20"/>
        <v>Q</v>
      </c>
      <c r="N42" s="315" t="str">
        <f t="shared" si="21"/>
        <v>M1</v>
      </c>
      <c r="O42" s="315" t="str">
        <f t="shared" si="22"/>
        <v>J</v>
      </c>
      <c r="P42" s="315" t="str">
        <f t="shared" si="23"/>
        <v>M4</v>
      </c>
      <c r="Q42" s="315" t="str">
        <f t="shared" si="24"/>
        <v>TE</v>
      </c>
      <c r="R42" s="171"/>
      <c r="S42" s="191"/>
      <c r="T42" s="224">
        <v>8</v>
      </c>
      <c r="U42" s="224">
        <v>1</v>
      </c>
      <c r="V42" s="224">
        <v>9</v>
      </c>
      <c r="W42" s="224">
        <v>4</v>
      </c>
      <c r="X42" s="224">
        <v>10</v>
      </c>
      <c r="Y42" s="1"/>
      <c r="Z42" s="191"/>
      <c r="AA42" s="249" t="str">
        <f t="shared" si="25"/>
        <v>Ｑ</v>
      </c>
      <c r="AB42" s="249" t="str">
        <f t="shared" si="26"/>
        <v>四不像大頭</v>
      </c>
      <c r="AC42" s="249" t="str">
        <f t="shared" si="27"/>
        <v>Ｊ</v>
      </c>
      <c r="AD42" s="249" t="str">
        <f t="shared" si="28"/>
        <v>九尾狐</v>
      </c>
      <c r="AE42" s="249">
        <f t="shared" si="29"/>
        <v>10</v>
      </c>
    </row>
    <row r="43" spans="2:33" ht="18">
      <c r="B43" s="279" t="s">
        <v>186</v>
      </c>
      <c r="C43" s="299"/>
      <c r="D43" s="298">
        <f>VLOOKUP('243way_Regular Symbol'!$B43,'243way_RegularＸ_W()'!$H$3:$M$15,'243way_RegularＸ_W()'!I$2+1,FALSE)</f>
        <v>46</v>
      </c>
      <c r="E43" s="298">
        <f>VLOOKUP('243way_Regular Symbol'!$B43,'243way_RegularＸ_W()'!$H$3:$M$15,'243way_RegularＸ_W()'!J$2+1,FALSE)</f>
        <v>62</v>
      </c>
      <c r="F43" s="298">
        <f>VLOOKUP('243way_Regular Symbol'!$B43,'243way_RegularＸ_W()'!$H$3:$M$15,'243way_RegularＸ_W()'!K$2+1,FALSE)</f>
        <v>43</v>
      </c>
      <c r="G43" s="298">
        <f>VLOOKUP('243way_Regular Symbol'!$B43,'243way_RegularＸ_W()'!$H$3:$M$15,'243way_RegularＸ_W()'!L$2+1,FALSE)</f>
        <v>50</v>
      </c>
      <c r="H43" s="298">
        <f>VLOOKUP('243way_Regular Symbol'!$B43,'243way_RegularＸ_W()'!$H$3:$M$15,'243way_RegularＸ_W()'!M$2+1,FALSE)</f>
        <v>48</v>
      </c>
      <c r="L43" s="191">
        <v>40</v>
      </c>
      <c r="M43" s="315" t="str">
        <f t="shared" si="20"/>
        <v>A</v>
      </c>
      <c r="N43" s="315" t="str">
        <f t="shared" si="21"/>
        <v>J</v>
      </c>
      <c r="O43" s="315" t="str">
        <f t="shared" si="22"/>
        <v>M3</v>
      </c>
      <c r="P43" s="315" t="str">
        <f t="shared" si="23"/>
        <v>A</v>
      </c>
      <c r="Q43" s="315" t="str">
        <f t="shared" si="24"/>
        <v>M2</v>
      </c>
      <c r="R43" s="171"/>
      <c r="S43" s="191"/>
      <c r="T43" s="224">
        <v>6</v>
      </c>
      <c r="U43" s="224">
        <v>9</v>
      </c>
      <c r="V43" s="224">
        <v>3</v>
      </c>
      <c r="W43" s="224">
        <v>6</v>
      </c>
      <c r="X43" s="224">
        <v>2</v>
      </c>
      <c r="Y43" s="1"/>
      <c r="Z43" s="191"/>
      <c r="AA43" s="249" t="str">
        <f t="shared" si="25"/>
        <v>Ａ</v>
      </c>
      <c r="AB43" s="249" t="str">
        <f t="shared" si="26"/>
        <v>Ｊ</v>
      </c>
      <c r="AC43" s="249" t="str">
        <f t="shared" si="27"/>
        <v>申公豹</v>
      </c>
      <c r="AD43" s="249" t="str">
        <f t="shared" si="28"/>
        <v>Ａ</v>
      </c>
      <c r="AE43" s="249" t="str">
        <f t="shared" si="29"/>
        <v>小九</v>
      </c>
    </row>
    <row r="44" spans="2:33" ht="18">
      <c r="B44" s="109" t="s">
        <v>318</v>
      </c>
      <c r="C44" s="299"/>
      <c r="D44" s="298">
        <f>VLOOKUP('243way_Regular Symbol'!$B44,'243way_RegularＸ_W()'!$H$3:$M$15,'243way_RegularＸ_W()'!I$2+1,FALSE)</f>
        <v>55</v>
      </c>
      <c r="E44" s="298">
        <f>VLOOKUP('243way_Regular Symbol'!$B44,'243way_RegularＸ_W()'!$H$3:$M$15,'243way_RegularＸ_W()'!J$2+1,FALSE)</f>
        <v>76</v>
      </c>
      <c r="F44" s="298">
        <f>VLOOKUP('243way_Regular Symbol'!$B44,'243way_RegularＸ_W()'!$H$3:$M$15,'243way_RegularＸ_W()'!K$2+1,FALSE)</f>
        <v>56</v>
      </c>
      <c r="G44" s="298">
        <f>VLOOKUP('243way_Regular Symbol'!$B44,'243way_RegularＸ_W()'!$H$3:$M$15,'243way_RegularＸ_W()'!L$2+1,FALSE)</f>
        <v>47</v>
      </c>
      <c r="H44" s="298">
        <f>VLOOKUP('243way_Regular Symbol'!$B44,'243way_RegularＸ_W()'!$H$3:$M$15,'243way_RegularＸ_W()'!M$2+1,FALSE)</f>
        <v>56</v>
      </c>
      <c r="I44" s="36"/>
      <c r="J44" s="36"/>
      <c r="L44" s="191">
        <v>41</v>
      </c>
      <c r="M44" s="315" t="str">
        <f t="shared" si="20"/>
        <v>M4</v>
      </c>
      <c r="N44" s="315" t="str">
        <f t="shared" si="21"/>
        <v>K</v>
      </c>
      <c r="O44" s="315" t="str">
        <f t="shared" si="22"/>
        <v>A</v>
      </c>
      <c r="P44" s="315" t="str">
        <f t="shared" si="23"/>
        <v>K</v>
      </c>
      <c r="Q44" s="315" t="str">
        <f t="shared" si="24"/>
        <v>A</v>
      </c>
      <c r="R44" s="171"/>
      <c r="S44" s="191"/>
      <c r="T44" s="224">
        <v>4</v>
      </c>
      <c r="U44" s="224">
        <v>7</v>
      </c>
      <c r="V44" s="224">
        <v>6</v>
      </c>
      <c r="W44" s="224">
        <v>7</v>
      </c>
      <c r="X44" s="224">
        <v>6</v>
      </c>
      <c r="Y44" s="1"/>
      <c r="Z44" s="191"/>
      <c r="AA44" s="249" t="str">
        <f t="shared" si="25"/>
        <v>九尾狐</v>
      </c>
      <c r="AB44" s="249" t="str">
        <f t="shared" si="26"/>
        <v>Ｋ</v>
      </c>
      <c r="AC44" s="249" t="str">
        <f t="shared" si="27"/>
        <v>Ａ</v>
      </c>
      <c r="AD44" s="249" t="str">
        <f t="shared" si="28"/>
        <v>Ｋ</v>
      </c>
      <c r="AE44" s="249" t="str">
        <f t="shared" si="29"/>
        <v>Ａ</v>
      </c>
    </row>
    <row r="45" spans="2:33" ht="18">
      <c r="I45" s="36"/>
      <c r="J45" s="36"/>
      <c r="L45" s="191">
        <v>42</v>
      </c>
      <c r="M45" s="315" t="str">
        <f t="shared" si="20"/>
        <v>M4</v>
      </c>
      <c r="N45" s="315" t="str">
        <f t="shared" si="21"/>
        <v>M4</v>
      </c>
      <c r="O45" s="315" t="str">
        <f t="shared" si="22"/>
        <v>M1</v>
      </c>
      <c r="P45" s="315" t="str">
        <f t="shared" si="23"/>
        <v>K</v>
      </c>
      <c r="Q45" s="315" t="str">
        <f t="shared" si="24"/>
        <v>J</v>
      </c>
      <c r="R45" s="171"/>
      <c r="S45" s="191"/>
      <c r="T45" s="224">
        <v>4</v>
      </c>
      <c r="U45" s="224">
        <v>4</v>
      </c>
      <c r="V45" s="224">
        <v>1</v>
      </c>
      <c r="W45" s="224">
        <v>7</v>
      </c>
      <c r="X45" s="224">
        <v>9</v>
      </c>
      <c r="Y45" s="1"/>
      <c r="Z45" s="191"/>
      <c r="AA45" s="249" t="str">
        <f t="shared" si="25"/>
        <v>九尾狐</v>
      </c>
      <c r="AB45" s="249" t="str">
        <f t="shared" si="26"/>
        <v>九尾狐</v>
      </c>
      <c r="AC45" s="249" t="str">
        <f t="shared" si="27"/>
        <v>四不像大頭</v>
      </c>
      <c r="AD45" s="249" t="str">
        <f t="shared" si="28"/>
        <v>Ｋ</v>
      </c>
      <c r="AE45" s="249" t="str">
        <f t="shared" si="29"/>
        <v>Ｊ</v>
      </c>
    </row>
    <row r="46" spans="2:33" ht="18">
      <c r="I46" s="36"/>
      <c r="J46" s="36"/>
      <c r="L46" s="191">
        <v>43</v>
      </c>
      <c r="M46" s="315" t="str">
        <f t="shared" si="20"/>
        <v>M3</v>
      </c>
      <c r="N46" s="315" t="str">
        <f t="shared" si="21"/>
        <v>M2</v>
      </c>
      <c r="O46" s="315" t="str">
        <f t="shared" si="22"/>
        <v>M5</v>
      </c>
      <c r="P46" s="315" t="str">
        <f t="shared" si="23"/>
        <v>S1</v>
      </c>
      <c r="Q46" s="315" t="str">
        <f t="shared" si="24"/>
        <v>TE</v>
      </c>
      <c r="R46" s="36"/>
      <c r="S46" s="191"/>
      <c r="T46" s="224">
        <v>3</v>
      </c>
      <c r="U46" s="224">
        <v>2</v>
      </c>
      <c r="V46" s="224">
        <v>5</v>
      </c>
      <c r="W46" s="224">
        <v>12</v>
      </c>
      <c r="X46" s="224">
        <v>10</v>
      </c>
      <c r="Y46" s="1"/>
      <c r="Z46" s="191"/>
      <c r="AA46" s="249" t="str">
        <f t="shared" si="25"/>
        <v>申公豹</v>
      </c>
      <c r="AB46" s="249" t="str">
        <f t="shared" si="26"/>
        <v>小九</v>
      </c>
      <c r="AC46" s="249" t="str">
        <f t="shared" si="27"/>
        <v>姜子牙</v>
      </c>
      <c r="AD46" s="249" t="str">
        <f t="shared" si="28"/>
        <v>輪迴門</v>
      </c>
      <c r="AE46" s="249">
        <f t="shared" si="29"/>
        <v>10</v>
      </c>
    </row>
    <row r="47" spans="2:33" ht="18">
      <c r="I47" s="36"/>
      <c r="J47" s="36"/>
      <c r="L47" s="191">
        <v>44</v>
      </c>
      <c r="M47" s="315" t="str">
        <f t="shared" si="20"/>
        <v>A</v>
      </c>
      <c r="N47" s="315" t="str">
        <f t="shared" si="21"/>
        <v>M2</v>
      </c>
      <c r="O47" s="315" t="str">
        <f t="shared" si="22"/>
        <v>M5</v>
      </c>
      <c r="P47" s="315" t="str">
        <f t="shared" si="23"/>
        <v>M5</v>
      </c>
      <c r="Q47" s="315" t="str">
        <f t="shared" si="24"/>
        <v>BN</v>
      </c>
      <c r="R47" s="36"/>
      <c r="S47" s="191"/>
      <c r="T47" s="224">
        <v>6</v>
      </c>
      <c r="U47" s="224">
        <v>2</v>
      </c>
      <c r="V47" s="224">
        <v>5</v>
      </c>
      <c r="W47" s="224">
        <v>5</v>
      </c>
      <c r="X47" s="224">
        <v>11</v>
      </c>
      <c r="Y47" s="1"/>
      <c r="Z47" s="191"/>
      <c r="AA47" s="249" t="str">
        <f t="shared" si="25"/>
        <v>Ａ</v>
      </c>
      <c r="AB47" s="249" t="str">
        <f t="shared" si="26"/>
        <v>小九</v>
      </c>
      <c r="AC47" s="249" t="str">
        <f t="shared" si="27"/>
        <v>姜子牙</v>
      </c>
      <c r="AD47" s="249" t="str">
        <f t="shared" si="28"/>
        <v>姜子牙</v>
      </c>
      <c r="AE47" s="249" t="str">
        <f t="shared" si="29"/>
        <v>白髮姜子牙</v>
      </c>
    </row>
    <row r="48" spans="2:33" ht="18">
      <c r="I48" s="36"/>
      <c r="J48" s="36"/>
      <c r="L48" s="191">
        <v>45</v>
      </c>
      <c r="M48" s="315" t="str">
        <f t="shared" si="20"/>
        <v>TE</v>
      </c>
      <c r="N48" s="315" t="str">
        <f t="shared" si="21"/>
        <v>J</v>
      </c>
      <c r="O48" s="315" t="str">
        <f t="shared" si="22"/>
        <v>K</v>
      </c>
      <c r="P48" s="315" t="str">
        <f t="shared" si="23"/>
        <v>Q</v>
      </c>
      <c r="Q48" s="315" t="str">
        <f t="shared" si="24"/>
        <v>J</v>
      </c>
      <c r="R48" s="36"/>
      <c r="S48" s="191"/>
      <c r="T48" s="224">
        <v>10</v>
      </c>
      <c r="U48" s="224">
        <v>9</v>
      </c>
      <c r="V48" s="224">
        <v>7</v>
      </c>
      <c r="W48" s="224">
        <v>8</v>
      </c>
      <c r="X48" s="224">
        <v>9</v>
      </c>
      <c r="Y48" s="1"/>
      <c r="Z48" s="191"/>
      <c r="AA48" s="249">
        <f t="shared" si="25"/>
        <v>10</v>
      </c>
      <c r="AB48" s="249" t="str">
        <f t="shared" si="26"/>
        <v>Ｊ</v>
      </c>
      <c r="AC48" s="249" t="str">
        <f t="shared" si="27"/>
        <v>Ｋ</v>
      </c>
      <c r="AD48" s="249" t="str">
        <f t="shared" si="28"/>
        <v>Ｑ</v>
      </c>
      <c r="AE48" s="249" t="str">
        <f t="shared" si="29"/>
        <v>Ｊ</v>
      </c>
    </row>
    <row r="49" spans="9:33" ht="18">
      <c r="I49" s="36"/>
      <c r="J49" s="36"/>
      <c r="L49" s="191">
        <v>46</v>
      </c>
      <c r="M49" s="315" t="str">
        <f t="shared" si="20"/>
        <v>J</v>
      </c>
      <c r="N49" s="315" t="str">
        <f t="shared" si="21"/>
        <v>M3</v>
      </c>
      <c r="O49" s="315" t="str">
        <f t="shared" si="22"/>
        <v>K</v>
      </c>
      <c r="P49" s="315" t="str">
        <f t="shared" si="23"/>
        <v>A</v>
      </c>
      <c r="Q49" s="315" t="str">
        <f t="shared" si="24"/>
        <v>M1</v>
      </c>
      <c r="S49" s="191"/>
      <c r="T49" s="224">
        <v>9</v>
      </c>
      <c r="U49" s="224">
        <v>3</v>
      </c>
      <c r="V49" s="224">
        <v>7</v>
      </c>
      <c r="W49" s="224">
        <v>6</v>
      </c>
      <c r="X49" s="224">
        <v>1</v>
      </c>
      <c r="Z49" s="191"/>
      <c r="AA49" s="249" t="str">
        <f t="shared" si="25"/>
        <v>Ｊ</v>
      </c>
      <c r="AB49" s="249" t="str">
        <f t="shared" si="26"/>
        <v>申公豹</v>
      </c>
      <c r="AC49" s="249" t="str">
        <f t="shared" si="27"/>
        <v>Ｋ</v>
      </c>
      <c r="AD49" s="249" t="str">
        <f t="shared" si="28"/>
        <v>Ａ</v>
      </c>
      <c r="AE49" s="249" t="str">
        <f t="shared" si="29"/>
        <v>四不像大頭</v>
      </c>
    </row>
    <row r="50" spans="9:33" ht="18">
      <c r="I50" s="36"/>
      <c r="J50" s="36"/>
      <c r="L50" s="191">
        <v>47</v>
      </c>
      <c r="M50" s="315" t="str">
        <f t="shared" si="20"/>
        <v>K</v>
      </c>
      <c r="N50" s="315" t="str">
        <f t="shared" si="21"/>
        <v>K</v>
      </c>
      <c r="O50" s="315" t="str">
        <f t="shared" si="22"/>
        <v>TE</v>
      </c>
      <c r="P50" s="315" t="str">
        <f t="shared" si="23"/>
        <v>K</v>
      </c>
      <c r="Q50" s="315" t="str">
        <f t="shared" si="24"/>
        <v>K</v>
      </c>
      <c r="S50" s="191"/>
      <c r="T50" s="224">
        <v>7</v>
      </c>
      <c r="U50" s="224">
        <v>7</v>
      </c>
      <c r="V50" s="224">
        <v>10</v>
      </c>
      <c r="W50" s="224">
        <v>7</v>
      </c>
      <c r="X50" s="224">
        <v>7</v>
      </c>
      <c r="Z50" s="191"/>
      <c r="AA50" s="249" t="str">
        <f t="shared" si="25"/>
        <v>Ｋ</v>
      </c>
      <c r="AB50" s="249" t="str">
        <f t="shared" si="26"/>
        <v>Ｋ</v>
      </c>
      <c r="AC50" s="249">
        <f t="shared" si="27"/>
        <v>10</v>
      </c>
      <c r="AD50" s="249" t="str">
        <f t="shared" si="28"/>
        <v>Ｋ</v>
      </c>
      <c r="AE50" s="249" t="str">
        <f t="shared" si="29"/>
        <v>Ｋ</v>
      </c>
    </row>
    <row r="51" spans="9:33" ht="18">
      <c r="I51" s="36"/>
      <c r="J51" s="36"/>
      <c r="L51" s="191">
        <v>48</v>
      </c>
      <c r="M51" s="315" t="str">
        <f t="shared" si="20"/>
        <v>K</v>
      </c>
      <c r="N51" s="315" t="str">
        <f t="shared" si="21"/>
        <v>M2</v>
      </c>
      <c r="O51" s="315" t="str">
        <f t="shared" si="22"/>
        <v>TE</v>
      </c>
      <c r="P51" s="315" t="str">
        <f t="shared" si="23"/>
        <v>M3</v>
      </c>
      <c r="Q51" s="315" t="str">
        <f t="shared" si="24"/>
        <v>K</v>
      </c>
      <c r="S51" s="191"/>
      <c r="T51" s="224">
        <v>7</v>
      </c>
      <c r="U51" s="224">
        <v>2</v>
      </c>
      <c r="V51" s="224">
        <v>10</v>
      </c>
      <c r="W51" s="224">
        <v>3</v>
      </c>
      <c r="X51" s="224">
        <v>7</v>
      </c>
      <c r="Z51" s="191"/>
      <c r="AA51" s="249" t="str">
        <f t="shared" si="25"/>
        <v>Ｋ</v>
      </c>
      <c r="AB51" s="249" t="str">
        <f t="shared" si="26"/>
        <v>小九</v>
      </c>
      <c r="AC51" s="249">
        <f t="shared" si="27"/>
        <v>10</v>
      </c>
      <c r="AD51" s="249" t="str">
        <f t="shared" si="28"/>
        <v>申公豹</v>
      </c>
      <c r="AE51" s="249" t="str">
        <f t="shared" si="29"/>
        <v>Ｋ</v>
      </c>
    </row>
    <row r="52" spans="9:33" ht="18">
      <c r="I52" s="36"/>
      <c r="J52" s="36"/>
      <c r="L52" s="191">
        <v>49</v>
      </c>
      <c r="M52" s="315" t="str">
        <f t="shared" si="20"/>
        <v>Q</v>
      </c>
      <c r="N52" s="315" t="str">
        <f t="shared" si="21"/>
        <v>Q</v>
      </c>
      <c r="O52" s="315" t="str">
        <f t="shared" si="22"/>
        <v>K</v>
      </c>
      <c r="P52" s="315" t="str">
        <f t="shared" si="23"/>
        <v>A</v>
      </c>
      <c r="Q52" s="315" t="str">
        <f t="shared" si="24"/>
        <v>M3</v>
      </c>
      <c r="S52" s="191"/>
      <c r="T52" s="224">
        <v>8</v>
      </c>
      <c r="U52" s="224">
        <v>8</v>
      </c>
      <c r="V52" s="224">
        <v>7</v>
      </c>
      <c r="W52" s="224">
        <v>6</v>
      </c>
      <c r="X52" s="224">
        <v>3</v>
      </c>
      <c r="Z52" s="191"/>
      <c r="AA52" s="249" t="str">
        <f t="shared" si="25"/>
        <v>Ｑ</v>
      </c>
      <c r="AB52" s="249" t="str">
        <f t="shared" si="26"/>
        <v>Ｑ</v>
      </c>
      <c r="AC52" s="249" t="str">
        <f t="shared" si="27"/>
        <v>Ｋ</v>
      </c>
      <c r="AD52" s="249" t="str">
        <f t="shared" si="28"/>
        <v>Ａ</v>
      </c>
      <c r="AE52" s="249" t="str">
        <f t="shared" si="29"/>
        <v>申公豹</v>
      </c>
    </row>
    <row r="53" spans="9:33" ht="18">
      <c r="I53" s="36"/>
      <c r="J53" s="36"/>
      <c r="L53" s="191">
        <v>50</v>
      </c>
      <c r="M53" s="315" t="str">
        <f t="shared" si="20"/>
        <v>K</v>
      </c>
      <c r="N53" s="315" t="str">
        <f t="shared" si="21"/>
        <v>K</v>
      </c>
      <c r="O53" s="315" t="str">
        <f t="shared" si="22"/>
        <v>M5</v>
      </c>
      <c r="P53" s="315" t="str">
        <f t="shared" si="23"/>
        <v>M2</v>
      </c>
      <c r="Q53" s="315" t="str">
        <f t="shared" si="24"/>
        <v>J</v>
      </c>
      <c r="S53" s="191"/>
      <c r="T53" s="224">
        <v>7</v>
      </c>
      <c r="U53" s="224">
        <v>7</v>
      </c>
      <c r="V53" s="224">
        <v>5</v>
      </c>
      <c r="W53" s="224">
        <v>2</v>
      </c>
      <c r="X53" s="224">
        <v>9</v>
      </c>
      <c r="Z53" s="191"/>
      <c r="AA53" s="249" t="str">
        <f t="shared" si="25"/>
        <v>Ｋ</v>
      </c>
      <c r="AB53" s="249" t="str">
        <f t="shared" si="26"/>
        <v>Ｋ</v>
      </c>
      <c r="AC53" s="249" t="str">
        <f t="shared" si="27"/>
        <v>姜子牙</v>
      </c>
      <c r="AD53" s="249" t="str">
        <f t="shared" si="28"/>
        <v>小九</v>
      </c>
      <c r="AE53" s="249" t="str">
        <f t="shared" si="29"/>
        <v>Ｊ</v>
      </c>
    </row>
    <row r="54" spans="9:33" ht="18">
      <c r="L54" s="191">
        <v>51</v>
      </c>
      <c r="M54" s="315" t="str">
        <f t="shared" si="20"/>
        <v>M4</v>
      </c>
      <c r="N54" s="315" t="str">
        <f t="shared" si="21"/>
        <v>M3</v>
      </c>
      <c r="O54" s="315" t="str">
        <f t="shared" si="22"/>
        <v>J</v>
      </c>
      <c r="P54" s="315" t="str">
        <f t="shared" si="23"/>
        <v>BN</v>
      </c>
      <c r="Q54" s="315" t="str">
        <f t="shared" si="24"/>
        <v>A</v>
      </c>
      <c r="S54" s="191"/>
      <c r="T54" s="224">
        <v>4</v>
      </c>
      <c r="U54" s="224">
        <v>3</v>
      </c>
      <c r="V54" s="224">
        <v>9</v>
      </c>
      <c r="W54" s="224">
        <v>11</v>
      </c>
      <c r="X54" s="224">
        <v>6</v>
      </c>
      <c r="Z54" s="191"/>
      <c r="AA54" s="249" t="str">
        <f t="shared" si="25"/>
        <v>九尾狐</v>
      </c>
      <c r="AB54" s="249" t="str">
        <f t="shared" si="26"/>
        <v>申公豹</v>
      </c>
      <c r="AC54" s="249" t="str">
        <f t="shared" si="27"/>
        <v>Ｊ</v>
      </c>
      <c r="AD54" s="249" t="str">
        <f t="shared" si="28"/>
        <v>白髮姜子牙</v>
      </c>
      <c r="AE54" s="249" t="str">
        <f t="shared" si="29"/>
        <v>Ａ</v>
      </c>
      <c r="AF54" s="113"/>
      <c r="AG54" s="113"/>
    </row>
    <row r="55" spans="9:33" ht="18">
      <c r="L55" s="191">
        <v>52</v>
      </c>
      <c r="M55" s="315" t="str">
        <f t="shared" si="20"/>
        <v>M4</v>
      </c>
      <c r="N55" s="315" t="str">
        <f t="shared" si="21"/>
        <v>J</v>
      </c>
      <c r="O55" s="315" t="str">
        <f t="shared" si="22"/>
        <v>K</v>
      </c>
      <c r="P55" s="315" t="str">
        <f t="shared" si="23"/>
        <v>J</v>
      </c>
      <c r="Q55" s="315" t="str">
        <f t="shared" si="24"/>
        <v>M4</v>
      </c>
      <c r="S55" s="191"/>
      <c r="T55" s="224">
        <v>4</v>
      </c>
      <c r="U55" s="224">
        <v>9</v>
      </c>
      <c r="V55" s="224">
        <v>7</v>
      </c>
      <c r="W55" s="224">
        <v>9</v>
      </c>
      <c r="X55" s="224">
        <v>4</v>
      </c>
      <c r="Z55" s="191"/>
      <c r="AA55" s="249" t="str">
        <f t="shared" si="25"/>
        <v>九尾狐</v>
      </c>
      <c r="AB55" s="249" t="str">
        <f t="shared" si="26"/>
        <v>Ｊ</v>
      </c>
      <c r="AC55" s="249" t="str">
        <f t="shared" si="27"/>
        <v>Ｋ</v>
      </c>
      <c r="AD55" s="249" t="str">
        <f t="shared" si="28"/>
        <v>Ｊ</v>
      </c>
      <c r="AE55" s="249" t="str">
        <f t="shared" si="29"/>
        <v>九尾狐</v>
      </c>
      <c r="AF55" s="191"/>
      <c r="AG55" s="191"/>
    </row>
    <row r="56" spans="9:33" ht="18">
      <c r="L56" s="191">
        <v>53</v>
      </c>
      <c r="M56" s="315" t="str">
        <f t="shared" si="20"/>
        <v>M5</v>
      </c>
      <c r="N56" s="315" t="str">
        <f t="shared" si="21"/>
        <v>M4</v>
      </c>
      <c r="O56" s="315" t="str">
        <f t="shared" si="22"/>
        <v>M2</v>
      </c>
      <c r="P56" s="315" t="str">
        <f t="shared" si="23"/>
        <v>J</v>
      </c>
      <c r="Q56" s="315" t="str">
        <f t="shared" si="24"/>
        <v>J</v>
      </c>
      <c r="S56" s="191"/>
      <c r="T56" s="224">
        <v>5</v>
      </c>
      <c r="U56" s="224">
        <v>4</v>
      </c>
      <c r="V56" s="224">
        <v>2</v>
      </c>
      <c r="W56" s="224">
        <v>9</v>
      </c>
      <c r="X56" s="224">
        <v>9</v>
      </c>
      <c r="Z56" s="191"/>
      <c r="AA56" s="249" t="str">
        <f t="shared" si="25"/>
        <v>姜子牙</v>
      </c>
      <c r="AB56" s="249" t="str">
        <f t="shared" si="26"/>
        <v>九尾狐</v>
      </c>
      <c r="AC56" s="249" t="str">
        <f t="shared" si="27"/>
        <v>小九</v>
      </c>
      <c r="AD56" s="249" t="str">
        <f t="shared" si="28"/>
        <v>Ｊ</v>
      </c>
      <c r="AE56" s="249" t="str">
        <f t="shared" si="29"/>
        <v>Ｊ</v>
      </c>
      <c r="AF56" s="191"/>
      <c r="AG56" s="191"/>
    </row>
    <row r="57" spans="9:33" ht="18">
      <c r="L57" s="191">
        <v>54</v>
      </c>
      <c r="M57" s="315" t="str">
        <f t="shared" si="20"/>
        <v>M1</v>
      </c>
      <c r="N57" s="315" t="str">
        <f t="shared" si="21"/>
        <v>M5</v>
      </c>
      <c r="O57" s="315" t="str">
        <f t="shared" si="22"/>
        <v>S1</v>
      </c>
      <c r="P57" s="315" t="str">
        <f t="shared" si="23"/>
        <v>A</v>
      </c>
      <c r="Q57" s="315" t="str">
        <f t="shared" si="24"/>
        <v>BN</v>
      </c>
      <c r="S57" s="191"/>
      <c r="T57" s="224">
        <v>1</v>
      </c>
      <c r="U57" s="224">
        <v>5</v>
      </c>
      <c r="V57" s="224">
        <v>12</v>
      </c>
      <c r="W57" s="224">
        <v>6</v>
      </c>
      <c r="X57" s="224">
        <v>11</v>
      </c>
      <c r="Z57" s="191"/>
      <c r="AA57" s="249" t="str">
        <f t="shared" si="25"/>
        <v>四不像大頭</v>
      </c>
      <c r="AB57" s="249" t="str">
        <f t="shared" si="26"/>
        <v>姜子牙</v>
      </c>
      <c r="AC57" s="249" t="str">
        <f t="shared" si="27"/>
        <v>輪迴門</v>
      </c>
      <c r="AD57" s="249" t="str">
        <f t="shared" si="28"/>
        <v>Ａ</v>
      </c>
      <c r="AE57" s="249" t="str">
        <f t="shared" si="29"/>
        <v>白髮姜子牙</v>
      </c>
      <c r="AF57" s="191"/>
      <c r="AG57" s="191"/>
    </row>
    <row r="58" spans="9:33" ht="18">
      <c r="L58" s="191">
        <v>55</v>
      </c>
      <c r="M58" s="315" t="str">
        <f t="shared" si="20"/>
        <v>M1</v>
      </c>
      <c r="N58" s="315" t="str">
        <f t="shared" si="21"/>
        <v>TE</v>
      </c>
      <c r="O58" s="315" t="str">
        <f t="shared" si="22"/>
        <v>M5</v>
      </c>
      <c r="P58" s="315" t="str">
        <f t="shared" si="23"/>
        <v>Q</v>
      </c>
      <c r="Q58" s="315" t="str">
        <f t="shared" si="24"/>
        <v>M3</v>
      </c>
      <c r="S58" s="191"/>
      <c r="T58" s="224">
        <v>1</v>
      </c>
      <c r="U58" s="224">
        <v>10</v>
      </c>
      <c r="V58" s="224">
        <v>5</v>
      </c>
      <c r="W58" s="224">
        <v>8</v>
      </c>
      <c r="X58" s="224">
        <v>3</v>
      </c>
      <c r="Z58" s="191"/>
      <c r="AA58" s="249" t="str">
        <f t="shared" si="25"/>
        <v>四不像大頭</v>
      </c>
      <c r="AB58" s="249">
        <f t="shared" si="26"/>
        <v>10</v>
      </c>
      <c r="AC58" s="249" t="str">
        <f t="shared" si="27"/>
        <v>姜子牙</v>
      </c>
      <c r="AD58" s="249" t="str">
        <f t="shared" si="28"/>
        <v>Ｑ</v>
      </c>
      <c r="AE58" s="249" t="str">
        <f t="shared" si="29"/>
        <v>申公豹</v>
      </c>
      <c r="AF58" s="191"/>
      <c r="AG58" s="191"/>
    </row>
    <row r="59" spans="9:33" ht="18">
      <c r="L59" s="191">
        <v>56</v>
      </c>
      <c r="M59" s="315" t="str">
        <f t="shared" si="20"/>
        <v>Q</v>
      </c>
      <c r="N59" s="315" t="str">
        <f t="shared" si="21"/>
        <v>M2</v>
      </c>
      <c r="O59" s="315" t="str">
        <f t="shared" si="22"/>
        <v>M1</v>
      </c>
      <c r="P59" s="315" t="str">
        <f t="shared" si="23"/>
        <v/>
      </c>
      <c r="Q59" s="315" t="str">
        <f t="shared" si="24"/>
        <v>J</v>
      </c>
      <c r="S59" s="191"/>
      <c r="T59" s="224">
        <v>8</v>
      </c>
      <c r="U59" s="224">
        <v>2</v>
      </c>
      <c r="V59" s="224">
        <v>1</v>
      </c>
      <c r="W59" s="224"/>
      <c r="X59" s="224">
        <v>9</v>
      </c>
      <c r="Z59" s="191"/>
      <c r="AA59" s="249" t="str">
        <f t="shared" si="25"/>
        <v>Ｑ</v>
      </c>
      <c r="AB59" s="249" t="str">
        <f t="shared" si="26"/>
        <v>小九</v>
      </c>
      <c r="AC59" s="249" t="str">
        <f t="shared" si="27"/>
        <v>四不像大頭</v>
      </c>
      <c r="AD59" s="249" t="str">
        <f t="shared" si="28"/>
        <v/>
      </c>
      <c r="AE59" s="249" t="str">
        <f t="shared" si="29"/>
        <v>Ｊ</v>
      </c>
      <c r="AF59" s="191"/>
      <c r="AG59" s="191"/>
    </row>
    <row r="60" spans="9:33" ht="18">
      <c r="L60" s="191">
        <v>57</v>
      </c>
      <c r="M60" s="315" t="str">
        <f t="shared" si="20"/>
        <v>J</v>
      </c>
      <c r="N60" s="315" t="str">
        <f t="shared" si="21"/>
        <v>A</v>
      </c>
      <c r="O60" s="315" t="str">
        <f t="shared" si="22"/>
        <v>M4</v>
      </c>
      <c r="P60" s="315" t="str">
        <f t="shared" si="23"/>
        <v/>
      </c>
      <c r="Q60" s="315" t="str">
        <f t="shared" si="24"/>
        <v>K</v>
      </c>
      <c r="S60" s="191"/>
      <c r="T60" s="224">
        <v>9</v>
      </c>
      <c r="U60" s="224">
        <v>6</v>
      </c>
      <c r="V60" s="224">
        <v>4</v>
      </c>
      <c r="W60" s="224"/>
      <c r="X60" s="224">
        <v>7</v>
      </c>
      <c r="Z60" s="191"/>
      <c r="AA60" s="249" t="str">
        <f t="shared" si="25"/>
        <v>Ｊ</v>
      </c>
      <c r="AB60" s="249" t="str">
        <f t="shared" si="26"/>
        <v>Ａ</v>
      </c>
      <c r="AC60" s="249" t="str">
        <f t="shared" si="27"/>
        <v>九尾狐</v>
      </c>
      <c r="AD60" s="249" t="str">
        <f t="shared" si="28"/>
        <v/>
      </c>
      <c r="AE60" s="249" t="str">
        <f t="shared" si="29"/>
        <v>Ｋ</v>
      </c>
      <c r="AF60" s="191"/>
      <c r="AG60" s="191"/>
    </row>
    <row r="61" spans="9:33" ht="18">
      <c r="L61" s="191">
        <v>58</v>
      </c>
      <c r="M61" s="315" t="str">
        <f t="shared" si="20"/>
        <v>A</v>
      </c>
      <c r="N61" s="315" t="str">
        <f t="shared" si="21"/>
        <v>WW</v>
      </c>
      <c r="O61" s="315" t="str">
        <f t="shared" si="22"/>
        <v>J</v>
      </c>
      <c r="P61" s="315" t="str">
        <f t="shared" si="23"/>
        <v/>
      </c>
      <c r="Q61" s="315" t="str">
        <f t="shared" si="24"/>
        <v>M2</v>
      </c>
      <c r="S61" s="191"/>
      <c r="T61" s="224">
        <v>6</v>
      </c>
      <c r="U61" s="224">
        <v>13</v>
      </c>
      <c r="V61" s="224">
        <v>9</v>
      </c>
      <c r="W61" s="224"/>
      <c r="X61" s="224">
        <v>2</v>
      </c>
      <c r="Z61" s="191"/>
      <c r="AA61" s="249" t="str">
        <f t="shared" si="25"/>
        <v>Ａ</v>
      </c>
      <c r="AB61" s="249" t="str">
        <f t="shared" si="26"/>
        <v>手杖</v>
      </c>
      <c r="AC61" s="249" t="str">
        <f t="shared" si="27"/>
        <v>Ｊ</v>
      </c>
      <c r="AD61" s="249" t="str">
        <f t="shared" si="28"/>
        <v/>
      </c>
      <c r="AE61" s="249" t="str">
        <f t="shared" si="29"/>
        <v>小九</v>
      </c>
      <c r="AF61" s="191"/>
      <c r="AG61" s="191"/>
    </row>
    <row r="62" spans="9:33" ht="18">
      <c r="L62" s="191">
        <v>59</v>
      </c>
      <c r="M62" s="315" t="str">
        <f t="shared" si="20"/>
        <v>K</v>
      </c>
      <c r="N62" s="315" t="str">
        <f t="shared" si="21"/>
        <v>J</v>
      </c>
      <c r="O62" s="315" t="str">
        <f t="shared" si="22"/>
        <v>A</v>
      </c>
      <c r="P62" s="315" t="str">
        <f t="shared" si="23"/>
        <v/>
      </c>
      <c r="Q62" s="315" t="str">
        <f t="shared" si="24"/>
        <v>K</v>
      </c>
      <c r="S62" s="191"/>
      <c r="T62" s="224">
        <v>7</v>
      </c>
      <c r="U62" s="224">
        <v>9</v>
      </c>
      <c r="V62" s="224">
        <v>6</v>
      </c>
      <c r="W62" s="224"/>
      <c r="X62" s="224">
        <v>7</v>
      </c>
      <c r="Z62" s="191"/>
      <c r="AA62" s="249" t="str">
        <f t="shared" si="25"/>
        <v>Ｋ</v>
      </c>
      <c r="AB62" s="249" t="str">
        <f t="shared" si="26"/>
        <v>Ｊ</v>
      </c>
      <c r="AC62" s="249" t="str">
        <f t="shared" si="27"/>
        <v>Ａ</v>
      </c>
      <c r="AD62" s="249" t="str">
        <f t="shared" si="28"/>
        <v/>
      </c>
      <c r="AE62" s="249" t="str">
        <f t="shared" si="29"/>
        <v>Ｋ</v>
      </c>
      <c r="AF62" s="191"/>
      <c r="AG62" s="191"/>
    </row>
    <row r="63" spans="9:33" ht="18">
      <c r="L63" s="191">
        <v>60</v>
      </c>
      <c r="M63" s="315" t="str">
        <f t="shared" si="20"/>
        <v>M1</v>
      </c>
      <c r="N63" s="315" t="str">
        <f t="shared" si="21"/>
        <v>K</v>
      </c>
      <c r="O63" s="315" t="str">
        <f t="shared" si="22"/>
        <v/>
      </c>
      <c r="P63" s="315" t="str">
        <f t="shared" si="23"/>
        <v/>
      </c>
      <c r="Q63" s="315" t="str">
        <f t="shared" si="24"/>
        <v>K</v>
      </c>
      <c r="S63" s="191"/>
      <c r="T63" s="224">
        <v>1</v>
      </c>
      <c r="U63" s="224">
        <v>7</v>
      </c>
      <c r="V63" s="224"/>
      <c r="W63" s="224"/>
      <c r="X63" s="224">
        <v>7</v>
      </c>
      <c r="Z63" s="191"/>
      <c r="AA63" s="249" t="str">
        <f t="shared" si="25"/>
        <v>四不像大頭</v>
      </c>
      <c r="AB63" s="249" t="str">
        <f t="shared" si="26"/>
        <v>Ｋ</v>
      </c>
      <c r="AC63" s="249" t="str">
        <f t="shared" si="27"/>
        <v/>
      </c>
      <c r="AD63" s="249" t="str">
        <f t="shared" si="28"/>
        <v/>
      </c>
      <c r="AE63" s="249" t="str">
        <f t="shared" si="29"/>
        <v>Ｋ</v>
      </c>
      <c r="AF63" s="191"/>
      <c r="AG63" s="191"/>
    </row>
    <row r="64" spans="9:33" ht="18">
      <c r="L64" s="191">
        <v>61</v>
      </c>
      <c r="M64" s="315" t="str">
        <f t="shared" si="20"/>
        <v/>
      </c>
      <c r="N64" s="315" t="str">
        <f t="shared" si="21"/>
        <v>K</v>
      </c>
      <c r="O64" s="315" t="str">
        <f t="shared" si="22"/>
        <v/>
      </c>
      <c r="P64" s="315" t="str">
        <f t="shared" si="23"/>
        <v/>
      </c>
      <c r="Q64" s="315" t="str">
        <f t="shared" si="24"/>
        <v>Q</v>
      </c>
      <c r="S64" s="191"/>
      <c r="T64" s="224"/>
      <c r="U64" s="224">
        <v>7</v>
      </c>
      <c r="V64" s="224"/>
      <c r="W64" s="224"/>
      <c r="X64" s="224">
        <v>8</v>
      </c>
      <c r="Z64" s="191"/>
      <c r="AA64" s="249" t="str">
        <f t="shared" si="25"/>
        <v/>
      </c>
      <c r="AB64" s="249" t="str">
        <f t="shared" si="26"/>
        <v>Ｋ</v>
      </c>
      <c r="AC64" s="249" t="str">
        <f t="shared" si="27"/>
        <v/>
      </c>
      <c r="AD64" s="249" t="str">
        <f t="shared" si="28"/>
        <v/>
      </c>
      <c r="AE64" s="249" t="str">
        <f t="shared" si="29"/>
        <v>Ｑ</v>
      </c>
      <c r="AF64" s="191"/>
      <c r="AG64" s="191"/>
    </row>
    <row r="65" spans="12:33" ht="18">
      <c r="L65" s="191">
        <v>62</v>
      </c>
      <c r="M65" s="315" t="str">
        <f t="shared" si="20"/>
        <v/>
      </c>
      <c r="N65" s="315" t="str">
        <f t="shared" si="21"/>
        <v>K</v>
      </c>
      <c r="O65" s="315" t="str">
        <f t="shared" si="22"/>
        <v/>
      </c>
      <c r="P65" s="315" t="str">
        <f t="shared" si="23"/>
        <v/>
      </c>
      <c r="Q65" s="315" t="str">
        <f t="shared" si="24"/>
        <v>K</v>
      </c>
      <c r="S65" s="191"/>
      <c r="T65" s="224"/>
      <c r="U65" s="224">
        <v>7</v>
      </c>
      <c r="V65" s="224"/>
      <c r="W65" s="224"/>
      <c r="X65" s="224">
        <v>7</v>
      </c>
      <c r="Z65" s="191"/>
      <c r="AA65" s="249" t="str">
        <f t="shared" si="25"/>
        <v/>
      </c>
      <c r="AB65" s="249" t="str">
        <f t="shared" si="26"/>
        <v>Ｋ</v>
      </c>
      <c r="AC65" s="249" t="str">
        <f t="shared" si="27"/>
        <v/>
      </c>
      <c r="AD65" s="249" t="str">
        <f t="shared" si="28"/>
        <v/>
      </c>
      <c r="AE65" s="249" t="str">
        <f t="shared" si="29"/>
        <v>Ｋ</v>
      </c>
      <c r="AF65" s="191"/>
      <c r="AG65" s="191"/>
    </row>
    <row r="66" spans="12:33" ht="18">
      <c r="L66" s="191">
        <v>63</v>
      </c>
      <c r="M66" s="315" t="str">
        <f t="shared" si="20"/>
        <v/>
      </c>
      <c r="N66" s="315" t="str">
        <f t="shared" si="21"/>
        <v>J</v>
      </c>
      <c r="O66" s="315" t="str">
        <f t="shared" si="22"/>
        <v/>
      </c>
      <c r="P66" s="315" t="str">
        <f t="shared" si="23"/>
        <v/>
      </c>
      <c r="Q66" s="315" t="str">
        <f t="shared" si="24"/>
        <v>K</v>
      </c>
      <c r="S66" s="191"/>
      <c r="T66" s="224"/>
      <c r="U66" s="224">
        <v>9</v>
      </c>
      <c r="V66" s="224"/>
      <c r="W66" s="224"/>
      <c r="X66" s="224">
        <v>7</v>
      </c>
      <c r="Z66" s="191"/>
      <c r="AA66" s="249" t="str">
        <f t="shared" si="25"/>
        <v/>
      </c>
      <c r="AB66" s="249" t="str">
        <f t="shared" si="26"/>
        <v>Ｊ</v>
      </c>
      <c r="AC66" s="249" t="str">
        <f t="shared" si="27"/>
        <v/>
      </c>
      <c r="AD66" s="249" t="str">
        <f t="shared" si="28"/>
        <v/>
      </c>
      <c r="AE66" s="249" t="str">
        <f t="shared" si="29"/>
        <v>Ｋ</v>
      </c>
      <c r="AF66" s="191"/>
      <c r="AG66" s="191"/>
    </row>
    <row r="67" spans="12:33" ht="18">
      <c r="L67" s="191">
        <v>64</v>
      </c>
      <c r="M67" s="315" t="str">
        <f t="shared" ref="M67:M87" si="30">IF(T67="","",VLOOKUP(T67,$A$3:$B$15,2,FALSE))</f>
        <v/>
      </c>
      <c r="N67" s="315" t="str">
        <f t="shared" ref="N67:N87" si="31">IF(U67="","",VLOOKUP(U67,$A$3:$B$15,2,FALSE))</f>
        <v>K</v>
      </c>
      <c r="O67" s="315" t="str">
        <f t="shared" ref="O67:O87" si="32">IF(V67="","",VLOOKUP(V67,$A$3:$B$15,2,FALSE))</f>
        <v/>
      </c>
      <c r="P67" s="315" t="str">
        <f t="shared" ref="P67:P87" si="33">IF(W67="","",VLOOKUP(W67,$A$3:$B$15,2,FALSE))</f>
        <v/>
      </c>
      <c r="Q67" s="315" t="str">
        <f t="shared" ref="Q67:Q87" si="34">IF(X67="","",VLOOKUP(X67,$A$3:$B$15,2,FALSE))</f>
        <v>M5</v>
      </c>
      <c r="S67" s="191"/>
      <c r="T67" s="224"/>
      <c r="U67" s="224">
        <v>7</v>
      </c>
      <c r="V67" s="224"/>
      <c r="W67" s="224"/>
      <c r="X67" s="224">
        <v>5</v>
      </c>
      <c r="Z67" s="191"/>
      <c r="AA67" s="249" t="str">
        <f t="shared" ref="AA67:AA90" si="35">IF(T67="","",VLOOKUP(T67,$A$3:$C$15,3,FALSE))</f>
        <v/>
      </c>
      <c r="AB67" s="249" t="str">
        <f t="shared" ref="AB67:AB90" si="36">IF(U67="","",VLOOKUP(U67,$A$3:$C$15,3,FALSE))</f>
        <v>Ｋ</v>
      </c>
      <c r="AC67" s="249" t="str">
        <f t="shared" ref="AC67:AC90" si="37">IF(V67="","",VLOOKUP(V67,$A$3:$C$15,3,FALSE))</f>
        <v/>
      </c>
      <c r="AD67" s="249" t="str">
        <f t="shared" ref="AD67:AD90" si="38">IF(W67="","",VLOOKUP(W67,$A$3:$C$15,3,FALSE))</f>
        <v/>
      </c>
      <c r="AE67" s="249" t="str">
        <f t="shared" ref="AE67:AE90" si="39">IF(X67="","",VLOOKUP(X67,$A$3:$C$15,3,FALSE))</f>
        <v>姜子牙</v>
      </c>
      <c r="AF67" s="191"/>
      <c r="AG67" s="191"/>
    </row>
    <row r="68" spans="12:33" ht="18">
      <c r="L68" s="191">
        <v>65</v>
      </c>
      <c r="M68" s="315" t="str">
        <f t="shared" si="30"/>
        <v/>
      </c>
      <c r="N68" s="315" t="str">
        <f t="shared" si="31"/>
        <v>M4</v>
      </c>
      <c r="O68" s="315" t="str">
        <f t="shared" si="32"/>
        <v/>
      </c>
      <c r="P68" s="315" t="str">
        <f t="shared" si="33"/>
        <v/>
      </c>
      <c r="Q68" s="315" t="str">
        <f t="shared" si="34"/>
        <v>Q</v>
      </c>
      <c r="S68" s="191"/>
      <c r="T68" s="224"/>
      <c r="U68" s="224">
        <v>4</v>
      </c>
      <c r="V68" s="224"/>
      <c r="W68" s="224"/>
      <c r="X68" s="224">
        <v>8</v>
      </c>
      <c r="Z68" s="191"/>
      <c r="AA68" s="249" t="str">
        <f t="shared" si="35"/>
        <v/>
      </c>
      <c r="AB68" s="249" t="str">
        <f t="shared" si="36"/>
        <v>九尾狐</v>
      </c>
      <c r="AC68" s="249" t="str">
        <f t="shared" si="37"/>
        <v/>
      </c>
      <c r="AD68" s="249" t="str">
        <f t="shared" si="38"/>
        <v/>
      </c>
      <c r="AE68" s="249" t="str">
        <f t="shared" si="39"/>
        <v>Ｑ</v>
      </c>
      <c r="AF68" s="191"/>
      <c r="AG68" s="191"/>
    </row>
    <row r="69" spans="12:33" ht="18">
      <c r="L69" s="191">
        <v>66</v>
      </c>
      <c r="M69" s="315" t="str">
        <f t="shared" si="30"/>
        <v/>
      </c>
      <c r="N69" s="315" t="str">
        <f t="shared" si="31"/>
        <v>Q</v>
      </c>
      <c r="O69" s="315" t="str">
        <f t="shared" si="32"/>
        <v/>
      </c>
      <c r="P69" s="315" t="str">
        <f t="shared" si="33"/>
        <v/>
      </c>
      <c r="Q69" s="315" t="str">
        <f t="shared" si="34"/>
        <v>K</v>
      </c>
      <c r="S69" s="191"/>
      <c r="T69" s="224"/>
      <c r="U69" s="224">
        <v>8</v>
      </c>
      <c r="V69" s="224"/>
      <c r="W69" s="224"/>
      <c r="X69" s="224">
        <v>7</v>
      </c>
      <c r="Z69" s="191"/>
      <c r="AA69" s="249" t="str">
        <f t="shared" si="35"/>
        <v/>
      </c>
      <c r="AB69" s="249" t="str">
        <f t="shared" si="36"/>
        <v>Ｑ</v>
      </c>
      <c r="AC69" s="249" t="str">
        <f t="shared" si="37"/>
        <v/>
      </c>
      <c r="AD69" s="249" t="str">
        <f t="shared" si="38"/>
        <v/>
      </c>
      <c r="AE69" s="249" t="str">
        <f t="shared" si="39"/>
        <v>Ｋ</v>
      </c>
      <c r="AF69" s="191"/>
      <c r="AG69" s="191"/>
    </row>
    <row r="70" spans="12:33" ht="18">
      <c r="L70" s="191">
        <v>67</v>
      </c>
      <c r="M70" s="315" t="str">
        <f t="shared" si="30"/>
        <v/>
      </c>
      <c r="N70" s="315" t="str">
        <f t="shared" si="31"/>
        <v>A</v>
      </c>
      <c r="O70" s="315" t="str">
        <f t="shared" si="32"/>
        <v/>
      </c>
      <c r="P70" s="315" t="str">
        <f t="shared" si="33"/>
        <v/>
      </c>
      <c r="Q70" s="315" t="str">
        <f t="shared" si="34"/>
        <v>M3</v>
      </c>
      <c r="S70" s="191"/>
      <c r="T70" s="224"/>
      <c r="U70" s="224">
        <v>6</v>
      </c>
      <c r="V70" s="224"/>
      <c r="W70" s="224"/>
      <c r="X70" s="224">
        <v>3</v>
      </c>
      <c r="Z70" s="191"/>
      <c r="AA70" s="249" t="str">
        <f t="shared" si="35"/>
        <v/>
      </c>
      <c r="AB70" s="249" t="str">
        <f t="shared" si="36"/>
        <v>Ａ</v>
      </c>
      <c r="AC70" s="249" t="str">
        <f t="shared" si="37"/>
        <v/>
      </c>
      <c r="AD70" s="249" t="str">
        <f t="shared" si="38"/>
        <v/>
      </c>
      <c r="AE70" s="249" t="str">
        <f t="shared" si="39"/>
        <v>申公豹</v>
      </c>
      <c r="AF70" s="191"/>
      <c r="AG70" s="191"/>
    </row>
    <row r="71" spans="12:33" ht="18">
      <c r="L71" s="191">
        <v>68</v>
      </c>
      <c r="M71" s="315" t="str">
        <f t="shared" si="30"/>
        <v/>
      </c>
      <c r="N71" s="315" t="str">
        <f t="shared" si="31"/>
        <v>M5</v>
      </c>
      <c r="O71" s="315" t="str">
        <f t="shared" si="32"/>
        <v/>
      </c>
      <c r="P71" s="315" t="str">
        <f t="shared" si="33"/>
        <v/>
      </c>
      <c r="Q71" s="315" t="str">
        <f t="shared" si="34"/>
        <v/>
      </c>
      <c r="S71" s="191"/>
      <c r="T71" s="224"/>
      <c r="U71" s="224">
        <v>5</v>
      </c>
      <c r="V71" s="224"/>
      <c r="W71" s="224"/>
      <c r="X71" s="224"/>
      <c r="Y71" s="1"/>
      <c r="Z71" s="191"/>
      <c r="AA71" s="249" t="str">
        <f t="shared" si="35"/>
        <v/>
      </c>
      <c r="AB71" s="249" t="str">
        <f t="shared" si="36"/>
        <v>姜子牙</v>
      </c>
      <c r="AC71" s="249" t="str">
        <f t="shared" si="37"/>
        <v/>
      </c>
      <c r="AD71" s="249" t="str">
        <f t="shared" si="38"/>
        <v/>
      </c>
      <c r="AE71" s="249" t="str">
        <f t="shared" si="39"/>
        <v/>
      </c>
      <c r="AF71" s="191"/>
      <c r="AG71" s="191"/>
    </row>
    <row r="72" spans="12:33" ht="18">
      <c r="L72" s="191">
        <v>69</v>
      </c>
      <c r="M72" s="315" t="str">
        <f t="shared" si="30"/>
        <v/>
      </c>
      <c r="N72" s="315" t="str">
        <f t="shared" si="31"/>
        <v>M1</v>
      </c>
      <c r="O72" s="315" t="str">
        <f t="shared" si="32"/>
        <v/>
      </c>
      <c r="P72" s="315" t="str">
        <f t="shared" si="33"/>
        <v/>
      </c>
      <c r="Q72" s="315" t="str">
        <f t="shared" si="34"/>
        <v/>
      </c>
      <c r="S72" s="191"/>
      <c r="T72" s="224"/>
      <c r="U72" s="224">
        <v>1</v>
      </c>
      <c r="V72" s="224"/>
      <c r="W72" s="224"/>
      <c r="X72" s="224"/>
      <c r="Z72" s="191"/>
      <c r="AA72" s="249" t="str">
        <f t="shared" si="35"/>
        <v/>
      </c>
      <c r="AB72" s="249" t="str">
        <f t="shared" si="36"/>
        <v>四不像大頭</v>
      </c>
      <c r="AC72" s="249" t="str">
        <f t="shared" si="37"/>
        <v/>
      </c>
      <c r="AD72" s="249" t="str">
        <f t="shared" si="38"/>
        <v/>
      </c>
      <c r="AE72" s="249" t="str">
        <f t="shared" si="39"/>
        <v/>
      </c>
      <c r="AF72" s="191"/>
      <c r="AG72" s="191"/>
    </row>
    <row r="73" spans="12:33" ht="18">
      <c r="L73" s="191">
        <v>70</v>
      </c>
      <c r="M73" s="315" t="str">
        <f t="shared" si="30"/>
        <v/>
      </c>
      <c r="N73" s="315" t="str">
        <f t="shared" si="31"/>
        <v>M1</v>
      </c>
      <c r="O73" s="315" t="str">
        <f t="shared" si="32"/>
        <v/>
      </c>
      <c r="P73" s="315" t="str">
        <f t="shared" si="33"/>
        <v/>
      </c>
      <c r="Q73" s="315" t="str">
        <f t="shared" si="34"/>
        <v/>
      </c>
      <c r="S73" s="191"/>
      <c r="T73" s="224"/>
      <c r="U73" s="224">
        <v>1</v>
      </c>
      <c r="V73" s="224"/>
      <c r="W73" s="224"/>
      <c r="X73" s="224"/>
      <c r="Z73" s="191"/>
      <c r="AA73" s="249" t="str">
        <f t="shared" si="35"/>
        <v/>
      </c>
      <c r="AB73" s="249" t="str">
        <f t="shared" si="36"/>
        <v>四不像大頭</v>
      </c>
      <c r="AC73" s="249" t="str">
        <f t="shared" si="37"/>
        <v/>
      </c>
      <c r="AD73" s="249" t="str">
        <f t="shared" si="38"/>
        <v/>
      </c>
      <c r="AE73" s="249" t="str">
        <f t="shared" si="39"/>
        <v/>
      </c>
      <c r="AF73" s="191"/>
      <c r="AG73" s="191"/>
    </row>
    <row r="74" spans="12:33" ht="18">
      <c r="L74" s="191">
        <v>71</v>
      </c>
      <c r="M74" s="315" t="str">
        <f t="shared" si="30"/>
        <v/>
      </c>
      <c r="N74" s="315" t="str">
        <f t="shared" si="31"/>
        <v>J</v>
      </c>
      <c r="O74" s="315" t="str">
        <f t="shared" si="32"/>
        <v/>
      </c>
      <c r="P74" s="315" t="str">
        <f t="shared" si="33"/>
        <v/>
      </c>
      <c r="Q74" s="315" t="str">
        <f t="shared" si="34"/>
        <v/>
      </c>
      <c r="S74" s="191"/>
      <c r="T74" s="224"/>
      <c r="U74" s="224">
        <v>9</v>
      </c>
      <c r="V74" s="224"/>
      <c r="W74" s="224"/>
      <c r="X74" s="224"/>
      <c r="Z74" s="191"/>
      <c r="AA74" s="249" t="str">
        <f t="shared" si="35"/>
        <v/>
      </c>
      <c r="AB74" s="249" t="str">
        <f t="shared" si="36"/>
        <v>Ｊ</v>
      </c>
      <c r="AC74" s="249" t="str">
        <f t="shared" si="37"/>
        <v/>
      </c>
      <c r="AD74" s="249" t="str">
        <f t="shared" si="38"/>
        <v/>
      </c>
      <c r="AE74" s="249" t="str">
        <f t="shared" si="39"/>
        <v/>
      </c>
      <c r="AF74" s="191"/>
      <c r="AG74" s="191"/>
    </row>
    <row r="75" spans="12:33" ht="18">
      <c r="L75" s="191">
        <v>72</v>
      </c>
      <c r="M75" s="315" t="str">
        <f t="shared" si="30"/>
        <v/>
      </c>
      <c r="N75" s="315" t="str">
        <f t="shared" si="31"/>
        <v>Q</v>
      </c>
      <c r="O75" s="315" t="str">
        <f t="shared" si="32"/>
        <v/>
      </c>
      <c r="P75" s="315" t="str">
        <f t="shared" si="33"/>
        <v/>
      </c>
      <c r="Q75" s="315" t="str">
        <f t="shared" si="34"/>
        <v/>
      </c>
      <c r="S75" s="191"/>
      <c r="T75" s="224"/>
      <c r="U75" s="224">
        <v>8</v>
      </c>
      <c r="V75" s="224"/>
      <c r="W75" s="224"/>
      <c r="X75" s="224"/>
      <c r="Z75" s="191"/>
      <c r="AA75" s="249" t="str">
        <f t="shared" si="35"/>
        <v/>
      </c>
      <c r="AB75" s="249" t="str">
        <f t="shared" si="36"/>
        <v>Ｑ</v>
      </c>
      <c r="AC75" s="249" t="str">
        <f t="shared" si="37"/>
        <v/>
      </c>
      <c r="AD75" s="249" t="str">
        <f t="shared" si="38"/>
        <v/>
      </c>
      <c r="AE75" s="249" t="str">
        <f t="shared" si="39"/>
        <v/>
      </c>
      <c r="AF75" s="191"/>
      <c r="AG75" s="191"/>
    </row>
    <row r="76" spans="12:33" ht="18">
      <c r="L76" s="191">
        <v>73</v>
      </c>
      <c r="M76" s="315" t="str">
        <f t="shared" si="30"/>
        <v/>
      </c>
      <c r="N76" s="315" t="str">
        <f t="shared" si="31"/>
        <v>Q</v>
      </c>
      <c r="O76" s="315" t="str">
        <f t="shared" si="32"/>
        <v/>
      </c>
      <c r="P76" s="315" t="str">
        <f t="shared" si="33"/>
        <v/>
      </c>
      <c r="Q76" s="315" t="str">
        <f t="shared" si="34"/>
        <v/>
      </c>
      <c r="S76" s="191"/>
      <c r="T76" s="224"/>
      <c r="U76" s="224">
        <v>8</v>
      </c>
      <c r="V76" s="224"/>
      <c r="W76" s="224"/>
      <c r="X76" s="224"/>
      <c r="Z76" s="191"/>
      <c r="AA76" s="249" t="str">
        <f t="shared" si="35"/>
        <v/>
      </c>
      <c r="AB76" s="249" t="str">
        <f t="shared" si="36"/>
        <v>Ｑ</v>
      </c>
      <c r="AC76" s="249" t="str">
        <f t="shared" si="37"/>
        <v/>
      </c>
      <c r="AD76" s="249" t="str">
        <f t="shared" si="38"/>
        <v/>
      </c>
      <c r="AE76" s="249" t="str">
        <f t="shared" si="39"/>
        <v/>
      </c>
      <c r="AF76" s="191"/>
      <c r="AG76" s="191"/>
    </row>
    <row r="77" spans="12:33" ht="18">
      <c r="L77" s="191">
        <v>74</v>
      </c>
      <c r="M77" s="315" t="str">
        <f t="shared" si="30"/>
        <v/>
      </c>
      <c r="N77" s="315" t="str">
        <f t="shared" si="31"/>
        <v>S1</v>
      </c>
      <c r="O77" s="315" t="str">
        <f t="shared" si="32"/>
        <v/>
      </c>
      <c r="P77" s="315" t="str">
        <f t="shared" si="33"/>
        <v/>
      </c>
      <c r="Q77" s="315" t="str">
        <f t="shared" si="34"/>
        <v/>
      </c>
      <c r="S77" s="191"/>
      <c r="T77" s="224"/>
      <c r="U77" s="224">
        <v>12</v>
      </c>
      <c r="V77" s="224"/>
      <c r="W77" s="224"/>
      <c r="X77" s="224"/>
      <c r="Z77" s="191"/>
      <c r="AA77" s="249" t="str">
        <f t="shared" si="35"/>
        <v/>
      </c>
      <c r="AB77" s="249" t="str">
        <f t="shared" si="36"/>
        <v>輪迴門</v>
      </c>
      <c r="AC77" s="249" t="str">
        <f t="shared" si="37"/>
        <v/>
      </c>
      <c r="AD77" s="249" t="str">
        <f t="shared" si="38"/>
        <v/>
      </c>
      <c r="AE77" s="249" t="str">
        <f t="shared" si="39"/>
        <v/>
      </c>
      <c r="AF77" s="191"/>
      <c r="AG77" s="191"/>
    </row>
    <row r="78" spans="12:33" ht="18">
      <c r="L78" s="191">
        <v>75</v>
      </c>
      <c r="M78" s="315" t="str">
        <f t="shared" si="30"/>
        <v/>
      </c>
      <c r="N78" s="315" t="str">
        <f t="shared" si="31"/>
        <v>M5</v>
      </c>
      <c r="O78" s="315" t="str">
        <f t="shared" si="32"/>
        <v/>
      </c>
      <c r="P78" s="315" t="str">
        <f t="shared" si="33"/>
        <v/>
      </c>
      <c r="Q78" s="315" t="str">
        <f t="shared" si="34"/>
        <v/>
      </c>
      <c r="S78" s="191"/>
      <c r="T78" s="224"/>
      <c r="U78" s="224">
        <v>5</v>
      </c>
      <c r="V78" s="224"/>
      <c r="W78" s="224"/>
      <c r="X78" s="224"/>
      <c r="Z78" s="191"/>
      <c r="AA78" s="249" t="str">
        <f t="shared" si="35"/>
        <v/>
      </c>
      <c r="AB78" s="249" t="str">
        <f t="shared" si="36"/>
        <v>姜子牙</v>
      </c>
      <c r="AC78" s="249" t="str">
        <f t="shared" si="37"/>
        <v/>
      </c>
      <c r="AD78" s="249" t="str">
        <f t="shared" si="38"/>
        <v/>
      </c>
      <c r="AE78" s="249" t="str">
        <f t="shared" si="39"/>
        <v/>
      </c>
      <c r="AF78" s="191"/>
      <c r="AG78" s="191"/>
    </row>
    <row r="79" spans="12:33" ht="18">
      <c r="L79" s="191">
        <v>76</v>
      </c>
      <c r="M79" s="315" t="str">
        <f t="shared" si="30"/>
        <v/>
      </c>
      <c r="N79" s="315" t="str">
        <f t="shared" si="31"/>
        <v>M5</v>
      </c>
      <c r="O79" s="315" t="str">
        <f t="shared" si="32"/>
        <v/>
      </c>
      <c r="P79" s="315" t="str">
        <f t="shared" si="33"/>
        <v/>
      </c>
      <c r="Q79" s="315" t="str">
        <f t="shared" si="34"/>
        <v/>
      </c>
      <c r="T79" s="224"/>
      <c r="U79" s="224">
        <v>5</v>
      </c>
      <c r="V79" s="224"/>
      <c r="W79" s="224"/>
      <c r="X79" s="224"/>
      <c r="AA79" s="249" t="str">
        <f t="shared" si="35"/>
        <v/>
      </c>
      <c r="AB79" s="249" t="str">
        <f t="shared" si="36"/>
        <v>姜子牙</v>
      </c>
      <c r="AC79" s="249" t="str">
        <f t="shared" si="37"/>
        <v/>
      </c>
      <c r="AD79" s="249" t="str">
        <f t="shared" si="38"/>
        <v/>
      </c>
      <c r="AE79" s="249" t="str">
        <f t="shared" si="39"/>
        <v/>
      </c>
      <c r="AF79" s="191"/>
      <c r="AG79" s="191"/>
    </row>
    <row r="80" spans="12:33" ht="18">
      <c r="L80" s="191">
        <v>77</v>
      </c>
      <c r="M80" s="315" t="str">
        <f t="shared" si="30"/>
        <v/>
      </c>
      <c r="N80" s="315" t="str">
        <f t="shared" si="31"/>
        <v>S1</v>
      </c>
      <c r="O80" s="315" t="str">
        <f t="shared" si="32"/>
        <v/>
      </c>
      <c r="P80" s="315" t="str">
        <f t="shared" si="33"/>
        <v/>
      </c>
      <c r="Q80" s="315" t="str">
        <f t="shared" si="34"/>
        <v/>
      </c>
      <c r="T80" s="224"/>
      <c r="U80" s="224">
        <v>12</v>
      </c>
      <c r="V80" s="224"/>
      <c r="W80" s="224"/>
      <c r="X80" s="224"/>
      <c r="AA80" s="249" t="str">
        <f t="shared" si="35"/>
        <v/>
      </c>
      <c r="AB80" s="249" t="str">
        <f t="shared" si="36"/>
        <v>輪迴門</v>
      </c>
      <c r="AC80" s="249" t="str">
        <f t="shared" si="37"/>
        <v/>
      </c>
      <c r="AD80" s="249" t="str">
        <f t="shared" si="38"/>
        <v/>
      </c>
      <c r="AE80" s="249" t="str">
        <f t="shared" si="39"/>
        <v/>
      </c>
      <c r="AF80" s="191"/>
      <c r="AG80" s="191"/>
    </row>
    <row r="81" spans="12:33" ht="18">
      <c r="L81" s="191">
        <v>78</v>
      </c>
      <c r="M81" s="315" t="str">
        <f t="shared" si="30"/>
        <v/>
      </c>
      <c r="N81" s="315" t="str">
        <f t="shared" si="31"/>
        <v>Q</v>
      </c>
      <c r="O81" s="315" t="str">
        <f t="shared" si="32"/>
        <v/>
      </c>
      <c r="P81" s="315" t="str">
        <f t="shared" si="33"/>
        <v/>
      </c>
      <c r="Q81" s="315" t="str">
        <f t="shared" si="34"/>
        <v/>
      </c>
      <c r="T81" s="224"/>
      <c r="U81" s="224">
        <v>8</v>
      </c>
      <c r="V81" s="224"/>
      <c r="W81" s="224"/>
      <c r="X81" s="224"/>
      <c r="AA81" s="249" t="str">
        <f t="shared" si="35"/>
        <v/>
      </c>
      <c r="AB81" s="249" t="str">
        <f t="shared" si="36"/>
        <v>Ｑ</v>
      </c>
      <c r="AC81" s="249" t="str">
        <f t="shared" si="37"/>
        <v/>
      </c>
      <c r="AD81" s="249" t="str">
        <f t="shared" si="38"/>
        <v/>
      </c>
      <c r="AE81" s="249" t="str">
        <f t="shared" si="39"/>
        <v/>
      </c>
      <c r="AF81" s="191"/>
      <c r="AG81" s="191"/>
    </row>
    <row r="82" spans="12:33" ht="18">
      <c r="L82" s="191">
        <v>79</v>
      </c>
      <c r="M82" s="315" t="str">
        <f t="shared" si="30"/>
        <v/>
      </c>
      <c r="N82" s="315" t="str">
        <f t="shared" si="31"/>
        <v>TE</v>
      </c>
      <c r="O82" s="315" t="str">
        <f t="shared" si="32"/>
        <v/>
      </c>
      <c r="P82" s="315" t="str">
        <f t="shared" si="33"/>
        <v/>
      </c>
      <c r="Q82" s="315" t="str">
        <f t="shared" si="34"/>
        <v/>
      </c>
      <c r="T82" s="224"/>
      <c r="U82" s="224">
        <v>10</v>
      </c>
      <c r="V82" s="224"/>
      <c r="W82" s="224"/>
      <c r="X82" s="224"/>
      <c r="AA82" s="249" t="str">
        <f t="shared" si="35"/>
        <v/>
      </c>
      <c r="AB82" s="249">
        <f t="shared" si="36"/>
        <v>10</v>
      </c>
      <c r="AC82" s="249" t="str">
        <f t="shared" si="37"/>
        <v/>
      </c>
      <c r="AD82" s="249" t="str">
        <f t="shared" si="38"/>
        <v/>
      </c>
      <c r="AE82" s="249" t="str">
        <f t="shared" si="39"/>
        <v/>
      </c>
      <c r="AF82" s="191"/>
      <c r="AG82" s="191"/>
    </row>
    <row r="83" spans="12:33" ht="18">
      <c r="L83" s="191">
        <v>80</v>
      </c>
      <c r="M83" s="315" t="str">
        <f t="shared" si="30"/>
        <v/>
      </c>
      <c r="N83" s="315" t="str">
        <f t="shared" si="31"/>
        <v>TE</v>
      </c>
      <c r="O83" s="315" t="str">
        <f t="shared" si="32"/>
        <v/>
      </c>
      <c r="P83" s="315" t="str">
        <f t="shared" si="33"/>
        <v/>
      </c>
      <c r="Q83" s="315" t="str">
        <f t="shared" si="34"/>
        <v/>
      </c>
      <c r="T83" s="224"/>
      <c r="U83" s="224">
        <v>10</v>
      </c>
      <c r="V83" s="224"/>
      <c r="W83" s="224"/>
      <c r="X83" s="224"/>
      <c r="AA83" s="249" t="str">
        <f t="shared" si="35"/>
        <v/>
      </c>
      <c r="AB83" s="249">
        <f t="shared" si="36"/>
        <v>10</v>
      </c>
      <c r="AC83" s="249" t="str">
        <f t="shared" si="37"/>
        <v/>
      </c>
      <c r="AD83" s="249" t="str">
        <f t="shared" si="38"/>
        <v/>
      </c>
      <c r="AE83" s="249" t="str">
        <f t="shared" si="39"/>
        <v/>
      </c>
      <c r="AF83" s="191"/>
      <c r="AG83" s="191"/>
    </row>
    <row r="84" spans="12:33" ht="18">
      <c r="L84" s="191">
        <v>81</v>
      </c>
      <c r="M84" s="315" t="str">
        <f t="shared" si="30"/>
        <v/>
      </c>
      <c r="N84" s="315" t="str">
        <f t="shared" si="31"/>
        <v>A</v>
      </c>
      <c r="O84" s="315" t="str">
        <f t="shared" si="32"/>
        <v/>
      </c>
      <c r="P84" s="315" t="str">
        <f t="shared" si="33"/>
        <v/>
      </c>
      <c r="Q84" s="315" t="str">
        <f t="shared" si="34"/>
        <v/>
      </c>
      <c r="T84" s="224"/>
      <c r="U84" s="224">
        <v>6</v>
      </c>
      <c r="V84" s="224"/>
      <c r="W84" s="224"/>
      <c r="X84" s="224"/>
      <c r="AA84" s="249" t="str">
        <f t="shared" si="35"/>
        <v/>
      </c>
      <c r="AB84" s="249" t="str">
        <f t="shared" si="36"/>
        <v>Ａ</v>
      </c>
      <c r="AC84" s="249" t="str">
        <f t="shared" si="37"/>
        <v/>
      </c>
      <c r="AD84" s="249" t="str">
        <f t="shared" si="38"/>
        <v/>
      </c>
      <c r="AE84" s="249" t="str">
        <f t="shared" si="39"/>
        <v/>
      </c>
      <c r="AF84" s="191"/>
      <c r="AG84" s="191"/>
    </row>
    <row r="85" spans="12:33" ht="18">
      <c r="L85" s="191">
        <v>82</v>
      </c>
      <c r="M85" s="315" t="str">
        <f t="shared" si="30"/>
        <v/>
      </c>
      <c r="N85" s="315" t="str">
        <f t="shared" si="31"/>
        <v/>
      </c>
      <c r="O85" s="315" t="str">
        <f t="shared" si="32"/>
        <v/>
      </c>
      <c r="P85" s="315" t="str">
        <f t="shared" si="33"/>
        <v/>
      </c>
      <c r="Q85" s="315" t="str">
        <f t="shared" si="34"/>
        <v/>
      </c>
      <c r="AA85" s="249" t="str">
        <f t="shared" si="35"/>
        <v/>
      </c>
      <c r="AB85" s="249" t="str">
        <f t="shared" si="36"/>
        <v/>
      </c>
      <c r="AC85" s="249" t="str">
        <f t="shared" si="37"/>
        <v/>
      </c>
      <c r="AD85" s="249" t="str">
        <f t="shared" si="38"/>
        <v/>
      </c>
      <c r="AE85" s="249" t="str">
        <f t="shared" si="39"/>
        <v/>
      </c>
      <c r="AF85" s="191"/>
      <c r="AG85" s="191"/>
    </row>
    <row r="86" spans="12:33" ht="18">
      <c r="L86" s="191">
        <v>83</v>
      </c>
      <c r="M86" s="315" t="str">
        <f t="shared" si="30"/>
        <v/>
      </c>
      <c r="N86" s="315" t="str">
        <f t="shared" si="31"/>
        <v/>
      </c>
      <c r="O86" s="315" t="str">
        <f t="shared" si="32"/>
        <v/>
      </c>
      <c r="P86" s="315" t="str">
        <f t="shared" si="33"/>
        <v/>
      </c>
      <c r="Q86" s="315" t="str">
        <f t="shared" si="34"/>
        <v/>
      </c>
      <c r="AA86" s="249" t="str">
        <f t="shared" si="35"/>
        <v/>
      </c>
      <c r="AB86" s="249" t="str">
        <f t="shared" si="36"/>
        <v/>
      </c>
      <c r="AC86" s="249" t="str">
        <f t="shared" si="37"/>
        <v/>
      </c>
      <c r="AD86" s="249" t="str">
        <f t="shared" si="38"/>
        <v/>
      </c>
      <c r="AE86" s="249" t="str">
        <f t="shared" si="39"/>
        <v/>
      </c>
      <c r="AF86" s="191"/>
      <c r="AG86" s="191"/>
    </row>
    <row r="87" spans="12:33" ht="18">
      <c r="L87" s="191">
        <v>84</v>
      </c>
      <c r="M87" s="315" t="str">
        <f t="shared" si="30"/>
        <v/>
      </c>
      <c r="N87" s="315" t="str">
        <f t="shared" si="31"/>
        <v/>
      </c>
      <c r="O87" s="315" t="str">
        <f t="shared" si="32"/>
        <v/>
      </c>
      <c r="P87" s="315" t="str">
        <f t="shared" si="33"/>
        <v/>
      </c>
      <c r="Q87" s="315" t="str">
        <f t="shared" si="34"/>
        <v/>
      </c>
      <c r="AA87" s="249" t="str">
        <f t="shared" si="35"/>
        <v/>
      </c>
      <c r="AB87" s="249" t="str">
        <f t="shared" si="36"/>
        <v/>
      </c>
      <c r="AC87" s="249" t="str">
        <f t="shared" si="37"/>
        <v/>
      </c>
      <c r="AD87" s="249" t="str">
        <f t="shared" si="38"/>
        <v/>
      </c>
      <c r="AE87" s="249" t="str">
        <f t="shared" si="39"/>
        <v/>
      </c>
      <c r="AF87" s="191"/>
      <c r="AG87" s="191"/>
    </row>
    <row r="88" spans="12:33">
      <c r="AA88" s="249" t="str">
        <f t="shared" si="35"/>
        <v/>
      </c>
      <c r="AB88" s="249" t="str">
        <f t="shared" si="36"/>
        <v/>
      </c>
      <c r="AC88" s="249" t="str">
        <f t="shared" si="37"/>
        <v/>
      </c>
      <c r="AD88" s="249" t="str">
        <f t="shared" si="38"/>
        <v/>
      </c>
      <c r="AE88" s="249" t="str">
        <f t="shared" si="39"/>
        <v/>
      </c>
      <c r="AF88" s="191"/>
      <c r="AG88" s="191"/>
    </row>
    <row r="89" spans="12:33">
      <c r="AA89" s="249" t="str">
        <f t="shared" si="35"/>
        <v/>
      </c>
      <c r="AB89" s="249" t="str">
        <f t="shared" si="36"/>
        <v/>
      </c>
      <c r="AC89" s="249" t="str">
        <f t="shared" si="37"/>
        <v/>
      </c>
      <c r="AD89" s="249" t="str">
        <f t="shared" si="38"/>
        <v/>
      </c>
      <c r="AE89" s="249" t="str">
        <f t="shared" si="39"/>
        <v/>
      </c>
      <c r="AF89" s="191"/>
      <c r="AG89" s="191"/>
    </row>
    <row r="90" spans="12:33">
      <c r="AA90" s="249" t="str">
        <f t="shared" si="35"/>
        <v/>
      </c>
      <c r="AB90" s="249" t="str">
        <f t="shared" si="36"/>
        <v/>
      </c>
      <c r="AC90" s="249" t="str">
        <f t="shared" si="37"/>
        <v/>
      </c>
      <c r="AD90" s="249" t="str">
        <f t="shared" si="38"/>
        <v/>
      </c>
      <c r="AE90" s="249" t="str">
        <f t="shared" si="39"/>
        <v/>
      </c>
      <c r="AF90" s="191"/>
      <c r="AG90" s="191"/>
    </row>
    <row r="91" spans="12:33">
      <c r="AB91" s="191"/>
      <c r="AC91" s="191"/>
      <c r="AD91" s="191"/>
      <c r="AE91" s="191"/>
      <c r="AF91" s="191"/>
      <c r="AG91" s="191"/>
    </row>
    <row r="92" spans="12:33">
      <c r="AB92" s="191"/>
      <c r="AC92" s="191"/>
      <c r="AD92" s="191"/>
      <c r="AE92" s="191"/>
      <c r="AF92" s="191"/>
      <c r="AG92" s="191"/>
    </row>
    <row r="93" spans="12:33">
      <c r="AB93" s="191"/>
      <c r="AC93" s="191"/>
      <c r="AD93" s="191"/>
      <c r="AE93" s="191"/>
      <c r="AF93" s="191"/>
      <c r="AG93" s="191"/>
    </row>
    <row r="94" spans="12:33">
      <c r="AB94" s="191"/>
      <c r="AC94" s="191"/>
      <c r="AD94" s="191"/>
      <c r="AE94" s="191"/>
      <c r="AF94" s="191"/>
      <c r="AG94" s="191"/>
    </row>
    <row r="95" spans="12:33">
      <c r="AB95" s="191"/>
      <c r="AC95" s="191"/>
      <c r="AD95" s="191"/>
      <c r="AE95" s="191"/>
      <c r="AF95" s="191"/>
      <c r="AG95" s="191"/>
    </row>
    <row r="96" spans="12:33">
      <c r="AB96" s="191"/>
      <c r="AC96" s="191"/>
      <c r="AD96" s="191"/>
      <c r="AE96" s="191"/>
      <c r="AF96" s="191"/>
      <c r="AG96" s="191"/>
    </row>
    <row r="97" spans="28:33">
      <c r="AB97" s="191"/>
      <c r="AC97" s="191"/>
      <c r="AD97" s="191"/>
      <c r="AE97" s="191"/>
      <c r="AF97" s="191"/>
      <c r="AG97" s="191"/>
    </row>
    <row r="98" spans="28:33">
      <c r="AB98" s="191"/>
      <c r="AC98" s="191"/>
      <c r="AD98" s="191"/>
      <c r="AE98" s="191"/>
      <c r="AF98" s="191"/>
      <c r="AG98" s="191"/>
    </row>
    <row r="99" spans="28:33">
      <c r="AB99" s="191"/>
      <c r="AC99" s="191"/>
      <c r="AD99" s="191"/>
      <c r="AE99" s="191"/>
      <c r="AF99" s="191"/>
      <c r="AG99" s="191"/>
    </row>
    <row r="100" spans="28:33">
      <c r="AB100" s="191"/>
      <c r="AC100" s="191"/>
      <c r="AD100" s="191"/>
      <c r="AE100" s="191"/>
      <c r="AF100" s="191"/>
      <c r="AG100" s="1"/>
    </row>
    <row r="101" spans="28:33">
      <c r="AB101" s="191"/>
      <c r="AC101" s="191"/>
      <c r="AD101" s="191"/>
      <c r="AE101" s="191"/>
      <c r="AF101" s="191"/>
      <c r="AG101" s="1"/>
    </row>
    <row r="102" spans="28:33">
      <c r="AB102" s="191"/>
      <c r="AC102" s="191"/>
      <c r="AD102" s="191"/>
      <c r="AE102" s="191"/>
      <c r="AF102" s="191"/>
      <c r="AG102" s="191"/>
    </row>
    <row r="103" spans="28:33">
      <c r="AB103" s="191"/>
      <c r="AC103" s="191"/>
      <c r="AD103" s="191"/>
      <c r="AE103" s="191"/>
      <c r="AF103" s="191"/>
      <c r="AG103" s="191"/>
    </row>
    <row r="104" spans="28:33">
      <c r="AB104" s="191"/>
      <c r="AC104" s="191"/>
      <c r="AD104" s="191"/>
      <c r="AE104" s="191"/>
      <c r="AF104" s="191"/>
      <c r="AG104" s="191"/>
    </row>
    <row r="105" spans="28:33">
      <c r="AB105" s="191"/>
      <c r="AC105" s="191"/>
      <c r="AD105" s="191"/>
      <c r="AE105" s="191"/>
      <c r="AF105" s="191"/>
      <c r="AG105" s="191"/>
    </row>
    <row r="106" spans="28:33">
      <c r="AB106" s="191"/>
      <c r="AC106" s="191"/>
      <c r="AD106" s="191"/>
      <c r="AE106" s="191"/>
      <c r="AF106" s="191"/>
      <c r="AG106" s="191"/>
    </row>
    <row r="107" spans="28:33">
      <c r="AB107" s="191"/>
      <c r="AC107" s="191"/>
      <c r="AD107" s="191"/>
      <c r="AE107" s="191"/>
      <c r="AF107" s="191"/>
      <c r="AG107" s="191"/>
    </row>
    <row r="108" spans="28:33">
      <c r="AB108" s="191"/>
      <c r="AC108" s="191"/>
      <c r="AD108" s="191"/>
      <c r="AE108" s="191"/>
      <c r="AF108" s="191"/>
      <c r="AG108" s="191"/>
    </row>
    <row r="109" spans="28:33">
      <c r="AB109" s="191"/>
      <c r="AC109" s="191"/>
      <c r="AD109" s="191"/>
      <c r="AE109" s="191"/>
      <c r="AF109" s="191"/>
      <c r="AG109" s="191"/>
    </row>
    <row r="110" spans="28:33">
      <c r="AB110" s="191"/>
      <c r="AC110" s="191"/>
      <c r="AD110" s="191"/>
      <c r="AE110" s="191"/>
      <c r="AF110" s="191"/>
      <c r="AG110" s="191"/>
    </row>
    <row r="111" spans="28:33">
      <c r="AB111" s="191"/>
      <c r="AD111" s="191"/>
      <c r="AE111" s="191"/>
      <c r="AF111" s="191"/>
      <c r="AG111" s="191"/>
    </row>
    <row r="112" spans="28:33">
      <c r="AB112" s="191"/>
      <c r="AD112" s="191"/>
      <c r="AE112" s="191"/>
      <c r="AF112" s="191"/>
      <c r="AG112" s="191"/>
    </row>
    <row r="113" spans="28:33">
      <c r="AB113" s="191"/>
      <c r="AD113" s="191"/>
      <c r="AE113" s="191"/>
      <c r="AF113" s="191"/>
      <c r="AG113" s="191"/>
    </row>
  </sheetData>
  <dataConsolidate/>
  <phoneticPr fontId="1" type="noConversion"/>
  <conditionalFormatting sqref="R3:R45">
    <cfRule type="cellIs" dxfId="2783" priority="139" operator="equal">
      <formula>"WW"</formula>
    </cfRule>
    <cfRule type="cellIs" dxfId="2782" priority="140" operator="equal">
      <formula>"S1"</formula>
    </cfRule>
    <cfRule type="cellIs" dxfId="2781" priority="141" operator="equal">
      <formula>"M5"</formula>
    </cfRule>
    <cfRule type="cellIs" dxfId="2780" priority="142" operator="equal">
      <formula>"M4"</formula>
    </cfRule>
    <cfRule type="cellIs" dxfId="2779" priority="143" operator="equal">
      <formula>"M3"</formula>
    </cfRule>
    <cfRule type="cellIs" dxfId="2778" priority="144" operator="equal">
      <formula>"M2"</formula>
    </cfRule>
    <cfRule type="cellIs" dxfId="2777" priority="145" operator="equal">
      <formula>"M1"</formula>
    </cfRule>
  </conditionalFormatting>
  <conditionalFormatting sqref="M3:Q87 C21:C31">
    <cfRule type="cellIs" dxfId="2776" priority="117" operator="equal">
      <formula>"S2"</formula>
    </cfRule>
    <cfRule type="cellIs" dxfId="2775" priority="118" operator="equal">
      <formula>"WW"</formula>
    </cfRule>
    <cfRule type="cellIs" dxfId="2774" priority="119" operator="equal">
      <formula>"S1"</formula>
    </cfRule>
    <cfRule type="cellIs" dxfId="2773" priority="120" operator="equal">
      <formula>"M5"</formula>
    </cfRule>
    <cfRule type="cellIs" dxfId="2772" priority="121" operator="equal">
      <formula>"M4"</formula>
    </cfRule>
    <cfRule type="cellIs" dxfId="2771" priority="122" operator="equal">
      <formula>"M3"</formula>
    </cfRule>
    <cfRule type="cellIs" dxfId="2770" priority="123" operator="equal">
      <formula>"M2"</formula>
    </cfRule>
    <cfRule type="cellIs" dxfId="2769" priority="124" operator="equal">
      <formula>"M1"</formula>
    </cfRule>
  </conditionalFormatting>
  <conditionalFormatting sqref="M3:Q94">
    <cfRule type="containsText" dxfId="2768" priority="17" operator="containsText" text="BN">
      <formula>NOT(ISERROR(SEARCH("BN",M3)))</formula>
    </cfRule>
    <cfRule type="containsText" dxfId="2767" priority="18" operator="containsText" text="BN">
      <formula>NOT(ISERROR(SEARCH("BN",M3)))</formula>
    </cfRule>
    <cfRule type="cellIs" dxfId="2766" priority="110" operator="equal">
      <formula>"M5"</formula>
    </cfRule>
    <cfRule type="cellIs" dxfId="2765" priority="111" operator="equal">
      <formula>"M4"</formula>
    </cfRule>
    <cfRule type="cellIs" dxfId="2764" priority="112" operator="equal">
      <formula>"M3"</formula>
    </cfRule>
    <cfRule type="cellIs" dxfId="2763" priority="113" operator="equal">
      <formula>"M2"</formula>
    </cfRule>
    <cfRule type="cellIs" dxfId="2762" priority="114" operator="equal">
      <formula>"M1"</formula>
    </cfRule>
    <cfRule type="cellIs" dxfId="2761" priority="115" operator="equal">
      <formula>"WW"</formula>
    </cfRule>
    <cfRule type="cellIs" dxfId="2760" priority="116" operator="equal">
      <formula>"S1"</formula>
    </cfRule>
  </conditionalFormatting>
  <conditionalFormatting sqref="B14">
    <cfRule type="cellIs" dxfId="2759" priority="87" operator="equal">
      <formula>"S2"</formula>
    </cfRule>
    <cfRule type="cellIs" dxfId="2758" priority="88" operator="equal">
      <formula>"WW"</formula>
    </cfRule>
    <cfRule type="cellIs" dxfId="2757" priority="89" operator="equal">
      <formula>"S1"</formula>
    </cfRule>
    <cfRule type="cellIs" dxfId="2756" priority="90" operator="equal">
      <formula>"M5"</formula>
    </cfRule>
    <cfRule type="cellIs" dxfId="2755" priority="91" operator="equal">
      <formula>"M4"</formula>
    </cfRule>
    <cfRule type="cellIs" dxfId="2754" priority="92" operator="equal">
      <formula>"M3"</formula>
    </cfRule>
    <cfRule type="cellIs" dxfId="2753" priority="93" operator="equal">
      <formula>"M2"</formula>
    </cfRule>
    <cfRule type="cellIs" dxfId="2752" priority="94" operator="equal">
      <formula>"M1"</formula>
    </cfRule>
  </conditionalFormatting>
  <conditionalFormatting sqref="B14 C21:C31">
    <cfRule type="cellIs" dxfId="2751" priority="80" operator="equal">
      <formula>"M5"</formula>
    </cfRule>
    <cfRule type="cellIs" dxfId="2750" priority="81" operator="equal">
      <formula>"M4"</formula>
    </cfRule>
    <cfRule type="cellIs" dxfId="2749" priority="82" operator="equal">
      <formula>"M3"</formula>
    </cfRule>
    <cfRule type="cellIs" dxfId="2748" priority="83" operator="equal">
      <formula>"M2"</formula>
    </cfRule>
    <cfRule type="cellIs" dxfId="2747" priority="84" operator="equal">
      <formula>"M1"</formula>
    </cfRule>
    <cfRule type="cellIs" dxfId="2746" priority="85" operator="equal">
      <formula>"WW"</formula>
    </cfRule>
    <cfRule type="cellIs" dxfId="2745" priority="86" operator="equal">
      <formula>"S1"</formula>
    </cfRule>
  </conditionalFormatting>
  <conditionalFormatting sqref="B15">
    <cfRule type="cellIs" dxfId="2744" priority="72" operator="equal">
      <formula>"S2"</formula>
    </cfRule>
    <cfRule type="cellIs" dxfId="2743" priority="73" operator="equal">
      <formula>"WW"</formula>
    </cfRule>
    <cfRule type="cellIs" dxfId="2742" priority="74" operator="equal">
      <formula>"S1"</formula>
    </cfRule>
    <cfRule type="cellIs" dxfId="2741" priority="75" operator="equal">
      <formula>"M5"</formula>
    </cfRule>
    <cfRule type="cellIs" dxfId="2740" priority="76" operator="equal">
      <formula>"M4"</formula>
    </cfRule>
    <cfRule type="cellIs" dxfId="2739" priority="77" operator="equal">
      <formula>"M3"</formula>
    </cfRule>
    <cfRule type="cellIs" dxfId="2738" priority="78" operator="equal">
      <formula>"M2"</formula>
    </cfRule>
    <cfRule type="cellIs" dxfId="2737" priority="79" operator="equal">
      <formula>"M1"</formula>
    </cfRule>
  </conditionalFormatting>
  <conditionalFormatting sqref="B15">
    <cfRule type="cellIs" dxfId="2736" priority="65" operator="equal">
      <formula>"M5"</formula>
    </cfRule>
    <cfRule type="cellIs" dxfId="2735" priority="66" operator="equal">
      <formula>"M4"</formula>
    </cfRule>
    <cfRule type="cellIs" dxfId="2734" priority="67" operator="equal">
      <formula>"M3"</formula>
    </cfRule>
    <cfRule type="cellIs" dxfId="2733" priority="68" operator="equal">
      <formula>"M2"</formula>
    </cfRule>
    <cfRule type="cellIs" dxfId="2732" priority="69" operator="equal">
      <formula>"M1"</formula>
    </cfRule>
    <cfRule type="cellIs" dxfId="2731" priority="70" operator="equal">
      <formula>"WW"</formula>
    </cfRule>
    <cfRule type="cellIs" dxfId="2730" priority="71" operator="equal">
      <formula>"S1"</formula>
    </cfRule>
  </conditionalFormatting>
  <conditionalFormatting sqref="AC91:AC110 AD102:AG113 AD91:AF101 AG60:AG99 AF55:AG59 AF60:AF90">
    <cfRule type="cellIs" dxfId="2729" priority="57" operator="equal">
      <formula>"S2"</formula>
    </cfRule>
    <cfRule type="cellIs" dxfId="2728" priority="58" operator="equal">
      <formula>"WW"</formula>
    </cfRule>
    <cfRule type="cellIs" dxfId="2727" priority="59" operator="equal">
      <formula>"S1"</formula>
    </cfRule>
    <cfRule type="cellIs" dxfId="2726" priority="60" operator="equal">
      <formula>"M5"</formula>
    </cfRule>
    <cfRule type="cellIs" dxfId="2725" priority="61" operator="equal">
      <formula>"M4"</formula>
    </cfRule>
    <cfRule type="cellIs" dxfId="2724" priority="62" operator="equal">
      <formula>"M3"</formula>
    </cfRule>
    <cfRule type="cellIs" dxfId="2723" priority="63" operator="equal">
      <formula>"M2"</formula>
    </cfRule>
    <cfRule type="cellIs" dxfId="2722" priority="64" operator="equal">
      <formula>"M1"</formula>
    </cfRule>
  </conditionalFormatting>
  <conditionalFormatting sqref="AC91:AC110 AD102:AG113 AD91:AF101 AG60:AG99 AF55:AG59 AF60:AF90">
    <cfRule type="cellIs" dxfId="2721" priority="50" operator="equal">
      <formula>"M5"</formula>
    </cfRule>
    <cfRule type="cellIs" dxfId="2720" priority="51" operator="equal">
      <formula>"M4"</formula>
    </cfRule>
    <cfRule type="cellIs" dxfId="2719" priority="52" operator="equal">
      <formula>"M3"</formula>
    </cfRule>
    <cfRule type="cellIs" dxfId="2718" priority="53" operator="equal">
      <formula>"M2"</formula>
    </cfRule>
    <cfRule type="cellIs" dxfId="2717" priority="54" operator="equal">
      <formula>"M1"</formula>
    </cfRule>
    <cfRule type="cellIs" dxfId="2716" priority="55" operator="equal">
      <formula>"WW"</formula>
    </cfRule>
    <cfRule type="cellIs" dxfId="2715" priority="56" operator="equal">
      <formula>"S1"</formula>
    </cfRule>
  </conditionalFormatting>
  <conditionalFormatting sqref="M3:Q87">
    <cfRule type="containsText" dxfId="2714" priority="1" operator="containsText" text="BN">
      <formula>NOT(ISERROR(SEARCH("BN",M3)))</formula>
    </cfRule>
    <cfRule type="beginsWith" dxfId="2713" priority="49" operator="beginsWith" text="M6">
      <formula>LEFT(M3,LEN("M6"))="M6"</formula>
    </cfRule>
  </conditionalFormatting>
  <conditionalFormatting sqref="B32">
    <cfRule type="cellIs" dxfId="2712" priority="26" operator="equal">
      <formula>"S2"</formula>
    </cfRule>
    <cfRule type="cellIs" dxfId="2711" priority="27" operator="equal">
      <formula>"WW"</formula>
    </cfRule>
    <cfRule type="cellIs" dxfId="2710" priority="28" operator="equal">
      <formula>"S1"</formula>
    </cfRule>
    <cfRule type="cellIs" dxfId="2709" priority="29" operator="equal">
      <formula>"M5"</formula>
    </cfRule>
    <cfRule type="cellIs" dxfId="2708" priority="30" operator="equal">
      <formula>"M4"</formula>
    </cfRule>
    <cfRule type="cellIs" dxfId="2707" priority="31" operator="equal">
      <formula>"M3"</formula>
    </cfRule>
    <cfRule type="cellIs" dxfId="2706" priority="32" operator="equal">
      <formula>"M2"</formula>
    </cfRule>
    <cfRule type="cellIs" dxfId="2705" priority="33" operator="equal">
      <formula>"M1"</formula>
    </cfRule>
  </conditionalFormatting>
  <conditionalFormatting sqref="B32">
    <cfRule type="cellIs" dxfId="2704" priority="19" operator="equal">
      <formula>"M5"</formula>
    </cfRule>
    <cfRule type="cellIs" dxfId="2703" priority="20" operator="equal">
      <formula>"M4"</formula>
    </cfRule>
    <cfRule type="cellIs" dxfId="2702" priority="21" operator="equal">
      <formula>"M3"</formula>
    </cfRule>
    <cfRule type="cellIs" dxfId="2701" priority="22" operator="equal">
      <formula>"M2"</formula>
    </cfRule>
    <cfRule type="cellIs" dxfId="2700" priority="23" operator="equal">
      <formula>"M1"</formula>
    </cfRule>
    <cfRule type="cellIs" dxfId="2699" priority="24" operator="equal">
      <formula>"WW"</formula>
    </cfRule>
    <cfRule type="cellIs" dxfId="2698" priority="25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8B9D-697E-2344-843A-BFFCF04AF256}">
  <dimension ref="A1:AG113"/>
  <sheetViews>
    <sheetView topLeftCell="B1" zoomScale="114" zoomScaleNormal="80" workbookViewId="0">
      <selection activeCell="N32" sqref="N32"/>
    </sheetView>
  </sheetViews>
  <sheetFormatPr baseColWidth="10" defaultColWidth="8.83203125" defaultRowHeight="15"/>
  <cols>
    <col min="1" max="2" width="8.83203125" style="224"/>
    <col min="3" max="3" width="44" style="224" customWidth="1"/>
    <col min="4" max="4" width="10.1640625" style="224" bestFit="1" customWidth="1"/>
    <col min="5" max="7" width="5.5" style="224" bestFit="1" customWidth="1"/>
    <col min="8" max="8" width="7.83203125" style="224" customWidth="1"/>
    <col min="9" max="9" width="10.5" style="224" bestFit="1" customWidth="1"/>
    <col min="10" max="10" width="10.5" style="224" customWidth="1"/>
    <col min="11" max="11" width="8.83203125" style="224"/>
    <col min="12" max="12" width="7.5" style="1" bestFit="1" customWidth="1"/>
    <col min="13" max="13" width="6.1640625" style="1" customWidth="1"/>
    <col min="14" max="14" width="6.33203125" style="1" customWidth="1"/>
    <col min="15" max="15" width="5.83203125" style="1" customWidth="1"/>
    <col min="16" max="16" width="6.6640625" style="1" customWidth="1"/>
    <col min="17" max="17" width="6.1640625" style="1" customWidth="1"/>
    <col min="18" max="18" width="8.83203125" style="224"/>
    <col min="19" max="19" width="9.5" style="224" bestFit="1" customWidth="1"/>
    <col min="20" max="20" width="6" style="224" bestFit="1" customWidth="1"/>
    <col min="21" max="21" width="4" style="224" bestFit="1" customWidth="1"/>
    <col min="22" max="22" width="5.33203125" style="224" customWidth="1"/>
    <col min="23" max="23" width="4" style="224" bestFit="1" customWidth="1"/>
    <col min="24" max="24" width="4.33203125" style="224" bestFit="1" customWidth="1"/>
    <col min="25" max="25" width="8.83203125" style="224"/>
    <col min="26" max="26" width="10.83203125" style="1" bestFit="1" customWidth="1"/>
    <col min="27" max="31" width="18.6640625" style="1" bestFit="1" customWidth="1"/>
    <col min="32" max="16384" width="8.83203125" style="224"/>
  </cols>
  <sheetData>
    <row r="1" spans="1:33" ht="16.5" customHeight="1" thickBot="1">
      <c r="B1" s="10" t="s">
        <v>12</v>
      </c>
      <c r="L1" s="1" t="s">
        <v>7</v>
      </c>
      <c r="M1" s="264" t="s">
        <v>182</v>
      </c>
      <c r="N1" s="264"/>
      <c r="O1" s="264"/>
      <c r="P1" s="264"/>
      <c r="Q1" s="264"/>
      <c r="S1" s="224" t="s">
        <v>14</v>
      </c>
      <c r="Z1" s="1" t="s">
        <v>13</v>
      </c>
    </row>
    <row r="2" spans="1:33" ht="16.5" customHeight="1">
      <c r="A2" s="224" t="str">
        <f t="shared" ref="A2:A15" si="0">I2</f>
        <v>ID</v>
      </c>
      <c r="B2" s="192" t="s">
        <v>7</v>
      </c>
      <c r="C2" s="192" t="s">
        <v>13</v>
      </c>
      <c r="D2" s="192" t="s">
        <v>0</v>
      </c>
      <c r="E2" s="192" t="s">
        <v>4</v>
      </c>
      <c r="F2" s="192" t="s">
        <v>1</v>
      </c>
      <c r="G2" s="192" t="s">
        <v>2</v>
      </c>
      <c r="H2" s="192" t="s">
        <v>3</v>
      </c>
      <c r="I2" s="192" t="s">
        <v>14</v>
      </c>
      <c r="J2" s="261"/>
      <c r="L2" s="191"/>
      <c r="M2" s="314" t="s">
        <v>145</v>
      </c>
      <c r="N2" s="314" t="s">
        <v>21</v>
      </c>
      <c r="O2" s="314" t="s">
        <v>22</v>
      </c>
      <c r="P2" s="314" t="s">
        <v>23</v>
      </c>
      <c r="Q2" s="314" t="s">
        <v>24</v>
      </c>
      <c r="S2" s="3" t="s">
        <v>8</v>
      </c>
      <c r="T2" s="3" t="s">
        <v>0</v>
      </c>
      <c r="U2" s="3" t="s">
        <v>4</v>
      </c>
      <c r="V2" s="3" t="s">
        <v>1</v>
      </c>
      <c r="W2" s="3" t="s">
        <v>2</v>
      </c>
      <c r="X2" s="3" t="s">
        <v>3</v>
      </c>
      <c r="Z2" s="191" t="s">
        <v>8</v>
      </c>
      <c r="AA2" s="191" t="s">
        <v>0</v>
      </c>
      <c r="AB2" s="191" t="s">
        <v>4</v>
      </c>
      <c r="AC2" s="191" t="s">
        <v>1</v>
      </c>
      <c r="AD2" s="191" t="s">
        <v>2</v>
      </c>
      <c r="AE2" s="191" t="s">
        <v>3</v>
      </c>
      <c r="AG2" s="37"/>
    </row>
    <row r="3" spans="1:33" ht="18">
      <c r="A3" s="224">
        <f t="shared" si="0"/>
        <v>1</v>
      </c>
      <c r="B3" s="192" t="s">
        <v>149</v>
      </c>
      <c r="C3" s="317" t="s">
        <v>319</v>
      </c>
      <c r="D3" s="4">
        <f t="shared" ref="D3:D15" si="1">COUNTIF(T$3:T$100,$I3)</f>
        <v>5</v>
      </c>
      <c r="E3" s="4">
        <f t="shared" ref="E3:E15" si="2">COUNTIF(U$3:U$100,$I3)</f>
        <v>10</v>
      </c>
      <c r="F3" s="4">
        <f t="shared" ref="F3:F15" si="3">COUNTIF(V$3:V$100,$I3)</f>
        <v>6</v>
      </c>
      <c r="G3" s="4">
        <f t="shared" ref="G3:G15" si="4">COUNTIF(W$3:W$100,$I3)</f>
        <v>6</v>
      </c>
      <c r="H3" s="4">
        <f t="shared" ref="H3:H15" si="5">COUNTIF(X$3:X$100,$I3)</f>
        <v>2</v>
      </c>
      <c r="I3" s="192">
        <v>1</v>
      </c>
      <c r="J3" s="261">
        <f>FG_243way_PayCombo!L45</f>
        <v>0.53349303135888504</v>
      </c>
      <c r="K3" s="1"/>
      <c r="L3" s="191">
        <v>0</v>
      </c>
      <c r="M3" s="315" t="str">
        <f t="shared" ref="M3:M34" si="6">IF(T3="","",VLOOKUP(T3,$A$3:$B$15,2,FALSE))</f>
        <v>M2</v>
      </c>
      <c r="N3" s="315" t="str">
        <f t="shared" ref="N3:N34" si="7">IF(U3="","",VLOOKUP(U3,$A$3:$B$15,2,FALSE))</f>
        <v>M2</v>
      </c>
      <c r="O3" s="315" t="str">
        <f t="shared" ref="O3:O34" si="8">IF(V3="","",VLOOKUP(V3,$A$3:$B$15,2,FALSE))</f>
        <v>M4</v>
      </c>
      <c r="P3" s="315" t="str">
        <f t="shared" ref="P3:P34" si="9">IF(W3="","",VLOOKUP(W3,$A$3:$B$15,2,FALSE))</f>
        <v>M1</v>
      </c>
      <c r="Q3" s="315" t="str">
        <f t="shared" ref="Q3:Q34" si="10">IF(X3="","",VLOOKUP(X3,$A$3:$B$15,2,FALSE))</f>
        <v>Q</v>
      </c>
      <c r="R3" s="313"/>
      <c r="S3" s="108"/>
      <c r="T3" s="224">
        <v>2</v>
      </c>
      <c r="U3" s="224">
        <v>2</v>
      </c>
      <c r="V3" s="224">
        <v>4</v>
      </c>
      <c r="W3" s="224">
        <v>1</v>
      </c>
      <c r="X3" s="224">
        <v>8</v>
      </c>
      <c r="Y3" s="1"/>
      <c r="Z3" s="191"/>
      <c r="AA3" s="249" t="str">
        <f t="shared" ref="AA3:AA34" si="11">IF(T3="","",VLOOKUP(T3,$A$3:$C$15,3,FALSE))</f>
        <v>小九</v>
      </c>
      <c r="AB3" s="249" t="str">
        <f t="shared" ref="AB3:AB34" si="12">IF(U3="","",VLOOKUP(U3,$A$3:$C$15,3,FALSE))</f>
        <v>小九</v>
      </c>
      <c r="AC3" s="249" t="str">
        <f t="shared" ref="AC3:AC34" si="13">IF(V3="","",VLOOKUP(V3,$A$3:$C$15,3,FALSE))</f>
        <v>九尾狐</v>
      </c>
      <c r="AD3" s="249" t="str">
        <f t="shared" ref="AD3:AD34" si="14">IF(W3="","",VLOOKUP(W3,$A$3:$C$15,3,FALSE))</f>
        <v>四不像大頭</v>
      </c>
      <c r="AE3" s="249" t="str">
        <f t="shared" ref="AE3:AE34" si="15">IF(X3="","",VLOOKUP(X3,$A$3:$C$15,3,FALSE))</f>
        <v>Ｑ</v>
      </c>
    </row>
    <row r="4" spans="1:33" ht="18">
      <c r="A4" s="224">
        <f t="shared" si="0"/>
        <v>2</v>
      </c>
      <c r="B4" s="192" t="s">
        <v>150</v>
      </c>
      <c r="C4" s="317" t="s">
        <v>320</v>
      </c>
      <c r="D4" s="4">
        <f t="shared" si="1"/>
        <v>5</v>
      </c>
      <c r="E4" s="4">
        <f t="shared" si="2"/>
        <v>5</v>
      </c>
      <c r="F4" s="4">
        <f t="shared" si="3"/>
        <v>5</v>
      </c>
      <c r="G4" s="4">
        <f t="shared" si="4"/>
        <v>8</v>
      </c>
      <c r="H4" s="4">
        <f t="shared" si="5"/>
        <v>2</v>
      </c>
      <c r="I4" s="192">
        <v>2</v>
      </c>
      <c r="J4" s="261">
        <f>FG_243way_PayCombo!O61</f>
        <v>1.2302389968382394E-2</v>
      </c>
      <c r="L4" s="191">
        <v>1</v>
      </c>
      <c r="M4" s="315" t="str">
        <f t="shared" si="6"/>
        <v>M5</v>
      </c>
      <c r="N4" s="315" t="str">
        <f t="shared" si="7"/>
        <v>K</v>
      </c>
      <c r="O4" s="315" t="str">
        <f t="shared" si="8"/>
        <v>M2</v>
      </c>
      <c r="P4" s="315" t="str">
        <f t="shared" si="9"/>
        <v>M2</v>
      </c>
      <c r="Q4" s="315" t="str">
        <f t="shared" si="10"/>
        <v>TE</v>
      </c>
      <c r="R4" s="313"/>
      <c r="S4" s="108"/>
      <c r="T4" s="224">
        <v>5</v>
      </c>
      <c r="U4" s="224">
        <v>7</v>
      </c>
      <c r="V4" s="224">
        <v>2</v>
      </c>
      <c r="W4" s="224">
        <v>2</v>
      </c>
      <c r="X4" s="224">
        <v>10</v>
      </c>
      <c r="Y4" s="1"/>
      <c r="Z4" s="191"/>
      <c r="AA4" s="249" t="str">
        <f t="shared" si="11"/>
        <v>姜子牙</v>
      </c>
      <c r="AB4" s="249" t="str">
        <f t="shared" si="12"/>
        <v>Ｋ</v>
      </c>
      <c r="AC4" s="249" t="str">
        <f t="shared" si="13"/>
        <v>小九</v>
      </c>
      <c r="AD4" s="249" t="str">
        <f t="shared" si="14"/>
        <v>小九</v>
      </c>
      <c r="AE4" s="249">
        <f t="shared" si="15"/>
        <v>10</v>
      </c>
    </row>
    <row r="5" spans="1:33" ht="18">
      <c r="A5" s="224">
        <f t="shared" si="0"/>
        <v>3</v>
      </c>
      <c r="B5" s="192" t="s">
        <v>151</v>
      </c>
      <c r="C5" s="355" t="s">
        <v>321</v>
      </c>
      <c r="D5" s="4">
        <f t="shared" si="1"/>
        <v>3</v>
      </c>
      <c r="E5" s="4">
        <f t="shared" si="2"/>
        <v>3</v>
      </c>
      <c r="F5" s="4">
        <f t="shared" si="3"/>
        <v>3</v>
      </c>
      <c r="G5" s="4">
        <f t="shared" si="4"/>
        <v>1</v>
      </c>
      <c r="H5" s="4">
        <f t="shared" si="5"/>
        <v>8</v>
      </c>
      <c r="I5" s="192">
        <v>3</v>
      </c>
      <c r="J5" s="261"/>
      <c r="L5" s="191">
        <v>2</v>
      </c>
      <c r="M5" s="315" t="str">
        <f t="shared" si="6"/>
        <v>M5</v>
      </c>
      <c r="N5" s="315" t="str">
        <f t="shared" si="7"/>
        <v>J</v>
      </c>
      <c r="O5" s="315" t="str">
        <f t="shared" si="8"/>
        <v>M2</v>
      </c>
      <c r="P5" s="315" t="str">
        <f t="shared" si="9"/>
        <v>Q</v>
      </c>
      <c r="Q5" s="315" t="str">
        <f t="shared" si="10"/>
        <v>TE</v>
      </c>
      <c r="R5" s="313"/>
      <c r="S5" s="108"/>
      <c r="T5" s="224">
        <v>5</v>
      </c>
      <c r="U5" s="224">
        <v>9</v>
      </c>
      <c r="V5" s="224">
        <v>2</v>
      </c>
      <c r="W5" s="224">
        <v>8</v>
      </c>
      <c r="X5" s="224">
        <v>10</v>
      </c>
      <c r="Y5" s="1"/>
      <c r="Z5" s="191"/>
      <c r="AA5" s="249" t="str">
        <f t="shared" si="11"/>
        <v>姜子牙</v>
      </c>
      <c r="AB5" s="249" t="str">
        <f t="shared" si="12"/>
        <v>Ｊ</v>
      </c>
      <c r="AC5" s="249" t="str">
        <f t="shared" si="13"/>
        <v>小九</v>
      </c>
      <c r="AD5" s="249" t="str">
        <f t="shared" si="14"/>
        <v>Ｑ</v>
      </c>
      <c r="AE5" s="249">
        <f t="shared" si="15"/>
        <v>10</v>
      </c>
    </row>
    <row r="6" spans="1:33" ht="16.5" customHeight="1">
      <c r="A6" s="224">
        <f t="shared" si="0"/>
        <v>4</v>
      </c>
      <c r="B6" s="192" t="s">
        <v>152</v>
      </c>
      <c r="C6" s="355" t="s">
        <v>322</v>
      </c>
      <c r="D6" s="4">
        <f t="shared" si="1"/>
        <v>4</v>
      </c>
      <c r="E6" s="4">
        <f t="shared" si="2"/>
        <v>8</v>
      </c>
      <c r="F6" s="4">
        <f t="shared" si="3"/>
        <v>4</v>
      </c>
      <c r="G6" s="4">
        <f t="shared" si="4"/>
        <v>2</v>
      </c>
      <c r="H6" s="4">
        <f t="shared" si="5"/>
        <v>2</v>
      </c>
      <c r="I6" s="192">
        <v>4</v>
      </c>
      <c r="J6" s="261"/>
      <c r="L6" s="191">
        <v>3</v>
      </c>
      <c r="M6" s="315" t="str">
        <f t="shared" si="6"/>
        <v>WW</v>
      </c>
      <c r="N6" s="315" t="str">
        <f t="shared" si="7"/>
        <v>M5</v>
      </c>
      <c r="O6" s="315" t="str">
        <f t="shared" si="8"/>
        <v>TE</v>
      </c>
      <c r="P6" s="315" t="str">
        <f t="shared" si="9"/>
        <v>K</v>
      </c>
      <c r="Q6" s="315" t="str">
        <f t="shared" si="10"/>
        <v>Q</v>
      </c>
      <c r="R6" s="313"/>
      <c r="S6" s="108"/>
      <c r="T6" s="224">
        <v>13</v>
      </c>
      <c r="U6" s="224">
        <v>5</v>
      </c>
      <c r="V6" s="224">
        <v>10</v>
      </c>
      <c r="W6" s="224">
        <v>7</v>
      </c>
      <c r="X6" s="224">
        <v>8</v>
      </c>
      <c r="Y6" s="1"/>
      <c r="Z6" s="191"/>
      <c r="AA6" s="249" t="str">
        <f t="shared" si="11"/>
        <v>手杖</v>
      </c>
      <c r="AB6" s="249" t="str">
        <f t="shared" si="12"/>
        <v>姜子牙</v>
      </c>
      <c r="AC6" s="249">
        <f t="shared" si="13"/>
        <v>10</v>
      </c>
      <c r="AD6" s="249" t="str">
        <f t="shared" si="14"/>
        <v>Ｋ</v>
      </c>
      <c r="AE6" s="249" t="str">
        <f t="shared" si="15"/>
        <v>Ｑ</v>
      </c>
    </row>
    <row r="7" spans="1:33" ht="18">
      <c r="A7" s="224">
        <f t="shared" si="0"/>
        <v>5</v>
      </c>
      <c r="B7" s="192" t="s">
        <v>147</v>
      </c>
      <c r="C7" s="355" t="s">
        <v>323</v>
      </c>
      <c r="D7" s="4">
        <f t="shared" si="1"/>
        <v>6</v>
      </c>
      <c r="E7" s="4">
        <f t="shared" si="2"/>
        <v>10</v>
      </c>
      <c r="F7" s="4">
        <f t="shared" si="3"/>
        <v>14</v>
      </c>
      <c r="G7" s="4">
        <f t="shared" si="4"/>
        <v>11</v>
      </c>
      <c r="H7" s="4">
        <f t="shared" si="5"/>
        <v>4</v>
      </c>
      <c r="I7" s="192">
        <v>5</v>
      </c>
      <c r="J7" s="261"/>
      <c r="L7" s="191">
        <v>4</v>
      </c>
      <c r="M7" s="315" t="str">
        <f t="shared" si="6"/>
        <v>TE</v>
      </c>
      <c r="N7" s="315" t="str">
        <f t="shared" si="7"/>
        <v>M1</v>
      </c>
      <c r="O7" s="315" t="str">
        <f t="shared" si="8"/>
        <v>M5</v>
      </c>
      <c r="P7" s="315" t="str">
        <f t="shared" si="9"/>
        <v>M2</v>
      </c>
      <c r="Q7" s="315" t="str">
        <f t="shared" si="10"/>
        <v>M1</v>
      </c>
      <c r="R7" s="313"/>
      <c r="S7" s="108"/>
      <c r="T7" s="224">
        <v>10</v>
      </c>
      <c r="U7" s="224">
        <v>1</v>
      </c>
      <c r="V7" s="224">
        <v>5</v>
      </c>
      <c r="W7" s="224">
        <v>2</v>
      </c>
      <c r="X7" s="224">
        <v>1</v>
      </c>
      <c r="Y7" s="1"/>
      <c r="Z7" s="191"/>
      <c r="AA7" s="249">
        <f t="shared" si="11"/>
        <v>10</v>
      </c>
      <c r="AB7" s="249" t="str">
        <f t="shared" si="12"/>
        <v>四不像大頭</v>
      </c>
      <c r="AC7" s="249" t="str">
        <f t="shared" si="13"/>
        <v>姜子牙</v>
      </c>
      <c r="AD7" s="249" t="str">
        <f t="shared" si="14"/>
        <v>小九</v>
      </c>
      <c r="AE7" s="249" t="str">
        <f t="shared" si="15"/>
        <v>四不像大頭</v>
      </c>
    </row>
    <row r="8" spans="1:33" ht="18">
      <c r="A8" s="224">
        <f t="shared" si="0"/>
        <v>6</v>
      </c>
      <c r="B8" s="279" t="s">
        <v>69</v>
      </c>
      <c r="C8" s="317" t="s">
        <v>262</v>
      </c>
      <c r="D8" s="4">
        <f t="shared" si="1"/>
        <v>3</v>
      </c>
      <c r="E8" s="4">
        <f t="shared" si="2"/>
        <v>3</v>
      </c>
      <c r="F8" s="4">
        <f t="shared" si="3"/>
        <v>2</v>
      </c>
      <c r="G8" s="4">
        <f t="shared" si="4"/>
        <v>4</v>
      </c>
      <c r="H8" s="4">
        <f t="shared" si="5"/>
        <v>2</v>
      </c>
      <c r="I8" s="192">
        <v>6</v>
      </c>
      <c r="J8" s="261"/>
      <c r="L8" s="191">
        <v>5</v>
      </c>
      <c r="M8" s="315" t="str">
        <f t="shared" si="6"/>
        <v>TE</v>
      </c>
      <c r="N8" s="315" t="str">
        <f t="shared" si="7"/>
        <v>S1</v>
      </c>
      <c r="O8" s="315" t="str">
        <f t="shared" si="8"/>
        <v>M5</v>
      </c>
      <c r="P8" s="315" t="str">
        <f t="shared" si="9"/>
        <v>M1</v>
      </c>
      <c r="Q8" s="315" t="str">
        <f t="shared" si="10"/>
        <v>M3</v>
      </c>
      <c r="R8" s="313"/>
      <c r="S8" s="108"/>
      <c r="T8" s="224">
        <v>10</v>
      </c>
      <c r="U8" s="224">
        <v>12</v>
      </c>
      <c r="V8" s="224">
        <v>5</v>
      </c>
      <c r="W8" s="224">
        <v>1</v>
      </c>
      <c r="X8" s="224">
        <v>3</v>
      </c>
      <c r="Y8" s="1"/>
      <c r="Z8" s="191"/>
      <c r="AA8" s="249">
        <f t="shared" si="11"/>
        <v>10</v>
      </c>
      <c r="AB8" s="249" t="str">
        <f t="shared" si="12"/>
        <v>輪迴門</v>
      </c>
      <c r="AC8" s="249" t="str">
        <f t="shared" si="13"/>
        <v>姜子牙</v>
      </c>
      <c r="AD8" s="249" t="str">
        <f t="shared" si="14"/>
        <v>四不像大頭</v>
      </c>
      <c r="AE8" s="249" t="str">
        <f t="shared" si="15"/>
        <v>申公豹</v>
      </c>
    </row>
    <row r="9" spans="1:33" ht="18">
      <c r="A9" s="224">
        <f t="shared" si="0"/>
        <v>7</v>
      </c>
      <c r="B9" s="279" t="s">
        <v>188</v>
      </c>
      <c r="C9" s="317" t="s">
        <v>263</v>
      </c>
      <c r="D9" s="4">
        <f t="shared" si="1"/>
        <v>9</v>
      </c>
      <c r="E9" s="4">
        <f t="shared" si="2"/>
        <v>11</v>
      </c>
      <c r="F9" s="4">
        <f t="shared" si="3"/>
        <v>4</v>
      </c>
      <c r="G9" s="4">
        <f t="shared" si="4"/>
        <v>8</v>
      </c>
      <c r="H9" s="4">
        <f t="shared" si="5"/>
        <v>13</v>
      </c>
      <c r="I9" s="192">
        <v>7</v>
      </c>
      <c r="J9" s="261">
        <f>FG_243way_PayCombo!L43</f>
        <v>0.53349303135888504</v>
      </c>
      <c r="L9" s="191">
        <v>6</v>
      </c>
      <c r="M9" s="315" t="str">
        <f t="shared" si="6"/>
        <v>Q</v>
      </c>
      <c r="N9" s="315" t="str">
        <f t="shared" si="7"/>
        <v>M5</v>
      </c>
      <c r="O9" s="315" t="str">
        <f t="shared" si="8"/>
        <v>M1</v>
      </c>
      <c r="P9" s="315" t="str">
        <f t="shared" si="9"/>
        <v>M2</v>
      </c>
      <c r="Q9" s="315" t="str">
        <f t="shared" si="10"/>
        <v>Q</v>
      </c>
      <c r="R9" s="313"/>
      <c r="S9" s="108"/>
      <c r="T9" s="224">
        <v>8</v>
      </c>
      <c r="U9" s="224">
        <v>5</v>
      </c>
      <c r="V9" s="224">
        <v>1</v>
      </c>
      <c r="W9" s="224">
        <v>2</v>
      </c>
      <c r="X9" s="224">
        <v>8</v>
      </c>
      <c r="Y9" s="1"/>
      <c r="Z9" s="191"/>
      <c r="AA9" s="249" t="str">
        <f t="shared" si="11"/>
        <v>Ｑ</v>
      </c>
      <c r="AB9" s="249" t="str">
        <f t="shared" si="12"/>
        <v>姜子牙</v>
      </c>
      <c r="AC9" s="249" t="str">
        <f t="shared" si="13"/>
        <v>四不像大頭</v>
      </c>
      <c r="AD9" s="249" t="str">
        <f t="shared" si="14"/>
        <v>小九</v>
      </c>
      <c r="AE9" s="249" t="str">
        <f t="shared" si="15"/>
        <v>Ｑ</v>
      </c>
    </row>
    <row r="10" spans="1:33" ht="18">
      <c r="A10" s="224">
        <f t="shared" si="0"/>
        <v>8</v>
      </c>
      <c r="B10" s="279" t="s">
        <v>189</v>
      </c>
      <c r="C10" s="317" t="s">
        <v>264</v>
      </c>
      <c r="D10" s="4">
        <f t="shared" si="1"/>
        <v>11</v>
      </c>
      <c r="E10" s="4">
        <f t="shared" si="2"/>
        <v>8</v>
      </c>
      <c r="F10" s="4">
        <f t="shared" si="3"/>
        <v>5</v>
      </c>
      <c r="G10" s="4">
        <f t="shared" si="4"/>
        <v>6</v>
      </c>
      <c r="H10" s="4">
        <f t="shared" si="5"/>
        <v>10</v>
      </c>
      <c r="I10" s="192">
        <v>8</v>
      </c>
      <c r="J10" s="261"/>
      <c r="L10" s="191">
        <v>7</v>
      </c>
      <c r="M10" s="315" t="str">
        <f t="shared" si="6"/>
        <v>Q</v>
      </c>
      <c r="N10" s="315" t="str">
        <f t="shared" si="7"/>
        <v>K</v>
      </c>
      <c r="O10" s="315" t="str">
        <f t="shared" si="8"/>
        <v>TE</v>
      </c>
      <c r="P10" s="315" t="str">
        <f t="shared" si="9"/>
        <v>Q</v>
      </c>
      <c r="Q10" s="315" t="str">
        <f t="shared" si="10"/>
        <v>Q</v>
      </c>
      <c r="R10" s="313"/>
      <c r="S10" s="108"/>
      <c r="T10" s="224">
        <v>8</v>
      </c>
      <c r="U10" s="224">
        <v>7</v>
      </c>
      <c r="V10" s="224">
        <v>10</v>
      </c>
      <c r="W10" s="224">
        <v>8</v>
      </c>
      <c r="X10" s="224">
        <v>8</v>
      </c>
      <c r="Y10" s="1"/>
      <c r="Z10" s="191"/>
      <c r="AA10" s="249" t="str">
        <f t="shared" si="11"/>
        <v>Ｑ</v>
      </c>
      <c r="AB10" s="249" t="str">
        <f t="shared" si="12"/>
        <v>Ｋ</v>
      </c>
      <c r="AC10" s="249">
        <f t="shared" si="13"/>
        <v>10</v>
      </c>
      <c r="AD10" s="249" t="str">
        <f t="shared" si="14"/>
        <v>Ｑ</v>
      </c>
      <c r="AE10" s="249" t="str">
        <f t="shared" si="15"/>
        <v>Ｑ</v>
      </c>
    </row>
    <row r="11" spans="1:33" ht="18">
      <c r="A11" s="224">
        <f t="shared" si="0"/>
        <v>9</v>
      </c>
      <c r="B11" s="279" t="s">
        <v>190</v>
      </c>
      <c r="C11" s="317" t="s">
        <v>265</v>
      </c>
      <c r="D11" s="4">
        <f t="shared" si="1"/>
        <v>7</v>
      </c>
      <c r="E11" s="4">
        <f t="shared" si="2"/>
        <v>10</v>
      </c>
      <c r="F11" s="4">
        <f t="shared" si="3"/>
        <v>4</v>
      </c>
      <c r="G11" s="4">
        <f t="shared" si="4"/>
        <v>2</v>
      </c>
      <c r="H11" s="4">
        <f t="shared" si="5"/>
        <v>12</v>
      </c>
      <c r="I11" s="192">
        <v>9</v>
      </c>
      <c r="J11" s="261"/>
      <c r="L11" s="191">
        <v>8</v>
      </c>
      <c r="M11" s="315" t="str">
        <f t="shared" si="6"/>
        <v>J</v>
      </c>
      <c r="N11" s="315" t="str">
        <f t="shared" si="7"/>
        <v>WW</v>
      </c>
      <c r="O11" s="315" t="str">
        <f t="shared" si="8"/>
        <v>TE</v>
      </c>
      <c r="P11" s="315" t="str">
        <f t="shared" si="9"/>
        <v>BN</v>
      </c>
      <c r="Q11" s="315" t="str">
        <f t="shared" si="10"/>
        <v>S1</v>
      </c>
      <c r="R11" s="313"/>
      <c r="S11" s="108"/>
      <c r="T11" s="224">
        <v>9</v>
      </c>
      <c r="U11" s="224">
        <v>13</v>
      </c>
      <c r="V11" s="224">
        <v>10</v>
      </c>
      <c r="W11" s="224">
        <v>11</v>
      </c>
      <c r="X11" s="224">
        <v>12</v>
      </c>
      <c r="Y11" s="1"/>
      <c r="Z11" s="191"/>
      <c r="AA11" s="249" t="str">
        <f t="shared" si="11"/>
        <v>Ｊ</v>
      </c>
      <c r="AB11" s="249" t="str">
        <f t="shared" si="12"/>
        <v>手杖</v>
      </c>
      <c r="AC11" s="249">
        <f t="shared" si="13"/>
        <v>10</v>
      </c>
      <c r="AD11" s="249" t="str">
        <f t="shared" si="14"/>
        <v>白髮姜子牙</v>
      </c>
      <c r="AE11" s="249" t="str">
        <f t="shared" si="15"/>
        <v>輪迴門</v>
      </c>
    </row>
    <row r="12" spans="1:33" ht="18">
      <c r="A12" s="224">
        <f t="shared" si="0"/>
        <v>10</v>
      </c>
      <c r="B12" s="279" t="s">
        <v>186</v>
      </c>
      <c r="C12" s="317">
        <v>10</v>
      </c>
      <c r="D12" s="4">
        <f t="shared" si="1"/>
        <v>5</v>
      </c>
      <c r="E12" s="4">
        <f t="shared" si="2"/>
        <v>6</v>
      </c>
      <c r="F12" s="4">
        <f t="shared" si="3"/>
        <v>7</v>
      </c>
      <c r="G12" s="4">
        <f t="shared" si="4"/>
        <v>2</v>
      </c>
      <c r="H12" s="4">
        <f t="shared" si="5"/>
        <v>8</v>
      </c>
      <c r="I12" s="192">
        <v>10</v>
      </c>
      <c r="J12" s="261"/>
      <c r="L12" s="191">
        <v>9</v>
      </c>
      <c r="M12" s="315" t="str">
        <f t="shared" si="6"/>
        <v>M1</v>
      </c>
      <c r="N12" s="315" t="str">
        <f t="shared" si="7"/>
        <v>TE</v>
      </c>
      <c r="O12" s="315" t="str">
        <f t="shared" si="8"/>
        <v>S1</v>
      </c>
      <c r="P12" s="315" t="str">
        <f t="shared" si="9"/>
        <v>M5</v>
      </c>
      <c r="Q12" s="315" t="str">
        <f t="shared" si="10"/>
        <v>TE</v>
      </c>
      <c r="R12" s="313"/>
      <c r="S12" s="108"/>
      <c r="T12" s="224">
        <v>1</v>
      </c>
      <c r="U12" s="224">
        <v>10</v>
      </c>
      <c r="V12" s="224">
        <v>12</v>
      </c>
      <c r="W12" s="224">
        <v>5</v>
      </c>
      <c r="X12" s="224">
        <v>10</v>
      </c>
      <c r="Y12" s="1"/>
      <c r="Z12" s="191"/>
      <c r="AA12" s="249" t="str">
        <f t="shared" si="11"/>
        <v>四不像大頭</v>
      </c>
      <c r="AB12" s="249">
        <f t="shared" si="12"/>
        <v>10</v>
      </c>
      <c r="AC12" s="249" t="str">
        <f t="shared" si="13"/>
        <v>輪迴門</v>
      </c>
      <c r="AD12" s="249" t="str">
        <f t="shared" si="14"/>
        <v>姜子牙</v>
      </c>
      <c r="AE12" s="249">
        <f t="shared" si="15"/>
        <v>10</v>
      </c>
    </row>
    <row r="13" spans="1:33" ht="18">
      <c r="A13" s="224">
        <f t="shared" si="0"/>
        <v>11</v>
      </c>
      <c r="B13" s="109" t="s">
        <v>318</v>
      </c>
      <c r="C13" s="317" t="s">
        <v>324</v>
      </c>
      <c r="D13" s="4">
        <f t="shared" si="1"/>
        <v>0</v>
      </c>
      <c r="E13" s="4">
        <f t="shared" si="2"/>
        <v>0</v>
      </c>
      <c r="F13" s="4">
        <f t="shared" si="3"/>
        <v>2</v>
      </c>
      <c r="G13" s="4">
        <f t="shared" si="4"/>
        <v>4</v>
      </c>
      <c r="H13" s="4">
        <f t="shared" si="5"/>
        <v>4</v>
      </c>
      <c r="I13" s="192">
        <v>11</v>
      </c>
      <c r="J13" s="261"/>
      <c r="L13" s="191">
        <v>10</v>
      </c>
      <c r="M13" s="315" t="str">
        <f t="shared" si="6"/>
        <v>M5</v>
      </c>
      <c r="N13" s="315" t="str">
        <f t="shared" si="7"/>
        <v>K</v>
      </c>
      <c r="O13" s="315" t="str">
        <f t="shared" si="8"/>
        <v>M1</v>
      </c>
      <c r="P13" s="315" t="str">
        <f t="shared" si="9"/>
        <v>BN</v>
      </c>
      <c r="Q13" s="315" t="str">
        <f t="shared" si="10"/>
        <v>Q</v>
      </c>
      <c r="R13" s="313"/>
      <c r="S13" s="108"/>
      <c r="T13" s="224">
        <v>5</v>
      </c>
      <c r="U13" s="224">
        <v>7</v>
      </c>
      <c r="V13" s="224">
        <v>1</v>
      </c>
      <c r="W13" s="224">
        <v>11</v>
      </c>
      <c r="X13" s="224">
        <v>8</v>
      </c>
      <c r="Y13" s="1"/>
      <c r="Z13" s="191"/>
      <c r="AA13" s="249" t="str">
        <f t="shared" si="11"/>
        <v>姜子牙</v>
      </c>
      <c r="AB13" s="249" t="str">
        <f t="shared" si="12"/>
        <v>Ｋ</v>
      </c>
      <c r="AC13" s="249" t="str">
        <f t="shared" si="13"/>
        <v>四不像大頭</v>
      </c>
      <c r="AD13" s="249" t="str">
        <f t="shared" si="14"/>
        <v>白髮姜子牙</v>
      </c>
      <c r="AE13" s="249" t="str">
        <f t="shared" si="15"/>
        <v>Ｑ</v>
      </c>
    </row>
    <row r="14" spans="1:33" ht="18">
      <c r="A14" s="224">
        <f t="shared" si="0"/>
        <v>12</v>
      </c>
      <c r="B14" s="191" t="s">
        <v>144</v>
      </c>
      <c r="C14" s="355" t="s">
        <v>325</v>
      </c>
      <c r="D14" s="4">
        <f t="shared" si="1"/>
        <v>1</v>
      </c>
      <c r="E14" s="4">
        <f t="shared" si="2"/>
        <v>6</v>
      </c>
      <c r="F14" s="4">
        <f t="shared" si="3"/>
        <v>4</v>
      </c>
      <c r="G14" s="4">
        <f t="shared" si="4"/>
        <v>2</v>
      </c>
      <c r="H14" s="4">
        <f t="shared" si="5"/>
        <v>1</v>
      </c>
      <c r="I14" s="192">
        <v>12</v>
      </c>
      <c r="J14" s="261"/>
      <c r="L14" s="191">
        <v>11</v>
      </c>
      <c r="M14" s="315" t="str">
        <f t="shared" si="6"/>
        <v>Q</v>
      </c>
      <c r="N14" s="315" t="str">
        <f t="shared" si="7"/>
        <v>J</v>
      </c>
      <c r="O14" s="315" t="str">
        <f t="shared" si="8"/>
        <v>M5</v>
      </c>
      <c r="P14" s="315" t="str">
        <f t="shared" si="9"/>
        <v>M1</v>
      </c>
      <c r="Q14" s="315" t="str">
        <f t="shared" si="10"/>
        <v>J</v>
      </c>
      <c r="R14" s="313"/>
      <c r="S14" s="108"/>
      <c r="T14" s="224">
        <v>8</v>
      </c>
      <c r="U14" s="224">
        <v>9</v>
      </c>
      <c r="V14" s="224">
        <v>5</v>
      </c>
      <c r="W14" s="224">
        <v>1</v>
      </c>
      <c r="X14" s="224">
        <v>9</v>
      </c>
      <c r="Y14" s="1"/>
      <c r="Z14" s="191"/>
      <c r="AA14" s="249" t="str">
        <f t="shared" si="11"/>
        <v>Ｑ</v>
      </c>
      <c r="AB14" s="249" t="str">
        <f t="shared" si="12"/>
        <v>Ｊ</v>
      </c>
      <c r="AC14" s="249" t="str">
        <f t="shared" si="13"/>
        <v>姜子牙</v>
      </c>
      <c r="AD14" s="249" t="str">
        <f t="shared" si="14"/>
        <v>四不像大頭</v>
      </c>
      <c r="AE14" s="249" t="str">
        <f t="shared" si="15"/>
        <v>Ｊ</v>
      </c>
    </row>
    <row r="15" spans="1:33" ht="18">
      <c r="A15" s="224">
        <f t="shared" si="0"/>
        <v>13</v>
      </c>
      <c r="B15" s="191" t="s">
        <v>143</v>
      </c>
      <c r="C15" s="355" t="s">
        <v>326</v>
      </c>
      <c r="D15" s="4">
        <f t="shared" si="1"/>
        <v>2</v>
      </c>
      <c r="E15" s="4">
        <f t="shared" si="2"/>
        <v>2</v>
      </c>
      <c r="F15" s="4">
        <f t="shared" si="3"/>
        <v>0</v>
      </c>
      <c r="G15" s="4">
        <f t="shared" si="4"/>
        <v>0</v>
      </c>
      <c r="H15" s="4">
        <f t="shared" si="5"/>
        <v>0</v>
      </c>
      <c r="I15" s="192">
        <v>13</v>
      </c>
      <c r="J15" s="362"/>
      <c r="K15" s="1"/>
      <c r="L15" s="191">
        <v>12</v>
      </c>
      <c r="M15" s="315" t="str">
        <f t="shared" si="6"/>
        <v>M2</v>
      </c>
      <c r="N15" s="315" t="str">
        <f t="shared" si="7"/>
        <v>M1</v>
      </c>
      <c r="O15" s="315" t="str">
        <f t="shared" si="8"/>
        <v>M1</v>
      </c>
      <c r="P15" s="315" t="str">
        <f t="shared" si="9"/>
        <v>M1</v>
      </c>
      <c r="Q15" s="315" t="str">
        <f t="shared" si="10"/>
        <v>TE</v>
      </c>
      <c r="R15" s="313"/>
      <c r="S15" s="108"/>
      <c r="T15" s="224">
        <v>2</v>
      </c>
      <c r="U15" s="224">
        <v>1</v>
      </c>
      <c r="V15" s="224">
        <v>1</v>
      </c>
      <c r="W15" s="224">
        <v>1</v>
      </c>
      <c r="X15" s="224">
        <v>10</v>
      </c>
      <c r="Y15" s="1"/>
      <c r="Z15" s="191"/>
      <c r="AA15" s="249" t="str">
        <f t="shared" si="11"/>
        <v>小九</v>
      </c>
      <c r="AB15" s="249" t="str">
        <f t="shared" si="12"/>
        <v>四不像大頭</v>
      </c>
      <c r="AC15" s="249" t="str">
        <f t="shared" si="13"/>
        <v>四不像大頭</v>
      </c>
      <c r="AD15" s="249" t="str">
        <f t="shared" si="14"/>
        <v>四不像大頭</v>
      </c>
      <c r="AE15" s="249">
        <f t="shared" si="15"/>
        <v>10</v>
      </c>
    </row>
    <row r="16" spans="1:33" ht="18">
      <c r="B16" s="280" t="s">
        <v>15</v>
      </c>
      <c r="C16" s="3"/>
      <c r="D16" s="113">
        <f>SUM(D3:D15)</f>
        <v>61</v>
      </c>
      <c r="E16" s="113">
        <f>SUM(E3:E15)</f>
        <v>82</v>
      </c>
      <c r="F16" s="113">
        <f>SUM(F3:F15)</f>
        <v>60</v>
      </c>
      <c r="G16" s="113">
        <f>SUM(G3:G15)</f>
        <v>56</v>
      </c>
      <c r="H16" s="113">
        <f>SUM(H3:H15)</f>
        <v>68</v>
      </c>
      <c r="L16" s="191">
        <v>13</v>
      </c>
      <c r="M16" s="315" t="str">
        <f t="shared" si="6"/>
        <v>Q</v>
      </c>
      <c r="N16" s="315" t="str">
        <f t="shared" si="7"/>
        <v>S1</v>
      </c>
      <c r="O16" s="315" t="str">
        <f t="shared" si="8"/>
        <v>M3</v>
      </c>
      <c r="P16" s="315" t="str">
        <f t="shared" si="9"/>
        <v>S1</v>
      </c>
      <c r="Q16" s="315" t="str">
        <f t="shared" si="10"/>
        <v>TE</v>
      </c>
      <c r="R16" s="313"/>
      <c r="S16" s="108"/>
      <c r="T16" s="224">
        <v>8</v>
      </c>
      <c r="U16" s="224">
        <v>12</v>
      </c>
      <c r="V16" s="224">
        <v>3</v>
      </c>
      <c r="W16" s="224">
        <v>12</v>
      </c>
      <c r="X16" s="224">
        <v>10</v>
      </c>
      <c r="Y16" s="1"/>
      <c r="Z16" s="191"/>
      <c r="AA16" s="249" t="str">
        <f t="shared" si="11"/>
        <v>Ｑ</v>
      </c>
      <c r="AB16" s="249" t="str">
        <f t="shared" si="12"/>
        <v>輪迴門</v>
      </c>
      <c r="AC16" s="249" t="str">
        <f t="shared" si="13"/>
        <v>申公豹</v>
      </c>
      <c r="AD16" s="249" t="str">
        <f t="shared" si="14"/>
        <v>輪迴門</v>
      </c>
      <c r="AE16" s="249">
        <f t="shared" si="15"/>
        <v>10</v>
      </c>
    </row>
    <row r="17" spans="2:31" ht="18">
      <c r="D17" s="21"/>
      <c r="L17" s="191">
        <v>14</v>
      </c>
      <c r="M17" s="315" t="str">
        <f t="shared" si="6"/>
        <v>TE</v>
      </c>
      <c r="N17" s="315" t="str">
        <f t="shared" si="7"/>
        <v>M1</v>
      </c>
      <c r="O17" s="315" t="str">
        <f t="shared" si="8"/>
        <v>Q</v>
      </c>
      <c r="P17" s="315" t="str">
        <f t="shared" si="9"/>
        <v>M2</v>
      </c>
      <c r="Q17" s="315" t="str">
        <f t="shared" si="10"/>
        <v>Q</v>
      </c>
      <c r="R17" s="313"/>
      <c r="S17" s="108"/>
      <c r="T17" s="224">
        <v>10</v>
      </c>
      <c r="U17" s="224">
        <v>1</v>
      </c>
      <c r="V17" s="224">
        <v>8</v>
      </c>
      <c r="W17" s="224">
        <v>2</v>
      </c>
      <c r="X17" s="224">
        <v>8</v>
      </c>
      <c r="Y17" s="1"/>
      <c r="Z17" s="191"/>
      <c r="AA17" s="249">
        <f t="shared" si="11"/>
        <v>10</v>
      </c>
      <c r="AB17" s="249" t="str">
        <f t="shared" si="12"/>
        <v>四不像大頭</v>
      </c>
      <c r="AC17" s="249" t="str">
        <f t="shared" si="13"/>
        <v>Ｑ</v>
      </c>
      <c r="AD17" s="249" t="str">
        <f t="shared" si="14"/>
        <v>小九</v>
      </c>
      <c r="AE17" s="249" t="str">
        <f t="shared" si="15"/>
        <v>Ｑ</v>
      </c>
    </row>
    <row r="18" spans="2:31" ht="18">
      <c r="H18" s="199"/>
      <c r="L18" s="191">
        <v>15</v>
      </c>
      <c r="M18" s="315" t="str">
        <f t="shared" si="6"/>
        <v>S1</v>
      </c>
      <c r="N18" s="315" t="str">
        <f t="shared" si="7"/>
        <v>M5</v>
      </c>
      <c r="O18" s="315" t="str">
        <f t="shared" si="8"/>
        <v>Q</v>
      </c>
      <c r="P18" s="315" t="str">
        <f t="shared" si="9"/>
        <v>M2</v>
      </c>
      <c r="Q18" s="315" t="str">
        <f t="shared" si="10"/>
        <v>M3</v>
      </c>
      <c r="R18" s="313"/>
      <c r="S18" s="108"/>
      <c r="T18" s="224">
        <v>12</v>
      </c>
      <c r="U18" s="224">
        <v>5</v>
      </c>
      <c r="V18" s="224">
        <v>8</v>
      </c>
      <c r="W18" s="224">
        <v>2</v>
      </c>
      <c r="X18" s="224">
        <v>3</v>
      </c>
      <c r="Y18" s="1"/>
      <c r="Z18" s="191"/>
      <c r="AA18" s="249" t="str">
        <f t="shared" si="11"/>
        <v>輪迴門</v>
      </c>
      <c r="AB18" s="249" t="str">
        <f t="shared" si="12"/>
        <v>姜子牙</v>
      </c>
      <c r="AC18" s="249" t="str">
        <f t="shared" si="13"/>
        <v>Ｑ</v>
      </c>
      <c r="AD18" s="249" t="str">
        <f t="shared" si="14"/>
        <v>小九</v>
      </c>
      <c r="AE18" s="249" t="str">
        <f t="shared" si="15"/>
        <v>申公豹</v>
      </c>
    </row>
    <row r="19" spans="2:31" ht="16" customHeight="1">
      <c r="B19" s="31" t="s">
        <v>17</v>
      </c>
      <c r="C19" s="32"/>
      <c r="D19" s="32"/>
      <c r="E19" s="32"/>
      <c r="F19" s="32"/>
      <c r="G19" s="32"/>
      <c r="H19" s="32"/>
      <c r="L19" s="191">
        <v>16</v>
      </c>
      <c r="M19" s="315" t="str">
        <f t="shared" si="6"/>
        <v>J</v>
      </c>
      <c r="N19" s="315" t="str">
        <f t="shared" si="7"/>
        <v>Q</v>
      </c>
      <c r="O19" s="315" t="str">
        <f t="shared" si="8"/>
        <v>M5</v>
      </c>
      <c r="P19" s="315" t="str">
        <f t="shared" si="9"/>
        <v>M4</v>
      </c>
      <c r="Q19" s="315" t="str">
        <f t="shared" si="10"/>
        <v>M4</v>
      </c>
      <c r="R19" s="313"/>
      <c r="S19" s="108"/>
      <c r="T19" s="224">
        <v>9</v>
      </c>
      <c r="U19" s="224">
        <v>8</v>
      </c>
      <c r="V19" s="224">
        <v>5</v>
      </c>
      <c r="W19" s="224">
        <v>4</v>
      </c>
      <c r="X19" s="224">
        <v>4</v>
      </c>
      <c r="Y19" s="1"/>
      <c r="Z19" s="191"/>
      <c r="AA19" s="249" t="str">
        <f t="shared" si="11"/>
        <v>Ｊ</v>
      </c>
      <c r="AB19" s="249" t="str">
        <f t="shared" si="12"/>
        <v>Ｑ</v>
      </c>
      <c r="AC19" s="249" t="str">
        <f t="shared" si="13"/>
        <v>姜子牙</v>
      </c>
      <c r="AD19" s="249" t="str">
        <f t="shared" si="14"/>
        <v>九尾狐</v>
      </c>
      <c r="AE19" s="249" t="str">
        <f t="shared" si="15"/>
        <v>九尾狐</v>
      </c>
    </row>
    <row r="20" spans="2:31" ht="17.25" customHeight="1">
      <c r="B20" s="34" t="s">
        <v>18</v>
      </c>
      <c r="C20" s="34" t="s">
        <v>19</v>
      </c>
      <c r="D20" s="35">
        <v>1</v>
      </c>
      <c r="E20" s="35">
        <v>2</v>
      </c>
      <c r="F20" s="35">
        <v>3</v>
      </c>
      <c r="G20" s="35">
        <v>4</v>
      </c>
      <c r="H20" s="35">
        <v>5</v>
      </c>
      <c r="I20" s="259"/>
      <c r="J20" s="33"/>
      <c r="L20" s="191">
        <v>17</v>
      </c>
      <c r="M20" s="315" t="str">
        <f t="shared" si="6"/>
        <v>J</v>
      </c>
      <c r="N20" s="315" t="str">
        <f t="shared" si="7"/>
        <v>J</v>
      </c>
      <c r="O20" s="315" t="str">
        <f t="shared" si="8"/>
        <v>M5</v>
      </c>
      <c r="P20" s="315" t="str">
        <f t="shared" si="9"/>
        <v>K</v>
      </c>
      <c r="Q20" s="315" t="str">
        <f t="shared" si="10"/>
        <v>J</v>
      </c>
      <c r="R20" s="313"/>
      <c r="S20" s="108"/>
      <c r="T20" s="224">
        <v>9</v>
      </c>
      <c r="U20" s="224">
        <v>9</v>
      </c>
      <c r="V20" s="224">
        <v>5</v>
      </c>
      <c r="W20" s="224">
        <v>7</v>
      </c>
      <c r="X20" s="224">
        <v>9</v>
      </c>
      <c r="Y20" s="1"/>
      <c r="Z20" s="191"/>
      <c r="AA20" s="249" t="str">
        <f t="shared" si="11"/>
        <v>Ｊ</v>
      </c>
      <c r="AB20" s="249" t="str">
        <f t="shared" si="12"/>
        <v>Ｊ</v>
      </c>
      <c r="AC20" s="249" t="str">
        <f t="shared" si="13"/>
        <v>姜子牙</v>
      </c>
      <c r="AD20" s="249" t="str">
        <f t="shared" si="14"/>
        <v>Ｋ</v>
      </c>
      <c r="AE20" s="249" t="str">
        <f t="shared" si="15"/>
        <v>Ｊ</v>
      </c>
    </row>
    <row r="21" spans="2:31" ht="15" customHeight="1">
      <c r="B21" s="192" t="s">
        <v>149</v>
      </c>
      <c r="C21" s="191" t="s">
        <v>253</v>
      </c>
      <c r="D21" s="8">
        <f t="shared" ref="D21:H31" si="16">VLOOKUP($B21,$B$3:$H$15,D$20+2,FALSE)+VLOOKUP($C21,$B$3:$H$15,D$20+2,FALSE)</f>
        <v>7</v>
      </c>
      <c r="E21" s="8">
        <f t="shared" si="16"/>
        <v>12</v>
      </c>
      <c r="F21" s="8">
        <f t="shared" si="16"/>
        <v>6</v>
      </c>
      <c r="G21" s="8">
        <f t="shared" si="16"/>
        <v>6</v>
      </c>
      <c r="H21" s="8">
        <f t="shared" si="16"/>
        <v>2</v>
      </c>
      <c r="L21" s="191">
        <v>18</v>
      </c>
      <c r="M21" s="315" t="str">
        <f t="shared" si="6"/>
        <v>TE</v>
      </c>
      <c r="N21" s="315" t="str">
        <f t="shared" si="7"/>
        <v>K</v>
      </c>
      <c r="O21" s="315" t="str">
        <f t="shared" si="8"/>
        <v>TE</v>
      </c>
      <c r="P21" s="315" t="str">
        <f t="shared" si="9"/>
        <v>TE</v>
      </c>
      <c r="Q21" s="315" t="str">
        <f t="shared" si="10"/>
        <v>M3</v>
      </c>
      <c r="R21" s="313"/>
      <c r="S21" s="108"/>
      <c r="T21" s="224">
        <v>10</v>
      </c>
      <c r="U21" s="224">
        <v>7</v>
      </c>
      <c r="V21" s="224">
        <v>10</v>
      </c>
      <c r="W21" s="224">
        <v>10</v>
      </c>
      <c r="X21" s="224">
        <v>3</v>
      </c>
      <c r="Y21" s="1"/>
      <c r="Z21" s="191"/>
      <c r="AA21" s="249">
        <f t="shared" si="11"/>
        <v>10</v>
      </c>
      <c r="AB21" s="249" t="str">
        <f t="shared" si="12"/>
        <v>Ｋ</v>
      </c>
      <c r="AC21" s="249">
        <f t="shared" si="13"/>
        <v>10</v>
      </c>
      <c r="AD21" s="249">
        <f t="shared" si="14"/>
        <v>10</v>
      </c>
      <c r="AE21" s="249" t="str">
        <f t="shared" si="15"/>
        <v>申公豹</v>
      </c>
    </row>
    <row r="22" spans="2:31" ht="16" customHeight="1">
      <c r="B22" s="192" t="s">
        <v>150</v>
      </c>
      <c r="C22" s="191" t="s">
        <v>253</v>
      </c>
      <c r="D22" s="8">
        <f t="shared" si="16"/>
        <v>7</v>
      </c>
      <c r="E22" s="8">
        <f t="shared" si="16"/>
        <v>7</v>
      </c>
      <c r="F22" s="8">
        <f t="shared" si="16"/>
        <v>5</v>
      </c>
      <c r="G22" s="8">
        <f t="shared" si="16"/>
        <v>8</v>
      </c>
      <c r="H22" s="8">
        <f t="shared" si="16"/>
        <v>2</v>
      </c>
      <c r="L22" s="191">
        <v>19</v>
      </c>
      <c r="M22" s="315" t="str">
        <f t="shared" si="6"/>
        <v>WW</v>
      </c>
      <c r="N22" s="315" t="str">
        <f t="shared" si="7"/>
        <v>M1</v>
      </c>
      <c r="O22" s="315" t="str">
        <f t="shared" si="8"/>
        <v>M2</v>
      </c>
      <c r="P22" s="315" t="str">
        <f t="shared" si="9"/>
        <v>BN</v>
      </c>
      <c r="Q22" s="315" t="str">
        <f t="shared" si="10"/>
        <v>TE</v>
      </c>
      <c r="R22" s="313"/>
      <c r="S22" s="108"/>
      <c r="T22" s="224">
        <v>13</v>
      </c>
      <c r="U22" s="224">
        <v>1</v>
      </c>
      <c r="V22" s="224">
        <v>2</v>
      </c>
      <c r="W22" s="224">
        <v>11</v>
      </c>
      <c r="X22" s="224">
        <v>10</v>
      </c>
      <c r="Y22" s="1"/>
      <c r="Z22" s="191"/>
      <c r="AA22" s="249" t="str">
        <f t="shared" si="11"/>
        <v>手杖</v>
      </c>
      <c r="AB22" s="249" t="str">
        <f t="shared" si="12"/>
        <v>四不像大頭</v>
      </c>
      <c r="AC22" s="249" t="str">
        <f t="shared" si="13"/>
        <v>小九</v>
      </c>
      <c r="AD22" s="249" t="str">
        <f t="shared" si="14"/>
        <v>白髮姜子牙</v>
      </c>
      <c r="AE22" s="249">
        <f t="shared" si="15"/>
        <v>10</v>
      </c>
    </row>
    <row r="23" spans="2:31" ht="18">
      <c r="B23" s="192" t="s">
        <v>151</v>
      </c>
      <c r="C23" s="191" t="s">
        <v>253</v>
      </c>
      <c r="D23" s="8">
        <f t="shared" si="16"/>
        <v>5</v>
      </c>
      <c r="E23" s="8">
        <f t="shared" si="16"/>
        <v>5</v>
      </c>
      <c r="F23" s="8">
        <f t="shared" si="16"/>
        <v>3</v>
      </c>
      <c r="G23" s="8">
        <f t="shared" si="16"/>
        <v>1</v>
      </c>
      <c r="H23" s="8">
        <f t="shared" si="16"/>
        <v>8</v>
      </c>
      <c r="L23" s="191">
        <v>20</v>
      </c>
      <c r="M23" s="315" t="str">
        <f t="shared" si="6"/>
        <v>K</v>
      </c>
      <c r="N23" s="315" t="str">
        <f t="shared" si="7"/>
        <v>Q</v>
      </c>
      <c r="O23" s="315" t="str">
        <f t="shared" si="8"/>
        <v>BN</v>
      </c>
      <c r="P23" s="315" t="str">
        <f t="shared" si="9"/>
        <v>M1</v>
      </c>
      <c r="Q23" s="315" t="str">
        <f t="shared" si="10"/>
        <v>J</v>
      </c>
      <c r="R23" s="313"/>
      <c r="S23" s="108"/>
      <c r="T23" s="224">
        <v>7</v>
      </c>
      <c r="U23" s="224">
        <v>8</v>
      </c>
      <c r="V23" s="224">
        <v>11</v>
      </c>
      <c r="W23" s="224">
        <v>1</v>
      </c>
      <c r="X23" s="224">
        <v>9</v>
      </c>
      <c r="Y23" s="1"/>
      <c r="Z23" s="191"/>
      <c r="AA23" s="249" t="str">
        <f t="shared" si="11"/>
        <v>Ｋ</v>
      </c>
      <c r="AB23" s="249" t="str">
        <f t="shared" si="12"/>
        <v>Ｑ</v>
      </c>
      <c r="AC23" s="249" t="str">
        <f t="shared" si="13"/>
        <v>白髮姜子牙</v>
      </c>
      <c r="AD23" s="249" t="str">
        <f t="shared" si="14"/>
        <v>四不像大頭</v>
      </c>
      <c r="AE23" s="249" t="str">
        <f t="shared" si="15"/>
        <v>Ｊ</v>
      </c>
    </row>
    <row r="24" spans="2:31" ht="18">
      <c r="B24" s="192" t="s">
        <v>152</v>
      </c>
      <c r="C24" s="191" t="s">
        <v>253</v>
      </c>
      <c r="D24" s="8">
        <f t="shared" si="16"/>
        <v>6</v>
      </c>
      <c r="E24" s="8">
        <f t="shared" si="16"/>
        <v>10</v>
      </c>
      <c r="F24" s="8">
        <f t="shared" si="16"/>
        <v>4</v>
      </c>
      <c r="G24" s="8">
        <f t="shared" si="16"/>
        <v>2</v>
      </c>
      <c r="H24" s="8">
        <f t="shared" si="16"/>
        <v>2</v>
      </c>
      <c r="L24" s="191">
        <v>21</v>
      </c>
      <c r="M24" s="315" t="str">
        <f t="shared" si="6"/>
        <v>Q</v>
      </c>
      <c r="N24" s="315" t="str">
        <f t="shared" si="7"/>
        <v>M4</v>
      </c>
      <c r="O24" s="315" t="str">
        <f t="shared" si="8"/>
        <v>BN</v>
      </c>
      <c r="P24" s="315" t="str">
        <f t="shared" si="9"/>
        <v>M1</v>
      </c>
      <c r="Q24" s="315" t="str">
        <f t="shared" si="10"/>
        <v>J</v>
      </c>
      <c r="R24" s="313"/>
      <c r="S24" s="108"/>
      <c r="T24" s="224">
        <v>8</v>
      </c>
      <c r="U24" s="224">
        <v>4</v>
      </c>
      <c r="V24" s="224">
        <v>11</v>
      </c>
      <c r="W24" s="224">
        <v>1</v>
      </c>
      <c r="X24" s="224">
        <v>9</v>
      </c>
      <c r="Y24" s="1"/>
      <c r="Z24" s="191"/>
      <c r="AA24" s="249" t="str">
        <f t="shared" si="11"/>
        <v>Ｑ</v>
      </c>
      <c r="AB24" s="249" t="str">
        <f t="shared" si="12"/>
        <v>九尾狐</v>
      </c>
      <c r="AC24" s="249" t="str">
        <f t="shared" si="13"/>
        <v>白髮姜子牙</v>
      </c>
      <c r="AD24" s="249" t="str">
        <f t="shared" si="14"/>
        <v>四不像大頭</v>
      </c>
      <c r="AE24" s="249" t="str">
        <f t="shared" si="15"/>
        <v>Ｊ</v>
      </c>
    </row>
    <row r="25" spans="2:31" ht="18">
      <c r="B25" s="192" t="s">
        <v>147</v>
      </c>
      <c r="C25" s="191" t="s">
        <v>253</v>
      </c>
      <c r="D25" s="8">
        <f t="shared" si="16"/>
        <v>8</v>
      </c>
      <c r="E25" s="8">
        <f t="shared" si="16"/>
        <v>12</v>
      </c>
      <c r="F25" s="8">
        <f t="shared" si="16"/>
        <v>14</v>
      </c>
      <c r="G25" s="8">
        <f t="shared" si="16"/>
        <v>11</v>
      </c>
      <c r="H25" s="8">
        <f t="shared" si="16"/>
        <v>4</v>
      </c>
      <c r="I25" s="260"/>
      <c r="J25" s="260"/>
      <c r="L25" s="191">
        <v>22</v>
      </c>
      <c r="M25" s="315" t="str">
        <f t="shared" si="6"/>
        <v>M5</v>
      </c>
      <c r="N25" s="315" t="str">
        <f t="shared" si="7"/>
        <v>S1</v>
      </c>
      <c r="O25" s="315" t="str">
        <f t="shared" si="8"/>
        <v>M5</v>
      </c>
      <c r="P25" s="315" t="str">
        <f t="shared" si="9"/>
        <v>K</v>
      </c>
      <c r="Q25" s="315" t="str">
        <f t="shared" si="10"/>
        <v>J</v>
      </c>
      <c r="R25" s="313"/>
      <c r="S25" s="108"/>
      <c r="T25" s="224">
        <v>5</v>
      </c>
      <c r="U25" s="224">
        <v>12</v>
      </c>
      <c r="V25" s="224">
        <v>5</v>
      </c>
      <c r="W25" s="224">
        <v>7</v>
      </c>
      <c r="X25" s="224">
        <v>9</v>
      </c>
      <c r="Y25" s="1"/>
      <c r="Z25" s="191"/>
      <c r="AA25" s="249" t="str">
        <f t="shared" si="11"/>
        <v>姜子牙</v>
      </c>
      <c r="AB25" s="249" t="str">
        <f t="shared" si="12"/>
        <v>輪迴門</v>
      </c>
      <c r="AC25" s="249" t="str">
        <f t="shared" si="13"/>
        <v>姜子牙</v>
      </c>
      <c r="AD25" s="249" t="str">
        <f t="shared" si="14"/>
        <v>Ｋ</v>
      </c>
      <c r="AE25" s="249" t="str">
        <f t="shared" si="15"/>
        <v>Ｊ</v>
      </c>
    </row>
    <row r="26" spans="2:31" ht="18">
      <c r="B26" s="279" t="s">
        <v>69</v>
      </c>
      <c r="C26" s="191" t="s">
        <v>253</v>
      </c>
      <c r="D26" s="8">
        <f t="shared" si="16"/>
        <v>5</v>
      </c>
      <c r="E26" s="8">
        <f t="shared" si="16"/>
        <v>5</v>
      </c>
      <c r="F26" s="8">
        <f t="shared" si="16"/>
        <v>2</v>
      </c>
      <c r="G26" s="8">
        <f t="shared" si="16"/>
        <v>4</v>
      </c>
      <c r="H26" s="8">
        <f t="shared" si="16"/>
        <v>2</v>
      </c>
      <c r="J26" s="260"/>
      <c r="L26" s="191">
        <v>23</v>
      </c>
      <c r="M26" s="315" t="str">
        <f t="shared" si="6"/>
        <v>M5</v>
      </c>
      <c r="N26" s="315" t="str">
        <f t="shared" si="7"/>
        <v>M1</v>
      </c>
      <c r="O26" s="315" t="str">
        <f t="shared" si="8"/>
        <v>M5</v>
      </c>
      <c r="P26" s="315" t="str">
        <f t="shared" si="9"/>
        <v>M5</v>
      </c>
      <c r="Q26" s="315" t="str">
        <f t="shared" si="10"/>
        <v>K</v>
      </c>
      <c r="R26" s="313"/>
      <c r="S26" s="108"/>
      <c r="T26" s="224">
        <v>5</v>
      </c>
      <c r="U26" s="224">
        <v>1</v>
      </c>
      <c r="V26" s="224">
        <v>5</v>
      </c>
      <c r="W26" s="224">
        <v>5</v>
      </c>
      <c r="X26" s="224">
        <v>7</v>
      </c>
      <c r="Y26" s="1"/>
      <c r="Z26" s="191"/>
      <c r="AA26" s="249" t="str">
        <f t="shared" si="11"/>
        <v>姜子牙</v>
      </c>
      <c r="AB26" s="249" t="str">
        <f t="shared" si="12"/>
        <v>四不像大頭</v>
      </c>
      <c r="AC26" s="249" t="str">
        <f t="shared" si="13"/>
        <v>姜子牙</v>
      </c>
      <c r="AD26" s="249" t="str">
        <f t="shared" si="14"/>
        <v>姜子牙</v>
      </c>
      <c r="AE26" s="249" t="str">
        <f t="shared" si="15"/>
        <v>Ｋ</v>
      </c>
    </row>
    <row r="27" spans="2:31" ht="18">
      <c r="B27" s="279" t="s">
        <v>188</v>
      </c>
      <c r="C27" s="191" t="s">
        <v>253</v>
      </c>
      <c r="D27" s="8">
        <f t="shared" si="16"/>
        <v>11</v>
      </c>
      <c r="E27" s="8">
        <f t="shared" si="16"/>
        <v>13</v>
      </c>
      <c r="F27" s="8">
        <f t="shared" si="16"/>
        <v>4</v>
      </c>
      <c r="G27" s="8">
        <f t="shared" si="16"/>
        <v>8</v>
      </c>
      <c r="H27" s="8">
        <f t="shared" si="16"/>
        <v>13</v>
      </c>
      <c r="J27" s="260"/>
      <c r="L27" s="191">
        <v>24</v>
      </c>
      <c r="M27" s="315" t="str">
        <f t="shared" si="6"/>
        <v>M1</v>
      </c>
      <c r="N27" s="315" t="str">
        <f t="shared" si="7"/>
        <v>J</v>
      </c>
      <c r="O27" s="315" t="str">
        <f t="shared" si="8"/>
        <v>J</v>
      </c>
      <c r="P27" s="315" t="str">
        <f t="shared" si="9"/>
        <v>M5</v>
      </c>
      <c r="Q27" s="315" t="str">
        <f t="shared" si="10"/>
        <v>K</v>
      </c>
      <c r="R27" s="313"/>
      <c r="S27" s="108"/>
      <c r="T27" s="224">
        <v>1</v>
      </c>
      <c r="U27" s="224">
        <v>9</v>
      </c>
      <c r="V27" s="224">
        <v>9</v>
      </c>
      <c r="W27" s="224">
        <v>5</v>
      </c>
      <c r="X27" s="224">
        <v>7</v>
      </c>
      <c r="Y27" s="1"/>
      <c r="Z27" s="191"/>
      <c r="AA27" s="249" t="str">
        <f t="shared" si="11"/>
        <v>四不像大頭</v>
      </c>
      <c r="AB27" s="249" t="str">
        <f t="shared" si="12"/>
        <v>Ｊ</v>
      </c>
      <c r="AC27" s="249" t="str">
        <f t="shared" si="13"/>
        <v>Ｊ</v>
      </c>
      <c r="AD27" s="249" t="str">
        <f t="shared" si="14"/>
        <v>姜子牙</v>
      </c>
      <c r="AE27" s="249" t="str">
        <f t="shared" si="15"/>
        <v>Ｋ</v>
      </c>
    </row>
    <row r="28" spans="2:31" ht="18">
      <c r="B28" s="279" t="s">
        <v>189</v>
      </c>
      <c r="C28" s="191" t="s">
        <v>253</v>
      </c>
      <c r="D28" s="8">
        <f t="shared" si="16"/>
        <v>13</v>
      </c>
      <c r="E28" s="8">
        <f t="shared" si="16"/>
        <v>10</v>
      </c>
      <c r="F28" s="8">
        <f t="shared" si="16"/>
        <v>5</v>
      </c>
      <c r="G28" s="8">
        <f t="shared" si="16"/>
        <v>6</v>
      </c>
      <c r="H28" s="8">
        <f t="shared" si="16"/>
        <v>10</v>
      </c>
      <c r="J28" s="260"/>
      <c r="L28" s="191">
        <v>25</v>
      </c>
      <c r="M28" s="315" t="str">
        <f t="shared" si="6"/>
        <v>J</v>
      </c>
      <c r="N28" s="315" t="str">
        <f t="shared" si="7"/>
        <v>M4</v>
      </c>
      <c r="O28" s="315" t="str">
        <f t="shared" si="8"/>
        <v>TE</v>
      </c>
      <c r="P28" s="315" t="str">
        <f t="shared" si="9"/>
        <v>Q</v>
      </c>
      <c r="Q28" s="315" t="str">
        <f t="shared" si="10"/>
        <v>K</v>
      </c>
      <c r="R28" s="313"/>
      <c r="S28" s="108"/>
      <c r="T28" s="224">
        <v>9</v>
      </c>
      <c r="U28" s="224">
        <v>4</v>
      </c>
      <c r="V28" s="224">
        <v>10</v>
      </c>
      <c r="W28" s="224">
        <v>8</v>
      </c>
      <c r="X28" s="224">
        <v>7</v>
      </c>
      <c r="Y28" s="1"/>
      <c r="Z28" s="191"/>
      <c r="AA28" s="249" t="str">
        <f t="shared" si="11"/>
        <v>Ｊ</v>
      </c>
      <c r="AB28" s="249" t="str">
        <f t="shared" si="12"/>
        <v>九尾狐</v>
      </c>
      <c r="AC28" s="249">
        <f t="shared" si="13"/>
        <v>10</v>
      </c>
      <c r="AD28" s="249" t="str">
        <f t="shared" si="14"/>
        <v>Ｑ</v>
      </c>
      <c r="AE28" s="249" t="str">
        <f t="shared" si="15"/>
        <v>Ｋ</v>
      </c>
    </row>
    <row r="29" spans="2:31" ht="18">
      <c r="B29" s="279" t="s">
        <v>190</v>
      </c>
      <c r="C29" s="191" t="s">
        <v>253</v>
      </c>
      <c r="D29" s="8">
        <f t="shared" si="16"/>
        <v>9</v>
      </c>
      <c r="E29" s="8">
        <f t="shared" si="16"/>
        <v>12</v>
      </c>
      <c r="F29" s="8">
        <f t="shared" si="16"/>
        <v>4</v>
      </c>
      <c r="G29" s="8">
        <f t="shared" si="16"/>
        <v>2</v>
      </c>
      <c r="H29" s="8">
        <f t="shared" si="16"/>
        <v>12</v>
      </c>
      <c r="J29" s="260"/>
      <c r="L29" s="191">
        <v>26</v>
      </c>
      <c r="M29" s="315" t="str">
        <f t="shared" si="6"/>
        <v>Q</v>
      </c>
      <c r="N29" s="315" t="str">
        <f t="shared" si="7"/>
        <v>TE</v>
      </c>
      <c r="O29" s="315" t="str">
        <f t="shared" si="8"/>
        <v>M1</v>
      </c>
      <c r="P29" s="315" t="str">
        <f t="shared" si="9"/>
        <v>M2</v>
      </c>
      <c r="Q29" s="315" t="str">
        <f t="shared" si="10"/>
        <v>K</v>
      </c>
      <c r="R29" s="313"/>
      <c r="S29" s="108"/>
      <c r="T29" s="224">
        <v>8</v>
      </c>
      <c r="U29" s="224">
        <v>10</v>
      </c>
      <c r="V29" s="224">
        <v>1</v>
      </c>
      <c r="W29" s="224">
        <v>2</v>
      </c>
      <c r="X29" s="224">
        <v>7</v>
      </c>
      <c r="Y29" s="1"/>
      <c r="Z29" s="191"/>
      <c r="AA29" s="249" t="str">
        <f t="shared" si="11"/>
        <v>Ｑ</v>
      </c>
      <c r="AB29" s="249">
        <f t="shared" si="12"/>
        <v>10</v>
      </c>
      <c r="AC29" s="249" t="str">
        <f t="shared" si="13"/>
        <v>四不像大頭</v>
      </c>
      <c r="AD29" s="249" t="str">
        <f t="shared" si="14"/>
        <v>小九</v>
      </c>
      <c r="AE29" s="249" t="str">
        <f t="shared" si="15"/>
        <v>Ｋ</v>
      </c>
    </row>
    <row r="30" spans="2:31" ht="18">
      <c r="B30" s="279" t="s">
        <v>186</v>
      </c>
      <c r="C30" s="191" t="s">
        <v>253</v>
      </c>
      <c r="D30" s="8">
        <f t="shared" si="16"/>
        <v>7</v>
      </c>
      <c r="E30" s="8">
        <f t="shared" si="16"/>
        <v>8</v>
      </c>
      <c r="F30" s="8">
        <f t="shared" si="16"/>
        <v>7</v>
      </c>
      <c r="G30" s="8">
        <f t="shared" si="16"/>
        <v>2</v>
      </c>
      <c r="H30" s="8">
        <f t="shared" si="16"/>
        <v>8</v>
      </c>
      <c r="J30" s="260"/>
      <c r="L30" s="191">
        <v>27</v>
      </c>
      <c r="M30" s="315" t="str">
        <f t="shared" si="6"/>
        <v>Q</v>
      </c>
      <c r="N30" s="315" t="str">
        <f t="shared" si="7"/>
        <v>Q</v>
      </c>
      <c r="O30" s="315" t="str">
        <f t="shared" si="8"/>
        <v>S1</v>
      </c>
      <c r="P30" s="315" t="str">
        <f t="shared" si="9"/>
        <v>K</v>
      </c>
      <c r="Q30" s="315" t="str">
        <f t="shared" si="10"/>
        <v>BN</v>
      </c>
      <c r="R30" s="313"/>
      <c r="S30" s="108"/>
      <c r="T30" s="224">
        <v>8</v>
      </c>
      <c r="U30" s="224">
        <v>8</v>
      </c>
      <c r="V30" s="224">
        <v>12</v>
      </c>
      <c r="W30" s="224">
        <v>7</v>
      </c>
      <c r="X30" s="224">
        <v>11</v>
      </c>
      <c r="Y30" s="1"/>
      <c r="Z30" s="191"/>
      <c r="AA30" s="249" t="str">
        <f t="shared" si="11"/>
        <v>Ｑ</v>
      </c>
      <c r="AB30" s="249" t="str">
        <f t="shared" si="12"/>
        <v>Ｑ</v>
      </c>
      <c r="AC30" s="249" t="str">
        <f t="shared" si="13"/>
        <v>輪迴門</v>
      </c>
      <c r="AD30" s="249" t="str">
        <f t="shared" si="14"/>
        <v>Ｋ</v>
      </c>
      <c r="AE30" s="249" t="str">
        <f t="shared" si="15"/>
        <v>白髮姜子牙</v>
      </c>
    </row>
    <row r="31" spans="2:31" ht="18">
      <c r="B31" s="109" t="s">
        <v>318</v>
      </c>
      <c r="C31" s="191" t="s">
        <v>253</v>
      </c>
      <c r="D31" s="8">
        <f t="shared" si="16"/>
        <v>2</v>
      </c>
      <c r="E31" s="8">
        <f t="shared" si="16"/>
        <v>2</v>
      </c>
      <c r="F31" s="8">
        <f t="shared" si="16"/>
        <v>2</v>
      </c>
      <c r="G31" s="8">
        <f t="shared" si="16"/>
        <v>4</v>
      </c>
      <c r="H31" s="8">
        <f t="shared" si="16"/>
        <v>4</v>
      </c>
      <c r="J31" s="260"/>
      <c r="L31" s="191">
        <v>28</v>
      </c>
      <c r="M31" s="315" t="str">
        <f t="shared" si="6"/>
        <v>J</v>
      </c>
      <c r="N31" s="315" t="str">
        <f t="shared" si="7"/>
        <v>M5</v>
      </c>
      <c r="O31" s="315" t="str">
        <f t="shared" si="8"/>
        <v>M5</v>
      </c>
      <c r="P31" s="315" t="str">
        <f t="shared" si="9"/>
        <v>M2</v>
      </c>
      <c r="Q31" s="315" t="str">
        <f t="shared" si="10"/>
        <v>Q</v>
      </c>
      <c r="R31" s="313"/>
      <c r="S31" s="108"/>
      <c r="T31" s="224">
        <v>9</v>
      </c>
      <c r="U31" s="224">
        <v>5</v>
      </c>
      <c r="V31" s="224">
        <v>5</v>
      </c>
      <c r="W31" s="224">
        <v>2</v>
      </c>
      <c r="X31" s="224">
        <v>8</v>
      </c>
      <c r="Y31" s="1"/>
      <c r="Z31" s="191"/>
      <c r="AA31" s="249" t="str">
        <f t="shared" si="11"/>
        <v>Ｊ</v>
      </c>
      <c r="AB31" s="249" t="str">
        <f t="shared" si="12"/>
        <v>姜子牙</v>
      </c>
      <c r="AC31" s="249" t="str">
        <f t="shared" si="13"/>
        <v>姜子牙</v>
      </c>
      <c r="AD31" s="249" t="str">
        <f t="shared" si="14"/>
        <v>小九</v>
      </c>
      <c r="AE31" s="249" t="str">
        <f t="shared" si="15"/>
        <v>Ｑ</v>
      </c>
    </row>
    <row r="32" spans="2:31" ht="18">
      <c r="B32" s="191"/>
      <c r="D32" s="40"/>
      <c r="L32" s="191">
        <v>29</v>
      </c>
      <c r="M32" s="315" t="str">
        <f t="shared" si="6"/>
        <v>M3</v>
      </c>
      <c r="N32" s="315" t="str">
        <f t="shared" si="7"/>
        <v>M1</v>
      </c>
      <c r="O32" s="315" t="str">
        <f t="shared" si="8"/>
        <v>Q</v>
      </c>
      <c r="P32" s="315" t="str">
        <f t="shared" si="9"/>
        <v>M5</v>
      </c>
      <c r="Q32" s="315" t="str">
        <f t="shared" si="10"/>
        <v>Q</v>
      </c>
      <c r="R32" s="313"/>
      <c r="S32" s="108"/>
      <c r="T32" s="224">
        <v>3</v>
      </c>
      <c r="U32" s="224">
        <v>1</v>
      </c>
      <c r="V32" s="224">
        <v>8</v>
      </c>
      <c r="W32" s="224">
        <v>5</v>
      </c>
      <c r="X32" s="224">
        <v>8</v>
      </c>
      <c r="Y32" s="1"/>
      <c r="Z32" s="191"/>
      <c r="AA32" s="249" t="str">
        <f t="shared" si="11"/>
        <v>申公豹</v>
      </c>
      <c r="AB32" s="249" t="str">
        <f t="shared" si="12"/>
        <v>四不像大頭</v>
      </c>
      <c r="AC32" s="249" t="str">
        <f t="shared" si="13"/>
        <v>Ｑ</v>
      </c>
      <c r="AD32" s="249" t="str">
        <f t="shared" si="14"/>
        <v>姜子牙</v>
      </c>
      <c r="AE32" s="249" t="str">
        <f t="shared" si="15"/>
        <v>Ｑ</v>
      </c>
    </row>
    <row r="33" spans="2:31" ht="18">
      <c r="B33" s="34" t="s">
        <v>18</v>
      </c>
      <c r="C33" s="34" t="s">
        <v>317</v>
      </c>
      <c r="D33" s="35" t="s">
        <v>20</v>
      </c>
      <c r="E33" s="35" t="s">
        <v>21</v>
      </c>
      <c r="F33" s="35" t="s">
        <v>22</v>
      </c>
      <c r="G33" s="35" t="s">
        <v>23</v>
      </c>
      <c r="H33" s="35" t="s">
        <v>24</v>
      </c>
      <c r="L33" s="191">
        <v>30</v>
      </c>
      <c r="M33" s="315" t="str">
        <f t="shared" si="6"/>
        <v>K</v>
      </c>
      <c r="N33" s="315" t="str">
        <f t="shared" si="7"/>
        <v>S1</v>
      </c>
      <c r="O33" s="315" t="str">
        <f t="shared" si="8"/>
        <v>Q</v>
      </c>
      <c r="P33" s="315" t="str">
        <f t="shared" si="9"/>
        <v>M5</v>
      </c>
      <c r="Q33" s="315" t="str">
        <f t="shared" si="10"/>
        <v>J</v>
      </c>
      <c r="R33" s="313"/>
      <c r="S33" s="108"/>
      <c r="T33" s="224">
        <v>7</v>
      </c>
      <c r="U33" s="224">
        <v>12</v>
      </c>
      <c r="V33" s="224">
        <v>8</v>
      </c>
      <c r="W33" s="224">
        <v>5</v>
      </c>
      <c r="X33" s="224">
        <v>9</v>
      </c>
      <c r="Y33" s="1"/>
      <c r="Z33" s="191"/>
      <c r="AA33" s="249" t="str">
        <f t="shared" si="11"/>
        <v>Ｋ</v>
      </c>
      <c r="AB33" s="249" t="str">
        <f t="shared" si="12"/>
        <v>輪迴門</v>
      </c>
      <c r="AC33" s="249" t="str">
        <f t="shared" si="13"/>
        <v>Ｑ</v>
      </c>
      <c r="AD33" s="249" t="str">
        <f t="shared" si="14"/>
        <v>姜子牙</v>
      </c>
      <c r="AE33" s="249" t="str">
        <f t="shared" si="15"/>
        <v>Ｊ</v>
      </c>
    </row>
    <row r="34" spans="2:31" ht="18">
      <c r="B34" s="192" t="s">
        <v>149</v>
      </c>
      <c r="C34" s="297"/>
      <c r="D34" s="298">
        <f>VLOOKUP('FG_243way_Regular Symbol'!$B34,'FG_243way_RegularＸ_W()'!$H$3:$M$15,'FG_243way_RegularＸ_W()'!I$2+1,FALSE)</f>
        <v>42</v>
      </c>
      <c r="E34" s="298">
        <f>VLOOKUP('FG_243way_Regular Symbol'!$B34,'FG_243way_RegularＸ_W()'!$H$3:$M$15,'FG_243way_RegularＸ_W()'!J$2+1,FALSE)</f>
        <v>49</v>
      </c>
      <c r="F34" s="298">
        <f>VLOOKUP('FG_243way_Regular Symbol'!$B34,'FG_243way_RegularＸ_W()'!$H$3:$M$15,'FG_243way_RegularＸ_W()'!K$2+1,FALSE)</f>
        <v>43</v>
      </c>
      <c r="G34" s="298">
        <f>VLOOKUP('FG_243way_Regular Symbol'!$B34,'FG_243way_RegularＸ_W()'!$H$3:$M$15,'FG_243way_RegularＸ_W()'!L$2+1,FALSE)</f>
        <v>42</v>
      </c>
      <c r="H34" s="298">
        <f>VLOOKUP('FG_243way_Regular Symbol'!$B34,'FG_243way_RegularＸ_W()'!$H$3:$M$15,'FG_243way_RegularＸ_W()'!M$2+1,FALSE)</f>
        <v>62</v>
      </c>
      <c r="L34" s="191">
        <v>31</v>
      </c>
      <c r="M34" s="315" t="str">
        <f t="shared" si="6"/>
        <v>K</v>
      </c>
      <c r="N34" s="315" t="str">
        <f t="shared" si="7"/>
        <v>M5</v>
      </c>
      <c r="O34" s="315" t="str">
        <f t="shared" si="8"/>
        <v>Q</v>
      </c>
      <c r="P34" s="315" t="str">
        <f t="shared" si="9"/>
        <v>M5</v>
      </c>
      <c r="Q34" s="315" t="str">
        <f t="shared" si="10"/>
        <v>M5</v>
      </c>
      <c r="R34" s="313"/>
      <c r="S34" s="108"/>
      <c r="T34" s="224">
        <v>7</v>
      </c>
      <c r="U34" s="224">
        <v>5</v>
      </c>
      <c r="V34" s="224">
        <v>8</v>
      </c>
      <c r="W34" s="224">
        <v>5</v>
      </c>
      <c r="X34" s="224">
        <v>5</v>
      </c>
      <c r="Y34" s="1"/>
      <c r="Z34" s="191"/>
      <c r="AA34" s="249" t="str">
        <f t="shared" si="11"/>
        <v>Ｋ</v>
      </c>
      <c r="AB34" s="249" t="str">
        <f t="shared" si="12"/>
        <v>姜子牙</v>
      </c>
      <c r="AC34" s="249" t="str">
        <f t="shared" si="13"/>
        <v>Ｑ</v>
      </c>
      <c r="AD34" s="249" t="str">
        <f t="shared" si="14"/>
        <v>姜子牙</v>
      </c>
      <c r="AE34" s="249" t="str">
        <f t="shared" si="15"/>
        <v>姜子牙</v>
      </c>
    </row>
    <row r="35" spans="2:31" ht="18">
      <c r="B35" s="192" t="s">
        <v>150</v>
      </c>
      <c r="C35" s="297"/>
      <c r="D35" s="298">
        <f>VLOOKUP('FG_243way_Regular Symbol'!$B35,'FG_243way_RegularＸ_W()'!$H$3:$M$15,'FG_243way_RegularＸ_W()'!I$2+1,FALSE)</f>
        <v>42</v>
      </c>
      <c r="E35" s="298">
        <f>VLOOKUP('FG_243way_Regular Symbol'!$B35,'FG_243way_RegularＸ_W()'!$H$3:$M$15,'FG_243way_RegularＸ_W()'!J$2+1,FALSE)</f>
        <v>64</v>
      </c>
      <c r="F35" s="298">
        <f>VLOOKUP('FG_243way_Regular Symbol'!$B35,'FG_243way_RegularＸ_W()'!$H$3:$M$15,'FG_243way_RegularＸ_W()'!K$2+1,FALSE)</f>
        <v>47</v>
      </c>
      <c r="G35" s="298">
        <f>VLOOKUP('FG_243way_Regular Symbol'!$B35,'FG_243way_RegularＸ_W()'!$H$3:$M$15,'FG_243way_RegularＸ_W()'!L$2+1,FALSE)</f>
        <v>36</v>
      </c>
      <c r="H35" s="298">
        <f>VLOOKUP('FG_243way_Regular Symbol'!$B35,'FG_243way_RegularＸ_W()'!$H$3:$M$15,'FG_243way_RegularＸ_W()'!M$2+1,FALSE)</f>
        <v>62</v>
      </c>
      <c r="L35" s="191">
        <v>32</v>
      </c>
      <c r="M35" s="315" t="str">
        <f t="shared" ref="M35:M66" si="17">IF(T35="","",VLOOKUP(T35,$A$3:$B$15,2,FALSE))</f>
        <v>M2</v>
      </c>
      <c r="N35" s="315" t="str">
        <f t="shared" ref="N35:N66" si="18">IF(U35="","",VLOOKUP(U35,$A$3:$B$15,2,FALSE))</f>
        <v>M1</v>
      </c>
      <c r="O35" s="315" t="str">
        <f t="shared" ref="O35:O66" si="19">IF(V35="","",VLOOKUP(V35,$A$3:$B$15,2,FALSE))</f>
        <v>M2</v>
      </c>
      <c r="P35" s="315" t="str">
        <f t="shared" ref="P35:P66" si="20">IF(W35="","",VLOOKUP(W35,$A$3:$B$15,2,FALSE))</f>
        <v>K</v>
      </c>
      <c r="Q35" s="315" t="str">
        <f t="shared" ref="Q35:Q66" si="21">IF(X35="","",VLOOKUP(X35,$A$3:$B$15,2,FALSE))</f>
        <v>M5</v>
      </c>
      <c r="R35" s="313"/>
      <c r="S35" s="108"/>
      <c r="T35" s="224">
        <v>2</v>
      </c>
      <c r="U35" s="224">
        <v>1</v>
      </c>
      <c r="V35" s="224">
        <v>2</v>
      </c>
      <c r="W35" s="224">
        <v>7</v>
      </c>
      <c r="X35" s="224">
        <v>5</v>
      </c>
      <c r="Y35" s="1"/>
      <c r="Z35" s="191"/>
      <c r="AA35" s="249" t="str">
        <f t="shared" ref="AA35:AA66" si="22">IF(T35="","",VLOOKUP(T35,$A$3:$C$15,3,FALSE))</f>
        <v>小九</v>
      </c>
      <c r="AB35" s="249" t="str">
        <f t="shared" ref="AB35:AB66" si="23">IF(U35="","",VLOOKUP(U35,$A$3:$C$15,3,FALSE))</f>
        <v>四不像大頭</v>
      </c>
      <c r="AC35" s="249" t="str">
        <f t="shared" ref="AC35:AC66" si="24">IF(V35="","",VLOOKUP(V35,$A$3:$C$15,3,FALSE))</f>
        <v>小九</v>
      </c>
      <c r="AD35" s="249" t="str">
        <f t="shared" ref="AD35:AD66" si="25">IF(W35="","",VLOOKUP(W35,$A$3:$C$15,3,FALSE))</f>
        <v>Ｋ</v>
      </c>
      <c r="AE35" s="249" t="str">
        <f t="shared" ref="AE35:AE66" si="26">IF(X35="","",VLOOKUP(X35,$A$3:$C$15,3,FALSE))</f>
        <v>姜子牙</v>
      </c>
    </row>
    <row r="36" spans="2:31" ht="18">
      <c r="B36" s="192" t="s">
        <v>151</v>
      </c>
      <c r="C36" s="297"/>
      <c r="D36" s="298">
        <f>VLOOKUP('FG_243way_Regular Symbol'!$B36,'FG_243way_RegularＸ_W()'!$H$3:$M$15,'FG_243way_RegularＸ_W()'!I$2+1,FALSE)</f>
        <v>46</v>
      </c>
      <c r="E36" s="298">
        <f>VLOOKUP('FG_243way_Regular Symbol'!$B36,'FG_243way_RegularＸ_W()'!$H$3:$M$15,'FG_243way_RegularＸ_W()'!J$2+1,FALSE)</f>
        <v>67</v>
      </c>
      <c r="F36" s="298">
        <f>VLOOKUP('FG_243way_Regular Symbol'!$B36,'FG_243way_RegularＸ_W()'!$H$3:$M$15,'FG_243way_RegularＸ_W()'!K$2+1,FALSE)</f>
        <v>51</v>
      </c>
      <c r="G36" s="298">
        <f>VLOOKUP('FG_243way_Regular Symbol'!$B36,'FG_243way_RegularＸ_W()'!$H$3:$M$15,'FG_243way_RegularＸ_W()'!L$2+1,FALSE)</f>
        <v>53</v>
      </c>
      <c r="H36" s="298">
        <f>VLOOKUP('FG_243way_Regular Symbol'!$B36,'FG_243way_RegularＸ_W()'!$H$3:$M$15,'FG_243way_RegularＸ_W()'!M$2+1,FALSE)</f>
        <v>46</v>
      </c>
      <c r="L36" s="191">
        <v>33</v>
      </c>
      <c r="M36" s="315" t="str">
        <f t="shared" si="17"/>
        <v>M2</v>
      </c>
      <c r="N36" s="315" t="str">
        <f t="shared" si="18"/>
        <v>TE</v>
      </c>
      <c r="O36" s="315" t="str">
        <f t="shared" si="19"/>
        <v>S1</v>
      </c>
      <c r="P36" s="315" t="str">
        <f t="shared" si="20"/>
        <v>M5</v>
      </c>
      <c r="Q36" s="315" t="str">
        <f t="shared" si="21"/>
        <v>M5</v>
      </c>
      <c r="R36" s="313"/>
      <c r="S36" s="108"/>
      <c r="T36" s="224">
        <v>2</v>
      </c>
      <c r="U36" s="224">
        <v>10</v>
      </c>
      <c r="V36" s="224">
        <v>12</v>
      </c>
      <c r="W36" s="224">
        <v>5</v>
      </c>
      <c r="X36" s="224">
        <v>5</v>
      </c>
      <c r="Y36" s="1"/>
      <c r="Z36" s="191"/>
      <c r="AA36" s="249" t="str">
        <f t="shared" si="22"/>
        <v>小九</v>
      </c>
      <c r="AB36" s="249">
        <f t="shared" si="23"/>
        <v>10</v>
      </c>
      <c r="AC36" s="249" t="str">
        <f t="shared" si="24"/>
        <v>輪迴門</v>
      </c>
      <c r="AD36" s="249" t="str">
        <f t="shared" si="25"/>
        <v>姜子牙</v>
      </c>
      <c r="AE36" s="249" t="str">
        <f t="shared" si="26"/>
        <v>姜子牙</v>
      </c>
    </row>
    <row r="37" spans="2:31" ht="18">
      <c r="B37" s="192" t="s">
        <v>152</v>
      </c>
      <c r="C37" s="297"/>
      <c r="D37" s="298">
        <f>VLOOKUP('FG_243way_Regular Symbol'!$B37,'FG_243way_RegularＸ_W()'!$H$3:$M$15,'FG_243way_RegularＸ_W()'!I$2+1,FALSE)</f>
        <v>47</v>
      </c>
      <c r="E37" s="298">
        <f>VLOOKUP('FG_243way_Regular Symbol'!$B37,'FG_243way_RegularＸ_W()'!$H$3:$M$15,'FG_243way_RegularＸ_W()'!J$2+1,FALSE)</f>
        <v>54</v>
      </c>
      <c r="F37" s="298">
        <f>VLOOKUP('FG_243way_Regular Symbol'!$B37,'FG_243way_RegularＸ_W()'!$H$3:$M$15,'FG_243way_RegularＸ_W()'!K$2+1,FALSE)</f>
        <v>50</v>
      </c>
      <c r="G37" s="298">
        <f>VLOOKUP('FG_243way_Regular Symbol'!$B37,'FG_243way_RegularＸ_W()'!$H$3:$M$15,'FG_243way_RegularＸ_W()'!L$2+1,FALSE)</f>
        <v>50</v>
      </c>
      <c r="H37" s="298">
        <f>VLOOKUP('FG_243way_Regular Symbol'!$B37,'FG_243way_RegularＸ_W()'!$H$3:$M$15,'FG_243way_RegularＸ_W()'!M$2+1,FALSE)</f>
        <v>62</v>
      </c>
      <c r="L37" s="191">
        <v>34</v>
      </c>
      <c r="M37" s="315" t="str">
        <f t="shared" si="17"/>
        <v>K</v>
      </c>
      <c r="N37" s="315" t="str">
        <f t="shared" si="18"/>
        <v>M4</v>
      </c>
      <c r="O37" s="315" t="str">
        <f t="shared" si="19"/>
        <v>M3</v>
      </c>
      <c r="P37" s="315" t="str">
        <f t="shared" si="20"/>
        <v>TE</v>
      </c>
      <c r="Q37" s="315" t="str">
        <f t="shared" si="21"/>
        <v>K</v>
      </c>
      <c r="R37" s="313"/>
      <c r="S37" s="108"/>
      <c r="T37" s="224">
        <v>7</v>
      </c>
      <c r="U37" s="224">
        <v>4</v>
      </c>
      <c r="V37" s="224">
        <v>3</v>
      </c>
      <c r="W37" s="224">
        <v>10</v>
      </c>
      <c r="X37" s="224">
        <v>7</v>
      </c>
      <c r="Y37" s="1"/>
      <c r="Z37" s="191"/>
      <c r="AA37" s="249" t="str">
        <f t="shared" si="22"/>
        <v>Ｋ</v>
      </c>
      <c r="AB37" s="249" t="str">
        <f t="shared" si="23"/>
        <v>九尾狐</v>
      </c>
      <c r="AC37" s="249" t="str">
        <f t="shared" si="24"/>
        <v>申公豹</v>
      </c>
      <c r="AD37" s="249">
        <f t="shared" si="25"/>
        <v>10</v>
      </c>
      <c r="AE37" s="249" t="str">
        <f t="shared" si="26"/>
        <v>Ｋ</v>
      </c>
    </row>
    <row r="38" spans="2:31" ht="18">
      <c r="B38" s="192" t="s">
        <v>147</v>
      </c>
      <c r="C38" s="297"/>
      <c r="D38" s="298">
        <f>VLOOKUP('FG_243way_Regular Symbol'!$B38,'FG_243way_RegularＸ_W()'!$H$3:$M$15,'FG_243way_RegularＸ_W()'!I$2+1,FALSE)</f>
        <v>43</v>
      </c>
      <c r="E38" s="298">
        <f>VLOOKUP('FG_243way_Regular Symbol'!$B38,'FG_243way_RegularＸ_W()'!$H$3:$M$15,'FG_243way_RegularＸ_W()'!J$2+1,FALSE)</f>
        <v>49</v>
      </c>
      <c r="F38" s="298">
        <f>VLOOKUP('FG_243way_Regular Symbol'!$B38,'FG_243way_RegularＸ_W()'!$H$3:$M$15,'FG_243way_RegularＸ_W()'!K$2+1,FALSE)</f>
        <v>26</v>
      </c>
      <c r="G38" s="298">
        <f>VLOOKUP('FG_243way_Regular Symbol'!$B38,'FG_243way_RegularＸ_W()'!$H$3:$M$15,'FG_243way_RegularＸ_W()'!L$2+1,FALSE)</f>
        <v>35</v>
      </c>
      <c r="H38" s="298">
        <f>VLOOKUP('FG_243way_Regular Symbol'!$B38,'FG_243way_RegularＸ_W()'!$H$3:$M$15,'FG_243way_RegularＸ_W()'!M$2+1,FALSE)</f>
        <v>60</v>
      </c>
      <c r="L38" s="191">
        <v>35</v>
      </c>
      <c r="M38" s="315" t="str">
        <f t="shared" si="17"/>
        <v>M3</v>
      </c>
      <c r="N38" s="315" t="str">
        <f t="shared" si="18"/>
        <v>M4</v>
      </c>
      <c r="O38" s="315" t="str">
        <f t="shared" si="19"/>
        <v>M5</v>
      </c>
      <c r="P38" s="315" t="str">
        <f t="shared" si="20"/>
        <v>M5</v>
      </c>
      <c r="Q38" s="315" t="str">
        <f t="shared" si="21"/>
        <v>J</v>
      </c>
      <c r="R38" s="313"/>
      <c r="S38" s="108"/>
      <c r="T38" s="224">
        <v>3</v>
      </c>
      <c r="U38" s="224">
        <v>4</v>
      </c>
      <c r="V38" s="224">
        <v>5</v>
      </c>
      <c r="W38" s="224">
        <v>5</v>
      </c>
      <c r="X38" s="224">
        <v>9</v>
      </c>
      <c r="Y38" s="1"/>
      <c r="Z38" s="191"/>
      <c r="AA38" s="249" t="str">
        <f t="shared" si="22"/>
        <v>申公豹</v>
      </c>
      <c r="AB38" s="249" t="str">
        <f t="shared" si="23"/>
        <v>九尾狐</v>
      </c>
      <c r="AC38" s="249" t="str">
        <f t="shared" si="24"/>
        <v>姜子牙</v>
      </c>
      <c r="AD38" s="249" t="str">
        <f t="shared" si="25"/>
        <v>姜子牙</v>
      </c>
      <c r="AE38" s="249" t="str">
        <f t="shared" si="26"/>
        <v>Ｊ</v>
      </c>
    </row>
    <row r="39" spans="2:31" ht="18">
      <c r="B39" s="279" t="s">
        <v>69</v>
      </c>
      <c r="C39" s="297"/>
      <c r="D39" s="298">
        <f>VLOOKUP('FG_243way_Regular Symbol'!$B39,'FG_243way_RegularＸ_W()'!$H$3:$M$15,'FG_243way_RegularＸ_W()'!I$2+1,FALSE)</f>
        <v>46</v>
      </c>
      <c r="E39" s="298">
        <f>VLOOKUP('FG_243way_Regular Symbol'!$B39,'FG_243way_RegularＸ_W()'!$H$3:$M$15,'FG_243way_RegularＸ_W()'!J$2+1,FALSE)</f>
        <v>69</v>
      </c>
      <c r="F39" s="298">
        <f>VLOOKUP('FG_243way_Regular Symbol'!$B39,'FG_243way_RegularＸ_W()'!$H$3:$M$15,'FG_243way_RegularＸ_W()'!K$2+1,FALSE)</f>
        <v>54</v>
      </c>
      <c r="G39" s="298">
        <f>VLOOKUP('FG_243way_Regular Symbol'!$B39,'FG_243way_RegularＸ_W()'!$H$3:$M$15,'FG_243way_RegularＸ_W()'!L$2+1,FALSE)</f>
        <v>44</v>
      </c>
      <c r="H39" s="298">
        <f>VLOOKUP('FG_243way_Regular Symbol'!$B39,'FG_243way_RegularＸ_W()'!$H$3:$M$15,'FG_243way_RegularＸ_W()'!M$2+1,FALSE)</f>
        <v>62</v>
      </c>
      <c r="I39" s="36"/>
      <c r="J39" s="36"/>
      <c r="L39" s="191">
        <v>36</v>
      </c>
      <c r="M39" s="315" t="str">
        <f t="shared" si="17"/>
        <v>K</v>
      </c>
      <c r="N39" s="315" t="str">
        <f t="shared" si="18"/>
        <v>M3</v>
      </c>
      <c r="O39" s="315" t="str">
        <f t="shared" si="19"/>
        <v>M4</v>
      </c>
      <c r="P39" s="315" t="str">
        <f t="shared" si="20"/>
        <v>M5</v>
      </c>
      <c r="Q39" s="315" t="str">
        <f t="shared" si="21"/>
        <v>M3</v>
      </c>
      <c r="R39" s="313"/>
      <c r="S39" s="108"/>
      <c r="T39" s="224">
        <v>7</v>
      </c>
      <c r="U39" s="224">
        <v>3</v>
      </c>
      <c r="V39" s="224">
        <v>4</v>
      </c>
      <c r="W39" s="224">
        <v>5</v>
      </c>
      <c r="X39" s="224">
        <v>3</v>
      </c>
      <c r="Y39" s="1"/>
      <c r="Z39" s="191"/>
      <c r="AA39" s="249" t="str">
        <f t="shared" si="22"/>
        <v>Ｋ</v>
      </c>
      <c r="AB39" s="249" t="str">
        <f t="shared" si="23"/>
        <v>申公豹</v>
      </c>
      <c r="AC39" s="249" t="str">
        <f t="shared" si="24"/>
        <v>九尾狐</v>
      </c>
      <c r="AD39" s="249" t="str">
        <f t="shared" si="25"/>
        <v>姜子牙</v>
      </c>
      <c r="AE39" s="249" t="str">
        <f t="shared" si="26"/>
        <v>申公豹</v>
      </c>
    </row>
    <row r="40" spans="2:31" ht="18">
      <c r="B40" s="279" t="s">
        <v>188</v>
      </c>
      <c r="C40" s="299"/>
      <c r="D40" s="298">
        <f>VLOOKUP('FG_243way_Regular Symbol'!$B40,'FG_243way_RegularＸ_W()'!$H$3:$M$15,'FG_243way_RegularＸ_W()'!I$2+1,FALSE)</f>
        <v>36</v>
      </c>
      <c r="E40" s="298">
        <f>VLOOKUP('FG_243way_Regular Symbol'!$B40,'FG_243way_RegularＸ_W()'!$H$3:$M$15,'FG_243way_RegularＸ_W()'!J$2+1,FALSE)</f>
        <v>52</v>
      </c>
      <c r="F40" s="298">
        <f>VLOOKUP('FG_243way_Regular Symbol'!$B40,'FG_243way_RegularＸ_W()'!$H$3:$M$15,'FG_243way_RegularＸ_W()'!K$2+1,FALSE)</f>
        <v>50</v>
      </c>
      <c r="G40" s="298">
        <f>VLOOKUP('FG_243way_Regular Symbol'!$B40,'FG_243way_RegularＸ_W()'!$H$3:$M$15,'FG_243way_RegularＸ_W()'!L$2+1,FALSE)</f>
        <v>34</v>
      </c>
      <c r="H40" s="298">
        <f>VLOOKUP('FG_243way_Regular Symbol'!$B40,'FG_243way_RegularＸ_W()'!$H$3:$M$15,'FG_243way_RegularＸ_W()'!M$2+1,FALSE)</f>
        <v>43</v>
      </c>
      <c r="I40" s="36"/>
      <c r="J40" s="36"/>
      <c r="L40" s="191">
        <v>37</v>
      </c>
      <c r="M40" s="315" t="str">
        <f t="shared" si="17"/>
        <v>M2</v>
      </c>
      <c r="N40" s="315" t="str">
        <f t="shared" si="18"/>
        <v>M5</v>
      </c>
      <c r="O40" s="315" t="str">
        <f t="shared" si="19"/>
        <v>M4</v>
      </c>
      <c r="P40" s="315" t="str">
        <f t="shared" si="20"/>
        <v>M5</v>
      </c>
      <c r="Q40" s="315" t="str">
        <f t="shared" si="21"/>
        <v>M3</v>
      </c>
      <c r="R40" s="313"/>
      <c r="S40" s="108"/>
      <c r="T40" s="224">
        <v>2</v>
      </c>
      <c r="U40" s="224">
        <v>5</v>
      </c>
      <c r="V40" s="224">
        <v>4</v>
      </c>
      <c r="W40" s="224">
        <v>5</v>
      </c>
      <c r="X40" s="224">
        <v>3</v>
      </c>
      <c r="Y40" s="1"/>
      <c r="Z40" s="191"/>
      <c r="AA40" s="249" t="str">
        <f t="shared" si="22"/>
        <v>小九</v>
      </c>
      <c r="AB40" s="249" t="str">
        <f t="shared" si="23"/>
        <v>姜子牙</v>
      </c>
      <c r="AC40" s="249" t="str">
        <f t="shared" si="24"/>
        <v>九尾狐</v>
      </c>
      <c r="AD40" s="249" t="str">
        <f t="shared" si="25"/>
        <v>姜子牙</v>
      </c>
      <c r="AE40" s="249" t="str">
        <f t="shared" si="26"/>
        <v>申公豹</v>
      </c>
    </row>
    <row r="41" spans="2:31" ht="18">
      <c r="B41" s="279" t="s">
        <v>189</v>
      </c>
      <c r="C41" s="299"/>
      <c r="D41" s="298">
        <f>VLOOKUP('FG_243way_Regular Symbol'!$B41,'FG_243way_RegularＸ_W()'!$H$3:$M$15,'FG_243way_RegularＸ_W()'!I$2+1,FALSE)</f>
        <v>30</v>
      </c>
      <c r="E41" s="298">
        <f>VLOOKUP('FG_243way_Regular Symbol'!$B41,'FG_243way_RegularＸ_W()'!$H$3:$M$15,'FG_243way_RegularＸ_W()'!J$2+1,FALSE)</f>
        <v>54</v>
      </c>
      <c r="F41" s="298">
        <f>VLOOKUP('FG_243way_Regular Symbol'!$B41,'FG_243way_RegularＸ_W()'!$H$3:$M$15,'FG_243way_RegularＸ_W()'!K$2+1,FALSE)</f>
        <v>51</v>
      </c>
      <c r="G41" s="298">
        <f>VLOOKUP('FG_243way_Regular Symbol'!$B41,'FG_243way_RegularＸ_W()'!$H$3:$M$15,'FG_243way_RegularＸ_W()'!L$2+1,FALSE)</f>
        <v>38</v>
      </c>
      <c r="H41" s="298">
        <f>VLOOKUP('FG_243way_Regular Symbol'!$B41,'FG_243way_RegularＸ_W()'!$H$3:$M$15,'FG_243way_RegularＸ_W()'!M$2+1,FALSE)</f>
        <v>42</v>
      </c>
      <c r="L41" s="191">
        <v>38</v>
      </c>
      <c r="M41" s="315" t="str">
        <f t="shared" si="17"/>
        <v>Q</v>
      </c>
      <c r="N41" s="315" t="str">
        <f t="shared" si="18"/>
        <v>M4</v>
      </c>
      <c r="O41" s="315" t="str">
        <f t="shared" si="19"/>
        <v>M5</v>
      </c>
      <c r="P41" s="315" t="str">
        <f t="shared" si="20"/>
        <v>Q</v>
      </c>
      <c r="Q41" s="315" t="str">
        <f t="shared" si="21"/>
        <v>BN</v>
      </c>
      <c r="R41" s="313"/>
      <c r="S41" s="108"/>
      <c r="T41" s="224">
        <v>8</v>
      </c>
      <c r="U41" s="224">
        <v>4</v>
      </c>
      <c r="V41" s="224">
        <v>5</v>
      </c>
      <c r="W41" s="224">
        <v>8</v>
      </c>
      <c r="X41" s="224">
        <v>11</v>
      </c>
      <c r="Y41" s="1"/>
      <c r="Z41" s="191"/>
      <c r="AA41" s="249" t="str">
        <f t="shared" si="22"/>
        <v>Ｑ</v>
      </c>
      <c r="AB41" s="249" t="str">
        <f t="shared" si="23"/>
        <v>九尾狐</v>
      </c>
      <c r="AC41" s="249" t="str">
        <f t="shared" si="24"/>
        <v>姜子牙</v>
      </c>
      <c r="AD41" s="249" t="str">
        <f t="shared" si="25"/>
        <v>Ｑ</v>
      </c>
      <c r="AE41" s="249" t="str">
        <f t="shared" si="26"/>
        <v>白髮姜子牙</v>
      </c>
    </row>
    <row r="42" spans="2:31" ht="18">
      <c r="B42" s="279" t="s">
        <v>190</v>
      </c>
      <c r="C42" s="299"/>
      <c r="D42" s="298">
        <f>VLOOKUP('FG_243way_Regular Symbol'!$B42,'FG_243way_RegularＸ_W()'!$H$3:$M$15,'FG_243way_RegularＸ_W()'!I$2+1,FALSE)</f>
        <v>37</v>
      </c>
      <c r="E42" s="298">
        <f>VLOOKUP('FG_243way_Regular Symbol'!$B42,'FG_243way_RegularＸ_W()'!$H$3:$M$15,'FG_243way_RegularＸ_W()'!J$2+1,FALSE)</f>
        <v>48</v>
      </c>
      <c r="F42" s="298">
        <f>VLOOKUP('FG_243way_Regular Symbol'!$B42,'FG_243way_RegularＸ_W()'!$H$3:$M$15,'FG_243way_RegularＸ_W()'!K$2+1,FALSE)</f>
        <v>48</v>
      </c>
      <c r="G42" s="298">
        <f>VLOOKUP('FG_243way_Regular Symbol'!$B42,'FG_243way_RegularＸ_W()'!$H$3:$M$15,'FG_243way_RegularＸ_W()'!L$2+1,FALSE)</f>
        <v>52</v>
      </c>
      <c r="H42" s="298">
        <f>VLOOKUP('FG_243way_Regular Symbol'!$B42,'FG_243way_RegularＸ_W()'!$H$3:$M$15,'FG_243way_RegularＸ_W()'!M$2+1,FALSE)</f>
        <v>36</v>
      </c>
      <c r="L42" s="191">
        <v>39</v>
      </c>
      <c r="M42" s="315" t="str">
        <f t="shared" si="17"/>
        <v>Q</v>
      </c>
      <c r="N42" s="315" t="str">
        <f t="shared" si="18"/>
        <v>M1</v>
      </c>
      <c r="O42" s="315" t="str">
        <f t="shared" si="19"/>
        <v>J</v>
      </c>
      <c r="P42" s="315" t="str">
        <f t="shared" si="20"/>
        <v>M4</v>
      </c>
      <c r="Q42" s="315" t="str">
        <f t="shared" si="21"/>
        <v>TE</v>
      </c>
      <c r="R42" s="171"/>
      <c r="S42" s="191"/>
      <c r="T42" s="224">
        <v>8</v>
      </c>
      <c r="U42" s="224">
        <v>1</v>
      </c>
      <c r="V42" s="224">
        <v>9</v>
      </c>
      <c r="W42" s="224">
        <v>4</v>
      </c>
      <c r="X42" s="224">
        <v>10</v>
      </c>
      <c r="Y42" s="1"/>
      <c r="Z42" s="191"/>
      <c r="AA42" s="249" t="str">
        <f t="shared" si="22"/>
        <v>Ｑ</v>
      </c>
      <c r="AB42" s="249" t="str">
        <f t="shared" si="23"/>
        <v>四不像大頭</v>
      </c>
      <c r="AC42" s="249" t="str">
        <f t="shared" si="24"/>
        <v>Ｊ</v>
      </c>
      <c r="AD42" s="249" t="str">
        <f t="shared" si="25"/>
        <v>九尾狐</v>
      </c>
      <c r="AE42" s="249">
        <f t="shared" si="26"/>
        <v>10</v>
      </c>
    </row>
    <row r="43" spans="2:31" ht="18">
      <c r="B43" s="279" t="s">
        <v>186</v>
      </c>
      <c r="C43" s="299"/>
      <c r="D43" s="298">
        <f>VLOOKUP('FG_243way_Regular Symbol'!$B43,'FG_243way_RegularＸ_W()'!$H$3:$M$15,'FG_243way_RegularＸ_W()'!I$2+1,FALSE)</f>
        <v>46</v>
      </c>
      <c r="E43" s="298">
        <f>VLOOKUP('FG_243way_Regular Symbol'!$B43,'FG_243way_RegularＸ_W()'!$H$3:$M$15,'FG_243way_RegularＸ_W()'!J$2+1,FALSE)</f>
        <v>62</v>
      </c>
      <c r="F43" s="298">
        <f>VLOOKUP('FG_243way_Regular Symbol'!$B43,'FG_243way_RegularＸ_W()'!$H$3:$M$15,'FG_243way_RegularＸ_W()'!K$2+1,FALSE)</f>
        <v>43</v>
      </c>
      <c r="G43" s="298">
        <f>VLOOKUP('FG_243way_Regular Symbol'!$B43,'FG_243way_RegularＸ_W()'!$H$3:$M$15,'FG_243way_RegularＸ_W()'!L$2+1,FALSE)</f>
        <v>50</v>
      </c>
      <c r="H43" s="298">
        <f>VLOOKUP('FG_243way_Regular Symbol'!$B43,'FG_243way_RegularＸ_W()'!$H$3:$M$15,'FG_243way_RegularＸ_W()'!M$2+1,FALSE)</f>
        <v>48</v>
      </c>
      <c r="L43" s="191">
        <v>40</v>
      </c>
      <c r="M43" s="315" t="str">
        <f t="shared" si="17"/>
        <v>A</v>
      </c>
      <c r="N43" s="315" t="str">
        <f t="shared" si="18"/>
        <v>J</v>
      </c>
      <c r="O43" s="315" t="str">
        <f t="shared" si="19"/>
        <v>M3</v>
      </c>
      <c r="P43" s="315" t="str">
        <f t="shared" si="20"/>
        <v>A</v>
      </c>
      <c r="Q43" s="315" t="str">
        <f t="shared" si="21"/>
        <v>M2</v>
      </c>
      <c r="R43" s="171"/>
      <c r="S43" s="191"/>
      <c r="T43" s="224">
        <v>6</v>
      </c>
      <c r="U43" s="224">
        <v>9</v>
      </c>
      <c r="V43" s="224">
        <v>3</v>
      </c>
      <c r="W43" s="224">
        <v>6</v>
      </c>
      <c r="X43" s="224">
        <v>2</v>
      </c>
      <c r="Y43" s="1"/>
      <c r="Z43" s="191"/>
      <c r="AA43" s="249" t="str">
        <f t="shared" si="22"/>
        <v>Ａ</v>
      </c>
      <c r="AB43" s="249" t="str">
        <f t="shared" si="23"/>
        <v>Ｊ</v>
      </c>
      <c r="AC43" s="249" t="str">
        <f t="shared" si="24"/>
        <v>申公豹</v>
      </c>
      <c r="AD43" s="249" t="str">
        <f t="shared" si="25"/>
        <v>Ａ</v>
      </c>
      <c r="AE43" s="249" t="str">
        <f t="shared" si="26"/>
        <v>小九</v>
      </c>
    </row>
    <row r="44" spans="2:31" ht="18">
      <c r="B44" s="109" t="s">
        <v>318</v>
      </c>
      <c r="C44" s="299"/>
      <c r="D44" s="298">
        <f>VLOOKUP('FG_243way_Regular Symbol'!$B44,'FG_243way_RegularＸ_W()'!$H$3:$M$15,'FG_243way_RegularＸ_W()'!I$2+1,FALSE)</f>
        <v>55</v>
      </c>
      <c r="E44" s="298">
        <f>VLOOKUP('FG_243way_Regular Symbol'!$B44,'FG_243way_RegularＸ_W()'!$H$3:$M$15,'FG_243way_RegularＸ_W()'!J$2+1,FALSE)</f>
        <v>76</v>
      </c>
      <c r="F44" s="298">
        <f>VLOOKUP('FG_243way_Regular Symbol'!$B44,'FG_243way_RegularＸ_W()'!$H$3:$M$15,'FG_243way_RegularＸ_W()'!K$2+1,FALSE)</f>
        <v>56</v>
      </c>
      <c r="G44" s="298">
        <f>VLOOKUP('FG_243way_Regular Symbol'!$B44,'FG_243way_RegularＸ_W()'!$H$3:$M$15,'FG_243way_RegularＸ_W()'!L$2+1,FALSE)</f>
        <v>45</v>
      </c>
      <c r="H44" s="298">
        <f>VLOOKUP('FG_243way_Regular Symbol'!$B44,'FG_243way_RegularＸ_W()'!$H$3:$M$15,'FG_243way_RegularＸ_W()'!M$2+1,FALSE)</f>
        <v>56</v>
      </c>
      <c r="I44" s="36"/>
      <c r="J44" s="36"/>
      <c r="L44" s="191">
        <v>41</v>
      </c>
      <c r="M44" s="315" t="str">
        <f t="shared" si="17"/>
        <v>M4</v>
      </c>
      <c r="N44" s="315" t="str">
        <f t="shared" si="18"/>
        <v>K</v>
      </c>
      <c r="O44" s="315" t="str">
        <f t="shared" si="19"/>
        <v>A</v>
      </c>
      <c r="P44" s="315" t="str">
        <f t="shared" si="20"/>
        <v>K</v>
      </c>
      <c r="Q44" s="315" t="str">
        <f t="shared" si="21"/>
        <v>A</v>
      </c>
      <c r="R44" s="171"/>
      <c r="S44" s="191"/>
      <c r="T44" s="224">
        <v>4</v>
      </c>
      <c r="U44" s="224">
        <v>7</v>
      </c>
      <c r="V44" s="224">
        <v>6</v>
      </c>
      <c r="W44" s="224">
        <v>7</v>
      </c>
      <c r="X44" s="224">
        <v>6</v>
      </c>
      <c r="Y44" s="1"/>
      <c r="Z44" s="191"/>
      <c r="AA44" s="249" t="str">
        <f t="shared" si="22"/>
        <v>九尾狐</v>
      </c>
      <c r="AB44" s="249" t="str">
        <f t="shared" si="23"/>
        <v>Ｋ</v>
      </c>
      <c r="AC44" s="249" t="str">
        <f t="shared" si="24"/>
        <v>Ａ</v>
      </c>
      <c r="AD44" s="249" t="str">
        <f t="shared" si="25"/>
        <v>Ｋ</v>
      </c>
      <c r="AE44" s="249" t="str">
        <f t="shared" si="26"/>
        <v>Ａ</v>
      </c>
    </row>
    <row r="45" spans="2:31" ht="18">
      <c r="I45" s="36"/>
      <c r="J45" s="36"/>
      <c r="L45" s="191">
        <v>42</v>
      </c>
      <c r="M45" s="315" t="str">
        <f t="shared" si="17"/>
        <v>M4</v>
      </c>
      <c r="N45" s="315" t="str">
        <f t="shared" si="18"/>
        <v>M4</v>
      </c>
      <c r="O45" s="315" t="str">
        <f t="shared" si="19"/>
        <v>M1</v>
      </c>
      <c r="P45" s="315" t="str">
        <f t="shared" si="20"/>
        <v>K</v>
      </c>
      <c r="Q45" s="315" t="str">
        <f t="shared" si="21"/>
        <v>J</v>
      </c>
      <c r="R45" s="171"/>
      <c r="S45" s="191"/>
      <c r="T45" s="224">
        <v>4</v>
      </c>
      <c r="U45" s="224">
        <v>4</v>
      </c>
      <c r="V45" s="224">
        <v>1</v>
      </c>
      <c r="W45" s="224">
        <v>7</v>
      </c>
      <c r="X45" s="224">
        <v>9</v>
      </c>
      <c r="Y45" s="1"/>
      <c r="Z45" s="191"/>
      <c r="AA45" s="249" t="str">
        <f t="shared" si="22"/>
        <v>九尾狐</v>
      </c>
      <c r="AB45" s="249" t="str">
        <f t="shared" si="23"/>
        <v>九尾狐</v>
      </c>
      <c r="AC45" s="249" t="str">
        <f t="shared" si="24"/>
        <v>四不像大頭</v>
      </c>
      <c r="AD45" s="249" t="str">
        <f t="shared" si="25"/>
        <v>Ｋ</v>
      </c>
      <c r="AE45" s="249" t="str">
        <f t="shared" si="26"/>
        <v>Ｊ</v>
      </c>
    </row>
    <row r="46" spans="2:31" ht="18">
      <c r="I46" s="36"/>
      <c r="J46" s="36"/>
      <c r="L46" s="191">
        <v>43</v>
      </c>
      <c r="M46" s="315" t="str">
        <f t="shared" si="17"/>
        <v>M3</v>
      </c>
      <c r="N46" s="315" t="str">
        <f t="shared" si="18"/>
        <v>M2</v>
      </c>
      <c r="O46" s="315" t="str">
        <f t="shared" si="19"/>
        <v>M5</v>
      </c>
      <c r="P46" s="315" t="str">
        <f t="shared" si="20"/>
        <v>S1</v>
      </c>
      <c r="Q46" s="315" t="str">
        <f t="shared" si="21"/>
        <v>TE</v>
      </c>
      <c r="R46" s="36"/>
      <c r="S46" s="191"/>
      <c r="T46" s="224">
        <v>3</v>
      </c>
      <c r="U46" s="224">
        <v>2</v>
      </c>
      <c r="V46" s="224">
        <v>5</v>
      </c>
      <c r="W46" s="224">
        <v>12</v>
      </c>
      <c r="X46" s="224">
        <v>10</v>
      </c>
      <c r="Y46" s="1"/>
      <c r="Z46" s="191"/>
      <c r="AA46" s="249" t="str">
        <f t="shared" si="22"/>
        <v>申公豹</v>
      </c>
      <c r="AB46" s="249" t="str">
        <f t="shared" si="23"/>
        <v>小九</v>
      </c>
      <c r="AC46" s="249" t="str">
        <f t="shared" si="24"/>
        <v>姜子牙</v>
      </c>
      <c r="AD46" s="249" t="str">
        <f t="shared" si="25"/>
        <v>輪迴門</v>
      </c>
      <c r="AE46" s="249">
        <f t="shared" si="26"/>
        <v>10</v>
      </c>
    </row>
    <row r="47" spans="2:31" ht="18">
      <c r="I47" s="36"/>
      <c r="J47" s="36"/>
      <c r="L47" s="191">
        <v>44</v>
      </c>
      <c r="M47" s="315" t="str">
        <f t="shared" si="17"/>
        <v>A</v>
      </c>
      <c r="N47" s="315" t="str">
        <f t="shared" si="18"/>
        <v>M2</v>
      </c>
      <c r="O47" s="315" t="str">
        <f t="shared" si="19"/>
        <v>M5</v>
      </c>
      <c r="P47" s="315" t="str">
        <f t="shared" si="20"/>
        <v>M5</v>
      </c>
      <c r="Q47" s="315" t="str">
        <f t="shared" si="21"/>
        <v>BN</v>
      </c>
      <c r="R47" s="36"/>
      <c r="S47" s="191"/>
      <c r="T47" s="224">
        <v>6</v>
      </c>
      <c r="U47" s="224">
        <v>2</v>
      </c>
      <c r="V47" s="224">
        <v>5</v>
      </c>
      <c r="W47" s="224">
        <v>5</v>
      </c>
      <c r="X47" s="224">
        <v>11</v>
      </c>
      <c r="Y47" s="1"/>
      <c r="Z47" s="191"/>
      <c r="AA47" s="249" t="str">
        <f t="shared" si="22"/>
        <v>Ａ</v>
      </c>
      <c r="AB47" s="249" t="str">
        <f t="shared" si="23"/>
        <v>小九</v>
      </c>
      <c r="AC47" s="249" t="str">
        <f t="shared" si="24"/>
        <v>姜子牙</v>
      </c>
      <c r="AD47" s="249" t="str">
        <f t="shared" si="25"/>
        <v>姜子牙</v>
      </c>
      <c r="AE47" s="249" t="str">
        <f t="shared" si="26"/>
        <v>白髮姜子牙</v>
      </c>
    </row>
    <row r="48" spans="2:31" ht="18">
      <c r="I48" s="36"/>
      <c r="J48" s="36"/>
      <c r="L48" s="191">
        <v>45</v>
      </c>
      <c r="M48" s="315" t="str">
        <f t="shared" si="17"/>
        <v>TE</v>
      </c>
      <c r="N48" s="315" t="str">
        <f t="shared" si="18"/>
        <v>J</v>
      </c>
      <c r="O48" s="315" t="str">
        <f t="shared" si="19"/>
        <v>K</v>
      </c>
      <c r="P48" s="315" t="str">
        <f t="shared" si="20"/>
        <v>Q</v>
      </c>
      <c r="Q48" s="315" t="str">
        <f t="shared" si="21"/>
        <v>J</v>
      </c>
      <c r="R48" s="36"/>
      <c r="S48" s="191"/>
      <c r="T48" s="224">
        <v>10</v>
      </c>
      <c r="U48" s="224">
        <v>9</v>
      </c>
      <c r="V48" s="224">
        <v>7</v>
      </c>
      <c r="W48" s="224">
        <v>8</v>
      </c>
      <c r="X48" s="224">
        <v>9</v>
      </c>
      <c r="Y48" s="1"/>
      <c r="Z48" s="191"/>
      <c r="AA48" s="249">
        <f t="shared" si="22"/>
        <v>10</v>
      </c>
      <c r="AB48" s="249" t="str">
        <f t="shared" si="23"/>
        <v>Ｊ</v>
      </c>
      <c r="AC48" s="249" t="str">
        <f t="shared" si="24"/>
        <v>Ｋ</v>
      </c>
      <c r="AD48" s="249" t="str">
        <f t="shared" si="25"/>
        <v>Ｑ</v>
      </c>
      <c r="AE48" s="249" t="str">
        <f t="shared" si="26"/>
        <v>Ｊ</v>
      </c>
    </row>
    <row r="49" spans="9:33" ht="18">
      <c r="I49" s="36"/>
      <c r="J49" s="36"/>
      <c r="L49" s="191">
        <v>46</v>
      </c>
      <c r="M49" s="315" t="str">
        <f t="shared" si="17"/>
        <v>J</v>
      </c>
      <c r="N49" s="315" t="str">
        <f t="shared" si="18"/>
        <v>M3</v>
      </c>
      <c r="O49" s="315" t="str">
        <f t="shared" si="19"/>
        <v>K</v>
      </c>
      <c r="P49" s="315" t="str">
        <f t="shared" si="20"/>
        <v>A</v>
      </c>
      <c r="Q49" s="315" t="str">
        <f t="shared" si="21"/>
        <v>M1</v>
      </c>
      <c r="S49" s="191"/>
      <c r="T49" s="224">
        <v>9</v>
      </c>
      <c r="U49" s="224">
        <v>3</v>
      </c>
      <c r="V49" s="224">
        <v>7</v>
      </c>
      <c r="W49" s="224">
        <v>6</v>
      </c>
      <c r="X49" s="224">
        <v>1</v>
      </c>
      <c r="Z49" s="191"/>
      <c r="AA49" s="249" t="str">
        <f t="shared" si="22"/>
        <v>Ｊ</v>
      </c>
      <c r="AB49" s="249" t="str">
        <f t="shared" si="23"/>
        <v>申公豹</v>
      </c>
      <c r="AC49" s="249" t="str">
        <f t="shared" si="24"/>
        <v>Ｋ</v>
      </c>
      <c r="AD49" s="249" t="str">
        <f t="shared" si="25"/>
        <v>Ａ</v>
      </c>
      <c r="AE49" s="249" t="str">
        <f t="shared" si="26"/>
        <v>四不像大頭</v>
      </c>
    </row>
    <row r="50" spans="9:33" ht="18">
      <c r="I50" s="36"/>
      <c r="J50" s="36"/>
      <c r="L50" s="191">
        <v>47</v>
      </c>
      <c r="M50" s="315" t="str">
        <f t="shared" si="17"/>
        <v>K</v>
      </c>
      <c r="N50" s="315" t="str">
        <f t="shared" si="18"/>
        <v>K</v>
      </c>
      <c r="O50" s="315" t="str">
        <f t="shared" si="19"/>
        <v>TE</v>
      </c>
      <c r="P50" s="315" t="str">
        <f t="shared" si="20"/>
        <v>K</v>
      </c>
      <c r="Q50" s="315" t="str">
        <f t="shared" si="21"/>
        <v>K</v>
      </c>
      <c r="S50" s="191"/>
      <c r="T50" s="224">
        <v>7</v>
      </c>
      <c r="U50" s="224">
        <v>7</v>
      </c>
      <c r="V50" s="224">
        <v>10</v>
      </c>
      <c r="W50" s="224">
        <v>7</v>
      </c>
      <c r="X50" s="224">
        <v>7</v>
      </c>
      <c r="Z50" s="191"/>
      <c r="AA50" s="249" t="str">
        <f t="shared" si="22"/>
        <v>Ｋ</v>
      </c>
      <c r="AB50" s="249" t="str">
        <f t="shared" si="23"/>
        <v>Ｋ</v>
      </c>
      <c r="AC50" s="249">
        <f t="shared" si="24"/>
        <v>10</v>
      </c>
      <c r="AD50" s="249" t="str">
        <f t="shared" si="25"/>
        <v>Ｋ</v>
      </c>
      <c r="AE50" s="249" t="str">
        <f t="shared" si="26"/>
        <v>Ｋ</v>
      </c>
    </row>
    <row r="51" spans="9:33" ht="18">
      <c r="I51" s="36"/>
      <c r="J51" s="36"/>
      <c r="L51" s="191">
        <v>48</v>
      </c>
      <c r="M51" s="315" t="str">
        <f t="shared" si="17"/>
        <v>K</v>
      </c>
      <c r="N51" s="315" t="str">
        <f t="shared" si="18"/>
        <v>M2</v>
      </c>
      <c r="O51" s="315" t="str">
        <f t="shared" si="19"/>
        <v>TE</v>
      </c>
      <c r="P51" s="315" t="str">
        <f t="shared" si="20"/>
        <v>M3</v>
      </c>
      <c r="Q51" s="315" t="str">
        <f t="shared" si="21"/>
        <v>K</v>
      </c>
      <c r="S51" s="191"/>
      <c r="T51" s="224">
        <v>7</v>
      </c>
      <c r="U51" s="224">
        <v>2</v>
      </c>
      <c r="V51" s="224">
        <v>10</v>
      </c>
      <c r="W51" s="224">
        <v>3</v>
      </c>
      <c r="X51" s="224">
        <v>7</v>
      </c>
      <c r="Z51" s="191"/>
      <c r="AA51" s="249" t="str">
        <f t="shared" si="22"/>
        <v>Ｋ</v>
      </c>
      <c r="AB51" s="249" t="str">
        <f t="shared" si="23"/>
        <v>小九</v>
      </c>
      <c r="AC51" s="249">
        <f t="shared" si="24"/>
        <v>10</v>
      </c>
      <c r="AD51" s="249" t="str">
        <f t="shared" si="25"/>
        <v>申公豹</v>
      </c>
      <c r="AE51" s="249" t="str">
        <f t="shared" si="26"/>
        <v>Ｋ</v>
      </c>
    </row>
    <row r="52" spans="9:33" ht="18">
      <c r="I52" s="36"/>
      <c r="J52" s="36"/>
      <c r="L52" s="191">
        <v>49</v>
      </c>
      <c r="M52" s="315" t="str">
        <f t="shared" si="17"/>
        <v>Q</v>
      </c>
      <c r="N52" s="315" t="str">
        <f t="shared" si="18"/>
        <v>Q</v>
      </c>
      <c r="O52" s="315" t="str">
        <f t="shared" si="19"/>
        <v>K</v>
      </c>
      <c r="P52" s="315" t="str">
        <f t="shared" si="20"/>
        <v>A</v>
      </c>
      <c r="Q52" s="315" t="str">
        <f t="shared" si="21"/>
        <v>M3</v>
      </c>
      <c r="S52" s="191"/>
      <c r="T52" s="224">
        <v>8</v>
      </c>
      <c r="U52" s="224">
        <v>8</v>
      </c>
      <c r="V52" s="224">
        <v>7</v>
      </c>
      <c r="W52" s="224">
        <v>6</v>
      </c>
      <c r="X52" s="224">
        <v>3</v>
      </c>
      <c r="Z52" s="191"/>
      <c r="AA52" s="249" t="str">
        <f t="shared" si="22"/>
        <v>Ｑ</v>
      </c>
      <c r="AB52" s="249" t="str">
        <f t="shared" si="23"/>
        <v>Ｑ</v>
      </c>
      <c r="AC52" s="249" t="str">
        <f t="shared" si="24"/>
        <v>Ｋ</v>
      </c>
      <c r="AD52" s="249" t="str">
        <f t="shared" si="25"/>
        <v>Ａ</v>
      </c>
      <c r="AE52" s="249" t="str">
        <f t="shared" si="26"/>
        <v>申公豹</v>
      </c>
    </row>
    <row r="53" spans="9:33" ht="18">
      <c r="I53" s="36"/>
      <c r="J53" s="36"/>
      <c r="L53" s="191">
        <v>50</v>
      </c>
      <c r="M53" s="315" t="str">
        <f t="shared" si="17"/>
        <v>K</v>
      </c>
      <c r="N53" s="315" t="str">
        <f t="shared" si="18"/>
        <v>K</v>
      </c>
      <c r="O53" s="315" t="str">
        <f t="shared" si="19"/>
        <v>M5</v>
      </c>
      <c r="P53" s="315" t="str">
        <f t="shared" si="20"/>
        <v>M2</v>
      </c>
      <c r="Q53" s="315" t="str">
        <f t="shared" si="21"/>
        <v>J</v>
      </c>
      <c r="S53" s="191"/>
      <c r="T53" s="224">
        <v>7</v>
      </c>
      <c r="U53" s="224">
        <v>7</v>
      </c>
      <c r="V53" s="224">
        <v>5</v>
      </c>
      <c r="W53" s="224">
        <v>2</v>
      </c>
      <c r="X53" s="224">
        <v>9</v>
      </c>
      <c r="Z53" s="191"/>
      <c r="AA53" s="249" t="str">
        <f t="shared" si="22"/>
        <v>Ｋ</v>
      </c>
      <c r="AB53" s="249" t="str">
        <f t="shared" si="23"/>
        <v>Ｋ</v>
      </c>
      <c r="AC53" s="249" t="str">
        <f t="shared" si="24"/>
        <v>姜子牙</v>
      </c>
      <c r="AD53" s="249" t="str">
        <f t="shared" si="25"/>
        <v>小九</v>
      </c>
      <c r="AE53" s="249" t="str">
        <f t="shared" si="26"/>
        <v>Ｊ</v>
      </c>
    </row>
    <row r="54" spans="9:33" ht="18">
      <c r="L54" s="191">
        <v>51</v>
      </c>
      <c r="M54" s="315" t="str">
        <f t="shared" si="17"/>
        <v>M4</v>
      </c>
      <c r="N54" s="315" t="str">
        <f t="shared" si="18"/>
        <v>M3</v>
      </c>
      <c r="O54" s="315" t="str">
        <f t="shared" si="19"/>
        <v>J</v>
      </c>
      <c r="P54" s="315" t="str">
        <f t="shared" si="20"/>
        <v>BN</v>
      </c>
      <c r="Q54" s="315" t="str">
        <f t="shared" si="21"/>
        <v>A</v>
      </c>
      <c r="S54" s="191"/>
      <c r="T54" s="224">
        <v>4</v>
      </c>
      <c r="U54" s="224">
        <v>3</v>
      </c>
      <c r="V54" s="224">
        <v>9</v>
      </c>
      <c r="W54" s="224">
        <v>11</v>
      </c>
      <c r="X54" s="224">
        <v>6</v>
      </c>
      <c r="Z54" s="191"/>
      <c r="AA54" s="249" t="str">
        <f t="shared" si="22"/>
        <v>九尾狐</v>
      </c>
      <c r="AB54" s="249" t="str">
        <f t="shared" si="23"/>
        <v>申公豹</v>
      </c>
      <c r="AC54" s="249" t="str">
        <f t="shared" si="24"/>
        <v>Ｊ</v>
      </c>
      <c r="AD54" s="249" t="str">
        <f t="shared" si="25"/>
        <v>白髮姜子牙</v>
      </c>
      <c r="AE54" s="249" t="str">
        <f t="shared" si="26"/>
        <v>Ａ</v>
      </c>
      <c r="AF54" s="113"/>
      <c r="AG54" s="113"/>
    </row>
    <row r="55" spans="9:33" ht="18">
      <c r="L55" s="191">
        <v>52</v>
      </c>
      <c r="M55" s="315" t="str">
        <f t="shared" si="17"/>
        <v>M4</v>
      </c>
      <c r="N55" s="315" t="str">
        <f t="shared" si="18"/>
        <v>J</v>
      </c>
      <c r="O55" s="315" t="str">
        <f t="shared" si="19"/>
        <v>K</v>
      </c>
      <c r="P55" s="315" t="str">
        <f t="shared" si="20"/>
        <v>J</v>
      </c>
      <c r="Q55" s="315" t="str">
        <f t="shared" si="21"/>
        <v>M4</v>
      </c>
      <c r="S55" s="191"/>
      <c r="T55" s="224">
        <v>4</v>
      </c>
      <c r="U55" s="224">
        <v>9</v>
      </c>
      <c r="V55" s="224">
        <v>7</v>
      </c>
      <c r="W55" s="224">
        <v>9</v>
      </c>
      <c r="X55" s="224">
        <v>4</v>
      </c>
      <c r="Z55" s="191"/>
      <c r="AA55" s="249" t="str">
        <f t="shared" si="22"/>
        <v>九尾狐</v>
      </c>
      <c r="AB55" s="249" t="str">
        <f t="shared" si="23"/>
        <v>Ｊ</v>
      </c>
      <c r="AC55" s="249" t="str">
        <f t="shared" si="24"/>
        <v>Ｋ</v>
      </c>
      <c r="AD55" s="249" t="str">
        <f t="shared" si="25"/>
        <v>Ｊ</v>
      </c>
      <c r="AE55" s="249" t="str">
        <f t="shared" si="26"/>
        <v>九尾狐</v>
      </c>
      <c r="AF55" s="191"/>
      <c r="AG55" s="191"/>
    </row>
    <row r="56" spans="9:33" ht="18">
      <c r="L56" s="191">
        <v>53</v>
      </c>
      <c r="M56" s="315" t="str">
        <f t="shared" si="17"/>
        <v>M5</v>
      </c>
      <c r="N56" s="315" t="str">
        <f t="shared" si="18"/>
        <v>M4</v>
      </c>
      <c r="O56" s="315" t="str">
        <f t="shared" si="19"/>
        <v>M2</v>
      </c>
      <c r="P56" s="315" t="str">
        <f t="shared" si="20"/>
        <v>J</v>
      </c>
      <c r="Q56" s="315" t="str">
        <f t="shared" si="21"/>
        <v>J</v>
      </c>
      <c r="S56" s="191"/>
      <c r="T56" s="224">
        <v>5</v>
      </c>
      <c r="U56" s="224">
        <v>4</v>
      </c>
      <c r="V56" s="224">
        <v>2</v>
      </c>
      <c r="W56" s="224">
        <v>9</v>
      </c>
      <c r="X56" s="224">
        <v>9</v>
      </c>
      <c r="Z56" s="191"/>
      <c r="AA56" s="249" t="str">
        <f t="shared" si="22"/>
        <v>姜子牙</v>
      </c>
      <c r="AB56" s="249" t="str">
        <f t="shared" si="23"/>
        <v>九尾狐</v>
      </c>
      <c r="AC56" s="249" t="str">
        <f t="shared" si="24"/>
        <v>小九</v>
      </c>
      <c r="AD56" s="249" t="str">
        <f t="shared" si="25"/>
        <v>Ｊ</v>
      </c>
      <c r="AE56" s="249" t="str">
        <f t="shared" si="26"/>
        <v>Ｊ</v>
      </c>
      <c r="AF56" s="191"/>
      <c r="AG56" s="191"/>
    </row>
    <row r="57" spans="9:33" ht="18">
      <c r="L57" s="191">
        <v>54</v>
      </c>
      <c r="M57" s="315" t="str">
        <f t="shared" si="17"/>
        <v>M1</v>
      </c>
      <c r="N57" s="315" t="str">
        <f t="shared" si="18"/>
        <v>M5</v>
      </c>
      <c r="O57" s="315" t="str">
        <f t="shared" si="19"/>
        <v>S1</v>
      </c>
      <c r="P57" s="315" t="str">
        <f t="shared" si="20"/>
        <v>A</v>
      </c>
      <c r="Q57" s="315" t="str">
        <f t="shared" si="21"/>
        <v>BN</v>
      </c>
      <c r="S57" s="191"/>
      <c r="T57" s="224">
        <v>1</v>
      </c>
      <c r="U57" s="224">
        <v>5</v>
      </c>
      <c r="V57" s="224">
        <v>12</v>
      </c>
      <c r="W57" s="224">
        <v>6</v>
      </c>
      <c r="X57" s="224">
        <v>11</v>
      </c>
      <c r="Z57" s="191"/>
      <c r="AA57" s="249" t="str">
        <f t="shared" si="22"/>
        <v>四不像大頭</v>
      </c>
      <c r="AB57" s="249" t="str">
        <f t="shared" si="23"/>
        <v>姜子牙</v>
      </c>
      <c r="AC57" s="249" t="str">
        <f t="shared" si="24"/>
        <v>輪迴門</v>
      </c>
      <c r="AD57" s="249" t="str">
        <f t="shared" si="25"/>
        <v>Ａ</v>
      </c>
      <c r="AE57" s="249" t="str">
        <f t="shared" si="26"/>
        <v>白髮姜子牙</v>
      </c>
      <c r="AF57" s="191"/>
      <c r="AG57" s="191"/>
    </row>
    <row r="58" spans="9:33" ht="18">
      <c r="L58" s="191">
        <v>55</v>
      </c>
      <c r="M58" s="315" t="str">
        <f t="shared" si="17"/>
        <v>M1</v>
      </c>
      <c r="N58" s="315" t="str">
        <f t="shared" si="18"/>
        <v>TE</v>
      </c>
      <c r="O58" s="315" t="str">
        <f t="shared" si="19"/>
        <v>M5</v>
      </c>
      <c r="P58" s="315" t="str">
        <f t="shared" si="20"/>
        <v>Q</v>
      </c>
      <c r="Q58" s="315" t="str">
        <f t="shared" si="21"/>
        <v>M3</v>
      </c>
      <c r="S58" s="191"/>
      <c r="T58" s="224">
        <v>1</v>
      </c>
      <c r="U58" s="224">
        <v>10</v>
      </c>
      <c r="V58" s="224">
        <v>5</v>
      </c>
      <c r="W58" s="224">
        <v>8</v>
      </c>
      <c r="X58" s="224">
        <v>3</v>
      </c>
      <c r="Z58" s="191"/>
      <c r="AA58" s="249" t="str">
        <f t="shared" si="22"/>
        <v>四不像大頭</v>
      </c>
      <c r="AB58" s="249">
        <f t="shared" si="23"/>
        <v>10</v>
      </c>
      <c r="AC58" s="249" t="str">
        <f t="shared" si="24"/>
        <v>姜子牙</v>
      </c>
      <c r="AD58" s="249" t="str">
        <f t="shared" si="25"/>
        <v>Ｑ</v>
      </c>
      <c r="AE58" s="249" t="str">
        <f t="shared" si="26"/>
        <v>申公豹</v>
      </c>
      <c r="AF58" s="191"/>
      <c r="AG58" s="191"/>
    </row>
    <row r="59" spans="9:33" ht="18">
      <c r="L59" s="191">
        <v>56</v>
      </c>
      <c r="M59" s="315" t="str">
        <f t="shared" si="17"/>
        <v>Q</v>
      </c>
      <c r="N59" s="315" t="str">
        <f t="shared" si="18"/>
        <v>M2</v>
      </c>
      <c r="O59" s="315" t="str">
        <f t="shared" si="19"/>
        <v>M1</v>
      </c>
      <c r="P59" s="315" t="str">
        <f t="shared" si="20"/>
        <v/>
      </c>
      <c r="Q59" s="315" t="str">
        <f t="shared" si="21"/>
        <v>J</v>
      </c>
      <c r="S59" s="191"/>
      <c r="T59" s="224">
        <v>8</v>
      </c>
      <c r="U59" s="224">
        <v>2</v>
      </c>
      <c r="V59" s="224">
        <v>1</v>
      </c>
      <c r="X59" s="224">
        <v>9</v>
      </c>
      <c r="Z59" s="191"/>
      <c r="AA59" s="249" t="str">
        <f t="shared" si="22"/>
        <v>Ｑ</v>
      </c>
      <c r="AB59" s="249" t="str">
        <f t="shared" si="23"/>
        <v>小九</v>
      </c>
      <c r="AC59" s="249" t="str">
        <f t="shared" si="24"/>
        <v>四不像大頭</v>
      </c>
      <c r="AD59" s="249" t="str">
        <f t="shared" si="25"/>
        <v/>
      </c>
      <c r="AE59" s="249" t="str">
        <f t="shared" si="26"/>
        <v>Ｊ</v>
      </c>
      <c r="AF59" s="191"/>
      <c r="AG59" s="191"/>
    </row>
    <row r="60" spans="9:33" ht="18">
      <c r="L60" s="191">
        <v>57</v>
      </c>
      <c r="M60" s="315" t="str">
        <f t="shared" si="17"/>
        <v>J</v>
      </c>
      <c r="N60" s="315" t="str">
        <f t="shared" si="18"/>
        <v>A</v>
      </c>
      <c r="O60" s="315" t="str">
        <f t="shared" si="19"/>
        <v>M4</v>
      </c>
      <c r="P60" s="315" t="str">
        <f t="shared" si="20"/>
        <v/>
      </c>
      <c r="Q60" s="315" t="str">
        <f t="shared" si="21"/>
        <v>K</v>
      </c>
      <c r="S60" s="191"/>
      <c r="T60" s="224">
        <v>9</v>
      </c>
      <c r="U60" s="224">
        <v>6</v>
      </c>
      <c r="V60" s="224">
        <v>4</v>
      </c>
      <c r="X60" s="224">
        <v>7</v>
      </c>
      <c r="Z60" s="191"/>
      <c r="AA60" s="249" t="str">
        <f t="shared" si="22"/>
        <v>Ｊ</v>
      </c>
      <c r="AB60" s="249" t="str">
        <f t="shared" si="23"/>
        <v>Ａ</v>
      </c>
      <c r="AC60" s="249" t="str">
        <f t="shared" si="24"/>
        <v>九尾狐</v>
      </c>
      <c r="AD60" s="249" t="str">
        <f t="shared" si="25"/>
        <v/>
      </c>
      <c r="AE60" s="249" t="str">
        <f t="shared" si="26"/>
        <v>Ｋ</v>
      </c>
      <c r="AF60" s="191"/>
      <c r="AG60" s="191"/>
    </row>
    <row r="61" spans="9:33" ht="18">
      <c r="L61" s="191">
        <v>58</v>
      </c>
      <c r="M61" s="315" t="str">
        <f t="shared" si="17"/>
        <v>A</v>
      </c>
      <c r="N61" s="315" t="str">
        <f t="shared" si="18"/>
        <v>WW</v>
      </c>
      <c r="O61" s="315" t="str">
        <f t="shared" si="19"/>
        <v>J</v>
      </c>
      <c r="P61" s="315" t="str">
        <f t="shared" si="20"/>
        <v/>
      </c>
      <c r="Q61" s="315" t="str">
        <f t="shared" si="21"/>
        <v>M2</v>
      </c>
      <c r="S61" s="191"/>
      <c r="T61" s="224">
        <v>6</v>
      </c>
      <c r="U61" s="224">
        <v>13</v>
      </c>
      <c r="V61" s="224">
        <v>9</v>
      </c>
      <c r="X61" s="224">
        <v>2</v>
      </c>
      <c r="Z61" s="191"/>
      <c r="AA61" s="249" t="str">
        <f t="shared" si="22"/>
        <v>Ａ</v>
      </c>
      <c r="AB61" s="249" t="str">
        <f t="shared" si="23"/>
        <v>手杖</v>
      </c>
      <c r="AC61" s="249" t="str">
        <f t="shared" si="24"/>
        <v>Ｊ</v>
      </c>
      <c r="AD61" s="249" t="str">
        <f t="shared" si="25"/>
        <v/>
      </c>
      <c r="AE61" s="249" t="str">
        <f t="shared" si="26"/>
        <v>小九</v>
      </c>
      <c r="AF61" s="191"/>
      <c r="AG61" s="191"/>
    </row>
    <row r="62" spans="9:33" ht="18">
      <c r="L62" s="191">
        <v>59</v>
      </c>
      <c r="M62" s="315" t="str">
        <f t="shared" si="17"/>
        <v>K</v>
      </c>
      <c r="N62" s="315" t="str">
        <f t="shared" si="18"/>
        <v>J</v>
      </c>
      <c r="O62" s="315" t="str">
        <f t="shared" si="19"/>
        <v>A</v>
      </c>
      <c r="P62" s="315" t="str">
        <f t="shared" si="20"/>
        <v/>
      </c>
      <c r="Q62" s="315" t="str">
        <f t="shared" si="21"/>
        <v>K</v>
      </c>
      <c r="S62" s="191"/>
      <c r="T62" s="224">
        <v>7</v>
      </c>
      <c r="U62" s="224">
        <v>9</v>
      </c>
      <c r="V62" s="224">
        <v>6</v>
      </c>
      <c r="X62" s="224">
        <v>7</v>
      </c>
      <c r="Z62" s="191"/>
      <c r="AA62" s="249" t="str">
        <f t="shared" si="22"/>
        <v>Ｋ</v>
      </c>
      <c r="AB62" s="249" t="str">
        <f t="shared" si="23"/>
        <v>Ｊ</v>
      </c>
      <c r="AC62" s="249" t="str">
        <f t="shared" si="24"/>
        <v>Ａ</v>
      </c>
      <c r="AD62" s="249" t="str">
        <f t="shared" si="25"/>
        <v/>
      </c>
      <c r="AE62" s="249" t="str">
        <f t="shared" si="26"/>
        <v>Ｋ</v>
      </c>
      <c r="AF62" s="191"/>
      <c r="AG62" s="191"/>
    </row>
    <row r="63" spans="9:33" ht="18">
      <c r="L63" s="191">
        <v>60</v>
      </c>
      <c r="M63" s="315" t="str">
        <f t="shared" si="17"/>
        <v>M1</v>
      </c>
      <c r="N63" s="315" t="str">
        <f t="shared" si="18"/>
        <v>K</v>
      </c>
      <c r="O63" s="315" t="str">
        <f t="shared" si="19"/>
        <v/>
      </c>
      <c r="P63" s="315" t="str">
        <f t="shared" si="20"/>
        <v/>
      </c>
      <c r="Q63" s="315" t="str">
        <f t="shared" si="21"/>
        <v>K</v>
      </c>
      <c r="S63" s="191"/>
      <c r="T63" s="224">
        <v>1</v>
      </c>
      <c r="U63" s="224">
        <v>7</v>
      </c>
      <c r="X63" s="224">
        <v>7</v>
      </c>
      <c r="Z63" s="191"/>
      <c r="AA63" s="249" t="str">
        <f t="shared" si="22"/>
        <v>四不像大頭</v>
      </c>
      <c r="AB63" s="249" t="str">
        <f t="shared" si="23"/>
        <v>Ｋ</v>
      </c>
      <c r="AC63" s="249" t="str">
        <f t="shared" si="24"/>
        <v/>
      </c>
      <c r="AD63" s="249" t="str">
        <f t="shared" si="25"/>
        <v/>
      </c>
      <c r="AE63" s="249" t="str">
        <f t="shared" si="26"/>
        <v>Ｋ</v>
      </c>
      <c r="AF63" s="191"/>
      <c r="AG63" s="191"/>
    </row>
    <row r="64" spans="9:33" ht="18">
      <c r="L64" s="191">
        <v>61</v>
      </c>
      <c r="M64" s="315" t="str">
        <f t="shared" si="17"/>
        <v/>
      </c>
      <c r="N64" s="315" t="str">
        <f t="shared" si="18"/>
        <v>K</v>
      </c>
      <c r="O64" s="315" t="str">
        <f t="shared" si="19"/>
        <v/>
      </c>
      <c r="P64" s="315" t="str">
        <f t="shared" si="20"/>
        <v/>
      </c>
      <c r="Q64" s="315" t="str">
        <f t="shared" si="21"/>
        <v>Q</v>
      </c>
      <c r="S64" s="191"/>
      <c r="U64" s="224">
        <v>7</v>
      </c>
      <c r="X64" s="224">
        <v>8</v>
      </c>
      <c r="Z64" s="191"/>
      <c r="AA64" s="249" t="str">
        <f t="shared" si="22"/>
        <v/>
      </c>
      <c r="AB64" s="249" t="str">
        <f t="shared" si="23"/>
        <v>Ｋ</v>
      </c>
      <c r="AC64" s="249" t="str">
        <f t="shared" si="24"/>
        <v/>
      </c>
      <c r="AD64" s="249" t="str">
        <f t="shared" si="25"/>
        <v/>
      </c>
      <c r="AE64" s="249" t="str">
        <f t="shared" si="26"/>
        <v>Ｑ</v>
      </c>
      <c r="AF64" s="191"/>
      <c r="AG64" s="191"/>
    </row>
    <row r="65" spans="12:33" ht="18">
      <c r="L65" s="191">
        <v>62</v>
      </c>
      <c r="M65" s="315" t="str">
        <f t="shared" si="17"/>
        <v/>
      </c>
      <c r="N65" s="315" t="str">
        <f t="shared" si="18"/>
        <v>K</v>
      </c>
      <c r="O65" s="315" t="str">
        <f t="shared" si="19"/>
        <v/>
      </c>
      <c r="P65" s="315" t="str">
        <f t="shared" si="20"/>
        <v/>
      </c>
      <c r="Q65" s="315" t="str">
        <f t="shared" si="21"/>
        <v>K</v>
      </c>
      <c r="S65" s="191"/>
      <c r="U65" s="224">
        <v>7</v>
      </c>
      <c r="X65" s="224">
        <v>7</v>
      </c>
      <c r="Z65" s="191"/>
      <c r="AA65" s="249" t="str">
        <f t="shared" si="22"/>
        <v/>
      </c>
      <c r="AB65" s="249" t="str">
        <f t="shared" si="23"/>
        <v>Ｋ</v>
      </c>
      <c r="AC65" s="249" t="str">
        <f t="shared" si="24"/>
        <v/>
      </c>
      <c r="AD65" s="249" t="str">
        <f t="shared" si="25"/>
        <v/>
      </c>
      <c r="AE65" s="249" t="str">
        <f t="shared" si="26"/>
        <v>Ｋ</v>
      </c>
      <c r="AF65" s="191"/>
      <c r="AG65" s="191"/>
    </row>
    <row r="66" spans="12:33" ht="18">
      <c r="L66" s="191">
        <v>63</v>
      </c>
      <c r="M66" s="315" t="str">
        <f t="shared" si="17"/>
        <v/>
      </c>
      <c r="N66" s="315" t="str">
        <f t="shared" si="18"/>
        <v>J</v>
      </c>
      <c r="O66" s="315" t="str">
        <f t="shared" si="19"/>
        <v/>
      </c>
      <c r="P66" s="315" t="str">
        <f t="shared" si="20"/>
        <v/>
      </c>
      <c r="Q66" s="315" t="str">
        <f t="shared" si="21"/>
        <v>K</v>
      </c>
      <c r="S66" s="191"/>
      <c r="U66" s="224">
        <v>9</v>
      </c>
      <c r="X66" s="224">
        <v>7</v>
      </c>
      <c r="Z66" s="191"/>
      <c r="AA66" s="249" t="str">
        <f t="shared" si="22"/>
        <v/>
      </c>
      <c r="AB66" s="249" t="str">
        <f t="shared" si="23"/>
        <v>Ｊ</v>
      </c>
      <c r="AC66" s="249" t="str">
        <f t="shared" si="24"/>
        <v/>
      </c>
      <c r="AD66" s="249" t="str">
        <f t="shared" si="25"/>
        <v/>
      </c>
      <c r="AE66" s="249" t="str">
        <f t="shared" si="26"/>
        <v>Ｋ</v>
      </c>
      <c r="AF66" s="191"/>
      <c r="AG66" s="191"/>
    </row>
    <row r="67" spans="12:33" ht="18">
      <c r="L67" s="191">
        <v>64</v>
      </c>
      <c r="M67" s="315" t="str">
        <f t="shared" ref="M67:M87" si="27">IF(T67="","",VLOOKUP(T67,$A$3:$B$15,2,FALSE))</f>
        <v/>
      </c>
      <c r="N67" s="315" t="str">
        <f t="shared" ref="N67:N87" si="28">IF(U67="","",VLOOKUP(U67,$A$3:$B$15,2,FALSE))</f>
        <v>K</v>
      </c>
      <c r="O67" s="315" t="str">
        <f t="shared" ref="O67:O87" si="29">IF(V67="","",VLOOKUP(V67,$A$3:$B$15,2,FALSE))</f>
        <v/>
      </c>
      <c r="P67" s="315" t="str">
        <f t="shared" ref="P67:P87" si="30">IF(W67="","",VLOOKUP(W67,$A$3:$B$15,2,FALSE))</f>
        <v/>
      </c>
      <c r="Q67" s="315" t="str">
        <f t="shared" ref="Q67:Q87" si="31">IF(X67="","",VLOOKUP(X67,$A$3:$B$15,2,FALSE))</f>
        <v>M5</v>
      </c>
      <c r="S67" s="191"/>
      <c r="U67" s="224">
        <v>7</v>
      </c>
      <c r="X67" s="224">
        <v>5</v>
      </c>
      <c r="Z67" s="191"/>
      <c r="AA67" s="249" t="str">
        <f t="shared" ref="AA67:AA90" si="32">IF(T67="","",VLOOKUP(T67,$A$3:$C$15,3,FALSE))</f>
        <v/>
      </c>
      <c r="AB67" s="249" t="str">
        <f t="shared" ref="AB67:AB90" si="33">IF(U67="","",VLOOKUP(U67,$A$3:$C$15,3,FALSE))</f>
        <v>Ｋ</v>
      </c>
      <c r="AC67" s="249" t="str">
        <f t="shared" ref="AC67:AC90" si="34">IF(V67="","",VLOOKUP(V67,$A$3:$C$15,3,FALSE))</f>
        <v/>
      </c>
      <c r="AD67" s="249" t="str">
        <f t="shared" ref="AD67:AD90" si="35">IF(W67="","",VLOOKUP(W67,$A$3:$C$15,3,FALSE))</f>
        <v/>
      </c>
      <c r="AE67" s="249" t="str">
        <f t="shared" ref="AE67:AE90" si="36">IF(X67="","",VLOOKUP(X67,$A$3:$C$15,3,FALSE))</f>
        <v>姜子牙</v>
      </c>
      <c r="AF67" s="191"/>
      <c r="AG67" s="191"/>
    </row>
    <row r="68" spans="12:33" ht="18">
      <c r="L68" s="191">
        <v>65</v>
      </c>
      <c r="M68" s="315" t="str">
        <f t="shared" si="27"/>
        <v/>
      </c>
      <c r="N68" s="315" t="str">
        <f t="shared" si="28"/>
        <v>M4</v>
      </c>
      <c r="O68" s="315" t="str">
        <f t="shared" si="29"/>
        <v/>
      </c>
      <c r="P68" s="315" t="str">
        <f t="shared" si="30"/>
        <v/>
      </c>
      <c r="Q68" s="315" t="str">
        <f t="shared" si="31"/>
        <v>Q</v>
      </c>
      <c r="S68" s="191"/>
      <c r="U68" s="224">
        <v>4</v>
      </c>
      <c r="X68" s="224">
        <v>8</v>
      </c>
      <c r="Z68" s="191"/>
      <c r="AA68" s="249" t="str">
        <f t="shared" si="32"/>
        <v/>
      </c>
      <c r="AB68" s="249" t="str">
        <f t="shared" si="33"/>
        <v>九尾狐</v>
      </c>
      <c r="AC68" s="249" t="str">
        <f t="shared" si="34"/>
        <v/>
      </c>
      <c r="AD68" s="249" t="str">
        <f t="shared" si="35"/>
        <v/>
      </c>
      <c r="AE68" s="249" t="str">
        <f t="shared" si="36"/>
        <v>Ｑ</v>
      </c>
      <c r="AF68" s="191"/>
      <c r="AG68" s="191"/>
    </row>
    <row r="69" spans="12:33" ht="18">
      <c r="L69" s="191">
        <v>66</v>
      </c>
      <c r="M69" s="315" t="str">
        <f t="shared" si="27"/>
        <v/>
      </c>
      <c r="N69" s="315" t="str">
        <f t="shared" si="28"/>
        <v>Q</v>
      </c>
      <c r="O69" s="315" t="str">
        <f t="shared" si="29"/>
        <v/>
      </c>
      <c r="P69" s="315" t="str">
        <f t="shared" si="30"/>
        <v/>
      </c>
      <c r="Q69" s="315" t="str">
        <f t="shared" si="31"/>
        <v>K</v>
      </c>
      <c r="S69" s="191"/>
      <c r="U69" s="224">
        <v>8</v>
      </c>
      <c r="X69" s="224">
        <v>7</v>
      </c>
      <c r="Z69" s="191"/>
      <c r="AA69" s="249" t="str">
        <f t="shared" si="32"/>
        <v/>
      </c>
      <c r="AB69" s="249" t="str">
        <f t="shared" si="33"/>
        <v>Ｑ</v>
      </c>
      <c r="AC69" s="249" t="str">
        <f t="shared" si="34"/>
        <v/>
      </c>
      <c r="AD69" s="249" t="str">
        <f t="shared" si="35"/>
        <v/>
      </c>
      <c r="AE69" s="249" t="str">
        <f t="shared" si="36"/>
        <v>Ｋ</v>
      </c>
      <c r="AF69" s="191"/>
      <c r="AG69" s="191"/>
    </row>
    <row r="70" spans="12:33" ht="18">
      <c r="L70" s="191">
        <v>67</v>
      </c>
      <c r="M70" s="315" t="str">
        <f t="shared" si="27"/>
        <v/>
      </c>
      <c r="N70" s="315" t="str">
        <f t="shared" si="28"/>
        <v>A</v>
      </c>
      <c r="O70" s="315" t="str">
        <f t="shared" si="29"/>
        <v/>
      </c>
      <c r="P70" s="315" t="str">
        <f t="shared" si="30"/>
        <v/>
      </c>
      <c r="Q70" s="315" t="str">
        <f t="shared" si="31"/>
        <v>M3</v>
      </c>
      <c r="S70" s="191"/>
      <c r="U70" s="224">
        <v>6</v>
      </c>
      <c r="X70" s="224">
        <v>3</v>
      </c>
      <c r="Z70" s="191"/>
      <c r="AA70" s="249" t="str">
        <f t="shared" si="32"/>
        <v/>
      </c>
      <c r="AB70" s="249" t="str">
        <f t="shared" si="33"/>
        <v>Ａ</v>
      </c>
      <c r="AC70" s="249" t="str">
        <f t="shared" si="34"/>
        <v/>
      </c>
      <c r="AD70" s="249" t="str">
        <f t="shared" si="35"/>
        <v/>
      </c>
      <c r="AE70" s="249" t="str">
        <f t="shared" si="36"/>
        <v>申公豹</v>
      </c>
      <c r="AF70" s="191"/>
      <c r="AG70" s="191"/>
    </row>
    <row r="71" spans="12:33" ht="18">
      <c r="L71" s="191">
        <v>68</v>
      </c>
      <c r="M71" s="315" t="str">
        <f t="shared" si="27"/>
        <v/>
      </c>
      <c r="N71" s="315" t="str">
        <f t="shared" si="28"/>
        <v>M5</v>
      </c>
      <c r="O71" s="315" t="str">
        <f t="shared" si="29"/>
        <v/>
      </c>
      <c r="P71" s="315" t="str">
        <f t="shared" si="30"/>
        <v/>
      </c>
      <c r="Q71" s="315" t="str">
        <f t="shared" si="31"/>
        <v/>
      </c>
      <c r="S71" s="191"/>
      <c r="U71" s="224">
        <v>5</v>
      </c>
      <c r="Y71" s="1"/>
      <c r="Z71" s="191"/>
      <c r="AA71" s="249" t="str">
        <f t="shared" si="32"/>
        <v/>
      </c>
      <c r="AB71" s="249" t="str">
        <f t="shared" si="33"/>
        <v>姜子牙</v>
      </c>
      <c r="AC71" s="249" t="str">
        <f t="shared" si="34"/>
        <v/>
      </c>
      <c r="AD71" s="249" t="str">
        <f t="shared" si="35"/>
        <v/>
      </c>
      <c r="AE71" s="249" t="str">
        <f t="shared" si="36"/>
        <v/>
      </c>
      <c r="AF71" s="191"/>
      <c r="AG71" s="191"/>
    </row>
    <row r="72" spans="12:33" ht="18">
      <c r="L72" s="191">
        <v>69</v>
      </c>
      <c r="M72" s="315" t="str">
        <f t="shared" si="27"/>
        <v/>
      </c>
      <c r="N72" s="315" t="str">
        <f t="shared" si="28"/>
        <v>M1</v>
      </c>
      <c r="O72" s="315" t="str">
        <f t="shared" si="29"/>
        <v/>
      </c>
      <c r="P72" s="315" t="str">
        <f t="shared" si="30"/>
        <v/>
      </c>
      <c r="Q72" s="315" t="str">
        <f t="shared" si="31"/>
        <v/>
      </c>
      <c r="S72" s="191"/>
      <c r="U72" s="224">
        <v>1</v>
      </c>
      <c r="Z72" s="191"/>
      <c r="AA72" s="249" t="str">
        <f t="shared" si="32"/>
        <v/>
      </c>
      <c r="AB72" s="249" t="str">
        <f t="shared" si="33"/>
        <v>四不像大頭</v>
      </c>
      <c r="AC72" s="249" t="str">
        <f t="shared" si="34"/>
        <v/>
      </c>
      <c r="AD72" s="249" t="str">
        <f t="shared" si="35"/>
        <v/>
      </c>
      <c r="AE72" s="249" t="str">
        <f t="shared" si="36"/>
        <v/>
      </c>
      <c r="AF72" s="191"/>
      <c r="AG72" s="191"/>
    </row>
    <row r="73" spans="12:33" ht="18">
      <c r="L73" s="191">
        <v>70</v>
      </c>
      <c r="M73" s="315" t="str">
        <f t="shared" si="27"/>
        <v/>
      </c>
      <c r="N73" s="315" t="str">
        <f t="shared" si="28"/>
        <v>M1</v>
      </c>
      <c r="O73" s="315" t="str">
        <f t="shared" si="29"/>
        <v/>
      </c>
      <c r="P73" s="315" t="str">
        <f t="shared" si="30"/>
        <v/>
      </c>
      <c r="Q73" s="315" t="str">
        <f t="shared" si="31"/>
        <v/>
      </c>
      <c r="S73" s="191"/>
      <c r="U73" s="224">
        <v>1</v>
      </c>
      <c r="Z73" s="191"/>
      <c r="AA73" s="249" t="str">
        <f t="shared" si="32"/>
        <v/>
      </c>
      <c r="AB73" s="249" t="str">
        <f t="shared" si="33"/>
        <v>四不像大頭</v>
      </c>
      <c r="AC73" s="249" t="str">
        <f t="shared" si="34"/>
        <v/>
      </c>
      <c r="AD73" s="249" t="str">
        <f t="shared" si="35"/>
        <v/>
      </c>
      <c r="AE73" s="249" t="str">
        <f t="shared" si="36"/>
        <v/>
      </c>
      <c r="AF73" s="191"/>
      <c r="AG73" s="191"/>
    </row>
    <row r="74" spans="12:33" ht="18">
      <c r="L74" s="191">
        <v>71</v>
      </c>
      <c r="M74" s="315" t="str">
        <f t="shared" si="27"/>
        <v/>
      </c>
      <c r="N74" s="315" t="str">
        <f t="shared" si="28"/>
        <v>J</v>
      </c>
      <c r="O74" s="315" t="str">
        <f t="shared" si="29"/>
        <v/>
      </c>
      <c r="P74" s="315" t="str">
        <f t="shared" si="30"/>
        <v/>
      </c>
      <c r="Q74" s="315" t="str">
        <f t="shared" si="31"/>
        <v/>
      </c>
      <c r="S74" s="191"/>
      <c r="U74" s="224">
        <v>9</v>
      </c>
      <c r="Z74" s="191"/>
      <c r="AA74" s="249" t="str">
        <f t="shared" si="32"/>
        <v/>
      </c>
      <c r="AB74" s="249" t="str">
        <f t="shared" si="33"/>
        <v>Ｊ</v>
      </c>
      <c r="AC74" s="249" t="str">
        <f t="shared" si="34"/>
        <v/>
      </c>
      <c r="AD74" s="249" t="str">
        <f t="shared" si="35"/>
        <v/>
      </c>
      <c r="AE74" s="249" t="str">
        <f t="shared" si="36"/>
        <v/>
      </c>
      <c r="AF74" s="191"/>
      <c r="AG74" s="191"/>
    </row>
    <row r="75" spans="12:33" ht="18">
      <c r="L75" s="191">
        <v>72</v>
      </c>
      <c r="M75" s="315" t="str">
        <f t="shared" si="27"/>
        <v/>
      </c>
      <c r="N75" s="315" t="str">
        <f t="shared" si="28"/>
        <v>Q</v>
      </c>
      <c r="O75" s="315" t="str">
        <f t="shared" si="29"/>
        <v/>
      </c>
      <c r="P75" s="315" t="str">
        <f t="shared" si="30"/>
        <v/>
      </c>
      <c r="Q75" s="315" t="str">
        <f t="shared" si="31"/>
        <v/>
      </c>
      <c r="S75" s="191"/>
      <c r="U75" s="224">
        <v>8</v>
      </c>
      <c r="Z75" s="191"/>
      <c r="AA75" s="249" t="str">
        <f t="shared" si="32"/>
        <v/>
      </c>
      <c r="AB75" s="249" t="str">
        <f t="shared" si="33"/>
        <v>Ｑ</v>
      </c>
      <c r="AC75" s="249" t="str">
        <f t="shared" si="34"/>
        <v/>
      </c>
      <c r="AD75" s="249" t="str">
        <f t="shared" si="35"/>
        <v/>
      </c>
      <c r="AE75" s="249" t="str">
        <f t="shared" si="36"/>
        <v/>
      </c>
      <c r="AF75" s="191"/>
      <c r="AG75" s="191"/>
    </row>
    <row r="76" spans="12:33" ht="18">
      <c r="L76" s="191">
        <v>73</v>
      </c>
      <c r="M76" s="315" t="str">
        <f t="shared" si="27"/>
        <v/>
      </c>
      <c r="N76" s="315" t="str">
        <f t="shared" si="28"/>
        <v>Q</v>
      </c>
      <c r="O76" s="315" t="str">
        <f t="shared" si="29"/>
        <v/>
      </c>
      <c r="P76" s="315" t="str">
        <f t="shared" si="30"/>
        <v/>
      </c>
      <c r="Q76" s="315" t="str">
        <f t="shared" si="31"/>
        <v/>
      </c>
      <c r="S76" s="191"/>
      <c r="U76" s="224">
        <v>8</v>
      </c>
      <c r="Z76" s="191"/>
      <c r="AA76" s="249" t="str">
        <f t="shared" si="32"/>
        <v/>
      </c>
      <c r="AB76" s="249" t="str">
        <f t="shared" si="33"/>
        <v>Ｑ</v>
      </c>
      <c r="AC76" s="249" t="str">
        <f t="shared" si="34"/>
        <v/>
      </c>
      <c r="AD76" s="249" t="str">
        <f t="shared" si="35"/>
        <v/>
      </c>
      <c r="AE76" s="249" t="str">
        <f t="shared" si="36"/>
        <v/>
      </c>
      <c r="AF76" s="191"/>
      <c r="AG76" s="191"/>
    </row>
    <row r="77" spans="12:33" ht="18">
      <c r="L77" s="191">
        <v>74</v>
      </c>
      <c r="M77" s="315" t="str">
        <f t="shared" si="27"/>
        <v/>
      </c>
      <c r="N77" s="315" t="str">
        <f t="shared" si="28"/>
        <v>S1</v>
      </c>
      <c r="O77" s="315" t="str">
        <f t="shared" si="29"/>
        <v/>
      </c>
      <c r="P77" s="315" t="str">
        <f t="shared" si="30"/>
        <v/>
      </c>
      <c r="Q77" s="315" t="str">
        <f t="shared" si="31"/>
        <v/>
      </c>
      <c r="S77" s="191"/>
      <c r="U77" s="224">
        <v>12</v>
      </c>
      <c r="Z77" s="191"/>
      <c r="AA77" s="249" t="str">
        <f t="shared" si="32"/>
        <v/>
      </c>
      <c r="AB77" s="249" t="str">
        <f t="shared" si="33"/>
        <v>輪迴門</v>
      </c>
      <c r="AC77" s="249" t="str">
        <f t="shared" si="34"/>
        <v/>
      </c>
      <c r="AD77" s="249" t="str">
        <f t="shared" si="35"/>
        <v/>
      </c>
      <c r="AE77" s="249" t="str">
        <f t="shared" si="36"/>
        <v/>
      </c>
      <c r="AF77" s="191"/>
      <c r="AG77" s="191"/>
    </row>
    <row r="78" spans="12:33" ht="18">
      <c r="L78" s="191">
        <v>75</v>
      </c>
      <c r="M78" s="315" t="str">
        <f t="shared" si="27"/>
        <v/>
      </c>
      <c r="N78" s="315" t="str">
        <f t="shared" si="28"/>
        <v>M5</v>
      </c>
      <c r="O78" s="315" t="str">
        <f t="shared" si="29"/>
        <v/>
      </c>
      <c r="P78" s="315" t="str">
        <f t="shared" si="30"/>
        <v/>
      </c>
      <c r="Q78" s="315" t="str">
        <f t="shared" si="31"/>
        <v/>
      </c>
      <c r="S78" s="191"/>
      <c r="U78" s="224">
        <v>5</v>
      </c>
      <c r="Z78" s="191"/>
      <c r="AA78" s="249" t="str">
        <f t="shared" si="32"/>
        <v/>
      </c>
      <c r="AB78" s="249" t="str">
        <f t="shared" si="33"/>
        <v>姜子牙</v>
      </c>
      <c r="AC78" s="249" t="str">
        <f t="shared" si="34"/>
        <v/>
      </c>
      <c r="AD78" s="249" t="str">
        <f t="shared" si="35"/>
        <v/>
      </c>
      <c r="AE78" s="249" t="str">
        <f t="shared" si="36"/>
        <v/>
      </c>
      <c r="AF78" s="191"/>
      <c r="AG78" s="191"/>
    </row>
    <row r="79" spans="12:33" ht="18">
      <c r="L79" s="191">
        <v>76</v>
      </c>
      <c r="M79" s="315" t="str">
        <f t="shared" si="27"/>
        <v/>
      </c>
      <c r="N79" s="315" t="str">
        <f t="shared" si="28"/>
        <v>M5</v>
      </c>
      <c r="O79" s="315" t="str">
        <f t="shared" si="29"/>
        <v/>
      </c>
      <c r="P79" s="315" t="str">
        <f t="shared" si="30"/>
        <v/>
      </c>
      <c r="Q79" s="315" t="str">
        <f t="shared" si="31"/>
        <v/>
      </c>
      <c r="U79" s="224">
        <v>5</v>
      </c>
      <c r="AA79" s="249" t="str">
        <f t="shared" si="32"/>
        <v/>
      </c>
      <c r="AB79" s="249" t="str">
        <f t="shared" si="33"/>
        <v>姜子牙</v>
      </c>
      <c r="AC79" s="249" t="str">
        <f t="shared" si="34"/>
        <v/>
      </c>
      <c r="AD79" s="249" t="str">
        <f t="shared" si="35"/>
        <v/>
      </c>
      <c r="AE79" s="249" t="str">
        <f t="shared" si="36"/>
        <v/>
      </c>
      <c r="AF79" s="191"/>
      <c r="AG79" s="191"/>
    </row>
    <row r="80" spans="12:33" ht="18">
      <c r="L80" s="191">
        <v>77</v>
      </c>
      <c r="M80" s="315" t="str">
        <f t="shared" si="27"/>
        <v/>
      </c>
      <c r="N80" s="315" t="str">
        <f t="shared" si="28"/>
        <v>S1</v>
      </c>
      <c r="O80" s="315" t="str">
        <f t="shared" si="29"/>
        <v/>
      </c>
      <c r="P80" s="315" t="str">
        <f t="shared" si="30"/>
        <v/>
      </c>
      <c r="Q80" s="315" t="str">
        <f t="shared" si="31"/>
        <v/>
      </c>
      <c r="U80" s="224">
        <v>12</v>
      </c>
      <c r="AA80" s="249" t="str">
        <f t="shared" si="32"/>
        <v/>
      </c>
      <c r="AB80" s="249" t="str">
        <f t="shared" si="33"/>
        <v>輪迴門</v>
      </c>
      <c r="AC80" s="249" t="str">
        <f t="shared" si="34"/>
        <v/>
      </c>
      <c r="AD80" s="249" t="str">
        <f t="shared" si="35"/>
        <v/>
      </c>
      <c r="AE80" s="249" t="str">
        <f t="shared" si="36"/>
        <v/>
      </c>
      <c r="AF80" s="191"/>
      <c r="AG80" s="191"/>
    </row>
    <row r="81" spans="12:33" ht="18">
      <c r="L81" s="191">
        <v>78</v>
      </c>
      <c r="M81" s="315" t="str">
        <f t="shared" si="27"/>
        <v/>
      </c>
      <c r="N81" s="315" t="str">
        <f t="shared" si="28"/>
        <v>Q</v>
      </c>
      <c r="O81" s="315" t="str">
        <f t="shared" si="29"/>
        <v/>
      </c>
      <c r="P81" s="315" t="str">
        <f t="shared" si="30"/>
        <v/>
      </c>
      <c r="Q81" s="315" t="str">
        <f t="shared" si="31"/>
        <v/>
      </c>
      <c r="U81" s="224">
        <v>8</v>
      </c>
      <c r="AA81" s="249" t="str">
        <f t="shared" si="32"/>
        <v/>
      </c>
      <c r="AB81" s="249" t="str">
        <f t="shared" si="33"/>
        <v>Ｑ</v>
      </c>
      <c r="AC81" s="249" t="str">
        <f t="shared" si="34"/>
        <v/>
      </c>
      <c r="AD81" s="249" t="str">
        <f t="shared" si="35"/>
        <v/>
      </c>
      <c r="AE81" s="249" t="str">
        <f t="shared" si="36"/>
        <v/>
      </c>
      <c r="AF81" s="191"/>
      <c r="AG81" s="191"/>
    </row>
    <row r="82" spans="12:33" ht="18">
      <c r="L82" s="191">
        <v>79</v>
      </c>
      <c r="M82" s="315" t="str">
        <f t="shared" si="27"/>
        <v/>
      </c>
      <c r="N82" s="315" t="str">
        <f t="shared" si="28"/>
        <v>TE</v>
      </c>
      <c r="O82" s="315" t="str">
        <f t="shared" si="29"/>
        <v/>
      </c>
      <c r="P82" s="315" t="str">
        <f t="shared" si="30"/>
        <v/>
      </c>
      <c r="Q82" s="315" t="str">
        <f t="shared" si="31"/>
        <v/>
      </c>
      <c r="U82" s="224">
        <v>10</v>
      </c>
      <c r="AA82" s="249" t="str">
        <f t="shared" si="32"/>
        <v/>
      </c>
      <c r="AB82" s="249">
        <f t="shared" si="33"/>
        <v>10</v>
      </c>
      <c r="AC82" s="249" t="str">
        <f t="shared" si="34"/>
        <v/>
      </c>
      <c r="AD82" s="249" t="str">
        <f t="shared" si="35"/>
        <v/>
      </c>
      <c r="AE82" s="249" t="str">
        <f t="shared" si="36"/>
        <v/>
      </c>
      <c r="AF82" s="191"/>
      <c r="AG82" s="191"/>
    </row>
    <row r="83" spans="12:33" ht="18">
      <c r="L83" s="191">
        <v>80</v>
      </c>
      <c r="M83" s="315" t="str">
        <f t="shared" si="27"/>
        <v/>
      </c>
      <c r="N83" s="315" t="str">
        <f t="shared" si="28"/>
        <v>TE</v>
      </c>
      <c r="O83" s="315" t="str">
        <f t="shared" si="29"/>
        <v/>
      </c>
      <c r="P83" s="315" t="str">
        <f t="shared" si="30"/>
        <v/>
      </c>
      <c r="Q83" s="315" t="str">
        <f t="shared" si="31"/>
        <v/>
      </c>
      <c r="U83" s="224">
        <v>10</v>
      </c>
      <c r="AA83" s="249" t="str">
        <f t="shared" si="32"/>
        <v/>
      </c>
      <c r="AB83" s="249">
        <f t="shared" si="33"/>
        <v>10</v>
      </c>
      <c r="AC83" s="249" t="str">
        <f t="shared" si="34"/>
        <v/>
      </c>
      <c r="AD83" s="249" t="str">
        <f t="shared" si="35"/>
        <v/>
      </c>
      <c r="AE83" s="249" t="str">
        <f t="shared" si="36"/>
        <v/>
      </c>
      <c r="AF83" s="191"/>
      <c r="AG83" s="191"/>
    </row>
    <row r="84" spans="12:33" ht="18">
      <c r="L84" s="191">
        <v>81</v>
      </c>
      <c r="M84" s="315" t="str">
        <f t="shared" si="27"/>
        <v/>
      </c>
      <c r="N84" s="315" t="str">
        <f t="shared" si="28"/>
        <v>A</v>
      </c>
      <c r="O84" s="315" t="str">
        <f t="shared" si="29"/>
        <v/>
      </c>
      <c r="P84" s="315" t="str">
        <f t="shared" si="30"/>
        <v/>
      </c>
      <c r="Q84" s="315" t="str">
        <f t="shared" si="31"/>
        <v/>
      </c>
      <c r="U84" s="224">
        <v>6</v>
      </c>
      <c r="AA84" s="249" t="str">
        <f t="shared" si="32"/>
        <v/>
      </c>
      <c r="AB84" s="249" t="str">
        <f t="shared" si="33"/>
        <v>Ａ</v>
      </c>
      <c r="AC84" s="249" t="str">
        <f t="shared" si="34"/>
        <v/>
      </c>
      <c r="AD84" s="249" t="str">
        <f t="shared" si="35"/>
        <v/>
      </c>
      <c r="AE84" s="249" t="str">
        <f t="shared" si="36"/>
        <v/>
      </c>
      <c r="AF84" s="191"/>
      <c r="AG84" s="191"/>
    </row>
    <row r="85" spans="12:33" ht="18">
      <c r="L85" s="191">
        <v>82</v>
      </c>
      <c r="M85" s="315" t="str">
        <f t="shared" si="27"/>
        <v/>
      </c>
      <c r="N85" s="315" t="str">
        <f t="shared" si="28"/>
        <v/>
      </c>
      <c r="O85" s="315" t="str">
        <f t="shared" si="29"/>
        <v/>
      </c>
      <c r="P85" s="315" t="str">
        <f t="shared" si="30"/>
        <v/>
      </c>
      <c r="Q85" s="315" t="str">
        <f t="shared" si="31"/>
        <v/>
      </c>
      <c r="AA85" s="249" t="str">
        <f t="shared" si="32"/>
        <v/>
      </c>
      <c r="AB85" s="249" t="str">
        <f t="shared" si="33"/>
        <v/>
      </c>
      <c r="AC85" s="249" t="str">
        <f t="shared" si="34"/>
        <v/>
      </c>
      <c r="AD85" s="249" t="str">
        <f t="shared" si="35"/>
        <v/>
      </c>
      <c r="AE85" s="249" t="str">
        <f t="shared" si="36"/>
        <v/>
      </c>
      <c r="AF85" s="191"/>
      <c r="AG85" s="191"/>
    </row>
    <row r="86" spans="12:33" ht="18">
      <c r="L86" s="191">
        <v>83</v>
      </c>
      <c r="M86" s="315" t="str">
        <f t="shared" si="27"/>
        <v/>
      </c>
      <c r="N86" s="315" t="str">
        <f t="shared" si="28"/>
        <v/>
      </c>
      <c r="O86" s="315" t="str">
        <f t="shared" si="29"/>
        <v/>
      </c>
      <c r="P86" s="315" t="str">
        <f t="shared" si="30"/>
        <v/>
      </c>
      <c r="Q86" s="315" t="str">
        <f t="shared" si="31"/>
        <v/>
      </c>
      <c r="AA86" s="249" t="str">
        <f t="shared" si="32"/>
        <v/>
      </c>
      <c r="AB86" s="249" t="str">
        <f t="shared" si="33"/>
        <v/>
      </c>
      <c r="AC86" s="249" t="str">
        <f t="shared" si="34"/>
        <v/>
      </c>
      <c r="AD86" s="249" t="str">
        <f t="shared" si="35"/>
        <v/>
      </c>
      <c r="AE86" s="249" t="str">
        <f t="shared" si="36"/>
        <v/>
      </c>
      <c r="AF86" s="191"/>
      <c r="AG86" s="191"/>
    </row>
    <row r="87" spans="12:33" ht="18">
      <c r="L87" s="191">
        <v>84</v>
      </c>
      <c r="M87" s="315" t="str">
        <f t="shared" si="27"/>
        <v/>
      </c>
      <c r="N87" s="315" t="str">
        <f t="shared" si="28"/>
        <v/>
      </c>
      <c r="O87" s="315" t="str">
        <f t="shared" si="29"/>
        <v/>
      </c>
      <c r="P87" s="315" t="str">
        <f t="shared" si="30"/>
        <v/>
      </c>
      <c r="Q87" s="315" t="str">
        <f t="shared" si="31"/>
        <v/>
      </c>
      <c r="AA87" s="249" t="str">
        <f t="shared" si="32"/>
        <v/>
      </c>
      <c r="AB87" s="249" t="str">
        <f t="shared" si="33"/>
        <v/>
      </c>
      <c r="AC87" s="249" t="str">
        <f t="shared" si="34"/>
        <v/>
      </c>
      <c r="AD87" s="249" t="str">
        <f t="shared" si="35"/>
        <v/>
      </c>
      <c r="AE87" s="249" t="str">
        <f t="shared" si="36"/>
        <v/>
      </c>
      <c r="AF87" s="191"/>
      <c r="AG87" s="191"/>
    </row>
    <row r="88" spans="12:33">
      <c r="AA88" s="249" t="str">
        <f t="shared" si="32"/>
        <v/>
      </c>
      <c r="AB88" s="249" t="str">
        <f t="shared" si="33"/>
        <v/>
      </c>
      <c r="AC88" s="249" t="str">
        <f t="shared" si="34"/>
        <v/>
      </c>
      <c r="AD88" s="249" t="str">
        <f t="shared" si="35"/>
        <v/>
      </c>
      <c r="AE88" s="249" t="str">
        <f t="shared" si="36"/>
        <v/>
      </c>
      <c r="AF88" s="191"/>
      <c r="AG88" s="191"/>
    </row>
    <row r="89" spans="12:33">
      <c r="AA89" s="249" t="str">
        <f t="shared" si="32"/>
        <v/>
      </c>
      <c r="AB89" s="249" t="str">
        <f t="shared" si="33"/>
        <v/>
      </c>
      <c r="AC89" s="249" t="str">
        <f t="shared" si="34"/>
        <v/>
      </c>
      <c r="AD89" s="249" t="str">
        <f t="shared" si="35"/>
        <v/>
      </c>
      <c r="AE89" s="249" t="str">
        <f t="shared" si="36"/>
        <v/>
      </c>
      <c r="AF89" s="191"/>
      <c r="AG89" s="191"/>
    </row>
    <row r="90" spans="12:33">
      <c r="AA90" s="249" t="str">
        <f t="shared" si="32"/>
        <v/>
      </c>
      <c r="AB90" s="249" t="str">
        <f t="shared" si="33"/>
        <v/>
      </c>
      <c r="AC90" s="249" t="str">
        <f t="shared" si="34"/>
        <v/>
      </c>
      <c r="AD90" s="249" t="str">
        <f t="shared" si="35"/>
        <v/>
      </c>
      <c r="AE90" s="249" t="str">
        <f t="shared" si="36"/>
        <v/>
      </c>
      <c r="AF90" s="191"/>
      <c r="AG90" s="191"/>
    </row>
    <row r="91" spans="12:33">
      <c r="AB91" s="191"/>
      <c r="AC91" s="191"/>
      <c r="AD91" s="191"/>
      <c r="AE91" s="191"/>
      <c r="AF91" s="191"/>
      <c r="AG91" s="191"/>
    </row>
    <row r="92" spans="12:33">
      <c r="AB92" s="191"/>
      <c r="AC92" s="191"/>
      <c r="AD92" s="191"/>
      <c r="AE92" s="191"/>
      <c r="AF92" s="191"/>
      <c r="AG92" s="191"/>
    </row>
    <row r="93" spans="12:33">
      <c r="AB93" s="191"/>
      <c r="AC93" s="191"/>
      <c r="AD93" s="191"/>
      <c r="AE93" s="191"/>
      <c r="AF93" s="191"/>
      <c r="AG93" s="191"/>
    </row>
    <row r="94" spans="12:33">
      <c r="AB94" s="191"/>
      <c r="AC94" s="191"/>
      <c r="AD94" s="191"/>
      <c r="AE94" s="191"/>
      <c r="AF94" s="191"/>
      <c r="AG94" s="191"/>
    </row>
    <row r="95" spans="12:33">
      <c r="AB95" s="191"/>
      <c r="AC95" s="191"/>
      <c r="AD95" s="191"/>
      <c r="AE95" s="191"/>
      <c r="AF95" s="191"/>
      <c r="AG95" s="191"/>
    </row>
    <row r="96" spans="12:33">
      <c r="AB96" s="191"/>
      <c r="AC96" s="191"/>
      <c r="AD96" s="191"/>
      <c r="AE96" s="191"/>
      <c r="AF96" s="191"/>
      <c r="AG96" s="191"/>
    </row>
    <row r="97" spans="28:33">
      <c r="AB97" s="191"/>
      <c r="AC97" s="191"/>
      <c r="AD97" s="191"/>
      <c r="AE97" s="191"/>
      <c r="AF97" s="191"/>
      <c r="AG97" s="191"/>
    </row>
    <row r="98" spans="28:33">
      <c r="AB98" s="191"/>
      <c r="AC98" s="191"/>
      <c r="AD98" s="191"/>
      <c r="AE98" s="191"/>
      <c r="AF98" s="191"/>
      <c r="AG98" s="191"/>
    </row>
    <row r="99" spans="28:33">
      <c r="AB99" s="191"/>
      <c r="AC99" s="191"/>
      <c r="AD99" s="191"/>
      <c r="AE99" s="191"/>
      <c r="AF99" s="191"/>
      <c r="AG99" s="191"/>
    </row>
    <row r="100" spans="28:33">
      <c r="AB100" s="191"/>
      <c r="AC100" s="191"/>
      <c r="AD100" s="191"/>
      <c r="AE100" s="191"/>
      <c r="AF100" s="191"/>
      <c r="AG100" s="1"/>
    </row>
    <row r="101" spans="28:33">
      <c r="AB101" s="191"/>
      <c r="AC101" s="191"/>
      <c r="AD101" s="191"/>
      <c r="AE101" s="191"/>
      <c r="AF101" s="191"/>
      <c r="AG101" s="1"/>
    </row>
    <row r="102" spans="28:33">
      <c r="AB102" s="191"/>
      <c r="AC102" s="191"/>
      <c r="AD102" s="191"/>
      <c r="AE102" s="191"/>
      <c r="AF102" s="191"/>
      <c r="AG102" s="191"/>
    </row>
    <row r="103" spans="28:33">
      <c r="AB103" s="191"/>
      <c r="AC103" s="191"/>
      <c r="AD103" s="191"/>
      <c r="AE103" s="191"/>
      <c r="AF103" s="191"/>
      <c r="AG103" s="191"/>
    </row>
    <row r="104" spans="28:33">
      <c r="AB104" s="191"/>
      <c r="AC104" s="191"/>
      <c r="AD104" s="191"/>
      <c r="AE104" s="191"/>
      <c r="AF104" s="191"/>
      <c r="AG104" s="191"/>
    </row>
    <row r="105" spans="28:33">
      <c r="AB105" s="191"/>
      <c r="AC105" s="191"/>
      <c r="AD105" s="191"/>
      <c r="AE105" s="191"/>
      <c r="AF105" s="191"/>
      <c r="AG105" s="191"/>
    </row>
    <row r="106" spans="28:33">
      <c r="AB106" s="191"/>
      <c r="AC106" s="191"/>
      <c r="AD106" s="191"/>
      <c r="AE106" s="191"/>
      <c r="AF106" s="191"/>
      <c r="AG106" s="191"/>
    </row>
    <row r="107" spans="28:33">
      <c r="AB107" s="191"/>
      <c r="AC107" s="191"/>
      <c r="AD107" s="191"/>
      <c r="AE107" s="191"/>
      <c r="AF107" s="191"/>
      <c r="AG107" s="191"/>
    </row>
    <row r="108" spans="28:33">
      <c r="AB108" s="191"/>
      <c r="AC108" s="191"/>
      <c r="AD108" s="191"/>
      <c r="AE108" s="191"/>
      <c r="AF108" s="191"/>
      <c r="AG108" s="191"/>
    </row>
    <row r="109" spans="28:33">
      <c r="AB109" s="191"/>
      <c r="AC109" s="191"/>
      <c r="AD109" s="191"/>
      <c r="AE109" s="191"/>
      <c r="AF109" s="191"/>
      <c r="AG109" s="191"/>
    </row>
    <row r="110" spans="28:33">
      <c r="AB110" s="191"/>
      <c r="AC110" s="191"/>
      <c r="AD110" s="191"/>
      <c r="AE110" s="191"/>
      <c r="AF110" s="191"/>
      <c r="AG110" s="191"/>
    </row>
    <row r="111" spans="28:33">
      <c r="AB111" s="191"/>
      <c r="AD111" s="191"/>
      <c r="AE111" s="191"/>
      <c r="AF111" s="191"/>
      <c r="AG111" s="191"/>
    </row>
    <row r="112" spans="28:33">
      <c r="AB112" s="191"/>
      <c r="AD112" s="191"/>
      <c r="AE112" s="191"/>
      <c r="AF112" s="191"/>
      <c r="AG112" s="191"/>
    </row>
    <row r="113" spans="28:33">
      <c r="AB113" s="191"/>
      <c r="AD113" s="191"/>
      <c r="AE113" s="191"/>
      <c r="AF113" s="191"/>
      <c r="AG113" s="191"/>
    </row>
  </sheetData>
  <dataConsolidate/>
  <phoneticPr fontId="1" type="noConversion"/>
  <conditionalFormatting sqref="R3:R45">
    <cfRule type="cellIs" dxfId="2697" priority="80" operator="equal">
      <formula>"WW"</formula>
    </cfRule>
    <cfRule type="cellIs" dxfId="2696" priority="81" operator="equal">
      <formula>"S1"</formula>
    </cfRule>
    <cfRule type="cellIs" dxfId="2695" priority="82" operator="equal">
      <formula>"M5"</formula>
    </cfRule>
    <cfRule type="cellIs" dxfId="2694" priority="83" operator="equal">
      <formula>"M4"</formula>
    </cfRule>
    <cfRule type="cellIs" dxfId="2693" priority="84" operator="equal">
      <formula>"M3"</formula>
    </cfRule>
    <cfRule type="cellIs" dxfId="2692" priority="85" operator="equal">
      <formula>"M2"</formula>
    </cfRule>
    <cfRule type="cellIs" dxfId="2691" priority="86" operator="equal">
      <formula>"M1"</formula>
    </cfRule>
  </conditionalFormatting>
  <conditionalFormatting sqref="M3:Q87 C21:C31">
    <cfRule type="cellIs" dxfId="2690" priority="72" operator="equal">
      <formula>"S2"</formula>
    </cfRule>
    <cfRule type="cellIs" dxfId="2689" priority="73" operator="equal">
      <formula>"WW"</formula>
    </cfRule>
    <cfRule type="cellIs" dxfId="2688" priority="74" operator="equal">
      <formula>"S1"</formula>
    </cfRule>
    <cfRule type="cellIs" dxfId="2687" priority="75" operator="equal">
      <formula>"M5"</formula>
    </cfRule>
    <cfRule type="cellIs" dxfId="2686" priority="76" operator="equal">
      <formula>"M4"</formula>
    </cfRule>
    <cfRule type="cellIs" dxfId="2685" priority="77" operator="equal">
      <formula>"M3"</formula>
    </cfRule>
    <cfRule type="cellIs" dxfId="2684" priority="78" operator="equal">
      <formula>"M2"</formula>
    </cfRule>
    <cfRule type="cellIs" dxfId="2683" priority="79" operator="equal">
      <formula>"M1"</formula>
    </cfRule>
  </conditionalFormatting>
  <conditionalFormatting sqref="M3:Q94">
    <cfRule type="containsText" dxfId="2682" priority="2" operator="containsText" text="BN">
      <formula>NOT(ISERROR(SEARCH("BN",M3)))</formula>
    </cfRule>
    <cfRule type="containsText" dxfId="2681" priority="3" operator="containsText" text="BN">
      <formula>NOT(ISERROR(SEARCH("BN",M3)))</formula>
    </cfRule>
    <cfRule type="cellIs" dxfId="2680" priority="65" operator="equal">
      <formula>"M5"</formula>
    </cfRule>
    <cfRule type="cellIs" dxfId="2679" priority="66" operator="equal">
      <formula>"M4"</formula>
    </cfRule>
    <cfRule type="cellIs" dxfId="2678" priority="67" operator="equal">
      <formula>"M3"</formula>
    </cfRule>
    <cfRule type="cellIs" dxfId="2677" priority="68" operator="equal">
      <formula>"M2"</formula>
    </cfRule>
    <cfRule type="cellIs" dxfId="2676" priority="69" operator="equal">
      <formula>"M1"</formula>
    </cfRule>
    <cfRule type="cellIs" dxfId="2675" priority="70" operator="equal">
      <formula>"WW"</formula>
    </cfRule>
    <cfRule type="cellIs" dxfId="2674" priority="71" operator="equal">
      <formula>"S1"</formula>
    </cfRule>
  </conditionalFormatting>
  <conditionalFormatting sqref="B14">
    <cfRule type="cellIs" dxfId="2673" priority="57" operator="equal">
      <formula>"S2"</formula>
    </cfRule>
    <cfRule type="cellIs" dxfId="2672" priority="58" operator="equal">
      <formula>"WW"</formula>
    </cfRule>
    <cfRule type="cellIs" dxfId="2671" priority="59" operator="equal">
      <formula>"S1"</formula>
    </cfRule>
    <cfRule type="cellIs" dxfId="2670" priority="60" operator="equal">
      <formula>"M5"</formula>
    </cfRule>
    <cfRule type="cellIs" dxfId="2669" priority="61" operator="equal">
      <formula>"M4"</formula>
    </cfRule>
    <cfRule type="cellIs" dxfId="2668" priority="62" operator="equal">
      <formula>"M3"</formula>
    </cfRule>
    <cfRule type="cellIs" dxfId="2667" priority="63" operator="equal">
      <formula>"M2"</formula>
    </cfRule>
    <cfRule type="cellIs" dxfId="2666" priority="64" operator="equal">
      <formula>"M1"</formula>
    </cfRule>
  </conditionalFormatting>
  <conditionalFormatting sqref="B14 C21:C31">
    <cfRule type="cellIs" dxfId="2665" priority="50" operator="equal">
      <formula>"M5"</formula>
    </cfRule>
    <cfRule type="cellIs" dxfId="2664" priority="51" operator="equal">
      <formula>"M4"</formula>
    </cfRule>
    <cfRule type="cellIs" dxfId="2663" priority="52" operator="equal">
      <formula>"M3"</formula>
    </cfRule>
    <cfRule type="cellIs" dxfId="2662" priority="53" operator="equal">
      <formula>"M2"</formula>
    </cfRule>
    <cfRule type="cellIs" dxfId="2661" priority="54" operator="equal">
      <formula>"M1"</formula>
    </cfRule>
    <cfRule type="cellIs" dxfId="2660" priority="55" operator="equal">
      <formula>"WW"</formula>
    </cfRule>
    <cfRule type="cellIs" dxfId="2659" priority="56" operator="equal">
      <formula>"S1"</formula>
    </cfRule>
  </conditionalFormatting>
  <conditionalFormatting sqref="B15">
    <cfRule type="cellIs" dxfId="2658" priority="42" operator="equal">
      <formula>"S2"</formula>
    </cfRule>
    <cfRule type="cellIs" dxfId="2657" priority="43" operator="equal">
      <formula>"WW"</formula>
    </cfRule>
    <cfRule type="cellIs" dxfId="2656" priority="44" operator="equal">
      <formula>"S1"</formula>
    </cfRule>
    <cfRule type="cellIs" dxfId="2655" priority="45" operator="equal">
      <formula>"M5"</formula>
    </cfRule>
    <cfRule type="cellIs" dxfId="2654" priority="46" operator="equal">
      <formula>"M4"</formula>
    </cfRule>
    <cfRule type="cellIs" dxfId="2653" priority="47" operator="equal">
      <formula>"M3"</formula>
    </cfRule>
    <cfRule type="cellIs" dxfId="2652" priority="48" operator="equal">
      <formula>"M2"</formula>
    </cfRule>
    <cfRule type="cellIs" dxfId="2651" priority="49" operator="equal">
      <formula>"M1"</formula>
    </cfRule>
  </conditionalFormatting>
  <conditionalFormatting sqref="B15">
    <cfRule type="cellIs" dxfId="2650" priority="35" operator="equal">
      <formula>"M5"</formula>
    </cfRule>
    <cfRule type="cellIs" dxfId="2649" priority="36" operator="equal">
      <formula>"M4"</formula>
    </cfRule>
    <cfRule type="cellIs" dxfId="2648" priority="37" operator="equal">
      <formula>"M3"</formula>
    </cfRule>
    <cfRule type="cellIs" dxfId="2647" priority="38" operator="equal">
      <formula>"M2"</formula>
    </cfRule>
    <cfRule type="cellIs" dxfId="2646" priority="39" operator="equal">
      <formula>"M1"</formula>
    </cfRule>
    <cfRule type="cellIs" dxfId="2645" priority="40" operator="equal">
      <formula>"WW"</formula>
    </cfRule>
    <cfRule type="cellIs" dxfId="2644" priority="41" operator="equal">
      <formula>"S1"</formula>
    </cfRule>
  </conditionalFormatting>
  <conditionalFormatting sqref="AC91:AC110 AD102:AG113 AD91:AF101 AG60:AG99 AF55:AG59 AF60:AF90">
    <cfRule type="cellIs" dxfId="2643" priority="27" operator="equal">
      <formula>"S2"</formula>
    </cfRule>
    <cfRule type="cellIs" dxfId="2642" priority="28" operator="equal">
      <formula>"WW"</formula>
    </cfRule>
    <cfRule type="cellIs" dxfId="2641" priority="29" operator="equal">
      <formula>"S1"</formula>
    </cfRule>
    <cfRule type="cellIs" dxfId="2640" priority="30" operator="equal">
      <formula>"M5"</formula>
    </cfRule>
    <cfRule type="cellIs" dxfId="2639" priority="31" operator="equal">
      <formula>"M4"</formula>
    </cfRule>
    <cfRule type="cellIs" dxfId="2638" priority="32" operator="equal">
      <formula>"M3"</formula>
    </cfRule>
    <cfRule type="cellIs" dxfId="2637" priority="33" operator="equal">
      <formula>"M2"</formula>
    </cfRule>
    <cfRule type="cellIs" dxfId="2636" priority="34" operator="equal">
      <formula>"M1"</formula>
    </cfRule>
  </conditionalFormatting>
  <conditionalFormatting sqref="AC91:AC110 AD102:AG113 AD91:AF101 AG60:AG99 AF55:AG59 AF60:AF90">
    <cfRule type="cellIs" dxfId="2635" priority="20" operator="equal">
      <formula>"M5"</formula>
    </cfRule>
    <cfRule type="cellIs" dxfId="2634" priority="21" operator="equal">
      <formula>"M4"</formula>
    </cfRule>
    <cfRule type="cellIs" dxfId="2633" priority="22" operator="equal">
      <formula>"M3"</formula>
    </cfRule>
    <cfRule type="cellIs" dxfId="2632" priority="23" operator="equal">
      <formula>"M2"</formula>
    </cfRule>
    <cfRule type="cellIs" dxfId="2631" priority="24" operator="equal">
      <formula>"M1"</formula>
    </cfRule>
    <cfRule type="cellIs" dxfId="2630" priority="25" operator="equal">
      <formula>"WW"</formula>
    </cfRule>
    <cfRule type="cellIs" dxfId="2629" priority="26" operator="equal">
      <formula>"S1"</formula>
    </cfRule>
  </conditionalFormatting>
  <conditionalFormatting sqref="M3:Q87">
    <cfRule type="containsText" dxfId="2628" priority="1" operator="containsText" text="BN">
      <formula>NOT(ISERROR(SEARCH("BN",M3)))</formula>
    </cfRule>
    <cfRule type="beginsWith" dxfId="2627" priority="19" operator="beginsWith" text="M6">
      <formula>LEFT(M3,LEN("M6"))="M6"</formula>
    </cfRule>
  </conditionalFormatting>
  <conditionalFormatting sqref="B32">
    <cfRule type="cellIs" dxfId="2626" priority="11" operator="equal">
      <formula>"S2"</formula>
    </cfRule>
    <cfRule type="cellIs" dxfId="2625" priority="12" operator="equal">
      <formula>"WW"</formula>
    </cfRule>
    <cfRule type="cellIs" dxfId="2624" priority="13" operator="equal">
      <formula>"S1"</formula>
    </cfRule>
    <cfRule type="cellIs" dxfId="2623" priority="14" operator="equal">
      <formula>"M5"</formula>
    </cfRule>
    <cfRule type="cellIs" dxfId="2622" priority="15" operator="equal">
      <formula>"M4"</formula>
    </cfRule>
    <cfRule type="cellIs" dxfId="2621" priority="16" operator="equal">
      <formula>"M3"</formula>
    </cfRule>
    <cfRule type="cellIs" dxfId="2620" priority="17" operator="equal">
      <formula>"M2"</formula>
    </cfRule>
    <cfRule type="cellIs" dxfId="2619" priority="18" operator="equal">
      <formula>"M1"</formula>
    </cfRule>
  </conditionalFormatting>
  <conditionalFormatting sqref="B32">
    <cfRule type="cellIs" dxfId="2618" priority="4" operator="equal">
      <formula>"M5"</formula>
    </cfRule>
    <cfRule type="cellIs" dxfId="2617" priority="5" operator="equal">
      <formula>"M4"</formula>
    </cfRule>
    <cfRule type="cellIs" dxfId="2616" priority="6" operator="equal">
      <formula>"M3"</formula>
    </cfRule>
    <cfRule type="cellIs" dxfId="2615" priority="7" operator="equal">
      <formula>"M2"</formula>
    </cfRule>
    <cfRule type="cellIs" dxfId="2614" priority="8" operator="equal">
      <formula>"M1"</formula>
    </cfRule>
    <cfRule type="cellIs" dxfId="2613" priority="9" operator="equal">
      <formula>"WW"</formula>
    </cfRule>
    <cfRule type="cellIs" dxfId="2612" priority="10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4F0A-128A-4143-9B00-250E446EBF29}">
  <dimension ref="A1:AV110"/>
  <sheetViews>
    <sheetView zoomScale="141" zoomScaleNormal="141" workbookViewId="0">
      <pane xSplit="3" topLeftCell="V1" activePane="topRight" state="frozen"/>
      <selection pane="topRight" activeCell="O35" sqref="O35"/>
    </sheetView>
  </sheetViews>
  <sheetFormatPr baseColWidth="10" defaultRowHeight="15"/>
  <cols>
    <col min="1" max="1" width="7.5" style="268" bestFit="1" customWidth="1"/>
    <col min="2" max="2" width="6.1640625" style="1" customWidth="1"/>
    <col min="3" max="4" width="6.33203125" style="1" customWidth="1"/>
    <col min="5" max="5" width="10.83203125" style="224"/>
    <col min="6" max="6" width="20.33203125" style="224" bestFit="1" customWidth="1"/>
    <col min="7" max="16384" width="10.83203125" style="224"/>
  </cols>
  <sheetData>
    <row r="1" spans="1:48" ht="16" thickBot="1"/>
    <row r="2" spans="1:48" ht="16" thickBot="1">
      <c r="J2" s="341" t="s">
        <v>146</v>
      </c>
      <c r="K2" s="342" t="s">
        <v>149</v>
      </c>
      <c r="M2" s="341" t="s">
        <v>253</v>
      </c>
      <c r="N2" s="342" t="s">
        <v>150</v>
      </c>
      <c r="P2" s="341" t="s">
        <v>253</v>
      </c>
      <c r="Q2" s="342" t="s">
        <v>151</v>
      </c>
      <c r="S2" s="341" t="s">
        <v>253</v>
      </c>
      <c r="T2" s="342" t="s">
        <v>152</v>
      </c>
      <c r="V2" s="341" t="s">
        <v>253</v>
      </c>
      <c r="W2" s="342" t="s">
        <v>118</v>
      </c>
      <c r="Y2" s="341" t="s">
        <v>253</v>
      </c>
      <c r="Z2" s="342" t="s">
        <v>125</v>
      </c>
      <c r="AB2" s="341" t="s">
        <v>253</v>
      </c>
      <c r="AC2" s="342" t="s">
        <v>318</v>
      </c>
      <c r="AF2" s="3" t="s">
        <v>253</v>
      </c>
      <c r="AG2" s="1" t="s">
        <v>185</v>
      </c>
      <c r="AI2" s="3" t="s">
        <v>253</v>
      </c>
      <c r="AJ2" s="1" t="s">
        <v>292</v>
      </c>
      <c r="AL2" s="3" t="s">
        <v>253</v>
      </c>
      <c r="AM2" s="1" t="s">
        <v>293</v>
      </c>
      <c r="AO2" s="3" t="s">
        <v>253</v>
      </c>
      <c r="AP2" s="1" t="s">
        <v>294</v>
      </c>
      <c r="AR2" s="3" t="s">
        <v>253</v>
      </c>
      <c r="AS2" s="1" t="s">
        <v>184</v>
      </c>
      <c r="AU2" s="3" t="s">
        <v>253</v>
      </c>
      <c r="AV2" s="1" t="s">
        <v>183</v>
      </c>
    </row>
    <row r="3" spans="1:48">
      <c r="A3" s="334" t="str">
        <f>'243way_Regular Symbol'!L1</f>
        <v>Symbol</v>
      </c>
      <c r="B3" s="147">
        <f>OverView!C27</f>
        <v>3</v>
      </c>
      <c r="C3" s="147">
        <f>OverView!D27</f>
        <v>3</v>
      </c>
      <c r="D3" s="362"/>
      <c r="F3" s="349" t="s">
        <v>315</v>
      </c>
      <c r="G3" s="350">
        <v>1</v>
      </c>
      <c r="H3" s="350">
        <v>2</v>
      </c>
      <c r="J3" s="344">
        <f>B3</f>
        <v>3</v>
      </c>
      <c r="K3" s="344">
        <f>C3</f>
        <v>3</v>
      </c>
      <c r="M3" s="344">
        <f>J3</f>
        <v>3</v>
      </c>
      <c r="N3" s="344">
        <f>K3</f>
        <v>3</v>
      </c>
      <c r="P3" s="344">
        <f>M3</f>
        <v>3</v>
      </c>
      <c r="Q3" s="344">
        <f>N3</f>
        <v>3</v>
      </c>
      <c r="S3" s="344">
        <f>P3</f>
        <v>3</v>
      </c>
      <c r="T3" s="344">
        <f>Q3</f>
        <v>3</v>
      </c>
      <c r="V3" s="344">
        <f>S3</f>
        <v>3</v>
      </c>
      <c r="W3" s="344">
        <f>T3</f>
        <v>3</v>
      </c>
      <c r="Y3" s="344">
        <f>V3</f>
        <v>3</v>
      </c>
      <c r="Z3" s="344">
        <f>W3</f>
        <v>3</v>
      </c>
      <c r="AA3" s="344"/>
      <c r="AB3" s="344">
        <f>Y3</f>
        <v>3</v>
      </c>
      <c r="AC3" s="344">
        <f>Z3</f>
        <v>3</v>
      </c>
      <c r="AF3" s="344">
        <f>AB3</f>
        <v>3</v>
      </c>
      <c r="AG3" s="344">
        <f>AC3</f>
        <v>3</v>
      </c>
      <c r="AI3" s="344">
        <f>AF3</f>
        <v>3</v>
      </c>
      <c r="AJ3" s="344">
        <f>AG3</f>
        <v>3</v>
      </c>
      <c r="AL3" s="344">
        <f>AI3</f>
        <v>3</v>
      </c>
      <c r="AM3" s="344">
        <f>AJ3</f>
        <v>3</v>
      </c>
      <c r="AO3" s="344">
        <f>AL3</f>
        <v>3</v>
      </c>
      <c r="AP3" s="344">
        <f>AM3</f>
        <v>3</v>
      </c>
      <c r="AR3" s="344">
        <f>AO3</f>
        <v>3</v>
      </c>
      <c r="AS3" s="344">
        <f>AP3</f>
        <v>3</v>
      </c>
      <c r="AU3" s="344">
        <f>AR3</f>
        <v>3</v>
      </c>
      <c r="AV3" s="344">
        <f>AS3</f>
        <v>3</v>
      </c>
    </row>
    <row r="4" spans="1:48">
      <c r="A4" s="335" t="s">
        <v>315</v>
      </c>
      <c r="B4" s="333">
        <v>1</v>
      </c>
      <c r="C4" s="333">
        <v>2</v>
      </c>
      <c r="D4" s="371"/>
      <c r="F4" s="352" t="s">
        <v>149</v>
      </c>
      <c r="G4" s="3">
        <f>SUM(J5:J101)</f>
        <v>6</v>
      </c>
      <c r="H4" s="3">
        <f>SUM(K5:K101)</f>
        <v>6</v>
      </c>
      <c r="J4" s="345" t="s">
        <v>0</v>
      </c>
      <c r="K4" s="113" t="s">
        <v>21</v>
      </c>
      <c r="M4" s="345" t="s">
        <v>0</v>
      </c>
      <c r="N4" s="113" t="s">
        <v>21</v>
      </c>
      <c r="P4" s="345" t="s">
        <v>0</v>
      </c>
      <c r="Q4" s="113" t="s">
        <v>21</v>
      </c>
      <c r="S4" s="345" t="s">
        <v>0</v>
      </c>
      <c r="T4" s="113" t="s">
        <v>21</v>
      </c>
      <c r="V4" s="345" t="s">
        <v>0</v>
      </c>
      <c r="W4" s="113" t="s">
        <v>21</v>
      </c>
      <c r="Y4" s="345" t="s">
        <v>0</v>
      </c>
      <c r="Z4" s="113" t="s">
        <v>21</v>
      </c>
      <c r="AB4" s="345" t="s">
        <v>0</v>
      </c>
      <c r="AC4" s="113" t="s">
        <v>21</v>
      </c>
      <c r="AF4" s="113" t="s">
        <v>0</v>
      </c>
      <c r="AG4" s="113" t="s">
        <v>21</v>
      </c>
      <c r="AI4" s="113" t="s">
        <v>0</v>
      </c>
      <c r="AJ4" s="113" t="s">
        <v>21</v>
      </c>
      <c r="AL4" s="113" t="s">
        <v>0</v>
      </c>
      <c r="AM4" s="113" t="s">
        <v>21</v>
      </c>
      <c r="AO4" s="113" t="s">
        <v>0</v>
      </c>
      <c r="AP4" s="113" t="s">
        <v>21</v>
      </c>
      <c r="AR4" s="113" t="s">
        <v>0</v>
      </c>
      <c r="AS4" s="113" t="s">
        <v>21</v>
      </c>
      <c r="AU4" s="113" t="s">
        <v>0</v>
      </c>
      <c r="AV4" s="113" t="s">
        <v>21</v>
      </c>
    </row>
    <row r="5" spans="1:48">
      <c r="A5" s="337">
        <f>IF('243way_Regular Symbol'!L3="","",'243way_Regular Symbol'!L3)</f>
        <v>0</v>
      </c>
      <c r="B5" s="191" t="str">
        <f>IF('576way_Regular Symbol(2wild)'!M3="","",'576way_Regular Symbol(2wild)'!M3)</f>
        <v/>
      </c>
      <c r="C5" s="191" t="str">
        <f>IF('576way_Regular Symbol(2wild)'!N3="","",'576way_Regular Symbol(2wild)'!N3)</f>
        <v/>
      </c>
      <c r="D5" s="362"/>
      <c r="F5" s="352" t="s">
        <v>150</v>
      </c>
      <c r="G5" s="3">
        <f>SUM(M5:M101)</f>
        <v>6</v>
      </c>
      <c r="H5" s="3">
        <f>SUM(N5:N101)</f>
        <v>7</v>
      </c>
      <c r="I5" s="363">
        <f>IF($A5="","",$A5)</f>
        <v>0</v>
      </c>
      <c r="J5" s="344" t="str">
        <f>IF($A5&gt;='576way_Regular Symbol(2wild)'!D$16,"",IF(OR(B5=$V$2,B6=$V$2,B7=$V$2),SUM(COUNTIF(B5:B7,$V$2),COUNTIF(B5:B7,$K$2)),""))</f>
        <v/>
      </c>
      <c r="K5" s="344" t="str">
        <f>IF($A5&gt;='576way_Regular Symbol(2wild)'!E$16,"",IF(OR(C5=$V$2,C6=$V$2,C7=$V$2),SUM(COUNTIF(C5:C7,$V$2),COUNTIF(C5:C7,$K$2)),""))</f>
        <v/>
      </c>
      <c r="M5" s="344" t="str">
        <f>IF($A5&gt;='576way_Regular Symbol(2wild)'!D$16,"",IF(OR(B5=$V$2,B6=$V$2,B7=$V$2),SUM(COUNTIF(B5:B7,$V$2),COUNTIF(B5:B7,$N$2)),""))</f>
        <v/>
      </c>
      <c r="N5" s="344" t="str">
        <f>IF($A5&gt;='576way_Regular Symbol(2wild)'!E$16,"",IF(OR(C5=$V$2,C6=$V$2,C7=$V$2),SUM(COUNTIF(C5:C7,$V$2),COUNTIF(C5:C7,$N$2)),""))</f>
        <v/>
      </c>
      <c r="P5" s="344" t="str">
        <f>IF($A5&gt;='576way_Regular Symbol(2wild)'!D$16,"",IF(OR(B5=$V$2,B6=$V$2,B7=$V$2),SUM(COUNTIF(B5:B7,$V$2),COUNTIF(B5:B7,$Q$2)),""))</f>
        <v/>
      </c>
      <c r="Q5" s="344" t="str">
        <f>IF($A5&gt;='576way_Regular Symbol(2wild)'!E$16,"",IF(OR(C5=$V$2,C6=$V$2,C7=$V$2),SUM(COUNTIF(C5:C7,$V$2),COUNTIF(C5:C7,$Q$2)),""))</f>
        <v/>
      </c>
      <c r="S5" s="344" t="str">
        <f>IF($A5&gt;='576way_Regular Symbol(2wild)'!D$16,"",IF(OR(B5=$V$2,B6=$V$2,B7=$V$2),SUM(COUNTIF(B5:B7,$V$2),COUNTIF(B5:B7,$T$2)),""))</f>
        <v/>
      </c>
      <c r="T5" s="344" t="str">
        <f>IF($A5&gt;='576way_Regular Symbol(2wild)'!E$16,"",IF(OR(C5=$V$2,C6=$V$2,C7=$V$2),SUM(COUNTIF(C5:C7,$V$2),COUNTIF(C5:C7,$T$2)),""))</f>
        <v/>
      </c>
      <c r="V5" s="344" t="str">
        <f>IF($A5&gt;='576way_Regular Symbol(2wild)'!D$16,"",IF(OR(B5=$V$2,B6=$V$2,B7=$V$2),SUM(COUNTIF(B5:B7,$V$2),COUNTIF(B5:B7,$W$2)),""))</f>
        <v/>
      </c>
      <c r="W5" s="344" t="str">
        <f>IF($A5&gt;='576way_Regular Symbol(2wild)'!E$16,"",IF(OR(C5=$V$2,C6=$V$2,C7=$V$2),SUM(COUNTIF(C5:C7,$V$2),COUNTIF(C5:C7,$W$2)),""))</f>
        <v/>
      </c>
      <c r="Y5" s="344" t="str">
        <f>IF($A5&gt;='576way_Regular Symbol(2wild)'!D$16,"",IF(OR(B5=$V$2,B6=$V$2,B7=$V$2),SUM(COUNTIF(B5:B7,$V$2),COUNTIF(B5:B7,$Z$2)),""))</f>
        <v/>
      </c>
      <c r="Z5" s="344" t="str">
        <f>IF($A5&gt;='576way_Regular Symbol(2wild)'!E$16,"",IF(OR(C5=$V$2,C6=$V$2,C7=$V$2),SUM(COUNTIF(C5:C7,$V$2),COUNTIF(C5:C7,$Z$2)),""))</f>
        <v/>
      </c>
      <c r="AB5" s="344" t="str">
        <f>IF($A5&gt;='576way_Regular Symbol(2wild)'!D$16,"",IF(OR(B5=$V$2,B6=$V$2,B7=$V$2),SUM(COUNTIF(B5:B7,$V$2),COUNTIF(B5:B7,$AC$2)),""))</f>
        <v/>
      </c>
      <c r="AC5" s="344" t="str">
        <f>IF($A5&gt;='576way_Regular Symbol(2wild)'!E$16,"",IF(OR(C5=$V$2,C6=$V$2,C7=$V$2),SUM(COUNTIF(C5:C7,$V$2),COUNTIF(C5:C7,$AC$2)),""))</f>
        <v/>
      </c>
      <c r="AF5" s="3" t="str">
        <f>IF($A5&gt;='576way_Regular Symbol(2wild)'!D$16,"",IF(OR(B5=$V$2,B6=$V$2,B7=$V$2),SUM(COUNTIF(B5:B7,$V$2),COUNTIF(B5:B7,$AG$2)),""))</f>
        <v/>
      </c>
      <c r="AG5" s="3" t="str">
        <f>IF($A5&gt;='576way_Regular Symbol(2wild)'!E$16,"",IF(OR(C5=$V$2,C6=$V$2,C7=$V$2),SUM(COUNTIF(C5:C7,$V$2),COUNTIF(C5:C7,$AG$2)),""))</f>
        <v/>
      </c>
      <c r="AI5" s="3" t="str">
        <f>IF($A5&gt;='576way_Regular Symbol(2wild)'!D$16,"",IF(OR(B5=$V$2,B6=$V$2,B7=$V$2),SUM(COUNTIF(B5:B7,$V$2),COUNTIF(B5:B7,$AJ$2)),""))</f>
        <v/>
      </c>
      <c r="AJ5" s="3" t="str">
        <f>IF($A5&gt;='576way_Regular Symbol(2wild)'!E$16,"",IF(OR(C5=$V$2,C6=$V$2,C7=$V$2),SUM(COUNTIF(C5:C7,$V$2),COUNTIF(C5:C7,$AJ$2)),""))</f>
        <v/>
      </c>
      <c r="AL5" s="3" t="str">
        <f>IF($A5&gt;='576way_Regular Symbol(2wild)'!D$16,"",IF(OR(B5=$V$2,B6=$V$2,B7=$V$2),SUM(COUNTIF(B5:B7,$V$2),COUNTIF(B5:B7,$AM$2)),""))</f>
        <v/>
      </c>
      <c r="AM5" s="3" t="str">
        <f>IF($A5&gt;='576way_Regular Symbol(2wild)'!E$16,"",IF(OR(C5=$V$2,C6=$V$2,C7=$V$2),SUM(COUNTIF(C5:C7,$V$2),COUNTIF(C5:C7,$AM$2)),""))</f>
        <v/>
      </c>
      <c r="AO5" s="3" t="str">
        <f>IF($A5&gt;='576way_Regular Symbol(2wild)'!D$16,"",IF(OR(B5=$V$2,B6=$V$2,B7=$V$2),SUM(COUNTIF(B5:B7,$V$2),COUNTIF(B5:B7,$AP$2)),""))</f>
        <v/>
      </c>
      <c r="AP5" s="3" t="str">
        <f>IF($A5&gt;='576way_Regular Symbol(2wild)'!E$16,"",IF(OR(C5=$V$2,C6=$V$2,C7=$V$2),SUM(COUNTIF(C5:C7,$V$2),COUNTIF(C5:C7,$AP$2)),""))</f>
        <v/>
      </c>
      <c r="AR5" s="3" t="str">
        <f>IF($A5&gt;='576way_Regular Symbol(2wild)'!D$16,"",IF(OR(B5=$V$2,B6=$V$2,B7=$V$2),SUM(COUNTIF(B5:B7,$V$2),COUNTIF(B5:B7,$AS$2)),""))</f>
        <v/>
      </c>
      <c r="AS5" s="3" t="str">
        <f>IF($A5&gt;='576way_Regular Symbol(2wild)'!E$16,"",IF(OR(C5=$V$2,C6=$V$2,C7=$V$2),SUM(COUNTIF(C5:C7,$V$2),COUNTIF(C5:C7,$AS$2)),""))</f>
        <v/>
      </c>
      <c r="AU5" s="3" t="str">
        <f>IF($A5&gt;='576way_Regular Symbol(2wild)'!D$16,"",IF(OR(B5=$V$2,B6=$V$2,B7=$V$2),SUM(COUNTIF(B5:B7,$V$2),COUNTIF(B5:B7,$AV$2)),""))</f>
        <v/>
      </c>
      <c r="AV5" s="3" t="str">
        <f>IF($A5&gt;='576way_Regular Symbol(2wild)'!E$16,"",IF(OR(C5=$V$2,C6=$V$2,C7=$V$2),SUM(COUNTIF(C5:C7,$V$2),COUNTIF(C5:C7,$AV$2)),""))</f>
        <v/>
      </c>
    </row>
    <row r="6" spans="1:48">
      <c r="A6" s="337">
        <f>IF('243way_Regular Symbol'!L4="","",'243way_Regular Symbol'!L4)</f>
        <v>1</v>
      </c>
      <c r="B6" s="191" t="str">
        <f>IF('576way_Regular Symbol(2wild)'!M4="","",'576way_Regular Symbol(2wild)'!M4)</f>
        <v>M5</v>
      </c>
      <c r="C6" s="191" t="str">
        <f>IF('576way_Regular Symbol(2wild)'!N4="","",'576way_Regular Symbol(2wild)'!N4)</f>
        <v/>
      </c>
      <c r="D6" s="362"/>
      <c r="F6" s="352" t="s">
        <v>83</v>
      </c>
      <c r="G6" s="3">
        <f>SUM(P5:P101)</f>
        <v>6</v>
      </c>
      <c r="H6" s="3">
        <f>SUM(Q5:Q101)</f>
        <v>6</v>
      </c>
      <c r="I6" s="363">
        <f t="shared" ref="I6:I69" si="0">IF($A6="","",$A6)</f>
        <v>1</v>
      </c>
      <c r="J6" s="344">
        <f>IF($A6&gt;='576way_Regular Symbol(2wild)'!D$16,"",IF(OR(B6=$V$2,B7=$V$2,B8=$V$2),SUM(COUNTIF(B6:B8,$V$2),COUNTIF(B6:B8,$K$2)),""))</f>
        <v>1</v>
      </c>
      <c r="K6" s="344" t="str">
        <f>IF($A6&gt;='576way_Regular Symbol(2wild)'!E$16,"",IF(OR(C6=$V$2,C7=$V$2,C8=$V$2),SUM(COUNTIF(C6:C8,$V$2),COUNTIF(C6:C8,$K$2)),""))</f>
        <v/>
      </c>
      <c r="M6" s="344">
        <f>IF($A6&gt;='576way_Regular Symbol(2wild)'!D$16,"",IF(OR(B6=$V$2,B7=$V$2,B8=$V$2),SUM(COUNTIF(B6:B8,$V$2),COUNTIF(B6:B8,$N$2)),""))</f>
        <v>1</v>
      </c>
      <c r="N6" s="344" t="str">
        <f>IF($A6&gt;='576way_Regular Symbol(2wild)'!E$16,"",IF(OR(C6=$V$2,C7=$V$2,C8=$V$2),SUM(COUNTIF(C6:C8,$V$2),COUNTIF(C6:C8,$N$2)),""))</f>
        <v/>
      </c>
      <c r="P6" s="344">
        <f>IF($A6&gt;='576way_Regular Symbol(2wild)'!D$16,"",IF(OR(B6=$V$2,B7=$V$2,B8=$V$2),SUM(COUNTIF(B6:B8,$V$2),COUNTIF(B6:B8,$Q$2)),""))</f>
        <v>1</v>
      </c>
      <c r="Q6" s="344" t="str">
        <f>IF($A6&gt;='576way_Regular Symbol(2wild)'!E$16,"",IF(OR(C6=$V$2,C7=$V$2,C8=$V$2),SUM(COUNTIF(C6:C8,$V$2),COUNTIF(C6:C8,$Q$2)),""))</f>
        <v/>
      </c>
      <c r="S6" s="344">
        <f>IF($A6&gt;='576way_Regular Symbol(2wild)'!D$16,"",IF(OR(B6=$V$2,B7=$V$2,B8=$V$2),SUM(COUNTIF(B6:B8,$V$2),COUNTIF(B6:B8,$T$2)),""))</f>
        <v>1</v>
      </c>
      <c r="T6" s="344" t="str">
        <f>IF($A6&gt;='576way_Regular Symbol(2wild)'!E$16,"",IF(OR(C6=$V$2,C7=$V$2,C8=$V$2),SUM(COUNTIF(C6:C8,$V$2),COUNTIF(C6:C8,$T$2)),""))</f>
        <v/>
      </c>
      <c r="V6" s="344">
        <f>IF($A6&gt;='576way_Regular Symbol(2wild)'!D$16,"",IF(OR(B6=$V$2,B7=$V$2,B8=$V$2),SUM(COUNTIF(B6:B8,$V$2),COUNTIF(B6:B8,$W$2)),""))</f>
        <v>3</v>
      </c>
      <c r="W6" s="344" t="str">
        <f>IF($A6&gt;='576way_Regular Symbol(2wild)'!E$16,"",IF(OR(C6=$V$2,C7=$V$2,C8=$V$2),SUM(COUNTIF(C6:C8,$V$2),COUNTIF(C6:C8,$W$2)),""))</f>
        <v/>
      </c>
      <c r="Y6" s="344">
        <f>IF($A6&gt;='576way_Regular Symbol(2wild)'!D$16,"",IF(OR(B6=$V$2,B7=$V$2,B8=$V$2),SUM(COUNTIF(B6:B8,$V$2),COUNTIF(B6:B8,$Z$2)),""))</f>
        <v>1</v>
      </c>
      <c r="Z6" s="344" t="str">
        <f>IF($A6&gt;='576way_Regular Symbol(2wild)'!E$16,"",IF(OR(C6=$V$2,C7=$V$2,C8=$V$2),SUM(COUNTIF(C6:C8,$V$2),COUNTIF(C6:C8,$Z$2)),""))</f>
        <v/>
      </c>
      <c r="AB6" s="344">
        <f>IF($A6&gt;='576way_Regular Symbol(2wild)'!D$16,"",IF(OR(B6=$V$2,B7=$V$2,B8=$V$2),SUM(COUNTIF(B6:B8,$V$2),COUNTIF(B6:B8,$AC$2)),""))</f>
        <v>1</v>
      </c>
      <c r="AC6" s="344" t="str">
        <f>IF($A6&gt;='576way_Regular Symbol(2wild)'!E$16,"",IF(OR(C6=$V$2,C7=$V$2,C8=$V$2),SUM(COUNTIF(C6:C8,$V$2),COUNTIF(C6:C8,$AC$2)),""))</f>
        <v/>
      </c>
      <c r="AF6" s="3">
        <f>IF($A6&gt;='576way_Regular Symbol(2wild)'!D$16,"",IF(OR(B6=$V$2,B7=$V$2,B8=$V$2),SUM(COUNTIF(B6:B8,$V$2),COUNTIF(B6:B8,$AG$2)),""))</f>
        <v>1</v>
      </c>
      <c r="AG6" s="3" t="str">
        <f>IF($A6&gt;='576way_Regular Symbol(2wild)'!E$16,"",IF(OR(C6=$V$2,C7=$V$2,C8=$V$2),SUM(COUNTIF(C6:C8,$V$2),COUNTIF(C6:C8,$AG$2)),""))</f>
        <v/>
      </c>
      <c r="AI6" s="3">
        <f>IF($A6&gt;='576way_Regular Symbol(2wild)'!D$16,"",IF(OR(B6=$V$2,B7=$V$2,B8=$V$2),SUM(COUNTIF(B6:B8,$V$2),COUNTIF(B6:B8,$AJ$2)),""))</f>
        <v>1</v>
      </c>
      <c r="AJ6" s="3" t="str">
        <f>IF($A6&gt;='576way_Regular Symbol(2wild)'!E$16,"",IF(OR(C6=$V$2,C7=$V$2,C8=$V$2),SUM(COUNTIF(C6:C8,$V$2),COUNTIF(C6:C8,$AJ$2)),""))</f>
        <v/>
      </c>
      <c r="AL6" s="3">
        <f>IF($A6&gt;='576way_Regular Symbol(2wild)'!D$16,"",IF(OR(B6=$V$2,B7=$V$2,B8=$V$2),SUM(COUNTIF(B6:B8,$V$2),COUNTIF(B6:B8,$AM$2)),""))</f>
        <v>1</v>
      </c>
      <c r="AM6" s="3" t="str">
        <f>IF($A6&gt;='576way_Regular Symbol(2wild)'!E$16,"",IF(OR(C6=$V$2,C7=$V$2,C8=$V$2),SUM(COUNTIF(C6:C8,$V$2),COUNTIF(C6:C8,$AM$2)),""))</f>
        <v/>
      </c>
      <c r="AO6" s="3">
        <f>IF($A6&gt;='576way_Regular Symbol(2wild)'!D$16,"",IF(OR(B6=$V$2,B7=$V$2,B8=$V$2),SUM(COUNTIF(B6:B8,$V$2),COUNTIF(B6:B8,$AP$2)),""))</f>
        <v>1</v>
      </c>
      <c r="AP6" s="3" t="str">
        <f>IF($A6&gt;='576way_Regular Symbol(2wild)'!E$16,"",IF(OR(C6=$V$2,C7=$V$2,C8=$V$2),SUM(COUNTIF(C6:C8,$V$2),COUNTIF(C6:C8,$AP$2)),""))</f>
        <v/>
      </c>
      <c r="AR6" s="3">
        <f>IF($A6&gt;='576way_Regular Symbol(2wild)'!D$16,"",IF(OR(B6=$V$2,B7=$V$2,B8=$V$2),SUM(COUNTIF(B6:B8,$V$2),COUNTIF(B6:B8,$AS$2)),""))</f>
        <v>1</v>
      </c>
      <c r="AS6" s="3" t="str">
        <f>IF($A6&gt;='576way_Regular Symbol(2wild)'!E$16,"",IF(OR(C6=$V$2,C7=$V$2,C8=$V$2),SUM(COUNTIF(C6:C8,$V$2),COUNTIF(C6:C8,$AS$2)),""))</f>
        <v/>
      </c>
      <c r="AU6" s="3">
        <f>IF($A6&gt;='576way_Regular Symbol(2wild)'!D$16,"",IF(OR(B6=$V$2,B7=$V$2,B8=$V$2),SUM(COUNTIF(B6:B8,$V$2),COUNTIF(B6:B8,$AV$2)),""))</f>
        <v>1</v>
      </c>
      <c r="AV6" s="3" t="str">
        <f>IF($A6&gt;='576way_Regular Symbol(2wild)'!E$16,"",IF(OR(C6=$V$2,C7=$V$2,C8=$V$2),SUM(COUNTIF(C6:C8,$V$2),COUNTIF(C6:C8,$AV$2)),""))</f>
        <v/>
      </c>
    </row>
    <row r="7" spans="1:48">
      <c r="A7" s="337">
        <f>IF('243way_Regular Symbol'!L5="","",'243way_Regular Symbol'!L5)</f>
        <v>2</v>
      </c>
      <c r="B7" s="191" t="str">
        <f>IF('576way_Regular Symbol(2wild)'!M5="","",'576way_Regular Symbol(2wild)'!M5)</f>
        <v>M5</v>
      </c>
      <c r="C7" s="191" t="str">
        <f>IF('576way_Regular Symbol(2wild)'!N5="","",'576way_Regular Symbol(2wild)'!N5)</f>
        <v/>
      </c>
      <c r="D7" s="362"/>
      <c r="F7" s="352" t="s">
        <v>84</v>
      </c>
      <c r="G7" s="3">
        <f>SUM(S5:S101)</f>
        <v>6</v>
      </c>
      <c r="H7" s="3">
        <f>SUM(T5:T101)</f>
        <v>6</v>
      </c>
      <c r="I7" s="363">
        <f t="shared" si="0"/>
        <v>2</v>
      </c>
      <c r="J7" s="344">
        <f>IF($A7&gt;='576way_Regular Symbol(2wild)'!D$16,"",IF(OR(B7=$V$2,B8=$V$2,B9=$V$2),SUM(COUNTIF(B7:B9,$V$2),COUNTIF(B7:B9,$K$2)),""))</f>
        <v>1</v>
      </c>
      <c r="K7" s="344" t="str">
        <f>IF($A7&gt;='576way_Regular Symbol(2wild)'!E$16,"",IF(OR(C7=$V$2,C8=$V$2,C9=$V$2),SUM(COUNTIF(C7:C9,$V$2),COUNTIF(C7:C9,$K$2)),""))</f>
        <v/>
      </c>
      <c r="M7" s="344">
        <f>IF($A7&gt;='576way_Regular Symbol(2wild)'!D$16,"",IF(OR(B7=$V$2,B8=$V$2,B9=$V$2),SUM(COUNTIF(B7:B9,$V$2),COUNTIF(B7:B9,$N$2)),""))</f>
        <v>1</v>
      </c>
      <c r="N7" s="344" t="str">
        <f>IF($A7&gt;='576way_Regular Symbol(2wild)'!E$16,"",IF(OR(C7=$V$2,C8=$V$2,C9=$V$2),SUM(COUNTIF(C7:C9,$V$2),COUNTIF(C7:C9,$N$2)),""))</f>
        <v/>
      </c>
      <c r="P7" s="344">
        <f>IF($A7&gt;='576way_Regular Symbol(2wild)'!D$16,"",IF(OR(B7=$V$2,B8=$V$2,B9=$V$2),SUM(COUNTIF(B7:B9,$V$2),COUNTIF(B7:B9,$Q$2)),""))</f>
        <v>1</v>
      </c>
      <c r="Q7" s="344" t="str">
        <f>IF($A7&gt;='576way_Regular Symbol(2wild)'!E$16,"",IF(OR(C7=$V$2,C8=$V$2,C9=$V$2),SUM(COUNTIF(C7:C9,$V$2),COUNTIF(C7:C9,$Q$2)),""))</f>
        <v/>
      </c>
      <c r="S7" s="344">
        <f>IF($A7&gt;='576way_Regular Symbol(2wild)'!D$16,"",IF(OR(B7=$V$2,B8=$V$2,B9=$V$2),SUM(COUNTIF(B7:B9,$V$2),COUNTIF(B7:B9,$T$2)),""))</f>
        <v>1</v>
      </c>
      <c r="T7" s="344" t="str">
        <f>IF($A7&gt;='576way_Regular Symbol(2wild)'!E$16,"",IF(OR(C7=$V$2,C8=$V$2,C9=$V$2),SUM(COUNTIF(C7:C9,$V$2),COUNTIF(C7:C9,$T$2)),""))</f>
        <v/>
      </c>
      <c r="V7" s="344">
        <f>IF($A7&gt;='576way_Regular Symbol(2wild)'!D$16,"",IF(OR(B7=$V$2,B8=$V$2,B9=$V$2),SUM(COUNTIF(B7:B9,$V$2),COUNTIF(B7:B9,$W$2)),""))</f>
        <v>2</v>
      </c>
      <c r="W7" s="344" t="str">
        <f>IF($A7&gt;='576way_Regular Symbol(2wild)'!E$16,"",IF(OR(C7=$V$2,C8=$V$2,C9=$V$2),SUM(COUNTIF(C7:C9,$V$2),COUNTIF(C7:C9,$W$2)),""))</f>
        <v/>
      </c>
      <c r="Y7" s="344">
        <f>IF($A7&gt;='576way_Regular Symbol(2wild)'!D$16,"",IF(OR(B7=$V$2,B8=$V$2,B9=$V$2),SUM(COUNTIF(B7:B9,$V$2),COUNTIF(B7:B9,$Z$2)),""))</f>
        <v>1</v>
      </c>
      <c r="Z7" s="344" t="str">
        <f>IF($A7&gt;='576way_Regular Symbol(2wild)'!E$16,"",IF(OR(C7=$V$2,C8=$V$2,C9=$V$2),SUM(COUNTIF(C7:C9,$V$2),COUNTIF(C7:C9,$Z$2)),""))</f>
        <v/>
      </c>
      <c r="AB7" s="344">
        <f>IF($A7&gt;='576way_Regular Symbol(2wild)'!D$16,"",IF(OR(B7=$V$2,B8=$V$2,B9=$V$2),SUM(COUNTIF(B7:B9,$V$2),COUNTIF(B7:B9,$AC$2)),""))</f>
        <v>1</v>
      </c>
      <c r="AC7" s="344" t="str">
        <f>IF($A7&gt;='576way_Regular Symbol(2wild)'!E$16,"",IF(OR(C7=$V$2,C8=$V$2,C9=$V$2),SUM(COUNTIF(C7:C9,$V$2),COUNTIF(C7:C9,$AC$2)),""))</f>
        <v/>
      </c>
      <c r="AF7" s="3">
        <f>IF($A7&gt;='576way_Regular Symbol(2wild)'!D$16,"",IF(OR(B7=$V$2,B8=$V$2,B9=$V$2),SUM(COUNTIF(B7:B9,$V$2),COUNTIF(B7:B9,$AG$2)),""))</f>
        <v>1</v>
      </c>
      <c r="AG7" s="3" t="str">
        <f>IF($A7&gt;='576way_Regular Symbol(2wild)'!E$16,"",IF(OR(C7=$V$2,C8=$V$2,C9=$V$2),SUM(COUNTIF(C7:C9,$V$2),COUNTIF(C7:C9,$AG$2)),""))</f>
        <v/>
      </c>
      <c r="AI7" s="3">
        <f>IF($A7&gt;='576way_Regular Symbol(2wild)'!D$16,"",IF(OR(B7=$V$2,B8=$V$2,B9=$V$2),SUM(COUNTIF(B7:B9,$V$2),COUNTIF(B7:B9,$AJ$2)),""))</f>
        <v>1</v>
      </c>
      <c r="AJ7" s="3" t="str">
        <f>IF($A7&gt;='576way_Regular Symbol(2wild)'!E$16,"",IF(OR(C7=$V$2,C8=$V$2,C9=$V$2),SUM(COUNTIF(C7:C9,$V$2),COUNTIF(C7:C9,$AJ$2)),""))</f>
        <v/>
      </c>
      <c r="AL7" s="3">
        <f>IF($A7&gt;='576way_Regular Symbol(2wild)'!D$16,"",IF(OR(B7=$V$2,B8=$V$2,B9=$V$2),SUM(COUNTIF(B7:B9,$V$2),COUNTIF(B7:B9,$AM$2)),""))</f>
        <v>1</v>
      </c>
      <c r="AM7" s="3" t="str">
        <f>IF($A7&gt;='576way_Regular Symbol(2wild)'!E$16,"",IF(OR(C7=$V$2,C8=$V$2,C9=$V$2),SUM(COUNTIF(C7:C9,$V$2),COUNTIF(C7:C9,$AM$2)),""))</f>
        <v/>
      </c>
      <c r="AO7" s="3">
        <f>IF($A7&gt;='576way_Regular Symbol(2wild)'!D$16,"",IF(OR(B7=$V$2,B8=$V$2,B9=$V$2),SUM(COUNTIF(B7:B9,$V$2),COUNTIF(B7:B9,$AP$2)),""))</f>
        <v>1</v>
      </c>
      <c r="AP7" s="3" t="str">
        <f>IF($A7&gt;='576way_Regular Symbol(2wild)'!E$16,"",IF(OR(C7=$V$2,C8=$V$2,C9=$V$2),SUM(COUNTIF(C7:C9,$V$2),COUNTIF(C7:C9,$AP$2)),""))</f>
        <v/>
      </c>
      <c r="AR7" s="3">
        <f>IF($A7&gt;='576way_Regular Symbol(2wild)'!D$16,"",IF(OR(B7=$V$2,B8=$V$2,B9=$V$2),SUM(COUNTIF(B7:B9,$V$2),COUNTIF(B7:B9,$AS$2)),""))</f>
        <v>2</v>
      </c>
      <c r="AS7" s="3" t="str">
        <f>IF($A7&gt;='576way_Regular Symbol(2wild)'!E$16,"",IF(OR(C7=$V$2,C8=$V$2,C9=$V$2),SUM(COUNTIF(C7:C9,$V$2),COUNTIF(C7:C9,$AS$2)),""))</f>
        <v/>
      </c>
      <c r="AU7" s="3">
        <f>IF($A7&gt;='576way_Regular Symbol(2wild)'!D$16,"",IF(OR(B7=$V$2,B8=$V$2,B9=$V$2),SUM(COUNTIF(B7:B9,$V$2),COUNTIF(B7:B9,$AV$2)),""))</f>
        <v>1</v>
      </c>
      <c r="AV7" s="3" t="str">
        <f>IF($A7&gt;='576way_Regular Symbol(2wild)'!E$16,"",IF(OR(C7=$V$2,C8=$V$2,C9=$V$2),SUM(COUNTIF(C7:C9,$V$2),COUNTIF(C7:C9,$AV$2)),""))</f>
        <v/>
      </c>
    </row>
    <row r="8" spans="1:48">
      <c r="A8" s="337">
        <f>IF('243way_Regular Symbol'!L6="","",'243way_Regular Symbol'!L6)</f>
        <v>3</v>
      </c>
      <c r="B8" s="191" t="str">
        <f>IF('576way_Regular Symbol(2wild)'!M6="","",'576way_Regular Symbol(2wild)'!M6)</f>
        <v>WW</v>
      </c>
      <c r="C8" s="191" t="str">
        <f>IF('576way_Regular Symbol(2wild)'!N6="","",'576way_Regular Symbol(2wild)'!N6)</f>
        <v/>
      </c>
      <c r="D8" s="362"/>
      <c r="F8" s="352" t="s">
        <v>147</v>
      </c>
      <c r="G8" s="3">
        <f>SUM(V5:V101)</f>
        <v>9</v>
      </c>
      <c r="H8" s="3">
        <f>SUM(W5:W101)</f>
        <v>7</v>
      </c>
      <c r="I8" s="363">
        <f t="shared" si="0"/>
        <v>3</v>
      </c>
      <c r="J8" s="344">
        <f>IF($A8&gt;='576way_Regular Symbol(2wild)'!D$16,"",IF(OR(B8=$V$2,B9=$V$2,B10=$V$2),SUM(COUNTIF(B8:B10,$V$2),COUNTIF(B8:B10,$K$2)),""))</f>
        <v>1</v>
      </c>
      <c r="K8" s="344" t="str">
        <f>IF($A8&gt;='576way_Regular Symbol(2wild)'!E$16,"",IF(OR(C8=$V$2,C9=$V$2,C10=$V$2),SUM(COUNTIF(C8:C10,$V$2),COUNTIF(C8:C10,$K$2)),""))</f>
        <v/>
      </c>
      <c r="M8" s="344">
        <f>IF($A8&gt;='576way_Regular Symbol(2wild)'!D$16,"",IF(OR(B8=$V$2,B9=$V$2,B10=$V$2),SUM(COUNTIF(B8:B10,$V$2),COUNTIF(B8:B10,$N$2)),""))</f>
        <v>1</v>
      </c>
      <c r="N8" s="344" t="str">
        <f>IF($A8&gt;='576way_Regular Symbol(2wild)'!E$16,"",IF(OR(C8=$V$2,C9=$V$2,C10=$V$2),SUM(COUNTIF(C8:C10,$V$2),COUNTIF(C8:C10,$N$2)),""))</f>
        <v/>
      </c>
      <c r="P8" s="344">
        <f>IF($A8&gt;='576way_Regular Symbol(2wild)'!D$16,"",IF(OR(B8=$V$2,B9=$V$2,B10=$V$2),SUM(COUNTIF(B8:B10,$V$2),COUNTIF(B8:B10,$Q$2)),""))</f>
        <v>1</v>
      </c>
      <c r="Q8" s="344" t="str">
        <f>IF($A8&gt;='576way_Regular Symbol(2wild)'!E$16,"",IF(OR(C8=$V$2,C9=$V$2,C10=$V$2),SUM(COUNTIF(C8:C10,$V$2),COUNTIF(C8:C10,$Q$2)),""))</f>
        <v/>
      </c>
      <c r="S8" s="344">
        <f>IF($A8&gt;='576way_Regular Symbol(2wild)'!D$16,"",IF(OR(B8=$V$2,B9=$V$2,B10=$V$2),SUM(COUNTIF(B8:B10,$V$2),COUNTIF(B8:B10,$T$2)),""))</f>
        <v>1</v>
      </c>
      <c r="T8" s="344" t="str">
        <f>IF($A8&gt;='576way_Regular Symbol(2wild)'!E$16,"",IF(OR(C8=$V$2,C9=$V$2,C10=$V$2),SUM(COUNTIF(C8:C10,$V$2),COUNTIF(C8:C10,$T$2)),""))</f>
        <v/>
      </c>
      <c r="V8" s="344">
        <f>IF($A8&gt;='576way_Regular Symbol(2wild)'!D$16,"",IF(OR(B8=$V$2,B9=$V$2,B10=$V$2),SUM(COUNTIF(B8:B10,$V$2),COUNTIF(B8:B10,$W$2)),""))</f>
        <v>1</v>
      </c>
      <c r="W8" s="344" t="str">
        <f>IF($A8&gt;='576way_Regular Symbol(2wild)'!E$16,"",IF(OR(C8=$V$2,C9=$V$2,C10=$V$2),SUM(COUNTIF(C8:C10,$V$2),COUNTIF(C8:C10,$W$2)),""))</f>
        <v/>
      </c>
      <c r="Y8" s="344">
        <f>IF($A8&gt;='576way_Regular Symbol(2wild)'!D$16,"",IF(OR(B8=$V$2,B9=$V$2,B10=$V$2),SUM(COUNTIF(B8:B10,$V$2),COUNTIF(B8:B10,$Z$2)),""))</f>
        <v>1</v>
      </c>
      <c r="Z8" s="344" t="str">
        <f>IF($A8&gt;='576way_Regular Symbol(2wild)'!E$16,"",IF(OR(C8=$V$2,C9=$V$2,C10=$V$2),SUM(COUNTIF(C8:C10,$V$2),COUNTIF(C8:C10,$Z$2)),""))</f>
        <v/>
      </c>
      <c r="AB8" s="344">
        <f>IF($A8&gt;='576way_Regular Symbol(2wild)'!D$16,"",IF(OR(B8=$V$2,B9=$V$2,B10=$V$2),SUM(COUNTIF(B8:B10,$V$2),COUNTIF(B8:B10,$AC$2)),""))</f>
        <v>1</v>
      </c>
      <c r="AC8" s="344" t="str">
        <f>IF($A8&gt;='576way_Regular Symbol(2wild)'!E$16,"",IF(OR(C8=$V$2,C9=$V$2,C10=$V$2),SUM(COUNTIF(C8:C10,$V$2),COUNTIF(C8:C10,$AC$2)),""))</f>
        <v/>
      </c>
      <c r="AF8" s="3">
        <f>IF($A8&gt;='576way_Regular Symbol(2wild)'!D$16,"",IF(OR(B8=$V$2,B9=$V$2,B10=$V$2),SUM(COUNTIF(B8:B10,$V$2),COUNTIF(B8:B10,$AG$2)),""))</f>
        <v>1</v>
      </c>
      <c r="AG8" s="3" t="str">
        <f>IF($A8&gt;='576way_Regular Symbol(2wild)'!E$16,"",IF(OR(C8=$V$2,C9=$V$2,C10=$V$2),SUM(COUNTIF(C8:C10,$V$2),COUNTIF(C8:C10,$AG$2)),""))</f>
        <v/>
      </c>
      <c r="AI8" s="3">
        <f>IF($A8&gt;='576way_Regular Symbol(2wild)'!D$16,"",IF(OR(B8=$V$2,B9=$V$2,B10=$V$2),SUM(COUNTIF(B8:B10,$V$2),COUNTIF(B8:B10,$AJ$2)),""))</f>
        <v>1</v>
      </c>
      <c r="AJ8" s="3" t="str">
        <f>IF($A8&gt;='576way_Regular Symbol(2wild)'!E$16,"",IF(OR(C8=$V$2,C9=$V$2,C10=$V$2),SUM(COUNTIF(C8:C10,$V$2),COUNTIF(C8:C10,$AJ$2)),""))</f>
        <v/>
      </c>
      <c r="AL8" s="3">
        <f>IF($A8&gt;='576way_Regular Symbol(2wild)'!D$16,"",IF(OR(B8=$V$2,B9=$V$2,B10=$V$2),SUM(COUNTIF(B8:B10,$V$2),COUNTIF(B8:B10,$AM$2)),""))</f>
        <v>1</v>
      </c>
      <c r="AM8" s="3" t="str">
        <f>IF($A8&gt;='576way_Regular Symbol(2wild)'!E$16,"",IF(OR(C8=$V$2,C9=$V$2,C10=$V$2),SUM(COUNTIF(C8:C10,$V$2),COUNTIF(C8:C10,$AM$2)),""))</f>
        <v/>
      </c>
      <c r="AO8" s="3">
        <f>IF($A8&gt;='576way_Regular Symbol(2wild)'!D$16,"",IF(OR(B8=$V$2,B9=$V$2,B10=$V$2),SUM(COUNTIF(B8:B10,$V$2),COUNTIF(B8:B10,$AP$2)),""))</f>
        <v>1</v>
      </c>
      <c r="AP8" s="3" t="str">
        <f>IF($A8&gt;='576way_Regular Symbol(2wild)'!E$16,"",IF(OR(C8=$V$2,C9=$V$2,C10=$V$2),SUM(COUNTIF(C8:C10,$V$2),COUNTIF(C8:C10,$AP$2)),""))</f>
        <v/>
      </c>
      <c r="AR8" s="3">
        <f>IF($A8&gt;='576way_Regular Symbol(2wild)'!D$16,"",IF(OR(B8=$V$2,B9=$V$2,B10=$V$2),SUM(COUNTIF(B8:B10,$V$2),COUNTIF(B8:B10,$AS$2)),""))</f>
        <v>3</v>
      </c>
      <c r="AS8" s="3" t="str">
        <f>IF($A8&gt;='576way_Regular Symbol(2wild)'!E$16,"",IF(OR(C8=$V$2,C9=$V$2,C10=$V$2),SUM(COUNTIF(C8:C10,$V$2),COUNTIF(C8:C10,$AS$2)),""))</f>
        <v/>
      </c>
      <c r="AU8" s="3">
        <f>IF($A8&gt;='576way_Regular Symbol(2wild)'!D$16,"",IF(OR(B8=$V$2,B9=$V$2,B10=$V$2),SUM(COUNTIF(B8:B10,$V$2),COUNTIF(B8:B10,$AV$2)),""))</f>
        <v>1</v>
      </c>
      <c r="AV8" s="3" t="str">
        <f>IF($A8&gt;='576way_Regular Symbol(2wild)'!E$16,"",IF(OR(C8=$V$2,C9=$V$2,C10=$V$2),SUM(COUNTIF(C8:C10,$V$2),COUNTIF(C8:C10,$AV$2)),""))</f>
        <v/>
      </c>
    </row>
    <row r="9" spans="1:48">
      <c r="A9" s="337">
        <f>IF('243way_Regular Symbol'!L7="","",'243way_Regular Symbol'!L7)</f>
        <v>4</v>
      </c>
      <c r="B9" s="191" t="str">
        <f>IF('576way_Regular Symbol(2wild)'!M7="","",'576way_Regular Symbol(2wild)'!M7)</f>
        <v>TE</v>
      </c>
      <c r="C9" s="191" t="str">
        <f>IF('576way_Regular Symbol(2wild)'!N7="","",'576way_Regular Symbol(2wild)'!N7)</f>
        <v/>
      </c>
      <c r="D9" s="362"/>
      <c r="F9" s="352" t="s">
        <v>316</v>
      </c>
      <c r="G9" s="3">
        <f>SUM(Y5:Y101)</f>
        <v>6</v>
      </c>
      <c r="H9" s="3">
        <f>SUM(Z5:Z101)</f>
        <v>6</v>
      </c>
      <c r="I9" s="363">
        <f t="shared" si="0"/>
        <v>4</v>
      </c>
      <c r="J9" s="344" t="str">
        <f>IF($A9&gt;='576way_Regular Symbol(2wild)'!D$16,"",IF(OR(B9=$V$2,B10=$V$2,B11=$V$2),SUM(COUNTIF(B9:B11,$V$2),COUNTIF(B9:B11,$K$2)),""))</f>
        <v/>
      </c>
      <c r="K9" s="344" t="str">
        <f>IF($A9&gt;='576way_Regular Symbol(2wild)'!E$16,"",IF(OR(C9=$V$2,C10=$V$2,C11=$V$2),SUM(COUNTIF(C9:C11,$V$2),COUNTIF(C9:C11,$K$2)),""))</f>
        <v/>
      </c>
      <c r="M9" s="344" t="str">
        <f>IF($A9&gt;='576way_Regular Symbol(2wild)'!D$16,"",IF(OR(B9=$V$2,B10=$V$2,B11=$V$2),SUM(COUNTIF(B9:B11,$V$2),COUNTIF(B9:B11,$N$2)),""))</f>
        <v/>
      </c>
      <c r="N9" s="344" t="str">
        <f>IF($A9&gt;='576way_Regular Symbol(2wild)'!E$16,"",IF(OR(C9=$V$2,C10=$V$2,C11=$V$2),SUM(COUNTIF(C9:C11,$V$2),COUNTIF(C9:C11,$N$2)),""))</f>
        <v/>
      </c>
      <c r="P9" s="344" t="str">
        <f>IF($A9&gt;='576way_Regular Symbol(2wild)'!D$16,"",IF(OR(B9=$V$2,B10=$V$2,B11=$V$2),SUM(COUNTIF(B9:B11,$V$2),COUNTIF(B9:B11,$Q$2)),""))</f>
        <v/>
      </c>
      <c r="Q9" s="344" t="str">
        <f>IF($A9&gt;='576way_Regular Symbol(2wild)'!E$16,"",IF(OR(C9=$V$2,C10=$V$2,C11=$V$2),SUM(COUNTIF(C9:C11,$V$2),COUNTIF(C9:C11,$Q$2)),""))</f>
        <v/>
      </c>
      <c r="S9" s="344" t="str">
        <f>IF($A9&gt;='576way_Regular Symbol(2wild)'!D$16,"",IF(OR(B9=$V$2,B10=$V$2,B11=$V$2),SUM(COUNTIF(B9:B11,$V$2),COUNTIF(B9:B11,$T$2)),""))</f>
        <v/>
      </c>
      <c r="T9" s="344" t="str">
        <f>IF($A9&gt;='576way_Regular Symbol(2wild)'!E$16,"",IF(OR(C9=$V$2,C10=$V$2,C11=$V$2),SUM(COUNTIF(C9:C11,$V$2),COUNTIF(C9:C11,$T$2)),""))</f>
        <v/>
      </c>
      <c r="V9" s="344" t="str">
        <f>IF($A9&gt;='576way_Regular Symbol(2wild)'!D$16,"",IF(OR(B9=$V$2,B10=$V$2,B11=$V$2),SUM(COUNTIF(B9:B11,$V$2),COUNTIF(B9:B11,$W$2)),""))</f>
        <v/>
      </c>
      <c r="W9" s="344" t="str">
        <f>IF($A9&gt;='576way_Regular Symbol(2wild)'!E$16,"",IF(OR(C9=$V$2,C10=$V$2,C11=$V$2),SUM(COUNTIF(C9:C11,$V$2),COUNTIF(C9:C11,$W$2)),""))</f>
        <v/>
      </c>
      <c r="Y9" s="344" t="str">
        <f>IF($A9&gt;='576way_Regular Symbol(2wild)'!D$16,"",IF(OR(B9=$V$2,B10=$V$2,B11=$V$2),SUM(COUNTIF(B9:B11,$V$2),COUNTIF(B9:B11,$Z$2)),""))</f>
        <v/>
      </c>
      <c r="Z9" s="344" t="str">
        <f>IF($A9&gt;='576way_Regular Symbol(2wild)'!E$16,"",IF(OR(C9=$V$2,C10=$V$2,C11=$V$2),SUM(COUNTIF(C9:C11,$V$2),COUNTIF(C9:C11,$Z$2)),""))</f>
        <v/>
      </c>
      <c r="AB9" s="344" t="str">
        <f>IF($A9&gt;='576way_Regular Symbol(2wild)'!D$16,"",IF(OR(B9=$V$2,B10=$V$2,B11=$V$2),SUM(COUNTIF(B9:B11,$V$2),COUNTIF(B9:B11,$AC$2)),""))</f>
        <v/>
      </c>
      <c r="AC9" s="344" t="str">
        <f>IF($A9&gt;='576way_Regular Symbol(2wild)'!E$16,"",IF(OR(C9=$V$2,C10=$V$2,C11=$V$2),SUM(COUNTIF(C9:C11,$V$2),COUNTIF(C9:C11,$AC$2)),""))</f>
        <v/>
      </c>
      <c r="AF9" s="3" t="str">
        <f>IF($A9&gt;='576way_Regular Symbol(2wild)'!D$16,"",IF(OR(B9=$V$2,B10=$V$2,B11=$V$2),SUM(COUNTIF(B9:B11,$V$2),COUNTIF(B9:B11,$AG$2)),""))</f>
        <v/>
      </c>
      <c r="AG9" s="3" t="str">
        <f>IF($A9&gt;='576way_Regular Symbol(2wild)'!E$16,"",IF(OR(C9=$V$2,C10=$V$2,C11=$V$2),SUM(COUNTIF(C9:C11,$V$2),COUNTIF(C9:C11,$AG$2)),""))</f>
        <v/>
      </c>
      <c r="AI9" s="3" t="str">
        <f>IF($A9&gt;='576way_Regular Symbol(2wild)'!D$16,"",IF(OR(B9=$V$2,B10=$V$2,B11=$V$2),SUM(COUNTIF(B9:B11,$V$2),COUNTIF(B9:B11,$AJ$2)),""))</f>
        <v/>
      </c>
      <c r="AJ9" s="3" t="str">
        <f>IF($A9&gt;='576way_Regular Symbol(2wild)'!E$16,"",IF(OR(C9=$V$2,C10=$V$2,C11=$V$2),SUM(COUNTIF(C9:C11,$V$2),COUNTIF(C9:C11,$AJ$2)),""))</f>
        <v/>
      </c>
      <c r="AL9" s="3" t="str">
        <f>IF($A9&gt;='576way_Regular Symbol(2wild)'!D$16,"",IF(OR(B9=$V$2,B10=$V$2,B11=$V$2),SUM(COUNTIF(B9:B11,$V$2),COUNTIF(B9:B11,$AM$2)),""))</f>
        <v/>
      </c>
      <c r="AM9" s="3" t="str">
        <f>IF($A9&gt;='576way_Regular Symbol(2wild)'!E$16,"",IF(OR(C9=$V$2,C10=$V$2,C11=$V$2),SUM(COUNTIF(C9:C11,$V$2),COUNTIF(C9:C11,$AM$2)),""))</f>
        <v/>
      </c>
      <c r="AO9" s="3" t="str">
        <f>IF($A9&gt;='576way_Regular Symbol(2wild)'!D$16,"",IF(OR(B9=$V$2,B10=$V$2,B11=$V$2),SUM(COUNTIF(B9:B11,$V$2),COUNTIF(B9:B11,$AP$2)),""))</f>
        <v/>
      </c>
      <c r="AP9" s="3" t="str">
        <f>IF($A9&gt;='576way_Regular Symbol(2wild)'!E$16,"",IF(OR(C9=$V$2,C10=$V$2,C11=$V$2),SUM(COUNTIF(C9:C11,$V$2),COUNTIF(C9:C11,$AP$2)),""))</f>
        <v/>
      </c>
      <c r="AR9" s="3" t="str">
        <f>IF($A9&gt;='576way_Regular Symbol(2wild)'!D$16,"",IF(OR(B9=$V$2,B10=$V$2,B11=$V$2),SUM(COUNTIF(B9:B11,$V$2),COUNTIF(B9:B11,$AS$2)),""))</f>
        <v/>
      </c>
      <c r="AS9" s="3" t="str">
        <f>IF($A9&gt;='576way_Regular Symbol(2wild)'!E$16,"",IF(OR(C9=$V$2,C10=$V$2,C11=$V$2),SUM(COUNTIF(C9:C11,$V$2),COUNTIF(C9:C11,$AS$2)),""))</f>
        <v/>
      </c>
      <c r="AU9" s="3" t="str">
        <f>IF($A9&gt;='576way_Regular Symbol(2wild)'!D$16,"",IF(OR(B9=$V$2,B10=$V$2,B11=$V$2),SUM(COUNTIF(B9:B11,$V$2),COUNTIF(B9:B11,$AV$2)),""))</f>
        <v/>
      </c>
      <c r="AV9" s="3" t="str">
        <f>IF($A9&gt;='576way_Regular Symbol(2wild)'!E$16,"",IF(OR(C9=$V$2,C10=$V$2,C11=$V$2),SUM(COUNTIF(C9:C11,$V$2),COUNTIF(C9:C11,$AV$2)),""))</f>
        <v/>
      </c>
    </row>
    <row r="10" spans="1:48">
      <c r="A10" s="337">
        <f>IF('243way_Regular Symbol'!L8="","",'243way_Regular Symbol'!L8)</f>
        <v>5</v>
      </c>
      <c r="B10" s="191" t="str">
        <f>IF('576way_Regular Symbol(2wild)'!M8="","",'576way_Regular Symbol(2wild)'!M8)</f>
        <v>TE</v>
      </c>
      <c r="C10" s="191" t="str">
        <f>IF('576way_Regular Symbol(2wild)'!N8="","",'576way_Regular Symbol(2wild)'!N8)</f>
        <v/>
      </c>
      <c r="D10" s="362"/>
      <c r="F10" s="352" t="s">
        <v>69</v>
      </c>
      <c r="G10" s="3">
        <f>SUM(AF5:AF101)</f>
        <v>6</v>
      </c>
      <c r="H10" s="3">
        <f>SUM(AG5:AG101)</f>
        <v>8</v>
      </c>
      <c r="I10" s="363">
        <f t="shared" si="0"/>
        <v>5</v>
      </c>
      <c r="J10" s="344" t="str">
        <f>IF($A10&gt;='576way_Regular Symbol(2wild)'!D$16,"",IF(OR(B10=$V$2,B11=$V$2,B12=$V$2),SUM(COUNTIF(B10:B12,$V$2),COUNTIF(B10:B12,$K$2)),""))</f>
        <v/>
      </c>
      <c r="K10" s="344" t="str">
        <f>IF($A10&gt;='576way_Regular Symbol(2wild)'!E$16,"",IF(OR(C10=$V$2,C11=$V$2,C12=$V$2),SUM(COUNTIF(C10:C12,$V$2),COUNTIF(C10:C12,$K$2)),""))</f>
        <v/>
      </c>
      <c r="M10" s="344" t="str">
        <f>IF($A10&gt;='576way_Regular Symbol(2wild)'!D$16,"",IF(OR(B10=$V$2,B11=$V$2,B12=$V$2),SUM(COUNTIF(B10:B12,$V$2),COUNTIF(B10:B12,$N$2)),""))</f>
        <v/>
      </c>
      <c r="N10" s="344" t="str">
        <f>IF($A10&gt;='576way_Regular Symbol(2wild)'!E$16,"",IF(OR(C10=$V$2,C11=$V$2,C12=$V$2),SUM(COUNTIF(C10:C12,$V$2),COUNTIF(C10:C12,$N$2)),""))</f>
        <v/>
      </c>
      <c r="P10" s="344" t="str">
        <f>IF($A10&gt;='576way_Regular Symbol(2wild)'!D$16,"",IF(OR(B10=$V$2,B11=$V$2,B12=$V$2),SUM(COUNTIF(B10:B12,$V$2),COUNTIF(B10:B12,$Q$2)),""))</f>
        <v/>
      </c>
      <c r="Q10" s="344" t="str">
        <f>IF($A10&gt;='576way_Regular Symbol(2wild)'!E$16,"",IF(OR(C10=$V$2,C11=$V$2,C12=$V$2),SUM(COUNTIF(C10:C12,$V$2),COUNTIF(C10:C12,$Q$2)),""))</f>
        <v/>
      </c>
      <c r="S10" s="344" t="str">
        <f>IF($A10&gt;='576way_Regular Symbol(2wild)'!D$16,"",IF(OR(B10=$V$2,B11=$V$2,B12=$V$2),SUM(COUNTIF(B10:B12,$V$2),COUNTIF(B10:B12,$T$2)),""))</f>
        <v/>
      </c>
      <c r="T10" s="344" t="str">
        <f>IF($A10&gt;='576way_Regular Symbol(2wild)'!E$16,"",IF(OR(C10=$V$2,C11=$V$2,C12=$V$2),SUM(COUNTIF(C10:C12,$V$2),COUNTIF(C10:C12,$T$2)),""))</f>
        <v/>
      </c>
      <c r="V10" s="344" t="str">
        <f>IF($A10&gt;='576way_Regular Symbol(2wild)'!D$16,"",IF(OR(B10=$V$2,B11=$V$2,B12=$V$2),SUM(COUNTIF(B10:B12,$V$2),COUNTIF(B10:B12,$W$2)),""))</f>
        <v/>
      </c>
      <c r="W10" s="344" t="str">
        <f>IF($A10&gt;='576way_Regular Symbol(2wild)'!E$16,"",IF(OR(C10=$V$2,C11=$V$2,C12=$V$2),SUM(COUNTIF(C10:C12,$V$2),COUNTIF(C10:C12,$W$2)),""))</f>
        <v/>
      </c>
      <c r="Y10" s="344" t="str">
        <f>IF($A10&gt;='576way_Regular Symbol(2wild)'!D$16,"",IF(OR(B10=$V$2,B11=$V$2,B12=$V$2),SUM(COUNTIF(B10:B12,$V$2),COUNTIF(B10:B12,$Z$2)),""))</f>
        <v/>
      </c>
      <c r="Z10" s="344" t="str">
        <f>IF($A10&gt;='576way_Regular Symbol(2wild)'!E$16,"",IF(OR(C10=$V$2,C11=$V$2,C12=$V$2),SUM(COUNTIF(C10:C12,$V$2),COUNTIF(C10:C12,$Z$2)),""))</f>
        <v/>
      </c>
      <c r="AB10" s="344" t="str">
        <f>IF($A10&gt;='576way_Regular Symbol(2wild)'!D$16,"",IF(OR(B10=$V$2,B11=$V$2,B12=$V$2),SUM(COUNTIF(B10:B12,$V$2),COUNTIF(B10:B12,$AC$2)),""))</f>
        <v/>
      </c>
      <c r="AC10" s="344" t="str">
        <f>IF($A10&gt;='576way_Regular Symbol(2wild)'!E$16,"",IF(OR(C10=$V$2,C11=$V$2,C12=$V$2),SUM(COUNTIF(C10:C12,$V$2),COUNTIF(C10:C12,$AC$2)),""))</f>
        <v/>
      </c>
      <c r="AF10" s="3" t="str">
        <f>IF($A10&gt;='576way_Regular Symbol(2wild)'!D$16,"",IF(OR(B10=$V$2,B11=$V$2,B12=$V$2),SUM(COUNTIF(B10:B12,$V$2),COUNTIF(B10:B12,$AG$2)),""))</f>
        <v/>
      </c>
      <c r="AG10" s="3" t="str">
        <f>IF($A10&gt;='576way_Regular Symbol(2wild)'!E$16,"",IF(OR(C10=$V$2,C11=$V$2,C12=$V$2),SUM(COUNTIF(C10:C12,$V$2),COUNTIF(C10:C12,$AG$2)),""))</f>
        <v/>
      </c>
      <c r="AI10" s="3" t="str">
        <f>IF($A10&gt;='576way_Regular Symbol(2wild)'!D$16,"",IF(OR(B10=$V$2,B11=$V$2,B12=$V$2),SUM(COUNTIF(B10:B12,$V$2),COUNTIF(B10:B12,$AJ$2)),""))</f>
        <v/>
      </c>
      <c r="AJ10" s="3" t="str">
        <f>IF($A10&gt;='576way_Regular Symbol(2wild)'!E$16,"",IF(OR(C10=$V$2,C11=$V$2,C12=$V$2),SUM(COUNTIF(C10:C12,$V$2),COUNTIF(C10:C12,$AJ$2)),""))</f>
        <v/>
      </c>
      <c r="AL10" s="3" t="str">
        <f>IF($A10&gt;='576way_Regular Symbol(2wild)'!D$16,"",IF(OR(B10=$V$2,B11=$V$2,B12=$V$2),SUM(COUNTIF(B10:B12,$V$2),COUNTIF(B10:B12,$AM$2)),""))</f>
        <v/>
      </c>
      <c r="AM10" s="3" t="str">
        <f>IF($A10&gt;='576way_Regular Symbol(2wild)'!E$16,"",IF(OR(C10=$V$2,C11=$V$2,C12=$V$2),SUM(COUNTIF(C10:C12,$V$2),COUNTIF(C10:C12,$AM$2)),""))</f>
        <v/>
      </c>
      <c r="AO10" s="3" t="str">
        <f>IF($A10&gt;='576way_Regular Symbol(2wild)'!D$16,"",IF(OR(B10=$V$2,B11=$V$2,B12=$V$2),SUM(COUNTIF(B10:B12,$V$2),COUNTIF(B10:B12,$AP$2)),""))</f>
        <v/>
      </c>
      <c r="AP10" s="3" t="str">
        <f>IF($A10&gt;='576way_Regular Symbol(2wild)'!E$16,"",IF(OR(C10=$V$2,C11=$V$2,C12=$V$2),SUM(COUNTIF(C10:C12,$V$2),COUNTIF(C10:C12,$AP$2)),""))</f>
        <v/>
      </c>
      <c r="AR10" s="3" t="str">
        <f>IF($A10&gt;='576way_Regular Symbol(2wild)'!D$16,"",IF(OR(B10=$V$2,B11=$V$2,B12=$V$2),SUM(COUNTIF(B10:B12,$V$2),COUNTIF(B10:B12,$AS$2)),""))</f>
        <v/>
      </c>
      <c r="AS10" s="3" t="str">
        <f>IF($A10&gt;='576way_Regular Symbol(2wild)'!E$16,"",IF(OR(C10=$V$2,C11=$V$2,C12=$V$2),SUM(COUNTIF(C10:C12,$V$2),COUNTIF(C10:C12,$AS$2)),""))</f>
        <v/>
      </c>
      <c r="AU10" s="3" t="str">
        <f>IF($A10&gt;='576way_Regular Symbol(2wild)'!D$16,"",IF(OR(B10=$V$2,B11=$V$2,B12=$V$2),SUM(COUNTIF(B10:B12,$V$2),COUNTIF(B10:B12,$AV$2)),""))</f>
        <v/>
      </c>
      <c r="AV10" s="3" t="str">
        <f>IF($A10&gt;='576way_Regular Symbol(2wild)'!E$16,"",IF(OR(C10=$V$2,C11=$V$2,C12=$V$2),SUM(COUNTIF(C10:C12,$V$2),COUNTIF(C10:C12,$AV$2)),""))</f>
        <v/>
      </c>
    </row>
    <row r="11" spans="1:48">
      <c r="A11" s="337">
        <f>IF('243way_Regular Symbol'!L9="","",'243way_Regular Symbol'!L9)</f>
        <v>6</v>
      </c>
      <c r="B11" s="191" t="str">
        <f>IF('576way_Regular Symbol(2wild)'!M9="","",'576way_Regular Symbol(2wild)'!M9)</f>
        <v/>
      </c>
      <c r="C11" s="191" t="str">
        <f>IF('576way_Regular Symbol(2wild)'!N9="","",'576way_Regular Symbol(2wild)'!N9)</f>
        <v>M5</v>
      </c>
      <c r="D11" s="362"/>
      <c r="F11" s="352" t="s">
        <v>188</v>
      </c>
      <c r="G11" s="3">
        <f>SUM(AI5:AI101)</f>
        <v>8</v>
      </c>
      <c r="H11" s="3">
        <f>SUM(AJ5:AJ101)</f>
        <v>10</v>
      </c>
      <c r="I11" s="363">
        <f t="shared" si="0"/>
        <v>6</v>
      </c>
      <c r="J11" s="344" t="str">
        <f>IF($A11&gt;='576way_Regular Symbol(2wild)'!D$16,"",IF(OR(B11=$V$2,B12=$V$2,B13=$V$2),SUM(COUNTIF(B11:B13,$V$2),COUNTIF(B11:B13,$K$2)),""))</f>
        <v/>
      </c>
      <c r="K11" s="344">
        <f>IF($A11&gt;='576way_Regular Symbol(2wild)'!E$16,"",IF(OR(C11=$V$2,C12=$V$2,C13=$V$2),SUM(COUNTIF(C11:C13,$V$2),COUNTIF(C11:C13,$K$2)),""))</f>
        <v>1</v>
      </c>
      <c r="M11" s="344" t="str">
        <f>IF($A11&gt;='576way_Regular Symbol(2wild)'!D$16,"",IF(OR(B11=$V$2,B12=$V$2,B13=$V$2),SUM(COUNTIF(B11:B13,$V$2),COUNTIF(B11:B13,$N$2)),""))</f>
        <v/>
      </c>
      <c r="N11" s="344">
        <f>IF($A11&gt;='576way_Regular Symbol(2wild)'!E$16,"",IF(OR(C11=$V$2,C12=$V$2,C13=$V$2),SUM(COUNTIF(C11:C13,$V$2),COUNTIF(C11:C13,$N$2)),""))</f>
        <v>1</v>
      </c>
      <c r="P11" s="344" t="str">
        <f>IF($A11&gt;='576way_Regular Symbol(2wild)'!D$16,"",IF(OR(B11=$V$2,B12=$V$2,B13=$V$2),SUM(COUNTIF(B11:B13,$V$2),COUNTIF(B11:B13,$Q$2)),""))</f>
        <v/>
      </c>
      <c r="Q11" s="344">
        <f>IF($A11&gt;='576way_Regular Symbol(2wild)'!E$16,"",IF(OR(C11=$V$2,C12=$V$2,C13=$V$2),SUM(COUNTIF(C11:C13,$V$2),COUNTIF(C11:C13,$Q$2)),""))</f>
        <v>1</v>
      </c>
      <c r="S11" s="344" t="str">
        <f>IF($A11&gt;='576way_Regular Symbol(2wild)'!D$16,"",IF(OR(B11=$V$2,B12=$V$2,B13=$V$2),SUM(COUNTIF(B11:B13,$V$2),COUNTIF(B11:B13,$T$2)),""))</f>
        <v/>
      </c>
      <c r="T11" s="344">
        <f>IF($A11&gt;='576way_Regular Symbol(2wild)'!E$16,"",IF(OR(C11=$V$2,C12=$V$2,C13=$V$2),SUM(COUNTIF(C11:C13,$V$2),COUNTIF(C11:C13,$T$2)),""))</f>
        <v>1</v>
      </c>
      <c r="V11" s="344" t="str">
        <f>IF($A11&gt;='576way_Regular Symbol(2wild)'!D$16,"",IF(OR(B11=$V$2,B12=$V$2,B13=$V$2),SUM(COUNTIF(B11:B13,$V$2),COUNTIF(B11:B13,$W$2)),""))</f>
        <v/>
      </c>
      <c r="W11" s="344">
        <f>IF($A11&gt;='576way_Regular Symbol(2wild)'!E$16,"",IF(OR(C11=$V$2,C12=$V$2,C13=$V$2),SUM(COUNTIF(C11:C13,$V$2),COUNTIF(C11:C13,$W$2)),""))</f>
        <v>2</v>
      </c>
      <c r="Y11" s="344" t="str">
        <f>IF($A11&gt;='576way_Regular Symbol(2wild)'!D$16,"",IF(OR(B11=$V$2,B12=$V$2,B13=$V$2),SUM(COUNTIF(B11:B13,$V$2),COUNTIF(B11:B13,$Z$2)),""))</f>
        <v/>
      </c>
      <c r="Z11" s="344">
        <f>IF($A11&gt;='576way_Regular Symbol(2wild)'!E$16,"",IF(OR(C11=$V$2,C12=$V$2,C13=$V$2),SUM(COUNTIF(C11:C13,$V$2),COUNTIF(C11:C13,$Z$2)),""))</f>
        <v>1</v>
      </c>
      <c r="AB11" s="344" t="str">
        <f>IF($A11&gt;='576way_Regular Symbol(2wild)'!D$16,"",IF(OR(B11=$V$2,B12=$V$2,B13=$V$2),SUM(COUNTIF(B11:B13,$V$2),COUNTIF(B11:B13,$AC$2)),""))</f>
        <v/>
      </c>
      <c r="AC11" s="344">
        <f>IF($A11&gt;='576way_Regular Symbol(2wild)'!E$16,"",IF(OR(C11=$V$2,C12=$V$2,C13=$V$2),SUM(COUNTIF(C11:C13,$V$2),COUNTIF(C11:C13,$AC$2)),""))</f>
        <v>1</v>
      </c>
      <c r="AF11" s="3" t="str">
        <f>IF($A11&gt;='576way_Regular Symbol(2wild)'!D$16,"",IF(OR(B11=$V$2,B12=$V$2,B13=$V$2),SUM(COUNTIF(B11:B13,$V$2),COUNTIF(B11:B13,$AG$2)),""))</f>
        <v/>
      </c>
      <c r="AG11" s="3">
        <f>IF($A11&gt;='576way_Regular Symbol(2wild)'!E$16,"",IF(OR(C11=$V$2,C12=$V$2,C13=$V$2),SUM(COUNTIF(C11:C13,$V$2),COUNTIF(C11:C13,$AG$2)),""))</f>
        <v>1</v>
      </c>
      <c r="AI11" s="3" t="str">
        <f>IF($A11&gt;='576way_Regular Symbol(2wild)'!D$16,"",IF(OR(B11=$V$2,B12=$V$2,B13=$V$2),SUM(COUNTIF(B11:B13,$V$2),COUNTIF(B11:B13,$AJ$2)),""))</f>
        <v/>
      </c>
      <c r="AJ11" s="3">
        <f>IF($A11&gt;='576way_Regular Symbol(2wild)'!E$16,"",IF(OR(C11=$V$2,C12=$V$2,C13=$V$2),SUM(COUNTIF(C11:C13,$V$2),COUNTIF(C11:C13,$AJ$2)),""))</f>
        <v>2</v>
      </c>
      <c r="AL11" s="3" t="str">
        <f>IF($A11&gt;='576way_Regular Symbol(2wild)'!D$16,"",IF(OR(B11=$V$2,B12=$V$2,B13=$V$2),SUM(COUNTIF(B11:B13,$V$2),COUNTIF(B11:B13,$AM$2)),""))</f>
        <v/>
      </c>
      <c r="AM11" s="3">
        <f>IF($A11&gt;='576way_Regular Symbol(2wild)'!E$16,"",IF(OR(C11=$V$2,C12=$V$2,C13=$V$2),SUM(COUNTIF(C11:C13,$V$2),COUNTIF(C11:C13,$AM$2)),""))</f>
        <v>1</v>
      </c>
      <c r="AO11" s="3" t="str">
        <f>IF($A11&gt;='576way_Regular Symbol(2wild)'!D$16,"",IF(OR(B11=$V$2,B12=$V$2,B13=$V$2),SUM(COUNTIF(B11:B13,$V$2),COUNTIF(B11:B13,$AP$2)),""))</f>
        <v/>
      </c>
      <c r="AP11" s="3">
        <f>IF($A11&gt;='576way_Regular Symbol(2wild)'!E$16,"",IF(OR(C11=$V$2,C12=$V$2,C13=$V$2),SUM(COUNTIF(C11:C13,$V$2),COUNTIF(C11:C13,$AP$2)),""))</f>
        <v>1</v>
      </c>
      <c r="AR11" s="3" t="str">
        <f>IF($A11&gt;='576way_Regular Symbol(2wild)'!D$16,"",IF(OR(B11=$V$2,B12=$V$2,B13=$V$2),SUM(COUNTIF(B11:B13,$V$2),COUNTIF(B11:B13,$AS$2)),""))</f>
        <v/>
      </c>
      <c r="AS11" s="3">
        <f>IF($A11&gt;='576way_Regular Symbol(2wild)'!E$16,"",IF(OR(C11=$V$2,C12=$V$2,C13=$V$2),SUM(COUNTIF(C11:C13,$V$2),COUNTIF(C11:C13,$AS$2)),""))</f>
        <v>1</v>
      </c>
      <c r="AU11" s="3" t="str">
        <f>IF($A11&gt;='576way_Regular Symbol(2wild)'!D$16,"",IF(OR(B11=$V$2,B12=$V$2,B13=$V$2),SUM(COUNTIF(B11:B13,$V$2),COUNTIF(B11:B13,$AV$2)),""))</f>
        <v/>
      </c>
      <c r="AV11" s="3">
        <f>IF($A11&gt;='576way_Regular Symbol(2wild)'!E$16,"",IF(OR(C11=$V$2,C12=$V$2,C13=$V$2),SUM(COUNTIF(C11:C13,$V$2),COUNTIF(C11:C13,$AV$2)),""))</f>
        <v>1</v>
      </c>
    </row>
    <row r="12" spans="1:48">
      <c r="A12" s="337">
        <f>IF('243way_Regular Symbol'!L10="","",'243way_Regular Symbol'!L10)</f>
        <v>7</v>
      </c>
      <c r="B12" s="191" t="str">
        <f>IF('576way_Regular Symbol(2wild)'!M10="","",'576way_Regular Symbol(2wild)'!M10)</f>
        <v/>
      </c>
      <c r="C12" s="191" t="str">
        <f>IF('576way_Regular Symbol(2wild)'!N10="","",'576way_Regular Symbol(2wild)'!N10)</f>
        <v>K</v>
      </c>
      <c r="D12" s="362"/>
      <c r="F12" s="352" t="s">
        <v>189</v>
      </c>
      <c r="G12" s="3">
        <f>SUM(AL5:AL101)</f>
        <v>7</v>
      </c>
      <c r="H12" s="3">
        <f>SUM(AM5:AM101)</f>
        <v>6</v>
      </c>
      <c r="I12" s="363">
        <f t="shared" si="0"/>
        <v>7</v>
      </c>
      <c r="J12" s="344" t="str">
        <f>IF($A12&gt;='576way_Regular Symbol(2wild)'!D$16,"",IF(OR(B12=$V$2,B13=$V$2,B14=$V$2),SUM(COUNTIF(B12:B14,$V$2),COUNTIF(B12:B14,$K$2)),""))</f>
        <v/>
      </c>
      <c r="K12" s="344">
        <f>IF($A12&gt;='576way_Regular Symbol(2wild)'!E$16,"",IF(OR(C12=$V$2,C13=$V$2,C14=$V$2),SUM(COUNTIF(C12:C14,$V$2),COUNTIF(C12:C14,$K$2)),""))</f>
        <v>1</v>
      </c>
      <c r="M12" s="344" t="str">
        <f>IF($A12&gt;='576way_Regular Symbol(2wild)'!D$16,"",IF(OR(B12=$V$2,B13=$V$2,B14=$V$2),SUM(COUNTIF(B12:B14,$V$2),COUNTIF(B12:B14,$N$2)),""))</f>
        <v/>
      </c>
      <c r="N12" s="344">
        <f>IF($A12&gt;='576way_Regular Symbol(2wild)'!E$16,"",IF(OR(C12=$V$2,C13=$V$2,C14=$V$2),SUM(COUNTIF(C12:C14,$V$2),COUNTIF(C12:C14,$N$2)),""))</f>
        <v>1</v>
      </c>
      <c r="P12" s="344" t="str">
        <f>IF($A12&gt;='576way_Regular Symbol(2wild)'!D$16,"",IF(OR(B12=$V$2,B13=$V$2,B14=$V$2),SUM(COUNTIF(B12:B14,$V$2),COUNTIF(B12:B14,$Q$2)),""))</f>
        <v/>
      </c>
      <c r="Q12" s="344">
        <f>IF($A12&gt;='576way_Regular Symbol(2wild)'!E$16,"",IF(OR(C12=$V$2,C13=$V$2,C14=$V$2),SUM(COUNTIF(C12:C14,$V$2),COUNTIF(C12:C14,$Q$2)),""))</f>
        <v>1</v>
      </c>
      <c r="S12" s="344" t="str">
        <f>IF($A12&gt;='576way_Regular Symbol(2wild)'!D$16,"",IF(OR(B12=$V$2,B13=$V$2,B14=$V$2),SUM(COUNTIF(B12:B14,$V$2),COUNTIF(B12:B14,$T$2)),""))</f>
        <v/>
      </c>
      <c r="T12" s="344">
        <f>IF($A12&gt;='576way_Regular Symbol(2wild)'!E$16,"",IF(OR(C12=$V$2,C13=$V$2,C14=$V$2),SUM(COUNTIF(C12:C14,$V$2),COUNTIF(C12:C14,$T$2)),""))</f>
        <v>1</v>
      </c>
      <c r="V12" s="344" t="str">
        <f>IF($A12&gt;='576way_Regular Symbol(2wild)'!D$16,"",IF(OR(B12=$V$2,B13=$V$2,B14=$V$2),SUM(COUNTIF(B12:B14,$V$2),COUNTIF(B12:B14,$W$2)),""))</f>
        <v/>
      </c>
      <c r="W12" s="344">
        <f>IF($A12&gt;='576way_Regular Symbol(2wild)'!E$16,"",IF(OR(C12=$V$2,C13=$V$2,C14=$V$2),SUM(COUNTIF(C12:C14,$V$2),COUNTIF(C12:C14,$W$2)),""))</f>
        <v>1</v>
      </c>
      <c r="Y12" s="344" t="str">
        <f>IF($A12&gt;='576way_Regular Symbol(2wild)'!D$16,"",IF(OR(B12=$V$2,B13=$V$2,B14=$V$2),SUM(COUNTIF(B12:B14,$V$2),COUNTIF(B12:B14,$Z$2)),""))</f>
        <v/>
      </c>
      <c r="Z12" s="344">
        <f>IF($A12&gt;='576way_Regular Symbol(2wild)'!E$16,"",IF(OR(C12=$V$2,C13=$V$2,C14=$V$2),SUM(COUNTIF(C12:C14,$V$2),COUNTIF(C12:C14,$Z$2)),""))</f>
        <v>1</v>
      </c>
      <c r="AB12" s="344" t="str">
        <f>IF($A12&gt;='576way_Regular Symbol(2wild)'!D$16,"",IF(OR(B12=$V$2,B13=$V$2,B14=$V$2),SUM(COUNTIF(B12:B14,$V$2),COUNTIF(B12:B14,$AC$2)),""))</f>
        <v/>
      </c>
      <c r="AC12" s="344">
        <f>IF($A12&gt;='576way_Regular Symbol(2wild)'!E$16,"",IF(OR(C12=$V$2,C13=$V$2,C14=$V$2),SUM(COUNTIF(C12:C14,$V$2),COUNTIF(C12:C14,$AC$2)),""))</f>
        <v>1</v>
      </c>
      <c r="AF12" s="3" t="str">
        <f>IF($A12&gt;='576way_Regular Symbol(2wild)'!D$16,"",IF(OR(B12=$V$2,B13=$V$2,B14=$V$2),SUM(COUNTIF(B12:B14,$V$2),COUNTIF(B12:B14,$AG$2)),""))</f>
        <v/>
      </c>
      <c r="AG12" s="3">
        <f>IF($A12&gt;='576way_Regular Symbol(2wild)'!E$16,"",IF(OR(C12=$V$2,C13=$V$2,C14=$V$2),SUM(COUNTIF(C12:C14,$V$2),COUNTIF(C12:C14,$AG$2)),""))</f>
        <v>1</v>
      </c>
      <c r="AI12" s="3" t="str">
        <f>IF($A12&gt;='576way_Regular Symbol(2wild)'!D$16,"",IF(OR(B12=$V$2,B13=$V$2,B14=$V$2),SUM(COUNTIF(B12:B14,$V$2),COUNTIF(B12:B14,$AJ$2)),""))</f>
        <v/>
      </c>
      <c r="AJ12" s="3">
        <f>IF($A12&gt;='576way_Regular Symbol(2wild)'!E$16,"",IF(OR(C12=$V$2,C13=$V$2,C14=$V$2),SUM(COUNTIF(C12:C14,$V$2),COUNTIF(C12:C14,$AJ$2)),""))</f>
        <v>2</v>
      </c>
      <c r="AL12" s="3" t="str">
        <f>IF($A12&gt;='576way_Regular Symbol(2wild)'!D$16,"",IF(OR(B12=$V$2,B13=$V$2,B14=$V$2),SUM(COUNTIF(B12:B14,$V$2),COUNTIF(B12:B14,$AM$2)),""))</f>
        <v/>
      </c>
      <c r="AM12" s="3">
        <f>IF($A12&gt;='576way_Regular Symbol(2wild)'!E$16,"",IF(OR(C12=$V$2,C13=$V$2,C14=$V$2),SUM(COUNTIF(C12:C14,$V$2),COUNTIF(C12:C14,$AM$2)),""))</f>
        <v>1</v>
      </c>
      <c r="AO12" s="3" t="str">
        <f>IF($A12&gt;='576way_Regular Symbol(2wild)'!D$16,"",IF(OR(B12=$V$2,B13=$V$2,B14=$V$2),SUM(COUNTIF(B12:B14,$V$2),COUNTIF(B12:B14,$AP$2)),""))</f>
        <v/>
      </c>
      <c r="AP12" s="3">
        <f>IF($A12&gt;='576way_Regular Symbol(2wild)'!E$16,"",IF(OR(C12=$V$2,C13=$V$2,C14=$V$2),SUM(COUNTIF(C12:C14,$V$2),COUNTIF(C12:C14,$AP$2)),""))</f>
        <v>1</v>
      </c>
      <c r="AR12" s="3" t="str">
        <f>IF($A12&gt;='576way_Regular Symbol(2wild)'!D$16,"",IF(OR(B12=$V$2,B13=$V$2,B14=$V$2),SUM(COUNTIF(B12:B14,$V$2),COUNTIF(B12:B14,$AS$2)),""))</f>
        <v/>
      </c>
      <c r="AS12" s="3">
        <f>IF($A12&gt;='576way_Regular Symbol(2wild)'!E$16,"",IF(OR(C12=$V$2,C13=$V$2,C14=$V$2),SUM(COUNTIF(C12:C14,$V$2),COUNTIF(C12:C14,$AS$2)),""))</f>
        <v>2</v>
      </c>
      <c r="AU12" s="3" t="str">
        <f>IF($A12&gt;='576way_Regular Symbol(2wild)'!D$16,"",IF(OR(B12=$V$2,B13=$V$2,B14=$V$2),SUM(COUNTIF(B12:B14,$V$2),COUNTIF(B12:B14,$AV$2)),""))</f>
        <v/>
      </c>
      <c r="AV12" s="3">
        <f>IF($A12&gt;='576way_Regular Symbol(2wild)'!E$16,"",IF(OR(C12=$V$2,C13=$V$2,C14=$V$2),SUM(COUNTIF(C12:C14,$V$2),COUNTIF(C12:C14,$AV$2)),""))</f>
        <v>1</v>
      </c>
    </row>
    <row r="13" spans="1:48">
      <c r="A13" s="337">
        <f>IF('243way_Regular Symbol'!L11="","",'243way_Regular Symbol'!L11)</f>
        <v>8</v>
      </c>
      <c r="B13" s="191" t="str">
        <f>IF('576way_Regular Symbol(2wild)'!M11="","",'576way_Regular Symbol(2wild)'!M11)</f>
        <v/>
      </c>
      <c r="C13" s="191" t="str">
        <f>IF('576way_Regular Symbol(2wild)'!N11="","",'576way_Regular Symbol(2wild)'!N11)</f>
        <v>WW</v>
      </c>
      <c r="D13" s="362"/>
      <c r="F13" s="352" t="s">
        <v>190</v>
      </c>
      <c r="G13" s="3">
        <f>SUM(AO5:AO101)</f>
        <v>7</v>
      </c>
      <c r="H13" s="3">
        <f>SUM(AP5:AP101)</f>
        <v>8</v>
      </c>
      <c r="I13" s="363">
        <f t="shared" si="0"/>
        <v>8</v>
      </c>
      <c r="J13" s="344" t="str">
        <f>IF($A13&gt;='576way_Regular Symbol(2wild)'!D$16,"",IF(OR(B13=$V$2,B14=$V$2,B15=$V$2),SUM(COUNTIF(B13:B15,$V$2),COUNTIF(B13:B15,$K$2)),""))</f>
        <v/>
      </c>
      <c r="K13" s="344">
        <f>IF($A13&gt;='576way_Regular Symbol(2wild)'!E$16,"",IF(OR(C13=$V$2,C14=$V$2,C15=$V$2),SUM(COUNTIF(C13:C15,$V$2),COUNTIF(C13:C15,$K$2)),""))</f>
        <v>1</v>
      </c>
      <c r="M13" s="344" t="str">
        <f>IF($A13&gt;='576way_Regular Symbol(2wild)'!D$16,"",IF(OR(B13=$V$2,B14=$V$2,B15=$V$2),SUM(COUNTIF(B13:B15,$V$2),COUNTIF(B13:B15,$N$2)),""))</f>
        <v/>
      </c>
      <c r="N13" s="344">
        <f>IF($A13&gt;='576way_Regular Symbol(2wild)'!E$16,"",IF(OR(C13=$V$2,C14=$V$2,C15=$V$2),SUM(COUNTIF(C13:C15,$V$2),COUNTIF(C13:C15,$N$2)),""))</f>
        <v>1</v>
      </c>
      <c r="P13" s="344" t="str">
        <f>IF($A13&gt;='576way_Regular Symbol(2wild)'!D$16,"",IF(OR(B13=$V$2,B14=$V$2,B15=$V$2),SUM(COUNTIF(B13:B15,$V$2),COUNTIF(B13:B15,$Q$2)),""))</f>
        <v/>
      </c>
      <c r="Q13" s="344">
        <f>IF($A13&gt;='576way_Regular Symbol(2wild)'!E$16,"",IF(OR(C13=$V$2,C14=$V$2,C15=$V$2),SUM(COUNTIF(C13:C15,$V$2),COUNTIF(C13:C15,$Q$2)),""))</f>
        <v>1</v>
      </c>
      <c r="S13" s="344" t="str">
        <f>IF($A13&gt;='576way_Regular Symbol(2wild)'!D$16,"",IF(OR(B13=$V$2,B14=$V$2,B15=$V$2),SUM(COUNTIF(B13:B15,$V$2),COUNTIF(B13:B15,$T$2)),""))</f>
        <v/>
      </c>
      <c r="T13" s="344">
        <f>IF($A13&gt;='576way_Regular Symbol(2wild)'!E$16,"",IF(OR(C13=$V$2,C14=$V$2,C15=$V$2),SUM(COUNTIF(C13:C15,$V$2),COUNTIF(C13:C15,$T$2)),""))</f>
        <v>1</v>
      </c>
      <c r="V13" s="344" t="str">
        <f>IF($A13&gt;='576way_Regular Symbol(2wild)'!D$16,"",IF(OR(B13=$V$2,B14=$V$2,B15=$V$2),SUM(COUNTIF(B13:B15,$V$2),COUNTIF(B13:B15,$W$2)),""))</f>
        <v/>
      </c>
      <c r="W13" s="344">
        <f>IF($A13&gt;='576way_Regular Symbol(2wild)'!E$16,"",IF(OR(C13=$V$2,C14=$V$2,C15=$V$2),SUM(COUNTIF(C13:C15,$V$2),COUNTIF(C13:C15,$W$2)),""))</f>
        <v>1</v>
      </c>
      <c r="Y13" s="344" t="str">
        <f>IF($A13&gt;='576way_Regular Symbol(2wild)'!D$16,"",IF(OR(B13=$V$2,B14=$V$2,B15=$V$2),SUM(COUNTIF(B13:B15,$V$2),COUNTIF(B13:B15,$Z$2)),""))</f>
        <v/>
      </c>
      <c r="Z13" s="344">
        <f>IF($A13&gt;='576way_Regular Symbol(2wild)'!E$16,"",IF(OR(C13=$V$2,C14=$V$2,C15=$V$2),SUM(COUNTIF(C13:C15,$V$2),COUNTIF(C13:C15,$Z$2)),""))</f>
        <v>1</v>
      </c>
      <c r="AB13" s="344" t="str">
        <f>IF($A13&gt;='576way_Regular Symbol(2wild)'!D$16,"",IF(OR(B13=$V$2,B14=$V$2,B15=$V$2),SUM(COUNTIF(B13:B15,$V$2),COUNTIF(B13:B15,$AC$2)),""))</f>
        <v/>
      </c>
      <c r="AC13" s="344">
        <f>IF($A13&gt;='576way_Regular Symbol(2wild)'!E$16,"",IF(OR(C13=$V$2,C14=$V$2,C15=$V$2),SUM(COUNTIF(C13:C15,$V$2),COUNTIF(C13:C15,$AC$2)),""))</f>
        <v>1</v>
      </c>
      <c r="AF13" s="3" t="str">
        <f>IF($A13&gt;='576way_Regular Symbol(2wild)'!D$16,"",IF(OR(B13=$V$2,B14=$V$2,B15=$V$2),SUM(COUNTIF(B13:B15,$V$2),COUNTIF(B13:B15,$AG$2)),""))</f>
        <v/>
      </c>
      <c r="AG13" s="3">
        <f>IF($A13&gt;='576way_Regular Symbol(2wild)'!E$16,"",IF(OR(C13=$V$2,C14=$V$2,C15=$V$2),SUM(COUNTIF(C13:C15,$V$2),COUNTIF(C13:C15,$AG$2)),""))</f>
        <v>1</v>
      </c>
      <c r="AI13" s="3" t="str">
        <f>IF($A13&gt;='576way_Regular Symbol(2wild)'!D$16,"",IF(OR(B13=$V$2,B14=$V$2,B15=$V$2),SUM(COUNTIF(B13:B15,$V$2),COUNTIF(B13:B15,$AJ$2)),""))</f>
        <v/>
      </c>
      <c r="AJ13" s="3">
        <f>IF($A13&gt;='576way_Regular Symbol(2wild)'!E$16,"",IF(OR(C13=$V$2,C14=$V$2,C15=$V$2),SUM(COUNTIF(C13:C15,$V$2),COUNTIF(C13:C15,$AJ$2)),""))</f>
        <v>2</v>
      </c>
      <c r="AL13" s="3" t="str">
        <f>IF($A13&gt;='576way_Regular Symbol(2wild)'!D$16,"",IF(OR(B13=$V$2,B14=$V$2,B15=$V$2),SUM(COUNTIF(B13:B15,$V$2),COUNTIF(B13:B15,$AM$2)),""))</f>
        <v/>
      </c>
      <c r="AM13" s="3">
        <f>IF($A13&gt;='576way_Regular Symbol(2wild)'!E$16,"",IF(OR(C13=$V$2,C14=$V$2,C15=$V$2),SUM(COUNTIF(C13:C15,$V$2),COUNTIF(C13:C15,$AM$2)),""))</f>
        <v>1</v>
      </c>
      <c r="AO13" s="3" t="str">
        <f>IF($A13&gt;='576way_Regular Symbol(2wild)'!D$16,"",IF(OR(B13=$V$2,B14=$V$2,B15=$V$2),SUM(COUNTIF(B13:B15,$V$2),COUNTIF(B13:B15,$AP$2)),""))</f>
        <v/>
      </c>
      <c r="AP13" s="3">
        <f>IF($A13&gt;='576way_Regular Symbol(2wild)'!E$16,"",IF(OR(C13=$V$2,C14=$V$2,C15=$V$2),SUM(COUNTIF(C13:C15,$V$2),COUNTIF(C13:C15,$AP$2)),""))</f>
        <v>1</v>
      </c>
      <c r="AR13" s="3" t="str">
        <f>IF($A13&gt;='576way_Regular Symbol(2wild)'!D$16,"",IF(OR(B13=$V$2,B14=$V$2,B15=$V$2),SUM(COUNTIF(B13:B15,$V$2),COUNTIF(B13:B15,$AS$2)),""))</f>
        <v/>
      </c>
      <c r="AS13" s="3">
        <f>IF($A13&gt;='576way_Regular Symbol(2wild)'!E$16,"",IF(OR(C13=$V$2,C14=$V$2,C15=$V$2),SUM(COUNTIF(C13:C15,$V$2),COUNTIF(C13:C15,$AS$2)),""))</f>
        <v>2</v>
      </c>
      <c r="AU13" s="3" t="str">
        <f>IF($A13&gt;='576way_Regular Symbol(2wild)'!D$16,"",IF(OR(B13=$V$2,B14=$V$2,B15=$V$2),SUM(COUNTIF(B13:B15,$V$2),COUNTIF(B13:B15,$AV$2)),""))</f>
        <v/>
      </c>
      <c r="AV13" s="3">
        <f>IF($A13&gt;='576way_Regular Symbol(2wild)'!E$16,"",IF(OR(C13=$V$2,C14=$V$2,C15=$V$2),SUM(COUNTIF(C13:C15,$V$2),COUNTIF(C13:C15,$AV$2)),""))</f>
        <v>1</v>
      </c>
    </row>
    <row r="14" spans="1:48">
      <c r="A14" s="337">
        <f>IF('243way_Regular Symbol'!L12="","",'243way_Regular Symbol'!L12)</f>
        <v>9</v>
      </c>
      <c r="B14" s="191" t="str">
        <f>IF('576way_Regular Symbol(2wild)'!M12="","",'576way_Regular Symbol(2wild)'!M12)</f>
        <v/>
      </c>
      <c r="C14" s="191" t="str">
        <f>IF('576way_Regular Symbol(2wild)'!N12="","",'576way_Regular Symbol(2wild)'!N12)</f>
        <v>TE</v>
      </c>
      <c r="D14" s="362"/>
      <c r="F14" s="352" t="s">
        <v>186</v>
      </c>
      <c r="G14" s="3">
        <f>SUM(AR5:AR101)</f>
        <v>11</v>
      </c>
      <c r="H14" s="3">
        <f>SUM(AS5:AS101)</f>
        <v>8</v>
      </c>
      <c r="I14" s="363">
        <f t="shared" si="0"/>
        <v>9</v>
      </c>
      <c r="J14" s="344" t="str">
        <f>IF($A14&gt;='576way_Regular Symbol(2wild)'!D$16,"",IF(OR(B14=$V$2,B15=$V$2,B16=$V$2),SUM(COUNTIF(B14:B16,$V$2),COUNTIF(B14:B16,$K$2)),""))</f>
        <v/>
      </c>
      <c r="K14" s="344" t="str">
        <f>IF($A14&gt;='576way_Regular Symbol(2wild)'!E$16,"",IF(OR(C14=$V$2,C15=$V$2,C16=$V$2),SUM(COUNTIF(C14:C16,$V$2),COUNTIF(C14:C16,$K$2)),""))</f>
        <v/>
      </c>
      <c r="M14" s="344" t="str">
        <f>IF($A14&gt;='576way_Regular Symbol(2wild)'!D$16,"",IF(OR(B14=$V$2,B15=$V$2,B16=$V$2),SUM(COUNTIF(B14:B16,$V$2),COUNTIF(B14:B16,$N$2)),""))</f>
        <v/>
      </c>
      <c r="N14" s="344" t="str">
        <f>IF($A14&gt;='576way_Regular Symbol(2wild)'!E$16,"",IF(OR(C14=$V$2,C15=$V$2,C16=$V$2),SUM(COUNTIF(C14:C16,$V$2),COUNTIF(C14:C16,$N$2)),""))</f>
        <v/>
      </c>
      <c r="P14" s="344" t="str">
        <f>IF($A14&gt;='576way_Regular Symbol(2wild)'!D$16,"",IF(OR(B14=$V$2,B15=$V$2,B16=$V$2),SUM(COUNTIF(B14:B16,$V$2),COUNTIF(B14:B16,$Q$2)),""))</f>
        <v/>
      </c>
      <c r="Q14" s="344" t="str">
        <f>IF($A14&gt;='576way_Regular Symbol(2wild)'!E$16,"",IF(OR(C14=$V$2,C15=$V$2,C16=$V$2),SUM(COUNTIF(C14:C16,$V$2),COUNTIF(C14:C16,$Q$2)),""))</f>
        <v/>
      </c>
      <c r="S14" s="344" t="str">
        <f>IF($A14&gt;='576way_Regular Symbol(2wild)'!D$16,"",IF(OR(B14=$V$2,B15=$V$2,B16=$V$2),SUM(COUNTIF(B14:B16,$V$2),COUNTIF(B14:B16,$T$2)),""))</f>
        <v/>
      </c>
      <c r="T14" s="344" t="str">
        <f>IF($A14&gt;='576way_Regular Symbol(2wild)'!E$16,"",IF(OR(C14=$V$2,C15=$V$2,C16=$V$2),SUM(COUNTIF(C14:C16,$V$2),COUNTIF(C14:C16,$T$2)),""))</f>
        <v/>
      </c>
      <c r="V14" s="344" t="str">
        <f>IF($A14&gt;='576way_Regular Symbol(2wild)'!D$16,"",IF(OR(B14=$V$2,B15=$V$2,B16=$V$2),SUM(COUNTIF(B14:B16,$V$2),COUNTIF(B14:B16,$W$2)),""))</f>
        <v/>
      </c>
      <c r="W14" s="344" t="str">
        <f>IF($A14&gt;='576way_Regular Symbol(2wild)'!E$16,"",IF(OR(C14=$V$2,C15=$V$2,C16=$V$2),SUM(COUNTIF(C14:C16,$V$2),COUNTIF(C14:C16,$W$2)),""))</f>
        <v/>
      </c>
      <c r="Y14" s="344" t="str">
        <f>IF($A14&gt;='576way_Regular Symbol(2wild)'!D$16,"",IF(OR(B14=$V$2,B15=$V$2,B16=$V$2),SUM(COUNTIF(B14:B16,$V$2),COUNTIF(B14:B16,$Z$2)),""))</f>
        <v/>
      </c>
      <c r="Z14" s="344" t="str">
        <f>IF($A14&gt;='576way_Regular Symbol(2wild)'!E$16,"",IF(OR(C14=$V$2,C15=$V$2,C16=$V$2),SUM(COUNTIF(C14:C16,$V$2),COUNTIF(C14:C16,$Z$2)),""))</f>
        <v/>
      </c>
      <c r="AB14" s="344" t="str">
        <f>IF($A14&gt;='576way_Regular Symbol(2wild)'!D$16,"",IF(OR(B14=$V$2,B15=$V$2,B16=$V$2),SUM(COUNTIF(B14:B16,$V$2),COUNTIF(B14:B16,$AC$2)),""))</f>
        <v/>
      </c>
      <c r="AC14" s="344" t="str">
        <f>IF($A14&gt;='576way_Regular Symbol(2wild)'!E$16,"",IF(OR(C14=$V$2,C15=$V$2,C16=$V$2),SUM(COUNTIF(C14:C16,$V$2),COUNTIF(C14:C16,$AC$2)),""))</f>
        <v/>
      </c>
      <c r="AF14" s="3" t="str">
        <f>IF($A14&gt;='576way_Regular Symbol(2wild)'!D$16,"",IF(OR(B14=$V$2,B15=$V$2,B16=$V$2),SUM(COUNTIF(B14:B16,$V$2),COUNTIF(B14:B16,$AG$2)),""))</f>
        <v/>
      </c>
      <c r="AG14" s="3" t="str">
        <f>IF($A14&gt;='576way_Regular Symbol(2wild)'!E$16,"",IF(OR(C14=$V$2,C15=$V$2,C16=$V$2),SUM(COUNTIF(C14:C16,$V$2),COUNTIF(C14:C16,$AG$2)),""))</f>
        <v/>
      </c>
      <c r="AI14" s="3" t="str">
        <f>IF($A14&gt;='576way_Regular Symbol(2wild)'!D$16,"",IF(OR(B14=$V$2,B15=$V$2,B16=$V$2),SUM(COUNTIF(B14:B16,$V$2),COUNTIF(B14:B16,$AJ$2)),""))</f>
        <v/>
      </c>
      <c r="AJ14" s="3" t="str">
        <f>IF($A14&gt;='576way_Regular Symbol(2wild)'!E$16,"",IF(OR(C14=$V$2,C15=$V$2,C16=$V$2),SUM(COUNTIF(C14:C16,$V$2),COUNTIF(C14:C16,$AJ$2)),""))</f>
        <v/>
      </c>
      <c r="AL14" s="3" t="str">
        <f>IF($A14&gt;='576way_Regular Symbol(2wild)'!D$16,"",IF(OR(B14=$V$2,B15=$V$2,B16=$V$2),SUM(COUNTIF(B14:B16,$V$2),COUNTIF(B14:B16,$AM$2)),""))</f>
        <v/>
      </c>
      <c r="AM14" s="3" t="str">
        <f>IF($A14&gt;='576way_Regular Symbol(2wild)'!E$16,"",IF(OR(C14=$V$2,C15=$V$2,C16=$V$2),SUM(COUNTIF(C14:C16,$V$2),COUNTIF(C14:C16,$AM$2)),""))</f>
        <v/>
      </c>
      <c r="AO14" s="3" t="str">
        <f>IF($A14&gt;='576way_Regular Symbol(2wild)'!D$16,"",IF(OR(B14=$V$2,B15=$V$2,B16=$V$2),SUM(COUNTIF(B14:B16,$V$2),COUNTIF(B14:B16,$AP$2)),""))</f>
        <v/>
      </c>
      <c r="AP14" s="3" t="str">
        <f>IF($A14&gt;='576way_Regular Symbol(2wild)'!E$16,"",IF(OR(C14=$V$2,C15=$V$2,C16=$V$2),SUM(COUNTIF(C14:C16,$V$2),COUNTIF(C14:C16,$AP$2)),""))</f>
        <v/>
      </c>
      <c r="AR14" s="3" t="str">
        <f>IF($A14&gt;='576way_Regular Symbol(2wild)'!D$16,"",IF(OR(B14=$V$2,B15=$V$2,B16=$V$2),SUM(COUNTIF(B14:B16,$V$2),COUNTIF(B14:B16,$AS$2)),""))</f>
        <v/>
      </c>
      <c r="AS14" s="3" t="str">
        <f>IF($A14&gt;='576way_Regular Symbol(2wild)'!E$16,"",IF(OR(C14=$V$2,C15=$V$2,C16=$V$2),SUM(COUNTIF(C14:C16,$V$2),COUNTIF(C14:C16,$AS$2)),""))</f>
        <v/>
      </c>
      <c r="AU14" s="3" t="str">
        <f>IF($A14&gt;='576way_Regular Symbol(2wild)'!D$16,"",IF(OR(B14=$V$2,B15=$V$2,B16=$V$2),SUM(COUNTIF(B14:B16,$V$2),COUNTIF(B14:B16,$AV$2)),""))</f>
        <v/>
      </c>
      <c r="AV14" s="3" t="str">
        <f>IF($A14&gt;='576way_Regular Symbol(2wild)'!E$16,"",IF(OR(C14=$V$2,C15=$V$2,C16=$V$2),SUM(COUNTIF(C14:C16,$V$2),COUNTIF(C14:C16,$AV$2)),""))</f>
        <v/>
      </c>
    </row>
    <row r="15" spans="1:48" ht="16" thickBot="1">
      <c r="A15" s="337">
        <f>IF('243way_Regular Symbol'!L13="","",'243way_Regular Symbol'!L13)</f>
        <v>10</v>
      </c>
      <c r="B15" s="191" t="str">
        <f>IF('576way_Regular Symbol(2wild)'!M13="","",'576way_Regular Symbol(2wild)'!M13)</f>
        <v/>
      </c>
      <c r="C15" s="191" t="str">
        <f>IF('576way_Regular Symbol(2wild)'!N13="","",'576way_Regular Symbol(2wild)'!N13)</f>
        <v>K</v>
      </c>
      <c r="D15" s="362"/>
      <c r="F15" s="353" t="s">
        <v>187</v>
      </c>
      <c r="G15" s="154">
        <f>SUM(AU5:AU101)</f>
        <v>6</v>
      </c>
      <c r="H15" s="154">
        <f>SUM(AV5:AV101)</f>
        <v>6</v>
      </c>
      <c r="I15" s="363">
        <f t="shared" si="0"/>
        <v>10</v>
      </c>
      <c r="J15" s="344" t="str">
        <f>IF($A15&gt;='576way_Regular Symbol(2wild)'!D$16,"",IF(OR(B15=$V$2,B16=$V$2,B17=$V$2),SUM(COUNTIF(B15:B17,$V$2),COUNTIF(B15:B17,$K$2)),""))</f>
        <v/>
      </c>
      <c r="K15" s="344" t="str">
        <f>IF($A15&gt;='576way_Regular Symbol(2wild)'!E$16,"",IF(OR(C15=$V$2,C16=$V$2,C17=$V$2),SUM(COUNTIF(C15:C17,$V$2),COUNTIF(C15:C17,$K$2)),""))</f>
        <v/>
      </c>
      <c r="M15" s="344" t="str">
        <f>IF($A15&gt;='576way_Regular Symbol(2wild)'!D$16,"",IF(OR(B15=$V$2,B16=$V$2,B17=$V$2),SUM(COUNTIF(B15:B17,$V$2),COUNTIF(B15:B17,$N$2)),""))</f>
        <v/>
      </c>
      <c r="N15" s="344" t="str">
        <f>IF($A15&gt;='576way_Regular Symbol(2wild)'!E$16,"",IF(OR(C15=$V$2,C16=$V$2,C17=$V$2),SUM(COUNTIF(C15:C17,$V$2),COUNTIF(C15:C17,$N$2)),""))</f>
        <v/>
      </c>
      <c r="P15" s="344" t="str">
        <f>IF($A15&gt;='576way_Regular Symbol(2wild)'!D$16,"",IF(OR(B15=$V$2,B16=$V$2,B17=$V$2),SUM(COUNTIF(B15:B17,$V$2),COUNTIF(B15:B17,$Q$2)),""))</f>
        <v/>
      </c>
      <c r="Q15" s="344" t="str">
        <f>IF($A15&gt;='576way_Regular Symbol(2wild)'!E$16,"",IF(OR(C15=$V$2,C16=$V$2,C17=$V$2),SUM(COUNTIF(C15:C17,$V$2),COUNTIF(C15:C17,$Q$2)),""))</f>
        <v/>
      </c>
      <c r="S15" s="344" t="str">
        <f>IF($A15&gt;='576way_Regular Symbol(2wild)'!D$16,"",IF(OR(B15=$V$2,B16=$V$2,B17=$V$2),SUM(COUNTIF(B15:B17,$V$2),COUNTIF(B15:B17,$T$2)),""))</f>
        <v/>
      </c>
      <c r="T15" s="344" t="str">
        <f>IF($A15&gt;='576way_Regular Symbol(2wild)'!E$16,"",IF(OR(C15=$V$2,C16=$V$2,C17=$V$2),SUM(COUNTIF(C15:C17,$V$2),COUNTIF(C15:C17,$T$2)),""))</f>
        <v/>
      </c>
      <c r="V15" s="344" t="str">
        <f>IF($A15&gt;='576way_Regular Symbol(2wild)'!D$16,"",IF(OR(B15=$V$2,B16=$V$2,B17=$V$2),SUM(COUNTIF(B15:B17,$V$2),COUNTIF(B15:B17,$W$2)),""))</f>
        <v/>
      </c>
      <c r="W15" s="344" t="str">
        <f>IF($A15&gt;='576way_Regular Symbol(2wild)'!E$16,"",IF(OR(C15=$V$2,C16=$V$2,C17=$V$2),SUM(COUNTIF(C15:C17,$V$2),COUNTIF(C15:C17,$W$2)),""))</f>
        <v/>
      </c>
      <c r="Y15" s="344" t="str">
        <f>IF($A15&gt;='576way_Regular Symbol(2wild)'!D$16,"",IF(OR(B15=$V$2,B16=$V$2,B17=$V$2),SUM(COUNTIF(B15:B17,$V$2),COUNTIF(B15:B17,$Z$2)),""))</f>
        <v/>
      </c>
      <c r="Z15" s="344" t="str">
        <f>IF($A15&gt;='576way_Regular Symbol(2wild)'!E$16,"",IF(OR(C15=$V$2,C16=$V$2,C17=$V$2),SUM(COUNTIF(C15:C17,$V$2),COUNTIF(C15:C17,$Z$2)),""))</f>
        <v/>
      </c>
      <c r="AB15" s="344" t="str">
        <f>IF($A15&gt;='576way_Regular Symbol(2wild)'!D$16,"",IF(OR(B15=$V$2,B16=$V$2,B17=$V$2),SUM(COUNTIF(B15:B17,$V$2),COUNTIF(B15:B17,$AC$2)),""))</f>
        <v/>
      </c>
      <c r="AC15" s="344" t="str">
        <f>IF($A15&gt;='576way_Regular Symbol(2wild)'!E$16,"",IF(OR(C15=$V$2,C16=$V$2,C17=$V$2),SUM(COUNTIF(C15:C17,$V$2),COUNTIF(C15:C17,$AC$2)),""))</f>
        <v/>
      </c>
      <c r="AF15" s="3" t="str">
        <f>IF($A15&gt;='576way_Regular Symbol(2wild)'!D$16,"",IF(OR(B15=$V$2,B16=$V$2,B17=$V$2),SUM(COUNTIF(B15:B17,$V$2),COUNTIF(B15:B17,$AG$2)),""))</f>
        <v/>
      </c>
      <c r="AG15" s="3" t="str">
        <f>IF($A15&gt;='576way_Regular Symbol(2wild)'!E$16,"",IF(OR(C15=$V$2,C16=$V$2,C17=$V$2),SUM(COUNTIF(C15:C17,$V$2),COUNTIF(C15:C17,$AG$2)),""))</f>
        <v/>
      </c>
      <c r="AI15" s="3" t="str">
        <f>IF($A15&gt;='576way_Regular Symbol(2wild)'!D$16,"",IF(OR(B15=$V$2,B16=$V$2,B17=$V$2),SUM(COUNTIF(B15:B17,$V$2),COUNTIF(B15:B17,$AJ$2)),""))</f>
        <v/>
      </c>
      <c r="AJ15" s="3" t="str">
        <f>IF($A15&gt;='576way_Regular Symbol(2wild)'!E$16,"",IF(OR(C15=$V$2,C16=$V$2,C17=$V$2),SUM(COUNTIF(C15:C17,$V$2),COUNTIF(C15:C17,$AJ$2)),""))</f>
        <v/>
      </c>
      <c r="AL15" s="3" t="str">
        <f>IF($A15&gt;='576way_Regular Symbol(2wild)'!D$16,"",IF(OR(B15=$V$2,B16=$V$2,B17=$V$2),SUM(COUNTIF(B15:B17,$V$2),COUNTIF(B15:B17,$AM$2)),""))</f>
        <v/>
      </c>
      <c r="AM15" s="3" t="str">
        <f>IF($A15&gt;='576way_Regular Symbol(2wild)'!E$16,"",IF(OR(C15=$V$2,C16=$V$2,C17=$V$2),SUM(COUNTIF(C15:C17,$V$2),COUNTIF(C15:C17,$AM$2)),""))</f>
        <v/>
      </c>
      <c r="AO15" s="3" t="str">
        <f>IF($A15&gt;='576way_Regular Symbol(2wild)'!D$16,"",IF(OR(B15=$V$2,B16=$V$2,B17=$V$2),SUM(COUNTIF(B15:B17,$V$2),COUNTIF(B15:B17,$AP$2)),""))</f>
        <v/>
      </c>
      <c r="AP15" s="3" t="str">
        <f>IF($A15&gt;='576way_Regular Symbol(2wild)'!E$16,"",IF(OR(C15=$V$2,C16=$V$2,C17=$V$2),SUM(COUNTIF(C15:C17,$V$2),COUNTIF(C15:C17,$AP$2)),""))</f>
        <v/>
      </c>
      <c r="AR15" s="3" t="str">
        <f>IF($A15&gt;='576way_Regular Symbol(2wild)'!D$16,"",IF(OR(B15=$V$2,B16=$V$2,B17=$V$2),SUM(COUNTIF(B15:B17,$V$2),COUNTIF(B15:B17,$AS$2)),""))</f>
        <v/>
      </c>
      <c r="AS15" s="3" t="str">
        <f>IF($A15&gt;='576way_Regular Symbol(2wild)'!E$16,"",IF(OR(C15=$V$2,C16=$V$2,C17=$V$2),SUM(COUNTIF(C15:C17,$V$2),COUNTIF(C15:C17,$AS$2)),""))</f>
        <v/>
      </c>
      <c r="AU15" s="3" t="str">
        <f>IF($A15&gt;='576way_Regular Symbol(2wild)'!D$16,"",IF(OR(B15=$V$2,B16=$V$2,B17=$V$2),SUM(COUNTIF(B15:B17,$V$2),COUNTIF(B15:B17,$AV$2)),""))</f>
        <v/>
      </c>
      <c r="AV15" s="3" t="str">
        <f>IF($A15&gt;='576way_Regular Symbol(2wild)'!E$16,"",IF(OR(C15=$V$2,C16=$V$2,C17=$V$2),SUM(COUNTIF(C15:C17,$V$2),COUNTIF(C15:C17,$AV$2)),""))</f>
        <v/>
      </c>
    </row>
    <row r="16" spans="1:48">
      <c r="A16" s="337">
        <f>IF('243way_Regular Symbol'!L14="","",'243way_Regular Symbol'!L14)</f>
        <v>11</v>
      </c>
      <c r="B16" s="191" t="str">
        <f>IF('576way_Regular Symbol(2wild)'!M14="","",'576way_Regular Symbol(2wild)'!M14)</f>
        <v/>
      </c>
      <c r="C16" s="191" t="str">
        <f>IF('576way_Regular Symbol(2wild)'!N14="","",'576way_Regular Symbol(2wild)'!N14)</f>
        <v/>
      </c>
      <c r="D16" s="362"/>
      <c r="F16" s="354" t="s">
        <v>318</v>
      </c>
      <c r="G16" s="224">
        <f>SUM(AB5:AB101)</f>
        <v>6</v>
      </c>
      <c r="H16" s="224">
        <f>SUM(AC5:AC101)</f>
        <v>6</v>
      </c>
      <c r="I16" s="363">
        <f t="shared" si="0"/>
        <v>11</v>
      </c>
      <c r="J16" s="344" t="str">
        <f>IF($A16&gt;='576way_Regular Symbol(2wild)'!D$16,"",IF(OR(B16=$V$2,B17=$V$2,B18=$V$2),SUM(COUNTIF(B16:B18,$V$2),COUNTIF(B16:B18,$K$2)),""))</f>
        <v/>
      </c>
      <c r="K16" s="344" t="str">
        <f>IF($A16&gt;='576way_Regular Symbol(2wild)'!E$16,"",IF(OR(C16=$V$2,C17=$V$2,C18=$V$2),SUM(COUNTIF(C16:C18,$V$2),COUNTIF(C16:C18,$K$2)),""))</f>
        <v/>
      </c>
      <c r="M16" s="344" t="str">
        <f>IF($A16&gt;='576way_Regular Symbol(2wild)'!D$16,"",IF(OR(B16=$V$2,B17=$V$2,B18=$V$2),SUM(COUNTIF(B16:B18,$V$2),COUNTIF(B16:B18,$N$2)),""))</f>
        <v/>
      </c>
      <c r="N16" s="344" t="str">
        <f>IF($A16&gt;='576way_Regular Symbol(2wild)'!E$16,"",IF(OR(C16=$V$2,C17=$V$2,C18=$V$2),SUM(COUNTIF(C16:C18,$V$2),COUNTIF(C16:C18,$N$2)),""))</f>
        <v/>
      </c>
      <c r="P16" s="344" t="str">
        <f>IF($A16&gt;='576way_Regular Symbol(2wild)'!D$16,"",IF(OR(B16=$V$2,B17=$V$2,B18=$V$2),SUM(COUNTIF(B16:B18,$V$2),COUNTIF(B16:B18,$Q$2)),""))</f>
        <v/>
      </c>
      <c r="Q16" s="344" t="str">
        <f>IF($A16&gt;='576way_Regular Symbol(2wild)'!E$16,"",IF(OR(C16=$V$2,C17=$V$2,C18=$V$2),SUM(COUNTIF(C16:C18,$V$2),COUNTIF(C16:C18,$Q$2)),""))</f>
        <v/>
      </c>
      <c r="S16" s="344" t="str">
        <f>IF($A16&gt;='576way_Regular Symbol(2wild)'!D$16,"",IF(OR(B16=$V$2,B17=$V$2,B18=$V$2),SUM(COUNTIF(B16:B18,$V$2),COUNTIF(B16:B18,$T$2)),""))</f>
        <v/>
      </c>
      <c r="T16" s="344" t="str">
        <f>IF($A16&gt;='576way_Regular Symbol(2wild)'!E$16,"",IF(OR(C16=$V$2,C17=$V$2,C18=$V$2),SUM(COUNTIF(C16:C18,$V$2),COUNTIF(C16:C18,$T$2)),""))</f>
        <v/>
      </c>
      <c r="V16" s="344" t="str">
        <f>IF($A16&gt;='576way_Regular Symbol(2wild)'!D$16,"",IF(OR(B16=$V$2,B17=$V$2,B18=$V$2),SUM(COUNTIF(B16:B18,$V$2),COUNTIF(B16:B18,$W$2)),""))</f>
        <v/>
      </c>
      <c r="W16" s="344" t="str">
        <f>IF($A16&gt;='576way_Regular Symbol(2wild)'!E$16,"",IF(OR(C16=$V$2,C17=$V$2,C18=$V$2),SUM(COUNTIF(C16:C18,$V$2),COUNTIF(C16:C18,$W$2)),""))</f>
        <v/>
      </c>
      <c r="Y16" s="344" t="str">
        <f>IF($A16&gt;='576way_Regular Symbol(2wild)'!D$16,"",IF(OR(B16=$V$2,B17=$V$2,B18=$V$2),SUM(COUNTIF(B16:B18,$V$2),COUNTIF(B16:B18,$Z$2)),""))</f>
        <v/>
      </c>
      <c r="Z16" s="344" t="str">
        <f>IF($A16&gt;='576way_Regular Symbol(2wild)'!E$16,"",IF(OR(C16=$V$2,C17=$V$2,C18=$V$2),SUM(COUNTIF(C16:C18,$V$2),COUNTIF(C16:C18,$Z$2)),""))</f>
        <v/>
      </c>
      <c r="AB16" s="344" t="str">
        <f>IF($A16&gt;='576way_Regular Symbol(2wild)'!D$16,"",IF(OR(B16=$V$2,B17=$V$2,B18=$V$2),SUM(COUNTIF(B16:B18,$V$2),COUNTIF(B16:B18,$AC$2)),""))</f>
        <v/>
      </c>
      <c r="AC16" s="344" t="str">
        <f>IF($A16&gt;='576way_Regular Symbol(2wild)'!E$16,"",IF(OR(C16=$V$2,C17=$V$2,C18=$V$2),SUM(COUNTIF(C16:C18,$V$2),COUNTIF(C16:C18,$AC$2)),""))</f>
        <v/>
      </c>
      <c r="AF16" s="3" t="str">
        <f>IF($A16&gt;='576way_Regular Symbol(2wild)'!D$16,"",IF(OR(B16=$V$2,B17=$V$2,B18=$V$2),SUM(COUNTIF(B16:B18,$V$2),COUNTIF(B16:B18,$AG$2)),""))</f>
        <v/>
      </c>
      <c r="AG16" s="3" t="str">
        <f>IF($A16&gt;='576way_Regular Symbol(2wild)'!E$16,"",IF(OR(C16=$V$2,C17=$V$2,C18=$V$2),SUM(COUNTIF(C16:C18,$V$2),COUNTIF(C16:C18,$AG$2)),""))</f>
        <v/>
      </c>
      <c r="AI16" s="3" t="str">
        <f>IF($A16&gt;='576way_Regular Symbol(2wild)'!D$16,"",IF(OR(B16=$V$2,B17=$V$2,B18=$V$2),SUM(COUNTIF(B16:B18,$V$2),COUNTIF(B16:B18,$AJ$2)),""))</f>
        <v/>
      </c>
      <c r="AJ16" s="3" t="str">
        <f>IF($A16&gt;='576way_Regular Symbol(2wild)'!E$16,"",IF(OR(C16=$V$2,C17=$V$2,C18=$V$2),SUM(COUNTIF(C16:C18,$V$2),COUNTIF(C16:C18,$AJ$2)),""))</f>
        <v/>
      </c>
      <c r="AL16" s="3" t="str">
        <f>IF($A16&gt;='576way_Regular Symbol(2wild)'!D$16,"",IF(OR(B16=$V$2,B17=$V$2,B18=$V$2),SUM(COUNTIF(B16:B18,$V$2),COUNTIF(B16:B18,$AM$2)),""))</f>
        <v/>
      </c>
      <c r="AM16" s="3" t="str">
        <f>IF($A16&gt;='576way_Regular Symbol(2wild)'!E$16,"",IF(OR(C16=$V$2,C17=$V$2,C18=$V$2),SUM(COUNTIF(C16:C18,$V$2),COUNTIF(C16:C18,$AM$2)),""))</f>
        <v/>
      </c>
      <c r="AO16" s="3" t="str">
        <f>IF($A16&gt;='576way_Regular Symbol(2wild)'!D$16,"",IF(OR(B16=$V$2,B17=$V$2,B18=$V$2),SUM(COUNTIF(B16:B18,$V$2),COUNTIF(B16:B18,$AP$2)),""))</f>
        <v/>
      </c>
      <c r="AP16" s="3" t="str">
        <f>IF($A16&gt;='576way_Regular Symbol(2wild)'!E$16,"",IF(OR(C16=$V$2,C17=$V$2,C18=$V$2),SUM(COUNTIF(C16:C18,$V$2),COUNTIF(C16:C18,$AP$2)),""))</f>
        <v/>
      </c>
      <c r="AR16" s="3" t="str">
        <f>IF($A16&gt;='576way_Regular Symbol(2wild)'!D$16,"",IF(OR(B16=$V$2,B17=$V$2,B18=$V$2),SUM(COUNTIF(B16:B18,$V$2),COUNTIF(B16:B18,$AS$2)),""))</f>
        <v/>
      </c>
      <c r="AS16" s="3" t="str">
        <f>IF($A16&gt;='576way_Regular Symbol(2wild)'!E$16,"",IF(OR(C16=$V$2,C17=$V$2,C18=$V$2),SUM(COUNTIF(C16:C18,$V$2),COUNTIF(C16:C18,$AS$2)),""))</f>
        <v/>
      </c>
      <c r="AU16" s="3" t="str">
        <f>IF($A16&gt;='576way_Regular Symbol(2wild)'!D$16,"",IF(OR(B16=$V$2,B17=$V$2,B18=$V$2),SUM(COUNTIF(B16:B18,$V$2),COUNTIF(B16:B18,$AV$2)),""))</f>
        <v/>
      </c>
      <c r="AV16" s="3" t="str">
        <f>IF($A16&gt;='576way_Regular Symbol(2wild)'!E$16,"",IF(OR(C16=$V$2,C17=$V$2,C18=$V$2),SUM(COUNTIF(C16:C18,$V$2),COUNTIF(C16:C18,$AV$2)),""))</f>
        <v/>
      </c>
    </row>
    <row r="17" spans="1:48">
      <c r="A17" s="337">
        <f>IF('243way_Regular Symbol'!L15="","",'243way_Regular Symbol'!L15)</f>
        <v>12</v>
      </c>
      <c r="B17" s="191" t="str">
        <f>IF('576way_Regular Symbol(2wild)'!M15="","",'576way_Regular Symbol(2wild)'!M15)</f>
        <v/>
      </c>
      <c r="C17" s="191" t="str">
        <f>IF('576way_Regular Symbol(2wild)'!N15="","",'576way_Regular Symbol(2wild)'!N15)</f>
        <v/>
      </c>
      <c r="D17" s="362"/>
      <c r="I17" s="363">
        <f t="shared" si="0"/>
        <v>12</v>
      </c>
      <c r="J17" s="344" t="str">
        <f>IF($A17&gt;='576way_Regular Symbol(2wild)'!D$16,"",IF(OR(B17=$V$2,B18=$V$2,B19=$V$2),SUM(COUNTIF(B17:B19,$V$2),COUNTIF(B17:B19,$K$2)),""))</f>
        <v/>
      </c>
      <c r="K17" s="344" t="str">
        <f>IF($A17&gt;='576way_Regular Symbol(2wild)'!E$16,"",IF(OR(C17=$V$2,C18=$V$2,C19=$V$2),SUM(COUNTIF(C17:C19,$V$2),COUNTIF(C17:C19,$K$2)),""))</f>
        <v/>
      </c>
      <c r="M17" s="344" t="str">
        <f>IF($A17&gt;='576way_Regular Symbol(2wild)'!D$16,"",IF(OR(B17=$V$2,B18=$V$2,B19=$V$2),SUM(COUNTIF(B17:B19,$V$2),COUNTIF(B17:B19,$N$2)),""))</f>
        <v/>
      </c>
      <c r="N17" s="344" t="str">
        <f>IF($A17&gt;='576way_Regular Symbol(2wild)'!E$16,"",IF(OR(C17=$V$2,C18=$V$2,C19=$V$2),SUM(COUNTIF(C17:C19,$V$2),COUNTIF(C17:C19,$N$2)),""))</f>
        <v/>
      </c>
      <c r="P17" s="344" t="str">
        <f>IF($A17&gt;='576way_Regular Symbol(2wild)'!D$16,"",IF(OR(B17=$V$2,B18=$V$2,B19=$V$2),SUM(COUNTIF(B17:B19,$V$2),COUNTIF(B17:B19,$Q$2)),""))</f>
        <v/>
      </c>
      <c r="Q17" s="344" t="str">
        <f>IF($A17&gt;='576way_Regular Symbol(2wild)'!E$16,"",IF(OR(C17=$V$2,C18=$V$2,C19=$V$2),SUM(COUNTIF(C17:C19,$V$2),COUNTIF(C17:C19,$Q$2)),""))</f>
        <v/>
      </c>
      <c r="S17" s="344" t="str">
        <f>IF($A17&gt;='576way_Regular Symbol(2wild)'!D$16,"",IF(OR(B17=$V$2,B18=$V$2,B19=$V$2),SUM(COUNTIF(B17:B19,$V$2),COUNTIF(B17:B19,$T$2)),""))</f>
        <v/>
      </c>
      <c r="T17" s="344" t="str">
        <f>IF($A17&gt;='576way_Regular Symbol(2wild)'!E$16,"",IF(OR(C17=$V$2,C18=$V$2,C19=$V$2),SUM(COUNTIF(C17:C19,$V$2),COUNTIF(C17:C19,$T$2)),""))</f>
        <v/>
      </c>
      <c r="V17" s="344" t="str">
        <f>IF($A17&gt;='576way_Regular Symbol(2wild)'!D$16,"",IF(OR(B17=$V$2,B18=$V$2,B19=$V$2),SUM(COUNTIF(B17:B19,$V$2),COUNTIF(B17:B19,$W$2)),""))</f>
        <v/>
      </c>
      <c r="W17" s="344" t="str">
        <f>IF($A17&gt;='576way_Regular Symbol(2wild)'!E$16,"",IF(OR(C17=$V$2,C18=$V$2,C19=$V$2),SUM(COUNTIF(C17:C19,$V$2),COUNTIF(C17:C19,$W$2)),""))</f>
        <v/>
      </c>
      <c r="Y17" s="344" t="str">
        <f>IF($A17&gt;='576way_Regular Symbol(2wild)'!D$16,"",IF(OR(B17=$V$2,B18=$V$2,B19=$V$2),SUM(COUNTIF(B17:B19,$V$2),COUNTIF(B17:B19,$Z$2)),""))</f>
        <v/>
      </c>
      <c r="Z17" s="344" t="str">
        <f>IF($A17&gt;='576way_Regular Symbol(2wild)'!E$16,"",IF(OR(C17=$V$2,C18=$V$2,C19=$V$2),SUM(COUNTIF(C17:C19,$V$2),COUNTIF(C17:C19,$Z$2)),""))</f>
        <v/>
      </c>
      <c r="AB17" s="344" t="str">
        <f>IF($A17&gt;='576way_Regular Symbol(2wild)'!D$16,"",IF(OR(B17=$V$2,B18=$V$2,B19=$V$2),SUM(COUNTIF(B17:B19,$V$2),COUNTIF(B17:B19,$AC$2)),""))</f>
        <v/>
      </c>
      <c r="AC17" s="344" t="str">
        <f>IF($A17&gt;='576way_Regular Symbol(2wild)'!E$16,"",IF(OR(C17=$V$2,C18=$V$2,C19=$V$2),SUM(COUNTIF(C17:C19,$V$2),COUNTIF(C17:C19,$AC$2)),""))</f>
        <v/>
      </c>
      <c r="AF17" s="3" t="str">
        <f>IF($A17&gt;='576way_Regular Symbol(2wild)'!D$16,"",IF(OR(B17=$V$2,B18=$V$2,B19=$V$2),SUM(COUNTIF(B17:B19,$V$2),COUNTIF(B17:B19,$AG$2)),""))</f>
        <v/>
      </c>
      <c r="AG17" s="3" t="str">
        <f>IF($A17&gt;='576way_Regular Symbol(2wild)'!E$16,"",IF(OR(C17=$V$2,C18=$V$2,C19=$V$2),SUM(COUNTIF(C17:C19,$V$2),COUNTIF(C17:C19,$AG$2)),""))</f>
        <v/>
      </c>
      <c r="AI17" s="3" t="str">
        <f>IF($A17&gt;='576way_Regular Symbol(2wild)'!D$16,"",IF(OR(B17=$V$2,B18=$V$2,B19=$V$2),SUM(COUNTIF(B17:B19,$V$2),COUNTIF(B17:B19,$AJ$2)),""))</f>
        <v/>
      </c>
      <c r="AJ17" s="3" t="str">
        <f>IF($A17&gt;='576way_Regular Symbol(2wild)'!E$16,"",IF(OR(C17=$V$2,C18=$V$2,C19=$V$2),SUM(COUNTIF(C17:C19,$V$2),COUNTIF(C17:C19,$AJ$2)),""))</f>
        <v/>
      </c>
      <c r="AL17" s="3" t="str">
        <f>IF($A17&gt;='576way_Regular Symbol(2wild)'!D$16,"",IF(OR(B17=$V$2,B18=$V$2,B19=$V$2),SUM(COUNTIF(B17:B19,$V$2),COUNTIF(B17:B19,$AM$2)),""))</f>
        <v/>
      </c>
      <c r="AM17" s="3" t="str">
        <f>IF($A17&gt;='576way_Regular Symbol(2wild)'!E$16,"",IF(OR(C17=$V$2,C18=$V$2,C19=$V$2),SUM(COUNTIF(C17:C19,$V$2),COUNTIF(C17:C19,$AM$2)),""))</f>
        <v/>
      </c>
      <c r="AO17" s="3" t="str">
        <f>IF($A17&gt;='576way_Regular Symbol(2wild)'!D$16,"",IF(OR(B17=$V$2,B18=$V$2,B19=$V$2),SUM(COUNTIF(B17:B19,$V$2),COUNTIF(B17:B19,$AP$2)),""))</f>
        <v/>
      </c>
      <c r="AP17" s="3" t="str">
        <f>IF($A17&gt;='576way_Regular Symbol(2wild)'!E$16,"",IF(OR(C17=$V$2,C18=$V$2,C19=$V$2),SUM(COUNTIF(C17:C19,$V$2),COUNTIF(C17:C19,$AP$2)),""))</f>
        <v/>
      </c>
      <c r="AR17" s="3" t="str">
        <f>IF($A17&gt;='576way_Regular Symbol(2wild)'!D$16,"",IF(OR(B17=$V$2,B18=$V$2,B19=$V$2),SUM(COUNTIF(B17:B19,$V$2),COUNTIF(B17:B19,$AS$2)),""))</f>
        <v/>
      </c>
      <c r="AS17" s="3" t="str">
        <f>IF($A17&gt;='576way_Regular Symbol(2wild)'!E$16,"",IF(OR(C17=$V$2,C18=$V$2,C19=$V$2),SUM(COUNTIF(C17:C19,$V$2),COUNTIF(C17:C19,$AS$2)),""))</f>
        <v/>
      </c>
      <c r="AU17" s="3" t="str">
        <f>IF($A17&gt;='576way_Regular Symbol(2wild)'!D$16,"",IF(OR(B17=$V$2,B18=$V$2,B19=$V$2),SUM(COUNTIF(B17:B19,$V$2),COUNTIF(B17:B19,$AV$2)),""))</f>
        <v/>
      </c>
      <c r="AV17" s="3" t="str">
        <f>IF($A17&gt;='576way_Regular Symbol(2wild)'!E$16,"",IF(OR(C17=$V$2,C18=$V$2,C19=$V$2),SUM(COUNTIF(C17:C19,$V$2),COUNTIF(C17:C19,$AV$2)),""))</f>
        <v/>
      </c>
    </row>
    <row r="18" spans="1:48">
      <c r="A18" s="337">
        <f>IF('243way_Regular Symbol'!L16="","",'243way_Regular Symbol'!L16)</f>
        <v>13</v>
      </c>
      <c r="B18" s="191" t="str">
        <f>IF('576way_Regular Symbol(2wild)'!M16="","",'576way_Regular Symbol(2wild)'!M16)</f>
        <v/>
      </c>
      <c r="C18" s="191" t="str">
        <f>IF('576way_Regular Symbol(2wild)'!N16="","",'576way_Regular Symbol(2wild)'!N16)</f>
        <v/>
      </c>
      <c r="D18" s="362"/>
      <c r="I18" s="363">
        <f t="shared" si="0"/>
        <v>13</v>
      </c>
      <c r="J18" s="344" t="str">
        <f>IF($A18&gt;='576way_Regular Symbol(2wild)'!D$16,"",IF(OR(B18=$V$2,B19=$V$2,B20=$V$2),SUM(COUNTIF(B18:B20,$V$2),COUNTIF(B18:B20,$K$2)),""))</f>
        <v/>
      </c>
      <c r="K18" s="344" t="str">
        <f>IF($A18&gt;='576way_Regular Symbol(2wild)'!E$16,"",IF(OR(C18=$V$2,C19=$V$2,C20=$V$2),SUM(COUNTIF(C18:C20,$V$2),COUNTIF(C18:C20,$K$2)),""))</f>
        <v/>
      </c>
      <c r="M18" s="344" t="str">
        <f>IF($A18&gt;='576way_Regular Symbol(2wild)'!D$16,"",IF(OR(B18=$V$2,B19=$V$2,B20=$V$2),SUM(COUNTIF(B18:B20,$V$2),COUNTIF(B18:B20,$N$2)),""))</f>
        <v/>
      </c>
      <c r="N18" s="344" t="str">
        <f>IF($A18&gt;='576way_Regular Symbol(2wild)'!E$16,"",IF(OR(C18=$V$2,C19=$V$2,C20=$V$2),SUM(COUNTIF(C18:C20,$V$2),COUNTIF(C18:C20,$N$2)),""))</f>
        <v/>
      </c>
      <c r="P18" s="344" t="str">
        <f>IF($A18&gt;='576way_Regular Symbol(2wild)'!D$16,"",IF(OR(B18=$V$2,B19=$V$2,B20=$V$2),SUM(COUNTIF(B18:B20,$V$2),COUNTIF(B18:B20,$Q$2)),""))</f>
        <v/>
      </c>
      <c r="Q18" s="344" t="str">
        <f>IF($A18&gt;='576way_Regular Symbol(2wild)'!E$16,"",IF(OR(C18=$V$2,C19=$V$2,C20=$V$2),SUM(COUNTIF(C18:C20,$V$2),COUNTIF(C18:C20,$Q$2)),""))</f>
        <v/>
      </c>
      <c r="S18" s="344" t="str">
        <f>IF($A18&gt;='576way_Regular Symbol(2wild)'!D$16,"",IF(OR(B18=$V$2,B19=$V$2,B20=$V$2),SUM(COUNTIF(B18:B20,$V$2),COUNTIF(B18:B20,$T$2)),""))</f>
        <v/>
      </c>
      <c r="T18" s="344" t="str">
        <f>IF($A18&gt;='576way_Regular Symbol(2wild)'!E$16,"",IF(OR(C18=$V$2,C19=$V$2,C20=$V$2),SUM(COUNTIF(C18:C20,$V$2),COUNTIF(C18:C20,$T$2)),""))</f>
        <v/>
      </c>
      <c r="V18" s="344" t="str">
        <f>IF($A18&gt;='576way_Regular Symbol(2wild)'!D$16,"",IF(OR(B18=$V$2,B19=$V$2,B20=$V$2),SUM(COUNTIF(B18:B20,$V$2),COUNTIF(B18:B20,$W$2)),""))</f>
        <v/>
      </c>
      <c r="W18" s="344" t="str">
        <f>IF($A18&gt;='576way_Regular Symbol(2wild)'!E$16,"",IF(OR(C18=$V$2,C19=$V$2,C20=$V$2),SUM(COUNTIF(C18:C20,$V$2),COUNTIF(C18:C20,$W$2)),""))</f>
        <v/>
      </c>
      <c r="Y18" s="344" t="str">
        <f>IF($A18&gt;='576way_Regular Symbol(2wild)'!D$16,"",IF(OR(B18=$V$2,B19=$V$2,B20=$V$2),SUM(COUNTIF(B18:B20,$V$2),COUNTIF(B18:B20,$Z$2)),""))</f>
        <v/>
      </c>
      <c r="Z18" s="344" t="str">
        <f>IF($A18&gt;='576way_Regular Symbol(2wild)'!E$16,"",IF(OR(C18=$V$2,C19=$V$2,C20=$V$2),SUM(COUNTIF(C18:C20,$V$2),COUNTIF(C18:C20,$Z$2)),""))</f>
        <v/>
      </c>
      <c r="AB18" s="344" t="str">
        <f>IF($A18&gt;='576way_Regular Symbol(2wild)'!D$16,"",IF(OR(B18=$V$2,B19=$V$2,B20=$V$2),SUM(COUNTIF(B18:B20,$V$2),COUNTIF(B18:B20,$AC$2)),""))</f>
        <v/>
      </c>
      <c r="AC18" s="344" t="str">
        <f>IF($A18&gt;='576way_Regular Symbol(2wild)'!E$16,"",IF(OR(C18=$V$2,C19=$V$2,C20=$V$2),SUM(COUNTIF(C18:C20,$V$2),COUNTIF(C18:C20,$AC$2)),""))</f>
        <v/>
      </c>
      <c r="AF18" s="3" t="str">
        <f>IF($A18&gt;='576way_Regular Symbol(2wild)'!D$16,"",IF(OR(B18=$V$2,B19=$V$2,B20=$V$2),SUM(COUNTIF(B18:B20,$V$2),COUNTIF(B18:B20,$AG$2)),""))</f>
        <v/>
      </c>
      <c r="AG18" s="3" t="str">
        <f>IF($A18&gt;='576way_Regular Symbol(2wild)'!E$16,"",IF(OR(C18=$V$2,C19=$V$2,C20=$V$2),SUM(COUNTIF(C18:C20,$V$2),COUNTIF(C18:C20,$AG$2)),""))</f>
        <v/>
      </c>
      <c r="AI18" s="3" t="str">
        <f>IF($A18&gt;='576way_Regular Symbol(2wild)'!D$16,"",IF(OR(B18=$V$2,B19=$V$2,B20=$V$2),SUM(COUNTIF(B18:B20,$V$2),COUNTIF(B18:B20,$AJ$2)),""))</f>
        <v/>
      </c>
      <c r="AJ18" s="3" t="str">
        <f>IF($A18&gt;='576way_Regular Symbol(2wild)'!E$16,"",IF(OR(C18=$V$2,C19=$V$2,C20=$V$2),SUM(COUNTIF(C18:C20,$V$2),COUNTIF(C18:C20,$AJ$2)),""))</f>
        <v/>
      </c>
      <c r="AL18" s="3" t="str">
        <f>IF($A18&gt;='576way_Regular Symbol(2wild)'!D$16,"",IF(OR(B18=$V$2,B19=$V$2,B20=$V$2),SUM(COUNTIF(B18:B20,$V$2),COUNTIF(B18:B20,$AM$2)),""))</f>
        <v/>
      </c>
      <c r="AM18" s="3" t="str">
        <f>IF($A18&gt;='576way_Regular Symbol(2wild)'!E$16,"",IF(OR(C18=$V$2,C19=$V$2,C20=$V$2),SUM(COUNTIF(C18:C20,$V$2),COUNTIF(C18:C20,$AM$2)),""))</f>
        <v/>
      </c>
      <c r="AO18" s="3" t="str">
        <f>IF($A18&gt;='576way_Regular Symbol(2wild)'!D$16,"",IF(OR(B18=$V$2,B19=$V$2,B20=$V$2),SUM(COUNTIF(B18:B20,$V$2),COUNTIF(B18:B20,$AP$2)),""))</f>
        <v/>
      </c>
      <c r="AP18" s="3" t="str">
        <f>IF($A18&gt;='576way_Regular Symbol(2wild)'!E$16,"",IF(OR(C18=$V$2,C19=$V$2,C20=$V$2),SUM(COUNTIF(C18:C20,$V$2),COUNTIF(C18:C20,$AP$2)),""))</f>
        <v/>
      </c>
      <c r="AR18" s="3" t="str">
        <f>IF($A18&gt;='576way_Regular Symbol(2wild)'!D$16,"",IF(OR(B18=$V$2,B19=$V$2,B20=$V$2),SUM(COUNTIF(B18:B20,$V$2),COUNTIF(B18:B20,$AS$2)),""))</f>
        <v/>
      </c>
      <c r="AS18" s="3" t="str">
        <f>IF($A18&gt;='576way_Regular Symbol(2wild)'!E$16,"",IF(OR(C18=$V$2,C19=$V$2,C20=$V$2),SUM(COUNTIF(C18:C20,$V$2),COUNTIF(C18:C20,$AS$2)),""))</f>
        <v/>
      </c>
      <c r="AU18" s="3" t="str">
        <f>IF($A18&gt;='576way_Regular Symbol(2wild)'!D$16,"",IF(OR(B18=$V$2,B19=$V$2,B20=$V$2),SUM(COUNTIF(B18:B20,$V$2),COUNTIF(B18:B20,$AV$2)),""))</f>
        <v/>
      </c>
      <c r="AV18" s="3" t="str">
        <f>IF($A18&gt;='576way_Regular Symbol(2wild)'!E$16,"",IF(OR(C18=$V$2,C19=$V$2,C20=$V$2),SUM(COUNTIF(C18:C20,$V$2),COUNTIF(C18:C20,$AV$2)),""))</f>
        <v/>
      </c>
    </row>
    <row r="19" spans="1:48">
      <c r="A19" s="337">
        <f>IF('243way_Regular Symbol'!L17="","",'243way_Regular Symbol'!L17)</f>
        <v>14</v>
      </c>
      <c r="B19" s="191" t="str">
        <f>IF('576way_Regular Symbol(2wild)'!M17="","",'576way_Regular Symbol(2wild)'!M17)</f>
        <v/>
      </c>
      <c r="C19" s="191" t="str">
        <f>IF('576way_Regular Symbol(2wild)'!N17="","",'576way_Regular Symbol(2wild)'!N17)</f>
        <v/>
      </c>
      <c r="D19" s="362"/>
      <c r="I19" s="363">
        <f t="shared" si="0"/>
        <v>14</v>
      </c>
      <c r="J19" s="344" t="str">
        <f>IF($A19&gt;='576way_Regular Symbol(2wild)'!D$16,"",IF(OR(B19=$V$2,B20=$V$2,B21=$V$2),SUM(COUNTIF(B19:B21,$V$2),COUNTIF(B19:B21,$K$2)),""))</f>
        <v/>
      </c>
      <c r="K19" s="344" t="str">
        <f>IF($A19&gt;='576way_Regular Symbol(2wild)'!E$16,"",IF(OR(C19=$V$2,C20=$V$2,C21=$V$2),SUM(COUNTIF(C19:C21,$V$2),COUNTIF(C19:C21,$K$2)),""))</f>
        <v/>
      </c>
      <c r="M19" s="344" t="str">
        <f>IF($A19&gt;='576way_Regular Symbol(2wild)'!D$16,"",IF(OR(B19=$V$2,B20=$V$2,B21=$V$2),SUM(COUNTIF(B19:B21,$V$2),COUNTIF(B19:B21,$N$2)),""))</f>
        <v/>
      </c>
      <c r="N19" s="344" t="str">
        <f>IF($A19&gt;='576way_Regular Symbol(2wild)'!E$16,"",IF(OR(C19=$V$2,C20=$V$2,C21=$V$2),SUM(COUNTIF(C19:C21,$V$2),COUNTIF(C19:C21,$N$2)),""))</f>
        <v/>
      </c>
      <c r="P19" s="344" t="str">
        <f>IF($A19&gt;='576way_Regular Symbol(2wild)'!D$16,"",IF(OR(B19=$V$2,B20=$V$2,B21=$V$2),SUM(COUNTIF(B19:B21,$V$2),COUNTIF(B19:B21,$Q$2)),""))</f>
        <v/>
      </c>
      <c r="Q19" s="344" t="str">
        <f>IF($A19&gt;='576way_Regular Symbol(2wild)'!E$16,"",IF(OR(C19=$V$2,C20=$V$2,C21=$V$2),SUM(COUNTIF(C19:C21,$V$2),COUNTIF(C19:C21,$Q$2)),""))</f>
        <v/>
      </c>
      <c r="S19" s="344" t="str">
        <f>IF($A19&gt;='576way_Regular Symbol(2wild)'!D$16,"",IF(OR(B19=$V$2,B20=$V$2,B21=$V$2),SUM(COUNTIF(B19:B21,$V$2),COUNTIF(B19:B21,$T$2)),""))</f>
        <v/>
      </c>
      <c r="T19" s="344" t="str">
        <f>IF($A19&gt;='576way_Regular Symbol(2wild)'!E$16,"",IF(OR(C19=$V$2,C20=$V$2,C21=$V$2),SUM(COUNTIF(C19:C21,$V$2),COUNTIF(C19:C21,$T$2)),""))</f>
        <v/>
      </c>
      <c r="V19" s="344" t="str">
        <f>IF($A19&gt;='576way_Regular Symbol(2wild)'!D$16,"",IF(OR(B19=$V$2,B20=$V$2,B21=$V$2),SUM(COUNTIF(B19:B21,$V$2),COUNTIF(B19:B21,$W$2)),""))</f>
        <v/>
      </c>
      <c r="W19" s="344" t="str">
        <f>IF($A19&gt;='576way_Regular Symbol(2wild)'!E$16,"",IF(OR(C19=$V$2,C20=$V$2,C21=$V$2),SUM(COUNTIF(C19:C21,$V$2),COUNTIF(C19:C21,$W$2)),""))</f>
        <v/>
      </c>
      <c r="Y19" s="344" t="str">
        <f>IF($A19&gt;='576way_Regular Symbol(2wild)'!D$16,"",IF(OR(B19=$V$2,B20=$V$2,B21=$V$2),SUM(COUNTIF(B19:B21,$V$2),COUNTIF(B19:B21,$Z$2)),""))</f>
        <v/>
      </c>
      <c r="Z19" s="344" t="str">
        <f>IF($A19&gt;='576way_Regular Symbol(2wild)'!E$16,"",IF(OR(C19=$V$2,C20=$V$2,C21=$V$2),SUM(COUNTIF(C19:C21,$V$2),COUNTIF(C19:C21,$Z$2)),""))</f>
        <v/>
      </c>
      <c r="AB19" s="344" t="str">
        <f>IF($A19&gt;='576way_Regular Symbol(2wild)'!D$16,"",IF(OR(B19=$V$2,B20=$V$2,B21=$V$2),SUM(COUNTIF(B19:B21,$V$2),COUNTIF(B19:B21,$AC$2)),""))</f>
        <v/>
      </c>
      <c r="AC19" s="344" t="str">
        <f>IF($A19&gt;='576way_Regular Symbol(2wild)'!E$16,"",IF(OR(C19=$V$2,C20=$V$2,C21=$V$2),SUM(COUNTIF(C19:C21,$V$2),COUNTIF(C19:C21,$AC$2)),""))</f>
        <v/>
      </c>
      <c r="AF19" s="3" t="str">
        <f>IF($A19&gt;='576way_Regular Symbol(2wild)'!D$16,"",IF(OR(B19=$V$2,B20=$V$2,B21=$V$2),SUM(COUNTIF(B19:B21,$V$2),COUNTIF(B19:B21,$AG$2)),""))</f>
        <v/>
      </c>
      <c r="AG19" s="3" t="str">
        <f>IF($A19&gt;='576way_Regular Symbol(2wild)'!E$16,"",IF(OR(C19=$V$2,C20=$V$2,C21=$V$2),SUM(COUNTIF(C19:C21,$V$2),COUNTIF(C19:C21,$AG$2)),""))</f>
        <v/>
      </c>
      <c r="AI19" s="3" t="str">
        <f>IF($A19&gt;='576way_Regular Symbol(2wild)'!D$16,"",IF(OR(B19=$V$2,B20=$V$2,B21=$V$2),SUM(COUNTIF(B19:B21,$V$2),COUNTIF(B19:B21,$AJ$2)),""))</f>
        <v/>
      </c>
      <c r="AJ19" s="3" t="str">
        <f>IF($A19&gt;='576way_Regular Symbol(2wild)'!E$16,"",IF(OR(C19=$V$2,C20=$V$2,C21=$V$2),SUM(COUNTIF(C19:C21,$V$2),COUNTIF(C19:C21,$AJ$2)),""))</f>
        <v/>
      </c>
      <c r="AL19" s="3" t="str">
        <f>IF($A19&gt;='576way_Regular Symbol(2wild)'!D$16,"",IF(OR(B19=$V$2,B20=$V$2,B21=$V$2),SUM(COUNTIF(B19:B21,$V$2),COUNTIF(B19:B21,$AM$2)),""))</f>
        <v/>
      </c>
      <c r="AM19" s="3" t="str">
        <f>IF($A19&gt;='576way_Regular Symbol(2wild)'!E$16,"",IF(OR(C19=$V$2,C20=$V$2,C21=$V$2),SUM(COUNTIF(C19:C21,$V$2),COUNTIF(C19:C21,$AM$2)),""))</f>
        <v/>
      </c>
      <c r="AO19" s="3" t="str">
        <f>IF($A19&gt;='576way_Regular Symbol(2wild)'!D$16,"",IF(OR(B19=$V$2,B20=$V$2,B21=$V$2),SUM(COUNTIF(B19:B21,$V$2),COUNTIF(B19:B21,$AP$2)),""))</f>
        <v/>
      </c>
      <c r="AP19" s="3" t="str">
        <f>IF($A19&gt;='576way_Regular Symbol(2wild)'!E$16,"",IF(OR(C19=$V$2,C20=$V$2,C21=$V$2),SUM(COUNTIF(C19:C21,$V$2),COUNTIF(C19:C21,$AP$2)),""))</f>
        <v/>
      </c>
      <c r="AR19" s="3" t="str">
        <f>IF($A19&gt;='576way_Regular Symbol(2wild)'!D$16,"",IF(OR(B19=$V$2,B20=$V$2,B21=$V$2),SUM(COUNTIF(B19:B21,$V$2),COUNTIF(B19:B21,$AS$2)),""))</f>
        <v/>
      </c>
      <c r="AS19" s="3" t="str">
        <f>IF($A19&gt;='576way_Regular Symbol(2wild)'!E$16,"",IF(OR(C19=$V$2,C20=$V$2,C21=$V$2),SUM(COUNTIF(C19:C21,$V$2),COUNTIF(C19:C21,$AS$2)),""))</f>
        <v/>
      </c>
      <c r="AU19" s="3" t="str">
        <f>IF($A19&gt;='576way_Regular Symbol(2wild)'!D$16,"",IF(OR(B19=$V$2,B20=$V$2,B21=$V$2),SUM(COUNTIF(B19:B21,$V$2),COUNTIF(B19:B21,$AV$2)),""))</f>
        <v/>
      </c>
      <c r="AV19" s="3" t="str">
        <f>IF($A19&gt;='576way_Regular Symbol(2wild)'!E$16,"",IF(OR(C19=$V$2,C20=$V$2,C21=$V$2),SUM(COUNTIF(C19:C21,$V$2),COUNTIF(C19:C21,$AV$2)),""))</f>
        <v/>
      </c>
    </row>
    <row r="20" spans="1:48">
      <c r="A20" s="337">
        <f>IF('243way_Regular Symbol'!L18="","",'243way_Regular Symbol'!L18)</f>
        <v>15</v>
      </c>
      <c r="B20" s="191" t="str">
        <f>IF('576way_Regular Symbol(2wild)'!M18="","",'576way_Regular Symbol(2wild)'!M18)</f>
        <v/>
      </c>
      <c r="C20" s="191" t="str">
        <f>IF('576way_Regular Symbol(2wild)'!N18="","",'576way_Regular Symbol(2wild)'!N18)</f>
        <v/>
      </c>
      <c r="D20" s="362"/>
      <c r="I20" s="363">
        <f t="shared" si="0"/>
        <v>15</v>
      </c>
      <c r="J20" s="344" t="str">
        <f>IF($A20&gt;='576way_Regular Symbol(2wild)'!D$16,"",IF(OR(B20=$V$2,B21=$V$2,B22=$V$2),SUM(COUNTIF(B20:B22,$V$2),COUNTIF(B20:B22,$K$2)),""))</f>
        <v/>
      </c>
      <c r="K20" s="344" t="str">
        <f>IF($A20&gt;='576way_Regular Symbol(2wild)'!E$16,"",IF(OR(C20=$V$2,C21=$V$2,C22=$V$2),SUM(COUNTIF(C20:C22,$V$2),COUNTIF(C20:C22,$K$2)),""))</f>
        <v/>
      </c>
      <c r="M20" s="344" t="str">
        <f>IF($A20&gt;='576way_Regular Symbol(2wild)'!D$16,"",IF(OR(B20=$V$2,B21=$V$2,B22=$V$2),SUM(COUNTIF(B20:B22,$V$2),COUNTIF(B20:B22,$N$2)),""))</f>
        <v/>
      </c>
      <c r="N20" s="344" t="str">
        <f>IF($A20&gt;='576way_Regular Symbol(2wild)'!E$16,"",IF(OR(C20=$V$2,C21=$V$2,C22=$V$2),SUM(COUNTIF(C20:C22,$V$2),COUNTIF(C20:C22,$N$2)),""))</f>
        <v/>
      </c>
      <c r="P20" s="344" t="str">
        <f>IF($A20&gt;='576way_Regular Symbol(2wild)'!D$16,"",IF(OR(B20=$V$2,B21=$V$2,B22=$V$2),SUM(COUNTIF(B20:B22,$V$2),COUNTIF(B20:B22,$Q$2)),""))</f>
        <v/>
      </c>
      <c r="Q20" s="344" t="str">
        <f>IF($A20&gt;='576way_Regular Symbol(2wild)'!E$16,"",IF(OR(C20=$V$2,C21=$V$2,C22=$V$2),SUM(COUNTIF(C20:C22,$V$2),COUNTIF(C20:C22,$Q$2)),""))</f>
        <v/>
      </c>
      <c r="S20" s="344" t="str">
        <f>IF($A20&gt;='576way_Regular Symbol(2wild)'!D$16,"",IF(OR(B20=$V$2,B21=$V$2,B22=$V$2),SUM(COUNTIF(B20:B22,$V$2),COUNTIF(B20:B22,$T$2)),""))</f>
        <v/>
      </c>
      <c r="T20" s="344" t="str">
        <f>IF($A20&gt;='576way_Regular Symbol(2wild)'!E$16,"",IF(OR(C20=$V$2,C21=$V$2,C22=$V$2),SUM(COUNTIF(C20:C22,$V$2),COUNTIF(C20:C22,$T$2)),""))</f>
        <v/>
      </c>
      <c r="V20" s="344" t="str">
        <f>IF($A20&gt;='576way_Regular Symbol(2wild)'!D$16,"",IF(OR(B20=$V$2,B21=$V$2,B22=$V$2),SUM(COUNTIF(B20:B22,$V$2),COUNTIF(B20:B22,$W$2)),""))</f>
        <v/>
      </c>
      <c r="W20" s="344" t="str">
        <f>IF($A20&gt;='576way_Regular Symbol(2wild)'!E$16,"",IF(OR(C20=$V$2,C21=$V$2,C22=$V$2),SUM(COUNTIF(C20:C22,$V$2),COUNTIF(C20:C22,$W$2)),""))</f>
        <v/>
      </c>
      <c r="Y20" s="344" t="str">
        <f>IF($A20&gt;='576way_Regular Symbol(2wild)'!D$16,"",IF(OR(B20=$V$2,B21=$V$2,B22=$V$2),SUM(COUNTIF(B20:B22,$V$2),COUNTIF(B20:B22,$Z$2)),""))</f>
        <v/>
      </c>
      <c r="Z20" s="344" t="str">
        <f>IF($A20&gt;='576way_Regular Symbol(2wild)'!E$16,"",IF(OR(C20=$V$2,C21=$V$2,C22=$V$2),SUM(COUNTIF(C20:C22,$V$2),COUNTIF(C20:C22,$Z$2)),""))</f>
        <v/>
      </c>
      <c r="AB20" s="344" t="str">
        <f>IF($A20&gt;='576way_Regular Symbol(2wild)'!D$16,"",IF(OR(B20=$V$2,B21=$V$2,B22=$V$2),SUM(COUNTIF(B20:B22,$V$2),COUNTIF(B20:B22,$AC$2)),""))</f>
        <v/>
      </c>
      <c r="AC20" s="344" t="str">
        <f>IF($A20&gt;='576way_Regular Symbol(2wild)'!E$16,"",IF(OR(C20=$V$2,C21=$V$2,C22=$V$2),SUM(COUNTIF(C20:C22,$V$2),COUNTIF(C20:C22,$AC$2)),""))</f>
        <v/>
      </c>
      <c r="AF20" s="3" t="str">
        <f>IF($A20&gt;='576way_Regular Symbol(2wild)'!D$16,"",IF(OR(B20=$V$2,B21=$V$2,B22=$V$2),SUM(COUNTIF(B20:B22,$V$2),COUNTIF(B20:B22,$AG$2)),""))</f>
        <v/>
      </c>
      <c r="AG20" s="3" t="str">
        <f>IF($A20&gt;='576way_Regular Symbol(2wild)'!E$16,"",IF(OR(C20=$V$2,C21=$V$2,C22=$V$2),SUM(COUNTIF(C20:C22,$V$2),COUNTIF(C20:C22,$AG$2)),""))</f>
        <v/>
      </c>
      <c r="AI20" s="3" t="str">
        <f>IF($A20&gt;='576way_Regular Symbol(2wild)'!D$16,"",IF(OR(B20=$V$2,B21=$V$2,B22=$V$2),SUM(COUNTIF(B20:B22,$V$2),COUNTIF(B20:B22,$AJ$2)),""))</f>
        <v/>
      </c>
      <c r="AJ20" s="3" t="str">
        <f>IF($A20&gt;='576way_Regular Symbol(2wild)'!E$16,"",IF(OR(C20=$V$2,C21=$V$2,C22=$V$2),SUM(COUNTIF(C20:C22,$V$2),COUNTIF(C20:C22,$AJ$2)),""))</f>
        <v/>
      </c>
      <c r="AL20" s="3" t="str">
        <f>IF($A20&gt;='576way_Regular Symbol(2wild)'!D$16,"",IF(OR(B20=$V$2,B21=$V$2,B22=$V$2),SUM(COUNTIF(B20:B22,$V$2),COUNTIF(B20:B22,$AM$2)),""))</f>
        <v/>
      </c>
      <c r="AM20" s="3" t="str">
        <f>IF($A20&gt;='576way_Regular Symbol(2wild)'!E$16,"",IF(OR(C20=$V$2,C21=$V$2,C22=$V$2),SUM(COUNTIF(C20:C22,$V$2),COUNTIF(C20:C22,$AM$2)),""))</f>
        <v/>
      </c>
      <c r="AO20" s="3" t="str">
        <f>IF($A20&gt;='576way_Regular Symbol(2wild)'!D$16,"",IF(OR(B20=$V$2,B21=$V$2,B22=$V$2),SUM(COUNTIF(B20:B22,$V$2),COUNTIF(B20:B22,$AP$2)),""))</f>
        <v/>
      </c>
      <c r="AP20" s="3" t="str">
        <f>IF($A20&gt;='576way_Regular Symbol(2wild)'!E$16,"",IF(OR(C20=$V$2,C21=$V$2,C22=$V$2),SUM(COUNTIF(C20:C22,$V$2),COUNTIF(C20:C22,$AP$2)),""))</f>
        <v/>
      </c>
      <c r="AR20" s="3" t="str">
        <f>IF($A20&gt;='576way_Regular Symbol(2wild)'!D$16,"",IF(OR(B20=$V$2,B21=$V$2,B22=$V$2),SUM(COUNTIF(B20:B22,$V$2),COUNTIF(B20:B22,$AS$2)),""))</f>
        <v/>
      </c>
      <c r="AS20" s="3" t="str">
        <f>IF($A20&gt;='576way_Regular Symbol(2wild)'!E$16,"",IF(OR(C20=$V$2,C21=$V$2,C22=$V$2),SUM(COUNTIF(C20:C22,$V$2),COUNTIF(C20:C22,$AS$2)),""))</f>
        <v/>
      </c>
      <c r="AU20" s="3" t="str">
        <f>IF($A20&gt;='576way_Regular Symbol(2wild)'!D$16,"",IF(OR(B20=$V$2,B21=$V$2,B22=$V$2),SUM(COUNTIF(B20:B22,$V$2),COUNTIF(B20:B22,$AV$2)),""))</f>
        <v/>
      </c>
      <c r="AV20" s="3" t="str">
        <f>IF($A20&gt;='576way_Regular Symbol(2wild)'!E$16,"",IF(OR(C20=$V$2,C21=$V$2,C22=$V$2),SUM(COUNTIF(C20:C22,$V$2),COUNTIF(C20:C22,$AV$2)),""))</f>
        <v/>
      </c>
    </row>
    <row r="21" spans="1:48" ht="17">
      <c r="A21" s="337">
        <f>IF('243way_Regular Symbol'!L19="","",'243way_Regular Symbol'!L19)</f>
        <v>16</v>
      </c>
      <c r="B21" s="191" t="str">
        <f>IF('576way_Regular Symbol(2wild)'!M19="","",'576way_Regular Symbol(2wild)'!M19)</f>
        <v/>
      </c>
      <c r="C21" s="191" t="str">
        <f>IF('576way_Regular Symbol(2wild)'!N19="","",'576way_Regular Symbol(2wild)'!N19)</f>
        <v/>
      </c>
      <c r="D21" s="362"/>
      <c r="E21" s="34" t="s">
        <v>18</v>
      </c>
      <c r="F21" s="34" t="s">
        <v>333</v>
      </c>
      <c r="G21" s="35">
        <v>1</v>
      </c>
      <c r="H21" s="35">
        <v>2</v>
      </c>
      <c r="I21" s="363">
        <f t="shared" si="0"/>
        <v>16</v>
      </c>
      <c r="J21" s="344" t="str">
        <f>IF($A21&gt;='576way_Regular Symbol(2wild)'!D$16,"",IF(OR(B21=$V$2,B22=$V$2,B23=$V$2),SUM(COUNTIF(B21:B23,$V$2),COUNTIF(B21:B23,$K$2)),""))</f>
        <v/>
      </c>
      <c r="K21" s="344" t="str">
        <f>IF($A21&gt;='576way_Regular Symbol(2wild)'!E$16,"",IF(OR(C21=$V$2,C22=$V$2,C23=$V$2),SUM(COUNTIF(C21:C23,$V$2),COUNTIF(C21:C23,$K$2)),""))</f>
        <v/>
      </c>
      <c r="M21" s="344" t="str">
        <f>IF($A21&gt;='576way_Regular Symbol(2wild)'!D$16,"",IF(OR(B21=$V$2,B22=$V$2,B23=$V$2),SUM(COUNTIF(B21:B23,$V$2),COUNTIF(B21:B23,$N$2)),""))</f>
        <v/>
      </c>
      <c r="N21" s="344" t="str">
        <f>IF($A21&gt;='576way_Regular Symbol(2wild)'!E$16,"",IF(OR(C21=$V$2,C22=$V$2,C23=$V$2),SUM(COUNTIF(C21:C23,$V$2),COUNTIF(C21:C23,$N$2)),""))</f>
        <v/>
      </c>
      <c r="P21" s="344" t="str">
        <f>IF($A21&gt;='576way_Regular Symbol(2wild)'!D$16,"",IF(OR(B21=$V$2,B22=$V$2,B23=$V$2),SUM(COUNTIF(B21:B23,$V$2),COUNTIF(B21:B23,$Q$2)),""))</f>
        <v/>
      </c>
      <c r="Q21" s="344" t="str">
        <f>IF($A21&gt;='576way_Regular Symbol(2wild)'!E$16,"",IF(OR(C21=$V$2,C22=$V$2,C23=$V$2),SUM(COUNTIF(C21:C23,$V$2),COUNTIF(C21:C23,$Q$2)),""))</f>
        <v/>
      </c>
      <c r="S21" s="344" t="str">
        <f>IF($A21&gt;='576way_Regular Symbol(2wild)'!D$16,"",IF(OR(B21=$V$2,B22=$V$2,B23=$V$2),SUM(COUNTIF(B21:B23,$V$2),COUNTIF(B21:B23,$T$2)),""))</f>
        <v/>
      </c>
      <c r="T21" s="344" t="str">
        <f>IF($A21&gt;='576way_Regular Symbol(2wild)'!E$16,"",IF(OR(C21=$V$2,C22=$V$2,C23=$V$2),SUM(COUNTIF(C21:C23,$V$2),COUNTIF(C21:C23,$T$2)),""))</f>
        <v/>
      </c>
      <c r="V21" s="344" t="str">
        <f>IF($A21&gt;='576way_Regular Symbol(2wild)'!D$16,"",IF(OR(B21=$V$2,B22=$V$2,B23=$V$2),SUM(COUNTIF(B21:B23,$V$2),COUNTIF(B21:B23,$W$2)),""))</f>
        <v/>
      </c>
      <c r="W21" s="344" t="str">
        <f>IF($A21&gt;='576way_Regular Symbol(2wild)'!E$16,"",IF(OR(C21=$V$2,C22=$V$2,C23=$V$2),SUM(COUNTIF(C21:C23,$V$2),COUNTIF(C21:C23,$W$2)),""))</f>
        <v/>
      </c>
      <c r="Y21" s="344" t="str">
        <f>IF($A21&gt;='576way_Regular Symbol(2wild)'!D$16,"",IF(OR(B21=$V$2,B22=$V$2,B23=$V$2),SUM(COUNTIF(B21:B23,$V$2),COUNTIF(B21:B23,$Z$2)),""))</f>
        <v/>
      </c>
      <c r="Z21" s="344" t="str">
        <f>IF($A21&gt;='576way_Regular Symbol(2wild)'!E$16,"",IF(OR(C21=$V$2,C22=$V$2,C23=$V$2),SUM(COUNTIF(C21:C23,$V$2),COUNTIF(C21:C23,$Z$2)),""))</f>
        <v/>
      </c>
      <c r="AB21" s="344" t="str">
        <f>IF($A21&gt;='576way_Regular Symbol(2wild)'!D$16,"",IF(OR(B21=$V$2,B22=$V$2,B23=$V$2),SUM(COUNTIF(B21:B23,$V$2),COUNTIF(B21:B23,$AC$2)),""))</f>
        <v/>
      </c>
      <c r="AC21" s="344" t="str">
        <f>IF($A21&gt;='576way_Regular Symbol(2wild)'!E$16,"",IF(OR(C21=$V$2,C22=$V$2,C23=$V$2),SUM(COUNTIF(C21:C23,$V$2),COUNTIF(C21:C23,$AC$2)),""))</f>
        <v/>
      </c>
      <c r="AF21" s="3" t="str">
        <f>IF($A21&gt;='576way_Regular Symbol(2wild)'!D$16,"",IF(OR(B21=$V$2,B22=$V$2,B23=$V$2),SUM(COUNTIF(B21:B23,$V$2),COUNTIF(B21:B23,$AG$2)),""))</f>
        <v/>
      </c>
      <c r="AG21" s="3" t="str">
        <f>IF($A21&gt;='576way_Regular Symbol(2wild)'!E$16,"",IF(OR(C21=$V$2,C22=$V$2,C23=$V$2),SUM(COUNTIF(C21:C23,$V$2),COUNTIF(C21:C23,$AG$2)),""))</f>
        <v/>
      </c>
      <c r="AI21" s="3" t="str">
        <f>IF($A21&gt;='576way_Regular Symbol(2wild)'!D$16,"",IF(OR(B21=$V$2,B22=$V$2,B23=$V$2),SUM(COUNTIF(B21:B23,$V$2),COUNTIF(B21:B23,$AJ$2)),""))</f>
        <v/>
      </c>
      <c r="AJ21" s="3" t="str">
        <f>IF($A21&gt;='576way_Regular Symbol(2wild)'!E$16,"",IF(OR(C21=$V$2,C22=$V$2,C23=$V$2),SUM(COUNTIF(C21:C23,$V$2),COUNTIF(C21:C23,$AJ$2)),""))</f>
        <v/>
      </c>
      <c r="AL21" s="3" t="str">
        <f>IF($A21&gt;='576way_Regular Symbol(2wild)'!D$16,"",IF(OR(B21=$V$2,B22=$V$2,B23=$V$2),SUM(COUNTIF(B21:B23,$V$2),COUNTIF(B21:B23,$AM$2)),""))</f>
        <v/>
      </c>
      <c r="AM21" s="3" t="str">
        <f>IF($A21&gt;='576way_Regular Symbol(2wild)'!E$16,"",IF(OR(C21=$V$2,C22=$V$2,C23=$V$2),SUM(COUNTIF(C21:C23,$V$2),COUNTIF(C21:C23,$AM$2)),""))</f>
        <v/>
      </c>
      <c r="AO21" s="3" t="str">
        <f>IF($A21&gt;='576way_Regular Symbol(2wild)'!D$16,"",IF(OR(B21=$V$2,B22=$V$2,B23=$V$2),SUM(COUNTIF(B21:B23,$V$2),COUNTIF(B21:B23,$AP$2)),""))</f>
        <v/>
      </c>
      <c r="AP21" s="3" t="str">
        <f>IF($A21&gt;='576way_Regular Symbol(2wild)'!E$16,"",IF(OR(C21=$V$2,C22=$V$2,C23=$V$2),SUM(COUNTIF(C21:C23,$V$2),COUNTIF(C21:C23,$AP$2)),""))</f>
        <v/>
      </c>
      <c r="AR21" s="3" t="str">
        <f>IF($A21&gt;='576way_Regular Symbol(2wild)'!D$16,"",IF(OR(B21=$V$2,B22=$V$2,B23=$V$2),SUM(COUNTIF(B21:B23,$V$2),COUNTIF(B21:B23,$AS$2)),""))</f>
        <v/>
      </c>
      <c r="AS21" s="3" t="str">
        <f>IF($A21&gt;='576way_Regular Symbol(2wild)'!E$16,"",IF(OR(C21=$V$2,C22=$V$2,C23=$V$2),SUM(COUNTIF(C21:C23,$V$2),COUNTIF(C21:C23,$AS$2)),""))</f>
        <v/>
      </c>
      <c r="AU21" s="3" t="str">
        <f>IF($A21&gt;='576way_Regular Symbol(2wild)'!D$16,"",IF(OR(B21=$V$2,B22=$V$2,B23=$V$2),SUM(COUNTIF(B21:B23,$V$2),COUNTIF(B21:B23,$AV$2)),""))</f>
        <v/>
      </c>
      <c r="AV21" s="3" t="str">
        <f>IF($A21&gt;='576way_Regular Symbol(2wild)'!E$16,"",IF(OR(C21=$V$2,C22=$V$2,C23=$V$2),SUM(COUNTIF(C21:C23,$V$2),COUNTIF(C21:C23,$AV$2)),""))</f>
        <v/>
      </c>
    </row>
    <row r="22" spans="1:48" ht="17">
      <c r="A22" s="337">
        <f>IF('243way_Regular Symbol'!L20="","",'243way_Regular Symbol'!L20)</f>
        <v>17</v>
      </c>
      <c r="B22" s="191" t="str">
        <f>IF('576way_Regular Symbol(2wild)'!M20="","",'576way_Regular Symbol(2wild)'!M20)</f>
        <v>J</v>
      </c>
      <c r="C22" s="191" t="str">
        <f>IF('576way_Regular Symbol(2wild)'!N20="","",'576way_Regular Symbol(2wild)'!N20)</f>
        <v/>
      </c>
      <c r="D22" s="362"/>
      <c r="E22" s="192" t="s">
        <v>149</v>
      </c>
      <c r="F22" s="191" t="s">
        <v>253</v>
      </c>
      <c r="G22" s="8">
        <f>VLOOKUP('R1R2appear wild'!$E22,'R1R2appear wild'!$F$4:$H$16,'R1R2appear wild'!G$3+1,FALSE)</f>
        <v>6</v>
      </c>
      <c r="H22" s="8">
        <f>VLOOKUP('R1R2appear wild'!$E22,'R1R2appear wild'!$F$4:$H$16,'R1R2appear wild'!H$3+1,FALSE)</f>
        <v>6</v>
      </c>
      <c r="I22" s="363">
        <f t="shared" si="0"/>
        <v>17</v>
      </c>
      <c r="J22" s="344">
        <f>IF($A22&gt;='576way_Regular Symbol(2wild)'!D$16,"",IF(OR(B22=$V$2,B23=$V$2,B24=$V$2),SUM(COUNTIF(B22:B24,$V$2),COUNTIF(B22:B24,$K$2)),""))</f>
        <v>1</v>
      </c>
      <c r="K22" s="344" t="str">
        <f>IF($A22&gt;='576way_Regular Symbol(2wild)'!E$16,"",IF(OR(C22=$V$2,C23=$V$2,C24=$V$2),SUM(COUNTIF(C22:C24,$V$2),COUNTIF(C22:C24,$K$2)),""))</f>
        <v/>
      </c>
      <c r="M22" s="344">
        <f>IF($A22&gt;='576way_Regular Symbol(2wild)'!D$16,"",IF(OR(B22=$V$2,B23=$V$2,B24=$V$2),SUM(COUNTIF(B22:B24,$V$2),COUNTIF(B22:B24,$N$2)),""))</f>
        <v>1</v>
      </c>
      <c r="N22" s="344" t="str">
        <f>IF($A22&gt;='576way_Regular Symbol(2wild)'!E$16,"",IF(OR(C22=$V$2,C23=$V$2,C24=$V$2),SUM(COUNTIF(C22:C24,$V$2),COUNTIF(C22:C24,$N$2)),""))</f>
        <v/>
      </c>
      <c r="P22" s="344">
        <f>IF($A22&gt;='576way_Regular Symbol(2wild)'!D$16,"",IF(OR(B22=$V$2,B23=$V$2,B24=$V$2),SUM(COUNTIF(B22:B24,$V$2),COUNTIF(B22:B24,$Q$2)),""))</f>
        <v>1</v>
      </c>
      <c r="Q22" s="344" t="str">
        <f>IF($A22&gt;='576way_Regular Symbol(2wild)'!E$16,"",IF(OR(C22=$V$2,C23=$V$2,C24=$V$2),SUM(COUNTIF(C22:C24,$V$2),COUNTIF(C22:C24,$Q$2)),""))</f>
        <v/>
      </c>
      <c r="S22" s="344">
        <f>IF($A22&gt;='576way_Regular Symbol(2wild)'!D$16,"",IF(OR(B22=$V$2,B23=$V$2,B24=$V$2),SUM(COUNTIF(B22:B24,$V$2),COUNTIF(B22:B24,$T$2)),""))</f>
        <v>1</v>
      </c>
      <c r="T22" s="344" t="str">
        <f>IF($A22&gt;='576way_Regular Symbol(2wild)'!E$16,"",IF(OR(C22=$V$2,C23=$V$2,C24=$V$2),SUM(COUNTIF(C22:C24,$V$2),COUNTIF(C22:C24,$T$2)),""))</f>
        <v/>
      </c>
      <c r="V22" s="344">
        <f>IF($A22&gt;='576way_Regular Symbol(2wild)'!D$16,"",IF(OR(B22=$V$2,B23=$V$2,B24=$V$2),SUM(COUNTIF(B22:B24,$V$2),COUNTIF(B22:B24,$W$2)),""))</f>
        <v>1</v>
      </c>
      <c r="W22" s="344" t="str">
        <f>IF($A22&gt;='576way_Regular Symbol(2wild)'!E$16,"",IF(OR(C22=$V$2,C23=$V$2,C24=$V$2),SUM(COUNTIF(C22:C24,$V$2),COUNTIF(C22:C24,$W$2)),""))</f>
        <v/>
      </c>
      <c r="Y22" s="344">
        <f>IF($A22&gt;='576way_Regular Symbol(2wild)'!D$16,"",IF(OR(B22=$V$2,B23=$V$2,B24=$V$2),SUM(COUNTIF(B22:B24,$V$2),COUNTIF(B22:B24,$Z$2)),""))</f>
        <v>1</v>
      </c>
      <c r="Z22" s="344" t="str">
        <f>IF($A22&gt;='576way_Regular Symbol(2wild)'!E$16,"",IF(OR(C22=$V$2,C23=$V$2,C24=$V$2),SUM(COUNTIF(C22:C24,$V$2),COUNTIF(C22:C24,$Z$2)),""))</f>
        <v/>
      </c>
      <c r="AB22" s="344">
        <f>IF($A22&gt;='576way_Regular Symbol(2wild)'!D$16,"",IF(OR(B22=$V$2,B23=$V$2,B24=$V$2),SUM(COUNTIF(B22:B24,$V$2),COUNTIF(B22:B24,$AC$2)),""))</f>
        <v>1</v>
      </c>
      <c r="AC22" s="344" t="str">
        <f>IF($A22&gt;='576way_Regular Symbol(2wild)'!E$16,"",IF(OR(C22=$V$2,C23=$V$2,C24=$V$2),SUM(COUNTIF(C22:C24,$V$2),COUNTIF(C22:C24,$AC$2)),""))</f>
        <v/>
      </c>
      <c r="AF22" s="3">
        <f>IF($A22&gt;='576way_Regular Symbol(2wild)'!D$16,"",IF(OR(B22=$V$2,B23=$V$2,B24=$V$2),SUM(COUNTIF(B22:B24,$V$2),COUNTIF(B22:B24,$AG$2)),""))</f>
        <v>1</v>
      </c>
      <c r="AG22" s="3" t="str">
        <f>IF($A22&gt;='576way_Regular Symbol(2wild)'!E$16,"",IF(OR(C22=$V$2,C23=$V$2,C24=$V$2),SUM(COUNTIF(C22:C24,$V$2),COUNTIF(C22:C24,$AG$2)),""))</f>
        <v/>
      </c>
      <c r="AI22" s="3">
        <f>IF($A22&gt;='576way_Regular Symbol(2wild)'!D$16,"",IF(OR(B22=$V$2,B23=$V$2,B24=$V$2),SUM(COUNTIF(B22:B24,$V$2),COUNTIF(B22:B24,$AJ$2)),""))</f>
        <v>1</v>
      </c>
      <c r="AJ22" s="3" t="str">
        <f>IF($A22&gt;='576way_Regular Symbol(2wild)'!E$16,"",IF(OR(C22=$V$2,C23=$V$2,C24=$V$2),SUM(COUNTIF(C22:C24,$V$2),COUNTIF(C22:C24,$AJ$2)),""))</f>
        <v/>
      </c>
      <c r="AL22" s="3">
        <f>IF($A22&gt;='576way_Regular Symbol(2wild)'!D$16,"",IF(OR(B22=$V$2,B23=$V$2,B24=$V$2),SUM(COUNTIF(B22:B24,$V$2),COUNTIF(B22:B24,$AM$2)),""))</f>
        <v>1</v>
      </c>
      <c r="AM22" s="3" t="str">
        <f>IF($A22&gt;='576way_Regular Symbol(2wild)'!E$16,"",IF(OR(C22=$V$2,C23=$V$2,C24=$V$2),SUM(COUNTIF(C22:C24,$V$2),COUNTIF(C22:C24,$AM$2)),""))</f>
        <v/>
      </c>
      <c r="AO22" s="3">
        <f>IF($A22&gt;='576way_Regular Symbol(2wild)'!D$16,"",IF(OR(B22=$V$2,B23=$V$2,B24=$V$2),SUM(COUNTIF(B22:B24,$V$2),COUNTIF(B22:B24,$AP$2)),""))</f>
        <v>2</v>
      </c>
      <c r="AP22" s="3" t="str">
        <f>IF($A22&gt;='576way_Regular Symbol(2wild)'!E$16,"",IF(OR(C22=$V$2,C23=$V$2,C24=$V$2),SUM(COUNTIF(C22:C24,$V$2),COUNTIF(C22:C24,$AP$2)),""))</f>
        <v/>
      </c>
      <c r="AR22" s="3">
        <f>IF($A22&gt;='576way_Regular Symbol(2wild)'!D$16,"",IF(OR(B22=$V$2,B23=$V$2,B24=$V$2),SUM(COUNTIF(B22:B24,$V$2),COUNTIF(B22:B24,$AS$2)),""))</f>
        <v>2</v>
      </c>
      <c r="AS22" s="3" t="str">
        <f>IF($A22&gt;='576way_Regular Symbol(2wild)'!E$16,"",IF(OR(C22=$V$2,C23=$V$2,C24=$V$2),SUM(COUNTIF(C22:C24,$V$2),COUNTIF(C22:C24,$AS$2)),""))</f>
        <v/>
      </c>
      <c r="AU22" s="3">
        <f>IF($A22&gt;='576way_Regular Symbol(2wild)'!D$16,"",IF(OR(B22=$V$2,B23=$V$2,B24=$V$2),SUM(COUNTIF(B22:B24,$V$2),COUNTIF(B22:B24,$AV$2)),""))</f>
        <v>1</v>
      </c>
      <c r="AV22" s="3" t="str">
        <f>IF($A22&gt;='576way_Regular Symbol(2wild)'!E$16,"",IF(OR(C22=$V$2,C23=$V$2,C24=$V$2),SUM(COUNTIF(C22:C24,$V$2),COUNTIF(C22:C24,$AV$2)),""))</f>
        <v/>
      </c>
    </row>
    <row r="23" spans="1:48" ht="17">
      <c r="A23" s="337">
        <f>IF('243way_Regular Symbol'!L21="","",'243way_Regular Symbol'!L21)</f>
        <v>18</v>
      </c>
      <c r="B23" s="191" t="str">
        <f>IF('576way_Regular Symbol(2wild)'!M21="","",'576way_Regular Symbol(2wild)'!M21)</f>
        <v>TE</v>
      </c>
      <c r="C23" s="191" t="str">
        <f>IF('576way_Regular Symbol(2wild)'!N21="","",'576way_Regular Symbol(2wild)'!N21)</f>
        <v/>
      </c>
      <c r="D23" s="362"/>
      <c r="E23" s="192" t="s">
        <v>150</v>
      </c>
      <c r="F23" s="191" t="s">
        <v>253</v>
      </c>
      <c r="G23" s="8">
        <f>VLOOKUP('R1R2appear wild'!$E23,'R1R2appear wild'!$F$4:$H$16,'R1R2appear wild'!G$3+1,FALSE)</f>
        <v>6</v>
      </c>
      <c r="H23" s="8">
        <f>VLOOKUP('R1R2appear wild'!$E23,'R1R2appear wild'!$F$4:$H$16,'R1R2appear wild'!H$3+1,FALSE)</f>
        <v>7</v>
      </c>
      <c r="I23" s="363">
        <f t="shared" si="0"/>
        <v>18</v>
      </c>
      <c r="J23" s="344">
        <f>IF($A23&gt;='576way_Regular Symbol(2wild)'!D$16,"",IF(OR(B23=$V$2,B24=$V$2,B25=$V$2),SUM(COUNTIF(B23:B25,$V$2),COUNTIF(B23:B25,$K$2)),""))</f>
        <v>1</v>
      </c>
      <c r="K23" s="344" t="str">
        <f>IF($A23&gt;='576way_Regular Symbol(2wild)'!E$16,"",IF(OR(C23=$V$2,C24=$V$2,C25=$V$2),SUM(COUNTIF(C23:C25,$V$2),COUNTIF(C23:C25,$K$2)),""))</f>
        <v/>
      </c>
      <c r="M23" s="344">
        <f>IF($A23&gt;='576way_Regular Symbol(2wild)'!D$16,"",IF(OR(B23=$V$2,B24=$V$2,B25=$V$2),SUM(COUNTIF(B23:B25,$V$2),COUNTIF(B23:B25,$N$2)),""))</f>
        <v>1</v>
      </c>
      <c r="N23" s="344" t="str">
        <f>IF($A23&gt;='576way_Regular Symbol(2wild)'!E$16,"",IF(OR(C23=$V$2,C24=$V$2,C25=$V$2),SUM(COUNTIF(C23:C25,$V$2),COUNTIF(C23:C25,$N$2)),""))</f>
        <v/>
      </c>
      <c r="P23" s="344">
        <f>IF($A23&gt;='576way_Regular Symbol(2wild)'!D$16,"",IF(OR(B23=$V$2,B24=$V$2,B25=$V$2),SUM(COUNTIF(B23:B25,$V$2),COUNTIF(B23:B25,$Q$2)),""))</f>
        <v>1</v>
      </c>
      <c r="Q23" s="344" t="str">
        <f>IF($A23&gt;='576way_Regular Symbol(2wild)'!E$16,"",IF(OR(C23=$V$2,C24=$V$2,C25=$V$2),SUM(COUNTIF(C23:C25,$V$2),COUNTIF(C23:C25,$Q$2)),""))</f>
        <v/>
      </c>
      <c r="S23" s="344">
        <f>IF($A23&gt;='576way_Regular Symbol(2wild)'!D$16,"",IF(OR(B23=$V$2,B24=$V$2,B25=$V$2),SUM(COUNTIF(B23:B25,$V$2),COUNTIF(B23:B25,$T$2)),""))</f>
        <v>1</v>
      </c>
      <c r="T23" s="344" t="str">
        <f>IF($A23&gt;='576way_Regular Symbol(2wild)'!E$16,"",IF(OR(C23=$V$2,C24=$V$2,C25=$V$2),SUM(COUNTIF(C23:C25,$V$2),COUNTIF(C23:C25,$T$2)),""))</f>
        <v/>
      </c>
      <c r="V23" s="344">
        <f>IF($A23&gt;='576way_Regular Symbol(2wild)'!D$16,"",IF(OR(B23=$V$2,B24=$V$2,B25=$V$2),SUM(COUNTIF(B23:B25,$V$2),COUNTIF(B23:B25,$W$2)),""))</f>
        <v>1</v>
      </c>
      <c r="W23" s="344" t="str">
        <f>IF($A23&gt;='576way_Regular Symbol(2wild)'!E$16,"",IF(OR(C23=$V$2,C24=$V$2,C25=$V$2),SUM(COUNTIF(C23:C25,$V$2),COUNTIF(C23:C25,$W$2)),""))</f>
        <v/>
      </c>
      <c r="Y23" s="344">
        <f>IF($A23&gt;='576way_Regular Symbol(2wild)'!D$16,"",IF(OR(B23=$V$2,B24=$V$2,B25=$V$2),SUM(COUNTIF(B23:B25,$V$2),COUNTIF(B23:B25,$Z$2)),""))</f>
        <v>1</v>
      </c>
      <c r="Z23" s="344" t="str">
        <f>IF($A23&gt;='576way_Regular Symbol(2wild)'!E$16,"",IF(OR(C23=$V$2,C24=$V$2,C25=$V$2),SUM(COUNTIF(C23:C25,$V$2),COUNTIF(C23:C25,$Z$2)),""))</f>
        <v/>
      </c>
      <c r="AB23" s="344">
        <f>IF($A23&gt;='576way_Regular Symbol(2wild)'!D$16,"",IF(OR(B23=$V$2,B24=$V$2,B25=$V$2),SUM(COUNTIF(B23:B25,$V$2),COUNTIF(B23:B25,$AC$2)),""))</f>
        <v>1</v>
      </c>
      <c r="AC23" s="344" t="str">
        <f>IF($A23&gt;='576way_Regular Symbol(2wild)'!E$16,"",IF(OR(C23=$V$2,C24=$V$2,C25=$V$2),SUM(COUNTIF(C23:C25,$V$2),COUNTIF(C23:C25,$AC$2)),""))</f>
        <v/>
      </c>
      <c r="AF23" s="3">
        <f>IF($A23&gt;='576way_Regular Symbol(2wild)'!D$16,"",IF(OR(B23=$V$2,B24=$V$2,B25=$V$2),SUM(COUNTIF(B23:B25,$V$2),COUNTIF(B23:B25,$AG$2)),""))</f>
        <v>1</v>
      </c>
      <c r="AG23" s="3" t="str">
        <f>IF($A23&gt;='576way_Regular Symbol(2wild)'!E$16,"",IF(OR(C23=$V$2,C24=$V$2,C25=$V$2),SUM(COUNTIF(C23:C25,$V$2),COUNTIF(C23:C25,$AG$2)),""))</f>
        <v/>
      </c>
      <c r="AI23" s="3">
        <f>IF($A23&gt;='576way_Regular Symbol(2wild)'!D$16,"",IF(OR(B23=$V$2,B24=$V$2,B25=$V$2),SUM(COUNTIF(B23:B25,$V$2),COUNTIF(B23:B25,$AJ$2)),""))</f>
        <v>2</v>
      </c>
      <c r="AJ23" s="3" t="str">
        <f>IF($A23&gt;='576way_Regular Symbol(2wild)'!E$16,"",IF(OR(C23=$V$2,C24=$V$2,C25=$V$2),SUM(COUNTIF(C23:C25,$V$2),COUNTIF(C23:C25,$AJ$2)),""))</f>
        <v/>
      </c>
      <c r="AL23" s="3">
        <f>IF($A23&gt;='576way_Regular Symbol(2wild)'!D$16,"",IF(OR(B23=$V$2,B24=$V$2,B25=$V$2),SUM(COUNTIF(B23:B25,$V$2),COUNTIF(B23:B25,$AM$2)),""))</f>
        <v>1</v>
      </c>
      <c r="AM23" s="3" t="str">
        <f>IF($A23&gt;='576way_Regular Symbol(2wild)'!E$16,"",IF(OR(C23=$V$2,C24=$V$2,C25=$V$2),SUM(COUNTIF(C23:C25,$V$2),COUNTIF(C23:C25,$AM$2)),""))</f>
        <v/>
      </c>
      <c r="AO23" s="3">
        <f>IF($A23&gt;='576way_Regular Symbol(2wild)'!D$16,"",IF(OR(B23=$V$2,B24=$V$2,B25=$V$2),SUM(COUNTIF(B23:B25,$V$2),COUNTIF(B23:B25,$AP$2)),""))</f>
        <v>1</v>
      </c>
      <c r="AP23" s="3" t="str">
        <f>IF($A23&gt;='576way_Regular Symbol(2wild)'!E$16,"",IF(OR(C23=$V$2,C24=$V$2,C25=$V$2),SUM(COUNTIF(C23:C25,$V$2),COUNTIF(C23:C25,$AP$2)),""))</f>
        <v/>
      </c>
      <c r="AR23" s="3">
        <f>IF($A23&gt;='576way_Regular Symbol(2wild)'!D$16,"",IF(OR(B23=$V$2,B24=$V$2,B25=$V$2),SUM(COUNTIF(B23:B25,$V$2),COUNTIF(B23:B25,$AS$2)),""))</f>
        <v>2</v>
      </c>
      <c r="AS23" s="3" t="str">
        <f>IF($A23&gt;='576way_Regular Symbol(2wild)'!E$16,"",IF(OR(C23=$V$2,C24=$V$2,C25=$V$2),SUM(COUNTIF(C23:C25,$V$2),COUNTIF(C23:C25,$AS$2)),""))</f>
        <v/>
      </c>
      <c r="AU23" s="3">
        <f>IF($A23&gt;='576way_Regular Symbol(2wild)'!D$16,"",IF(OR(B23=$V$2,B24=$V$2,B25=$V$2),SUM(COUNTIF(B23:B25,$V$2),COUNTIF(B23:B25,$AV$2)),""))</f>
        <v>1</v>
      </c>
      <c r="AV23" s="3" t="str">
        <f>IF($A23&gt;='576way_Regular Symbol(2wild)'!E$16,"",IF(OR(C23=$V$2,C24=$V$2,C25=$V$2),SUM(COUNTIF(C23:C25,$V$2),COUNTIF(C23:C25,$AV$2)),""))</f>
        <v/>
      </c>
    </row>
    <row r="24" spans="1:48" ht="17">
      <c r="A24" s="337">
        <f>IF('243way_Regular Symbol'!L22="","",'243way_Regular Symbol'!L22)</f>
        <v>19</v>
      </c>
      <c r="B24" s="191" t="str">
        <f>IF('576way_Regular Symbol(2wild)'!M22="","",'576way_Regular Symbol(2wild)'!M22)</f>
        <v>WW</v>
      </c>
      <c r="C24" s="191" t="str">
        <f>IF('576way_Regular Symbol(2wild)'!N22="","",'576way_Regular Symbol(2wild)'!N22)</f>
        <v/>
      </c>
      <c r="D24" s="362"/>
      <c r="E24" s="192" t="s">
        <v>151</v>
      </c>
      <c r="F24" s="191" t="s">
        <v>253</v>
      </c>
      <c r="G24" s="8">
        <f>VLOOKUP('R1R2appear wild'!$E24,'R1R2appear wild'!$F$4:$H$16,'R1R2appear wild'!G$3+1,FALSE)</f>
        <v>6</v>
      </c>
      <c r="H24" s="8">
        <f>VLOOKUP('R1R2appear wild'!$E24,'R1R2appear wild'!$F$4:$H$16,'R1R2appear wild'!H$3+1,FALSE)</f>
        <v>6</v>
      </c>
      <c r="I24" s="363">
        <f t="shared" si="0"/>
        <v>19</v>
      </c>
      <c r="J24" s="344">
        <f>IF($A24&gt;='576way_Regular Symbol(2wild)'!D$16,"",IF(OR(B24=$V$2,B25=$V$2,B26=$V$2),SUM(COUNTIF(B24:B26,$V$2),COUNTIF(B24:B26,$K$2)),""))</f>
        <v>1</v>
      </c>
      <c r="K24" s="344" t="str">
        <f>IF($A24&gt;='576way_Regular Symbol(2wild)'!E$16,"",IF(OR(C24=$V$2,C25=$V$2,C26=$V$2),SUM(COUNTIF(C24:C26,$V$2),COUNTIF(C24:C26,$K$2)),""))</f>
        <v/>
      </c>
      <c r="M24" s="344">
        <f>IF($A24&gt;='576way_Regular Symbol(2wild)'!D$16,"",IF(OR(B24=$V$2,B25=$V$2,B26=$V$2),SUM(COUNTIF(B24:B26,$V$2),COUNTIF(B24:B26,$N$2)),""))</f>
        <v>1</v>
      </c>
      <c r="N24" s="344" t="str">
        <f>IF($A24&gt;='576way_Regular Symbol(2wild)'!E$16,"",IF(OR(C24=$V$2,C25=$V$2,C26=$V$2),SUM(COUNTIF(C24:C26,$V$2),COUNTIF(C24:C26,$N$2)),""))</f>
        <v/>
      </c>
      <c r="P24" s="344">
        <f>IF($A24&gt;='576way_Regular Symbol(2wild)'!D$16,"",IF(OR(B24=$V$2,B25=$V$2,B26=$V$2),SUM(COUNTIF(B24:B26,$V$2),COUNTIF(B24:B26,$Q$2)),""))</f>
        <v>1</v>
      </c>
      <c r="Q24" s="344" t="str">
        <f>IF($A24&gt;='576way_Regular Symbol(2wild)'!E$16,"",IF(OR(C24=$V$2,C25=$V$2,C26=$V$2),SUM(COUNTIF(C24:C26,$V$2),COUNTIF(C24:C26,$Q$2)),""))</f>
        <v/>
      </c>
      <c r="S24" s="344">
        <f>IF($A24&gt;='576way_Regular Symbol(2wild)'!D$16,"",IF(OR(B24=$V$2,B25=$V$2,B26=$V$2),SUM(COUNTIF(B24:B26,$V$2),COUNTIF(B24:B26,$T$2)),""))</f>
        <v>1</v>
      </c>
      <c r="T24" s="344" t="str">
        <f>IF($A24&gt;='576way_Regular Symbol(2wild)'!E$16,"",IF(OR(C24=$V$2,C25=$V$2,C26=$V$2),SUM(COUNTIF(C24:C26,$V$2),COUNTIF(C24:C26,$T$2)),""))</f>
        <v/>
      </c>
      <c r="V24" s="344">
        <f>IF($A24&gt;='576way_Regular Symbol(2wild)'!D$16,"",IF(OR(B24=$V$2,B25=$V$2,B26=$V$2),SUM(COUNTIF(B24:B26,$V$2),COUNTIF(B24:B26,$W$2)),""))</f>
        <v>1</v>
      </c>
      <c r="W24" s="344" t="str">
        <f>IF($A24&gt;='576way_Regular Symbol(2wild)'!E$16,"",IF(OR(C24=$V$2,C25=$V$2,C26=$V$2),SUM(COUNTIF(C24:C26,$V$2),COUNTIF(C24:C26,$W$2)),""))</f>
        <v/>
      </c>
      <c r="Y24" s="344">
        <f>IF($A24&gt;='576way_Regular Symbol(2wild)'!D$16,"",IF(OR(B24=$V$2,B25=$V$2,B26=$V$2),SUM(COUNTIF(B24:B26,$V$2),COUNTIF(B24:B26,$Z$2)),""))</f>
        <v>1</v>
      </c>
      <c r="Z24" s="344" t="str">
        <f>IF($A24&gt;='576way_Regular Symbol(2wild)'!E$16,"",IF(OR(C24=$V$2,C25=$V$2,C26=$V$2),SUM(COUNTIF(C24:C26,$V$2),COUNTIF(C24:C26,$Z$2)),""))</f>
        <v/>
      </c>
      <c r="AB24" s="344">
        <f>IF($A24&gt;='576way_Regular Symbol(2wild)'!D$16,"",IF(OR(B24=$V$2,B25=$V$2,B26=$V$2),SUM(COUNTIF(B24:B26,$V$2),COUNTIF(B24:B26,$AC$2)),""))</f>
        <v>1</v>
      </c>
      <c r="AC24" s="344" t="str">
        <f>IF($A24&gt;='576way_Regular Symbol(2wild)'!E$16,"",IF(OR(C24=$V$2,C25=$V$2,C26=$V$2),SUM(COUNTIF(C24:C26,$V$2),COUNTIF(C24:C26,$AC$2)),""))</f>
        <v/>
      </c>
      <c r="AF24" s="3">
        <f>IF($A24&gt;='576way_Regular Symbol(2wild)'!D$16,"",IF(OR(B24=$V$2,B25=$V$2,B26=$V$2),SUM(COUNTIF(B24:B26,$V$2),COUNTIF(B24:B26,$AG$2)),""))</f>
        <v>1</v>
      </c>
      <c r="AG24" s="3" t="str">
        <f>IF($A24&gt;='576way_Regular Symbol(2wild)'!E$16,"",IF(OR(C24=$V$2,C25=$V$2,C26=$V$2),SUM(COUNTIF(C24:C26,$V$2),COUNTIF(C24:C26,$AG$2)),""))</f>
        <v/>
      </c>
      <c r="AI24" s="3">
        <f>IF($A24&gt;='576way_Regular Symbol(2wild)'!D$16,"",IF(OR(B24=$V$2,B25=$V$2,B26=$V$2),SUM(COUNTIF(B24:B26,$V$2),COUNTIF(B24:B26,$AJ$2)),""))</f>
        <v>2</v>
      </c>
      <c r="AJ24" s="3" t="str">
        <f>IF($A24&gt;='576way_Regular Symbol(2wild)'!E$16,"",IF(OR(C24=$V$2,C25=$V$2,C26=$V$2),SUM(COUNTIF(C24:C26,$V$2),COUNTIF(C24:C26,$AJ$2)),""))</f>
        <v/>
      </c>
      <c r="AL24" s="3">
        <f>IF($A24&gt;='576way_Regular Symbol(2wild)'!D$16,"",IF(OR(B24=$V$2,B25=$V$2,B26=$V$2),SUM(COUNTIF(B24:B26,$V$2),COUNTIF(B24:B26,$AM$2)),""))</f>
        <v>2</v>
      </c>
      <c r="AM24" s="3" t="str">
        <f>IF($A24&gt;='576way_Regular Symbol(2wild)'!E$16,"",IF(OR(C24=$V$2,C25=$V$2,C26=$V$2),SUM(COUNTIF(C24:C26,$V$2),COUNTIF(C24:C26,$AM$2)),""))</f>
        <v/>
      </c>
      <c r="AO24" s="3">
        <f>IF($A24&gt;='576way_Regular Symbol(2wild)'!D$16,"",IF(OR(B24=$V$2,B25=$V$2,B26=$V$2),SUM(COUNTIF(B24:B26,$V$2),COUNTIF(B24:B26,$AP$2)),""))</f>
        <v>1</v>
      </c>
      <c r="AP24" s="3" t="str">
        <f>IF($A24&gt;='576way_Regular Symbol(2wild)'!E$16,"",IF(OR(C24=$V$2,C25=$V$2,C26=$V$2),SUM(COUNTIF(C24:C26,$V$2),COUNTIF(C24:C26,$AP$2)),""))</f>
        <v/>
      </c>
      <c r="AR24" s="3">
        <f>IF($A24&gt;='576way_Regular Symbol(2wild)'!D$16,"",IF(OR(B24=$V$2,B25=$V$2,B26=$V$2),SUM(COUNTIF(B24:B26,$V$2),COUNTIF(B24:B26,$AS$2)),""))</f>
        <v>1</v>
      </c>
      <c r="AS24" s="3" t="str">
        <f>IF($A24&gt;='576way_Regular Symbol(2wild)'!E$16,"",IF(OR(C24=$V$2,C25=$V$2,C26=$V$2),SUM(COUNTIF(C24:C26,$V$2),COUNTIF(C24:C26,$AS$2)),""))</f>
        <v/>
      </c>
      <c r="AU24" s="3">
        <f>IF($A24&gt;='576way_Regular Symbol(2wild)'!D$16,"",IF(OR(B24=$V$2,B25=$V$2,B26=$V$2),SUM(COUNTIF(B24:B26,$V$2),COUNTIF(B24:B26,$AV$2)),""))</f>
        <v>1</v>
      </c>
      <c r="AV24" s="3" t="str">
        <f>IF($A24&gt;='576way_Regular Symbol(2wild)'!E$16,"",IF(OR(C24=$V$2,C25=$V$2,C26=$V$2),SUM(COUNTIF(C24:C26,$V$2),COUNTIF(C24:C26,$AV$2)),""))</f>
        <v/>
      </c>
    </row>
    <row r="25" spans="1:48" ht="17">
      <c r="A25" s="337">
        <f>IF('243way_Regular Symbol'!L23="","",'243way_Regular Symbol'!L23)</f>
        <v>20</v>
      </c>
      <c r="B25" s="191" t="str">
        <f>IF('576way_Regular Symbol(2wild)'!M23="","",'576way_Regular Symbol(2wild)'!M23)</f>
        <v>K</v>
      </c>
      <c r="C25" s="191" t="str">
        <f>IF('576way_Regular Symbol(2wild)'!N23="","",'576way_Regular Symbol(2wild)'!N23)</f>
        <v/>
      </c>
      <c r="D25" s="362"/>
      <c r="E25" s="192" t="s">
        <v>152</v>
      </c>
      <c r="F25" s="191" t="s">
        <v>253</v>
      </c>
      <c r="G25" s="8">
        <f>VLOOKUP('R1R2appear wild'!$E25,'R1R2appear wild'!$F$4:$H$16,'R1R2appear wild'!G$3+1,FALSE)</f>
        <v>6</v>
      </c>
      <c r="H25" s="8">
        <f>VLOOKUP('R1R2appear wild'!$E25,'R1R2appear wild'!$F$4:$H$16,'R1R2appear wild'!H$3+1,FALSE)</f>
        <v>6</v>
      </c>
      <c r="I25" s="363">
        <f t="shared" si="0"/>
        <v>20</v>
      </c>
      <c r="J25" s="344" t="str">
        <f>IF($A25&gt;='576way_Regular Symbol(2wild)'!D$16,"",IF(OR(B25=$V$2,B26=$V$2,B27=$V$2),SUM(COUNTIF(B25:B27,$V$2),COUNTIF(B25:B27,$K$2)),""))</f>
        <v/>
      </c>
      <c r="K25" s="344" t="str">
        <f>IF($A25&gt;='576way_Regular Symbol(2wild)'!E$16,"",IF(OR(C25=$V$2,C26=$V$2,C27=$V$2),SUM(COUNTIF(C25:C27,$V$2),COUNTIF(C25:C27,$K$2)),""))</f>
        <v/>
      </c>
      <c r="M25" s="344" t="str">
        <f>IF($A25&gt;='576way_Regular Symbol(2wild)'!D$16,"",IF(OR(B25=$V$2,B26=$V$2,B27=$V$2),SUM(COUNTIF(B25:B27,$V$2),COUNTIF(B25:B27,$N$2)),""))</f>
        <v/>
      </c>
      <c r="N25" s="344" t="str">
        <f>IF($A25&gt;='576way_Regular Symbol(2wild)'!E$16,"",IF(OR(C25=$V$2,C26=$V$2,C27=$V$2),SUM(COUNTIF(C25:C27,$V$2),COUNTIF(C25:C27,$N$2)),""))</f>
        <v/>
      </c>
      <c r="P25" s="344" t="str">
        <f>IF($A25&gt;='576way_Regular Symbol(2wild)'!D$16,"",IF(OR(B25=$V$2,B26=$V$2,B27=$V$2),SUM(COUNTIF(B25:B27,$V$2),COUNTIF(B25:B27,$Q$2)),""))</f>
        <v/>
      </c>
      <c r="Q25" s="344" t="str">
        <f>IF($A25&gt;='576way_Regular Symbol(2wild)'!E$16,"",IF(OR(C25=$V$2,C26=$V$2,C27=$V$2),SUM(COUNTIF(C25:C27,$V$2),COUNTIF(C25:C27,$Q$2)),""))</f>
        <v/>
      </c>
      <c r="S25" s="344" t="str">
        <f>IF($A25&gt;='576way_Regular Symbol(2wild)'!D$16,"",IF(OR(B25=$V$2,B26=$V$2,B27=$V$2),SUM(COUNTIF(B25:B27,$V$2),COUNTIF(B25:B27,$T$2)),""))</f>
        <v/>
      </c>
      <c r="T25" s="344" t="str">
        <f>IF($A25&gt;='576way_Regular Symbol(2wild)'!E$16,"",IF(OR(C25=$V$2,C26=$V$2,C27=$V$2),SUM(COUNTIF(C25:C27,$V$2),COUNTIF(C25:C27,$T$2)),""))</f>
        <v/>
      </c>
      <c r="V25" s="344" t="str">
        <f>IF($A25&gt;='576way_Regular Symbol(2wild)'!D$16,"",IF(OR(B25=$V$2,B26=$V$2,B27=$V$2),SUM(COUNTIF(B25:B27,$V$2),COUNTIF(B25:B27,$W$2)),""))</f>
        <v/>
      </c>
      <c r="W25" s="344" t="str">
        <f>IF($A25&gt;='576way_Regular Symbol(2wild)'!E$16,"",IF(OR(C25=$V$2,C26=$V$2,C27=$V$2),SUM(COUNTIF(C25:C27,$V$2),COUNTIF(C25:C27,$W$2)),""))</f>
        <v/>
      </c>
      <c r="Y25" s="344" t="str">
        <f>IF($A25&gt;='576way_Regular Symbol(2wild)'!D$16,"",IF(OR(B25=$V$2,B26=$V$2,B27=$V$2),SUM(COUNTIF(B25:B27,$V$2),COUNTIF(B25:B27,$Z$2)),""))</f>
        <v/>
      </c>
      <c r="Z25" s="344" t="str">
        <f>IF($A25&gt;='576way_Regular Symbol(2wild)'!E$16,"",IF(OR(C25=$V$2,C26=$V$2,C27=$V$2),SUM(COUNTIF(C25:C27,$V$2),COUNTIF(C25:C27,$Z$2)),""))</f>
        <v/>
      </c>
      <c r="AB25" s="344" t="str">
        <f>IF($A25&gt;='576way_Regular Symbol(2wild)'!D$16,"",IF(OR(B25=$V$2,B26=$V$2,B27=$V$2),SUM(COUNTIF(B25:B27,$V$2),COUNTIF(B25:B27,$AC$2)),""))</f>
        <v/>
      </c>
      <c r="AC25" s="344" t="str">
        <f>IF($A25&gt;='576way_Regular Symbol(2wild)'!E$16,"",IF(OR(C25=$V$2,C26=$V$2,C27=$V$2),SUM(COUNTIF(C25:C27,$V$2),COUNTIF(C25:C27,$AC$2)),""))</f>
        <v/>
      </c>
      <c r="AF25" s="3" t="str">
        <f>IF($A25&gt;='576way_Regular Symbol(2wild)'!D$16,"",IF(OR(B25=$V$2,B26=$V$2,B27=$V$2),SUM(COUNTIF(B25:B27,$V$2),COUNTIF(B25:B27,$AG$2)),""))</f>
        <v/>
      </c>
      <c r="AG25" s="3" t="str">
        <f>IF($A25&gt;='576way_Regular Symbol(2wild)'!E$16,"",IF(OR(C25=$V$2,C26=$V$2,C27=$V$2),SUM(COUNTIF(C25:C27,$V$2),COUNTIF(C25:C27,$AG$2)),""))</f>
        <v/>
      </c>
      <c r="AI25" s="3" t="str">
        <f>IF($A25&gt;='576way_Regular Symbol(2wild)'!D$16,"",IF(OR(B25=$V$2,B26=$V$2,B27=$V$2),SUM(COUNTIF(B25:B27,$V$2),COUNTIF(B25:B27,$AJ$2)),""))</f>
        <v/>
      </c>
      <c r="AJ25" s="3" t="str">
        <f>IF($A25&gt;='576way_Regular Symbol(2wild)'!E$16,"",IF(OR(C25=$V$2,C26=$V$2,C27=$V$2),SUM(COUNTIF(C25:C27,$V$2),COUNTIF(C25:C27,$AJ$2)),""))</f>
        <v/>
      </c>
      <c r="AL25" s="3" t="str">
        <f>IF($A25&gt;='576way_Regular Symbol(2wild)'!D$16,"",IF(OR(B25=$V$2,B26=$V$2,B27=$V$2),SUM(COUNTIF(B25:B27,$V$2),COUNTIF(B25:B27,$AM$2)),""))</f>
        <v/>
      </c>
      <c r="AM25" s="3" t="str">
        <f>IF($A25&gt;='576way_Regular Symbol(2wild)'!E$16,"",IF(OR(C25=$V$2,C26=$V$2,C27=$V$2),SUM(COUNTIF(C25:C27,$V$2),COUNTIF(C25:C27,$AM$2)),""))</f>
        <v/>
      </c>
      <c r="AO25" s="3" t="str">
        <f>IF($A25&gt;='576way_Regular Symbol(2wild)'!D$16,"",IF(OR(B25=$V$2,B26=$V$2,B27=$V$2),SUM(COUNTIF(B25:B27,$V$2),COUNTIF(B25:B27,$AP$2)),""))</f>
        <v/>
      </c>
      <c r="AP25" s="3" t="str">
        <f>IF($A25&gt;='576way_Regular Symbol(2wild)'!E$16,"",IF(OR(C25=$V$2,C26=$V$2,C27=$V$2),SUM(COUNTIF(C25:C27,$V$2),COUNTIF(C25:C27,$AP$2)),""))</f>
        <v/>
      </c>
      <c r="AR25" s="3" t="str">
        <f>IF($A25&gt;='576way_Regular Symbol(2wild)'!D$16,"",IF(OR(B25=$V$2,B26=$V$2,B27=$V$2),SUM(COUNTIF(B25:B27,$V$2),COUNTIF(B25:B27,$AS$2)),""))</f>
        <v/>
      </c>
      <c r="AS25" s="3" t="str">
        <f>IF($A25&gt;='576way_Regular Symbol(2wild)'!E$16,"",IF(OR(C25=$V$2,C26=$V$2,C27=$V$2),SUM(COUNTIF(C25:C27,$V$2),COUNTIF(C25:C27,$AS$2)),""))</f>
        <v/>
      </c>
      <c r="AU25" s="3" t="str">
        <f>IF($A25&gt;='576way_Regular Symbol(2wild)'!D$16,"",IF(OR(B25=$V$2,B26=$V$2,B27=$V$2),SUM(COUNTIF(B25:B27,$V$2),COUNTIF(B25:B27,$AV$2)),""))</f>
        <v/>
      </c>
      <c r="AV25" s="3" t="str">
        <f>IF($A25&gt;='576way_Regular Symbol(2wild)'!E$16,"",IF(OR(C25=$V$2,C26=$V$2,C27=$V$2),SUM(COUNTIF(C25:C27,$V$2),COUNTIF(C25:C27,$AV$2)),""))</f>
        <v/>
      </c>
    </row>
    <row r="26" spans="1:48" ht="17">
      <c r="A26" s="337">
        <f>IF('243way_Regular Symbol'!L24="","",'243way_Regular Symbol'!L24)</f>
        <v>21</v>
      </c>
      <c r="B26" s="191" t="str">
        <f>IF('576way_Regular Symbol(2wild)'!M24="","",'576way_Regular Symbol(2wild)'!M24)</f>
        <v>Q</v>
      </c>
      <c r="C26" s="191" t="str">
        <f>IF('576way_Regular Symbol(2wild)'!N24="","",'576way_Regular Symbol(2wild)'!N24)</f>
        <v/>
      </c>
      <c r="D26" s="362"/>
      <c r="E26" s="192" t="s">
        <v>147</v>
      </c>
      <c r="F26" s="191" t="s">
        <v>253</v>
      </c>
      <c r="G26" s="8">
        <f>VLOOKUP('R1R2appear wild'!$E26,'R1R2appear wild'!$F$4:$H$16,'R1R2appear wild'!G$3+1,FALSE)</f>
        <v>9</v>
      </c>
      <c r="H26" s="8">
        <f>VLOOKUP('R1R2appear wild'!$E26,'R1R2appear wild'!$F$4:$H$16,'R1R2appear wild'!H$3+1,FALSE)</f>
        <v>7</v>
      </c>
      <c r="I26" s="363">
        <f t="shared" si="0"/>
        <v>21</v>
      </c>
      <c r="J26" s="344" t="str">
        <f>IF($A26&gt;='576way_Regular Symbol(2wild)'!D$16,"",IF(OR(B26=$V$2,B27=$V$2,B28=$V$2),SUM(COUNTIF(B26:B28,$V$2),COUNTIF(B26:B28,$K$2)),""))</f>
        <v/>
      </c>
      <c r="K26" s="344" t="str">
        <f>IF($A26&gt;='576way_Regular Symbol(2wild)'!E$16,"",IF(OR(C26=$V$2,C27=$V$2,C28=$V$2),SUM(COUNTIF(C26:C28,$V$2),COUNTIF(C26:C28,$K$2)),""))</f>
        <v/>
      </c>
      <c r="M26" s="344" t="str">
        <f>IF($A26&gt;='576way_Regular Symbol(2wild)'!D$16,"",IF(OR(B26=$V$2,B27=$V$2,B28=$V$2),SUM(COUNTIF(B26:B28,$V$2),COUNTIF(B26:B28,$N$2)),""))</f>
        <v/>
      </c>
      <c r="N26" s="344" t="str">
        <f>IF($A26&gt;='576way_Regular Symbol(2wild)'!E$16,"",IF(OR(C26=$V$2,C27=$V$2,C28=$V$2),SUM(COUNTIF(C26:C28,$V$2),COUNTIF(C26:C28,$N$2)),""))</f>
        <v/>
      </c>
      <c r="P26" s="344" t="str">
        <f>IF($A26&gt;='576way_Regular Symbol(2wild)'!D$16,"",IF(OR(B26=$V$2,B27=$V$2,B28=$V$2),SUM(COUNTIF(B26:B28,$V$2),COUNTIF(B26:B28,$Q$2)),""))</f>
        <v/>
      </c>
      <c r="Q26" s="344" t="str">
        <f>IF($A26&gt;='576way_Regular Symbol(2wild)'!E$16,"",IF(OR(C26=$V$2,C27=$V$2,C28=$V$2),SUM(COUNTIF(C26:C28,$V$2),COUNTIF(C26:C28,$Q$2)),""))</f>
        <v/>
      </c>
      <c r="S26" s="344" t="str">
        <f>IF($A26&gt;='576way_Regular Symbol(2wild)'!D$16,"",IF(OR(B26=$V$2,B27=$V$2,B28=$V$2),SUM(COUNTIF(B26:B28,$V$2),COUNTIF(B26:B28,$T$2)),""))</f>
        <v/>
      </c>
      <c r="T26" s="344" t="str">
        <f>IF($A26&gt;='576way_Regular Symbol(2wild)'!E$16,"",IF(OR(C26=$V$2,C27=$V$2,C28=$V$2),SUM(COUNTIF(C26:C28,$V$2),COUNTIF(C26:C28,$T$2)),""))</f>
        <v/>
      </c>
      <c r="V26" s="344" t="str">
        <f>IF($A26&gt;='576way_Regular Symbol(2wild)'!D$16,"",IF(OR(B26=$V$2,B27=$V$2,B28=$V$2),SUM(COUNTIF(B26:B28,$V$2),COUNTIF(B26:B28,$W$2)),""))</f>
        <v/>
      </c>
      <c r="W26" s="344" t="str">
        <f>IF($A26&gt;='576way_Regular Symbol(2wild)'!E$16,"",IF(OR(C26=$V$2,C27=$V$2,C28=$V$2),SUM(COUNTIF(C26:C28,$V$2),COUNTIF(C26:C28,$W$2)),""))</f>
        <v/>
      </c>
      <c r="Y26" s="344" t="str">
        <f>IF($A26&gt;='576way_Regular Symbol(2wild)'!D$16,"",IF(OR(B26=$V$2,B27=$V$2,B28=$V$2),SUM(COUNTIF(B26:B28,$V$2),COUNTIF(B26:B28,$Z$2)),""))</f>
        <v/>
      </c>
      <c r="Z26" s="344" t="str">
        <f>IF($A26&gt;='576way_Regular Symbol(2wild)'!E$16,"",IF(OR(C26=$V$2,C27=$V$2,C28=$V$2),SUM(COUNTIF(C26:C28,$V$2),COUNTIF(C26:C28,$Z$2)),""))</f>
        <v/>
      </c>
      <c r="AB26" s="344" t="str">
        <f>IF($A26&gt;='576way_Regular Symbol(2wild)'!D$16,"",IF(OR(B26=$V$2,B27=$V$2,B28=$V$2),SUM(COUNTIF(B26:B28,$V$2),COUNTIF(B26:B28,$AC$2)),""))</f>
        <v/>
      </c>
      <c r="AC26" s="344" t="str">
        <f>IF($A26&gt;='576way_Regular Symbol(2wild)'!E$16,"",IF(OR(C26=$V$2,C27=$V$2,C28=$V$2),SUM(COUNTIF(C26:C28,$V$2),COUNTIF(C26:C28,$AC$2)),""))</f>
        <v/>
      </c>
      <c r="AF26" s="3" t="str">
        <f>IF($A26&gt;='576way_Regular Symbol(2wild)'!D$16,"",IF(OR(B26=$V$2,B27=$V$2,B28=$V$2),SUM(COUNTIF(B26:B28,$V$2),COUNTIF(B26:B28,$AG$2)),""))</f>
        <v/>
      </c>
      <c r="AG26" s="3" t="str">
        <f>IF($A26&gt;='576way_Regular Symbol(2wild)'!E$16,"",IF(OR(C26=$V$2,C27=$V$2,C28=$V$2),SUM(COUNTIF(C26:C28,$V$2),COUNTIF(C26:C28,$AG$2)),""))</f>
        <v/>
      </c>
      <c r="AI26" s="3" t="str">
        <f>IF($A26&gt;='576way_Regular Symbol(2wild)'!D$16,"",IF(OR(B26=$V$2,B27=$V$2,B28=$V$2),SUM(COUNTIF(B26:B28,$V$2),COUNTIF(B26:B28,$AJ$2)),""))</f>
        <v/>
      </c>
      <c r="AJ26" s="3" t="str">
        <f>IF($A26&gt;='576way_Regular Symbol(2wild)'!E$16,"",IF(OR(C26=$V$2,C27=$V$2,C28=$V$2),SUM(COUNTIF(C26:C28,$V$2),COUNTIF(C26:C28,$AJ$2)),""))</f>
        <v/>
      </c>
      <c r="AL26" s="3" t="str">
        <f>IF($A26&gt;='576way_Regular Symbol(2wild)'!D$16,"",IF(OR(B26=$V$2,B27=$V$2,B28=$V$2),SUM(COUNTIF(B26:B28,$V$2),COUNTIF(B26:B28,$AM$2)),""))</f>
        <v/>
      </c>
      <c r="AM26" s="3" t="str">
        <f>IF($A26&gt;='576way_Regular Symbol(2wild)'!E$16,"",IF(OR(C26=$V$2,C27=$V$2,C28=$V$2),SUM(COUNTIF(C26:C28,$V$2),COUNTIF(C26:C28,$AM$2)),""))</f>
        <v/>
      </c>
      <c r="AO26" s="3" t="str">
        <f>IF($A26&gt;='576way_Regular Symbol(2wild)'!D$16,"",IF(OR(B26=$V$2,B27=$V$2,B28=$V$2),SUM(COUNTIF(B26:B28,$V$2),COUNTIF(B26:B28,$AP$2)),""))</f>
        <v/>
      </c>
      <c r="AP26" s="3" t="str">
        <f>IF($A26&gt;='576way_Regular Symbol(2wild)'!E$16,"",IF(OR(C26=$V$2,C27=$V$2,C28=$V$2),SUM(COUNTIF(C26:C28,$V$2),COUNTIF(C26:C28,$AP$2)),""))</f>
        <v/>
      </c>
      <c r="AR26" s="3" t="str">
        <f>IF($A26&gt;='576way_Regular Symbol(2wild)'!D$16,"",IF(OR(B26=$V$2,B27=$V$2,B28=$V$2),SUM(COUNTIF(B26:B28,$V$2),COUNTIF(B26:B28,$AS$2)),""))</f>
        <v/>
      </c>
      <c r="AS26" s="3" t="str">
        <f>IF($A26&gt;='576way_Regular Symbol(2wild)'!E$16,"",IF(OR(C26=$V$2,C27=$V$2,C28=$V$2),SUM(COUNTIF(C26:C28,$V$2),COUNTIF(C26:C28,$AS$2)),""))</f>
        <v/>
      </c>
      <c r="AU26" s="3" t="str">
        <f>IF($A26&gt;='576way_Regular Symbol(2wild)'!D$16,"",IF(OR(B26=$V$2,B27=$V$2,B28=$V$2),SUM(COUNTIF(B26:B28,$V$2),COUNTIF(B26:B28,$AV$2)),""))</f>
        <v/>
      </c>
      <c r="AV26" s="3" t="str">
        <f>IF($A26&gt;='576way_Regular Symbol(2wild)'!E$16,"",IF(OR(C26=$V$2,C27=$V$2,C28=$V$2),SUM(COUNTIF(C26:C28,$V$2),COUNTIF(C26:C28,$AV$2)),""))</f>
        <v/>
      </c>
    </row>
    <row r="27" spans="1:48" ht="17">
      <c r="A27" s="337">
        <f>IF('243way_Regular Symbol'!L25="","",'243way_Regular Symbol'!L25)</f>
        <v>22</v>
      </c>
      <c r="B27" s="191" t="str">
        <f>IF('576way_Regular Symbol(2wild)'!M25="","",'576way_Regular Symbol(2wild)'!M25)</f>
        <v/>
      </c>
      <c r="C27" s="191" t="str">
        <f>IF('576way_Regular Symbol(2wild)'!N25="","",'576way_Regular Symbol(2wild)'!N25)</f>
        <v/>
      </c>
      <c r="D27" s="362"/>
      <c r="E27" s="279" t="s">
        <v>69</v>
      </c>
      <c r="F27" s="191" t="s">
        <v>253</v>
      </c>
      <c r="G27" s="8">
        <f>VLOOKUP('R1R2appear wild'!$E27,'R1R2appear wild'!$F$4:$H$16,'R1R2appear wild'!G$3+1,FALSE)</f>
        <v>6</v>
      </c>
      <c r="H27" s="8">
        <f>VLOOKUP('R1R2appear wild'!$E27,'R1R2appear wild'!$F$4:$H$16,'R1R2appear wild'!H$3+1,FALSE)</f>
        <v>8</v>
      </c>
      <c r="I27" s="363">
        <f t="shared" si="0"/>
        <v>22</v>
      </c>
      <c r="J27" s="344" t="str">
        <f>IF($A27&gt;='576way_Regular Symbol(2wild)'!D$16,"",IF(OR(B27=$V$2,B28=$V$2,B29=$V$2),SUM(COUNTIF(B27:B29,$V$2),COUNTIF(B27:B29,$K$2)),""))</f>
        <v/>
      </c>
      <c r="K27" s="344" t="str">
        <f>IF($A27&gt;='576way_Regular Symbol(2wild)'!E$16,"",IF(OR(C27=$V$2,C28=$V$2,C29=$V$2),SUM(COUNTIF(C27:C29,$V$2),COUNTIF(C27:C29,$K$2)),""))</f>
        <v/>
      </c>
      <c r="M27" s="344" t="str">
        <f>IF($A27&gt;='576way_Regular Symbol(2wild)'!D$16,"",IF(OR(B27=$V$2,B28=$V$2,B29=$V$2),SUM(COUNTIF(B27:B29,$V$2),COUNTIF(B27:B29,$N$2)),""))</f>
        <v/>
      </c>
      <c r="N27" s="344" t="str">
        <f>IF($A27&gt;='576way_Regular Symbol(2wild)'!E$16,"",IF(OR(C27=$V$2,C28=$V$2,C29=$V$2),SUM(COUNTIF(C27:C29,$V$2),COUNTIF(C27:C29,$N$2)),""))</f>
        <v/>
      </c>
      <c r="P27" s="344" t="str">
        <f>IF($A27&gt;='576way_Regular Symbol(2wild)'!D$16,"",IF(OR(B27=$V$2,B28=$V$2,B29=$V$2),SUM(COUNTIF(B27:B29,$V$2),COUNTIF(B27:B29,$Q$2)),""))</f>
        <v/>
      </c>
      <c r="Q27" s="344" t="str">
        <f>IF($A27&gt;='576way_Regular Symbol(2wild)'!E$16,"",IF(OR(C27=$V$2,C28=$V$2,C29=$V$2),SUM(COUNTIF(C27:C29,$V$2),COUNTIF(C27:C29,$Q$2)),""))</f>
        <v/>
      </c>
      <c r="S27" s="344" t="str">
        <f>IF($A27&gt;='576way_Regular Symbol(2wild)'!D$16,"",IF(OR(B27=$V$2,B28=$V$2,B29=$V$2),SUM(COUNTIF(B27:B29,$V$2),COUNTIF(B27:B29,$T$2)),""))</f>
        <v/>
      </c>
      <c r="T27" s="344" t="str">
        <f>IF($A27&gt;='576way_Regular Symbol(2wild)'!E$16,"",IF(OR(C27=$V$2,C28=$V$2,C29=$V$2),SUM(COUNTIF(C27:C29,$V$2),COUNTIF(C27:C29,$T$2)),""))</f>
        <v/>
      </c>
      <c r="V27" s="344" t="str">
        <f>IF($A27&gt;='576way_Regular Symbol(2wild)'!D$16,"",IF(OR(B27=$V$2,B28=$V$2,B29=$V$2),SUM(COUNTIF(B27:B29,$V$2),COUNTIF(B27:B29,$W$2)),""))</f>
        <v/>
      </c>
      <c r="W27" s="344" t="str">
        <f>IF($A27&gt;='576way_Regular Symbol(2wild)'!E$16,"",IF(OR(C27=$V$2,C28=$V$2,C29=$V$2),SUM(COUNTIF(C27:C29,$V$2),COUNTIF(C27:C29,$W$2)),""))</f>
        <v/>
      </c>
      <c r="Y27" s="344" t="str">
        <f>IF($A27&gt;='576way_Regular Symbol(2wild)'!D$16,"",IF(OR(B27=$V$2,B28=$V$2,B29=$V$2),SUM(COUNTIF(B27:B29,$V$2),COUNTIF(B27:B29,$Z$2)),""))</f>
        <v/>
      </c>
      <c r="Z27" s="344" t="str">
        <f>IF($A27&gt;='576way_Regular Symbol(2wild)'!E$16,"",IF(OR(C27=$V$2,C28=$V$2,C29=$V$2),SUM(COUNTIF(C27:C29,$V$2),COUNTIF(C27:C29,$Z$2)),""))</f>
        <v/>
      </c>
      <c r="AB27" s="344" t="str">
        <f>IF($A27&gt;='576way_Regular Symbol(2wild)'!D$16,"",IF(OR(B27=$V$2,B28=$V$2,B29=$V$2),SUM(COUNTIF(B27:B29,$V$2),COUNTIF(B27:B29,$AC$2)),""))</f>
        <v/>
      </c>
      <c r="AC27" s="344" t="str">
        <f>IF($A27&gt;='576way_Regular Symbol(2wild)'!E$16,"",IF(OR(C27=$V$2,C28=$V$2,C29=$V$2),SUM(COUNTIF(C27:C29,$V$2),COUNTIF(C27:C29,$AC$2)),""))</f>
        <v/>
      </c>
      <c r="AF27" s="3" t="str">
        <f>IF($A27&gt;='576way_Regular Symbol(2wild)'!D$16,"",IF(OR(B27=$V$2,B28=$V$2,B29=$V$2),SUM(COUNTIF(B27:B29,$V$2),COUNTIF(B27:B29,$AG$2)),""))</f>
        <v/>
      </c>
      <c r="AG27" s="3" t="str">
        <f>IF($A27&gt;='576way_Regular Symbol(2wild)'!E$16,"",IF(OR(C27=$V$2,C28=$V$2,C29=$V$2),SUM(COUNTIF(C27:C29,$V$2),COUNTIF(C27:C29,$AG$2)),""))</f>
        <v/>
      </c>
      <c r="AI27" s="3" t="str">
        <f>IF($A27&gt;='576way_Regular Symbol(2wild)'!D$16,"",IF(OR(B27=$V$2,B28=$V$2,B29=$V$2),SUM(COUNTIF(B27:B29,$V$2),COUNTIF(B27:B29,$AJ$2)),""))</f>
        <v/>
      </c>
      <c r="AJ27" s="3" t="str">
        <f>IF($A27&gt;='576way_Regular Symbol(2wild)'!E$16,"",IF(OR(C27=$V$2,C28=$V$2,C29=$V$2),SUM(COUNTIF(C27:C29,$V$2),COUNTIF(C27:C29,$AJ$2)),""))</f>
        <v/>
      </c>
      <c r="AL27" s="3" t="str">
        <f>IF($A27&gt;='576way_Regular Symbol(2wild)'!D$16,"",IF(OR(B27=$V$2,B28=$V$2,B29=$V$2),SUM(COUNTIF(B27:B29,$V$2),COUNTIF(B27:B29,$AM$2)),""))</f>
        <v/>
      </c>
      <c r="AM27" s="3" t="str">
        <f>IF($A27&gt;='576way_Regular Symbol(2wild)'!E$16,"",IF(OR(C27=$V$2,C28=$V$2,C29=$V$2),SUM(COUNTIF(C27:C29,$V$2),COUNTIF(C27:C29,$AM$2)),""))</f>
        <v/>
      </c>
      <c r="AO27" s="3" t="str">
        <f>IF($A27&gt;='576way_Regular Symbol(2wild)'!D$16,"",IF(OR(B27=$V$2,B28=$V$2,B29=$V$2),SUM(COUNTIF(B27:B29,$V$2),COUNTIF(B27:B29,$AP$2)),""))</f>
        <v/>
      </c>
      <c r="AP27" s="3" t="str">
        <f>IF($A27&gt;='576way_Regular Symbol(2wild)'!E$16,"",IF(OR(C27=$V$2,C28=$V$2,C29=$V$2),SUM(COUNTIF(C27:C29,$V$2),COUNTIF(C27:C29,$AP$2)),""))</f>
        <v/>
      </c>
      <c r="AR27" s="3" t="str">
        <f>IF($A27&gt;='576way_Regular Symbol(2wild)'!D$16,"",IF(OR(B27=$V$2,B28=$V$2,B29=$V$2),SUM(COUNTIF(B27:B29,$V$2),COUNTIF(B27:B29,$AS$2)),""))</f>
        <v/>
      </c>
      <c r="AS27" s="3" t="str">
        <f>IF($A27&gt;='576way_Regular Symbol(2wild)'!E$16,"",IF(OR(C27=$V$2,C28=$V$2,C29=$V$2),SUM(COUNTIF(C27:C29,$V$2),COUNTIF(C27:C29,$AS$2)),""))</f>
        <v/>
      </c>
      <c r="AU27" s="3" t="str">
        <f>IF($A27&gt;='576way_Regular Symbol(2wild)'!D$16,"",IF(OR(B27=$V$2,B28=$V$2,B29=$V$2),SUM(COUNTIF(B27:B29,$V$2),COUNTIF(B27:B29,$AV$2)),""))</f>
        <v/>
      </c>
      <c r="AV27" s="3" t="str">
        <f>IF($A27&gt;='576way_Regular Symbol(2wild)'!E$16,"",IF(OR(C27=$V$2,C28=$V$2,C29=$V$2),SUM(COUNTIF(C27:C29,$V$2),COUNTIF(C27:C29,$AV$2)),""))</f>
        <v/>
      </c>
    </row>
    <row r="28" spans="1:48" ht="17">
      <c r="A28" s="337">
        <f>IF('243way_Regular Symbol'!L26="","",'243way_Regular Symbol'!L26)</f>
        <v>23</v>
      </c>
      <c r="B28" s="191" t="str">
        <f>IF('576way_Regular Symbol(2wild)'!M26="","",'576way_Regular Symbol(2wild)'!M26)</f>
        <v/>
      </c>
      <c r="C28" s="191" t="str">
        <f>IF('576way_Regular Symbol(2wild)'!N26="","",'576way_Regular Symbol(2wild)'!N26)</f>
        <v/>
      </c>
      <c r="D28" s="362"/>
      <c r="E28" s="279" t="s">
        <v>188</v>
      </c>
      <c r="F28" s="191" t="s">
        <v>253</v>
      </c>
      <c r="G28" s="8">
        <f>VLOOKUP('R1R2appear wild'!$E28,'R1R2appear wild'!$F$4:$H$16,'R1R2appear wild'!G$3+1,FALSE)</f>
        <v>8</v>
      </c>
      <c r="H28" s="8">
        <f>VLOOKUP('R1R2appear wild'!$E28,'R1R2appear wild'!$F$4:$H$16,'R1R2appear wild'!H$3+1,FALSE)</f>
        <v>10</v>
      </c>
      <c r="I28" s="363">
        <f t="shared" si="0"/>
        <v>23</v>
      </c>
      <c r="J28" s="344" t="str">
        <f>IF($A28&gt;='576way_Regular Symbol(2wild)'!D$16,"",IF(OR(B28=$V$2,B29=$V$2,B30=$V$2),SUM(COUNTIF(B28:B30,$V$2),COUNTIF(B28:B30,$K$2)),""))</f>
        <v/>
      </c>
      <c r="K28" s="344" t="str">
        <f>IF($A28&gt;='576way_Regular Symbol(2wild)'!E$16,"",IF(OR(C28=$V$2,C29=$V$2,C30=$V$2),SUM(COUNTIF(C28:C30,$V$2),COUNTIF(C28:C30,$K$2)),""))</f>
        <v/>
      </c>
      <c r="M28" s="344" t="str">
        <f>IF($A28&gt;='576way_Regular Symbol(2wild)'!D$16,"",IF(OR(B28=$V$2,B29=$V$2,B30=$V$2),SUM(COUNTIF(B28:B30,$V$2),COUNTIF(B28:B30,$N$2)),""))</f>
        <v/>
      </c>
      <c r="N28" s="344" t="str">
        <f>IF($A28&gt;='576way_Regular Symbol(2wild)'!E$16,"",IF(OR(C28=$V$2,C29=$V$2,C30=$V$2),SUM(COUNTIF(C28:C30,$V$2),COUNTIF(C28:C30,$N$2)),""))</f>
        <v/>
      </c>
      <c r="P28" s="344" t="str">
        <f>IF($A28&gt;='576way_Regular Symbol(2wild)'!D$16,"",IF(OR(B28=$V$2,B29=$V$2,B30=$V$2),SUM(COUNTIF(B28:B30,$V$2),COUNTIF(B28:B30,$Q$2)),""))</f>
        <v/>
      </c>
      <c r="Q28" s="344" t="str">
        <f>IF($A28&gt;='576way_Regular Symbol(2wild)'!E$16,"",IF(OR(C28=$V$2,C29=$V$2,C30=$V$2),SUM(COUNTIF(C28:C30,$V$2),COUNTIF(C28:C30,$Q$2)),""))</f>
        <v/>
      </c>
      <c r="S28" s="344" t="str">
        <f>IF($A28&gt;='576way_Regular Symbol(2wild)'!D$16,"",IF(OR(B28=$V$2,B29=$V$2,B30=$V$2),SUM(COUNTIF(B28:B30,$V$2),COUNTIF(B28:B30,$T$2)),""))</f>
        <v/>
      </c>
      <c r="T28" s="344" t="str">
        <f>IF($A28&gt;='576way_Regular Symbol(2wild)'!E$16,"",IF(OR(C28=$V$2,C29=$V$2,C30=$V$2),SUM(COUNTIF(C28:C30,$V$2),COUNTIF(C28:C30,$T$2)),""))</f>
        <v/>
      </c>
      <c r="V28" s="344" t="str">
        <f>IF($A28&gt;='576way_Regular Symbol(2wild)'!D$16,"",IF(OR(B28=$V$2,B29=$V$2,B30=$V$2),SUM(COUNTIF(B28:B30,$V$2),COUNTIF(B28:B30,$W$2)),""))</f>
        <v/>
      </c>
      <c r="W28" s="344" t="str">
        <f>IF($A28&gt;='576way_Regular Symbol(2wild)'!E$16,"",IF(OR(C28=$V$2,C29=$V$2,C30=$V$2),SUM(COUNTIF(C28:C30,$V$2),COUNTIF(C28:C30,$W$2)),""))</f>
        <v/>
      </c>
      <c r="Y28" s="344" t="str">
        <f>IF($A28&gt;='576way_Regular Symbol(2wild)'!D$16,"",IF(OR(B28=$V$2,B29=$V$2,B30=$V$2),SUM(COUNTIF(B28:B30,$V$2),COUNTIF(B28:B30,$Z$2)),""))</f>
        <v/>
      </c>
      <c r="Z28" s="344" t="str">
        <f>IF($A28&gt;='576way_Regular Symbol(2wild)'!E$16,"",IF(OR(C28=$V$2,C29=$V$2,C30=$V$2),SUM(COUNTIF(C28:C30,$V$2),COUNTIF(C28:C30,$Z$2)),""))</f>
        <v/>
      </c>
      <c r="AB28" s="344" t="str">
        <f>IF($A28&gt;='576way_Regular Symbol(2wild)'!D$16,"",IF(OR(B28=$V$2,B29=$V$2,B30=$V$2),SUM(COUNTIF(B28:B30,$V$2),COUNTIF(B28:B30,$AC$2)),""))</f>
        <v/>
      </c>
      <c r="AC28" s="344" t="str">
        <f>IF($A28&gt;='576way_Regular Symbol(2wild)'!E$16,"",IF(OR(C28=$V$2,C29=$V$2,C30=$V$2),SUM(COUNTIF(C28:C30,$V$2),COUNTIF(C28:C30,$AC$2)),""))</f>
        <v/>
      </c>
      <c r="AF28" s="3" t="str">
        <f>IF($A28&gt;='576way_Regular Symbol(2wild)'!D$16,"",IF(OR(B28=$V$2,B29=$V$2,B30=$V$2),SUM(COUNTIF(B28:B30,$V$2),COUNTIF(B28:B30,$AG$2)),""))</f>
        <v/>
      </c>
      <c r="AG28" s="3" t="str">
        <f>IF($A28&gt;='576way_Regular Symbol(2wild)'!E$16,"",IF(OR(C28=$V$2,C29=$V$2,C30=$V$2),SUM(COUNTIF(C28:C30,$V$2),COUNTIF(C28:C30,$AG$2)),""))</f>
        <v/>
      </c>
      <c r="AI28" s="3" t="str">
        <f>IF($A28&gt;='576way_Regular Symbol(2wild)'!D$16,"",IF(OR(B28=$V$2,B29=$V$2,B30=$V$2),SUM(COUNTIF(B28:B30,$V$2),COUNTIF(B28:B30,$AJ$2)),""))</f>
        <v/>
      </c>
      <c r="AJ28" s="3" t="str">
        <f>IF($A28&gt;='576way_Regular Symbol(2wild)'!E$16,"",IF(OR(C28=$V$2,C29=$V$2,C30=$V$2),SUM(COUNTIF(C28:C30,$V$2),COUNTIF(C28:C30,$AJ$2)),""))</f>
        <v/>
      </c>
      <c r="AL28" s="3" t="str">
        <f>IF($A28&gt;='576way_Regular Symbol(2wild)'!D$16,"",IF(OR(B28=$V$2,B29=$V$2,B30=$V$2),SUM(COUNTIF(B28:B30,$V$2),COUNTIF(B28:B30,$AM$2)),""))</f>
        <v/>
      </c>
      <c r="AM28" s="3" t="str">
        <f>IF($A28&gt;='576way_Regular Symbol(2wild)'!E$16,"",IF(OR(C28=$V$2,C29=$V$2,C30=$V$2),SUM(COUNTIF(C28:C30,$V$2),COUNTIF(C28:C30,$AM$2)),""))</f>
        <v/>
      </c>
      <c r="AO28" s="3" t="str">
        <f>IF($A28&gt;='576way_Regular Symbol(2wild)'!D$16,"",IF(OR(B28=$V$2,B29=$V$2,B30=$V$2),SUM(COUNTIF(B28:B30,$V$2),COUNTIF(B28:B30,$AP$2)),""))</f>
        <v/>
      </c>
      <c r="AP28" s="3" t="str">
        <f>IF($A28&gt;='576way_Regular Symbol(2wild)'!E$16,"",IF(OR(C28=$V$2,C29=$V$2,C30=$V$2),SUM(COUNTIF(C28:C30,$V$2),COUNTIF(C28:C30,$AP$2)),""))</f>
        <v/>
      </c>
      <c r="AR28" s="3" t="str">
        <f>IF($A28&gt;='576way_Regular Symbol(2wild)'!D$16,"",IF(OR(B28=$V$2,B29=$V$2,B30=$V$2),SUM(COUNTIF(B28:B30,$V$2),COUNTIF(B28:B30,$AS$2)),""))</f>
        <v/>
      </c>
      <c r="AS28" s="3" t="str">
        <f>IF($A28&gt;='576way_Regular Symbol(2wild)'!E$16,"",IF(OR(C28=$V$2,C29=$V$2,C30=$V$2),SUM(COUNTIF(C28:C30,$V$2),COUNTIF(C28:C30,$AS$2)),""))</f>
        <v/>
      </c>
      <c r="AU28" s="3" t="str">
        <f>IF($A28&gt;='576way_Regular Symbol(2wild)'!D$16,"",IF(OR(B28=$V$2,B29=$V$2,B30=$V$2),SUM(COUNTIF(B28:B30,$V$2),COUNTIF(B28:B30,$AV$2)),""))</f>
        <v/>
      </c>
      <c r="AV28" s="3" t="str">
        <f>IF($A28&gt;='576way_Regular Symbol(2wild)'!E$16,"",IF(OR(C28=$V$2,C29=$V$2,C30=$V$2),SUM(COUNTIF(C28:C30,$V$2),COUNTIF(C28:C30,$AV$2)),""))</f>
        <v/>
      </c>
    </row>
    <row r="29" spans="1:48" ht="17">
      <c r="A29" s="337">
        <f>IF('243way_Regular Symbol'!L27="","",'243way_Regular Symbol'!L27)</f>
        <v>24</v>
      </c>
      <c r="B29" s="191" t="str">
        <f>IF('576way_Regular Symbol(2wild)'!M27="","",'576way_Regular Symbol(2wild)'!M27)</f>
        <v/>
      </c>
      <c r="C29" s="191" t="str">
        <f>IF('576way_Regular Symbol(2wild)'!N27="","",'576way_Regular Symbol(2wild)'!N27)</f>
        <v/>
      </c>
      <c r="D29" s="362"/>
      <c r="E29" s="279" t="s">
        <v>189</v>
      </c>
      <c r="F29" s="191" t="s">
        <v>253</v>
      </c>
      <c r="G29" s="8">
        <f>VLOOKUP('R1R2appear wild'!$E29,'R1R2appear wild'!$F$4:$H$16,'R1R2appear wild'!G$3+1,FALSE)</f>
        <v>7</v>
      </c>
      <c r="H29" s="8">
        <f>VLOOKUP('R1R2appear wild'!$E29,'R1R2appear wild'!$F$4:$H$16,'R1R2appear wild'!H$3+1,FALSE)</f>
        <v>6</v>
      </c>
      <c r="I29" s="363">
        <f t="shared" si="0"/>
        <v>24</v>
      </c>
      <c r="J29" s="344" t="str">
        <f>IF($A29&gt;='576way_Regular Symbol(2wild)'!D$16,"",IF(OR(B29=$V$2,B30=$V$2,B31=$V$2),SUM(COUNTIF(B29:B31,$V$2),COUNTIF(B29:B31,$K$2)),""))</f>
        <v/>
      </c>
      <c r="K29" s="344" t="str">
        <f>IF($A29&gt;='576way_Regular Symbol(2wild)'!E$16,"",IF(OR(C29=$V$2,C30=$V$2,C31=$V$2),SUM(COUNTIF(C29:C31,$V$2),COUNTIF(C29:C31,$K$2)),""))</f>
        <v/>
      </c>
      <c r="M29" s="344" t="str">
        <f>IF($A29&gt;='576way_Regular Symbol(2wild)'!D$16,"",IF(OR(B29=$V$2,B30=$V$2,B31=$V$2),SUM(COUNTIF(B29:B31,$V$2),COUNTIF(B29:B31,$N$2)),""))</f>
        <v/>
      </c>
      <c r="N29" s="344" t="str">
        <f>IF($A29&gt;='576way_Regular Symbol(2wild)'!E$16,"",IF(OR(C29=$V$2,C30=$V$2,C31=$V$2),SUM(COUNTIF(C29:C31,$V$2),COUNTIF(C29:C31,$N$2)),""))</f>
        <v/>
      </c>
      <c r="P29" s="344" t="str">
        <f>IF($A29&gt;='576way_Regular Symbol(2wild)'!D$16,"",IF(OR(B29=$V$2,B30=$V$2,B31=$V$2),SUM(COUNTIF(B29:B31,$V$2),COUNTIF(B29:B31,$Q$2)),""))</f>
        <v/>
      </c>
      <c r="Q29" s="344" t="str">
        <f>IF($A29&gt;='576way_Regular Symbol(2wild)'!E$16,"",IF(OR(C29=$V$2,C30=$V$2,C31=$V$2),SUM(COUNTIF(C29:C31,$V$2),COUNTIF(C29:C31,$Q$2)),""))</f>
        <v/>
      </c>
      <c r="S29" s="344" t="str">
        <f>IF($A29&gt;='576way_Regular Symbol(2wild)'!D$16,"",IF(OR(B29=$V$2,B30=$V$2,B31=$V$2),SUM(COUNTIF(B29:B31,$V$2),COUNTIF(B29:B31,$T$2)),""))</f>
        <v/>
      </c>
      <c r="T29" s="344" t="str">
        <f>IF($A29&gt;='576way_Regular Symbol(2wild)'!E$16,"",IF(OR(C29=$V$2,C30=$V$2,C31=$V$2),SUM(COUNTIF(C29:C31,$V$2),COUNTIF(C29:C31,$T$2)),""))</f>
        <v/>
      </c>
      <c r="V29" s="344" t="str">
        <f>IF($A29&gt;='576way_Regular Symbol(2wild)'!D$16,"",IF(OR(B29=$V$2,B30=$V$2,B31=$V$2),SUM(COUNTIF(B29:B31,$V$2),COUNTIF(B29:B31,$W$2)),""))</f>
        <v/>
      </c>
      <c r="W29" s="344" t="str">
        <f>IF($A29&gt;='576way_Regular Symbol(2wild)'!E$16,"",IF(OR(C29=$V$2,C30=$V$2,C31=$V$2),SUM(COUNTIF(C29:C31,$V$2),COUNTIF(C29:C31,$W$2)),""))</f>
        <v/>
      </c>
      <c r="Y29" s="344" t="str">
        <f>IF($A29&gt;='576way_Regular Symbol(2wild)'!D$16,"",IF(OR(B29=$V$2,B30=$V$2,B31=$V$2),SUM(COUNTIF(B29:B31,$V$2),COUNTIF(B29:B31,$Z$2)),""))</f>
        <v/>
      </c>
      <c r="Z29" s="344" t="str">
        <f>IF($A29&gt;='576way_Regular Symbol(2wild)'!E$16,"",IF(OR(C29=$V$2,C30=$V$2,C31=$V$2),SUM(COUNTIF(C29:C31,$V$2),COUNTIF(C29:C31,$Z$2)),""))</f>
        <v/>
      </c>
      <c r="AB29" s="344" t="str">
        <f>IF($A29&gt;='576way_Regular Symbol(2wild)'!D$16,"",IF(OR(B29=$V$2,B30=$V$2,B31=$V$2),SUM(COUNTIF(B29:B31,$V$2),COUNTIF(B29:B31,$AC$2)),""))</f>
        <v/>
      </c>
      <c r="AC29" s="344" t="str">
        <f>IF($A29&gt;='576way_Regular Symbol(2wild)'!E$16,"",IF(OR(C29=$V$2,C30=$V$2,C31=$V$2),SUM(COUNTIF(C29:C31,$V$2),COUNTIF(C29:C31,$AC$2)),""))</f>
        <v/>
      </c>
      <c r="AF29" s="3" t="str">
        <f>IF($A29&gt;='576way_Regular Symbol(2wild)'!D$16,"",IF(OR(B29=$V$2,B30=$V$2,B31=$V$2),SUM(COUNTIF(B29:B31,$V$2),COUNTIF(B29:B31,$AG$2)),""))</f>
        <v/>
      </c>
      <c r="AG29" s="3" t="str">
        <f>IF($A29&gt;='576way_Regular Symbol(2wild)'!E$16,"",IF(OR(C29=$V$2,C30=$V$2,C31=$V$2),SUM(COUNTIF(C29:C31,$V$2),COUNTIF(C29:C31,$AG$2)),""))</f>
        <v/>
      </c>
      <c r="AI29" s="3" t="str">
        <f>IF($A29&gt;='576way_Regular Symbol(2wild)'!D$16,"",IF(OR(B29=$V$2,B30=$V$2,B31=$V$2),SUM(COUNTIF(B29:B31,$V$2),COUNTIF(B29:B31,$AJ$2)),""))</f>
        <v/>
      </c>
      <c r="AJ29" s="3" t="str">
        <f>IF($A29&gt;='576way_Regular Symbol(2wild)'!E$16,"",IF(OR(C29=$V$2,C30=$V$2,C31=$V$2),SUM(COUNTIF(C29:C31,$V$2),COUNTIF(C29:C31,$AJ$2)),""))</f>
        <v/>
      </c>
      <c r="AL29" s="3" t="str">
        <f>IF($A29&gt;='576way_Regular Symbol(2wild)'!D$16,"",IF(OR(B29=$V$2,B30=$V$2,B31=$V$2),SUM(COUNTIF(B29:B31,$V$2),COUNTIF(B29:B31,$AM$2)),""))</f>
        <v/>
      </c>
      <c r="AM29" s="3" t="str">
        <f>IF($A29&gt;='576way_Regular Symbol(2wild)'!E$16,"",IF(OR(C29=$V$2,C30=$V$2,C31=$V$2),SUM(COUNTIF(C29:C31,$V$2),COUNTIF(C29:C31,$AM$2)),""))</f>
        <v/>
      </c>
      <c r="AO29" s="3" t="str">
        <f>IF($A29&gt;='576way_Regular Symbol(2wild)'!D$16,"",IF(OR(B29=$V$2,B30=$V$2,B31=$V$2),SUM(COUNTIF(B29:B31,$V$2),COUNTIF(B29:B31,$AP$2)),""))</f>
        <v/>
      </c>
      <c r="AP29" s="3" t="str">
        <f>IF($A29&gt;='576way_Regular Symbol(2wild)'!E$16,"",IF(OR(C29=$V$2,C30=$V$2,C31=$V$2),SUM(COUNTIF(C29:C31,$V$2),COUNTIF(C29:C31,$AP$2)),""))</f>
        <v/>
      </c>
      <c r="AR29" s="3" t="str">
        <f>IF($A29&gt;='576way_Regular Symbol(2wild)'!D$16,"",IF(OR(B29=$V$2,B30=$V$2,B31=$V$2),SUM(COUNTIF(B29:B31,$V$2),COUNTIF(B29:B31,$AS$2)),""))</f>
        <v/>
      </c>
      <c r="AS29" s="3" t="str">
        <f>IF($A29&gt;='576way_Regular Symbol(2wild)'!E$16,"",IF(OR(C29=$V$2,C30=$V$2,C31=$V$2),SUM(COUNTIF(C29:C31,$V$2),COUNTIF(C29:C31,$AS$2)),""))</f>
        <v/>
      </c>
      <c r="AU29" s="3" t="str">
        <f>IF($A29&gt;='576way_Regular Symbol(2wild)'!D$16,"",IF(OR(B29=$V$2,B30=$V$2,B31=$V$2),SUM(COUNTIF(B29:B31,$V$2),COUNTIF(B29:B31,$AV$2)),""))</f>
        <v/>
      </c>
      <c r="AV29" s="3" t="str">
        <f>IF($A29&gt;='576way_Regular Symbol(2wild)'!E$16,"",IF(OR(C29=$V$2,C30=$V$2,C31=$V$2),SUM(COUNTIF(C29:C31,$V$2),COUNTIF(C29:C31,$AV$2)),""))</f>
        <v/>
      </c>
    </row>
    <row r="30" spans="1:48" ht="17">
      <c r="A30" s="337">
        <f>IF('243way_Regular Symbol'!L28="","",'243way_Regular Symbol'!L28)</f>
        <v>25</v>
      </c>
      <c r="B30" s="191" t="str">
        <f>IF('576way_Regular Symbol(2wild)'!M28="","",'576way_Regular Symbol(2wild)'!M28)</f>
        <v/>
      </c>
      <c r="C30" s="191" t="str">
        <f>IF('576way_Regular Symbol(2wild)'!N28="","",'576way_Regular Symbol(2wild)'!N28)</f>
        <v/>
      </c>
      <c r="D30" s="362"/>
      <c r="E30" s="279" t="s">
        <v>190</v>
      </c>
      <c r="F30" s="191" t="s">
        <v>253</v>
      </c>
      <c r="G30" s="8">
        <f>VLOOKUP('R1R2appear wild'!$E30,'R1R2appear wild'!$F$4:$H$16,'R1R2appear wild'!G$3+1,FALSE)</f>
        <v>7</v>
      </c>
      <c r="H30" s="8">
        <f>VLOOKUP('R1R2appear wild'!$E30,'R1R2appear wild'!$F$4:$H$16,'R1R2appear wild'!H$3+1,FALSE)</f>
        <v>8</v>
      </c>
      <c r="I30" s="363">
        <f t="shared" si="0"/>
        <v>25</v>
      </c>
      <c r="J30" s="344" t="str">
        <f>IF($A30&gt;='576way_Regular Symbol(2wild)'!D$16,"",IF(OR(B30=$V$2,B31=$V$2,B32=$V$2),SUM(COUNTIF(B30:B32,$V$2),COUNTIF(B30:B32,$K$2)),""))</f>
        <v/>
      </c>
      <c r="K30" s="344" t="str">
        <f>IF($A30&gt;='576way_Regular Symbol(2wild)'!E$16,"",IF(OR(C30=$V$2,C31=$V$2,C32=$V$2),SUM(COUNTIF(C30:C32,$V$2),COUNTIF(C30:C32,$K$2)),""))</f>
        <v/>
      </c>
      <c r="M30" s="344" t="str">
        <f>IF($A30&gt;='576way_Regular Symbol(2wild)'!D$16,"",IF(OR(B30=$V$2,B31=$V$2,B32=$V$2),SUM(COUNTIF(B30:B32,$V$2),COUNTIF(B30:B32,$N$2)),""))</f>
        <v/>
      </c>
      <c r="N30" s="344" t="str">
        <f>IF($A30&gt;='576way_Regular Symbol(2wild)'!E$16,"",IF(OR(C30=$V$2,C31=$V$2,C32=$V$2),SUM(COUNTIF(C30:C32,$V$2),COUNTIF(C30:C32,$N$2)),""))</f>
        <v/>
      </c>
      <c r="P30" s="344" t="str">
        <f>IF($A30&gt;='576way_Regular Symbol(2wild)'!D$16,"",IF(OR(B30=$V$2,B31=$V$2,B32=$V$2),SUM(COUNTIF(B30:B32,$V$2),COUNTIF(B30:B32,$Q$2)),""))</f>
        <v/>
      </c>
      <c r="Q30" s="344" t="str">
        <f>IF($A30&gt;='576way_Regular Symbol(2wild)'!E$16,"",IF(OR(C30=$V$2,C31=$V$2,C32=$V$2),SUM(COUNTIF(C30:C32,$V$2),COUNTIF(C30:C32,$Q$2)),""))</f>
        <v/>
      </c>
      <c r="S30" s="344" t="str">
        <f>IF($A30&gt;='576way_Regular Symbol(2wild)'!D$16,"",IF(OR(B30=$V$2,B31=$V$2,B32=$V$2),SUM(COUNTIF(B30:B32,$V$2),COUNTIF(B30:B32,$T$2)),""))</f>
        <v/>
      </c>
      <c r="T30" s="344" t="str">
        <f>IF($A30&gt;='576way_Regular Symbol(2wild)'!E$16,"",IF(OR(C30=$V$2,C31=$V$2,C32=$V$2),SUM(COUNTIF(C30:C32,$V$2),COUNTIF(C30:C32,$T$2)),""))</f>
        <v/>
      </c>
      <c r="V30" s="344" t="str">
        <f>IF($A30&gt;='576way_Regular Symbol(2wild)'!D$16,"",IF(OR(B30=$V$2,B31=$V$2,B32=$V$2),SUM(COUNTIF(B30:B32,$V$2),COUNTIF(B30:B32,$W$2)),""))</f>
        <v/>
      </c>
      <c r="W30" s="344" t="str">
        <f>IF($A30&gt;='576way_Regular Symbol(2wild)'!E$16,"",IF(OR(C30=$V$2,C31=$V$2,C32=$V$2),SUM(COUNTIF(C30:C32,$V$2),COUNTIF(C30:C32,$W$2)),""))</f>
        <v/>
      </c>
      <c r="Y30" s="344" t="str">
        <f>IF($A30&gt;='576way_Regular Symbol(2wild)'!D$16,"",IF(OR(B30=$V$2,B31=$V$2,B32=$V$2),SUM(COUNTIF(B30:B32,$V$2),COUNTIF(B30:B32,$Z$2)),""))</f>
        <v/>
      </c>
      <c r="Z30" s="344" t="str">
        <f>IF($A30&gt;='576way_Regular Symbol(2wild)'!E$16,"",IF(OR(C30=$V$2,C31=$V$2,C32=$V$2),SUM(COUNTIF(C30:C32,$V$2),COUNTIF(C30:C32,$Z$2)),""))</f>
        <v/>
      </c>
      <c r="AB30" s="344" t="str">
        <f>IF($A30&gt;='576way_Regular Symbol(2wild)'!D$16,"",IF(OR(B30=$V$2,B31=$V$2,B32=$V$2),SUM(COUNTIF(B30:B32,$V$2),COUNTIF(B30:B32,$AC$2)),""))</f>
        <v/>
      </c>
      <c r="AC30" s="344" t="str">
        <f>IF($A30&gt;='576way_Regular Symbol(2wild)'!E$16,"",IF(OR(C30=$V$2,C31=$V$2,C32=$V$2),SUM(COUNTIF(C30:C32,$V$2),COUNTIF(C30:C32,$AC$2)),""))</f>
        <v/>
      </c>
      <c r="AF30" s="3" t="str">
        <f>IF($A30&gt;='576way_Regular Symbol(2wild)'!D$16,"",IF(OR(B30=$V$2,B31=$V$2,B32=$V$2),SUM(COUNTIF(B30:B32,$V$2),COUNTIF(B30:B32,$AG$2)),""))</f>
        <v/>
      </c>
      <c r="AG30" s="3" t="str">
        <f>IF($A30&gt;='576way_Regular Symbol(2wild)'!E$16,"",IF(OR(C30=$V$2,C31=$V$2,C32=$V$2),SUM(COUNTIF(C30:C32,$V$2),COUNTIF(C30:C32,$AG$2)),""))</f>
        <v/>
      </c>
      <c r="AI30" s="3" t="str">
        <f>IF($A30&gt;='576way_Regular Symbol(2wild)'!D$16,"",IF(OR(B30=$V$2,B31=$V$2,B32=$V$2),SUM(COUNTIF(B30:B32,$V$2),COUNTIF(B30:B32,$AJ$2)),""))</f>
        <v/>
      </c>
      <c r="AJ30" s="3" t="str">
        <f>IF($A30&gt;='576way_Regular Symbol(2wild)'!E$16,"",IF(OR(C30=$V$2,C31=$V$2,C32=$V$2),SUM(COUNTIF(C30:C32,$V$2),COUNTIF(C30:C32,$AJ$2)),""))</f>
        <v/>
      </c>
      <c r="AL30" s="3" t="str">
        <f>IF($A30&gt;='576way_Regular Symbol(2wild)'!D$16,"",IF(OR(B30=$V$2,B31=$V$2,B32=$V$2),SUM(COUNTIF(B30:B32,$V$2),COUNTIF(B30:B32,$AM$2)),""))</f>
        <v/>
      </c>
      <c r="AM30" s="3" t="str">
        <f>IF($A30&gt;='576way_Regular Symbol(2wild)'!E$16,"",IF(OR(C30=$V$2,C31=$V$2,C32=$V$2),SUM(COUNTIF(C30:C32,$V$2),COUNTIF(C30:C32,$AM$2)),""))</f>
        <v/>
      </c>
      <c r="AO30" s="3" t="str">
        <f>IF($A30&gt;='576way_Regular Symbol(2wild)'!D$16,"",IF(OR(B30=$V$2,B31=$V$2,B32=$V$2),SUM(COUNTIF(B30:B32,$V$2),COUNTIF(B30:B32,$AP$2)),""))</f>
        <v/>
      </c>
      <c r="AP30" s="3" t="str">
        <f>IF($A30&gt;='576way_Regular Symbol(2wild)'!E$16,"",IF(OR(C30=$V$2,C31=$V$2,C32=$V$2),SUM(COUNTIF(C30:C32,$V$2),COUNTIF(C30:C32,$AP$2)),""))</f>
        <v/>
      </c>
      <c r="AR30" s="3" t="str">
        <f>IF($A30&gt;='576way_Regular Symbol(2wild)'!D$16,"",IF(OR(B30=$V$2,B31=$V$2,B32=$V$2),SUM(COUNTIF(B30:B32,$V$2),COUNTIF(B30:B32,$AS$2)),""))</f>
        <v/>
      </c>
      <c r="AS30" s="3" t="str">
        <f>IF($A30&gt;='576way_Regular Symbol(2wild)'!E$16,"",IF(OR(C30=$V$2,C31=$V$2,C32=$V$2),SUM(COUNTIF(C30:C32,$V$2),COUNTIF(C30:C32,$AS$2)),""))</f>
        <v/>
      </c>
      <c r="AU30" s="3" t="str">
        <f>IF($A30&gt;='576way_Regular Symbol(2wild)'!D$16,"",IF(OR(B30=$V$2,B31=$V$2,B32=$V$2),SUM(COUNTIF(B30:B32,$V$2),COUNTIF(B30:B32,$AV$2)),""))</f>
        <v/>
      </c>
      <c r="AV30" s="3" t="str">
        <f>IF($A30&gt;='576way_Regular Symbol(2wild)'!E$16,"",IF(OR(C30=$V$2,C31=$V$2,C32=$V$2),SUM(COUNTIF(C30:C32,$V$2),COUNTIF(C30:C32,$AV$2)),""))</f>
        <v/>
      </c>
    </row>
    <row r="31" spans="1:48" ht="17">
      <c r="A31" s="337">
        <f>IF('243way_Regular Symbol'!L29="","",'243way_Regular Symbol'!L29)</f>
        <v>26</v>
      </c>
      <c r="B31" s="191" t="str">
        <f>IF('576way_Regular Symbol(2wild)'!M29="","",'576way_Regular Symbol(2wild)'!M29)</f>
        <v/>
      </c>
      <c r="C31" s="191" t="str">
        <f>IF('576way_Regular Symbol(2wild)'!N29="","",'576way_Regular Symbol(2wild)'!N29)</f>
        <v/>
      </c>
      <c r="D31" s="362"/>
      <c r="E31" s="279" t="s">
        <v>186</v>
      </c>
      <c r="F31" s="191" t="s">
        <v>253</v>
      </c>
      <c r="G31" s="8">
        <f>VLOOKUP('R1R2appear wild'!$E31,'R1R2appear wild'!$F$4:$H$16,'R1R2appear wild'!G$3+1,FALSE)</f>
        <v>11</v>
      </c>
      <c r="H31" s="8">
        <f>VLOOKUP('R1R2appear wild'!$E31,'R1R2appear wild'!$F$4:$H$16,'R1R2appear wild'!H$3+1,FALSE)</f>
        <v>8</v>
      </c>
      <c r="I31" s="363">
        <f t="shared" si="0"/>
        <v>26</v>
      </c>
      <c r="J31" s="344" t="str">
        <f>IF($A31&gt;='576way_Regular Symbol(2wild)'!D$16,"",IF(OR(B31=$V$2,B32=$V$2,B33=$V$2),SUM(COUNTIF(B31:B33,$V$2),COUNTIF(B31:B33,$K$2)),""))</f>
        <v/>
      </c>
      <c r="K31" s="344" t="str">
        <f>IF($A31&gt;='576way_Regular Symbol(2wild)'!E$16,"",IF(OR(C31=$V$2,C32=$V$2,C33=$V$2),SUM(COUNTIF(C31:C33,$V$2),COUNTIF(C31:C33,$K$2)),""))</f>
        <v/>
      </c>
      <c r="M31" s="344" t="str">
        <f>IF($A31&gt;='576way_Regular Symbol(2wild)'!D$16,"",IF(OR(B31=$V$2,B32=$V$2,B33=$V$2),SUM(COUNTIF(B31:B33,$V$2),COUNTIF(B31:B33,$N$2)),""))</f>
        <v/>
      </c>
      <c r="N31" s="344" t="str">
        <f>IF($A31&gt;='576way_Regular Symbol(2wild)'!E$16,"",IF(OR(C31=$V$2,C32=$V$2,C33=$V$2),SUM(COUNTIF(C31:C33,$V$2),COUNTIF(C31:C33,$N$2)),""))</f>
        <v/>
      </c>
      <c r="P31" s="344" t="str">
        <f>IF($A31&gt;='576way_Regular Symbol(2wild)'!D$16,"",IF(OR(B31=$V$2,B32=$V$2,B33=$V$2),SUM(COUNTIF(B31:B33,$V$2),COUNTIF(B31:B33,$Q$2)),""))</f>
        <v/>
      </c>
      <c r="Q31" s="344" t="str">
        <f>IF($A31&gt;='576way_Regular Symbol(2wild)'!E$16,"",IF(OR(C31=$V$2,C32=$V$2,C33=$V$2),SUM(COUNTIF(C31:C33,$V$2),COUNTIF(C31:C33,$Q$2)),""))</f>
        <v/>
      </c>
      <c r="S31" s="344" t="str">
        <f>IF($A31&gt;='576way_Regular Symbol(2wild)'!D$16,"",IF(OR(B31=$V$2,B32=$V$2,B33=$V$2),SUM(COUNTIF(B31:B33,$V$2),COUNTIF(B31:B33,$T$2)),""))</f>
        <v/>
      </c>
      <c r="T31" s="344" t="str">
        <f>IF($A31&gt;='576way_Regular Symbol(2wild)'!E$16,"",IF(OR(C31=$V$2,C32=$V$2,C33=$V$2),SUM(COUNTIF(C31:C33,$V$2),COUNTIF(C31:C33,$T$2)),""))</f>
        <v/>
      </c>
      <c r="V31" s="344" t="str">
        <f>IF($A31&gt;='576way_Regular Symbol(2wild)'!D$16,"",IF(OR(B31=$V$2,B32=$V$2,B33=$V$2),SUM(COUNTIF(B31:B33,$V$2),COUNTIF(B31:B33,$W$2)),""))</f>
        <v/>
      </c>
      <c r="W31" s="344" t="str">
        <f>IF($A31&gt;='576way_Regular Symbol(2wild)'!E$16,"",IF(OR(C31=$V$2,C32=$V$2,C33=$V$2),SUM(COUNTIF(C31:C33,$V$2),COUNTIF(C31:C33,$W$2)),""))</f>
        <v/>
      </c>
      <c r="Y31" s="344" t="str">
        <f>IF($A31&gt;='576way_Regular Symbol(2wild)'!D$16,"",IF(OR(B31=$V$2,B32=$V$2,B33=$V$2),SUM(COUNTIF(B31:B33,$V$2),COUNTIF(B31:B33,$Z$2)),""))</f>
        <v/>
      </c>
      <c r="Z31" s="344" t="str">
        <f>IF($A31&gt;='576way_Regular Symbol(2wild)'!E$16,"",IF(OR(C31=$V$2,C32=$V$2,C33=$V$2),SUM(COUNTIF(C31:C33,$V$2),COUNTIF(C31:C33,$Z$2)),""))</f>
        <v/>
      </c>
      <c r="AB31" s="344" t="str">
        <f>IF($A31&gt;='576way_Regular Symbol(2wild)'!D$16,"",IF(OR(B31=$V$2,B32=$V$2,B33=$V$2),SUM(COUNTIF(B31:B33,$V$2),COUNTIF(B31:B33,$AC$2)),""))</f>
        <v/>
      </c>
      <c r="AC31" s="344" t="str">
        <f>IF($A31&gt;='576way_Regular Symbol(2wild)'!E$16,"",IF(OR(C31=$V$2,C32=$V$2,C33=$V$2),SUM(COUNTIF(C31:C33,$V$2),COUNTIF(C31:C33,$AC$2)),""))</f>
        <v/>
      </c>
      <c r="AF31" s="3" t="str">
        <f>IF($A31&gt;='576way_Regular Symbol(2wild)'!D$16,"",IF(OR(B31=$V$2,B32=$V$2,B33=$V$2),SUM(COUNTIF(B31:B33,$V$2),COUNTIF(B31:B33,$AG$2)),""))</f>
        <v/>
      </c>
      <c r="AG31" s="3" t="str">
        <f>IF($A31&gt;='576way_Regular Symbol(2wild)'!E$16,"",IF(OR(C31=$V$2,C32=$V$2,C33=$V$2),SUM(COUNTIF(C31:C33,$V$2),COUNTIF(C31:C33,$AG$2)),""))</f>
        <v/>
      </c>
      <c r="AI31" s="3" t="str">
        <f>IF($A31&gt;='576way_Regular Symbol(2wild)'!D$16,"",IF(OR(B31=$V$2,B32=$V$2,B33=$V$2),SUM(COUNTIF(B31:B33,$V$2),COUNTIF(B31:B33,$AJ$2)),""))</f>
        <v/>
      </c>
      <c r="AJ31" s="3" t="str">
        <f>IF($A31&gt;='576way_Regular Symbol(2wild)'!E$16,"",IF(OR(C31=$V$2,C32=$V$2,C33=$V$2),SUM(COUNTIF(C31:C33,$V$2),COUNTIF(C31:C33,$AJ$2)),""))</f>
        <v/>
      </c>
      <c r="AL31" s="3" t="str">
        <f>IF($A31&gt;='576way_Regular Symbol(2wild)'!D$16,"",IF(OR(B31=$V$2,B32=$V$2,B33=$V$2),SUM(COUNTIF(B31:B33,$V$2),COUNTIF(B31:B33,$AM$2)),""))</f>
        <v/>
      </c>
      <c r="AM31" s="3" t="str">
        <f>IF($A31&gt;='576way_Regular Symbol(2wild)'!E$16,"",IF(OR(C31=$V$2,C32=$V$2,C33=$V$2),SUM(COUNTIF(C31:C33,$V$2),COUNTIF(C31:C33,$AM$2)),""))</f>
        <v/>
      </c>
      <c r="AO31" s="3" t="str">
        <f>IF($A31&gt;='576way_Regular Symbol(2wild)'!D$16,"",IF(OR(B31=$V$2,B32=$V$2,B33=$V$2),SUM(COUNTIF(B31:B33,$V$2),COUNTIF(B31:B33,$AP$2)),""))</f>
        <v/>
      </c>
      <c r="AP31" s="3" t="str">
        <f>IF($A31&gt;='576way_Regular Symbol(2wild)'!E$16,"",IF(OR(C31=$V$2,C32=$V$2,C33=$V$2),SUM(COUNTIF(C31:C33,$V$2),COUNTIF(C31:C33,$AP$2)),""))</f>
        <v/>
      </c>
      <c r="AR31" s="3" t="str">
        <f>IF($A31&gt;='576way_Regular Symbol(2wild)'!D$16,"",IF(OR(B31=$V$2,B32=$V$2,B33=$V$2),SUM(COUNTIF(B31:B33,$V$2),COUNTIF(B31:B33,$AS$2)),""))</f>
        <v/>
      </c>
      <c r="AS31" s="3" t="str">
        <f>IF($A31&gt;='576way_Regular Symbol(2wild)'!E$16,"",IF(OR(C31=$V$2,C32=$V$2,C33=$V$2),SUM(COUNTIF(C31:C33,$V$2),COUNTIF(C31:C33,$AS$2)),""))</f>
        <v/>
      </c>
      <c r="AU31" s="3" t="str">
        <f>IF($A31&gt;='576way_Regular Symbol(2wild)'!D$16,"",IF(OR(B31=$V$2,B32=$V$2,B33=$V$2),SUM(COUNTIF(B31:B33,$V$2),COUNTIF(B31:B33,$AV$2)),""))</f>
        <v/>
      </c>
      <c r="AV31" s="3" t="str">
        <f>IF($A31&gt;='576way_Regular Symbol(2wild)'!E$16,"",IF(OR(C31=$V$2,C32=$V$2,C33=$V$2),SUM(COUNTIF(C31:C33,$V$2),COUNTIF(C31:C33,$AV$2)),""))</f>
        <v/>
      </c>
    </row>
    <row r="32" spans="1:48" ht="17">
      <c r="A32" s="337">
        <f>IF('243way_Regular Symbol'!L30="","",'243way_Regular Symbol'!L30)</f>
        <v>27</v>
      </c>
      <c r="B32" s="191" t="str">
        <f>IF('576way_Regular Symbol(2wild)'!M30="","",'576way_Regular Symbol(2wild)'!M30)</f>
        <v/>
      </c>
      <c r="C32" s="191" t="str">
        <f>IF('576way_Regular Symbol(2wild)'!N30="","",'576way_Regular Symbol(2wild)'!N30)</f>
        <v/>
      </c>
      <c r="D32" s="362"/>
      <c r="E32" s="109" t="s">
        <v>318</v>
      </c>
      <c r="F32" s="191" t="s">
        <v>253</v>
      </c>
      <c r="G32" s="8">
        <f>VLOOKUP('R1R2appear wild'!$E32,'R1R2appear wild'!$F$4:$H$16,'R1R2appear wild'!G$3+1,FALSE)</f>
        <v>6</v>
      </c>
      <c r="H32" s="8">
        <f>VLOOKUP('R1R2appear wild'!$E32,'R1R2appear wild'!$F$4:$H$16,'R1R2appear wild'!H$3+1,FALSE)</f>
        <v>6</v>
      </c>
      <c r="I32" s="363">
        <f t="shared" si="0"/>
        <v>27</v>
      </c>
      <c r="J32" s="344" t="str">
        <f>IF($A32&gt;='576way_Regular Symbol(2wild)'!D$16,"",IF(OR(B32=$V$2,B33=$V$2,B34=$V$2),SUM(COUNTIF(B32:B34,$V$2),COUNTIF(B32:B34,$K$2)),""))</f>
        <v/>
      </c>
      <c r="K32" s="344" t="str">
        <f>IF($A32&gt;='576way_Regular Symbol(2wild)'!E$16,"",IF(OR(C32=$V$2,C33=$V$2,C34=$V$2),SUM(COUNTIF(C32:C34,$V$2),COUNTIF(C32:C34,$K$2)),""))</f>
        <v/>
      </c>
      <c r="M32" s="344" t="str">
        <f>IF($A32&gt;='576way_Regular Symbol(2wild)'!D$16,"",IF(OR(B32=$V$2,B33=$V$2,B34=$V$2),SUM(COUNTIF(B32:B34,$V$2),COUNTIF(B32:B34,$N$2)),""))</f>
        <v/>
      </c>
      <c r="N32" s="344" t="str">
        <f>IF($A32&gt;='576way_Regular Symbol(2wild)'!E$16,"",IF(OR(C32=$V$2,C33=$V$2,C34=$V$2),SUM(COUNTIF(C32:C34,$V$2),COUNTIF(C32:C34,$N$2)),""))</f>
        <v/>
      </c>
      <c r="P32" s="344" t="str">
        <f>IF($A32&gt;='576way_Regular Symbol(2wild)'!D$16,"",IF(OR(B32=$V$2,B33=$V$2,B34=$V$2),SUM(COUNTIF(B32:B34,$V$2),COUNTIF(B32:B34,$Q$2)),""))</f>
        <v/>
      </c>
      <c r="Q32" s="344" t="str">
        <f>IF($A32&gt;='576way_Regular Symbol(2wild)'!E$16,"",IF(OR(C32=$V$2,C33=$V$2,C34=$V$2),SUM(COUNTIF(C32:C34,$V$2),COUNTIF(C32:C34,$Q$2)),""))</f>
        <v/>
      </c>
      <c r="S32" s="344" t="str">
        <f>IF($A32&gt;='576way_Regular Symbol(2wild)'!D$16,"",IF(OR(B32=$V$2,B33=$V$2,B34=$V$2),SUM(COUNTIF(B32:B34,$V$2),COUNTIF(B32:B34,$T$2)),""))</f>
        <v/>
      </c>
      <c r="T32" s="344" t="str">
        <f>IF($A32&gt;='576way_Regular Symbol(2wild)'!E$16,"",IF(OR(C32=$V$2,C33=$V$2,C34=$V$2),SUM(COUNTIF(C32:C34,$V$2),COUNTIF(C32:C34,$T$2)),""))</f>
        <v/>
      </c>
      <c r="V32" s="344" t="str">
        <f>IF($A32&gt;='576way_Regular Symbol(2wild)'!D$16,"",IF(OR(B32=$V$2,B33=$V$2,B34=$V$2),SUM(COUNTIF(B32:B34,$V$2),COUNTIF(B32:B34,$W$2)),""))</f>
        <v/>
      </c>
      <c r="W32" s="344" t="str">
        <f>IF($A32&gt;='576way_Regular Symbol(2wild)'!E$16,"",IF(OR(C32=$V$2,C33=$V$2,C34=$V$2),SUM(COUNTIF(C32:C34,$V$2),COUNTIF(C32:C34,$W$2)),""))</f>
        <v/>
      </c>
      <c r="Y32" s="344" t="str">
        <f>IF($A32&gt;='576way_Regular Symbol(2wild)'!D$16,"",IF(OR(B32=$V$2,B33=$V$2,B34=$V$2),SUM(COUNTIF(B32:B34,$V$2),COUNTIF(B32:B34,$Z$2)),""))</f>
        <v/>
      </c>
      <c r="Z32" s="344" t="str">
        <f>IF($A32&gt;='576way_Regular Symbol(2wild)'!E$16,"",IF(OR(C32=$V$2,C33=$V$2,C34=$V$2),SUM(COUNTIF(C32:C34,$V$2),COUNTIF(C32:C34,$Z$2)),""))</f>
        <v/>
      </c>
      <c r="AB32" s="344" t="str">
        <f>IF($A32&gt;='576way_Regular Symbol(2wild)'!D$16,"",IF(OR(B32=$V$2,B33=$V$2,B34=$V$2),SUM(COUNTIF(B32:B34,$V$2),COUNTIF(B32:B34,$AC$2)),""))</f>
        <v/>
      </c>
      <c r="AC32" s="344" t="str">
        <f>IF($A32&gt;='576way_Regular Symbol(2wild)'!E$16,"",IF(OR(C32=$V$2,C33=$V$2,C34=$V$2),SUM(COUNTIF(C32:C34,$V$2),COUNTIF(C32:C34,$AC$2)),""))</f>
        <v/>
      </c>
      <c r="AF32" s="3" t="str">
        <f>IF($A32&gt;='576way_Regular Symbol(2wild)'!D$16,"",IF(OR(B32=$V$2,B33=$V$2,B34=$V$2),SUM(COUNTIF(B32:B34,$V$2),COUNTIF(B32:B34,$AG$2)),""))</f>
        <v/>
      </c>
      <c r="AG32" s="3" t="str">
        <f>IF($A32&gt;='576way_Regular Symbol(2wild)'!E$16,"",IF(OR(C32=$V$2,C33=$V$2,C34=$V$2),SUM(COUNTIF(C32:C34,$V$2),COUNTIF(C32:C34,$AG$2)),""))</f>
        <v/>
      </c>
      <c r="AI32" s="3" t="str">
        <f>IF($A32&gt;='576way_Regular Symbol(2wild)'!D$16,"",IF(OR(B32=$V$2,B33=$V$2,B34=$V$2),SUM(COUNTIF(B32:B34,$V$2),COUNTIF(B32:B34,$AJ$2)),""))</f>
        <v/>
      </c>
      <c r="AJ32" s="3" t="str">
        <f>IF($A32&gt;='576way_Regular Symbol(2wild)'!E$16,"",IF(OR(C32=$V$2,C33=$V$2,C34=$V$2),SUM(COUNTIF(C32:C34,$V$2),COUNTIF(C32:C34,$AJ$2)),""))</f>
        <v/>
      </c>
      <c r="AL32" s="3" t="str">
        <f>IF($A32&gt;='576way_Regular Symbol(2wild)'!D$16,"",IF(OR(B32=$V$2,B33=$V$2,B34=$V$2),SUM(COUNTIF(B32:B34,$V$2),COUNTIF(B32:B34,$AM$2)),""))</f>
        <v/>
      </c>
      <c r="AM32" s="3" t="str">
        <f>IF($A32&gt;='576way_Regular Symbol(2wild)'!E$16,"",IF(OR(C32=$V$2,C33=$V$2,C34=$V$2),SUM(COUNTIF(C32:C34,$V$2),COUNTIF(C32:C34,$AM$2)),""))</f>
        <v/>
      </c>
      <c r="AO32" s="3" t="str">
        <f>IF($A32&gt;='576way_Regular Symbol(2wild)'!D$16,"",IF(OR(B32=$V$2,B33=$V$2,B34=$V$2),SUM(COUNTIF(B32:B34,$V$2),COUNTIF(B32:B34,$AP$2)),""))</f>
        <v/>
      </c>
      <c r="AP32" s="3" t="str">
        <f>IF($A32&gt;='576way_Regular Symbol(2wild)'!E$16,"",IF(OR(C32=$V$2,C33=$V$2,C34=$V$2),SUM(COUNTIF(C32:C34,$V$2),COUNTIF(C32:C34,$AP$2)),""))</f>
        <v/>
      </c>
      <c r="AR32" s="3" t="str">
        <f>IF($A32&gt;='576way_Regular Symbol(2wild)'!D$16,"",IF(OR(B32=$V$2,B33=$V$2,B34=$V$2),SUM(COUNTIF(B32:B34,$V$2),COUNTIF(B32:B34,$AS$2)),""))</f>
        <v/>
      </c>
      <c r="AS32" s="3" t="str">
        <f>IF($A32&gt;='576way_Regular Symbol(2wild)'!E$16,"",IF(OR(C32=$V$2,C33=$V$2,C34=$V$2),SUM(COUNTIF(C32:C34,$V$2),COUNTIF(C32:C34,$AS$2)),""))</f>
        <v/>
      </c>
      <c r="AU32" s="3" t="str">
        <f>IF($A32&gt;='576way_Regular Symbol(2wild)'!D$16,"",IF(OR(B32=$V$2,B33=$V$2,B34=$V$2),SUM(COUNTIF(B32:B34,$V$2),COUNTIF(B32:B34,$AV$2)),""))</f>
        <v/>
      </c>
      <c r="AV32" s="3" t="str">
        <f>IF($A32&gt;='576way_Regular Symbol(2wild)'!E$16,"",IF(OR(C32=$V$2,C33=$V$2,C34=$V$2),SUM(COUNTIF(C32:C34,$V$2),COUNTIF(C32:C34,$AV$2)),""))</f>
        <v/>
      </c>
    </row>
    <row r="33" spans="1:48">
      <c r="A33" s="337">
        <f>IF('243way_Regular Symbol'!L31="","",'243way_Regular Symbol'!L31)</f>
        <v>28</v>
      </c>
      <c r="B33" s="191" t="str">
        <f>IF('576way_Regular Symbol(2wild)'!M31="","",'576way_Regular Symbol(2wild)'!M31)</f>
        <v/>
      </c>
      <c r="C33" s="191" t="str">
        <f>IF('576way_Regular Symbol(2wild)'!N31="","",'576way_Regular Symbol(2wild)'!N31)</f>
        <v/>
      </c>
      <c r="D33" s="362"/>
      <c r="E33" s="191" t="s">
        <v>144</v>
      </c>
      <c r="G33" s="1">
        <v>0</v>
      </c>
      <c r="H33" s="1">
        <v>0</v>
      </c>
      <c r="I33" s="363">
        <f t="shared" si="0"/>
        <v>28</v>
      </c>
      <c r="J33" s="344" t="str">
        <f>IF($A33&gt;='576way_Regular Symbol(2wild)'!D$16,"",IF(OR(B33=$V$2,B34=$V$2,B35=$V$2),SUM(COUNTIF(B33:B35,$V$2),COUNTIF(B33:B35,$K$2)),""))</f>
        <v/>
      </c>
      <c r="K33" s="344" t="str">
        <f>IF($A33&gt;='576way_Regular Symbol(2wild)'!E$16,"",IF(OR(C33=$V$2,C34=$V$2,C35=$V$2),SUM(COUNTIF(C33:C35,$V$2),COUNTIF(C33:C35,$K$2)),""))</f>
        <v/>
      </c>
      <c r="M33" s="344" t="str">
        <f>IF($A33&gt;='576way_Regular Symbol(2wild)'!D$16,"",IF(OR(B33=$V$2,B34=$V$2,B35=$V$2),SUM(COUNTIF(B33:B35,$V$2),COUNTIF(B33:B35,$N$2)),""))</f>
        <v/>
      </c>
      <c r="N33" s="344" t="str">
        <f>IF($A33&gt;='576way_Regular Symbol(2wild)'!E$16,"",IF(OR(C33=$V$2,C34=$V$2,C35=$V$2),SUM(COUNTIF(C33:C35,$V$2),COUNTIF(C33:C35,$N$2)),""))</f>
        <v/>
      </c>
      <c r="P33" s="344" t="str">
        <f>IF($A33&gt;='576way_Regular Symbol(2wild)'!D$16,"",IF(OR(B33=$V$2,B34=$V$2,B35=$V$2),SUM(COUNTIF(B33:B35,$V$2),COUNTIF(B33:B35,$Q$2)),""))</f>
        <v/>
      </c>
      <c r="Q33" s="344" t="str">
        <f>IF($A33&gt;='576way_Regular Symbol(2wild)'!E$16,"",IF(OR(C33=$V$2,C34=$V$2,C35=$V$2),SUM(COUNTIF(C33:C35,$V$2),COUNTIF(C33:C35,$Q$2)),""))</f>
        <v/>
      </c>
      <c r="S33" s="344" t="str">
        <f>IF($A33&gt;='576way_Regular Symbol(2wild)'!D$16,"",IF(OR(B33=$V$2,B34=$V$2,B35=$V$2),SUM(COUNTIF(B33:B35,$V$2),COUNTIF(B33:B35,$T$2)),""))</f>
        <v/>
      </c>
      <c r="T33" s="344" t="str">
        <f>IF($A33&gt;='576way_Regular Symbol(2wild)'!E$16,"",IF(OR(C33=$V$2,C34=$V$2,C35=$V$2),SUM(COUNTIF(C33:C35,$V$2),COUNTIF(C33:C35,$T$2)),""))</f>
        <v/>
      </c>
      <c r="V33" s="344" t="str">
        <f>IF($A33&gt;='576way_Regular Symbol(2wild)'!D$16,"",IF(OR(B33=$V$2,B34=$V$2,B35=$V$2),SUM(COUNTIF(B33:B35,$V$2),COUNTIF(B33:B35,$W$2)),""))</f>
        <v/>
      </c>
      <c r="W33" s="344" t="str">
        <f>IF($A33&gt;='576way_Regular Symbol(2wild)'!E$16,"",IF(OR(C33=$V$2,C34=$V$2,C35=$V$2),SUM(COUNTIF(C33:C35,$V$2),COUNTIF(C33:C35,$W$2)),""))</f>
        <v/>
      </c>
      <c r="Y33" s="344" t="str">
        <f>IF($A33&gt;='576way_Regular Symbol(2wild)'!D$16,"",IF(OR(B33=$V$2,B34=$V$2,B35=$V$2),SUM(COUNTIF(B33:B35,$V$2),COUNTIF(B33:B35,$Z$2)),""))</f>
        <v/>
      </c>
      <c r="Z33" s="344" t="str">
        <f>IF($A33&gt;='576way_Regular Symbol(2wild)'!E$16,"",IF(OR(C33=$V$2,C34=$V$2,C35=$V$2),SUM(COUNTIF(C33:C35,$V$2),COUNTIF(C33:C35,$Z$2)),""))</f>
        <v/>
      </c>
      <c r="AB33" s="344" t="str">
        <f>IF($A33&gt;='576way_Regular Symbol(2wild)'!D$16,"",IF(OR(B33=$V$2,B34=$V$2,B35=$V$2),SUM(COUNTIF(B33:B35,$V$2),COUNTIF(B33:B35,$AC$2)),""))</f>
        <v/>
      </c>
      <c r="AC33" s="344" t="str">
        <f>IF($A33&gt;='576way_Regular Symbol(2wild)'!E$16,"",IF(OR(C33=$V$2,C34=$V$2,C35=$V$2),SUM(COUNTIF(C33:C35,$V$2),COUNTIF(C33:C35,$AC$2)),""))</f>
        <v/>
      </c>
      <c r="AF33" s="3" t="str">
        <f>IF($A33&gt;='576way_Regular Symbol(2wild)'!D$16,"",IF(OR(B33=$V$2,B34=$V$2,B35=$V$2),SUM(COUNTIF(B33:B35,$V$2),COUNTIF(B33:B35,$AG$2)),""))</f>
        <v/>
      </c>
      <c r="AG33" s="3" t="str">
        <f>IF($A33&gt;='576way_Regular Symbol(2wild)'!E$16,"",IF(OR(C33=$V$2,C34=$V$2,C35=$V$2),SUM(COUNTIF(C33:C35,$V$2),COUNTIF(C33:C35,$AG$2)),""))</f>
        <v/>
      </c>
      <c r="AI33" s="3" t="str">
        <f>IF($A33&gt;='576way_Regular Symbol(2wild)'!D$16,"",IF(OR(B33=$V$2,B34=$V$2,B35=$V$2),SUM(COUNTIF(B33:B35,$V$2),COUNTIF(B33:B35,$AJ$2)),""))</f>
        <v/>
      </c>
      <c r="AJ33" s="3" t="str">
        <f>IF($A33&gt;='576way_Regular Symbol(2wild)'!E$16,"",IF(OR(C33=$V$2,C34=$V$2,C35=$V$2),SUM(COUNTIF(C33:C35,$V$2),COUNTIF(C33:C35,$AJ$2)),""))</f>
        <v/>
      </c>
      <c r="AL33" s="3" t="str">
        <f>IF($A33&gt;='576way_Regular Symbol(2wild)'!D$16,"",IF(OR(B33=$V$2,B34=$V$2,B35=$V$2),SUM(COUNTIF(B33:B35,$V$2),COUNTIF(B33:B35,$AM$2)),""))</f>
        <v/>
      </c>
      <c r="AM33" s="3" t="str">
        <f>IF($A33&gt;='576way_Regular Symbol(2wild)'!E$16,"",IF(OR(C33=$V$2,C34=$V$2,C35=$V$2),SUM(COUNTIF(C33:C35,$V$2),COUNTIF(C33:C35,$AM$2)),""))</f>
        <v/>
      </c>
      <c r="AO33" s="3" t="str">
        <f>IF($A33&gt;='576way_Regular Symbol(2wild)'!D$16,"",IF(OR(B33=$V$2,B34=$V$2,B35=$V$2),SUM(COUNTIF(B33:B35,$V$2),COUNTIF(B33:B35,$AP$2)),""))</f>
        <v/>
      </c>
      <c r="AP33" s="3" t="str">
        <f>IF($A33&gt;='576way_Regular Symbol(2wild)'!E$16,"",IF(OR(C33=$V$2,C34=$V$2,C35=$V$2),SUM(COUNTIF(C33:C35,$V$2),COUNTIF(C33:C35,$AP$2)),""))</f>
        <v/>
      </c>
      <c r="AR33" s="3" t="str">
        <f>IF($A33&gt;='576way_Regular Symbol(2wild)'!D$16,"",IF(OR(B33=$V$2,B34=$V$2,B35=$V$2),SUM(COUNTIF(B33:B35,$V$2),COUNTIF(B33:B35,$AS$2)),""))</f>
        <v/>
      </c>
      <c r="AS33" s="3" t="str">
        <f>IF($A33&gt;='576way_Regular Symbol(2wild)'!E$16,"",IF(OR(C33=$V$2,C34=$V$2,C35=$V$2),SUM(COUNTIF(C33:C35,$V$2),COUNTIF(C33:C35,$AS$2)),""))</f>
        <v/>
      </c>
      <c r="AU33" s="3" t="str">
        <f>IF($A33&gt;='576way_Regular Symbol(2wild)'!D$16,"",IF(OR(B33=$V$2,B34=$V$2,B35=$V$2),SUM(COUNTIF(B33:B35,$V$2),COUNTIF(B33:B35,$AV$2)),""))</f>
        <v/>
      </c>
      <c r="AV33" s="3" t="str">
        <f>IF($A33&gt;='576way_Regular Symbol(2wild)'!E$16,"",IF(OR(C33=$V$2,C34=$V$2,C35=$V$2),SUM(COUNTIF(C33:C35,$V$2),COUNTIF(C33:C35,$AV$2)),""))</f>
        <v/>
      </c>
    </row>
    <row r="34" spans="1:48">
      <c r="A34" s="337">
        <f>IF('243way_Regular Symbol'!L32="","",'243way_Regular Symbol'!L32)</f>
        <v>29</v>
      </c>
      <c r="B34" s="191" t="str">
        <f>IF('576way_Regular Symbol(2wild)'!M32="","",'576way_Regular Symbol(2wild)'!M32)</f>
        <v/>
      </c>
      <c r="C34" s="191" t="str">
        <f>IF('576way_Regular Symbol(2wild)'!N32="","",'576way_Regular Symbol(2wild)'!N32)</f>
        <v/>
      </c>
      <c r="D34" s="362"/>
      <c r="I34" s="363">
        <f t="shared" si="0"/>
        <v>29</v>
      </c>
      <c r="J34" s="344" t="str">
        <f>IF($A34&gt;='576way_Regular Symbol(2wild)'!D$16,"",IF(OR(B34=$V$2,B35=$V$2,B36=$V$2),SUM(COUNTIF(B34:B36,$V$2),COUNTIF(B34:B36,$K$2)),""))</f>
        <v/>
      </c>
      <c r="K34" s="344" t="str">
        <f>IF($A34&gt;='576way_Regular Symbol(2wild)'!E$16,"",IF(OR(C34=$V$2,C35=$V$2,C36=$V$2),SUM(COUNTIF(C34:C36,$V$2),COUNTIF(C34:C36,$K$2)),""))</f>
        <v/>
      </c>
      <c r="M34" s="344" t="str">
        <f>IF($A34&gt;='576way_Regular Symbol(2wild)'!D$16,"",IF(OR(B34=$V$2,B35=$V$2,B36=$V$2),SUM(COUNTIF(B34:B36,$V$2),COUNTIF(B34:B36,$N$2)),""))</f>
        <v/>
      </c>
      <c r="N34" s="344" t="str">
        <f>IF($A34&gt;='576way_Regular Symbol(2wild)'!E$16,"",IF(OR(C34=$V$2,C35=$V$2,C36=$V$2),SUM(COUNTIF(C34:C36,$V$2),COUNTIF(C34:C36,$N$2)),""))</f>
        <v/>
      </c>
      <c r="P34" s="344" t="str">
        <f>IF($A34&gt;='576way_Regular Symbol(2wild)'!D$16,"",IF(OR(B34=$V$2,B35=$V$2,B36=$V$2),SUM(COUNTIF(B34:B36,$V$2),COUNTIF(B34:B36,$Q$2)),""))</f>
        <v/>
      </c>
      <c r="Q34" s="344" t="str">
        <f>IF($A34&gt;='576way_Regular Symbol(2wild)'!E$16,"",IF(OR(C34=$V$2,C35=$V$2,C36=$V$2),SUM(COUNTIF(C34:C36,$V$2),COUNTIF(C34:C36,$Q$2)),""))</f>
        <v/>
      </c>
      <c r="S34" s="344" t="str">
        <f>IF($A34&gt;='576way_Regular Symbol(2wild)'!D$16,"",IF(OR(B34=$V$2,B35=$V$2,B36=$V$2),SUM(COUNTIF(B34:B36,$V$2),COUNTIF(B34:B36,$T$2)),""))</f>
        <v/>
      </c>
      <c r="T34" s="344" t="str">
        <f>IF($A34&gt;='576way_Regular Symbol(2wild)'!E$16,"",IF(OR(C34=$V$2,C35=$V$2,C36=$V$2),SUM(COUNTIF(C34:C36,$V$2),COUNTIF(C34:C36,$T$2)),""))</f>
        <v/>
      </c>
      <c r="V34" s="344" t="str">
        <f>IF($A34&gt;='576way_Regular Symbol(2wild)'!D$16,"",IF(OR(B34=$V$2,B35=$V$2,B36=$V$2),SUM(COUNTIF(B34:B36,$V$2),COUNTIF(B34:B36,$W$2)),""))</f>
        <v/>
      </c>
      <c r="W34" s="344" t="str">
        <f>IF($A34&gt;='576way_Regular Symbol(2wild)'!E$16,"",IF(OR(C34=$V$2,C35=$V$2,C36=$V$2),SUM(COUNTIF(C34:C36,$V$2),COUNTIF(C34:C36,$W$2)),""))</f>
        <v/>
      </c>
      <c r="Y34" s="344" t="str">
        <f>IF($A34&gt;='576way_Regular Symbol(2wild)'!D$16,"",IF(OR(B34=$V$2,B35=$V$2,B36=$V$2),SUM(COUNTIF(B34:B36,$V$2),COUNTIF(B34:B36,$Z$2)),""))</f>
        <v/>
      </c>
      <c r="Z34" s="344" t="str">
        <f>IF($A34&gt;='576way_Regular Symbol(2wild)'!E$16,"",IF(OR(C34=$V$2,C35=$V$2,C36=$V$2),SUM(COUNTIF(C34:C36,$V$2),COUNTIF(C34:C36,$Z$2)),""))</f>
        <v/>
      </c>
      <c r="AB34" s="344" t="str">
        <f>IF($A34&gt;='576way_Regular Symbol(2wild)'!D$16,"",IF(OR(B34=$V$2,B35=$V$2,B36=$V$2),SUM(COUNTIF(B34:B36,$V$2),COUNTIF(B34:B36,$AC$2)),""))</f>
        <v/>
      </c>
      <c r="AC34" s="344" t="str">
        <f>IF($A34&gt;='576way_Regular Symbol(2wild)'!E$16,"",IF(OR(C34=$V$2,C35=$V$2,C36=$V$2),SUM(COUNTIF(C34:C36,$V$2),COUNTIF(C34:C36,$AC$2)),""))</f>
        <v/>
      </c>
      <c r="AF34" s="3" t="str">
        <f>IF($A34&gt;='576way_Regular Symbol(2wild)'!D$16,"",IF(OR(B34=$V$2,B35=$V$2,B36=$V$2),SUM(COUNTIF(B34:B36,$V$2),COUNTIF(B34:B36,$AG$2)),""))</f>
        <v/>
      </c>
      <c r="AG34" s="3" t="str">
        <f>IF($A34&gt;='576way_Regular Symbol(2wild)'!E$16,"",IF(OR(C34=$V$2,C35=$V$2,C36=$V$2),SUM(COUNTIF(C34:C36,$V$2),COUNTIF(C34:C36,$AG$2)),""))</f>
        <v/>
      </c>
      <c r="AI34" s="3" t="str">
        <f>IF($A34&gt;='576way_Regular Symbol(2wild)'!D$16,"",IF(OR(B34=$V$2,B35=$V$2,B36=$V$2),SUM(COUNTIF(B34:B36,$V$2),COUNTIF(B34:B36,$AJ$2)),""))</f>
        <v/>
      </c>
      <c r="AJ34" s="3" t="str">
        <f>IF($A34&gt;='576way_Regular Symbol(2wild)'!E$16,"",IF(OR(C34=$V$2,C35=$V$2,C36=$V$2),SUM(COUNTIF(C34:C36,$V$2),COUNTIF(C34:C36,$AJ$2)),""))</f>
        <v/>
      </c>
      <c r="AL34" s="3" t="str">
        <f>IF($A34&gt;='576way_Regular Symbol(2wild)'!D$16,"",IF(OR(B34=$V$2,B35=$V$2,B36=$V$2),SUM(COUNTIF(B34:B36,$V$2),COUNTIF(B34:B36,$AM$2)),""))</f>
        <v/>
      </c>
      <c r="AM34" s="3" t="str">
        <f>IF($A34&gt;='576way_Regular Symbol(2wild)'!E$16,"",IF(OR(C34=$V$2,C35=$V$2,C36=$V$2),SUM(COUNTIF(C34:C36,$V$2),COUNTIF(C34:C36,$AM$2)),""))</f>
        <v/>
      </c>
      <c r="AO34" s="3" t="str">
        <f>IF($A34&gt;='576way_Regular Symbol(2wild)'!D$16,"",IF(OR(B34=$V$2,B35=$V$2,B36=$V$2),SUM(COUNTIF(B34:B36,$V$2),COUNTIF(B34:B36,$AP$2)),""))</f>
        <v/>
      </c>
      <c r="AP34" s="3" t="str">
        <f>IF($A34&gt;='576way_Regular Symbol(2wild)'!E$16,"",IF(OR(C34=$V$2,C35=$V$2,C36=$V$2),SUM(COUNTIF(C34:C36,$V$2),COUNTIF(C34:C36,$AP$2)),""))</f>
        <v/>
      </c>
      <c r="AR34" s="3" t="str">
        <f>IF($A34&gt;='576way_Regular Symbol(2wild)'!D$16,"",IF(OR(B34=$V$2,B35=$V$2,B36=$V$2),SUM(COUNTIF(B34:B36,$V$2),COUNTIF(B34:B36,$AS$2)),""))</f>
        <v/>
      </c>
      <c r="AS34" s="3" t="str">
        <f>IF($A34&gt;='576way_Regular Symbol(2wild)'!E$16,"",IF(OR(C34=$V$2,C35=$V$2,C36=$V$2),SUM(COUNTIF(C34:C36,$V$2),COUNTIF(C34:C36,$AS$2)),""))</f>
        <v/>
      </c>
      <c r="AU34" s="3" t="str">
        <f>IF($A34&gt;='576way_Regular Symbol(2wild)'!D$16,"",IF(OR(B34=$V$2,B35=$V$2,B36=$V$2),SUM(COUNTIF(B34:B36,$V$2),COUNTIF(B34:B36,$AV$2)),""))</f>
        <v/>
      </c>
      <c r="AV34" s="3" t="str">
        <f>IF($A34&gt;='576way_Regular Symbol(2wild)'!E$16,"",IF(OR(C34=$V$2,C35=$V$2,C36=$V$2),SUM(COUNTIF(C34:C36,$V$2),COUNTIF(C34:C36,$AV$2)),""))</f>
        <v/>
      </c>
    </row>
    <row r="35" spans="1:48">
      <c r="A35" s="337">
        <f>IF('243way_Regular Symbol'!L33="","",'243way_Regular Symbol'!L33)</f>
        <v>30</v>
      </c>
      <c r="B35" s="191" t="str">
        <f>IF('576way_Regular Symbol(2wild)'!M33="","",'576way_Regular Symbol(2wild)'!M33)</f>
        <v/>
      </c>
      <c r="C35" s="191" t="str">
        <f>IF('576way_Regular Symbol(2wild)'!N33="","",'576way_Regular Symbol(2wild)'!N33)</f>
        <v/>
      </c>
      <c r="D35" s="362"/>
      <c r="I35" s="363">
        <f t="shared" si="0"/>
        <v>30</v>
      </c>
      <c r="J35" s="344" t="str">
        <f>IF($A35&gt;='576way_Regular Symbol(2wild)'!D$16,"",IF(OR(B35=$V$2,B36=$V$2,B37=$V$2),SUM(COUNTIF(B35:B37,$V$2),COUNTIF(B35:B37,$K$2)),""))</f>
        <v/>
      </c>
      <c r="K35" s="344" t="str">
        <f>IF($A35&gt;='576way_Regular Symbol(2wild)'!E$16,"",IF(OR(C35=$V$2,C36=$V$2,C37=$V$2),SUM(COUNTIF(C35:C37,$V$2),COUNTIF(C35:C37,$K$2)),""))</f>
        <v/>
      </c>
      <c r="M35" s="344" t="str">
        <f>IF($A35&gt;='576way_Regular Symbol(2wild)'!D$16,"",IF(OR(B35=$V$2,B36=$V$2,B37=$V$2),SUM(COUNTIF(B35:B37,$V$2),COUNTIF(B35:B37,$N$2)),""))</f>
        <v/>
      </c>
      <c r="N35" s="344" t="str">
        <f>IF($A35&gt;='576way_Regular Symbol(2wild)'!E$16,"",IF(OR(C35=$V$2,C36=$V$2,C37=$V$2),SUM(COUNTIF(C35:C37,$V$2),COUNTIF(C35:C37,$N$2)),""))</f>
        <v/>
      </c>
      <c r="P35" s="344" t="str">
        <f>IF($A35&gt;='576way_Regular Symbol(2wild)'!D$16,"",IF(OR(B35=$V$2,B36=$V$2,B37=$V$2),SUM(COUNTIF(B35:B37,$V$2),COUNTIF(B35:B37,$Q$2)),""))</f>
        <v/>
      </c>
      <c r="Q35" s="344" t="str">
        <f>IF($A35&gt;='576way_Regular Symbol(2wild)'!E$16,"",IF(OR(C35=$V$2,C36=$V$2,C37=$V$2),SUM(COUNTIF(C35:C37,$V$2),COUNTIF(C35:C37,$Q$2)),""))</f>
        <v/>
      </c>
      <c r="S35" s="344" t="str">
        <f>IF($A35&gt;='576way_Regular Symbol(2wild)'!D$16,"",IF(OR(B35=$V$2,B36=$V$2,B37=$V$2),SUM(COUNTIF(B35:B37,$V$2),COUNTIF(B35:B37,$T$2)),""))</f>
        <v/>
      </c>
      <c r="T35" s="344" t="str">
        <f>IF($A35&gt;='576way_Regular Symbol(2wild)'!E$16,"",IF(OR(C35=$V$2,C36=$V$2,C37=$V$2),SUM(COUNTIF(C35:C37,$V$2),COUNTIF(C35:C37,$T$2)),""))</f>
        <v/>
      </c>
      <c r="V35" s="344" t="str">
        <f>IF($A35&gt;='576way_Regular Symbol(2wild)'!D$16,"",IF(OR(B35=$V$2,B36=$V$2,B37=$V$2),SUM(COUNTIF(B35:B37,$V$2),COUNTIF(B35:B37,$W$2)),""))</f>
        <v/>
      </c>
      <c r="W35" s="344" t="str">
        <f>IF($A35&gt;='576way_Regular Symbol(2wild)'!E$16,"",IF(OR(C35=$V$2,C36=$V$2,C37=$V$2),SUM(COUNTIF(C35:C37,$V$2),COUNTIF(C35:C37,$W$2)),""))</f>
        <v/>
      </c>
      <c r="Y35" s="344" t="str">
        <f>IF($A35&gt;='576way_Regular Symbol(2wild)'!D$16,"",IF(OR(B35=$V$2,B36=$V$2,B37=$V$2),SUM(COUNTIF(B35:B37,$V$2),COUNTIF(B35:B37,$Z$2)),""))</f>
        <v/>
      </c>
      <c r="Z35" s="344" t="str">
        <f>IF($A35&gt;='576way_Regular Symbol(2wild)'!E$16,"",IF(OR(C35=$V$2,C36=$V$2,C37=$V$2),SUM(COUNTIF(C35:C37,$V$2),COUNTIF(C35:C37,$Z$2)),""))</f>
        <v/>
      </c>
      <c r="AB35" s="344" t="str">
        <f>IF($A35&gt;='576way_Regular Symbol(2wild)'!D$16,"",IF(OR(B35=$V$2,B36=$V$2,B37=$V$2),SUM(COUNTIF(B35:B37,$V$2),COUNTIF(B35:B37,$AC$2)),""))</f>
        <v/>
      </c>
      <c r="AC35" s="344" t="str">
        <f>IF($A35&gt;='576way_Regular Symbol(2wild)'!E$16,"",IF(OR(C35=$V$2,C36=$V$2,C37=$V$2),SUM(COUNTIF(C35:C37,$V$2),COUNTIF(C35:C37,$AC$2)),""))</f>
        <v/>
      </c>
      <c r="AF35" s="3" t="str">
        <f>IF($A35&gt;='576way_Regular Symbol(2wild)'!D$16,"",IF(OR(B35=$V$2,B36=$V$2,B37=$V$2),SUM(COUNTIF(B35:B37,$V$2),COUNTIF(B35:B37,$AG$2)),""))</f>
        <v/>
      </c>
      <c r="AG35" s="3" t="str">
        <f>IF($A35&gt;='576way_Regular Symbol(2wild)'!E$16,"",IF(OR(C35=$V$2,C36=$V$2,C37=$V$2),SUM(COUNTIF(C35:C37,$V$2),COUNTIF(C35:C37,$AG$2)),""))</f>
        <v/>
      </c>
      <c r="AI35" s="3" t="str">
        <f>IF($A35&gt;='576way_Regular Symbol(2wild)'!D$16,"",IF(OR(B35=$V$2,B36=$V$2,B37=$V$2),SUM(COUNTIF(B35:B37,$V$2),COUNTIF(B35:B37,$AJ$2)),""))</f>
        <v/>
      </c>
      <c r="AJ35" s="3" t="str">
        <f>IF($A35&gt;='576way_Regular Symbol(2wild)'!E$16,"",IF(OR(C35=$V$2,C36=$V$2,C37=$V$2),SUM(COUNTIF(C35:C37,$V$2),COUNTIF(C35:C37,$AJ$2)),""))</f>
        <v/>
      </c>
      <c r="AL35" s="3" t="str">
        <f>IF($A35&gt;='576way_Regular Symbol(2wild)'!D$16,"",IF(OR(B35=$V$2,B36=$V$2,B37=$V$2),SUM(COUNTIF(B35:B37,$V$2),COUNTIF(B35:B37,$AM$2)),""))</f>
        <v/>
      </c>
      <c r="AM35" s="3" t="str">
        <f>IF($A35&gt;='576way_Regular Symbol(2wild)'!E$16,"",IF(OR(C35=$V$2,C36=$V$2,C37=$V$2),SUM(COUNTIF(C35:C37,$V$2),COUNTIF(C35:C37,$AM$2)),""))</f>
        <v/>
      </c>
      <c r="AO35" s="3" t="str">
        <f>IF($A35&gt;='576way_Regular Symbol(2wild)'!D$16,"",IF(OR(B35=$V$2,B36=$V$2,B37=$V$2),SUM(COUNTIF(B35:B37,$V$2),COUNTIF(B35:B37,$AP$2)),""))</f>
        <v/>
      </c>
      <c r="AP35" s="3" t="str">
        <f>IF($A35&gt;='576way_Regular Symbol(2wild)'!E$16,"",IF(OR(C35=$V$2,C36=$V$2,C37=$V$2),SUM(COUNTIF(C35:C37,$V$2),COUNTIF(C35:C37,$AP$2)),""))</f>
        <v/>
      </c>
      <c r="AR35" s="3" t="str">
        <f>IF($A35&gt;='576way_Regular Symbol(2wild)'!D$16,"",IF(OR(B35=$V$2,B36=$V$2,B37=$V$2),SUM(COUNTIF(B35:B37,$V$2),COUNTIF(B35:B37,$AS$2)),""))</f>
        <v/>
      </c>
      <c r="AS35" s="3" t="str">
        <f>IF($A35&gt;='576way_Regular Symbol(2wild)'!E$16,"",IF(OR(C35=$V$2,C36=$V$2,C37=$V$2),SUM(COUNTIF(C35:C37,$V$2),COUNTIF(C35:C37,$AS$2)),""))</f>
        <v/>
      </c>
      <c r="AU35" s="3" t="str">
        <f>IF($A35&gt;='576way_Regular Symbol(2wild)'!D$16,"",IF(OR(B35=$V$2,B36=$V$2,B37=$V$2),SUM(COUNTIF(B35:B37,$V$2),COUNTIF(B35:B37,$AV$2)),""))</f>
        <v/>
      </c>
      <c r="AV35" s="3" t="str">
        <f>IF($A35&gt;='576way_Regular Symbol(2wild)'!E$16,"",IF(OR(C35=$V$2,C36=$V$2,C37=$V$2),SUM(COUNTIF(C35:C37,$V$2),COUNTIF(C35:C37,$AV$2)),""))</f>
        <v/>
      </c>
    </row>
    <row r="36" spans="1:48">
      <c r="A36" s="337">
        <f>IF('243way_Regular Symbol'!L34="","",'243way_Regular Symbol'!L34)</f>
        <v>31</v>
      </c>
      <c r="B36" s="191" t="str">
        <f>IF('576way_Regular Symbol(2wild)'!M34="","",'576way_Regular Symbol(2wild)'!M34)</f>
        <v/>
      </c>
      <c r="C36" s="191" t="str">
        <f>IF('576way_Regular Symbol(2wild)'!N34="","",'576way_Regular Symbol(2wild)'!N34)</f>
        <v/>
      </c>
      <c r="D36" s="362"/>
      <c r="I36" s="363">
        <f t="shared" si="0"/>
        <v>31</v>
      </c>
      <c r="J36" s="344" t="str">
        <f>IF($A36&gt;='576way_Regular Symbol(2wild)'!D$16,"",IF(OR(B36=$V$2,B37=$V$2,B38=$V$2),SUM(COUNTIF(B36:B38,$V$2),COUNTIF(B36:B38,$K$2)),""))</f>
        <v/>
      </c>
      <c r="K36" s="344" t="str">
        <f>IF($A36&gt;='576way_Regular Symbol(2wild)'!E$16,"",IF(OR(C36=$V$2,C37=$V$2,C38=$V$2),SUM(COUNTIF(C36:C38,$V$2),COUNTIF(C36:C38,$K$2)),""))</f>
        <v/>
      </c>
      <c r="M36" s="344" t="str">
        <f>IF($A36&gt;='576way_Regular Symbol(2wild)'!D$16,"",IF(OR(B36=$V$2,B37=$V$2,B38=$V$2),SUM(COUNTIF(B36:B38,$V$2),COUNTIF(B36:B38,$N$2)),""))</f>
        <v/>
      </c>
      <c r="N36" s="344" t="str">
        <f>IF($A36&gt;='576way_Regular Symbol(2wild)'!E$16,"",IF(OR(C36=$V$2,C37=$V$2,C38=$V$2),SUM(COUNTIF(C36:C38,$V$2),COUNTIF(C36:C38,$N$2)),""))</f>
        <v/>
      </c>
      <c r="P36" s="344" t="str">
        <f>IF($A36&gt;='576way_Regular Symbol(2wild)'!D$16,"",IF(OR(B36=$V$2,B37=$V$2,B38=$V$2),SUM(COUNTIF(B36:B38,$V$2),COUNTIF(B36:B38,$Q$2)),""))</f>
        <v/>
      </c>
      <c r="Q36" s="344" t="str">
        <f>IF($A36&gt;='576way_Regular Symbol(2wild)'!E$16,"",IF(OR(C36=$V$2,C37=$V$2,C38=$V$2),SUM(COUNTIF(C36:C38,$V$2),COUNTIF(C36:C38,$Q$2)),""))</f>
        <v/>
      </c>
      <c r="S36" s="344" t="str">
        <f>IF($A36&gt;='576way_Regular Symbol(2wild)'!D$16,"",IF(OR(B36=$V$2,B37=$V$2,B38=$V$2),SUM(COUNTIF(B36:B38,$V$2),COUNTIF(B36:B38,$T$2)),""))</f>
        <v/>
      </c>
      <c r="T36" s="344" t="str">
        <f>IF($A36&gt;='576way_Regular Symbol(2wild)'!E$16,"",IF(OR(C36=$V$2,C37=$V$2,C38=$V$2),SUM(COUNTIF(C36:C38,$V$2),COUNTIF(C36:C38,$T$2)),""))</f>
        <v/>
      </c>
      <c r="V36" s="344" t="str">
        <f>IF($A36&gt;='576way_Regular Symbol(2wild)'!D$16,"",IF(OR(B36=$V$2,B37=$V$2,B38=$V$2),SUM(COUNTIF(B36:B38,$V$2),COUNTIF(B36:B38,$W$2)),""))</f>
        <v/>
      </c>
      <c r="W36" s="344" t="str">
        <f>IF($A36&gt;='576way_Regular Symbol(2wild)'!E$16,"",IF(OR(C36=$V$2,C37=$V$2,C38=$V$2),SUM(COUNTIF(C36:C38,$V$2),COUNTIF(C36:C38,$W$2)),""))</f>
        <v/>
      </c>
      <c r="Y36" s="344" t="str">
        <f>IF($A36&gt;='576way_Regular Symbol(2wild)'!D$16,"",IF(OR(B36=$V$2,B37=$V$2,B38=$V$2),SUM(COUNTIF(B36:B38,$V$2),COUNTIF(B36:B38,$Z$2)),""))</f>
        <v/>
      </c>
      <c r="Z36" s="344" t="str">
        <f>IF($A36&gt;='576way_Regular Symbol(2wild)'!E$16,"",IF(OR(C36=$V$2,C37=$V$2,C38=$V$2),SUM(COUNTIF(C36:C38,$V$2),COUNTIF(C36:C38,$Z$2)),""))</f>
        <v/>
      </c>
      <c r="AB36" s="344" t="str">
        <f>IF($A36&gt;='576way_Regular Symbol(2wild)'!D$16,"",IF(OR(B36=$V$2,B37=$V$2,B38=$V$2),SUM(COUNTIF(B36:B38,$V$2),COUNTIF(B36:B38,$AC$2)),""))</f>
        <v/>
      </c>
      <c r="AC36" s="344" t="str">
        <f>IF($A36&gt;='576way_Regular Symbol(2wild)'!E$16,"",IF(OR(C36=$V$2,C37=$V$2,C38=$V$2),SUM(COUNTIF(C36:C38,$V$2),COUNTIF(C36:C38,$AC$2)),""))</f>
        <v/>
      </c>
      <c r="AF36" s="3" t="str">
        <f>IF($A36&gt;='576way_Regular Symbol(2wild)'!D$16,"",IF(OR(B36=$V$2,B37=$V$2,B38=$V$2),SUM(COUNTIF(B36:B38,$V$2),COUNTIF(B36:B38,$AG$2)),""))</f>
        <v/>
      </c>
      <c r="AG36" s="3" t="str">
        <f>IF($A36&gt;='576way_Regular Symbol(2wild)'!E$16,"",IF(OR(C36=$V$2,C37=$V$2,C38=$V$2),SUM(COUNTIF(C36:C38,$V$2),COUNTIF(C36:C38,$AG$2)),""))</f>
        <v/>
      </c>
      <c r="AI36" s="3" t="str">
        <f>IF($A36&gt;='576way_Regular Symbol(2wild)'!D$16,"",IF(OR(B36=$V$2,B37=$V$2,B38=$V$2),SUM(COUNTIF(B36:B38,$V$2),COUNTIF(B36:B38,$AJ$2)),""))</f>
        <v/>
      </c>
      <c r="AJ36" s="3" t="str">
        <f>IF($A36&gt;='576way_Regular Symbol(2wild)'!E$16,"",IF(OR(C36=$V$2,C37=$V$2,C38=$V$2),SUM(COUNTIF(C36:C38,$V$2),COUNTIF(C36:C38,$AJ$2)),""))</f>
        <v/>
      </c>
      <c r="AL36" s="3" t="str">
        <f>IF($A36&gt;='576way_Regular Symbol(2wild)'!D$16,"",IF(OR(B36=$V$2,B37=$V$2,B38=$V$2),SUM(COUNTIF(B36:B38,$V$2),COUNTIF(B36:B38,$AM$2)),""))</f>
        <v/>
      </c>
      <c r="AM36" s="3" t="str">
        <f>IF($A36&gt;='576way_Regular Symbol(2wild)'!E$16,"",IF(OR(C36=$V$2,C37=$V$2,C38=$V$2),SUM(COUNTIF(C36:C38,$V$2),COUNTIF(C36:C38,$AM$2)),""))</f>
        <v/>
      </c>
      <c r="AO36" s="3" t="str">
        <f>IF($A36&gt;='576way_Regular Symbol(2wild)'!D$16,"",IF(OR(B36=$V$2,B37=$V$2,B38=$V$2),SUM(COUNTIF(B36:B38,$V$2),COUNTIF(B36:B38,$AP$2)),""))</f>
        <v/>
      </c>
      <c r="AP36" s="3" t="str">
        <f>IF($A36&gt;='576way_Regular Symbol(2wild)'!E$16,"",IF(OR(C36=$V$2,C37=$V$2,C38=$V$2),SUM(COUNTIF(C36:C38,$V$2),COUNTIF(C36:C38,$AP$2)),""))</f>
        <v/>
      </c>
      <c r="AR36" s="3" t="str">
        <f>IF($A36&gt;='576way_Regular Symbol(2wild)'!D$16,"",IF(OR(B36=$V$2,B37=$V$2,B38=$V$2),SUM(COUNTIF(B36:B38,$V$2),COUNTIF(B36:B38,$AS$2)),""))</f>
        <v/>
      </c>
      <c r="AS36" s="3" t="str">
        <f>IF($A36&gt;='576way_Regular Symbol(2wild)'!E$16,"",IF(OR(C36=$V$2,C37=$V$2,C38=$V$2),SUM(COUNTIF(C36:C38,$V$2),COUNTIF(C36:C38,$AS$2)),""))</f>
        <v/>
      </c>
      <c r="AU36" s="3" t="str">
        <f>IF($A36&gt;='576way_Regular Symbol(2wild)'!D$16,"",IF(OR(B36=$V$2,B37=$V$2,B38=$V$2),SUM(COUNTIF(B36:B38,$V$2),COUNTIF(B36:B38,$AV$2)),""))</f>
        <v/>
      </c>
      <c r="AV36" s="3" t="str">
        <f>IF($A36&gt;='576way_Regular Symbol(2wild)'!E$16,"",IF(OR(C36=$V$2,C37=$V$2,C38=$V$2),SUM(COUNTIF(C36:C38,$V$2),COUNTIF(C36:C38,$AV$2)),""))</f>
        <v/>
      </c>
    </row>
    <row r="37" spans="1:48">
      <c r="A37" s="337">
        <f>IF('243way_Regular Symbol'!L35="","",'243way_Regular Symbol'!L35)</f>
        <v>32</v>
      </c>
      <c r="B37" s="191" t="str">
        <f>IF('576way_Regular Symbol(2wild)'!M35="","",'576way_Regular Symbol(2wild)'!M35)</f>
        <v/>
      </c>
      <c r="C37" s="191" t="str">
        <f>IF('576way_Regular Symbol(2wild)'!N35="","",'576way_Regular Symbol(2wild)'!N35)</f>
        <v/>
      </c>
      <c r="D37" s="362"/>
      <c r="I37" s="363">
        <f t="shared" si="0"/>
        <v>32</v>
      </c>
      <c r="J37" s="344" t="str">
        <f>IF($A37&gt;='576way_Regular Symbol(2wild)'!D$16,"",IF(OR(B37=$V$2,B38=$V$2,B39=$V$2),SUM(COUNTIF(B37:B39,$V$2),COUNTIF(B37:B39,$K$2)),""))</f>
        <v/>
      </c>
      <c r="K37" s="344" t="str">
        <f>IF($A37&gt;='576way_Regular Symbol(2wild)'!E$16,"",IF(OR(C37=$V$2,C38=$V$2,C39=$V$2),SUM(COUNTIF(C37:C39,$V$2),COUNTIF(C37:C39,$K$2)),""))</f>
        <v/>
      </c>
      <c r="M37" s="344" t="str">
        <f>IF($A37&gt;='576way_Regular Symbol(2wild)'!D$16,"",IF(OR(B37=$V$2,B38=$V$2,B39=$V$2),SUM(COUNTIF(B37:B39,$V$2),COUNTIF(B37:B39,$N$2)),""))</f>
        <v/>
      </c>
      <c r="N37" s="344" t="str">
        <f>IF($A37&gt;='576way_Regular Symbol(2wild)'!E$16,"",IF(OR(C37=$V$2,C38=$V$2,C39=$V$2),SUM(COUNTIF(C37:C39,$V$2),COUNTIF(C37:C39,$N$2)),""))</f>
        <v/>
      </c>
      <c r="P37" s="344" t="str">
        <f>IF($A37&gt;='576way_Regular Symbol(2wild)'!D$16,"",IF(OR(B37=$V$2,B38=$V$2,B39=$V$2),SUM(COUNTIF(B37:B39,$V$2),COUNTIF(B37:B39,$Q$2)),""))</f>
        <v/>
      </c>
      <c r="Q37" s="344" t="str">
        <f>IF($A37&gt;='576way_Regular Symbol(2wild)'!E$16,"",IF(OR(C37=$V$2,C38=$V$2,C39=$V$2),SUM(COUNTIF(C37:C39,$V$2),COUNTIF(C37:C39,$Q$2)),""))</f>
        <v/>
      </c>
      <c r="S37" s="344" t="str">
        <f>IF($A37&gt;='576way_Regular Symbol(2wild)'!D$16,"",IF(OR(B37=$V$2,B38=$V$2,B39=$V$2),SUM(COUNTIF(B37:B39,$V$2),COUNTIF(B37:B39,$T$2)),""))</f>
        <v/>
      </c>
      <c r="T37" s="344" t="str">
        <f>IF($A37&gt;='576way_Regular Symbol(2wild)'!E$16,"",IF(OR(C37=$V$2,C38=$V$2,C39=$V$2),SUM(COUNTIF(C37:C39,$V$2),COUNTIF(C37:C39,$T$2)),""))</f>
        <v/>
      </c>
      <c r="V37" s="344" t="str">
        <f>IF($A37&gt;='576way_Regular Symbol(2wild)'!D$16,"",IF(OR(B37=$V$2,B38=$V$2,B39=$V$2),SUM(COUNTIF(B37:B39,$V$2),COUNTIF(B37:B39,$W$2)),""))</f>
        <v/>
      </c>
      <c r="W37" s="344" t="str">
        <f>IF($A37&gt;='576way_Regular Symbol(2wild)'!E$16,"",IF(OR(C37=$V$2,C38=$V$2,C39=$V$2),SUM(COUNTIF(C37:C39,$V$2),COUNTIF(C37:C39,$W$2)),""))</f>
        <v/>
      </c>
      <c r="Y37" s="344" t="str">
        <f>IF($A37&gt;='576way_Regular Symbol(2wild)'!D$16,"",IF(OR(B37=$V$2,B38=$V$2,B39=$V$2),SUM(COUNTIF(B37:B39,$V$2),COUNTIF(B37:B39,$Z$2)),""))</f>
        <v/>
      </c>
      <c r="Z37" s="344" t="str">
        <f>IF($A37&gt;='576way_Regular Symbol(2wild)'!E$16,"",IF(OR(C37=$V$2,C38=$V$2,C39=$V$2),SUM(COUNTIF(C37:C39,$V$2),COUNTIF(C37:C39,$Z$2)),""))</f>
        <v/>
      </c>
      <c r="AB37" s="344" t="str">
        <f>IF($A37&gt;='576way_Regular Symbol(2wild)'!D$16,"",IF(OR(B37=$V$2,B38=$V$2,B39=$V$2),SUM(COUNTIF(B37:B39,$V$2),COUNTIF(B37:B39,$AC$2)),""))</f>
        <v/>
      </c>
      <c r="AC37" s="344" t="str">
        <f>IF($A37&gt;='576way_Regular Symbol(2wild)'!E$16,"",IF(OR(C37=$V$2,C38=$V$2,C39=$V$2),SUM(COUNTIF(C37:C39,$V$2),COUNTIF(C37:C39,$AC$2)),""))</f>
        <v/>
      </c>
      <c r="AF37" s="3" t="str">
        <f>IF($A37&gt;='576way_Regular Symbol(2wild)'!D$16,"",IF(OR(B37=$V$2,B38=$V$2,B39=$V$2),SUM(COUNTIF(B37:B39,$V$2),COUNTIF(B37:B39,$AG$2)),""))</f>
        <v/>
      </c>
      <c r="AG37" s="3" t="str">
        <f>IF($A37&gt;='576way_Regular Symbol(2wild)'!E$16,"",IF(OR(C37=$V$2,C38=$V$2,C39=$V$2),SUM(COUNTIF(C37:C39,$V$2),COUNTIF(C37:C39,$AG$2)),""))</f>
        <v/>
      </c>
      <c r="AI37" s="3" t="str">
        <f>IF($A37&gt;='576way_Regular Symbol(2wild)'!D$16,"",IF(OR(B37=$V$2,B38=$V$2,B39=$V$2),SUM(COUNTIF(B37:B39,$V$2),COUNTIF(B37:B39,$AJ$2)),""))</f>
        <v/>
      </c>
      <c r="AJ37" s="3" t="str">
        <f>IF($A37&gt;='576way_Regular Symbol(2wild)'!E$16,"",IF(OR(C37=$V$2,C38=$V$2,C39=$V$2),SUM(COUNTIF(C37:C39,$V$2),COUNTIF(C37:C39,$AJ$2)),""))</f>
        <v/>
      </c>
      <c r="AL37" s="3" t="str">
        <f>IF($A37&gt;='576way_Regular Symbol(2wild)'!D$16,"",IF(OR(B37=$V$2,B38=$V$2,B39=$V$2),SUM(COUNTIF(B37:B39,$V$2),COUNTIF(B37:B39,$AM$2)),""))</f>
        <v/>
      </c>
      <c r="AM37" s="3" t="str">
        <f>IF($A37&gt;='576way_Regular Symbol(2wild)'!E$16,"",IF(OR(C37=$V$2,C38=$V$2,C39=$V$2),SUM(COUNTIF(C37:C39,$V$2),COUNTIF(C37:C39,$AM$2)),""))</f>
        <v/>
      </c>
      <c r="AO37" s="3" t="str">
        <f>IF($A37&gt;='576way_Regular Symbol(2wild)'!D$16,"",IF(OR(B37=$V$2,B38=$V$2,B39=$V$2),SUM(COUNTIF(B37:B39,$V$2),COUNTIF(B37:B39,$AP$2)),""))</f>
        <v/>
      </c>
      <c r="AP37" s="3" t="str">
        <f>IF($A37&gt;='576way_Regular Symbol(2wild)'!E$16,"",IF(OR(C37=$V$2,C38=$V$2,C39=$V$2),SUM(COUNTIF(C37:C39,$V$2),COUNTIF(C37:C39,$AP$2)),""))</f>
        <v/>
      </c>
      <c r="AR37" s="3" t="str">
        <f>IF($A37&gt;='576way_Regular Symbol(2wild)'!D$16,"",IF(OR(B37=$V$2,B38=$V$2,B39=$V$2),SUM(COUNTIF(B37:B39,$V$2),COUNTIF(B37:B39,$AS$2)),""))</f>
        <v/>
      </c>
      <c r="AS37" s="3" t="str">
        <f>IF($A37&gt;='576way_Regular Symbol(2wild)'!E$16,"",IF(OR(C37=$V$2,C38=$V$2,C39=$V$2),SUM(COUNTIF(C37:C39,$V$2),COUNTIF(C37:C39,$AS$2)),""))</f>
        <v/>
      </c>
      <c r="AU37" s="3" t="str">
        <f>IF($A37&gt;='576way_Regular Symbol(2wild)'!D$16,"",IF(OR(B37=$V$2,B38=$V$2,B39=$V$2),SUM(COUNTIF(B37:B39,$V$2),COUNTIF(B37:B39,$AV$2)),""))</f>
        <v/>
      </c>
      <c r="AV37" s="3" t="str">
        <f>IF($A37&gt;='576way_Regular Symbol(2wild)'!E$16,"",IF(OR(C37=$V$2,C38=$V$2,C39=$V$2),SUM(COUNTIF(C37:C39,$V$2),COUNTIF(C37:C39,$AV$2)),""))</f>
        <v/>
      </c>
    </row>
    <row r="38" spans="1:48">
      <c r="A38" s="337">
        <f>IF('243way_Regular Symbol'!L36="","",'243way_Regular Symbol'!L36)</f>
        <v>33</v>
      </c>
      <c r="B38" s="191" t="str">
        <f>IF('576way_Regular Symbol(2wild)'!M36="","",'576way_Regular Symbol(2wild)'!M36)</f>
        <v/>
      </c>
      <c r="C38" s="191" t="str">
        <f>IF('576way_Regular Symbol(2wild)'!N36="","",'576way_Regular Symbol(2wild)'!N36)</f>
        <v/>
      </c>
      <c r="D38" s="362"/>
      <c r="I38" s="363">
        <f t="shared" si="0"/>
        <v>33</v>
      </c>
      <c r="J38" s="344" t="str">
        <f>IF($A38&gt;='576way_Regular Symbol(2wild)'!D$16,"",IF(OR(B38=$V$2,B39=$V$2,B40=$V$2),SUM(COUNTIF(B38:B40,$V$2),COUNTIF(B38:B40,$K$2)),""))</f>
        <v/>
      </c>
      <c r="K38" s="344" t="str">
        <f>IF($A38&gt;='576way_Regular Symbol(2wild)'!E$16,"",IF(OR(C38=$V$2,C39=$V$2,C40=$V$2),SUM(COUNTIF(C38:C40,$V$2),COUNTIF(C38:C40,$K$2)),""))</f>
        <v/>
      </c>
      <c r="M38" s="344" t="str">
        <f>IF($A38&gt;='576way_Regular Symbol(2wild)'!D$16,"",IF(OR(B38=$V$2,B39=$V$2,B40=$V$2),SUM(COUNTIF(B38:B40,$V$2),COUNTIF(B38:B40,$N$2)),""))</f>
        <v/>
      </c>
      <c r="N38" s="344" t="str">
        <f>IF($A38&gt;='576way_Regular Symbol(2wild)'!E$16,"",IF(OR(C38=$V$2,C39=$V$2,C40=$V$2),SUM(COUNTIF(C38:C40,$V$2),COUNTIF(C38:C40,$N$2)),""))</f>
        <v/>
      </c>
      <c r="P38" s="344" t="str">
        <f>IF($A38&gt;='576way_Regular Symbol(2wild)'!D$16,"",IF(OR(B38=$V$2,B39=$V$2,B40=$V$2),SUM(COUNTIF(B38:B40,$V$2),COUNTIF(B38:B40,$Q$2)),""))</f>
        <v/>
      </c>
      <c r="Q38" s="344" t="str">
        <f>IF($A38&gt;='576way_Regular Symbol(2wild)'!E$16,"",IF(OR(C38=$V$2,C39=$V$2,C40=$V$2),SUM(COUNTIF(C38:C40,$V$2),COUNTIF(C38:C40,$Q$2)),""))</f>
        <v/>
      </c>
      <c r="S38" s="344" t="str">
        <f>IF($A38&gt;='576way_Regular Symbol(2wild)'!D$16,"",IF(OR(B38=$V$2,B39=$V$2,B40=$V$2),SUM(COUNTIF(B38:B40,$V$2),COUNTIF(B38:B40,$T$2)),""))</f>
        <v/>
      </c>
      <c r="T38" s="344" t="str">
        <f>IF($A38&gt;='576way_Regular Symbol(2wild)'!E$16,"",IF(OR(C38=$V$2,C39=$V$2,C40=$V$2),SUM(COUNTIF(C38:C40,$V$2),COUNTIF(C38:C40,$T$2)),""))</f>
        <v/>
      </c>
      <c r="V38" s="344" t="str">
        <f>IF($A38&gt;='576way_Regular Symbol(2wild)'!D$16,"",IF(OR(B38=$V$2,B39=$V$2,B40=$V$2),SUM(COUNTIF(B38:B40,$V$2),COUNTIF(B38:B40,$W$2)),""))</f>
        <v/>
      </c>
      <c r="W38" s="344" t="str">
        <f>IF($A38&gt;='576way_Regular Symbol(2wild)'!E$16,"",IF(OR(C38=$V$2,C39=$V$2,C40=$V$2),SUM(COUNTIF(C38:C40,$V$2),COUNTIF(C38:C40,$W$2)),""))</f>
        <v/>
      </c>
      <c r="Y38" s="344" t="str">
        <f>IF($A38&gt;='576way_Regular Symbol(2wild)'!D$16,"",IF(OR(B38=$V$2,B39=$V$2,B40=$V$2),SUM(COUNTIF(B38:B40,$V$2),COUNTIF(B38:B40,$Z$2)),""))</f>
        <v/>
      </c>
      <c r="Z38" s="344" t="str">
        <f>IF($A38&gt;='576way_Regular Symbol(2wild)'!E$16,"",IF(OR(C38=$V$2,C39=$V$2,C40=$V$2),SUM(COUNTIF(C38:C40,$V$2),COUNTIF(C38:C40,$Z$2)),""))</f>
        <v/>
      </c>
      <c r="AB38" s="344" t="str">
        <f>IF($A38&gt;='576way_Regular Symbol(2wild)'!D$16,"",IF(OR(B38=$V$2,B39=$V$2,B40=$V$2),SUM(COUNTIF(B38:B40,$V$2),COUNTIF(B38:B40,$AC$2)),""))</f>
        <v/>
      </c>
      <c r="AC38" s="344" t="str">
        <f>IF($A38&gt;='576way_Regular Symbol(2wild)'!E$16,"",IF(OR(C38=$V$2,C39=$V$2,C40=$V$2),SUM(COUNTIF(C38:C40,$V$2),COUNTIF(C38:C40,$AC$2)),""))</f>
        <v/>
      </c>
      <c r="AF38" s="3" t="str">
        <f>IF($A38&gt;='576way_Regular Symbol(2wild)'!D$16,"",IF(OR(B38=$V$2,B39=$V$2,B40=$V$2),SUM(COUNTIF(B38:B40,$V$2),COUNTIF(B38:B40,$AG$2)),""))</f>
        <v/>
      </c>
      <c r="AG38" s="3" t="str">
        <f>IF($A38&gt;='576way_Regular Symbol(2wild)'!E$16,"",IF(OR(C38=$V$2,C39=$V$2,C40=$V$2),SUM(COUNTIF(C38:C40,$V$2),COUNTIF(C38:C40,$AG$2)),""))</f>
        <v/>
      </c>
      <c r="AI38" s="3" t="str">
        <f>IF($A38&gt;='576way_Regular Symbol(2wild)'!D$16,"",IF(OR(B38=$V$2,B39=$V$2,B40=$V$2),SUM(COUNTIF(B38:B40,$V$2),COUNTIF(B38:B40,$AJ$2)),""))</f>
        <v/>
      </c>
      <c r="AJ38" s="3" t="str">
        <f>IF($A38&gt;='576way_Regular Symbol(2wild)'!E$16,"",IF(OR(C38=$V$2,C39=$V$2,C40=$V$2),SUM(COUNTIF(C38:C40,$V$2),COUNTIF(C38:C40,$AJ$2)),""))</f>
        <v/>
      </c>
      <c r="AL38" s="3" t="str">
        <f>IF($A38&gt;='576way_Regular Symbol(2wild)'!D$16,"",IF(OR(B38=$V$2,B39=$V$2,B40=$V$2),SUM(COUNTIF(B38:B40,$V$2),COUNTIF(B38:B40,$AM$2)),""))</f>
        <v/>
      </c>
      <c r="AM38" s="3" t="str">
        <f>IF($A38&gt;='576way_Regular Symbol(2wild)'!E$16,"",IF(OR(C38=$V$2,C39=$V$2,C40=$V$2),SUM(COUNTIF(C38:C40,$V$2),COUNTIF(C38:C40,$AM$2)),""))</f>
        <v/>
      </c>
      <c r="AO38" s="3" t="str">
        <f>IF($A38&gt;='576way_Regular Symbol(2wild)'!D$16,"",IF(OR(B38=$V$2,B39=$V$2,B40=$V$2),SUM(COUNTIF(B38:B40,$V$2),COUNTIF(B38:B40,$AP$2)),""))</f>
        <v/>
      </c>
      <c r="AP38" s="3" t="str">
        <f>IF($A38&gt;='576way_Regular Symbol(2wild)'!E$16,"",IF(OR(C38=$V$2,C39=$V$2,C40=$V$2),SUM(COUNTIF(C38:C40,$V$2),COUNTIF(C38:C40,$AP$2)),""))</f>
        <v/>
      </c>
      <c r="AR38" s="3" t="str">
        <f>IF($A38&gt;='576way_Regular Symbol(2wild)'!D$16,"",IF(OR(B38=$V$2,B39=$V$2,B40=$V$2),SUM(COUNTIF(B38:B40,$V$2),COUNTIF(B38:B40,$AS$2)),""))</f>
        <v/>
      </c>
      <c r="AS38" s="3" t="str">
        <f>IF($A38&gt;='576way_Regular Symbol(2wild)'!E$16,"",IF(OR(C38=$V$2,C39=$V$2,C40=$V$2),SUM(COUNTIF(C38:C40,$V$2),COUNTIF(C38:C40,$AS$2)),""))</f>
        <v/>
      </c>
      <c r="AU38" s="3" t="str">
        <f>IF($A38&gt;='576way_Regular Symbol(2wild)'!D$16,"",IF(OR(B38=$V$2,B39=$V$2,B40=$V$2),SUM(COUNTIF(B38:B40,$V$2),COUNTIF(B38:B40,$AV$2)),""))</f>
        <v/>
      </c>
      <c r="AV38" s="3" t="str">
        <f>IF($A38&gt;='576way_Regular Symbol(2wild)'!E$16,"",IF(OR(C38=$V$2,C39=$V$2,C40=$V$2),SUM(COUNTIF(C38:C40,$V$2),COUNTIF(C38:C40,$AV$2)),""))</f>
        <v/>
      </c>
    </row>
    <row r="39" spans="1:48">
      <c r="A39" s="337">
        <f>IF('243way_Regular Symbol'!L37="","",'243way_Regular Symbol'!L37)</f>
        <v>34</v>
      </c>
      <c r="B39" s="191" t="str">
        <f>IF('576way_Regular Symbol(2wild)'!M37="","",'576way_Regular Symbol(2wild)'!M37)</f>
        <v/>
      </c>
      <c r="C39" s="191" t="str">
        <f>IF('576way_Regular Symbol(2wild)'!N37="","",'576way_Regular Symbol(2wild)'!N37)</f>
        <v/>
      </c>
      <c r="D39" s="362"/>
      <c r="I39" s="363">
        <f t="shared" si="0"/>
        <v>34</v>
      </c>
      <c r="J39" s="344" t="str">
        <f>IF($A39&gt;='576way_Regular Symbol(2wild)'!D$16,"",IF(OR(B39=$V$2,B40=$V$2,B41=$V$2),SUM(COUNTIF(B39:B41,$V$2),COUNTIF(B39:B41,$K$2)),""))</f>
        <v/>
      </c>
      <c r="K39" s="344" t="str">
        <f>IF($A39&gt;='576way_Regular Symbol(2wild)'!E$16,"",IF(OR(C39=$V$2,C40=$V$2,C41=$V$2),SUM(COUNTIF(C39:C41,$V$2),COUNTIF(C39:C41,$K$2)),""))</f>
        <v/>
      </c>
      <c r="M39" s="344" t="str">
        <f>IF($A39&gt;='576way_Regular Symbol(2wild)'!D$16,"",IF(OR(B39=$V$2,B40=$V$2,B41=$V$2),SUM(COUNTIF(B39:B41,$V$2),COUNTIF(B39:B41,$N$2)),""))</f>
        <v/>
      </c>
      <c r="N39" s="344" t="str">
        <f>IF($A39&gt;='576way_Regular Symbol(2wild)'!E$16,"",IF(OR(C39=$V$2,C40=$V$2,C41=$V$2),SUM(COUNTIF(C39:C41,$V$2),COUNTIF(C39:C41,$N$2)),""))</f>
        <v/>
      </c>
      <c r="P39" s="344" t="str">
        <f>IF($A39&gt;='576way_Regular Symbol(2wild)'!D$16,"",IF(OR(B39=$V$2,B40=$V$2,B41=$V$2),SUM(COUNTIF(B39:B41,$V$2),COUNTIF(B39:B41,$Q$2)),""))</f>
        <v/>
      </c>
      <c r="Q39" s="344" t="str">
        <f>IF($A39&gt;='576way_Regular Symbol(2wild)'!E$16,"",IF(OR(C39=$V$2,C40=$V$2,C41=$V$2),SUM(COUNTIF(C39:C41,$V$2),COUNTIF(C39:C41,$Q$2)),""))</f>
        <v/>
      </c>
      <c r="S39" s="344" t="str">
        <f>IF($A39&gt;='576way_Regular Symbol(2wild)'!D$16,"",IF(OR(B39=$V$2,B40=$V$2,B41=$V$2),SUM(COUNTIF(B39:B41,$V$2),COUNTIF(B39:B41,$T$2)),""))</f>
        <v/>
      </c>
      <c r="T39" s="344" t="str">
        <f>IF($A39&gt;='576way_Regular Symbol(2wild)'!E$16,"",IF(OR(C39=$V$2,C40=$V$2,C41=$V$2),SUM(COUNTIF(C39:C41,$V$2),COUNTIF(C39:C41,$T$2)),""))</f>
        <v/>
      </c>
      <c r="V39" s="344" t="str">
        <f>IF($A39&gt;='576way_Regular Symbol(2wild)'!D$16,"",IF(OR(B39=$V$2,B40=$V$2,B41=$V$2),SUM(COUNTIF(B39:B41,$V$2),COUNTIF(B39:B41,$W$2)),""))</f>
        <v/>
      </c>
      <c r="W39" s="344" t="str">
        <f>IF($A39&gt;='576way_Regular Symbol(2wild)'!E$16,"",IF(OR(C39=$V$2,C40=$V$2,C41=$V$2),SUM(COUNTIF(C39:C41,$V$2),COUNTIF(C39:C41,$W$2)),""))</f>
        <v/>
      </c>
      <c r="Y39" s="344" t="str">
        <f>IF($A39&gt;='576way_Regular Symbol(2wild)'!D$16,"",IF(OR(B39=$V$2,B40=$V$2,B41=$V$2),SUM(COUNTIF(B39:B41,$V$2),COUNTIF(B39:B41,$Z$2)),""))</f>
        <v/>
      </c>
      <c r="Z39" s="344" t="str">
        <f>IF($A39&gt;='576way_Regular Symbol(2wild)'!E$16,"",IF(OR(C39=$V$2,C40=$V$2,C41=$V$2),SUM(COUNTIF(C39:C41,$V$2),COUNTIF(C39:C41,$Z$2)),""))</f>
        <v/>
      </c>
      <c r="AB39" s="344" t="str">
        <f>IF($A39&gt;='576way_Regular Symbol(2wild)'!D$16,"",IF(OR(B39=$V$2,B40=$V$2,B41=$V$2),SUM(COUNTIF(B39:B41,$V$2),COUNTIF(B39:B41,$AC$2)),""))</f>
        <v/>
      </c>
      <c r="AC39" s="344" t="str">
        <f>IF($A39&gt;='576way_Regular Symbol(2wild)'!E$16,"",IF(OR(C39=$V$2,C40=$V$2,C41=$V$2),SUM(COUNTIF(C39:C41,$V$2),COUNTIF(C39:C41,$AC$2)),""))</f>
        <v/>
      </c>
      <c r="AF39" s="3" t="str">
        <f>IF($A39&gt;='576way_Regular Symbol(2wild)'!D$16,"",IF(OR(B39=$V$2,B40=$V$2,B41=$V$2),SUM(COUNTIF(B39:B41,$V$2),COUNTIF(B39:B41,$AG$2)),""))</f>
        <v/>
      </c>
      <c r="AG39" s="3" t="str">
        <f>IF($A39&gt;='576way_Regular Symbol(2wild)'!E$16,"",IF(OR(C39=$V$2,C40=$V$2,C41=$V$2),SUM(COUNTIF(C39:C41,$V$2),COUNTIF(C39:C41,$AG$2)),""))</f>
        <v/>
      </c>
      <c r="AI39" s="3" t="str">
        <f>IF($A39&gt;='576way_Regular Symbol(2wild)'!D$16,"",IF(OR(B39=$V$2,B40=$V$2,B41=$V$2),SUM(COUNTIF(B39:B41,$V$2),COUNTIF(B39:B41,$AJ$2)),""))</f>
        <v/>
      </c>
      <c r="AJ39" s="3" t="str">
        <f>IF($A39&gt;='576way_Regular Symbol(2wild)'!E$16,"",IF(OR(C39=$V$2,C40=$V$2,C41=$V$2),SUM(COUNTIF(C39:C41,$V$2),COUNTIF(C39:C41,$AJ$2)),""))</f>
        <v/>
      </c>
      <c r="AL39" s="3" t="str">
        <f>IF($A39&gt;='576way_Regular Symbol(2wild)'!D$16,"",IF(OR(B39=$V$2,B40=$V$2,B41=$V$2),SUM(COUNTIF(B39:B41,$V$2),COUNTIF(B39:B41,$AM$2)),""))</f>
        <v/>
      </c>
      <c r="AM39" s="3" t="str">
        <f>IF($A39&gt;='576way_Regular Symbol(2wild)'!E$16,"",IF(OR(C39=$V$2,C40=$V$2,C41=$V$2),SUM(COUNTIF(C39:C41,$V$2),COUNTIF(C39:C41,$AM$2)),""))</f>
        <v/>
      </c>
      <c r="AO39" s="3" t="str">
        <f>IF($A39&gt;='576way_Regular Symbol(2wild)'!D$16,"",IF(OR(B39=$V$2,B40=$V$2,B41=$V$2),SUM(COUNTIF(B39:B41,$V$2),COUNTIF(B39:B41,$AP$2)),""))</f>
        <v/>
      </c>
      <c r="AP39" s="3" t="str">
        <f>IF($A39&gt;='576way_Regular Symbol(2wild)'!E$16,"",IF(OR(C39=$V$2,C40=$V$2,C41=$V$2),SUM(COUNTIF(C39:C41,$V$2),COUNTIF(C39:C41,$AP$2)),""))</f>
        <v/>
      </c>
      <c r="AR39" s="3" t="str">
        <f>IF($A39&gt;='576way_Regular Symbol(2wild)'!D$16,"",IF(OR(B39=$V$2,B40=$V$2,B41=$V$2),SUM(COUNTIF(B39:B41,$V$2),COUNTIF(B39:B41,$AS$2)),""))</f>
        <v/>
      </c>
      <c r="AS39" s="3" t="str">
        <f>IF($A39&gt;='576way_Regular Symbol(2wild)'!E$16,"",IF(OR(C39=$V$2,C40=$V$2,C41=$V$2),SUM(COUNTIF(C39:C41,$V$2),COUNTIF(C39:C41,$AS$2)),""))</f>
        <v/>
      </c>
      <c r="AU39" s="3" t="str">
        <f>IF($A39&gt;='576way_Regular Symbol(2wild)'!D$16,"",IF(OR(B39=$V$2,B40=$V$2,B41=$V$2),SUM(COUNTIF(B39:B41,$V$2),COUNTIF(B39:B41,$AV$2)),""))</f>
        <v/>
      </c>
      <c r="AV39" s="3" t="str">
        <f>IF($A39&gt;='576way_Regular Symbol(2wild)'!E$16,"",IF(OR(C39=$V$2,C40=$V$2,C41=$V$2),SUM(COUNTIF(C39:C41,$V$2),COUNTIF(C39:C41,$AV$2)),""))</f>
        <v/>
      </c>
    </row>
    <row r="40" spans="1:48">
      <c r="A40" s="337">
        <f>IF('243way_Regular Symbol'!L38="","",'243way_Regular Symbol'!L38)</f>
        <v>35</v>
      </c>
      <c r="B40" s="191" t="str">
        <f>IF('576way_Regular Symbol(2wild)'!M38="","",'576way_Regular Symbol(2wild)'!M38)</f>
        <v/>
      </c>
      <c r="C40" s="191" t="str">
        <f>IF('576way_Regular Symbol(2wild)'!N38="","",'576way_Regular Symbol(2wild)'!N38)</f>
        <v/>
      </c>
      <c r="D40" s="362"/>
      <c r="I40" s="363">
        <f t="shared" si="0"/>
        <v>35</v>
      </c>
      <c r="J40" s="344" t="str">
        <f>IF($A40&gt;='576way_Regular Symbol(2wild)'!D$16,"",IF(OR(B40=$V$2,B41=$V$2,B42=$V$2),SUM(COUNTIF(B40:B42,$V$2),COUNTIF(B40:B42,$K$2)),""))</f>
        <v/>
      </c>
      <c r="K40" s="344" t="str">
        <f>IF($A40&gt;='576way_Regular Symbol(2wild)'!E$16,"",IF(OR(C40=$V$2,C41=$V$2,C42=$V$2),SUM(COUNTIF(C40:C42,$V$2),COUNTIF(C40:C42,$K$2)),""))</f>
        <v/>
      </c>
      <c r="M40" s="344" t="str">
        <f>IF($A40&gt;='576way_Regular Symbol(2wild)'!D$16,"",IF(OR(B40=$V$2,B41=$V$2,B42=$V$2),SUM(COUNTIF(B40:B42,$V$2),COUNTIF(B40:B42,$N$2)),""))</f>
        <v/>
      </c>
      <c r="N40" s="344" t="str">
        <f>IF($A40&gt;='576way_Regular Symbol(2wild)'!E$16,"",IF(OR(C40=$V$2,C41=$V$2,C42=$V$2),SUM(COUNTIF(C40:C42,$V$2),COUNTIF(C40:C42,$N$2)),""))</f>
        <v/>
      </c>
      <c r="P40" s="344" t="str">
        <f>IF($A40&gt;='576way_Regular Symbol(2wild)'!D$16,"",IF(OR(B40=$V$2,B41=$V$2,B42=$V$2),SUM(COUNTIF(B40:B42,$V$2),COUNTIF(B40:B42,$Q$2)),""))</f>
        <v/>
      </c>
      <c r="Q40" s="344" t="str">
        <f>IF($A40&gt;='576way_Regular Symbol(2wild)'!E$16,"",IF(OR(C40=$V$2,C41=$V$2,C42=$V$2),SUM(COUNTIF(C40:C42,$V$2),COUNTIF(C40:C42,$Q$2)),""))</f>
        <v/>
      </c>
      <c r="S40" s="344" t="str">
        <f>IF($A40&gt;='576way_Regular Symbol(2wild)'!D$16,"",IF(OR(B40=$V$2,B41=$V$2,B42=$V$2),SUM(COUNTIF(B40:B42,$V$2),COUNTIF(B40:B42,$T$2)),""))</f>
        <v/>
      </c>
      <c r="T40" s="344" t="str">
        <f>IF($A40&gt;='576way_Regular Symbol(2wild)'!E$16,"",IF(OR(C40=$V$2,C41=$V$2,C42=$V$2),SUM(COUNTIF(C40:C42,$V$2),COUNTIF(C40:C42,$T$2)),""))</f>
        <v/>
      </c>
      <c r="V40" s="344" t="str">
        <f>IF($A40&gt;='576way_Regular Symbol(2wild)'!D$16,"",IF(OR(B40=$V$2,B41=$V$2,B42=$V$2),SUM(COUNTIF(B40:B42,$V$2),COUNTIF(B40:B42,$W$2)),""))</f>
        <v/>
      </c>
      <c r="W40" s="344" t="str">
        <f>IF($A40&gt;='576way_Regular Symbol(2wild)'!E$16,"",IF(OR(C40=$V$2,C41=$V$2,C42=$V$2),SUM(COUNTIF(C40:C42,$V$2),COUNTIF(C40:C42,$W$2)),""))</f>
        <v/>
      </c>
      <c r="Y40" s="344" t="str">
        <f>IF($A40&gt;='576way_Regular Symbol(2wild)'!D$16,"",IF(OR(B40=$V$2,B41=$V$2,B42=$V$2),SUM(COUNTIF(B40:B42,$V$2),COUNTIF(B40:B42,$Z$2)),""))</f>
        <v/>
      </c>
      <c r="Z40" s="344" t="str">
        <f>IF($A40&gt;='576way_Regular Symbol(2wild)'!E$16,"",IF(OR(C40=$V$2,C41=$V$2,C42=$V$2),SUM(COUNTIF(C40:C42,$V$2),COUNTIF(C40:C42,$Z$2)),""))</f>
        <v/>
      </c>
      <c r="AB40" s="344" t="str">
        <f>IF($A40&gt;='576way_Regular Symbol(2wild)'!D$16,"",IF(OR(B40=$V$2,B41=$V$2,B42=$V$2),SUM(COUNTIF(B40:B42,$V$2),COUNTIF(B40:B42,$AC$2)),""))</f>
        <v/>
      </c>
      <c r="AC40" s="344" t="str">
        <f>IF($A40&gt;='576way_Regular Symbol(2wild)'!E$16,"",IF(OR(C40=$V$2,C41=$V$2,C42=$V$2),SUM(COUNTIF(C40:C42,$V$2),COUNTIF(C40:C42,$AC$2)),""))</f>
        <v/>
      </c>
      <c r="AF40" s="3" t="str">
        <f>IF($A40&gt;='576way_Regular Symbol(2wild)'!D$16,"",IF(OR(B40=$V$2,B41=$V$2,B42=$V$2),SUM(COUNTIF(B40:B42,$V$2),COUNTIF(B40:B42,$AG$2)),""))</f>
        <v/>
      </c>
      <c r="AG40" s="3" t="str">
        <f>IF($A40&gt;='576way_Regular Symbol(2wild)'!E$16,"",IF(OR(C40=$V$2,C41=$V$2,C42=$V$2),SUM(COUNTIF(C40:C42,$V$2),COUNTIF(C40:C42,$AG$2)),""))</f>
        <v/>
      </c>
      <c r="AI40" s="3" t="str">
        <f>IF($A40&gt;='576way_Regular Symbol(2wild)'!D$16,"",IF(OR(B40=$V$2,B41=$V$2,B42=$V$2),SUM(COUNTIF(B40:B42,$V$2),COUNTIF(B40:B42,$AJ$2)),""))</f>
        <v/>
      </c>
      <c r="AJ40" s="3" t="str">
        <f>IF($A40&gt;='576way_Regular Symbol(2wild)'!E$16,"",IF(OR(C40=$V$2,C41=$V$2,C42=$V$2),SUM(COUNTIF(C40:C42,$V$2),COUNTIF(C40:C42,$AJ$2)),""))</f>
        <v/>
      </c>
      <c r="AL40" s="3" t="str">
        <f>IF($A40&gt;='576way_Regular Symbol(2wild)'!D$16,"",IF(OR(B40=$V$2,B41=$V$2,B42=$V$2),SUM(COUNTIF(B40:B42,$V$2),COUNTIF(B40:B42,$AM$2)),""))</f>
        <v/>
      </c>
      <c r="AM40" s="3" t="str">
        <f>IF($A40&gt;='576way_Regular Symbol(2wild)'!E$16,"",IF(OR(C40=$V$2,C41=$V$2,C42=$V$2),SUM(COUNTIF(C40:C42,$V$2),COUNTIF(C40:C42,$AM$2)),""))</f>
        <v/>
      </c>
      <c r="AO40" s="3" t="str">
        <f>IF($A40&gt;='576way_Regular Symbol(2wild)'!D$16,"",IF(OR(B40=$V$2,B41=$V$2,B42=$V$2),SUM(COUNTIF(B40:B42,$V$2),COUNTIF(B40:B42,$AP$2)),""))</f>
        <v/>
      </c>
      <c r="AP40" s="3" t="str">
        <f>IF($A40&gt;='576way_Regular Symbol(2wild)'!E$16,"",IF(OR(C40=$V$2,C41=$V$2,C42=$V$2),SUM(COUNTIF(C40:C42,$V$2),COUNTIF(C40:C42,$AP$2)),""))</f>
        <v/>
      </c>
      <c r="AR40" s="3" t="str">
        <f>IF($A40&gt;='576way_Regular Symbol(2wild)'!D$16,"",IF(OR(B40=$V$2,B41=$V$2,B42=$V$2),SUM(COUNTIF(B40:B42,$V$2),COUNTIF(B40:B42,$AS$2)),""))</f>
        <v/>
      </c>
      <c r="AS40" s="3" t="str">
        <f>IF($A40&gt;='576way_Regular Symbol(2wild)'!E$16,"",IF(OR(C40=$V$2,C41=$V$2,C42=$V$2),SUM(COUNTIF(C40:C42,$V$2),COUNTIF(C40:C42,$AS$2)),""))</f>
        <v/>
      </c>
      <c r="AU40" s="3" t="str">
        <f>IF($A40&gt;='576way_Regular Symbol(2wild)'!D$16,"",IF(OR(B40=$V$2,B41=$V$2,B42=$V$2),SUM(COUNTIF(B40:B42,$V$2),COUNTIF(B40:B42,$AV$2)),""))</f>
        <v/>
      </c>
      <c r="AV40" s="3" t="str">
        <f>IF($A40&gt;='576way_Regular Symbol(2wild)'!E$16,"",IF(OR(C40=$V$2,C41=$V$2,C42=$V$2),SUM(COUNTIF(C40:C42,$V$2),COUNTIF(C40:C42,$AV$2)),""))</f>
        <v/>
      </c>
    </row>
    <row r="41" spans="1:48">
      <c r="A41" s="337">
        <f>IF('243way_Regular Symbol'!L39="","",'243way_Regular Symbol'!L39)</f>
        <v>36</v>
      </c>
      <c r="B41" s="191" t="str">
        <f>IF('576way_Regular Symbol(2wild)'!M39="","",'576way_Regular Symbol(2wild)'!M39)</f>
        <v/>
      </c>
      <c r="C41" s="191" t="str">
        <f>IF('576way_Regular Symbol(2wild)'!N39="","",'576way_Regular Symbol(2wild)'!N39)</f>
        <v/>
      </c>
      <c r="D41" s="362"/>
      <c r="I41" s="363">
        <f t="shared" si="0"/>
        <v>36</v>
      </c>
      <c r="J41" s="344" t="str">
        <f>IF($A41&gt;='576way_Regular Symbol(2wild)'!D$16,"",IF(OR(B41=$V$2,B42=$V$2,B43=$V$2),SUM(COUNTIF(B41:B43,$V$2),COUNTIF(B41:B43,$K$2)),""))</f>
        <v/>
      </c>
      <c r="K41" s="344" t="str">
        <f>IF($A41&gt;='576way_Regular Symbol(2wild)'!E$16,"",IF(OR(C41=$V$2,C42=$V$2,C43=$V$2),SUM(COUNTIF(C41:C43,$V$2),COUNTIF(C41:C43,$K$2)),""))</f>
        <v/>
      </c>
      <c r="M41" s="344" t="str">
        <f>IF($A41&gt;='576way_Regular Symbol(2wild)'!D$16,"",IF(OR(B41=$V$2,B42=$V$2,B43=$V$2),SUM(COUNTIF(B41:B43,$V$2),COUNTIF(B41:B43,$N$2)),""))</f>
        <v/>
      </c>
      <c r="N41" s="344" t="str">
        <f>IF($A41&gt;='576way_Regular Symbol(2wild)'!E$16,"",IF(OR(C41=$V$2,C42=$V$2,C43=$V$2),SUM(COUNTIF(C41:C43,$V$2),COUNTIF(C41:C43,$N$2)),""))</f>
        <v/>
      </c>
      <c r="P41" s="344" t="str">
        <f>IF($A41&gt;='576way_Regular Symbol(2wild)'!D$16,"",IF(OR(B41=$V$2,B42=$V$2,B43=$V$2),SUM(COUNTIF(B41:B43,$V$2),COUNTIF(B41:B43,$Q$2)),""))</f>
        <v/>
      </c>
      <c r="Q41" s="344" t="str">
        <f>IF($A41&gt;='576way_Regular Symbol(2wild)'!E$16,"",IF(OR(C41=$V$2,C42=$V$2,C43=$V$2),SUM(COUNTIF(C41:C43,$V$2),COUNTIF(C41:C43,$Q$2)),""))</f>
        <v/>
      </c>
      <c r="S41" s="344" t="str">
        <f>IF($A41&gt;='576way_Regular Symbol(2wild)'!D$16,"",IF(OR(B41=$V$2,B42=$V$2,B43=$V$2),SUM(COUNTIF(B41:B43,$V$2),COUNTIF(B41:B43,$T$2)),""))</f>
        <v/>
      </c>
      <c r="T41" s="344" t="str">
        <f>IF($A41&gt;='576way_Regular Symbol(2wild)'!E$16,"",IF(OR(C41=$V$2,C42=$V$2,C43=$V$2),SUM(COUNTIF(C41:C43,$V$2),COUNTIF(C41:C43,$T$2)),""))</f>
        <v/>
      </c>
      <c r="V41" s="344" t="str">
        <f>IF($A41&gt;='576way_Regular Symbol(2wild)'!D$16,"",IF(OR(B41=$V$2,B42=$V$2,B43=$V$2),SUM(COUNTIF(B41:B43,$V$2),COUNTIF(B41:B43,$W$2)),""))</f>
        <v/>
      </c>
      <c r="W41" s="344" t="str">
        <f>IF($A41&gt;='576way_Regular Symbol(2wild)'!E$16,"",IF(OR(C41=$V$2,C42=$V$2,C43=$V$2),SUM(COUNTIF(C41:C43,$V$2),COUNTIF(C41:C43,$W$2)),""))</f>
        <v/>
      </c>
      <c r="Y41" s="344" t="str">
        <f>IF($A41&gt;='576way_Regular Symbol(2wild)'!D$16,"",IF(OR(B41=$V$2,B42=$V$2,B43=$V$2),SUM(COUNTIF(B41:B43,$V$2),COUNTIF(B41:B43,$Z$2)),""))</f>
        <v/>
      </c>
      <c r="Z41" s="344" t="str">
        <f>IF($A41&gt;='576way_Regular Symbol(2wild)'!E$16,"",IF(OR(C41=$V$2,C42=$V$2,C43=$V$2),SUM(COUNTIF(C41:C43,$V$2),COUNTIF(C41:C43,$Z$2)),""))</f>
        <v/>
      </c>
      <c r="AB41" s="344" t="str">
        <f>IF($A41&gt;='576way_Regular Symbol(2wild)'!D$16,"",IF(OR(B41=$V$2,B42=$V$2,B43=$V$2),SUM(COUNTIF(B41:B43,$V$2),COUNTIF(B41:B43,$AC$2)),""))</f>
        <v/>
      </c>
      <c r="AC41" s="344" t="str">
        <f>IF($A41&gt;='576way_Regular Symbol(2wild)'!E$16,"",IF(OR(C41=$V$2,C42=$V$2,C43=$V$2),SUM(COUNTIF(C41:C43,$V$2),COUNTIF(C41:C43,$AC$2)),""))</f>
        <v/>
      </c>
      <c r="AF41" s="3" t="str">
        <f>IF($A41&gt;='576way_Regular Symbol(2wild)'!D$16,"",IF(OR(B41=$V$2,B42=$V$2,B43=$V$2),SUM(COUNTIF(B41:B43,$V$2),COUNTIF(B41:B43,$AG$2)),""))</f>
        <v/>
      </c>
      <c r="AG41" s="3" t="str">
        <f>IF($A41&gt;='576way_Regular Symbol(2wild)'!E$16,"",IF(OR(C41=$V$2,C42=$V$2,C43=$V$2),SUM(COUNTIF(C41:C43,$V$2),COUNTIF(C41:C43,$AG$2)),""))</f>
        <v/>
      </c>
      <c r="AI41" s="3" t="str">
        <f>IF($A41&gt;='576way_Regular Symbol(2wild)'!D$16,"",IF(OR(B41=$V$2,B42=$V$2,B43=$V$2),SUM(COUNTIF(B41:B43,$V$2),COUNTIF(B41:B43,$AJ$2)),""))</f>
        <v/>
      </c>
      <c r="AJ41" s="3" t="str">
        <f>IF($A41&gt;='576way_Regular Symbol(2wild)'!E$16,"",IF(OR(C41=$V$2,C42=$V$2,C43=$V$2),SUM(COUNTIF(C41:C43,$V$2),COUNTIF(C41:C43,$AJ$2)),""))</f>
        <v/>
      </c>
      <c r="AL41" s="3" t="str">
        <f>IF($A41&gt;='576way_Regular Symbol(2wild)'!D$16,"",IF(OR(B41=$V$2,B42=$V$2,B43=$V$2),SUM(COUNTIF(B41:B43,$V$2),COUNTIF(B41:B43,$AM$2)),""))</f>
        <v/>
      </c>
      <c r="AM41" s="3" t="str">
        <f>IF($A41&gt;='576way_Regular Symbol(2wild)'!E$16,"",IF(OR(C41=$V$2,C42=$V$2,C43=$V$2),SUM(COUNTIF(C41:C43,$V$2),COUNTIF(C41:C43,$AM$2)),""))</f>
        <v/>
      </c>
      <c r="AO41" s="3" t="str">
        <f>IF($A41&gt;='576way_Regular Symbol(2wild)'!D$16,"",IF(OR(B41=$V$2,B42=$V$2,B43=$V$2),SUM(COUNTIF(B41:B43,$V$2),COUNTIF(B41:B43,$AP$2)),""))</f>
        <v/>
      </c>
      <c r="AP41" s="3" t="str">
        <f>IF($A41&gt;='576way_Regular Symbol(2wild)'!E$16,"",IF(OR(C41=$V$2,C42=$V$2,C43=$V$2),SUM(COUNTIF(C41:C43,$V$2),COUNTIF(C41:C43,$AP$2)),""))</f>
        <v/>
      </c>
      <c r="AR41" s="3" t="str">
        <f>IF($A41&gt;='576way_Regular Symbol(2wild)'!D$16,"",IF(OR(B41=$V$2,B42=$V$2,B43=$V$2),SUM(COUNTIF(B41:B43,$V$2),COUNTIF(B41:B43,$AS$2)),""))</f>
        <v/>
      </c>
      <c r="AS41" s="3" t="str">
        <f>IF($A41&gt;='576way_Regular Symbol(2wild)'!E$16,"",IF(OR(C41=$V$2,C42=$V$2,C43=$V$2),SUM(COUNTIF(C41:C43,$V$2),COUNTIF(C41:C43,$AS$2)),""))</f>
        <v/>
      </c>
      <c r="AU41" s="3" t="str">
        <f>IF($A41&gt;='576way_Regular Symbol(2wild)'!D$16,"",IF(OR(B41=$V$2,B42=$V$2,B43=$V$2),SUM(COUNTIF(B41:B43,$V$2),COUNTIF(B41:B43,$AV$2)),""))</f>
        <v/>
      </c>
      <c r="AV41" s="3" t="str">
        <f>IF($A41&gt;='576way_Regular Symbol(2wild)'!E$16,"",IF(OR(C41=$V$2,C42=$V$2,C43=$V$2),SUM(COUNTIF(C41:C43,$V$2),COUNTIF(C41:C43,$AV$2)),""))</f>
        <v/>
      </c>
    </row>
    <row r="42" spans="1:48">
      <c r="A42" s="337">
        <f>IF('243way_Regular Symbol'!L40="","",'243way_Regular Symbol'!L40)</f>
        <v>37</v>
      </c>
      <c r="B42" s="191" t="str">
        <f>IF('576way_Regular Symbol(2wild)'!M40="","",'576way_Regular Symbol(2wild)'!M40)</f>
        <v/>
      </c>
      <c r="C42" s="191" t="str">
        <f>IF('576way_Regular Symbol(2wild)'!N40="","",'576way_Regular Symbol(2wild)'!N40)</f>
        <v/>
      </c>
      <c r="D42" s="362"/>
      <c r="I42" s="363">
        <f t="shared" si="0"/>
        <v>37</v>
      </c>
      <c r="J42" s="344" t="str">
        <f>IF($A42&gt;='576way_Regular Symbol(2wild)'!D$16,"",IF(OR(B42=$V$2,B43=$V$2,B44=$V$2),SUM(COUNTIF(B42:B44,$V$2),COUNTIF(B42:B44,$K$2)),""))</f>
        <v/>
      </c>
      <c r="K42" s="344" t="str">
        <f>IF($A42&gt;='576way_Regular Symbol(2wild)'!E$16,"",IF(OR(C42=$V$2,C43=$V$2,C44=$V$2),SUM(COUNTIF(C42:C44,$V$2),COUNTIF(C42:C44,$K$2)),""))</f>
        <v/>
      </c>
      <c r="M42" s="344" t="str">
        <f>IF($A42&gt;='576way_Regular Symbol(2wild)'!D$16,"",IF(OR(B42=$V$2,B43=$V$2,B44=$V$2),SUM(COUNTIF(B42:B44,$V$2),COUNTIF(B42:B44,$N$2)),""))</f>
        <v/>
      </c>
      <c r="N42" s="344" t="str">
        <f>IF($A42&gt;='576way_Regular Symbol(2wild)'!E$16,"",IF(OR(C42=$V$2,C43=$V$2,C44=$V$2),SUM(COUNTIF(C42:C44,$V$2),COUNTIF(C42:C44,$N$2)),""))</f>
        <v/>
      </c>
      <c r="P42" s="344" t="str">
        <f>IF($A42&gt;='576way_Regular Symbol(2wild)'!D$16,"",IF(OR(B42=$V$2,B43=$V$2,B44=$V$2),SUM(COUNTIF(B42:B44,$V$2),COUNTIF(B42:B44,$Q$2)),""))</f>
        <v/>
      </c>
      <c r="Q42" s="344" t="str">
        <f>IF($A42&gt;='576way_Regular Symbol(2wild)'!E$16,"",IF(OR(C42=$V$2,C43=$V$2,C44=$V$2),SUM(COUNTIF(C42:C44,$V$2),COUNTIF(C42:C44,$Q$2)),""))</f>
        <v/>
      </c>
      <c r="S42" s="344" t="str">
        <f>IF($A42&gt;='576way_Regular Symbol(2wild)'!D$16,"",IF(OR(B42=$V$2,B43=$V$2,B44=$V$2),SUM(COUNTIF(B42:B44,$V$2),COUNTIF(B42:B44,$T$2)),""))</f>
        <v/>
      </c>
      <c r="T42" s="344" t="str">
        <f>IF($A42&gt;='576way_Regular Symbol(2wild)'!E$16,"",IF(OR(C42=$V$2,C43=$V$2,C44=$V$2),SUM(COUNTIF(C42:C44,$V$2),COUNTIF(C42:C44,$T$2)),""))</f>
        <v/>
      </c>
      <c r="V42" s="344" t="str">
        <f>IF($A42&gt;='576way_Regular Symbol(2wild)'!D$16,"",IF(OR(B42=$V$2,B43=$V$2,B44=$V$2),SUM(COUNTIF(B42:B44,$V$2),COUNTIF(B42:B44,$W$2)),""))</f>
        <v/>
      </c>
      <c r="W42" s="344" t="str">
        <f>IF($A42&gt;='576way_Regular Symbol(2wild)'!E$16,"",IF(OR(C42=$V$2,C43=$V$2,C44=$V$2),SUM(COUNTIF(C42:C44,$V$2),COUNTIF(C42:C44,$W$2)),""))</f>
        <v/>
      </c>
      <c r="Y42" s="344" t="str">
        <f>IF($A42&gt;='576way_Regular Symbol(2wild)'!D$16,"",IF(OR(B42=$V$2,B43=$V$2,B44=$V$2),SUM(COUNTIF(B42:B44,$V$2),COUNTIF(B42:B44,$Z$2)),""))</f>
        <v/>
      </c>
      <c r="Z42" s="344" t="str">
        <f>IF($A42&gt;='576way_Regular Symbol(2wild)'!E$16,"",IF(OR(C42=$V$2,C43=$V$2,C44=$V$2),SUM(COUNTIF(C42:C44,$V$2),COUNTIF(C42:C44,$Z$2)),""))</f>
        <v/>
      </c>
      <c r="AB42" s="344" t="str">
        <f>IF($A42&gt;='576way_Regular Symbol(2wild)'!D$16,"",IF(OR(B42=$V$2,B43=$V$2,B44=$V$2),SUM(COUNTIF(B42:B44,$V$2),COUNTIF(B42:B44,$AC$2)),""))</f>
        <v/>
      </c>
      <c r="AC42" s="344" t="str">
        <f>IF($A42&gt;='576way_Regular Symbol(2wild)'!E$16,"",IF(OR(C42=$V$2,C43=$V$2,C44=$V$2),SUM(COUNTIF(C42:C44,$V$2),COUNTIF(C42:C44,$AC$2)),""))</f>
        <v/>
      </c>
      <c r="AF42" s="3" t="str">
        <f>IF($A42&gt;='576way_Regular Symbol(2wild)'!D$16,"",IF(OR(B42=$V$2,B43=$V$2,B44=$V$2),SUM(COUNTIF(B42:B44,$V$2),COUNTIF(B42:B44,$AG$2)),""))</f>
        <v/>
      </c>
      <c r="AG42" s="3" t="str">
        <f>IF($A42&gt;='576way_Regular Symbol(2wild)'!E$16,"",IF(OR(C42=$V$2,C43=$V$2,C44=$V$2),SUM(COUNTIF(C42:C44,$V$2),COUNTIF(C42:C44,$AG$2)),""))</f>
        <v/>
      </c>
      <c r="AI42" s="3" t="str">
        <f>IF($A42&gt;='576way_Regular Symbol(2wild)'!D$16,"",IF(OR(B42=$V$2,B43=$V$2,B44=$V$2),SUM(COUNTIF(B42:B44,$V$2),COUNTIF(B42:B44,$AJ$2)),""))</f>
        <v/>
      </c>
      <c r="AJ42" s="3" t="str">
        <f>IF($A42&gt;='576way_Regular Symbol(2wild)'!E$16,"",IF(OR(C42=$V$2,C43=$V$2,C44=$V$2),SUM(COUNTIF(C42:C44,$V$2),COUNTIF(C42:C44,$AJ$2)),""))</f>
        <v/>
      </c>
      <c r="AL42" s="3" t="str">
        <f>IF($A42&gt;='576way_Regular Symbol(2wild)'!D$16,"",IF(OR(B42=$V$2,B43=$V$2,B44=$V$2),SUM(COUNTIF(B42:B44,$V$2),COUNTIF(B42:B44,$AM$2)),""))</f>
        <v/>
      </c>
      <c r="AM42" s="3" t="str">
        <f>IF($A42&gt;='576way_Regular Symbol(2wild)'!E$16,"",IF(OR(C42=$V$2,C43=$V$2,C44=$V$2),SUM(COUNTIF(C42:C44,$V$2),COUNTIF(C42:C44,$AM$2)),""))</f>
        <v/>
      </c>
      <c r="AO42" s="3" t="str">
        <f>IF($A42&gt;='576way_Regular Symbol(2wild)'!D$16,"",IF(OR(B42=$V$2,B43=$V$2,B44=$V$2),SUM(COUNTIF(B42:B44,$V$2),COUNTIF(B42:B44,$AP$2)),""))</f>
        <v/>
      </c>
      <c r="AP42" s="3" t="str">
        <f>IF($A42&gt;='576way_Regular Symbol(2wild)'!E$16,"",IF(OR(C42=$V$2,C43=$V$2,C44=$V$2),SUM(COUNTIF(C42:C44,$V$2),COUNTIF(C42:C44,$AP$2)),""))</f>
        <v/>
      </c>
      <c r="AR42" s="3" t="str">
        <f>IF($A42&gt;='576way_Regular Symbol(2wild)'!D$16,"",IF(OR(B42=$V$2,B43=$V$2,B44=$V$2),SUM(COUNTIF(B42:B44,$V$2),COUNTIF(B42:B44,$AS$2)),""))</f>
        <v/>
      </c>
      <c r="AS42" s="3" t="str">
        <f>IF($A42&gt;='576way_Regular Symbol(2wild)'!E$16,"",IF(OR(C42=$V$2,C43=$V$2,C44=$V$2),SUM(COUNTIF(C42:C44,$V$2),COUNTIF(C42:C44,$AS$2)),""))</f>
        <v/>
      </c>
      <c r="AU42" s="3" t="str">
        <f>IF($A42&gt;='576way_Regular Symbol(2wild)'!D$16,"",IF(OR(B42=$V$2,B43=$V$2,B44=$V$2),SUM(COUNTIF(B42:B44,$V$2),COUNTIF(B42:B44,$AV$2)),""))</f>
        <v/>
      </c>
      <c r="AV42" s="3" t="str">
        <f>IF($A42&gt;='576way_Regular Symbol(2wild)'!E$16,"",IF(OR(C42=$V$2,C43=$V$2,C44=$V$2),SUM(COUNTIF(C42:C44,$V$2),COUNTIF(C42:C44,$AV$2)),""))</f>
        <v/>
      </c>
    </row>
    <row r="43" spans="1:48">
      <c r="A43" s="337">
        <f>IF('243way_Regular Symbol'!L41="","",'243way_Regular Symbol'!L41)</f>
        <v>38</v>
      </c>
      <c r="B43" s="191" t="str">
        <f>IF('576way_Regular Symbol(2wild)'!M41="","",'576way_Regular Symbol(2wild)'!M41)</f>
        <v/>
      </c>
      <c r="C43" s="191" t="str">
        <f>IF('576way_Regular Symbol(2wild)'!N41="","",'576way_Regular Symbol(2wild)'!N41)</f>
        <v/>
      </c>
      <c r="D43" s="362"/>
      <c r="I43" s="363">
        <f t="shared" si="0"/>
        <v>38</v>
      </c>
      <c r="J43" s="344" t="str">
        <f>IF($A43&gt;='576way_Regular Symbol(2wild)'!D$16,"",IF(OR(B43=$V$2,B44=$V$2,B45=$V$2),SUM(COUNTIF(B43:B45,$V$2),COUNTIF(B43:B45,$K$2)),""))</f>
        <v/>
      </c>
      <c r="K43" s="344" t="str">
        <f>IF($A43&gt;='576way_Regular Symbol(2wild)'!E$16,"",IF(OR(C43=$V$2,C44=$V$2,C45=$V$2),SUM(COUNTIF(C43:C45,$V$2),COUNTIF(C43:C45,$K$2)),""))</f>
        <v/>
      </c>
      <c r="M43" s="344" t="str">
        <f>IF($A43&gt;='576way_Regular Symbol(2wild)'!D$16,"",IF(OR(B43=$V$2,B44=$V$2,B45=$V$2),SUM(COUNTIF(B43:B45,$V$2),COUNTIF(B43:B45,$N$2)),""))</f>
        <v/>
      </c>
      <c r="N43" s="344" t="str">
        <f>IF($A43&gt;='576way_Regular Symbol(2wild)'!E$16,"",IF(OR(C43=$V$2,C44=$V$2,C45=$V$2),SUM(COUNTIF(C43:C45,$V$2),COUNTIF(C43:C45,$N$2)),""))</f>
        <v/>
      </c>
      <c r="P43" s="344" t="str">
        <f>IF($A43&gt;='576way_Regular Symbol(2wild)'!D$16,"",IF(OR(B43=$V$2,B44=$V$2,B45=$V$2),SUM(COUNTIF(B43:B45,$V$2),COUNTIF(B43:B45,$Q$2)),""))</f>
        <v/>
      </c>
      <c r="Q43" s="344" t="str">
        <f>IF($A43&gt;='576way_Regular Symbol(2wild)'!E$16,"",IF(OR(C43=$V$2,C44=$V$2,C45=$V$2),SUM(COUNTIF(C43:C45,$V$2),COUNTIF(C43:C45,$Q$2)),""))</f>
        <v/>
      </c>
      <c r="S43" s="344" t="str">
        <f>IF($A43&gt;='576way_Regular Symbol(2wild)'!D$16,"",IF(OR(B43=$V$2,B44=$V$2,B45=$V$2),SUM(COUNTIF(B43:B45,$V$2),COUNTIF(B43:B45,$T$2)),""))</f>
        <v/>
      </c>
      <c r="T43" s="344" t="str">
        <f>IF($A43&gt;='576way_Regular Symbol(2wild)'!E$16,"",IF(OR(C43=$V$2,C44=$V$2,C45=$V$2),SUM(COUNTIF(C43:C45,$V$2),COUNTIF(C43:C45,$T$2)),""))</f>
        <v/>
      </c>
      <c r="V43" s="344" t="str">
        <f>IF($A43&gt;='576way_Regular Symbol(2wild)'!D$16,"",IF(OR(B43=$V$2,B44=$V$2,B45=$V$2),SUM(COUNTIF(B43:B45,$V$2),COUNTIF(B43:B45,$W$2)),""))</f>
        <v/>
      </c>
      <c r="W43" s="344" t="str">
        <f>IF($A43&gt;='576way_Regular Symbol(2wild)'!E$16,"",IF(OR(C43=$V$2,C44=$V$2,C45=$V$2),SUM(COUNTIF(C43:C45,$V$2),COUNTIF(C43:C45,$W$2)),""))</f>
        <v/>
      </c>
      <c r="Y43" s="344" t="str">
        <f>IF($A43&gt;='576way_Regular Symbol(2wild)'!D$16,"",IF(OR(B43=$V$2,B44=$V$2,B45=$V$2),SUM(COUNTIF(B43:B45,$V$2),COUNTIF(B43:B45,$Z$2)),""))</f>
        <v/>
      </c>
      <c r="Z43" s="344" t="str">
        <f>IF($A43&gt;='576way_Regular Symbol(2wild)'!E$16,"",IF(OR(C43=$V$2,C44=$V$2,C45=$V$2),SUM(COUNTIF(C43:C45,$V$2),COUNTIF(C43:C45,$Z$2)),""))</f>
        <v/>
      </c>
      <c r="AB43" s="344" t="str">
        <f>IF($A43&gt;='576way_Regular Symbol(2wild)'!D$16,"",IF(OR(B43=$V$2,B44=$V$2,B45=$V$2),SUM(COUNTIF(B43:B45,$V$2),COUNTIF(B43:B45,$AC$2)),""))</f>
        <v/>
      </c>
      <c r="AC43" s="344" t="str">
        <f>IF($A43&gt;='576way_Regular Symbol(2wild)'!E$16,"",IF(OR(C43=$V$2,C44=$V$2,C45=$V$2),SUM(COUNTIF(C43:C45,$V$2),COUNTIF(C43:C45,$AC$2)),""))</f>
        <v/>
      </c>
      <c r="AF43" s="3" t="str">
        <f>IF($A43&gt;='576way_Regular Symbol(2wild)'!D$16,"",IF(OR(B43=$V$2,B44=$V$2,B45=$V$2),SUM(COUNTIF(B43:B45,$V$2),COUNTIF(B43:B45,$AG$2)),""))</f>
        <v/>
      </c>
      <c r="AG43" s="3" t="str">
        <f>IF($A43&gt;='576way_Regular Symbol(2wild)'!E$16,"",IF(OR(C43=$V$2,C44=$V$2,C45=$V$2),SUM(COUNTIF(C43:C45,$V$2),COUNTIF(C43:C45,$AG$2)),""))</f>
        <v/>
      </c>
      <c r="AI43" s="3" t="str">
        <f>IF($A43&gt;='576way_Regular Symbol(2wild)'!D$16,"",IF(OR(B43=$V$2,B44=$V$2,B45=$V$2),SUM(COUNTIF(B43:B45,$V$2),COUNTIF(B43:B45,$AJ$2)),""))</f>
        <v/>
      </c>
      <c r="AJ43" s="3" t="str">
        <f>IF($A43&gt;='576way_Regular Symbol(2wild)'!E$16,"",IF(OR(C43=$V$2,C44=$V$2,C45=$V$2),SUM(COUNTIF(C43:C45,$V$2),COUNTIF(C43:C45,$AJ$2)),""))</f>
        <v/>
      </c>
      <c r="AL43" s="3" t="str">
        <f>IF($A43&gt;='576way_Regular Symbol(2wild)'!D$16,"",IF(OR(B43=$V$2,B44=$V$2,B45=$V$2),SUM(COUNTIF(B43:B45,$V$2),COUNTIF(B43:B45,$AM$2)),""))</f>
        <v/>
      </c>
      <c r="AM43" s="3" t="str">
        <f>IF($A43&gt;='576way_Regular Symbol(2wild)'!E$16,"",IF(OR(C43=$V$2,C44=$V$2,C45=$V$2),SUM(COUNTIF(C43:C45,$V$2),COUNTIF(C43:C45,$AM$2)),""))</f>
        <v/>
      </c>
      <c r="AO43" s="3" t="str">
        <f>IF($A43&gt;='576way_Regular Symbol(2wild)'!D$16,"",IF(OR(B43=$V$2,B44=$V$2,B45=$V$2),SUM(COUNTIF(B43:B45,$V$2),COUNTIF(B43:B45,$AP$2)),""))</f>
        <v/>
      </c>
      <c r="AP43" s="3" t="str">
        <f>IF($A43&gt;='576way_Regular Symbol(2wild)'!E$16,"",IF(OR(C43=$V$2,C44=$V$2,C45=$V$2),SUM(COUNTIF(C43:C45,$V$2),COUNTIF(C43:C45,$AP$2)),""))</f>
        <v/>
      </c>
      <c r="AR43" s="3" t="str">
        <f>IF($A43&gt;='576way_Regular Symbol(2wild)'!D$16,"",IF(OR(B43=$V$2,B44=$V$2,B45=$V$2),SUM(COUNTIF(B43:B45,$V$2),COUNTIF(B43:B45,$AS$2)),""))</f>
        <v/>
      </c>
      <c r="AS43" s="3" t="str">
        <f>IF($A43&gt;='576way_Regular Symbol(2wild)'!E$16,"",IF(OR(C43=$V$2,C44=$V$2,C45=$V$2),SUM(COUNTIF(C43:C45,$V$2),COUNTIF(C43:C45,$AS$2)),""))</f>
        <v/>
      </c>
      <c r="AU43" s="3" t="str">
        <f>IF($A43&gt;='576way_Regular Symbol(2wild)'!D$16,"",IF(OR(B43=$V$2,B44=$V$2,B45=$V$2),SUM(COUNTIF(B43:B45,$V$2),COUNTIF(B43:B45,$AV$2)),""))</f>
        <v/>
      </c>
      <c r="AV43" s="3" t="str">
        <f>IF($A43&gt;='576way_Regular Symbol(2wild)'!E$16,"",IF(OR(C43=$V$2,C44=$V$2,C45=$V$2),SUM(COUNTIF(C43:C45,$V$2),COUNTIF(C43:C45,$AV$2)),""))</f>
        <v/>
      </c>
    </row>
    <row r="44" spans="1:48">
      <c r="A44" s="337">
        <f>IF('243way_Regular Symbol'!L42="","",'243way_Regular Symbol'!L42)</f>
        <v>39</v>
      </c>
      <c r="B44" s="191" t="str">
        <f>IF('576way_Regular Symbol(2wild)'!M42="","",'576way_Regular Symbol(2wild)'!M42)</f>
        <v/>
      </c>
      <c r="C44" s="191" t="str">
        <f>IF('576way_Regular Symbol(2wild)'!N42="","",'576way_Regular Symbol(2wild)'!N42)</f>
        <v/>
      </c>
      <c r="D44" s="362"/>
      <c r="I44" s="363">
        <f t="shared" si="0"/>
        <v>39</v>
      </c>
      <c r="J44" s="344" t="str">
        <f>IF($A44&gt;='576way_Regular Symbol(2wild)'!D$16,"",IF(OR(B44=$V$2,B45=$V$2,B46=$V$2),SUM(COUNTIF(B44:B46,$V$2),COUNTIF(B44:B46,$K$2)),""))</f>
        <v/>
      </c>
      <c r="K44" s="344" t="str">
        <f>IF($A44&gt;='576way_Regular Symbol(2wild)'!E$16,"",IF(OR(C44=$V$2,C45=$V$2,C46=$V$2),SUM(COUNTIF(C44:C46,$V$2),COUNTIF(C44:C46,$K$2)),""))</f>
        <v/>
      </c>
      <c r="M44" s="344" t="str">
        <f>IF($A44&gt;='576way_Regular Symbol(2wild)'!D$16,"",IF(OR(B44=$V$2,B45=$V$2,B46=$V$2),SUM(COUNTIF(B44:B46,$V$2),COUNTIF(B44:B46,$N$2)),""))</f>
        <v/>
      </c>
      <c r="N44" s="344" t="str">
        <f>IF($A44&gt;='576way_Regular Symbol(2wild)'!E$16,"",IF(OR(C44=$V$2,C45=$V$2,C46=$V$2),SUM(COUNTIF(C44:C46,$V$2),COUNTIF(C44:C46,$N$2)),""))</f>
        <v/>
      </c>
      <c r="P44" s="344" t="str">
        <f>IF($A44&gt;='576way_Regular Symbol(2wild)'!D$16,"",IF(OR(B44=$V$2,B45=$V$2,B46=$V$2),SUM(COUNTIF(B44:B46,$V$2),COUNTIF(B44:B46,$Q$2)),""))</f>
        <v/>
      </c>
      <c r="Q44" s="344" t="str">
        <f>IF($A44&gt;='576way_Regular Symbol(2wild)'!E$16,"",IF(OR(C44=$V$2,C45=$V$2,C46=$V$2),SUM(COUNTIF(C44:C46,$V$2),COUNTIF(C44:C46,$Q$2)),""))</f>
        <v/>
      </c>
      <c r="S44" s="344" t="str">
        <f>IF($A44&gt;='576way_Regular Symbol(2wild)'!D$16,"",IF(OR(B44=$V$2,B45=$V$2,B46=$V$2),SUM(COUNTIF(B44:B46,$V$2),COUNTIF(B44:B46,$T$2)),""))</f>
        <v/>
      </c>
      <c r="T44" s="344" t="str">
        <f>IF($A44&gt;='576way_Regular Symbol(2wild)'!E$16,"",IF(OR(C44=$V$2,C45=$V$2,C46=$V$2),SUM(COUNTIF(C44:C46,$V$2),COUNTIF(C44:C46,$T$2)),""))</f>
        <v/>
      </c>
      <c r="V44" s="344" t="str">
        <f>IF($A44&gt;='576way_Regular Symbol(2wild)'!D$16,"",IF(OR(B44=$V$2,B45=$V$2,B46=$V$2),SUM(COUNTIF(B44:B46,$V$2),COUNTIF(B44:B46,$W$2)),""))</f>
        <v/>
      </c>
      <c r="W44" s="344" t="str">
        <f>IF($A44&gt;='576way_Regular Symbol(2wild)'!E$16,"",IF(OR(C44=$V$2,C45=$V$2,C46=$V$2),SUM(COUNTIF(C44:C46,$V$2),COUNTIF(C44:C46,$W$2)),""))</f>
        <v/>
      </c>
      <c r="Y44" s="344" t="str">
        <f>IF($A44&gt;='576way_Regular Symbol(2wild)'!D$16,"",IF(OR(B44=$V$2,B45=$V$2,B46=$V$2),SUM(COUNTIF(B44:B46,$V$2),COUNTIF(B44:B46,$Z$2)),""))</f>
        <v/>
      </c>
      <c r="Z44" s="344" t="str">
        <f>IF($A44&gt;='576way_Regular Symbol(2wild)'!E$16,"",IF(OR(C44=$V$2,C45=$V$2,C46=$V$2),SUM(COUNTIF(C44:C46,$V$2),COUNTIF(C44:C46,$Z$2)),""))</f>
        <v/>
      </c>
      <c r="AB44" s="344" t="str">
        <f>IF($A44&gt;='576way_Regular Symbol(2wild)'!D$16,"",IF(OR(B44=$V$2,B45=$V$2,B46=$V$2),SUM(COUNTIF(B44:B46,$V$2),COUNTIF(B44:B46,$AC$2)),""))</f>
        <v/>
      </c>
      <c r="AC44" s="344" t="str">
        <f>IF($A44&gt;='576way_Regular Symbol(2wild)'!E$16,"",IF(OR(C44=$V$2,C45=$V$2,C46=$V$2),SUM(COUNTIF(C44:C46,$V$2),COUNTIF(C44:C46,$AC$2)),""))</f>
        <v/>
      </c>
      <c r="AF44" s="3" t="str">
        <f>IF($A44&gt;='576way_Regular Symbol(2wild)'!D$16,"",IF(OR(B44=$V$2,B45=$V$2,B46=$V$2),SUM(COUNTIF(B44:B46,$V$2),COUNTIF(B44:B46,$AG$2)),""))</f>
        <v/>
      </c>
      <c r="AG44" s="3" t="str">
        <f>IF($A44&gt;='576way_Regular Symbol(2wild)'!E$16,"",IF(OR(C44=$V$2,C45=$V$2,C46=$V$2),SUM(COUNTIF(C44:C46,$V$2),COUNTIF(C44:C46,$AG$2)),""))</f>
        <v/>
      </c>
      <c r="AI44" s="3" t="str">
        <f>IF($A44&gt;='576way_Regular Symbol(2wild)'!D$16,"",IF(OR(B44=$V$2,B45=$V$2,B46=$V$2),SUM(COUNTIF(B44:B46,$V$2),COUNTIF(B44:B46,$AJ$2)),""))</f>
        <v/>
      </c>
      <c r="AJ44" s="3" t="str">
        <f>IF($A44&gt;='576way_Regular Symbol(2wild)'!E$16,"",IF(OR(C44=$V$2,C45=$V$2,C46=$V$2),SUM(COUNTIF(C44:C46,$V$2),COUNTIF(C44:C46,$AJ$2)),""))</f>
        <v/>
      </c>
      <c r="AL44" s="3" t="str">
        <f>IF($A44&gt;='576way_Regular Symbol(2wild)'!D$16,"",IF(OR(B44=$V$2,B45=$V$2,B46=$V$2),SUM(COUNTIF(B44:B46,$V$2),COUNTIF(B44:B46,$AM$2)),""))</f>
        <v/>
      </c>
      <c r="AM44" s="3" t="str">
        <f>IF($A44&gt;='576way_Regular Symbol(2wild)'!E$16,"",IF(OR(C44=$V$2,C45=$V$2,C46=$V$2),SUM(COUNTIF(C44:C46,$V$2),COUNTIF(C44:C46,$AM$2)),""))</f>
        <v/>
      </c>
      <c r="AO44" s="3" t="str">
        <f>IF($A44&gt;='576way_Regular Symbol(2wild)'!D$16,"",IF(OR(B44=$V$2,B45=$V$2,B46=$V$2),SUM(COUNTIF(B44:B46,$V$2),COUNTIF(B44:B46,$AP$2)),""))</f>
        <v/>
      </c>
      <c r="AP44" s="3" t="str">
        <f>IF($A44&gt;='576way_Regular Symbol(2wild)'!E$16,"",IF(OR(C44=$V$2,C45=$V$2,C46=$V$2),SUM(COUNTIF(C44:C46,$V$2),COUNTIF(C44:C46,$AP$2)),""))</f>
        <v/>
      </c>
      <c r="AR44" s="3" t="str">
        <f>IF($A44&gt;='576way_Regular Symbol(2wild)'!D$16,"",IF(OR(B44=$V$2,B45=$V$2,B46=$V$2),SUM(COUNTIF(B44:B46,$V$2),COUNTIF(B44:B46,$AS$2)),""))</f>
        <v/>
      </c>
      <c r="AS44" s="3" t="str">
        <f>IF($A44&gt;='576way_Regular Symbol(2wild)'!E$16,"",IF(OR(C44=$V$2,C45=$V$2,C46=$V$2),SUM(COUNTIF(C44:C46,$V$2),COUNTIF(C44:C46,$AS$2)),""))</f>
        <v/>
      </c>
      <c r="AU44" s="3" t="str">
        <f>IF($A44&gt;='576way_Regular Symbol(2wild)'!D$16,"",IF(OR(B44=$V$2,B45=$V$2,B46=$V$2),SUM(COUNTIF(B44:B46,$V$2),COUNTIF(B44:B46,$AV$2)),""))</f>
        <v/>
      </c>
      <c r="AV44" s="3" t="str">
        <f>IF($A44&gt;='576way_Regular Symbol(2wild)'!E$16,"",IF(OR(C44=$V$2,C45=$V$2,C46=$V$2),SUM(COUNTIF(C44:C46,$V$2),COUNTIF(C44:C46,$AV$2)),""))</f>
        <v/>
      </c>
    </row>
    <row r="45" spans="1:48">
      <c r="A45" s="337">
        <f>IF('243way_Regular Symbol'!L43="","",'243way_Regular Symbol'!L43)</f>
        <v>40</v>
      </c>
      <c r="B45" s="191" t="str">
        <f>IF('576way_Regular Symbol(2wild)'!M43="","",'576way_Regular Symbol(2wild)'!M43)</f>
        <v/>
      </c>
      <c r="C45" s="191" t="str">
        <f>IF('576way_Regular Symbol(2wild)'!N43="","",'576way_Regular Symbol(2wild)'!N43)</f>
        <v/>
      </c>
      <c r="D45" s="362"/>
      <c r="I45" s="363">
        <f t="shared" si="0"/>
        <v>40</v>
      </c>
      <c r="J45" s="344" t="str">
        <f>IF($A45&gt;='576way_Regular Symbol(2wild)'!D$16,"",IF(OR(B45=$V$2,B46=$V$2,B47=$V$2),SUM(COUNTIF(B45:B47,$V$2),COUNTIF(B45:B47,$K$2)),""))</f>
        <v/>
      </c>
      <c r="K45" s="344" t="str">
        <f>IF($A45&gt;='576way_Regular Symbol(2wild)'!E$16,"",IF(OR(C45=$V$2,C46=$V$2,C47=$V$2),SUM(COUNTIF(C45:C47,$V$2),COUNTIF(C45:C47,$K$2)),""))</f>
        <v/>
      </c>
      <c r="M45" s="344" t="str">
        <f>IF($A45&gt;='576way_Regular Symbol(2wild)'!D$16,"",IF(OR(B45=$V$2,B46=$V$2,B47=$V$2),SUM(COUNTIF(B45:B47,$V$2),COUNTIF(B45:B47,$N$2)),""))</f>
        <v/>
      </c>
      <c r="N45" s="344" t="str">
        <f>IF($A45&gt;='576way_Regular Symbol(2wild)'!E$16,"",IF(OR(C45=$V$2,C46=$V$2,C47=$V$2),SUM(COUNTIF(C45:C47,$V$2),COUNTIF(C45:C47,$N$2)),""))</f>
        <v/>
      </c>
      <c r="P45" s="344" t="str">
        <f>IF($A45&gt;='576way_Regular Symbol(2wild)'!D$16,"",IF(OR(B45=$V$2,B46=$V$2,B47=$V$2),SUM(COUNTIF(B45:B47,$V$2),COUNTIF(B45:B47,$Q$2)),""))</f>
        <v/>
      </c>
      <c r="Q45" s="344" t="str">
        <f>IF($A45&gt;='576way_Regular Symbol(2wild)'!E$16,"",IF(OR(C45=$V$2,C46=$V$2,C47=$V$2),SUM(COUNTIF(C45:C47,$V$2),COUNTIF(C45:C47,$Q$2)),""))</f>
        <v/>
      </c>
      <c r="S45" s="344" t="str">
        <f>IF($A45&gt;='576way_Regular Symbol(2wild)'!D$16,"",IF(OR(B45=$V$2,B46=$V$2,B47=$V$2),SUM(COUNTIF(B45:B47,$V$2),COUNTIF(B45:B47,$T$2)),""))</f>
        <v/>
      </c>
      <c r="T45" s="344" t="str">
        <f>IF($A45&gt;='576way_Regular Symbol(2wild)'!E$16,"",IF(OR(C45=$V$2,C46=$V$2,C47=$V$2),SUM(COUNTIF(C45:C47,$V$2),COUNTIF(C45:C47,$T$2)),""))</f>
        <v/>
      </c>
      <c r="V45" s="344" t="str">
        <f>IF($A45&gt;='576way_Regular Symbol(2wild)'!D$16,"",IF(OR(B45=$V$2,B46=$V$2,B47=$V$2),SUM(COUNTIF(B45:B47,$V$2),COUNTIF(B45:B47,$W$2)),""))</f>
        <v/>
      </c>
      <c r="W45" s="344" t="str">
        <f>IF($A45&gt;='576way_Regular Symbol(2wild)'!E$16,"",IF(OR(C45=$V$2,C46=$V$2,C47=$V$2),SUM(COUNTIF(C45:C47,$V$2),COUNTIF(C45:C47,$W$2)),""))</f>
        <v/>
      </c>
      <c r="Y45" s="344" t="str">
        <f>IF($A45&gt;='576way_Regular Symbol(2wild)'!D$16,"",IF(OR(B45=$V$2,B46=$V$2,B47=$V$2),SUM(COUNTIF(B45:B47,$V$2),COUNTIF(B45:B47,$Z$2)),""))</f>
        <v/>
      </c>
      <c r="Z45" s="344" t="str">
        <f>IF($A45&gt;='576way_Regular Symbol(2wild)'!E$16,"",IF(OR(C45=$V$2,C46=$V$2,C47=$V$2),SUM(COUNTIF(C45:C47,$V$2),COUNTIF(C45:C47,$Z$2)),""))</f>
        <v/>
      </c>
      <c r="AB45" s="344" t="str">
        <f>IF($A45&gt;='576way_Regular Symbol(2wild)'!D$16,"",IF(OR(B45=$V$2,B46=$V$2,B47=$V$2),SUM(COUNTIF(B45:B47,$V$2),COUNTIF(B45:B47,$AC$2)),""))</f>
        <v/>
      </c>
      <c r="AC45" s="344" t="str">
        <f>IF($A45&gt;='576way_Regular Symbol(2wild)'!E$16,"",IF(OR(C45=$V$2,C46=$V$2,C47=$V$2),SUM(COUNTIF(C45:C47,$V$2),COUNTIF(C45:C47,$AC$2)),""))</f>
        <v/>
      </c>
      <c r="AF45" s="3" t="str">
        <f>IF($A45&gt;='576way_Regular Symbol(2wild)'!D$16,"",IF(OR(B45=$V$2,B46=$V$2,B47=$V$2),SUM(COUNTIF(B45:B47,$V$2),COUNTIF(B45:B47,$AG$2)),""))</f>
        <v/>
      </c>
      <c r="AG45" s="3" t="str">
        <f>IF($A45&gt;='576way_Regular Symbol(2wild)'!E$16,"",IF(OR(C45=$V$2,C46=$V$2,C47=$V$2),SUM(COUNTIF(C45:C47,$V$2),COUNTIF(C45:C47,$AG$2)),""))</f>
        <v/>
      </c>
      <c r="AI45" s="3" t="str">
        <f>IF($A45&gt;='576way_Regular Symbol(2wild)'!D$16,"",IF(OR(B45=$V$2,B46=$V$2,B47=$V$2),SUM(COUNTIF(B45:B47,$V$2),COUNTIF(B45:B47,$AJ$2)),""))</f>
        <v/>
      </c>
      <c r="AJ45" s="3" t="str">
        <f>IF($A45&gt;='576way_Regular Symbol(2wild)'!E$16,"",IF(OR(C45=$V$2,C46=$V$2,C47=$V$2),SUM(COUNTIF(C45:C47,$V$2),COUNTIF(C45:C47,$AJ$2)),""))</f>
        <v/>
      </c>
      <c r="AL45" s="3" t="str">
        <f>IF($A45&gt;='576way_Regular Symbol(2wild)'!D$16,"",IF(OR(B45=$V$2,B46=$V$2,B47=$V$2),SUM(COUNTIF(B45:B47,$V$2),COUNTIF(B45:B47,$AM$2)),""))</f>
        <v/>
      </c>
      <c r="AM45" s="3" t="str">
        <f>IF($A45&gt;='576way_Regular Symbol(2wild)'!E$16,"",IF(OR(C45=$V$2,C46=$V$2,C47=$V$2),SUM(COUNTIF(C45:C47,$V$2),COUNTIF(C45:C47,$AM$2)),""))</f>
        <v/>
      </c>
      <c r="AO45" s="3" t="str">
        <f>IF($A45&gt;='576way_Regular Symbol(2wild)'!D$16,"",IF(OR(B45=$V$2,B46=$V$2,B47=$V$2),SUM(COUNTIF(B45:B47,$V$2),COUNTIF(B45:B47,$AP$2)),""))</f>
        <v/>
      </c>
      <c r="AP45" s="3" t="str">
        <f>IF($A45&gt;='576way_Regular Symbol(2wild)'!E$16,"",IF(OR(C45=$V$2,C46=$V$2,C47=$V$2),SUM(COUNTIF(C45:C47,$V$2),COUNTIF(C45:C47,$AP$2)),""))</f>
        <v/>
      </c>
      <c r="AR45" s="3" t="str">
        <f>IF($A45&gt;='576way_Regular Symbol(2wild)'!D$16,"",IF(OR(B45=$V$2,B46=$V$2,B47=$V$2),SUM(COUNTIF(B45:B47,$V$2),COUNTIF(B45:B47,$AS$2)),""))</f>
        <v/>
      </c>
      <c r="AS45" s="3" t="str">
        <f>IF($A45&gt;='576way_Regular Symbol(2wild)'!E$16,"",IF(OR(C45=$V$2,C46=$V$2,C47=$V$2),SUM(COUNTIF(C45:C47,$V$2),COUNTIF(C45:C47,$AS$2)),""))</f>
        <v/>
      </c>
      <c r="AU45" s="3" t="str">
        <f>IF($A45&gt;='576way_Regular Symbol(2wild)'!D$16,"",IF(OR(B45=$V$2,B46=$V$2,B47=$V$2),SUM(COUNTIF(B45:B47,$V$2),COUNTIF(B45:B47,$AV$2)),""))</f>
        <v/>
      </c>
      <c r="AV45" s="3" t="str">
        <f>IF($A45&gt;='576way_Regular Symbol(2wild)'!E$16,"",IF(OR(C45=$V$2,C46=$V$2,C47=$V$2),SUM(COUNTIF(C45:C47,$V$2),COUNTIF(C45:C47,$AV$2)),""))</f>
        <v/>
      </c>
    </row>
    <row r="46" spans="1:48">
      <c r="A46" s="337">
        <f>IF('243way_Regular Symbol'!L44="","",'243way_Regular Symbol'!L44)</f>
        <v>41</v>
      </c>
      <c r="B46" s="191" t="str">
        <f>IF('576way_Regular Symbol(2wild)'!M44="","",'576way_Regular Symbol(2wild)'!M44)</f>
        <v/>
      </c>
      <c r="C46" s="191" t="str">
        <f>IF('576way_Regular Symbol(2wild)'!N44="","",'576way_Regular Symbol(2wild)'!N44)</f>
        <v/>
      </c>
      <c r="D46" s="362"/>
      <c r="I46" s="363">
        <f t="shared" si="0"/>
        <v>41</v>
      </c>
      <c r="J46" s="344" t="str">
        <f>IF($A46&gt;='576way_Regular Symbol(2wild)'!D$16,"",IF(OR(B46=$V$2,B47=$V$2,B48=$V$2),SUM(COUNTIF(B46:B48,$V$2),COUNTIF(B46:B48,$K$2)),""))</f>
        <v/>
      </c>
      <c r="K46" s="344" t="str">
        <f>IF($A46&gt;='576way_Regular Symbol(2wild)'!E$16,"",IF(OR(C46=$V$2,C47=$V$2,C48=$V$2),SUM(COUNTIF(C46:C48,$V$2),COUNTIF(C46:C48,$K$2)),""))</f>
        <v/>
      </c>
      <c r="M46" s="344" t="str">
        <f>IF($A46&gt;='576way_Regular Symbol(2wild)'!D$16,"",IF(OR(B46=$V$2,B47=$V$2,B48=$V$2),SUM(COUNTIF(B46:B48,$V$2),COUNTIF(B46:B48,$N$2)),""))</f>
        <v/>
      </c>
      <c r="N46" s="344" t="str">
        <f>IF($A46&gt;='576way_Regular Symbol(2wild)'!E$16,"",IF(OR(C46=$V$2,C47=$V$2,C48=$V$2),SUM(COUNTIF(C46:C48,$V$2),COUNTIF(C46:C48,$N$2)),""))</f>
        <v/>
      </c>
      <c r="P46" s="344" t="str">
        <f>IF($A46&gt;='576way_Regular Symbol(2wild)'!D$16,"",IF(OR(B46=$V$2,B47=$V$2,B48=$V$2),SUM(COUNTIF(B46:B48,$V$2),COUNTIF(B46:B48,$Q$2)),""))</f>
        <v/>
      </c>
      <c r="Q46" s="344" t="str">
        <f>IF($A46&gt;='576way_Regular Symbol(2wild)'!E$16,"",IF(OR(C46=$V$2,C47=$V$2,C48=$V$2),SUM(COUNTIF(C46:C48,$V$2),COUNTIF(C46:C48,$Q$2)),""))</f>
        <v/>
      </c>
      <c r="S46" s="344" t="str">
        <f>IF($A46&gt;='576way_Regular Symbol(2wild)'!D$16,"",IF(OR(B46=$V$2,B47=$V$2,B48=$V$2),SUM(COUNTIF(B46:B48,$V$2),COUNTIF(B46:B48,$T$2)),""))</f>
        <v/>
      </c>
      <c r="T46" s="344" t="str">
        <f>IF($A46&gt;='576way_Regular Symbol(2wild)'!E$16,"",IF(OR(C46=$V$2,C47=$V$2,C48=$V$2),SUM(COUNTIF(C46:C48,$V$2),COUNTIF(C46:C48,$T$2)),""))</f>
        <v/>
      </c>
      <c r="V46" s="344" t="str">
        <f>IF($A46&gt;='576way_Regular Symbol(2wild)'!D$16,"",IF(OR(B46=$V$2,B47=$V$2,B48=$V$2),SUM(COUNTIF(B46:B48,$V$2),COUNTIF(B46:B48,$W$2)),""))</f>
        <v/>
      </c>
      <c r="W46" s="344" t="str">
        <f>IF($A46&gt;='576way_Regular Symbol(2wild)'!E$16,"",IF(OR(C46=$V$2,C47=$V$2,C48=$V$2),SUM(COUNTIF(C46:C48,$V$2),COUNTIF(C46:C48,$W$2)),""))</f>
        <v/>
      </c>
      <c r="Y46" s="344" t="str">
        <f>IF($A46&gt;='576way_Regular Symbol(2wild)'!D$16,"",IF(OR(B46=$V$2,B47=$V$2,B48=$V$2),SUM(COUNTIF(B46:B48,$V$2),COUNTIF(B46:B48,$Z$2)),""))</f>
        <v/>
      </c>
      <c r="Z46" s="344" t="str">
        <f>IF($A46&gt;='576way_Regular Symbol(2wild)'!E$16,"",IF(OR(C46=$V$2,C47=$V$2,C48=$V$2),SUM(COUNTIF(C46:C48,$V$2),COUNTIF(C46:C48,$Z$2)),""))</f>
        <v/>
      </c>
      <c r="AB46" s="344" t="str">
        <f>IF($A46&gt;='576way_Regular Symbol(2wild)'!D$16,"",IF(OR(B46=$V$2,B47=$V$2,B48=$V$2),SUM(COUNTIF(B46:B48,$V$2),COUNTIF(B46:B48,$AC$2)),""))</f>
        <v/>
      </c>
      <c r="AC46" s="344" t="str">
        <f>IF($A46&gt;='576way_Regular Symbol(2wild)'!E$16,"",IF(OR(C46=$V$2,C47=$V$2,C48=$V$2),SUM(COUNTIF(C46:C48,$V$2),COUNTIF(C46:C48,$AC$2)),""))</f>
        <v/>
      </c>
      <c r="AF46" s="3" t="str">
        <f>IF($A46&gt;='576way_Regular Symbol(2wild)'!D$16,"",IF(OR(B46=$V$2,B47=$V$2,B48=$V$2),SUM(COUNTIF(B46:B48,$V$2),COUNTIF(B46:B48,$AG$2)),""))</f>
        <v/>
      </c>
      <c r="AG46" s="3" t="str">
        <f>IF($A46&gt;='576way_Regular Symbol(2wild)'!E$16,"",IF(OR(C46=$V$2,C47=$V$2,C48=$V$2),SUM(COUNTIF(C46:C48,$V$2),COUNTIF(C46:C48,$AG$2)),""))</f>
        <v/>
      </c>
      <c r="AI46" s="3" t="str">
        <f>IF($A46&gt;='576way_Regular Symbol(2wild)'!D$16,"",IF(OR(B46=$V$2,B47=$V$2,B48=$V$2),SUM(COUNTIF(B46:B48,$V$2),COUNTIF(B46:B48,$AJ$2)),""))</f>
        <v/>
      </c>
      <c r="AJ46" s="3" t="str">
        <f>IF($A46&gt;='576way_Regular Symbol(2wild)'!E$16,"",IF(OR(C46=$V$2,C47=$V$2,C48=$V$2),SUM(COUNTIF(C46:C48,$V$2),COUNTIF(C46:C48,$AJ$2)),""))</f>
        <v/>
      </c>
      <c r="AL46" s="3" t="str">
        <f>IF($A46&gt;='576way_Regular Symbol(2wild)'!D$16,"",IF(OR(B46=$V$2,B47=$V$2,B48=$V$2),SUM(COUNTIF(B46:B48,$V$2),COUNTIF(B46:B48,$AM$2)),""))</f>
        <v/>
      </c>
      <c r="AM46" s="3" t="str">
        <f>IF($A46&gt;='576way_Regular Symbol(2wild)'!E$16,"",IF(OR(C46=$V$2,C47=$V$2,C48=$V$2),SUM(COUNTIF(C46:C48,$V$2),COUNTIF(C46:C48,$AM$2)),""))</f>
        <v/>
      </c>
      <c r="AO46" s="3" t="str">
        <f>IF($A46&gt;='576way_Regular Symbol(2wild)'!D$16,"",IF(OR(B46=$V$2,B47=$V$2,B48=$V$2),SUM(COUNTIF(B46:B48,$V$2),COUNTIF(B46:B48,$AP$2)),""))</f>
        <v/>
      </c>
      <c r="AP46" s="3" t="str">
        <f>IF($A46&gt;='576way_Regular Symbol(2wild)'!E$16,"",IF(OR(C46=$V$2,C47=$V$2,C48=$V$2),SUM(COUNTIF(C46:C48,$V$2),COUNTIF(C46:C48,$AP$2)),""))</f>
        <v/>
      </c>
      <c r="AR46" s="3" t="str">
        <f>IF($A46&gt;='576way_Regular Symbol(2wild)'!D$16,"",IF(OR(B46=$V$2,B47=$V$2,B48=$V$2),SUM(COUNTIF(B46:B48,$V$2),COUNTIF(B46:B48,$AS$2)),""))</f>
        <v/>
      </c>
      <c r="AS46" s="3" t="str">
        <f>IF($A46&gt;='576way_Regular Symbol(2wild)'!E$16,"",IF(OR(C46=$V$2,C47=$V$2,C48=$V$2),SUM(COUNTIF(C46:C48,$V$2),COUNTIF(C46:C48,$AS$2)),""))</f>
        <v/>
      </c>
      <c r="AU46" s="3" t="str">
        <f>IF($A46&gt;='576way_Regular Symbol(2wild)'!D$16,"",IF(OR(B46=$V$2,B47=$V$2,B48=$V$2),SUM(COUNTIF(B46:B48,$V$2),COUNTIF(B46:B48,$AV$2)),""))</f>
        <v/>
      </c>
      <c r="AV46" s="3" t="str">
        <f>IF($A46&gt;='576way_Regular Symbol(2wild)'!E$16,"",IF(OR(C46=$V$2,C47=$V$2,C48=$V$2),SUM(COUNTIF(C46:C48,$V$2),COUNTIF(C46:C48,$AV$2)),""))</f>
        <v/>
      </c>
    </row>
    <row r="47" spans="1:48">
      <c r="A47" s="337">
        <f>IF('243way_Regular Symbol'!L45="","",'243way_Regular Symbol'!L45)</f>
        <v>42</v>
      </c>
      <c r="B47" s="191" t="str">
        <f>IF('576way_Regular Symbol(2wild)'!M45="","",'576way_Regular Symbol(2wild)'!M45)</f>
        <v/>
      </c>
      <c r="C47" s="191" t="str">
        <f>IF('576way_Regular Symbol(2wild)'!N45="","",'576way_Regular Symbol(2wild)'!N45)</f>
        <v/>
      </c>
      <c r="D47" s="362"/>
      <c r="I47" s="363">
        <f t="shared" si="0"/>
        <v>42</v>
      </c>
      <c r="J47" s="344" t="str">
        <f>IF($A47&gt;='576way_Regular Symbol(2wild)'!D$16,"",IF(OR(B47=$V$2,B48=$V$2,B49=$V$2),SUM(COUNTIF(B47:B49,$V$2),COUNTIF(B47:B49,$K$2)),""))</f>
        <v/>
      </c>
      <c r="K47" s="344" t="str">
        <f>IF($A47&gt;='576way_Regular Symbol(2wild)'!E$16,"",IF(OR(C47=$V$2,C48=$V$2,C49=$V$2),SUM(COUNTIF(C47:C49,$V$2),COUNTIF(C47:C49,$K$2)),""))</f>
        <v/>
      </c>
      <c r="M47" s="344" t="str">
        <f>IF($A47&gt;='576way_Regular Symbol(2wild)'!D$16,"",IF(OR(B47=$V$2,B48=$V$2,B49=$V$2),SUM(COUNTIF(B47:B49,$V$2),COUNTIF(B47:B49,$N$2)),""))</f>
        <v/>
      </c>
      <c r="N47" s="344" t="str">
        <f>IF($A47&gt;='576way_Regular Symbol(2wild)'!E$16,"",IF(OR(C47=$V$2,C48=$V$2,C49=$V$2),SUM(COUNTIF(C47:C49,$V$2),COUNTIF(C47:C49,$N$2)),""))</f>
        <v/>
      </c>
      <c r="P47" s="344" t="str">
        <f>IF($A47&gt;='576way_Regular Symbol(2wild)'!D$16,"",IF(OR(B47=$V$2,B48=$V$2,B49=$V$2),SUM(COUNTIF(B47:B49,$V$2),COUNTIF(B47:B49,$Q$2)),""))</f>
        <v/>
      </c>
      <c r="Q47" s="344" t="str">
        <f>IF($A47&gt;='576way_Regular Symbol(2wild)'!E$16,"",IF(OR(C47=$V$2,C48=$V$2,C49=$V$2),SUM(COUNTIF(C47:C49,$V$2),COUNTIF(C47:C49,$Q$2)),""))</f>
        <v/>
      </c>
      <c r="S47" s="344" t="str">
        <f>IF($A47&gt;='576way_Regular Symbol(2wild)'!D$16,"",IF(OR(B47=$V$2,B48=$V$2,B49=$V$2),SUM(COUNTIF(B47:B49,$V$2),COUNTIF(B47:B49,$T$2)),""))</f>
        <v/>
      </c>
      <c r="T47" s="344" t="str">
        <f>IF($A47&gt;='576way_Regular Symbol(2wild)'!E$16,"",IF(OR(C47=$V$2,C48=$V$2,C49=$V$2),SUM(COUNTIF(C47:C49,$V$2),COUNTIF(C47:C49,$T$2)),""))</f>
        <v/>
      </c>
      <c r="V47" s="344" t="str">
        <f>IF($A47&gt;='576way_Regular Symbol(2wild)'!D$16,"",IF(OR(B47=$V$2,B48=$V$2,B49=$V$2),SUM(COUNTIF(B47:B49,$V$2),COUNTIF(B47:B49,$W$2)),""))</f>
        <v/>
      </c>
      <c r="W47" s="344" t="str">
        <f>IF($A47&gt;='576way_Regular Symbol(2wild)'!E$16,"",IF(OR(C47=$V$2,C48=$V$2,C49=$V$2),SUM(COUNTIF(C47:C49,$V$2),COUNTIF(C47:C49,$W$2)),""))</f>
        <v/>
      </c>
      <c r="Y47" s="344" t="str">
        <f>IF($A47&gt;='576way_Regular Symbol(2wild)'!D$16,"",IF(OR(B47=$V$2,B48=$V$2,B49=$V$2),SUM(COUNTIF(B47:B49,$V$2),COUNTIF(B47:B49,$Z$2)),""))</f>
        <v/>
      </c>
      <c r="Z47" s="344" t="str">
        <f>IF($A47&gt;='576way_Regular Symbol(2wild)'!E$16,"",IF(OR(C47=$V$2,C48=$V$2,C49=$V$2),SUM(COUNTIF(C47:C49,$V$2),COUNTIF(C47:C49,$Z$2)),""))</f>
        <v/>
      </c>
      <c r="AB47" s="344" t="str">
        <f>IF($A47&gt;='576way_Regular Symbol(2wild)'!D$16,"",IF(OR(B47=$V$2,B48=$V$2,B49=$V$2),SUM(COUNTIF(B47:B49,$V$2),COUNTIF(B47:B49,$AC$2)),""))</f>
        <v/>
      </c>
      <c r="AC47" s="344" t="str">
        <f>IF($A47&gt;='576way_Regular Symbol(2wild)'!E$16,"",IF(OR(C47=$V$2,C48=$V$2,C49=$V$2),SUM(COUNTIF(C47:C49,$V$2),COUNTIF(C47:C49,$AC$2)),""))</f>
        <v/>
      </c>
      <c r="AF47" s="3" t="str">
        <f>IF($A47&gt;='576way_Regular Symbol(2wild)'!D$16,"",IF(OR(B47=$V$2,B48=$V$2,B49=$V$2),SUM(COUNTIF(B47:B49,$V$2),COUNTIF(B47:B49,$AG$2)),""))</f>
        <v/>
      </c>
      <c r="AG47" s="3" t="str">
        <f>IF($A47&gt;='576way_Regular Symbol(2wild)'!E$16,"",IF(OR(C47=$V$2,C48=$V$2,C49=$V$2),SUM(COUNTIF(C47:C49,$V$2),COUNTIF(C47:C49,$AG$2)),""))</f>
        <v/>
      </c>
      <c r="AI47" s="3" t="str">
        <f>IF($A47&gt;='576way_Regular Symbol(2wild)'!D$16,"",IF(OR(B47=$V$2,B48=$V$2,B49=$V$2),SUM(COUNTIF(B47:B49,$V$2),COUNTIF(B47:B49,$AJ$2)),""))</f>
        <v/>
      </c>
      <c r="AJ47" s="3" t="str">
        <f>IF($A47&gt;='576way_Regular Symbol(2wild)'!E$16,"",IF(OR(C47=$V$2,C48=$V$2,C49=$V$2),SUM(COUNTIF(C47:C49,$V$2),COUNTIF(C47:C49,$AJ$2)),""))</f>
        <v/>
      </c>
      <c r="AL47" s="3" t="str">
        <f>IF($A47&gt;='576way_Regular Symbol(2wild)'!D$16,"",IF(OR(B47=$V$2,B48=$V$2,B49=$V$2),SUM(COUNTIF(B47:B49,$V$2),COUNTIF(B47:B49,$AM$2)),""))</f>
        <v/>
      </c>
      <c r="AM47" s="3" t="str">
        <f>IF($A47&gt;='576way_Regular Symbol(2wild)'!E$16,"",IF(OR(C47=$V$2,C48=$V$2,C49=$V$2),SUM(COUNTIF(C47:C49,$V$2),COUNTIF(C47:C49,$AM$2)),""))</f>
        <v/>
      </c>
      <c r="AO47" s="3" t="str">
        <f>IF($A47&gt;='576way_Regular Symbol(2wild)'!D$16,"",IF(OR(B47=$V$2,B48=$V$2,B49=$V$2),SUM(COUNTIF(B47:B49,$V$2),COUNTIF(B47:B49,$AP$2)),""))</f>
        <v/>
      </c>
      <c r="AP47" s="3" t="str">
        <f>IF($A47&gt;='576way_Regular Symbol(2wild)'!E$16,"",IF(OR(C47=$V$2,C48=$V$2,C49=$V$2),SUM(COUNTIF(C47:C49,$V$2),COUNTIF(C47:C49,$AP$2)),""))</f>
        <v/>
      </c>
      <c r="AR47" s="3" t="str">
        <f>IF($A47&gt;='576way_Regular Symbol(2wild)'!D$16,"",IF(OR(B47=$V$2,B48=$V$2,B49=$V$2),SUM(COUNTIF(B47:B49,$V$2),COUNTIF(B47:B49,$AS$2)),""))</f>
        <v/>
      </c>
      <c r="AS47" s="3" t="str">
        <f>IF($A47&gt;='576way_Regular Symbol(2wild)'!E$16,"",IF(OR(C47=$V$2,C48=$V$2,C49=$V$2),SUM(COUNTIF(C47:C49,$V$2),COUNTIF(C47:C49,$AS$2)),""))</f>
        <v/>
      </c>
      <c r="AU47" s="3" t="str">
        <f>IF($A47&gt;='576way_Regular Symbol(2wild)'!D$16,"",IF(OR(B47=$V$2,B48=$V$2,B49=$V$2),SUM(COUNTIF(B47:B49,$V$2),COUNTIF(B47:B49,$AV$2)),""))</f>
        <v/>
      </c>
      <c r="AV47" s="3" t="str">
        <f>IF($A47&gt;='576way_Regular Symbol(2wild)'!E$16,"",IF(OR(C47=$V$2,C48=$V$2,C49=$V$2),SUM(COUNTIF(C47:C49,$V$2),COUNTIF(C47:C49,$AV$2)),""))</f>
        <v/>
      </c>
    </row>
    <row r="48" spans="1:48">
      <c r="A48" s="337">
        <f>IF('243way_Regular Symbol'!L46="","",'243way_Regular Symbol'!L46)</f>
        <v>43</v>
      </c>
      <c r="B48" s="191" t="str">
        <f>IF('576way_Regular Symbol(2wild)'!M46="","",'576way_Regular Symbol(2wild)'!M46)</f>
        <v/>
      </c>
      <c r="C48" s="191" t="str">
        <f>IF('576way_Regular Symbol(2wild)'!N46="","",'576way_Regular Symbol(2wild)'!N46)</f>
        <v/>
      </c>
      <c r="D48" s="362"/>
      <c r="I48" s="363">
        <f t="shared" si="0"/>
        <v>43</v>
      </c>
      <c r="J48" s="344" t="str">
        <f>IF($A48&gt;='576way_Regular Symbol(2wild)'!D$16,"",IF(OR(B48=$V$2,B49=$V$2,B50=$V$2),SUM(COUNTIF(B48:B50,$V$2),COUNTIF(B48:B50,$K$2)),""))</f>
        <v/>
      </c>
      <c r="K48" s="344" t="str">
        <f>IF($A48&gt;='576way_Regular Symbol(2wild)'!E$16,"",IF(OR(C48=$V$2,C49=$V$2,C50=$V$2),SUM(COUNTIF(C48:C50,$V$2),COUNTIF(C48:C50,$K$2)),""))</f>
        <v/>
      </c>
      <c r="M48" s="344" t="str">
        <f>IF($A48&gt;='576way_Regular Symbol(2wild)'!D$16,"",IF(OR(B48=$V$2,B49=$V$2,B50=$V$2),SUM(COUNTIF(B48:B50,$V$2),COUNTIF(B48:B50,$N$2)),""))</f>
        <v/>
      </c>
      <c r="N48" s="344" t="str">
        <f>IF($A48&gt;='576way_Regular Symbol(2wild)'!E$16,"",IF(OR(C48=$V$2,C49=$V$2,C50=$V$2),SUM(COUNTIF(C48:C50,$V$2),COUNTIF(C48:C50,$N$2)),""))</f>
        <v/>
      </c>
      <c r="P48" s="344" t="str">
        <f>IF($A48&gt;='576way_Regular Symbol(2wild)'!D$16,"",IF(OR(B48=$V$2,B49=$V$2,B50=$V$2),SUM(COUNTIF(B48:B50,$V$2),COUNTIF(B48:B50,$Q$2)),""))</f>
        <v/>
      </c>
      <c r="Q48" s="344" t="str">
        <f>IF($A48&gt;='576way_Regular Symbol(2wild)'!E$16,"",IF(OR(C48=$V$2,C49=$V$2,C50=$V$2),SUM(COUNTIF(C48:C50,$V$2),COUNTIF(C48:C50,$Q$2)),""))</f>
        <v/>
      </c>
      <c r="S48" s="344" t="str">
        <f>IF($A48&gt;='576way_Regular Symbol(2wild)'!D$16,"",IF(OR(B48=$V$2,B49=$V$2,B50=$V$2),SUM(COUNTIF(B48:B50,$V$2),COUNTIF(B48:B50,$T$2)),""))</f>
        <v/>
      </c>
      <c r="T48" s="344" t="str">
        <f>IF($A48&gt;='576way_Regular Symbol(2wild)'!E$16,"",IF(OR(C48=$V$2,C49=$V$2,C50=$V$2),SUM(COUNTIF(C48:C50,$V$2),COUNTIF(C48:C50,$T$2)),""))</f>
        <v/>
      </c>
      <c r="V48" s="344" t="str">
        <f>IF($A48&gt;='576way_Regular Symbol(2wild)'!D$16,"",IF(OR(B48=$V$2,B49=$V$2,B50=$V$2),SUM(COUNTIF(B48:B50,$V$2),COUNTIF(B48:B50,$W$2)),""))</f>
        <v/>
      </c>
      <c r="W48" s="344" t="str">
        <f>IF($A48&gt;='576way_Regular Symbol(2wild)'!E$16,"",IF(OR(C48=$V$2,C49=$V$2,C50=$V$2),SUM(COUNTIF(C48:C50,$V$2),COUNTIF(C48:C50,$W$2)),""))</f>
        <v/>
      </c>
      <c r="Y48" s="344" t="str">
        <f>IF($A48&gt;='576way_Regular Symbol(2wild)'!D$16,"",IF(OR(B48=$V$2,B49=$V$2,B50=$V$2),SUM(COUNTIF(B48:B50,$V$2),COUNTIF(B48:B50,$Z$2)),""))</f>
        <v/>
      </c>
      <c r="Z48" s="344" t="str">
        <f>IF($A48&gt;='576way_Regular Symbol(2wild)'!E$16,"",IF(OR(C48=$V$2,C49=$V$2,C50=$V$2),SUM(COUNTIF(C48:C50,$V$2),COUNTIF(C48:C50,$Z$2)),""))</f>
        <v/>
      </c>
      <c r="AB48" s="344" t="str">
        <f>IF($A48&gt;='576way_Regular Symbol(2wild)'!D$16,"",IF(OR(B48=$V$2,B49=$V$2,B50=$V$2),SUM(COUNTIF(B48:B50,$V$2),COUNTIF(B48:B50,$AC$2)),""))</f>
        <v/>
      </c>
      <c r="AC48" s="344" t="str">
        <f>IF($A48&gt;='576way_Regular Symbol(2wild)'!E$16,"",IF(OR(C48=$V$2,C49=$V$2,C50=$V$2),SUM(COUNTIF(C48:C50,$V$2),COUNTIF(C48:C50,$AC$2)),""))</f>
        <v/>
      </c>
      <c r="AF48" s="3" t="str">
        <f>IF($A48&gt;='576way_Regular Symbol(2wild)'!D$16,"",IF(OR(B48=$V$2,B49=$V$2,B50=$V$2),SUM(COUNTIF(B48:B50,$V$2),COUNTIF(B48:B50,$AG$2)),""))</f>
        <v/>
      </c>
      <c r="AG48" s="3" t="str">
        <f>IF($A48&gt;='576way_Regular Symbol(2wild)'!E$16,"",IF(OR(C48=$V$2,C49=$V$2,C50=$V$2),SUM(COUNTIF(C48:C50,$V$2),COUNTIF(C48:C50,$AG$2)),""))</f>
        <v/>
      </c>
      <c r="AI48" s="3" t="str">
        <f>IF($A48&gt;='576way_Regular Symbol(2wild)'!D$16,"",IF(OR(B48=$V$2,B49=$V$2,B50=$V$2),SUM(COUNTIF(B48:B50,$V$2),COUNTIF(B48:B50,$AJ$2)),""))</f>
        <v/>
      </c>
      <c r="AJ48" s="3" t="str">
        <f>IF($A48&gt;='576way_Regular Symbol(2wild)'!E$16,"",IF(OR(C48=$V$2,C49=$V$2,C50=$V$2),SUM(COUNTIF(C48:C50,$V$2),COUNTIF(C48:C50,$AJ$2)),""))</f>
        <v/>
      </c>
      <c r="AL48" s="3" t="str">
        <f>IF($A48&gt;='576way_Regular Symbol(2wild)'!D$16,"",IF(OR(B48=$V$2,B49=$V$2,B50=$V$2),SUM(COUNTIF(B48:B50,$V$2),COUNTIF(B48:B50,$AM$2)),""))</f>
        <v/>
      </c>
      <c r="AM48" s="3" t="str">
        <f>IF($A48&gt;='576way_Regular Symbol(2wild)'!E$16,"",IF(OR(C48=$V$2,C49=$V$2,C50=$V$2),SUM(COUNTIF(C48:C50,$V$2),COUNTIF(C48:C50,$AM$2)),""))</f>
        <v/>
      </c>
      <c r="AO48" s="3" t="str">
        <f>IF($A48&gt;='576way_Regular Symbol(2wild)'!D$16,"",IF(OR(B48=$V$2,B49=$V$2,B50=$V$2),SUM(COUNTIF(B48:B50,$V$2),COUNTIF(B48:B50,$AP$2)),""))</f>
        <v/>
      </c>
      <c r="AP48" s="3" t="str">
        <f>IF($A48&gt;='576way_Regular Symbol(2wild)'!E$16,"",IF(OR(C48=$V$2,C49=$V$2,C50=$V$2),SUM(COUNTIF(C48:C50,$V$2),COUNTIF(C48:C50,$AP$2)),""))</f>
        <v/>
      </c>
      <c r="AR48" s="3" t="str">
        <f>IF($A48&gt;='576way_Regular Symbol(2wild)'!D$16,"",IF(OR(B48=$V$2,B49=$V$2,B50=$V$2),SUM(COUNTIF(B48:B50,$V$2),COUNTIF(B48:B50,$AS$2)),""))</f>
        <v/>
      </c>
      <c r="AS48" s="3" t="str">
        <f>IF($A48&gt;='576way_Regular Symbol(2wild)'!E$16,"",IF(OR(C48=$V$2,C49=$V$2,C50=$V$2),SUM(COUNTIF(C48:C50,$V$2),COUNTIF(C48:C50,$AS$2)),""))</f>
        <v/>
      </c>
      <c r="AU48" s="3" t="str">
        <f>IF($A48&gt;='576way_Regular Symbol(2wild)'!D$16,"",IF(OR(B48=$V$2,B49=$V$2,B50=$V$2),SUM(COUNTIF(B48:B50,$V$2),COUNTIF(B48:B50,$AV$2)),""))</f>
        <v/>
      </c>
      <c r="AV48" s="3" t="str">
        <f>IF($A48&gt;='576way_Regular Symbol(2wild)'!E$16,"",IF(OR(C48=$V$2,C49=$V$2,C50=$V$2),SUM(COUNTIF(C48:C50,$V$2),COUNTIF(C48:C50,$AV$2)),""))</f>
        <v/>
      </c>
    </row>
    <row r="49" spans="1:48">
      <c r="A49" s="337">
        <f>IF('243way_Regular Symbol'!L47="","",'243way_Regular Symbol'!L47)</f>
        <v>44</v>
      </c>
      <c r="B49" s="191" t="str">
        <f>IF('576way_Regular Symbol(2wild)'!M47="","",'576way_Regular Symbol(2wild)'!M47)</f>
        <v/>
      </c>
      <c r="C49" s="191" t="str">
        <f>IF('576way_Regular Symbol(2wild)'!N47="","",'576way_Regular Symbol(2wild)'!N47)</f>
        <v/>
      </c>
      <c r="D49" s="362"/>
      <c r="I49" s="363">
        <f t="shared" si="0"/>
        <v>44</v>
      </c>
      <c r="J49" s="344" t="str">
        <f>IF($A49&gt;='576way_Regular Symbol(2wild)'!D$16,"",IF(OR(B49=$V$2,B50=$V$2,B51=$V$2),SUM(COUNTIF(B49:B51,$V$2),COUNTIF(B49:B51,$K$2)),""))</f>
        <v/>
      </c>
      <c r="K49" s="344" t="str">
        <f>IF($A49&gt;='576way_Regular Symbol(2wild)'!E$16,"",IF(OR(C49=$V$2,C50=$V$2,C51=$V$2),SUM(COUNTIF(C49:C51,$V$2),COUNTIF(C49:C51,$K$2)),""))</f>
        <v/>
      </c>
      <c r="M49" s="344" t="str">
        <f>IF($A49&gt;='576way_Regular Symbol(2wild)'!D$16,"",IF(OR(B49=$V$2,B50=$V$2,B51=$V$2),SUM(COUNTIF(B49:B51,$V$2),COUNTIF(B49:B51,$N$2)),""))</f>
        <v/>
      </c>
      <c r="N49" s="344" t="str">
        <f>IF($A49&gt;='576way_Regular Symbol(2wild)'!E$16,"",IF(OR(C49=$V$2,C50=$V$2,C51=$V$2),SUM(COUNTIF(C49:C51,$V$2),COUNTIF(C49:C51,$N$2)),""))</f>
        <v/>
      </c>
      <c r="P49" s="344" t="str">
        <f>IF($A49&gt;='576way_Regular Symbol(2wild)'!D$16,"",IF(OR(B49=$V$2,B50=$V$2,B51=$V$2),SUM(COUNTIF(B49:B51,$V$2),COUNTIF(B49:B51,$Q$2)),""))</f>
        <v/>
      </c>
      <c r="Q49" s="344" t="str">
        <f>IF($A49&gt;='576way_Regular Symbol(2wild)'!E$16,"",IF(OR(C49=$V$2,C50=$V$2,C51=$V$2),SUM(COUNTIF(C49:C51,$V$2),COUNTIF(C49:C51,$Q$2)),""))</f>
        <v/>
      </c>
      <c r="S49" s="344" t="str">
        <f>IF($A49&gt;='576way_Regular Symbol(2wild)'!D$16,"",IF(OR(B49=$V$2,B50=$V$2,B51=$V$2),SUM(COUNTIF(B49:B51,$V$2),COUNTIF(B49:B51,$T$2)),""))</f>
        <v/>
      </c>
      <c r="T49" s="344" t="str">
        <f>IF($A49&gt;='576way_Regular Symbol(2wild)'!E$16,"",IF(OR(C49=$V$2,C50=$V$2,C51=$V$2),SUM(COUNTIF(C49:C51,$V$2),COUNTIF(C49:C51,$T$2)),""))</f>
        <v/>
      </c>
      <c r="V49" s="344" t="str">
        <f>IF($A49&gt;='576way_Regular Symbol(2wild)'!D$16,"",IF(OR(B49=$V$2,B50=$V$2,B51=$V$2),SUM(COUNTIF(B49:B51,$V$2),COUNTIF(B49:B51,$W$2)),""))</f>
        <v/>
      </c>
      <c r="W49" s="344" t="str">
        <f>IF($A49&gt;='576way_Regular Symbol(2wild)'!E$16,"",IF(OR(C49=$V$2,C50=$V$2,C51=$V$2),SUM(COUNTIF(C49:C51,$V$2),COUNTIF(C49:C51,$W$2)),""))</f>
        <v/>
      </c>
      <c r="Y49" s="344" t="str">
        <f>IF($A49&gt;='576way_Regular Symbol(2wild)'!D$16,"",IF(OR(B49=$V$2,B50=$V$2,B51=$V$2),SUM(COUNTIF(B49:B51,$V$2),COUNTIF(B49:B51,$Z$2)),""))</f>
        <v/>
      </c>
      <c r="Z49" s="344" t="str">
        <f>IF($A49&gt;='576way_Regular Symbol(2wild)'!E$16,"",IF(OR(C49=$V$2,C50=$V$2,C51=$V$2),SUM(COUNTIF(C49:C51,$V$2),COUNTIF(C49:C51,$Z$2)),""))</f>
        <v/>
      </c>
      <c r="AB49" s="344" t="str">
        <f>IF($A49&gt;='576way_Regular Symbol(2wild)'!D$16,"",IF(OR(B49=$V$2,B50=$V$2,B51=$V$2),SUM(COUNTIF(B49:B51,$V$2),COUNTIF(B49:B51,$AC$2)),""))</f>
        <v/>
      </c>
      <c r="AC49" s="344" t="str">
        <f>IF($A49&gt;='576way_Regular Symbol(2wild)'!E$16,"",IF(OR(C49=$V$2,C50=$V$2,C51=$V$2),SUM(COUNTIF(C49:C51,$V$2),COUNTIF(C49:C51,$AC$2)),""))</f>
        <v/>
      </c>
      <c r="AF49" s="3" t="str">
        <f>IF($A49&gt;='576way_Regular Symbol(2wild)'!D$16,"",IF(OR(B49=$V$2,B50=$V$2,B51=$V$2),SUM(COUNTIF(B49:B51,$V$2),COUNTIF(B49:B51,$AG$2)),""))</f>
        <v/>
      </c>
      <c r="AG49" s="3" t="str">
        <f>IF($A49&gt;='576way_Regular Symbol(2wild)'!E$16,"",IF(OR(C49=$V$2,C50=$V$2,C51=$V$2),SUM(COUNTIF(C49:C51,$V$2),COUNTIF(C49:C51,$AG$2)),""))</f>
        <v/>
      </c>
      <c r="AI49" s="3" t="str">
        <f>IF($A49&gt;='576way_Regular Symbol(2wild)'!D$16,"",IF(OR(B49=$V$2,B50=$V$2,B51=$V$2),SUM(COUNTIF(B49:B51,$V$2),COUNTIF(B49:B51,$AJ$2)),""))</f>
        <v/>
      </c>
      <c r="AJ49" s="3" t="str">
        <f>IF($A49&gt;='576way_Regular Symbol(2wild)'!E$16,"",IF(OR(C49=$V$2,C50=$V$2,C51=$V$2),SUM(COUNTIF(C49:C51,$V$2),COUNTIF(C49:C51,$AJ$2)),""))</f>
        <v/>
      </c>
      <c r="AL49" s="3" t="str">
        <f>IF($A49&gt;='576way_Regular Symbol(2wild)'!D$16,"",IF(OR(B49=$V$2,B50=$V$2,B51=$V$2),SUM(COUNTIF(B49:B51,$V$2),COUNTIF(B49:B51,$AM$2)),""))</f>
        <v/>
      </c>
      <c r="AM49" s="3" t="str">
        <f>IF($A49&gt;='576way_Regular Symbol(2wild)'!E$16,"",IF(OR(C49=$V$2,C50=$V$2,C51=$V$2),SUM(COUNTIF(C49:C51,$V$2),COUNTIF(C49:C51,$AM$2)),""))</f>
        <v/>
      </c>
      <c r="AO49" s="3" t="str">
        <f>IF($A49&gt;='576way_Regular Symbol(2wild)'!D$16,"",IF(OR(B49=$V$2,B50=$V$2,B51=$V$2),SUM(COUNTIF(B49:B51,$V$2),COUNTIF(B49:B51,$AP$2)),""))</f>
        <v/>
      </c>
      <c r="AP49" s="3" t="str">
        <f>IF($A49&gt;='576way_Regular Symbol(2wild)'!E$16,"",IF(OR(C49=$V$2,C50=$V$2,C51=$V$2),SUM(COUNTIF(C49:C51,$V$2),COUNTIF(C49:C51,$AP$2)),""))</f>
        <v/>
      </c>
      <c r="AR49" s="3" t="str">
        <f>IF($A49&gt;='576way_Regular Symbol(2wild)'!D$16,"",IF(OR(B49=$V$2,B50=$V$2,B51=$V$2),SUM(COUNTIF(B49:B51,$V$2),COUNTIF(B49:B51,$AS$2)),""))</f>
        <v/>
      </c>
      <c r="AS49" s="3" t="str">
        <f>IF($A49&gt;='576way_Regular Symbol(2wild)'!E$16,"",IF(OR(C49=$V$2,C50=$V$2,C51=$V$2),SUM(COUNTIF(C49:C51,$V$2),COUNTIF(C49:C51,$AS$2)),""))</f>
        <v/>
      </c>
      <c r="AU49" s="3" t="str">
        <f>IF($A49&gt;='576way_Regular Symbol(2wild)'!D$16,"",IF(OR(B49=$V$2,B50=$V$2,B51=$V$2),SUM(COUNTIF(B49:B51,$V$2),COUNTIF(B49:B51,$AV$2)),""))</f>
        <v/>
      </c>
      <c r="AV49" s="3" t="str">
        <f>IF($A49&gt;='576way_Regular Symbol(2wild)'!E$16,"",IF(OR(C49=$V$2,C50=$V$2,C51=$V$2),SUM(COUNTIF(C49:C51,$V$2),COUNTIF(C49:C51,$AV$2)),""))</f>
        <v/>
      </c>
    </row>
    <row r="50" spans="1:48">
      <c r="A50" s="337">
        <f>IF('243way_Regular Symbol'!L48="","",'243way_Regular Symbol'!L48)</f>
        <v>45</v>
      </c>
      <c r="B50" s="191" t="str">
        <f>IF('576way_Regular Symbol(2wild)'!M48="","",'576way_Regular Symbol(2wild)'!M48)</f>
        <v/>
      </c>
      <c r="C50" s="191" t="str">
        <f>IF('576way_Regular Symbol(2wild)'!N48="","",'576way_Regular Symbol(2wild)'!N48)</f>
        <v/>
      </c>
      <c r="D50" s="362"/>
      <c r="I50" s="363">
        <f t="shared" si="0"/>
        <v>45</v>
      </c>
      <c r="J50" s="344" t="str">
        <f>IF($A50&gt;='576way_Regular Symbol(2wild)'!D$16,"",IF(OR(B50=$V$2,B51=$V$2,B52=$V$2),SUM(COUNTIF(B50:B52,$V$2),COUNTIF(B50:B52,$K$2)),""))</f>
        <v/>
      </c>
      <c r="K50" s="344" t="str">
        <f>IF($A50&gt;='576way_Regular Symbol(2wild)'!E$16,"",IF(OR(C50=$V$2,C51=$V$2,C52=$V$2),SUM(COUNTIF(C50:C52,$V$2),COUNTIF(C50:C52,$K$2)),""))</f>
        <v/>
      </c>
      <c r="M50" s="344" t="str">
        <f>IF($A50&gt;='576way_Regular Symbol(2wild)'!D$16,"",IF(OR(B50=$V$2,B51=$V$2,B52=$V$2),SUM(COUNTIF(B50:B52,$V$2),COUNTIF(B50:B52,$N$2)),""))</f>
        <v/>
      </c>
      <c r="N50" s="344" t="str">
        <f>IF($A50&gt;='576way_Regular Symbol(2wild)'!E$16,"",IF(OR(C50=$V$2,C51=$V$2,C52=$V$2),SUM(COUNTIF(C50:C52,$V$2),COUNTIF(C50:C52,$N$2)),""))</f>
        <v/>
      </c>
      <c r="P50" s="344" t="str">
        <f>IF($A50&gt;='576way_Regular Symbol(2wild)'!D$16,"",IF(OR(B50=$V$2,B51=$V$2,B52=$V$2),SUM(COUNTIF(B50:B52,$V$2),COUNTIF(B50:B52,$Q$2)),""))</f>
        <v/>
      </c>
      <c r="Q50" s="344" t="str">
        <f>IF($A50&gt;='576way_Regular Symbol(2wild)'!E$16,"",IF(OR(C50=$V$2,C51=$V$2,C52=$V$2),SUM(COUNTIF(C50:C52,$V$2),COUNTIF(C50:C52,$Q$2)),""))</f>
        <v/>
      </c>
      <c r="S50" s="344" t="str">
        <f>IF($A50&gt;='576way_Regular Symbol(2wild)'!D$16,"",IF(OR(B50=$V$2,B51=$V$2,B52=$V$2),SUM(COUNTIF(B50:B52,$V$2),COUNTIF(B50:B52,$T$2)),""))</f>
        <v/>
      </c>
      <c r="T50" s="344" t="str">
        <f>IF($A50&gt;='576way_Regular Symbol(2wild)'!E$16,"",IF(OR(C50=$V$2,C51=$V$2,C52=$V$2),SUM(COUNTIF(C50:C52,$V$2),COUNTIF(C50:C52,$T$2)),""))</f>
        <v/>
      </c>
      <c r="V50" s="344" t="str">
        <f>IF($A50&gt;='576way_Regular Symbol(2wild)'!D$16,"",IF(OR(B50=$V$2,B51=$V$2,B52=$V$2),SUM(COUNTIF(B50:B52,$V$2),COUNTIF(B50:B52,$W$2)),""))</f>
        <v/>
      </c>
      <c r="W50" s="344" t="str">
        <f>IF($A50&gt;='576way_Regular Symbol(2wild)'!E$16,"",IF(OR(C50=$V$2,C51=$V$2,C52=$V$2),SUM(COUNTIF(C50:C52,$V$2),COUNTIF(C50:C52,$W$2)),""))</f>
        <v/>
      </c>
      <c r="Y50" s="344" t="str">
        <f>IF($A50&gt;='576way_Regular Symbol(2wild)'!D$16,"",IF(OR(B50=$V$2,B51=$V$2,B52=$V$2),SUM(COUNTIF(B50:B52,$V$2),COUNTIF(B50:B52,$Z$2)),""))</f>
        <v/>
      </c>
      <c r="Z50" s="344" t="str">
        <f>IF($A50&gt;='576way_Regular Symbol(2wild)'!E$16,"",IF(OR(C50=$V$2,C51=$V$2,C52=$V$2),SUM(COUNTIF(C50:C52,$V$2),COUNTIF(C50:C52,$Z$2)),""))</f>
        <v/>
      </c>
      <c r="AB50" s="344" t="str">
        <f>IF($A50&gt;='576way_Regular Symbol(2wild)'!D$16,"",IF(OR(B50=$V$2,B51=$V$2,B52=$V$2),SUM(COUNTIF(B50:B52,$V$2),COUNTIF(B50:B52,$AC$2)),""))</f>
        <v/>
      </c>
      <c r="AC50" s="344" t="str">
        <f>IF($A50&gt;='576way_Regular Symbol(2wild)'!E$16,"",IF(OR(C50=$V$2,C51=$V$2,C52=$V$2),SUM(COUNTIF(C50:C52,$V$2),COUNTIF(C50:C52,$AC$2)),""))</f>
        <v/>
      </c>
      <c r="AF50" s="3" t="str">
        <f>IF($A50&gt;='576way_Regular Symbol(2wild)'!D$16,"",IF(OR(B50=$V$2,B51=$V$2,B52=$V$2),SUM(COUNTIF(B50:B52,$V$2),COUNTIF(B50:B52,$AG$2)),""))</f>
        <v/>
      </c>
      <c r="AG50" s="3" t="str">
        <f>IF($A50&gt;='576way_Regular Symbol(2wild)'!E$16,"",IF(OR(C50=$V$2,C51=$V$2,C52=$V$2),SUM(COUNTIF(C50:C52,$V$2),COUNTIF(C50:C52,$AG$2)),""))</f>
        <v/>
      </c>
      <c r="AI50" s="3" t="str">
        <f>IF($A50&gt;='576way_Regular Symbol(2wild)'!D$16,"",IF(OR(B50=$V$2,B51=$V$2,B52=$V$2),SUM(COUNTIF(B50:B52,$V$2),COUNTIF(B50:B52,$AJ$2)),""))</f>
        <v/>
      </c>
      <c r="AJ50" s="3" t="str">
        <f>IF($A50&gt;='576way_Regular Symbol(2wild)'!E$16,"",IF(OR(C50=$V$2,C51=$V$2,C52=$V$2),SUM(COUNTIF(C50:C52,$V$2),COUNTIF(C50:C52,$AJ$2)),""))</f>
        <v/>
      </c>
      <c r="AL50" s="3" t="str">
        <f>IF($A50&gt;='576way_Regular Symbol(2wild)'!D$16,"",IF(OR(B50=$V$2,B51=$V$2,B52=$V$2),SUM(COUNTIF(B50:B52,$V$2),COUNTIF(B50:B52,$AM$2)),""))</f>
        <v/>
      </c>
      <c r="AM50" s="3" t="str">
        <f>IF($A50&gt;='576way_Regular Symbol(2wild)'!E$16,"",IF(OR(C50=$V$2,C51=$V$2,C52=$V$2),SUM(COUNTIF(C50:C52,$V$2),COUNTIF(C50:C52,$AM$2)),""))</f>
        <v/>
      </c>
      <c r="AO50" s="3" t="str">
        <f>IF($A50&gt;='576way_Regular Symbol(2wild)'!D$16,"",IF(OR(B50=$V$2,B51=$V$2,B52=$V$2),SUM(COUNTIF(B50:B52,$V$2),COUNTIF(B50:B52,$AP$2)),""))</f>
        <v/>
      </c>
      <c r="AP50" s="3" t="str">
        <f>IF($A50&gt;='576way_Regular Symbol(2wild)'!E$16,"",IF(OR(C50=$V$2,C51=$V$2,C52=$V$2),SUM(COUNTIF(C50:C52,$V$2),COUNTIF(C50:C52,$AP$2)),""))</f>
        <v/>
      </c>
      <c r="AR50" s="3" t="str">
        <f>IF($A50&gt;='576way_Regular Symbol(2wild)'!D$16,"",IF(OR(B50=$V$2,B51=$V$2,B52=$V$2),SUM(COUNTIF(B50:B52,$V$2),COUNTIF(B50:B52,$AS$2)),""))</f>
        <v/>
      </c>
      <c r="AS50" s="3" t="str">
        <f>IF($A50&gt;='576way_Regular Symbol(2wild)'!E$16,"",IF(OR(C50=$V$2,C51=$V$2,C52=$V$2),SUM(COUNTIF(C50:C52,$V$2),COUNTIF(C50:C52,$AS$2)),""))</f>
        <v/>
      </c>
      <c r="AU50" s="3" t="str">
        <f>IF($A50&gt;='576way_Regular Symbol(2wild)'!D$16,"",IF(OR(B50=$V$2,B51=$V$2,B52=$V$2),SUM(COUNTIF(B50:B52,$V$2),COUNTIF(B50:B52,$AV$2)),""))</f>
        <v/>
      </c>
      <c r="AV50" s="3" t="str">
        <f>IF($A50&gt;='576way_Regular Symbol(2wild)'!E$16,"",IF(OR(C50=$V$2,C51=$V$2,C52=$V$2),SUM(COUNTIF(C50:C52,$V$2),COUNTIF(C50:C52,$AV$2)),""))</f>
        <v/>
      </c>
    </row>
    <row r="51" spans="1:48">
      <c r="A51" s="337">
        <f>IF('243way_Regular Symbol'!L49="","",'243way_Regular Symbol'!L49)</f>
        <v>46</v>
      </c>
      <c r="B51" s="191" t="str">
        <f>IF('576way_Regular Symbol(2wild)'!M49="","",'576way_Regular Symbol(2wild)'!M49)</f>
        <v/>
      </c>
      <c r="C51" s="191" t="str">
        <f>IF('576way_Regular Symbol(2wild)'!N49="","",'576way_Regular Symbol(2wild)'!N49)</f>
        <v/>
      </c>
      <c r="D51" s="362"/>
      <c r="I51" s="363">
        <f t="shared" si="0"/>
        <v>46</v>
      </c>
      <c r="J51" s="344" t="str">
        <f>IF($A51&gt;='576way_Regular Symbol(2wild)'!D$16,"",IF(OR(B51=$V$2,B52=$V$2,B53=$V$2),SUM(COUNTIF(B51:B53,$V$2),COUNTIF(B51:B53,$K$2)),""))</f>
        <v/>
      </c>
      <c r="K51" s="344" t="str">
        <f>IF($A51&gt;='576way_Regular Symbol(2wild)'!E$16,"",IF(OR(C51=$V$2,C52=$V$2,C53=$V$2),SUM(COUNTIF(C51:C53,$V$2),COUNTIF(C51:C53,$K$2)),""))</f>
        <v/>
      </c>
      <c r="M51" s="344" t="str">
        <f>IF($A51&gt;='576way_Regular Symbol(2wild)'!D$16,"",IF(OR(B51=$V$2,B52=$V$2,B53=$V$2),SUM(COUNTIF(B51:B53,$V$2),COUNTIF(B51:B53,$N$2)),""))</f>
        <v/>
      </c>
      <c r="N51" s="344" t="str">
        <f>IF($A51&gt;='576way_Regular Symbol(2wild)'!E$16,"",IF(OR(C51=$V$2,C52=$V$2,C53=$V$2),SUM(COUNTIF(C51:C53,$V$2),COUNTIF(C51:C53,$N$2)),""))</f>
        <v/>
      </c>
      <c r="P51" s="344" t="str">
        <f>IF($A51&gt;='576way_Regular Symbol(2wild)'!D$16,"",IF(OR(B51=$V$2,B52=$V$2,B53=$V$2),SUM(COUNTIF(B51:B53,$V$2),COUNTIF(B51:B53,$Q$2)),""))</f>
        <v/>
      </c>
      <c r="Q51" s="344" t="str">
        <f>IF($A51&gt;='576way_Regular Symbol(2wild)'!E$16,"",IF(OR(C51=$V$2,C52=$V$2,C53=$V$2),SUM(COUNTIF(C51:C53,$V$2),COUNTIF(C51:C53,$Q$2)),""))</f>
        <v/>
      </c>
      <c r="S51" s="344" t="str">
        <f>IF($A51&gt;='576way_Regular Symbol(2wild)'!D$16,"",IF(OR(B51=$V$2,B52=$V$2,B53=$V$2),SUM(COUNTIF(B51:B53,$V$2),COUNTIF(B51:B53,$T$2)),""))</f>
        <v/>
      </c>
      <c r="T51" s="344" t="str">
        <f>IF($A51&gt;='576way_Regular Symbol(2wild)'!E$16,"",IF(OR(C51=$V$2,C52=$V$2,C53=$V$2),SUM(COUNTIF(C51:C53,$V$2),COUNTIF(C51:C53,$T$2)),""))</f>
        <v/>
      </c>
      <c r="V51" s="344" t="str">
        <f>IF($A51&gt;='576way_Regular Symbol(2wild)'!D$16,"",IF(OR(B51=$V$2,B52=$V$2,B53=$V$2),SUM(COUNTIF(B51:B53,$V$2),COUNTIF(B51:B53,$W$2)),""))</f>
        <v/>
      </c>
      <c r="W51" s="344" t="str">
        <f>IF($A51&gt;='576way_Regular Symbol(2wild)'!E$16,"",IF(OR(C51=$V$2,C52=$V$2,C53=$V$2),SUM(COUNTIF(C51:C53,$V$2),COUNTIF(C51:C53,$W$2)),""))</f>
        <v/>
      </c>
      <c r="Y51" s="344" t="str">
        <f>IF($A51&gt;='576way_Regular Symbol(2wild)'!D$16,"",IF(OR(B51=$V$2,B52=$V$2,B53=$V$2),SUM(COUNTIF(B51:B53,$V$2),COUNTIF(B51:B53,$Z$2)),""))</f>
        <v/>
      </c>
      <c r="Z51" s="344" t="str">
        <f>IF($A51&gt;='576way_Regular Symbol(2wild)'!E$16,"",IF(OR(C51=$V$2,C52=$V$2,C53=$V$2),SUM(COUNTIF(C51:C53,$V$2),COUNTIF(C51:C53,$Z$2)),""))</f>
        <v/>
      </c>
      <c r="AB51" s="344" t="str">
        <f>IF($A51&gt;='576way_Regular Symbol(2wild)'!D$16,"",IF(OR(B51=$V$2,B52=$V$2,B53=$V$2),SUM(COUNTIF(B51:B53,$V$2),COUNTIF(B51:B53,$AC$2)),""))</f>
        <v/>
      </c>
      <c r="AC51" s="344" t="str">
        <f>IF($A51&gt;='576way_Regular Symbol(2wild)'!E$16,"",IF(OR(C51=$V$2,C52=$V$2,C53=$V$2),SUM(COUNTIF(C51:C53,$V$2),COUNTIF(C51:C53,$AC$2)),""))</f>
        <v/>
      </c>
      <c r="AF51" s="3" t="str">
        <f>IF($A51&gt;='576way_Regular Symbol(2wild)'!D$16,"",IF(OR(B51=$V$2,B52=$V$2,B53=$V$2),SUM(COUNTIF(B51:B53,$V$2),COUNTIF(B51:B53,$AG$2)),""))</f>
        <v/>
      </c>
      <c r="AG51" s="3" t="str">
        <f>IF($A51&gt;='576way_Regular Symbol(2wild)'!E$16,"",IF(OR(C51=$V$2,C52=$V$2,C53=$V$2),SUM(COUNTIF(C51:C53,$V$2),COUNTIF(C51:C53,$AG$2)),""))</f>
        <v/>
      </c>
      <c r="AI51" s="3" t="str">
        <f>IF($A51&gt;='576way_Regular Symbol(2wild)'!D$16,"",IF(OR(B51=$V$2,B52=$V$2,B53=$V$2),SUM(COUNTIF(B51:B53,$V$2),COUNTIF(B51:B53,$AJ$2)),""))</f>
        <v/>
      </c>
      <c r="AJ51" s="3" t="str">
        <f>IF($A51&gt;='576way_Regular Symbol(2wild)'!E$16,"",IF(OR(C51=$V$2,C52=$V$2,C53=$V$2),SUM(COUNTIF(C51:C53,$V$2),COUNTIF(C51:C53,$AJ$2)),""))</f>
        <v/>
      </c>
      <c r="AL51" s="3" t="str">
        <f>IF($A51&gt;='576way_Regular Symbol(2wild)'!D$16,"",IF(OR(B51=$V$2,B52=$V$2,B53=$V$2),SUM(COUNTIF(B51:B53,$V$2),COUNTIF(B51:B53,$AM$2)),""))</f>
        <v/>
      </c>
      <c r="AM51" s="3" t="str">
        <f>IF($A51&gt;='576way_Regular Symbol(2wild)'!E$16,"",IF(OR(C51=$V$2,C52=$V$2,C53=$V$2),SUM(COUNTIF(C51:C53,$V$2),COUNTIF(C51:C53,$AM$2)),""))</f>
        <v/>
      </c>
      <c r="AO51" s="3" t="str">
        <f>IF($A51&gt;='576way_Regular Symbol(2wild)'!D$16,"",IF(OR(B51=$V$2,B52=$V$2,B53=$V$2),SUM(COUNTIF(B51:B53,$V$2),COUNTIF(B51:B53,$AP$2)),""))</f>
        <v/>
      </c>
      <c r="AP51" s="3" t="str">
        <f>IF($A51&gt;='576way_Regular Symbol(2wild)'!E$16,"",IF(OR(C51=$V$2,C52=$V$2,C53=$V$2),SUM(COUNTIF(C51:C53,$V$2),COUNTIF(C51:C53,$AP$2)),""))</f>
        <v/>
      </c>
      <c r="AR51" s="3" t="str">
        <f>IF($A51&gt;='576way_Regular Symbol(2wild)'!D$16,"",IF(OR(B51=$V$2,B52=$V$2,B53=$V$2),SUM(COUNTIF(B51:B53,$V$2),COUNTIF(B51:B53,$AS$2)),""))</f>
        <v/>
      </c>
      <c r="AS51" s="3" t="str">
        <f>IF($A51&gt;='576way_Regular Symbol(2wild)'!E$16,"",IF(OR(C51=$V$2,C52=$V$2,C53=$V$2),SUM(COUNTIF(C51:C53,$V$2),COUNTIF(C51:C53,$AS$2)),""))</f>
        <v/>
      </c>
      <c r="AU51" s="3" t="str">
        <f>IF($A51&gt;='576way_Regular Symbol(2wild)'!D$16,"",IF(OR(B51=$V$2,B52=$V$2,B53=$V$2),SUM(COUNTIF(B51:B53,$V$2),COUNTIF(B51:B53,$AV$2)),""))</f>
        <v/>
      </c>
      <c r="AV51" s="3" t="str">
        <f>IF($A51&gt;='576way_Regular Symbol(2wild)'!E$16,"",IF(OR(C51=$V$2,C52=$V$2,C53=$V$2),SUM(COUNTIF(C51:C53,$V$2),COUNTIF(C51:C53,$AV$2)),""))</f>
        <v/>
      </c>
    </row>
    <row r="52" spans="1:48">
      <c r="A52" s="337">
        <f>IF('243way_Regular Symbol'!L50="","",'243way_Regular Symbol'!L50)</f>
        <v>47</v>
      </c>
      <c r="B52" s="191" t="str">
        <f>IF('576way_Regular Symbol(2wild)'!M50="","",'576way_Regular Symbol(2wild)'!M50)</f>
        <v/>
      </c>
      <c r="C52" s="191" t="str">
        <f>IF('576way_Regular Symbol(2wild)'!N50="","",'576way_Regular Symbol(2wild)'!N50)</f>
        <v/>
      </c>
      <c r="D52" s="362"/>
      <c r="I52" s="363">
        <f t="shared" si="0"/>
        <v>47</v>
      </c>
      <c r="J52" s="344" t="str">
        <f>IF($A52&gt;='576way_Regular Symbol(2wild)'!D$16,"",IF(OR(B52=$V$2,B53=$V$2,B54=$V$2),SUM(COUNTIF(B52:B54,$V$2),COUNTIF(B52:B54,$K$2)),""))</f>
        <v/>
      </c>
      <c r="K52" s="344" t="str">
        <f>IF($A52&gt;='576way_Regular Symbol(2wild)'!E$16,"",IF(OR(C52=$V$2,C53=$V$2,C54=$V$2),SUM(COUNTIF(C52:C54,$V$2),COUNTIF(C52:C54,$K$2)),""))</f>
        <v/>
      </c>
      <c r="M52" s="344" t="str">
        <f>IF($A52&gt;='576way_Regular Symbol(2wild)'!D$16,"",IF(OR(B52=$V$2,B53=$V$2,B54=$V$2),SUM(COUNTIF(B52:B54,$V$2),COUNTIF(B52:B54,$N$2)),""))</f>
        <v/>
      </c>
      <c r="N52" s="344" t="str">
        <f>IF($A52&gt;='576way_Regular Symbol(2wild)'!E$16,"",IF(OR(C52=$V$2,C53=$V$2,C54=$V$2),SUM(COUNTIF(C52:C54,$V$2),COUNTIF(C52:C54,$N$2)),""))</f>
        <v/>
      </c>
      <c r="P52" s="344" t="str">
        <f>IF($A52&gt;='576way_Regular Symbol(2wild)'!D$16,"",IF(OR(B52=$V$2,B53=$V$2,B54=$V$2),SUM(COUNTIF(B52:B54,$V$2),COUNTIF(B52:B54,$Q$2)),""))</f>
        <v/>
      </c>
      <c r="Q52" s="344" t="str">
        <f>IF($A52&gt;='576way_Regular Symbol(2wild)'!E$16,"",IF(OR(C52=$V$2,C53=$V$2,C54=$V$2),SUM(COUNTIF(C52:C54,$V$2),COUNTIF(C52:C54,$Q$2)),""))</f>
        <v/>
      </c>
      <c r="S52" s="344" t="str">
        <f>IF($A52&gt;='576way_Regular Symbol(2wild)'!D$16,"",IF(OR(B52=$V$2,B53=$V$2,B54=$V$2),SUM(COUNTIF(B52:B54,$V$2),COUNTIF(B52:B54,$T$2)),""))</f>
        <v/>
      </c>
      <c r="T52" s="344" t="str">
        <f>IF($A52&gt;='576way_Regular Symbol(2wild)'!E$16,"",IF(OR(C52=$V$2,C53=$V$2,C54=$V$2),SUM(COUNTIF(C52:C54,$V$2),COUNTIF(C52:C54,$T$2)),""))</f>
        <v/>
      </c>
      <c r="V52" s="344" t="str">
        <f>IF($A52&gt;='576way_Regular Symbol(2wild)'!D$16,"",IF(OR(B52=$V$2,B53=$V$2,B54=$V$2),SUM(COUNTIF(B52:B54,$V$2),COUNTIF(B52:B54,$W$2)),""))</f>
        <v/>
      </c>
      <c r="W52" s="344" t="str">
        <f>IF($A52&gt;='576way_Regular Symbol(2wild)'!E$16,"",IF(OR(C52=$V$2,C53=$V$2,C54=$V$2),SUM(COUNTIF(C52:C54,$V$2),COUNTIF(C52:C54,$W$2)),""))</f>
        <v/>
      </c>
      <c r="Y52" s="344" t="str">
        <f>IF($A52&gt;='576way_Regular Symbol(2wild)'!D$16,"",IF(OR(B52=$V$2,B53=$V$2,B54=$V$2),SUM(COUNTIF(B52:B54,$V$2),COUNTIF(B52:B54,$Z$2)),""))</f>
        <v/>
      </c>
      <c r="Z52" s="344" t="str">
        <f>IF($A52&gt;='576way_Regular Symbol(2wild)'!E$16,"",IF(OR(C52=$V$2,C53=$V$2,C54=$V$2),SUM(COUNTIF(C52:C54,$V$2),COUNTIF(C52:C54,$Z$2)),""))</f>
        <v/>
      </c>
      <c r="AB52" s="344" t="str">
        <f>IF($A52&gt;='576way_Regular Symbol(2wild)'!D$16,"",IF(OR(B52=$V$2,B53=$V$2,B54=$V$2),SUM(COUNTIF(B52:B54,$V$2),COUNTIF(B52:B54,$AC$2)),""))</f>
        <v/>
      </c>
      <c r="AC52" s="344" t="str">
        <f>IF($A52&gt;='576way_Regular Symbol(2wild)'!E$16,"",IF(OR(C52=$V$2,C53=$V$2,C54=$V$2),SUM(COUNTIF(C52:C54,$V$2),COUNTIF(C52:C54,$AC$2)),""))</f>
        <v/>
      </c>
      <c r="AF52" s="3" t="str">
        <f>IF($A52&gt;='576way_Regular Symbol(2wild)'!D$16,"",IF(OR(B52=$V$2,B53=$V$2,B54=$V$2),SUM(COUNTIF(B52:B54,$V$2),COUNTIF(B52:B54,$AG$2)),""))</f>
        <v/>
      </c>
      <c r="AG52" s="3" t="str">
        <f>IF($A52&gt;='576way_Regular Symbol(2wild)'!E$16,"",IF(OR(C52=$V$2,C53=$V$2,C54=$V$2),SUM(COUNTIF(C52:C54,$V$2),COUNTIF(C52:C54,$AG$2)),""))</f>
        <v/>
      </c>
      <c r="AI52" s="3" t="str">
        <f>IF($A52&gt;='576way_Regular Symbol(2wild)'!D$16,"",IF(OR(B52=$V$2,B53=$V$2,B54=$V$2),SUM(COUNTIF(B52:B54,$V$2),COUNTIF(B52:B54,$AJ$2)),""))</f>
        <v/>
      </c>
      <c r="AJ52" s="3" t="str">
        <f>IF($A52&gt;='576way_Regular Symbol(2wild)'!E$16,"",IF(OR(C52=$V$2,C53=$V$2,C54=$V$2),SUM(COUNTIF(C52:C54,$V$2),COUNTIF(C52:C54,$AJ$2)),""))</f>
        <v/>
      </c>
      <c r="AL52" s="3" t="str">
        <f>IF($A52&gt;='576way_Regular Symbol(2wild)'!D$16,"",IF(OR(B52=$V$2,B53=$V$2,B54=$V$2),SUM(COUNTIF(B52:B54,$V$2),COUNTIF(B52:B54,$AM$2)),""))</f>
        <v/>
      </c>
      <c r="AM52" s="3" t="str">
        <f>IF($A52&gt;='576way_Regular Symbol(2wild)'!E$16,"",IF(OR(C52=$V$2,C53=$V$2,C54=$V$2),SUM(COUNTIF(C52:C54,$V$2),COUNTIF(C52:C54,$AM$2)),""))</f>
        <v/>
      </c>
      <c r="AO52" s="3" t="str">
        <f>IF($A52&gt;='576way_Regular Symbol(2wild)'!D$16,"",IF(OR(B52=$V$2,B53=$V$2,B54=$V$2),SUM(COUNTIF(B52:B54,$V$2),COUNTIF(B52:B54,$AP$2)),""))</f>
        <v/>
      </c>
      <c r="AP52" s="3" t="str">
        <f>IF($A52&gt;='576way_Regular Symbol(2wild)'!E$16,"",IF(OR(C52=$V$2,C53=$V$2,C54=$V$2),SUM(COUNTIF(C52:C54,$V$2),COUNTIF(C52:C54,$AP$2)),""))</f>
        <v/>
      </c>
      <c r="AR52" s="3" t="str">
        <f>IF($A52&gt;='576way_Regular Symbol(2wild)'!D$16,"",IF(OR(B52=$V$2,B53=$V$2,B54=$V$2),SUM(COUNTIF(B52:B54,$V$2),COUNTIF(B52:B54,$AS$2)),""))</f>
        <v/>
      </c>
      <c r="AS52" s="3" t="str">
        <f>IF($A52&gt;='576way_Regular Symbol(2wild)'!E$16,"",IF(OR(C52=$V$2,C53=$V$2,C54=$V$2),SUM(COUNTIF(C52:C54,$V$2),COUNTIF(C52:C54,$AS$2)),""))</f>
        <v/>
      </c>
      <c r="AU52" s="3" t="str">
        <f>IF($A52&gt;='576way_Regular Symbol(2wild)'!D$16,"",IF(OR(B52=$V$2,B53=$V$2,B54=$V$2),SUM(COUNTIF(B52:B54,$V$2),COUNTIF(B52:B54,$AV$2)),""))</f>
        <v/>
      </c>
      <c r="AV52" s="3" t="str">
        <f>IF($A52&gt;='576way_Regular Symbol(2wild)'!E$16,"",IF(OR(C52=$V$2,C53=$V$2,C54=$V$2),SUM(COUNTIF(C52:C54,$V$2),COUNTIF(C52:C54,$AV$2)),""))</f>
        <v/>
      </c>
    </row>
    <row r="53" spans="1:48">
      <c r="A53" s="337">
        <f>IF('243way_Regular Symbol'!L51="","",'243way_Regular Symbol'!L51)</f>
        <v>48</v>
      </c>
      <c r="B53" s="191" t="str">
        <f>IF('576way_Regular Symbol(2wild)'!M51="","",'576way_Regular Symbol(2wild)'!M51)</f>
        <v/>
      </c>
      <c r="C53" s="191" t="str">
        <f>IF('576way_Regular Symbol(2wild)'!N51="","",'576way_Regular Symbol(2wild)'!N51)</f>
        <v/>
      </c>
      <c r="D53" s="362"/>
      <c r="I53" s="363">
        <f t="shared" si="0"/>
        <v>48</v>
      </c>
      <c r="J53" s="344" t="str">
        <f>IF($A53&gt;='576way_Regular Symbol(2wild)'!D$16,"",IF(OR(B53=$V$2,B54=$V$2,B55=$V$2),SUM(COUNTIF(B53:B55,$V$2),COUNTIF(B53:B55,$K$2)),""))</f>
        <v/>
      </c>
      <c r="K53" s="344" t="str">
        <f>IF($A53&gt;='576way_Regular Symbol(2wild)'!E$16,"",IF(OR(C53=$V$2,C54=$V$2,C55=$V$2),SUM(COUNTIF(C53:C55,$V$2),COUNTIF(C53:C55,$K$2)),""))</f>
        <v/>
      </c>
      <c r="M53" s="344" t="str">
        <f>IF($A53&gt;='576way_Regular Symbol(2wild)'!D$16,"",IF(OR(B53=$V$2,B54=$V$2,B55=$V$2),SUM(COUNTIF(B53:B55,$V$2),COUNTIF(B53:B55,$N$2)),""))</f>
        <v/>
      </c>
      <c r="N53" s="344" t="str">
        <f>IF($A53&gt;='576way_Regular Symbol(2wild)'!E$16,"",IF(OR(C53=$V$2,C54=$V$2,C55=$V$2),SUM(COUNTIF(C53:C55,$V$2),COUNTIF(C53:C55,$N$2)),""))</f>
        <v/>
      </c>
      <c r="P53" s="344" t="str">
        <f>IF($A53&gt;='576way_Regular Symbol(2wild)'!D$16,"",IF(OR(B53=$V$2,B54=$V$2,B55=$V$2),SUM(COUNTIF(B53:B55,$V$2),COUNTIF(B53:B55,$Q$2)),""))</f>
        <v/>
      </c>
      <c r="Q53" s="344" t="str">
        <f>IF($A53&gt;='576way_Regular Symbol(2wild)'!E$16,"",IF(OR(C53=$V$2,C54=$V$2,C55=$V$2),SUM(COUNTIF(C53:C55,$V$2),COUNTIF(C53:C55,$Q$2)),""))</f>
        <v/>
      </c>
      <c r="S53" s="344" t="str">
        <f>IF($A53&gt;='576way_Regular Symbol(2wild)'!D$16,"",IF(OR(B53=$V$2,B54=$V$2,B55=$V$2),SUM(COUNTIF(B53:B55,$V$2),COUNTIF(B53:B55,$T$2)),""))</f>
        <v/>
      </c>
      <c r="T53" s="344" t="str">
        <f>IF($A53&gt;='576way_Regular Symbol(2wild)'!E$16,"",IF(OR(C53=$V$2,C54=$V$2,C55=$V$2),SUM(COUNTIF(C53:C55,$V$2),COUNTIF(C53:C55,$T$2)),""))</f>
        <v/>
      </c>
      <c r="V53" s="344" t="str">
        <f>IF($A53&gt;='576way_Regular Symbol(2wild)'!D$16,"",IF(OR(B53=$V$2,B54=$V$2,B55=$V$2),SUM(COUNTIF(B53:B55,$V$2),COUNTIF(B53:B55,$W$2)),""))</f>
        <v/>
      </c>
      <c r="W53" s="344" t="str">
        <f>IF($A53&gt;='576way_Regular Symbol(2wild)'!E$16,"",IF(OR(C53=$V$2,C54=$V$2,C55=$V$2),SUM(COUNTIF(C53:C55,$V$2),COUNTIF(C53:C55,$W$2)),""))</f>
        <v/>
      </c>
      <c r="Y53" s="344" t="str">
        <f>IF($A53&gt;='576way_Regular Symbol(2wild)'!D$16,"",IF(OR(B53=$V$2,B54=$V$2,B55=$V$2),SUM(COUNTIF(B53:B55,$V$2),COUNTIF(B53:B55,$Z$2)),""))</f>
        <v/>
      </c>
      <c r="Z53" s="344" t="str">
        <f>IF($A53&gt;='576way_Regular Symbol(2wild)'!E$16,"",IF(OR(C53=$V$2,C54=$V$2,C55=$V$2),SUM(COUNTIF(C53:C55,$V$2),COUNTIF(C53:C55,$Z$2)),""))</f>
        <v/>
      </c>
      <c r="AB53" s="344" t="str">
        <f>IF($A53&gt;='576way_Regular Symbol(2wild)'!D$16,"",IF(OR(B53=$V$2,B54=$V$2,B55=$V$2),SUM(COUNTIF(B53:B55,$V$2),COUNTIF(B53:B55,$AC$2)),""))</f>
        <v/>
      </c>
      <c r="AC53" s="344" t="str">
        <f>IF($A53&gt;='576way_Regular Symbol(2wild)'!E$16,"",IF(OR(C53=$V$2,C54=$V$2,C55=$V$2),SUM(COUNTIF(C53:C55,$V$2),COUNTIF(C53:C55,$AC$2)),""))</f>
        <v/>
      </c>
      <c r="AF53" s="3" t="str">
        <f>IF($A53&gt;='576way_Regular Symbol(2wild)'!D$16,"",IF(OR(B53=$V$2,B54=$V$2,B55=$V$2),SUM(COUNTIF(B53:B55,$V$2),COUNTIF(B53:B55,$AG$2)),""))</f>
        <v/>
      </c>
      <c r="AG53" s="3" t="str">
        <f>IF($A53&gt;='576way_Regular Symbol(2wild)'!E$16,"",IF(OR(C53=$V$2,C54=$V$2,C55=$V$2),SUM(COUNTIF(C53:C55,$V$2),COUNTIF(C53:C55,$AG$2)),""))</f>
        <v/>
      </c>
      <c r="AI53" s="3" t="str">
        <f>IF($A53&gt;='576way_Regular Symbol(2wild)'!D$16,"",IF(OR(B53=$V$2,B54=$V$2,B55=$V$2),SUM(COUNTIF(B53:B55,$V$2),COUNTIF(B53:B55,$AJ$2)),""))</f>
        <v/>
      </c>
      <c r="AJ53" s="3" t="str">
        <f>IF($A53&gt;='576way_Regular Symbol(2wild)'!E$16,"",IF(OR(C53=$V$2,C54=$V$2,C55=$V$2),SUM(COUNTIF(C53:C55,$V$2),COUNTIF(C53:C55,$AJ$2)),""))</f>
        <v/>
      </c>
      <c r="AL53" s="3" t="str">
        <f>IF($A53&gt;='576way_Regular Symbol(2wild)'!D$16,"",IF(OR(B53=$V$2,B54=$V$2,B55=$V$2),SUM(COUNTIF(B53:B55,$V$2),COUNTIF(B53:B55,$AM$2)),""))</f>
        <v/>
      </c>
      <c r="AM53" s="3" t="str">
        <f>IF($A53&gt;='576way_Regular Symbol(2wild)'!E$16,"",IF(OR(C53=$V$2,C54=$V$2,C55=$V$2),SUM(COUNTIF(C53:C55,$V$2),COUNTIF(C53:C55,$AM$2)),""))</f>
        <v/>
      </c>
      <c r="AO53" s="3" t="str">
        <f>IF($A53&gt;='576way_Regular Symbol(2wild)'!D$16,"",IF(OR(B53=$V$2,B54=$V$2,B55=$V$2),SUM(COUNTIF(B53:B55,$V$2),COUNTIF(B53:B55,$AP$2)),""))</f>
        <v/>
      </c>
      <c r="AP53" s="3" t="str">
        <f>IF($A53&gt;='576way_Regular Symbol(2wild)'!E$16,"",IF(OR(C53=$V$2,C54=$V$2,C55=$V$2),SUM(COUNTIF(C53:C55,$V$2),COUNTIF(C53:C55,$AP$2)),""))</f>
        <v/>
      </c>
      <c r="AR53" s="3" t="str">
        <f>IF($A53&gt;='576way_Regular Symbol(2wild)'!D$16,"",IF(OR(B53=$V$2,B54=$V$2,B55=$V$2),SUM(COUNTIF(B53:B55,$V$2),COUNTIF(B53:B55,$AS$2)),""))</f>
        <v/>
      </c>
      <c r="AS53" s="3" t="str">
        <f>IF($A53&gt;='576way_Regular Symbol(2wild)'!E$16,"",IF(OR(C53=$V$2,C54=$V$2,C55=$V$2),SUM(COUNTIF(C53:C55,$V$2),COUNTIF(C53:C55,$AS$2)),""))</f>
        <v/>
      </c>
      <c r="AU53" s="3" t="str">
        <f>IF($A53&gt;='576way_Regular Symbol(2wild)'!D$16,"",IF(OR(B53=$V$2,B54=$V$2,B55=$V$2),SUM(COUNTIF(B53:B55,$V$2),COUNTIF(B53:B55,$AV$2)),""))</f>
        <v/>
      </c>
      <c r="AV53" s="3" t="str">
        <f>IF($A53&gt;='576way_Regular Symbol(2wild)'!E$16,"",IF(OR(C53=$V$2,C54=$V$2,C55=$V$2),SUM(COUNTIF(C53:C55,$V$2),COUNTIF(C53:C55,$AV$2)),""))</f>
        <v/>
      </c>
    </row>
    <row r="54" spans="1:48">
      <c r="A54" s="337">
        <f>IF('243way_Regular Symbol'!L52="","",'243way_Regular Symbol'!L52)</f>
        <v>49</v>
      </c>
      <c r="B54" s="191" t="str">
        <f>IF('576way_Regular Symbol(2wild)'!M52="","",'576way_Regular Symbol(2wild)'!M52)</f>
        <v/>
      </c>
      <c r="C54" s="191" t="str">
        <f>IF('576way_Regular Symbol(2wild)'!N52="","",'576way_Regular Symbol(2wild)'!N52)</f>
        <v/>
      </c>
      <c r="D54" s="362"/>
      <c r="I54" s="363">
        <f t="shared" si="0"/>
        <v>49</v>
      </c>
      <c r="J54" s="344" t="str">
        <f>IF($A54&gt;='576way_Regular Symbol(2wild)'!D$16,"",IF(OR(B54=$V$2,B55=$V$2,B56=$V$2),SUM(COUNTIF(B54:B56,$V$2),COUNTIF(B54:B56,$K$2)),""))</f>
        <v/>
      </c>
      <c r="K54" s="344" t="str">
        <f>IF($A54&gt;='576way_Regular Symbol(2wild)'!E$16,"",IF(OR(C54=$V$2,C55=$V$2,C56=$V$2),SUM(COUNTIF(C54:C56,$V$2),COUNTIF(C54:C56,$K$2)),""))</f>
        <v/>
      </c>
      <c r="M54" s="344" t="str">
        <f>IF($A54&gt;='576way_Regular Symbol(2wild)'!D$16,"",IF(OR(B54=$V$2,B55=$V$2,B56=$V$2),SUM(COUNTIF(B54:B56,$V$2),COUNTIF(B54:B56,$N$2)),""))</f>
        <v/>
      </c>
      <c r="N54" s="344" t="str">
        <f>IF($A54&gt;='576way_Regular Symbol(2wild)'!E$16,"",IF(OR(C54=$V$2,C55=$V$2,C56=$V$2),SUM(COUNTIF(C54:C56,$V$2),COUNTIF(C54:C56,$N$2)),""))</f>
        <v/>
      </c>
      <c r="P54" s="344" t="str">
        <f>IF($A54&gt;='576way_Regular Symbol(2wild)'!D$16,"",IF(OR(B54=$V$2,B55=$V$2,B56=$V$2),SUM(COUNTIF(B54:B56,$V$2),COUNTIF(B54:B56,$Q$2)),""))</f>
        <v/>
      </c>
      <c r="Q54" s="344" t="str">
        <f>IF($A54&gt;='576way_Regular Symbol(2wild)'!E$16,"",IF(OR(C54=$V$2,C55=$V$2,C56=$V$2),SUM(COUNTIF(C54:C56,$V$2),COUNTIF(C54:C56,$Q$2)),""))</f>
        <v/>
      </c>
      <c r="S54" s="344" t="str">
        <f>IF($A54&gt;='576way_Regular Symbol(2wild)'!D$16,"",IF(OR(B54=$V$2,B55=$V$2,B56=$V$2),SUM(COUNTIF(B54:B56,$V$2),COUNTIF(B54:B56,$T$2)),""))</f>
        <v/>
      </c>
      <c r="T54" s="344" t="str">
        <f>IF($A54&gt;='576way_Regular Symbol(2wild)'!E$16,"",IF(OR(C54=$V$2,C55=$V$2,C56=$V$2),SUM(COUNTIF(C54:C56,$V$2),COUNTIF(C54:C56,$T$2)),""))</f>
        <v/>
      </c>
      <c r="V54" s="344" t="str">
        <f>IF($A54&gt;='576way_Regular Symbol(2wild)'!D$16,"",IF(OR(B54=$V$2,B55=$V$2,B56=$V$2),SUM(COUNTIF(B54:B56,$V$2),COUNTIF(B54:B56,$W$2)),""))</f>
        <v/>
      </c>
      <c r="W54" s="344" t="str">
        <f>IF($A54&gt;='576way_Regular Symbol(2wild)'!E$16,"",IF(OR(C54=$V$2,C55=$V$2,C56=$V$2),SUM(COUNTIF(C54:C56,$V$2),COUNTIF(C54:C56,$W$2)),""))</f>
        <v/>
      </c>
      <c r="Y54" s="344" t="str">
        <f>IF($A54&gt;='576way_Regular Symbol(2wild)'!D$16,"",IF(OR(B54=$V$2,B55=$V$2,B56=$V$2),SUM(COUNTIF(B54:B56,$V$2),COUNTIF(B54:B56,$Z$2)),""))</f>
        <v/>
      </c>
      <c r="Z54" s="344" t="str">
        <f>IF($A54&gt;='576way_Regular Symbol(2wild)'!E$16,"",IF(OR(C54=$V$2,C55=$V$2,C56=$V$2),SUM(COUNTIF(C54:C56,$V$2),COUNTIF(C54:C56,$Z$2)),""))</f>
        <v/>
      </c>
      <c r="AB54" s="344" t="str">
        <f>IF($A54&gt;='576way_Regular Symbol(2wild)'!D$16,"",IF(OR(B54=$V$2,B55=$V$2,B56=$V$2),SUM(COUNTIF(B54:B56,$V$2),COUNTIF(B54:B56,$AC$2)),""))</f>
        <v/>
      </c>
      <c r="AC54" s="344" t="str">
        <f>IF($A54&gt;='576way_Regular Symbol(2wild)'!E$16,"",IF(OR(C54=$V$2,C55=$V$2,C56=$V$2),SUM(COUNTIF(C54:C56,$V$2),COUNTIF(C54:C56,$AC$2)),""))</f>
        <v/>
      </c>
      <c r="AF54" s="3" t="str">
        <f>IF($A54&gt;='576way_Regular Symbol(2wild)'!D$16,"",IF(OR(B54=$V$2,B55=$V$2,B56=$V$2),SUM(COUNTIF(B54:B56,$V$2),COUNTIF(B54:B56,$AG$2)),""))</f>
        <v/>
      </c>
      <c r="AG54" s="3" t="str">
        <f>IF($A54&gt;='576way_Regular Symbol(2wild)'!E$16,"",IF(OR(C54=$V$2,C55=$V$2,C56=$V$2),SUM(COUNTIF(C54:C56,$V$2),COUNTIF(C54:C56,$AG$2)),""))</f>
        <v/>
      </c>
      <c r="AI54" s="3" t="str">
        <f>IF($A54&gt;='576way_Regular Symbol(2wild)'!D$16,"",IF(OR(B54=$V$2,B55=$V$2,B56=$V$2),SUM(COUNTIF(B54:B56,$V$2),COUNTIF(B54:B56,$AJ$2)),""))</f>
        <v/>
      </c>
      <c r="AJ54" s="3" t="str">
        <f>IF($A54&gt;='576way_Regular Symbol(2wild)'!E$16,"",IF(OR(C54=$V$2,C55=$V$2,C56=$V$2),SUM(COUNTIF(C54:C56,$V$2),COUNTIF(C54:C56,$AJ$2)),""))</f>
        <v/>
      </c>
      <c r="AL54" s="3" t="str">
        <f>IF($A54&gt;='576way_Regular Symbol(2wild)'!D$16,"",IF(OR(B54=$V$2,B55=$V$2,B56=$V$2),SUM(COUNTIF(B54:B56,$V$2),COUNTIF(B54:B56,$AM$2)),""))</f>
        <v/>
      </c>
      <c r="AM54" s="3" t="str">
        <f>IF($A54&gt;='576way_Regular Symbol(2wild)'!E$16,"",IF(OR(C54=$V$2,C55=$V$2,C56=$V$2),SUM(COUNTIF(C54:C56,$V$2),COUNTIF(C54:C56,$AM$2)),""))</f>
        <v/>
      </c>
      <c r="AO54" s="3" t="str">
        <f>IF($A54&gt;='576way_Regular Symbol(2wild)'!D$16,"",IF(OR(B54=$V$2,B55=$V$2,B56=$V$2),SUM(COUNTIF(B54:B56,$V$2),COUNTIF(B54:B56,$AP$2)),""))</f>
        <v/>
      </c>
      <c r="AP54" s="3" t="str">
        <f>IF($A54&gt;='576way_Regular Symbol(2wild)'!E$16,"",IF(OR(C54=$V$2,C55=$V$2,C56=$V$2),SUM(COUNTIF(C54:C56,$V$2),COUNTIF(C54:C56,$AP$2)),""))</f>
        <v/>
      </c>
      <c r="AR54" s="3" t="str">
        <f>IF($A54&gt;='576way_Regular Symbol(2wild)'!D$16,"",IF(OR(B54=$V$2,B55=$V$2,B56=$V$2),SUM(COUNTIF(B54:B56,$V$2),COUNTIF(B54:B56,$AS$2)),""))</f>
        <v/>
      </c>
      <c r="AS54" s="3" t="str">
        <f>IF($A54&gt;='576way_Regular Symbol(2wild)'!E$16,"",IF(OR(C54=$V$2,C55=$V$2,C56=$V$2),SUM(COUNTIF(C54:C56,$V$2),COUNTIF(C54:C56,$AS$2)),""))</f>
        <v/>
      </c>
      <c r="AU54" s="3" t="str">
        <f>IF($A54&gt;='576way_Regular Symbol(2wild)'!D$16,"",IF(OR(B54=$V$2,B55=$V$2,B56=$V$2),SUM(COUNTIF(B54:B56,$V$2),COUNTIF(B54:B56,$AV$2)),""))</f>
        <v/>
      </c>
      <c r="AV54" s="3" t="str">
        <f>IF($A54&gt;='576way_Regular Symbol(2wild)'!E$16,"",IF(OR(C54=$V$2,C55=$V$2,C56=$V$2),SUM(COUNTIF(C54:C56,$V$2),COUNTIF(C54:C56,$AV$2)),""))</f>
        <v/>
      </c>
    </row>
    <row r="55" spans="1:48">
      <c r="A55" s="337">
        <f>IF('243way_Regular Symbol'!L53="","",'243way_Regular Symbol'!L53)</f>
        <v>50</v>
      </c>
      <c r="B55" s="191" t="str">
        <f>IF('576way_Regular Symbol(2wild)'!M53="","",'576way_Regular Symbol(2wild)'!M53)</f>
        <v/>
      </c>
      <c r="C55" s="191" t="str">
        <f>IF('576way_Regular Symbol(2wild)'!N53="","",'576way_Regular Symbol(2wild)'!N53)</f>
        <v/>
      </c>
      <c r="D55" s="362"/>
      <c r="I55" s="363">
        <f t="shared" si="0"/>
        <v>50</v>
      </c>
      <c r="J55" s="344" t="str">
        <f>IF($A55&gt;='576way_Regular Symbol(2wild)'!D$16,"",IF(OR(B55=$V$2,B56=$V$2,B57=$V$2),SUM(COUNTIF(B55:B57,$V$2),COUNTIF(B55:B57,$K$2)),""))</f>
        <v/>
      </c>
      <c r="K55" s="344" t="str">
        <f>IF($A55&gt;='576way_Regular Symbol(2wild)'!E$16,"",IF(OR(C55=$V$2,C56=$V$2,C57=$V$2),SUM(COUNTIF(C55:C57,$V$2),COUNTIF(C55:C57,$K$2)),""))</f>
        <v/>
      </c>
      <c r="M55" s="344" t="str">
        <f>IF($A55&gt;='576way_Regular Symbol(2wild)'!D$16,"",IF(OR(B55=$V$2,B56=$V$2,B57=$V$2),SUM(COUNTIF(B55:B57,$V$2),COUNTIF(B55:B57,$N$2)),""))</f>
        <v/>
      </c>
      <c r="N55" s="344" t="str">
        <f>IF($A55&gt;='576way_Regular Symbol(2wild)'!E$16,"",IF(OR(C55=$V$2,C56=$V$2,C57=$V$2),SUM(COUNTIF(C55:C57,$V$2),COUNTIF(C55:C57,$N$2)),""))</f>
        <v/>
      </c>
      <c r="P55" s="344" t="str">
        <f>IF($A55&gt;='576way_Regular Symbol(2wild)'!D$16,"",IF(OR(B55=$V$2,B56=$V$2,B57=$V$2),SUM(COUNTIF(B55:B57,$V$2),COUNTIF(B55:B57,$Q$2)),""))</f>
        <v/>
      </c>
      <c r="Q55" s="344" t="str">
        <f>IF($A55&gt;='576way_Regular Symbol(2wild)'!E$16,"",IF(OR(C55=$V$2,C56=$V$2,C57=$V$2),SUM(COUNTIF(C55:C57,$V$2),COUNTIF(C55:C57,$Q$2)),""))</f>
        <v/>
      </c>
      <c r="S55" s="344" t="str">
        <f>IF($A55&gt;='576way_Regular Symbol(2wild)'!D$16,"",IF(OR(B55=$V$2,B56=$V$2,B57=$V$2),SUM(COUNTIF(B55:B57,$V$2),COUNTIF(B55:B57,$T$2)),""))</f>
        <v/>
      </c>
      <c r="T55" s="344" t="str">
        <f>IF($A55&gt;='576way_Regular Symbol(2wild)'!E$16,"",IF(OR(C55=$V$2,C56=$V$2,C57=$V$2),SUM(COUNTIF(C55:C57,$V$2),COUNTIF(C55:C57,$T$2)),""))</f>
        <v/>
      </c>
      <c r="V55" s="344" t="str">
        <f>IF($A55&gt;='576way_Regular Symbol(2wild)'!D$16,"",IF(OR(B55=$V$2,B56=$V$2,B57=$V$2),SUM(COUNTIF(B55:B57,$V$2),COUNTIF(B55:B57,$W$2)),""))</f>
        <v/>
      </c>
      <c r="W55" s="344" t="str">
        <f>IF($A55&gt;='576way_Regular Symbol(2wild)'!E$16,"",IF(OR(C55=$V$2,C56=$V$2,C57=$V$2),SUM(COUNTIF(C55:C57,$V$2),COUNTIF(C55:C57,$W$2)),""))</f>
        <v/>
      </c>
      <c r="Y55" s="344" t="str">
        <f>IF($A55&gt;='576way_Regular Symbol(2wild)'!D$16,"",IF(OR(B55=$V$2,B56=$V$2,B57=$V$2),SUM(COUNTIF(B55:B57,$V$2),COUNTIF(B55:B57,$Z$2)),""))</f>
        <v/>
      </c>
      <c r="Z55" s="344" t="str">
        <f>IF($A55&gt;='576way_Regular Symbol(2wild)'!E$16,"",IF(OR(C55=$V$2,C56=$V$2,C57=$V$2),SUM(COUNTIF(C55:C57,$V$2),COUNTIF(C55:C57,$Z$2)),""))</f>
        <v/>
      </c>
      <c r="AB55" s="344" t="str">
        <f>IF($A55&gt;='576way_Regular Symbol(2wild)'!D$16,"",IF(OR(B55=$V$2,B56=$V$2,B57=$V$2),SUM(COUNTIF(B55:B57,$V$2),COUNTIF(B55:B57,$AC$2)),""))</f>
        <v/>
      </c>
      <c r="AC55" s="344" t="str">
        <f>IF($A55&gt;='576way_Regular Symbol(2wild)'!E$16,"",IF(OR(C55=$V$2,C56=$V$2,C57=$V$2),SUM(COUNTIF(C55:C57,$V$2),COUNTIF(C55:C57,$AC$2)),""))</f>
        <v/>
      </c>
      <c r="AF55" s="3" t="str">
        <f>IF($A55&gt;='576way_Regular Symbol(2wild)'!D$16,"",IF(OR(B55=$V$2,B56=$V$2,B57=$V$2),SUM(COUNTIF(B55:B57,$V$2),COUNTIF(B55:B57,$AG$2)),""))</f>
        <v/>
      </c>
      <c r="AG55" s="3" t="str">
        <f>IF($A55&gt;='576way_Regular Symbol(2wild)'!E$16,"",IF(OR(C55=$V$2,C56=$V$2,C57=$V$2),SUM(COUNTIF(C55:C57,$V$2),COUNTIF(C55:C57,$AG$2)),""))</f>
        <v/>
      </c>
      <c r="AI55" s="3" t="str">
        <f>IF($A55&gt;='576way_Regular Symbol(2wild)'!D$16,"",IF(OR(B55=$V$2,B56=$V$2,B57=$V$2),SUM(COUNTIF(B55:B57,$V$2),COUNTIF(B55:B57,$AJ$2)),""))</f>
        <v/>
      </c>
      <c r="AJ55" s="3" t="str">
        <f>IF($A55&gt;='576way_Regular Symbol(2wild)'!E$16,"",IF(OR(C55=$V$2,C56=$V$2,C57=$V$2),SUM(COUNTIF(C55:C57,$V$2),COUNTIF(C55:C57,$AJ$2)),""))</f>
        <v/>
      </c>
      <c r="AL55" s="3" t="str">
        <f>IF($A55&gt;='576way_Regular Symbol(2wild)'!D$16,"",IF(OR(B55=$V$2,B56=$V$2,B57=$V$2),SUM(COUNTIF(B55:B57,$V$2),COUNTIF(B55:B57,$AM$2)),""))</f>
        <v/>
      </c>
      <c r="AM55" s="3" t="str">
        <f>IF($A55&gt;='576way_Regular Symbol(2wild)'!E$16,"",IF(OR(C55=$V$2,C56=$V$2,C57=$V$2),SUM(COUNTIF(C55:C57,$V$2),COUNTIF(C55:C57,$AM$2)),""))</f>
        <v/>
      </c>
      <c r="AO55" s="3" t="str">
        <f>IF($A55&gt;='576way_Regular Symbol(2wild)'!D$16,"",IF(OR(B55=$V$2,B56=$V$2,B57=$V$2),SUM(COUNTIF(B55:B57,$V$2),COUNTIF(B55:B57,$AP$2)),""))</f>
        <v/>
      </c>
      <c r="AP55" s="3" t="str">
        <f>IF($A55&gt;='576way_Regular Symbol(2wild)'!E$16,"",IF(OR(C55=$V$2,C56=$V$2,C57=$V$2),SUM(COUNTIF(C55:C57,$V$2),COUNTIF(C55:C57,$AP$2)),""))</f>
        <v/>
      </c>
      <c r="AR55" s="3" t="str">
        <f>IF($A55&gt;='576way_Regular Symbol(2wild)'!D$16,"",IF(OR(B55=$V$2,B56=$V$2,B57=$V$2),SUM(COUNTIF(B55:B57,$V$2),COUNTIF(B55:B57,$AS$2)),""))</f>
        <v/>
      </c>
      <c r="AS55" s="3" t="str">
        <f>IF($A55&gt;='576way_Regular Symbol(2wild)'!E$16,"",IF(OR(C55=$V$2,C56=$V$2,C57=$V$2),SUM(COUNTIF(C55:C57,$V$2),COUNTIF(C55:C57,$AS$2)),""))</f>
        <v/>
      </c>
      <c r="AU55" s="3" t="str">
        <f>IF($A55&gt;='576way_Regular Symbol(2wild)'!D$16,"",IF(OR(B55=$V$2,B56=$V$2,B57=$V$2),SUM(COUNTIF(B55:B57,$V$2),COUNTIF(B55:B57,$AV$2)),""))</f>
        <v/>
      </c>
      <c r="AV55" s="3" t="str">
        <f>IF($A55&gt;='576way_Regular Symbol(2wild)'!E$16,"",IF(OR(C55=$V$2,C56=$V$2,C57=$V$2),SUM(COUNTIF(C55:C57,$V$2),COUNTIF(C55:C57,$AV$2)),""))</f>
        <v/>
      </c>
    </row>
    <row r="56" spans="1:48">
      <c r="A56" s="337">
        <f>IF('243way_Regular Symbol'!L54="","",'243way_Regular Symbol'!L54)</f>
        <v>51</v>
      </c>
      <c r="B56" s="191" t="str">
        <f>IF('576way_Regular Symbol(2wild)'!M54="","",'576way_Regular Symbol(2wild)'!M54)</f>
        <v/>
      </c>
      <c r="C56" s="191" t="str">
        <f>IF('576way_Regular Symbol(2wild)'!N54="","",'576way_Regular Symbol(2wild)'!N54)</f>
        <v/>
      </c>
      <c r="D56" s="362"/>
      <c r="I56" s="363">
        <f t="shared" si="0"/>
        <v>51</v>
      </c>
      <c r="J56" s="344" t="str">
        <f>IF($A56&gt;='576way_Regular Symbol(2wild)'!D$16,"",IF(OR(B56=$V$2,B57=$V$2,B58=$V$2),SUM(COUNTIF(B56:B58,$V$2),COUNTIF(B56:B58,$K$2)),""))</f>
        <v/>
      </c>
      <c r="K56" s="344" t="str">
        <f>IF($A56&gt;='576way_Regular Symbol(2wild)'!E$16,"",IF(OR(C56=$V$2,C57=$V$2,C58=$V$2),SUM(COUNTIF(C56:C58,$V$2),COUNTIF(C56:C58,$K$2)),""))</f>
        <v/>
      </c>
      <c r="M56" s="344" t="str">
        <f>IF($A56&gt;='576way_Regular Symbol(2wild)'!D$16,"",IF(OR(B56=$V$2,B57=$V$2,B58=$V$2),SUM(COUNTIF(B56:B58,$V$2),COUNTIF(B56:B58,$N$2)),""))</f>
        <v/>
      </c>
      <c r="N56" s="344" t="str">
        <f>IF($A56&gt;='576way_Regular Symbol(2wild)'!E$16,"",IF(OR(C56=$V$2,C57=$V$2,C58=$V$2),SUM(COUNTIF(C56:C58,$V$2),COUNTIF(C56:C58,$N$2)),""))</f>
        <v/>
      </c>
      <c r="P56" s="344" t="str">
        <f>IF($A56&gt;='576way_Regular Symbol(2wild)'!D$16,"",IF(OR(B56=$V$2,B57=$V$2,B58=$V$2),SUM(COUNTIF(B56:B58,$V$2),COUNTIF(B56:B58,$Q$2)),""))</f>
        <v/>
      </c>
      <c r="Q56" s="344" t="str">
        <f>IF($A56&gt;='576way_Regular Symbol(2wild)'!E$16,"",IF(OR(C56=$V$2,C57=$V$2,C58=$V$2),SUM(COUNTIF(C56:C58,$V$2),COUNTIF(C56:C58,$Q$2)),""))</f>
        <v/>
      </c>
      <c r="S56" s="344" t="str">
        <f>IF($A56&gt;='576way_Regular Symbol(2wild)'!D$16,"",IF(OR(B56=$V$2,B57=$V$2,B58=$V$2),SUM(COUNTIF(B56:B58,$V$2),COUNTIF(B56:B58,$T$2)),""))</f>
        <v/>
      </c>
      <c r="T56" s="344" t="str">
        <f>IF($A56&gt;='576way_Regular Symbol(2wild)'!E$16,"",IF(OR(C56=$V$2,C57=$V$2,C58=$V$2),SUM(COUNTIF(C56:C58,$V$2),COUNTIF(C56:C58,$T$2)),""))</f>
        <v/>
      </c>
      <c r="V56" s="344" t="str">
        <f>IF($A56&gt;='576way_Regular Symbol(2wild)'!D$16,"",IF(OR(B56=$V$2,B57=$V$2,B58=$V$2),SUM(COUNTIF(B56:B58,$V$2),COUNTIF(B56:B58,$W$2)),""))</f>
        <v/>
      </c>
      <c r="W56" s="344" t="str">
        <f>IF($A56&gt;='576way_Regular Symbol(2wild)'!E$16,"",IF(OR(C56=$V$2,C57=$V$2,C58=$V$2),SUM(COUNTIF(C56:C58,$V$2),COUNTIF(C56:C58,$W$2)),""))</f>
        <v/>
      </c>
      <c r="Y56" s="344" t="str">
        <f>IF($A56&gt;='576way_Regular Symbol(2wild)'!D$16,"",IF(OR(B56=$V$2,B57=$V$2,B58=$V$2),SUM(COUNTIF(B56:B58,$V$2),COUNTIF(B56:B58,$Z$2)),""))</f>
        <v/>
      </c>
      <c r="Z56" s="344" t="str">
        <f>IF($A56&gt;='576way_Regular Symbol(2wild)'!E$16,"",IF(OR(C56=$V$2,C57=$V$2,C58=$V$2),SUM(COUNTIF(C56:C58,$V$2),COUNTIF(C56:C58,$Z$2)),""))</f>
        <v/>
      </c>
      <c r="AB56" s="344" t="str">
        <f>IF($A56&gt;='576way_Regular Symbol(2wild)'!D$16,"",IF(OR(B56=$V$2,B57=$V$2,B58=$V$2),SUM(COUNTIF(B56:B58,$V$2),COUNTIF(B56:B58,$AC$2)),""))</f>
        <v/>
      </c>
      <c r="AC56" s="344" t="str">
        <f>IF($A56&gt;='576way_Regular Symbol(2wild)'!E$16,"",IF(OR(C56=$V$2,C57=$V$2,C58=$V$2),SUM(COUNTIF(C56:C58,$V$2),COUNTIF(C56:C58,$AC$2)),""))</f>
        <v/>
      </c>
      <c r="AF56" s="3" t="str">
        <f>IF($A56&gt;='576way_Regular Symbol(2wild)'!D$16,"",IF(OR(B56=$V$2,B57=$V$2,B58=$V$2),SUM(COUNTIF(B56:B58,$V$2),COUNTIF(B56:B58,$AG$2)),""))</f>
        <v/>
      </c>
      <c r="AG56" s="3" t="str">
        <f>IF($A56&gt;='576way_Regular Symbol(2wild)'!E$16,"",IF(OR(C56=$V$2,C57=$V$2,C58=$V$2),SUM(COUNTIF(C56:C58,$V$2),COUNTIF(C56:C58,$AG$2)),""))</f>
        <v/>
      </c>
      <c r="AI56" s="3" t="str">
        <f>IF($A56&gt;='576way_Regular Symbol(2wild)'!D$16,"",IF(OR(B56=$V$2,B57=$V$2,B58=$V$2),SUM(COUNTIF(B56:B58,$V$2),COUNTIF(B56:B58,$AJ$2)),""))</f>
        <v/>
      </c>
      <c r="AJ56" s="3" t="str">
        <f>IF($A56&gt;='576way_Regular Symbol(2wild)'!E$16,"",IF(OR(C56=$V$2,C57=$V$2,C58=$V$2),SUM(COUNTIF(C56:C58,$V$2),COUNTIF(C56:C58,$AJ$2)),""))</f>
        <v/>
      </c>
      <c r="AL56" s="3" t="str">
        <f>IF($A56&gt;='576way_Regular Symbol(2wild)'!D$16,"",IF(OR(B56=$V$2,B57=$V$2,B58=$V$2),SUM(COUNTIF(B56:B58,$V$2),COUNTIF(B56:B58,$AM$2)),""))</f>
        <v/>
      </c>
      <c r="AM56" s="3" t="str">
        <f>IF($A56&gt;='576way_Regular Symbol(2wild)'!E$16,"",IF(OR(C56=$V$2,C57=$V$2,C58=$V$2),SUM(COUNTIF(C56:C58,$V$2),COUNTIF(C56:C58,$AM$2)),""))</f>
        <v/>
      </c>
      <c r="AO56" s="3" t="str">
        <f>IF($A56&gt;='576way_Regular Symbol(2wild)'!D$16,"",IF(OR(B56=$V$2,B57=$V$2,B58=$V$2),SUM(COUNTIF(B56:B58,$V$2),COUNTIF(B56:B58,$AP$2)),""))</f>
        <v/>
      </c>
      <c r="AP56" s="3" t="str">
        <f>IF($A56&gt;='576way_Regular Symbol(2wild)'!E$16,"",IF(OR(C56=$V$2,C57=$V$2,C58=$V$2),SUM(COUNTIF(C56:C58,$V$2),COUNTIF(C56:C58,$AP$2)),""))</f>
        <v/>
      </c>
      <c r="AR56" s="3" t="str">
        <f>IF($A56&gt;='576way_Regular Symbol(2wild)'!D$16,"",IF(OR(B56=$V$2,B57=$V$2,B58=$V$2),SUM(COUNTIF(B56:B58,$V$2),COUNTIF(B56:B58,$AS$2)),""))</f>
        <v/>
      </c>
      <c r="AS56" s="3" t="str">
        <f>IF($A56&gt;='576way_Regular Symbol(2wild)'!E$16,"",IF(OR(C56=$V$2,C57=$V$2,C58=$V$2),SUM(COUNTIF(C56:C58,$V$2),COUNTIF(C56:C58,$AS$2)),""))</f>
        <v/>
      </c>
      <c r="AU56" s="3" t="str">
        <f>IF($A56&gt;='576way_Regular Symbol(2wild)'!D$16,"",IF(OR(B56=$V$2,B57=$V$2,B58=$V$2),SUM(COUNTIF(B56:B58,$V$2),COUNTIF(B56:B58,$AV$2)),""))</f>
        <v/>
      </c>
      <c r="AV56" s="3" t="str">
        <f>IF($A56&gt;='576way_Regular Symbol(2wild)'!E$16,"",IF(OR(C56=$V$2,C57=$V$2,C58=$V$2),SUM(COUNTIF(C56:C58,$V$2),COUNTIF(C56:C58,$AV$2)),""))</f>
        <v/>
      </c>
    </row>
    <row r="57" spans="1:48">
      <c r="A57" s="337">
        <f>IF('243way_Regular Symbol'!L55="","",'243way_Regular Symbol'!L55)</f>
        <v>52</v>
      </c>
      <c r="B57" s="191" t="str">
        <f>IF('576way_Regular Symbol(2wild)'!M55="","",'576way_Regular Symbol(2wild)'!M55)</f>
        <v/>
      </c>
      <c r="C57" s="191" t="str">
        <f>IF('576way_Regular Symbol(2wild)'!N55="","",'576way_Regular Symbol(2wild)'!N55)</f>
        <v/>
      </c>
      <c r="D57" s="362"/>
      <c r="I57" s="363">
        <f t="shared" si="0"/>
        <v>52</v>
      </c>
      <c r="J57" s="344" t="str">
        <f>IF($A57&gt;='576way_Regular Symbol(2wild)'!D$16,"",IF(OR(B57=$V$2,B58=$V$2,B59=$V$2),SUM(COUNTIF(B57:B59,$V$2),COUNTIF(B57:B59,$K$2)),""))</f>
        <v/>
      </c>
      <c r="K57" s="344" t="str">
        <f>IF($A57&gt;='576way_Regular Symbol(2wild)'!E$16,"",IF(OR(C57=$V$2,C58=$V$2,C59=$V$2),SUM(COUNTIF(C57:C59,$V$2),COUNTIF(C57:C59,$K$2)),""))</f>
        <v/>
      </c>
      <c r="M57" s="344" t="str">
        <f>IF($A57&gt;='576way_Regular Symbol(2wild)'!D$16,"",IF(OR(B57=$V$2,B58=$V$2,B59=$V$2),SUM(COUNTIF(B57:B59,$V$2),COUNTIF(B57:B59,$N$2)),""))</f>
        <v/>
      </c>
      <c r="N57" s="344" t="str">
        <f>IF($A57&gt;='576way_Regular Symbol(2wild)'!E$16,"",IF(OR(C57=$V$2,C58=$V$2,C59=$V$2),SUM(COUNTIF(C57:C59,$V$2),COUNTIF(C57:C59,$N$2)),""))</f>
        <v/>
      </c>
      <c r="P57" s="344" t="str">
        <f>IF($A57&gt;='576way_Regular Symbol(2wild)'!D$16,"",IF(OR(B57=$V$2,B58=$V$2,B59=$V$2),SUM(COUNTIF(B57:B59,$V$2),COUNTIF(B57:B59,$Q$2)),""))</f>
        <v/>
      </c>
      <c r="Q57" s="344" t="str">
        <f>IF($A57&gt;='576way_Regular Symbol(2wild)'!E$16,"",IF(OR(C57=$V$2,C58=$V$2,C59=$V$2),SUM(COUNTIF(C57:C59,$V$2),COUNTIF(C57:C59,$Q$2)),""))</f>
        <v/>
      </c>
      <c r="S57" s="344" t="str">
        <f>IF($A57&gt;='576way_Regular Symbol(2wild)'!D$16,"",IF(OR(B57=$V$2,B58=$V$2,B59=$V$2),SUM(COUNTIF(B57:B59,$V$2),COUNTIF(B57:B59,$T$2)),""))</f>
        <v/>
      </c>
      <c r="T57" s="344" t="str">
        <f>IF($A57&gt;='576way_Regular Symbol(2wild)'!E$16,"",IF(OR(C57=$V$2,C58=$V$2,C59=$V$2),SUM(COUNTIF(C57:C59,$V$2),COUNTIF(C57:C59,$T$2)),""))</f>
        <v/>
      </c>
      <c r="V57" s="344" t="str">
        <f>IF($A57&gt;='576way_Regular Symbol(2wild)'!D$16,"",IF(OR(B57=$V$2,B58=$V$2,B59=$V$2),SUM(COUNTIF(B57:B59,$V$2),COUNTIF(B57:B59,$W$2)),""))</f>
        <v/>
      </c>
      <c r="W57" s="344" t="str">
        <f>IF($A57&gt;='576way_Regular Symbol(2wild)'!E$16,"",IF(OR(C57=$V$2,C58=$V$2,C59=$V$2),SUM(COUNTIF(C57:C59,$V$2),COUNTIF(C57:C59,$W$2)),""))</f>
        <v/>
      </c>
      <c r="Y57" s="344" t="str">
        <f>IF($A57&gt;='576way_Regular Symbol(2wild)'!D$16,"",IF(OR(B57=$V$2,B58=$V$2,B59=$V$2),SUM(COUNTIF(B57:B59,$V$2),COUNTIF(B57:B59,$Z$2)),""))</f>
        <v/>
      </c>
      <c r="Z57" s="344" t="str">
        <f>IF($A57&gt;='576way_Regular Symbol(2wild)'!E$16,"",IF(OR(C57=$V$2,C58=$V$2,C59=$V$2),SUM(COUNTIF(C57:C59,$V$2),COUNTIF(C57:C59,$Z$2)),""))</f>
        <v/>
      </c>
      <c r="AB57" s="344" t="str">
        <f>IF($A57&gt;='576way_Regular Symbol(2wild)'!D$16,"",IF(OR(B57=$V$2,B58=$V$2,B59=$V$2),SUM(COUNTIF(B57:B59,$V$2),COUNTIF(B57:B59,$AC$2)),""))</f>
        <v/>
      </c>
      <c r="AC57" s="344" t="str">
        <f>IF($A57&gt;='576way_Regular Symbol(2wild)'!E$16,"",IF(OR(C57=$V$2,C58=$V$2,C59=$V$2),SUM(COUNTIF(C57:C59,$V$2),COUNTIF(C57:C59,$AC$2)),""))</f>
        <v/>
      </c>
      <c r="AF57" s="3" t="str">
        <f>IF($A57&gt;='576way_Regular Symbol(2wild)'!D$16,"",IF(OR(B57=$V$2,B58=$V$2,B59=$V$2),SUM(COUNTIF(B57:B59,$V$2),COUNTIF(B57:B59,$AG$2)),""))</f>
        <v/>
      </c>
      <c r="AG57" s="3" t="str">
        <f>IF($A57&gt;='576way_Regular Symbol(2wild)'!E$16,"",IF(OR(C57=$V$2,C58=$V$2,C59=$V$2),SUM(COUNTIF(C57:C59,$V$2),COUNTIF(C57:C59,$AG$2)),""))</f>
        <v/>
      </c>
      <c r="AI57" s="3" t="str">
        <f>IF($A57&gt;='576way_Regular Symbol(2wild)'!D$16,"",IF(OR(B57=$V$2,B58=$V$2,B59=$V$2),SUM(COUNTIF(B57:B59,$V$2),COUNTIF(B57:B59,$AJ$2)),""))</f>
        <v/>
      </c>
      <c r="AJ57" s="3" t="str">
        <f>IF($A57&gt;='576way_Regular Symbol(2wild)'!E$16,"",IF(OR(C57=$V$2,C58=$V$2,C59=$V$2),SUM(COUNTIF(C57:C59,$V$2),COUNTIF(C57:C59,$AJ$2)),""))</f>
        <v/>
      </c>
      <c r="AL57" s="3" t="str">
        <f>IF($A57&gt;='576way_Regular Symbol(2wild)'!D$16,"",IF(OR(B57=$V$2,B58=$V$2,B59=$V$2),SUM(COUNTIF(B57:B59,$V$2),COUNTIF(B57:B59,$AM$2)),""))</f>
        <v/>
      </c>
      <c r="AM57" s="3" t="str">
        <f>IF($A57&gt;='576way_Regular Symbol(2wild)'!E$16,"",IF(OR(C57=$V$2,C58=$V$2,C59=$V$2),SUM(COUNTIF(C57:C59,$V$2),COUNTIF(C57:C59,$AM$2)),""))</f>
        <v/>
      </c>
      <c r="AO57" s="3" t="str">
        <f>IF($A57&gt;='576way_Regular Symbol(2wild)'!D$16,"",IF(OR(B57=$V$2,B58=$V$2,B59=$V$2),SUM(COUNTIF(B57:B59,$V$2),COUNTIF(B57:B59,$AP$2)),""))</f>
        <v/>
      </c>
      <c r="AP57" s="3" t="str">
        <f>IF($A57&gt;='576way_Regular Symbol(2wild)'!E$16,"",IF(OR(C57=$V$2,C58=$V$2,C59=$V$2),SUM(COUNTIF(C57:C59,$V$2),COUNTIF(C57:C59,$AP$2)),""))</f>
        <v/>
      </c>
      <c r="AR57" s="3" t="str">
        <f>IF($A57&gt;='576way_Regular Symbol(2wild)'!D$16,"",IF(OR(B57=$V$2,B58=$V$2,B59=$V$2),SUM(COUNTIF(B57:B59,$V$2),COUNTIF(B57:B59,$AS$2)),""))</f>
        <v/>
      </c>
      <c r="AS57" s="3" t="str">
        <f>IF($A57&gt;='576way_Regular Symbol(2wild)'!E$16,"",IF(OR(C57=$V$2,C58=$V$2,C59=$V$2),SUM(COUNTIF(C57:C59,$V$2),COUNTIF(C57:C59,$AS$2)),""))</f>
        <v/>
      </c>
      <c r="AU57" s="3" t="str">
        <f>IF($A57&gt;='576way_Regular Symbol(2wild)'!D$16,"",IF(OR(B57=$V$2,B58=$V$2,B59=$V$2),SUM(COUNTIF(B57:B59,$V$2),COUNTIF(B57:B59,$AV$2)),""))</f>
        <v/>
      </c>
      <c r="AV57" s="3" t="str">
        <f>IF($A57&gt;='576way_Regular Symbol(2wild)'!E$16,"",IF(OR(C57=$V$2,C58=$V$2,C59=$V$2),SUM(COUNTIF(C57:C59,$V$2),COUNTIF(C57:C59,$AV$2)),""))</f>
        <v/>
      </c>
    </row>
    <row r="58" spans="1:48">
      <c r="A58" s="337">
        <f>IF('243way_Regular Symbol'!L56="","",'243way_Regular Symbol'!L56)</f>
        <v>53</v>
      </c>
      <c r="B58" s="191" t="str">
        <f>IF('576way_Regular Symbol(2wild)'!M56="","",'576way_Regular Symbol(2wild)'!M56)</f>
        <v/>
      </c>
      <c r="C58" s="191" t="str">
        <f>IF('576way_Regular Symbol(2wild)'!N56="","",'576way_Regular Symbol(2wild)'!N56)</f>
        <v/>
      </c>
      <c r="D58" s="362"/>
      <c r="I58" s="363">
        <f t="shared" si="0"/>
        <v>53</v>
      </c>
      <c r="J58" s="344" t="str">
        <f>IF($A58&gt;='576way_Regular Symbol(2wild)'!D$16,"",IF(OR(B58=$V$2,B59=$V$2,B60=$V$2),SUM(COUNTIF(B58:B60,$V$2),COUNTIF(B58:B60,$K$2)),""))</f>
        <v/>
      </c>
      <c r="K58" s="344" t="str">
        <f>IF($A58&gt;='576way_Regular Symbol(2wild)'!E$16,"",IF(OR(C58=$V$2,C59=$V$2,C60=$V$2),SUM(COUNTIF(C58:C60,$V$2),COUNTIF(C58:C60,$K$2)),""))</f>
        <v/>
      </c>
      <c r="M58" s="344" t="str">
        <f>IF($A58&gt;='576way_Regular Symbol(2wild)'!D$16,"",IF(OR(B58=$V$2,B59=$V$2,B60=$V$2),SUM(COUNTIF(B58:B60,$V$2),COUNTIF(B58:B60,$N$2)),""))</f>
        <v/>
      </c>
      <c r="N58" s="344" t="str">
        <f>IF($A58&gt;='576way_Regular Symbol(2wild)'!E$16,"",IF(OR(C58=$V$2,C59=$V$2,C60=$V$2),SUM(COUNTIF(C58:C60,$V$2),COUNTIF(C58:C60,$N$2)),""))</f>
        <v/>
      </c>
      <c r="P58" s="344" t="str">
        <f>IF($A58&gt;='576way_Regular Symbol(2wild)'!D$16,"",IF(OR(B58=$V$2,B59=$V$2,B60=$V$2),SUM(COUNTIF(B58:B60,$V$2),COUNTIF(B58:B60,$Q$2)),""))</f>
        <v/>
      </c>
      <c r="Q58" s="344" t="str">
        <f>IF($A58&gt;='576way_Regular Symbol(2wild)'!E$16,"",IF(OR(C58=$V$2,C59=$V$2,C60=$V$2),SUM(COUNTIF(C58:C60,$V$2),COUNTIF(C58:C60,$Q$2)),""))</f>
        <v/>
      </c>
      <c r="S58" s="344" t="str">
        <f>IF($A58&gt;='576way_Regular Symbol(2wild)'!D$16,"",IF(OR(B58=$V$2,B59=$V$2,B60=$V$2),SUM(COUNTIF(B58:B60,$V$2),COUNTIF(B58:B60,$T$2)),""))</f>
        <v/>
      </c>
      <c r="T58" s="344" t="str">
        <f>IF($A58&gt;='576way_Regular Symbol(2wild)'!E$16,"",IF(OR(C58=$V$2,C59=$V$2,C60=$V$2),SUM(COUNTIF(C58:C60,$V$2),COUNTIF(C58:C60,$T$2)),""))</f>
        <v/>
      </c>
      <c r="V58" s="344" t="str">
        <f>IF($A58&gt;='576way_Regular Symbol(2wild)'!D$16,"",IF(OR(B58=$V$2,B59=$V$2,B60=$V$2),SUM(COUNTIF(B58:B60,$V$2),COUNTIF(B58:B60,$W$2)),""))</f>
        <v/>
      </c>
      <c r="W58" s="344" t="str">
        <f>IF($A58&gt;='576way_Regular Symbol(2wild)'!E$16,"",IF(OR(C58=$V$2,C59=$V$2,C60=$V$2),SUM(COUNTIF(C58:C60,$V$2),COUNTIF(C58:C60,$W$2)),""))</f>
        <v/>
      </c>
      <c r="Y58" s="344" t="str">
        <f>IF($A58&gt;='576way_Regular Symbol(2wild)'!D$16,"",IF(OR(B58=$V$2,B59=$V$2,B60=$V$2),SUM(COUNTIF(B58:B60,$V$2),COUNTIF(B58:B60,$Z$2)),""))</f>
        <v/>
      </c>
      <c r="Z58" s="344" t="str">
        <f>IF($A58&gt;='576way_Regular Symbol(2wild)'!E$16,"",IF(OR(C58=$V$2,C59=$V$2,C60=$V$2),SUM(COUNTIF(C58:C60,$V$2),COUNTIF(C58:C60,$Z$2)),""))</f>
        <v/>
      </c>
      <c r="AB58" s="344" t="str">
        <f>IF($A58&gt;='576way_Regular Symbol(2wild)'!D$16,"",IF(OR(B58=$V$2,B59=$V$2,B60=$V$2),SUM(COUNTIF(B58:B60,$V$2),COUNTIF(B58:B60,$AC$2)),""))</f>
        <v/>
      </c>
      <c r="AC58" s="344" t="str">
        <f>IF($A58&gt;='576way_Regular Symbol(2wild)'!E$16,"",IF(OR(C58=$V$2,C59=$V$2,C60=$V$2),SUM(COUNTIF(C58:C60,$V$2),COUNTIF(C58:C60,$AC$2)),""))</f>
        <v/>
      </c>
      <c r="AF58" s="3" t="str">
        <f>IF($A58&gt;='576way_Regular Symbol(2wild)'!D$16,"",IF(OR(B58=$V$2,B59=$V$2,B60=$V$2),SUM(COUNTIF(B58:B60,$V$2),COUNTIF(B58:B60,$AG$2)),""))</f>
        <v/>
      </c>
      <c r="AG58" s="3" t="str">
        <f>IF($A58&gt;='576way_Regular Symbol(2wild)'!E$16,"",IF(OR(C58=$V$2,C59=$V$2,C60=$V$2),SUM(COUNTIF(C58:C60,$V$2),COUNTIF(C58:C60,$AG$2)),""))</f>
        <v/>
      </c>
      <c r="AI58" s="3" t="str">
        <f>IF($A58&gt;='576way_Regular Symbol(2wild)'!D$16,"",IF(OR(B58=$V$2,B59=$V$2,B60=$V$2),SUM(COUNTIF(B58:B60,$V$2),COUNTIF(B58:B60,$AJ$2)),""))</f>
        <v/>
      </c>
      <c r="AJ58" s="3" t="str">
        <f>IF($A58&gt;='576way_Regular Symbol(2wild)'!E$16,"",IF(OR(C58=$V$2,C59=$V$2,C60=$V$2),SUM(COUNTIF(C58:C60,$V$2),COUNTIF(C58:C60,$AJ$2)),""))</f>
        <v/>
      </c>
      <c r="AL58" s="3" t="str">
        <f>IF($A58&gt;='576way_Regular Symbol(2wild)'!D$16,"",IF(OR(B58=$V$2,B59=$V$2,B60=$V$2),SUM(COUNTIF(B58:B60,$V$2),COUNTIF(B58:B60,$AM$2)),""))</f>
        <v/>
      </c>
      <c r="AM58" s="3" t="str">
        <f>IF($A58&gt;='576way_Regular Symbol(2wild)'!E$16,"",IF(OR(C58=$V$2,C59=$V$2,C60=$V$2),SUM(COUNTIF(C58:C60,$V$2),COUNTIF(C58:C60,$AM$2)),""))</f>
        <v/>
      </c>
      <c r="AO58" s="3" t="str">
        <f>IF($A58&gt;='576way_Regular Symbol(2wild)'!D$16,"",IF(OR(B58=$V$2,B59=$V$2,B60=$V$2),SUM(COUNTIF(B58:B60,$V$2),COUNTIF(B58:B60,$AP$2)),""))</f>
        <v/>
      </c>
      <c r="AP58" s="3" t="str">
        <f>IF($A58&gt;='576way_Regular Symbol(2wild)'!E$16,"",IF(OR(C58=$V$2,C59=$V$2,C60=$V$2),SUM(COUNTIF(C58:C60,$V$2),COUNTIF(C58:C60,$AP$2)),""))</f>
        <v/>
      </c>
      <c r="AR58" s="3" t="str">
        <f>IF($A58&gt;='576way_Regular Symbol(2wild)'!D$16,"",IF(OR(B58=$V$2,B59=$V$2,B60=$V$2),SUM(COUNTIF(B58:B60,$V$2),COUNTIF(B58:B60,$AS$2)),""))</f>
        <v/>
      </c>
      <c r="AS58" s="3" t="str">
        <f>IF($A58&gt;='576way_Regular Symbol(2wild)'!E$16,"",IF(OR(C58=$V$2,C59=$V$2,C60=$V$2),SUM(COUNTIF(C58:C60,$V$2),COUNTIF(C58:C60,$AS$2)),""))</f>
        <v/>
      </c>
      <c r="AU58" s="3" t="str">
        <f>IF($A58&gt;='576way_Regular Symbol(2wild)'!D$16,"",IF(OR(B58=$V$2,B59=$V$2,B60=$V$2),SUM(COUNTIF(B58:B60,$V$2),COUNTIF(B58:B60,$AV$2)),""))</f>
        <v/>
      </c>
      <c r="AV58" s="3" t="str">
        <f>IF($A58&gt;='576way_Regular Symbol(2wild)'!E$16,"",IF(OR(C58=$V$2,C59=$V$2,C60=$V$2),SUM(COUNTIF(C58:C60,$V$2),COUNTIF(C58:C60,$AV$2)),""))</f>
        <v/>
      </c>
    </row>
    <row r="59" spans="1:48">
      <c r="A59" s="337">
        <f>IF('243way_Regular Symbol'!L57="","",'243way_Regular Symbol'!L57)</f>
        <v>54</v>
      </c>
      <c r="B59" s="191" t="str">
        <f>IF('576way_Regular Symbol(2wild)'!M57="","",'576way_Regular Symbol(2wild)'!M57)</f>
        <v/>
      </c>
      <c r="C59" s="191" t="str">
        <f>IF('576way_Regular Symbol(2wild)'!N57="","",'576way_Regular Symbol(2wild)'!N57)</f>
        <v/>
      </c>
      <c r="D59" s="362"/>
      <c r="I59" s="363">
        <f t="shared" si="0"/>
        <v>54</v>
      </c>
      <c r="J59" s="344" t="str">
        <f>IF($A59&gt;='576way_Regular Symbol(2wild)'!D$16,"",IF(OR(B59=$V$2,B60=$V$2,B61=$V$2),SUM(COUNTIF(B59:B61,$V$2),COUNTIF(B59:B61,$K$2)),""))</f>
        <v/>
      </c>
      <c r="K59" s="344" t="str">
        <f>IF($A59&gt;='576way_Regular Symbol(2wild)'!E$16,"",IF(OR(C59=$V$2,C60=$V$2,C61=$V$2),SUM(COUNTIF(C59:C61,$V$2),COUNTIF(C59:C61,$K$2)),""))</f>
        <v/>
      </c>
      <c r="M59" s="344" t="str">
        <f>IF($A59&gt;='576way_Regular Symbol(2wild)'!D$16,"",IF(OR(B59=$V$2,B60=$V$2,B61=$V$2),SUM(COUNTIF(B59:B61,$V$2),COUNTIF(B59:B61,$N$2)),""))</f>
        <v/>
      </c>
      <c r="N59" s="344" t="str">
        <f>IF($A59&gt;='576way_Regular Symbol(2wild)'!E$16,"",IF(OR(C59=$V$2,C60=$V$2,C61=$V$2),SUM(COUNTIF(C59:C61,$V$2),COUNTIF(C59:C61,$N$2)),""))</f>
        <v/>
      </c>
      <c r="P59" s="344" t="str">
        <f>IF($A59&gt;='576way_Regular Symbol(2wild)'!D$16,"",IF(OR(B59=$V$2,B60=$V$2,B61=$V$2),SUM(COUNTIF(B59:B61,$V$2),COUNTIF(B59:B61,$Q$2)),""))</f>
        <v/>
      </c>
      <c r="Q59" s="344" t="str">
        <f>IF($A59&gt;='576way_Regular Symbol(2wild)'!E$16,"",IF(OR(C59=$V$2,C60=$V$2,C61=$V$2),SUM(COUNTIF(C59:C61,$V$2),COUNTIF(C59:C61,$Q$2)),""))</f>
        <v/>
      </c>
      <c r="S59" s="344" t="str">
        <f>IF($A59&gt;='576way_Regular Symbol(2wild)'!D$16,"",IF(OR(B59=$V$2,B60=$V$2,B61=$V$2),SUM(COUNTIF(B59:B61,$V$2),COUNTIF(B59:B61,$T$2)),""))</f>
        <v/>
      </c>
      <c r="T59" s="344" t="str">
        <f>IF($A59&gt;='576way_Regular Symbol(2wild)'!E$16,"",IF(OR(C59=$V$2,C60=$V$2,C61=$V$2),SUM(COUNTIF(C59:C61,$V$2),COUNTIF(C59:C61,$T$2)),""))</f>
        <v/>
      </c>
      <c r="V59" s="344" t="str">
        <f>IF($A59&gt;='576way_Regular Symbol(2wild)'!D$16,"",IF(OR(B59=$V$2,B60=$V$2,B61=$V$2),SUM(COUNTIF(B59:B61,$V$2),COUNTIF(B59:B61,$W$2)),""))</f>
        <v/>
      </c>
      <c r="W59" s="344" t="str">
        <f>IF($A59&gt;='576way_Regular Symbol(2wild)'!E$16,"",IF(OR(C59=$V$2,C60=$V$2,C61=$V$2),SUM(COUNTIF(C59:C61,$V$2),COUNTIF(C59:C61,$W$2)),""))</f>
        <v/>
      </c>
      <c r="Y59" s="344" t="str">
        <f>IF($A59&gt;='576way_Regular Symbol(2wild)'!D$16,"",IF(OR(B59=$V$2,B60=$V$2,B61=$V$2),SUM(COUNTIF(B59:B61,$V$2),COUNTIF(B59:B61,$Z$2)),""))</f>
        <v/>
      </c>
      <c r="Z59" s="344" t="str">
        <f>IF($A59&gt;='576way_Regular Symbol(2wild)'!E$16,"",IF(OR(C59=$V$2,C60=$V$2,C61=$V$2),SUM(COUNTIF(C59:C61,$V$2),COUNTIF(C59:C61,$Z$2)),""))</f>
        <v/>
      </c>
      <c r="AB59" s="344" t="str">
        <f>IF($A59&gt;='576way_Regular Symbol(2wild)'!D$16,"",IF(OR(B59=$V$2,B60=$V$2,B61=$V$2),SUM(COUNTIF(B59:B61,$V$2),COUNTIF(B59:B61,$AC$2)),""))</f>
        <v/>
      </c>
      <c r="AC59" s="344" t="str">
        <f>IF($A59&gt;='576way_Regular Symbol(2wild)'!E$16,"",IF(OR(C59=$V$2,C60=$V$2,C61=$V$2),SUM(COUNTIF(C59:C61,$V$2),COUNTIF(C59:C61,$AC$2)),""))</f>
        <v/>
      </c>
      <c r="AF59" s="3" t="str">
        <f>IF($A59&gt;='576way_Regular Symbol(2wild)'!D$16,"",IF(OR(B59=$V$2,B60=$V$2,B61=$V$2),SUM(COUNTIF(B59:B61,$V$2),COUNTIF(B59:B61,$AG$2)),""))</f>
        <v/>
      </c>
      <c r="AG59" s="3" t="str">
        <f>IF($A59&gt;='576way_Regular Symbol(2wild)'!E$16,"",IF(OR(C59=$V$2,C60=$V$2,C61=$V$2),SUM(COUNTIF(C59:C61,$V$2),COUNTIF(C59:C61,$AG$2)),""))</f>
        <v/>
      </c>
      <c r="AI59" s="3" t="str">
        <f>IF($A59&gt;='576way_Regular Symbol(2wild)'!D$16,"",IF(OR(B59=$V$2,B60=$V$2,B61=$V$2),SUM(COUNTIF(B59:B61,$V$2),COUNTIF(B59:B61,$AJ$2)),""))</f>
        <v/>
      </c>
      <c r="AJ59" s="3" t="str">
        <f>IF($A59&gt;='576way_Regular Symbol(2wild)'!E$16,"",IF(OR(C59=$V$2,C60=$V$2,C61=$V$2),SUM(COUNTIF(C59:C61,$V$2),COUNTIF(C59:C61,$AJ$2)),""))</f>
        <v/>
      </c>
      <c r="AL59" s="3" t="str">
        <f>IF($A59&gt;='576way_Regular Symbol(2wild)'!D$16,"",IF(OR(B59=$V$2,B60=$V$2,B61=$V$2),SUM(COUNTIF(B59:B61,$V$2),COUNTIF(B59:B61,$AM$2)),""))</f>
        <v/>
      </c>
      <c r="AM59" s="3" t="str">
        <f>IF($A59&gt;='576way_Regular Symbol(2wild)'!E$16,"",IF(OR(C59=$V$2,C60=$V$2,C61=$V$2),SUM(COUNTIF(C59:C61,$V$2),COUNTIF(C59:C61,$AM$2)),""))</f>
        <v/>
      </c>
      <c r="AO59" s="3" t="str">
        <f>IF($A59&gt;='576way_Regular Symbol(2wild)'!D$16,"",IF(OR(B59=$V$2,B60=$V$2,B61=$V$2),SUM(COUNTIF(B59:B61,$V$2),COUNTIF(B59:B61,$AP$2)),""))</f>
        <v/>
      </c>
      <c r="AP59" s="3" t="str">
        <f>IF($A59&gt;='576way_Regular Symbol(2wild)'!E$16,"",IF(OR(C59=$V$2,C60=$V$2,C61=$V$2),SUM(COUNTIF(C59:C61,$V$2),COUNTIF(C59:C61,$AP$2)),""))</f>
        <v/>
      </c>
      <c r="AR59" s="3" t="str">
        <f>IF($A59&gt;='576way_Regular Symbol(2wild)'!D$16,"",IF(OR(B59=$V$2,B60=$V$2,B61=$V$2),SUM(COUNTIF(B59:B61,$V$2),COUNTIF(B59:B61,$AS$2)),""))</f>
        <v/>
      </c>
      <c r="AS59" s="3" t="str">
        <f>IF($A59&gt;='576way_Regular Symbol(2wild)'!E$16,"",IF(OR(C59=$V$2,C60=$V$2,C61=$V$2),SUM(COUNTIF(C59:C61,$V$2),COUNTIF(C59:C61,$AS$2)),""))</f>
        <v/>
      </c>
      <c r="AU59" s="3" t="str">
        <f>IF($A59&gt;='576way_Regular Symbol(2wild)'!D$16,"",IF(OR(B59=$V$2,B60=$V$2,B61=$V$2),SUM(COUNTIF(B59:B61,$V$2),COUNTIF(B59:B61,$AV$2)),""))</f>
        <v/>
      </c>
      <c r="AV59" s="3" t="str">
        <f>IF($A59&gt;='576way_Regular Symbol(2wild)'!E$16,"",IF(OR(C59=$V$2,C60=$V$2,C61=$V$2),SUM(COUNTIF(C59:C61,$V$2),COUNTIF(C59:C61,$AV$2)),""))</f>
        <v/>
      </c>
    </row>
    <row r="60" spans="1:48">
      <c r="A60" s="337">
        <f>IF('243way_Regular Symbol'!L58="","",'243way_Regular Symbol'!L58)</f>
        <v>55</v>
      </c>
      <c r="B60" s="191" t="str">
        <f>IF('576way_Regular Symbol(2wild)'!M58="","",'576way_Regular Symbol(2wild)'!M58)</f>
        <v/>
      </c>
      <c r="C60" s="191" t="str">
        <f>IF('576way_Regular Symbol(2wild)'!N58="","",'576way_Regular Symbol(2wild)'!N58)</f>
        <v/>
      </c>
      <c r="D60" s="362"/>
      <c r="I60" s="363">
        <f t="shared" si="0"/>
        <v>55</v>
      </c>
      <c r="J60" s="344" t="str">
        <f>IF($A60&gt;='576way_Regular Symbol(2wild)'!D$16,"",IF(OR(B60=$V$2,B61=$V$2,B62=$V$2),SUM(COUNTIF(B60:B62,$V$2),COUNTIF(B60:B62,$K$2)),""))</f>
        <v/>
      </c>
      <c r="K60" s="344" t="str">
        <f>IF($A60&gt;='576way_Regular Symbol(2wild)'!E$16,"",IF(OR(C60=$V$2,C61=$V$2,C62=$V$2),SUM(COUNTIF(C60:C62,$V$2),COUNTIF(C60:C62,$K$2)),""))</f>
        <v/>
      </c>
      <c r="M60" s="344" t="str">
        <f>IF($A60&gt;='576way_Regular Symbol(2wild)'!D$16,"",IF(OR(B60=$V$2,B61=$V$2,B62=$V$2),SUM(COUNTIF(B60:B62,$V$2),COUNTIF(B60:B62,$N$2)),""))</f>
        <v/>
      </c>
      <c r="N60" s="344" t="str">
        <f>IF($A60&gt;='576way_Regular Symbol(2wild)'!E$16,"",IF(OR(C60=$V$2,C61=$V$2,C62=$V$2),SUM(COUNTIF(C60:C62,$V$2),COUNTIF(C60:C62,$N$2)),""))</f>
        <v/>
      </c>
      <c r="P60" s="344" t="str">
        <f>IF($A60&gt;='576way_Regular Symbol(2wild)'!D$16,"",IF(OR(B60=$V$2,B61=$V$2,B62=$V$2),SUM(COUNTIF(B60:B62,$V$2),COUNTIF(B60:B62,$Q$2)),""))</f>
        <v/>
      </c>
      <c r="Q60" s="344" t="str">
        <f>IF($A60&gt;='576way_Regular Symbol(2wild)'!E$16,"",IF(OR(C60=$V$2,C61=$V$2,C62=$V$2),SUM(COUNTIF(C60:C62,$V$2),COUNTIF(C60:C62,$Q$2)),""))</f>
        <v/>
      </c>
      <c r="S60" s="344" t="str">
        <f>IF($A60&gt;='576way_Regular Symbol(2wild)'!D$16,"",IF(OR(B60=$V$2,B61=$V$2,B62=$V$2),SUM(COUNTIF(B60:B62,$V$2),COUNTIF(B60:B62,$T$2)),""))</f>
        <v/>
      </c>
      <c r="T60" s="344" t="str">
        <f>IF($A60&gt;='576way_Regular Symbol(2wild)'!E$16,"",IF(OR(C60=$V$2,C61=$V$2,C62=$V$2),SUM(COUNTIF(C60:C62,$V$2),COUNTIF(C60:C62,$T$2)),""))</f>
        <v/>
      </c>
      <c r="V60" s="344" t="str">
        <f>IF($A60&gt;='576way_Regular Symbol(2wild)'!D$16,"",IF(OR(B60=$V$2,B61=$V$2,B62=$V$2),SUM(COUNTIF(B60:B62,$V$2),COUNTIF(B60:B62,$W$2)),""))</f>
        <v/>
      </c>
      <c r="W60" s="344" t="str">
        <f>IF($A60&gt;='576way_Regular Symbol(2wild)'!E$16,"",IF(OR(C60=$V$2,C61=$V$2,C62=$V$2),SUM(COUNTIF(C60:C62,$V$2),COUNTIF(C60:C62,$W$2)),""))</f>
        <v/>
      </c>
      <c r="Y60" s="344" t="str">
        <f>IF($A60&gt;='576way_Regular Symbol(2wild)'!D$16,"",IF(OR(B60=$V$2,B61=$V$2,B62=$V$2),SUM(COUNTIF(B60:B62,$V$2),COUNTIF(B60:B62,$Z$2)),""))</f>
        <v/>
      </c>
      <c r="Z60" s="344" t="str">
        <f>IF($A60&gt;='576way_Regular Symbol(2wild)'!E$16,"",IF(OR(C60=$V$2,C61=$V$2,C62=$V$2),SUM(COUNTIF(C60:C62,$V$2),COUNTIF(C60:C62,$Z$2)),""))</f>
        <v/>
      </c>
      <c r="AB60" s="344" t="str">
        <f>IF($A60&gt;='576way_Regular Symbol(2wild)'!D$16,"",IF(OR(B60=$V$2,B61=$V$2,B62=$V$2),SUM(COUNTIF(B60:B62,$V$2),COUNTIF(B60:B62,$AC$2)),""))</f>
        <v/>
      </c>
      <c r="AC60" s="344" t="str">
        <f>IF($A60&gt;='576way_Regular Symbol(2wild)'!E$16,"",IF(OR(C60=$V$2,C61=$V$2,C62=$V$2),SUM(COUNTIF(C60:C62,$V$2),COUNTIF(C60:C62,$AC$2)),""))</f>
        <v/>
      </c>
      <c r="AF60" s="3" t="str">
        <f>IF($A60&gt;='576way_Regular Symbol(2wild)'!D$16,"",IF(OR(B60=$V$2,B61=$V$2,B62=$V$2),SUM(COUNTIF(B60:B62,$V$2),COUNTIF(B60:B62,$AG$2)),""))</f>
        <v/>
      </c>
      <c r="AG60" s="3" t="str">
        <f>IF($A60&gt;='576way_Regular Symbol(2wild)'!E$16,"",IF(OR(C60=$V$2,C61=$V$2,C62=$V$2),SUM(COUNTIF(C60:C62,$V$2),COUNTIF(C60:C62,$AG$2)),""))</f>
        <v/>
      </c>
      <c r="AI60" s="3" t="str">
        <f>IF($A60&gt;='576way_Regular Symbol(2wild)'!D$16,"",IF(OR(B60=$V$2,B61=$V$2,B62=$V$2),SUM(COUNTIF(B60:B62,$V$2),COUNTIF(B60:B62,$AJ$2)),""))</f>
        <v/>
      </c>
      <c r="AJ60" s="3" t="str">
        <f>IF($A60&gt;='576way_Regular Symbol(2wild)'!E$16,"",IF(OR(C60=$V$2,C61=$V$2,C62=$V$2),SUM(COUNTIF(C60:C62,$V$2),COUNTIF(C60:C62,$AJ$2)),""))</f>
        <v/>
      </c>
      <c r="AL60" s="3" t="str">
        <f>IF($A60&gt;='576way_Regular Symbol(2wild)'!D$16,"",IF(OR(B60=$V$2,B61=$V$2,B62=$V$2),SUM(COUNTIF(B60:B62,$V$2),COUNTIF(B60:B62,$AM$2)),""))</f>
        <v/>
      </c>
      <c r="AM60" s="3" t="str">
        <f>IF($A60&gt;='576way_Regular Symbol(2wild)'!E$16,"",IF(OR(C60=$V$2,C61=$V$2,C62=$V$2),SUM(COUNTIF(C60:C62,$V$2),COUNTIF(C60:C62,$AM$2)),""))</f>
        <v/>
      </c>
      <c r="AO60" s="3" t="str">
        <f>IF($A60&gt;='576way_Regular Symbol(2wild)'!D$16,"",IF(OR(B60=$V$2,B61=$V$2,B62=$V$2),SUM(COUNTIF(B60:B62,$V$2),COUNTIF(B60:B62,$AP$2)),""))</f>
        <v/>
      </c>
      <c r="AP60" s="3" t="str">
        <f>IF($A60&gt;='576way_Regular Symbol(2wild)'!E$16,"",IF(OR(C60=$V$2,C61=$V$2,C62=$V$2),SUM(COUNTIF(C60:C62,$V$2),COUNTIF(C60:C62,$AP$2)),""))</f>
        <v/>
      </c>
      <c r="AR60" s="3" t="str">
        <f>IF($A60&gt;='576way_Regular Symbol(2wild)'!D$16,"",IF(OR(B60=$V$2,B61=$V$2,B62=$V$2),SUM(COUNTIF(B60:B62,$V$2),COUNTIF(B60:B62,$AS$2)),""))</f>
        <v/>
      </c>
      <c r="AS60" s="3" t="str">
        <f>IF($A60&gt;='576way_Regular Symbol(2wild)'!E$16,"",IF(OR(C60=$V$2,C61=$V$2,C62=$V$2),SUM(COUNTIF(C60:C62,$V$2),COUNTIF(C60:C62,$AS$2)),""))</f>
        <v/>
      </c>
      <c r="AU60" s="3" t="str">
        <f>IF($A60&gt;='576way_Regular Symbol(2wild)'!D$16,"",IF(OR(B60=$V$2,B61=$V$2,B62=$V$2),SUM(COUNTIF(B60:B62,$V$2),COUNTIF(B60:B62,$AV$2)),""))</f>
        <v/>
      </c>
      <c r="AV60" s="3" t="str">
        <f>IF($A60&gt;='576way_Regular Symbol(2wild)'!E$16,"",IF(OR(C60=$V$2,C61=$V$2,C62=$V$2),SUM(COUNTIF(C60:C62,$V$2),COUNTIF(C60:C62,$AV$2)),""))</f>
        <v/>
      </c>
    </row>
    <row r="61" spans="1:48">
      <c r="A61" s="337">
        <f>IF('243way_Regular Symbol'!L59="","",'243way_Regular Symbol'!L59)</f>
        <v>56</v>
      </c>
      <c r="B61" s="191" t="str">
        <f>IF('576way_Regular Symbol(2wild)'!M59="","",'576way_Regular Symbol(2wild)'!M59)</f>
        <v/>
      </c>
      <c r="C61" s="191" t="str">
        <f>IF('576way_Regular Symbol(2wild)'!N59="","",'576way_Regular Symbol(2wild)'!N59)</f>
        <v>M2</v>
      </c>
      <c r="D61" s="362"/>
      <c r="I61" s="363">
        <f t="shared" si="0"/>
        <v>56</v>
      </c>
      <c r="J61" s="344" t="str">
        <f>IF($A61&gt;='576way_Regular Symbol(2wild)'!D$16,"",IF(OR(B61=$V$2,B62=$V$2,B63=$V$2),SUM(COUNTIF(B61:B63,$V$2),COUNTIF(B61:B63,$K$2)),""))</f>
        <v/>
      </c>
      <c r="K61" s="344">
        <f>IF($A61&gt;='576way_Regular Symbol(2wild)'!E$16,"",IF(OR(C61=$V$2,C62=$V$2,C63=$V$2),SUM(COUNTIF(C61:C63,$V$2),COUNTIF(C61:C63,$K$2)),""))</f>
        <v>1</v>
      </c>
      <c r="M61" s="344" t="str">
        <f>IF($A61&gt;='576way_Regular Symbol(2wild)'!D$16,"",IF(OR(B61=$V$2,B62=$V$2,B63=$V$2),SUM(COUNTIF(B61:B63,$V$2),COUNTIF(B61:B63,$N$2)),""))</f>
        <v/>
      </c>
      <c r="N61" s="344">
        <f>IF($A61&gt;='576way_Regular Symbol(2wild)'!E$16,"",IF(OR(C61=$V$2,C62=$V$2,C63=$V$2),SUM(COUNTIF(C61:C63,$V$2),COUNTIF(C61:C63,$N$2)),""))</f>
        <v>2</v>
      </c>
      <c r="P61" s="344" t="str">
        <f>IF($A61&gt;='576way_Regular Symbol(2wild)'!D$16,"",IF(OR(B61=$V$2,B62=$V$2,B63=$V$2),SUM(COUNTIF(B61:B63,$V$2),COUNTIF(B61:B63,$Q$2)),""))</f>
        <v/>
      </c>
      <c r="Q61" s="344">
        <f>IF($A61&gt;='576way_Regular Symbol(2wild)'!E$16,"",IF(OR(C61=$V$2,C62=$V$2,C63=$V$2),SUM(COUNTIF(C61:C63,$V$2),COUNTIF(C61:C63,$Q$2)),""))</f>
        <v>1</v>
      </c>
      <c r="S61" s="344" t="str">
        <f>IF($A61&gt;='576way_Regular Symbol(2wild)'!D$16,"",IF(OR(B61=$V$2,B62=$V$2,B63=$V$2),SUM(COUNTIF(B61:B63,$V$2),COUNTIF(B61:B63,$T$2)),""))</f>
        <v/>
      </c>
      <c r="T61" s="344">
        <f>IF($A61&gt;='576way_Regular Symbol(2wild)'!E$16,"",IF(OR(C61=$V$2,C62=$V$2,C63=$V$2),SUM(COUNTIF(C61:C63,$V$2),COUNTIF(C61:C63,$T$2)),""))</f>
        <v>1</v>
      </c>
      <c r="V61" s="344" t="str">
        <f>IF($A61&gt;='576way_Regular Symbol(2wild)'!D$16,"",IF(OR(B61=$V$2,B62=$V$2,B63=$V$2),SUM(COUNTIF(B61:B63,$V$2),COUNTIF(B61:B63,$W$2)),""))</f>
        <v/>
      </c>
      <c r="W61" s="344">
        <f>IF($A61&gt;='576way_Regular Symbol(2wild)'!E$16,"",IF(OR(C61=$V$2,C62=$V$2,C63=$V$2),SUM(COUNTIF(C61:C63,$V$2),COUNTIF(C61:C63,$W$2)),""))</f>
        <v>1</v>
      </c>
      <c r="Y61" s="344" t="str">
        <f>IF($A61&gt;='576way_Regular Symbol(2wild)'!D$16,"",IF(OR(B61=$V$2,B62=$V$2,B63=$V$2),SUM(COUNTIF(B61:B63,$V$2),COUNTIF(B61:B63,$Z$2)),""))</f>
        <v/>
      </c>
      <c r="Z61" s="344">
        <f>IF($A61&gt;='576way_Regular Symbol(2wild)'!E$16,"",IF(OR(C61=$V$2,C62=$V$2,C63=$V$2),SUM(COUNTIF(C61:C63,$V$2),COUNTIF(C61:C63,$Z$2)),""))</f>
        <v>1</v>
      </c>
      <c r="AB61" s="344" t="str">
        <f>IF($A61&gt;='576way_Regular Symbol(2wild)'!D$16,"",IF(OR(B61=$V$2,B62=$V$2,B63=$V$2),SUM(COUNTIF(B61:B63,$V$2),COUNTIF(B61:B63,$AC$2)),""))</f>
        <v/>
      </c>
      <c r="AC61" s="344">
        <f>IF($A61&gt;='576way_Regular Symbol(2wild)'!E$16,"",IF(OR(C61=$V$2,C62=$V$2,C63=$V$2),SUM(COUNTIF(C61:C63,$V$2),COUNTIF(C61:C63,$AC$2)),""))</f>
        <v>1</v>
      </c>
      <c r="AF61" s="3" t="str">
        <f>IF($A61&gt;='576way_Regular Symbol(2wild)'!D$16,"",IF(OR(B61=$V$2,B62=$V$2,B63=$V$2),SUM(COUNTIF(B61:B63,$V$2),COUNTIF(B61:B63,$AG$2)),""))</f>
        <v/>
      </c>
      <c r="AG61" s="3">
        <f>IF($A61&gt;='576way_Regular Symbol(2wild)'!E$16,"",IF(OR(C61=$V$2,C62=$V$2,C63=$V$2),SUM(COUNTIF(C61:C63,$V$2),COUNTIF(C61:C63,$AG$2)),""))</f>
        <v>2</v>
      </c>
      <c r="AI61" s="3" t="str">
        <f>IF($A61&gt;='576way_Regular Symbol(2wild)'!D$16,"",IF(OR(B61=$V$2,B62=$V$2,B63=$V$2),SUM(COUNTIF(B61:B63,$V$2),COUNTIF(B61:B63,$AJ$2)),""))</f>
        <v/>
      </c>
      <c r="AJ61" s="3">
        <f>IF($A61&gt;='576way_Regular Symbol(2wild)'!E$16,"",IF(OR(C61=$V$2,C62=$V$2,C63=$V$2),SUM(COUNTIF(C61:C63,$V$2),COUNTIF(C61:C63,$AJ$2)),""))</f>
        <v>1</v>
      </c>
      <c r="AL61" s="3" t="str">
        <f>IF($A61&gt;='576way_Regular Symbol(2wild)'!D$16,"",IF(OR(B61=$V$2,B62=$V$2,B63=$V$2),SUM(COUNTIF(B61:B63,$V$2),COUNTIF(B61:B63,$AM$2)),""))</f>
        <v/>
      </c>
      <c r="AM61" s="3">
        <f>IF($A61&gt;='576way_Regular Symbol(2wild)'!E$16,"",IF(OR(C61=$V$2,C62=$V$2,C63=$V$2),SUM(COUNTIF(C61:C63,$V$2),COUNTIF(C61:C63,$AM$2)),""))</f>
        <v>1</v>
      </c>
      <c r="AO61" s="3" t="str">
        <f>IF($A61&gt;='576way_Regular Symbol(2wild)'!D$16,"",IF(OR(B61=$V$2,B62=$V$2,B63=$V$2),SUM(COUNTIF(B61:B63,$V$2),COUNTIF(B61:B63,$AP$2)),""))</f>
        <v/>
      </c>
      <c r="AP61" s="3">
        <f>IF($A61&gt;='576way_Regular Symbol(2wild)'!E$16,"",IF(OR(C61=$V$2,C62=$V$2,C63=$V$2),SUM(COUNTIF(C61:C63,$V$2),COUNTIF(C61:C63,$AP$2)),""))</f>
        <v>1</v>
      </c>
      <c r="AR61" s="3" t="str">
        <f>IF($A61&gt;='576way_Regular Symbol(2wild)'!D$16,"",IF(OR(B61=$V$2,B62=$V$2,B63=$V$2),SUM(COUNTIF(B61:B63,$V$2),COUNTIF(B61:B63,$AS$2)),""))</f>
        <v/>
      </c>
      <c r="AS61" s="3">
        <f>IF($A61&gt;='576way_Regular Symbol(2wild)'!E$16,"",IF(OR(C61=$V$2,C62=$V$2,C63=$V$2),SUM(COUNTIF(C61:C63,$V$2),COUNTIF(C61:C63,$AS$2)),""))</f>
        <v>1</v>
      </c>
      <c r="AU61" s="3" t="str">
        <f>IF($A61&gt;='576way_Regular Symbol(2wild)'!D$16,"",IF(OR(B61=$V$2,B62=$V$2,B63=$V$2),SUM(COUNTIF(B61:B63,$V$2),COUNTIF(B61:B63,$AV$2)),""))</f>
        <v/>
      </c>
      <c r="AV61" s="3">
        <f>IF($A61&gt;='576way_Regular Symbol(2wild)'!E$16,"",IF(OR(C61=$V$2,C62=$V$2,C63=$V$2),SUM(COUNTIF(C61:C63,$V$2),COUNTIF(C61:C63,$AV$2)),""))</f>
        <v>1</v>
      </c>
    </row>
    <row r="62" spans="1:48">
      <c r="A62" s="337">
        <f>IF('243way_Regular Symbol'!L60="","",'243way_Regular Symbol'!L60)</f>
        <v>57</v>
      </c>
      <c r="B62" s="191" t="str">
        <f>IF('576way_Regular Symbol(2wild)'!M60="","",'576way_Regular Symbol(2wild)'!M60)</f>
        <v/>
      </c>
      <c r="C62" s="191" t="str">
        <f>IF('576way_Regular Symbol(2wild)'!N60="","",'576way_Regular Symbol(2wild)'!N60)</f>
        <v>A</v>
      </c>
      <c r="D62" s="362"/>
      <c r="I62" s="363">
        <f t="shared" si="0"/>
        <v>57</v>
      </c>
      <c r="J62" s="344" t="str">
        <f>IF($A62&gt;='576way_Regular Symbol(2wild)'!D$16,"",IF(OR(B62=$V$2,B63=$V$2,B64=$V$2),SUM(COUNTIF(B62:B64,$V$2),COUNTIF(B62:B64,$K$2)),""))</f>
        <v/>
      </c>
      <c r="K62" s="344">
        <f>IF($A62&gt;='576way_Regular Symbol(2wild)'!E$16,"",IF(OR(C62=$V$2,C63=$V$2,C64=$V$2),SUM(COUNTIF(C62:C64,$V$2),COUNTIF(C62:C64,$K$2)),""))</f>
        <v>1</v>
      </c>
      <c r="M62" s="344" t="str">
        <f>IF($A62&gt;='576way_Regular Symbol(2wild)'!D$16,"",IF(OR(B62=$V$2,B63=$V$2,B64=$V$2),SUM(COUNTIF(B62:B64,$V$2),COUNTIF(B62:B64,$N$2)),""))</f>
        <v/>
      </c>
      <c r="N62" s="344">
        <f>IF($A62&gt;='576way_Regular Symbol(2wild)'!E$16,"",IF(OR(C62=$V$2,C63=$V$2,C64=$V$2),SUM(COUNTIF(C62:C64,$V$2),COUNTIF(C62:C64,$N$2)),""))</f>
        <v>1</v>
      </c>
      <c r="P62" s="344" t="str">
        <f>IF($A62&gt;='576way_Regular Symbol(2wild)'!D$16,"",IF(OR(B62=$V$2,B63=$V$2,B64=$V$2),SUM(COUNTIF(B62:B64,$V$2),COUNTIF(B62:B64,$Q$2)),""))</f>
        <v/>
      </c>
      <c r="Q62" s="344">
        <f>IF($A62&gt;='576way_Regular Symbol(2wild)'!E$16,"",IF(OR(C62=$V$2,C63=$V$2,C64=$V$2),SUM(COUNTIF(C62:C64,$V$2),COUNTIF(C62:C64,$Q$2)),""))</f>
        <v>1</v>
      </c>
      <c r="S62" s="344" t="str">
        <f>IF($A62&gt;='576way_Regular Symbol(2wild)'!D$16,"",IF(OR(B62=$V$2,B63=$V$2,B64=$V$2),SUM(COUNTIF(B62:B64,$V$2),COUNTIF(B62:B64,$T$2)),""))</f>
        <v/>
      </c>
      <c r="T62" s="344">
        <f>IF($A62&gt;='576way_Regular Symbol(2wild)'!E$16,"",IF(OR(C62=$V$2,C63=$V$2,C64=$V$2),SUM(COUNTIF(C62:C64,$V$2),COUNTIF(C62:C64,$T$2)),""))</f>
        <v>1</v>
      </c>
      <c r="V62" s="344" t="str">
        <f>IF($A62&gt;='576way_Regular Symbol(2wild)'!D$16,"",IF(OR(B62=$V$2,B63=$V$2,B64=$V$2),SUM(COUNTIF(B62:B64,$V$2),COUNTIF(B62:B64,$W$2)),""))</f>
        <v/>
      </c>
      <c r="W62" s="344">
        <f>IF($A62&gt;='576way_Regular Symbol(2wild)'!E$16,"",IF(OR(C62=$V$2,C63=$V$2,C64=$V$2),SUM(COUNTIF(C62:C64,$V$2),COUNTIF(C62:C64,$W$2)),""))</f>
        <v>1</v>
      </c>
      <c r="Y62" s="344" t="str">
        <f>IF($A62&gt;='576way_Regular Symbol(2wild)'!D$16,"",IF(OR(B62=$V$2,B63=$V$2,B64=$V$2),SUM(COUNTIF(B62:B64,$V$2),COUNTIF(B62:B64,$Z$2)),""))</f>
        <v/>
      </c>
      <c r="Z62" s="344">
        <f>IF($A62&gt;='576way_Regular Symbol(2wild)'!E$16,"",IF(OR(C62=$V$2,C63=$V$2,C64=$V$2),SUM(COUNTIF(C62:C64,$V$2),COUNTIF(C62:C64,$Z$2)),""))</f>
        <v>1</v>
      </c>
      <c r="AB62" s="344" t="str">
        <f>IF($A62&gt;='576way_Regular Symbol(2wild)'!D$16,"",IF(OR(B62=$V$2,B63=$V$2,B64=$V$2),SUM(COUNTIF(B62:B64,$V$2),COUNTIF(B62:B64,$AC$2)),""))</f>
        <v/>
      </c>
      <c r="AC62" s="344">
        <f>IF($A62&gt;='576way_Regular Symbol(2wild)'!E$16,"",IF(OR(C62=$V$2,C63=$V$2,C64=$V$2),SUM(COUNTIF(C62:C64,$V$2),COUNTIF(C62:C64,$AC$2)),""))</f>
        <v>1</v>
      </c>
      <c r="AF62" s="3" t="str">
        <f>IF($A62&gt;='576way_Regular Symbol(2wild)'!D$16,"",IF(OR(B62=$V$2,B63=$V$2,B64=$V$2),SUM(COUNTIF(B62:B64,$V$2),COUNTIF(B62:B64,$AG$2)),""))</f>
        <v/>
      </c>
      <c r="AG62" s="3">
        <f>IF($A62&gt;='576way_Regular Symbol(2wild)'!E$16,"",IF(OR(C62=$V$2,C63=$V$2,C64=$V$2),SUM(COUNTIF(C62:C64,$V$2),COUNTIF(C62:C64,$AG$2)),""))</f>
        <v>2</v>
      </c>
      <c r="AI62" s="3" t="str">
        <f>IF($A62&gt;='576way_Regular Symbol(2wild)'!D$16,"",IF(OR(B62=$V$2,B63=$V$2,B64=$V$2),SUM(COUNTIF(B62:B64,$V$2),COUNTIF(B62:B64,$AJ$2)),""))</f>
        <v/>
      </c>
      <c r="AJ62" s="3">
        <f>IF($A62&gt;='576way_Regular Symbol(2wild)'!E$16,"",IF(OR(C62=$V$2,C63=$V$2,C64=$V$2),SUM(COUNTIF(C62:C64,$V$2),COUNTIF(C62:C64,$AJ$2)),""))</f>
        <v>1</v>
      </c>
      <c r="AL62" s="3" t="str">
        <f>IF($A62&gt;='576way_Regular Symbol(2wild)'!D$16,"",IF(OR(B62=$V$2,B63=$V$2,B64=$V$2),SUM(COUNTIF(B62:B64,$V$2),COUNTIF(B62:B64,$AM$2)),""))</f>
        <v/>
      </c>
      <c r="AM62" s="3">
        <f>IF($A62&gt;='576way_Regular Symbol(2wild)'!E$16,"",IF(OR(C62=$V$2,C63=$V$2,C64=$V$2),SUM(COUNTIF(C62:C64,$V$2),COUNTIF(C62:C64,$AM$2)),""))</f>
        <v>1</v>
      </c>
      <c r="AO62" s="3" t="str">
        <f>IF($A62&gt;='576way_Regular Symbol(2wild)'!D$16,"",IF(OR(B62=$V$2,B63=$V$2,B64=$V$2),SUM(COUNTIF(B62:B64,$V$2),COUNTIF(B62:B64,$AP$2)),""))</f>
        <v/>
      </c>
      <c r="AP62" s="3">
        <f>IF($A62&gt;='576way_Regular Symbol(2wild)'!E$16,"",IF(OR(C62=$V$2,C63=$V$2,C64=$V$2),SUM(COUNTIF(C62:C64,$V$2),COUNTIF(C62:C64,$AP$2)),""))</f>
        <v>2</v>
      </c>
      <c r="AR62" s="3" t="str">
        <f>IF($A62&gt;='576way_Regular Symbol(2wild)'!D$16,"",IF(OR(B62=$V$2,B63=$V$2,B64=$V$2),SUM(COUNTIF(B62:B64,$V$2),COUNTIF(B62:B64,$AS$2)),""))</f>
        <v/>
      </c>
      <c r="AS62" s="3">
        <f>IF($A62&gt;='576way_Regular Symbol(2wild)'!E$16,"",IF(OR(C62=$V$2,C63=$V$2,C64=$V$2),SUM(COUNTIF(C62:C64,$V$2),COUNTIF(C62:C64,$AS$2)),""))</f>
        <v>1</v>
      </c>
      <c r="AU62" s="3" t="str">
        <f>IF($A62&gt;='576way_Regular Symbol(2wild)'!D$16,"",IF(OR(B62=$V$2,B63=$V$2,B64=$V$2),SUM(COUNTIF(B62:B64,$V$2),COUNTIF(B62:B64,$AV$2)),""))</f>
        <v/>
      </c>
      <c r="AV62" s="3">
        <f>IF($A62&gt;='576way_Regular Symbol(2wild)'!E$16,"",IF(OR(C62=$V$2,C63=$V$2,C64=$V$2),SUM(COUNTIF(C62:C64,$V$2),COUNTIF(C62:C64,$AV$2)),""))</f>
        <v>1</v>
      </c>
    </row>
    <row r="63" spans="1:48">
      <c r="A63" s="337">
        <f>IF('243way_Regular Symbol'!L61="","",'243way_Regular Symbol'!L61)</f>
        <v>58</v>
      </c>
      <c r="B63" s="191" t="str">
        <f>IF('576way_Regular Symbol(2wild)'!M61="","",'576way_Regular Symbol(2wild)'!M61)</f>
        <v/>
      </c>
      <c r="C63" s="191" t="str">
        <f>IF('576way_Regular Symbol(2wild)'!N61="","",'576way_Regular Symbol(2wild)'!N61)</f>
        <v>WW</v>
      </c>
      <c r="D63" s="362"/>
      <c r="I63" s="363">
        <f t="shared" si="0"/>
        <v>58</v>
      </c>
      <c r="J63" s="344" t="str">
        <f>IF($A63&gt;='576way_Regular Symbol(2wild)'!D$16,"",IF(OR(B63=$V$2,B64=$V$2,B65=$V$2),SUM(COUNTIF(B63:B65,$V$2),COUNTIF(B63:B65,$K$2)),""))</f>
        <v/>
      </c>
      <c r="K63" s="344">
        <f>IF($A63&gt;='576way_Regular Symbol(2wild)'!E$16,"",IF(OR(C63=$V$2,C64=$V$2,C65=$V$2),SUM(COUNTIF(C63:C65,$V$2),COUNTIF(C63:C65,$K$2)),""))</f>
        <v>1</v>
      </c>
      <c r="M63" s="344" t="str">
        <f>IF($A63&gt;='576way_Regular Symbol(2wild)'!D$16,"",IF(OR(B63=$V$2,B64=$V$2,B65=$V$2),SUM(COUNTIF(B63:B65,$V$2),COUNTIF(B63:B65,$N$2)),""))</f>
        <v/>
      </c>
      <c r="N63" s="344">
        <f>IF($A63&gt;='576way_Regular Symbol(2wild)'!E$16,"",IF(OR(C63=$V$2,C64=$V$2,C65=$V$2),SUM(COUNTIF(C63:C65,$V$2),COUNTIF(C63:C65,$N$2)),""))</f>
        <v>1</v>
      </c>
      <c r="P63" s="344" t="str">
        <f>IF($A63&gt;='576way_Regular Symbol(2wild)'!D$16,"",IF(OR(B63=$V$2,B64=$V$2,B65=$V$2),SUM(COUNTIF(B63:B65,$V$2),COUNTIF(B63:B65,$Q$2)),""))</f>
        <v/>
      </c>
      <c r="Q63" s="344">
        <f>IF($A63&gt;='576way_Regular Symbol(2wild)'!E$16,"",IF(OR(C63=$V$2,C64=$V$2,C65=$V$2),SUM(COUNTIF(C63:C65,$V$2),COUNTIF(C63:C65,$Q$2)),""))</f>
        <v>1</v>
      </c>
      <c r="S63" s="344" t="str">
        <f>IF($A63&gt;='576way_Regular Symbol(2wild)'!D$16,"",IF(OR(B63=$V$2,B64=$V$2,B65=$V$2),SUM(COUNTIF(B63:B65,$V$2),COUNTIF(B63:B65,$T$2)),""))</f>
        <v/>
      </c>
      <c r="T63" s="344">
        <f>IF($A63&gt;='576way_Regular Symbol(2wild)'!E$16,"",IF(OR(C63=$V$2,C64=$V$2,C65=$V$2),SUM(COUNTIF(C63:C65,$V$2),COUNTIF(C63:C65,$T$2)),""))</f>
        <v>1</v>
      </c>
      <c r="V63" s="344" t="str">
        <f>IF($A63&gt;='576way_Regular Symbol(2wild)'!D$16,"",IF(OR(B63=$V$2,B64=$V$2,B65=$V$2),SUM(COUNTIF(B63:B65,$V$2),COUNTIF(B63:B65,$W$2)),""))</f>
        <v/>
      </c>
      <c r="W63" s="344">
        <f>IF($A63&gt;='576way_Regular Symbol(2wild)'!E$16,"",IF(OR(C63=$V$2,C64=$V$2,C65=$V$2),SUM(COUNTIF(C63:C65,$V$2),COUNTIF(C63:C65,$W$2)),""))</f>
        <v>1</v>
      </c>
      <c r="Y63" s="344" t="str">
        <f>IF($A63&gt;='576way_Regular Symbol(2wild)'!D$16,"",IF(OR(B63=$V$2,B64=$V$2,B65=$V$2),SUM(COUNTIF(B63:B65,$V$2),COUNTIF(B63:B65,$Z$2)),""))</f>
        <v/>
      </c>
      <c r="Z63" s="344">
        <f>IF($A63&gt;='576way_Regular Symbol(2wild)'!E$16,"",IF(OR(C63=$V$2,C64=$V$2,C65=$V$2),SUM(COUNTIF(C63:C65,$V$2),COUNTIF(C63:C65,$Z$2)),""))</f>
        <v>1</v>
      </c>
      <c r="AB63" s="344" t="str">
        <f>IF($A63&gt;='576way_Regular Symbol(2wild)'!D$16,"",IF(OR(B63=$V$2,B64=$V$2,B65=$V$2),SUM(COUNTIF(B63:B65,$V$2),COUNTIF(B63:B65,$AC$2)),""))</f>
        <v/>
      </c>
      <c r="AC63" s="344">
        <f>IF($A63&gt;='576way_Regular Symbol(2wild)'!E$16,"",IF(OR(C63=$V$2,C64=$V$2,C65=$V$2),SUM(COUNTIF(C63:C65,$V$2),COUNTIF(C63:C65,$AC$2)),""))</f>
        <v>1</v>
      </c>
      <c r="AF63" s="3" t="str">
        <f>IF($A63&gt;='576way_Regular Symbol(2wild)'!D$16,"",IF(OR(B63=$V$2,B64=$V$2,B65=$V$2),SUM(COUNTIF(B63:B65,$V$2),COUNTIF(B63:B65,$AG$2)),""))</f>
        <v/>
      </c>
      <c r="AG63" s="3">
        <f>IF($A63&gt;='576way_Regular Symbol(2wild)'!E$16,"",IF(OR(C63=$V$2,C64=$V$2,C65=$V$2),SUM(COUNTIF(C63:C65,$V$2),COUNTIF(C63:C65,$AG$2)),""))</f>
        <v>1</v>
      </c>
      <c r="AI63" s="3" t="str">
        <f>IF($A63&gt;='576way_Regular Symbol(2wild)'!D$16,"",IF(OR(B63=$V$2,B64=$V$2,B65=$V$2),SUM(COUNTIF(B63:B65,$V$2),COUNTIF(B63:B65,$AJ$2)),""))</f>
        <v/>
      </c>
      <c r="AJ63" s="3">
        <f>IF($A63&gt;='576way_Regular Symbol(2wild)'!E$16,"",IF(OR(C63=$V$2,C64=$V$2,C65=$V$2),SUM(COUNTIF(C63:C65,$V$2),COUNTIF(C63:C65,$AJ$2)),""))</f>
        <v>2</v>
      </c>
      <c r="AL63" s="3" t="str">
        <f>IF($A63&gt;='576way_Regular Symbol(2wild)'!D$16,"",IF(OR(B63=$V$2,B64=$V$2,B65=$V$2),SUM(COUNTIF(B63:B65,$V$2),COUNTIF(B63:B65,$AM$2)),""))</f>
        <v/>
      </c>
      <c r="AM63" s="3">
        <f>IF($A63&gt;='576way_Regular Symbol(2wild)'!E$16,"",IF(OR(C63=$V$2,C64=$V$2,C65=$V$2),SUM(COUNTIF(C63:C65,$V$2),COUNTIF(C63:C65,$AM$2)),""))</f>
        <v>1</v>
      </c>
      <c r="AO63" s="3" t="str">
        <f>IF($A63&gt;='576way_Regular Symbol(2wild)'!D$16,"",IF(OR(B63=$V$2,B64=$V$2,B65=$V$2),SUM(COUNTIF(B63:B65,$V$2),COUNTIF(B63:B65,$AP$2)),""))</f>
        <v/>
      </c>
      <c r="AP63" s="3">
        <f>IF($A63&gt;='576way_Regular Symbol(2wild)'!E$16,"",IF(OR(C63=$V$2,C64=$V$2,C65=$V$2),SUM(COUNTIF(C63:C65,$V$2),COUNTIF(C63:C65,$AP$2)),""))</f>
        <v>2</v>
      </c>
      <c r="AR63" s="3" t="str">
        <f>IF($A63&gt;='576way_Regular Symbol(2wild)'!D$16,"",IF(OR(B63=$V$2,B64=$V$2,B65=$V$2),SUM(COUNTIF(B63:B65,$V$2),COUNTIF(B63:B65,$AS$2)),""))</f>
        <v/>
      </c>
      <c r="AS63" s="3">
        <f>IF($A63&gt;='576way_Regular Symbol(2wild)'!E$16,"",IF(OR(C63=$V$2,C64=$V$2,C65=$V$2),SUM(COUNTIF(C63:C65,$V$2),COUNTIF(C63:C65,$AS$2)),""))</f>
        <v>1</v>
      </c>
      <c r="AU63" s="3" t="str">
        <f>IF($A63&gt;='576way_Regular Symbol(2wild)'!D$16,"",IF(OR(B63=$V$2,B64=$V$2,B65=$V$2),SUM(COUNTIF(B63:B65,$V$2),COUNTIF(B63:B65,$AV$2)),""))</f>
        <v/>
      </c>
      <c r="AV63" s="3">
        <f>IF($A63&gt;='576way_Regular Symbol(2wild)'!E$16,"",IF(OR(C63=$V$2,C64=$V$2,C65=$V$2),SUM(COUNTIF(C63:C65,$V$2),COUNTIF(C63:C65,$AV$2)),""))</f>
        <v>1</v>
      </c>
    </row>
    <row r="64" spans="1:48">
      <c r="A64" s="337">
        <f>IF('243way_Regular Symbol'!L62="","",'243way_Regular Symbol'!L62)</f>
        <v>59</v>
      </c>
      <c r="B64" s="191" t="str">
        <f>IF('576way_Regular Symbol(2wild)'!M62="","",'576way_Regular Symbol(2wild)'!M62)</f>
        <v/>
      </c>
      <c r="C64" s="191" t="str">
        <f>IF('576way_Regular Symbol(2wild)'!N62="","",'576way_Regular Symbol(2wild)'!N62)</f>
        <v>J</v>
      </c>
      <c r="D64" s="362"/>
      <c r="I64" s="363">
        <f t="shared" si="0"/>
        <v>59</v>
      </c>
      <c r="J64" s="344" t="str">
        <f>IF($A64&gt;='576way_Regular Symbol(2wild)'!D$16,"",IF(OR(B64=$V$2,B65=$V$2,B66=$V$2),SUM(COUNTIF(B64:B66,$V$2),COUNTIF(B64:B66,$K$2)),""))</f>
        <v/>
      </c>
      <c r="K64" s="344" t="str">
        <f>IF($A64&gt;='576way_Regular Symbol(2wild)'!E$16,"",IF(OR(C64=$V$2,C65=$V$2,C66=$V$2),SUM(COUNTIF(C64:C66,$V$2),COUNTIF(C64:C66,$K$2)),""))</f>
        <v/>
      </c>
      <c r="M64" s="344" t="str">
        <f>IF($A64&gt;='576way_Regular Symbol(2wild)'!D$16,"",IF(OR(B64=$V$2,B65=$V$2,B66=$V$2),SUM(COUNTIF(B64:B66,$V$2),COUNTIF(B64:B66,$N$2)),""))</f>
        <v/>
      </c>
      <c r="N64" s="344" t="str">
        <f>IF($A64&gt;='576way_Regular Symbol(2wild)'!E$16,"",IF(OR(C64=$V$2,C65=$V$2,C66=$V$2),SUM(COUNTIF(C64:C66,$V$2),COUNTIF(C64:C66,$N$2)),""))</f>
        <v/>
      </c>
      <c r="P64" s="344" t="str">
        <f>IF($A64&gt;='576way_Regular Symbol(2wild)'!D$16,"",IF(OR(B64=$V$2,B65=$V$2,B66=$V$2),SUM(COUNTIF(B64:B66,$V$2),COUNTIF(B64:B66,$Q$2)),""))</f>
        <v/>
      </c>
      <c r="Q64" s="344" t="str">
        <f>IF($A64&gt;='576way_Regular Symbol(2wild)'!E$16,"",IF(OR(C64=$V$2,C65=$V$2,C66=$V$2),SUM(COUNTIF(C64:C66,$V$2),COUNTIF(C64:C66,$Q$2)),""))</f>
        <v/>
      </c>
      <c r="S64" s="344" t="str">
        <f>IF($A64&gt;='576way_Regular Symbol(2wild)'!D$16,"",IF(OR(B64=$V$2,B65=$V$2,B66=$V$2),SUM(COUNTIF(B64:B66,$V$2),COUNTIF(B64:B66,$T$2)),""))</f>
        <v/>
      </c>
      <c r="T64" s="344" t="str">
        <f>IF($A64&gt;='576way_Regular Symbol(2wild)'!E$16,"",IF(OR(C64=$V$2,C65=$V$2,C66=$V$2),SUM(COUNTIF(C64:C66,$V$2),COUNTIF(C64:C66,$T$2)),""))</f>
        <v/>
      </c>
      <c r="V64" s="344" t="str">
        <f>IF($A64&gt;='576way_Regular Symbol(2wild)'!D$16,"",IF(OR(B64=$V$2,B65=$V$2,B66=$V$2),SUM(COUNTIF(B64:B66,$V$2),COUNTIF(B64:B66,$W$2)),""))</f>
        <v/>
      </c>
      <c r="W64" s="344" t="str">
        <f>IF($A64&gt;='576way_Regular Symbol(2wild)'!E$16,"",IF(OR(C64=$V$2,C65=$V$2,C66=$V$2),SUM(COUNTIF(C64:C66,$V$2),COUNTIF(C64:C66,$W$2)),""))</f>
        <v/>
      </c>
      <c r="Y64" s="344" t="str">
        <f>IF($A64&gt;='576way_Regular Symbol(2wild)'!D$16,"",IF(OR(B64=$V$2,B65=$V$2,B66=$V$2),SUM(COUNTIF(B64:B66,$V$2),COUNTIF(B64:B66,$Z$2)),""))</f>
        <v/>
      </c>
      <c r="Z64" s="344" t="str">
        <f>IF($A64&gt;='576way_Regular Symbol(2wild)'!E$16,"",IF(OR(C64=$V$2,C65=$V$2,C66=$V$2),SUM(COUNTIF(C64:C66,$V$2),COUNTIF(C64:C66,$Z$2)),""))</f>
        <v/>
      </c>
      <c r="AB64" s="344" t="str">
        <f>IF($A64&gt;='576way_Regular Symbol(2wild)'!D$16,"",IF(OR(B64=$V$2,B65=$V$2,B66=$V$2),SUM(COUNTIF(B64:B66,$V$2),COUNTIF(B64:B66,$AC$2)),""))</f>
        <v/>
      </c>
      <c r="AC64" s="344" t="str">
        <f>IF($A64&gt;='576way_Regular Symbol(2wild)'!E$16,"",IF(OR(C64=$V$2,C65=$V$2,C66=$V$2),SUM(COUNTIF(C64:C66,$V$2),COUNTIF(C64:C66,$AC$2)),""))</f>
        <v/>
      </c>
      <c r="AF64" s="3" t="str">
        <f>IF($A64&gt;='576way_Regular Symbol(2wild)'!D$16,"",IF(OR(B64=$V$2,B65=$V$2,B66=$V$2),SUM(COUNTIF(B64:B66,$V$2),COUNTIF(B64:B66,$AG$2)),""))</f>
        <v/>
      </c>
      <c r="AG64" s="3" t="str">
        <f>IF($A64&gt;='576way_Regular Symbol(2wild)'!E$16,"",IF(OR(C64=$V$2,C65=$V$2,C66=$V$2),SUM(COUNTIF(C64:C66,$V$2),COUNTIF(C64:C66,$AG$2)),""))</f>
        <v/>
      </c>
      <c r="AI64" s="3" t="str">
        <f>IF($A64&gt;='576way_Regular Symbol(2wild)'!D$16,"",IF(OR(B64=$V$2,B65=$V$2,B66=$V$2),SUM(COUNTIF(B64:B66,$V$2),COUNTIF(B64:B66,$AJ$2)),""))</f>
        <v/>
      </c>
      <c r="AJ64" s="3" t="str">
        <f>IF($A64&gt;='576way_Regular Symbol(2wild)'!E$16,"",IF(OR(C64=$V$2,C65=$V$2,C66=$V$2),SUM(COUNTIF(C64:C66,$V$2),COUNTIF(C64:C66,$AJ$2)),""))</f>
        <v/>
      </c>
      <c r="AL64" s="3" t="str">
        <f>IF($A64&gt;='576way_Regular Symbol(2wild)'!D$16,"",IF(OR(B64=$V$2,B65=$V$2,B66=$V$2),SUM(COUNTIF(B64:B66,$V$2),COUNTIF(B64:B66,$AM$2)),""))</f>
        <v/>
      </c>
      <c r="AM64" s="3" t="str">
        <f>IF($A64&gt;='576way_Regular Symbol(2wild)'!E$16,"",IF(OR(C64=$V$2,C65=$V$2,C66=$V$2),SUM(COUNTIF(C64:C66,$V$2),COUNTIF(C64:C66,$AM$2)),""))</f>
        <v/>
      </c>
      <c r="AO64" s="3" t="str">
        <f>IF($A64&gt;='576way_Regular Symbol(2wild)'!D$16,"",IF(OR(B64=$V$2,B65=$V$2,B66=$V$2),SUM(COUNTIF(B64:B66,$V$2),COUNTIF(B64:B66,$AP$2)),""))</f>
        <v/>
      </c>
      <c r="AP64" s="3" t="str">
        <f>IF($A64&gt;='576way_Regular Symbol(2wild)'!E$16,"",IF(OR(C64=$V$2,C65=$V$2,C66=$V$2),SUM(COUNTIF(C64:C66,$V$2),COUNTIF(C64:C66,$AP$2)),""))</f>
        <v/>
      </c>
      <c r="AR64" s="3" t="str">
        <f>IF($A64&gt;='576way_Regular Symbol(2wild)'!D$16,"",IF(OR(B64=$V$2,B65=$V$2,B66=$V$2),SUM(COUNTIF(B64:B66,$V$2),COUNTIF(B64:B66,$AS$2)),""))</f>
        <v/>
      </c>
      <c r="AS64" s="3" t="str">
        <f>IF($A64&gt;='576way_Regular Symbol(2wild)'!E$16,"",IF(OR(C64=$V$2,C65=$V$2,C66=$V$2),SUM(COUNTIF(C64:C66,$V$2),COUNTIF(C64:C66,$AS$2)),""))</f>
        <v/>
      </c>
      <c r="AU64" s="3" t="str">
        <f>IF($A64&gt;='576way_Regular Symbol(2wild)'!D$16,"",IF(OR(B64=$V$2,B65=$V$2,B66=$V$2),SUM(COUNTIF(B64:B66,$V$2),COUNTIF(B64:B66,$AV$2)),""))</f>
        <v/>
      </c>
      <c r="AV64" s="3" t="str">
        <f>IF($A64&gt;='576way_Regular Symbol(2wild)'!E$16,"",IF(OR(C64=$V$2,C65=$V$2,C66=$V$2),SUM(COUNTIF(C64:C66,$V$2),COUNTIF(C64:C66,$AV$2)),""))</f>
        <v/>
      </c>
    </row>
    <row r="65" spans="1:48">
      <c r="A65" s="337">
        <f>IF('243way_Regular Symbol'!L63="","",'243way_Regular Symbol'!L63)</f>
        <v>60</v>
      </c>
      <c r="B65" s="191" t="str">
        <f>IF('576way_Regular Symbol(2wild)'!M63="","",'576way_Regular Symbol(2wild)'!M63)</f>
        <v/>
      </c>
      <c r="C65" s="191" t="str">
        <f>IF('576way_Regular Symbol(2wild)'!N63="","",'576way_Regular Symbol(2wild)'!N63)</f>
        <v>K</v>
      </c>
      <c r="D65" s="362"/>
      <c r="I65" s="363">
        <f t="shared" si="0"/>
        <v>60</v>
      </c>
      <c r="J65" s="344" t="str">
        <f>IF($A65&gt;='576way_Regular Symbol(2wild)'!D$16,"",IF(OR(B65=$V$2,B66=$V$2,B67=$V$2),SUM(COUNTIF(B65:B67,$V$2),COUNTIF(B65:B67,$K$2)),""))</f>
        <v/>
      </c>
      <c r="K65" s="344" t="str">
        <f>IF($A65&gt;='576way_Regular Symbol(2wild)'!E$16,"",IF(OR(C65=$V$2,C66=$V$2,C67=$V$2),SUM(COUNTIF(C65:C67,$V$2),COUNTIF(C65:C67,$K$2)),""))</f>
        <v/>
      </c>
      <c r="M65" s="344" t="str">
        <f>IF($A65&gt;='576way_Regular Symbol(2wild)'!D$16,"",IF(OR(B65=$V$2,B66=$V$2,B67=$V$2),SUM(COUNTIF(B65:B67,$V$2),COUNTIF(B65:B67,$N$2)),""))</f>
        <v/>
      </c>
      <c r="N65" s="344" t="str">
        <f>IF($A65&gt;='576way_Regular Symbol(2wild)'!E$16,"",IF(OR(C65=$V$2,C66=$V$2,C67=$V$2),SUM(COUNTIF(C65:C67,$V$2),COUNTIF(C65:C67,$N$2)),""))</f>
        <v/>
      </c>
      <c r="P65" s="344" t="str">
        <f>IF($A65&gt;='576way_Regular Symbol(2wild)'!D$16,"",IF(OR(B65=$V$2,B66=$V$2,B67=$V$2),SUM(COUNTIF(B65:B67,$V$2),COUNTIF(B65:B67,$Q$2)),""))</f>
        <v/>
      </c>
      <c r="Q65" s="344" t="str">
        <f>IF($A65&gt;='576way_Regular Symbol(2wild)'!E$16,"",IF(OR(C65=$V$2,C66=$V$2,C67=$V$2),SUM(COUNTIF(C65:C67,$V$2),COUNTIF(C65:C67,$Q$2)),""))</f>
        <v/>
      </c>
      <c r="S65" s="344" t="str">
        <f>IF($A65&gt;='576way_Regular Symbol(2wild)'!D$16,"",IF(OR(B65=$V$2,B66=$V$2,B67=$V$2),SUM(COUNTIF(B65:B67,$V$2),COUNTIF(B65:B67,$T$2)),""))</f>
        <v/>
      </c>
      <c r="T65" s="344" t="str">
        <f>IF($A65&gt;='576way_Regular Symbol(2wild)'!E$16,"",IF(OR(C65=$V$2,C66=$V$2,C67=$V$2),SUM(COUNTIF(C65:C67,$V$2),COUNTIF(C65:C67,$T$2)),""))</f>
        <v/>
      </c>
      <c r="V65" s="344" t="str">
        <f>IF($A65&gt;='576way_Regular Symbol(2wild)'!D$16,"",IF(OR(B65=$V$2,B66=$V$2,B67=$V$2),SUM(COUNTIF(B65:B67,$V$2),COUNTIF(B65:B67,$W$2)),""))</f>
        <v/>
      </c>
      <c r="W65" s="344" t="str">
        <f>IF($A65&gt;='576way_Regular Symbol(2wild)'!E$16,"",IF(OR(C65=$V$2,C66=$V$2,C67=$V$2),SUM(COUNTIF(C65:C67,$V$2),COUNTIF(C65:C67,$W$2)),""))</f>
        <v/>
      </c>
      <c r="Y65" s="344" t="str">
        <f>IF($A65&gt;='576way_Regular Symbol(2wild)'!D$16,"",IF(OR(B65=$V$2,B66=$V$2,B67=$V$2),SUM(COUNTIF(B65:B67,$V$2),COUNTIF(B65:B67,$Z$2)),""))</f>
        <v/>
      </c>
      <c r="Z65" s="344" t="str">
        <f>IF($A65&gt;='576way_Regular Symbol(2wild)'!E$16,"",IF(OR(C65=$V$2,C66=$V$2,C67=$V$2),SUM(COUNTIF(C65:C67,$V$2),COUNTIF(C65:C67,$Z$2)),""))</f>
        <v/>
      </c>
      <c r="AB65" s="344" t="str">
        <f>IF($A65&gt;='576way_Regular Symbol(2wild)'!D$16,"",IF(OR(B65=$V$2,B66=$V$2,B67=$V$2),SUM(COUNTIF(B65:B67,$V$2),COUNTIF(B65:B67,$AC$2)),""))</f>
        <v/>
      </c>
      <c r="AC65" s="344" t="str">
        <f>IF($A65&gt;='576way_Regular Symbol(2wild)'!E$16,"",IF(OR(C65=$V$2,C66=$V$2,C67=$V$2),SUM(COUNTIF(C65:C67,$V$2),COUNTIF(C65:C67,$AC$2)),""))</f>
        <v/>
      </c>
      <c r="AF65" s="3" t="str">
        <f>IF($A65&gt;='576way_Regular Symbol(2wild)'!D$16,"",IF(OR(B65=$V$2,B66=$V$2,B67=$V$2),SUM(COUNTIF(B65:B67,$V$2),COUNTIF(B65:B67,$AG$2)),""))</f>
        <v/>
      </c>
      <c r="AG65" s="3" t="str">
        <f>IF($A65&gt;='576way_Regular Symbol(2wild)'!E$16,"",IF(OR(C65=$V$2,C66=$V$2,C67=$V$2),SUM(COUNTIF(C65:C67,$V$2),COUNTIF(C65:C67,$AG$2)),""))</f>
        <v/>
      </c>
      <c r="AI65" s="3" t="str">
        <f>IF($A65&gt;='576way_Regular Symbol(2wild)'!D$16,"",IF(OR(B65=$V$2,B66=$V$2,B67=$V$2),SUM(COUNTIF(B65:B67,$V$2),COUNTIF(B65:B67,$AJ$2)),""))</f>
        <v/>
      </c>
      <c r="AJ65" s="3" t="str">
        <f>IF($A65&gt;='576way_Regular Symbol(2wild)'!E$16,"",IF(OR(C65=$V$2,C66=$V$2,C67=$V$2),SUM(COUNTIF(C65:C67,$V$2),COUNTIF(C65:C67,$AJ$2)),""))</f>
        <v/>
      </c>
      <c r="AL65" s="3" t="str">
        <f>IF($A65&gt;='576way_Regular Symbol(2wild)'!D$16,"",IF(OR(B65=$V$2,B66=$V$2,B67=$V$2),SUM(COUNTIF(B65:B67,$V$2),COUNTIF(B65:B67,$AM$2)),""))</f>
        <v/>
      </c>
      <c r="AM65" s="3" t="str">
        <f>IF($A65&gt;='576way_Regular Symbol(2wild)'!E$16,"",IF(OR(C65=$V$2,C66=$V$2,C67=$V$2),SUM(COUNTIF(C65:C67,$V$2),COUNTIF(C65:C67,$AM$2)),""))</f>
        <v/>
      </c>
      <c r="AO65" s="3" t="str">
        <f>IF($A65&gt;='576way_Regular Symbol(2wild)'!D$16,"",IF(OR(B65=$V$2,B66=$V$2,B67=$V$2),SUM(COUNTIF(B65:B67,$V$2),COUNTIF(B65:B67,$AP$2)),""))</f>
        <v/>
      </c>
      <c r="AP65" s="3" t="str">
        <f>IF($A65&gt;='576way_Regular Symbol(2wild)'!E$16,"",IF(OR(C65=$V$2,C66=$V$2,C67=$V$2),SUM(COUNTIF(C65:C67,$V$2),COUNTIF(C65:C67,$AP$2)),""))</f>
        <v/>
      </c>
      <c r="AR65" s="3" t="str">
        <f>IF($A65&gt;='576way_Regular Symbol(2wild)'!D$16,"",IF(OR(B65=$V$2,B66=$V$2,B67=$V$2),SUM(COUNTIF(B65:B67,$V$2),COUNTIF(B65:B67,$AS$2)),""))</f>
        <v/>
      </c>
      <c r="AS65" s="3" t="str">
        <f>IF($A65&gt;='576way_Regular Symbol(2wild)'!E$16,"",IF(OR(C65=$V$2,C66=$V$2,C67=$V$2),SUM(COUNTIF(C65:C67,$V$2),COUNTIF(C65:C67,$AS$2)),""))</f>
        <v/>
      </c>
      <c r="AU65" s="3" t="str">
        <f>IF($A65&gt;='576way_Regular Symbol(2wild)'!D$16,"",IF(OR(B65=$V$2,B66=$V$2,B67=$V$2),SUM(COUNTIF(B65:B67,$V$2),COUNTIF(B65:B67,$AV$2)),""))</f>
        <v/>
      </c>
      <c r="AV65" s="3" t="str">
        <f>IF($A65&gt;='576way_Regular Symbol(2wild)'!E$16,"",IF(OR(C65=$V$2,C66=$V$2,C67=$V$2),SUM(COUNTIF(C65:C67,$V$2),COUNTIF(C65:C67,$AV$2)),""))</f>
        <v/>
      </c>
    </row>
    <row r="66" spans="1:48">
      <c r="A66" s="337">
        <f>IF('243way_Regular Symbol'!L64="","",'243way_Regular Symbol'!L64)</f>
        <v>61</v>
      </c>
      <c r="B66" s="191" t="str">
        <f>IF('576way_Regular Symbol(2wild)'!M64="","",'576way_Regular Symbol(2wild)'!M64)</f>
        <v/>
      </c>
      <c r="C66" s="191" t="str">
        <f>IF('576way_Regular Symbol(2wild)'!N64="","",'576way_Regular Symbol(2wild)'!N64)</f>
        <v/>
      </c>
      <c r="D66" s="362"/>
      <c r="I66" s="363">
        <f t="shared" si="0"/>
        <v>61</v>
      </c>
      <c r="J66" s="344" t="str">
        <f>IF($A66&gt;='576way_Regular Symbol(2wild)'!D$16,"",IF(OR(B66=$V$2,B67=$V$2,B68=$V$2),SUM(COUNTIF(B66:B68,$V$2),COUNTIF(B66:B68,$K$2)),""))</f>
        <v/>
      </c>
      <c r="K66" s="344" t="str">
        <f>IF($A66&gt;='576way_Regular Symbol(2wild)'!E$16,"",IF(OR(C66=$V$2,C67=$V$2,C68=$V$2),SUM(COUNTIF(C66:C68,$V$2),COUNTIF(C66:C68,$K$2)),""))</f>
        <v/>
      </c>
      <c r="M66" s="344" t="str">
        <f>IF($A66&gt;='576way_Regular Symbol(2wild)'!D$16,"",IF(OR(B66=$V$2,B67=$V$2,B68=$V$2),SUM(COUNTIF(B66:B68,$V$2),COUNTIF(B66:B68,$N$2)),""))</f>
        <v/>
      </c>
      <c r="N66" s="344" t="str">
        <f>IF($A66&gt;='576way_Regular Symbol(2wild)'!E$16,"",IF(OR(C66=$V$2,C67=$V$2,C68=$V$2),SUM(COUNTIF(C66:C68,$V$2),COUNTIF(C66:C68,$N$2)),""))</f>
        <v/>
      </c>
      <c r="P66" s="344" t="str">
        <f>IF($A66&gt;='576way_Regular Symbol(2wild)'!D$16,"",IF(OR(B66=$V$2,B67=$V$2,B68=$V$2),SUM(COUNTIF(B66:B68,$V$2),COUNTIF(B66:B68,$Q$2)),""))</f>
        <v/>
      </c>
      <c r="Q66" s="344" t="str">
        <f>IF($A66&gt;='576way_Regular Symbol(2wild)'!E$16,"",IF(OR(C66=$V$2,C67=$V$2,C68=$V$2),SUM(COUNTIF(C66:C68,$V$2),COUNTIF(C66:C68,$Q$2)),""))</f>
        <v/>
      </c>
      <c r="S66" s="344" t="str">
        <f>IF($A66&gt;='576way_Regular Symbol(2wild)'!D$16,"",IF(OR(B66=$V$2,B67=$V$2,B68=$V$2),SUM(COUNTIF(B66:B68,$V$2),COUNTIF(B66:B68,$T$2)),""))</f>
        <v/>
      </c>
      <c r="T66" s="344" t="str">
        <f>IF($A66&gt;='576way_Regular Symbol(2wild)'!E$16,"",IF(OR(C66=$V$2,C67=$V$2,C68=$V$2),SUM(COUNTIF(C66:C68,$V$2),COUNTIF(C66:C68,$T$2)),""))</f>
        <v/>
      </c>
      <c r="V66" s="344" t="str">
        <f>IF($A66&gt;='576way_Regular Symbol(2wild)'!D$16,"",IF(OR(B66=$V$2,B67=$V$2,B68=$V$2),SUM(COUNTIF(B66:B68,$V$2),COUNTIF(B66:B68,$W$2)),""))</f>
        <v/>
      </c>
      <c r="W66" s="344" t="str">
        <f>IF($A66&gt;='576way_Regular Symbol(2wild)'!E$16,"",IF(OR(C66=$V$2,C67=$V$2,C68=$V$2),SUM(COUNTIF(C66:C68,$V$2),COUNTIF(C66:C68,$W$2)),""))</f>
        <v/>
      </c>
      <c r="Y66" s="344" t="str">
        <f>IF($A66&gt;='576way_Regular Symbol(2wild)'!D$16,"",IF(OR(B66=$V$2,B67=$V$2,B68=$V$2),SUM(COUNTIF(B66:B68,$V$2),COUNTIF(B66:B68,$Z$2)),""))</f>
        <v/>
      </c>
      <c r="Z66" s="344" t="str">
        <f>IF($A66&gt;='576way_Regular Symbol(2wild)'!E$16,"",IF(OR(C66=$V$2,C67=$V$2,C68=$V$2),SUM(COUNTIF(C66:C68,$V$2),COUNTIF(C66:C68,$Z$2)),""))</f>
        <v/>
      </c>
      <c r="AB66" s="344" t="str">
        <f>IF($A66&gt;='576way_Regular Symbol(2wild)'!D$16,"",IF(OR(B66=$V$2,B67=$V$2,B68=$V$2),SUM(COUNTIF(B66:B68,$V$2),COUNTIF(B66:B68,$AC$2)),""))</f>
        <v/>
      </c>
      <c r="AC66" s="344" t="str">
        <f>IF($A66&gt;='576way_Regular Symbol(2wild)'!E$16,"",IF(OR(C66=$V$2,C67=$V$2,C68=$V$2),SUM(COUNTIF(C66:C68,$V$2),COUNTIF(C66:C68,$AC$2)),""))</f>
        <v/>
      </c>
      <c r="AF66" s="3" t="str">
        <f>IF($A66&gt;='576way_Regular Symbol(2wild)'!D$16,"",IF(OR(B66=$V$2,B67=$V$2,B68=$V$2),SUM(COUNTIF(B66:B68,$V$2),COUNTIF(B66:B68,$AG$2)),""))</f>
        <v/>
      </c>
      <c r="AG66" s="3" t="str">
        <f>IF($A66&gt;='576way_Regular Symbol(2wild)'!E$16,"",IF(OR(C66=$V$2,C67=$V$2,C68=$V$2),SUM(COUNTIF(C66:C68,$V$2),COUNTIF(C66:C68,$AG$2)),""))</f>
        <v/>
      </c>
      <c r="AI66" s="3" t="str">
        <f>IF($A66&gt;='576way_Regular Symbol(2wild)'!D$16,"",IF(OR(B66=$V$2,B67=$V$2,B68=$V$2),SUM(COUNTIF(B66:B68,$V$2),COUNTIF(B66:B68,$AJ$2)),""))</f>
        <v/>
      </c>
      <c r="AJ66" s="3" t="str">
        <f>IF($A66&gt;='576way_Regular Symbol(2wild)'!E$16,"",IF(OR(C66=$V$2,C67=$V$2,C68=$V$2),SUM(COUNTIF(C66:C68,$V$2),COUNTIF(C66:C68,$AJ$2)),""))</f>
        <v/>
      </c>
      <c r="AL66" s="3" t="str">
        <f>IF($A66&gt;='576way_Regular Symbol(2wild)'!D$16,"",IF(OR(B66=$V$2,B67=$V$2,B68=$V$2),SUM(COUNTIF(B66:B68,$V$2),COUNTIF(B66:B68,$AM$2)),""))</f>
        <v/>
      </c>
      <c r="AM66" s="3" t="str">
        <f>IF($A66&gt;='576way_Regular Symbol(2wild)'!E$16,"",IF(OR(C66=$V$2,C67=$V$2,C68=$V$2),SUM(COUNTIF(C66:C68,$V$2),COUNTIF(C66:C68,$AM$2)),""))</f>
        <v/>
      </c>
      <c r="AO66" s="3" t="str">
        <f>IF($A66&gt;='576way_Regular Symbol(2wild)'!D$16,"",IF(OR(B66=$V$2,B67=$V$2,B68=$V$2),SUM(COUNTIF(B66:B68,$V$2),COUNTIF(B66:B68,$AP$2)),""))</f>
        <v/>
      </c>
      <c r="AP66" s="3" t="str">
        <f>IF($A66&gt;='576way_Regular Symbol(2wild)'!E$16,"",IF(OR(C66=$V$2,C67=$V$2,C68=$V$2),SUM(COUNTIF(C66:C68,$V$2),COUNTIF(C66:C68,$AP$2)),""))</f>
        <v/>
      </c>
      <c r="AR66" s="3" t="str">
        <f>IF($A66&gt;='576way_Regular Symbol(2wild)'!D$16,"",IF(OR(B66=$V$2,B67=$V$2,B68=$V$2),SUM(COUNTIF(B66:B68,$V$2),COUNTIF(B66:B68,$AS$2)),""))</f>
        <v/>
      </c>
      <c r="AS66" s="3" t="str">
        <f>IF($A66&gt;='576way_Regular Symbol(2wild)'!E$16,"",IF(OR(C66=$V$2,C67=$V$2,C68=$V$2),SUM(COUNTIF(C66:C68,$V$2),COUNTIF(C66:C68,$AS$2)),""))</f>
        <v/>
      </c>
      <c r="AU66" s="3" t="str">
        <f>IF($A66&gt;='576way_Regular Symbol(2wild)'!D$16,"",IF(OR(B66=$V$2,B67=$V$2,B68=$V$2),SUM(COUNTIF(B66:B68,$V$2),COUNTIF(B66:B68,$AV$2)),""))</f>
        <v/>
      </c>
      <c r="AV66" s="3" t="str">
        <f>IF($A66&gt;='576way_Regular Symbol(2wild)'!E$16,"",IF(OR(C66=$V$2,C67=$V$2,C68=$V$2),SUM(COUNTIF(C66:C68,$V$2),COUNTIF(C66:C68,$AV$2)),""))</f>
        <v/>
      </c>
    </row>
    <row r="67" spans="1:48">
      <c r="A67" s="337">
        <f>IF('243way_Regular Symbol'!L65="","",'243way_Regular Symbol'!L65)</f>
        <v>62</v>
      </c>
      <c r="B67" s="191" t="str">
        <f>IF('576way_Regular Symbol(2wild)'!M65="","",'576way_Regular Symbol(2wild)'!M65)</f>
        <v/>
      </c>
      <c r="C67" s="191" t="str">
        <f>IF('576way_Regular Symbol(2wild)'!N65="","",'576way_Regular Symbol(2wild)'!N65)</f>
        <v/>
      </c>
      <c r="D67" s="362"/>
      <c r="I67" s="363">
        <f t="shared" si="0"/>
        <v>62</v>
      </c>
      <c r="J67" s="344" t="str">
        <f>IF($A67&gt;='576way_Regular Symbol(2wild)'!D$16,"",IF(OR(B67=$V$2,B68=$V$2,B69=$V$2),SUM(COUNTIF(B67:B69,$V$2),COUNTIF(B67:B69,$K$2)),""))</f>
        <v/>
      </c>
      <c r="K67" s="344" t="str">
        <f>IF($A67&gt;='576way_Regular Symbol(2wild)'!E$16,"",IF(OR(C67=$V$2,C68=$V$2,C69=$V$2),SUM(COUNTIF(C67:C69,$V$2),COUNTIF(C67:C69,$K$2)),""))</f>
        <v/>
      </c>
      <c r="M67" s="344" t="str">
        <f>IF($A67&gt;='576way_Regular Symbol(2wild)'!D$16,"",IF(OR(B67=$V$2,B68=$V$2,B69=$V$2),SUM(COUNTIF(B67:B69,$V$2),COUNTIF(B67:B69,$N$2)),""))</f>
        <v/>
      </c>
      <c r="N67" s="344" t="str">
        <f>IF($A67&gt;='576way_Regular Symbol(2wild)'!E$16,"",IF(OR(C67=$V$2,C68=$V$2,C69=$V$2),SUM(COUNTIF(C67:C69,$V$2),COUNTIF(C67:C69,$N$2)),""))</f>
        <v/>
      </c>
      <c r="P67" s="344" t="str">
        <f>IF($A67&gt;='576way_Regular Symbol(2wild)'!D$16,"",IF(OR(B67=$V$2,B68=$V$2,B69=$V$2),SUM(COUNTIF(B67:B69,$V$2),COUNTIF(B67:B69,$Q$2)),""))</f>
        <v/>
      </c>
      <c r="Q67" s="344" t="str">
        <f>IF($A67&gt;='576way_Regular Symbol(2wild)'!E$16,"",IF(OR(C67=$V$2,C68=$V$2,C69=$V$2),SUM(COUNTIF(C67:C69,$V$2),COUNTIF(C67:C69,$Q$2)),""))</f>
        <v/>
      </c>
      <c r="S67" s="344" t="str">
        <f>IF($A67&gt;='576way_Regular Symbol(2wild)'!D$16,"",IF(OR(B67=$V$2,B68=$V$2,B69=$V$2),SUM(COUNTIF(B67:B69,$V$2),COUNTIF(B67:B69,$T$2)),""))</f>
        <v/>
      </c>
      <c r="T67" s="344" t="str">
        <f>IF($A67&gt;='576way_Regular Symbol(2wild)'!E$16,"",IF(OR(C67=$V$2,C68=$V$2,C69=$V$2),SUM(COUNTIF(C67:C69,$V$2),COUNTIF(C67:C69,$T$2)),""))</f>
        <v/>
      </c>
      <c r="V67" s="344" t="str">
        <f>IF($A67&gt;='576way_Regular Symbol(2wild)'!D$16,"",IF(OR(B67=$V$2,B68=$V$2,B69=$V$2),SUM(COUNTIF(B67:B69,$V$2),COUNTIF(B67:B69,$W$2)),""))</f>
        <v/>
      </c>
      <c r="W67" s="344" t="str">
        <f>IF($A67&gt;='576way_Regular Symbol(2wild)'!E$16,"",IF(OR(C67=$V$2,C68=$V$2,C69=$V$2),SUM(COUNTIF(C67:C69,$V$2),COUNTIF(C67:C69,$W$2)),""))</f>
        <v/>
      </c>
      <c r="Y67" s="344" t="str">
        <f>IF($A67&gt;='576way_Regular Symbol(2wild)'!D$16,"",IF(OR(B67=$V$2,B68=$V$2,B69=$V$2),SUM(COUNTIF(B67:B69,$V$2),COUNTIF(B67:B69,$Z$2)),""))</f>
        <v/>
      </c>
      <c r="Z67" s="344" t="str">
        <f>IF($A67&gt;='576way_Regular Symbol(2wild)'!E$16,"",IF(OR(C67=$V$2,C68=$V$2,C69=$V$2),SUM(COUNTIF(C67:C69,$V$2),COUNTIF(C67:C69,$Z$2)),""))</f>
        <v/>
      </c>
      <c r="AB67" s="344" t="str">
        <f>IF($A67&gt;='576way_Regular Symbol(2wild)'!D$16,"",IF(OR(B67=$V$2,B68=$V$2,B69=$V$2),SUM(COUNTIF(B67:B69,$V$2),COUNTIF(B67:B69,$AC$2)),""))</f>
        <v/>
      </c>
      <c r="AC67" s="344" t="str">
        <f>IF($A67&gt;='576way_Regular Symbol(2wild)'!E$16,"",IF(OR(C67=$V$2,C68=$V$2,C69=$V$2),SUM(COUNTIF(C67:C69,$V$2),COUNTIF(C67:C69,$AC$2)),""))</f>
        <v/>
      </c>
      <c r="AF67" s="3" t="str">
        <f>IF($A67&gt;='576way_Regular Symbol(2wild)'!D$16,"",IF(OR(B67=$V$2,B68=$V$2,B69=$V$2),SUM(COUNTIF(B67:B69,$V$2),COUNTIF(B67:B69,$AG$2)),""))</f>
        <v/>
      </c>
      <c r="AG67" s="3" t="str">
        <f>IF($A67&gt;='576way_Regular Symbol(2wild)'!E$16,"",IF(OR(C67=$V$2,C68=$V$2,C69=$V$2),SUM(COUNTIF(C67:C69,$V$2),COUNTIF(C67:C69,$AG$2)),""))</f>
        <v/>
      </c>
      <c r="AI67" s="3" t="str">
        <f>IF($A67&gt;='576way_Regular Symbol(2wild)'!D$16,"",IF(OR(B67=$V$2,B68=$V$2,B69=$V$2),SUM(COUNTIF(B67:B69,$V$2),COUNTIF(B67:B69,$AJ$2)),""))</f>
        <v/>
      </c>
      <c r="AJ67" s="3" t="str">
        <f>IF($A67&gt;='576way_Regular Symbol(2wild)'!E$16,"",IF(OR(C67=$V$2,C68=$V$2,C69=$V$2),SUM(COUNTIF(C67:C69,$V$2),COUNTIF(C67:C69,$AJ$2)),""))</f>
        <v/>
      </c>
      <c r="AL67" s="3" t="str">
        <f>IF($A67&gt;='576way_Regular Symbol(2wild)'!D$16,"",IF(OR(B67=$V$2,B68=$V$2,B69=$V$2),SUM(COUNTIF(B67:B69,$V$2),COUNTIF(B67:B69,$AM$2)),""))</f>
        <v/>
      </c>
      <c r="AM67" s="3" t="str">
        <f>IF($A67&gt;='576way_Regular Symbol(2wild)'!E$16,"",IF(OR(C67=$V$2,C68=$V$2,C69=$V$2),SUM(COUNTIF(C67:C69,$V$2),COUNTIF(C67:C69,$AM$2)),""))</f>
        <v/>
      </c>
      <c r="AO67" s="3" t="str">
        <f>IF($A67&gt;='576way_Regular Symbol(2wild)'!D$16,"",IF(OR(B67=$V$2,B68=$V$2,B69=$V$2),SUM(COUNTIF(B67:B69,$V$2),COUNTIF(B67:B69,$AP$2)),""))</f>
        <v/>
      </c>
      <c r="AP67" s="3" t="str">
        <f>IF($A67&gt;='576way_Regular Symbol(2wild)'!E$16,"",IF(OR(C67=$V$2,C68=$V$2,C69=$V$2),SUM(COUNTIF(C67:C69,$V$2),COUNTIF(C67:C69,$AP$2)),""))</f>
        <v/>
      </c>
      <c r="AR67" s="3" t="str">
        <f>IF($A67&gt;='576way_Regular Symbol(2wild)'!D$16,"",IF(OR(B67=$V$2,B68=$V$2,B69=$V$2),SUM(COUNTIF(B67:B69,$V$2),COUNTIF(B67:B69,$AS$2)),""))</f>
        <v/>
      </c>
      <c r="AS67" s="3" t="str">
        <f>IF($A67&gt;='576way_Regular Symbol(2wild)'!E$16,"",IF(OR(C67=$V$2,C68=$V$2,C69=$V$2),SUM(COUNTIF(C67:C69,$V$2),COUNTIF(C67:C69,$AS$2)),""))</f>
        <v/>
      </c>
      <c r="AU67" s="3" t="str">
        <f>IF($A67&gt;='576way_Regular Symbol(2wild)'!D$16,"",IF(OR(B67=$V$2,B68=$V$2,B69=$V$2),SUM(COUNTIF(B67:B69,$V$2),COUNTIF(B67:B69,$AV$2)),""))</f>
        <v/>
      </c>
      <c r="AV67" s="3" t="str">
        <f>IF($A67&gt;='576way_Regular Symbol(2wild)'!E$16,"",IF(OR(C67=$V$2,C68=$V$2,C69=$V$2),SUM(COUNTIF(C67:C69,$V$2),COUNTIF(C67:C69,$AV$2)),""))</f>
        <v/>
      </c>
    </row>
    <row r="68" spans="1:48">
      <c r="A68" s="337">
        <f>IF('243way_Regular Symbol'!L66="","",'243way_Regular Symbol'!L66)</f>
        <v>63</v>
      </c>
      <c r="B68" s="191" t="str">
        <f>IF('576way_Regular Symbol(2wild)'!M66="","",'576way_Regular Symbol(2wild)'!M66)</f>
        <v/>
      </c>
      <c r="C68" s="191" t="str">
        <f>IF('576way_Regular Symbol(2wild)'!N66="","",'576way_Regular Symbol(2wild)'!N66)</f>
        <v/>
      </c>
      <c r="D68" s="362"/>
      <c r="I68" s="363">
        <f t="shared" si="0"/>
        <v>63</v>
      </c>
      <c r="J68" s="344" t="str">
        <f>IF($A68&gt;='576way_Regular Symbol(2wild)'!D$16,"",IF(OR(B68=$V$2,B69=$V$2,B70=$V$2),SUM(COUNTIF(B68:B70,$V$2),COUNTIF(B68:B70,$K$2)),""))</f>
        <v/>
      </c>
      <c r="K68" s="344" t="str">
        <f>IF($A68&gt;='576way_Regular Symbol(2wild)'!E$16,"",IF(OR(C68=$V$2,C69=$V$2,C70=$V$2),SUM(COUNTIF(C68:C70,$V$2),COUNTIF(C68:C70,$K$2)),""))</f>
        <v/>
      </c>
      <c r="M68" s="344" t="str">
        <f>IF($A68&gt;='576way_Regular Symbol(2wild)'!D$16,"",IF(OR(B68=$V$2,B69=$V$2,B70=$V$2),SUM(COUNTIF(B68:B70,$V$2),COUNTIF(B68:B70,$N$2)),""))</f>
        <v/>
      </c>
      <c r="N68" s="344" t="str">
        <f>IF($A68&gt;='576way_Regular Symbol(2wild)'!E$16,"",IF(OR(C68=$V$2,C69=$V$2,C70=$V$2),SUM(COUNTIF(C68:C70,$V$2),COUNTIF(C68:C70,$N$2)),""))</f>
        <v/>
      </c>
      <c r="P68" s="344" t="str">
        <f>IF($A68&gt;='576way_Regular Symbol(2wild)'!D$16,"",IF(OR(B68=$V$2,B69=$V$2,B70=$V$2),SUM(COUNTIF(B68:B70,$V$2),COUNTIF(B68:B70,$Q$2)),""))</f>
        <v/>
      </c>
      <c r="Q68" s="344" t="str">
        <f>IF($A68&gt;='576way_Regular Symbol(2wild)'!E$16,"",IF(OR(C68=$V$2,C69=$V$2,C70=$V$2),SUM(COUNTIF(C68:C70,$V$2),COUNTIF(C68:C70,$Q$2)),""))</f>
        <v/>
      </c>
      <c r="S68" s="344" t="str">
        <f>IF($A68&gt;='576way_Regular Symbol(2wild)'!D$16,"",IF(OR(B68=$V$2,B69=$V$2,B70=$V$2),SUM(COUNTIF(B68:B70,$V$2),COUNTIF(B68:B70,$T$2)),""))</f>
        <v/>
      </c>
      <c r="T68" s="344" t="str">
        <f>IF($A68&gt;='576way_Regular Symbol(2wild)'!E$16,"",IF(OR(C68=$V$2,C69=$V$2,C70=$V$2),SUM(COUNTIF(C68:C70,$V$2),COUNTIF(C68:C70,$T$2)),""))</f>
        <v/>
      </c>
      <c r="V68" s="344" t="str">
        <f>IF($A68&gt;='576way_Regular Symbol(2wild)'!D$16,"",IF(OR(B68=$V$2,B69=$V$2,B70=$V$2),SUM(COUNTIF(B68:B70,$V$2),COUNTIF(B68:B70,$W$2)),""))</f>
        <v/>
      </c>
      <c r="W68" s="344" t="str">
        <f>IF($A68&gt;='576way_Regular Symbol(2wild)'!E$16,"",IF(OR(C68=$V$2,C69=$V$2,C70=$V$2),SUM(COUNTIF(C68:C70,$V$2),COUNTIF(C68:C70,$W$2)),""))</f>
        <v/>
      </c>
      <c r="Y68" s="344" t="str">
        <f>IF($A68&gt;='576way_Regular Symbol(2wild)'!D$16,"",IF(OR(B68=$V$2,B69=$V$2,B70=$V$2),SUM(COUNTIF(B68:B70,$V$2),COUNTIF(B68:B70,$Z$2)),""))</f>
        <v/>
      </c>
      <c r="Z68" s="344" t="str">
        <f>IF($A68&gt;='576way_Regular Symbol(2wild)'!E$16,"",IF(OR(C68=$V$2,C69=$V$2,C70=$V$2),SUM(COUNTIF(C68:C70,$V$2),COUNTIF(C68:C70,$Z$2)),""))</f>
        <v/>
      </c>
      <c r="AB68" s="344" t="str">
        <f>IF($A68&gt;='576way_Regular Symbol(2wild)'!D$16,"",IF(OR(B68=$V$2,B69=$V$2,B70=$V$2),SUM(COUNTIF(B68:B70,$V$2),COUNTIF(B68:B70,$AC$2)),""))</f>
        <v/>
      </c>
      <c r="AC68" s="344" t="str">
        <f>IF($A68&gt;='576way_Regular Symbol(2wild)'!E$16,"",IF(OR(C68=$V$2,C69=$V$2,C70=$V$2),SUM(COUNTIF(C68:C70,$V$2),COUNTIF(C68:C70,$AC$2)),""))</f>
        <v/>
      </c>
      <c r="AF68" s="3" t="str">
        <f>IF($A68&gt;='576way_Regular Symbol(2wild)'!D$16,"",IF(OR(B68=$V$2,B69=$V$2,B70=$V$2),SUM(COUNTIF(B68:B70,$V$2),COUNTIF(B68:B70,$AG$2)),""))</f>
        <v/>
      </c>
      <c r="AG68" s="3" t="str">
        <f>IF($A68&gt;='576way_Regular Symbol(2wild)'!E$16,"",IF(OR(C68=$V$2,C69=$V$2,C70=$V$2),SUM(COUNTIF(C68:C70,$V$2),COUNTIF(C68:C70,$AG$2)),""))</f>
        <v/>
      </c>
      <c r="AI68" s="3" t="str">
        <f>IF($A68&gt;='576way_Regular Symbol(2wild)'!D$16,"",IF(OR(B68=$V$2,B69=$V$2,B70=$V$2),SUM(COUNTIF(B68:B70,$V$2),COUNTIF(B68:B70,$AJ$2)),""))</f>
        <v/>
      </c>
      <c r="AJ68" s="3" t="str">
        <f>IF($A68&gt;='576way_Regular Symbol(2wild)'!E$16,"",IF(OR(C68=$V$2,C69=$V$2,C70=$V$2),SUM(COUNTIF(C68:C70,$V$2),COUNTIF(C68:C70,$AJ$2)),""))</f>
        <v/>
      </c>
      <c r="AL68" s="3" t="str">
        <f>IF($A68&gt;='576way_Regular Symbol(2wild)'!D$16,"",IF(OR(B68=$V$2,B69=$V$2,B70=$V$2),SUM(COUNTIF(B68:B70,$V$2),COUNTIF(B68:B70,$AM$2)),""))</f>
        <v/>
      </c>
      <c r="AM68" s="3" t="str">
        <f>IF($A68&gt;='576way_Regular Symbol(2wild)'!E$16,"",IF(OR(C68=$V$2,C69=$V$2,C70=$V$2),SUM(COUNTIF(C68:C70,$V$2),COUNTIF(C68:C70,$AM$2)),""))</f>
        <v/>
      </c>
      <c r="AO68" s="3" t="str">
        <f>IF($A68&gt;='576way_Regular Symbol(2wild)'!D$16,"",IF(OR(B68=$V$2,B69=$V$2,B70=$V$2),SUM(COUNTIF(B68:B70,$V$2),COUNTIF(B68:B70,$AP$2)),""))</f>
        <v/>
      </c>
      <c r="AP68" s="3" t="str">
        <f>IF($A68&gt;='576way_Regular Symbol(2wild)'!E$16,"",IF(OR(C68=$V$2,C69=$V$2,C70=$V$2),SUM(COUNTIF(C68:C70,$V$2),COUNTIF(C68:C70,$AP$2)),""))</f>
        <v/>
      </c>
      <c r="AR68" s="3" t="str">
        <f>IF($A68&gt;='576way_Regular Symbol(2wild)'!D$16,"",IF(OR(B68=$V$2,B69=$V$2,B70=$V$2),SUM(COUNTIF(B68:B70,$V$2),COUNTIF(B68:B70,$AS$2)),""))</f>
        <v/>
      </c>
      <c r="AS68" s="3" t="str">
        <f>IF($A68&gt;='576way_Regular Symbol(2wild)'!E$16,"",IF(OR(C68=$V$2,C69=$V$2,C70=$V$2),SUM(COUNTIF(C68:C70,$V$2),COUNTIF(C68:C70,$AS$2)),""))</f>
        <v/>
      </c>
      <c r="AU68" s="3" t="str">
        <f>IF($A68&gt;='576way_Regular Symbol(2wild)'!D$16,"",IF(OR(B68=$V$2,B69=$V$2,B70=$V$2),SUM(COUNTIF(B68:B70,$V$2),COUNTIF(B68:B70,$AV$2)),""))</f>
        <v/>
      </c>
      <c r="AV68" s="3" t="str">
        <f>IF($A68&gt;='576way_Regular Symbol(2wild)'!E$16,"",IF(OR(C68=$V$2,C69=$V$2,C70=$V$2),SUM(COUNTIF(C68:C70,$V$2),COUNTIF(C68:C70,$AV$2)),""))</f>
        <v/>
      </c>
    </row>
    <row r="69" spans="1:48">
      <c r="A69" s="337">
        <f>IF('243way_Regular Symbol'!L67="","",'243way_Regular Symbol'!L67)</f>
        <v>64</v>
      </c>
      <c r="B69" s="191" t="str">
        <f>IF('576way_Regular Symbol(2wild)'!M67="","",'576way_Regular Symbol(2wild)'!M67)</f>
        <v/>
      </c>
      <c r="C69" s="191" t="str">
        <f>IF('576way_Regular Symbol(2wild)'!N67="","",'576way_Regular Symbol(2wild)'!N67)</f>
        <v/>
      </c>
      <c r="D69" s="362"/>
      <c r="I69" s="363">
        <f t="shared" si="0"/>
        <v>64</v>
      </c>
      <c r="J69" s="344" t="str">
        <f>IF($A69&gt;='576way_Regular Symbol(2wild)'!D$16,"",IF(OR(B69=$V$2,B70=$V$2,B71=$V$2),SUM(COUNTIF(B69:B71,$V$2),COUNTIF(B69:B71,$K$2)),""))</f>
        <v/>
      </c>
      <c r="K69" s="344" t="str">
        <f>IF($A69&gt;='576way_Regular Symbol(2wild)'!E$16,"",IF(OR(C69=$V$2,C70=$V$2,C71=$V$2),SUM(COUNTIF(C69:C71,$V$2),COUNTIF(C69:C71,$K$2)),""))</f>
        <v/>
      </c>
      <c r="M69" s="344" t="str">
        <f>IF($A69&gt;='576way_Regular Symbol(2wild)'!D$16,"",IF(OR(B69=$V$2,B70=$V$2,B71=$V$2),SUM(COUNTIF(B69:B71,$V$2),COUNTIF(B69:B71,$N$2)),""))</f>
        <v/>
      </c>
      <c r="N69" s="344" t="str">
        <f>IF($A69&gt;='576way_Regular Symbol(2wild)'!E$16,"",IF(OR(C69=$V$2,C70=$V$2,C71=$V$2),SUM(COUNTIF(C69:C71,$V$2),COUNTIF(C69:C71,$N$2)),""))</f>
        <v/>
      </c>
      <c r="P69" s="344" t="str">
        <f>IF($A69&gt;='576way_Regular Symbol(2wild)'!D$16,"",IF(OR(B69=$V$2,B70=$V$2,B71=$V$2),SUM(COUNTIF(B69:B71,$V$2),COUNTIF(B69:B71,$Q$2)),""))</f>
        <v/>
      </c>
      <c r="Q69" s="344" t="str">
        <f>IF($A69&gt;='576way_Regular Symbol(2wild)'!E$16,"",IF(OR(C69=$V$2,C70=$V$2,C71=$V$2),SUM(COUNTIF(C69:C71,$V$2),COUNTIF(C69:C71,$Q$2)),""))</f>
        <v/>
      </c>
      <c r="S69" s="344" t="str">
        <f>IF($A69&gt;='576way_Regular Symbol(2wild)'!D$16,"",IF(OR(B69=$V$2,B70=$V$2,B71=$V$2),SUM(COUNTIF(B69:B71,$V$2),COUNTIF(B69:B71,$T$2)),""))</f>
        <v/>
      </c>
      <c r="T69" s="344" t="str">
        <f>IF($A69&gt;='576way_Regular Symbol(2wild)'!E$16,"",IF(OR(C69=$V$2,C70=$V$2,C71=$V$2),SUM(COUNTIF(C69:C71,$V$2),COUNTIF(C69:C71,$T$2)),""))</f>
        <v/>
      </c>
      <c r="V69" s="344" t="str">
        <f>IF($A69&gt;='576way_Regular Symbol(2wild)'!D$16,"",IF(OR(B69=$V$2,B70=$V$2,B71=$V$2),SUM(COUNTIF(B69:B71,$V$2),COUNTIF(B69:B71,$W$2)),""))</f>
        <v/>
      </c>
      <c r="W69" s="344" t="str">
        <f>IF($A69&gt;='576way_Regular Symbol(2wild)'!E$16,"",IF(OR(C69=$V$2,C70=$V$2,C71=$V$2),SUM(COUNTIF(C69:C71,$V$2),COUNTIF(C69:C71,$W$2)),""))</f>
        <v/>
      </c>
      <c r="Y69" s="344" t="str">
        <f>IF($A69&gt;='576way_Regular Symbol(2wild)'!D$16,"",IF(OR(B69=$V$2,B70=$V$2,B71=$V$2),SUM(COUNTIF(B69:B71,$V$2),COUNTIF(B69:B71,$Z$2)),""))</f>
        <v/>
      </c>
      <c r="Z69" s="344" t="str">
        <f>IF($A69&gt;='576way_Regular Symbol(2wild)'!E$16,"",IF(OR(C69=$V$2,C70=$V$2,C71=$V$2),SUM(COUNTIF(C69:C71,$V$2),COUNTIF(C69:C71,$Z$2)),""))</f>
        <v/>
      </c>
      <c r="AB69" s="344" t="str">
        <f>IF($A69&gt;='576way_Regular Symbol(2wild)'!D$16,"",IF(OR(B69=$V$2,B70=$V$2,B71=$V$2),SUM(COUNTIF(B69:B71,$V$2),COUNTIF(B69:B71,$AC$2)),""))</f>
        <v/>
      </c>
      <c r="AC69" s="344" t="str">
        <f>IF($A69&gt;='576way_Regular Symbol(2wild)'!E$16,"",IF(OR(C69=$V$2,C70=$V$2,C71=$V$2),SUM(COUNTIF(C69:C71,$V$2),COUNTIF(C69:C71,$AC$2)),""))</f>
        <v/>
      </c>
      <c r="AF69" s="3" t="str">
        <f>IF($A69&gt;='576way_Regular Symbol(2wild)'!D$16,"",IF(OR(B69=$V$2,B70=$V$2,B71=$V$2),SUM(COUNTIF(B69:B71,$V$2),COUNTIF(B69:B71,$AG$2)),""))</f>
        <v/>
      </c>
      <c r="AG69" s="3" t="str">
        <f>IF($A69&gt;='576way_Regular Symbol(2wild)'!E$16,"",IF(OR(C69=$V$2,C70=$V$2,C71=$V$2),SUM(COUNTIF(C69:C71,$V$2),COUNTIF(C69:C71,$AG$2)),""))</f>
        <v/>
      </c>
      <c r="AI69" s="3" t="str">
        <f>IF($A69&gt;='576way_Regular Symbol(2wild)'!D$16,"",IF(OR(B69=$V$2,B70=$V$2,B71=$V$2),SUM(COUNTIF(B69:B71,$V$2),COUNTIF(B69:B71,$AJ$2)),""))</f>
        <v/>
      </c>
      <c r="AJ69" s="3" t="str">
        <f>IF($A69&gt;='576way_Regular Symbol(2wild)'!E$16,"",IF(OR(C69=$V$2,C70=$V$2,C71=$V$2),SUM(COUNTIF(C69:C71,$V$2),COUNTIF(C69:C71,$AJ$2)),""))</f>
        <v/>
      </c>
      <c r="AL69" s="3" t="str">
        <f>IF($A69&gt;='576way_Regular Symbol(2wild)'!D$16,"",IF(OR(B69=$V$2,B70=$V$2,B71=$V$2),SUM(COUNTIF(B69:B71,$V$2),COUNTIF(B69:B71,$AM$2)),""))</f>
        <v/>
      </c>
      <c r="AM69" s="3" t="str">
        <f>IF($A69&gt;='576way_Regular Symbol(2wild)'!E$16,"",IF(OR(C69=$V$2,C70=$V$2,C71=$V$2),SUM(COUNTIF(C69:C71,$V$2),COUNTIF(C69:C71,$AM$2)),""))</f>
        <v/>
      </c>
      <c r="AO69" s="3" t="str">
        <f>IF($A69&gt;='576way_Regular Symbol(2wild)'!D$16,"",IF(OR(B69=$V$2,B70=$V$2,B71=$V$2),SUM(COUNTIF(B69:B71,$V$2),COUNTIF(B69:B71,$AP$2)),""))</f>
        <v/>
      </c>
      <c r="AP69" s="3" t="str">
        <f>IF($A69&gt;='576way_Regular Symbol(2wild)'!E$16,"",IF(OR(C69=$V$2,C70=$V$2,C71=$V$2),SUM(COUNTIF(C69:C71,$V$2),COUNTIF(C69:C71,$AP$2)),""))</f>
        <v/>
      </c>
      <c r="AR69" s="3" t="str">
        <f>IF($A69&gt;='576way_Regular Symbol(2wild)'!D$16,"",IF(OR(B69=$V$2,B70=$V$2,B71=$V$2),SUM(COUNTIF(B69:B71,$V$2),COUNTIF(B69:B71,$AS$2)),""))</f>
        <v/>
      </c>
      <c r="AS69" s="3" t="str">
        <f>IF($A69&gt;='576way_Regular Symbol(2wild)'!E$16,"",IF(OR(C69=$V$2,C70=$V$2,C71=$V$2),SUM(COUNTIF(C69:C71,$V$2),COUNTIF(C69:C71,$AS$2)),""))</f>
        <v/>
      </c>
      <c r="AU69" s="3" t="str">
        <f>IF($A69&gt;='576way_Regular Symbol(2wild)'!D$16,"",IF(OR(B69=$V$2,B70=$V$2,B71=$V$2),SUM(COUNTIF(B69:B71,$V$2),COUNTIF(B69:B71,$AV$2)),""))</f>
        <v/>
      </c>
      <c r="AV69" s="3" t="str">
        <f>IF($A69&gt;='576way_Regular Symbol(2wild)'!E$16,"",IF(OR(C69=$V$2,C70=$V$2,C71=$V$2),SUM(COUNTIF(C69:C71,$V$2),COUNTIF(C69:C71,$AV$2)),""))</f>
        <v/>
      </c>
    </row>
    <row r="70" spans="1:48">
      <c r="A70" s="337">
        <f>IF('243way_Regular Symbol'!L68="","",'243way_Regular Symbol'!L68)</f>
        <v>65</v>
      </c>
      <c r="B70" s="191" t="str">
        <f>IF('576way_Regular Symbol(2wild)'!M68="","",'576way_Regular Symbol(2wild)'!M68)</f>
        <v/>
      </c>
      <c r="C70" s="191" t="str">
        <f>IF('576way_Regular Symbol(2wild)'!N68="","",'576way_Regular Symbol(2wild)'!N68)</f>
        <v/>
      </c>
      <c r="D70" s="362"/>
      <c r="I70" s="363">
        <f t="shared" ref="I70:I90" si="1">IF($A70="","",$A70)</f>
        <v>65</v>
      </c>
      <c r="J70" s="344" t="str">
        <f>IF($A70&gt;='576way_Regular Symbol(2wild)'!D$16,"",IF(OR(B70=$V$2,B71=$V$2,B72=$V$2),SUM(COUNTIF(B70:B72,$V$2),COUNTIF(B70:B72,$K$2)),""))</f>
        <v/>
      </c>
      <c r="K70" s="344" t="str">
        <f>IF($A70&gt;='576way_Regular Symbol(2wild)'!E$16,"",IF(OR(C70=$V$2,C71=$V$2,C72=$V$2),SUM(COUNTIF(C70:C72,$V$2),COUNTIF(C70:C72,$K$2)),""))</f>
        <v/>
      </c>
      <c r="M70" s="344" t="str">
        <f>IF($A70&gt;='576way_Regular Symbol(2wild)'!D$16,"",IF(OR(B70=$V$2,B71=$V$2,B72=$V$2),SUM(COUNTIF(B70:B72,$V$2),COUNTIF(B70:B72,$N$2)),""))</f>
        <v/>
      </c>
      <c r="N70" s="344" t="str">
        <f>IF($A70&gt;='576way_Regular Symbol(2wild)'!E$16,"",IF(OR(C70=$V$2,C71=$V$2,C72=$V$2),SUM(COUNTIF(C70:C72,$V$2),COUNTIF(C70:C72,$N$2)),""))</f>
        <v/>
      </c>
      <c r="P70" s="344" t="str">
        <f>IF($A70&gt;='576way_Regular Symbol(2wild)'!D$16,"",IF(OR(B70=$V$2,B71=$V$2,B72=$V$2),SUM(COUNTIF(B70:B72,$V$2),COUNTIF(B70:B72,$Q$2)),""))</f>
        <v/>
      </c>
      <c r="Q70" s="344" t="str">
        <f>IF($A70&gt;='576way_Regular Symbol(2wild)'!E$16,"",IF(OR(C70=$V$2,C71=$V$2,C72=$V$2),SUM(COUNTIF(C70:C72,$V$2),COUNTIF(C70:C72,$Q$2)),""))</f>
        <v/>
      </c>
      <c r="S70" s="344" t="str">
        <f>IF($A70&gt;='576way_Regular Symbol(2wild)'!D$16,"",IF(OR(B70=$V$2,B71=$V$2,B72=$V$2),SUM(COUNTIF(B70:B72,$V$2),COUNTIF(B70:B72,$T$2)),""))</f>
        <v/>
      </c>
      <c r="T70" s="344" t="str">
        <f>IF($A70&gt;='576way_Regular Symbol(2wild)'!E$16,"",IF(OR(C70=$V$2,C71=$V$2,C72=$V$2),SUM(COUNTIF(C70:C72,$V$2),COUNTIF(C70:C72,$T$2)),""))</f>
        <v/>
      </c>
      <c r="V70" s="344" t="str">
        <f>IF($A70&gt;='576way_Regular Symbol(2wild)'!D$16,"",IF(OR(B70=$V$2,B71=$V$2,B72=$V$2),SUM(COUNTIF(B70:B72,$V$2),COUNTIF(B70:B72,$W$2)),""))</f>
        <v/>
      </c>
      <c r="W70" s="344" t="str">
        <f>IF($A70&gt;='576way_Regular Symbol(2wild)'!E$16,"",IF(OR(C70=$V$2,C71=$V$2,C72=$V$2),SUM(COUNTIF(C70:C72,$V$2),COUNTIF(C70:C72,$W$2)),""))</f>
        <v/>
      </c>
      <c r="Y70" s="344" t="str">
        <f>IF($A70&gt;='576way_Regular Symbol(2wild)'!D$16,"",IF(OR(B70=$V$2,B71=$V$2,B72=$V$2),SUM(COUNTIF(B70:B72,$V$2),COUNTIF(B70:B72,$Z$2)),""))</f>
        <v/>
      </c>
      <c r="Z70" s="344" t="str">
        <f>IF($A70&gt;='576way_Regular Symbol(2wild)'!E$16,"",IF(OR(C70=$V$2,C71=$V$2,C72=$V$2),SUM(COUNTIF(C70:C72,$V$2),COUNTIF(C70:C72,$Z$2)),""))</f>
        <v/>
      </c>
      <c r="AB70" s="344" t="str">
        <f>IF($A70&gt;='576way_Regular Symbol(2wild)'!D$16,"",IF(OR(B70=$V$2,B71=$V$2,B72=$V$2),SUM(COUNTIF(B70:B72,$V$2),COUNTIF(B70:B72,$AC$2)),""))</f>
        <v/>
      </c>
      <c r="AC70" s="344" t="str">
        <f>IF($A70&gt;='576way_Regular Symbol(2wild)'!E$16,"",IF(OR(C70=$V$2,C71=$V$2,C72=$V$2),SUM(COUNTIF(C70:C72,$V$2),COUNTIF(C70:C72,$AC$2)),""))</f>
        <v/>
      </c>
      <c r="AF70" s="3" t="str">
        <f>IF($A70&gt;='576way_Regular Symbol(2wild)'!D$16,"",IF(OR(B70=$V$2,B71=$V$2,B72=$V$2),SUM(COUNTIF(B70:B72,$V$2),COUNTIF(B70:B72,$AG$2)),""))</f>
        <v/>
      </c>
      <c r="AG70" s="3" t="str">
        <f>IF($A70&gt;='576way_Regular Symbol(2wild)'!E$16,"",IF(OR(C70=$V$2,C71=$V$2,C72=$V$2),SUM(COUNTIF(C70:C72,$V$2),COUNTIF(C70:C72,$AG$2)),""))</f>
        <v/>
      </c>
      <c r="AI70" s="3" t="str">
        <f>IF($A70&gt;='576way_Regular Symbol(2wild)'!D$16,"",IF(OR(B70=$V$2,B71=$V$2,B72=$V$2),SUM(COUNTIF(B70:B72,$V$2),COUNTIF(B70:B72,$AJ$2)),""))</f>
        <v/>
      </c>
      <c r="AJ70" s="3" t="str">
        <f>IF($A70&gt;='576way_Regular Symbol(2wild)'!E$16,"",IF(OR(C70=$V$2,C71=$V$2,C72=$V$2),SUM(COUNTIF(C70:C72,$V$2),COUNTIF(C70:C72,$AJ$2)),""))</f>
        <v/>
      </c>
      <c r="AL70" s="3" t="str">
        <f>IF($A70&gt;='576way_Regular Symbol(2wild)'!D$16,"",IF(OR(B70=$V$2,B71=$V$2,B72=$V$2),SUM(COUNTIF(B70:B72,$V$2),COUNTIF(B70:B72,$AM$2)),""))</f>
        <v/>
      </c>
      <c r="AM70" s="3" t="str">
        <f>IF($A70&gt;='576way_Regular Symbol(2wild)'!E$16,"",IF(OR(C70=$V$2,C71=$V$2,C72=$V$2),SUM(COUNTIF(C70:C72,$V$2),COUNTIF(C70:C72,$AM$2)),""))</f>
        <v/>
      </c>
      <c r="AO70" s="3" t="str">
        <f>IF($A70&gt;='576way_Regular Symbol(2wild)'!D$16,"",IF(OR(B70=$V$2,B71=$V$2,B72=$V$2),SUM(COUNTIF(B70:B72,$V$2),COUNTIF(B70:B72,$AP$2)),""))</f>
        <v/>
      </c>
      <c r="AP70" s="3" t="str">
        <f>IF($A70&gt;='576way_Regular Symbol(2wild)'!E$16,"",IF(OR(C70=$V$2,C71=$V$2,C72=$V$2),SUM(COUNTIF(C70:C72,$V$2),COUNTIF(C70:C72,$AP$2)),""))</f>
        <v/>
      </c>
      <c r="AR70" s="3" t="str">
        <f>IF($A70&gt;='576way_Regular Symbol(2wild)'!D$16,"",IF(OR(B70=$V$2,B71=$V$2,B72=$V$2),SUM(COUNTIF(B70:B72,$V$2),COUNTIF(B70:B72,$AS$2)),""))</f>
        <v/>
      </c>
      <c r="AS70" s="3" t="str">
        <f>IF($A70&gt;='576way_Regular Symbol(2wild)'!E$16,"",IF(OR(C70=$V$2,C71=$V$2,C72=$V$2),SUM(COUNTIF(C70:C72,$V$2),COUNTIF(C70:C72,$AS$2)),""))</f>
        <v/>
      </c>
      <c r="AU70" s="3" t="str">
        <f>IF($A70&gt;='576way_Regular Symbol(2wild)'!D$16,"",IF(OR(B70=$V$2,B71=$V$2,B72=$V$2),SUM(COUNTIF(B70:B72,$V$2),COUNTIF(B70:B72,$AV$2)),""))</f>
        <v/>
      </c>
      <c r="AV70" s="3" t="str">
        <f>IF($A70&gt;='576way_Regular Symbol(2wild)'!E$16,"",IF(OR(C70=$V$2,C71=$V$2,C72=$V$2),SUM(COUNTIF(C70:C72,$V$2),COUNTIF(C70:C72,$AV$2)),""))</f>
        <v/>
      </c>
    </row>
    <row r="71" spans="1:48">
      <c r="A71" s="337">
        <f>IF('243way_Regular Symbol'!L69="","",'243way_Regular Symbol'!L69)</f>
        <v>66</v>
      </c>
      <c r="B71" s="191" t="str">
        <f>IF('576way_Regular Symbol(2wild)'!M69="","",'576way_Regular Symbol(2wild)'!M69)</f>
        <v/>
      </c>
      <c r="C71" s="191" t="str">
        <f>IF('576way_Regular Symbol(2wild)'!N69="","",'576way_Regular Symbol(2wild)'!N69)</f>
        <v/>
      </c>
      <c r="D71" s="362"/>
      <c r="I71" s="363">
        <f t="shared" si="1"/>
        <v>66</v>
      </c>
      <c r="J71" s="344" t="str">
        <f>IF($A71&gt;='576way_Regular Symbol(2wild)'!D$16,"",IF(OR(B71=$V$2,B72=$V$2,B73=$V$2),SUM(COUNTIF(B71:B73,$V$2),COUNTIF(B71:B73,$K$2)),""))</f>
        <v/>
      </c>
      <c r="K71" s="344" t="str">
        <f>IF($A71&gt;='576way_Regular Symbol(2wild)'!E$16,"",IF(OR(C71=$V$2,C72=$V$2,C73=$V$2),SUM(COUNTIF(C71:C73,$V$2),COUNTIF(C71:C73,$K$2)),""))</f>
        <v/>
      </c>
      <c r="M71" s="344" t="str">
        <f>IF($A71&gt;='576way_Regular Symbol(2wild)'!D$16,"",IF(OR(B71=$V$2,B72=$V$2,B73=$V$2),SUM(COUNTIF(B71:B73,$V$2),COUNTIF(B71:B73,$N$2)),""))</f>
        <v/>
      </c>
      <c r="N71" s="344" t="str">
        <f>IF($A71&gt;='576way_Regular Symbol(2wild)'!E$16,"",IF(OR(C71=$V$2,C72=$V$2,C73=$V$2),SUM(COUNTIF(C71:C73,$V$2),COUNTIF(C71:C73,$N$2)),""))</f>
        <v/>
      </c>
      <c r="P71" s="344" t="str">
        <f>IF($A71&gt;='576way_Regular Symbol(2wild)'!D$16,"",IF(OR(B71=$V$2,B72=$V$2,B73=$V$2),SUM(COUNTIF(B71:B73,$V$2),COUNTIF(B71:B73,$Q$2)),""))</f>
        <v/>
      </c>
      <c r="Q71" s="344" t="str">
        <f>IF($A71&gt;='576way_Regular Symbol(2wild)'!E$16,"",IF(OR(C71=$V$2,C72=$V$2,C73=$V$2),SUM(COUNTIF(C71:C73,$V$2),COUNTIF(C71:C73,$Q$2)),""))</f>
        <v/>
      </c>
      <c r="S71" s="344" t="str">
        <f>IF($A71&gt;='576way_Regular Symbol(2wild)'!D$16,"",IF(OR(B71=$V$2,B72=$V$2,B73=$V$2),SUM(COUNTIF(B71:B73,$V$2),COUNTIF(B71:B73,$T$2)),""))</f>
        <v/>
      </c>
      <c r="T71" s="344" t="str">
        <f>IF($A71&gt;='576way_Regular Symbol(2wild)'!E$16,"",IF(OR(C71=$V$2,C72=$V$2,C73=$V$2),SUM(COUNTIF(C71:C73,$V$2),COUNTIF(C71:C73,$T$2)),""))</f>
        <v/>
      </c>
      <c r="V71" s="344" t="str">
        <f>IF($A71&gt;='576way_Regular Symbol(2wild)'!D$16,"",IF(OR(B71=$V$2,B72=$V$2,B73=$V$2),SUM(COUNTIF(B71:B73,$V$2),COUNTIF(B71:B73,$W$2)),""))</f>
        <v/>
      </c>
      <c r="W71" s="344" t="str">
        <f>IF($A71&gt;='576way_Regular Symbol(2wild)'!E$16,"",IF(OR(C71=$V$2,C72=$V$2,C73=$V$2),SUM(COUNTIF(C71:C73,$V$2),COUNTIF(C71:C73,$W$2)),""))</f>
        <v/>
      </c>
      <c r="Y71" s="344" t="str">
        <f>IF($A71&gt;='576way_Regular Symbol(2wild)'!D$16,"",IF(OR(B71=$V$2,B72=$V$2,B73=$V$2),SUM(COUNTIF(B71:B73,$V$2),COUNTIF(B71:B73,$Z$2)),""))</f>
        <v/>
      </c>
      <c r="Z71" s="344" t="str">
        <f>IF($A71&gt;='576way_Regular Symbol(2wild)'!E$16,"",IF(OR(C71=$V$2,C72=$V$2,C73=$V$2),SUM(COUNTIF(C71:C73,$V$2),COUNTIF(C71:C73,$Z$2)),""))</f>
        <v/>
      </c>
      <c r="AB71" s="344" t="str">
        <f>IF($A71&gt;='576way_Regular Symbol(2wild)'!D$16,"",IF(OR(B71=$V$2,B72=$V$2,B73=$V$2),SUM(COUNTIF(B71:B73,$V$2),COUNTIF(B71:B73,$AC$2)),""))</f>
        <v/>
      </c>
      <c r="AC71" s="344" t="str">
        <f>IF($A71&gt;='576way_Regular Symbol(2wild)'!E$16,"",IF(OR(C71=$V$2,C72=$V$2,C73=$V$2),SUM(COUNTIF(C71:C73,$V$2),COUNTIF(C71:C73,$AC$2)),""))</f>
        <v/>
      </c>
      <c r="AF71" s="3" t="str">
        <f>IF($A71&gt;='576way_Regular Symbol(2wild)'!D$16,"",IF(OR(B71=$V$2,B72=$V$2,B73=$V$2),SUM(COUNTIF(B71:B73,$V$2),COUNTIF(B71:B73,$AG$2)),""))</f>
        <v/>
      </c>
      <c r="AG71" s="3" t="str">
        <f>IF($A71&gt;='576way_Regular Symbol(2wild)'!E$16,"",IF(OR(C71=$V$2,C72=$V$2,C73=$V$2),SUM(COUNTIF(C71:C73,$V$2),COUNTIF(C71:C73,$AG$2)),""))</f>
        <v/>
      </c>
      <c r="AI71" s="3" t="str">
        <f>IF($A71&gt;='576way_Regular Symbol(2wild)'!D$16,"",IF(OR(B71=$V$2,B72=$V$2,B73=$V$2),SUM(COUNTIF(B71:B73,$V$2),COUNTIF(B71:B73,$AJ$2)),""))</f>
        <v/>
      </c>
      <c r="AJ71" s="3" t="str">
        <f>IF($A71&gt;='576way_Regular Symbol(2wild)'!E$16,"",IF(OR(C71=$V$2,C72=$V$2,C73=$V$2),SUM(COUNTIF(C71:C73,$V$2),COUNTIF(C71:C73,$AJ$2)),""))</f>
        <v/>
      </c>
      <c r="AL71" s="3" t="str">
        <f>IF($A71&gt;='576way_Regular Symbol(2wild)'!D$16,"",IF(OR(B71=$V$2,B72=$V$2,B73=$V$2),SUM(COUNTIF(B71:B73,$V$2),COUNTIF(B71:B73,$AM$2)),""))</f>
        <v/>
      </c>
      <c r="AM71" s="3" t="str">
        <f>IF($A71&gt;='576way_Regular Symbol(2wild)'!E$16,"",IF(OR(C71=$V$2,C72=$V$2,C73=$V$2),SUM(COUNTIF(C71:C73,$V$2),COUNTIF(C71:C73,$AM$2)),""))</f>
        <v/>
      </c>
      <c r="AO71" s="3" t="str">
        <f>IF($A71&gt;='576way_Regular Symbol(2wild)'!D$16,"",IF(OR(B71=$V$2,B72=$V$2,B73=$V$2),SUM(COUNTIF(B71:B73,$V$2),COUNTIF(B71:B73,$AP$2)),""))</f>
        <v/>
      </c>
      <c r="AP71" s="3" t="str">
        <f>IF($A71&gt;='576way_Regular Symbol(2wild)'!E$16,"",IF(OR(C71=$V$2,C72=$V$2,C73=$V$2),SUM(COUNTIF(C71:C73,$V$2),COUNTIF(C71:C73,$AP$2)),""))</f>
        <v/>
      </c>
      <c r="AR71" s="3" t="str">
        <f>IF($A71&gt;='576way_Regular Symbol(2wild)'!D$16,"",IF(OR(B71=$V$2,B72=$V$2,B73=$V$2),SUM(COUNTIF(B71:B73,$V$2),COUNTIF(B71:B73,$AS$2)),""))</f>
        <v/>
      </c>
      <c r="AS71" s="3" t="str">
        <f>IF($A71&gt;='576way_Regular Symbol(2wild)'!E$16,"",IF(OR(C71=$V$2,C72=$V$2,C73=$V$2),SUM(COUNTIF(C71:C73,$V$2),COUNTIF(C71:C73,$AS$2)),""))</f>
        <v/>
      </c>
      <c r="AU71" s="3" t="str">
        <f>IF($A71&gt;='576way_Regular Symbol(2wild)'!D$16,"",IF(OR(B71=$V$2,B72=$V$2,B73=$V$2),SUM(COUNTIF(B71:B73,$V$2),COUNTIF(B71:B73,$AV$2)),""))</f>
        <v/>
      </c>
      <c r="AV71" s="3" t="str">
        <f>IF($A71&gt;='576way_Regular Symbol(2wild)'!E$16,"",IF(OR(C71=$V$2,C72=$V$2,C73=$V$2),SUM(COUNTIF(C71:C73,$V$2),COUNTIF(C71:C73,$AV$2)),""))</f>
        <v/>
      </c>
    </row>
    <row r="72" spans="1:48">
      <c r="A72" s="337">
        <f>IF('243way_Regular Symbol'!L70="","",'243way_Regular Symbol'!L70)</f>
        <v>67</v>
      </c>
      <c r="B72" s="191" t="str">
        <f>IF('576way_Regular Symbol(2wild)'!M70="","",'576way_Regular Symbol(2wild)'!M70)</f>
        <v/>
      </c>
      <c r="C72" s="191" t="str">
        <f>IF('576way_Regular Symbol(2wild)'!N70="","",'576way_Regular Symbol(2wild)'!N70)</f>
        <v/>
      </c>
      <c r="D72" s="362"/>
      <c r="I72" s="363">
        <f t="shared" si="1"/>
        <v>67</v>
      </c>
      <c r="J72" s="344" t="str">
        <f>IF($A72&gt;='576way_Regular Symbol(2wild)'!D$16,"",IF(OR(B72=$V$2,B73=$V$2,B74=$V$2),SUM(COUNTIF(B72:B74,$V$2),COUNTIF(B72:B74,$K$2)),""))</f>
        <v/>
      </c>
      <c r="K72" s="344" t="str">
        <f>IF($A72&gt;='576way_Regular Symbol(2wild)'!E$16,"",IF(OR(C72=$V$2,C73=$V$2,C74=$V$2),SUM(COUNTIF(C72:C74,$V$2),COUNTIF(C72:C74,$K$2)),""))</f>
        <v/>
      </c>
      <c r="M72" s="344" t="str">
        <f>IF($A72&gt;='576way_Regular Symbol(2wild)'!D$16,"",IF(OR(B72=$V$2,B73=$V$2,B74=$V$2),SUM(COUNTIF(B72:B74,$V$2),COUNTIF(B72:B74,$N$2)),""))</f>
        <v/>
      </c>
      <c r="N72" s="344" t="str">
        <f>IF($A72&gt;='576way_Regular Symbol(2wild)'!E$16,"",IF(OR(C72=$V$2,C73=$V$2,C74=$V$2),SUM(COUNTIF(C72:C74,$V$2),COUNTIF(C72:C74,$N$2)),""))</f>
        <v/>
      </c>
      <c r="P72" s="344" t="str">
        <f>IF($A72&gt;='576way_Regular Symbol(2wild)'!D$16,"",IF(OR(B72=$V$2,B73=$V$2,B74=$V$2),SUM(COUNTIF(B72:B74,$V$2),COUNTIF(B72:B74,$Q$2)),""))</f>
        <v/>
      </c>
      <c r="Q72" s="344" t="str">
        <f>IF($A72&gt;='576way_Regular Symbol(2wild)'!E$16,"",IF(OR(C72=$V$2,C73=$V$2,C74=$V$2),SUM(COUNTIF(C72:C74,$V$2),COUNTIF(C72:C74,$Q$2)),""))</f>
        <v/>
      </c>
      <c r="S72" s="344" t="str">
        <f>IF($A72&gt;='576way_Regular Symbol(2wild)'!D$16,"",IF(OR(B72=$V$2,B73=$V$2,B74=$V$2),SUM(COUNTIF(B72:B74,$V$2),COUNTIF(B72:B74,$T$2)),""))</f>
        <v/>
      </c>
      <c r="T72" s="344" t="str">
        <f>IF($A72&gt;='576way_Regular Symbol(2wild)'!E$16,"",IF(OR(C72=$V$2,C73=$V$2,C74=$V$2),SUM(COUNTIF(C72:C74,$V$2),COUNTIF(C72:C74,$T$2)),""))</f>
        <v/>
      </c>
      <c r="V72" s="344" t="str">
        <f>IF($A72&gt;='576way_Regular Symbol(2wild)'!D$16,"",IF(OR(B72=$V$2,B73=$V$2,B74=$V$2),SUM(COUNTIF(B72:B74,$V$2),COUNTIF(B72:B74,$W$2)),""))</f>
        <v/>
      </c>
      <c r="W72" s="344" t="str">
        <f>IF($A72&gt;='576way_Regular Symbol(2wild)'!E$16,"",IF(OR(C72=$V$2,C73=$V$2,C74=$V$2),SUM(COUNTIF(C72:C74,$V$2),COUNTIF(C72:C74,$W$2)),""))</f>
        <v/>
      </c>
      <c r="Y72" s="344" t="str">
        <f>IF($A72&gt;='576way_Regular Symbol(2wild)'!D$16,"",IF(OR(B72=$V$2,B73=$V$2,B74=$V$2),SUM(COUNTIF(B72:B74,$V$2),COUNTIF(B72:B74,$Z$2)),""))</f>
        <v/>
      </c>
      <c r="Z72" s="344" t="str">
        <f>IF($A72&gt;='576way_Regular Symbol(2wild)'!E$16,"",IF(OR(C72=$V$2,C73=$V$2,C74=$V$2),SUM(COUNTIF(C72:C74,$V$2),COUNTIF(C72:C74,$Z$2)),""))</f>
        <v/>
      </c>
      <c r="AB72" s="344" t="str">
        <f>IF($A72&gt;='576way_Regular Symbol(2wild)'!D$16,"",IF(OR(B72=$V$2,B73=$V$2,B74=$V$2),SUM(COUNTIF(B72:B74,$V$2),COUNTIF(B72:B74,$AC$2)),""))</f>
        <v/>
      </c>
      <c r="AC72" s="344" t="str">
        <f>IF($A72&gt;='576way_Regular Symbol(2wild)'!E$16,"",IF(OR(C72=$V$2,C73=$V$2,C74=$V$2),SUM(COUNTIF(C72:C74,$V$2),COUNTIF(C72:C74,$AC$2)),""))</f>
        <v/>
      </c>
      <c r="AF72" s="3" t="str">
        <f>IF($A72&gt;='576way_Regular Symbol(2wild)'!D$16,"",IF(OR(B72=$V$2,B73=$V$2,B74=$V$2),SUM(COUNTIF(B72:B74,$V$2),COUNTIF(B72:B74,$AG$2)),""))</f>
        <v/>
      </c>
      <c r="AG72" s="3" t="str">
        <f>IF($A72&gt;='576way_Regular Symbol(2wild)'!E$16,"",IF(OR(C72=$V$2,C73=$V$2,C74=$V$2),SUM(COUNTIF(C72:C74,$V$2),COUNTIF(C72:C74,$AG$2)),""))</f>
        <v/>
      </c>
      <c r="AI72" s="3" t="str">
        <f>IF($A72&gt;='576way_Regular Symbol(2wild)'!D$16,"",IF(OR(B72=$V$2,B73=$V$2,B74=$V$2),SUM(COUNTIF(B72:B74,$V$2),COUNTIF(B72:B74,$AJ$2)),""))</f>
        <v/>
      </c>
      <c r="AJ72" s="3" t="str">
        <f>IF($A72&gt;='576way_Regular Symbol(2wild)'!E$16,"",IF(OR(C72=$V$2,C73=$V$2,C74=$V$2),SUM(COUNTIF(C72:C74,$V$2),COUNTIF(C72:C74,$AJ$2)),""))</f>
        <v/>
      </c>
      <c r="AL72" s="3" t="str">
        <f>IF($A72&gt;='576way_Regular Symbol(2wild)'!D$16,"",IF(OR(B72=$V$2,B73=$V$2,B74=$V$2),SUM(COUNTIF(B72:B74,$V$2),COUNTIF(B72:B74,$AM$2)),""))</f>
        <v/>
      </c>
      <c r="AM72" s="3" t="str">
        <f>IF($A72&gt;='576way_Regular Symbol(2wild)'!E$16,"",IF(OR(C72=$V$2,C73=$V$2,C74=$V$2),SUM(COUNTIF(C72:C74,$V$2),COUNTIF(C72:C74,$AM$2)),""))</f>
        <v/>
      </c>
      <c r="AO72" s="3" t="str">
        <f>IF($A72&gt;='576way_Regular Symbol(2wild)'!D$16,"",IF(OR(B72=$V$2,B73=$V$2,B74=$V$2),SUM(COUNTIF(B72:B74,$V$2),COUNTIF(B72:B74,$AP$2)),""))</f>
        <v/>
      </c>
      <c r="AP72" s="3" t="str">
        <f>IF($A72&gt;='576way_Regular Symbol(2wild)'!E$16,"",IF(OR(C72=$V$2,C73=$V$2,C74=$V$2),SUM(COUNTIF(C72:C74,$V$2),COUNTIF(C72:C74,$AP$2)),""))</f>
        <v/>
      </c>
      <c r="AR72" s="3" t="str">
        <f>IF($A72&gt;='576way_Regular Symbol(2wild)'!D$16,"",IF(OR(B72=$V$2,B73=$V$2,B74=$V$2),SUM(COUNTIF(B72:B74,$V$2),COUNTIF(B72:B74,$AS$2)),""))</f>
        <v/>
      </c>
      <c r="AS72" s="3" t="str">
        <f>IF($A72&gt;='576way_Regular Symbol(2wild)'!E$16,"",IF(OR(C72=$V$2,C73=$V$2,C74=$V$2),SUM(COUNTIF(C72:C74,$V$2),COUNTIF(C72:C74,$AS$2)),""))</f>
        <v/>
      </c>
      <c r="AU72" s="3" t="str">
        <f>IF($A72&gt;='576way_Regular Symbol(2wild)'!D$16,"",IF(OR(B72=$V$2,B73=$V$2,B74=$V$2),SUM(COUNTIF(B72:B74,$V$2),COUNTIF(B72:B74,$AV$2)),""))</f>
        <v/>
      </c>
      <c r="AV72" s="3" t="str">
        <f>IF($A72&gt;='576way_Regular Symbol(2wild)'!E$16,"",IF(OR(C72=$V$2,C73=$V$2,C74=$V$2),SUM(COUNTIF(C72:C74,$V$2),COUNTIF(C72:C74,$AV$2)),""))</f>
        <v/>
      </c>
    </row>
    <row r="73" spans="1:48">
      <c r="A73" s="337">
        <f>IF('243way_Regular Symbol'!L71="","",'243way_Regular Symbol'!L71)</f>
        <v>68</v>
      </c>
      <c r="B73" s="191" t="str">
        <f>IF('576way_Regular Symbol(2wild)'!M71="","",'576way_Regular Symbol(2wild)'!M71)</f>
        <v/>
      </c>
      <c r="C73" s="191" t="str">
        <f>IF('576way_Regular Symbol(2wild)'!N71="","",'576way_Regular Symbol(2wild)'!N71)</f>
        <v/>
      </c>
      <c r="D73" s="362"/>
      <c r="I73" s="363">
        <f t="shared" si="1"/>
        <v>68</v>
      </c>
      <c r="J73" s="344" t="str">
        <f>IF($A73&gt;='576way_Regular Symbol(2wild)'!D$16,"",IF(OR(B73=$V$2,B74=$V$2,B75=$V$2),SUM(COUNTIF(B73:B75,$V$2),COUNTIF(B73:B75,$K$2)),""))</f>
        <v/>
      </c>
      <c r="K73" s="344" t="str">
        <f>IF($A73&gt;='576way_Regular Symbol(2wild)'!E$16,"",IF(OR(C73=$V$2,C74=$V$2,C75=$V$2),SUM(COUNTIF(C73:C75,$V$2),COUNTIF(C73:C75,$K$2)),""))</f>
        <v/>
      </c>
      <c r="M73" s="344" t="str">
        <f>IF($A73&gt;='576way_Regular Symbol(2wild)'!D$16,"",IF(OR(B73=$V$2,B74=$V$2,B75=$V$2),SUM(COUNTIF(B73:B75,$V$2),COUNTIF(B73:B75,$N$2)),""))</f>
        <v/>
      </c>
      <c r="N73" s="344" t="str">
        <f>IF($A73&gt;='576way_Regular Symbol(2wild)'!E$16,"",IF(OR(C73=$V$2,C74=$V$2,C75=$V$2),SUM(COUNTIF(C73:C75,$V$2),COUNTIF(C73:C75,$N$2)),""))</f>
        <v/>
      </c>
      <c r="P73" s="344" t="str">
        <f>IF($A73&gt;='576way_Regular Symbol(2wild)'!D$16,"",IF(OR(B73=$V$2,B74=$V$2,B75=$V$2),SUM(COUNTIF(B73:B75,$V$2),COUNTIF(B73:B75,$Q$2)),""))</f>
        <v/>
      </c>
      <c r="Q73" s="344" t="str">
        <f>IF($A73&gt;='576way_Regular Symbol(2wild)'!E$16,"",IF(OR(C73=$V$2,C74=$V$2,C75=$V$2),SUM(COUNTIF(C73:C75,$V$2),COUNTIF(C73:C75,$Q$2)),""))</f>
        <v/>
      </c>
      <c r="S73" s="344" t="str">
        <f>IF($A73&gt;='576way_Regular Symbol(2wild)'!D$16,"",IF(OR(B73=$V$2,B74=$V$2,B75=$V$2),SUM(COUNTIF(B73:B75,$V$2),COUNTIF(B73:B75,$T$2)),""))</f>
        <v/>
      </c>
      <c r="T73" s="344" t="str">
        <f>IF($A73&gt;='576way_Regular Symbol(2wild)'!E$16,"",IF(OR(C73=$V$2,C74=$V$2,C75=$V$2),SUM(COUNTIF(C73:C75,$V$2),COUNTIF(C73:C75,$T$2)),""))</f>
        <v/>
      </c>
      <c r="V73" s="344" t="str">
        <f>IF($A73&gt;='576way_Regular Symbol(2wild)'!D$16,"",IF(OR(B73=$V$2,B74=$V$2,B75=$V$2),SUM(COUNTIF(B73:B75,$V$2),COUNTIF(B73:B75,$W$2)),""))</f>
        <v/>
      </c>
      <c r="W73" s="344" t="str">
        <f>IF($A73&gt;='576way_Regular Symbol(2wild)'!E$16,"",IF(OR(C73=$V$2,C74=$V$2,C75=$V$2),SUM(COUNTIF(C73:C75,$V$2),COUNTIF(C73:C75,$W$2)),""))</f>
        <v/>
      </c>
      <c r="Y73" s="344" t="str">
        <f>IF($A73&gt;='576way_Regular Symbol(2wild)'!D$16,"",IF(OR(B73=$V$2,B74=$V$2,B75=$V$2),SUM(COUNTIF(B73:B75,$V$2),COUNTIF(B73:B75,$Z$2)),""))</f>
        <v/>
      </c>
      <c r="Z73" s="344" t="str">
        <f>IF($A73&gt;='576way_Regular Symbol(2wild)'!E$16,"",IF(OR(C73=$V$2,C74=$V$2,C75=$V$2),SUM(COUNTIF(C73:C75,$V$2),COUNTIF(C73:C75,$Z$2)),""))</f>
        <v/>
      </c>
      <c r="AB73" s="344" t="str">
        <f>IF($A73&gt;='576way_Regular Symbol(2wild)'!D$16,"",IF(OR(B73=$V$2,B74=$V$2,B75=$V$2),SUM(COUNTIF(B73:B75,$V$2),COUNTIF(B73:B75,$AC$2)),""))</f>
        <v/>
      </c>
      <c r="AC73" s="344" t="str">
        <f>IF($A73&gt;='576way_Regular Symbol(2wild)'!E$16,"",IF(OR(C73=$V$2,C74=$V$2,C75=$V$2),SUM(COUNTIF(C73:C75,$V$2),COUNTIF(C73:C75,$AC$2)),""))</f>
        <v/>
      </c>
      <c r="AF73" s="3" t="str">
        <f>IF($A73&gt;='576way_Regular Symbol(2wild)'!D$16,"",IF(OR(B73=$V$2,B74=$V$2,B75=$V$2),SUM(COUNTIF(B73:B75,$V$2),COUNTIF(B73:B75,$AG$2)),""))</f>
        <v/>
      </c>
      <c r="AG73" s="3" t="str">
        <f>IF($A73&gt;='576way_Regular Symbol(2wild)'!E$16,"",IF(OR(C73=$V$2,C74=$V$2,C75=$V$2),SUM(COUNTIF(C73:C75,$V$2),COUNTIF(C73:C75,$AG$2)),""))</f>
        <v/>
      </c>
      <c r="AI73" s="3" t="str">
        <f>IF($A73&gt;='576way_Regular Symbol(2wild)'!D$16,"",IF(OR(B73=$V$2,B74=$V$2,B75=$V$2),SUM(COUNTIF(B73:B75,$V$2),COUNTIF(B73:B75,$AJ$2)),""))</f>
        <v/>
      </c>
      <c r="AJ73" s="3" t="str">
        <f>IF($A73&gt;='576way_Regular Symbol(2wild)'!E$16,"",IF(OR(C73=$V$2,C74=$V$2,C75=$V$2),SUM(COUNTIF(C73:C75,$V$2),COUNTIF(C73:C75,$AJ$2)),""))</f>
        <v/>
      </c>
      <c r="AL73" s="3" t="str">
        <f>IF($A73&gt;='576way_Regular Symbol(2wild)'!D$16,"",IF(OR(B73=$V$2,B74=$V$2,B75=$V$2),SUM(COUNTIF(B73:B75,$V$2),COUNTIF(B73:B75,$AM$2)),""))</f>
        <v/>
      </c>
      <c r="AM73" s="3" t="str">
        <f>IF($A73&gt;='576way_Regular Symbol(2wild)'!E$16,"",IF(OR(C73=$V$2,C74=$V$2,C75=$V$2),SUM(COUNTIF(C73:C75,$V$2),COUNTIF(C73:C75,$AM$2)),""))</f>
        <v/>
      </c>
      <c r="AO73" s="3" t="str">
        <f>IF($A73&gt;='576way_Regular Symbol(2wild)'!D$16,"",IF(OR(B73=$V$2,B74=$V$2,B75=$V$2),SUM(COUNTIF(B73:B75,$V$2),COUNTIF(B73:B75,$AP$2)),""))</f>
        <v/>
      </c>
      <c r="AP73" s="3" t="str">
        <f>IF($A73&gt;='576way_Regular Symbol(2wild)'!E$16,"",IF(OR(C73=$V$2,C74=$V$2,C75=$V$2),SUM(COUNTIF(C73:C75,$V$2),COUNTIF(C73:C75,$AP$2)),""))</f>
        <v/>
      </c>
      <c r="AR73" s="3" t="str">
        <f>IF($A73&gt;='576way_Regular Symbol(2wild)'!D$16,"",IF(OR(B73=$V$2,B74=$V$2,B75=$V$2),SUM(COUNTIF(B73:B75,$V$2),COUNTIF(B73:B75,$AS$2)),""))</f>
        <v/>
      </c>
      <c r="AS73" s="3" t="str">
        <f>IF($A73&gt;='576way_Regular Symbol(2wild)'!E$16,"",IF(OR(C73=$V$2,C74=$V$2,C75=$V$2),SUM(COUNTIF(C73:C75,$V$2),COUNTIF(C73:C75,$AS$2)),""))</f>
        <v/>
      </c>
      <c r="AU73" s="3" t="str">
        <f>IF($A73&gt;='576way_Regular Symbol(2wild)'!D$16,"",IF(OR(B73=$V$2,B74=$V$2,B75=$V$2),SUM(COUNTIF(B73:B75,$V$2),COUNTIF(B73:B75,$AV$2)),""))</f>
        <v/>
      </c>
      <c r="AV73" s="3" t="str">
        <f>IF($A73&gt;='576way_Regular Symbol(2wild)'!E$16,"",IF(OR(C73=$V$2,C74=$V$2,C75=$V$2),SUM(COUNTIF(C73:C75,$V$2),COUNTIF(C73:C75,$AV$2)),""))</f>
        <v/>
      </c>
    </row>
    <row r="74" spans="1:48">
      <c r="A74" s="337">
        <f>IF('243way_Regular Symbol'!L72="","",'243way_Regular Symbol'!L72)</f>
        <v>69</v>
      </c>
      <c r="B74" s="191" t="str">
        <f>IF('576way_Regular Symbol(2wild)'!M72="","",'576way_Regular Symbol(2wild)'!M72)</f>
        <v/>
      </c>
      <c r="C74" s="191" t="str">
        <f>IF('576way_Regular Symbol(2wild)'!N72="","",'576way_Regular Symbol(2wild)'!N72)</f>
        <v/>
      </c>
      <c r="D74" s="362"/>
      <c r="I74" s="363">
        <f t="shared" si="1"/>
        <v>69</v>
      </c>
      <c r="J74" s="344" t="str">
        <f>IF($A74&gt;='576way_Regular Symbol(2wild)'!D$16,"",IF(OR(B74=$V$2,B75=$V$2,B76=$V$2),SUM(COUNTIF(B74:B76,$V$2),COUNTIF(B74:B76,$K$2)),""))</f>
        <v/>
      </c>
      <c r="K74" s="344" t="str">
        <f>IF($A74&gt;='576way_Regular Symbol(2wild)'!E$16,"",IF(OR(C74=$V$2,C75=$V$2,C76=$V$2),SUM(COUNTIF(C74:C76,$V$2),COUNTIF(C74:C76,$K$2)),""))</f>
        <v/>
      </c>
      <c r="M74" s="344" t="str">
        <f>IF($A74&gt;='576way_Regular Symbol(2wild)'!D$16,"",IF(OR(B74=$V$2,B75=$V$2,B76=$V$2),SUM(COUNTIF(B74:B76,$V$2),COUNTIF(B74:B76,$N$2)),""))</f>
        <v/>
      </c>
      <c r="N74" s="344" t="str">
        <f>IF($A74&gt;='576way_Regular Symbol(2wild)'!E$16,"",IF(OR(C74=$V$2,C75=$V$2,C76=$V$2),SUM(COUNTIF(C74:C76,$V$2),COUNTIF(C74:C76,$N$2)),""))</f>
        <v/>
      </c>
      <c r="P74" s="344" t="str">
        <f>IF($A74&gt;='576way_Regular Symbol(2wild)'!D$16,"",IF(OR(B74=$V$2,B75=$V$2,B76=$V$2),SUM(COUNTIF(B74:B76,$V$2),COUNTIF(B74:B76,$Q$2)),""))</f>
        <v/>
      </c>
      <c r="Q74" s="344" t="str">
        <f>IF($A74&gt;='576way_Regular Symbol(2wild)'!E$16,"",IF(OR(C74=$V$2,C75=$V$2,C76=$V$2),SUM(COUNTIF(C74:C76,$V$2),COUNTIF(C74:C76,$Q$2)),""))</f>
        <v/>
      </c>
      <c r="S74" s="344" t="str">
        <f>IF($A74&gt;='576way_Regular Symbol(2wild)'!D$16,"",IF(OR(B74=$V$2,B75=$V$2,B76=$V$2),SUM(COUNTIF(B74:B76,$V$2),COUNTIF(B74:B76,$T$2)),""))</f>
        <v/>
      </c>
      <c r="T74" s="344" t="str">
        <f>IF($A74&gt;='576way_Regular Symbol(2wild)'!E$16,"",IF(OR(C74=$V$2,C75=$V$2,C76=$V$2),SUM(COUNTIF(C74:C76,$V$2),COUNTIF(C74:C76,$T$2)),""))</f>
        <v/>
      </c>
      <c r="V74" s="344" t="str">
        <f>IF($A74&gt;='576way_Regular Symbol(2wild)'!D$16,"",IF(OR(B74=$V$2,B75=$V$2,B76=$V$2),SUM(COUNTIF(B74:B76,$V$2),COUNTIF(B74:B76,$W$2)),""))</f>
        <v/>
      </c>
      <c r="W74" s="344" t="str">
        <f>IF($A74&gt;='576way_Regular Symbol(2wild)'!E$16,"",IF(OR(C74=$V$2,C75=$V$2,C76=$V$2),SUM(COUNTIF(C74:C76,$V$2),COUNTIF(C74:C76,$W$2)),""))</f>
        <v/>
      </c>
      <c r="Y74" s="344" t="str">
        <f>IF($A74&gt;='576way_Regular Symbol(2wild)'!D$16,"",IF(OR(B74=$V$2,B75=$V$2,B76=$V$2),SUM(COUNTIF(B74:B76,$V$2),COUNTIF(B74:B76,$Z$2)),""))</f>
        <v/>
      </c>
      <c r="Z74" s="344" t="str">
        <f>IF($A74&gt;='576way_Regular Symbol(2wild)'!E$16,"",IF(OR(C74=$V$2,C75=$V$2,C76=$V$2),SUM(COUNTIF(C74:C76,$V$2),COUNTIF(C74:C76,$Z$2)),""))</f>
        <v/>
      </c>
      <c r="AB74" s="344" t="str">
        <f>IF($A74&gt;='576way_Regular Symbol(2wild)'!D$16,"",IF(OR(B74=$V$2,B75=$V$2,B76=$V$2),SUM(COUNTIF(B74:B76,$V$2),COUNTIF(B74:B76,$AC$2)),""))</f>
        <v/>
      </c>
      <c r="AC74" s="344" t="str">
        <f>IF($A74&gt;='576way_Regular Symbol(2wild)'!E$16,"",IF(OR(C74=$V$2,C75=$V$2,C76=$V$2),SUM(COUNTIF(C74:C76,$V$2),COUNTIF(C74:C76,$AC$2)),""))</f>
        <v/>
      </c>
      <c r="AF74" s="3" t="str">
        <f>IF($A74&gt;='576way_Regular Symbol(2wild)'!D$16,"",IF(OR(B74=$V$2,B75=$V$2,B76=$V$2),SUM(COUNTIF(B74:B76,$V$2),COUNTIF(B74:B76,$AG$2)),""))</f>
        <v/>
      </c>
      <c r="AG74" s="3" t="str">
        <f>IF($A74&gt;='576way_Regular Symbol(2wild)'!E$16,"",IF(OR(C74=$V$2,C75=$V$2,C76=$V$2),SUM(COUNTIF(C74:C76,$V$2),COUNTIF(C74:C76,$AG$2)),""))</f>
        <v/>
      </c>
      <c r="AI74" s="3" t="str">
        <f>IF($A74&gt;='576way_Regular Symbol(2wild)'!D$16,"",IF(OR(B74=$V$2,B75=$V$2,B76=$V$2),SUM(COUNTIF(B74:B76,$V$2),COUNTIF(B74:B76,$AJ$2)),""))</f>
        <v/>
      </c>
      <c r="AJ74" s="3" t="str">
        <f>IF($A74&gt;='576way_Regular Symbol(2wild)'!E$16,"",IF(OR(C74=$V$2,C75=$V$2,C76=$V$2),SUM(COUNTIF(C74:C76,$V$2),COUNTIF(C74:C76,$AJ$2)),""))</f>
        <v/>
      </c>
      <c r="AL74" s="3" t="str">
        <f>IF($A74&gt;='576way_Regular Symbol(2wild)'!D$16,"",IF(OR(B74=$V$2,B75=$V$2,B76=$V$2),SUM(COUNTIF(B74:B76,$V$2),COUNTIF(B74:B76,$AM$2)),""))</f>
        <v/>
      </c>
      <c r="AM74" s="3" t="str">
        <f>IF($A74&gt;='576way_Regular Symbol(2wild)'!E$16,"",IF(OR(C74=$V$2,C75=$V$2,C76=$V$2),SUM(COUNTIF(C74:C76,$V$2),COUNTIF(C74:C76,$AM$2)),""))</f>
        <v/>
      </c>
      <c r="AO74" s="3" t="str">
        <f>IF($A74&gt;='576way_Regular Symbol(2wild)'!D$16,"",IF(OR(B74=$V$2,B75=$V$2,B76=$V$2),SUM(COUNTIF(B74:B76,$V$2),COUNTIF(B74:B76,$AP$2)),""))</f>
        <v/>
      </c>
      <c r="AP74" s="3" t="str">
        <f>IF($A74&gt;='576way_Regular Symbol(2wild)'!E$16,"",IF(OR(C74=$V$2,C75=$V$2,C76=$V$2),SUM(COUNTIF(C74:C76,$V$2),COUNTIF(C74:C76,$AP$2)),""))</f>
        <v/>
      </c>
      <c r="AR74" s="3" t="str">
        <f>IF($A74&gt;='576way_Regular Symbol(2wild)'!D$16,"",IF(OR(B74=$V$2,B75=$V$2,B76=$V$2),SUM(COUNTIF(B74:B76,$V$2),COUNTIF(B74:B76,$AS$2)),""))</f>
        <v/>
      </c>
      <c r="AS74" s="3" t="str">
        <f>IF($A74&gt;='576way_Regular Symbol(2wild)'!E$16,"",IF(OR(C74=$V$2,C75=$V$2,C76=$V$2),SUM(COUNTIF(C74:C76,$V$2),COUNTIF(C74:C76,$AS$2)),""))</f>
        <v/>
      </c>
      <c r="AU74" s="3" t="str">
        <f>IF($A74&gt;='576way_Regular Symbol(2wild)'!D$16,"",IF(OR(B74=$V$2,B75=$V$2,B76=$V$2),SUM(COUNTIF(B74:B76,$V$2),COUNTIF(B74:B76,$AV$2)),""))</f>
        <v/>
      </c>
      <c r="AV74" s="3" t="str">
        <f>IF($A74&gt;='576way_Regular Symbol(2wild)'!E$16,"",IF(OR(C74=$V$2,C75=$V$2,C76=$V$2),SUM(COUNTIF(C74:C76,$V$2),COUNTIF(C74:C76,$AV$2)),""))</f>
        <v/>
      </c>
    </row>
    <row r="75" spans="1:48">
      <c r="A75" s="337">
        <f>IF('243way_Regular Symbol'!L73="","",'243way_Regular Symbol'!L73)</f>
        <v>70</v>
      </c>
      <c r="B75" s="191" t="str">
        <f>IF('576way_Regular Symbol(2wild)'!M73="","",'576way_Regular Symbol(2wild)'!M73)</f>
        <v/>
      </c>
      <c r="C75" s="191" t="str">
        <f>IF('576way_Regular Symbol(2wild)'!N73="","",'576way_Regular Symbol(2wild)'!N73)</f>
        <v/>
      </c>
      <c r="D75" s="362"/>
      <c r="I75" s="363">
        <f t="shared" si="1"/>
        <v>70</v>
      </c>
      <c r="J75" s="344" t="str">
        <f>IF($A75&gt;='576way_Regular Symbol(2wild)'!D$16,"",IF(OR(B75=$V$2,B76=$V$2,B77=$V$2),SUM(COUNTIF(B75:B77,$V$2),COUNTIF(B75:B77,$K$2)),""))</f>
        <v/>
      </c>
      <c r="K75" s="344" t="str">
        <f>IF($A75&gt;='576way_Regular Symbol(2wild)'!E$16,"",IF(OR(C75=$V$2,C76=$V$2,C77=$V$2),SUM(COUNTIF(C75:C77,$V$2),COUNTIF(C75:C77,$K$2)),""))</f>
        <v/>
      </c>
      <c r="M75" s="344" t="str">
        <f>IF($A75&gt;='576way_Regular Symbol(2wild)'!D$16,"",IF(OR(B75=$V$2,B76=$V$2,B77=$V$2),SUM(COUNTIF(B75:B77,$V$2),COUNTIF(B75:B77,$N$2)),""))</f>
        <v/>
      </c>
      <c r="N75" s="344" t="str">
        <f>IF($A75&gt;='576way_Regular Symbol(2wild)'!E$16,"",IF(OR(C75=$V$2,C76=$V$2,C77=$V$2),SUM(COUNTIF(C75:C77,$V$2),COUNTIF(C75:C77,$N$2)),""))</f>
        <v/>
      </c>
      <c r="P75" s="344" t="str">
        <f>IF($A75&gt;='576way_Regular Symbol(2wild)'!D$16,"",IF(OR(B75=$V$2,B76=$V$2,B77=$V$2),SUM(COUNTIF(B75:B77,$V$2),COUNTIF(B75:B77,$Q$2)),""))</f>
        <v/>
      </c>
      <c r="Q75" s="344" t="str">
        <f>IF($A75&gt;='576way_Regular Symbol(2wild)'!E$16,"",IF(OR(C75=$V$2,C76=$V$2,C77=$V$2),SUM(COUNTIF(C75:C77,$V$2),COUNTIF(C75:C77,$Q$2)),""))</f>
        <v/>
      </c>
      <c r="S75" s="344" t="str">
        <f>IF($A75&gt;='576way_Regular Symbol(2wild)'!D$16,"",IF(OR(B75=$V$2,B76=$V$2,B77=$V$2),SUM(COUNTIF(B75:B77,$V$2),COUNTIF(B75:B77,$T$2)),""))</f>
        <v/>
      </c>
      <c r="T75" s="344" t="str">
        <f>IF($A75&gt;='576way_Regular Symbol(2wild)'!E$16,"",IF(OR(C75=$V$2,C76=$V$2,C77=$V$2),SUM(COUNTIF(C75:C77,$V$2),COUNTIF(C75:C77,$T$2)),""))</f>
        <v/>
      </c>
      <c r="V75" s="344" t="str">
        <f>IF($A75&gt;='576way_Regular Symbol(2wild)'!D$16,"",IF(OR(B75=$V$2,B76=$V$2,B77=$V$2),SUM(COUNTIF(B75:B77,$V$2),COUNTIF(B75:B77,$W$2)),""))</f>
        <v/>
      </c>
      <c r="W75" s="344" t="str">
        <f>IF($A75&gt;='576way_Regular Symbol(2wild)'!E$16,"",IF(OR(C75=$V$2,C76=$V$2,C77=$V$2),SUM(COUNTIF(C75:C77,$V$2),COUNTIF(C75:C77,$W$2)),""))</f>
        <v/>
      </c>
      <c r="Y75" s="344" t="str">
        <f>IF($A75&gt;='576way_Regular Symbol(2wild)'!D$16,"",IF(OR(B75=$V$2,B76=$V$2,B77=$V$2),SUM(COUNTIF(B75:B77,$V$2),COUNTIF(B75:B77,$Z$2)),""))</f>
        <v/>
      </c>
      <c r="Z75" s="344" t="str">
        <f>IF($A75&gt;='576way_Regular Symbol(2wild)'!E$16,"",IF(OR(C75=$V$2,C76=$V$2,C77=$V$2),SUM(COUNTIF(C75:C77,$V$2),COUNTIF(C75:C77,$Z$2)),""))</f>
        <v/>
      </c>
      <c r="AB75" s="344" t="str">
        <f>IF($A75&gt;='576way_Regular Symbol(2wild)'!D$16,"",IF(OR(B75=$V$2,B76=$V$2,B77=$V$2),SUM(COUNTIF(B75:B77,$V$2),COUNTIF(B75:B77,$AC$2)),""))</f>
        <v/>
      </c>
      <c r="AC75" s="344" t="str">
        <f>IF($A75&gt;='576way_Regular Symbol(2wild)'!E$16,"",IF(OR(C75=$V$2,C76=$V$2,C77=$V$2),SUM(COUNTIF(C75:C77,$V$2),COUNTIF(C75:C77,$AC$2)),""))</f>
        <v/>
      </c>
      <c r="AF75" s="3" t="str">
        <f>IF($A75&gt;='576way_Regular Symbol(2wild)'!D$16,"",IF(OR(B75=$V$2,B76=$V$2,B77=$V$2),SUM(COUNTIF(B75:B77,$V$2),COUNTIF(B75:B77,$AG$2)),""))</f>
        <v/>
      </c>
      <c r="AG75" s="3" t="str">
        <f>IF($A75&gt;='576way_Regular Symbol(2wild)'!E$16,"",IF(OR(C75=$V$2,C76=$V$2,C77=$V$2),SUM(COUNTIF(C75:C77,$V$2),COUNTIF(C75:C77,$AG$2)),""))</f>
        <v/>
      </c>
      <c r="AI75" s="3" t="str">
        <f>IF($A75&gt;='576way_Regular Symbol(2wild)'!D$16,"",IF(OR(B75=$V$2,B76=$V$2,B77=$V$2),SUM(COUNTIF(B75:B77,$V$2),COUNTIF(B75:B77,$AJ$2)),""))</f>
        <v/>
      </c>
      <c r="AJ75" s="3" t="str">
        <f>IF($A75&gt;='576way_Regular Symbol(2wild)'!E$16,"",IF(OR(C75=$V$2,C76=$V$2,C77=$V$2),SUM(COUNTIF(C75:C77,$V$2),COUNTIF(C75:C77,$AJ$2)),""))</f>
        <v/>
      </c>
      <c r="AL75" s="3" t="str">
        <f>IF($A75&gt;='576way_Regular Symbol(2wild)'!D$16,"",IF(OR(B75=$V$2,B76=$V$2,B77=$V$2),SUM(COUNTIF(B75:B77,$V$2),COUNTIF(B75:B77,$AM$2)),""))</f>
        <v/>
      </c>
      <c r="AM75" s="3" t="str">
        <f>IF($A75&gt;='576way_Regular Symbol(2wild)'!E$16,"",IF(OR(C75=$V$2,C76=$V$2,C77=$V$2),SUM(COUNTIF(C75:C77,$V$2),COUNTIF(C75:C77,$AM$2)),""))</f>
        <v/>
      </c>
      <c r="AO75" s="3" t="str">
        <f>IF($A75&gt;='576way_Regular Symbol(2wild)'!D$16,"",IF(OR(B75=$V$2,B76=$V$2,B77=$V$2),SUM(COUNTIF(B75:B77,$V$2),COUNTIF(B75:B77,$AP$2)),""))</f>
        <v/>
      </c>
      <c r="AP75" s="3" t="str">
        <f>IF($A75&gt;='576way_Regular Symbol(2wild)'!E$16,"",IF(OR(C75=$V$2,C76=$V$2,C77=$V$2),SUM(COUNTIF(C75:C77,$V$2),COUNTIF(C75:C77,$AP$2)),""))</f>
        <v/>
      </c>
      <c r="AR75" s="3" t="str">
        <f>IF($A75&gt;='576way_Regular Symbol(2wild)'!D$16,"",IF(OR(B75=$V$2,B76=$V$2,B77=$V$2),SUM(COUNTIF(B75:B77,$V$2),COUNTIF(B75:B77,$AS$2)),""))</f>
        <v/>
      </c>
      <c r="AS75" s="3" t="str">
        <f>IF($A75&gt;='576way_Regular Symbol(2wild)'!E$16,"",IF(OR(C75=$V$2,C76=$V$2,C77=$V$2),SUM(COUNTIF(C75:C77,$V$2),COUNTIF(C75:C77,$AS$2)),""))</f>
        <v/>
      </c>
      <c r="AU75" s="3" t="str">
        <f>IF($A75&gt;='576way_Regular Symbol(2wild)'!D$16,"",IF(OR(B75=$V$2,B76=$V$2,B77=$V$2),SUM(COUNTIF(B75:B77,$V$2),COUNTIF(B75:B77,$AV$2)),""))</f>
        <v/>
      </c>
      <c r="AV75" s="3" t="str">
        <f>IF($A75&gt;='576way_Regular Symbol(2wild)'!E$16,"",IF(OR(C75=$V$2,C76=$V$2,C77=$V$2),SUM(COUNTIF(C75:C77,$V$2),COUNTIF(C75:C77,$AV$2)),""))</f>
        <v/>
      </c>
    </row>
    <row r="76" spans="1:48">
      <c r="A76" s="337">
        <f>IF('243way_Regular Symbol'!L74="","",'243way_Regular Symbol'!L74)</f>
        <v>71</v>
      </c>
      <c r="B76" s="191" t="str">
        <f>IF('576way_Regular Symbol(2wild)'!M74="","",'576way_Regular Symbol(2wild)'!M74)</f>
        <v/>
      </c>
      <c r="C76" s="191" t="str">
        <f>IF('576way_Regular Symbol(2wild)'!N74="","",'576way_Regular Symbol(2wild)'!N74)</f>
        <v/>
      </c>
      <c r="D76" s="362"/>
      <c r="I76" s="363">
        <f t="shared" si="1"/>
        <v>71</v>
      </c>
      <c r="J76" s="344" t="str">
        <f>IF($A76&gt;='576way_Regular Symbol(2wild)'!D$16,"",IF(OR(B76=$V$2,B77=$V$2,B78=$V$2),SUM(COUNTIF(B76:B78,$V$2),COUNTIF(B76:B78,$K$2)),""))</f>
        <v/>
      </c>
      <c r="K76" s="344" t="str">
        <f>IF($A76&gt;='576way_Regular Symbol(2wild)'!E$16,"",IF(OR(C76=$V$2,C77=$V$2,C78=$V$2),SUM(COUNTIF(C76:C78,$V$2),COUNTIF(C76:C78,$K$2)),""))</f>
        <v/>
      </c>
      <c r="M76" s="344" t="str">
        <f>IF($A76&gt;='576way_Regular Symbol(2wild)'!D$16,"",IF(OR(B76=$V$2,B77=$V$2,B78=$V$2),SUM(COUNTIF(B76:B78,$V$2),COUNTIF(B76:B78,$N$2)),""))</f>
        <v/>
      </c>
      <c r="N76" s="344" t="str">
        <f>IF($A76&gt;='576way_Regular Symbol(2wild)'!E$16,"",IF(OR(C76=$V$2,C77=$V$2,C78=$V$2),SUM(COUNTIF(C76:C78,$V$2),COUNTIF(C76:C78,$N$2)),""))</f>
        <v/>
      </c>
      <c r="P76" s="344" t="str">
        <f>IF($A76&gt;='576way_Regular Symbol(2wild)'!D$16,"",IF(OR(B76=$V$2,B77=$V$2,B78=$V$2),SUM(COUNTIF(B76:B78,$V$2),COUNTIF(B76:B78,$Q$2)),""))</f>
        <v/>
      </c>
      <c r="Q76" s="344" t="str">
        <f>IF($A76&gt;='576way_Regular Symbol(2wild)'!E$16,"",IF(OR(C76=$V$2,C77=$V$2,C78=$V$2),SUM(COUNTIF(C76:C78,$V$2),COUNTIF(C76:C78,$Q$2)),""))</f>
        <v/>
      </c>
      <c r="S76" s="344" t="str">
        <f>IF($A76&gt;='576way_Regular Symbol(2wild)'!D$16,"",IF(OR(B76=$V$2,B77=$V$2,B78=$V$2),SUM(COUNTIF(B76:B78,$V$2),COUNTIF(B76:B78,$T$2)),""))</f>
        <v/>
      </c>
      <c r="T76" s="344" t="str">
        <f>IF($A76&gt;='576way_Regular Symbol(2wild)'!E$16,"",IF(OR(C76=$V$2,C77=$V$2,C78=$V$2),SUM(COUNTIF(C76:C78,$V$2),COUNTIF(C76:C78,$T$2)),""))</f>
        <v/>
      </c>
      <c r="V76" s="344" t="str">
        <f>IF($A76&gt;='576way_Regular Symbol(2wild)'!D$16,"",IF(OR(B76=$V$2,B77=$V$2,B78=$V$2),SUM(COUNTIF(B76:B78,$V$2),COUNTIF(B76:B78,$W$2)),""))</f>
        <v/>
      </c>
      <c r="W76" s="344" t="str">
        <f>IF($A76&gt;='576way_Regular Symbol(2wild)'!E$16,"",IF(OR(C76=$V$2,C77=$V$2,C78=$V$2),SUM(COUNTIF(C76:C78,$V$2),COUNTIF(C76:C78,$W$2)),""))</f>
        <v/>
      </c>
      <c r="Y76" s="344" t="str">
        <f>IF($A76&gt;='576way_Regular Symbol(2wild)'!D$16,"",IF(OR(B76=$V$2,B77=$V$2,B78=$V$2),SUM(COUNTIF(B76:B78,$V$2),COUNTIF(B76:B78,$Z$2)),""))</f>
        <v/>
      </c>
      <c r="Z76" s="344" t="str">
        <f>IF($A76&gt;='576way_Regular Symbol(2wild)'!E$16,"",IF(OR(C76=$V$2,C77=$V$2,C78=$V$2),SUM(COUNTIF(C76:C78,$V$2),COUNTIF(C76:C78,$Z$2)),""))</f>
        <v/>
      </c>
      <c r="AB76" s="344" t="str">
        <f>IF($A76&gt;='576way_Regular Symbol(2wild)'!D$16,"",IF(OR(B76=$V$2,B77=$V$2,B78=$V$2),SUM(COUNTIF(B76:B78,$V$2),COUNTIF(B76:B78,$AC$2)),""))</f>
        <v/>
      </c>
      <c r="AC76" s="344" t="str">
        <f>IF($A76&gt;='576way_Regular Symbol(2wild)'!E$16,"",IF(OR(C76=$V$2,C77=$V$2,C78=$V$2),SUM(COUNTIF(C76:C78,$V$2),COUNTIF(C76:C78,$AC$2)),""))</f>
        <v/>
      </c>
      <c r="AF76" s="3" t="str">
        <f>IF($A76&gt;='576way_Regular Symbol(2wild)'!D$16,"",IF(OR(B76=$V$2,B77=$V$2,B78=$V$2),SUM(COUNTIF(B76:B78,$V$2),COUNTIF(B76:B78,$AG$2)),""))</f>
        <v/>
      </c>
      <c r="AG76" s="3" t="str">
        <f>IF($A76&gt;='576way_Regular Symbol(2wild)'!E$16,"",IF(OR(C76=$V$2,C77=$V$2,C78=$V$2),SUM(COUNTIF(C76:C78,$V$2),COUNTIF(C76:C78,$AG$2)),""))</f>
        <v/>
      </c>
      <c r="AI76" s="3" t="str">
        <f>IF($A76&gt;='576way_Regular Symbol(2wild)'!D$16,"",IF(OR(B76=$V$2,B77=$V$2,B78=$V$2),SUM(COUNTIF(B76:B78,$V$2),COUNTIF(B76:B78,$AJ$2)),""))</f>
        <v/>
      </c>
      <c r="AJ76" s="3" t="str">
        <f>IF($A76&gt;='576way_Regular Symbol(2wild)'!E$16,"",IF(OR(C76=$V$2,C77=$V$2,C78=$V$2),SUM(COUNTIF(C76:C78,$V$2),COUNTIF(C76:C78,$AJ$2)),""))</f>
        <v/>
      </c>
      <c r="AL76" s="3" t="str">
        <f>IF($A76&gt;='576way_Regular Symbol(2wild)'!D$16,"",IF(OR(B76=$V$2,B77=$V$2,B78=$V$2),SUM(COUNTIF(B76:B78,$V$2),COUNTIF(B76:B78,$AM$2)),""))</f>
        <v/>
      </c>
      <c r="AM76" s="3" t="str">
        <f>IF($A76&gt;='576way_Regular Symbol(2wild)'!E$16,"",IF(OR(C76=$V$2,C77=$V$2,C78=$V$2),SUM(COUNTIF(C76:C78,$V$2),COUNTIF(C76:C78,$AM$2)),""))</f>
        <v/>
      </c>
      <c r="AO76" s="3" t="str">
        <f>IF($A76&gt;='576way_Regular Symbol(2wild)'!D$16,"",IF(OR(B76=$V$2,B77=$V$2,B78=$V$2),SUM(COUNTIF(B76:B78,$V$2),COUNTIF(B76:B78,$AP$2)),""))</f>
        <v/>
      </c>
      <c r="AP76" s="3" t="str">
        <f>IF($A76&gt;='576way_Regular Symbol(2wild)'!E$16,"",IF(OR(C76=$V$2,C77=$V$2,C78=$V$2),SUM(COUNTIF(C76:C78,$V$2),COUNTIF(C76:C78,$AP$2)),""))</f>
        <v/>
      </c>
      <c r="AR76" s="3" t="str">
        <f>IF($A76&gt;='576way_Regular Symbol(2wild)'!D$16,"",IF(OR(B76=$V$2,B77=$V$2,B78=$V$2),SUM(COUNTIF(B76:B78,$V$2),COUNTIF(B76:B78,$AS$2)),""))</f>
        <v/>
      </c>
      <c r="AS76" s="3" t="str">
        <f>IF($A76&gt;='576way_Regular Symbol(2wild)'!E$16,"",IF(OR(C76=$V$2,C77=$V$2,C78=$V$2),SUM(COUNTIF(C76:C78,$V$2),COUNTIF(C76:C78,$AS$2)),""))</f>
        <v/>
      </c>
      <c r="AU76" s="3" t="str">
        <f>IF($A76&gt;='576way_Regular Symbol(2wild)'!D$16,"",IF(OR(B76=$V$2,B77=$V$2,B78=$V$2),SUM(COUNTIF(B76:B78,$V$2),COUNTIF(B76:B78,$AV$2)),""))</f>
        <v/>
      </c>
      <c r="AV76" s="3" t="str">
        <f>IF($A76&gt;='576way_Regular Symbol(2wild)'!E$16,"",IF(OR(C76=$V$2,C77=$V$2,C78=$V$2),SUM(COUNTIF(C76:C78,$V$2),COUNTIF(C76:C78,$AV$2)),""))</f>
        <v/>
      </c>
    </row>
    <row r="77" spans="1:48">
      <c r="A77" s="337">
        <f>IF('243way_Regular Symbol'!L75="","",'243way_Regular Symbol'!L75)</f>
        <v>72</v>
      </c>
      <c r="B77" s="191" t="str">
        <f>IF('576way_Regular Symbol(2wild)'!M75="","",'576way_Regular Symbol(2wild)'!M75)</f>
        <v/>
      </c>
      <c r="C77" s="191" t="str">
        <f>IF('576way_Regular Symbol(2wild)'!N75="","",'576way_Regular Symbol(2wild)'!N75)</f>
        <v/>
      </c>
      <c r="D77" s="362"/>
      <c r="I77" s="363">
        <f t="shared" si="1"/>
        <v>72</v>
      </c>
      <c r="J77" s="344" t="str">
        <f>IF($A77&gt;='576way_Regular Symbol(2wild)'!D$16,"",IF(OR(B77=$V$2,B78=$V$2,B79=$V$2),SUM(COUNTIF(B77:B79,$V$2),COUNTIF(B77:B79,$K$2)),""))</f>
        <v/>
      </c>
      <c r="K77" s="344" t="str">
        <f>IF($A77&gt;='576way_Regular Symbol(2wild)'!E$16,"",IF(OR(C77=$V$2,C78=$V$2,C79=$V$2),SUM(COUNTIF(C77:C79,$V$2),COUNTIF(C77:C79,$K$2)),""))</f>
        <v/>
      </c>
      <c r="M77" s="344" t="str">
        <f>IF($A77&gt;='576way_Regular Symbol(2wild)'!D$16,"",IF(OR(B77=$V$2,B78=$V$2,B79=$V$2),SUM(COUNTIF(B77:B79,$V$2),COUNTIF(B77:B79,$N$2)),""))</f>
        <v/>
      </c>
      <c r="N77" s="344" t="str">
        <f>IF($A77&gt;='576way_Regular Symbol(2wild)'!E$16,"",IF(OR(C77=$V$2,C78=$V$2,C79=$V$2),SUM(COUNTIF(C77:C79,$V$2),COUNTIF(C77:C79,$N$2)),""))</f>
        <v/>
      </c>
      <c r="P77" s="344" t="str">
        <f>IF($A77&gt;='576way_Regular Symbol(2wild)'!D$16,"",IF(OR(B77=$V$2,B78=$V$2,B79=$V$2),SUM(COUNTIF(B77:B79,$V$2),COUNTIF(B77:B79,$Q$2)),""))</f>
        <v/>
      </c>
      <c r="Q77" s="344" t="str">
        <f>IF($A77&gt;='576way_Regular Symbol(2wild)'!E$16,"",IF(OR(C77=$V$2,C78=$V$2,C79=$V$2),SUM(COUNTIF(C77:C79,$V$2),COUNTIF(C77:C79,$Q$2)),""))</f>
        <v/>
      </c>
      <c r="S77" s="344" t="str">
        <f>IF($A77&gt;='576way_Regular Symbol(2wild)'!D$16,"",IF(OR(B77=$V$2,B78=$V$2,B79=$V$2),SUM(COUNTIF(B77:B79,$V$2),COUNTIF(B77:B79,$T$2)),""))</f>
        <v/>
      </c>
      <c r="T77" s="344" t="str">
        <f>IF($A77&gt;='576way_Regular Symbol(2wild)'!E$16,"",IF(OR(C77=$V$2,C78=$V$2,C79=$V$2),SUM(COUNTIF(C77:C79,$V$2),COUNTIF(C77:C79,$T$2)),""))</f>
        <v/>
      </c>
      <c r="V77" s="344" t="str">
        <f>IF($A77&gt;='576way_Regular Symbol(2wild)'!D$16,"",IF(OR(B77=$V$2,B78=$V$2,B79=$V$2),SUM(COUNTIF(B77:B79,$V$2),COUNTIF(B77:B79,$W$2)),""))</f>
        <v/>
      </c>
      <c r="W77" s="344" t="str">
        <f>IF($A77&gt;='576way_Regular Symbol(2wild)'!E$16,"",IF(OR(C77=$V$2,C78=$V$2,C79=$V$2),SUM(COUNTIF(C77:C79,$V$2),COUNTIF(C77:C79,$W$2)),""))</f>
        <v/>
      </c>
      <c r="Y77" s="344" t="str">
        <f>IF($A77&gt;='576way_Regular Symbol(2wild)'!D$16,"",IF(OR(B77=$V$2,B78=$V$2,B79=$V$2),SUM(COUNTIF(B77:B79,$V$2),COUNTIF(B77:B79,$Z$2)),""))</f>
        <v/>
      </c>
      <c r="Z77" s="344" t="str">
        <f>IF($A77&gt;='576way_Regular Symbol(2wild)'!E$16,"",IF(OR(C77=$V$2,C78=$V$2,C79=$V$2),SUM(COUNTIF(C77:C79,$V$2),COUNTIF(C77:C79,$Z$2)),""))</f>
        <v/>
      </c>
      <c r="AB77" s="344" t="str">
        <f>IF($A77&gt;='576way_Regular Symbol(2wild)'!D$16,"",IF(OR(B77=$V$2,B78=$V$2,B79=$V$2),SUM(COUNTIF(B77:B79,$V$2),COUNTIF(B77:B79,$AC$2)),""))</f>
        <v/>
      </c>
      <c r="AC77" s="344" t="str">
        <f>IF($A77&gt;='576way_Regular Symbol(2wild)'!E$16,"",IF(OR(C77=$V$2,C78=$V$2,C79=$V$2),SUM(COUNTIF(C77:C79,$V$2),COUNTIF(C77:C79,$AC$2)),""))</f>
        <v/>
      </c>
      <c r="AF77" s="3" t="str">
        <f>IF($A77&gt;='576way_Regular Symbol(2wild)'!D$16,"",IF(OR(B77=$V$2,B78=$V$2,B79=$V$2),SUM(COUNTIF(B77:B79,$V$2),COUNTIF(B77:B79,$AG$2)),""))</f>
        <v/>
      </c>
      <c r="AG77" s="3" t="str">
        <f>IF($A77&gt;='576way_Regular Symbol(2wild)'!E$16,"",IF(OR(C77=$V$2,C78=$V$2,C79=$V$2),SUM(COUNTIF(C77:C79,$V$2),COUNTIF(C77:C79,$AG$2)),""))</f>
        <v/>
      </c>
      <c r="AI77" s="3" t="str">
        <f>IF($A77&gt;='576way_Regular Symbol(2wild)'!D$16,"",IF(OR(B77=$V$2,B78=$V$2,B79=$V$2),SUM(COUNTIF(B77:B79,$V$2),COUNTIF(B77:B79,$AJ$2)),""))</f>
        <v/>
      </c>
      <c r="AJ77" s="3" t="str">
        <f>IF($A77&gt;='576way_Regular Symbol(2wild)'!E$16,"",IF(OR(C77=$V$2,C78=$V$2,C79=$V$2),SUM(COUNTIF(C77:C79,$V$2),COUNTIF(C77:C79,$AJ$2)),""))</f>
        <v/>
      </c>
      <c r="AL77" s="3" t="str">
        <f>IF($A77&gt;='576way_Regular Symbol(2wild)'!D$16,"",IF(OR(B77=$V$2,B78=$V$2,B79=$V$2),SUM(COUNTIF(B77:B79,$V$2),COUNTIF(B77:B79,$AM$2)),""))</f>
        <v/>
      </c>
      <c r="AM77" s="3" t="str">
        <f>IF($A77&gt;='576way_Regular Symbol(2wild)'!E$16,"",IF(OR(C77=$V$2,C78=$V$2,C79=$V$2),SUM(COUNTIF(C77:C79,$V$2),COUNTIF(C77:C79,$AM$2)),""))</f>
        <v/>
      </c>
      <c r="AO77" s="3" t="str">
        <f>IF($A77&gt;='576way_Regular Symbol(2wild)'!D$16,"",IF(OR(B77=$V$2,B78=$V$2,B79=$V$2),SUM(COUNTIF(B77:B79,$V$2),COUNTIF(B77:B79,$AP$2)),""))</f>
        <v/>
      </c>
      <c r="AP77" s="3" t="str">
        <f>IF($A77&gt;='576way_Regular Symbol(2wild)'!E$16,"",IF(OR(C77=$V$2,C78=$V$2,C79=$V$2),SUM(COUNTIF(C77:C79,$V$2),COUNTIF(C77:C79,$AP$2)),""))</f>
        <v/>
      </c>
      <c r="AR77" s="3" t="str">
        <f>IF($A77&gt;='576way_Regular Symbol(2wild)'!D$16,"",IF(OR(B77=$V$2,B78=$V$2,B79=$V$2),SUM(COUNTIF(B77:B79,$V$2),COUNTIF(B77:B79,$AS$2)),""))</f>
        <v/>
      </c>
      <c r="AS77" s="3" t="str">
        <f>IF($A77&gt;='576way_Regular Symbol(2wild)'!E$16,"",IF(OR(C77=$V$2,C78=$V$2,C79=$V$2),SUM(COUNTIF(C77:C79,$V$2),COUNTIF(C77:C79,$AS$2)),""))</f>
        <v/>
      </c>
      <c r="AU77" s="3" t="str">
        <f>IF($A77&gt;='576way_Regular Symbol(2wild)'!D$16,"",IF(OR(B77=$V$2,B78=$V$2,B79=$V$2),SUM(COUNTIF(B77:B79,$V$2),COUNTIF(B77:B79,$AV$2)),""))</f>
        <v/>
      </c>
      <c r="AV77" s="3" t="str">
        <f>IF($A77&gt;='576way_Regular Symbol(2wild)'!E$16,"",IF(OR(C77=$V$2,C78=$V$2,C79=$V$2),SUM(COUNTIF(C77:C79,$V$2),COUNTIF(C77:C79,$AV$2)),""))</f>
        <v/>
      </c>
    </row>
    <row r="78" spans="1:48">
      <c r="A78" s="337">
        <f>IF('243way_Regular Symbol'!L76="","",'243way_Regular Symbol'!L76)</f>
        <v>73</v>
      </c>
      <c r="B78" s="191" t="str">
        <f>IF('576way_Regular Symbol(2wild)'!M76="","",'576way_Regular Symbol(2wild)'!M76)</f>
        <v/>
      </c>
      <c r="C78" s="191" t="str">
        <f>IF('576way_Regular Symbol(2wild)'!N76="","",'576way_Regular Symbol(2wild)'!N76)</f>
        <v/>
      </c>
      <c r="D78" s="362"/>
      <c r="I78" s="363">
        <f t="shared" si="1"/>
        <v>73</v>
      </c>
      <c r="J78" s="344" t="str">
        <f>IF($A78&gt;='576way_Regular Symbol(2wild)'!D$16,"",IF(OR(B78=$V$2,B79=$V$2,B80=$V$2),SUM(COUNTIF(B78:B80,$V$2),COUNTIF(B78:B80,$K$2)),""))</f>
        <v/>
      </c>
      <c r="K78" s="344" t="str">
        <f>IF($A78&gt;='576way_Regular Symbol(2wild)'!E$16,"",IF(OR(C78=$V$2,C79=$V$2,C80=$V$2),SUM(COUNTIF(C78:C80,$V$2),COUNTIF(C78:C80,$K$2)),""))</f>
        <v/>
      </c>
      <c r="M78" s="344" t="str">
        <f>IF($A78&gt;='576way_Regular Symbol(2wild)'!D$16,"",IF(OR(B78=$V$2,B79=$V$2,B80=$V$2),SUM(COUNTIF(B78:B80,$V$2),COUNTIF(B78:B80,$N$2)),""))</f>
        <v/>
      </c>
      <c r="N78" s="344" t="str">
        <f>IF($A78&gt;='576way_Regular Symbol(2wild)'!E$16,"",IF(OR(C78=$V$2,C79=$V$2,C80=$V$2),SUM(COUNTIF(C78:C80,$V$2),COUNTIF(C78:C80,$N$2)),""))</f>
        <v/>
      </c>
      <c r="P78" s="344" t="str">
        <f>IF($A78&gt;='576way_Regular Symbol(2wild)'!D$16,"",IF(OR(B78=$V$2,B79=$V$2,B80=$V$2),SUM(COUNTIF(B78:B80,$V$2),COUNTIF(B78:B80,$Q$2)),""))</f>
        <v/>
      </c>
      <c r="Q78" s="344" t="str">
        <f>IF($A78&gt;='576way_Regular Symbol(2wild)'!E$16,"",IF(OR(C78=$V$2,C79=$V$2,C80=$V$2),SUM(COUNTIF(C78:C80,$V$2),COUNTIF(C78:C80,$Q$2)),""))</f>
        <v/>
      </c>
      <c r="S78" s="344" t="str">
        <f>IF($A78&gt;='576way_Regular Symbol(2wild)'!D$16,"",IF(OR(B78=$V$2,B79=$V$2,B80=$V$2),SUM(COUNTIF(B78:B80,$V$2),COUNTIF(B78:B80,$T$2)),""))</f>
        <v/>
      </c>
      <c r="T78" s="344" t="str">
        <f>IF($A78&gt;='576way_Regular Symbol(2wild)'!E$16,"",IF(OR(C78=$V$2,C79=$V$2,C80=$V$2),SUM(COUNTIF(C78:C80,$V$2),COUNTIF(C78:C80,$T$2)),""))</f>
        <v/>
      </c>
      <c r="V78" s="344" t="str">
        <f>IF($A78&gt;='576way_Regular Symbol(2wild)'!D$16,"",IF(OR(B78=$V$2,B79=$V$2,B80=$V$2),SUM(COUNTIF(B78:B80,$V$2),COUNTIF(B78:B80,$W$2)),""))</f>
        <v/>
      </c>
      <c r="W78" s="344" t="str">
        <f>IF($A78&gt;='576way_Regular Symbol(2wild)'!E$16,"",IF(OR(C78=$V$2,C79=$V$2,C80=$V$2),SUM(COUNTIF(C78:C80,$V$2),COUNTIF(C78:C80,$W$2)),""))</f>
        <v/>
      </c>
      <c r="Y78" s="344" t="str">
        <f>IF($A78&gt;='576way_Regular Symbol(2wild)'!D$16,"",IF(OR(B78=$V$2,B79=$V$2,B80=$V$2),SUM(COUNTIF(B78:B80,$V$2),COUNTIF(B78:B80,$Z$2)),""))</f>
        <v/>
      </c>
      <c r="Z78" s="344" t="str">
        <f>IF($A78&gt;='576way_Regular Symbol(2wild)'!E$16,"",IF(OR(C78=$V$2,C79=$V$2,C80=$V$2),SUM(COUNTIF(C78:C80,$V$2),COUNTIF(C78:C80,$Z$2)),""))</f>
        <v/>
      </c>
      <c r="AB78" s="344" t="str">
        <f>IF($A78&gt;='576way_Regular Symbol(2wild)'!D$16,"",IF(OR(B78=$V$2,B79=$V$2,B80=$V$2),SUM(COUNTIF(B78:B80,$V$2),COUNTIF(B78:B80,$AC$2)),""))</f>
        <v/>
      </c>
      <c r="AC78" s="344" t="str">
        <f>IF($A78&gt;='576way_Regular Symbol(2wild)'!E$16,"",IF(OR(C78=$V$2,C79=$V$2,C80=$V$2),SUM(COUNTIF(C78:C80,$V$2),COUNTIF(C78:C80,$AC$2)),""))</f>
        <v/>
      </c>
      <c r="AF78" s="3" t="str">
        <f>IF($A78&gt;='576way_Regular Symbol(2wild)'!D$16,"",IF(OR(B78=$V$2,B79=$V$2,B80=$V$2),SUM(COUNTIF(B78:B80,$V$2),COUNTIF(B78:B80,$AG$2)),""))</f>
        <v/>
      </c>
      <c r="AG78" s="3" t="str">
        <f>IF($A78&gt;='576way_Regular Symbol(2wild)'!E$16,"",IF(OR(C78=$V$2,C79=$V$2,C80=$V$2),SUM(COUNTIF(C78:C80,$V$2),COUNTIF(C78:C80,$AG$2)),""))</f>
        <v/>
      </c>
      <c r="AI78" s="3" t="str">
        <f>IF($A78&gt;='576way_Regular Symbol(2wild)'!D$16,"",IF(OR(B78=$V$2,B79=$V$2,B80=$V$2),SUM(COUNTIF(B78:B80,$V$2),COUNTIF(B78:B80,$AJ$2)),""))</f>
        <v/>
      </c>
      <c r="AJ78" s="3" t="str">
        <f>IF($A78&gt;='576way_Regular Symbol(2wild)'!E$16,"",IF(OR(C78=$V$2,C79=$V$2,C80=$V$2),SUM(COUNTIF(C78:C80,$V$2),COUNTIF(C78:C80,$AJ$2)),""))</f>
        <v/>
      </c>
      <c r="AL78" s="3" t="str">
        <f>IF($A78&gt;='576way_Regular Symbol(2wild)'!D$16,"",IF(OR(B78=$V$2,B79=$V$2,B80=$V$2),SUM(COUNTIF(B78:B80,$V$2),COUNTIF(B78:B80,$AM$2)),""))</f>
        <v/>
      </c>
      <c r="AM78" s="3" t="str">
        <f>IF($A78&gt;='576way_Regular Symbol(2wild)'!E$16,"",IF(OR(C78=$V$2,C79=$V$2,C80=$V$2),SUM(COUNTIF(C78:C80,$V$2),COUNTIF(C78:C80,$AM$2)),""))</f>
        <v/>
      </c>
      <c r="AO78" s="3" t="str">
        <f>IF($A78&gt;='576way_Regular Symbol(2wild)'!D$16,"",IF(OR(B78=$V$2,B79=$V$2,B80=$V$2),SUM(COUNTIF(B78:B80,$V$2),COUNTIF(B78:B80,$AP$2)),""))</f>
        <v/>
      </c>
      <c r="AP78" s="3" t="str">
        <f>IF($A78&gt;='576way_Regular Symbol(2wild)'!E$16,"",IF(OR(C78=$V$2,C79=$V$2,C80=$V$2),SUM(COUNTIF(C78:C80,$V$2),COUNTIF(C78:C80,$AP$2)),""))</f>
        <v/>
      </c>
      <c r="AR78" s="3" t="str">
        <f>IF($A78&gt;='576way_Regular Symbol(2wild)'!D$16,"",IF(OR(B78=$V$2,B79=$V$2,B80=$V$2),SUM(COUNTIF(B78:B80,$V$2),COUNTIF(B78:B80,$AS$2)),""))</f>
        <v/>
      </c>
      <c r="AS78" s="3" t="str">
        <f>IF($A78&gt;='576way_Regular Symbol(2wild)'!E$16,"",IF(OR(C78=$V$2,C79=$V$2,C80=$V$2),SUM(COUNTIF(C78:C80,$V$2),COUNTIF(C78:C80,$AS$2)),""))</f>
        <v/>
      </c>
      <c r="AU78" s="3" t="str">
        <f>IF($A78&gt;='576way_Regular Symbol(2wild)'!D$16,"",IF(OR(B78=$V$2,B79=$V$2,B80=$V$2),SUM(COUNTIF(B78:B80,$V$2),COUNTIF(B78:B80,$AV$2)),""))</f>
        <v/>
      </c>
      <c r="AV78" s="3" t="str">
        <f>IF($A78&gt;='576way_Regular Symbol(2wild)'!E$16,"",IF(OR(C78=$V$2,C79=$V$2,C80=$V$2),SUM(COUNTIF(C78:C80,$V$2),COUNTIF(C78:C80,$AV$2)),""))</f>
        <v/>
      </c>
    </row>
    <row r="79" spans="1:48">
      <c r="A79" s="337">
        <f>IF('243way_Regular Symbol'!L77="","",'243way_Regular Symbol'!L77)</f>
        <v>74</v>
      </c>
      <c r="B79" s="191" t="str">
        <f>IF('576way_Regular Symbol(2wild)'!M77="","",'576way_Regular Symbol(2wild)'!M77)</f>
        <v/>
      </c>
      <c r="C79" s="191" t="str">
        <f>IF('576way_Regular Symbol(2wild)'!N77="","",'576way_Regular Symbol(2wild)'!N77)</f>
        <v/>
      </c>
      <c r="D79" s="362"/>
      <c r="I79" s="363">
        <f t="shared" si="1"/>
        <v>74</v>
      </c>
      <c r="J79" s="344" t="str">
        <f>IF($A79&gt;='576way_Regular Symbol(2wild)'!D$16,"",IF(OR(B79=$V$2,B80=$V$2,B81=$V$2),SUM(COUNTIF(B79:B81,$V$2),COUNTIF(B79:B81,$K$2)),""))</f>
        <v/>
      </c>
      <c r="K79" s="344" t="str">
        <f>IF($A79&gt;='576way_Regular Symbol(2wild)'!E$16,"",IF(OR(C79=$V$2,C80=$V$2,C81=$V$2),SUM(COUNTIF(C79:C81,$V$2),COUNTIF(C79:C81,$K$2)),""))</f>
        <v/>
      </c>
      <c r="M79" s="344" t="str">
        <f>IF($A79&gt;='576way_Regular Symbol(2wild)'!D$16,"",IF(OR(B79=$V$2,B80=$V$2,B81=$V$2),SUM(COUNTIF(B79:B81,$V$2),COUNTIF(B79:B81,$N$2)),""))</f>
        <v/>
      </c>
      <c r="N79" s="344" t="str">
        <f>IF($A79&gt;='576way_Regular Symbol(2wild)'!E$16,"",IF(OR(C79=$V$2,C80=$V$2,C81=$V$2),SUM(COUNTIF(C79:C81,$V$2),COUNTIF(C79:C81,$N$2)),""))</f>
        <v/>
      </c>
      <c r="P79" s="344" t="str">
        <f>IF($A79&gt;='576way_Regular Symbol(2wild)'!D$16,"",IF(OR(B79=$V$2,B80=$V$2,B81=$V$2),SUM(COUNTIF(B79:B81,$V$2),COUNTIF(B79:B81,$Q$2)),""))</f>
        <v/>
      </c>
      <c r="Q79" s="344" t="str">
        <f>IF($A79&gt;='576way_Regular Symbol(2wild)'!E$16,"",IF(OR(C79=$V$2,C80=$V$2,C81=$V$2),SUM(COUNTIF(C79:C81,$V$2),COUNTIF(C79:C81,$Q$2)),""))</f>
        <v/>
      </c>
      <c r="S79" s="344" t="str">
        <f>IF($A79&gt;='576way_Regular Symbol(2wild)'!D$16,"",IF(OR(B79=$V$2,B80=$V$2,B81=$V$2),SUM(COUNTIF(B79:B81,$V$2),COUNTIF(B79:B81,$T$2)),""))</f>
        <v/>
      </c>
      <c r="T79" s="344" t="str">
        <f>IF($A79&gt;='576way_Regular Symbol(2wild)'!E$16,"",IF(OR(C79=$V$2,C80=$V$2,C81=$V$2),SUM(COUNTIF(C79:C81,$V$2),COUNTIF(C79:C81,$T$2)),""))</f>
        <v/>
      </c>
      <c r="V79" s="344" t="str">
        <f>IF($A79&gt;='576way_Regular Symbol(2wild)'!D$16,"",IF(OR(B79=$V$2,B80=$V$2,B81=$V$2),SUM(COUNTIF(B79:B81,$V$2),COUNTIF(B79:B81,$W$2)),""))</f>
        <v/>
      </c>
      <c r="W79" s="344" t="str">
        <f>IF($A79&gt;='576way_Regular Symbol(2wild)'!E$16,"",IF(OR(C79=$V$2,C80=$V$2,C81=$V$2),SUM(COUNTIF(C79:C81,$V$2),COUNTIF(C79:C81,$W$2)),""))</f>
        <v/>
      </c>
      <c r="Y79" s="344" t="str">
        <f>IF($A79&gt;='576way_Regular Symbol(2wild)'!D$16,"",IF(OR(B79=$V$2,B80=$V$2,B81=$V$2),SUM(COUNTIF(B79:B81,$V$2),COUNTIF(B79:B81,$Z$2)),""))</f>
        <v/>
      </c>
      <c r="Z79" s="344" t="str">
        <f>IF($A79&gt;='576way_Regular Symbol(2wild)'!E$16,"",IF(OR(C79=$V$2,C80=$V$2,C81=$V$2),SUM(COUNTIF(C79:C81,$V$2),COUNTIF(C79:C81,$Z$2)),""))</f>
        <v/>
      </c>
      <c r="AB79" s="344" t="str">
        <f>IF($A79&gt;='576way_Regular Symbol(2wild)'!D$16,"",IF(OR(B79=$V$2,B80=$V$2,B81=$V$2),SUM(COUNTIF(B79:B81,$V$2),COUNTIF(B79:B81,$AC$2)),""))</f>
        <v/>
      </c>
      <c r="AC79" s="344" t="str">
        <f>IF($A79&gt;='576way_Regular Symbol(2wild)'!E$16,"",IF(OR(C79=$V$2,C80=$V$2,C81=$V$2),SUM(COUNTIF(C79:C81,$V$2),COUNTIF(C79:C81,$AC$2)),""))</f>
        <v/>
      </c>
      <c r="AF79" s="3" t="str">
        <f>IF($A79&gt;='576way_Regular Symbol(2wild)'!D$16,"",IF(OR(B79=$V$2,B80=$V$2,B81=$V$2),SUM(COUNTIF(B79:B81,$V$2),COUNTIF(B79:B81,$AG$2)),""))</f>
        <v/>
      </c>
      <c r="AG79" s="3" t="str">
        <f>IF($A79&gt;='576way_Regular Symbol(2wild)'!E$16,"",IF(OR(C79=$V$2,C80=$V$2,C81=$V$2),SUM(COUNTIF(C79:C81,$V$2),COUNTIF(C79:C81,$AG$2)),""))</f>
        <v/>
      </c>
      <c r="AI79" s="3" t="str">
        <f>IF($A79&gt;='576way_Regular Symbol(2wild)'!D$16,"",IF(OR(B79=$V$2,B80=$V$2,B81=$V$2),SUM(COUNTIF(B79:B81,$V$2),COUNTIF(B79:B81,$AJ$2)),""))</f>
        <v/>
      </c>
      <c r="AJ79" s="3" t="str">
        <f>IF($A79&gt;='576way_Regular Symbol(2wild)'!E$16,"",IF(OR(C79=$V$2,C80=$V$2,C81=$V$2),SUM(COUNTIF(C79:C81,$V$2),COUNTIF(C79:C81,$AJ$2)),""))</f>
        <v/>
      </c>
      <c r="AL79" s="3" t="str">
        <f>IF($A79&gt;='576way_Regular Symbol(2wild)'!D$16,"",IF(OR(B79=$V$2,B80=$V$2,B81=$V$2),SUM(COUNTIF(B79:B81,$V$2),COUNTIF(B79:B81,$AM$2)),""))</f>
        <v/>
      </c>
      <c r="AM79" s="3" t="str">
        <f>IF($A79&gt;='576way_Regular Symbol(2wild)'!E$16,"",IF(OR(C79=$V$2,C80=$V$2,C81=$V$2),SUM(COUNTIF(C79:C81,$V$2),COUNTIF(C79:C81,$AM$2)),""))</f>
        <v/>
      </c>
      <c r="AO79" s="3" t="str">
        <f>IF($A79&gt;='576way_Regular Symbol(2wild)'!D$16,"",IF(OR(B79=$V$2,B80=$V$2,B81=$V$2),SUM(COUNTIF(B79:B81,$V$2),COUNTIF(B79:B81,$AP$2)),""))</f>
        <v/>
      </c>
      <c r="AP79" s="3" t="str">
        <f>IF($A79&gt;='576way_Regular Symbol(2wild)'!E$16,"",IF(OR(C79=$V$2,C80=$V$2,C81=$V$2),SUM(COUNTIF(C79:C81,$V$2),COUNTIF(C79:C81,$AP$2)),""))</f>
        <v/>
      </c>
      <c r="AR79" s="3" t="str">
        <f>IF($A79&gt;='576way_Regular Symbol(2wild)'!D$16,"",IF(OR(B79=$V$2,B80=$V$2,B81=$V$2),SUM(COUNTIF(B79:B81,$V$2),COUNTIF(B79:B81,$AS$2)),""))</f>
        <v/>
      </c>
      <c r="AS79" s="3" t="str">
        <f>IF($A79&gt;='576way_Regular Symbol(2wild)'!E$16,"",IF(OR(C79=$V$2,C80=$V$2,C81=$V$2),SUM(COUNTIF(C79:C81,$V$2),COUNTIF(C79:C81,$AS$2)),""))</f>
        <v/>
      </c>
      <c r="AU79" s="3" t="str">
        <f>IF($A79&gt;='576way_Regular Symbol(2wild)'!D$16,"",IF(OR(B79=$V$2,B80=$V$2,B81=$V$2),SUM(COUNTIF(B79:B81,$V$2),COUNTIF(B79:B81,$AV$2)),""))</f>
        <v/>
      </c>
      <c r="AV79" s="3" t="str">
        <f>IF($A79&gt;='576way_Regular Symbol(2wild)'!E$16,"",IF(OR(C79=$V$2,C80=$V$2,C81=$V$2),SUM(COUNTIF(C79:C81,$V$2),COUNTIF(C79:C81,$AV$2)),""))</f>
        <v/>
      </c>
    </row>
    <row r="80" spans="1:48">
      <c r="A80" s="337">
        <f>IF('243way_Regular Symbol'!L78="","",'243way_Regular Symbol'!L78)</f>
        <v>75</v>
      </c>
      <c r="B80" s="191" t="str">
        <f>IF('576way_Regular Symbol(2wild)'!M78="","",'576way_Regular Symbol(2wild)'!M78)</f>
        <v/>
      </c>
      <c r="C80" s="191" t="str">
        <f>IF('576way_Regular Symbol(2wild)'!N78="","",'576way_Regular Symbol(2wild)'!N78)</f>
        <v/>
      </c>
      <c r="D80" s="362"/>
      <c r="I80" s="363">
        <f t="shared" si="1"/>
        <v>75</v>
      </c>
      <c r="J80" s="344" t="str">
        <f>IF($A80&gt;='576way_Regular Symbol(2wild)'!D$16,"",IF(OR(B80=$V$2,B81=$V$2,B82=$V$2),SUM(COUNTIF(B80:B82,$V$2),COUNTIF(B80:B82,$K$2)),""))</f>
        <v/>
      </c>
      <c r="K80" s="344" t="str">
        <f>IF($A80&gt;='576way_Regular Symbol(2wild)'!E$16,"",IF(OR(C80=$V$2,C81=$V$2,C82=$V$2),SUM(COUNTIF(C80:C82,$V$2),COUNTIF(C80:C82,$K$2)),""))</f>
        <v/>
      </c>
      <c r="M80" s="344" t="str">
        <f>IF($A80&gt;='576way_Regular Symbol(2wild)'!D$16,"",IF(OR(B80=$V$2,B81=$V$2,B82=$V$2),SUM(COUNTIF(B80:B82,$V$2),COUNTIF(B80:B82,$N$2)),""))</f>
        <v/>
      </c>
      <c r="N80" s="344" t="str">
        <f>IF($A80&gt;='576way_Regular Symbol(2wild)'!E$16,"",IF(OR(C80=$V$2,C81=$V$2,C82=$V$2),SUM(COUNTIF(C80:C82,$V$2),COUNTIF(C80:C82,$N$2)),""))</f>
        <v/>
      </c>
      <c r="P80" s="344" t="str">
        <f>IF($A80&gt;='576way_Regular Symbol(2wild)'!D$16,"",IF(OR(B80=$V$2,B81=$V$2,B82=$V$2),SUM(COUNTIF(B80:B82,$V$2),COUNTIF(B80:B82,$Q$2)),""))</f>
        <v/>
      </c>
      <c r="Q80" s="344" t="str">
        <f>IF($A80&gt;='576way_Regular Symbol(2wild)'!E$16,"",IF(OR(C80=$V$2,C81=$V$2,C82=$V$2),SUM(COUNTIF(C80:C82,$V$2),COUNTIF(C80:C82,$Q$2)),""))</f>
        <v/>
      </c>
      <c r="S80" s="344" t="str">
        <f>IF($A80&gt;='576way_Regular Symbol(2wild)'!D$16,"",IF(OR(B80=$V$2,B81=$V$2,B82=$V$2),SUM(COUNTIF(B80:B82,$V$2),COUNTIF(B80:B82,$T$2)),""))</f>
        <v/>
      </c>
      <c r="T80" s="344" t="str">
        <f>IF($A80&gt;='576way_Regular Symbol(2wild)'!E$16,"",IF(OR(C80=$V$2,C81=$V$2,C82=$V$2),SUM(COUNTIF(C80:C82,$V$2),COUNTIF(C80:C82,$T$2)),""))</f>
        <v/>
      </c>
      <c r="V80" s="344" t="str">
        <f>IF($A80&gt;='576way_Regular Symbol(2wild)'!D$16,"",IF(OR(B80=$V$2,B81=$V$2,B82=$V$2),SUM(COUNTIF(B80:B82,$V$2),COUNTIF(B80:B82,$W$2)),""))</f>
        <v/>
      </c>
      <c r="W80" s="344" t="str">
        <f>IF($A80&gt;='576way_Regular Symbol(2wild)'!E$16,"",IF(OR(C80=$V$2,C81=$V$2,C82=$V$2),SUM(COUNTIF(C80:C82,$V$2),COUNTIF(C80:C82,$W$2)),""))</f>
        <v/>
      </c>
      <c r="Y80" s="344" t="str">
        <f>IF($A80&gt;='576way_Regular Symbol(2wild)'!D$16,"",IF(OR(B80=$V$2,B81=$V$2,B82=$V$2),SUM(COUNTIF(B80:B82,$V$2),COUNTIF(B80:B82,$Z$2)),""))</f>
        <v/>
      </c>
      <c r="Z80" s="344" t="str">
        <f>IF($A80&gt;='576way_Regular Symbol(2wild)'!E$16,"",IF(OR(C80=$V$2,C81=$V$2,C82=$V$2),SUM(COUNTIF(C80:C82,$V$2),COUNTIF(C80:C82,$Z$2)),""))</f>
        <v/>
      </c>
      <c r="AB80" s="344" t="str">
        <f>IF($A80&gt;='576way_Regular Symbol(2wild)'!D$16,"",IF(OR(B80=$V$2,B81=$V$2,B82=$V$2),SUM(COUNTIF(B80:B82,$V$2),COUNTIF(B80:B82,$AC$2)),""))</f>
        <v/>
      </c>
      <c r="AC80" s="344" t="str">
        <f>IF($A80&gt;='576way_Regular Symbol(2wild)'!E$16,"",IF(OR(C80=$V$2,C81=$V$2,C82=$V$2),SUM(COUNTIF(C80:C82,$V$2),COUNTIF(C80:C82,$AC$2)),""))</f>
        <v/>
      </c>
      <c r="AF80" s="3" t="str">
        <f>IF($A80&gt;='576way_Regular Symbol(2wild)'!D$16,"",IF(OR(B80=$V$2,B81=$V$2,B82=$V$2),SUM(COUNTIF(B80:B82,$V$2),COUNTIF(B80:B82,$AG$2)),""))</f>
        <v/>
      </c>
      <c r="AG80" s="3" t="str">
        <f>IF($A80&gt;='576way_Regular Symbol(2wild)'!E$16,"",IF(OR(C80=$V$2,C81=$V$2,C82=$V$2),SUM(COUNTIF(C80:C82,$V$2),COUNTIF(C80:C82,$AG$2)),""))</f>
        <v/>
      </c>
      <c r="AI80" s="3" t="str">
        <f>IF($A80&gt;='576way_Regular Symbol(2wild)'!D$16,"",IF(OR(B80=$V$2,B81=$V$2,B82=$V$2),SUM(COUNTIF(B80:B82,$V$2),COUNTIF(B80:B82,$AJ$2)),""))</f>
        <v/>
      </c>
      <c r="AJ80" s="3" t="str">
        <f>IF($A80&gt;='576way_Regular Symbol(2wild)'!E$16,"",IF(OR(C80=$V$2,C81=$V$2,C82=$V$2),SUM(COUNTIF(C80:C82,$V$2),COUNTIF(C80:C82,$AJ$2)),""))</f>
        <v/>
      </c>
      <c r="AL80" s="3" t="str">
        <f>IF($A80&gt;='576way_Regular Symbol(2wild)'!D$16,"",IF(OR(B80=$V$2,B81=$V$2,B82=$V$2),SUM(COUNTIF(B80:B82,$V$2),COUNTIF(B80:B82,$AM$2)),""))</f>
        <v/>
      </c>
      <c r="AM80" s="3" t="str">
        <f>IF($A80&gt;='576way_Regular Symbol(2wild)'!E$16,"",IF(OR(C80=$V$2,C81=$V$2,C82=$V$2),SUM(COUNTIF(C80:C82,$V$2),COUNTIF(C80:C82,$AM$2)),""))</f>
        <v/>
      </c>
      <c r="AO80" s="3" t="str">
        <f>IF($A80&gt;='576way_Regular Symbol(2wild)'!D$16,"",IF(OR(B80=$V$2,B81=$V$2,B82=$V$2),SUM(COUNTIF(B80:B82,$V$2),COUNTIF(B80:B82,$AP$2)),""))</f>
        <v/>
      </c>
      <c r="AP80" s="3" t="str">
        <f>IF($A80&gt;='576way_Regular Symbol(2wild)'!E$16,"",IF(OR(C80=$V$2,C81=$V$2,C82=$V$2),SUM(COUNTIF(C80:C82,$V$2),COUNTIF(C80:C82,$AP$2)),""))</f>
        <v/>
      </c>
      <c r="AR80" s="3" t="str">
        <f>IF($A80&gt;='576way_Regular Symbol(2wild)'!D$16,"",IF(OR(B80=$V$2,B81=$V$2,B82=$V$2),SUM(COUNTIF(B80:B82,$V$2),COUNTIF(B80:B82,$AS$2)),""))</f>
        <v/>
      </c>
      <c r="AS80" s="3" t="str">
        <f>IF($A80&gt;='576way_Regular Symbol(2wild)'!E$16,"",IF(OR(C80=$V$2,C81=$V$2,C82=$V$2),SUM(COUNTIF(C80:C82,$V$2),COUNTIF(C80:C82,$AS$2)),""))</f>
        <v/>
      </c>
      <c r="AU80" s="3" t="str">
        <f>IF($A80&gt;='576way_Regular Symbol(2wild)'!D$16,"",IF(OR(B80=$V$2,B81=$V$2,B82=$V$2),SUM(COUNTIF(B80:B82,$V$2),COUNTIF(B80:B82,$AV$2)),""))</f>
        <v/>
      </c>
      <c r="AV80" s="3" t="str">
        <f>IF($A80&gt;='576way_Regular Symbol(2wild)'!E$16,"",IF(OR(C80=$V$2,C81=$V$2,C82=$V$2),SUM(COUNTIF(C80:C82,$V$2),COUNTIF(C80:C82,$AV$2)),""))</f>
        <v/>
      </c>
    </row>
    <row r="81" spans="1:48">
      <c r="A81" s="337">
        <f>IF('243way_Regular Symbol'!L79="","",'243way_Regular Symbol'!L79)</f>
        <v>76</v>
      </c>
      <c r="B81" s="191" t="str">
        <f>IF('576way_Regular Symbol(2wild)'!M79="","",'576way_Regular Symbol(2wild)'!M79)</f>
        <v/>
      </c>
      <c r="C81" s="191" t="str">
        <f>IF('576way_Regular Symbol(2wild)'!N79="","",'576way_Regular Symbol(2wild)'!N79)</f>
        <v/>
      </c>
      <c r="D81" s="362"/>
      <c r="I81" s="363">
        <f t="shared" si="1"/>
        <v>76</v>
      </c>
      <c r="J81" s="344" t="str">
        <f>IF($A81&gt;='576way_Regular Symbol(2wild)'!D$16,"",IF(OR(B81=$V$2,B82=$V$2,B83=$V$2),SUM(COUNTIF(B81:B83,$V$2),COUNTIF(B81:B83,$K$2)),""))</f>
        <v/>
      </c>
      <c r="K81" s="344" t="str">
        <f>IF($A81&gt;='576way_Regular Symbol(2wild)'!E$16,"",IF(OR(C81=$V$2,C82=$V$2,C83=$V$2),SUM(COUNTIF(C81:C83,$V$2),COUNTIF(C81:C83,$K$2)),""))</f>
        <v/>
      </c>
      <c r="M81" s="344" t="str">
        <f>IF($A81&gt;='576way_Regular Symbol(2wild)'!D$16,"",IF(OR(B81=$V$2,B82=$V$2,B83=$V$2),SUM(COUNTIF(B81:B83,$V$2),COUNTIF(B81:B83,$N$2)),""))</f>
        <v/>
      </c>
      <c r="N81" s="344" t="str">
        <f>IF($A81&gt;='576way_Regular Symbol(2wild)'!E$16,"",IF(OR(C81=$V$2,C82=$V$2,C83=$V$2),SUM(COUNTIF(C81:C83,$V$2),COUNTIF(C81:C83,$N$2)),""))</f>
        <v/>
      </c>
      <c r="P81" s="344" t="str">
        <f>IF($A81&gt;='576way_Regular Symbol(2wild)'!D$16,"",IF(OR(B81=$V$2,B82=$V$2,B83=$V$2),SUM(COUNTIF(B81:B83,$V$2),COUNTIF(B81:B83,$Q$2)),""))</f>
        <v/>
      </c>
      <c r="Q81" s="344" t="str">
        <f>IF($A81&gt;='576way_Regular Symbol(2wild)'!E$16,"",IF(OR(C81=$V$2,C82=$V$2,C83=$V$2),SUM(COUNTIF(C81:C83,$V$2),COUNTIF(C81:C83,$Q$2)),""))</f>
        <v/>
      </c>
      <c r="S81" s="344" t="str">
        <f>IF($A81&gt;='576way_Regular Symbol(2wild)'!D$16,"",IF(OR(B81=$V$2,B82=$V$2,B83=$V$2),SUM(COUNTIF(B81:B83,$V$2),COUNTIF(B81:B83,$T$2)),""))</f>
        <v/>
      </c>
      <c r="T81" s="344" t="str">
        <f>IF($A81&gt;='576way_Regular Symbol(2wild)'!E$16,"",IF(OR(C81=$V$2,C82=$V$2,C83=$V$2),SUM(COUNTIF(C81:C83,$V$2),COUNTIF(C81:C83,$T$2)),""))</f>
        <v/>
      </c>
      <c r="V81" s="344" t="str">
        <f>IF($A81&gt;='576way_Regular Symbol(2wild)'!D$16,"",IF(OR(B81=$V$2,B82=$V$2,B83=$V$2),SUM(COUNTIF(B81:B83,$V$2),COUNTIF(B81:B83,$W$2)),""))</f>
        <v/>
      </c>
      <c r="W81" s="344" t="str">
        <f>IF($A81&gt;='576way_Regular Symbol(2wild)'!E$16,"",IF(OR(C81=$V$2,C82=$V$2,C83=$V$2),SUM(COUNTIF(C81:C83,$V$2),COUNTIF(C81:C83,$W$2)),""))</f>
        <v/>
      </c>
      <c r="Y81" s="344" t="str">
        <f>IF($A81&gt;='576way_Regular Symbol(2wild)'!D$16,"",IF(OR(B81=$V$2,B82=$V$2,B83=$V$2),SUM(COUNTIF(B81:B83,$V$2),COUNTIF(B81:B83,$Z$2)),""))</f>
        <v/>
      </c>
      <c r="Z81" s="344" t="str">
        <f>IF($A81&gt;='576way_Regular Symbol(2wild)'!E$16,"",IF(OR(C81=$V$2,C82=$V$2,C83=$V$2),SUM(COUNTIF(C81:C83,$V$2),COUNTIF(C81:C83,$Z$2)),""))</f>
        <v/>
      </c>
      <c r="AB81" s="344" t="str">
        <f>IF($A81&gt;='576way_Regular Symbol(2wild)'!D$16,"",IF(OR(B81=$V$2,B82=$V$2,B83=$V$2),SUM(COUNTIF(B81:B83,$V$2),COUNTIF(B81:B83,$AC$2)),""))</f>
        <v/>
      </c>
      <c r="AC81" s="344" t="str">
        <f>IF($A81&gt;='576way_Regular Symbol(2wild)'!E$16,"",IF(OR(C81=$V$2,C82=$V$2,C83=$V$2),SUM(COUNTIF(C81:C83,$V$2),COUNTIF(C81:C83,$AC$2)),""))</f>
        <v/>
      </c>
      <c r="AF81" s="3" t="str">
        <f>IF($A81&gt;='576way_Regular Symbol(2wild)'!D$16,"",IF(OR(B81=$V$2,B82=$V$2,B83=$V$2),SUM(COUNTIF(B81:B83,$V$2),COUNTIF(B81:B83,$AG$2)),""))</f>
        <v/>
      </c>
      <c r="AG81" s="3" t="str">
        <f>IF($A81&gt;='576way_Regular Symbol(2wild)'!E$16,"",IF(OR(C81=$V$2,C82=$V$2,C83=$V$2),SUM(COUNTIF(C81:C83,$V$2),COUNTIF(C81:C83,$AG$2)),""))</f>
        <v/>
      </c>
      <c r="AI81" s="3" t="str">
        <f>IF($A81&gt;='576way_Regular Symbol(2wild)'!D$16,"",IF(OR(B81=$V$2,B82=$V$2,B83=$V$2),SUM(COUNTIF(B81:B83,$V$2),COUNTIF(B81:B83,$AJ$2)),""))</f>
        <v/>
      </c>
      <c r="AJ81" s="3" t="str">
        <f>IF($A81&gt;='576way_Regular Symbol(2wild)'!E$16,"",IF(OR(C81=$V$2,C82=$V$2,C83=$V$2),SUM(COUNTIF(C81:C83,$V$2),COUNTIF(C81:C83,$AJ$2)),""))</f>
        <v/>
      </c>
      <c r="AL81" s="3" t="str">
        <f>IF($A81&gt;='576way_Regular Symbol(2wild)'!D$16,"",IF(OR(B81=$V$2,B82=$V$2,B83=$V$2),SUM(COUNTIF(B81:B83,$V$2),COUNTIF(B81:B83,$AM$2)),""))</f>
        <v/>
      </c>
      <c r="AM81" s="3" t="str">
        <f>IF($A81&gt;='576way_Regular Symbol(2wild)'!E$16,"",IF(OR(C81=$V$2,C82=$V$2,C83=$V$2),SUM(COUNTIF(C81:C83,$V$2),COUNTIF(C81:C83,$AM$2)),""))</f>
        <v/>
      </c>
      <c r="AO81" s="3" t="str">
        <f>IF($A81&gt;='576way_Regular Symbol(2wild)'!D$16,"",IF(OR(B81=$V$2,B82=$V$2,B83=$V$2),SUM(COUNTIF(B81:B83,$V$2),COUNTIF(B81:B83,$AP$2)),""))</f>
        <v/>
      </c>
      <c r="AP81" s="3" t="str">
        <f>IF($A81&gt;='576way_Regular Symbol(2wild)'!E$16,"",IF(OR(C81=$V$2,C82=$V$2,C83=$V$2),SUM(COUNTIF(C81:C83,$V$2),COUNTIF(C81:C83,$AP$2)),""))</f>
        <v/>
      </c>
      <c r="AR81" s="3" t="str">
        <f>IF($A81&gt;='576way_Regular Symbol(2wild)'!D$16,"",IF(OR(B81=$V$2,B82=$V$2,B83=$V$2),SUM(COUNTIF(B81:B83,$V$2),COUNTIF(B81:B83,$AS$2)),""))</f>
        <v/>
      </c>
      <c r="AS81" s="3" t="str">
        <f>IF($A81&gt;='576way_Regular Symbol(2wild)'!E$16,"",IF(OR(C81=$V$2,C82=$V$2,C83=$V$2),SUM(COUNTIF(C81:C83,$V$2),COUNTIF(C81:C83,$AS$2)),""))</f>
        <v/>
      </c>
      <c r="AU81" s="3" t="str">
        <f>IF($A81&gt;='576way_Regular Symbol(2wild)'!D$16,"",IF(OR(B81=$V$2,B82=$V$2,B83=$V$2),SUM(COUNTIF(B81:B83,$V$2),COUNTIF(B81:B83,$AV$2)),""))</f>
        <v/>
      </c>
      <c r="AV81" s="3" t="str">
        <f>IF($A81&gt;='576way_Regular Symbol(2wild)'!E$16,"",IF(OR(C81=$V$2,C82=$V$2,C83=$V$2),SUM(COUNTIF(C81:C83,$V$2),COUNTIF(C81:C83,$AV$2)),""))</f>
        <v/>
      </c>
    </row>
    <row r="82" spans="1:48">
      <c r="A82" s="337">
        <f>IF('243way_Regular Symbol'!L80="","",'243way_Regular Symbol'!L80)</f>
        <v>77</v>
      </c>
      <c r="B82" s="191" t="str">
        <f>IF('576way_Regular Symbol(2wild)'!M80="","",'576way_Regular Symbol(2wild)'!M80)</f>
        <v/>
      </c>
      <c r="C82" s="191" t="str">
        <f>IF('576way_Regular Symbol(2wild)'!N80="","",'576way_Regular Symbol(2wild)'!N80)</f>
        <v/>
      </c>
      <c r="D82" s="362"/>
      <c r="I82" s="363">
        <f t="shared" si="1"/>
        <v>77</v>
      </c>
      <c r="J82" s="344" t="str">
        <f>IF($A82&gt;='576way_Regular Symbol(2wild)'!D$16,"",IF(OR(B82=$V$2,B83=$V$2,B84=$V$2),SUM(COUNTIF(B82:B84,$V$2),COUNTIF(B82:B84,$K$2)),""))</f>
        <v/>
      </c>
      <c r="K82" s="344" t="str">
        <f>IF($A82&gt;='576way_Regular Symbol(2wild)'!E$16,"",IF(OR(C82=$V$2,C83=$V$2,C84=$V$2),SUM(COUNTIF(C82:C84,$V$2),COUNTIF(C82:C84,$K$2)),""))</f>
        <v/>
      </c>
      <c r="M82" s="344" t="str">
        <f>IF($A82&gt;='576way_Regular Symbol(2wild)'!D$16,"",IF(OR(B82=$V$2,B83=$V$2,B84=$V$2),SUM(COUNTIF(B82:B84,$V$2),COUNTIF(B82:B84,$N$2)),""))</f>
        <v/>
      </c>
      <c r="N82" s="344" t="str">
        <f>IF($A82&gt;='576way_Regular Symbol(2wild)'!E$16,"",IF(OR(C82=$V$2,C83=$V$2,C84=$V$2),SUM(COUNTIF(C82:C84,$V$2),COUNTIF(C82:C84,$N$2)),""))</f>
        <v/>
      </c>
      <c r="P82" s="344" t="str">
        <f>IF($A82&gt;='576way_Regular Symbol(2wild)'!D$16,"",IF(OR(B82=$V$2,B83=$V$2,B84=$V$2),SUM(COUNTIF(B82:B84,$V$2),COUNTIF(B82:B84,$Q$2)),""))</f>
        <v/>
      </c>
      <c r="Q82" s="344" t="str">
        <f>IF($A82&gt;='576way_Regular Symbol(2wild)'!E$16,"",IF(OR(C82=$V$2,C83=$V$2,C84=$V$2),SUM(COUNTIF(C82:C84,$V$2),COUNTIF(C82:C84,$Q$2)),""))</f>
        <v/>
      </c>
      <c r="S82" s="344" t="str">
        <f>IF($A82&gt;='576way_Regular Symbol(2wild)'!D$16,"",IF(OR(B82=$V$2,B83=$V$2,B84=$V$2),SUM(COUNTIF(B82:B84,$V$2),COUNTIF(B82:B84,$T$2)),""))</f>
        <v/>
      </c>
      <c r="T82" s="344" t="str">
        <f>IF($A82&gt;='576way_Regular Symbol(2wild)'!E$16,"",IF(OR(C82=$V$2,C83=$V$2,C84=$V$2),SUM(COUNTIF(C82:C84,$V$2),COUNTIF(C82:C84,$T$2)),""))</f>
        <v/>
      </c>
      <c r="V82" s="344" t="str">
        <f>IF($A82&gt;='576way_Regular Symbol(2wild)'!D$16,"",IF(OR(B82=$V$2,B83=$V$2,B84=$V$2),SUM(COUNTIF(B82:B84,$V$2),COUNTIF(B82:B84,$W$2)),""))</f>
        <v/>
      </c>
      <c r="W82" s="344" t="str">
        <f>IF($A82&gt;='576way_Regular Symbol(2wild)'!E$16,"",IF(OR(C82=$V$2,C83=$V$2,C84=$V$2),SUM(COUNTIF(C82:C84,$V$2),COUNTIF(C82:C84,$W$2)),""))</f>
        <v/>
      </c>
      <c r="Y82" s="344" t="str">
        <f>IF($A82&gt;='576way_Regular Symbol(2wild)'!D$16,"",IF(OR(B82=$V$2,B83=$V$2,B84=$V$2),SUM(COUNTIF(B82:B84,$V$2),COUNTIF(B82:B84,$Z$2)),""))</f>
        <v/>
      </c>
      <c r="Z82" s="344" t="str">
        <f>IF($A82&gt;='576way_Regular Symbol(2wild)'!E$16,"",IF(OR(C82=$V$2,C83=$V$2,C84=$V$2),SUM(COUNTIF(C82:C84,$V$2),COUNTIF(C82:C84,$Z$2)),""))</f>
        <v/>
      </c>
      <c r="AB82" s="344" t="str">
        <f>IF($A82&gt;='576way_Regular Symbol(2wild)'!D$16,"",IF(OR(B82=$V$2,B83=$V$2,B84=$V$2),SUM(COUNTIF(B82:B84,$V$2),COUNTIF(B82:B84,$AC$2)),""))</f>
        <v/>
      </c>
      <c r="AC82" s="344" t="str">
        <f>IF($A82&gt;='576way_Regular Symbol(2wild)'!E$16,"",IF(OR(C82=$V$2,C83=$V$2,C84=$V$2),SUM(COUNTIF(C82:C84,$V$2),COUNTIF(C82:C84,$AC$2)),""))</f>
        <v/>
      </c>
      <c r="AF82" s="3" t="str">
        <f>IF($A82&gt;='576way_Regular Symbol(2wild)'!D$16,"",IF(OR(B82=$V$2,B83=$V$2,B84=$V$2),SUM(COUNTIF(B82:B84,$V$2),COUNTIF(B82:B84,$AG$2)),""))</f>
        <v/>
      </c>
      <c r="AG82" s="3" t="str">
        <f>IF($A82&gt;='576way_Regular Symbol(2wild)'!E$16,"",IF(OR(C82=$V$2,C83=$V$2,C84=$V$2),SUM(COUNTIF(C82:C84,$V$2),COUNTIF(C82:C84,$AG$2)),""))</f>
        <v/>
      </c>
      <c r="AI82" s="3" t="str">
        <f>IF($A82&gt;='576way_Regular Symbol(2wild)'!D$16,"",IF(OR(B82=$V$2,B83=$V$2,B84=$V$2),SUM(COUNTIF(B82:B84,$V$2),COUNTIF(B82:B84,$AJ$2)),""))</f>
        <v/>
      </c>
      <c r="AJ82" s="3" t="str">
        <f>IF($A82&gt;='576way_Regular Symbol(2wild)'!E$16,"",IF(OR(C82=$V$2,C83=$V$2,C84=$V$2),SUM(COUNTIF(C82:C84,$V$2),COUNTIF(C82:C84,$AJ$2)),""))</f>
        <v/>
      </c>
      <c r="AL82" s="3" t="str">
        <f>IF($A82&gt;='576way_Regular Symbol(2wild)'!D$16,"",IF(OR(B82=$V$2,B83=$V$2,B84=$V$2),SUM(COUNTIF(B82:B84,$V$2),COUNTIF(B82:B84,$AM$2)),""))</f>
        <v/>
      </c>
      <c r="AM82" s="3" t="str">
        <f>IF($A82&gt;='576way_Regular Symbol(2wild)'!E$16,"",IF(OR(C82=$V$2,C83=$V$2,C84=$V$2),SUM(COUNTIF(C82:C84,$V$2),COUNTIF(C82:C84,$AM$2)),""))</f>
        <v/>
      </c>
      <c r="AO82" s="3" t="str">
        <f>IF($A82&gt;='576way_Regular Symbol(2wild)'!D$16,"",IF(OR(B82=$V$2,B83=$V$2,B84=$V$2),SUM(COUNTIF(B82:B84,$V$2),COUNTIF(B82:B84,$AP$2)),""))</f>
        <v/>
      </c>
      <c r="AP82" s="3" t="str">
        <f>IF($A82&gt;='576way_Regular Symbol(2wild)'!E$16,"",IF(OR(C82=$V$2,C83=$V$2,C84=$V$2),SUM(COUNTIF(C82:C84,$V$2),COUNTIF(C82:C84,$AP$2)),""))</f>
        <v/>
      </c>
      <c r="AR82" s="3" t="str">
        <f>IF($A82&gt;='576way_Regular Symbol(2wild)'!D$16,"",IF(OR(B82=$V$2,B83=$V$2,B84=$V$2),SUM(COUNTIF(B82:B84,$V$2),COUNTIF(B82:B84,$AS$2)),""))</f>
        <v/>
      </c>
      <c r="AS82" s="3" t="str">
        <f>IF($A82&gt;='576way_Regular Symbol(2wild)'!E$16,"",IF(OR(C82=$V$2,C83=$V$2,C84=$V$2),SUM(COUNTIF(C82:C84,$V$2),COUNTIF(C82:C84,$AS$2)),""))</f>
        <v/>
      </c>
      <c r="AU82" s="3" t="str">
        <f>IF($A82&gt;='576way_Regular Symbol(2wild)'!D$16,"",IF(OR(B82=$V$2,B83=$V$2,B84=$V$2),SUM(COUNTIF(B82:B84,$V$2),COUNTIF(B82:B84,$AV$2)),""))</f>
        <v/>
      </c>
      <c r="AV82" s="3" t="str">
        <f>IF($A82&gt;='576way_Regular Symbol(2wild)'!E$16,"",IF(OR(C82=$V$2,C83=$V$2,C84=$V$2),SUM(COUNTIF(C82:C84,$V$2),COUNTIF(C82:C84,$AV$2)),""))</f>
        <v/>
      </c>
    </row>
    <row r="83" spans="1:48">
      <c r="A83" s="337">
        <f>IF('243way_Regular Symbol'!L81="","",'243way_Regular Symbol'!L81)</f>
        <v>78</v>
      </c>
      <c r="B83" s="191" t="str">
        <f>IF('576way_Regular Symbol(2wild)'!M81="","",'576way_Regular Symbol(2wild)'!M81)</f>
        <v/>
      </c>
      <c r="C83" s="191" t="str">
        <f>IF('576way_Regular Symbol(2wild)'!N81="","",'576way_Regular Symbol(2wild)'!N81)</f>
        <v/>
      </c>
      <c r="D83" s="362"/>
      <c r="I83" s="363">
        <f t="shared" si="1"/>
        <v>78</v>
      </c>
      <c r="J83" s="344" t="str">
        <f>IF($A83&gt;='576way_Regular Symbol(2wild)'!D$16,"",IF(OR(B83=$V$2,B84=$V$2,B85=$V$2),SUM(COUNTIF(B83:B85,$V$2),COUNTIF(B83:B85,$K$2)),""))</f>
        <v/>
      </c>
      <c r="K83" s="344" t="str">
        <f>IF($A83&gt;='576way_Regular Symbol(2wild)'!E$16,"",IF(OR(C83=$V$2,C84=$V$2,C85=$V$2),SUM(COUNTIF(C83:C85,$V$2),COUNTIF(C83:C85,$K$2)),""))</f>
        <v/>
      </c>
      <c r="M83" s="344" t="str">
        <f>IF($A83&gt;='576way_Regular Symbol(2wild)'!D$16,"",IF(OR(B83=$V$2,B84=$V$2,B85=$V$2),SUM(COUNTIF(B83:B85,$V$2),COUNTIF(B83:B85,$N$2)),""))</f>
        <v/>
      </c>
      <c r="N83" s="344" t="str">
        <f>IF($A83&gt;='576way_Regular Symbol(2wild)'!E$16,"",IF(OR(C83=$V$2,C84=$V$2,C85=$V$2),SUM(COUNTIF(C83:C85,$V$2),COUNTIF(C83:C85,$N$2)),""))</f>
        <v/>
      </c>
      <c r="P83" s="344" t="str">
        <f>IF($A83&gt;='576way_Regular Symbol(2wild)'!D$16,"",IF(OR(B83=$V$2,B84=$V$2,B85=$V$2),SUM(COUNTIF(B83:B85,$V$2),COUNTIF(B83:B85,$Q$2)),""))</f>
        <v/>
      </c>
      <c r="Q83" s="344" t="str">
        <f>IF($A83&gt;='576way_Regular Symbol(2wild)'!E$16,"",IF(OR(C83=$V$2,C84=$V$2,C85=$V$2),SUM(COUNTIF(C83:C85,$V$2),COUNTIF(C83:C85,$Q$2)),""))</f>
        <v/>
      </c>
      <c r="S83" s="344" t="str">
        <f>IF($A83&gt;='576way_Regular Symbol(2wild)'!D$16,"",IF(OR(B83=$V$2,B84=$V$2,B85=$V$2),SUM(COUNTIF(B83:B85,$V$2),COUNTIF(B83:B85,$T$2)),""))</f>
        <v/>
      </c>
      <c r="T83" s="344" t="str">
        <f>IF($A83&gt;='576way_Regular Symbol(2wild)'!E$16,"",IF(OR(C83=$V$2,C84=$V$2,C85=$V$2),SUM(COUNTIF(C83:C85,$V$2),COUNTIF(C83:C85,$T$2)),""))</f>
        <v/>
      </c>
      <c r="V83" s="344" t="str">
        <f>IF($A83&gt;='576way_Regular Symbol(2wild)'!D$16,"",IF(OR(B83=$V$2,B84=$V$2,B85=$V$2),SUM(COUNTIF(B83:B85,$V$2),COUNTIF(B83:B85,$W$2)),""))</f>
        <v/>
      </c>
      <c r="W83" s="344" t="str">
        <f>IF($A83&gt;='576way_Regular Symbol(2wild)'!E$16,"",IF(OR(C83=$V$2,C84=$V$2,C85=$V$2),SUM(COUNTIF(C83:C85,$V$2),COUNTIF(C83:C85,$W$2)),""))</f>
        <v/>
      </c>
      <c r="Y83" s="344" t="str">
        <f>IF($A83&gt;='576way_Regular Symbol(2wild)'!D$16,"",IF(OR(B83=$V$2,B84=$V$2,B85=$V$2),SUM(COUNTIF(B83:B85,$V$2),COUNTIF(B83:B85,$Z$2)),""))</f>
        <v/>
      </c>
      <c r="Z83" s="344" t="str">
        <f>IF($A83&gt;='576way_Regular Symbol(2wild)'!E$16,"",IF(OR(C83=$V$2,C84=$V$2,C85=$V$2),SUM(COUNTIF(C83:C85,$V$2),COUNTIF(C83:C85,$Z$2)),""))</f>
        <v/>
      </c>
      <c r="AB83" s="344" t="str">
        <f>IF($A83&gt;='576way_Regular Symbol(2wild)'!D$16,"",IF(OR(B83=$V$2,B84=$V$2,B85=$V$2),SUM(COUNTIF(B83:B85,$V$2),COUNTIF(B83:B85,$AC$2)),""))</f>
        <v/>
      </c>
      <c r="AC83" s="344" t="str">
        <f>IF($A83&gt;='576way_Regular Symbol(2wild)'!E$16,"",IF(OR(C83=$V$2,C84=$V$2,C85=$V$2),SUM(COUNTIF(C83:C85,$V$2),COUNTIF(C83:C85,$AC$2)),""))</f>
        <v/>
      </c>
      <c r="AF83" s="3" t="str">
        <f>IF($A83&gt;='576way_Regular Symbol(2wild)'!D$16,"",IF(OR(B83=$V$2,B84=$V$2,B85=$V$2),SUM(COUNTIF(B83:B85,$V$2),COUNTIF(B83:B85,$AG$2)),""))</f>
        <v/>
      </c>
      <c r="AG83" s="3" t="str">
        <f>IF($A83&gt;='576way_Regular Symbol(2wild)'!E$16,"",IF(OR(C83=$V$2,C84=$V$2,C85=$V$2),SUM(COUNTIF(C83:C85,$V$2),COUNTIF(C83:C85,$AG$2)),""))</f>
        <v/>
      </c>
      <c r="AI83" s="3" t="str">
        <f>IF($A83&gt;='576way_Regular Symbol(2wild)'!D$16,"",IF(OR(B83=$V$2,B84=$V$2,B85=$V$2),SUM(COUNTIF(B83:B85,$V$2),COUNTIF(B83:B85,$AJ$2)),""))</f>
        <v/>
      </c>
      <c r="AJ83" s="3" t="str">
        <f>IF($A83&gt;='576way_Regular Symbol(2wild)'!E$16,"",IF(OR(C83=$V$2,C84=$V$2,C85=$V$2),SUM(COUNTIF(C83:C85,$V$2),COUNTIF(C83:C85,$AJ$2)),""))</f>
        <v/>
      </c>
      <c r="AL83" s="3" t="str">
        <f>IF($A83&gt;='576way_Regular Symbol(2wild)'!D$16,"",IF(OR(B83=$V$2,B84=$V$2,B85=$V$2),SUM(COUNTIF(B83:B85,$V$2),COUNTIF(B83:B85,$AM$2)),""))</f>
        <v/>
      </c>
      <c r="AM83" s="3" t="str">
        <f>IF($A83&gt;='576way_Regular Symbol(2wild)'!E$16,"",IF(OR(C83=$V$2,C84=$V$2,C85=$V$2),SUM(COUNTIF(C83:C85,$V$2),COUNTIF(C83:C85,$AM$2)),""))</f>
        <v/>
      </c>
      <c r="AO83" s="3" t="str">
        <f>IF($A83&gt;='576way_Regular Symbol(2wild)'!D$16,"",IF(OR(B83=$V$2,B84=$V$2,B85=$V$2),SUM(COUNTIF(B83:B85,$V$2),COUNTIF(B83:B85,$AP$2)),""))</f>
        <v/>
      </c>
      <c r="AP83" s="3" t="str">
        <f>IF($A83&gt;='576way_Regular Symbol(2wild)'!E$16,"",IF(OR(C83=$V$2,C84=$V$2,C85=$V$2),SUM(COUNTIF(C83:C85,$V$2),COUNTIF(C83:C85,$AP$2)),""))</f>
        <v/>
      </c>
      <c r="AR83" s="3" t="str">
        <f>IF($A83&gt;='576way_Regular Symbol(2wild)'!D$16,"",IF(OR(B83=$V$2,B84=$V$2,B85=$V$2),SUM(COUNTIF(B83:B85,$V$2),COUNTIF(B83:B85,$AS$2)),""))</f>
        <v/>
      </c>
      <c r="AS83" s="3" t="str">
        <f>IF($A83&gt;='576way_Regular Symbol(2wild)'!E$16,"",IF(OR(C83=$V$2,C84=$V$2,C85=$V$2),SUM(COUNTIF(C83:C85,$V$2),COUNTIF(C83:C85,$AS$2)),""))</f>
        <v/>
      </c>
      <c r="AU83" s="3" t="str">
        <f>IF($A83&gt;='576way_Regular Symbol(2wild)'!D$16,"",IF(OR(B83=$V$2,B84=$V$2,B85=$V$2),SUM(COUNTIF(B83:B85,$V$2),COUNTIF(B83:B85,$AV$2)),""))</f>
        <v/>
      </c>
      <c r="AV83" s="3" t="str">
        <f>IF($A83&gt;='576way_Regular Symbol(2wild)'!E$16,"",IF(OR(C83=$V$2,C84=$V$2,C85=$V$2),SUM(COUNTIF(C83:C85,$V$2),COUNTIF(C83:C85,$AV$2)),""))</f>
        <v/>
      </c>
    </row>
    <row r="84" spans="1:48">
      <c r="A84" s="337">
        <f>IF('243way_Regular Symbol'!L82="","",'243way_Regular Symbol'!L82)</f>
        <v>79</v>
      </c>
      <c r="B84" s="191" t="str">
        <f>IF('576way_Regular Symbol(2wild)'!M82="","",'576way_Regular Symbol(2wild)'!M82)</f>
        <v/>
      </c>
      <c r="C84" s="191" t="str">
        <f>IF('576way_Regular Symbol(2wild)'!N82="","",'576way_Regular Symbol(2wild)'!N82)</f>
        <v/>
      </c>
      <c r="D84" s="362"/>
      <c r="I84" s="363">
        <f t="shared" si="1"/>
        <v>79</v>
      </c>
      <c r="J84" s="344" t="str">
        <f>IF($A84&gt;='576way_Regular Symbol(2wild)'!D$16,"",IF(OR(B84=$V$2,B85=$V$2,B86=$V$2),SUM(COUNTIF(B84:B86,$V$2),COUNTIF(B84:B86,$K$2)),""))</f>
        <v/>
      </c>
      <c r="K84" s="344" t="str">
        <f>IF($A84&gt;='576way_Regular Symbol(2wild)'!E$16,"",IF(OR(C84=$V$2,C85=$V$2,C86=$V$2),SUM(COUNTIF(C84:C86,$V$2),COUNTIF(C84:C86,$K$2)),""))</f>
        <v/>
      </c>
      <c r="M84" s="344" t="str">
        <f>IF($A84&gt;='576way_Regular Symbol(2wild)'!D$16,"",IF(OR(B84=$V$2,B85=$V$2,B86=$V$2),SUM(COUNTIF(B84:B86,$V$2),COUNTIF(B84:B86,$N$2)),""))</f>
        <v/>
      </c>
      <c r="N84" s="344" t="str">
        <f>IF($A84&gt;='576way_Regular Symbol(2wild)'!E$16,"",IF(OR(C84=$V$2,C85=$V$2,C86=$V$2),SUM(COUNTIF(C84:C86,$V$2),COUNTIF(C84:C86,$N$2)),""))</f>
        <v/>
      </c>
      <c r="P84" s="344" t="str">
        <f>IF($A84&gt;='576way_Regular Symbol(2wild)'!D$16,"",IF(OR(B84=$V$2,B85=$V$2,B86=$V$2),SUM(COUNTIF(B84:B86,$V$2),COUNTIF(B84:B86,$Q$2)),""))</f>
        <v/>
      </c>
      <c r="Q84" s="344" t="str">
        <f>IF($A84&gt;='576way_Regular Symbol(2wild)'!E$16,"",IF(OR(C84=$V$2,C85=$V$2,C86=$V$2),SUM(COUNTIF(C84:C86,$V$2),COUNTIF(C84:C86,$Q$2)),""))</f>
        <v/>
      </c>
      <c r="S84" s="344" t="str">
        <f>IF($A84&gt;='576way_Regular Symbol(2wild)'!D$16,"",IF(OR(B84=$V$2,B85=$V$2,B86=$V$2),SUM(COUNTIF(B84:B86,$V$2),COUNTIF(B84:B86,$T$2)),""))</f>
        <v/>
      </c>
      <c r="T84" s="344" t="str">
        <f>IF($A84&gt;='576way_Regular Symbol(2wild)'!E$16,"",IF(OR(C84=$V$2,C85=$V$2,C86=$V$2),SUM(COUNTIF(C84:C86,$V$2),COUNTIF(C84:C86,$T$2)),""))</f>
        <v/>
      </c>
      <c r="V84" s="344" t="str">
        <f>IF($A84&gt;='576way_Regular Symbol(2wild)'!D$16,"",IF(OR(B84=$V$2,B85=$V$2,B86=$V$2),SUM(COUNTIF(B84:B86,$V$2),COUNTIF(B84:B86,$W$2)),""))</f>
        <v/>
      </c>
      <c r="W84" s="344" t="str">
        <f>IF($A84&gt;='576way_Regular Symbol(2wild)'!E$16,"",IF(OR(C84=$V$2,C85=$V$2,C86=$V$2),SUM(COUNTIF(C84:C86,$V$2),COUNTIF(C84:C86,$W$2)),""))</f>
        <v/>
      </c>
      <c r="Y84" s="344" t="str">
        <f>IF($A84&gt;='576way_Regular Symbol(2wild)'!D$16,"",IF(OR(B84=$V$2,B85=$V$2,B86=$V$2),SUM(COUNTIF(B84:B86,$V$2),COUNTIF(B84:B86,$Z$2)),""))</f>
        <v/>
      </c>
      <c r="Z84" s="344" t="str">
        <f>IF($A84&gt;='576way_Regular Symbol(2wild)'!E$16,"",IF(OR(C84=$V$2,C85=$V$2,C86=$V$2),SUM(COUNTIF(C84:C86,$V$2),COUNTIF(C84:C86,$Z$2)),""))</f>
        <v/>
      </c>
      <c r="AB84" s="344" t="str">
        <f>IF($A84&gt;='576way_Regular Symbol(2wild)'!D$16,"",IF(OR(B84=$V$2,B85=$V$2,B86=$V$2),SUM(COUNTIF(B84:B86,$V$2),COUNTIF(B84:B86,$AC$2)),""))</f>
        <v/>
      </c>
      <c r="AC84" s="344" t="str">
        <f>IF($A84&gt;='576way_Regular Symbol(2wild)'!E$16,"",IF(OR(C84=$V$2,C85=$V$2,C86=$V$2),SUM(COUNTIF(C84:C86,$V$2),COUNTIF(C84:C86,$AC$2)),""))</f>
        <v/>
      </c>
      <c r="AF84" s="3" t="str">
        <f>IF($A84&gt;='576way_Regular Symbol(2wild)'!D$16,"",IF(OR(B84=$V$2,B85=$V$2,B86=$V$2),SUM(COUNTIF(B84:B86,$V$2),COUNTIF(B84:B86,$AG$2)),""))</f>
        <v/>
      </c>
      <c r="AG84" s="3" t="str">
        <f>IF($A84&gt;='576way_Regular Symbol(2wild)'!E$16,"",IF(OR(C84=$V$2,C85=$V$2,C86=$V$2),SUM(COUNTIF(C84:C86,$V$2),COUNTIF(C84:C86,$AG$2)),""))</f>
        <v/>
      </c>
      <c r="AI84" s="3" t="str">
        <f>IF($A84&gt;='576way_Regular Symbol(2wild)'!D$16,"",IF(OR(B84=$V$2,B85=$V$2,B86=$V$2),SUM(COUNTIF(B84:B86,$V$2),COUNTIF(B84:B86,$AJ$2)),""))</f>
        <v/>
      </c>
      <c r="AJ84" s="3" t="str">
        <f>IF($A84&gt;='576way_Regular Symbol(2wild)'!E$16,"",IF(OR(C84=$V$2,C85=$V$2,C86=$V$2),SUM(COUNTIF(C84:C86,$V$2),COUNTIF(C84:C86,$AJ$2)),""))</f>
        <v/>
      </c>
      <c r="AL84" s="3" t="str">
        <f>IF($A84&gt;='576way_Regular Symbol(2wild)'!D$16,"",IF(OR(B84=$V$2,B85=$V$2,B86=$V$2),SUM(COUNTIF(B84:B86,$V$2),COUNTIF(B84:B86,$AM$2)),""))</f>
        <v/>
      </c>
      <c r="AM84" s="3" t="str">
        <f>IF($A84&gt;='576way_Regular Symbol(2wild)'!E$16,"",IF(OR(C84=$V$2,C85=$V$2,C86=$V$2),SUM(COUNTIF(C84:C86,$V$2),COUNTIF(C84:C86,$AM$2)),""))</f>
        <v/>
      </c>
      <c r="AO84" s="3" t="str">
        <f>IF($A84&gt;='576way_Regular Symbol(2wild)'!D$16,"",IF(OR(B84=$V$2,B85=$V$2,B86=$V$2),SUM(COUNTIF(B84:B86,$V$2),COUNTIF(B84:B86,$AP$2)),""))</f>
        <v/>
      </c>
      <c r="AP84" s="3" t="str">
        <f>IF($A84&gt;='576way_Regular Symbol(2wild)'!E$16,"",IF(OR(C84=$V$2,C85=$V$2,C86=$V$2),SUM(COUNTIF(C84:C86,$V$2),COUNTIF(C84:C86,$AP$2)),""))</f>
        <v/>
      </c>
      <c r="AR84" s="3" t="str">
        <f>IF($A84&gt;='576way_Regular Symbol(2wild)'!D$16,"",IF(OR(B84=$V$2,B85=$V$2,B86=$V$2),SUM(COUNTIF(B84:B86,$V$2),COUNTIF(B84:B86,$AS$2)),""))</f>
        <v/>
      </c>
      <c r="AS84" s="3" t="str">
        <f>IF($A84&gt;='576way_Regular Symbol(2wild)'!E$16,"",IF(OR(C84=$V$2,C85=$V$2,C86=$V$2),SUM(COUNTIF(C84:C86,$V$2),COUNTIF(C84:C86,$AS$2)),""))</f>
        <v/>
      </c>
      <c r="AU84" s="3" t="str">
        <f>IF($A84&gt;='576way_Regular Symbol(2wild)'!D$16,"",IF(OR(B84=$V$2,B85=$V$2,B86=$V$2),SUM(COUNTIF(B84:B86,$V$2),COUNTIF(B84:B86,$AV$2)),""))</f>
        <v/>
      </c>
      <c r="AV84" s="3" t="str">
        <f>IF($A84&gt;='576way_Regular Symbol(2wild)'!E$16,"",IF(OR(C84=$V$2,C85=$V$2,C86=$V$2),SUM(COUNTIF(C84:C86,$V$2),COUNTIF(C84:C86,$AV$2)),""))</f>
        <v/>
      </c>
    </row>
    <row r="85" spans="1:48">
      <c r="A85" s="337">
        <f>IF('243way_Regular Symbol'!L83="","",'243way_Regular Symbol'!L83)</f>
        <v>80</v>
      </c>
      <c r="B85" s="191" t="str">
        <f>IF('576way_Regular Symbol(2wild)'!M83="","",'576way_Regular Symbol(2wild)'!M83)</f>
        <v/>
      </c>
      <c r="C85" s="191" t="str">
        <f>IF('576way_Regular Symbol(2wild)'!N83="","",'576way_Regular Symbol(2wild)'!N83)</f>
        <v/>
      </c>
      <c r="D85" s="362"/>
      <c r="I85" s="363">
        <f t="shared" si="1"/>
        <v>80</v>
      </c>
      <c r="J85" s="344" t="str">
        <f>IF($A85&gt;='576way_Regular Symbol(2wild)'!D$16,"",IF(OR(B85=$V$2,B86=$V$2,B87=$V$2),SUM(COUNTIF(B85:B87,$V$2),COUNTIF(B85:B87,$K$2)),""))</f>
        <v/>
      </c>
      <c r="K85" s="344" t="str">
        <f>IF($A85&gt;='576way_Regular Symbol(2wild)'!E$16,"",IF(OR(C85=$V$2,C86=$V$2,C87=$V$2),SUM(COUNTIF(C85:C87,$V$2),COUNTIF(C85:C87,$K$2)),""))</f>
        <v/>
      </c>
      <c r="M85" s="344" t="str">
        <f>IF($A85&gt;='576way_Regular Symbol(2wild)'!D$16,"",IF(OR(B85=$V$2,B86=$V$2,B87=$V$2),SUM(COUNTIF(B85:B87,$V$2),COUNTIF(B85:B87,$N$2)),""))</f>
        <v/>
      </c>
      <c r="N85" s="344" t="str">
        <f>IF($A85&gt;='576way_Regular Symbol(2wild)'!E$16,"",IF(OR(C85=$V$2,C86=$V$2,C87=$V$2),SUM(COUNTIF(C85:C87,$V$2),COUNTIF(C85:C87,$N$2)),""))</f>
        <v/>
      </c>
      <c r="P85" s="344" t="str">
        <f>IF($A85&gt;='576way_Regular Symbol(2wild)'!D$16,"",IF(OR(B85=$V$2,B86=$V$2,B87=$V$2),SUM(COUNTIF(B85:B87,$V$2),COUNTIF(B85:B87,$Q$2)),""))</f>
        <v/>
      </c>
      <c r="Q85" s="344" t="str">
        <f>IF($A85&gt;='576way_Regular Symbol(2wild)'!E$16,"",IF(OR(C85=$V$2,C86=$V$2,C87=$V$2),SUM(COUNTIF(C85:C87,$V$2),COUNTIF(C85:C87,$Q$2)),""))</f>
        <v/>
      </c>
      <c r="S85" s="344" t="str">
        <f>IF($A85&gt;='576way_Regular Symbol(2wild)'!D$16,"",IF(OR(B85=$V$2,B86=$V$2,B87=$V$2),SUM(COUNTIF(B85:B87,$V$2),COUNTIF(B85:B87,$T$2)),""))</f>
        <v/>
      </c>
      <c r="T85" s="344" t="str">
        <f>IF($A85&gt;='576way_Regular Symbol(2wild)'!E$16,"",IF(OR(C85=$V$2,C86=$V$2,C87=$V$2),SUM(COUNTIF(C85:C87,$V$2),COUNTIF(C85:C87,$T$2)),""))</f>
        <v/>
      </c>
      <c r="V85" s="344" t="str">
        <f>IF($A85&gt;='576way_Regular Symbol(2wild)'!D$16,"",IF(OR(B85=$V$2,B86=$V$2,B87=$V$2),SUM(COUNTIF(B85:B87,$V$2),COUNTIF(B85:B87,$W$2)),""))</f>
        <v/>
      </c>
      <c r="W85" s="344" t="str">
        <f>IF($A85&gt;='576way_Regular Symbol(2wild)'!E$16,"",IF(OR(C85=$V$2,C86=$V$2,C87=$V$2),SUM(COUNTIF(C85:C87,$V$2),COUNTIF(C85:C87,$W$2)),""))</f>
        <v/>
      </c>
      <c r="Y85" s="344" t="str">
        <f>IF($A85&gt;='576way_Regular Symbol(2wild)'!D$16,"",IF(OR(B85=$V$2,B86=$V$2,B87=$V$2),SUM(COUNTIF(B85:B87,$V$2),COUNTIF(B85:B87,$Z$2)),""))</f>
        <v/>
      </c>
      <c r="Z85" s="344" t="str">
        <f>IF($A85&gt;='576way_Regular Symbol(2wild)'!E$16,"",IF(OR(C85=$V$2,C86=$V$2,C87=$V$2),SUM(COUNTIF(C85:C87,$V$2),COUNTIF(C85:C87,$Z$2)),""))</f>
        <v/>
      </c>
      <c r="AB85" s="344" t="str">
        <f>IF($A85&gt;='576way_Regular Symbol(2wild)'!D$16,"",IF(OR(B85=$V$2,B86=$V$2,B87=$V$2),SUM(COUNTIF(B85:B87,$V$2),COUNTIF(B85:B87,$AC$2)),""))</f>
        <v/>
      </c>
      <c r="AC85" s="344" t="str">
        <f>IF($A85&gt;='576way_Regular Symbol(2wild)'!E$16,"",IF(OR(C85=$V$2,C86=$V$2,C87=$V$2),SUM(COUNTIF(C85:C87,$V$2),COUNTIF(C85:C87,$AC$2)),""))</f>
        <v/>
      </c>
      <c r="AF85" s="3" t="str">
        <f>IF($A85&gt;='576way_Regular Symbol(2wild)'!D$16,"",IF(OR(B85=$V$2,B86=$V$2,B87=$V$2),SUM(COUNTIF(B85:B87,$V$2),COUNTIF(B85:B87,$AG$2)),""))</f>
        <v/>
      </c>
      <c r="AG85" s="3" t="str">
        <f>IF($A85&gt;='576way_Regular Symbol(2wild)'!E$16,"",IF(OR(C85=$V$2,C86=$V$2,C87=$V$2),SUM(COUNTIF(C85:C87,$V$2),COUNTIF(C85:C87,$AG$2)),""))</f>
        <v/>
      </c>
      <c r="AI85" s="3" t="str">
        <f>IF($A85&gt;='576way_Regular Symbol(2wild)'!D$16,"",IF(OR(B85=$V$2,B86=$V$2,B87=$V$2),SUM(COUNTIF(B85:B87,$V$2),COUNTIF(B85:B87,$AJ$2)),""))</f>
        <v/>
      </c>
      <c r="AJ85" s="3" t="str">
        <f>IF($A85&gt;='576way_Regular Symbol(2wild)'!E$16,"",IF(OR(C85=$V$2,C86=$V$2,C87=$V$2),SUM(COUNTIF(C85:C87,$V$2),COUNTIF(C85:C87,$AJ$2)),""))</f>
        <v/>
      </c>
      <c r="AL85" s="3" t="str">
        <f>IF($A85&gt;='576way_Regular Symbol(2wild)'!D$16,"",IF(OR(B85=$V$2,B86=$V$2,B87=$V$2),SUM(COUNTIF(B85:B87,$V$2),COUNTIF(B85:B87,$AM$2)),""))</f>
        <v/>
      </c>
      <c r="AM85" s="3" t="str">
        <f>IF($A85&gt;='576way_Regular Symbol(2wild)'!E$16,"",IF(OR(C85=$V$2,C86=$V$2,C87=$V$2),SUM(COUNTIF(C85:C87,$V$2),COUNTIF(C85:C87,$AM$2)),""))</f>
        <v/>
      </c>
      <c r="AO85" s="3" t="str">
        <f>IF($A85&gt;='576way_Regular Symbol(2wild)'!D$16,"",IF(OR(B85=$V$2,B86=$V$2,B87=$V$2),SUM(COUNTIF(B85:B87,$V$2),COUNTIF(B85:B87,$AP$2)),""))</f>
        <v/>
      </c>
      <c r="AP85" s="3" t="str">
        <f>IF($A85&gt;='576way_Regular Symbol(2wild)'!E$16,"",IF(OR(C85=$V$2,C86=$V$2,C87=$V$2),SUM(COUNTIF(C85:C87,$V$2),COUNTIF(C85:C87,$AP$2)),""))</f>
        <v/>
      </c>
      <c r="AR85" s="3" t="str">
        <f>IF($A85&gt;='576way_Regular Symbol(2wild)'!D$16,"",IF(OR(B85=$V$2,B86=$V$2,B87=$V$2),SUM(COUNTIF(B85:B87,$V$2),COUNTIF(B85:B87,$AS$2)),""))</f>
        <v/>
      </c>
      <c r="AS85" s="3" t="str">
        <f>IF($A85&gt;='576way_Regular Symbol(2wild)'!E$16,"",IF(OR(C85=$V$2,C86=$V$2,C87=$V$2),SUM(COUNTIF(C85:C87,$V$2),COUNTIF(C85:C87,$AS$2)),""))</f>
        <v/>
      </c>
      <c r="AU85" s="3" t="str">
        <f>IF($A85&gt;='576way_Regular Symbol(2wild)'!D$16,"",IF(OR(B85=$V$2,B86=$V$2,B87=$V$2),SUM(COUNTIF(B85:B87,$V$2),COUNTIF(B85:B87,$AV$2)),""))</f>
        <v/>
      </c>
      <c r="AV85" s="3" t="str">
        <f>IF($A85&gt;='576way_Regular Symbol(2wild)'!E$16,"",IF(OR(C85=$V$2,C86=$V$2,C87=$V$2),SUM(COUNTIF(C85:C87,$V$2),COUNTIF(C85:C87,$AV$2)),""))</f>
        <v/>
      </c>
    </row>
    <row r="86" spans="1:48" s="316" customFormat="1" ht="16" thickBot="1">
      <c r="A86" s="337">
        <f>IF('243way_Regular Symbol'!L84="","",'243way_Regular Symbol'!L84)</f>
        <v>81</v>
      </c>
      <c r="B86" s="191" t="str">
        <f>IF('576way_Regular Symbol(2wild)'!M84="","",'576way_Regular Symbol(2wild)'!M84)</f>
        <v/>
      </c>
      <c r="C86" s="191" t="str">
        <f>IF('576way_Regular Symbol(2wild)'!N84="","",'576way_Regular Symbol(2wild)'!N84)</f>
        <v/>
      </c>
      <c r="D86" s="362"/>
      <c r="I86" s="363">
        <f t="shared" si="1"/>
        <v>81</v>
      </c>
      <c r="J86" s="344" t="str">
        <f>IF($A86&gt;='576way_Regular Symbol(2wild)'!D$16,"",IF(OR(B86=$V$2,B87=$V$2,B88=$V$2),SUM(COUNTIF(B86:B88,$V$2),COUNTIF(B86:B88,$K$2)),""))</f>
        <v/>
      </c>
      <c r="K86" s="344" t="str">
        <f>IF($A86&gt;='576way_Regular Symbol(2wild)'!E$16,"",IF(OR(C86=$V$2,C87=$V$2,C88=$V$2),SUM(COUNTIF(C86:C88,$V$2),COUNTIF(C86:C88,$K$2)),""))</f>
        <v/>
      </c>
      <c r="L86" s="224"/>
      <c r="M86" s="344" t="str">
        <f>IF($A86&gt;='576way_Regular Symbol(2wild)'!D$16,"",IF(OR(B86=$V$2,B87=$V$2,B88=$V$2),SUM(COUNTIF(B86:B88,$V$2),COUNTIF(B86:B88,$N$2)),""))</f>
        <v/>
      </c>
      <c r="N86" s="344" t="str">
        <f>IF($A86&gt;='576way_Regular Symbol(2wild)'!E$16,"",IF(OR(C86=$V$2,C87=$V$2,C88=$V$2),SUM(COUNTIF(C86:C88,$V$2),COUNTIF(C86:C88,$N$2)),""))</f>
        <v/>
      </c>
      <c r="O86" s="224"/>
      <c r="P86" s="344" t="str">
        <f>IF($A86&gt;='576way_Regular Symbol(2wild)'!D$16,"",IF(OR(B86=$V$2,B87=$V$2,B88=$V$2),SUM(COUNTIF(B86:B88,$V$2),COUNTIF(B86:B88,$Q$2)),""))</f>
        <v/>
      </c>
      <c r="Q86" s="344" t="str">
        <f>IF($A86&gt;='576way_Regular Symbol(2wild)'!E$16,"",IF(OR(C86=$V$2,C87=$V$2,C88=$V$2),SUM(COUNTIF(C86:C88,$V$2),COUNTIF(C86:C88,$Q$2)),""))</f>
        <v/>
      </c>
      <c r="R86" s="224"/>
      <c r="S86" s="344" t="str">
        <f>IF($A86&gt;='576way_Regular Symbol(2wild)'!D$16,"",IF(OR(B86=$V$2,B87=$V$2,B88=$V$2),SUM(COUNTIF(B86:B88,$V$2),COUNTIF(B86:B88,$T$2)),""))</f>
        <v/>
      </c>
      <c r="T86" s="344" t="str">
        <f>IF($A86&gt;='576way_Regular Symbol(2wild)'!E$16,"",IF(OR(C86=$V$2,C87=$V$2,C88=$V$2),SUM(COUNTIF(C86:C88,$V$2),COUNTIF(C86:C88,$T$2)),""))</f>
        <v/>
      </c>
      <c r="U86" s="224"/>
      <c r="V86" s="344" t="str">
        <f>IF($A86&gt;='576way_Regular Symbol(2wild)'!D$16,"",IF(OR(B86=$V$2,B87=$V$2,B88=$V$2),SUM(COUNTIF(B86:B88,$V$2),COUNTIF(B86:B88,$W$2)),""))</f>
        <v/>
      </c>
      <c r="W86" s="344" t="str">
        <f>IF($A86&gt;='576way_Regular Symbol(2wild)'!E$16,"",IF(OR(C86=$V$2,C87=$V$2,C88=$V$2),SUM(COUNTIF(C86:C88,$V$2),COUNTIF(C86:C88,$W$2)),""))</f>
        <v/>
      </c>
      <c r="X86" s="224"/>
      <c r="Y86" s="344" t="str">
        <f>IF($A86&gt;='576way_Regular Symbol(2wild)'!D$16,"",IF(OR(B86=$V$2,B87=$V$2,B88=$V$2),SUM(COUNTIF(B86:B88,$V$2),COUNTIF(B86:B88,$Z$2)),""))</f>
        <v/>
      </c>
      <c r="Z86" s="344" t="str">
        <f>IF($A86&gt;='576way_Regular Symbol(2wild)'!E$16,"",IF(OR(C86=$V$2,C87=$V$2,C88=$V$2),SUM(COUNTIF(C86:C88,$V$2),COUNTIF(C86:C88,$Z$2)),""))</f>
        <v/>
      </c>
      <c r="AA86" s="224"/>
      <c r="AB86" s="344" t="str">
        <f>IF($A86&gt;='576way_Regular Symbol(2wild)'!D$16,"",IF(OR(B86=$V$2,B87=$V$2,B88=$V$2),SUM(COUNTIF(B86:B88,$V$2),COUNTIF(B86:B88,$AC$2)),""))</f>
        <v/>
      </c>
      <c r="AC86" s="344" t="str">
        <f>IF($A86&gt;='576way_Regular Symbol(2wild)'!E$16,"",IF(OR(C86=$V$2,C87=$V$2,C88=$V$2),SUM(COUNTIF(C86:C88,$V$2),COUNTIF(C86:C88,$AC$2)),""))</f>
        <v/>
      </c>
      <c r="AD86" s="224"/>
      <c r="AE86" s="224"/>
      <c r="AF86" s="3" t="str">
        <f>IF($A86&gt;='576way_Regular Symbol(2wild)'!D$16,"",IF(OR(B86=$V$2,B87=$V$2,B88=$V$2),SUM(COUNTIF(B86:B88,$V$2),COUNTIF(B86:B88,$AG$2)),""))</f>
        <v/>
      </c>
      <c r="AG86" s="3" t="str">
        <f>IF($A86&gt;='576way_Regular Symbol(2wild)'!E$16,"",IF(OR(C86=$V$2,C87=$V$2,C88=$V$2),SUM(COUNTIF(C86:C88,$V$2),COUNTIF(C86:C88,$AG$2)),""))</f>
        <v/>
      </c>
      <c r="AH86" s="224"/>
      <c r="AI86" s="3" t="str">
        <f>IF($A86&gt;='576way_Regular Symbol(2wild)'!D$16,"",IF(OR(B86=$V$2,B87=$V$2,B88=$V$2),SUM(COUNTIF(B86:B88,$V$2),COUNTIF(B86:B88,$AJ$2)),""))</f>
        <v/>
      </c>
      <c r="AJ86" s="3" t="str">
        <f>IF($A86&gt;='576way_Regular Symbol(2wild)'!E$16,"",IF(OR(C86=$V$2,C87=$V$2,C88=$V$2),SUM(COUNTIF(C86:C88,$V$2),COUNTIF(C86:C88,$AJ$2)),""))</f>
        <v/>
      </c>
      <c r="AK86" s="224"/>
      <c r="AL86" s="3" t="str">
        <f>IF($A86&gt;='576way_Regular Symbol(2wild)'!D$16,"",IF(OR(B86=$V$2,B87=$V$2,B88=$V$2),SUM(COUNTIF(B86:B88,$V$2),COUNTIF(B86:B88,$AM$2)),""))</f>
        <v/>
      </c>
      <c r="AM86" s="3" t="str">
        <f>IF($A86&gt;='576way_Regular Symbol(2wild)'!E$16,"",IF(OR(C86=$V$2,C87=$V$2,C88=$V$2),SUM(COUNTIF(C86:C88,$V$2),COUNTIF(C86:C88,$AM$2)),""))</f>
        <v/>
      </c>
      <c r="AN86" s="224"/>
      <c r="AO86" s="3" t="str">
        <f>IF($A86&gt;='576way_Regular Symbol(2wild)'!D$16,"",IF(OR(B86=$V$2,B87=$V$2,B88=$V$2),SUM(COUNTIF(B86:B88,$V$2),COUNTIF(B86:B88,$AP$2)),""))</f>
        <v/>
      </c>
      <c r="AP86" s="3" t="str">
        <f>IF($A86&gt;='576way_Regular Symbol(2wild)'!E$16,"",IF(OR(C86=$V$2,C87=$V$2,C88=$V$2),SUM(COUNTIF(C86:C88,$V$2),COUNTIF(C86:C88,$AP$2)),""))</f>
        <v/>
      </c>
      <c r="AQ86" s="224"/>
      <c r="AR86" s="3" t="str">
        <f>IF($A86&gt;='576way_Regular Symbol(2wild)'!D$16,"",IF(OR(B86=$V$2,B87=$V$2,B88=$V$2),SUM(COUNTIF(B86:B88,$V$2),COUNTIF(B86:B88,$AS$2)),""))</f>
        <v/>
      </c>
      <c r="AS86" s="3" t="str">
        <f>IF($A86&gt;='576way_Regular Symbol(2wild)'!E$16,"",IF(OR(C86=$V$2,C87=$V$2,C88=$V$2),SUM(COUNTIF(C86:C88,$V$2),COUNTIF(C86:C88,$AS$2)),""))</f>
        <v/>
      </c>
      <c r="AT86" s="224"/>
      <c r="AU86" s="3" t="str">
        <f>IF($A86&gt;='576way_Regular Symbol(2wild)'!D$16,"",IF(OR(B86=$V$2,B87=$V$2,B88=$V$2),SUM(COUNTIF(B86:B88,$V$2),COUNTIF(B86:B88,$AV$2)),""))</f>
        <v/>
      </c>
      <c r="AV86" s="3" t="str">
        <f>IF($A86&gt;='576way_Regular Symbol(2wild)'!E$16,"",IF(OR(C86=$V$2,C87=$V$2,C88=$V$2),SUM(COUNTIF(C86:C88,$V$2),COUNTIF(C86:C88,$AV$2)),""))</f>
        <v/>
      </c>
    </row>
    <row r="87" spans="1:48">
      <c r="A87" s="337">
        <f>IF('243way_Regular Symbol'!L85="","",'243way_Regular Symbol'!L85)</f>
        <v>82</v>
      </c>
      <c r="B87" s="191" t="str">
        <f>IF('576way_Regular Symbol(2wild)'!M85="","",'576way_Regular Symbol(2wild)'!M85)</f>
        <v/>
      </c>
      <c r="C87" s="191" t="str">
        <f>IF('576way_Regular Symbol(2wild)'!N85="","",'576way_Regular Symbol(2wild)'!N85)</f>
        <v/>
      </c>
      <c r="D87" s="362"/>
      <c r="I87" s="363">
        <f t="shared" si="1"/>
        <v>82</v>
      </c>
      <c r="J87" s="344" t="str">
        <f>IF($A87&gt;='576way_Regular Symbol(2wild)'!D$16,"",IF(OR(B87=$V$2,B88=$V$2,B89=$V$2),SUM(COUNTIF(B87:B89,$V$2),COUNTIF(B87:B89,$K$2)),""))</f>
        <v/>
      </c>
      <c r="K87" s="344" t="str">
        <f>IF($A87&gt;='576way_Regular Symbol(2wild)'!E$16,"",IF(OR(C87=$V$2,C88=$V$2,C89=$V$2),SUM(COUNTIF(C87:C89,$V$2),COUNTIF(C87:C89,$K$2)),""))</f>
        <v/>
      </c>
      <c r="M87" s="344" t="str">
        <f>IF($A87&gt;='576way_Regular Symbol(2wild)'!D$16,"",IF(OR(B87=$V$2,B88=$V$2,B89=$V$2),SUM(COUNTIF(B87:B89,$V$2),COUNTIF(B87:B89,$N$2)),""))</f>
        <v/>
      </c>
      <c r="N87" s="344" t="str">
        <f>IF($A87&gt;='576way_Regular Symbol(2wild)'!E$16,"",IF(OR(C87=$V$2,C88=$V$2,C89=$V$2),SUM(COUNTIF(C87:C89,$V$2),COUNTIF(C87:C89,$N$2)),""))</f>
        <v/>
      </c>
      <c r="P87" s="344" t="str">
        <f>IF($A87&gt;='576way_Regular Symbol(2wild)'!D$16,"",IF(OR(B87=$V$2,B88=$V$2,B89=$V$2),SUM(COUNTIF(B87:B89,$V$2),COUNTIF(B87:B89,$Q$2)),""))</f>
        <v/>
      </c>
      <c r="Q87" s="344" t="str">
        <f>IF($A87&gt;='576way_Regular Symbol(2wild)'!E$16,"",IF(OR(C87=$V$2,C88=$V$2,C89=$V$2),SUM(COUNTIF(C87:C89,$V$2),COUNTIF(C87:C89,$Q$2)),""))</f>
        <v/>
      </c>
      <c r="S87" s="344" t="str">
        <f>IF($A87&gt;='576way_Regular Symbol(2wild)'!D$16,"",IF(OR(B87=$V$2,B88=$V$2,B89=$V$2),SUM(COUNTIF(B87:B89,$V$2),COUNTIF(B87:B89,$T$2)),""))</f>
        <v/>
      </c>
      <c r="T87" s="344" t="str">
        <f>IF($A87&gt;='576way_Regular Symbol(2wild)'!E$16,"",IF(OR(C87=$V$2,C88=$V$2,C89=$V$2),SUM(COUNTIF(C87:C89,$V$2),COUNTIF(C87:C89,$T$2)),""))</f>
        <v/>
      </c>
      <c r="V87" s="344" t="str">
        <f>IF($A87&gt;='576way_Regular Symbol(2wild)'!D$16,"",IF(OR(B87=$V$2,B88=$V$2,B89=$V$2),SUM(COUNTIF(B87:B89,$V$2),COUNTIF(B87:B89,$W$2)),""))</f>
        <v/>
      </c>
      <c r="W87" s="344" t="str">
        <f>IF($A87&gt;='576way_Regular Symbol(2wild)'!E$16,"",IF(OR(C87=$V$2,C88=$V$2,C89=$V$2),SUM(COUNTIF(C87:C89,$V$2),COUNTIF(C87:C89,$W$2)),""))</f>
        <v/>
      </c>
      <c r="Y87" s="344" t="str">
        <f>IF($A87&gt;='576way_Regular Symbol(2wild)'!D$16,"",IF(OR(B87=$V$2,B88=$V$2,B89=$V$2),SUM(COUNTIF(B87:B89,$V$2),COUNTIF(B87:B89,$Z$2)),""))</f>
        <v/>
      </c>
      <c r="Z87" s="344" t="str">
        <f>IF($A87&gt;='576way_Regular Symbol(2wild)'!E$16,"",IF(OR(C87=$V$2,C88=$V$2,C89=$V$2),SUM(COUNTIF(C87:C89,$V$2),COUNTIF(C87:C89,$Z$2)),""))</f>
        <v/>
      </c>
      <c r="AB87" s="344" t="str">
        <f>IF($A87&gt;='576way_Regular Symbol(2wild)'!D$16,"",IF(OR(B87=$V$2,B88=$V$2,B89=$V$2),SUM(COUNTIF(B87:B89,$V$2),COUNTIF(B87:B89,$AC$2)),""))</f>
        <v/>
      </c>
      <c r="AC87" s="344" t="str">
        <f>IF($A87&gt;='576way_Regular Symbol(2wild)'!E$16,"",IF(OR(C87=$V$2,C88=$V$2,C89=$V$2),SUM(COUNTIF(C87:C89,$V$2),COUNTIF(C87:C89,$AC$2)),""))</f>
        <v/>
      </c>
      <c r="AF87" s="3" t="str">
        <f>IF($A87&gt;='576way_Regular Symbol(2wild)'!D$16,"",IF(OR(B87=$V$2,B88=$V$2,B89=$V$2),SUM(COUNTIF(B87:B89,$V$2),COUNTIF(B87:B89,$AG$2)),""))</f>
        <v/>
      </c>
      <c r="AG87" s="3" t="str">
        <f>IF($A87&gt;='576way_Regular Symbol(2wild)'!E$16,"",IF(OR(C87=$V$2,C88=$V$2,C89=$V$2),SUM(COUNTIF(C87:C89,$V$2),COUNTIF(C87:C89,$AG$2)),""))</f>
        <v/>
      </c>
      <c r="AI87" s="3" t="str">
        <f>IF($A87&gt;='576way_Regular Symbol(2wild)'!D$16,"",IF(OR(B87=$V$2,B88=$V$2,B89=$V$2),SUM(COUNTIF(B87:B89,$V$2),COUNTIF(B87:B89,$AJ$2)),""))</f>
        <v/>
      </c>
      <c r="AJ87" s="3" t="str">
        <f>IF($A87&gt;='576way_Regular Symbol(2wild)'!E$16,"",IF(OR(C87=$V$2,C88=$V$2,C89=$V$2),SUM(COUNTIF(C87:C89,$V$2),COUNTIF(C87:C89,$AJ$2)),""))</f>
        <v/>
      </c>
      <c r="AL87" s="3" t="str">
        <f>IF($A87&gt;='576way_Regular Symbol(2wild)'!D$16,"",IF(OR(B87=$V$2,B88=$V$2,B89=$V$2),SUM(COUNTIF(B87:B89,$V$2),COUNTIF(B87:B89,$AM$2)),""))</f>
        <v/>
      </c>
      <c r="AM87" s="3" t="str">
        <f>IF($A87&gt;='576way_Regular Symbol(2wild)'!E$16,"",IF(OR(C87=$V$2,C88=$V$2,C89=$V$2),SUM(COUNTIF(C87:C89,$V$2),COUNTIF(C87:C89,$AM$2)),""))</f>
        <v/>
      </c>
      <c r="AO87" s="3" t="str">
        <f>IF($A87&gt;='576way_Regular Symbol(2wild)'!D$16,"",IF(OR(B87=$V$2,B88=$V$2,B89=$V$2),SUM(COUNTIF(B87:B89,$V$2),COUNTIF(B87:B89,$AP$2)),""))</f>
        <v/>
      </c>
      <c r="AP87" s="3" t="str">
        <f>IF($A87&gt;='576way_Regular Symbol(2wild)'!E$16,"",IF(OR(C87=$V$2,C88=$V$2,C89=$V$2),SUM(COUNTIF(C87:C89,$V$2),COUNTIF(C87:C89,$AP$2)),""))</f>
        <v/>
      </c>
      <c r="AR87" s="3" t="str">
        <f>IF($A87&gt;='576way_Regular Symbol(2wild)'!D$16,"",IF(OR(B87=$V$2,B88=$V$2,B89=$V$2),SUM(COUNTIF(B87:B89,$V$2),COUNTIF(B87:B89,$AS$2)),""))</f>
        <v/>
      </c>
      <c r="AS87" s="3" t="str">
        <f>IF($A87&gt;='576way_Regular Symbol(2wild)'!E$16,"",IF(OR(C87=$V$2,C88=$V$2,C89=$V$2),SUM(COUNTIF(C87:C89,$V$2),COUNTIF(C87:C89,$AS$2)),""))</f>
        <v/>
      </c>
      <c r="AU87" s="3" t="str">
        <f>IF($A87&gt;='576way_Regular Symbol(2wild)'!D$16,"",IF(OR(B87=$V$2,B88=$V$2,B89=$V$2),SUM(COUNTIF(B87:B89,$V$2),COUNTIF(B87:B89,$AV$2)),""))</f>
        <v/>
      </c>
      <c r="AV87" s="3" t="str">
        <f>IF($A87&gt;='576way_Regular Symbol(2wild)'!E$16,"",IF(OR(C87=$V$2,C88=$V$2,C89=$V$2),SUM(COUNTIF(C87:C89,$V$2),COUNTIF(C87:C89,$AV$2)),""))</f>
        <v/>
      </c>
    </row>
    <row r="88" spans="1:48">
      <c r="A88" s="337">
        <f>IF('243way_Regular Symbol'!L86="","",'243way_Regular Symbol'!L86)</f>
        <v>83</v>
      </c>
      <c r="B88" s="191" t="str">
        <f>IF('576way_Regular Symbol(2wild)'!M86="","",'576way_Regular Symbol(2wild)'!M86)</f>
        <v/>
      </c>
      <c r="C88" s="191" t="str">
        <f>IF('576way_Regular Symbol(2wild)'!N86="","",'576way_Regular Symbol(2wild)'!N86)</f>
        <v/>
      </c>
      <c r="D88" s="362"/>
      <c r="I88" s="363">
        <f t="shared" si="1"/>
        <v>83</v>
      </c>
      <c r="J88" s="344" t="str">
        <f>IF($A88&gt;='576way_Regular Symbol(2wild)'!D$16,"",IF(OR(B88=$V$2,B89=$V$2,B90=$V$2),SUM(COUNTIF(B88:B90,$V$2),COUNTIF(B88:B90,$K$2)),""))</f>
        <v/>
      </c>
      <c r="K88" s="344" t="str">
        <f>IF($A88&gt;='576way_Regular Symbol(2wild)'!E$16,"",IF(OR(C88=$V$2,C89=$V$2,C90=$V$2),SUM(COUNTIF(C88:C90,$V$2),COUNTIF(C88:C90,$K$2)),""))</f>
        <v/>
      </c>
      <c r="M88" s="344" t="str">
        <f>IF($A88&gt;='576way_Regular Symbol(2wild)'!D$16,"",IF(OR(B88=$V$2,B89=$V$2,B90=$V$2),SUM(COUNTIF(B88:B90,$V$2),COUNTIF(B88:B90,$N$2)),""))</f>
        <v/>
      </c>
      <c r="N88" s="344" t="str">
        <f>IF($A88&gt;='576way_Regular Symbol(2wild)'!E$16,"",IF(OR(C88=$V$2,C89=$V$2,C90=$V$2),SUM(COUNTIF(C88:C90,$V$2),COUNTIF(C88:C90,$N$2)),""))</f>
        <v/>
      </c>
      <c r="P88" s="344" t="str">
        <f>IF($A88&gt;='576way_Regular Symbol(2wild)'!D$16,"",IF(OR(B88=$V$2,B89=$V$2,B90=$V$2),SUM(COUNTIF(B88:B90,$V$2),COUNTIF(B88:B90,$Q$2)),""))</f>
        <v/>
      </c>
      <c r="Q88" s="344" t="str">
        <f>IF($A88&gt;='576way_Regular Symbol(2wild)'!E$16,"",IF(OR(C88=$V$2,C89=$V$2,C90=$V$2),SUM(COUNTIF(C88:C90,$V$2),COUNTIF(C88:C90,$Q$2)),""))</f>
        <v/>
      </c>
      <c r="S88" s="344" t="str">
        <f>IF($A88&gt;='576way_Regular Symbol(2wild)'!D$16,"",IF(OR(B88=$V$2,B89=$V$2,B90=$V$2),SUM(COUNTIF(B88:B90,$V$2),COUNTIF(B88:B90,$T$2)),""))</f>
        <v/>
      </c>
      <c r="T88" s="344" t="str">
        <f>IF($A88&gt;='576way_Regular Symbol(2wild)'!E$16,"",IF(OR(C88=$V$2,C89=$V$2,C90=$V$2),SUM(COUNTIF(C88:C90,$V$2),COUNTIF(C88:C90,$T$2)),""))</f>
        <v/>
      </c>
      <c r="V88" s="344" t="str">
        <f>IF($A88&gt;='576way_Regular Symbol(2wild)'!D$16,"",IF(OR(B88=$V$2,B89=$V$2,B90=$V$2),SUM(COUNTIF(B88:B90,$V$2),COUNTIF(B88:B90,$W$2)),""))</f>
        <v/>
      </c>
      <c r="W88" s="344" t="str">
        <f>IF($A88&gt;='576way_Regular Symbol(2wild)'!E$16,"",IF(OR(C88=$V$2,C89=$V$2,C90=$V$2),SUM(COUNTIF(C88:C90,$V$2),COUNTIF(C88:C90,$W$2)),""))</f>
        <v/>
      </c>
      <c r="Y88" s="344" t="str">
        <f>IF($A88&gt;='576way_Regular Symbol(2wild)'!D$16,"",IF(OR(B88=$V$2,B89=$V$2,B90=$V$2),SUM(COUNTIF(B88:B90,$V$2),COUNTIF(B88:B90,$Z$2)),""))</f>
        <v/>
      </c>
      <c r="Z88" s="344" t="str">
        <f>IF($A88&gt;='576way_Regular Symbol(2wild)'!E$16,"",IF(OR(C88=$V$2,C89=$V$2,C90=$V$2),SUM(COUNTIF(C88:C90,$V$2),COUNTIF(C88:C90,$Z$2)),""))</f>
        <v/>
      </c>
      <c r="AB88" s="344" t="str">
        <f>IF($A88&gt;='576way_Regular Symbol(2wild)'!D$16,"",IF(OR(B88=$V$2,B89=$V$2,B90=$V$2),SUM(COUNTIF(B88:B90,$V$2),COUNTIF(B88:B90,$AC$2)),""))</f>
        <v/>
      </c>
      <c r="AC88" s="344" t="str">
        <f>IF($A88&gt;='576way_Regular Symbol(2wild)'!E$16,"",IF(OR(C88=$V$2,C89=$V$2,C90=$V$2),SUM(COUNTIF(C88:C90,$V$2),COUNTIF(C88:C90,$AC$2)),""))</f>
        <v/>
      </c>
      <c r="AF88" s="3" t="str">
        <f>IF($A88&gt;='576way_Regular Symbol(2wild)'!D$16,"",IF(OR(B88=$V$2,B89=$V$2,B90=$V$2),SUM(COUNTIF(B88:B90,$V$2),COUNTIF(B88:B90,$AG$2)),""))</f>
        <v/>
      </c>
      <c r="AG88" s="3" t="str">
        <f>IF($A88&gt;='576way_Regular Symbol(2wild)'!E$16,"",IF(OR(C88=$V$2,C89=$V$2,C90=$V$2),SUM(COUNTIF(C88:C90,$V$2),COUNTIF(C88:C90,$AG$2)),""))</f>
        <v/>
      </c>
      <c r="AI88" s="3" t="str">
        <f>IF($A88&gt;='576way_Regular Symbol(2wild)'!D$16,"",IF(OR(B88=$V$2,B89=$V$2,B90=$V$2),SUM(COUNTIF(B88:B90,$V$2),COUNTIF(B88:B90,$AJ$2)),""))</f>
        <v/>
      </c>
      <c r="AJ88" s="3" t="str">
        <f>IF($A88&gt;='576way_Regular Symbol(2wild)'!E$16,"",IF(OR(C88=$V$2,C89=$V$2,C90=$V$2),SUM(COUNTIF(C88:C90,$V$2),COUNTIF(C88:C90,$AJ$2)),""))</f>
        <v/>
      </c>
      <c r="AL88" s="3" t="str">
        <f>IF($A88&gt;='576way_Regular Symbol(2wild)'!D$16,"",IF(OR(B88=$V$2,B89=$V$2,B90=$V$2),SUM(COUNTIF(B88:B90,$V$2),COUNTIF(B88:B90,$AM$2)),""))</f>
        <v/>
      </c>
      <c r="AM88" s="3" t="str">
        <f>IF($A88&gt;='576way_Regular Symbol(2wild)'!E$16,"",IF(OR(C88=$V$2,C89=$V$2,C90=$V$2),SUM(COUNTIF(C88:C90,$V$2),COUNTIF(C88:C90,$AM$2)),""))</f>
        <v/>
      </c>
      <c r="AO88" s="3" t="str">
        <f>IF($A88&gt;='576way_Regular Symbol(2wild)'!D$16,"",IF(OR(B88=$V$2,B89=$V$2,B90=$V$2),SUM(COUNTIF(B88:B90,$V$2),COUNTIF(B88:B90,$AP$2)),""))</f>
        <v/>
      </c>
      <c r="AP88" s="3" t="str">
        <f>IF($A88&gt;='576way_Regular Symbol(2wild)'!E$16,"",IF(OR(C88=$V$2,C89=$V$2,C90=$V$2),SUM(COUNTIF(C88:C90,$V$2),COUNTIF(C88:C90,$AP$2)),""))</f>
        <v/>
      </c>
      <c r="AR88" s="3" t="str">
        <f>IF($A88&gt;='576way_Regular Symbol(2wild)'!D$16,"",IF(OR(B88=$V$2,B89=$V$2,B90=$V$2),SUM(COUNTIF(B88:B90,$V$2),COUNTIF(B88:B90,$AS$2)),""))</f>
        <v/>
      </c>
      <c r="AS88" s="3" t="str">
        <f>IF($A88&gt;='576way_Regular Symbol(2wild)'!E$16,"",IF(OR(C88=$V$2,C89=$V$2,C90=$V$2),SUM(COUNTIF(C88:C90,$V$2),COUNTIF(C88:C90,$AS$2)),""))</f>
        <v/>
      </c>
      <c r="AU88" s="3" t="str">
        <f>IF($A88&gt;='576way_Regular Symbol(2wild)'!D$16,"",IF(OR(B88=$V$2,B89=$V$2,B90=$V$2),SUM(COUNTIF(B88:B90,$V$2),COUNTIF(B88:B90,$AV$2)),""))</f>
        <v/>
      </c>
      <c r="AV88" s="3" t="str">
        <f>IF($A88&gt;='576way_Regular Symbol(2wild)'!E$16,"",IF(OR(C88=$V$2,C89=$V$2,C90=$V$2),SUM(COUNTIF(C88:C90,$V$2),COUNTIF(C88:C90,$AV$2)),""))</f>
        <v/>
      </c>
    </row>
    <row r="89" spans="1:48">
      <c r="A89" s="337">
        <f>IF('243way_Regular Symbol'!L87="","",'243way_Regular Symbol'!L87)</f>
        <v>84</v>
      </c>
      <c r="B89" s="191" t="str">
        <f>IF('576way_Regular Symbol(2wild)'!M87="","",'576way_Regular Symbol(2wild)'!M87)</f>
        <v/>
      </c>
      <c r="C89" s="191" t="str">
        <f>IF('576way_Regular Symbol(2wild)'!N87="","",'576way_Regular Symbol(2wild)'!N87)</f>
        <v/>
      </c>
      <c r="D89" s="362"/>
      <c r="I89" s="363">
        <f t="shared" si="1"/>
        <v>84</v>
      </c>
      <c r="J89" s="344" t="str">
        <f>IF($A89&gt;='576way_Regular Symbol(2wild)'!D$16,"",IF(OR(B89=$V$2,B90=$V$2,B91=$V$2),SUM(COUNTIF(B89:B91,$V$2),COUNTIF(B89:B91,$K$2)),""))</f>
        <v/>
      </c>
      <c r="K89" s="344" t="str">
        <f>IF($A89&gt;='576way_Regular Symbol(2wild)'!E$16,"",IF(OR(C89=$V$2,C90=$V$2,C91=$V$2),SUM(COUNTIF(C89:C91,$V$2),COUNTIF(C89:C91,$K$2)),""))</f>
        <v/>
      </c>
      <c r="M89" s="344" t="str">
        <f>IF($A89&gt;='576way_Regular Symbol(2wild)'!D$16,"",IF(OR(B89=$V$2,B90=$V$2,B91=$V$2),SUM(COUNTIF(B89:B91,$V$2),COUNTIF(B89:B91,$N$2)),""))</f>
        <v/>
      </c>
      <c r="N89" s="344" t="str">
        <f>IF($A89&gt;='576way_Regular Symbol(2wild)'!E$16,"",IF(OR(C89=$V$2,C90=$V$2,C91=$V$2),SUM(COUNTIF(C89:C91,$V$2),COUNTIF(C89:C91,$N$2)),""))</f>
        <v/>
      </c>
      <c r="P89" s="344" t="str">
        <f>IF($A89&gt;='576way_Regular Symbol(2wild)'!D$16,"",IF(OR(B89=$V$2,B90=$V$2,B91=$V$2),SUM(COUNTIF(B89:B91,$V$2),COUNTIF(B89:B91,$Q$2)),""))</f>
        <v/>
      </c>
      <c r="Q89" s="344" t="str">
        <f>IF($A89&gt;='576way_Regular Symbol(2wild)'!E$16,"",IF(OR(C89=$V$2,C90=$V$2,C91=$V$2),SUM(COUNTIF(C89:C91,$V$2),COUNTIF(C89:C91,$Q$2)),""))</f>
        <v/>
      </c>
      <c r="S89" s="344" t="str">
        <f>IF($A89&gt;='576way_Regular Symbol(2wild)'!D$16,"",IF(OR(B89=$V$2,B90=$V$2,B91=$V$2),SUM(COUNTIF(B89:B91,$V$2),COUNTIF(B89:B91,$T$2)),""))</f>
        <v/>
      </c>
      <c r="T89" s="344" t="str">
        <f>IF($A89&gt;='576way_Regular Symbol(2wild)'!E$16,"",IF(OR(C89=$V$2,C90=$V$2,C91=$V$2),SUM(COUNTIF(C89:C91,$V$2),COUNTIF(C89:C91,$T$2)),""))</f>
        <v/>
      </c>
      <c r="V89" s="344" t="str">
        <f>IF($A89&gt;='576way_Regular Symbol(2wild)'!D$16,"",IF(OR(B89=$V$2,B90=$V$2,B91=$V$2),SUM(COUNTIF(B89:B91,$V$2),COUNTIF(B89:B91,$W$2)),""))</f>
        <v/>
      </c>
      <c r="W89" s="344" t="str">
        <f>IF($A89&gt;='576way_Regular Symbol(2wild)'!E$16,"",IF(OR(C89=$V$2,C90=$V$2,C91=$V$2),SUM(COUNTIF(C89:C91,$V$2),COUNTIF(C89:C91,$W$2)),""))</f>
        <v/>
      </c>
      <c r="Y89" s="344" t="str">
        <f>IF($A89&gt;='576way_Regular Symbol(2wild)'!D$16,"",IF(OR(B89=$V$2,B90=$V$2,B91=$V$2),SUM(COUNTIF(B89:B91,$V$2),COUNTIF(B89:B91,$Z$2)),""))</f>
        <v/>
      </c>
      <c r="Z89" s="344" t="str">
        <f>IF($A89&gt;='576way_Regular Symbol(2wild)'!E$16,"",IF(OR(C89=$V$2,C90=$V$2,C91=$V$2),SUM(COUNTIF(C89:C91,$V$2),COUNTIF(C89:C91,$Z$2)),""))</f>
        <v/>
      </c>
      <c r="AB89" s="344" t="str">
        <f>IF($A89&gt;='576way_Regular Symbol(2wild)'!D$16,"",IF(OR(B89=$V$2,B90=$V$2,B91=$V$2),SUM(COUNTIF(B89:B91,$V$2),COUNTIF(B89:B91,$AC$2)),""))</f>
        <v/>
      </c>
      <c r="AC89" s="344" t="str">
        <f>IF($A89&gt;='576way_Regular Symbol(2wild)'!E$16,"",IF(OR(C89=$V$2,C90=$V$2,C91=$V$2),SUM(COUNTIF(C89:C91,$V$2),COUNTIF(C89:C91,$AC$2)),""))</f>
        <v/>
      </c>
      <c r="AF89" s="3" t="str">
        <f>IF($A89&gt;='576way_Regular Symbol(2wild)'!D$16,"",IF(OR(B89=$V$2,B90=$V$2,B91=$V$2),SUM(COUNTIF(B89:B91,$V$2),COUNTIF(B89:B91,$AG$2)),""))</f>
        <v/>
      </c>
      <c r="AG89" s="3" t="str">
        <f>IF($A89&gt;='576way_Regular Symbol(2wild)'!E$16,"",IF(OR(C89=$V$2,C90=$V$2,C91=$V$2),SUM(COUNTIF(C89:C91,$V$2),COUNTIF(C89:C91,$AG$2)),""))</f>
        <v/>
      </c>
      <c r="AI89" s="3" t="str">
        <f>IF($A89&gt;='576way_Regular Symbol(2wild)'!D$16,"",IF(OR(B89=$V$2,B90=$V$2,B91=$V$2),SUM(COUNTIF(B89:B91,$V$2),COUNTIF(B89:B91,$AJ$2)),""))</f>
        <v/>
      </c>
      <c r="AJ89" s="3" t="str">
        <f>IF($A89&gt;='576way_Regular Symbol(2wild)'!E$16,"",IF(OR(C89=$V$2,C90=$V$2,C91=$V$2),SUM(COUNTIF(C89:C91,$V$2),COUNTIF(C89:C91,$AJ$2)),""))</f>
        <v/>
      </c>
      <c r="AL89" s="3" t="str">
        <f>IF($A89&gt;='576way_Regular Symbol(2wild)'!D$16,"",IF(OR(B89=$V$2,B90=$V$2,B91=$V$2),SUM(COUNTIF(B89:B91,$V$2),COUNTIF(B89:B91,$AM$2)),""))</f>
        <v/>
      </c>
      <c r="AM89" s="3" t="str">
        <f>IF($A89&gt;='576way_Regular Symbol(2wild)'!E$16,"",IF(OR(C89=$V$2,C90=$V$2,C91=$V$2),SUM(COUNTIF(C89:C91,$V$2),COUNTIF(C89:C91,$AM$2)),""))</f>
        <v/>
      </c>
      <c r="AO89" s="3" t="str">
        <f>IF($A89&gt;='576way_Regular Symbol(2wild)'!D$16,"",IF(OR(B89=$V$2,B90=$V$2,B91=$V$2),SUM(COUNTIF(B89:B91,$V$2),COUNTIF(B89:B91,$AP$2)),""))</f>
        <v/>
      </c>
      <c r="AP89" s="3" t="str">
        <f>IF($A89&gt;='576way_Regular Symbol(2wild)'!E$16,"",IF(OR(C89=$V$2,C90=$V$2,C91=$V$2),SUM(COUNTIF(C89:C91,$V$2),COUNTIF(C89:C91,$AP$2)),""))</f>
        <v/>
      </c>
      <c r="AR89" s="3" t="str">
        <f>IF($A89&gt;='576way_Regular Symbol(2wild)'!D$16,"",IF(OR(B89=$V$2,B90=$V$2,B91=$V$2),SUM(COUNTIF(B89:B91,$V$2),COUNTIF(B89:B91,$AS$2)),""))</f>
        <v/>
      </c>
      <c r="AS89" s="3" t="str">
        <f>IF($A89&gt;='576way_Regular Symbol(2wild)'!E$16,"",IF(OR(C89=$V$2,C90=$V$2,C91=$V$2),SUM(COUNTIF(C89:C91,$V$2),COUNTIF(C89:C91,$AS$2)),""))</f>
        <v/>
      </c>
      <c r="AU89" s="3" t="str">
        <f>IF($A89&gt;='576way_Regular Symbol(2wild)'!D$16,"",IF(OR(B89=$V$2,B90=$V$2,B91=$V$2),SUM(COUNTIF(B89:B91,$V$2),COUNTIF(B89:B91,$AV$2)),""))</f>
        <v/>
      </c>
      <c r="AV89" s="3" t="str">
        <f>IF($A89&gt;='576way_Regular Symbol(2wild)'!E$16,"",IF(OR(C89=$V$2,C90=$V$2,C91=$V$2),SUM(COUNTIF(C89:C91,$V$2),COUNTIF(C89:C91,$AV$2)),""))</f>
        <v/>
      </c>
    </row>
    <row r="90" spans="1:48">
      <c r="A90" s="335"/>
      <c r="B90" s="191"/>
      <c r="C90" s="191"/>
      <c r="D90" s="362"/>
      <c r="I90" s="363" t="str">
        <f t="shared" si="1"/>
        <v/>
      </c>
      <c r="J90" s="344" t="str">
        <f>IF($A90&gt;='576way_Regular Symbol(2wild)'!D$16,"",IF(OR(B90=$V$2,B91=$V$2,B92=$V$2),SUM(COUNTIF(B90:B92,$V$2),COUNTIF(B90:B92,$K$2)),""))</f>
        <v/>
      </c>
      <c r="K90" s="344" t="str">
        <f>IF($A90&gt;='576way_Regular Symbol(2wild)'!E$16,"",IF(OR(C90=$V$2,C91=$V$2,C92=$V$2),SUM(COUNTIF(C90:C92,$V$2),COUNTIF(C90:C92,$K$2)),""))</f>
        <v/>
      </c>
      <c r="M90" s="344"/>
      <c r="N90" s="3"/>
      <c r="P90" s="344" t="str">
        <f>IF($A90&gt;='576way_Regular Symbol(2wild)'!D$16,"",IF(OR(B90=$V$2,B91=$V$2,B92=$V$2),SUM(COUNTIF(B90:B92,$V$2),COUNTIF(B90:B92,$Q$2)),""))</f>
        <v/>
      </c>
      <c r="Q90" s="344" t="str">
        <f>IF($A90&gt;='576way_Regular Symbol(2wild)'!E$16,"",IF(OR(C90=$V$2,C91=$V$2,C92=$V$2),SUM(COUNTIF(C90:C92,$V$2),COUNTIF(C90:C92,$Q$2)),""))</f>
        <v/>
      </c>
      <c r="S90" s="344" t="str">
        <f>IF($A90&gt;='576way_Regular Symbol(2wild)'!D$16,"",IF(OR(B90=$V$2,B91=$V$2,B92=$V$2),SUM(COUNTIF(B90:B92,$V$2),COUNTIF(B90:B92,$T$2)),""))</f>
        <v/>
      </c>
      <c r="T90" s="344" t="str">
        <f>IF($A90&gt;='576way_Regular Symbol(2wild)'!E$16,"",IF(OR(C90=$V$2,C91=$V$2,C92=$V$2),SUM(COUNTIF(C90:C92,$V$2),COUNTIF(C90:C92,$T$2)),""))</f>
        <v/>
      </c>
      <c r="V90" s="344" t="str">
        <f>IF($A90&gt;='576way_Regular Symbol(2wild)'!D$16,"",IF(OR(B90=$V$2,B91=$V$2,B92=$V$2),SUM(COUNTIF(B90:B92,$V$2),COUNTIF(B90:B92,$W$2)),""))</f>
        <v/>
      </c>
      <c r="W90" s="344" t="str">
        <f>IF($A90&gt;='576way_Regular Symbol(2wild)'!E$16,"",IF(OR(C90=$V$2,C91=$V$2,C92=$V$2),SUM(COUNTIF(C90:C92,$V$2),COUNTIF(C90:C92,$W$2)),""))</f>
        <v/>
      </c>
      <c r="Y90" s="344" t="str">
        <f>IF($A90&gt;='576way_Regular Symbol(2wild)'!D$16,"",IF(OR(B90=$V$2,B91=$V$2,B92=$V$2),SUM(COUNTIF(B90:B92,$V$2),COUNTIF(B90:B92,$Z$2)),""))</f>
        <v/>
      </c>
      <c r="Z90" s="344" t="str">
        <f>IF($A90&gt;='576way_Regular Symbol(2wild)'!E$16,"",IF(OR(C90=$V$2,C91=$V$2,C92=$V$2),SUM(COUNTIF(C90:C92,$V$2),COUNTIF(C90:C92,$Z$2)),""))</f>
        <v/>
      </c>
      <c r="AB90" s="344" t="str">
        <f>IF($A90&gt;='576way_Regular Symbol(2wild)'!D$16,"",IF(OR(B90=$V$2,B91=$V$2,B92=$V$2),SUM(COUNTIF(B90:B92,$V$2),COUNTIF(B90:B92,$AC$2)),""))</f>
        <v/>
      </c>
      <c r="AC90" s="344" t="str">
        <f>IF($A90&gt;='576way_Regular Symbol(2wild)'!E$16,"",IF(OR(C90=$V$2,C91=$V$2,C92=$V$2),SUM(COUNTIF(C90:C92,$V$2),COUNTIF(C90:C92,$AC$2)),""))</f>
        <v/>
      </c>
      <c r="AF90" s="3" t="str">
        <f>IF($A90&gt;='576way_Regular Symbol(2wild)'!D$16,"",IF(OR(B90=$V$2,B91=$V$2,B92=$V$2),SUM(COUNTIF(B90:B92,$V$2),COUNTIF(B90:B92,$AG$2)),""))</f>
        <v/>
      </c>
      <c r="AG90" s="3" t="str">
        <f>IF($A90&gt;='576way_Regular Symbol(2wild)'!E$16,"",IF(OR(C90=$V$2,C91=$V$2,C92=$V$2),SUM(COUNTIF(C90:C92,$V$2),COUNTIF(C90:C92,$AG$2)),""))</f>
        <v/>
      </c>
      <c r="AI90" s="3" t="str">
        <f>IF($A90&gt;='576way_Regular Symbol(2wild)'!D$16,"",IF(OR(B90=$V$2,B91=$V$2,B92=$V$2),SUM(COUNTIF(B90:B92,$V$2),COUNTIF(B90:B92,$AJ$2)),""))</f>
        <v/>
      </c>
      <c r="AJ90" s="3" t="str">
        <f>IF($A90&gt;='576way_Regular Symbol(2wild)'!E$16,"",IF(OR(C90=$V$2,C91=$V$2,C92=$V$2),SUM(COUNTIF(C90:C92,$V$2),COUNTIF(C90:C92,$AJ$2)),""))</f>
        <v/>
      </c>
      <c r="AL90" s="3" t="str">
        <f>IF($A90&gt;='576way_Regular Symbol(2wild)'!D$16,"",IF(OR(B90=$V$2,B91=$V$2,B92=$V$2),SUM(COUNTIF(B90:B92,$V$2),COUNTIF(B90:B92,$AM$2)),""))</f>
        <v/>
      </c>
      <c r="AM90" s="3" t="str">
        <f>IF($A90&gt;='576way_Regular Symbol(2wild)'!E$16,"",IF(OR(C90=$V$2,C91=$V$2,C92=$V$2),SUM(COUNTIF(C90:C92,$V$2),COUNTIF(C90:C92,$AM$2)),""))</f>
        <v/>
      </c>
      <c r="AO90" s="3" t="str">
        <f>IF($A90&gt;='576way_Regular Symbol(2wild)'!D$16,"",IF(OR(B90=$V$2,B91=$V$2,B92=$V$2),SUM(COUNTIF(B90:B92,$V$2),COUNTIF(B90:B92,$AP$2)),""))</f>
        <v/>
      </c>
      <c r="AP90" s="3" t="str">
        <f>IF($A90&gt;='576way_Regular Symbol(2wild)'!E$16,"",IF(OR(C90=$V$2,C91=$V$2,C92=$V$2),SUM(COUNTIF(C90:C92,$V$2),COUNTIF(C90:C92,$AP$2)),""))</f>
        <v/>
      </c>
      <c r="AR90" s="3" t="str">
        <f>IF($A90&gt;='576way_Regular Symbol(2wild)'!D$16,"",IF(OR(B90=$V$2,B91=$V$2,B92=$V$2),SUM(COUNTIF(B90:B92,$V$2),COUNTIF(B90:B92,$AS$2)),""))</f>
        <v/>
      </c>
      <c r="AS90" s="3" t="str">
        <f>IF($A90&gt;='576way_Regular Symbol(2wild)'!E$16,"",IF(OR(C90=$V$2,C91=$V$2,C92=$V$2),SUM(COUNTIF(C90:C92,$V$2),COUNTIF(C90:C92,$AS$2)),""))</f>
        <v/>
      </c>
      <c r="AU90" s="3" t="str">
        <f>IF($A90&gt;='576way_Regular Symbol(2wild)'!D$16,"",IF(OR(B90=$V$2,B91=$V$2,B92=$V$2),SUM(COUNTIF(B90:B92,$V$2),COUNTIF(B90:B92,$AV$2)),""))</f>
        <v/>
      </c>
      <c r="AV90" s="3" t="str">
        <f>IF($A90&gt;='576way_Regular Symbol(2wild)'!E$16,"",IF(OR(C90=$V$2,C91=$V$2,C92=$V$2),SUM(COUNTIF(C90:C92,$V$2),COUNTIF(C90:C92,$AV$2)),""))</f>
        <v/>
      </c>
    </row>
    <row r="91" spans="1:48">
      <c r="A91" s="335"/>
      <c r="B91" s="191"/>
      <c r="C91" s="191"/>
      <c r="D91" s="362"/>
      <c r="J91" s="344"/>
      <c r="K91" s="3"/>
      <c r="M91" s="344"/>
      <c r="N91" s="3"/>
      <c r="P91" s="344" t="str">
        <f>IF($A91&gt;='576way_Regular Symbol(2wild)'!D$16,"",IF(OR(B91=$V$2,B92=$V$2,B93=$V$2),SUM(COUNTIF(B91:B93,$V$2),COUNTIF(B91:B93,$Q$2)),""))</f>
        <v/>
      </c>
      <c r="Q91" s="344" t="str">
        <f>IF($A91&gt;='576way_Regular Symbol(2wild)'!E$16,"",IF(OR(C91=$V$2,C92=$V$2,C93=$V$2),SUM(COUNTIF(C91:C93,$V$2),COUNTIF(C91:C93,$Q$2)),""))</f>
        <v/>
      </c>
      <c r="S91" s="344" t="str">
        <f>IF($A91&gt;='576way_Regular Symbol(2wild)'!D$16,"",IF(OR(B91=$V$2,B92=$V$2,B93=$V$2),SUM(COUNTIF(B91:B93,$V$2),COUNTIF(B91:B93,$T$2)),""))</f>
        <v/>
      </c>
      <c r="T91" s="344" t="str">
        <f>IF($A91&gt;='576way_Regular Symbol(2wild)'!E$16,"",IF(OR(C91=$V$2,C92=$V$2,C93=$V$2),SUM(COUNTIF(C91:C93,$V$2),COUNTIF(C91:C93,$T$2)),""))</f>
        <v/>
      </c>
      <c r="V91" s="344" t="str">
        <f>IF($A91&gt;='576way_Regular Symbol(2wild)'!D$16,"",IF(OR(B91=$V$2,B92=$V$2,B93=$V$2),SUM(COUNTIF(B91:B93,$V$2),COUNTIF(B91:B93,$W$2)),""))</f>
        <v/>
      </c>
      <c r="W91" s="344" t="str">
        <f>IF($A91&gt;='576way_Regular Symbol(2wild)'!E$16,"",IF(OR(C91=$V$2,C92=$V$2,C93=$V$2),SUM(COUNTIF(C91:C93,$V$2),COUNTIF(C91:C93,$W$2)),""))</f>
        <v/>
      </c>
      <c r="Y91" s="344" t="str">
        <f>IF($A91&gt;='576way_Regular Symbol(2wild)'!D$16,"",IF(OR(B91=$V$2,B92=$V$2,B93=$V$2),SUM(COUNTIF(B91:B93,$V$2),COUNTIF(B91:B93,$Z$2)),""))</f>
        <v/>
      </c>
      <c r="Z91" s="344" t="str">
        <f>IF($A91&gt;='576way_Regular Symbol(2wild)'!E$16,"",IF(OR(C91=$V$2,C92=$V$2,C93=$V$2),SUM(COUNTIF(C91:C93,$V$2),COUNTIF(C91:C93,$Z$2)),""))</f>
        <v/>
      </c>
      <c r="AB91" s="344" t="str">
        <f>IF($A91&gt;='576way_Regular Symbol(2wild)'!D$16,"",IF(OR(B91=$V$2,B92=$V$2,B93=$V$2),SUM(COUNTIF(B91:B93,$V$2),COUNTIF(B91:B93,$AC$2)),""))</f>
        <v/>
      </c>
      <c r="AC91" s="344" t="str">
        <f>IF($A91&gt;='576way_Regular Symbol(2wild)'!E$16,"",IF(OR(C91=$V$2,C92=$V$2,C93=$V$2),SUM(COUNTIF(C91:C93,$V$2),COUNTIF(C91:C93,$AC$2)),""))</f>
        <v/>
      </c>
      <c r="AF91" s="3" t="str">
        <f>IF($A91&gt;='576way_Regular Symbol(2wild)'!D$16,"",IF(OR(B91=$V$2,B92=$V$2,B93=$V$2),SUM(COUNTIF(B91:B93,$V$2),COUNTIF(B91:B93,$AG$2)),""))</f>
        <v/>
      </c>
      <c r="AG91" s="3" t="str">
        <f>IF($A91&gt;='576way_Regular Symbol(2wild)'!E$16,"",IF(OR(C91=$V$2,C92=$V$2,C93=$V$2),SUM(COUNTIF(C91:C93,$V$2),COUNTIF(C91:C93,$AG$2)),""))</f>
        <v/>
      </c>
      <c r="AI91" s="3" t="str">
        <f>IF($A91&gt;='576way_Regular Symbol(2wild)'!D$16,"",IF(OR(B91=$V$2,B92=$V$2,B93=$V$2),SUM(COUNTIF(B91:B93,$V$2),COUNTIF(B91:B93,$AJ$2)),""))</f>
        <v/>
      </c>
      <c r="AJ91" s="3" t="str">
        <f>IF($A91&gt;='576way_Regular Symbol(2wild)'!E$16,"",IF(OR(C91=$V$2,C92=$V$2,C93=$V$2),SUM(COUNTIF(C91:C93,$V$2),COUNTIF(C91:C93,$AJ$2)),""))</f>
        <v/>
      </c>
      <c r="AL91" s="3" t="str">
        <f>IF($A91&gt;='576way_Regular Symbol(2wild)'!D$16,"",IF(OR(B91=$V$2,B92=$V$2,B93=$V$2),SUM(COUNTIF(B91:B93,$V$2),COUNTIF(B91:B93,$AM$2)),""))</f>
        <v/>
      </c>
      <c r="AM91" s="3" t="str">
        <f>IF($A91&gt;='576way_Regular Symbol(2wild)'!E$16,"",IF(OR(C91=$V$2,C92=$V$2,C93=$V$2),SUM(COUNTIF(C91:C93,$V$2),COUNTIF(C91:C93,$AM$2)),""))</f>
        <v/>
      </c>
      <c r="AO91" s="3" t="str">
        <f>IF($A91&gt;='576way_Regular Symbol(2wild)'!D$16,"",IF(OR(B91=$V$2,B92=$V$2,B93=$V$2),SUM(COUNTIF(B91:B93,$V$2),COUNTIF(B91:B93,$AP$2)),""))</f>
        <v/>
      </c>
      <c r="AP91" s="3" t="str">
        <f>IF($A91&gt;='576way_Regular Symbol(2wild)'!E$16,"",IF(OR(C91=$V$2,C92=$V$2,C93=$V$2),SUM(COUNTIF(C91:C93,$V$2),COUNTIF(C91:C93,$AP$2)),""))</f>
        <v/>
      </c>
      <c r="AR91" s="3" t="str">
        <f>IF($A91&gt;='576way_Regular Symbol(2wild)'!D$16,"",IF(OR(B91=$V$2,B92=$V$2,B93=$V$2),SUM(COUNTIF(B91:B93,$V$2),COUNTIF(B91:B93,$AS$2)),""))</f>
        <v/>
      </c>
      <c r="AS91" s="3" t="str">
        <f>IF($A91&gt;='576way_Regular Symbol(2wild)'!E$16,"",IF(OR(C91=$V$2,C92=$V$2,C93=$V$2),SUM(COUNTIF(C91:C93,$V$2),COUNTIF(C91:C93,$AS$2)),""))</f>
        <v/>
      </c>
      <c r="AU91" s="3" t="str">
        <f>IF($A91&gt;='576way_Regular Symbol(2wild)'!D$16,"",IF(OR(B91=$V$2,B92=$V$2,B93=$V$2),SUM(COUNTIF(B91:B93,$V$2),COUNTIF(B91:B93,$AV$2)),""))</f>
        <v/>
      </c>
      <c r="AV91" s="3" t="str">
        <f>IF($A91&gt;='576way_Regular Symbol(2wild)'!E$16,"",IF(OR(C91=$V$2,C92=$V$2,C93=$V$2),SUM(COUNTIF(C91:C93,$V$2),COUNTIF(C91:C93,$AV$2)),""))</f>
        <v/>
      </c>
    </row>
    <row r="92" spans="1:48">
      <c r="A92" s="335"/>
      <c r="B92" s="191"/>
      <c r="C92" s="191"/>
      <c r="D92" s="362"/>
      <c r="J92" s="344"/>
      <c r="K92" s="3"/>
      <c r="M92" s="344"/>
      <c r="N92" s="3"/>
      <c r="P92" s="344"/>
      <c r="Q92" s="3"/>
      <c r="S92" s="344" t="str">
        <f>IF($A92&gt;='576way_Regular Symbol(2wild)'!D$16,"",IF(OR(B92=$V$2,B93=$V$2,B94=$V$2),SUM(COUNTIF(B92:B94,$V$2),COUNTIF(B92:B94,$T$2)),""))</f>
        <v/>
      </c>
      <c r="T92" s="344" t="str">
        <f>IF($A92&gt;='576way_Regular Symbol(2wild)'!E$16,"",IF(OR(C92=$V$2,C93=$V$2,C94=$V$2),SUM(COUNTIF(C92:C94,$V$2),COUNTIF(C92:C94,$T$2)),""))</f>
        <v/>
      </c>
      <c r="V92" s="344" t="str">
        <f>IF($A92&gt;='576way_Regular Symbol(2wild)'!D$16,"",IF(OR(B92=$V$2,B93=$V$2,B94=$V$2),SUM(COUNTIF(B92:B94,$V$2),COUNTIF(B92:B94,$W$2)),""))</f>
        <v/>
      </c>
      <c r="W92" s="344" t="str">
        <f>IF($A92&gt;='576way_Regular Symbol(2wild)'!E$16,"",IF(OR(C92=$V$2,C93=$V$2,C94=$V$2),SUM(COUNTIF(C92:C94,$V$2),COUNTIF(C92:C94,$W$2)),""))</f>
        <v/>
      </c>
      <c r="Y92" s="344" t="str">
        <f>IF($A92&gt;='576way_Regular Symbol(2wild)'!D$16,"",IF(OR(B92=$V$2,B93=$V$2,B94=$V$2),SUM(COUNTIF(B92:B94,$V$2),COUNTIF(B92:B94,$Z$2)),""))</f>
        <v/>
      </c>
      <c r="Z92" s="344" t="str">
        <f>IF($A92&gt;='576way_Regular Symbol(2wild)'!E$16,"",IF(OR(C92=$V$2,C93=$V$2,C94=$V$2),SUM(COUNTIF(C92:C94,$V$2),COUNTIF(C92:C94,$Z$2)),""))</f>
        <v/>
      </c>
      <c r="AB92" s="344" t="str">
        <f>IF($A92&gt;='576way_Regular Symbol(2wild)'!D$16,"",IF(OR(B92=$V$2,B93=$V$2,B94=$V$2),SUM(COUNTIF(B92:B94,$V$2),COUNTIF(B92:B94,$AC$2)),""))</f>
        <v/>
      </c>
      <c r="AC92" s="344" t="str">
        <f>IF($A92&gt;='576way_Regular Symbol(2wild)'!E$16,"",IF(OR(C92=$V$2,C93=$V$2,C94=$V$2),SUM(COUNTIF(C92:C94,$V$2),COUNTIF(C92:C94,$AC$2)),""))</f>
        <v/>
      </c>
      <c r="AF92" s="3" t="str">
        <f>IF($A92&gt;='576way_Regular Symbol(2wild)'!D$16,"",IF(OR(B92=$V$2,B93=$V$2,B94=$V$2),SUM(COUNTIF(B92:B94,$V$2),COUNTIF(B92:B94,$AG$2)),""))</f>
        <v/>
      </c>
      <c r="AG92" s="3" t="str">
        <f>IF($A92&gt;='576way_Regular Symbol(2wild)'!E$16,"",IF(OR(C92=$V$2,C93=$V$2,C94=$V$2),SUM(COUNTIF(C92:C94,$V$2),COUNTIF(C92:C94,$AG$2)),""))</f>
        <v/>
      </c>
      <c r="AI92" s="3" t="str">
        <f>IF($A92&gt;='576way_Regular Symbol(2wild)'!D$16,"",IF(OR(B92=$V$2,B93=$V$2,B94=$V$2),SUM(COUNTIF(B92:B94,$V$2),COUNTIF(B92:B94,$AJ$2)),""))</f>
        <v/>
      </c>
      <c r="AJ92" s="3" t="str">
        <f>IF($A92&gt;='576way_Regular Symbol(2wild)'!E$16,"",IF(OR(C92=$V$2,C93=$V$2,C94=$V$2),SUM(COUNTIF(C92:C94,$V$2),COUNTIF(C92:C94,$AJ$2)),""))</f>
        <v/>
      </c>
      <c r="AL92" s="3" t="str">
        <f>IF($A92&gt;='576way_Regular Symbol(2wild)'!D$16,"",IF(OR(B92=$V$2,B93=$V$2,B94=$V$2),SUM(COUNTIF(B92:B94,$V$2),COUNTIF(B92:B94,$AM$2)),""))</f>
        <v/>
      </c>
      <c r="AM92" s="3" t="str">
        <f>IF($A92&gt;='576way_Regular Symbol(2wild)'!E$16,"",IF(OR(C92=$V$2,C93=$V$2,C94=$V$2),SUM(COUNTIF(C92:C94,$V$2),COUNTIF(C92:C94,$AM$2)),""))</f>
        <v/>
      </c>
      <c r="AO92" s="3" t="str">
        <f>IF($A92&gt;='576way_Regular Symbol(2wild)'!D$16,"",IF(OR(B92=$V$2,B93=$V$2,B94=$V$2),SUM(COUNTIF(B92:B94,$V$2),COUNTIF(B92:B94,$AP$2)),""))</f>
        <v/>
      </c>
      <c r="AP92" s="3" t="str">
        <f>IF($A92&gt;='576way_Regular Symbol(2wild)'!E$16,"",IF(OR(C92=$V$2,C93=$V$2,C94=$V$2),SUM(COUNTIF(C92:C94,$V$2),COUNTIF(C92:C94,$AP$2)),""))</f>
        <v/>
      </c>
      <c r="AR92" s="3" t="str">
        <f>IF($A92&gt;='576way_Regular Symbol(2wild)'!D$16,"",IF(OR(B92=$V$2,B93=$V$2,B94=$V$2),SUM(COUNTIF(B92:B94,$V$2),COUNTIF(B92:B94,$AS$2)),""))</f>
        <v/>
      </c>
      <c r="AS92" s="3" t="str">
        <f>IF($A92&gt;='576way_Regular Symbol(2wild)'!E$16,"",IF(OR(C92=$V$2,C93=$V$2,C94=$V$2),SUM(COUNTIF(C92:C94,$V$2),COUNTIF(C92:C94,$AS$2)),""))</f>
        <v/>
      </c>
      <c r="AU92" s="3" t="str">
        <f>IF($A92&gt;='576way_Regular Symbol(2wild)'!D$16,"",IF(OR(B92=$V$2,B93=$V$2,B94=$V$2),SUM(COUNTIF(B92:B94,$V$2),COUNTIF(B92:B94,$AV$2)),""))</f>
        <v/>
      </c>
      <c r="AV92" s="3" t="str">
        <f>IF($A92&gt;='576way_Regular Symbol(2wild)'!E$16,"",IF(OR(C92=$V$2,C93=$V$2,C94=$V$2),SUM(COUNTIF(C92:C94,$V$2),COUNTIF(C92:C94,$AV$2)),""))</f>
        <v/>
      </c>
    </row>
    <row r="93" spans="1:48">
      <c r="A93" s="335"/>
      <c r="B93" s="191"/>
      <c r="C93" s="191"/>
      <c r="D93" s="362"/>
      <c r="J93" s="344"/>
      <c r="K93" s="3"/>
      <c r="M93" s="344"/>
      <c r="N93" s="3"/>
      <c r="P93" s="344"/>
      <c r="Q93" s="3"/>
      <c r="S93" s="344" t="str">
        <f>IF($A93&gt;='576way_Regular Symbol(2wild)'!D$16,"",IF(OR(B93=$V$2,B94=$V$2,B95=$V$2),SUM(COUNTIF(B93:B95,$V$2),COUNTIF(B93:B95,$T$2)),""))</f>
        <v/>
      </c>
      <c r="T93" s="344" t="str">
        <f>IF($A93&gt;='576way_Regular Symbol(2wild)'!E$16,"",IF(OR(C93=$V$2,C94=$V$2,C95=$V$2),SUM(COUNTIF(C93:C95,$V$2),COUNTIF(C93:C95,$T$2)),""))</f>
        <v/>
      </c>
      <c r="V93" s="344" t="str">
        <f>IF($A93&gt;='576way_Regular Symbol(2wild)'!D$16,"",IF(OR(B93=$V$2,B94=$V$2,B95=$V$2),SUM(COUNTIF(B93:B95,$V$2),COUNTIF(B93:B95,$W$2)),""))</f>
        <v/>
      </c>
      <c r="W93" s="344" t="str">
        <f>IF($A93&gt;='576way_Regular Symbol(2wild)'!E$16,"",IF(OR(C93=$V$2,C94=$V$2,C95=$V$2),SUM(COUNTIF(C93:C95,$V$2),COUNTIF(C93:C95,$W$2)),""))</f>
        <v/>
      </c>
      <c r="Y93" s="344" t="str">
        <f>IF($A93&gt;='576way_Regular Symbol(2wild)'!D$16,"",IF(OR(B93=$V$2,B94=$V$2,B95=$V$2),SUM(COUNTIF(B93:B95,$V$2),COUNTIF(B93:B95,$Z$2)),""))</f>
        <v/>
      </c>
      <c r="Z93" s="344" t="str">
        <f>IF($A93&gt;='576way_Regular Symbol(2wild)'!E$16,"",IF(OR(C93=$V$2,C94=$V$2,C95=$V$2),SUM(COUNTIF(C93:C95,$V$2),COUNTIF(C93:C95,$Z$2)),""))</f>
        <v/>
      </c>
      <c r="AB93" s="344" t="str">
        <f>IF($A93&gt;='576way_Regular Symbol(2wild)'!D$16,"",IF(OR(B93=$V$2,B94=$V$2,B95=$V$2),SUM(COUNTIF(B93:B95,$V$2),COUNTIF(B93:B95,$AC$2)),""))</f>
        <v/>
      </c>
      <c r="AC93" s="344" t="str">
        <f>IF($A93&gt;='576way_Regular Symbol(2wild)'!E$16,"",IF(OR(C93=$V$2,C94=$V$2,C95=$V$2),SUM(COUNTIF(C93:C95,$V$2),COUNTIF(C93:C95,$AC$2)),""))</f>
        <v/>
      </c>
      <c r="AF93" s="3" t="str">
        <f>IF($A93&gt;='576way_Regular Symbol(2wild)'!D$16,"",IF(OR(B93=$V$2,B94=$V$2,B95=$V$2),SUM(COUNTIF(B93:B95,$V$2),COUNTIF(B93:B95,$AG$2)),""))</f>
        <v/>
      </c>
      <c r="AG93" s="3" t="str">
        <f>IF($A93&gt;='576way_Regular Symbol(2wild)'!E$16,"",IF(OR(C93=$V$2,C94=$V$2,C95=$V$2),SUM(COUNTIF(C93:C95,$V$2),COUNTIF(C93:C95,$AG$2)),""))</f>
        <v/>
      </c>
      <c r="AI93" s="3" t="str">
        <f>IF($A93&gt;='576way_Regular Symbol(2wild)'!D$16,"",IF(OR(B93=$V$2,B94=$V$2,B95=$V$2),SUM(COUNTIF(B93:B95,$V$2),COUNTIF(B93:B95,$AJ$2)),""))</f>
        <v/>
      </c>
      <c r="AJ93" s="3" t="str">
        <f>IF($A93&gt;='576way_Regular Symbol(2wild)'!E$16,"",IF(OR(C93=$V$2,C94=$V$2,C95=$V$2),SUM(COUNTIF(C93:C95,$V$2),COUNTIF(C93:C95,$AJ$2)),""))</f>
        <v/>
      </c>
      <c r="AL93" s="3" t="str">
        <f>IF($A93&gt;='576way_Regular Symbol(2wild)'!D$16,"",IF(OR(B93=$V$2,B94=$V$2,B95=$V$2),SUM(COUNTIF(B93:B95,$V$2),COUNTIF(B93:B95,$AM$2)),""))</f>
        <v/>
      </c>
      <c r="AM93" s="3" t="str">
        <f>IF($A93&gt;='576way_Regular Symbol(2wild)'!E$16,"",IF(OR(C93=$V$2,C94=$V$2,C95=$V$2),SUM(COUNTIF(C93:C95,$V$2),COUNTIF(C93:C95,$AM$2)),""))</f>
        <v/>
      </c>
      <c r="AO93" s="3" t="str">
        <f>IF($A93&gt;='576way_Regular Symbol(2wild)'!D$16,"",IF(OR(B93=$V$2,B94=$V$2,B95=$V$2),SUM(COUNTIF(B93:B95,$V$2),COUNTIF(B93:B95,$AP$2)),""))</f>
        <v/>
      </c>
      <c r="AP93" s="3" t="str">
        <f>IF($A93&gt;='576way_Regular Symbol(2wild)'!E$16,"",IF(OR(C93=$V$2,C94=$V$2,C95=$V$2),SUM(COUNTIF(C93:C95,$V$2),COUNTIF(C93:C95,$AP$2)),""))</f>
        <v/>
      </c>
      <c r="AR93" s="3" t="str">
        <f>IF($A93&gt;='576way_Regular Symbol(2wild)'!D$16,"",IF(OR(B93=$V$2,B94=$V$2,B95=$V$2),SUM(COUNTIF(B93:B95,$V$2),COUNTIF(B93:B95,$AS$2)),""))</f>
        <v/>
      </c>
      <c r="AS93" s="3" t="str">
        <f>IF($A93&gt;='576way_Regular Symbol(2wild)'!E$16,"",IF(OR(C93=$V$2,C94=$V$2,C95=$V$2),SUM(COUNTIF(C93:C95,$V$2),COUNTIF(C93:C95,$AS$2)),""))</f>
        <v/>
      </c>
      <c r="AU93" s="3" t="str">
        <f>IF($A93&gt;='576way_Regular Symbol(2wild)'!D$16,"",IF(OR(B93=$V$2,B94=$V$2,B95=$V$2),SUM(COUNTIF(B93:B95,$V$2),COUNTIF(B93:B95,$AV$2)),""))</f>
        <v/>
      </c>
      <c r="AV93" s="3" t="str">
        <f>IF($A93&gt;='576way_Regular Symbol(2wild)'!E$16,"",IF(OR(C93=$V$2,C94=$V$2,C95=$V$2),SUM(COUNTIF(C93:C95,$V$2),COUNTIF(C93:C95,$AV$2)),""))</f>
        <v/>
      </c>
    </row>
    <row r="94" spans="1:48">
      <c r="A94" s="335"/>
      <c r="B94" s="191"/>
      <c r="C94" s="191"/>
      <c r="D94" s="362"/>
      <c r="J94" s="344"/>
      <c r="K94" s="3"/>
      <c r="M94" s="344"/>
      <c r="N94" s="3"/>
      <c r="P94" s="344"/>
      <c r="Q94" s="3"/>
      <c r="S94" s="344" t="str">
        <f>IF($A94&gt;='576way_Regular Symbol(2wild)'!D$16,"",IF(OR(B94=$V$2,B95=$V$2,B96=$V$2),SUM(COUNTIF(B94:B96,$V$2),COUNTIF(B94:B96,$T$2)),""))</f>
        <v/>
      </c>
      <c r="T94" s="344" t="str">
        <f>IF($A94&gt;='576way_Regular Symbol(2wild)'!E$16,"",IF(OR(C94=$V$2,C95=$V$2,C96=$V$2),SUM(COUNTIF(C94:C96,$V$2),COUNTIF(C94:C96,$T$2)),""))</f>
        <v/>
      </c>
      <c r="V94" s="344" t="str">
        <f>IF($A94&gt;='576way_Regular Symbol(2wild)'!D$16,"",IF(OR(B94=$V$2,B95=$V$2,B96=$V$2),SUM(COUNTIF(B94:B96,$V$2),COUNTIF(B94:B96,$W$2)),""))</f>
        <v/>
      </c>
      <c r="W94" s="344" t="str">
        <f>IF($A94&gt;='576way_Regular Symbol(2wild)'!E$16,"",IF(OR(C94=$V$2,C95=$V$2,C96=$V$2),SUM(COUNTIF(C94:C96,$V$2),COUNTIF(C94:C96,$W$2)),""))</f>
        <v/>
      </c>
      <c r="Y94" s="344" t="str">
        <f>IF($A94&gt;='576way_Regular Symbol(2wild)'!D$16,"",IF(OR(B94=$V$2,B95=$V$2,B96=$V$2),SUM(COUNTIF(B94:B96,$V$2),COUNTIF(B94:B96,$Z$2)),""))</f>
        <v/>
      </c>
      <c r="Z94" s="344" t="str">
        <f>IF($A94&gt;='576way_Regular Symbol(2wild)'!E$16,"",IF(OR(C94=$V$2,C95=$V$2,C96=$V$2),SUM(COUNTIF(C94:C96,$V$2),COUNTIF(C94:C96,$Z$2)),""))</f>
        <v/>
      </c>
      <c r="AB94" s="344" t="str">
        <f>IF($A94&gt;='576way_Regular Symbol(2wild)'!D$16,"",IF(OR(B94=$V$2,B95=$V$2,B96=$V$2),SUM(COUNTIF(B94:B96,$V$2),COUNTIF(B94:B96,$AC$2)),""))</f>
        <v/>
      </c>
      <c r="AC94" s="344" t="str">
        <f>IF($A94&gt;='576way_Regular Symbol(2wild)'!E$16,"",IF(OR(C94=$V$2,C95=$V$2,C96=$V$2),SUM(COUNTIF(C94:C96,$V$2),COUNTIF(C94:C96,$AC$2)),""))</f>
        <v/>
      </c>
      <c r="AF94" s="3" t="str">
        <f>IF($A94&gt;='576way_Regular Symbol(2wild)'!D$16,"",IF(OR(B94=$V$2,B95=$V$2,B96=$V$2),SUM(COUNTIF(B94:B96,$V$2),COUNTIF(B94:B96,$AG$2)),""))</f>
        <v/>
      </c>
      <c r="AG94" s="3" t="str">
        <f>IF($A94&gt;='576way_Regular Symbol(2wild)'!E$16,"",IF(OR(C94=$V$2,C95=$V$2,C96=$V$2),SUM(COUNTIF(C94:C96,$V$2),COUNTIF(C94:C96,$AG$2)),""))</f>
        <v/>
      </c>
      <c r="AI94" s="3" t="str">
        <f>IF($A94&gt;='576way_Regular Symbol(2wild)'!D$16,"",IF(OR(B94=$V$2,B95=$V$2,B96=$V$2),SUM(COUNTIF(B94:B96,$V$2),COUNTIF(B94:B96,$AJ$2)),""))</f>
        <v/>
      </c>
      <c r="AJ94" s="3" t="str">
        <f>IF($A94&gt;='576way_Regular Symbol(2wild)'!E$16,"",IF(OR(C94=$V$2,C95=$V$2,C96=$V$2),SUM(COUNTIF(C94:C96,$V$2),COUNTIF(C94:C96,$AJ$2)),""))</f>
        <v/>
      </c>
      <c r="AL94" s="3" t="str">
        <f>IF($A94&gt;='576way_Regular Symbol(2wild)'!D$16,"",IF(OR(B94=$V$2,B95=$V$2,B96=$V$2),SUM(COUNTIF(B94:B96,$V$2),COUNTIF(B94:B96,$AM$2)),""))</f>
        <v/>
      </c>
      <c r="AM94" s="3" t="str">
        <f>IF($A94&gt;='576way_Regular Symbol(2wild)'!E$16,"",IF(OR(C94=$V$2,C95=$V$2,C96=$V$2),SUM(COUNTIF(C94:C96,$V$2),COUNTIF(C94:C96,$AM$2)),""))</f>
        <v/>
      </c>
      <c r="AO94" s="3" t="str">
        <f>IF($A94&gt;='576way_Regular Symbol(2wild)'!D$16,"",IF(OR(B94=$V$2,B95=$V$2,B96=$V$2),SUM(COUNTIF(B94:B96,$V$2),COUNTIF(B94:B96,$AP$2)),""))</f>
        <v/>
      </c>
      <c r="AP94" s="3" t="str">
        <f>IF($A94&gt;='576way_Regular Symbol(2wild)'!E$16,"",IF(OR(C94=$V$2,C95=$V$2,C96=$V$2),SUM(COUNTIF(C94:C96,$V$2),COUNTIF(C94:C96,$AP$2)),""))</f>
        <v/>
      </c>
      <c r="AR94" s="3" t="str">
        <f>IF($A94&gt;='576way_Regular Symbol(2wild)'!D$16,"",IF(OR(B94=$V$2,B95=$V$2,B96=$V$2),SUM(COUNTIF(B94:B96,$V$2),COUNTIF(B94:B96,$AS$2)),""))</f>
        <v/>
      </c>
      <c r="AS94" s="3" t="str">
        <f>IF($A94&gt;='576way_Regular Symbol(2wild)'!E$16,"",IF(OR(C94=$V$2,C95=$V$2,C96=$V$2),SUM(COUNTIF(C94:C96,$V$2),COUNTIF(C94:C96,$AS$2)),""))</f>
        <v/>
      </c>
      <c r="AU94" s="3" t="str">
        <f>IF($A94&gt;='576way_Regular Symbol(2wild)'!D$16,"",IF(OR(B94=$V$2,B95=$V$2,B96=$V$2),SUM(COUNTIF(B94:B96,$V$2),COUNTIF(B94:B96,$AV$2)),""))</f>
        <v/>
      </c>
      <c r="AV94" s="3" t="str">
        <f>IF($A94&gt;='576way_Regular Symbol(2wild)'!E$16,"",IF(OR(C94=$V$2,C95=$V$2,C96=$V$2),SUM(COUNTIF(C94:C96,$V$2),COUNTIF(C94:C96,$AV$2)),""))</f>
        <v/>
      </c>
    </row>
    <row r="95" spans="1:48">
      <c r="A95" s="335"/>
      <c r="B95" s="191"/>
      <c r="C95" s="191"/>
      <c r="D95" s="362"/>
      <c r="J95" s="344"/>
      <c r="K95" s="3"/>
      <c r="M95" s="344"/>
      <c r="N95" s="3"/>
      <c r="P95" s="344"/>
      <c r="Q95" s="3"/>
      <c r="S95" s="344" t="str">
        <f>IF($A95&gt;='576way_Regular Symbol(2wild)'!D$16,"",IF(OR(B95=$V$2,B96=$V$2,B97=$V$2),SUM(COUNTIF(B95:B97,$V$2),COUNTIF(B95:B97,$T$2)),""))</f>
        <v/>
      </c>
      <c r="T95" s="344" t="str">
        <f>IF($A95&gt;='576way_Regular Symbol(2wild)'!E$16,"",IF(OR(C95=$V$2,C96=$V$2,C97=$V$2),SUM(COUNTIF(C95:C97,$V$2),COUNTIF(C95:C97,$T$2)),""))</f>
        <v/>
      </c>
      <c r="V95" s="344" t="str">
        <f>IF($A95&gt;='576way_Regular Symbol(2wild)'!D$16,"",IF(OR(B95=$V$2,B96=$V$2,B97=$V$2),SUM(COUNTIF(B95:B97,$V$2),COUNTIF(B95:B97,$W$2)),""))</f>
        <v/>
      </c>
      <c r="W95" s="344" t="str">
        <f>IF($A95&gt;='576way_Regular Symbol(2wild)'!E$16,"",IF(OR(C95=$V$2,C96=$V$2,C97=$V$2),SUM(COUNTIF(C95:C97,$V$2),COUNTIF(C95:C97,$W$2)),""))</f>
        <v/>
      </c>
      <c r="Y95" s="344" t="str">
        <f>IF($A95&gt;='576way_Regular Symbol(2wild)'!D$16,"",IF(OR(B95=$V$2,B96=$V$2,B97=$V$2),SUM(COUNTIF(B95:B97,$V$2),COUNTIF(B95:B97,$Z$2)),""))</f>
        <v/>
      </c>
      <c r="Z95" s="344" t="str">
        <f>IF($A95&gt;='576way_Regular Symbol(2wild)'!E$16,"",IF(OR(C95=$V$2,C96=$V$2,C97=$V$2),SUM(COUNTIF(C95:C97,$V$2),COUNTIF(C95:C97,$Z$2)),""))</f>
        <v/>
      </c>
      <c r="AB95" s="344" t="str">
        <f>IF($A95&gt;='576way_Regular Symbol(2wild)'!D$16,"",IF(OR(B95=$V$2,B96=$V$2,B97=$V$2),SUM(COUNTIF(B95:B97,$V$2),COUNTIF(B95:B97,$AC$2)),""))</f>
        <v/>
      </c>
      <c r="AC95" s="344" t="str">
        <f>IF($A95&gt;='576way_Regular Symbol(2wild)'!E$16,"",IF(OR(C95=$V$2,C96=$V$2,C97=$V$2),SUM(COUNTIF(C95:C97,$V$2),COUNTIF(C95:C97,$AC$2)),""))</f>
        <v/>
      </c>
      <c r="AF95" s="3" t="str">
        <f>IF($A95&gt;='576way_Regular Symbol(2wild)'!D$16,"",IF(OR(B95=$V$2,B96=$V$2,B97=$V$2),SUM(COUNTIF(B95:B97,$V$2),COUNTIF(B95:B97,$AG$2)),""))</f>
        <v/>
      </c>
      <c r="AG95" s="3" t="str">
        <f>IF($A95&gt;='576way_Regular Symbol(2wild)'!E$16,"",IF(OR(C95=$V$2,C96=$V$2,C97=$V$2),SUM(COUNTIF(C95:C97,$V$2),COUNTIF(C95:C97,$AG$2)),""))</f>
        <v/>
      </c>
      <c r="AI95" s="3" t="str">
        <f>IF($A95&gt;='576way_Regular Symbol(2wild)'!D$16,"",IF(OR(B95=$V$2,B96=$V$2,B97=$V$2),SUM(COUNTIF(B95:B97,$V$2),COUNTIF(B95:B97,$AJ$2)),""))</f>
        <v/>
      </c>
      <c r="AJ95" s="3" t="str">
        <f>IF($A95&gt;='576way_Regular Symbol(2wild)'!E$16,"",IF(OR(C95=$V$2,C96=$V$2,C97=$V$2),SUM(COUNTIF(C95:C97,$V$2),COUNTIF(C95:C97,$AJ$2)),""))</f>
        <v/>
      </c>
      <c r="AL95" s="3" t="str">
        <f>IF($A95&gt;='576way_Regular Symbol(2wild)'!D$16,"",IF(OR(B95=$V$2,B96=$V$2,B97=$V$2),SUM(COUNTIF(B95:B97,$V$2),COUNTIF(B95:B97,$AM$2)),""))</f>
        <v/>
      </c>
      <c r="AM95" s="3" t="str">
        <f>IF($A95&gt;='576way_Regular Symbol(2wild)'!E$16,"",IF(OR(C95=$V$2,C96=$V$2,C97=$V$2),SUM(COUNTIF(C95:C97,$V$2),COUNTIF(C95:C97,$AM$2)),""))</f>
        <v/>
      </c>
      <c r="AO95" s="3" t="str">
        <f>IF($A95&gt;='576way_Regular Symbol(2wild)'!D$16,"",IF(OR(B95=$V$2,B96=$V$2,B97=$V$2),SUM(COUNTIF(B95:B97,$V$2),COUNTIF(B95:B97,$AP$2)),""))</f>
        <v/>
      </c>
      <c r="AP95" s="3" t="str">
        <f>IF($A95&gt;='576way_Regular Symbol(2wild)'!E$16,"",IF(OR(C95=$V$2,C96=$V$2,C97=$V$2),SUM(COUNTIF(C95:C97,$V$2),COUNTIF(C95:C97,$AP$2)),""))</f>
        <v/>
      </c>
      <c r="AR95" s="3" t="str">
        <f>IF($A95&gt;='576way_Regular Symbol(2wild)'!D$16,"",IF(OR(B95=$V$2,B96=$V$2,B97=$V$2),SUM(COUNTIF(B95:B97,$V$2),COUNTIF(B95:B97,$AS$2)),""))</f>
        <v/>
      </c>
      <c r="AS95" s="3" t="str">
        <f>IF($A95&gt;='576way_Regular Symbol(2wild)'!E$16,"",IF(OR(C95=$V$2,C96=$V$2,C97=$V$2),SUM(COUNTIF(C95:C97,$V$2),COUNTIF(C95:C97,$AS$2)),""))</f>
        <v/>
      </c>
      <c r="AU95" s="3" t="str">
        <f>IF($A95&gt;='576way_Regular Symbol(2wild)'!D$16,"",IF(OR(B95=$V$2,B96=$V$2,B97=$V$2),SUM(COUNTIF(B95:B97,$V$2),COUNTIF(B95:B97,$AV$2)),""))</f>
        <v/>
      </c>
      <c r="AV95" s="3" t="str">
        <f>IF($A95&gt;='576way_Regular Symbol(2wild)'!E$16,"",IF(OR(C95=$V$2,C96=$V$2,C97=$V$2),SUM(COUNTIF(C95:C97,$V$2),COUNTIF(C95:C97,$AV$2)),""))</f>
        <v/>
      </c>
    </row>
    <row r="96" spans="1:48">
      <c r="A96" s="335"/>
      <c r="B96" s="191"/>
      <c r="C96" s="191"/>
      <c r="D96" s="362"/>
      <c r="J96" s="344"/>
      <c r="K96" s="3"/>
      <c r="M96" s="344"/>
      <c r="N96" s="3"/>
      <c r="P96" s="344"/>
      <c r="Q96" s="3"/>
      <c r="S96" s="344" t="str">
        <f>IF($A96&gt;='576way_Regular Symbol(2wild)'!D$16,"",IF(OR(B96=$V$2,B97=$V$2,B98=$V$2),SUM(COUNTIF(B96:B98,$V$2),COUNTIF(B96:B98,$T$2)),""))</f>
        <v/>
      </c>
      <c r="T96" s="344" t="str">
        <f>IF($A96&gt;='576way_Regular Symbol(2wild)'!E$16,"",IF(OR(C96=$V$2,C97=$V$2,C98=$V$2),SUM(COUNTIF(C96:C98,$V$2),COUNTIF(C96:C98,$T$2)),""))</f>
        <v/>
      </c>
      <c r="V96" s="344" t="str">
        <f>IF($A96&gt;='576way_Regular Symbol(2wild)'!D$16,"",IF(OR(B96=$V$2,B97=$V$2,B98=$V$2),SUM(COUNTIF(B96:B98,$V$2),COUNTIF(B96:B98,$W$2)),""))</f>
        <v/>
      </c>
      <c r="W96" s="344" t="str">
        <f>IF($A96&gt;='576way_Regular Symbol(2wild)'!E$16,"",IF(OR(C96=$V$2,C97=$V$2,C98=$V$2),SUM(COUNTIF(C96:C98,$V$2),COUNTIF(C96:C98,$W$2)),""))</f>
        <v/>
      </c>
      <c r="Y96" s="344" t="str">
        <f>IF($A96&gt;='576way_Regular Symbol(2wild)'!D$16,"",IF(OR(B96=$V$2,B97=$V$2,B98=$V$2),SUM(COUNTIF(B96:B98,$V$2),COUNTIF(B96:B98,$Z$2)),""))</f>
        <v/>
      </c>
      <c r="Z96" s="344" t="str">
        <f>IF($A96&gt;='576way_Regular Symbol(2wild)'!E$16,"",IF(OR(C96=$V$2,C97=$V$2,C98=$V$2),SUM(COUNTIF(C96:C98,$V$2),COUNTIF(C96:C98,$Z$2)),""))</f>
        <v/>
      </c>
      <c r="AB96" s="344" t="str">
        <f>IF($A96&gt;='576way_Regular Symbol(2wild)'!D$16,"",IF(OR(B96=$V$2,B97=$V$2,B98=$V$2),SUM(COUNTIF(B96:B98,$V$2),COUNTIF(B96:B98,$AC$2)),""))</f>
        <v/>
      </c>
      <c r="AC96" s="344" t="str">
        <f>IF($A96&gt;='576way_Regular Symbol(2wild)'!E$16,"",IF(OR(C96=$V$2,C97=$V$2,C98=$V$2),SUM(COUNTIF(C96:C98,$V$2),COUNTIF(C96:C98,$AC$2)),""))</f>
        <v/>
      </c>
      <c r="AF96" s="3" t="str">
        <f>IF($A96&gt;='576way_Regular Symbol(2wild)'!D$16,"",IF(OR(B96=$V$2,B97=$V$2,B98=$V$2),SUM(COUNTIF(B96:B98,$V$2),COUNTIF(B96:B98,$AG$2)),""))</f>
        <v/>
      </c>
      <c r="AG96" s="3" t="str">
        <f>IF($A96&gt;='576way_Regular Symbol(2wild)'!E$16,"",IF(OR(C96=$V$2,C97=$V$2,C98=$V$2),SUM(COUNTIF(C96:C98,$V$2),COUNTIF(C96:C98,$AG$2)),""))</f>
        <v/>
      </c>
      <c r="AI96" s="3" t="str">
        <f>IF($A96&gt;='576way_Regular Symbol(2wild)'!D$16,"",IF(OR(B96=$V$2,B97=$V$2,B98=$V$2),SUM(COUNTIF(B96:B98,$V$2),COUNTIF(B96:B98,$AJ$2)),""))</f>
        <v/>
      </c>
      <c r="AJ96" s="3" t="str">
        <f>IF($A96&gt;='576way_Regular Symbol(2wild)'!E$16,"",IF(OR(C96=$V$2,C97=$V$2,C98=$V$2),SUM(COUNTIF(C96:C98,$V$2),COUNTIF(C96:C98,$AJ$2)),""))</f>
        <v/>
      </c>
      <c r="AL96" s="3" t="str">
        <f>IF($A96&gt;='576way_Regular Symbol(2wild)'!D$16,"",IF(OR(B96=$V$2,B97=$V$2,B98=$V$2),SUM(COUNTIF(B96:B98,$V$2),COUNTIF(B96:B98,$AM$2)),""))</f>
        <v/>
      </c>
      <c r="AM96" s="3" t="str">
        <f>IF($A96&gt;='576way_Regular Symbol(2wild)'!E$16,"",IF(OR(C96=$V$2,C97=$V$2,C98=$V$2),SUM(COUNTIF(C96:C98,$V$2),COUNTIF(C96:C98,$AM$2)),""))</f>
        <v/>
      </c>
      <c r="AO96" s="3" t="str">
        <f>IF($A96&gt;='576way_Regular Symbol(2wild)'!D$16,"",IF(OR(B96=$V$2,B97=$V$2,B98=$V$2),SUM(COUNTIF(B96:B98,$V$2),COUNTIF(B96:B98,$AP$2)),""))</f>
        <v/>
      </c>
      <c r="AP96" s="3" t="str">
        <f>IF($A96&gt;='576way_Regular Symbol(2wild)'!E$16,"",IF(OR(C96=$V$2,C97=$V$2,C98=$V$2),SUM(COUNTIF(C96:C98,$V$2),COUNTIF(C96:C98,$AP$2)),""))</f>
        <v/>
      </c>
      <c r="AR96" s="3" t="str">
        <f>IF($A96&gt;='576way_Regular Symbol(2wild)'!D$16,"",IF(OR(B96=$V$2,B97=$V$2,B98=$V$2),SUM(COUNTIF(B96:B98,$V$2),COUNTIF(B96:B98,$AS$2)),""))</f>
        <v/>
      </c>
      <c r="AS96" s="3" t="str">
        <f>IF($A96&gt;='576way_Regular Symbol(2wild)'!E$16,"",IF(OR(C96=$V$2,C97=$V$2,C98=$V$2),SUM(COUNTIF(C96:C98,$V$2),COUNTIF(C96:C98,$AS$2)),""))</f>
        <v/>
      </c>
      <c r="AU96" s="3" t="str">
        <f>IF($A96&gt;='576way_Regular Symbol(2wild)'!D$16,"",IF(OR(B96=$V$2,B97=$V$2,B98=$V$2),SUM(COUNTIF(B96:B98,$V$2),COUNTIF(B96:B98,$AV$2)),""))</f>
        <v/>
      </c>
      <c r="AV96" s="3" t="str">
        <f>IF($A96&gt;='576way_Regular Symbol(2wild)'!E$16,"",IF(OR(C96=$V$2,C97=$V$2,C98=$V$2),SUM(COUNTIF(C96:C98,$V$2),COUNTIF(C96:C98,$AV$2)),""))</f>
        <v/>
      </c>
    </row>
    <row r="97" spans="1:48">
      <c r="A97" s="335"/>
      <c r="B97" s="191"/>
      <c r="C97" s="191"/>
      <c r="D97" s="362"/>
      <c r="J97" s="344"/>
      <c r="K97" s="3"/>
      <c r="M97" s="344"/>
      <c r="N97" s="3"/>
      <c r="P97" s="344"/>
      <c r="Q97" s="3"/>
      <c r="S97" s="344" t="str">
        <f>IF($A97&gt;='576way_Regular Symbol(2wild)'!D$16,"",IF(OR(B97=$V$2,B98=$V$2,B99=$V$2),SUM(COUNTIF(B97:B99,$V$2),COUNTIF(B97:B99,$T$2)),""))</f>
        <v/>
      </c>
      <c r="T97" s="344" t="str">
        <f>IF($A97&gt;='576way_Regular Symbol(2wild)'!E$16,"",IF(OR(C97=$V$2,C98=$V$2,C99=$V$2),SUM(COUNTIF(C97:C99,$V$2),COUNTIF(C97:C99,$T$2)),""))</f>
        <v/>
      </c>
      <c r="V97" s="344" t="str">
        <f>IF($A97&gt;='576way_Regular Symbol(2wild)'!D$16,"",IF(OR(B97=$V$2,B98=$V$2,B99=$V$2),SUM(COUNTIF(B97:B99,$V$2),COUNTIF(B97:B99,$W$2)),""))</f>
        <v/>
      </c>
      <c r="W97" s="344" t="str">
        <f>IF($A97&gt;='576way_Regular Symbol(2wild)'!E$16,"",IF(OR(C97=$V$2,C98=$V$2,C99=$V$2),SUM(COUNTIF(C97:C99,$V$2),COUNTIF(C97:C99,$W$2)),""))</f>
        <v/>
      </c>
      <c r="Y97" s="344" t="str">
        <f>IF($A97&gt;='576way_Regular Symbol(2wild)'!D$16,"",IF(OR(B97=$V$2,B98=$V$2,B99=$V$2),SUM(COUNTIF(B97:B99,$V$2),COUNTIF(B97:B99,$Z$2)),""))</f>
        <v/>
      </c>
      <c r="Z97" s="344" t="str">
        <f>IF($A97&gt;='576way_Regular Symbol(2wild)'!E$16,"",IF(OR(C97=$V$2,C98=$V$2,C99=$V$2),SUM(COUNTIF(C97:C99,$V$2),COUNTIF(C97:C99,$Z$2)),""))</f>
        <v/>
      </c>
      <c r="AB97" s="344" t="str">
        <f>IF($A97&gt;='576way_Regular Symbol(2wild)'!D$16,"",IF(OR(B97=$V$2,B98=$V$2,B99=$V$2),SUM(COUNTIF(B97:B99,$V$2),COUNTIF(B97:B99,$AC$2)),""))</f>
        <v/>
      </c>
      <c r="AC97" s="344" t="str">
        <f>IF($A97&gt;='576way_Regular Symbol(2wild)'!E$16,"",IF(OR(C97=$V$2,C98=$V$2,C99=$V$2),SUM(COUNTIF(C97:C99,$V$2),COUNTIF(C97:C99,$AC$2)),""))</f>
        <v/>
      </c>
      <c r="AF97" s="3" t="str">
        <f>IF($A97&gt;='576way_Regular Symbol(2wild)'!D$16,"",IF(OR(B97=$V$2,B98=$V$2,B99=$V$2),SUM(COUNTIF(B97:B99,$V$2),COUNTIF(B97:B99,$AG$2)),""))</f>
        <v/>
      </c>
      <c r="AG97" s="3" t="str">
        <f>IF($A97&gt;='576way_Regular Symbol(2wild)'!E$16,"",IF(OR(C97=$V$2,C98=$V$2,C99=$V$2),SUM(COUNTIF(C97:C99,$V$2),COUNTIF(C97:C99,$AG$2)),""))</f>
        <v/>
      </c>
      <c r="AI97" s="3" t="str">
        <f>IF($A97&gt;='576way_Regular Symbol(2wild)'!D$16,"",IF(OR(B97=$V$2,B98=$V$2,B99=$V$2),SUM(COUNTIF(B97:B99,$V$2),COUNTIF(B97:B99,$AJ$2)),""))</f>
        <v/>
      </c>
      <c r="AJ97" s="3" t="str">
        <f>IF($A97&gt;='576way_Regular Symbol(2wild)'!E$16,"",IF(OR(C97=$V$2,C98=$V$2,C99=$V$2),SUM(COUNTIF(C97:C99,$V$2),COUNTIF(C97:C99,$AJ$2)),""))</f>
        <v/>
      </c>
      <c r="AL97" s="3" t="str">
        <f>IF($A97&gt;='576way_Regular Symbol(2wild)'!D$16,"",IF(OR(B97=$V$2,B98=$V$2,B99=$V$2),SUM(COUNTIF(B97:B99,$V$2),COUNTIF(B97:B99,$AM$2)),""))</f>
        <v/>
      </c>
      <c r="AM97" s="3" t="str">
        <f>IF($A97&gt;='576way_Regular Symbol(2wild)'!E$16,"",IF(OR(C97=$V$2,C98=$V$2,C99=$V$2),SUM(COUNTIF(C97:C99,$V$2),COUNTIF(C97:C99,$AM$2)),""))</f>
        <v/>
      </c>
      <c r="AO97" s="3" t="str">
        <f>IF($A97&gt;='576way_Regular Symbol(2wild)'!D$16,"",IF(OR(B97=$V$2,B98=$V$2,B99=$V$2),SUM(COUNTIF(B97:B99,$V$2),COUNTIF(B97:B99,$AP$2)),""))</f>
        <v/>
      </c>
      <c r="AP97" s="3" t="str">
        <f>IF($A97&gt;='576way_Regular Symbol(2wild)'!E$16,"",IF(OR(C97=$V$2,C98=$V$2,C99=$V$2),SUM(COUNTIF(C97:C99,$V$2),COUNTIF(C97:C99,$AP$2)),""))</f>
        <v/>
      </c>
      <c r="AR97" s="3" t="str">
        <f>IF($A97&gt;='576way_Regular Symbol(2wild)'!D$16,"",IF(OR(B97=$V$2,B98=$V$2,B99=$V$2),SUM(COUNTIF(B97:B99,$V$2),COUNTIF(B97:B99,$AS$2)),""))</f>
        <v/>
      </c>
      <c r="AS97" s="3" t="str">
        <f>IF($A97&gt;='576way_Regular Symbol(2wild)'!E$16,"",IF(OR(C97=$V$2,C98=$V$2,C99=$V$2),SUM(COUNTIF(C97:C99,$V$2),COUNTIF(C97:C99,$AS$2)),""))</f>
        <v/>
      </c>
      <c r="AU97" s="3" t="str">
        <f>IF($A97&gt;='576way_Regular Symbol(2wild)'!D$16,"",IF(OR(B97=$V$2,B98=$V$2,B99=$V$2),SUM(COUNTIF(B97:B99,$V$2),COUNTIF(B97:B99,$AV$2)),""))</f>
        <v/>
      </c>
      <c r="AV97" s="3" t="str">
        <f>IF($A97&gt;='576way_Regular Symbol(2wild)'!E$16,"",IF(OR(C97=$V$2,C98=$V$2,C99=$V$2),SUM(COUNTIF(C97:C99,$V$2),COUNTIF(C97:C99,$AV$2)),""))</f>
        <v/>
      </c>
    </row>
    <row r="98" spans="1:48">
      <c r="A98" s="335"/>
      <c r="B98" s="191"/>
      <c r="C98" s="191"/>
      <c r="D98" s="362"/>
      <c r="J98" s="344"/>
      <c r="K98" s="3"/>
      <c r="M98" s="344"/>
      <c r="N98" s="3"/>
      <c r="P98" s="344"/>
      <c r="Q98" s="3"/>
      <c r="S98" s="344"/>
      <c r="T98" s="3"/>
      <c r="V98" s="344" t="str">
        <f>IF($A98&gt;='576way_Regular Symbol(2wild)'!D$16,"",IF(OR(B98=$V$2,B99=$V$2,B100=$V$2),SUM(COUNTIF(B98:B100,$V$2),COUNTIF(B98:B100,$W$2)),""))</f>
        <v/>
      </c>
      <c r="W98" s="344" t="str">
        <f>IF($A98&gt;='576way_Regular Symbol(2wild)'!E$16,"",IF(OR(C98=$V$2,C99=$V$2,C100=$V$2),SUM(COUNTIF(C98:C100,$V$2),COUNTIF(C98:C100,$W$2)),""))</f>
        <v/>
      </c>
      <c r="Y98" s="344" t="str">
        <f>IF($A98&gt;='576way_Regular Symbol(2wild)'!D$16,"",IF(OR(B98=$V$2,B99=$V$2,B100=$V$2),SUM(COUNTIF(B98:B100,$V$2),COUNTIF(B98:B100,$Z$2)),""))</f>
        <v/>
      </c>
      <c r="Z98" s="344" t="str">
        <f>IF($A98&gt;='576way_Regular Symbol(2wild)'!E$16,"",IF(OR(C98=$V$2,C99=$V$2,C100=$V$2),SUM(COUNTIF(C98:C100,$V$2),COUNTIF(C98:C100,$Z$2)),""))</f>
        <v/>
      </c>
      <c r="AB98" s="344" t="str">
        <f>IF($A98&gt;='576way_Regular Symbol(2wild)'!D$16,"",IF(OR(B98=$V$2,B99=$V$2,B100=$V$2),SUM(COUNTIF(B98:B100,$V$2),COUNTIF(B98:B100,$AC$2)),""))</f>
        <v/>
      </c>
      <c r="AC98" s="344" t="str">
        <f>IF($A98&gt;='576way_Regular Symbol(2wild)'!E$16,"",IF(OR(C98=$V$2,C99=$V$2,C100=$V$2),SUM(COUNTIF(C98:C100,$V$2),COUNTIF(C98:C100,$AC$2)),""))</f>
        <v/>
      </c>
      <c r="AF98" s="3" t="str">
        <f>IF($A98&gt;='576way_Regular Symbol(2wild)'!D$16,"",IF(OR(B98=$V$2,B99=$V$2,B100=$V$2),SUM(COUNTIF(B98:B100,$V$2),COUNTIF(B98:B100,$AG$2)),""))</f>
        <v/>
      </c>
      <c r="AG98" s="3" t="str">
        <f>IF($A98&gt;='576way_Regular Symbol(2wild)'!E$16,"",IF(OR(C98=$V$2,C99=$V$2,C100=$V$2),SUM(COUNTIF(C98:C100,$V$2),COUNTIF(C98:C100,$AG$2)),""))</f>
        <v/>
      </c>
      <c r="AI98" s="3" t="str">
        <f>IF($A98&gt;='576way_Regular Symbol(2wild)'!D$16,"",IF(OR(B98=$V$2,B99=$V$2,B100=$V$2),SUM(COUNTIF(B98:B100,$V$2),COUNTIF(B98:B100,$AJ$2)),""))</f>
        <v/>
      </c>
      <c r="AJ98" s="3" t="str">
        <f>IF($A98&gt;='576way_Regular Symbol(2wild)'!E$16,"",IF(OR(C98=$V$2,C99=$V$2,C100=$V$2),SUM(COUNTIF(C98:C100,$V$2),COUNTIF(C98:C100,$AJ$2)),""))</f>
        <v/>
      </c>
      <c r="AL98" s="3" t="str">
        <f>IF($A98&gt;='576way_Regular Symbol(2wild)'!D$16,"",IF(OR(B98=$V$2,B99=$V$2,B100=$V$2),SUM(COUNTIF(B98:B100,$V$2),COUNTIF(B98:B100,$AM$2)),""))</f>
        <v/>
      </c>
      <c r="AM98" s="3" t="str">
        <f>IF($A98&gt;='576way_Regular Symbol(2wild)'!E$16,"",IF(OR(C98=$V$2,C99=$V$2,C100=$V$2),SUM(COUNTIF(C98:C100,$V$2),COUNTIF(C98:C100,$AM$2)),""))</f>
        <v/>
      </c>
      <c r="AO98" s="3" t="str">
        <f>IF($A98&gt;='576way_Regular Symbol(2wild)'!D$16,"",IF(OR(B98=$V$2,B99=$V$2,B100=$V$2),SUM(COUNTIF(B98:B100,$V$2),COUNTIF(B98:B100,$AP$2)),""))</f>
        <v/>
      </c>
      <c r="AP98" s="3" t="str">
        <f>IF($A98&gt;='576way_Regular Symbol(2wild)'!E$16,"",IF(OR(C98=$V$2,C99=$V$2,C100=$V$2),SUM(COUNTIF(C98:C100,$V$2),COUNTIF(C98:C100,$AP$2)),""))</f>
        <v/>
      </c>
      <c r="AR98" s="3" t="str">
        <f>IF($A98&gt;='576way_Regular Symbol(2wild)'!D$16,"",IF(OR(B98=$V$2,B99=$V$2,B100=$V$2),SUM(COUNTIF(B98:B100,$V$2),COUNTIF(B98:B100,$AS$2)),""))</f>
        <v/>
      </c>
      <c r="AS98" s="3" t="str">
        <f>IF($A98&gt;='576way_Regular Symbol(2wild)'!E$16,"",IF(OR(C98=$V$2,C99=$V$2,C100=$V$2),SUM(COUNTIF(C98:C100,$V$2),COUNTIF(C98:C100,$AS$2)),""))</f>
        <v/>
      </c>
      <c r="AU98" s="3" t="str">
        <f>IF($A98&gt;='576way_Regular Symbol(2wild)'!D$16,"",IF(OR(B98=$V$2,B99=$V$2,B100=$V$2),SUM(COUNTIF(B98:B100,$V$2),COUNTIF(B98:B100,$AV$2)),""))</f>
        <v/>
      </c>
      <c r="AV98" s="3" t="str">
        <f>IF($A98&gt;='576way_Regular Symbol(2wild)'!E$16,"",IF(OR(C98=$V$2,C99=$V$2,C100=$V$2),SUM(COUNTIF(C98:C100,$V$2),COUNTIF(C98:C100,$AV$2)),""))</f>
        <v/>
      </c>
    </row>
    <row r="99" spans="1:48">
      <c r="A99" s="335"/>
      <c r="B99" s="191"/>
      <c r="C99" s="191"/>
      <c r="D99" s="362"/>
      <c r="J99" s="344"/>
      <c r="K99" s="3"/>
      <c r="M99" s="344"/>
      <c r="N99" s="3"/>
      <c r="P99" s="344"/>
      <c r="Q99" s="3"/>
      <c r="S99" s="344"/>
      <c r="T99" s="3"/>
      <c r="V99" s="344"/>
      <c r="W99" s="3"/>
      <c r="Y99" s="344" t="str">
        <f>IF($A99&gt;='576way_Regular Symbol(2wild)'!D$16,"",IF(OR(B99=$V$2,B100=$V$2,B101=$V$2),SUM(COUNTIF(B99:B101,$V$2),COUNTIF(B99:B101,$Z$2)),""))</f>
        <v/>
      </c>
      <c r="Z99" s="344" t="str">
        <f>IF($A99&gt;='576way_Regular Symbol(2wild)'!E$16,"",IF(OR(C99=$V$2,C100=$V$2,C101=$V$2),SUM(COUNTIF(C99:C101,$V$2),COUNTIF(C99:C101,$Z$2)),""))</f>
        <v/>
      </c>
      <c r="AB99" s="344" t="str">
        <f>IF($A99&gt;='576way_Regular Symbol(2wild)'!D$16,"",IF(OR(B99=$V$2,B100=$V$2,B101=$V$2),SUM(COUNTIF(B99:B101,$V$2),COUNTIF(B99:B101,$AC$2)),""))</f>
        <v/>
      </c>
      <c r="AC99" s="344" t="str">
        <f>IF($A99&gt;='576way_Regular Symbol(2wild)'!E$16,"",IF(OR(C99=$V$2,C100=$V$2,C101=$V$2),SUM(COUNTIF(C99:C101,$V$2),COUNTIF(C99:C101,$AC$2)),""))</f>
        <v/>
      </c>
      <c r="AF99" s="3" t="str">
        <f>IF($A99&gt;='576way_Regular Symbol(2wild)'!D$16,"",IF(OR(B99=$V$2,B100=$V$2,B101=$V$2),SUM(COUNTIF(B99:B101,$V$2),COUNTIF(B99:B101,$AG$2)),""))</f>
        <v/>
      </c>
      <c r="AG99" s="3" t="str">
        <f>IF($A99&gt;='576way_Regular Symbol(2wild)'!E$16,"",IF(OR(C99=$V$2,C100=$V$2,C101=$V$2),SUM(COUNTIF(C99:C101,$V$2),COUNTIF(C99:C101,$AG$2)),""))</f>
        <v/>
      </c>
      <c r="AI99" s="3" t="str">
        <f>IF($A99&gt;='576way_Regular Symbol(2wild)'!D$16,"",IF(OR(B99=$V$2,B100=$V$2,B101=$V$2),SUM(COUNTIF(B99:B101,$V$2),COUNTIF(B99:B101,$AJ$2)),""))</f>
        <v/>
      </c>
      <c r="AJ99" s="3" t="str">
        <f>IF($A99&gt;='576way_Regular Symbol(2wild)'!E$16,"",IF(OR(C99=$V$2,C100=$V$2,C101=$V$2),SUM(COUNTIF(C99:C101,$V$2),COUNTIF(C99:C101,$AJ$2)),""))</f>
        <v/>
      </c>
      <c r="AL99" s="3" t="str">
        <f>IF($A99&gt;='576way_Regular Symbol(2wild)'!D$16,"",IF(OR(B99=$V$2,B100=$V$2,B101=$V$2),SUM(COUNTIF(B99:B101,$V$2),COUNTIF(B99:B101,$AM$2)),""))</f>
        <v/>
      </c>
      <c r="AM99" s="3" t="str">
        <f>IF($A99&gt;='576way_Regular Symbol(2wild)'!E$16,"",IF(OR(C99=$V$2,C100=$V$2,C101=$V$2),SUM(COUNTIF(C99:C101,$V$2),COUNTIF(C99:C101,$AM$2)),""))</f>
        <v/>
      </c>
      <c r="AO99" s="3" t="str">
        <f>IF($A99&gt;='576way_Regular Symbol(2wild)'!D$16,"",IF(OR(B99=$V$2,B100=$V$2,B101=$V$2),SUM(COUNTIF(B99:B101,$V$2),COUNTIF(B99:B101,$AP$2)),""))</f>
        <v/>
      </c>
      <c r="AP99" s="3" t="str">
        <f>IF($A99&gt;='576way_Regular Symbol(2wild)'!E$16,"",IF(OR(C99=$V$2,C100=$V$2,C101=$V$2),SUM(COUNTIF(C99:C101,$V$2),COUNTIF(C99:C101,$AP$2)),""))</f>
        <v/>
      </c>
      <c r="AR99" s="3" t="str">
        <f>IF($A99&gt;='576way_Regular Symbol(2wild)'!D$16,"",IF(OR(B99=$V$2,B100=$V$2,B101=$V$2),SUM(COUNTIF(B99:B101,$V$2),COUNTIF(B99:B101,$AS$2)),""))</f>
        <v/>
      </c>
      <c r="AS99" s="3" t="str">
        <f>IF($A99&gt;='576way_Regular Symbol(2wild)'!E$16,"",IF(OR(C99=$V$2,C100=$V$2,C101=$V$2),SUM(COUNTIF(C99:C101,$V$2),COUNTIF(C99:C101,$AS$2)),""))</f>
        <v/>
      </c>
      <c r="AU99" s="3" t="str">
        <f>IF($A99&gt;='576way_Regular Symbol(2wild)'!D$16,"",IF(OR(B99=$V$2,B100=$V$2,B101=$V$2),SUM(COUNTIF(B99:B101,$V$2),COUNTIF(B99:B101,$AV$2)),""))</f>
        <v/>
      </c>
      <c r="AV99" s="3" t="str">
        <f>IF($A99&gt;='576way_Regular Symbol(2wild)'!E$16,"",IF(OR(C99=$V$2,C100=$V$2,C101=$V$2),SUM(COUNTIF(C99:C101,$V$2),COUNTIF(C99:C101,$AV$2)),""))</f>
        <v/>
      </c>
    </row>
    <row r="100" spans="1:48">
      <c r="A100" s="335"/>
      <c r="B100" s="191"/>
      <c r="C100" s="191"/>
      <c r="D100" s="362"/>
      <c r="J100" s="344"/>
      <c r="K100" s="3"/>
      <c r="M100" s="344"/>
      <c r="N100" s="3"/>
      <c r="P100" s="344"/>
      <c r="Q100" s="3"/>
      <c r="S100" s="344"/>
      <c r="T100" s="3"/>
      <c r="V100" s="344"/>
      <c r="W100" s="3"/>
      <c r="Y100" s="344" t="str">
        <f>IF($A100&gt;='576way_Regular Symbol(2wild)'!D$16,"",IF(OR(B100=$V$2,B101=$V$2,B102=$V$2),SUM(COUNTIF(B100:B102,$V$2),COUNTIF(B100:B102,$Z$2)),""))</f>
        <v/>
      </c>
      <c r="Z100" s="344" t="str">
        <f>IF($A100&gt;='576way_Regular Symbol(2wild)'!E$16,"",IF(OR(C100=$V$2,C101=$V$2,C102=$V$2),SUM(COUNTIF(C100:C102,$V$2),COUNTIF(C100:C102,$Z$2)),""))</f>
        <v/>
      </c>
      <c r="AB100" s="344" t="str">
        <f>IF($A100&gt;='576way_Regular Symbol(2wild)'!D$16,"",IF(OR(B100=$V$2,B101=$V$2,B102=$V$2),SUM(COUNTIF(B100:B102,$V$2),COUNTIF(B100:B102,$AC$2)),""))</f>
        <v/>
      </c>
      <c r="AC100" s="344" t="str">
        <f>IF($A100&gt;='576way_Regular Symbol(2wild)'!E$16,"",IF(OR(C100=$V$2,C101=$V$2,C102=$V$2),SUM(COUNTIF(C100:C102,$V$2),COUNTIF(C100:C102,$AC$2)),""))</f>
        <v/>
      </c>
      <c r="AF100" s="3" t="str">
        <f>IF($A100&gt;='576way_Regular Symbol(2wild)'!D$16,"",IF(OR(B100=$V$2,B101=$V$2,B102=$V$2),SUM(COUNTIF(B100:B102,$V$2),COUNTIF(B100:B102,$AG$2)),""))</f>
        <v/>
      </c>
      <c r="AG100" s="3" t="str">
        <f>IF($A100&gt;='576way_Regular Symbol(2wild)'!E$16,"",IF(OR(C100=$V$2,C101=$V$2,C102=$V$2),SUM(COUNTIF(C100:C102,$V$2),COUNTIF(C100:C102,$AG$2)),""))</f>
        <v/>
      </c>
      <c r="AI100" s="3" t="str">
        <f>IF($A100&gt;='576way_Regular Symbol(2wild)'!D$16,"",IF(OR(B100=$V$2,B101=$V$2,B102=$V$2),SUM(COUNTIF(B100:B102,$V$2),COUNTIF(B100:B102,$AJ$2)),""))</f>
        <v/>
      </c>
      <c r="AJ100" s="3" t="str">
        <f>IF($A100&gt;='576way_Regular Symbol(2wild)'!E$16,"",IF(OR(C100=$V$2,C101=$V$2,C102=$V$2),SUM(COUNTIF(C100:C102,$V$2),COUNTIF(C100:C102,$AJ$2)),""))</f>
        <v/>
      </c>
      <c r="AL100" s="3" t="str">
        <f>IF($A100&gt;='576way_Regular Symbol(2wild)'!D$16,"",IF(OR(B100=$V$2,B101=$V$2,B102=$V$2),SUM(COUNTIF(B100:B102,$V$2),COUNTIF(B100:B102,$AM$2)),""))</f>
        <v/>
      </c>
      <c r="AM100" s="3" t="str">
        <f>IF($A100&gt;='576way_Regular Symbol(2wild)'!E$16,"",IF(OR(C100=$V$2,C101=$V$2,C102=$V$2),SUM(COUNTIF(C100:C102,$V$2),COUNTIF(C100:C102,$AM$2)),""))</f>
        <v/>
      </c>
      <c r="AO100" s="3" t="str">
        <f>IF($A100&gt;='576way_Regular Symbol(2wild)'!D$16,"",IF(OR(B100=$V$2,B101=$V$2,B102=$V$2),SUM(COUNTIF(B100:B102,$V$2),COUNTIF(B100:B102,$AP$2)),""))</f>
        <v/>
      </c>
      <c r="AP100" s="3" t="str">
        <f>IF($A100&gt;='576way_Regular Symbol(2wild)'!E$16,"",IF(OR(C100=$V$2,C101=$V$2,C102=$V$2),SUM(COUNTIF(C100:C102,$V$2),COUNTIF(C100:C102,$AP$2)),""))</f>
        <v/>
      </c>
      <c r="AR100" s="3" t="str">
        <f>IF($A100&gt;='576way_Regular Symbol(2wild)'!D$16,"",IF(OR(B100=$V$2,B101=$V$2,B102=$V$2),SUM(COUNTIF(B100:B102,$V$2),COUNTIF(B100:B102,$AS$2)),""))</f>
        <v/>
      </c>
      <c r="AS100" s="3" t="str">
        <f>IF($A100&gt;='576way_Regular Symbol(2wild)'!E$16,"",IF(OR(C100=$V$2,C101=$V$2,C102=$V$2),SUM(COUNTIF(C100:C102,$V$2),COUNTIF(C100:C102,$AS$2)),""))</f>
        <v/>
      </c>
      <c r="AU100" s="3" t="str">
        <f>IF($A100&gt;='576way_Regular Symbol(2wild)'!D$16,"",IF(OR(B100=$V$2,B101=$V$2,B102=$V$2),SUM(COUNTIF(B100:B102,$V$2),COUNTIF(B100:B102,$AV$2)),""))</f>
        <v/>
      </c>
      <c r="AV100" s="3" t="str">
        <f>IF($A100&gt;='576way_Regular Symbol(2wild)'!E$16,"",IF(OR(C100=$V$2,C101=$V$2,C102=$V$2),SUM(COUNTIF(C100:C102,$V$2),COUNTIF(C100:C102,$AV$2)),""))</f>
        <v/>
      </c>
    </row>
    <row r="101" spans="1:48" ht="16" thickBot="1">
      <c r="A101" s="339"/>
      <c r="B101" s="340"/>
      <c r="C101" s="340"/>
      <c r="D101" s="362"/>
      <c r="J101" s="347"/>
      <c r="K101" s="154"/>
      <c r="M101" s="347"/>
      <c r="N101" s="154"/>
      <c r="P101" s="347"/>
      <c r="Q101" s="154"/>
      <c r="S101" s="347"/>
      <c r="T101" s="154"/>
      <c r="V101" s="347"/>
      <c r="W101" s="154"/>
      <c r="Y101" s="344" t="str">
        <f>IF($A101&gt;='576way_Regular Symbol(2wild)'!D$16,"",IF(OR(B101=$V$2,B102=$V$2,B103=$V$2),SUM(COUNTIF(B101:B103,$V$2),COUNTIF(B101:B103,$Z$2)),""))</f>
        <v/>
      </c>
      <c r="Z101" s="344" t="str">
        <f>IF($A101&gt;='576way_Regular Symbol(2wild)'!E$16,"",IF(OR(C101=$V$2,C102=$V$2,C103=$V$2),SUM(COUNTIF(C101:C103,$V$2),COUNTIF(C101:C103,$Z$2)),""))</f>
        <v/>
      </c>
      <c r="AB101" s="344" t="str">
        <f>IF($A101&gt;='576way_Regular Symbol(2wild)'!D$16,"",IF(OR(B101=$V$2,B102=$V$2,B103=$V$2),SUM(COUNTIF(B101:B103,$V$2),COUNTIF(B101:B103,$AC$2)),""))</f>
        <v/>
      </c>
      <c r="AC101" s="344" t="str">
        <f>IF($A101&gt;='576way_Regular Symbol(2wild)'!E$16,"",IF(OR(C101=$V$2,C102=$V$2,C103=$V$2),SUM(COUNTIF(C101:C103,$V$2),COUNTIF(C101:C103,$AC$2)),""))</f>
        <v/>
      </c>
      <c r="AF101" s="3" t="str">
        <f>IF($A101&gt;='576way_Regular Symbol(2wild)'!D$16,"",IF(OR(B101=$V$2,B102=$V$2,B103=$V$2),SUM(COUNTIF(B101:B103,$V$2),COUNTIF(B101:B103,$AG$2)),""))</f>
        <v/>
      </c>
      <c r="AG101" s="3" t="str">
        <f>IF($A101&gt;='576way_Regular Symbol(2wild)'!E$16,"",IF(OR(C101=$V$2,C102=$V$2,C103=$V$2),SUM(COUNTIF(C101:C103,$V$2),COUNTIF(C101:C103,$AG$2)),""))</f>
        <v/>
      </c>
      <c r="AI101" s="3" t="str">
        <f>IF($A101&gt;='576way_Regular Symbol(2wild)'!D$16,"",IF(OR(B101=$V$2,B102=$V$2,B103=$V$2),SUM(COUNTIF(B101:B103,$V$2),COUNTIF(B101:B103,$AJ$2)),""))</f>
        <v/>
      </c>
      <c r="AJ101" s="3" t="str">
        <f>IF($A101&gt;='576way_Regular Symbol(2wild)'!E$16,"",IF(OR(C101=$V$2,C102=$V$2,C103=$V$2),SUM(COUNTIF(C101:C103,$V$2),COUNTIF(C101:C103,$AJ$2)),""))</f>
        <v/>
      </c>
      <c r="AL101" s="3" t="str">
        <f>IF($A101&gt;='576way_Regular Symbol(2wild)'!D$16,"",IF(OR(B101=$V$2,B102=$V$2,B103=$V$2),SUM(COUNTIF(B101:B103,$V$2),COUNTIF(B101:B103,$AM$2)),""))</f>
        <v/>
      </c>
      <c r="AM101" s="3" t="str">
        <f>IF($A101&gt;='576way_Regular Symbol(2wild)'!E$16,"",IF(OR(C101=$V$2,C102=$V$2,C103=$V$2),SUM(COUNTIF(C101:C103,$V$2),COUNTIF(C101:C103,$AM$2)),""))</f>
        <v/>
      </c>
      <c r="AO101" s="3" t="str">
        <f>IF($A101&gt;='576way_Regular Symbol(2wild)'!D$16,"",IF(OR(B101=$V$2,B102=$V$2,B103=$V$2),SUM(COUNTIF(B101:B103,$V$2),COUNTIF(B101:B103,$AP$2)),""))</f>
        <v/>
      </c>
      <c r="AP101" s="3" t="str">
        <f>IF($A101&gt;='576way_Regular Symbol(2wild)'!E$16,"",IF(OR(C101=$V$2,C102=$V$2,C103=$V$2),SUM(COUNTIF(C101:C103,$V$2),COUNTIF(C101:C103,$AP$2)),""))</f>
        <v/>
      </c>
      <c r="AR101" s="3" t="str">
        <f>IF($A101&gt;='576way_Regular Symbol(2wild)'!D$16,"",IF(OR(B101=$V$2,B102=$V$2,B103=$V$2),SUM(COUNTIF(B101:B103,$V$2),COUNTIF(B101:B103,$AS$2)),""))</f>
        <v/>
      </c>
      <c r="AS101" s="3" t="str">
        <f>IF($A101&gt;='576way_Regular Symbol(2wild)'!E$16,"",IF(OR(C101=$V$2,C102=$V$2,C103=$V$2),SUM(COUNTIF(C101:C103,$V$2),COUNTIF(C101:C103,$AS$2)),""))</f>
        <v/>
      </c>
      <c r="AU101" s="3" t="str">
        <f>IF($A101&gt;='576way_Regular Symbol(2wild)'!D$16,"",IF(OR(B101=$V$2,B102=$V$2,B103=$V$2),SUM(COUNTIF(B101:B103,$V$2),COUNTIF(B101:B103,$AV$2)),""))</f>
        <v/>
      </c>
      <c r="AV101" s="3" t="str">
        <f>IF($A101&gt;='576way_Regular Symbol(2wild)'!E$16,"",IF(OR(C101=$V$2,C102=$V$2,C103=$V$2),SUM(COUNTIF(C101:C103,$V$2),COUNTIF(C101:C103,$AV$2)),""))</f>
        <v/>
      </c>
    </row>
    <row r="102" spans="1:48">
      <c r="Y102" s="344" t="str">
        <f>IF($A102&gt;='576way_Regular Symbol(2wild)'!D$16,"",IF(OR(B102=$V$2,B103=$V$2,B104=$V$2),SUM(COUNTIF(B102:B104,$V$2),COUNTIF(B102:B104,$Z$2)),""))</f>
        <v/>
      </c>
      <c r="Z102" s="344" t="str">
        <f>IF($A102&gt;='576way_Regular Symbol(2wild)'!E$16,"",IF(OR(C102=$V$2,C103=$V$2,C104=$V$2),SUM(COUNTIF(C102:C104,$V$2),COUNTIF(C102:C104,$Z$2)),""))</f>
        <v/>
      </c>
      <c r="AB102" s="344" t="str">
        <f>IF($A102&gt;='576way_Regular Symbol(2wild)'!D$16,"",IF(OR(B102=$V$2,B103=$V$2,B104=$V$2),SUM(COUNTIF(B102:B104,$V$2),COUNTIF(B102:B104,$AC$2)),""))</f>
        <v/>
      </c>
      <c r="AC102" s="344" t="str">
        <f>IF($A102&gt;='576way_Regular Symbol(2wild)'!E$16,"",IF(OR(C102=$V$2,C103=$V$2,C104=$V$2),SUM(COUNTIF(C102:C104,$V$2),COUNTIF(C102:C104,$AC$2)),""))</f>
        <v/>
      </c>
      <c r="AD102" s="6"/>
      <c r="AE102" s="6"/>
      <c r="AF102" s="3" t="str">
        <f>IF($A102&gt;='576way_Regular Symbol(2wild)'!D$16,"",IF(OR(B102=$V$2,B103=$V$2,B104=$V$2),SUM(COUNTIF(B102:B104,$V$2),COUNTIF(B102:B104,$AG$2)),""))</f>
        <v/>
      </c>
      <c r="AG102" s="3" t="str">
        <f>IF($A102&gt;='576way_Regular Symbol(2wild)'!E$16,"",IF(OR(C102=$V$2,C103=$V$2,C104=$V$2),SUM(COUNTIF(C102:C104,$V$2),COUNTIF(C102:C104,$AG$2)),""))</f>
        <v/>
      </c>
      <c r="AH102" s="6"/>
      <c r="AI102" s="3" t="str">
        <f>IF($A102&gt;='576way_Regular Symbol(2wild)'!D$16,"",IF(OR(B102=$V$2,B103=$V$2,B104=$V$2),SUM(COUNTIF(B102:B104,$V$2),COUNTIF(B102:B104,$AJ$2)),""))</f>
        <v/>
      </c>
      <c r="AJ102" s="3" t="str">
        <f>IF($A102&gt;='576way_Regular Symbol(2wild)'!E$16,"",IF(OR(C102=$V$2,C103=$V$2,C104=$V$2),SUM(COUNTIF(C102:C104,$V$2),COUNTIF(C102:C104,$AJ$2)),""))</f>
        <v/>
      </c>
      <c r="AK102" s="6"/>
      <c r="AL102" s="3" t="str">
        <f>IF($A102&gt;='576way_Regular Symbol(2wild)'!D$16,"",IF(OR(B102=$V$2,B103=$V$2,B104=$V$2),SUM(COUNTIF(B102:B104,$V$2),COUNTIF(B102:B104,$AM$2)),""))</f>
        <v/>
      </c>
      <c r="AM102" s="3" t="str">
        <f>IF($A102&gt;='576way_Regular Symbol(2wild)'!E$16,"",IF(OR(C102=$V$2,C103=$V$2,C104=$V$2),SUM(COUNTIF(C102:C104,$V$2),COUNTIF(C102:C104,$AM$2)),""))</f>
        <v/>
      </c>
      <c r="AN102" s="6"/>
      <c r="AO102" s="3" t="str">
        <f>IF($A102&gt;='576way_Regular Symbol(2wild)'!D$16,"",IF(OR(B102=$V$2,B103=$V$2,B104=$V$2),SUM(COUNTIF(B102:B104,$V$2),COUNTIF(B102:B104,$AP$2)),""))</f>
        <v/>
      </c>
      <c r="AP102" s="3" t="str">
        <f>IF($A102&gt;='576way_Regular Symbol(2wild)'!E$16,"",IF(OR(C102=$V$2,C103=$V$2,C104=$V$2),SUM(COUNTIF(C102:C104,$V$2),COUNTIF(C102:C104,$AP$2)),""))</f>
        <v/>
      </c>
      <c r="AQ102" s="6"/>
      <c r="AR102" s="3" t="str">
        <f>IF($A102&gt;='576way_Regular Symbol(2wild)'!D$16,"",IF(OR(B102=$V$2,B103=$V$2,B104=$V$2),SUM(COUNTIF(B102:B104,$V$2),COUNTIF(B102:B104,$AS$2)),""))</f>
        <v/>
      </c>
      <c r="AS102" s="3" t="str">
        <f>IF($A102&gt;='576way_Regular Symbol(2wild)'!E$16,"",IF(OR(C102=$V$2,C103=$V$2,C104=$V$2),SUM(COUNTIF(C102:C104,$V$2),COUNTIF(C102:C104,$AS$2)),""))</f>
        <v/>
      </c>
      <c r="AT102" s="6"/>
      <c r="AU102" s="3" t="str">
        <f>IF($A102&gt;='576way_Regular Symbol(2wild)'!D$16,"",IF(OR(B102=$V$2,B103=$V$2,B104=$V$2),SUM(COUNTIF(B102:B104,$V$2),COUNTIF(B102:B104,$AV$2)),""))</f>
        <v/>
      </c>
      <c r="AV102" s="3" t="str">
        <f>IF($A102&gt;='576way_Regular Symbol(2wild)'!E$16,"",IF(OR(C102=$V$2,C103=$V$2,C104=$V$2),SUM(COUNTIF(C102:C104,$V$2),COUNTIF(C102:C104,$AV$2)),""))</f>
        <v/>
      </c>
    </row>
    <row r="103" spans="1:48">
      <c r="Y103" s="344" t="str">
        <f>IF($A103&gt;='576way_Regular Symbol(2wild)'!D$16,"",IF(OR(B103=$V$2,B104=$V$2,B105=$V$2),SUM(COUNTIF(B103:B105,$V$2),COUNTIF(B103:B105,$Z$2)),""))</f>
        <v/>
      </c>
      <c r="Z103" s="344" t="str">
        <f>IF($A103&gt;='576way_Regular Symbol(2wild)'!E$16,"",IF(OR(C103=$V$2,C104=$V$2,C105=$V$2),SUM(COUNTIF(C103:C105,$V$2),COUNTIF(C103:C105,$Z$2)),""))</f>
        <v/>
      </c>
      <c r="AB103" s="344" t="str">
        <f>IF($A103&gt;='576way_Regular Symbol(2wild)'!D$16,"",IF(OR(B103=$V$2,B104=$V$2,B105=$V$2),SUM(COUNTIF(B103:B105,$V$2),COUNTIF(B103:B105,$AC$2)),""))</f>
        <v/>
      </c>
      <c r="AC103" s="344" t="str">
        <f>IF($A103&gt;='576way_Regular Symbol(2wild)'!E$16,"",IF(OR(C103=$V$2,C104=$V$2,C105=$V$2),SUM(COUNTIF(C103:C105,$V$2),COUNTIF(C103:C105,$AC$2)),""))</f>
        <v/>
      </c>
      <c r="AD103" s="6"/>
      <c r="AE103" s="6"/>
      <c r="AF103" s="3" t="str">
        <f>IF($A103&gt;='576way_Regular Symbol(2wild)'!D$16,"",IF(OR(B103=$V$2,B104=$V$2,B105=$V$2),SUM(COUNTIF(B103:B105,$V$2),COUNTIF(B103:B105,$AG$2)),""))</f>
        <v/>
      </c>
      <c r="AG103" s="3" t="str">
        <f>IF($A103&gt;='576way_Regular Symbol(2wild)'!E$16,"",IF(OR(C103=$V$2,C104=$V$2,C105=$V$2),SUM(COUNTIF(C103:C105,$V$2),COUNTIF(C103:C105,$AG$2)),""))</f>
        <v/>
      </c>
      <c r="AH103" s="6"/>
      <c r="AI103" s="3" t="str">
        <f>IF($A103&gt;='576way_Regular Symbol(2wild)'!D$16,"",IF(OR(B103=$V$2,B104=$V$2,B105=$V$2),SUM(COUNTIF(B103:B105,$V$2),COUNTIF(B103:B105,$AJ$2)),""))</f>
        <v/>
      </c>
      <c r="AJ103" s="3" t="str">
        <f>IF($A103&gt;='576way_Regular Symbol(2wild)'!E$16,"",IF(OR(C103=$V$2,C104=$V$2,C105=$V$2),SUM(COUNTIF(C103:C105,$V$2),COUNTIF(C103:C105,$AJ$2)),""))</f>
        <v/>
      </c>
      <c r="AK103" s="6"/>
      <c r="AL103" s="3" t="str">
        <f>IF($A103&gt;='576way_Regular Symbol(2wild)'!D$16,"",IF(OR(B103=$V$2,B104=$V$2,B105=$V$2),SUM(COUNTIF(B103:B105,$V$2),COUNTIF(B103:B105,$AM$2)),""))</f>
        <v/>
      </c>
      <c r="AM103" s="3" t="str">
        <f>IF($A103&gt;='576way_Regular Symbol(2wild)'!E$16,"",IF(OR(C103=$V$2,C104=$V$2,C105=$V$2),SUM(COUNTIF(C103:C105,$V$2),COUNTIF(C103:C105,$AM$2)),""))</f>
        <v/>
      </c>
      <c r="AN103" s="6"/>
      <c r="AO103" s="3" t="str">
        <f>IF($A103&gt;='576way_Regular Symbol(2wild)'!D$16,"",IF(OR(B103=$V$2,B104=$V$2,B105=$V$2),SUM(COUNTIF(B103:B105,$V$2),COUNTIF(B103:B105,$AP$2)),""))</f>
        <v/>
      </c>
      <c r="AP103" s="3" t="str">
        <f>IF($A103&gt;='576way_Regular Symbol(2wild)'!E$16,"",IF(OR(C103=$V$2,C104=$V$2,C105=$V$2),SUM(COUNTIF(C103:C105,$V$2),COUNTIF(C103:C105,$AP$2)),""))</f>
        <v/>
      </c>
      <c r="AQ103" s="6"/>
      <c r="AR103" s="3" t="str">
        <f>IF($A103&gt;='576way_Regular Symbol(2wild)'!D$16,"",IF(OR(B103=$V$2,B104=$V$2,B105=$V$2),SUM(COUNTIF(B103:B105,$V$2),COUNTIF(B103:B105,$AS$2)),""))</f>
        <v/>
      </c>
      <c r="AS103" s="3" t="str">
        <f>IF($A103&gt;='576way_Regular Symbol(2wild)'!E$16,"",IF(OR(C103=$V$2,C104=$V$2,C105=$V$2),SUM(COUNTIF(C103:C105,$V$2),COUNTIF(C103:C105,$AS$2)),""))</f>
        <v/>
      </c>
      <c r="AT103" s="6"/>
      <c r="AU103" s="3" t="str">
        <f>IF($A103&gt;='576way_Regular Symbol(2wild)'!D$16,"",IF(OR(B103=$V$2,B104=$V$2,B105=$V$2),SUM(COUNTIF(B103:B105,$V$2),COUNTIF(B103:B105,$AV$2)),""))</f>
        <v/>
      </c>
      <c r="AV103" s="3" t="str">
        <f>IF($A103&gt;='576way_Regular Symbol(2wild)'!E$16,"",IF(OR(C103=$V$2,C104=$V$2,C105=$V$2),SUM(COUNTIF(C103:C105,$V$2),COUNTIF(C103:C105,$AV$2)),""))</f>
        <v/>
      </c>
    </row>
    <row r="104" spans="1:48">
      <c r="Y104" s="344" t="str">
        <f>IF($A104&gt;='576way_Regular Symbol(2wild)'!D$16,"",IF(OR(B104=$V$2,B105=$V$2,B106=$V$2),SUM(COUNTIF(B104:B106,$V$2),COUNTIF(B104:B106,$Z$2)),""))</f>
        <v/>
      </c>
      <c r="Z104" s="344" t="str">
        <f>IF($A104&gt;='576way_Regular Symbol(2wild)'!E$16,"",IF(OR(C104=$V$2,C105=$V$2,C106=$V$2),SUM(COUNTIF(C104:C106,$V$2),COUNTIF(C104:C106,$Z$2)),""))</f>
        <v/>
      </c>
      <c r="AB104" s="6"/>
      <c r="AC104" s="6"/>
      <c r="AD104" s="6"/>
      <c r="AE104" s="6"/>
      <c r="AF104" s="3" t="str">
        <f>IF($A104&gt;='576way_Regular Symbol(2wild)'!D$16,"",IF(OR(B104=$V$2,B105=$V$2,B106=$V$2),SUM(COUNTIF(B104:B106,$V$2),COUNTIF(B104:B106,$AG$2)),""))</f>
        <v/>
      </c>
      <c r="AG104" s="3" t="str">
        <f>IF($A104&gt;='576way_Regular Symbol(2wild)'!E$16,"",IF(OR(C104=$V$2,C105=$V$2,C106=$V$2),SUM(COUNTIF(C104:C106,$V$2),COUNTIF(C104:C106,$AG$2)),""))</f>
        <v/>
      </c>
      <c r="AH104" s="6"/>
      <c r="AI104" s="3" t="str">
        <f>IF($A104&gt;='576way_Regular Symbol(2wild)'!D$16,"",IF(OR(B104=$V$2,B105=$V$2,B106=$V$2),SUM(COUNTIF(B104:B106,$V$2),COUNTIF(B104:B106,$AJ$2)),""))</f>
        <v/>
      </c>
      <c r="AJ104" s="3" t="str">
        <f>IF($A104&gt;='576way_Regular Symbol(2wild)'!E$16,"",IF(OR(C104=$V$2,C105=$V$2,C106=$V$2),SUM(COUNTIF(C104:C106,$V$2),COUNTIF(C104:C106,$AJ$2)),""))</f>
        <v/>
      </c>
      <c r="AK104" s="6"/>
      <c r="AL104" s="3" t="str">
        <f>IF($A104&gt;='576way_Regular Symbol(2wild)'!D$16,"",IF(OR(B104=$V$2,B105=$V$2,B106=$V$2),SUM(COUNTIF(B104:B106,$V$2),COUNTIF(B104:B106,$AM$2)),""))</f>
        <v/>
      </c>
      <c r="AM104" s="3" t="str">
        <f>IF($A104&gt;='576way_Regular Symbol(2wild)'!E$16,"",IF(OR(C104=$V$2,C105=$V$2,C106=$V$2),SUM(COUNTIF(C104:C106,$V$2),COUNTIF(C104:C106,$AM$2)),""))</f>
        <v/>
      </c>
      <c r="AN104" s="6"/>
      <c r="AO104" s="3" t="str">
        <f>IF($A104&gt;='576way_Regular Symbol(2wild)'!D$16,"",IF(OR(B104=$V$2,B105=$V$2,B106=$V$2),SUM(COUNTIF(B104:B106,$V$2),COUNTIF(B104:B106,$AP$2)),""))</f>
        <v/>
      </c>
      <c r="AP104" s="3" t="str">
        <f>IF($A104&gt;='576way_Regular Symbol(2wild)'!E$16,"",IF(OR(C104=$V$2,C105=$V$2,C106=$V$2),SUM(COUNTIF(C104:C106,$V$2),COUNTIF(C104:C106,$AP$2)),""))</f>
        <v/>
      </c>
      <c r="AQ104" s="6"/>
      <c r="AR104" s="3" t="str">
        <f>IF($A104&gt;='576way_Regular Symbol(2wild)'!D$16,"",IF(OR(B104=$V$2,B105=$V$2,B106=$V$2),SUM(COUNTIF(B104:B106,$V$2),COUNTIF(B104:B106,$AS$2)),""))</f>
        <v/>
      </c>
      <c r="AS104" s="3" t="str">
        <f>IF($A104&gt;='576way_Regular Symbol(2wild)'!E$16,"",IF(OR(C104=$V$2,C105=$V$2,C106=$V$2),SUM(COUNTIF(C104:C106,$V$2),COUNTIF(C104:C106,$AS$2)),""))</f>
        <v/>
      </c>
      <c r="AT104" s="6"/>
      <c r="AU104" s="3" t="str">
        <f>IF($A104&gt;='576way_Regular Symbol(2wild)'!D$16,"",IF(OR(B104=$V$2,B105=$V$2,B106=$V$2),SUM(COUNTIF(B104:B106,$V$2),COUNTIF(B104:B106,$AV$2)),""))</f>
        <v/>
      </c>
      <c r="AV104" s="3" t="str">
        <f>IF($A104&gt;='576way_Regular Symbol(2wild)'!E$16,"",IF(OR(C104=$V$2,C105=$V$2,C106=$V$2),SUM(COUNTIF(C104:C106,$V$2),COUNTIF(C104:C106,$AV$2)),""))</f>
        <v/>
      </c>
    </row>
    <row r="105" spans="1:48">
      <c r="Y105" s="344" t="str">
        <f>IF($A105&gt;='576way_Regular Symbol(2wild)'!D$16,"",IF(OR(B105=$V$2,B106=$V$2,B107=$V$2),SUM(COUNTIF(B105:B107,$V$2),COUNTIF(B105:B107,$Z$2)),""))</f>
        <v/>
      </c>
      <c r="Z105" s="344" t="str">
        <f>IF($A105&gt;='576way_Regular Symbol(2wild)'!E$16,"",IF(OR(C105=$V$2,C106=$V$2,C107=$V$2),SUM(COUNTIF(C105:C107,$V$2),COUNTIF(C105:C107,$Z$2)),""))</f>
        <v/>
      </c>
      <c r="AB105" s="6"/>
      <c r="AC105" s="6"/>
      <c r="AD105" s="6"/>
      <c r="AE105" s="6"/>
      <c r="AF105" s="3" t="str">
        <f>IF($A105&gt;='576way_Regular Symbol(2wild)'!D$16,"",IF(OR(B105=$V$2,B106=$V$2,B107=$V$2),SUM(COUNTIF(B105:B107,$V$2),COUNTIF(B105:B107,$AG$2)),""))</f>
        <v/>
      </c>
      <c r="AG105" s="3" t="str">
        <f>IF($A105&gt;='576way_Regular Symbol(2wild)'!E$16,"",IF(OR(C105=$V$2,C106=$V$2,C107=$V$2),SUM(COUNTIF(C105:C107,$V$2),COUNTIF(C105:C107,$AG$2)),""))</f>
        <v/>
      </c>
      <c r="AH105" s="6"/>
      <c r="AI105" s="3" t="str">
        <f>IF($A105&gt;='576way_Regular Symbol(2wild)'!D$16,"",IF(OR(B105=$V$2,B106=$V$2,B107=$V$2),SUM(COUNTIF(B105:B107,$V$2),COUNTIF(B105:B107,$AJ$2)),""))</f>
        <v/>
      </c>
      <c r="AJ105" s="3" t="str">
        <f>IF($A105&gt;='576way_Regular Symbol(2wild)'!E$16,"",IF(OR(C105=$V$2,C106=$V$2,C107=$V$2),SUM(COUNTIF(C105:C107,$V$2),COUNTIF(C105:C107,$AJ$2)),""))</f>
        <v/>
      </c>
      <c r="AK105" s="6"/>
      <c r="AL105" s="3" t="str">
        <f>IF($A105&gt;='576way_Regular Symbol(2wild)'!D$16,"",IF(OR(B105=$V$2,B106=$V$2,B107=$V$2),SUM(COUNTIF(B105:B107,$V$2),COUNTIF(B105:B107,$AM$2)),""))</f>
        <v/>
      </c>
      <c r="AM105" s="3" t="str">
        <f>IF($A105&gt;='576way_Regular Symbol(2wild)'!E$16,"",IF(OR(C105=$V$2,C106=$V$2,C107=$V$2),SUM(COUNTIF(C105:C107,$V$2),COUNTIF(C105:C107,$AM$2)),""))</f>
        <v/>
      </c>
      <c r="AN105" s="6"/>
      <c r="AO105" s="3" t="str">
        <f>IF($A105&gt;='576way_Regular Symbol(2wild)'!D$16,"",IF(OR(B105=$V$2,B106=$V$2,B107=$V$2),SUM(COUNTIF(B105:B107,$V$2),COUNTIF(B105:B107,$AP$2)),""))</f>
        <v/>
      </c>
      <c r="AP105" s="3" t="str">
        <f>IF($A105&gt;='576way_Regular Symbol(2wild)'!E$16,"",IF(OR(C105=$V$2,C106=$V$2,C107=$V$2),SUM(COUNTIF(C105:C107,$V$2),COUNTIF(C105:C107,$AP$2)),""))</f>
        <v/>
      </c>
      <c r="AQ105" s="6"/>
      <c r="AR105" s="3" t="str">
        <f>IF($A105&gt;='576way_Regular Symbol(2wild)'!D$16,"",IF(OR(B105=$V$2,B106=$V$2,B107=$V$2),SUM(COUNTIF(B105:B107,$V$2),COUNTIF(B105:B107,$AS$2)),""))</f>
        <v/>
      </c>
      <c r="AS105" s="3" t="str">
        <f>IF($A105&gt;='576way_Regular Symbol(2wild)'!E$16,"",IF(OR(C105=$V$2,C106=$V$2,C107=$V$2),SUM(COUNTIF(C105:C107,$V$2),COUNTIF(C105:C107,$AS$2)),""))</f>
        <v/>
      </c>
      <c r="AT105" s="6"/>
      <c r="AU105" s="3" t="str">
        <f>IF($A105&gt;='576way_Regular Symbol(2wild)'!D$16,"",IF(OR(B105=$V$2,B106=$V$2,B107=$V$2),SUM(COUNTIF(B105:B107,$V$2),COUNTIF(B105:B107,$AV$2)),""))</f>
        <v/>
      </c>
      <c r="AV105" s="3" t="str">
        <f>IF($A105&gt;='576way_Regular Symbol(2wild)'!E$16,"",IF(OR(C105=$V$2,C106=$V$2,C107=$V$2),SUM(COUNTIF(C105:C107,$V$2),COUNTIF(C105:C107,$AV$2)),""))</f>
        <v/>
      </c>
    </row>
    <row r="106" spans="1:48">
      <c r="Y106" s="344" t="str">
        <f>IF($A106&gt;='576way_Regular Symbol(2wild)'!D$16,"",IF(OR(B106=$V$2,B107=$V$2,B108=$V$2),SUM(COUNTIF(B106:B108,$V$2),COUNTIF(B106:B108,$Z$2)),""))</f>
        <v/>
      </c>
      <c r="Z106" s="344" t="str">
        <f>IF($A106&gt;='576way_Regular Symbol(2wild)'!E$16,"",IF(OR(C106=$V$2,C107=$V$2,C108=$V$2),SUM(COUNTIF(C106:C108,$V$2),COUNTIF(C106:C108,$Z$2)),""))</f>
        <v/>
      </c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3" t="str">
        <f>IF($A106&gt;='576way_Regular Symbol(2wild)'!D$16,"",IF(OR(B106=$V$2,B107=$V$2,B108=$V$2),SUM(COUNTIF(B106:B108,$V$2),COUNTIF(B106:B108,$AM$2)),""))</f>
        <v/>
      </c>
      <c r="AM106" s="3" t="str">
        <f>IF($A106&gt;='576way_Regular Symbol(2wild)'!E$16,"",IF(OR(C106=$V$2,C107=$V$2,C108=$V$2),SUM(COUNTIF(C106:C108,$V$2),COUNTIF(C106:C108,$AM$2)),""))</f>
        <v/>
      </c>
      <c r="AN106" s="6"/>
      <c r="AO106" s="3" t="str">
        <f>IF($A106&gt;='576way_Regular Symbol(2wild)'!D$16,"",IF(OR(B106=$V$2,B107=$V$2,B108=$V$2),SUM(COUNTIF(B106:B108,$V$2),COUNTIF(B106:B108,$AP$2)),""))</f>
        <v/>
      </c>
      <c r="AP106" s="3" t="str">
        <f>IF($A106&gt;='576way_Regular Symbol(2wild)'!E$16,"",IF(OR(C106=$V$2,C107=$V$2,C108=$V$2),SUM(COUNTIF(C106:C108,$V$2),COUNTIF(C106:C108,$AP$2)),""))</f>
        <v/>
      </c>
      <c r="AQ106" s="6"/>
      <c r="AR106" s="3" t="str">
        <f>IF($A106&gt;='576way_Regular Symbol(2wild)'!D$16,"",IF(OR(B106=$V$2,B107=$V$2,B108=$V$2),SUM(COUNTIF(B106:B108,$V$2),COUNTIF(B106:B108,$AS$2)),""))</f>
        <v/>
      </c>
      <c r="AS106" s="3" t="str">
        <f>IF($A106&gt;='576way_Regular Symbol(2wild)'!E$16,"",IF(OR(C106=$V$2,C107=$V$2,C108=$V$2),SUM(COUNTIF(C106:C108,$V$2),COUNTIF(C106:C108,$AS$2)),""))</f>
        <v/>
      </c>
      <c r="AT106" s="6"/>
      <c r="AU106" s="3" t="str">
        <f>IF($A106&gt;='576way_Regular Symbol(2wild)'!D$16,"",IF(OR(B106=$V$2,B107=$V$2,B108=$V$2),SUM(COUNTIF(B106:B108,$V$2),COUNTIF(B106:B108,$AV$2)),""))</f>
        <v/>
      </c>
      <c r="AV106" s="3" t="str">
        <f>IF($A106&gt;='576way_Regular Symbol(2wild)'!E$16,"",IF(OR(C106=$V$2,C107=$V$2,C108=$V$2),SUM(COUNTIF(C106:C108,$V$2),COUNTIF(C106:C108,$AV$2)),""))</f>
        <v/>
      </c>
    </row>
    <row r="107" spans="1:48">
      <c r="Y107" s="344" t="str">
        <f>IF($A107&gt;='576way_Regular Symbol(2wild)'!D$16,"",IF(OR(B107=$V$2,B108=$V$2,B109=$V$2),SUM(COUNTIF(B107:B109,$V$2),COUNTIF(B107:B109,$Z$2)),""))</f>
        <v/>
      </c>
      <c r="Z107" s="344" t="str">
        <f>IF($A107&gt;='576way_Regular Symbol(2wild)'!E$16,"",IF(OR(C107=$V$2,C108=$V$2,C109=$V$2),SUM(COUNTIF(C107:C109,$V$2),COUNTIF(C107:C109,$Z$2)),""))</f>
        <v/>
      </c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3" t="str">
        <f>IF($A107&gt;='576way_Regular Symbol(2wild)'!D$16,"",IF(OR(B107=$V$2,B108=$V$2,B109=$V$2),SUM(COUNTIF(B107:B109,$V$2),COUNTIF(B107:B109,$AM$2)),""))</f>
        <v/>
      </c>
      <c r="AM107" s="3" t="str">
        <f>IF($A107&gt;='576way_Regular Symbol(2wild)'!E$16,"",IF(OR(C107=$V$2,C108=$V$2,C109=$V$2),SUM(COUNTIF(C107:C109,$V$2),COUNTIF(C107:C109,$AM$2)),""))</f>
        <v/>
      </c>
      <c r="AN107" s="6"/>
      <c r="AO107" s="3" t="str">
        <f>IF($A107&gt;='576way_Regular Symbol(2wild)'!D$16,"",IF(OR(B107=$V$2,B108=$V$2,B109=$V$2),SUM(COUNTIF(B107:B109,$V$2),COUNTIF(B107:B109,$AP$2)),""))</f>
        <v/>
      </c>
      <c r="AP107" s="3" t="str">
        <f>IF($A107&gt;='576way_Regular Symbol(2wild)'!E$16,"",IF(OR(C107=$V$2,C108=$V$2,C109=$V$2),SUM(COUNTIF(C107:C109,$V$2),COUNTIF(C107:C109,$AP$2)),""))</f>
        <v/>
      </c>
      <c r="AQ107" s="6"/>
      <c r="AR107" s="3" t="str">
        <f>IF($A107&gt;='576way_Regular Symbol(2wild)'!D$16,"",IF(OR(B107=$V$2,B108=$V$2,B109=$V$2),SUM(COUNTIF(B107:B109,$V$2),COUNTIF(B107:B109,$AS$2)),""))</f>
        <v/>
      </c>
      <c r="AS107" s="3" t="str">
        <f>IF($A107&gt;='576way_Regular Symbol(2wild)'!E$16,"",IF(OR(C107=$V$2,C108=$V$2,C109=$V$2),SUM(COUNTIF(C107:C109,$V$2),COUNTIF(C107:C109,$AS$2)),""))</f>
        <v/>
      </c>
      <c r="AT107" s="6"/>
      <c r="AU107" s="3" t="str">
        <f>IF($A107&gt;='576way_Regular Symbol(2wild)'!D$16,"",IF(OR(B107=$V$2,B108=$V$2,B109=$V$2),SUM(COUNTIF(B107:B109,$V$2),COUNTIF(B107:B109,$AV$2)),""))</f>
        <v/>
      </c>
      <c r="AV107" s="3" t="str">
        <f>IF($A107&gt;='576way_Regular Symbol(2wild)'!E$16,"",IF(OR(C107=$V$2,C108=$V$2,C109=$V$2),SUM(COUNTIF(C107:C109,$V$2),COUNTIF(C107:C109,$AV$2)),""))</f>
        <v/>
      </c>
    </row>
    <row r="108" spans="1:48">
      <c r="Y108" s="344" t="str">
        <f>IF($A108&gt;='576way_Regular Symbol(2wild)'!D$16,"",IF(OR(B108=$V$2,B109=$V$2,B110=$V$2),SUM(COUNTIF(B108:B110,$V$2),COUNTIF(B108:B110,$Z$2)),""))</f>
        <v/>
      </c>
      <c r="Z108" s="344" t="str">
        <f>IF($A108&gt;='576way_Regular Symbol(2wild)'!E$16,"",IF(OR(C108=$V$2,C109=$V$2,C110=$V$2),SUM(COUNTIF(C108:C110,$V$2),COUNTIF(C108:C110,$Z$2)),""))</f>
        <v/>
      </c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3" t="str">
        <f>IF($A108&gt;='576way_Regular Symbol(2wild)'!D$16,"",IF(OR(B108=$V$2,B109=$V$2,B110=$V$2),SUM(COUNTIF(B108:B110,$V$2),COUNTIF(B108:B110,$AM$2)),""))</f>
        <v/>
      </c>
      <c r="AM108" s="3" t="str">
        <f>IF($A108&gt;='576way_Regular Symbol(2wild)'!E$16,"",IF(OR(C108=$V$2,C109=$V$2,C110=$V$2),SUM(COUNTIF(C108:C110,$V$2),COUNTIF(C108:C110,$AM$2)),""))</f>
        <v/>
      </c>
      <c r="AN108" s="6"/>
      <c r="AO108" s="6"/>
      <c r="AP108" s="6"/>
      <c r="AQ108" s="6"/>
      <c r="AR108" s="3" t="str">
        <f>IF($A108&gt;='576way_Regular Symbol(2wild)'!D$16,"",IF(OR(B108=$V$2,B109=$V$2,B110=$V$2),SUM(COUNTIF(B108:B110,$V$2),COUNTIF(B108:B110,$AS$2)),""))</f>
        <v/>
      </c>
      <c r="AS108" s="3" t="str">
        <f>IF($A108&gt;='576way_Regular Symbol(2wild)'!E$16,"",IF(OR(C108=$V$2,C109=$V$2,C110=$V$2),SUM(COUNTIF(C108:C110,$V$2),COUNTIF(C108:C110,$AS$2)),""))</f>
        <v/>
      </c>
      <c r="AT108" s="6"/>
      <c r="AU108" s="3" t="str">
        <f>IF($A108&gt;='576way_Regular Symbol(2wild)'!D$16,"",IF(OR(B108=$V$2,B109=$V$2,B110=$V$2),SUM(COUNTIF(B108:B110,$V$2),COUNTIF(B108:B110,$AV$2)),""))</f>
        <v/>
      </c>
      <c r="AV108" s="3" t="str">
        <f>IF($A108&gt;='576way_Regular Symbol(2wild)'!E$16,"",IF(OR(C108=$V$2,C109=$V$2,C110=$V$2),SUM(COUNTIF(C108:C110,$V$2),COUNTIF(C108:C110,$AV$2)),""))</f>
        <v/>
      </c>
    </row>
    <row r="109" spans="1:48">
      <c r="Y109" s="344" t="str">
        <f>IF($A109&gt;='576way_Regular Symbol(2wild)'!D$16,"",IF(OR(B109=$V$2,B110=$V$2,B111=$V$2),SUM(COUNTIF(B109:B111,$V$2),COUNTIF(B109:B111,$Z$2)),""))</f>
        <v/>
      </c>
      <c r="Z109" s="344" t="str">
        <f>IF($A109&gt;='576way_Regular Symbol(2wild)'!E$16,"",IF(OR(C109=$V$2,C110=$V$2,C111=$V$2),SUM(COUNTIF(C109:C111,$V$2),COUNTIF(C109:C111,$Z$2)),""))</f>
        <v/>
      </c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3" t="str">
        <f>IF($A109&gt;='576way_Regular Symbol(2wild)'!D$16,"",IF(OR(B109=$V$2,B110=$V$2,B111=$V$2),SUM(COUNTIF(B109:B111,$V$2),COUNTIF(B109:B111,$AS$2)),""))</f>
        <v/>
      </c>
      <c r="AS109" s="3" t="str">
        <f>IF($A109&gt;='576way_Regular Symbol(2wild)'!E$16,"",IF(OR(C109=$V$2,C110=$V$2,C111=$V$2),SUM(COUNTIF(C109:C111,$V$2),COUNTIF(C109:C111,$AS$2)),""))</f>
        <v/>
      </c>
      <c r="AT109" s="6"/>
      <c r="AU109" s="3" t="str">
        <f>IF($A109&gt;='576way_Regular Symbol(2wild)'!D$16,"",IF(OR(B109=$V$2,B110=$V$2,B111=$V$2),SUM(COUNTIF(B109:B111,$V$2),COUNTIF(B109:B111,$AV$2)),""))</f>
        <v/>
      </c>
      <c r="AV109" s="3" t="str">
        <f>IF($A109&gt;='576way_Regular Symbol(2wild)'!E$16,"",IF(OR(C109=$V$2,C110=$V$2,C111=$V$2),SUM(COUNTIF(C109:C111,$V$2),COUNTIF(C109:C111,$AV$2)),""))</f>
        <v/>
      </c>
    </row>
    <row r="110" spans="1:48"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3" t="str">
        <f>IF($A110&gt;='576way_Regular Symbol(2wild)'!D$16,"",IF(OR(B110=$V$2,B111=$V$2,B112=$V$2),SUM(COUNTIF(B110:B112,$V$2),COUNTIF(B110:B112,$AV$2)),""))</f>
        <v/>
      </c>
      <c r="AV110" s="3" t="str">
        <f>IF($A110&gt;='576way_Regular Symbol(2wild)'!E$16,"",IF(OR(C110=$V$2,C111=$V$2,C112=$V$2),SUM(COUNTIF(C110:C112,$V$2),COUNTIF(C110:C112,$AV$2)),""))</f>
        <v/>
      </c>
    </row>
  </sheetData>
  <phoneticPr fontId="1" type="noConversion"/>
  <conditionalFormatting sqref="J4:K4">
    <cfRule type="cellIs" dxfId="2611" priority="255" operator="equal">
      <formula>"S2"</formula>
    </cfRule>
    <cfRule type="cellIs" dxfId="2610" priority="256" operator="equal">
      <formula>"WW"</formula>
    </cfRule>
    <cfRule type="cellIs" dxfId="2609" priority="257" operator="equal">
      <formula>"S1"</formula>
    </cfRule>
    <cfRule type="cellIs" dxfId="2608" priority="258" operator="equal">
      <formula>"M5"</formula>
    </cfRule>
    <cfRule type="cellIs" dxfId="2607" priority="259" operator="equal">
      <formula>"M4"</formula>
    </cfRule>
    <cfRule type="cellIs" dxfId="2606" priority="260" operator="equal">
      <formula>"M3"</formula>
    </cfRule>
    <cfRule type="cellIs" dxfId="2605" priority="261" operator="equal">
      <formula>"M2"</formula>
    </cfRule>
    <cfRule type="cellIs" dxfId="2604" priority="262" operator="equal">
      <formula>"M1"</formula>
    </cfRule>
  </conditionalFormatting>
  <conditionalFormatting sqref="B90:D96 J4:K4">
    <cfRule type="cellIs" dxfId="2603" priority="248" operator="equal">
      <formula>"M5"</formula>
    </cfRule>
    <cfRule type="cellIs" dxfId="2602" priority="249" operator="equal">
      <formula>"M4"</formula>
    </cfRule>
    <cfRule type="cellIs" dxfId="2601" priority="250" operator="equal">
      <formula>"M3"</formula>
    </cfRule>
    <cfRule type="cellIs" dxfId="2600" priority="251" operator="equal">
      <formula>"M2"</formula>
    </cfRule>
    <cfRule type="cellIs" dxfId="2599" priority="252" operator="equal">
      <formula>"M1"</formula>
    </cfRule>
    <cfRule type="cellIs" dxfId="2598" priority="253" operator="equal">
      <formula>"WW"</formula>
    </cfRule>
    <cfRule type="cellIs" dxfId="2597" priority="254" operator="equal">
      <formula>"S1"</formula>
    </cfRule>
  </conditionalFormatting>
  <conditionalFormatting sqref="V4:W4">
    <cfRule type="cellIs" dxfId="2596" priority="195" operator="equal">
      <formula>"S2"</formula>
    </cfRule>
    <cfRule type="cellIs" dxfId="2595" priority="196" operator="equal">
      <formula>"WW"</formula>
    </cfRule>
    <cfRule type="cellIs" dxfId="2594" priority="197" operator="equal">
      <formula>"S1"</formula>
    </cfRule>
    <cfRule type="cellIs" dxfId="2593" priority="198" operator="equal">
      <formula>"M5"</formula>
    </cfRule>
    <cfRule type="cellIs" dxfId="2592" priority="199" operator="equal">
      <formula>"M4"</formula>
    </cfRule>
    <cfRule type="cellIs" dxfId="2591" priority="200" operator="equal">
      <formula>"M3"</formula>
    </cfRule>
    <cfRule type="cellIs" dxfId="2590" priority="201" operator="equal">
      <formula>"M2"</formula>
    </cfRule>
    <cfRule type="cellIs" dxfId="2589" priority="202" operator="equal">
      <formula>"M1"</formula>
    </cfRule>
  </conditionalFormatting>
  <conditionalFormatting sqref="V4:W4">
    <cfRule type="cellIs" dxfId="2588" priority="188" operator="equal">
      <formula>"M5"</formula>
    </cfRule>
    <cfRule type="cellIs" dxfId="2587" priority="189" operator="equal">
      <formula>"M4"</formula>
    </cfRule>
    <cfRule type="cellIs" dxfId="2586" priority="190" operator="equal">
      <formula>"M3"</formula>
    </cfRule>
    <cfRule type="cellIs" dxfId="2585" priority="191" operator="equal">
      <formula>"M2"</formula>
    </cfRule>
    <cfRule type="cellIs" dxfId="2584" priority="192" operator="equal">
      <formula>"M1"</formula>
    </cfRule>
    <cfRule type="cellIs" dxfId="2583" priority="193" operator="equal">
      <formula>"WW"</formula>
    </cfRule>
    <cfRule type="cellIs" dxfId="2582" priority="194" operator="equal">
      <formula>"S1"</formula>
    </cfRule>
  </conditionalFormatting>
  <conditionalFormatting sqref="AF4:AG4">
    <cfRule type="cellIs" dxfId="2581" priority="180" operator="equal">
      <formula>"S2"</formula>
    </cfRule>
    <cfRule type="cellIs" dxfId="2580" priority="181" operator="equal">
      <formula>"WW"</formula>
    </cfRule>
    <cfRule type="cellIs" dxfId="2579" priority="182" operator="equal">
      <formula>"S1"</formula>
    </cfRule>
    <cfRule type="cellIs" dxfId="2578" priority="183" operator="equal">
      <formula>"M5"</formula>
    </cfRule>
    <cfRule type="cellIs" dxfId="2577" priority="184" operator="equal">
      <formula>"M4"</formula>
    </cfRule>
    <cfRule type="cellIs" dxfId="2576" priority="185" operator="equal">
      <formula>"M3"</formula>
    </cfRule>
    <cfRule type="cellIs" dxfId="2575" priority="186" operator="equal">
      <formula>"M2"</formula>
    </cfRule>
    <cfRule type="cellIs" dxfId="2574" priority="187" operator="equal">
      <formula>"M1"</formula>
    </cfRule>
  </conditionalFormatting>
  <conditionalFormatting sqref="AF4:AG4">
    <cfRule type="cellIs" dxfId="2573" priority="173" operator="equal">
      <formula>"M5"</formula>
    </cfRule>
    <cfRule type="cellIs" dxfId="2572" priority="174" operator="equal">
      <formula>"M4"</formula>
    </cfRule>
    <cfRule type="cellIs" dxfId="2571" priority="175" operator="equal">
      <formula>"M3"</formula>
    </cfRule>
    <cfRule type="cellIs" dxfId="2570" priority="176" operator="equal">
      <formula>"M2"</formula>
    </cfRule>
    <cfRule type="cellIs" dxfId="2569" priority="177" operator="equal">
      <formula>"M1"</formula>
    </cfRule>
    <cfRule type="cellIs" dxfId="2568" priority="178" operator="equal">
      <formula>"WW"</formula>
    </cfRule>
    <cfRule type="cellIs" dxfId="2567" priority="179" operator="equal">
      <formula>"S1"</formula>
    </cfRule>
  </conditionalFormatting>
  <conditionalFormatting sqref="AI4:AJ4">
    <cfRule type="cellIs" dxfId="2566" priority="165" operator="equal">
      <formula>"S2"</formula>
    </cfRule>
    <cfRule type="cellIs" dxfId="2565" priority="166" operator="equal">
      <formula>"WW"</formula>
    </cfRule>
    <cfRule type="cellIs" dxfId="2564" priority="167" operator="equal">
      <formula>"S1"</formula>
    </cfRule>
    <cfRule type="cellIs" dxfId="2563" priority="168" operator="equal">
      <formula>"M5"</formula>
    </cfRule>
    <cfRule type="cellIs" dxfId="2562" priority="169" operator="equal">
      <formula>"M4"</formula>
    </cfRule>
    <cfRule type="cellIs" dxfId="2561" priority="170" operator="equal">
      <formula>"M3"</formula>
    </cfRule>
    <cfRule type="cellIs" dxfId="2560" priority="171" operator="equal">
      <formula>"M2"</formula>
    </cfRule>
    <cfRule type="cellIs" dxfId="2559" priority="172" operator="equal">
      <formula>"M1"</formula>
    </cfRule>
  </conditionalFormatting>
  <conditionalFormatting sqref="AI4:AJ4">
    <cfRule type="cellIs" dxfId="2558" priority="158" operator="equal">
      <formula>"M5"</formula>
    </cfRule>
    <cfRule type="cellIs" dxfId="2557" priority="159" operator="equal">
      <formula>"M4"</formula>
    </cfRule>
    <cfRule type="cellIs" dxfId="2556" priority="160" operator="equal">
      <formula>"M3"</formula>
    </cfRule>
    <cfRule type="cellIs" dxfId="2555" priority="161" operator="equal">
      <formula>"M2"</formula>
    </cfRule>
    <cfRule type="cellIs" dxfId="2554" priority="162" operator="equal">
      <formula>"M1"</formula>
    </cfRule>
    <cfRule type="cellIs" dxfId="2553" priority="163" operator="equal">
      <formula>"WW"</formula>
    </cfRule>
    <cfRule type="cellIs" dxfId="2552" priority="164" operator="equal">
      <formula>"S1"</formula>
    </cfRule>
  </conditionalFormatting>
  <conditionalFormatting sqref="M4:N4">
    <cfRule type="cellIs" dxfId="2551" priority="240" operator="equal">
      <formula>"S2"</formula>
    </cfRule>
    <cfRule type="cellIs" dxfId="2550" priority="241" operator="equal">
      <formula>"WW"</formula>
    </cfRule>
    <cfRule type="cellIs" dxfId="2549" priority="242" operator="equal">
      <formula>"S1"</formula>
    </cfRule>
    <cfRule type="cellIs" dxfId="2548" priority="243" operator="equal">
      <formula>"M5"</formula>
    </cfRule>
    <cfRule type="cellIs" dxfId="2547" priority="244" operator="equal">
      <formula>"M4"</formula>
    </cfRule>
    <cfRule type="cellIs" dxfId="2546" priority="245" operator="equal">
      <formula>"M3"</formula>
    </cfRule>
    <cfRule type="cellIs" dxfId="2545" priority="246" operator="equal">
      <formula>"M2"</formula>
    </cfRule>
    <cfRule type="cellIs" dxfId="2544" priority="247" operator="equal">
      <formula>"M1"</formula>
    </cfRule>
  </conditionalFormatting>
  <conditionalFormatting sqref="M4:N4">
    <cfRule type="cellIs" dxfId="2543" priority="233" operator="equal">
      <formula>"M5"</formula>
    </cfRule>
    <cfRule type="cellIs" dxfId="2542" priority="234" operator="equal">
      <formula>"M4"</formula>
    </cfRule>
    <cfRule type="cellIs" dxfId="2541" priority="235" operator="equal">
      <formula>"M3"</formula>
    </cfRule>
    <cfRule type="cellIs" dxfId="2540" priority="236" operator="equal">
      <formula>"M2"</formula>
    </cfRule>
    <cfRule type="cellIs" dxfId="2539" priority="237" operator="equal">
      <formula>"M1"</formula>
    </cfRule>
    <cfRule type="cellIs" dxfId="2538" priority="238" operator="equal">
      <formula>"WW"</formula>
    </cfRule>
    <cfRule type="cellIs" dxfId="2537" priority="239" operator="equal">
      <formula>"S1"</formula>
    </cfRule>
  </conditionalFormatting>
  <conditionalFormatting sqref="P4:Q4">
    <cfRule type="cellIs" dxfId="2536" priority="225" operator="equal">
      <formula>"S2"</formula>
    </cfRule>
    <cfRule type="cellIs" dxfId="2535" priority="226" operator="equal">
      <formula>"WW"</formula>
    </cfRule>
    <cfRule type="cellIs" dxfId="2534" priority="227" operator="equal">
      <formula>"S1"</formula>
    </cfRule>
    <cfRule type="cellIs" dxfId="2533" priority="228" operator="equal">
      <formula>"M5"</formula>
    </cfRule>
    <cfRule type="cellIs" dxfId="2532" priority="229" operator="equal">
      <formula>"M4"</formula>
    </cfRule>
    <cfRule type="cellIs" dxfId="2531" priority="230" operator="equal">
      <formula>"M3"</formula>
    </cfRule>
    <cfRule type="cellIs" dxfId="2530" priority="231" operator="equal">
      <formula>"M2"</formula>
    </cfRule>
    <cfRule type="cellIs" dxfId="2529" priority="232" operator="equal">
      <formula>"M1"</formula>
    </cfRule>
  </conditionalFormatting>
  <conditionalFormatting sqref="P4:Q4">
    <cfRule type="cellIs" dxfId="2528" priority="218" operator="equal">
      <formula>"M5"</formula>
    </cfRule>
    <cfRule type="cellIs" dxfId="2527" priority="219" operator="equal">
      <formula>"M4"</formula>
    </cfRule>
    <cfRule type="cellIs" dxfId="2526" priority="220" operator="equal">
      <formula>"M3"</formula>
    </cfRule>
    <cfRule type="cellIs" dxfId="2525" priority="221" operator="equal">
      <formula>"M2"</formula>
    </cfRule>
    <cfRule type="cellIs" dxfId="2524" priority="222" operator="equal">
      <formula>"M1"</formula>
    </cfRule>
    <cfRule type="cellIs" dxfId="2523" priority="223" operator="equal">
      <formula>"WW"</formula>
    </cfRule>
    <cfRule type="cellIs" dxfId="2522" priority="224" operator="equal">
      <formula>"S1"</formula>
    </cfRule>
  </conditionalFormatting>
  <conditionalFormatting sqref="S4:T4">
    <cfRule type="cellIs" dxfId="2521" priority="210" operator="equal">
      <formula>"S2"</formula>
    </cfRule>
    <cfRule type="cellIs" dxfId="2520" priority="211" operator="equal">
      <formula>"WW"</formula>
    </cfRule>
    <cfRule type="cellIs" dxfId="2519" priority="212" operator="equal">
      <formula>"S1"</formula>
    </cfRule>
    <cfRule type="cellIs" dxfId="2518" priority="213" operator="equal">
      <formula>"M5"</formula>
    </cfRule>
    <cfRule type="cellIs" dxfId="2517" priority="214" operator="equal">
      <formula>"M4"</formula>
    </cfRule>
    <cfRule type="cellIs" dxfId="2516" priority="215" operator="equal">
      <formula>"M3"</formula>
    </cfRule>
    <cfRule type="cellIs" dxfId="2515" priority="216" operator="equal">
      <formula>"M2"</formula>
    </cfRule>
    <cfRule type="cellIs" dxfId="2514" priority="217" operator="equal">
      <formula>"M1"</formula>
    </cfRule>
  </conditionalFormatting>
  <conditionalFormatting sqref="S4:T4">
    <cfRule type="cellIs" dxfId="2513" priority="203" operator="equal">
      <formula>"M5"</formula>
    </cfRule>
    <cfRule type="cellIs" dxfId="2512" priority="204" operator="equal">
      <formula>"M4"</formula>
    </cfRule>
    <cfRule type="cellIs" dxfId="2511" priority="205" operator="equal">
      <formula>"M3"</formula>
    </cfRule>
    <cfRule type="cellIs" dxfId="2510" priority="206" operator="equal">
      <formula>"M2"</formula>
    </cfRule>
    <cfRule type="cellIs" dxfId="2509" priority="207" operator="equal">
      <formula>"M1"</formula>
    </cfRule>
    <cfRule type="cellIs" dxfId="2508" priority="208" operator="equal">
      <formula>"WW"</formula>
    </cfRule>
    <cfRule type="cellIs" dxfId="2507" priority="209" operator="equal">
      <formula>"S1"</formula>
    </cfRule>
  </conditionalFormatting>
  <conditionalFormatting sqref="AL4:AM4">
    <cfRule type="cellIs" dxfId="2506" priority="150" operator="equal">
      <formula>"S2"</formula>
    </cfRule>
    <cfRule type="cellIs" dxfId="2505" priority="151" operator="equal">
      <formula>"WW"</formula>
    </cfRule>
    <cfRule type="cellIs" dxfId="2504" priority="152" operator="equal">
      <formula>"S1"</formula>
    </cfRule>
    <cfRule type="cellIs" dxfId="2503" priority="153" operator="equal">
      <formula>"M5"</formula>
    </cfRule>
    <cfRule type="cellIs" dxfId="2502" priority="154" operator="equal">
      <formula>"M4"</formula>
    </cfRule>
    <cfRule type="cellIs" dxfId="2501" priority="155" operator="equal">
      <formula>"M3"</formula>
    </cfRule>
    <cfRule type="cellIs" dxfId="2500" priority="156" operator="equal">
      <formula>"M2"</formula>
    </cfRule>
    <cfRule type="cellIs" dxfId="2499" priority="157" operator="equal">
      <formula>"M1"</formula>
    </cfRule>
  </conditionalFormatting>
  <conditionalFormatting sqref="AL4:AM4">
    <cfRule type="cellIs" dxfId="2498" priority="143" operator="equal">
      <formula>"M5"</formula>
    </cfRule>
    <cfRule type="cellIs" dxfId="2497" priority="144" operator="equal">
      <formula>"M4"</formula>
    </cfRule>
    <cfRule type="cellIs" dxfId="2496" priority="145" operator="equal">
      <formula>"M3"</formula>
    </cfRule>
    <cfRule type="cellIs" dxfId="2495" priority="146" operator="equal">
      <formula>"M2"</formula>
    </cfRule>
    <cfRule type="cellIs" dxfId="2494" priority="147" operator="equal">
      <formula>"M1"</formula>
    </cfRule>
    <cfRule type="cellIs" dxfId="2493" priority="148" operator="equal">
      <formula>"WW"</formula>
    </cfRule>
    <cfRule type="cellIs" dxfId="2492" priority="149" operator="equal">
      <formula>"S1"</formula>
    </cfRule>
  </conditionalFormatting>
  <conditionalFormatting sqref="AO4:AP4">
    <cfRule type="cellIs" dxfId="2491" priority="135" operator="equal">
      <formula>"S2"</formula>
    </cfRule>
    <cfRule type="cellIs" dxfId="2490" priority="136" operator="equal">
      <formula>"WW"</formula>
    </cfRule>
    <cfRule type="cellIs" dxfId="2489" priority="137" operator="equal">
      <formula>"S1"</formula>
    </cfRule>
    <cfRule type="cellIs" dxfId="2488" priority="138" operator="equal">
      <formula>"M5"</formula>
    </cfRule>
    <cfRule type="cellIs" dxfId="2487" priority="139" operator="equal">
      <formula>"M4"</formula>
    </cfRule>
    <cfRule type="cellIs" dxfId="2486" priority="140" operator="equal">
      <formula>"M3"</formula>
    </cfRule>
    <cfRule type="cellIs" dxfId="2485" priority="141" operator="equal">
      <formula>"M2"</formula>
    </cfRule>
    <cfRule type="cellIs" dxfId="2484" priority="142" operator="equal">
      <formula>"M1"</formula>
    </cfRule>
  </conditionalFormatting>
  <conditionalFormatting sqref="AO4:AP4">
    <cfRule type="cellIs" dxfId="2483" priority="128" operator="equal">
      <formula>"M5"</formula>
    </cfRule>
    <cfRule type="cellIs" dxfId="2482" priority="129" operator="equal">
      <formula>"M4"</formula>
    </cfRule>
    <cfRule type="cellIs" dxfId="2481" priority="130" operator="equal">
      <formula>"M3"</formula>
    </cfRule>
    <cfRule type="cellIs" dxfId="2480" priority="131" operator="equal">
      <formula>"M2"</formula>
    </cfRule>
    <cfRule type="cellIs" dxfId="2479" priority="132" operator="equal">
      <formula>"M1"</formula>
    </cfRule>
    <cfRule type="cellIs" dxfId="2478" priority="133" operator="equal">
      <formula>"WW"</formula>
    </cfRule>
    <cfRule type="cellIs" dxfId="2477" priority="134" operator="equal">
      <formula>"S1"</formula>
    </cfRule>
  </conditionalFormatting>
  <conditionalFormatting sqref="AR4:AS4">
    <cfRule type="cellIs" dxfId="2476" priority="120" operator="equal">
      <formula>"S2"</formula>
    </cfRule>
    <cfRule type="cellIs" dxfId="2475" priority="121" operator="equal">
      <formula>"WW"</formula>
    </cfRule>
    <cfRule type="cellIs" dxfId="2474" priority="122" operator="equal">
      <formula>"S1"</formula>
    </cfRule>
    <cfRule type="cellIs" dxfId="2473" priority="123" operator="equal">
      <formula>"M5"</formula>
    </cfRule>
    <cfRule type="cellIs" dxfId="2472" priority="124" operator="equal">
      <formula>"M4"</formula>
    </cfRule>
    <cfRule type="cellIs" dxfId="2471" priority="125" operator="equal">
      <formula>"M3"</formula>
    </cfRule>
    <cfRule type="cellIs" dxfId="2470" priority="126" operator="equal">
      <formula>"M2"</formula>
    </cfRule>
    <cfRule type="cellIs" dxfId="2469" priority="127" operator="equal">
      <formula>"M1"</formula>
    </cfRule>
  </conditionalFormatting>
  <conditionalFormatting sqref="AR4:AS4">
    <cfRule type="cellIs" dxfId="2468" priority="113" operator="equal">
      <formula>"M5"</formula>
    </cfRule>
    <cfRule type="cellIs" dxfId="2467" priority="114" operator="equal">
      <formula>"M4"</formula>
    </cfRule>
    <cfRule type="cellIs" dxfId="2466" priority="115" operator="equal">
      <formula>"M3"</formula>
    </cfRule>
    <cfRule type="cellIs" dxfId="2465" priority="116" operator="equal">
      <formula>"M2"</formula>
    </cfRule>
    <cfRule type="cellIs" dxfId="2464" priority="117" operator="equal">
      <formula>"M1"</formula>
    </cfRule>
    <cfRule type="cellIs" dxfId="2463" priority="118" operator="equal">
      <formula>"WW"</formula>
    </cfRule>
    <cfRule type="cellIs" dxfId="2462" priority="119" operator="equal">
      <formula>"S1"</formula>
    </cfRule>
  </conditionalFormatting>
  <conditionalFormatting sqref="AU4:AV4">
    <cfRule type="cellIs" dxfId="2461" priority="105" operator="equal">
      <formula>"S2"</formula>
    </cfRule>
    <cfRule type="cellIs" dxfId="2460" priority="106" operator="equal">
      <formula>"WW"</formula>
    </cfRule>
    <cfRule type="cellIs" dxfId="2459" priority="107" operator="equal">
      <formula>"S1"</formula>
    </cfRule>
    <cfRule type="cellIs" dxfId="2458" priority="108" operator="equal">
      <formula>"M5"</formula>
    </cfRule>
    <cfRule type="cellIs" dxfId="2457" priority="109" operator="equal">
      <formula>"M4"</formula>
    </cfRule>
    <cfRule type="cellIs" dxfId="2456" priority="110" operator="equal">
      <formula>"M3"</formula>
    </cfRule>
    <cfRule type="cellIs" dxfId="2455" priority="111" operator="equal">
      <formula>"M2"</formula>
    </cfRule>
    <cfRule type="cellIs" dxfId="2454" priority="112" operator="equal">
      <formula>"M1"</formula>
    </cfRule>
  </conditionalFormatting>
  <conditionalFormatting sqref="AU4:AV4">
    <cfRule type="cellIs" dxfId="2453" priority="98" operator="equal">
      <formula>"M5"</formula>
    </cfRule>
    <cfRule type="cellIs" dxfId="2452" priority="99" operator="equal">
      <formula>"M4"</formula>
    </cfRule>
    <cfRule type="cellIs" dxfId="2451" priority="100" operator="equal">
      <formula>"M3"</formula>
    </cfRule>
    <cfRule type="cellIs" dxfId="2450" priority="101" operator="equal">
      <formula>"M2"</formula>
    </cfRule>
    <cfRule type="cellIs" dxfId="2449" priority="102" operator="equal">
      <formula>"M1"</formula>
    </cfRule>
    <cfRule type="cellIs" dxfId="2448" priority="103" operator="equal">
      <formula>"WW"</formula>
    </cfRule>
    <cfRule type="cellIs" dxfId="2447" priority="104" operator="equal">
      <formula>"S1"</formula>
    </cfRule>
  </conditionalFormatting>
  <conditionalFormatting sqref="B2:D2">
    <cfRule type="cellIs" dxfId="2446" priority="91" operator="equal">
      <formula>"M5"</formula>
    </cfRule>
    <cfRule type="cellIs" dxfId="2445" priority="92" operator="equal">
      <formula>"M4"</formula>
    </cfRule>
    <cfRule type="cellIs" dxfId="2444" priority="93" operator="equal">
      <formula>"M3"</formula>
    </cfRule>
    <cfRule type="cellIs" dxfId="2443" priority="94" operator="equal">
      <formula>"M2"</formula>
    </cfRule>
    <cfRule type="cellIs" dxfId="2442" priority="95" operator="equal">
      <formula>"M1"</formula>
    </cfRule>
    <cfRule type="cellIs" dxfId="2441" priority="96" operator="equal">
      <formula>"WW"</formula>
    </cfRule>
    <cfRule type="cellIs" dxfId="2440" priority="97" operator="equal">
      <formula>"S1"</formula>
    </cfRule>
  </conditionalFormatting>
  <conditionalFormatting sqref="Y4:Z4">
    <cfRule type="cellIs" dxfId="2439" priority="83" operator="equal">
      <formula>"S2"</formula>
    </cfRule>
    <cfRule type="cellIs" dxfId="2438" priority="84" operator="equal">
      <formula>"WW"</formula>
    </cfRule>
    <cfRule type="cellIs" dxfId="2437" priority="85" operator="equal">
      <formula>"S1"</formula>
    </cfRule>
    <cfRule type="cellIs" dxfId="2436" priority="86" operator="equal">
      <formula>"M5"</formula>
    </cfRule>
    <cfRule type="cellIs" dxfId="2435" priority="87" operator="equal">
      <formula>"M4"</formula>
    </cfRule>
    <cfRule type="cellIs" dxfId="2434" priority="88" operator="equal">
      <formula>"M3"</formula>
    </cfRule>
    <cfRule type="cellIs" dxfId="2433" priority="89" operator="equal">
      <formula>"M2"</formula>
    </cfRule>
    <cfRule type="cellIs" dxfId="2432" priority="90" operator="equal">
      <formula>"M1"</formula>
    </cfRule>
  </conditionalFormatting>
  <conditionalFormatting sqref="Y4:Z4">
    <cfRule type="cellIs" dxfId="2431" priority="76" operator="equal">
      <formula>"M5"</formula>
    </cfRule>
    <cfRule type="cellIs" dxfId="2430" priority="77" operator="equal">
      <formula>"M4"</formula>
    </cfRule>
    <cfRule type="cellIs" dxfId="2429" priority="78" operator="equal">
      <formula>"M3"</formula>
    </cfRule>
    <cfRule type="cellIs" dxfId="2428" priority="79" operator="equal">
      <formula>"M2"</formula>
    </cfRule>
    <cfRule type="cellIs" dxfId="2427" priority="80" operator="equal">
      <formula>"M1"</formula>
    </cfRule>
    <cfRule type="cellIs" dxfId="2426" priority="81" operator="equal">
      <formula>"WW"</formula>
    </cfRule>
    <cfRule type="cellIs" dxfId="2425" priority="82" operator="equal">
      <formula>"S1"</formula>
    </cfRule>
  </conditionalFormatting>
  <conditionalFormatting sqref="AB4:AC4">
    <cfRule type="cellIs" dxfId="2424" priority="68" operator="equal">
      <formula>"S2"</formula>
    </cfRule>
    <cfRule type="cellIs" dxfId="2423" priority="69" operator="equal">
      <formula>"WW"</formula>
    </cfRule>
    <cfRule type="cellIs" dxfId="2422" priority="70" operator="equal">
      <formula>"S1"</formula>
    </cfRule>
    <cfRule type="cellIs" dxfId="2421" priority="71" operator="equal">
      <formula>"M5"</formula>
    </cfRule>
    <cfRule type="cellIs" dxfId="2420" priority="72" operator="equal">
      <formula>"M4"</formula>
    </cfRule>
    <cfRule type="cellIs" dxfId="2419" priority="73" operator="equal">
      <formula>"M3"</formula>
    </cfRule>
    <cfRule type="cellIs" dxfId="2418" priority="74" operator="equal">
      <formula>"M2"</formula>
    </cfRule>
    <cfRule type="cellIs" dxfId="2417" priority="75" operator="equal">
      <formula>"M1"</formula>
    </cfRule>
  </conditionalFormatting>
  <conditionalFormatting sqref="AB4:AC4">
    <cfRule type="cellIs" dxfId="2416" priority="61" operator="equal">
      <formula>"M5"</formula>
    </cfRule>
    <cfRule type="cellIs" dxfId="2415" priority="62" operator="equal">
      <formula>"M4"</formula>
    </cfRule>
    <cfRule type="cellIs" dxfId="2414" priority="63" operator="equal">
      <formula>"M3"</formula>
    </cfRule>
    <cfRule type="cellIs" dxfId="2413" priority="64" operator="equal">
      <formula>"M2"</formula>
    </cfRule>
    <cfRule type="cellIs" dxfId="2412" priority="65" operator="equal">
      <formula>"M1"</formula>
    </cfRule>
    <cfRule type="cellIs" dxfId="2411" priority="66" operator="equal">
      <formula>"WW"</formula>
    </cfRule>
    <cfRule type="cellIs" dxfId="2410" priority="67" operator="equal">
      <formula>"S1"</formula>
    </cfRule>
  </conditionalFormatting>
  <conditionalFormatting sqref="E33">
    <cfRule type="cellIs" dxfId="2409" priority="1" operator="equal">
      <formula>"M5"</formula>
    </cfRule>
    <cfRule type="cellIs" dxfId="2408" priority="2" operator="equal">
      <formula>"M4"</formula>
    </cfRule>
    <cfRule type="cellIs" dxfId="2407" priority="3" operator="equal">
      <formula>"M3"</formula>
    </cfRule>
    <cfRule type="cellIs" dxfId="2406" priority="4" operator="equal">
      <formula>"M2"</formula>
    </cfRule>
    <cfRule type="cellIs" dxfId="2405" priority="5" operator="equal">
      <formula>"M1"</formula>
    </cfRule>
    <cfRule type="cellIs" dxfId="2404" priority="6" operator="equal">
      <formula>"WW"</formula>
    </cfRule>
    <cfRule type="cellIs" dxfId="2403" priority="7" operator="equal">
      <formula>"S1"</formula>
    </cfRule>
  </conditionalFormatting>
  <conditionalFormatting sqref="F22:F32">
    <cfRule type="cellIs" dxfId="2402" priority="23" operator="equal">
      <formula>"S2"</formula>
    </cfRule>
    <cfRule type="cellIs" dxfId="2401" priority="24" operator="equal">
      <formula>"WW"</formula>
    </cfRule>
    <cfRule type="cellIs" dxfId="2400" priority="25" operator="equal">
      <formula>"S1"</formula>
    </cfRule>
    <cfRule type="cellIs" dxfId="2399" priority="26" operator="equal">
      <formula>"M5"</formula>
    </cfRule>
    <cfRule type="cellIs" dxfId="2398" priority="27" operator="equal">
      <formula>"M4"</formula>
    </cfRule>
    <cfRule type="cellIs" dxfId="2397" priority="28" operator="equal">
      <formula>"M3"</formula>
    </cfRule>
    <cfRule type="cellIs" dxfId="2396" priority="29" operator="equal">
      <formula>"M2"</formula>
    </cfRule>
    <cfRule type="cellIs" dxfId="2395" priority="30" operator="equal">
      <formula>"M1"</formula>
    </cfRule>
  </conditionalFormatting>
  <conditionalFormatting sqref="F22:F32">
    <cfRule type="cellIs" dxfId="2394" priority="16" operator="equal">
      <formula>"M5"</formula>
    </cfRule>
    <cfRule type="cellIs" dxfId="2393" priority="17" operator="equal">
      <formula>"M4"</formula>
    </cfRule>
    <cfRule type="cellIs" dxfId="2392" priority="18" operator="equal">
      <formula>"M3"</formula>
    </cfRule>
    <cfRule type="cellIs" dxfId="2391" priority="19" operator="equal">
      <formula>"M2"</formula>
    </cfRule>
    <cfRule type="cellIs" dxfId="2390" priority="20" operator="equal">
      <formula>"M1"</formula>
    </cfRule>
    <cfRule type="cellIs" dxfId="2389" priority="21" operator="equal">
      <formula>"WW"</formula>
    </cfRule>
    <cfRule type="cellIs" dxfId="2388" priority="22" operator="equal">
      <formula>"S1"</formula>
    </cfRule>
  </conditionalFormatting>
  <conditionalFormatting sqref="E33">
    <cfRule type="cellIs" dxfId="2387" priority="8" operator="equal">
      <formula>"S2"</formula>
    </cfRule>
    <cfRule type="cellIs" dxfId="2386" priority="9" operator="equal">
      <formula>"WW"</formula>
    </cfRule>
    <cfRule type="cellIs" dxfId="2385" priority="10" operator="equal">
      <formula>"S1"</formula>
    </cfRule>
    <cfRule type="cellIs" dxfId="2384" priority="11" operator="equal">
      <formula>"M5"</formula>
    </cfRule>
    <cfRule type="cellIs" dxfId="2383" priority="12" operator="equal">
      <formula>"M4"</formula>
    </cfRule>
    <cfRule type="cellIs" dxfId="2382" priority="13" operator="equal">
      <formula>"M3"</formula>
    </cfRule>
    <cfRule type="cellIs" dxfId="2381" priority="14" operator="equal">
      <formula>"M2"</formula>
    </cfRule>
    <cfRule type="cellIs" dxfId="2380" priority="15" operator="equal">
      <formula>"M1"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DFDFA-A514-DB4A-B812-6EB73465AA09}">
  <dimension ref="A1:CY109"/>
  <sheetViews>
    <sheetView topLeftCell="A105" zoomScale="141" workbookViewId="0">
      <pane xSplit="6" topLeftCell="AB1" activePane="topRight" state="frozen"/>
      <selection pane="topRight" activeCell="L15" sqref="L15"/>
    </sheetView>
  </sheetViews>
  <sheetFormatPr baseColWidth="10" defaultRowHeight="15"/>
  <cols>
    <col min="1" max="1" width="7.5" style="268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8" max="13" width="10.83203125" style="224"/>
    <col min="27" max="31" width="10.83203125" style="224"/>
    <col min="33" max="37" width="10.83203125" style="224"/>
    <col min="39" max="43" width="10.83203125" style="224"/>
    <col min="45" max="49" width="10.83203125" style="224"/>
    <col min="51" max="55" width="10.83203125" style="224"/>
    <col min="57" max="61" width="10.83203125" style="224"/>
    <col min="63" max="67" width="10.83203125" style="224"/>
    <col min="69" max="73" width="10.83203125" style="224"/>
    <col min="75" max="79" width="10.83203125" style="224"/>
  </cols>
  <sheetData>
    <row r="1" spans="1:103" ht="16" thickBot="1">
      <c r="O1" s="341" t="s">
        <v>146</v>
      </c>
      <c r="P1" s="342" t="s">
        <v>149</v>
      </c>
      <c r="Q1" s="342"/>
      <c r="R1" s="342"/>
      <c r="S1" s="343"/>
      <c r="U1" s="341" t="s">
        <v>253</v>
      </c>
      <c r="V1" s="342" t="s">
        <v>150</v>
      </c>
      <c r="W1" s="342"/>
      <c r="X1" s="342"/>
      <c r="Y1" s="343"/>
      <c r="AA1" s="341" t="s">
        <v>253</v>
      </c>
      <c r="AB1" s="342" t="s">
        <v>151</v>
      </c>
      <c r="AC1" s="342"/>
      <c r="AD1" s="342"/>
      <c r="AE1" s="343"/>
      <c r="AG1" s="341" t="s">
        <v>253</v>
      </c>
      <c r="AH1" s="342" t="s">
        <v>152</v>
      </c>
      <c r="AI1" s="342"/>
      <c r="AJ1" s="342"/>
      <c r="AK1" s="343"/>
      <c r="AM1" s="341" t="s">
        <v>253</v>
      </c>
      <c r="AN1" s="342" t="s">
        <v>118</v>
      </c>
      <c r="AO1" s="342"/>
      <c r="AP1" s="342"/>
      <c r="AQ1" s="343"/>
      <c r="AR1" s="224"/>
      <c r="AS1" s="341" t="s">
        <v>253</v>
      </c>
      <c r="AT1" s="342" t="s">
        <v>125</v>
      </c>
      <c r="AU1" s="342"/>
      <c r="AV1" s="342"/>
      <c r="AW1" s="343"/>
      <c r="AX1" s="224"/>
      <c r="AY1" s="341" t="s">
        <v>253</v>
      </c>
      <c r="AZ1" s="342" t="s">
        <v>318</v>
      </c>
      <c r="BA1" s="342"/>
      <c r="BB1" s="342"/>
      <c r="BC1" s="343"/>
      <c r="BD1" s="224"/>
      <c r="BE1" s="341" t="s">
        <v>253</v>
      </c>
      <c r="BF1" s="342" t="s">
        <v>127</v>
      </c>
      <c r="BG1" s="342"/>
      <c r="BH1" s="342"/>
      <c r="BI1" s="343"/>
      <c r="BJ1" s="224"/>
      <c r="BK1" s="341" t="s">
        <v>253</v>
      </c>
      <c r="BL1" s="342" t="s">
        <v>128</v>
      </c>
      <c r="BM1" s="342"/>
      <c r="BN1" s="342"/>
      <c r="BO1" s="343"/>
      <c r="BQ1" s="3" t="s">
        <v>253</v>
      </c>
      <c r="BR1" s="1" t="s">
        <v>185</v>
      </c>
      <c r="BS1" s="3"/>
      <c r="BT1" s="3"/>
      <c r="BU1" s="3"/>
      <c r="BW1" s="3" t="s">
        <v>253</v>
      </c>
      <c r="BX1" s="1" t="s">
        <v>292</v>
      </c>
      <c r="BY1" s="3"/>
      <c r="BZ1" s="3"/>
      <c r="CA1" s="3"/>
      <c r="CC1" s="3" t="s">
        <v>253</v>
      </c>
      <c r="CD1" s="1" t="s">
        <v>293</v>
      </c>
      <c r="CE1" s="3"/>
      <c r="CF1" s="3"/>
      <c r="CG1" s="3"/>
      <c r="CI1" s="3" t="s">
        <v>253</v>
      </c>
      <c r="CJ1" s="1" t="s">
        <v>294</v>
      </c>
      <c r="CK1" s="3"/>
      <c r="CL1" s="3"/>
      <c r="CM1" s="3"/>
      <c r="CO1" s="3" t="s">
        <v>253</v>
      </c>
      <c r="CP1" s="1" t="s">
        <v>184</v>
      </c>
      <c r="CQ1" s="3"/>
      <c r="CR1" s="3"/>
      <c r="CS1" s="3"/>
      <c r="CU1" s="3" t="s">
        <v>253</v>
      </c>
      <c r="CV1" s="1" t="s">
        <v>183</v>
      </c>
      <c r="CW1" s="3"/>
      <c r="CX1" s="3"/>
      <c r="CY1" s="3"/>
    </row>
    <row r="2" spans="1:103">
      <c r="A2" s="334" t="str">
        <f>'243way_Regular Symbol'!L1</f>
        <v>Symbol</v>
      </c>
      <c r="B2" s="147">
        <f>OverView!C26</f>
        <v>3</v>
      </c>
      <c r="C2" s="147">
        <f>OverView!D26</f>
        <v>3</v>
      </c>
      <c r="D2" s="147">
        <f>OverView!E26</f>
        <v>3</v>
      </c>
      <c r="E2" s="147">
        <f>OverView!F26</f>
        <v>3</v>
      </c>
      <c r="F2" s="151">
        <f>OverView!G26</f>
        <v>3</v>
      </c>
      <c r="H2" s="349" t="s">
        <v>315</v>
      </c>
      <c r="I2" s="350">
        <v>1</v>
      </c>
      <c r="J2" s="350">
        <v>2</v>
      </c>
      <c r="K2" s="350">
        <v>3</v>
      </c>
      <c r="L2" s="350">
        <v>4</v>
      </c>
      <c r="M2" s="351">
        <v>5</v>
      </c>
      <c r="O2" s="344"/>
      <c r="P2" s="3"/>
      <c r="Q2" s="3"/>
      <c r="R2" s="3"/>
      <c r="S2" s="135"/>
      <c r="U2" s="344"/>
      <c r="V2" s="3"/>
      <c r="W2" s="3"/>
      <c r="X2" s="3"/>
      <c r="Y2" s="135"/>
      <c r="AA2" s="344"/>
      <c r="AB2" s="3"/>
      <c r="AC2" s="3"/>
      <c r="AD2" s="3"/>
      <c r="AE2" s="135"/>
      <c r="AG2" s="344"/>
      <c r="AH2" s="3"/>
      <c r="AI2" s="3"/>
      <c r="AJ2" s="3"/>
      <c r="AK2" s="135"/>
      <c r="AM2" s="344"/>
      <c r="AN2" s="3"/>
      <c r="AO2" s="3"/>
      <c r="AP2" s="3"/>
      <c r="AQ2" s="135"/>
      <c r="AR2" s="224"/>
      <c r="AS2" s="344"/>
      <c r="AT2" s="3"/>
      <c r="AU2" s="3"/>
      <c r="AV2" s="3"/>
      <c r="AW2" s="135"/>
      <c r="AX2" s="224"/>
      <c r="AY2" s="344"/>
      <c r="AZ2" s="3"/>
      <c r="BA2" s="3"/>
      <c r="BB2" s="3"/>
      <c r="BC2" s="135"/>
      <c r="BD2" s="224"/>
      <c r="BE2" s="344"/>
      <c r="BF2" s="3"/>
      <c r="BG2" s="3"/>
      <c r="BH2" s="3"/>
      <c r="BI2" s="135"/>
      <c r="BJ2" s="224"/>
      <c r="BK2" s="344"/>
      <c r="BL2" s="3"/>
      <c r="BM2" s="3"/>
      <c r="BN2" s="3"/>
      <c r="BO2" s="135"/>
      <c r="BQ2" s="3"/>
      <c r="BR2" s="3"/>
      <c r="BS2" s="3"/>
      <c r="BT2" s="3"/>
      <c r="BU2" s="3"/>
      <c r="BW2" s="3"/>
      <c r="BX2" s="3"/>
      <c r="BY2" s="3"/>
      <c r="BZ2" s="3"/>
      <c r="CA2" s="3"/>
      <c r="CC2" s="3"/>
      <c r="CD2" s="3"/>
      <c r="CE2" s="3"/>
      <c r="CF2" s="3"/>
      <c r="CG2" s="3"/>
      <c r="CI2" s="3"/>
      <c r="CJ2" s="3"/>
      <c r="CK2" s="3"/>
      <c r="CL2" s="3"/>
      <c r="CM2" s="3"/>
      <c r="CO2" s="3"/>
      <c r="CP2" s="3"/>
      <c r="CQ2" s="3"/>
      <c r="CR2" s="3"/>
      <c r="CS2" s="3"/>
      <c r="CU2" s="3"/>
      <c r="CV2" s="3"/>
      <c r="CW2" s="3"/>
      <c r="CX2" s="3"/>
      <c r="CY2" s="3"/>
    </row>
    <row r="3" spans="1:103">
      <c r="A3" s="335" t="s">
        <v>315</v>
      </c>
      <c r="B3" s="333">
        <v>1</v>
      </c>
      <c r="C3" s="333">
        <v>2</v>
      </c>
      <c r="D3" s="333">
        <v>3</v>
      </c>
      <c r="E3" s="333">
        <v>4</v>
      </c>
      <c r="F3" s="336">
        <v>5</v>
      </c>
      <c r="H3" s="352" t="s">
        <v>149</v>
      </c>
      <c r="I3" s="3">
        <f>SUM(O4:O100)</f>
        <v>42</v>
      </c>
      <c r="J3" s="3">
        <f t="shared" ref="J3:M3" si="0">SUM(P4:P100)</f>
        <v>49</v>
      </c>
      <c r="K3" s="3">
        <f t="shared" si="0"/>
        <v>43</v>
      </c>
      <c r="L3" s="3">
        <f t="shared" si="0"/>
        <v>42</v>
      </c>
      <c r="M3" s="3">
        <f t="shared" si="0"/>
        <v>62</v>
      </c>
      <c r="O3" s="345" t="s">
        <v>0</v>
      </c>
      <c r="P3" s="113" t="s">
        <v>21</v>
      </c>
      <c r="Q3" s="113" t="s">
        <v>22</v>
      </c>
      <c r="R3" s="113" t="s">
        <v>23</v>
      </c>
      <c r="S3" s="346" t="s">
        <v>24</v>
      </c>
      <c r="U3" s="345" t="s">
        <v>0</v>
      </c>
      <c r="V3" s="113" t="s">
        <v>21</v>
      </c>
      <c r="W3" s="113" t="s">
        <v>22</v>
      </c>
      <c r="X3" s="113" t="s">
        <v>23</v>
      </c>
      <c r="Y3" s="346" t="s">
        <v>24</v>
      </c>
      <c r="AA3" s="345" t="s">
        <v>0</v>
      </c>
      <c r="AB3" s="113" t="s">
        <v>21</v>
      </c>
      <c r="AC3" s="113" t="s">
        <v>22</v>
      </c>
      <c r="AD3" s="113" t="s">
        <v>23</v>
      </c>
      <c r="AE3" s="346" t="s">
        <v>24</v>
      </c>
      <c r="AG3" s="345" t="s">
        <v>0</v>
      </c>
      <c r="AH3" s="113" t="s">
        <v>21</v>
      </c>
      <c r="AI3" s="113" t="s">
        <v>22</v>
      </c>
      <c r="AJ3" s="113" t="s">
        <v>23</v>
      </c>
      <c r="AK3" s="346" t="s">
        <v>24</v>
      </c>
      <c r="AM3" s="345" t="s">
        <v>0</v>
      </c>
      <c r="AN3" s="113" t="s">
        <v>21</v>
      </c>
      <c r="AO3" s="113" t="s">
        <v>22</v>
      </c>
      <c r="AP3" s="113" t="s">
        <v>23</v>
      </c>
      <c r="AQ3" s="346" t="s">
        <v>24</v>
      </c>
      <c r="AR3" s="224"/>
      <c r="AS3" s="345" t="s">
        <v>0</v>
      </c>
      <c r="AT3" s="113" t="s">
        <v>21</v>
      </c>
      <c r="AU3" s="113" t="s">
        <v>22</v>
      </c>
      <c r="AV3" s="113" t="s">
        <v>23</v>
      </c>
      <c r="AW3" s="346" t="s">
        <v>24</v>
      </c>
      <c r="AX3" s="224"/>
      <c r="AY3" s="345" t="s">
        <v>0</v>
      </c>
      <c r="AZ3" s="113" t="s">
        <v>21</v>
      </c>
      <c r="BA3" s="113" t="s">
        <v>22</v>
      </c>
      <c r="BB3" s="113" t="s">
        <v>23</v>
      </c>
      <c r="BC3" s="346" t="s">
        <v>24</v>
      </c>
      <c r="BD3" s="224"/>
      <c r="BE3" s="345" t="s">
        <v>0</v>
      </c>
      <c r="BF3" s="113" t="s">
        <v>21</v>
      </c>
      <c r="BG3" s="113" t="s">
        <v>22</v>
      </c>
      <c r="BH3" s="113" t="s">
        <v>23</v>
      </c>
      <c r="BI3" s="346" t="s">
        <v>24</v>
      </c>
      <c r="BJ3" s="224"/>
      <c r="BK3" s="345" t="s">
        <v>0</v>
      </c>
      <c r="BL3" s="113" t="s">
        <v>21</v>
      </c>
      <c r="BM3" s="113" t="s">
        <v>22</v>
      </c>
      <c r="BN3" s="113" t="s">
        <v>23</v>
      </c>
      <c r="BO3" s="346" t="s">
        <v>24</v>
      </c>
      <c r="BQ3" s="113" t="s">
        <v>0</v>
      </c>
      <c r="BR3" s="113" t="s">
        <v>21</v>
      </c>
      <c r="BS3" s="113" t="s">
        <v>22</v>
      </c>
      <c r="BT3" s="113" t="s">
        <v>23</v>
      </c>
      <c r="BU3" s="113" t="s">
        <v>24</v>
      </c>
      <c r="BW3" s="113" t="s">
        <v>0</v>
      </c>
      <c r="BX3" s="113" t="s">
        <v>21</v>
      </c>
      <c r="BY3" s="113" t="s">
        <v>22</v>
      </c>
      <c r="BZ3" s="113" t="s">
        <v>23</v>
      </c>
      <c r="CA3" s="113" t="s">
        <v>24</v>
      </c>
      <c r="CC3" s="113" t="s">
        <v>0</v>
      </c>
      <c r="CD3" s="113" t="s">
        <v>21</v>
      </c>
      <c r="CE3" s="113" t="s">
        <v>22</v>
      </c>
      <c r="CF3" s="113" t="s">
        <v>23</v>
      </c>
      <c r="CG3" s="113" t="s">
        <v>24</v>
      </c>
      <c r="CI3" s="113" t="s">
        <v>0</v>
      </c>
      <c r="CJ3" s="113" t="s">
        <v>21</v>
      </c>
      <c r="CK3" s="113" t="s">
        <v>22</v>
      </c>
      <c r="CL3" s="113" t="s">
        <v>23</v>
      </c>
      <c r="CM3" s="113" t="s">
        <v>24</v>
      </c>
      <c r="CO3" s="113" t="s">
        <v>0</v>
      </c>
      <c r="CP3" s="113" t="s">
        <v>21</v>
      </c>
      <c r="CQ3" s="113" t="s">
        <v>22</v>
      </c>
      <c r="CR3" s="113" t="s">
        <v>23</v>
      </c>
      <c r="CS3" s="113" t="s">
        <v>24</v>
      </c>
      <c r="CU3" s="113" t="s">
        <v>0</v>
      </c>
      <c r="CV3" s="113" t="s">
        <v>21</v>
      </c>
      <c r="CW3" s="113" t="s">
        <v>22</v>
      </c>
      <c r="CX3" s="113" t="s">
        <v>23</v>
      </c>
      <c r="CY3" s="113" t="s">
        <v>24</v>
      </c>
    </row>
    <row r="4" spans="1:103">
      <c r="A4" s="337">
        <f>IF('243way_Regular Symbol'!L3="","",'243way_Regular Symbol'!L3)</f>
        <v>0</v>
      </c>
      <c r="B4" s="191" t="str">
        <f>IF('243way_Regular Symbol'!M3="",
IF($A4-'243way_Regular Symbol'!D$16&gt;='243way_RegularＸ_W()'!B$2-1,"",VLOOKUP($A4-'243way_Regular Symbol'!D$16,'243way_Regular Symbol'!$L$3:$Q$99,'243way_RegularＸ_W()'!B$3+1,FALSE)),
'243way_Regular Symbol'!M3)</f>
        <v>M2</v>
      </c>
      <c r="C4" s="191" t="str">
        <f>IF('243way_Regular Symbol'!N3="",
IF($A4-'243way_Regular Symbol'!E$16&gt;='243way_RegularＸ_W()'!C$2-1,"",VLOOKUP($A4-'243way_Regular Symbol'!E$16,'243way_Regular Symbol'!$L$3:$Q$99,'243way_RegularＸ_W()'!C$3+1,FALSE)),
'243way_Regular Symbol'!N3)</f>
        <v>M2</v>
      </c>
      <c r="D4" s="191" t="str">
        <f>IF('243way_Regular Symbol'!O3="",
IF($A4-'243way_Regular Symbol'!F$16&gt;='243way_RegularＸ_W()'!D$2-1,"",VLOOKUP($A4-'243way_Regular Symbol'!F$16,'243way_Regular Symbol'!$L$3:$Q$99,'243way_RegularＸ_W()'!D$3+1,FALSE)),
'243way_Regular Symbol'!O3)</f>
        <v>M4</v>
      </c>
      <c r="E4" s="191" t="str">
        <f>IF('243way_Regular Symbol'!P3="",
IF($A4-'243way_Regular Symbol'!G$16&gt;='243way_RegularＸ_W()'!E$2-1,"",VLOOKUP($A4-'243way_Regular Symbol'!G$16,'243way_Regular Symbol'!$L$3:$Q$99,'243way_RegularＸ_W()'!E$3+1,FALSE)),
'243way_Regular Symbol'!P3)</f>
        <v>M1</v>
      </c>
      <c r="F4" s="338" t="str">
        <f>IF('243way_Regular Symbol'!Q3="",
IF($A4-'243way_Regular Symbol'!H$16&gt;='243way_RegularＸ_W()'!F$2-1,"",VLOOKUP($A4-'243way_Regular Symbol'!H$16,'243way_Regular Symbol'!$L$3:$Q$99,'243way_RegularＸ_W()'!F$3+1,FALSE)),
'243way_Regular Symbol'!Q3)</f>
        <v>Q</v>
      </c>
      <c r="H4" s="352" t="s">
        <v>150</v>
      </c>
      <c r="I4" s="3">
        <f>SUM(U4:U100)</f>
        <v>42</v>
      </c>
      <c r="J4" s="3">
        <f t="shared" ref="J4:M4" si="1">SUM(V4:V100)</f>
        <v>64</v>
      </c>
      <c r="K4" s="3">
        <f t="shared" si="1"/>
        <v>47</v>
      </c>
      <c r="L4" s="3">
        <f t="shared" si="1"/>
        <v>36</v>
      </c>
      <c r="M4" s="3">
        <f t="shared" si="1"/>
        <v>62</v>
      </c>
      <c r="O4" s="344">
        <f>IF($A4&gt;='243way_Regular Symbol'!D$16,"",IF(B4=0,"",IF(OR(B4=$O$1,B4=$P$1,B5=$O$1,B5=$P$1,B6=$O$1,B6=$P$1),0,1)))</f>
        <v>1</v>
      </c>
      <c r="P4" s="3">
        <f>IF($A4&gt;='243way_Regular Symbol'!E$16,"",IF(C4=0,"",IF(OR(C4=$O$1,C4=$P$1,C5=$O$1,C5=$P$1,C6=$O$1,C6=$P$1),0,1)))</f>
        <v>1</v>
      </c>
      <c r="Q4" s="3">
        <f>IF($A4&gt;='243way_Regular Symbol'!F$16,"",IF(D4=0,"",IF(OR(D4=$O$1,D4=$P$1,D5=$O$1,D5=$P$1,D6=$O$1,D6=$P$1),0,1)))</f>
        <v>1</v>
      </c>
      <c r="R4" s="3">
        <f>IF($A4&gt;='243way_Regular Symbol'!G$16,"",IF(E4=0,"",IF(OR(E4=$O$1,E4=$P$1,E5=$O$1,E5=$P$1,E6=$O$1,E6=$P$1),0,1)))</f>
        <v>0</v>
      </c>
      <c r="S4" s="135">
        <f>IF($A4&gt;='243way_Regular Symbol'!H$16,"",IF(F4=0,"",IF(OR(F4=$O$1,F4=$P$1,F5=$O$1,F5=$P$1,F6=$O$1,F6=$P$1),0,1)))</f>
        <v>1</v>
      </c>
      <c r="U4" s="344">
        <f>IF($A4&gt;='243way_Regular Symbol'!D$16,"",IF(B4=0,"",IF(OR(B4=$U$1,B4=$V$1,B5=$U$1,B5=$V$1,B6=$U$1,B6=$V$1),0,1)))</f>
        <v>0</v>
      </c>
      <c r="V4" s="3">
        <f>IF($A4&gt;='243way_Regular Symbol'!E$16,"",IF(C4=0,"",IF(OR(C4=$U$1,C4=$V$1,C5=$U$1,C5=$V$1,C6=$U$1,C6=$V$1),0,1)))</f>
        <v>0</v>
      </c>
      <c r="W4" s="3">
        <f>IF($A4&gt;='243way_Regular Symbol'!F$16,"",IF(D4=0,"",IF(OR(D4=$U$1,D4=$V$1,D5=$U$1,D5=$V$1,D6=$U$1,D6=$V$1),0,1)))</f>
        <v>0</v>
      </c>
      <c r="X4" s="3">
        <f>IF($A4&gt;='243way_Regular Symbol'!G$16,"",IF(E4=0,"",IF(OR(E4=$U$1,E4=$V$1,E5=$U$1,E5=$V$1,E6=$U$1,E6=$V$1),0,1)))</f>
        <v>0</v>
      </c>
      <c r="Y4" s="135">
        <f>IF($A4&gt;='243way_Regular Symbol'!H$16,"",IF(F4=0,"",IF(OR(F4=$U$1,F4=$V$1,F5=$U$1,F5=$V$1,F6=$U$1,F6=$V$1),0,1)))</f>
        <v>1</v>
      </c>
      <c r="AA4" s="344">
        <f>IF($A4&gt;='243way_Regular Symbol'!D$16,"",IF(B4=0,"",IF(OR(B4=$AA$1,B4=$AB$1,B5=$AA$1,B5=$AB$1,B6=$AA$1,,B6=$AB$1),0,1)))</f>
        <v>1</v>
      </c>
      <c r="AB4" s="3">
        <f>IF($A4&gt;='243way_Regular Symbol'!E$16,"",IF(C4=0,"",IF(OR(C4=$AA$1,C4=$AB$1,C5=$AA$1,C5=$AB$1,C6=$AA$1,,C6=$AB$1),0,1)))</f>
        <v>1</v>
      </c>
      <c r="AC4" s="3">
        <f>IF($A4&gt;='243way_Regular Symbol'!F$16,"",IF(D4=0,"",IF(OR(D4=$AA$1,D4=$AB$1,D5=$AA$1,D5=$AB$1,D6=$AA$1,,D6=$AB$1),0,1)))</f>
        <v>1</v>
      </c>
      <c r="AD4" s="3">
        <f>IF($A4&gt;='243way_Regular Symbol'!G$16,"",IF(E4=0,"",IF(OR(E4=$AA$1,E4=$AB$1,E5=$AA$1,E5=$AB$1,E6=$AA$1,,E6=$AB$1),0,1)))</f>
        <v>1</v>
      </c>
      <c r="AE4" s="135">
        <f>IF($A4&gt;='243way_Regular Symbol'!H$16,"",IF(F4=0,"",IF(OR(F4=$AA$1,F4=$AB$1,F5=$AA$1,F5=$AB$1,F6=$AA$1,,F6=$AB$1),0,1)))</f>
        <v>1</v>
      </c>
      <c r="AG4" s="344">
        <f>IF($A4&gt;='243way_Regular Symbol'!D$16,"",IF(B4=0,"",IF(OR(B4=$AG$1,B4=$AH$1,B5=$AG$1,B5=$AH$1,B6=$AG$1,B6=$AH$1),0,1)))</f>
        <v>1</v>
      </c>
      <c r="AH4" s="3">
        <f>IF($A4&gt;='243way_Regular Symbol'!E$16,"",IF(C4=0,"",IF(OR(C4=$AG$1,C4=$AH$1,C5=$AG$1,C5=$AH$1,C6=$AG$1,C6=$AH$1),0,1)))</f>
        <v>1</v>
      </c>
      <c r="AI4" s="3">
        <f>IF($A4&gt;='243way_Regular Symbol'!F$16,"",IF(D4=0,"",IF(OR(D4=$AG$1,D4=$AH$1,D5=$AG$1,D5=$AH$1,D6=$AG$1,D6=$AH$1),0,1)))</f>
        <v>0</v>
      </c>
      <c r="AJ4" s="3">
        <f>IF($A4&gt;='243way_Regular Symbol'!G$16,"",IF(E4=0,"",IF(OR(E4=$AG$1,E4=$AH$1,E5=$AG$1,E5=$AH$1,E6=$AG$1,E6=$AH$1),0,1)))</f>
        <v>1</v>
      </c>
      <c r="AK4" s="135">
        <f>IF($A4&gt;='243way_Regular Symbol'!H$16,"",IF(F4=0,"",IF(OR(F4=$AG$1,F4=$AH$1,F5=$AG$1,F5=$AH$1,F6=$AG$1,F6=$AH$1),0,1)))</f>
        <v>1</v>
      </c>
      <c r="AM4" s="344">
        <f>IF($A4&gt;='243way_Regular Symbol'!D$16,"",IF(B4=0,"",IF(OR(B4=$AM$1,B4=$AN$1,B5=$AM$1,B5=$AN$1,B6=$AM$1,B6=$AN$1),0,1)))</f>
        <v>0</v>
      </c>
      <c r="AN4" s="3">
        <f>IF($A4&gt;='243way_Regular Symbol'!E$16,"",IF(C4=0,"",IF(OR(C4=$AM$1,C4=$AN$1,C5=$AM$1,C5=$AN$1,C6=$AM$1,C6=$AN$1),0,1)))</f>
        <v>1</v>
      </c>
      <c r="AO4" s="3">
        <f>IF($A4&gt;='243way_Regular Symbol'!F$16,"",IF(D4=0,"",IF(OR(D4=$AM$1,D4=$AN$1,D5=$AM$1,D5=$AN$1,D6=$AM$1,D6=$AN$1),0,1)))</f>
        <v>1</v>
      </c>
      <c r="AP4" s="3">
        <f>IF($A4&gt;='243way_Regular Symbol'!G$16,"",IF(E4=0,"",IF(OR(E4=$AM$1,E4=$AN$1,E5=$AM$1,E5=$AN$1,E6=$AM$1,E6=$AN$1),0,1)))</f>
        <v>1</v>
      </c>
      <c r="AQ4" s="135">
        <f>IF($A4&gt;='243way_Regular Symbol'!H$16,"",IF(F4=0,"",IF(OR(F4=$AM$1,F4=$AN$1,F5=$AM$1,F5=$AN$1,F6=$AM$1,F6=$AN$1),0,1)))</f>
        <v>1</v>
      </c>
      <c r="AR4" s="224"/>
      <c r="AS4" s="344">
        <f>IF($A4&gt;='243way_Regular Symbol'!D$16,"",IF(B4=0,"",IF(OR(B4=$AM$1,B4=$AT$1,B5=$AM$1,B5=$AT$1,B6=$AM$1,B6=$AT$1),0,1)))</f>
        <v>1</v>
      </c>
      <c r="AT4" s="3">
        <f>IF($A4&gt;='243way_Regular Symbol'!E$16,"",IF(C4=0,"",IF(OR(C4=$AM$1,C4=$AT$1,C5=$AM$1,C5=$AT$1,C6=$AM$1,C6=$AT$1),0,1)))</f>
        <v>1</v>
      </c>
      <c r="AU4" s="3">
        <f>IF($A4&gt;='243way_Regular Symbol'!F$16,"",IF(D4=0,"",IF(OR(D4=$AM$1,D4=$AT$1,D5=$AM$1,D5=$AT$1,D6=$AM$1,D6=$AT$1),0,1)))</f>
        <v>1</v>
      </c>
      <c r="AV4" s="3">
        <f>IF($A4&gt;='243way_Regular Symbol'!G$16,"",IF(E4=0,"",IF(OR(E4=$AM$1,E4=$AT$1,E5=$AM$1,E5=$AT$1,E6=$AM$1,E6=$AT$1),0,1)))</f>
        <v>1</v>
      </c>
      <c r="AW4" s="135">
        <f>IF($A4&gt;='243way_Regular Symbol'!H$16,"",IF(F4=0,"",IF(OR(F4=$AM$1,F4=$AT$1,F5=$AM$1,F5=$AT$1,F6=$AM$1,F6=$AT$1),0,1)))</f>
        <v>1</v>
      </c>
      <c r="AX4" s="224"/>
      <c r="AY4" s="344">
        <f>IF($A4&gt;='243way_Regular Symbol'!D$16,"",IF(B4=0,"",IF(OR(B4=$AM$1,B4=$AZ$1,B5=$AM$1,B5=$AZ$1,B6=$AM$1,B6=$AZ$1),0,1)))</f>
        <v>1</v>
      </c>
      <c r="AZ4" s="3">
        <f>IF($A4&gt;='243way_Regular Symbol'!E$16,"",IF(C4=0,"",IF(OR(C4=$AM$1,C4=$AZ$1,C5=$AM$1,C5=$AZ$1,C6=$AM$1,C6=$AZ$1),0,1)))</f>
        <v>1</v>
      </c>
      <c r="BA4" s="3">
        <f>IF($A4&gt;='243way_Regular Symbol'!F$16,"",IF(D4=0,"",IF(OR(D4=$AM$1,D4=$AZ$1,D5=$AM$1,D5=$AZ$1,D6=$AM$1,D6=$AZ$1),0,1)))</f>
        <v>1</v>
      </c>
      <c r="BB4" s="3">
        <f>IF($A4&gt;='243way_Regular Symbol'!G$16,"",IF(E4=0,"",IF(OR(E4=$AM$1,E4=$AZ$1,E5=$AM$1,E5=$AZ$1,E6=$AM$1,E6=$AZ$1),0,1)))</f>
        <v>1</v>
      </c>
      <c r="BC4" s="135">
        <f>IF($A4&gt;='243way_Regular Symbol'!H$16,"",IF(F4=0,"",IF(OR(F4=$AM$1,F4=$AZ$1,F5=$AM$1,F5=$AZ$1,F6=$AM$1,F6=$AZ$1),0,1)))</f>
        <v>1</v>
      </c>
      <c r="BD4" s="224"/>
      <c r="BE4" s="344">
        <f>IF($A4&gt;='243way_Regular Symbol'!D$16,"",IF(B4=0,"",IF(OR(B4=$AM$1,B4=$BF$1,B5=$AM$1,B5=$BF$1,B6=$AM$1,B6=$BF$1),0,1)))</f>
        <v>1</v>
      </c>
      <c r="BF4" s="3">
        <f>IF($A4&gt;='243way_Regular Symbol'!E$16,"",IF(C4=0,"",IF(OR(C4=$AM$1,C4=$BF$1,C5=$AM$1,C5=$BF$1,C6=$AM$1,C6=$BF$1),0,1)))</f>
        <v>1</v>
      </c>
      <c r="BG4" s="3">
        <f>IF($A4&gt;='243way_Regular Symbol'!F$16,"",IF(D4=0,"",IF(OR(D4=$AM$1,D4=$BF$1,D5=$AM$1,D5=$BF$1,D6=$AM$1,D6=$BF$1),0,1)))</f>
        <v>1</v>
      </c>
      <c r="BH4" s="3">
        <f>IF($A4&gt;='243way_Regular Symbol'!G$16,"",IF(E4=0,"",IF(OR(E4=$AM$1,E4=$BF$1,E5=$AM$1,E5=$BF$1,E6=$AM$1,E6=$BF$1),0,1)))</f>
        <v>1</v>
      </c>
      <c r="BI4" s="135">
        <f>IF($A4&gt;='243way_Regular Symbol'!H$16,"",IF(F4=0,"",IF(OR(F4=$AM$1,F4=$BF$1,F5=$AM$1,F5=$BF$1,F6=$AM$1,F6=$BF$1),0,1)))</f>
        <v>1</v>
      </c>
      <c r="BJ4" s="224"/>
      <c r="BK4" s="344">
        <f>IF($A4&gt;='243way_Regular Symbol'!D$16,"",IF(B4=0,"",IF(OR(B4=$AM$1,B4=$BL$1,B5=$AM$1,B5=$BL$1,B6=$AM$1,B6=$BL$1),0,1)))</f>
        <v>1</v>
      </c>
      <c r="BL4" s="3">
        <f>IF($A4&gt;='243way_Regular Symbol'!E$16,"",IF(C4=0,"",IF(OR(C4=$AM$1,C4=$BL$1,C5=$AM$1,C5=$BL$1,C6=$AM$1,C6=$BL$1),0,1)))</f>
        <v>1</v>
      </c>
      <c r="BM4" s="3">
        <f>IF($A4&gt;='243way_Regular Symbol'!F$16,"",IF(D4=0,"",IF(OR(D4=$AM$1,D4=$BL$1,D5=$AM$1,D5=$BL$1,D6=$AM$1,D6=$BL$1),0,1)))</f>
        <v>1</v>
      </c>
      <c r="BN4" s="3">
        <f>IF($A4&gt;='243way_Regular Symbol'!G$16,"",IF(E4=0,"",IF(OR(E4=$AM$1,E4=$BL$1,E5=$AM$1,E5=$BL$1,E6=$AM$1,E6=$BL$1),0,1)))</f>
        <v>1</v>
      </c>
      <c r="BO4" s="135">
        <f>IF($A4&gt;='243way_Regular Symbol'!H$16,"",IF(F4=0,"",IF(OR(F4=$AM$1,F4=$BL$1,F5=$AM$1,F5=$BL$1,F6=$AM$1,F6=$BL$1),0,1)))</f>
        <v>1</v>
      </c>
      <c r="BQ4" s="3">
        <f>IF($A4&gt;='243way_Regular Symbol'!D$16,"",IF(B4=0,"",IF(OR(B4=$BQ$1,B4=$BR$1,B5=$BQ$1,B5=$BR$1,B6=$BQ$1,B6=$BR$1),0,1)))</f>
        <v>1</v>
      </c>
      <c r="BR4" s="3">
        <f>IF($A4&gt;='243way_Regular Symbol'!E$16,"",IF(C4=0,"",IF(OR(C4=$BQ$1,C4=$BR$1,C5=$BQ$1,C5=$BR$1,C6=$BQ$1,C6=$BR$1),0,1)))</f>
        <v>1</v>
      </c>
      <c r="BS4" s="3">
        <f>IF($A4&gt;='243way_Regular Symbol'!F$16,"",IF(D4=0,"",IF(OR(D4=$BQ$1,D4=$BR$1,D5=$BQ$1,D5=$BR$1,D6=$BQ$1,D6=$BR$1),0,1)))</f>
        <v>1</v>
      </c>
      <c r="BT4" s="3">
        <f>IF($A4&gt;='243way_Regular Symbol'!G$16,"",IF(E4=0,"",IF(OR(E4=$BQ$1,E4=$BR$1,E5=$BQ$1,E5=$BR$1,E6=$BQ$1,E6=$BR$1),0,1)))</f>
        <v>1</v>
      </c>
      <c r="BU4" s="3">
        <f>IF($A4&gt;='243way_Regular Symbol'!H$16,"",IF(F4=0,"",IF(OR(F4=$BQ$1,F4=$BR$1,F5=$BQ$1,F5=$BR$1,F6=$BQ$1,F6=$BR$1),0,1)))</f>
        <v>1</v>
      </c>
      <c r="BW4" s="3">
        <f>IF($A4&gt;='243way_Regular Symbol'!D$16,"",IF(B4=0,"",IF(OR(B4=$BW$1,B5=$BW$1,B6=$BW$1,B4=$BX$1,B5=$BX$1,B6=$BX$1),0,1)))</f>
        <v>1</v>
      </c>
      <c r="BX4" s="3">
        <f>IF($A4&gt;='243way_Regular Symbol'!E$16,"",IF(C4=0,"",IF(OR(C4=$BW$1,C5=$BW$1,C6=$BW$1,C4=$BX$1,C5=$BX$1,C6=$BX$1),0,1)))</f>
        <v>0</v>
      </c>
      <c r="BY4" s="3">
        <f>IF($A4&gt;='243way_Regular Symbol'!F$16,"",IF(D4=0,"",IF(OR(D4=$BW$1,D5=$BW$1,D6=$BW$1,D4=$BX$1,D5=$BX$1,D6=$BX$1),0,1)))</f>
        <v>1</v>
      </c>
      <c r="BZ4" s="3">
        <f>IF($A4&gt;='243way_Regular Symbol'!G$16,"",IF(E4=0,"",IF(OR(E4=$BW$1,E5=$BW$1,E6=$BW$1,E4=$BX$1,E5=$BX$1,E6=$BX$1),0,1)))</f>
        <v>1</v>
      </c>
      <c r="CA4" s="3">
        <f>IF($A4&gt;='243way_Regular Symbol'!H$16,"",IF(F4=0,"",IF(OR(F4=$BW$1,F5=$BW$1,F6=$BW$1,F4=$BX$1,F5=$BX$1,F6=$BX$1),0,1)))</f>
        <v>1</v>
      </c>
      <c r="CC4" s="3">
        <f>IF($A4&gt;='243way_Regular Symbol'!D$16,"",IF(B4=0,"",IF(OR(B4=$BW$1,B5=$BW$1,B6=$BW$1,B4=$CD$1,B5=$CD$1,B6=$CD$1),0,1)))</f>
        <v>1</v>
      </c>
      <c r="CD4" s="3">
        <f>IF($A4&gt;='243way_Regular Symbol'!E$16,"",IF(C4=0,"",IF(OR(C4=$BW$1,C5=$BW$1,C6=$BW$1,C4=$CD$1,C5=$CD$1,C6=$CD$1),0,1)))</f>
        <v>1</v>
      </c>
      <c r="CE4" s="3">
        <f>IF($A4&gt;='243way_Regular Symbol'!F$16,"",IF(D4=0,"",IF(OR(D4=$BW$1,D5=$BW$1,D6=$BW$1,D4=$CD$1,D5=$CD$1,D6=$CD$1),0,1)))</f>
        <v>1</v>
      </c>
      <c r="CF4" s="3">
        <f>IF($A4&gt;='243way_Regular Symbol'!G$16,"",IF(E4=0,"",IF(OR(E4=$BW$1,E5=$BW$1,E6=$BW$1,E4=$CD$1,E5=$CD$1,E6=$CD$1),0,1)))</f>
        <v>0</v>
      </c>
      <c r="CG4" s="3">
        <f>IF($A4&gt;='243way_Regular Symbol'!H$16,"",IF(F4=0,"",IF(OR(F4=$BW$1,F5=$BW$1,F6=$BW$1,F4=$CD$1,F5=$CD$1,F6=$CD$1),0,1)))</f>
        <v>0</v>
      </c>
      <c r="CI4" s="3">
        <f>IF($A4&gt;='243way_Regular Symbol'!D$16,"",IF(B4=0,"",IF(OR(B4=$BW$1,B5=$BW$1,B6=$BW$1,B4=$CJ$1,B5=$CJ$1,B6=$CJ$1),0,1)))</f>
        <v>1</v>
      </c>
      <c r="CJ4" s="3">
        <f>IF($A4&gt;='243way_Regular Symbol'!E$16,"",IF(C4=0,"",IF(OR(C4=$BW$1,C5=$BW$1,C6=$BW$1,C4=$CJ$1,C5=$CJ$1,C6=$CJ$1),0,1)))</f>
        <v>0</v>
      </c>
      <c r="CK4" s="3">
        <f>IF($A4&gt;='243way_Regular Symbol'!F$16,"",IF(D4=0,"",IF(OR(D4=$BW$1,D5=$BW$1,D6=$BW$1,D4=$CJ$1,D5=$CJ$1,D6=$CJ$1),0,1)))</f>
        <v>1</v>
      </c>
      <c r="CL4" s="3">
        <f>IF($A4&gt;='243way_Regular Symbol'!G$16,"",IF(E4=0,"",IF(OR(E4=$BW$1,E5=$BW$1,E6=$BW$1,E4=$CJ$1,E5=$CJ$1,E6=$CJ$1),0,1)))</f>
        <v>1</v>
      </c>
      <c r="CM4" s="3">
        <f>IF($A4&gt;='243way_Regular Symbol'!H$16,"",IF(F4=0,"",IF(OR(F4=$BW$1,F5=$BW$1,F6=$BW$1,F4=$CJ$1,F5=$CJ$1,F6=$CJ$1),0,1)))</f>
        <v>1</v>
      </c>
      <c r="CO4" s="3">
        <f>IF($A4&gt;='243way_Regular Symbol'!D$16,"",IF(B4=0,"",IF(OR(B4=$BW$1,B5=$BW$1,B6=$BW$1,B4=$CP$1,B5=$CP$1,B6=$CP$1),0,1)))</f>
        <v>1</v>
      </c>
      <c r="CP4" s="3">
        <f>IF($A4&gt;='243way_Regular Symbol'!E$16,"",IF(C4=0,"",IF(OR(C4=$BW$1,C5=$BW$1,C6=$BW$1,C4=$CP$1,C5=$CP$1,C6=$CP$1),0,1)))</f>
        <v>1</v>
      </c>
      <c r="CQ4" s="3">
        <f>IF($A4&gt;='243way_Regular Symbol'!F$16,"",IF(D4=0,"",IF(OR(D4=$BW$1,D5=$BW$1,D6=$BW$1,D4=$CP$1,D5=$CP$1,D6=$CP$1),0,1)))</f>
        <v>1</v>
      </c>
      <c r="CR4" s="3">
        <f>IF($A4&gt;='243way_Regular Symbol'!G$16,"",IF(E4=0,"",IF(OR(E4=$BW$1,E5=$BW$1,E6=$BW$1,E4=$CP$1,E5=$CP$1,E6=$CP$1),0,1)))</f>
        <v>1</v>
      </c>
      <c r="CS4" s="3">
        <f>IF($A4&gt;='243way_Regular Symbol'!H$16,"",IF(F4=0,"",IF(OR(F4=$BW$1,F5=$BW$1,F6=$BW$1,F4=$CP$1,F5=$CP$1,F6=$CP$1),0,1)))</f>
        <v>0</v>
      </c>
      <c r="CU4" s="3">
        <f>IF($A4&gt;='243way_Regular Symbol'!D$16,"",IF(B4=0,"",IF(OR(B4=$BW$1,B5=$BW$1,B6=$BW$1,B4=$CV$1,B5=$CV$1,B6=$CV$1),0,1)))</f>
        <v>1</v>
      </c>
      <c r="CV4" s="3">
        <f>IF($A4&gt;='243way_Regular Symbol'!E$16,"",IF(C4=0,"",IF(OR(C4=$BW$1,C5=$BW$1,C6=$BW$1,C4=$CV$1,C5=$CV$1,C6=$CV$1),0,1)))</f>
        <v>1</v>
      </c>
      <c r="CW4" s="3">
        <f>IF($A4&gt;='243way_Regular Symbol'!F$16,"",IF(D4=0,"",IF(OR(D4=$BW$1,D5=$BW$1,D6=$BW$1,D4=$CV$1,D5=$CV$1,D6=$CV$1),0,1)))</f>
        <v>1</v>
      </c>
      <c r="CX4" s="3">
        <f>IF($A4&gt;='243way_Regular Symbol'!G$16,"",IF(E4=0,"",IF(OR(E4=$BW$1,E5=$BW$1,E6=$BW$1,E4=$CV$1,E5=$CV$1,E6=$CV$1),0,1)))</f>
        <v>1</v>
      </c>
      <c r="CY4" s="3">
        <f>IF($A4&gt;='243way_Regular Symbol'!H$16,"",IF(F4=0,"",IF(OR(F4=$BW$1,F5=$BW$1,F6=$BW$1,F4=$CV$1,F5=$CV$1,F6=$CV$1),0,1)))</f>
        <v>1</v>
      </c>
    </row>
    <row r="5" spans="1:103">
      <c r="A5" s="337">
        <f>IF('243way_Regular Symbol'!L4="","",'243way_Regular Symbol'!L4)</f>
        <v>1</v>
      </c>
      <c r="B5" s="191" t="str">
        <f>IF('243way_Regular Symbol'!M4="",
IF($A5-'243way_Regular Symbol'!D$16&gt;='243way_RegularＸ_W()'!B$2-1,"",VLOOKUP($A5-'243way_Regular Symbol'!D$16,'243way_Regular Symbol'!$L$3:$Q$99,'243way_RegularＸ_W()'!B$3+1,FALSE)),
'243way_Regular Symbol'!M4)</f>
        <v>M5</v>
      </c>
      <c r="C5" s="191" t="str">
        <f>IF('243way_Regular Symbol'!N4="",
IF($A5-'243way_Regular Symbol'!E$16&gt;='243way_RegularＸ_W()'!C$2-1,"",VLOOKUP($A5-'243way_Regular Symbol'!E$16,'243way_Regular Symbol'!$L$3:$Q$99,'243way_RegularＸ_W()'!C$3+1,FALSE)),
'243way_Regular Symbol'!N4)</f>
        <v>K</v>
      </c>
      <c r="D5" s="191" t="str">
        <f>IF('243way_Regular Symbol'!O4="",
IF($A5-'243way_Regular Symbol'!F$16&gt;='243way_RegularＸ_W()'!D$2-1,"",VLOOKUP($A5-'243way_Regular Symbol'!F$16,'243way_Regular Symbol'!$L$3:$Q$99,'243way_RegularＸ_W()'!D$3+1,FALSE)),
'243way_Regular Symbol'!O4)</f>
        <v>M2</v>
      </c>
      <c r="E5" s="191" t="str">
        <f>IF('243way_Regular Symbol'!P4="",
IF($A5-'243way_Regular Symbol'!G$16&gt;='243way_RegularＸ_W()'!E$2-1,"",VLOOKUP($A5-'243way_Regular Symbol'!G$16,'243way_Regular Symbol'!$L$3:$Q$99,'243way_RegularＸ_W()'!E$3+1,FALSE)),
'243way_Regular Symbol'!P4)</f>
        <v>M2</v>
      </c>
      <c r="F5" s="338" t="str">
        <f>IF('243way_Regular Symbol'!Q4="",
IF($A5-'243way_Regular Symbol'!H$16&gt;='243way_RegularＸ_W()'!F$2-1,"",VLOOKUP($A5-'243way_Regular Symbol'!H$16,'243way_Regular Symbol'!$L$3:$Q$99,'243way_RegularＸ_W()'!F$3+1,FALSE)),
'243way_Regular Symbol'!Q4)</f>
        <v>TE</v>
      </c>
      <c r="H5" s="352" t="s">
        <v>83</v>
      </c>
      <c r="I5" s="3">
        <f>SUM(AA4:AA100)</f>
        <v>46</v>
      </c>
      <c r="J5" s="3">
        <f t="shared" ref="J5:M5" si="2">SUM(AB4:AB100)</f>
        <v>67</v>
      </c>
      <c r="K5" s="3">
        <f t="shared" si="2"/>
        <v>51</v>
      </c>
      <c r="L5" s="3">
        <f t="shared" si="2"/>
        <v>53</v>
      </c>
      <c r="M5" s="3">
        <f t="shared" si="2"/>
        <v>46</v>
      </c>
      <c r="O5" s="344">
        <f>IF($A5&gt;='243way_Regular Symbol'!D$16,"",IF(B5=0,"",IF(OR(B5=$O$1,B5=$P$1,B6=$O$1,B6=$P$1,B7=$O$1,B7=$P$1),0,1)))</f>
        <v>0</v>
      </c>
      <c r="P5" s="3">
        <f>IF($A5&gt;='243way_Regular Symbol'!E$16,"",IF(C5=0,"",IF(OR(C5=$O$1,C5=$P$1,C6=$O$1,C6=$P$1,C7=$O$1,C7=$P$1),0,1)))</f>
        <v>1</v>
      </c>
      <c r="Q5" s="3">
        <f>IF($A5&gt;='243way_Regular Symbol'!F$16,"",IF(D5=0,"",IF(OR(D5=$O$1,D5=$P$1,D6=$O$1,D6=$P$1,D7=$O$1,D7=$P$1),0,1)))</f>
        <v>1</v>
      </c>
      <c r="R5" s="3">
        <f>IF($A5&gt;='243way_Regular Symbol'!G$16,"",IF(E5=0,"",IF(OR(E5=$O$1,E5=$P$1,E6=$O$1,E6=$P$1,E7=$O$1,E7=$P$1),0,1)))</f>
        <v>1</v>
      </c>
      <c r="S5" s="135">
        <f>IF($A5&gt;='243way_Regular Symbol'!H$16,"",IF(F5=0,"",IF(OR(F5=$O$1,F5=$P$1,F6=$O$1,F6=$P$1,F7=$O$1,F7=$P$1),0,1)))</f>
        <v>1</v>
      </c>
      <c r="T5" s="224"/>
      <c r="U5" s="344">
        <f>IF($A5&gt;='243way_Regular Symbol'!D$16,"",IF(B5=0,"",IF(OR(B5=$U$1,B5=$V$1,B6=$U$1,B6=$V$1,B7=$U$1,B7=$V$1),0,1)))</f>
        <v>0</v>
      </c>
      <c r="V5" s="3">
        <f>IF($A5&gt;='243way_Regular Symbol'!E$16,"",IF(C5=0,"",IF(OR(C5=$U$1,C5=$V$1,C6=$U$1,C6=$V$1,C7=$U$1,C7=$V$1),0,1)))</f>
        <v>1</v>
      </c>
      <c r="W5" s="3">
        <f>IF($A5&gt;='243way_Regular Symbol'!F$16,"",IF(D5=0,"",IF(OR(D5=$U$1,D5=$V$1,D6=$U$1,D6=$V$1,D7=$U$1,D7=$V$1),0,1)))</f>
        <v>0</v>
      </c>
      <c r="X5" s="3">
        <f>IF($A5&gt;='243way_Regular Symbol'!G$16,"",IF(E5=0,"",IF(OR(E5=$U$1,E5=$V$1,E6=$U$1,E6=$V$1,E7=$U$1,E7=$V$1),0,1)))</f>
        <v>0</v>
      </c>
      <c r="Y5" s="135">
        <f>IF($A5&gt;='243way_Regular Symbol'!H$16,"",IF(F5=0,"",IF(OR(F5=$U$1,F5=$V$1,F6=$U$1,F6=$V$1,F7=$U$1,F7=$V$1),0,1)))</f>
        <v>1</v>
      </c>
      <c r="Z5" s="224"/>
      <c r="AA5" s="344">
        <f>IF($A5&gt;='243way_Regular Symbol'!D$16,"",IF(B5=0,"",IF(OR(B5=$AA$1,B5=$AB$1,B6=$AA$1,B6=$AB$1,B7=$AA$1,,B7=$AB$1),0,1)))</f>
        <v>0</v>
      </c>
      <c r="AB5" s="3">
        <f>IF($A5&gt;='243way_Regular Symbol'!E$16,"",IF(C5=0,"",IF(OR(C5=$AA$1,C5=$AB$1,C6=$AA$1,C6=$AB$1,C7=$AA$1,,C7=$AB$1),0,1)))</f>
        <v>1</v>
      </c>
      <c r="AC5" s="3">
        <f>IF($A5&gt;='243way_Regular Symbol'!F$16,"",IF(D5=0,"",IF(OR(D5=$AA$1,D5=$AB$1,D6=$AA$1,D6=$AB$1,D7=$AA$1,,D7=$AB$1),0,1)))</f>
        <v>1</v>
      </c>
      <c r="AD5" s="3">
        <f>IF($A5&gt;='243way_Regular Symbol'!G$16,"",IF(E5=0,"",IF(OR(E5=$AA$1,E5=$AB$1,E6=$AA$1,E6=$AB$1,E7=$AA$1,,E7=$AB$1),0,1)))</f>
        <v>1</v>
      </c>
      <c r="AE5" s="135">
        <f>IF($A5&gt;='243way_Regular Symbol'!H$16,"",IF(F5=0,"",IF(OR(F5=$AA$1,F5=$AB$1,F6=$AA$1,F6=$AB$1,F7=$AA$1,,F7=$AB$1),0,1)))</f>
        <v>1</v>
      </c>
      <c r="AF5" s="224"/>
      <c r="AG5" s="344">
        <f>IF($A5&gt;='243way_Regular Symbol'!D$16,"",IF(B5=0,"",IF(OR(B5=$AG$1,B5=$AH$1,B6=$AG$1,B6=$AH$1,B7=$AG$1,B7=$AH$1),0,1)))</f>
        <v>0</v>
      </c>
      <c r="AH5" s="3">
        <f>IF($A5&gt;='243way_Regular Symbol'!E$16,"",IF(C5=0,"",IF(OR(C5=$AG$1,C5=$AH$1,C6=$AG$1,C6=$AH$1,C7=$AG$1,C7=$AH$1),0,1)))</f>
        <v>1</v>
      </c>
      <c r="AI5" s="3">
        <f>IF($A5&gt;='243way_Regular Symbol'!F$16,"",IF(D5=0,"",IF(OR(D5=$AG$1,D5=$AH$1,D6=$AG$1,D6=$AH$1,D7=$AG$1,D7=$AH$1),0,1)))</f>
        <v>1</v>
      </c>
      <c r="AJ5" s="3">
        <f>IF($A5&gt;='243way_Regular Symbol'!G$16,"",IF(E5=0,"",IF(OR(E5=$AG$1,E5=$AH$1,E6=$AG$1,E6=$AH$1,E7=$AG$1,E7=$AH$1),0,1)))</f>
        <v>1</v>
      </c>
      <c r="AK5" s="135">
        <f>IF($A5&gt;='243way_Regular Symbol'!H$16,"",IF(F5=0,"",IF(OR(F5=$AG$1,F5=$AH$1,F6=$AG$1,F6=$AH$1,F7=$AG$1,F7=$AH$1),0,1)))</f>
        <v>1</v>
      </c>
      <c r="AL5" s="224"/>
      <c r="AM5" s="344">
        <f>IF($A5&gt;='243way_Regular Symbol'!D$16,"",IF(B5=0,"",IF(OR(B5=$AM$1,B5=$AN$1,B6=$AM$1,B6=$AN$1,B7=$AM$1,B7=$AN$1),0,1)))</f>
        <v>0</v>
      </c>
      <c r="AN5" s="3">
        <f>IF($A5&gt;='243way_Regular Symbol'!E$16,"",IF(C5=0,"",IF(OR(C5=$AM$1,C5=$AN$1,C6=$AM$1,C6=$AN$1,C7=$AM$1,C7=$AN$1),0,1)))</f>
        <v>0</v>
      </c>
      <c r="AO5" s="3">
        <f>IF($A5&gt;='243way_Regular Symbol'!F$16,"",IF(D5=0,"",IF(OR(D5=$AM$1,D5=$AN$1,D6=$AM$1,D6=$AN$1,D7=$AM$1,D7=$AN$1),0,1)))</f>
        <v>1</v>
      </c>
      <c r="AP5" s="3">
        <f>IF($A5&gt;='243way_Regular Symbol'!G$16,"",IF(E5=0,"",IF(OR(E5=$AM$1,E5=$AN$1,E6=$AM$1,E6=$AN$1,E7=$AM$1,E7=$AN$1),0,1)))</f>
        <v>1</v>
      </c>
      <c r="AQ5" s="135">
        <f>IF($A5&gt;='243way_Regular Symbol'!H$16,"",IF(F5=0,"",IF(OR(F5=$AM$1,F5=$AN$1,F6=$AM$1,F6=$AN$1,F7=$AM$1,F7=$AN$1),0,1)))</f>
        <v>1</v>
      </c>
      <c r="AR5" s="224"/>
      <c r="AS5" s="344">
        <f>IF($A5&gt;='243way_Regular Symbol'!D$16,"",IF(B5=0,"",IF(OR(B5=$AM$1,B5=$AT$1,B6=$AM$1,B6=$AT$1,B7=$AM$1,B7=$AT$1),0,1)))</f>
        <v>0</v>
      </c>
      <c r="AT5" s="3">
        <f>IF($A5&gt;='243way_Regular Symbol'!E$16,"",IF(C5=0,"",IF(OR(C5=$AM$1,C5=$AT$1,C6=$AM$1,C6=$AT$1,C7=$AM$1,C7=$AT$1),0,1)))</f>
        <v>1</v>
      </c>
      <c r="AU5" s="3">
        <f>IF($A5&gt;='243way_Regular Symbol'!F$16,"",IF(D5=0,"",IF(OR(D5=$AM$1,D5=$AT$1,D6=$AM$1,D6=$AT$1,D7=$AM$1,D7=$AT$1),0,1)))</f>
        <v>1</v>
      </c>
      <c r="AV5" s="3">
        <f>IF($A5&gt;='243way_Regular Symbol'!G$16,"",IF(E5=0,"",IF(OR(E5=$AM$1,E5=$AT$1,E6=$AM$1,E6=$AT$1,E7=$AM$1,E7=$AT$1),0,1)))</f>
        <v>1</v>
      </c>
      <c r="AW5" s="135">
        <f>IF($A5&gt;='243way_Regular Symbol'!H$16,"",IF(F5=0,"",IF(OR(F5=$AM$1,F5=$AT$1,F6=$AM$1,F6=$AT$1,F7=$AM$1,F7=$AT$1),0,1)))</f>
        <v>1</v>
      </c>
      <c r="AX5" s="224"/>
      <c r="AY5" s="344">
        <f>IF($A5&gt;='243way_Regular Symbol'!D$16,"",IF(B5=0,"",IF(OR(B5=$AM$1,B5=$AZ$1,B6=$AM$1,B6=$AZ$1,B7=$AM$1,B7=$AZ$1),0,1)))</f>
        <v>0</v>
      </c>
      <c r="AZ5" s="3">
        <f>IF($A5&gt;='243way_Regular Symbol'!E$16,"",IF(C5=0,"",IF(OR(C5=$AM$1,C5=$AZ$1,C6=$AM$1,C6=$AZ$1,C7=$AM$1,C7=$AZ$1),0,1)))</f>
        <v>1</v>
      </c>
      <c r="BA5" s="3">
        <f>IF($A5&gt;='243way_Regular Symbol'!F$16,"",IF(D5=0,"",IF(OR(D5=$AM$1,D5=$AZ$1,D6=$AM$1,D6=$AZ$1,D7=$AM$1,D7=$AZ$1),0,1)))</f>
        <v>1</v>
      </c>
      <c r="BB5" s="3">
        <f>IF($A5&gt;='243way_Regular Symbol'!G$16,"",IF(E5=0,"",IF(OR(E5=$AM$1,E5=$AZ$1,E6=$AM$1,E6=$AZ$1,E7=$AM$1,E7=$AZ$1),0,1)))</f>
        <v>1</v>
      </c>
      <c r="BC5" s="135">
        <f>IF($A5&gt;='243way_Regular Symbol'!H$16,"",IF(F5=0,"",IF(OR(F5=$AM$1,F5=$AZ$1,F6=$AM$1,F6=$AZ$1,F7=$AM$1,F7=$AZ$1),0,1)))</f>
        <v>1</v>
      </c>
      <c r="BD5" s="224"/>
      <c r="BE5" s="344">
        <f>IF($A5&gt;='243way_Regular Symbol'!D$16,"",IF(B5=0,"",IF(OR(B5=$AM$1,B5=$BF$1,B6=$AM$1,B6=$BF$1,B7=$AM$1,B7=$BF$1),0,1)))</f>
        <v>0</v>
      </c>
      <c r="BF5" s="3">
        <f>IF($A5&gt;='243way_Regular Symbol'!E$16,"",IF(C5=0,"",IF(OR(C5=$AM$1,C5=$BF$1,C6=$AM$1,C6=$BF$1,C7=$AM$1,C7=$BF$1),0,1)))</f>
        <v>1</v>
      </c>
      <c r="BG5" s="3">
        <f>IF($A5&gt;='243way_Regular Symbol'!F$16,"",IF(D5=0,"",IF(OR(D5=$AM$1,D5=$BF$1,D6=$AM$1,D6=$BF$1,D7=$AM$1,D7=$BF$1),0,1)))</f>
        <v>1</v>
      </c>
      <c r="BH5" s="3">
        <f>IF($A5&gt;='243way_Regular Symbol'!G$16,"",IF(E5=0,"",IF(OR(E5=$AM$1,E5=$BF$1,E6=$AM$1,E6=$BF$1,E7=$AM$1,E7=$BF$1),0,1)))</f>
        <v>1</v>
      </c>
      <c r="BI5" s="135">
        <f>IF($A5&gt;='243way_Regular Symbol'!H$16,"",IF(F5=0,"",IF(OR(F5=$AM$1,F5=$BF$1,F6=$AM$1,F6=$BF$1,F7=$AM$1,F7=$BF$1),0,1)))</f>
        <v>1</v>
      </c>
      <c r="BJ5" s="224"/>
      <c r="BK5" s="344">
        <f>IF($A5&gt;='243way_Regular Symbol'!D$16,"",IF(B5=0,"",IF(OR(B5=$AM$1,B5=$BL$1,B6=$AM$1,B6=$BL$1,B7=$AM$1,B7=$BL$1),0,1)))</f>
        <v>0</v>
      </c>
      <c r="BL5" s="3">
        <f>IF($A5&gt;='243way_Regular Symbol'!E$16,"",IF(C5=0,"",IF(OR(C5=$AM$1,C5=$BL$1,C6=$AM$1,C6=$BL$1,C7=$AM$1,C7=$BL$1),0,1)))</f>
        <v>1</v>
      </c>
      <c r="BM5" s="3">
        <f>IF($A5&gt;='243way_Regular Symbol'!F$16,"",IF(D5=0,"",IF(OR(D5=$AM$1,D5=$BL$1,D6=$AM$1,D6=$BL$1,D7=$AM$1,D7=$BL$1),0,1)))</f>
        <v>1</v>
      </c>
      <c r="BN5" s="3">
        <f>IF($A5&gt;='243way_Regular Symbol'!G$16,"",IF(E5=0,"",IF(OR(E5=$AM$1,E5=$BL$1,E6=$AM$1,E6=$BL$1,E7=$AM$1,E7=$BL$1),0,1)))</f>
        <v>1</v>
      </c>
      <c r="BO5" s="135">
        <f>IF($A5&gt;='243way_Regular Symbol'!H$16,"",IF(F5=0,"",IF(OR(F5=$AM$1,F5=$BL$1,F6=$AM$1,F6=$BL$1,F7=$AM$1,F7=$BL$1),0,1)))</f>
        <v>1</v>
      </c>
      <c r="BP5" s="224"/>
      <c r="BQ5" s="3">
        <f>IF($A5&gt;='243way_Regular Symbol'!D$16,"",IF(B5=0,"",IF(OR(B5=$BQ$1,B5=$BR$1,B6=$BQ$1,B6=$BR$1,B7=$BQ$1,B7=$BR$1),0,1)))</f>
        <v>0</v>
      </c>
      <c r="BR5" s="3">
        <f>IF($A5&gt;='243way_Regular Symbol'!E$16,"",IF(C5=0,"",IF(OR(C5=$BQ$1,C5=$BR$1,C6=$BQ$1,C6=$BR$1,C7=$BQ$1,C7=$BR$1),0,1)))</f>
        <v>1</v>
      </c>
      <c r="BS5" s="3">
        <f>IF($A5&gt;='243way_Regular Symbol'!F$16,"",IF(D5=0,"",IF(OR(D5=$BQ$1,D5=$BR$1,D6=$BQ$1,D6=$BR$1,D7=$BQ$1,D7=$BR$1),0,1)))</f>
        <v>1</v>
      </c>
      <c r="BT5" s="3">
        <f>IF($A5&gt;='243way_Regular Symbol'!G$16,"",IF(E5=0,"",IF(OR(E5=$BQ$1,E5=$BR$1,E6=$BQ$1,E6=$BR$1,E7=$BQ$1,E7=$BR$1),0,1)))</f>
        <v>1</v>
      </c>
      <c r="BU5" s="3">
        <f>IF($A5&gt;='243way_Regular Symbol'!H$16,"",IF(F5=0,"",IF(OR(F5=$BQ$1,F5=$BR$1,F6=$BQ$1,F6=$BR$1,F7=$BQ$1,F7=$BR$1),0,1)))</f>
        <v>1</v>
      </c>
      <c r="BV5" s="224"/>
      <c r="BW5" s="3">
        <f>IF($A5&gt;='243way_Regular Symbol'!D$16,"",IF(B5=0,"",IF(OR(B5=$BW$1,B6=$BW$1,B7=$BW$1,B5=$BX$1,B6=$BX$1,B7=$BX$1),0,1)))</f>
        <v>0</v>
      </c>
      <c r="BX5" s="3">
        <f>IF($A5&gt;='243way_Regular Symbol'!E$16,"",IF(C5=0,"",IF(OR(C5=$BW$1,C6=$BW$1,C7=$BW$1,C5=$BX$1,C6=$BX$1,C7=$BX$1),0,1)))</f>
        <v>0</v>
      </c>
      <c r="BY5" s="3">
        <f>IF($A5&gt;='243way_Regular Symbol'!F$16,"",IF(D5=0,"",IF(OR(D5=$BW$1,D6=$BW$1,D7=$BW$1,D5=$BX$1,D6=$BX$1,D7=$BX$1),0,1)))</f>
        <v>1</v>
      </c>
      <c r="BZ5" s="3">
        <f>IF($A5&gt;='243way_Regular Symbol'!G$16,"",IF(E5=0,"",IF(OR(E5=$BW$1,E6=$BW$1,E7=$BW$1,E5=$BX$1,E6=$BX$1,E7=$BX$1),0,1)))</f>
        <v>0</v>
      </c>
      <c r="CA5" s="3">
        <f>IF($A5&gt;='243way_Regular Symbol'!H$16,"",IF(F5=0,"",IF(OR(F5=$BW$1,F6=$BW$1,F7=$BW$1,F5=$BX$1,F6=$BX$1,F7=$BX$1),0,1)))</f>
        <v>1</v>
      </c>
      <c r="CB5" s="224"/>
      <c r="CC5" s="3">
        <f>IF($A5&gt;='243way_Regular Symbol'!D$16,"",IF(B5=0,"",IF(OR(B5=$BW$1,B6=$BW$1,B7=$BW$1,B5=$CD$1,B6=$CD$1,B7=$CD$1),0,1)))</f>
        <v>0</v>
      </c>
      <c r="CD5" s="3">
        <f>IF($A5&gt;='243way_Regular Symbol'!E$16,"",IF(C5=0,"",IF(OR(C5=$BW$1,C6=$BW$1,C7=$BW$1,C5=$CD$1,C6=$CD$1,C7=$CD$1),0,1)))</f>
        <v>1</v>
      </c>
      <c r="CE5" s="3">
        <f>IF($A5&gt;='243way_Regular Symbol'!F$16,"",IF(D5=0,"",IF(OR(D5=$BW$1,D6=$BW$1,D7=$BW$1,D5=$CD$1,D6=$CD$1,D7=$CD$1),0,1)))</f>
        <v>1</v>
      </c>
      <c r="CF5" s="3">
        <f>IF($A5&gt;='243way_Regular Symbol'!G$16,"",IF(E5=0,"",IF(OR(E5=$BW$1,E6=$BW$1,E7=$BW$1,E5=$CD$1,E6=$CD$1,E7=$CD$1),0,1)))</f>
        <v>0</v>
      </c>
      <c r="CG5" s="3">
        <f>IF($A5&gt;='243way_Regular Symbol'!H$16,"",IF(F5=0,"",IF(OR(F5=$BW$1,F6=$BW$1,F7=$BW$1,F5=$CD$1,F6=$CD$1,F7=$CD$1),0,1)))</f>
        <v>0</v>
      </c>
      <c r="CH5" s="224"/>
      <c r="CI5" s="3">
        <f>IF($A5&gt;='243way_Regular Symbol'!D$16,"",IF(B5=0,"",IF(OR(B5=$BW$1,B6=$BW$1,B7=$BW$1,B5=$CJ$1,B6=$CJ$1,B7=$CJ$1),0,1)))</f>
        <v>0</v>
      </c>
      <c r="CJ5" s="3">
        <f>IF($A5&gt;='243way_Regular Symbol'!E$16,"",IF(C5=0,"",IF(OR(C5=$BW$1,C6=$BW$1,C7=$BW$1,C5=$CJ$1,C6=$CJ$1,C7=$CJ$1),0,1)))</f>
        <v>0</v>
      </c>
      <c r="CK5" s="3">
        <f>IF($A5&gt;='243way_Regular Symbol'!F$16,"",IF(D5=0,"",IF(OR(D5=$BW$1,D6=$BW$1,D7=$BW$1,D5=$CJ$1,D6=$CJ$1,D7=$CJ$1),0,1)))</f>
        <v>1</v>
      </c>
      <c r="CL5" s="3">
        <f>IF($A5&gt;='243way_Regular Symbol'!G$16,"",IF(E5=0,"",IF(OR(E5=$BW$1,E6=$BW$1,E7=$BW$1,E5=$CJ$1,E6=$CJ$1,E7=$CJ$1),0,1)))</f>
        <v>1</v>
      </c>
      <c r="CM5" s="3">
        <f>IF($A5&gt;='243way_Regular Symbol'!H$16,"",IF(F5=0,"",IF(OR(F5=$BW$1,F6=$BW$1,F7=$BW$1,F5=$CJ$1,F6=$CJ$1,F7=$CJ$1),0,1)))</f>
        <v>1</v>
      </c>
      <c r="CN5" s="224"/>
      <c r="CO5" s="3">
        <f>IF($A5&gt;='243way_Regular Symbol'!D$16,"",IF(B5=0,"",IF(OR(B5=$BW$1,B6=$BW$1,B7=$BW$1,B5=$CP$1,B6=$CP$1,B7=$CP$1),0,1)))</f>
        <v>0</v>
      </c>
      <c r="CP5" s="3">
        <f>IF($A5&gt;='243way_Regular Symbol'!E$16,"",IF(C5=0,"",IF(OR(C5=$BW$1,C6=$BW$1,C7=$BW$1,C5=$CP$1,C6=$CP$1,C7=$CP$1),0,1)))</f>
        <v>1</v>
      </c>
      <c r="CQ5" s="3">
        <f>IF($A5&gt;='243way_Regular Symbol'!F$16,"",IF(D5=0,"",IF(OR(D5=$BW$1,D6=$BW$1,D7=$BW$1,D5=$CP$1,D6=$CP$1,D7=$CP$1),0,1)))</f>
        <v>0</v>
      </c>
      <c r="CR5" s="3">
        <f>IF($A5&gt;='243way_Regular Symbol'!G$16,"",IF(E5=0,"",IF(OR(E5=$BW$1,E6=$BW$1,E7=$BW$1,E5=$CP$1,E6=$CP$1,E7=$CP$1),0,1)))</f>
        <v>1</v>
      </c>
      <c r="CS5" s="3">
        <f>IF($A5&gt;='243way_Regular Symbol'!H$16,"",IF(F5=0,"",IF(OR(F5=$BW$1,F6=$BW$1,F7=$BW$1,F5=$CP$1,F6=$CP$1,F7=$CP$1),0,1)))</f>
        <v>0</v>
      </c>
      <c r="CT5" s="224"/>
      <c r="CU5" s="3">
        <f>IF($A5&gt;='243way_Regular Symbol'!D$16,"",IF(B5=0,"",IF(OR(B5=$BW$1,B6=$BW$1,B7=$BW$1,B5=$CV$1,B6=$CV$1,B7=$CV$1),0,1)))</f>
        <v>0</v>
      </c>
      <c r="CV5" s="3">
        <f>IF($A5&gt;='243way_Regular Symbol'!E$16,"",IF(C5=0,"",IF(OR(C5=$BW$1,C6=$BW$1,C7=$BW$1,C5=$CV$1,C6=$CV$1,C7=$CV$1),0,1)))</f>
        <v>1</v>
      </c>
      <c r="CW5" s="3">
        <f>IF($A5&gt;='243way_Regular Symbol'!F$16,"",IF(D5=0,"",IF(OR(D5=$BW$1,D6=$BW$1,D7=$BW$1,D5=$CV$1,D6=$CV$1,D7=$CV$1),0,1)))</f>
        <v>1</v>
      </c>
      <c r="CX5" s="3">
        <f>IF($A5&gt;='243way_Regular Symbol'!G$16,"",IF(E5=0,"",IF(OR(E5=$BW$1,E6=$BW$1,E7=$BW$1,E5=$CV$1,E6=$CV$1,E7=$CV$1),0,1)))</f>
        <v>1</v>
      </c>
      <c r="CY5" s="3">
        <f>IF($A5&gt;='243way_Regular Symbol'!H$16,"",IF(F5=0,"",IF(OR(F5=$BW$1,F6=$BW$1,F7=$BW$1,F5=$CV$1,F6=$CV$1,F7=$CV$1),0,1)))</f>
        <v>1</v>
      </c>
    </row>
    <row r="6" spans="1:103">
      <c r="A6" s="337">
        <f>IF('243way_Regular Symbol'!L5="","",'243way_Regular Symbol'!L5)</f>
        <v>2</v>
      </c>
      <c r="B6" s="191" t="str">
        <f>IF('243way_Regular Symbol'!M5="",
IF($A6-'243way_Regular Symbol'!D$16&gt;='243way_RegularＸ_W()'!B$2-1,"",VLOOKUP($A6-'243way_Regular Symbol'!D$16,'243way_Regular Symbol'!$L$3:$Q$99,'243way_RegularＸ_W()'!B$3+1,FALSE)),
'243way_Regular Symbol'!M5)</f>
        <v>M5</v>
      </c>
      <c r="C6" s="191" t="str">
        <f>IF('243way_Regular Symbol'!N5="",
IF($A6-'243way_Regular Symbol'!E$16&gt;='243way_RegularＸ_W()'!C$2-1,"",VLOOKUP($A6-'243way_Regular Symbol'!E$16,'243way_Regular Symbol'!$L$3:$Q$99,'243way_RegularＸ_W()'!C$3+1,FALSE)),
'243way_Regular Symbol'!N5)</f>
        <v>J</v>
      </c>
      <c r="D6" s="191" t="str">
        <f>IF('243way_Regular Symbol'!O5="",
IF($A6-'243way_Regular Symbol'!F$16&gt;='243way_RegularＸ_W()'!D$2-1,"",VLOOKUP($A6-'243way_Regular Symbol'!F$16,'243way_Regular Symbol'!$L$3:$Q$99,'243way_RegularＸ_W()'!D$3+1,FALSE)),
'243way_Regular Symbol'!O5)</f>
        <v>M2</v>
      </c>
      <c r="E6" s="191" t="str">
        <f>IF('243way_Regular Symbol'!P5="",
IF($A6-'243way_Regular Symbol'!G$16&gt;='243way_RegularＸ_W()'!E$2-1,"",VLOOKUP($A6-'243way_Regular Symbol'!G$16,'243way_Regular Symbol'!$L$3:$Q$99,'243way_RegularＸ_W()'!E$3+1,FALSE)),
'243way_Regular Symbol'!P5)</f>
        <v>Q</v>
      </c>
      <c r="F6" s="338" t="str">
        <f>IF('243way_Regular Symbol'!Q5="",
IF($A6-'243way_Regular Symbol'!H$16&gt;='243way_RegularＸ_W()'!F$2-1,"",VLOOKUP($A6-'243way_Regular Symbol'!H$16,'243way_Regular Symbol'!$L$3:$Q$99,'243way_RegularＸ_W()'!F$3+1,FALSE)),
'243way_Regular Symbol'!Q5)</f>
        <v>TE</v>
      </c>
      <c r="H6" s="352" t="s">
        <v>84</v>
      </c>
      <c r="I6" s="3">
        <f>SUM(AG4:AG100)</f>
        <v>47</v>
      </c>
      <c r="J6" s="3">
        <f t="shared" ref="J6:M6" si="3">SUM(AH4:AH100)</f>
        <v>54</v>
      </c>
      <c r="K6" s="3">
        <f t="shared" si="3"/>
        <v>50</v>
      </c>
      <c r="L6" s="3">
        <f t="shared" si="3"/>
        <v>50</v>
      </c>
      <c r="M6" s="3">
        <f t="shared" si="3"/>
        <v>62</v>
      </c>
      <c r="O6" s="344">
        <f>IF($A6&gt;='243way_Regular Symbol'!D$16,"",IF(B6=0,"",IF(OR(B6=$O$1,B6=$P$1,B7=$O$1,B7=$P$1,B8=$O$1,B8=$P$1),0,1)))</f>
        <v>0</v>
      </c>
      <c r="P6" s="3">
        <f>IF($A6&gt;='243way_Regular Symbol'!E$16,"",IF(C6=0,"",IF(OR(C6=$O$1,C6=$P$1,C7=$O$1,C7=$P$1,C8=$O$1,C8=$P$1),0,1)))</f>
        <v>0</v>
      </c>
      <c r="Q6" s="3">
        <f>IF($A6&gt;='243way_Regular Symbol'!F$16,"",IF(D6=0,"",IF(OR(D6=$O$1,D6=$P$1,D7=$O$1,D7=$P$1,D8=$O$1,D8=$P$1),0,1)))</f>
        <v>1</v>
      </c>
      <c r="R6" s="3">
        <f>IF($A6&gt;='243way_Regular Symbol'!G$16,"",IF(E6=0,"",IF(OR(E6=$O$1,E6=$P$1,E7=$O$1,E7=$P$1,E8=$O$1,E8=$P$1),0,1)))</f>
        <v>1</v>
      </c>
      <c r="S6" s="135">
        <f>IF($A6&gt;='243way_Regular Symbol'!H$16,"",IF(F6=0,"",IF(OR(F6=$O$1,F6=$P$1,F7=$O$1,F7=$P$1,F8=$O$1,F8=$P$1),0,1)))</f>
        <v>0</v>
      </c>
      <c r="T6" s="224"/>
      <c r="U6" s="344">
        <f>IF($A6&gt;='243way_Regular Symbol'!D$16,"",IF(B6=0,"",IF(OR(B6=$U$1,B6=$V$1,B7=$U$1,B7=$V$1,B8=$U$1,B8=$V$1),0,1)))</f>
        <v>0</v>
      </c>
      <c r="V6" s="3">
        <f>IF($A6&gt;='243way_Regular Symbol'!E$16,"",IF(C6=0,"",IF(OR(C6=$U$1,C6=$V$1,C7=$U$1,C7=$V$1,C8=$U$1,C8=$V$1),0,1)))</f>
        <v>1</v>
      </c>
      <c r="W6" s="3">
        <f>IF($A6&gt;='243way_Regular Symbol'!F$16,"",IF(D6=0,"",IF(OR(D6=$U$1,D6=$V$1,D7=$U$1,D7=$V$1,D8=$U$1,D8=$V$1),0,1)))</f>
        <v>0</v>
      </c>
      <c r="X6" s="3">
        <f>IF($A6&gt;='243way_Regular Symbol'!G$16,"",IF(E6=0,"",IF(OR(E6=$U$1,E6=$V$1,E7=$U$1,E7=$V$1,E8=$U$1,E8=$V$1),0,1)))</f>
        <v>0</v>
      </c>
      <c r="Y6" s="135">
        <f>IF($A6&gt;='243way_Regular Symbol'!H$16,"",IF(F6=0,"",IF(OR(F6=$U$1,F6=$V$1,F7=$U$1,F7=$V$1,F8=$U$1,F8=$V$1),0,1)))</f>
        <v>1</v>
      </c>
      <c r="Z6" s="224"/>
      <c r="AA6" s="344">
        <f>IF($A6&gt;='243way_Regular Symbol'!D$16,"",IF(B6=0,"",IF(OR(B6=$AA$1,B6=$AB$1,B7=$AA$1,B7=$AB$1,B8=$AA$1,,B8=$AB$1),0,1)))</f>
        <v>0</v>
      </c>
      <c r="AB6" s="3">
        <f>IF($A6&gt;='243way_Regular Symbol'!E$16,"",IF(C6=0,"",IF(OR(C6=$AA$1,C6=$AB$1,C7=$AA$1,C7=$AB$1,C8=$AA$1,,C8=$AB$1),0,1)))</f>
        <v>1</v>
      </c>
      <c r="AC6" s="3">
        <f>IF($A6&gt;='243way_Regular Symbol'!F$16,"",IF(D6=0,"",IF(OR(D6=$AA$1,D6=$AB$1,D7=$AA$1,D7=$AB$1,D8=$AA$1,,D8=$AB$1),0,1)))</f>
        <v>1</v>
      </c>
      <c r="AD6" s="3">
        <f>IF($A6&gt;='243way_Regular Symbol'!G$16,"",IF(E6=0,"",IF(OR(E6=$AA$1,E6=$AB$1,E7=$AA$1,E7=$AB$1,E8=$AA$1,,E8=$AB$1),0,1)))</f>
        <v>1</v>
      </c>
      <c r="AE6" s="135">
        <f>IF($A6&gt;='243way_Regular Symbol'!H$16,"",IF(F6=0,"",IF(OR(F6=$AA$1,F6=$AB$1,F7=$AA$1,F7=$AB$1,F8=$AA$1,,F8=$AB$1),0,1)))</f>
        <v>1</v>
      </c>
      <c r="AF6" s="224"/>
      <c r="AG6" s="344">
        <f>IF($A6&gt;='243way_Regular Symbol'!D$16,"",IF(B6=0,"",IF(OR(B6=$AG$1,B6=$AH$1,B7=$AG$1,B7=$AH$1,B8=$AG$1,B8=$AH$1),0,1)))</f>
        <v>0</v>
      </c>
      <c r="AH6" s="3">
        <f>IF($A6&gt;='243way_Regular Symbol'!E$16,"",IF(C6=0,"",IF(OR(C6=$AG$1,C6=$AH$1,C7=$AG$1,C7=$AH$1,C8=$AG$1,C8=$AH$1),0,1)))</f>
        <v>1</v>
      </c>
      <c r="AI6" s="3">
        <f>IF($A6&gt;='243way_Regular Symbol'!F$16,"",IF(D6=0,"",IF(OR(D6=$AG$1,D6=$AH$1,D7=$AG$1,D7=$AH$1,D8=$AG$1,D8=$AH$1),0,1)))</f>
        <v>1</v>
      </c>
      <c r="AJ6" s="3">
        <f>IF($A6&gt;='243way_Regular Symbol'!G$16,"",IF(E6=0,"",IF(OR(E6=$AG$1,E6=$AH$1,E7=$AG$1,E7=$AH$1,E8=$AG$1,E8=$AH$1),0,1)))</f>
        <v>1</v>
      </c>
      <c r="AK6" s="135">
        <f>IF($A6&gt;='243way_Regular Symbol'!H$16,"",IF(F6=0,"",IF(OR(F6=$AG$1,F6=$AH$1,F7=$AG$1,F7=$AH$1,F8=$AG$1,F8=$AH$1),0,1)))</f>
        <v>1</v>
      </c>
      <c r="AL6" s="224"/>
      <c r="AM6" s="344">
        <f>IF($A6&gt;='243way_Regular Symbol'!D$16,"",IF(B6=0,"",IF(OR(B6=$AM$1,B6=$AN$1,B7=$AM$1,B7=$AN$1,B8=$AM$1,B8=$AN$1),0,1)))</f>
        <v>0</v>
      </c>
      <c r="AN6" s="3">
        <f>IF($A6&gt;='243way_Regular Symbol'!E$16,"",IF(C6=0,"",IF(OR(C6=$AM$1,C6=$AN$1,C7=$AM$1,C7=$AN$1,C8=$AM$1,C8=$AN$1),0,1)))</f>
        <v>0</v>
      </c>
      <c r="AO6" s="3">
        <f>IF($A6&gt;='243way_Regular Symbol'!F$16,"",IF(D6=0,"",IF(OR(D6=$AM$1,D6=$AN$1,D7=$AM$1,D7=$AN$1,D8=$AM$1,D8=$AN$1),0,1)))</f>
        <v>0</v>
      </c>
      <c r="AP6" s="3">
        <f>IF($A6&gt;='243way_Regular Symbol'!G$16,"",IF(E6=0,"",IF(OR(E6=$AM$1,E6=$AN$1,E7=$AM$1,E7=$AN$1,E8=$AM$1,E8=$AN$1),0,1)))</f>
        <v>1</v>
      </c>
      <c r="AQ6" s="135">
        <f>IF($A6&gt;='243way_Regular Symbol'!H$16,"",IF(F6=0,"",IF(OR(F6=$AM$1,F6=$AN$1,F7=$AM$1,F7=$AN$1,F8=$AM$1,F8=$AN$1),0,1)))</f>
        <v>1</v>
      </c>
      <c r="AR6" s="224"/>
      <c r="AS6" s="344">
        <f>IF($A6&gt;='243way_Regular Symbol'!D$16,"",IF(B6=0,"",IF(OR(B6=$AM$1,B6=$AT$1,B7=$AM$1,B7=$AT$1,B8=$AM$1,B8=$AT$1),0,1)))</f>
        <v>0</v>
      </c>
      <c r="AT6" s="3">
        <f>IF($A6&gt;='243way_Regular Symbol'!E$16,"",IF(C6=0,"",IF(OR(C6=$AM$1,C6=$AT$1,C7=$AM$1,C7=$AT$1,C8=$AM$1,C8=$AT$1),0,1)))</f>
        <v>1</v>
      </c>
      <c r="AU6" s="3">
        <f>IF($A6&gt;='243way_Regular Symbol'!F$16,"",IF(D6=0,"",IF(OR(D6=$AM$1,D6=$AT$1,D7=$AM$1,D7=$AT$1,D8=$AM$1,D8=$AT$1),0,1)))</f>
        <v>1</v>
      </c>
      <c r="AV6" s="3">
        <f>IF($A6&gt;='243way_Regular Symbol'!G$16,"",IF(E6=0,"",IF(OR(E6=$AM$1,E6=$AT$1,E7=$AM$1,E7=$AT$1,E8=$AM$1,E8=$AT$1),0,1)))</f>
        <v>1</v>
      </c>
      <c r="AW6" s="135">
        <f>IF($A6&gt;='243way_Regular Symbol'!H$16,"",IF(F6=0,"",IF(OR(F6=$AM$1,F6=$AT$1,F7=$AM$1,F7=$AT$1,F8=$AM$1,F8=$AT$1),0,1)))</f>
        <v>1</v>
      </c>
      <c r="AX6" s="224"/>
      <c r="AY6" s="344">
        <f>IF($A6&gt;='243way_Regular Symbol'!D$16,"",IF(B6=0,"",IF(OR(B6=$AM$1,B6=$AZ$1,B7=$AM$1,B7=$AZ$1,B8=$AM$1,B8=$AZ$1),0,1)))</f>
        <v>0</v>
      </c>
      <c r="AZ6" s="3">
        <f>IF($A6&gt;='243way_Regular Symbol'!E$16,"",IF(C6=0,"",IF(OR(C6=$AM$1,C6=$AZ$1,C7=$AM$1,C7=$AZ$1,C8=$AM$1,C8=$AZ$1),0,1)))</f>
        <v>1</v>
      </c>
      <c r="BA6" s="3">
        <f>IF($A6&gt;='243way_Regular Symbol'!F$16,"",IF(D6=0,"",IF(OR(D6=$AM$1,D6=$AZ$1,D7=$AM$1,D7=$AZ$1,D8=$AM$1,D8=$AZ$1),0,1)))</f>
        <v>1</v>
      </c>
      <c r="BB6" s="3">
        <f>IF($A6&gt;='243way_Regular Symbol'!G$16,"",IF(E6=0,"",IF(OR(E6=$AM$1,E6=$AZ$1,E7=$AM$1,E7=$AZ$1,E8=$AM$1,E8=$AZ$1),0,1)))</f>
        <v>1</v>
      </c>
      <c r="BC6" s="135">
        <f>IF($A6&gt;='243way_Regular Symbol'!H$16,"",IF(F6=0,"",IF(OR(F6=$AM$1,F6=$AZ$1,F7=$AM$1,F7=$AZ$1,F8=$AM$1,F8=$AZ$1),0,1)))</f>
        <v>1</v>
      </c>
      <c r="BD6" s="224"/>
      <c r="BE6" s="344">
        <f>IF($A6&gt;='243way_Regular Symbol'!D$16,"",IF(B6=0,"",IF(OR(B6=$AM$1,B6=$BF$1,B7=$AM$1,B7=$BF$1,B8=$AM$1,B8=$BF$1),0,1)))</f>
        <v>0</v>
      </c>
      <c r="BF6" s="3">
        <f>IF($A6&gt;='243way_Regular Symbol'!E$16,"",IF(C6=0,"",IF(OR(C6=$AM$1,C6=$BF$1,C7=$AM$1,C7=$BF$1,C8=$AM$1,C8=$BF$1),0,1)))</f>
        <v>1</v>
      </c>
      <c r="BG6" s="3">
        <f>IF($A6&gt;='243way_Regular Symbol'!F$16,"",IF(D6=0,"",IF(OR(D6=$AM$1,D6=$BF$1,D7=$AM$1,D7=$BF$1,D8=$AM$1,D8=$BF$1),0,1)))</f>
        <v>1</v>
      </c>
      <c r="BH6" s="3">
        <f>IF($A6&gt;='243way_Regular Symbol'!G$16,"",IF(E6=0,"",IF(OR(E6=$AM$1,E6=$BF$1,E7=$AM$1,E7=$BF$1,E8=$AM$1,E8=$BF$1),0,1)))</f>
        <v>1</v>
      </c>
      <c r="BI6" s="135">
        <f>IF($A6&gt;='243way_Regular Symbol'!H$16,"",IF(F6=0,"",IF(OR(F6=$AM$1,F6=$BF$1,F7=$AM$1,F7=$BF$1,F8=$AM$1,F8=$BF$1),0,1)))</f>
        <v>1</v>
      </c>
      <c r="BJ6" s="224"/>
      <c r="BK6" s="344">
        <f>IF($A6&gt;='243way_Regular Symbol'!D$16,"",IF(B6=0,"",IF(OR(B6=$AM$1,B6=$BL$1,B7=$AM$1,B7=$BL$1,B8=$AM$1,B8=$BL$1),0,1)))</f>
        <v>0</v>
      </c>
      <c r="BL6" s="3">
        <f>IF($A6&gt;='243way_Regular Symbol'!E$16,"",IF(C6=0,"",IF(OR(C6=$AM$1,C6=$BL$1,C7=$AM$1,C7=$BL$1,C8=$AM$1,C8=$BL$1),0,1)))</f>
        <v>1</v>
      </c>
      <c r="BM6" s="3">
        <f>IF($A6&gt;='243way_Regular Symbol'!F$16,"",IF(D6=0,"",IF(OR(D6=$AM$1,D6=$BL$1,D7=$AM$1,D7=$BL$1,D8=$AM$1,D8=$BL$1),0,1)))</f>
        <v>1</v>
      </c>
      <c r="BN6" s="3">
        <f>IF($A6&gt;='243way_Regular Symbol'!G$16,"",IF(E6=0,"",IF(OR(E6=$AM$1,E6=$BL$1,E7=$AM$1,E7=$BL$1,E8=$AM$1,E8=$BL$1),0,1)))</f>
        <v>1</v>
      </c>
      <c r="BO6" s="135">
        <f>IF($A6&gt;='243way_Regular Symbol'!H$16,"",IF(F6=0,"",IF(OR(F6=$AM$1,F6=$BL$1,F7=$AM$1,F7=$BL$1,F8=$AM$1,F8=$BL$1),0,1)))</f>
        <v>1</v>
      </c>
      <c r="BP6" s="224"/>
      <c r="BQ6" s="3">
        <f>IF($A6&gt;='243way_Regular Symbol'!D$16,"",IF(B6=0,"",IF(OR(B6=$BQ$1,B6=$BR$1,B7=$BQ$1,B7=$BR$1,B8=$BQ$1,B8=$BR$1),0,1)))</f>
        <v>0</v>
      </c>
      <c r="BR6" s="3">
        <f>IF($A6&gt;='243way_Regular Symbol'!E$16,"",IF(C6=0,"",IF(OR(C6=$BQ$1,C6=$BR$1,C7=$BQ$1,C7=$BR$1,C8=$BQ$1,C8=$BR$1),0,1)))</f>
        <v>1</v>
      </c>
      <c r="BS6" s="3">
        <f>IF($A6&gt;='243way_Regular Symbol'!F$16,"",IF(D6=0,"",IF(OR(D6=$BQ$1,D6=$BR$1,D7=$BQ$1,D7=$BR$1,D8=$BQ$1,D8=$BR$1),0,1)))</f>
        <v>1</v>
      </c>
      <c r="BT6" s="3">
        <f>IF($A6&gt;='243way_Regular Symbol'!G$16,"",IF(E6=0,"",IF(OR(E6=$BQ$1,E6=$BR$1,E7=$BQ$1,E7=$BR$1,E8=$BQ$1,E8=$BR$1),0,1)))</f>
        <v>1</v>
      </c>
      <c r="BU6" s="3">
        <f>IF($A6&gt;='243way_Regular Symbol'!H$16,"",IF(F6=0,"",IF(OR(F6=$BQ$1,F6=$BR$1,F7=$BQ$1,F7=$BR$1,F8=$BQ$1,F8=$BR$1),0,1)))</f>
        <v>1</v>
      </c>
      <c r="BV6" s="224"/>
      <c r="BW6" s="3">
        <f>IF($A6&gt;='243way_Regular Symbol'!D$16,"",IF(B6=0,"",IF(OR(B6=$BW$1,B7=$BW$1,B8=$BW$1,B6=$BX$1,B7=$BX$1,B8=$BX$1),0,1)))</f>
        <v>0</v>
      </c>
      <c r="BX6" s="3">
        <f>IF($A6&gt;='243way_Regular Symbol'!E$16,"",IF(C6=0,"",IF(OR(C6=$BW$1,C7=$BW$1,C8=$BW$1,C6=$BX$1,C7=$BX$1,C8=$BX$1),0,1)))</f>
        <v>1</v>
      </c>
      <c r="BY6" s="3">
        <f>IF($A6&gt;='243way_Regular Symbol'!F$16,"",IF(D6=0,"",IF(OR(D6=$BW$1,D7=$BW$1,D8=$BW$1,D6=$BX$1,D7=$BX$1,D8=$BX$1),0,1)))</f>
        <v>1</v>
      </c>
      <c r="BZ6" s="3">
        <f>IF($A6&gt;='243way_Regular Symbol'!G$16,"",IF(E6=0,"",IF(OR(E6=$BW$1,E7=$BW$1,E8=$BW$1,E6=$BX$1,E7=$BX$1,E8=$BX$1),0,1)))</f>
        <v>0</v>
      </c>
      <c r="CA6" s="3">
        <f>IF($A6&gt;='243way_Regular Symbol'!H$16,"",IF(F6=0,"",IF(OR(F6=$BW$1,F7=$BW$1,F8=$BW$1,F6=$BX$1,F7=$BX$1,F8=$BX$1),0,1)))</f>
        <v>1</v>
      </c>
      <c r="CB6" s="224"/>
      <c r="CC6" s="3">
        <f>IF($A6&gt;='243way_Regular Symbol'!D$16,"",IF(B6=0,"",IF(OR(B6=$BW$1,B7=$BW$1,B8=$BW$1,B6=$CD$1,B7=$CD$1,B8=$CD$1),0,1)))</f>
        <v>0</v>
      </c>
      <c r="CD6" s="3">
        <f>IF($A6&gt;='243way_Regular Symbol'!E$16,"",IF(C6=0,"",IF(OR(C6=$BW$1,C7=$BW$1,C8=$BW$1,C6=$CD$1,C7=$CD$1,C8=$CD$1),0,1)))</f>
        <v>1</v>
      </c>
      <c r="CE6" s="3">
        <f>IF($A6&gt;='243way_Regular Symbol'!F$16,"",IF(D6=0,"",IF(OR(D6=$BW$1,D7=$BW$1,D8=$BW$1,D6=$CD$1,D7=$CD$1,D8=$CD$1),0,1)))</f>
        <v>1</v>
      </c>
      <c r="CF6" s="3">
        <f>IF($A6&gt;='243way_Regular Symbol'!G$16,"",IF(E6=0,"",IF(OR(E6=$BW$1,E7=$BW$1,E8=$BW$1,E6=$CD$1,E7=$CD$1,E8=$CD$1),0,1)))</f>
        <v>0</v>
      </c>
      <c r="CG6" s="3">
        <f>IF($A6&gt;='243way_Regular Symbol'!H$16,"",IF(F6=0,"",IF(OR(F6=$BW$1,F7=$BW$1,F8=$BW$1,F6=$CD$1,F7=$CD$1,F8=$CD$1),0,1)))</f>
        <v>0</v>
      </c>
      <c r="CH6" s="224"/>
      <c r="CI6" s="3">
        <f>IF($A6&gt;='243way_Regular Symbol'!D$16,"",IF(B6=0,"",IF(OR(B6=$BW$1,B7=$BW$1,B8=$BW$1,B6=$CJ$1,B7=$CJ$1,B8=$CJ$1),0,1)))</f>
        <v>0</v>
      </c>
      <c r="CJ6" s="3">
        <f>IF($A6&gt;='243way_Regular Symbol'!E$16,"",IF(C6=0,"",IF(OR(C6=$BW$1,C7=$BW$1,C8=$BW$1,C6=$CJ$1,C7=$CJ$1,C8=$CJ$1),0,1)))</f>
        <v>0</v>
      </c>
      <c r="CK6" s="3">
        <f>IF($A6&gt;='243way_Regular Symbol'!F$16,"",IF(D6=0,"",IF(OR(D6=$BW$1,D7=$BW$1,D8=$BW$1,D6=$CJ$1,D7=$CJ$1,D8=$CJ$1),0,1)))</f>
        <v>1</v>
      </c>
      <c r="CL6" s="3">
        <f>IF($A6&gt;='243way_Regular Symbol'!G$16,"",IF(E6=0,"",IF(OR(E6=$BW$1,E7=$BW$1,E8=$BW$1,E6=$CJ$1,E7=$CJ$1,E8=$CJ$1),0,1)))</f>
        <v>1</v>
      </c>
      <c r="CM6" s="3">
        <f>IF($A6&gt;='243way_Regular Symbol'!H$16,"",IF(F6=0,"",IF(OR(F6=$BW$1,F7=$BW$1,F8=$BW$1,F6=$CJ$1,F7=$CJ$1,F8=$CJ$1),0,1)))</f>
        <v>1</v>
      </c>
      <c r="CN6" s="224"/>
      <c r="CO6" s="3">
        <f>IF($A6&gt;='243way_Regular Symbol'!D$16,"",IF(B6=0,"",IF(OR(B6=$BW$1,B7=$BW$1,B8=$BW$1,B6=$CP$1,B7=$CP$1,B8=$CP$1),0,1)))</f>
        <v>0</v>
      </c>
      <c r="CP6" s="3">
        <f>IF($A6&gt;='243way_Regular Symbol'!E$16,"",IF(C6=0,"",IF(OR(C6=$BW$1,C7=$BW$1,C8=$BW$1,C6=$CP$1,C7=$CP$1,C8=$CP$1),0,1)))</f>
        <v>1</v>
      </c>
      <c r="CQ6" s="3">
        <f>IF($A6&gt;='243way_Regular Symbol'!F$16,"",IF(D6=0,"",IF(OR(D6=$BW$1,D7=$BW$1,D8=$BW$1,D6=$CP$1,D7=$CP$1,D8=$CP$1),0,1)))</f>
        <v>0</v>
      </c>
      <c r="CR6" s="3">
        <f>IF($A6&gt;='243way_Regular Symbol'!G$16,"",IF(E6=0,"",IF(OR(E6=$BW$1,E7=$BW$1,E8=$BW$1,E6=$CP$1,E7=$CP$1,E8=$CP$1),0,1)))</f>
        <v>1</v>
      </c>
      <c r="CS6" s="3">
        <f>IF($A6&gt;='243way_Regular Symbol'!H$16,"",IF(F6=0,"",IF(OR(F6=$BW$1,F7=$BW$1,F8=$BW$1,F6=$CP$1,F7=$CP$1,F8=$CP$1),0,1)))</f>
        <v>0</v>
      </c>
      <c r="CT6" s="224"/>
      <c r="CU6" s="3">
        <f>IF($A6&gt;='243way_Regular Symbol'!D$16,"",IF(B6=0,"",IF(OR(B6=$BW$1,B7=$BW$1,B8=$BW$1,B6=$CV$1,B7=$CV$1,B8=$CV$1),0,1)))</f>
        <v>0</v>
      </c>
      <c r="CV6" s="3">
        <f>IF($A6&gt;='243way_Regular Symbol'!E$16,"",IF(C6=0,"",IF(OR(C6=$BW$1,C7=$BW$1,C8=$BW$1,C6=$CV$1,C7=$CV$1,C8=$CV$1),0,1)))</f>
        <v>1</v>
      </c>
      <c r="CW6" s="3">
        <f>IF($A6&gt;='243way_Regular Symbol'!F$16,"",IF(D6=0,"",IF(OR(D6=$BW$1,D7=$BW$1,D8=$BW$1,D6=$CV$1,D7=$CV$1,D8=$CV$1),0,1)))</f>
        <v>1</v>
      </c>
      <c r="CX6" s="3">
        <f>IF($A6&gt;='243way_Regular Symbol'!G$16,"",IF(E6=0,"",IF(OR(E6=$BW$1,E7=$BW$1,E8=$BW$1,E6=$CV$1,E7=$CV$1,E8=$CV$1),0,1)))</f>
        <v>1</v>
      </c>
      <c r="CY6" s="3">
        <f>IF($A6&gt;='243way_Regular Symbol'!H$16,"",IF(F6=0,"",IF(OR(F6=$BW$1,F7=$BW$1,F8=$BW$1,F6=$CV$1,F7=$CV$1,F8=$CV$1),0,1)))</f>
        <v>1</v>
      </c>
    </row>
    <row r="7" spans="1:103">
      <c r="A7" s="337">
        <f>IF('243way_Regular Symbol'!L6="","",'243way_Regular Symbol'!L6)</f>
        <v>3</v>
      </c>
      <c r="B7" s="191" t="str">
        <f>IF('243way_Regular Symbol'!M6="",
IF($A7-'243way_Regular Symbol'!D$16&gt;='243way_RegularＸ_W()'!B$2-1,"",VLOOKUP($A7-'243way_Regular Symbol'!D$16,'243way_Regular Symbol'!$L$3:$Q$99,'243way_RegularＸ_W()'!B$3+1,FALSE)),
'243way_Regular Symbol'!M6)</f>
        <v>WW</v>
      </c>
      <c r="C7" s="191" t="str">
        <f>IF('243way_Regular Symbol'!N6="",
IF($A7-'243way_Regular Symbol'!E$16&gt;='243way_RegularＸ_W()'!C$2-1,"",VLOOKUP($A7-'243way_Regular Symbol'!E$16,'243way_Regular Symbol'!$L$3:$Q$99,'243way_RegularＸ_W()'!C$3+1,FALSE)),
'243way_Regular Symbol'!N6)</f>
        <v>M5</v>
      </c>
      <c r="D7" s="191" t="str">
        <f>IF('243way_Regular Symbol'!O6="",
IF($A7-'243way_Regular Symbol'!F$16&gt;='243way_RegularＸ_W()'!D$2-1,"",VLOOKUP($A7-'243way_Regular Symbol'!F$16,'243way_Regular Symbol'!$L$3:$Q$99,'243way_RegularＸ_W()'!D$3+1,FALSE)),
'243way_Regular Symbol'!O6)</f>
        <v>TE</v>
      </c>
      <c r="E7" s="191" t="str">
        <f>IF('243way_Regular Symbol'!P6="",
IF($A7-'243way_Regular Symbol'!G$16&gt;='243way_RegularＸ_W()'!E$2-1,"",VLOOKUP($A7-'243way_Regular Symbol'!G$16,'243way_Regular Symbol'!$L$3:$Q$99,'243way_RegularＸ_W()'!E$3+1,FALSE)),
'243way_Regular Symbol'!P6)</f>
        <v>K</v>
      </c>
      <c r="F7" s="338" t="str">
        <f>IF('243way_Regular Symbol'!Q6="",
IF($A7-'243way_Regular Symbol'!H$16&gt;='243way_RegularＸ_W()'!F$2-1,"",VLOOKUP($A7-'243way_Regular Symbol'!H$16,'243way_Regular Symbol'!$L$3:$Q$99,'243way_RegularＸ_W()'!F$3+1,FALSE)),
'243way_Regular Symbol'!Q6)</f>
        <v>Q</v>
      </c>
      <c r="H7" s="352" t="s">
        <v>147</v>
      </c>
      <c r="I7" s="3">
        <f>SUM(AM4:AM100)</f>
        <v>43</v>
      </c>
      <c r="J7" s="3">
        <f t="shared" ref="J7:M7" si="4">SUM(AN4:AN100)</f>
        <v>49</v>
      </c>
      <c r="K7" s="3">
        <f t="shared" si="4"/>
        <v>26</v>
      </c>
      <c r="L7" s="3">
        <f t="shared" si="4"/>
        <v>35</v>
      </c>
      <c r="M7" s="3">
        <f t="shared" si="4"/>
        <v>60</v>
      </c>
      <c r="O7" s="344">
        <f>IF($A7&gt;='243way_Regular Symbol'!D$16,"",IF(B7=0,"",IF(OR(B7=$O$1,B7=$P$1,B8=$O$1,B8=$P$1,B9=$O$1,B9=$P$1),0,1)))</f>
        <v>0</v>
      </c>
      <c r="P7" s="3">
        <f>IF($A7&gt;='243way_Regular Symbol'!E$16,"",IF(C7=0,"",IF(OR(C7=$O$1,C7=$P$1,C8=$O$1,C8=$P$1,C9=$O$1,C9=$P$1),0,1)))</f>
        <v>0</v>
      </c>
      <c r="Q7" s="3">
        <f>IF($A7&gt;='243way_Regular Symbol'!F$16,"",IF(D7=0,"",IF(OR(D7=$O$1,D7=$P$1,D8=$O$1,D8=$P$1,D9=$O$1,D9=$P$1),0,1)))</f>
        <v>1</v>
      </c>
      <c r="R7" s="3">
        <f>IF($A7&gt;='243way_Regular Symbol'!G$16,"",IF(E7=0,"",IF(OR(E7=$O$1,E7=$P$1,E8=$O$1,E8=$P$1,E9=$O$1,E9=$P$1),0,1)))</f>
        <v>0</v>
      </c>
      <c r="S7" s="135">
        <f>IF($A7&gt;='243way_Regular Symbol'!H$16,"",IF(F7=0,"",IF(OR(F7=$O$1,F7=$P$1,F8=$O$1,F8=$P$1,F9=$O$1,F9=$P$1),0,1)))</f>
        <v>0</v>
      </c>
      <c r="T7" s="224"/>
      <c r="U7" s="344">
        <f>IF($A7&gt;='243way_Regular Symbol'!D$16,"",IF(B7=0,"",IF(OR(B7=$U$1,B7=$V$1,B8=$U$1,B8=$V$1,B9=$U$1,B9=$V$1),0,1)))</f>
        <v>0</v>
      </c>
      <c r="V7" s="3">
        <f>IF($A7&gt;='243way_Regular Symbol'!E$16,"",IF(C7=0,"",IF(OR(C7=$U$1,C7=$V$1,C8=$U$1,C8=$V$1,C9=$U$1,C9=$V$1),0,1)))</f>
        <v>1</v>
      </c>
      <c r="W7" s="3">
        <f>IF($A7&gt;='243way_Regular Symbol'!F$16,"",IF(D7=0,"",IF(OR(D7=$U$1,D7=$V$1,D8=$U$1,D8=$V$1,D9=$U$1,D9=$V$1),0,1)))</f>
        <v>1</v>
      </c>
      <c r="X7" s="3">
        <f>IF($A7&gt;='243way_Regular Symbol'!G$16,"",IF(E7=0,"",IF(OR(E7=$U$1,E7=$V$1,E8=$U$1,E8=$V$1,E9=$U$1,E9=$V$1),0,1)))</f>
        <v>0</v>
      </c>
      <c r="Y7" s="135">
        <f>IF($A7&gt;='243way_Regular Symbol'!H$16,"",IF(F7=0,"",IF(OR(F7=$U$1,F7=$V$1,F8=$U$1,F8=$V$1,F9=$U$1,F9=$V$1),0,1)))</f>
        <v>1</v>
      </c>
      <c r="Z7" s="224"/>
      <c r="AA7" s="344">
        <f>IF($A7&gt;='243way_Regular Symbol'!D$16,"",IF(B7=0,"",IF(OR(B7=$AA$1,B7=$AB$1,B8=$AA$1,B8=$AB$1,B9=$AA$1,,B9=$AB$1),0,1)))</f>
        <v>0</v>
      </c>
      <c r="AB7" s="3">
        <f>IF($A7&gt;='243way_Regular Symbol'!E$16,"",IF(C7=0,"",IF(OR(C7=$AA$1,C7=$AB$1,C8=$AA$1,C8=$AB$1,C9=$AA$1,,C9=$AB$1),0,1)))</f>
        <v>1</v>
      </c>
      <c r="AC7" s="3">
        <f>IF($A7&gt;='243way_Regular Symbol'!F$16,"",IF(D7=0,"",IF(OR(D7=$AA$1,D7=$AB$1,D8=$AA$1,D8=$AB$1,D9=$AA$1,,D9=$AB$1),0,1)))</f>
        <v>1</v>
      </c>
      <c r="AD7" s="3">
        <f>IF($A7&gt;='243way_Regular Symbol'!G$16,"",IF(E7=0,"",IF(OR(E7=$AA$1,E7=$AB$1,E8=$AA$1,E8=$AB$1,E9=$AA$1,,E9=$AB$1),0,1)))</f>
        <v>1</v>
      </c>
      <c r="AE7" s="135">
        <f>IF($A7&gt;='243way_Regular Symbol'!H$16,"",IF(F7=0,"",IF(OR(F7=$AA$1,F7=$AB$1,F8=$AA$1,F8=$AB$1,F9=$AA$1,,F9=$AB$1),0,1)))</f>
        <v>0</v>
      </c>
      <c r="AF7" s="224"/>
      <c r="AG7" s="344">
        <f>IF($A7&gt;='243way_Regular Symbol'!D$16,"",IF(B7=0,"",IF(OR(B7=$AG$1,B7=$AH$1,B8=$AG$1,B8=$AH$1,B9=$AG$1,B9=$AH$1),0,1)))</f>
        <v>0</v>
      </c>
      <c r="AH7" s="3">
        <f>IF($A7&gt;='243way_Regular Symbol'!E$16,"",IF(C7=0,"",IF(OR(C7=$AG$1,C7=$AH$1,C8=$AG$1,C8=$AH$1,C9=$AG$1,C9=$AH$1),0,1)))</f>
        <v>1</v>
      </c>
      <c r="AI7" s="3">
        <f>IF($A7&gt;='243way_Regular Symbol'!F$16,"",IF(D7=0,"",IF(OR(D7=$AG$1,D7=$AH$1,D8=$AG$1,D8=$AH$1,D9=$AG$1,D9=$AH$1),0,1)))</f>
        <v>1</v>
      </c>
      <c r="AJ7" s="3">
        <f>IF($A7&gt;='243way_Regular Symbol'!G$16,"",IF(E7=0,"",IF(OR(E7=$AG$1,E7=$AH$1,E8=$AG$1,E8=$AH$1,E9=$AG$1,E9=$AH$1),0,1)))</f>
        <v>1</v>
      </c>
      <c r="AK7" s="135">
        <f>IF($A7&gt;='243way_Regular Symbol'!H$16,"",IF(F7=0,"",IF(OR(F7=$AG$1,F7=$AH$1,F8=$AG$1,F8=$AH$1,F9=$AG$1,F9=$AH$1),0,1)))</f>
        <v>1</v>
      </c>
      <c r="AL7" s="224"/>
      <c r="AM7" s="344">
        <f>IF($A7&gt;='243way_Regular Symbol'!D$16,"",IF(B7=0,"",IF(OR(B7=$AM$1,B7=$AN$1,B8=$AM$1,B8=$AN$1,B9=$AM$1,B9=$AN$1),0,1)))</f>
        <v>0</v>
      </c>
      <c r="AN7" s="3">
        <f>IF($A7&gt;='243way_Regular Symbol'!E$16,"",IF(C7=0,"",IF(OR(C7=$AM$1,C7=$AN$1,C8=$AM$1,C8=$AN$1,C9=$AM$1,C9=$AN$1),0,1)))</f>
        <v>0</v>
      </c>
      <c r="AO7" s="3">
        <f>IF($A7&gt;='243way_Regular Symbol'!F$16,"",IF(D7=0,"",IF(OR(D7=$AM$1,D7=$AN$1,D8=$AM$1,D8=$AN$1,D9=$AM$1,D9=$AN$1),0,1)))</f>
        <v>0</v>
      </c>
      <c r="AP7" s="3">
        <f>IF($A7&gt;='243way_Regular Symbol'!G$16,"",IF(E7=0,"",IF(OR(E7=$AM$1,E7=$AN$1,E8=$AM$1,E8=$AN$1,E9=$AM$1,E9=$AN$1),0,1)))</f>
        <v>1</v>
      </c>
      <c r="AQ7" s="135">
        <f>IF($A7&gt;='243way_Regular Symbol'!H$16,"",IF(F7=0,"",IF(OR(F7=$AM$1,F7=$AN$1,F8=$AM$1,F8=$AN$1,F9=$AM$1,F9=$AN$1),0,1)))</f>
        <v>1</v>
      </c>
      <c r="AR7" s="224"/>
      <c r="AS7" s="344">
        <f>IF($A7&gt;='243way_Regular Symbol'!D$16,"",IF(B7=0,"",IF(OR(B7=$AM$1,B7=$AT$1,B8=$AM$1,B8=$AT$1,B9=$AM$1,B9=$AT$1),0,1)))</f>
        <v>0</v>
      </c>
      <c r="AT7" s="3">
        <f>IF($A7&gt;='243way_Regular Symbol'!E$16,"",IF(C7=0,"",IF(OR(C7=$AM$1,C7=$AT$1,C8=$AM$1,C8=$AT$1,C9=$AM$1,C9=$AT$1),0,1)))</f>
        <v>1</v>
      </c>
      <c r="AU7" s="3">
        <f>IF($A7&gt;='243way_Regular Symbol'!F$16,"",IF(D7=0,"",IF(OR(D7=$AM$1,D7=$AT$1,D8=$AM$1,D8=$AT$1,D9=$AM$1,D9=$AT$1),0,1)))</f>
        <v>1</v>
      </c>
      <c r="AV7" s="3">
        <f>IF($A7&gt;='243way_Regular Symbol'!G$16,"",IF(E7=0,"",IF(OR(E7=$AM$1,E7=$AT$1,E8=$AM$1,E8=$AT$1,E9=$AM$1,E9=$AT$1),0,1)))</f>
        <v>1</v>
      </c>
      <c r="AW7" s="135">
        <f>IF($A7&gt;='243way_Regular Symbol'!H$16,"",IF(F7=0,"",IF(OR(F7=$AM$1,F7=$AT$1,F8=$AM$1,F8=$AT$1,F9=$AM$1,F9=$AT$1),0,1)))</f>
        <v>1</v>
      </c>
      <c r="AX7" s="224"/>
      <c r="AY7" s="344">
        <f>IF($A7&gt;='243way_Regular Symbol'!D$16,"",IF(B7=0,"",IF(OR(B7=$AM$1,B7=$AZ$1,B8=$AM$1,B8=$AZ$1,B9=$AM$1,B9=$AZ$1),0,1)))</f>
        <v>0</v>
      </c>
      <c r="AZ7" s="3">
        <f>IF($A7&gt;='243way_Regular Symbol'!E$16,"",IF(C7=0,"",IF(OR(C7=$AM$1,C7=$AZ$1,C8=$AM$1,C8=$AZ$1,C9=$AM$1,C9=$AZ$1),0,1)))</f>
        <v>1</v>
      </c>
      <c r="BA7" s="3">
        <f>IF($A7&gt;='243way_Regular Symbol'!F$16,"",IF(D7=0,"",IF(OR(D7=$AM$1,D7=$AZ$1,D8=$AM$1,D8=$AZ$1,D9=$AM$1,D9=$AZ$1),0,1)))</f>
        <v>1</v>
      </c>
      <c r="BB7" s="3">
        <f>IF($A7&gt;='243way_Regular Symbol'!G$16,"",IF(E7=0,"",IF(OR(E7=$AM$1,E7=$AZ$1,E8=$AM$1,E8=$AZ$1,E9=$AM$1,E9=$AZ$1),0,1)))</f>
        <v>1</v>
      </c>
      <c r="BC7" s="135">
        <f>IF($A7&gt;='243way_Regular Symbol'!H$16,"",IF(F7=0,"",IF(OR(F7=$AM$1,F7=$AZ$1,F8=$AM$1,F8=$AZ$1,F9=$AM$1,F9=$AZ$1),0,1)))</f>
        <v>1</v>
      </c>
      <c r="BD7" s="224"/>
      <c r="BE7" s="344">
        <f>IF($A7&gt;='243way_Regular Symbol'!D$16,"",IF(B7=0,"",IF(OR(B7=$AM$1,B7=$BF$1,B8=$AM$1,B8=$BF$1,B9=$AM$1,B9=$BF$1),0,1)))</f>
        <v>0</v>
      </c>
      <c r="BF7" s="3">
        <f>IF($A7&gt;='243way_Regular Symbol'!E$16,"",IF(C7=0,"",IF(OR(C7=$AM$1,C7=$BF$1,C8=$AM$1,C8=$BF$1,C9=$AM$1,C9=$BF$1),0,1)))</f>
        <v>1</v>
      </c>
      <c r="BG7" s="3">
        <f>IF($A7&gt;='243way_Regular Symbol'!F$16,"",IF(D7=0,"",IF(OR(D7=$AM$1,D7=$BF$1,D8=$AM$1,D8=$BF$1,D9=$AM$1,D9=$BF$1),0,1)))</f>
        <v>1</v>
      </c>
      <c r="BH7" s="3">
        <f>IF($A7&gt;='243way_Regular Symbol'!G$16,"",IF(E7=0,"",IF(OR(E7=$AM$1,E7=$BF$1,E8=$AM$1,E8=$BF$1,E9=$AM$1,E9=$BF$1),0,1)))</f>
        <v>1</v>
      </c>
      <c r="BI7" s="135">
        <f>IF($A7&gt;='243way_Regular Symbol'!H$16,"",IF(F7=0,"",IF(OR(F7=$AM$1,F7=$BF$1,F8=$AM$1,F8=$BF$1,F9=$AM$1,F9=$BF$1),0,1)))</f>
        <v>1</v>
      </c>
      <c r="BJ7" s="224"/>
      <c r="BK7" s="344">
        <f>IF($A7&gt;='243way_Regular Symbol'!D$16,"",IF(B7=0,"",IF(OR(B7=$AM$1,B7=$BL$1,B8=$AM$1,B8=$BL$1,B9=$AM$1,B9=$BL$1),0,1)))</f>
        <v>0</v>
      </c>
      <c r="BL7" s="3">
        <f>IF($A7&gt;='243way_Regular Symbol'!E$16,"",IF(C7=0,"",IF(OR(C7=$AM$1,C7=$BL$1,C8=$AM$1,C8=$BL$1,C9=$AM$1,C9=$BL$1),0,1)))</f>
        <v>1</v>
      </c>
      <c r="BM7" s="3">
        <f>IF($A7&gt;='243way_Regular Symbol'!F$16,"",IF(D7=0,"",IF(OR(D7=$AM$1,D7=$BL$1,D8=$AM$1,D8=$BL$1,D9=$AM$1,D9=$BL$1),0,1)))</f>
        <v>1</v>
      </c>
      <c r="BN7" s="3">
        <f>IF($A7&gt;='243way_Regular Symbol'!G$16,"",IF(E7=0,"",IF(OR(E7=$AM$1,E7=$BL$1,E8=$AM$1,E8=$BL$1,E9=$AM$1,E9=$BL$1),0,1)))</f>
        <v>1</v>
      </c>
      <c r="BO7" s="135">
        <f>IF($A7&gt;='243way_Regular Symbol'!H$16,"",IF(F7=0,"",IF(OR(F7=$AM$1,F7=$BL$1,F8=$AM$1,F8=$BL$1,F9=$AM$1,F9=$BL$1),0,1)))</f>
        <v>1</v>
      </c>
      <c r="BP7" s="224"/>
      <c r="BQ7" s="3">
        <f>IF($A7&gt;='243way_Regular Symbol'!D$16,"",IF(B7=0,"",IF(OR(B7=$BQ$1,B7=$BR$1,B8=$BQ$1,B8=$BR$1,B9=$BQ$1,B9=$BR$1),0,1)))</f>
        <v>0</v>
      </c>
      <c r="BR7" s="3">
        <f>IF($A7&gt;='243way_Regular Symbol'!E$16,"",IF(C7=0,"",IF(OR(C7=$BQ$1,C7=$BR$1,C8=$BQ$1,C8=$BR$1,C9=$BQ$1,C9=$BR$1),0,1)))</f>
        <v>1</v>
      </c>
      <c r="BS7" s="3">
        <f>IF($A7&gt;='243way_Regular Symbol'!F$16,"",IF(D7=0,"",IF(OR(D7=$BQ$1,D7=$BR$1,D8=$BQ$1,D8=$BR$1,D9=$BQ$1,D9=$BR$1),0,1)))</f>
        <v>1</v>
      </c>
      <c r="BT7" s="3">
        <f>IF($A7&gt;='243way_Regular Symbol'!G$16,"",IF(E7=0,"",IF(OR(E7=$BQ$1,E7=$BR$1,E8=$BQ$1,E8=$BR$1,E9=$BQ$1,E9=$BR$1),0,1)))</f>
        <v>1</v>
      </c>
      <c r="BU7" s="3">
        <f>IF($A7&gt;='243way_Regular Symbol'!H$16,"",IF(F7=0,"",IF(OR(F7=$BQ$1,F7=$BR$1,F8=$BQ$1,F8=$BR$1,F9=$BQ$1,F9=$BR$1),0,1)))</f>
        <v>1</v>
      </c>
      <c r="BV7" s="224"/>
      <c r="BW7" s="3">
        <f>IF($A7&gt;='243way_Regular Symbol'!D$16,"",IF(B7=0,"",IF(OR(B7=$BW$1,B8=$BW$1,B9=$BW$1,B7=$BX$1,B8=$BX$1,B9=$BX$1),0,1)))</f>
        <v>0</v>
      </c>
      <c r="BX7" s="3">
        <f>IF($A7&gt;='243way_Regular Symbol'!E$16,"",IF(C7=0,"",IF(OR(C7=$BW$1,C8=$BW$1,C9=$BW$1,C7=$BX$1,C8=$BX$1,C9=$BX$1),0,1)))</f>
        <v>1</v>
      </c>
      <c r="BY7" s="3">
        <f>IF($A7&gt;='243way_Regular Symbol'!F$16,"",IF(D7=0,"",IF(OR(D7=$BW$1,D8=$BW$1,D9=$BW$1,D7=$BX$1,D8=$BX$1,D9=$BX$1),0,1)))</f>
        <v>1</v>
      </c>
      <c r="BZ7" s="3">
        <f>IF($A7&gt;='243way_Regular Symbol'!G$16,"",IF(E7=0,"",IF(OR(E7=$BW$1,E8=$BW$1,E9=$BW$1,E7=$BX$1,E8=$BX$1,E9=$BX$1),0,1)))</f>
        <v>0</v>
      </c>
      <c r="CA7" s="3">
        <f>IF($A7&gt;='243way_Regular Symbol'!H$16,"",IF(F7=0,"",IF(OR(F7=$BW$1,F8=$BW$1,F9=$BW$1,F7=$BX$1,F8=$BX$1,F9=$BX$1),0,1)))</f>
        <v>1</v>
      </c>
      <c r="CB7" s="224"/>
      <c r="CC7" s="3">
        <f>IF($A7&gt;='243way_Regular Symbol'!D$16,"",IF(B7=0,"",IF(OR(B7=$BW$1,B8=$BW$1,B9=$BW$1,B7=$CD$1,B8=$CD$1,B9=$CD$1),0,1)))</f>
        <v>0</v>
      </c>
      <c r="CD7" s="3">
        <f>IF($A7&gt;='243way_Regular Symbol'!E$16,"",IF(C7=0,"",IF(OR(C7=$BW$1,C8=$BW$1,C9=$BW$1,C7=$CD$1,C8=$CD$1,C9=$CD$1),0,1)))</f>
        <v>1</v>
      </c>
      <c r="CE7" s="3">
        <f>IF($A7&gt;='243way_Regular Symbol'!F$16,"",IF(D7=0,"",IF(OR(D7=$BW$1,D8=$BW$1,D9=$BW$1,D7=$CD$1,D8=$CD$1,D9=$CD$1),0,1)))</f>
        <v>1</v>
      </c>
      <c r="CF7" s="3">
        <f>IF($A7&gt;='243way_Regular Symbol'!G$16,"",IF(E7=0,"",IF(OR(E7=$BW$1,E8=$BW$1,E9=$BW$1,E7=$CD$1,E8=$CD$1,E9=$CD$1),0,1)))</f>
        <v>1</v>
      </c>
      <c r="CG7" s="3">
        <f>IF($A7&gt;='243way_Regular Symbol'!H$16,"",IF(F7=0,"",IF(OR(F7=$BW$1,F8=$BW$1,F9=$BW$1,F7=$CD$1,F8=$CD$1,F9=$CD$1),0,1)))</f>
        <v>0</v>
      </c>
      <c r="CH7" s="224"/>
      <c r="CI7" s="3">
        <f>IF($A7&gt;='243way_Regular Symbol'!D$16,"",IF(B7=0,"",IF(OR(B7=$BW$1,B8=$BW$1,B9=$BW$1,B7=$CJ$1,B8=$CJ$1,B9=$CJ$1),0,1)))</f>
        <v>0</v>
      </c>
      <c r="CJ7" s="3">
        <f>IF($A7&gt;='243way_Regular Symbol'!E$16,"",IF(C7=0,"",IF(OR(C7=$BW$1,C8=$BW$1,C9=$BW$1,C7=$CJ$1,C8=$CJ$1,C9=$CJ$1),0,1)))</f>
        <v>1</v>
      </c>
      <c r="CK7" s="3">
        <f>IF($A7&gt;='243way_Regular Symbol'!F$16,"",IF(D7=0,"",IF(OR(D7=$BW$1,D8=$BW$1,D9=$BW$1,D7=$CJ$1,D8=$CJ$1,D9=$CJ$1),0,1)))</f>
        <v>1</v>
      </c>
      <c r="CL7" s="3">
        <f>IF($A7&gt;='243way_Regular Symbol'!G$16,"",IF(E7=0,"",IF(OR(E7=$BW$1,E8=$BW$1,E9=$BW$1,E7=$CJ$1,E8=$CJ$1,E9=$CJ$1),0,1)))</f>
        <v>1</v>
      </c>
      <c r="CM7" s="3">
        <f>IF($A7&gt;='243way_Regular Symbol'!H$16,"",IF(F7=0,"",IF(OR(F7=$BW$1,F8=$BW$1,F9=$BW$1,F7=$CJ$1,F8=$CJ$1,F9=$CJ$1),0,1)))</f>
        <v>1</v>
      </c>
      <c r="CN7" s="224"/>
      <c r="CO7" s="3">
        <f>IF($A7&gt;='243way_Regular Symbol'!D$16,"",IF(B7=0,"",IF(OR(B7=$BW$1,B8=$BW$1,B9=$BW$1,B7=$CP$1,B8=$CP$1,B9=$CP$1),0,1)))</f>
        <v>0</v>
      </c>
      <c r="CP7" s="3">
        <f>IF($A7&gt;='243way_Regular Symbol'!E$16,"",IF(C7=0,"",IF(OR(C7=$BW$1,C8=$BW$1,C9=$BW$1,C7=$CP$1,C8=$CP$1,C9=$CP$1),0,1)))</f>
        <v>1</v>
      </c>
      <c r="CQ7" s="3">
        <f>IF($A7&gt;='243way_Regular Symbol'!F$16,"",IF(D7=0,"",IF(OR(D7=$BW$1,D8=$BW$1,D9=$BW$1,D7=$CP$1,D8=$CP$1,D9=$CP$1),0,1)))</f>
        <v>0</v>
      </c>
      <c r="CR7" s="3">
        <f>IF($A7&gt;='243way_Regular Symbol'!G$16,"",IF(E7=0,"",IF(OR(E7=$BW$1,E8=$BW$1,E9=$BW$1,E7=$CP$1,E8=$CP$1,E9=$CP$1),0,1)))</f>
        <v>1</v>
      </c>
      <c r="CS7" s="3">
        <f>IF($A7&gt;='243way_Regular Symbol'!H$16,"",IF(F7=0,"",IF(OR(F7=$BW$1,F8=$BW$1,F9=$BW$1,F7=$CP$1,F8=$CP$1,F9=$CP$1),0,1)))</f>
        <v>1</v>
      </c>
      <c r="CT7" s="224"/>
      <c r="CU7" s="3">
        <f>IF($A7&gt;='243way_Regular Symbol'!D$16,"",IF(B7=0,"",IF(OR(B7=$BW$1,B8=$BW$1,B9=$BW$1,B7=$CV$1,B8=$CV$1,B9=$CV$1),0,1)))</f>
        <v>0</v>
      </c>
      <c r="CV7" s="3">
        <f>IF($A7&gt;='243way_Regular Symbol'!E$16,"",IF(C7=0,"",IF(OR(C7=$BW$1,C8=$BW$1,C9=$BW$1,C7=$CV$1,C8=$CV$1,C9=$CV$1),0,1)))</f>
        <v>1</v>
      </c>
      <c r="CW7" s="3">
        <f>IF($A7&gt;='243way_Regular Symbol'!F$16,"",IF(D7=0,"",IF(OR(D7=$BW$1,D8=$BW$1,D9=$BW$1,D7=$CV$1,D8=$CV$1,D9=$CV$1),0,1)))</f>
        <v>1</v>
      </c>
      <c r="CX7" s="3">
        <f>IF($A7&gt;='243way_Regular Symbol'!G$16,"",IF(E7=0,"",IF(OR(E7=$BW$1,E8=$BW$1,E9=$BW$1,E7=$CV$1,E8=$CV$1,E9=$CV$1),0,1)))</f>
        <v>1</v>
      </c>
      <c r="CY7" s="3">
        <f>IF($A7&gt;='243way_Regular Symbol'!H$16,"",IF(F7=0,"",IF(OR(F7=$BW$1,F8=$BW$1,F9=$BW$1,F7=$CV$1,F8=$CV$1,F9=$CV$1),0,1)))</f>
        <v>1</v>
      </c>
    </row>
    <row r="8" spans="1:103">
      <c r="A8" s="337">
        <f>IF('243way_Regular Symbol'!L7="","",'243way_Regular Symbol'!L7)</f>
        <v>4</v>
      </c>
      <c r="B8" s="191" t="str">
        <f>IF('243way_Regular Symbol'!M7="",
IF($A8-'243way_Regular Symbol'!D$16&gt;='243way_RegularＸ_W()'!B$2-1,"",VLOOKUP($A8-'243way_Regular Symbol'!D$16,'243way_Regular Symbol'!$L$3:$Q$99,'243way_RegularＸ_W()'!B$3+1,FALSE)),
'243way_Regular Symbol'!M7)</f>
        <v>TE</v>
      </c>
      <c r="C8" s="191" t="str">
        <f>IF('243way_Regular Symbol'!N7="",
IF($A8-'243way_Regular Symbol'!E$16&gt;='243way_RegularＸ_W()'!C$2-1,"",VLOOKUP($A8-'243way_Regular Symbol'!E$16,'243way_Regular Symbol'!$L$3:$Q$99,'243way_RegularＸ_W()'!C$3+1,FALSE)),
'243way_Regular Symbol'!N7)</f>
        <v>M1</v>
      </c>
      <c r="D8" s="191" t="str">
        <f>IF('243way_Regular Symbol'!O7="",
IF($A8-'243way_Regular Symbol'!F$16&gt;='243way_RegularＸ_W()'!D$2-1,"",VLOOKUP($A8-'243way_Regular Symbol'!F$16,'243way_Regular Symbol'!$L$3:$Q$99,'243way_RegularＸ_W()'!D$3+1,FALSE)),
'243way_Regular Symbol'!O7)</f>
        <v>M5</v>
      </c>
      <c r="E8" s="191" t="str">
        <f>IF('243way_Regular Symbol'!P7="",
IF($A8-'243way_Regular Symbol'!G$16&gt;='243way_RegularＸ_W()'!E$2-1,"",VLOOKUP($A8-'243way_Regular Symbol'!G$16,'243way_Regular Symbol'!$L$3:$Q$99,'243way_RegularＸ_W()'!E$3+1,FALSE)),
'243way_Regular Symbol'!P7)</f>
        <v>M2</v>
      </c>
      <c r="F8" s="338" t="str">
        <f>IF('243way_Regular Symbol'!Q7="",
IF($A8-'243way_Regular Symbol'!H$16&gt;='243way_RegularＸ_W()'!F$2-1,"",VLOOKUP($A8-'243way_Regular Symbol'!H$16,'243way_Regular Symbol'!$L$3:$Q$99,'243way_RegularＸ_W()'!F$3+1,FALSE)),
'243way_Regular Symbol'!Q7)</f>
        <v>M1</v>
      </c>
      <c r="H8" s="352" t="s">
        <v>316</v>
      </c>
      <c r="I8" s="3">
        <f>SUM(AS4:AS100)</f>
        <v>55</v>
      </c>
      <c r="J8" s="3">
        <f t="shared" ref="J8:M8" si="5">SUM(AT4:AT100)</f>
        <v>76</v>
      </c>
      <c r="K8" s="3">
        <f t="shared" si="5"/>
        <v>60</v>
      </c>
      <c r="L8" s="3">
        <f t="shared" si="5"/>
        <v>56</v>
      </c>
      <c r="M8" s="3">
        <f t="shared" si="5"/>
        <v>68</v>
      </c>
      <c r="O8" s="344">
        <f>IF($A8&gt;='243way_Regular Symbol'!D$16,"",IF(B8=0,"",IF(OR(B8=$O$1,B8=$P$1,B9=$O$1,B9=$P$1,B10=$O$1,B10=$P$1),0,1)))</f>
        <v>1</v>
      </c>
      <c r="P8" s="3">
        <f>IF($A8&gt;='243way_Regular Symbol'!E$16,"",IF(C8=0,"",IF(OR(C8=$O$1,C8=$P$1,C9=$O$1,C9=$P$1,C10=$O$1,C10=$P$1),0,1)))</f>
        <v>0</v>
      </c>
      <c r="Q8" s="3">
        <f>IF($A8&gt;='243way_Regular Symbol'!F$16,"",IF(D8=0,"",IF(OR(D8=$O$1,D8=$P$1,D9=$O$1,D9=$P$1,D10=$O$1,D10=$P$1),0,1)))</f>
        <v>0</v>
      </c>
      <c r="R8" s="3">
        <f>IF($A8&gt;='243way_Regular Symbol'!G$16,"",IF(E8=0,"",IF(OR(E8=$O$1,E8=$P$1,E9=$O$1,E9=$P$1,E10=$O$1,E10=$P$1),0,1)))</f>
        <v>0</v>
      </c>
      <c r="S8" s="135">
        <f>IF($A8&gt;='243way_Regular Symbol'!H$16,"",IF(F8=0,"",IF(OR(F8=$O$1,F8=$P$1,F9=$O$1,F9=$P$1,F10=$O$1,F10=$P$1),0,1)))</f>
        <v>0</v>
      </c>
      <c r="T8" s="224"/>
      <c r="U8" s="344">
        <f>IF($A8&gt;='243way_Regular Symbol'!D$16,"",IF(B8=0,"",IF(OR(B8=$U$1,B8=$V$1,B9=$U$1,B9=$V$1,B10=$U$1,B10=$V$1),0,1)))</f>
        <v>1</v>
      </c>
      <c r="V8" s="3">
        <f>IF($A8&gt;='243way_Regular Symbol'!E$16,"",IF(C8=0,"",IF(OR(C8=$U$1,C8=$V$1,C9=$U$1,C9=$V$1,C10=$U$1,C10=$V$1),0,1)))</f>
        <v>1</v>
      </c>
      <c r="W8" s="3">
        <f>IF($A8&gt;='243way_Regular Symbol'!F$16,"",IF(D8=0,"",IF(OR(D8=$U$1,D8=$V$1,D9=$U$1,D9=$V$1,D10=$U$1,D10=$V$1),0,1)))</f>
        <v>1</v>
      </c>
      <c r="X8" s="3">
        <f>IF($A8&gt;='243way_Regular Symbol'!G$16,"",IF(E8=0,"",IF(OR(E8=$U$1,E8=$V$1,E9=$U$1,E9=$V$1,E10=$U$1,E10=$V$1),0,1)))</f>
        <v>0</v>
      </c>
      <c r="Y8" s="135">
        <f>IF($A8&gt;='243way_Regular Symbol'!H$16,"",IF(F8=0,"",IF(OR(F8=$U$1,F8=$V$1,F9=$U$1,F9=$V$1,F10=$U$1,F10=$V$1),0,1)))</f>
        <v>1</v>
      </c>
      <c r="Z8" s="224"/>
      <c r="AA8" s="344">
        <f>IF($A8&gt;='243way_Regular Symbol'!D$16,"",IF(B8=0,"",IF(OR(B8=$AA$1,B8=$AB$1,B9=$AA$1,B9=$AB$1,B10=$AA$1,,B10=$AB$1),0,1)))</f>
        <v>1</v>
      </c>
      <c r="AB8" s="3">
        <f>IF($A8&gt;='243way_Regular Symbol'!E$16,"",IF(C8=0,"",IF(OR(C8=$AA$1,C8=$AB$1,C9=$AA$1,C9=$AB$1,C10=$AA$1,,C10=$AB$1),0,1)))</f>
        <v>1</v>
      </c>
      <c r="AC8" s="3">
        <f>IF($A8&gt;='243way_Regular Symbol'!F$16,"",IF(D8=0,"",IF(OR(D8=$AA$1,D8=$AB$1,D9=$AA$1,D9=$AB$1,D10=$AA$1,,D10=$AB$1),0,1)))</f>
        <v>1</v>
      </c>
      <c r="AD8" s="3">
        <f>IF($A8&gt;='243way_Regular Symbol'!G$16,"",IF(E8=0,"",IF(OR(E8=$AA$1,E8=$AB$1,E9=$AA$1,E9=$AB$1,E10=$AA$1,,E10=$AB$1),0,1)))</f>
        <v>1</v>
      </c>
      <c r="AE8" s="135">
        <f>IF($A8&gt;='243way_Regular Symbol'!H$16,"",IF(F8=0,"",IF(OR(F8=$AA$1,F8=$AB$1,F9=$AA$1,F9=$AB$1,F10=$AA$1,,F10=$AB$1),0,1)))</f>
        <v>0</v>
      </c>
      <c r="AF8" s="224"/>
      <c r="AG8" s="344">
        <f>IF($A8&gt;='243way_Regular Symbol'!D$16,"",IF(B8=0,"",IF(OR(B8=$AG$1,B8=$AH$1,B9=$AG$1,B9=$AH$1,B10=$AG$1,B10=$AH$1),0,1)))</f>
        <v>1</v>
      </c>
      <c r="AH8" s="3">
        <f>IF($A8&gt;='243way_Regular Symbol'!E$16,"",IF(C8=0,"",IF(OR(C8=$AG$1,C8=$AH$1,C9=$AG$1,C9=$AH$1,C10=$AG$1,C10=$AH$1),0,1)))</f>
        <v>1</v>
      </c>
      <c r="AI8" s="3">
        <f>IF($A8&gt;='243way_Regular Symbol'!F$16,"",IF(D8=0,"",IF(OR(D8=$AG$1,D8=$AH$1,D9=$AG$1,D9=$AH$1,D10=$AG$1,D10=$AH$1),0,1)))</f>
        <v>1</v>
      </c>
      <c r="AJ8" s="3">
        <f>IF($A8&gt;='243way_Regular Symbol'!G$16,"",IF(E8=0,"",IF(OR(E8=$AG$1,E8=$AH$1,E9=$AG$1,E9=$AH$1,E10=$AG$1,E10=$AH$1),0,1)))</f>
        <v>1</v>
      </c>
      <c r="AK8" s="135">
        <f>IF($A8&gt;='243way_Regular Symbol'!H$16,"",IF(F8=0,"",IF(OR(F8=$AG$1,F8=$AH$1,F9=$AG$1,F9=$AH$1,F10=$AG$1,F10=$AH$1),0,1)))</f>
        <v>1</v>
      </c>
      <c r="AL8" s="224"/>
      <c r="AM8" s="344">
        <f>IF($A8&gt;='243way_Regular Symbol'!D$16,"",IF(B8=0,"",IF(OR(B8=$AM$1,B8=$AN$1,B9=$AM$1,B9=$AN$1,B10=$AM$1,B10=$AN$1),0,1)))</f>
        <v>1</v>
      </c>
      <c r="AN8" s="3">
        <f>IF($A8&gt;='243way_Regular Symbol'!E$16,"",IF(C8=0,"",IF(OR(C8=$AM$1,C8=$AN$1,C9=$AM$1,C9=$AN$1,C10=$AM$1,C10=$AN$1),0,1)))</f>
        <v>0</v>
      </c>
      <c r="AO8" s="3">
        <f>IF($A8&gt;='243way_Regular Symbol'!F$16,"",IF(D8=0,"",IF(OR(D8=$AM$1,D8=$AN$1,D9=$AM$1,D9=$AN$1,D10=$AM$1,D10=$AN$1),0,1)))</f>
        <v>0</v>
      </c>
      <c r="AP8" s="3">
        <f>IF($A8&gt;='243way_Regular Symbol'!G$16,"",IF(E8=0,"",IF(OR(E8=$AM$1,E8=$AN$1,E9=$AM$1,E9=$AN$1,E10=$AM$1,E10=$AN$1),0,1)))</f>
        <v>1</v>
      </c>
      <c r="AQ8" s="135">
        <f>IF($A8&gt;='243way_Regular Symbol'!H$16,"",IF(F8=0,"",IF(OR(F8=$AM$1,F8=$AN$1,F9=$AM$1,F9=$AN$1,F10=$AM$1,F10=$AN$1),0,1)))</f>
        <v>1</v>
      </c>
      <c r="AR8" s="224"/>
      <c r="AS8" s="344">
        <f>IF($A8&gt;='243way_Regular Symbol'!D$16,"",IF(B8=0,"",IF(OR(B8=$AM$1,B8=$AT$1,B9=$AM$1,B9=$AT$1,B10=$AM$1,B10=$AT$1),0,1)))</f>
        <v>1</v>
      </c>
      <c r="AT8" s="3">
        <f>IF($A8&gt;='243way_Regular Symbol'!E$16,"",IF(C8=0,"",IF(OR(C8=$AM$1,C8=$AT$1,C9=$AM$1,C9=$AT$1,C10=$AM$1,C10=$AT$1),0,1)))</f>
        <v>1</v>
      </c>
      <c r="AU8" s="3">
        <f>IF($A8&gt;='243way_Regular Symbol'!F$16,"",IF(D8=0,"",IF(OR(D8=$AM$1,D8=$AT$1,D9=$AM$1,D9=$AT$1,D10=$AM$1,D10=$AT$1),0,1)))</f>
        <v>1</v>
      </c>
      <c r="AV8" s="3">
        <f>IF($A8&gt;='243way_Regular Symbol'!G$16,"",IF(E8=0,"",IF(OR(E8=$AM$1,E8=$AT$1,E9=$AM$1,E9=$AT$1,E10=$AM$1,E10=$AT$1),0,1)))</f>
        <v>1</v>
      </c>
      <c r="AW8" s="135">
        <f>IF($A8&gt;='243way_Regular Symbol'!H$16,"",IF(F8=0,"",IF(OR(F8=$AM$1,F8=$AT$1,F9=$AM$1,F9=$AT$1,F10=$AM$1,F10=$AT$1),0,1)))</f>
        <v>1</v>
      </c>
      <c r="AX8" s="224"/>
      <c r="AY8" s="344">
        <f>IF($A8&gt;='243way_Regular Symbol'!D$16,"",IF(B8=0,"",IF(OR(B8=$AM$1,B8=$AZ$1,B9=$AM$1,B9=$AZ$1,B10=$AM$1,B10=$AZ$1),0,1)))</f>
        <v>1</v>
      </c>
      <c r="AZ8" s="3">
        <f>IF($A8&gt;='243way_Regular Symbol'!E$16,"",IF(C8=0,"",IF(OR(C8=$AM$1,C8=$AZ$1,C9=$AM$1,C9=$AZ$1,C10=$AM$1,C10=$AZ$1),0,1)))</f>
        <v>1</v>
      </c>
      <c r="BA8" s="3">
        <f>IF($A8&gt;='243way_Regular Symbol'!F$16,"",IF(D8=0,"",IF(OR(D8=$AM$1,D8=$AZ$1,D9=$AM$1,D9=$AZ$1,D10=$AM$1,D10=$AZ$1),0,1)))</f>
        <v>1</v>
      </c>
      <c r="BB8" s="3">
        <f>IF($A8&gt;='243way_Regular Symbol'!G$16,"",IF(E8=0,"",IF(OR(E8=$AM$1,E8=$AZ$1,E9=$AM$1,E9=$AZ$1,E10=$AM$1,E10=$AZ$1),0,1)))</f>
        <v>1</v>
      </c>
      <c r="BC8" s="135">
        <f>IF($A8&gt;='243way_Regular Symbol'!H$16,"",IF(F8=0,"",IF(OR(F8=$AM$1,F8=$AZ$1,F9=$AM$1,F9=$AZ$1,F10=$AM$1,F10=$AZ$1),0,1)))</f>
        <v>1</v>
      </c>
      <c r="BD8" s="224"/>
      <c r="BE8" s="344">
        <f>IF($A8&gt;='243way_Regular Symbol'!D$16,"",IF(B8=0,"",IF(OR(B8=$AM$1,B8=$BF$1,B9=$AM$1,B9=$BF$1,B10=$AM$1,B10=$BF$1),0,1)))</f>
        <v>1</v>
      </c>
      <c r="BF8" s="3">
        <f>IF($A8&gt;='243way_Regular Symbol'!E$16,"",IF(C8=0,"",IF(OR(C8=$AM$1,C8=$BF$1,C9=$AM$1,C9=$BF$1,C10=$AM$1,C10=$BF$1),0,1)))</f>
        <v>1</v>
      </c>
      <c r="BG8" s="3">
        <f>IF($A8&gt;='243way_Regular Symbol'!F$16,"",IF(D8=0,"",IF(OR(D8=$AM$1,D8=$BF$1,D9=$AM$1,D9=$BF$1,D10=$AM$1,D10=$BF$1),0,1)))</f>
        <v>1</v>
      </c>
      <c r="BH8" s="3">
        <f>IF($A8&gt;='243way_Regular Symbol'!G$16,"",IF(E8=0,"",IF(OR(E8=$AM$1,E8=$BF$1,E9=$AM$1,E9=$BF$1,E10=$AM$1,E10=$BF$1),0,1)))</f>
        <v>1</v>
      </c>
      <c r="BI8" s="135">
        <f>IF($A8&gt;='243way_Regular Symbol'!H$16,"",IF(F8=0,"",IF(OR(F8=$AM$1,F8=$BF$1,F9=$AM$1,F9=$BF$1,F10=$AM$1,F10=$BF$1),0,1)))</f>
        <v>1</v>
      </c>
      <c r="BJ8" s="224"/>
      <c r="BK8" s="344">
        <f>IF($A8&gt;='243way_Regular Symbol'!D$16,"",IF(B8=0,"",IF(OR(B8=$AM$1,B8=$BL$1,B9=$AM$1,B9=$BL$1,B10=$AM$1,B10=$BL$1),0,1)))</f>
        <v>1</v>
      </c>
      <c r="BL8" s="3">
        <f>IF($A8&gt;='243way_Regular Symbol'!E$16,"",IF(C8=0,"",IF(OR(C8=$AM$1,C8=$BL$1,C9=$AM$1,C9=$BL$1,C10=$AM$1,C10=$BL$1),0,1)))</f>
        <v>1</v>
      </c>
      <c r="BM8" s="3">
        <f>IF($A8&gt;='243way_Regular Symbol'!F$16,"",IF(D8=0,"",IF(OR(D8=$AM$1,D8=$BL$1,D9=$AM$1,D9=$BL$1,D10=$AM$1,D10=$BL$1),0,1)))</f>
        <v>1</v>
      </c>
      <c r="BN8" s="3">
        <f>IF($A8&gt;='243way_Regular Symbol'!G$16,"",IF(E8=0,"",IF(OR(E8=$AM$1,E8=$BL$1,E9=$AM$1,E9=$BL$1,E10=$AM$1,E10=$BL$1),0,1)))</f>
        <v>1</v>
      </c>
      <c r="BO8" s="135">
        <f>IF($A8&gt;='243way_Regular Symbol'!H$16,"",IF(F8=0,"",IF(OR(F8=$AM$1,F8=$BL$1,F9=$AM$1,F9=$BL$1,F10=$AM$1,F10=$BL$1),0,1)))</f>
        <v>1</v>
      </c>
      <c r="BP8" s="224"/>
      <c r="BQ8" s="3">
        <f>IF($A8&gt;='243way_Regular Symbol'!D$16,"",IF(B8=0,"",IF(OR(B8=$BQ$1,B8=$BR$1,B9=$BQ$1,B9=$BR$1,B10=$BQ$1,B10=$BR$1),0,1)))</f>
        <v>1</v>
      </c>
      <c r="BR8" s="3">
        <f>IF($A8&gt;='243way_Regular Symbol'!E$16,"",IF(C8=0,"",IF(OR(C8=$BQ$1,C8=$BR$1,C9=$BQ$1,C9=$BR$1,C10=$BQ$1,C10=$BR$1),0,1)))</f>
        <v>1</v>
      </c>
      <c r="BS8" s="3">
        <f>IF($A8&gt;='243way_Regular Symbol'!F$16,"",IF(D8=0,"",IF(OR(D8=$BQ$1,D8=$BR$1,D9=$BQ$1,D9=$BR$1,D10=$BQ$1,D10=$BR$1),0,1)))</f>
        <v>1</v>
      </c>
      <c r="BT8" s="3">
        <f>IF($A8&gt;='243way_Regular Symbol'!G$16,"",IF(E8=0,"",IF(OR(E8=$BQ$1,E8=$BR$1,E9=$BQ$1,E9=$BR$1,E10=$BQ$1,E10=$BR$1),0,1)))</f>
        <v>1</v>
      </c>
      <c r="BU8" s="3">
        <f>IF($A8&gt;='243way_Regular Symbol'!H$16,"",IF(F8=0,"",IF(OR(F8=$BQ$1,F8=$BR$1,F9=$BQ$1,F9=$BR$1,F10=$BQ$1,F10=$BR$1),0,1)))</f>
        <v>1</v>
      </c>
      <c r="BV8" s="224"/>
      <c r="BW8" s="3">
        <f>IF($A8&gt;='243way_Regular Symbol'!D$16,"",IF(B8=0,"",IF(OR(B8=$BW$1,B9=$BW$1,B10=$BW$1,B8=$BX$1,B9=$BX$1,B10=$BX$1),0,1)))</f>
        <v>1</v>
      </c>
      <c r="BX8" s="3">
        <f>IF($A8&gt;='243way_Regular Symbol'!E$16,"",IF(C8=0,"",IF(OR(C8=$BW$1,C9=$BW$1,C10=$BW$1,C8=$BX$1,C9=$BX$1,C10=$BX$1),0,1)))</f>
        <v>1</v>
      </c>
      <c r="BY8" s="3">
        <f>IF($A8&gt;='243way_Regular Symbol'!F$16,"",IF(D8=0,"",IF(OR(D8=$BW$1,D9=$BW$1,D10=$BW$1,D8=$BX$1,D9=$BX$1,D10=$BX$1),0,1)))</f>
        <v>1</v>
      </c>
      <c r="BZ8" s="3">
        <f>IF($A8&gt;='243way_Regular Symbol'!G$16,"",IF(E8=0,"",IF(OR(E8=$BW$1,E9=$BW$1,E10=$BW$1,E8=$BX$1,E9=$BX$1,E10=$BX$1),0,1)))</f>
        <v>1</v>
      </c>
      <c r="CA8" s="3">
        <f>IF($A8&gt;='243way_Regular Symbol'!H$16,"",IF(F8=0,"",IF(OR(F8=$BW$1,F9=$BW$1,F10=$BW$1,F8=$BX$1,F9=$BX$1,F10=$BX$1),0,1)))</f>
        <v>1</v>
      </c>
      <c r="CB8" s="224"/>
      <c r="CC8" s="3">
        <f>IF($A8&gt;='243way_Regular Symbol'!D$16,"",IF(B8=0,"",IF(OR(B8=$BW$1,B9=$BW$1,B10=$BW$1,B8=$CD$1,B9=$CD$1,B10=$CD$1),0,1)))</f>
        <v>0</v>
      </c>
      <c r="CD8" s="3">
        <f>IF($A8&gt;='243way_Regular Symbol'!E$16,"",IF(C8=0,"",IF(OR(C8=$BW$1,C9=$BW$1,C10=$BW$1,C8=$CD$1,C9=$CD$1,C10=$CD$1),0,1)))</f>
        <v>1</v>
      </c>
      <c r="CE8" s="3">
        <f>IF($A8&gt;='243way_Regular Symbol'!F$16,"",IF(D8=0,"",IF(OR(D8=$BW$1,D9=$BW$1,D10=$BW$1,D8=$CD$1,D9=$CD$1,D10=$CD$1),0,1)))</f>
        <v>1</v>
      </c>
      <c r="CF8" s="3">
        <f>IF($A8&gt;='243way_Regular Symbol'!G$16,"",IF(E8=0,"",IF(OR(E8=$BW$1,E9=$BW$1,E10=$BW$1,E8=$CD$1,E9=$CD$1,E10=$CD$1),0,1)))</f>
        <v>1</v>
      </c>
      <c r="CG8" s="3">
        <f>IF($A8&gt;='243way_Regular Symbol'!H$16,"",IF(F8=0,"",IF(OR(F8=$BW$1,F9=$BW$1,F10=$BW$1,F8=$CD$1,F9=$CD$1,F10=$CD$1),0,1)))</f>
        <v>0</v>
      </c>
      <c r="CH8" s="224"/>
      <c r="CI8" s="3">
        <f>IF($A8&gt;='243way_Regular Symbol'!D$16,"",IF(B8=0,"",IF(OR(B8=$BW$1,B9=$BW$1,B10=$BW$1,B8=$CJ$1,B9=$CJ$1,B10=$CJ$1),0,1)))</f>
        <v>1</v>
      </c>
      <c r="CJ8" s="3">
        <f>IF($A8&gt;='243way_Regular Symbol'!E$16,"",IF(C8=0,"",IF(OR(C8=$BW$1,C9=$BW$1,C10=$BW$1,C8=$CJ$1,C9=$CJ$1,C10=$CJ$1),0,1)))</f>
        <v>1</v>
      </c>
      <c r="CK8" s="3">
        <f>IF($A8&gt;='243way_Regular Symbol'!F$16,"",IF(D8=0,"",IF(OR(D8=$BW$1,D9=$BW$1,D10=$BW$1,D8=$CJ$1,D9=$CJ$1,D10=$CJ$1),0,1)))</f>
        <v>1</v>
      </c>
      <c r="CL8" s="3">
        <f>IF($A8&gt;='243way_Regular Symbol'!G$16,"",IF(E8=0,"",IF(OR(E8=$BW$1,E9=$BW$1,E10=$BW$1,E8=$CJ$1,E9=$CJ$1,E10=$CJ$1),0,1)))</f>
        <v>1</v>
      </c>
      <c r="CM8" s="3">
        <f>IF($A8&gt;='243way_Regular Symbol'!H$16,"",IF(F8=0,"",IF(OR(F8=$BW$1,F9=$BW$1,F10=$BW$1,F8=$CJ$1,F9=$CJ$1,F10=$CJ$1),0,1)))</f>
        <v>1</v>
      </c>
      <c r="CN8" s="224"/>
      <c r="CO8" s="3">
        <f>IF($A8&gt;='243way_Regular Symbol'!D$16,"",IF(B8=0,"",IF(OR(B8=$BW$1,B9=$BW$1,B10=$BW$1,B8=$CP$1,B9=$CP$1,B10=$CP$1),0,1)))</f>
        <v>0</v>
      </c>
      <c r="CP8" s="3">
        <f>IF($A8&gt;='243way_Regular Symbol'!E$16,"",IF(C8=0,"",IF(OR(C8=$BW$1,C9=$BW$1,C10=$BW$1,C8=$CP$1,C9=$CP$1,C10=$CP$1),0,1)))</f>
        <v>1</v>
      </c>
      <c r="CQ8" s="3">
        <f>IF($A8&gt;='243way_Regular Symbol'!F$16,"",IF(D8=0,"",IF(OR(D8=$BW$1,D9=$BW$1,D10=$BW$1,D8=$CP$1,D9=$CP$1,D10=$CP$1),0,1)))</f>
        <v>1</v>
      </c>
      <c r="CR8" s="3">
        <f>IF($A8&gt;='243way_Regular Symbol'!G$16,"",IF(E8=0,"",IF(OR(E8=$BW$1,E9=$BW$1,E10=$BW$1,E8=$CP$1,E9=$CP$1,E10=$CP$1),0,1)))</f>
        <v>1</v>
      </c>
      <c r="CS8" s="3">
        <f>IF($A8&gt;='243way_Regular Symbol'!H$16,"",IF(F8=0,"",IF(OR(F8=$BW$1,F9=$BW$1,F10=$BW$1,F8=$CP$1,F9=$CP$1,F10=$CP$1),0,1)))</f>
        <v>1</v>
      </c>
      <c r="CT8" s="224"/>
      <c r="CU8" s="3">
        <f>IF($A8&gt;='243way_Regular Symbol'!D$16,"",IF(B8=0,"",IF(OR(B8=$BW$1,B9=$BW$1,B10=$BW$1,B8=$CV$1,B9=$CV$1,B10=$CV$1),0,1)))</f>
        <v>1</v>
      </c>
      <c r="CV8" s="3">
        <f>IF($A8&gt;='243way_Regular Symbol'!E$16,"",IF(C8=0,"",IF(OR(C8=$BW$1,C9=$BW$1,C10=$BW$1,C8=$CV$1,C9=$CV$1,C10=$CV$1),0,1)))</f>
        <v>1</v>
      </c>
      <c r="CW8" s="3">
        <f>IF($A8&gt;='243way_Regular Symbol'!F$16,"",IF(D8=0,"",IF(OR(D8=$BW$1,D9=$BW$1,D10=$BW$1,D8=$CV$1,D9=$CV$1,D10=$CV$1),0,1)))</f>
        <v>1</v>
      </c>
      <c r="CX8" s="3">
        <f>IF($A8&gt;='243way_Regular Symbol'!G$16,"",IF(E8=0,"",IF(OR(E8=$BW$1,E9=$BW$1,E10=$BW$1,E8=$CV$1,E9=$CV$1,E10=$CV$1),0,1)))</f>
        <v>1</v>
      </c>
      <c r="CY8" s="3">
        <f>IF($A8&gt;='243way_Regular Symbol'!H$16,"",IF(F8=0,"",IF(OR(F8=$BW$1,F9=$BW$1,F10=$BW$1,F8=$CV$1,F9=$CV$1,F10=$CV$1),0,1)))</f>
        <v>1</v>
      </c>
    </row>
    <row r="9" spans="1:103">
      <c r="A9" s="337">
        <f>IF('243way_Regular Symbol'!L8="","",'243way_Regular Symbol'!L8)</f>
        <v>5</v>
      </c>
      <c r="B9" s="191" t="str">
        <f>IF('243way_Regular Symbol'!M8="",
IF($A9-'243way_Regular Symbol'!D$16&gt;='243way_RegularＸ_W()'!B$2-1,"",VLOOKUP($A9-'243way_Regular Symbol'!D$16,'243way_Regular Symbol'!$L$3:$Q$99,'243way_RegularＸ_W()'!B$3+1,FALSE)),
'243way_Regular Symbol'!M8)</f>
        <v>TE</v>
      </c>
      <c r="C9" s="191" t="str">
        <f>IF('243way_Regular Symbol'!N8="",
IF($A9-'243way_Regular Symbol'!E$16&gt;='243way_RegularＸ_W()'!C$2-1,"",VLOOKUP($A9-'243way_Regular Symbol'!E$16,'243way_Regular Symbol'!$L$3:$Q$99,'243way_RegularＸ_W()'!C$3+1,FALSE)),
'243way_Regular Symbol'!N8)</f>
        <v>S1</v>
      </c>
      <c r="D9" s="191" t="str">
        <f>IF('243way_Regular Symbol'!O8="",
IF($A9-'243way_Regular Symbol'!F$16&gt;='243way_RegularＸ_W()'!D$2-1,"",VLOOKUP($A9-'243way_Regular Symbol'!F$16,'243way_Regular Symbol'!$L$3:$Q$99,'243way_RegularＸ_W()'!D$3+1,FALSE)),
'243way_Regular Symbol'!O8)</f>
        <v>M5</v>
      </c>
      <c r="E9" s="191" t="str">
        <f>IF('243way_Regular Symbol'!P8="",
IF($A9-'243way_Regular Symbol'!G$16&gt;='243way_RegularＸ_W()'!E$2-1,"",VLOOKUP($A9-'243way_Regular Symbol'!G$16,'243way_Regular Symbol'!$L$3:$Q$99,'243way_RegularＸ_W()'!E$3+1,FALSE)),
'243way_Regular Symbol'!P8)</f>
        <v>M1</v>
      </c>
      <c r="F9" s="338" t="str">
        <f>IF('243way_Regular Symbol'!Q8="",
IF($A9-'243way_Regular Symbol'!H$16&gt;='243way_RegularＸ_W()'!F$2-1,"",VLOOKUP($A9-'243way_Regular Symbol'!H$16,'243way_Regular Symbol'!$L$3:$Q$99,'243way_RegularＸ_W()'!F$3+1,FALSE)),
'243way_Regular Symbol'!Q8)</f>
        <v>M3</v>
      </c>
      <c r="H9" s="352" t="s">
        <v>69</v>
      </c>
      <c r="I9" s="3">
        <f>SUM(BQ4:BQ100)</f>
        <v>46</v>
      </c>
      <c r="J9" s="3">
        <f t="shared" ref="J9:M9" si="6">SUM(BR4:BR100)</f>
        <v>69</v>
      </c>
      <c r="K9" s="3">
        <f t="shared" si="6"/>
        <v>54</v>
      </c>
      <c r="L9" s="3">
        <f t="shared" si="6"/>
        <v>44</v>
      </c>
      <c r="M9" s="3">
        <f t="shared" si="6"/>
        <v>62</v>
      </c>
      <c r="O9" s="344">
        <f>IF($A9&gt;='243way_Regular Symbol'!D$16,"",IF(B9=0,"",IF(OR(B9=$O$1,B9=$P$1,B10=$O$1,B10=$P$1,B11=$O$1,B11=$P$1),0,1)))</f>
        <v>1</v>
      </c>
      <c r="P9" s="3">
        <f>IF($A9&gt;='243way_Regular Symbol'!E$16,"",IF(C9=0,"",IF(OR(C9=$O$1,C9=$P$1,C10=$O$1,C10=$P$1,C11=$O$1,C11=$P$1),0,1)))</f>
        <v>1</v>
      </c>
      <c r="Q9" s="3">
        <f>IF($A9&gt;='243way_Regular Symbol'!F$16,"",IF(D9=0,"",IF(OR(D9=$O$1,D9=$P$1,D10=$O$1,D10=$P$1,D11=$O$1,D11=$P$1),0,1)))</f>
        <v>0</v>
      </c>
      <c r="R9" s="3">
        <f>IF($A9&gt;='243way_Regular Symbol'!G$16,"",IF(E9=0,"",IF(OR(E9=$O$1,E9=$P$1,E10=$O$1,E10=$P$1,E11=$O$1,E11=$P$1),0,1)))</f>
        <v>0</v>
      </c>
      <c r="S9" s="135">
        <f>IF($A9&gt;='243way_Regular Symbol'!H$16,"",IF(F9=0,"",IF(OR(F9=$O$1,F9=$P$1,F10=$O$1,F10=$P$1,F11=$O$1,F11=$P$1),0,1)))</f>
        <v>1</v>
      </c>
      <c r="T9" s="224"/>
      <c r="U9" s="344">
        <f>IF($A9&gt;='243way_Regular Symbol'!D$16,"",IF(B9=0,"",IF(OR(B9=$U$1,B9=$V$1,B10=$U$1,B10=$V$1,B11=$U$1,B11=$V$1),0,1)))</f>
        <v>1</v>
      </c>
      <c r="V9" s="3">
        <f>IF($A9&gt;='243way_Regular Symbol'!E$16,"",IF(C9=0,"",IF(OR(C9=$U$1,C9=$V$1,C10=$U$1,C10=$V$1,C11=$U$1,C11=$V$1),0,1)))</f>
        <v>1</v>
      </c>
      <c r="W9" s="3">
        <f>IF($A9&gt;='243way_Regular Symbol'!F$16,"",IF(D9=0,"",IF(OR(D9=$U$1,D9=$V$1,D10=$U$1,D10=$V$1,D11=$U$1,D11=$V$1),0,1)))</f>
        <v>1</v>
      </c>
      <c r="X9" s="3">
        <f>IF($A9&gt;='243way_Regular Symbol'!G$16,"",IF(E9=0,"",IF(OR(E9=$U$1,E9=$V$1,E10=$U$1,E10=$V$1,E11=$U$1,E11=$V$1),0,1)))</f>
        <v>0</v>
      </c>
      <c r="Y9" s="135">
        <f>IF($A9&gt;='243way_Regular Symbol'!H$16,"",IF(F9=0,"",IF(OR(F9=$U$1,F9=$V$1,F10=$U$1,F10=$V$1,F11=$U$1,F11=$V$1),0,1)))</f>
        <v>1</v>
      </c>
      <c r="Z9" s="224"/>
      <c r="AA9" s="344">
        <f>IF($A9&gt;='243way_Regular Symbol'!D$16,"",IF(B9=0,"",IF(OR(B9=$AA$1,B9=$AB$1,B10=$AA$1,B10=$AB$1,B11=$AA$1,,B11=$AB$1),0,1)))</f>
        <v>1</v>
      </c>
      <c r="AB9" s="3">
        <f>IF($A9&gt;='243way_Regular Symbol'!E$16,"",IF(C9=0,"",IF(OR(C9=$AA$1,C9=$AB$1,C10=$AA$1,C10=$AB$1,C11=$AA$1,,C11=$AB$1),0,1)))</f>
        <v>1</v>
      </c>
      <c r="AC9" s="3">
        <f>IF($A9&gt;='243way_Regular Symbol'!F$16,"",IF(D9=0,"",IF(OR(D9=$AA$1,D9=$AB$1,D10=$AA$1,D10=$AB$1,D11=$AA$1,,D11=$AB$1),0,1)))</f>
        <v>1</v>
      </c>
      <c r="AD9" s="3">
        <f>IF($A9&gt;='243way_Regular Symbol'!G$16,"",IF(E9=0,"",IF(OR(E9=$AA$1,E9=$AB$1,E10=$AA$1,E10=$AB$1,E11=$AA$1,,E11=$AB$1),0,1)))</f>
        <v>1</v>
      </c>
      <c r="AE9" s="135">
        <f>IF($A9&gt;='243way_Regular Symbol'!H$16,"",IF(F9=0,"",IF(OR(F9=$AA$1,F9=$AB$1,F10=$AA$1,F10=$AB$1,F11=$AA$1,,F11=$AB$1),0,1)))</f>
        <v>0</v>
      </c>
      <c r="AF9" s="224"/>
      <c r="AG9" s="344">
        <f>IF($A9&gt;='243way_Regular Symbol'!D$16,"",IF(B9=0,"",IF(OR(B9=$AG$1,B9=$AH$1,B10=$AG$1,B10=$AH$1,B11=$AG$1,B11=$AH$1),0,1)))</f>
        <v>1</v>
      </c>
      <c r="AH9" s="3">
        <f>IF($A9&gt;='243way_Regular Symbol'!E$16,"",IF(C9=0,"",IF(OR(C9=$AG$1,C9=$AH$1,C10=$AG$1,C10=$AH$1,C11=$AG$1,C11=$AH$1),0,1)))</f>
        <v>1</v>
      </c>
      <c r="AI9" s="3">
        <f>IF($A9&gt;='243way_Regular Symbol'!F$16,"",IF(D9=0,"",IF(OR(D9=$AG$1,D9=$AH$1,D10=$AG$1,D10=$AH$1,D11=$AG$1,D11=$AH$1),0,1)))</f>
        <v>1</v>
      </c>
      <c r="AJ9" s="3">
        <f>IF($A9&gt;='243way_Regular Symbol'!G$16,"",IF(E9=0,"",IF(OR(E9=$AG$1,E9=$AH$1,E10=$AG$1,E10=$AH$1,E11=$AG$1,E11=$AH$1),0,1)))</f>
        <v>1</v>
      </c>
      <c r="AK9" s="135">
        <f>IF($A9&gt;='243way_Regular Symbol'!H$16,"",IF(F9=0,"",IF(OR(F9=$AG$1,F9=$AH$1,F10=$AG$1,F10=$AH$1,F11=$AG$1,F11=$AH$1),0,1)))</f>
        <v>1</v>
      </c>
      <c r="AL9" s="224"/>
      <c r="AM9" s="344">
        <f>IF($A9&gt;='243way_Regular Symbol'!D$16,"",IF(B9=0,"",IF(OR(B9=$AM$1,B9=$AN$1,B10=$AM$1,B10=$AN$1,B11=$AM$1,B11=$AN$1),0,1)))</f>
        <v>1</v>
      </c>
      <c r="AN9" s="3">
        <f>IF($A9&gt;='243way_Regular Symbol'!E$16,"",IF(C9=0,"",IF(OR(C9=$AM$1,C9=$AN$1,C10=$AM$1,C10=$AN$1,C11=$AM$1,C11=$AN$1),0,1)))</f>
        <v>0</v>
      </c>
      <c r="AO9" s="3">
        <f>IF($A9&gt;='243way_Regular Symbol'!F$16,"",IF(D9=0,"",IF(OR(D9=$AM$1,D9=$AN$1,D10=$AM$1,D10=$AN$1,D11=$AM$1,D11=$AN$1),0,1)))</f>
        <v>0</v>
      </c>
      <c r="AP9" s="3">
        <f>IF($A9&gt;='243way_Regular Symbol'!G$16,"",IF(E9=0,"",IF(OR(E9=$AM$1,E9=$AN$1,E10=$AM$1,E10=$AN$1,E11=$AM$1,E11=$AN$1),0,1)))</f>
        <v>1</v>
      </c>
      <c r="AQ9" s="135">
        <f>IF($A9&gt;='243way_Regular Symbol'!H$16,"",IF(F9=0,"",IF(OR(F9=$AM$1,F9=$AN$1,F10=$AM$1,F10=$AN$1,F11=$AM$1,F11=$AN$1),0,1)))</f>
        <v>1</v>
      </c>
      <c r="AR9" s="224"/>
      <c r="AS9" s="344">
        <f>IF($A9&gt;='243way_Regular Symbol'!D$16,"",IF(B9=0,"",IF(OR(B9=$AM$1,B9=$AT$1,B10=$AM$1,B10=$AT$1,B11=$AM$1,B11=$AT$1),0,1)))</f>
        <v>1</v>
      </c>
      <c r="AT9" s="3">
        <f>IF($A9&gt;='243way_Regular Symbol'!E$16,"",IF(C9=0,"",IF(OR(C9=$AM$1,C9=$AT$1,C10=$AM$1,C10=$AT$1,C11=$AM$1,C11=$AT$1),0,1)))</f>
        <v>1</v>
      </c>
      <c r="AU9" s="3">
        <f>IF($A9&gt;='243way_Regular Symbol'!F$16,"",IF(D9=0,"",IF(OR(D9=$AM$1,D9=$AT$1,D10=$AM$1,D10=$AT$1,D11=$AM$1,D11=$AT$1),0,1)))</f>
        <v>1</v>
      </c>
      <c r="AV9" s="3">
        <f>IF($A9&gt;='243way_Regular Symbol'!G$16,"",IF(E9=0,"",IF(OR(E9=$AM$1,E9=$AT$1,E10=$AM$1,E10=$AT$1,E11=$AM$1,E11=$AT$1),0,1)))</f>
        <v>1</v>
      </c>
      <c r="AW9" s="135">
        <f>IF($A9&gt;='243way_Regular Symbol'!H$16,"",IF(F9=0,"",IF(OR(F9=$AM$1,F9=$AT$1,F10=$AM$1,F10=$AT$1,F11=$AM$1,F11=$AT$1),0,1)))</f>
        <v>1</v>
      </c>
      <c r="AX9" s="224"/>
      <c r="AY9" s="344">
        <f>IF($A9&gt;='243way_Regular Symbol'!D$16,"",IF(B9=0,"",IF(OR(B9=$AM$1,B9=$AZ$1,B10=$AM$1,B10=$AZ$1,B11=$AM$1,B11=$AZ$1),0,1)))</f>
        <v>1</v>
      </c>
      <c r="AZ9" s="3">
        <f>IF($A9&gt;='243way_Regular Symbol'!E$16,"",IF(C9=0,"",IF(OR(C9=$AM$1,C9=$AZ$1,C10=$AM$1,C10=$AZ$1,C11=$AM$1,C11=$AZ$1),0,1)))</f>
        <v>1</v>
      </c>
      <c r="BA9" s="3">
        <f>IF($A9&gt;='243way_Regular Symbol'!F$16,"",IF(D9=0,"",IF(OR(D9=$AM$1,D9=$AZ$1,D10=$AM$1,D10=$AZ$1,D11=$AM$1,D11=$AZ$1),0,1)))</f>
        <v>1</v>
      </c>
      <c r="BB9" s="3">
        <f>IF($A9&gt;='243way_Regular Symbol'!G$16,"",IF(E9=0,"",IF(OR(E9=$AM$1,E9=$AZ$1,E10=$AM$1,E10=$AZ$1,E11=$AM$1,E11=$AZ$1),0,1)))</f>
        <v>1</v>
      </c>
      <c r="BC9" s="135">
        <f>IF($A9&gt;='243way_Regular Symbol'!H$16,"",IF(F9=0,"",IF(OR(F9=$AM$1,F9=$AZ$1,F10=$AM$1,F10=$AZ$1,F11=$AM$1,F11=$AZ$1),0,1)))</f>
        <v>1</v>
      </c>
      <c r="BD9" s="224"/>
      <c r="BE9" s="344">
        <f>IF($A9&gt;='243way_Regular Symbol'!D$16,"",IF(B9=0,"",IF(OR(B9=$AM$1,B9=$BF$1,B10=$AM$1,B10=$BF$1,B11=$AM$1,B11=$BF$1),0,1)))</f>
        <v>1</v>
      </c>
      <c r="BF9" s="3">
        <f>IF($A9&gt;='243way_Regular Symbol'!E$16,"",IF(C9=0,"",IF(OR(C9=$AM$1,C9=$BF$1,C10=$AM$1,C10=$BF$1,C11=$AM$1,C11=$BF$1),0,1)))</f>
        <v>1</v>
      </c>
      <c r="BG9" s="3">
        <f>IF($A9&gt;='243way_Regular Symbol'!F$16,"",IF(D9=0,"",IF(OR(D9=$AM$1,D9=$BF$1,D10=$AM$1,D10=$BF$1,D11=$AM$1,D11=$BF$1),0,1)))</f>
        <v>1</v>
      </c>
      <c r="BH9" s="3">
        <f>IF($A9&gt;='243way_Regular Symbol'!G$16,"",IF(E9=0,"",IF(OR(E9=$AM$1,E9=$BF$1,E10=$AM$1,E10=$BF$1,E11=$AM$1,E11=$BF$1),0,1)))</f>
        <v>1</v>
      </c>
      <c r="BI9" s="135">
        <f>IF($A9&gt;='243way_Regular Symbol'!H$16,"",IF(F9=0,"",IF(OR(F9=$AM$1,F9=$BF$1,F10=$AM$1,F10=$BF$1,F11=$AM$1,F11=$BF$1),0,1)))</f>
        <v>1</v>
      </c>
      <c r="BJ9" s="224"/>
      <c r="BK9" s="344">
        <f>IF($A9&gt;='243way_Regular Symbol'!D$16,"",IF(B9=0,"",IF(OR(B9=$AM$1,B9=$BL$1,B10=$AM$1,B10=$BL$1,B11=$AM$1,B11=$BL$1),0,1)))</f>
        <v>1</v>
      </c>
      <c r="BL9" s="3">
        <f>IF($A9&gt;='243way_Regular Symbol'!E$16,"",IF(C9=0,"",IF(OR(C9=$AM$1,C9=$BL$1,C10=$AM$1,C10=$BL$1,C11=$AM$1,C11=$BL$1),0,1)))</f>
        <v>1</v>
      </c>
      <c r="BM9" s="3">
        <f>IF($A9&gt;='243way_Regular Symbol'!F$16,"",IF(D9=0,"",IF(OR(D9=$AM$1,D9=$BL$1,D10=$AM$1,D10=$BL$1,D11=$AM$1,D11=$BL$1),0,1)))</f>
        <v>1</v>
      </c>
      <c r="BN9" s="3">
        <f>IF($A9&gt;='243way_Regular Symbol'!G$16,"",IF(E9=0,"",IF(OR(E9=$AM$1,E9=$BL$1,E10=$AM$1,E10=$BL$1,E11=$AM$1,E11=$BL$1),0,1)))</f>
        <v>1</v>
      </c>
      <c r="BO9" s="135">
        <f>IF($A9&gt;='243way_Regular Symbol'!H$16,"",IF(F9=0,"",IF(OR(F9=$AM$1,F9=$BL$1,F10=$AM$1,F10=$BL$1,F11=$AM$1,F11=$BL$1),0,1)))</f>
        <v>1</v>
      </c>
      <c r="BP9" s="224"/>
      <c r="BQ9" s="3">
        <f>IF($A9&gt;='243way_Regular Symbol'!D$16,"",IF(B9=0,"",IF(OR(B9=$BQ$1,B9=$BR$1,B10=$BQ$1,B10=$BR$1,B11=$BQ$1,B11=$BR$1),0,1)))</f>
        <v>1</v>
      </c>
      <c r="BR9" s="3">
        <f>IF($A9&gt;='243way_Regular Symbol'!E$16,"",IF(C9=0,"",IF(OR(C9=$BQ$1,C9=$BR$1,C10=$BQ$1,C10=$BR$1,C11=$BQ$1,C11=$BR$1),0,1)))</f>
        <v>1</v>
      </c>
      <c r="BS9" s="3">
        <f>IF($A9&gt;='243way_Regular Symbol'!F$16,"",IF(D9=0,"",IF(OR(D9=$BQ$1,D9=$BR$1,D10=$BQ$1,D10=$BR$1,D11=$BQ$1,D11=$BR$1),0,1)))</f>
        <v>1</v>
      </c>
      <c r="BT9" s="3">
        <f>IF($A9&gt;='243way_Regular Symbol'!G$16,"",IF(E9=0,"",IF(OR(E9=$BQ$1,E9=$BR$1,E10=$BQ$1,E10=$BR$1,E11=$BQ$1,E11=$BR$1),0,1)))</f>
        <v>1</v>
      </c>
      <c r="BU9" s="3">
        <f>IF($A9&gt;='243way_Regular Symbol'!H$16,"",IF(F9=0,"",IF(OR(F9=$BQ$1,F9=$BR$1,F10=$BQ$1,F10=$BR$1,F11=$BQ$1,F11=$BR$1),0,1)))</f>
        <v>1</v>
      </c>
      <c r="BV9" s="224"/>
      <c r="BW9" s="3">
        <f>IF($A9&gt;='243way_Regular Symbol'!D$16,"",IF(B9=0,"",IF(OR(B9=$BW$1,B10=$BW$1,B11=$BW$1,B9=$BX$1,B10=$BX$1,B11=$BX$1),0,1)))</f>
        <v>1</v>
      </c>
      <c r="BX9" s="3">
        <f>IF($A9&gt;='243way_Regular Symbol'!E$16,"",IF(C9=0,"",IF(OR(C9=$BW$1,C10=$BW$1,C11=$BW$1,C9=$BX$1,C10=$BX$1,C11=$BX$1),0,1)))</f>
        <v>0</v>
      </c>
      <c r="BY9" s="3">
        <f>IF($A9&gt;='243way_Regular Symbol'!F$16,"",IF(D9=0,"",IF(OR(D9=$BW$1,D10=$BW$1,D11=$BW$1,D9=$BX$1,D10=$BX$1,D11=$BX$1),0,1)))</f>
        <v>1</v>
      </c>
      <c r="BZ9" s="3">
        <f>IF($A9&gt;='243way_Regular Symbol'!G$16,"",IF(E9=0,"",IF(OR(E9=$BW$1,E10=$BW$1,E11=$BW$1,E9=$BX$1,E10=$BX$1,E11=$BX$1),0,1)))</f>
        <v>1</v>
      </c>
      <c r="CA9" s="3">
        <f>IF($A9&gt;='243way_Regular Symbol'!H$16,"",IF(F9=0,"",IF(OR(F9=$BW$1,F10=$BW$1,F11=$BW$1,F9=$BX$1,F10=$BX$1,F11=$BX$1),0,1)))</f>
        <v>1</v>
      </c>
      <c r="CB9" s="224"/>
      <c r="CC9" s="3">
        <f>IF($A9&gt;='243way_Regular Symbol'!D$16,"",IF(B9=0,"",IF(OR(B9=$BW$1,B10=$BW$1,B11=$BW$1,B9=$CD$1,B10=$CD$1,B11=$CD$1),0,1)))</f>
        <v>0</v>
      </c>
      <c r="CD9" s="3">
        <f>IF($A9&gt;='243way_Regular Symbol'!E$16,"",IF(C9=0,"",IF(OR(C9=$BW$1,C10=$BW$1,C11=$BW$1,C9=$CD$1,C10=$CD$1,C11=$CD$1),0,1)))</f>
        <v>1</v>
      </c>
      <c r="CE9" s="3">
        <f>IF($A9&gt;='243way_Regular Symbol'!F$16,"",IF(D9=0,"",IF(OR(D9=$BW$1,D10=$BW$1,D11=$BW$1,D9=$CD$1,D10=$CD$1,D11=$CD$1),0,1)))</f>
        <v>1</v>
      </c>
      <c r="CF9" s="3">
        <f>IF($A9&gt;='243way_Regular Symbol'!G$16,"",IF(E9=0,"",IF(OR(E9=$BW$1,E10=$BW$1,E11=$BW$1,E9=$CD$1,E10=$CD$1,E11=$CD$1),0,1)))</f>
        <v>0</v>
      </c>
      <c r="CG9" s="3">
        <f>IF($A9&gt;='243way_Regular Symbol'!H$16,"",IF(F9=0,"",IF(OR(F9=$BW$1,F10=$BW$1,F11=$BW$1,F9=$CD$1,F10=$CD$1,F11=$CD$1),0,1)))</f>
        <v>0</v>
      </c>
      <c r="CH9" s="224"/>
      <c r="CI9" s="3">
        <f>IF($A9&gt;='243way_Regular Symbol'!D$16,"",IF(B9=0,"",IF(OR(B9=$BW$1,B10=$BW$1,B11=$BW$1,B9=$CJ$1,B10=$CJ$1,B11=$CJ$1),0,1)))</f>
        <v>1</v>
      </c>
      <c r="CJ9" s="3">
        <f>IF($A9&gt;='243way_Regular Symbol'!E$16,"",IF(C9=0,"",IF(OR(C9=$BW$1,C10=$BW$1,C11=$BW$1,C9=$CJ$1,C10=$CJ$1,C11=$CJ$1),0,1)))</f>
        <v>1</v>
      </c>
      <c r="CK9" s="3">
        <f>IF($A9&gt;='243way_Regular Symbol'!F$16,"",IF(D9=0,"",IF(OR(D9=$BW$1,D10=$BW$1,D11=$BW$1,D9=$CJ$1,D10=$CJ$1,D11=$CJ$1),0,1)))</f>
        <v>1</v>
      </c>
      <c r="CL9" s="3">
        <f>IF($A9&gt;='243way_Regular Symbol'!G$16,"",IF(E9=0,"",IF(OR(E9=$BW$1,E10=$BW$1,E11=$BW$1,E9=$CJ$1,E10=$CJ$1,E11=$CJ$1),0,1)))</f>
        <v>1</v>
      </c>
      <c r="CM9" s="3">
        <f>IF($A9&gt;='243way_Regular Symbol'!H$16,"",IF(F9=0,"",IF(OR(F9=$BW$1,F10=$BW$1,F11=$BW$1,F9=$CJ$1,F10=$CJ$1,F11=$CJ$1),0,1)))</f>
        <v>1</v>
      </c>
      <c r="CN9" s="224"/>
      <c r="CO9" s="3">
        <f>IF($A9&gt;='243way_Regular Symbol'!D$16,"",IF(B9=0,"",IF(OR(B9=$BW$1,B10=$BW$1,B11=$BW$1,B9=$CP$1,B10=$CP$1,B11=$CP$1),0,1)))</f>
        <v>0</v>
      </c>
      <c r="CP9" s="3">
        <f>IF($A9&gt;='243way_Regular Symbol'!E$16,"",IF(C9=0,"",IF(OR(C9=$BW$1,C10=$BW$1,C11=$BW$1,C9=$CP$1,C10=$CP$1,C11=$CP$1),0,1)))</f>
        <v>1</v>
      </c>
      <c r="CQ9" s="3">
        <f>IF($A9&gt;='243way_Regular Symbol'!F$16,"",IF(D9=0,"",IF(OR(D9=$BW$1,D10=$BW$1,D11=$BW$1,D9=$CP$1,D10=$CP$1,D11=$CP$1),0,1)))</f>
        <v>0</v>
      </c>
      <c r="CR9" s="3">
        <f>IF($A9&gt;='243way_Regular Symbol'!G$16,"",IF(E9=0,"",IF(OR(E9=$BW$1,E10=$BW$1,E11=$BW$1,E9=$CP$1,E10=$CP$1,E11=$CP$1),0,1)))</f>
        <v>1</v>
      </c>
      <c r="CS9" s="3">
        <f>IF($A9&gt;='243way_Regular Symbol'!H$16,"",IF(F9=0,"",IF(OR(F9=$BW$1,F10=$BW$1,F11=$BW$1,F9=$CP$1,F10=$CP$1,F11=$CP$1),0,1)))</f>
        <v>1</v>
      </c>
      <c r="CT9" s="224"/>
      <c r="CU9" s="3">
        <f>IF($A9&gt;='243way_Regular Symbol'!D$16,"",IF(B9=0,"",IF(OR(B9=$BW$1,B10=$BW$1,B11=$BW$1,B9=$CV$1,B10=$CV$1,B11=$CV$1),0,1)))</f>
        <v>1</v>
      </c>
      <c r="CV9" s="3">
        <f>IF($A9&gt;='243way_Regular Symbol'!E$16,"",IF(C9=0,"",IF(OR(C9=$BW$1,C10=$BW$1,C11=$BW$1,C9=$CV$1,C10=$CV$1,C11=$CV$1),0,1)))</f>
        <v>1</v>
      </c>
      <c r="CW9" s="3">
        <f>IF($A9&gt;='243way_Regular Symbol'!F$16,"",IF(D9=0,"",IF(OR(D9=$BW$1,D10=$BW$1,D11=$BW$1,D9=$CV$1,D10=$CV$1,D11=$CV$1),0,1)))</f>
        <v>1</v>
      </c>
      <c r="CX9" s="3">
        <f>IF($A9&gt;='243way_Regular Symbol'!G$16,"",IF(E9=0,"",IF(OR(E9=$BW$1,E10=$BW$1,E11=$BW$1,E9=$CV$1,E10=$CV$1,E11=$CV$1),0,1)))</f>
        <v>1</v>
      </c>
      <c r="CY9" s="3">
        <f>IF($A9&gt;='243way_Regular Symbol'!H$16,"",IF(F9=0,"",IF(OR(F9=$BW$1,F10=$BW$1,F11=$BW$1,F9=$CV$1,F10=$CV$1,F11=$CV$1),0,1)))</f>
        <v>1</v>
      </c>
    </row>
    <row r="10" spans="1:103">
      <c r="A10" s="337">
        <f>IF('243way_Regular Symbol'!L9="","",'243way_Regular Symbol'!L9)</f>
        <v>6</v>
      </c>
      <c r="B10" s="191" t="str">
        <f>IF('243way_Regular Symbol'!M9="",
IF($A10-'243way_Regular Symbol'!D$16&gt;='243way_RegularＸ_W()'!B$2-1,"",VLOOKUP($A10-'243way_Regular Symbol'!D$16,'243way_Regular Symbol'!$L$3:$Q$99,'243way_RegularＸ_W()'!B$3+1,FALSE)),
'243way_Regular Symbol'!M9)</f>
        <v>Q</v>
      </c>
      <c r="C10" s="191" t="str">
        <f>IF('243way_Regular Symbol'!N9="",
IF($A10-'243way_Regular Symbol'!E$16&gt;='243way_RegularＸ_W()'!C$2-1,"",VLOOKUP($A10-'243way_Regular Symbol'!E$16,'243way_Regular Symbol'!$L$3:$Q$99,'243way_RegularＸ_W()'!C$3+1,FALSE)),
'243way_Regular Symbol'!N9)</f>
        <v>M5</v>
      </c>
      <c r="D10" s="191" t="str">
        <f>IF('243way_Regular Symbol'!O9="",
IF($A10-'243way_Regular Symbol'!F$16&gt;='243way_RegularＸ_W()'!D$2-1,"",VLOOKUP($A10-'243way_Regular Symbol'!F$16,'243way_Regular Symbol'!$L$3:$Q$99,'243way_RegularＸ_W()'!D$3+1,FALSE)),
'243way_Regular Symbol'!O9)</f>
        <v>M1</v>
      </c>
      <c r="E10" s="191" t="str">
        <f>IF('243way_Regular Symbol'!P9="",
IF($A10-'243way_Regular Symbol'!G$16&gt;='243way_RegularＸ_W()'!E$2-1,"",VLOOKUP($A10-'243way_Regular Symbol'!G$16,'243way_Regular Symbol'!$L$3:$Q$99,'243way_RegularＸ_W()'!E$3+1,FALSE)),
'243way_Regular Symbol'!P9)</f>
        <v>M2</v>
      </c>
      <c r="F10" s="338" t="str">
        <f>IF('243way_Regular Symbol'!Q9="",
IF($A10-'243way_Regular Symbol'!H$16&gt;='243way_RegularＸ_W()'!F$2-1,"",VLOOKUP($A10-'243way_Regular Symbol'!H$16,'243way_Regular Symbol'!$L$3:$Q$99,'243way_RegularＸ_W()'!F$3+1,FALSE)),
'243way_Regular Symbol'!Q9)</f>
        <v>Q</v>
      </c>
      <c r="H10" s="352" t="s">
        <v>188</v>
      </c>
      <c r="I10" s="3">
        <f>SUM(BW4:BW100)</f>
        <v>36</v>
      </c>
      <c r="J10" s="3">
        <f t="shared" ref="J10:M10" si="7">SUM(BX4:BX100)</f>
        <v>52</v>
      </c>
      <c r="K10" s="3">
        <f t="shared" si="7"/>
        <v>50</v>
      </c>
      <c r="L10" s="3">
        <f t="shared" si="7"/>
        <v>34</v>
      </c>
      <c r="M10" s="3">
        <f t="shared" si="7"/>
        <v>43</v>
      </c>
      <c r="O10" s="344">
        <f>IF($A10&gt;='243way_Regular Symbol'!D$16,"",IF(B10=0,"",IF(OR(B10=$O$1,B10=$P$1,B11=$O$1,B11=$P$1,B12=$O$1,B12=$P$1),0,1)))</f>
        <v>1</v>
      </c>
      <c r="P10" s="3">
        <f>IF($A10&gt;='243way_Regular Symbol'!E$16,"",IF(C10=0,"",IF(OR(C10=$O$1,C10=$P$1,C11=$O$1,C11=$P$1,C12=$O$1,C12=$P$1),0,1)))</f>
        <v>0</v>
      </c>
      <c r="Q10" s="3">
        <f>IF($A10&gt;='243way_Regular Symbol'!F$16,"",IF(D10=0,"",IF(OR(D10=$O$1,D10=$P$1,D11=$O$1,D11=$P$1,D12=$O$1,D12=$P$1),0,1)))</f>
        <v>0</v>
      </c>
      <c r="R10" s="3">
        <f>IF($A10&gt;='243way_Regular Symbol'!G$16,"",IF(E10=0,"",IF(OR(E10=$O$1,E10=$P$1,E11=$O$1,E11=$P$1,E12=$O$1,E12=$P$1),0,1)))</f>
        <v>1</v>
      </c>
      <c r="S10" s="135">
        <f>IF($A10&gt;='243way_Regular Symbol'!H$16,"",IF(F10=0,"",IF(OR(F10=$O$1,F10=$P$1,F11=$O$1,F11=$P$1,F12=$O$1,F12=$P$1),0,1)))</f>
        <v>1</v>
      </c>
      <c r="T10" s="224"/>
      <c r="U10" s="344">
        <f>IF($A10&gt;='243way_Regular Symbol'!D$16,"",IF(B10=0,"",IF(OR(B10=$U$1,B10=$V$1,B11=$U$1,B11=$V$1,B12=$U$1,B12=$V$1),0,1)))</f>
        <v>1</v>
      </c>
      <c r="V10" s="3">
        <f>IF($A10&gt;='243way_Regular Symbol'!E$16,"",IF(C10=0,"",IF(OR(C10=$U$1,C10=$V$1,C11=$U$1,C11=$V$1,C12=$U$1,C12=$V$1),0,1)))</f>
        <v>0</v>
      </c>
      <c r="W10" s="3">
        <f>IF($A10&gt;='243way_Regular Symbol'!F$16,"",IF(D10=0,"",IF(OR(D10=$U$1,D10=$V$1,D11=$U$1,D11=$V$1,D12=$U$1,D12=$V$1),0,1)))</f>
        <v>1</v>
      </c>
      <c r="X10" s="3">
        <f>IF($A10&gt;='243way_Regular Symbol'!G$16,"",IF(E10=0,"",IF(OR(E10=$U$1,E10=$V$1,E11=$U$1,E11=$V$1,E12=$U$1,E12=$V$1),0,1)))</f>
        <v>0</v>
      </c>
      <c r="Y10" s="135">
        <f>IF($A10&gt;='243way_Regular Symbol'!H$16,"",IF(F10=0,"",IF(OR(F10=$U$1,F10=$V$1,F11=$U$1,F11=$V$1,F12=$U$1,F12=$V$1),0,1)))</f>
        <v>1</v>
      </c>
      <c r="Z10" s="224"/>
      <c r="AA10" s="344">
        <f>IF($A10&gt;='243way_Regular Symbol'!D$16,"",IF(B10=0,"",IF(OR(B10=$AA$1,B10=$AB$1,B11=$AA$1,B11=$AB$1,B12=$AA$1,,B12=$AB$1),0,1)))</f>
        <v>1</v>
      </c>
      <c r="AB10" s="3">
        <f>IF($A10&gt;='243way_Regular Symbol'!E$16,"",IF(C10=0,"",IF(OR(C10=$AA$1,C10=$AB$1,C11=$AA$1,C11=$AB$1,C12=$AA$1,,C12=$AB$1),0,1)))</f>
        <v>0</v>
      </c>
      <c r="AC10" s="3">
        <f>IF($A10&gt;='243way_Regular Symbol'!F$16,"",IF(D10=0,"",IF(OR(D10=$AA$1,D10=$AB$1,D11=$AA$1,D11=$AB$1,D12=$AA$1,,D12=$AB$1),0,1)))</f>
        <v>1</v>
      </c>
      <c r="AD10" s="3">
        <f>IF($A10&gt;='243way_Regular Symbol'!G$16,"",IF(E10=0,"",IF(OR(E10=$AA$1,E10=$AB$1,E11=$AA$1,E11=$AB$1,E12=$AA$1,,E12=$AB$1),0,1)))</f>
        <v>1</v>
      </c>
      <c r="AE10" s="135">
        <f>IF($A10&gt;='243way_Regular Symbol'!H$16,"",IF(F10=0,"",IF(OR(F10=$AA$1,F10=$AB$1,F11=$AA$1,F11=$AB$1,F12=$AA$1,,F12=$AB$1),0,1)))</f>
        <v>1</v>
      </c>
      <c r="AF10" s="224"/>
      <c r="AG10" s="344">
        <f>IF($A10&gt;='243way_Regular Symbol'!D$16,"",IF(B10=0,"",IF(OR(B10=$AG$1,B10=$AH$1,B11=$AG$1,B11=$AH$1,B12=$AG$1,B12=$AH$1),0,1)))</f>
        <v>1</v>
      </c>
      <c r="AH10" s="3">
        <f>IF($A10&gt;='243way_Regular Symbol'!E$16,"",IF(C10=0,"",IF(OR(C10=$AG$1,C10=$AH$1,C11=$AG$1,C11=$AH$1,C12=$AG$1,C12=$AH$1),0,1)))</f>
        <v>0</v>
      </c>
      <c r="AI10" s="3">
        <f>IF($A10&gt;='243way_Regular Symbol'!F$16,"",IF(D10=0,"",IF(OR(D10=$AG$1,D10=$AH$1,D11=$AG$1,D11=$AH$1,D12=$AG$1,D12=$AH$1),0,1)))</f>
        <v>1</v>
      </c>
      <c r="AJ10" s="3">
        <f>IF($A10&gt;='243way_Regular Symbol'!G$16,"",IF(E10=0,"",IF(OR(E10=$AG$1,E10=$AH$1,E11=$AG$1,E11=$AH$1,E12=$AG$1,E12=$AH$1),0,1)))</f>
        <v>1</v>
      </c>
      <c r="AK10" s="135">
        <f>IF($A10&gt;='243way_Regular Symbol'!H$16,"",IF(F10=0,"",IF(OR(F10=$AG$1,F10=$AH$1,F11=$AG$1,F11=$AH$1,F12=$AG$1,F12=$AH$1),0,1)))</f>
        <v>1</v>
      </c>
      <c r="AL10" s="224"/>
      <c r="AM10" s="344">
        <f>IF($A10&gt;='243way_Regular Symbol'!D$16,"",IF(B10=0,"",IF(OR(B10=$AM$1,B10=$AN$1,B11=$AM$1,B11=$AN$1,B12=$AM$1,B12=$AN$1),0,1)))</f>
        <v>1</v>
      </c>
      <c r="AN10" s="3">
        <f>IF($A10&gt;='243way_Regular Symbol'!E$16,"",IF(C10=0,"",IF(OR(C10=$AM$1,C10=$AN$1,C11=$AM$1,C11=$AN$1,C12=$AM$1,C12=$AN$1),0,1)))</f>
        <v>0</v>
      </c>
      <c r="AO10" s="3">
        <f>IF($A10&gt;='243way_Regular Symbol'!F$16,"",IF(D10=0,"",IF(OR(D10=$AM$1,D10=$AN$1,D11=$AM$1,D11=$AN$1,D12=$AM$1,D12=$AN$1),0,1)))</f>
        <v>1</v>
      </c>
      <c r="AP10" s="3">
        <f>IF($A10&gt;='243way_Regular Symbol'!G$16,"",IF(E10=0,"",IF(OR(E10=$AM$1,E10=$AN$1,E11=$AM$1,E11=$AN$1,E12=$AM$1,E12=$AN$1),0,1)))</f>
        <v>1</v>
      </c>
      <c r="AQ10" s="135">
        <f>IF($A10&gt;='243way_Regular Symbol'!H$16,"",IF(F10=0,"",IF(OR(F10=$AM$1,F10=$AN$1,F11=$AM$1,F11=$AN$1,F12=$AM$1,F12=$AN$1),0,1)))</f>
        <v>1</v>
      </c>
      <c r="AR10" s="224"/>
      <c r="AS10" s="344">
        <f>IF($A10&gt;='243way_Regular Symbol'!D$16,"",IF(B10=0,"",IF(OR(B10=$AM$1,B10=$AT$1,B11=$AM$1,B11=$AT$1,B12=$AM$1,B12=$AT$1),0,1)))</f>
        <v>1</v>
      </c>
      <c r="AT10" s="3">
        <f>IF($A10&gt;='243way_Regular Symbol'!E$16,"",IF(C10=0,"",IF(OR(C10=$AM$1,C10=$AT$1,C11=$AM$1,C11=$AT$1,C12=$AM$1,C12=$AT$1),0,1)))</f>
        <v>0</v>
      </c>
      <c r="AU10" s="3">
        <f>IF($A10&gt;='243way_Regular Symbol'!F$16,"",IF(D10=0,"",IF(OR(D10=$AM$1,D10=$AT$1,D11=$AM$1,D11=$AT$1,D12=$AM$1,D12=$AT$1),0,1)))</f>
        <v>1</v>
      </c>
      <c r="AV10" s="3">
        <f>IF($A10&gt;='243way_Regular Symbol'!G$16,"",IF(E10=0,"",IF(OR(E10=$AM$1,E10=$AT$1,E11=$AM$1,E11=$AT$1,E12=$AM$1,E12=$AT$1),0,1)))</f>
        <v>1</v>
      </c>
      <c r="AW10" s="135">
        <f>IF($A10&gt;='243way_Regular Symbol'!H$16,"",IF(F10=0,"",IF(OR(F10=$AM$1,F10=$AT$1,F11=$AM$1,F11=$AT$1,F12=$AM$1,F12=$AT$1),0,1)))</f>
        <v>1</v>
      </c>
      <c r="AX10" s="224"/>
      <c r="AY10" s="344">
        <f>IF($A10&gt;='243way_Regular Symbol'!D$16,"",IF(B10=0,"",IF(OR(B10=$AM$1,B10=$AZ$1,B11=$AM$1,B11=$AZ$1,B12=$AM$1,B12=$AZ$1),0,1)))</f>
        <v>1</v>
      </c>
      <c r="AZ10" s="3">
        <f>IF($A10&gt;='243way_Regular Symbol'!E$16,"",IF(C10=0,"",IF(OR(C10=$AM$1,C10=$AZ$1,C11=$AM$1,C11=$AZ$1,C12=$AM$1,C12=$AZ$1),0,1)))</f>
        <v>0</v>
      </c>
      <c r="BA10" s="3">
        <f>IF($A10&gt;='243way_Regular Symbol'!F$16,"",IF(D10=0,"",IF(OR(D10=$AM$1,D10=$AZ$1,D11=$AM$1,D11=$AZ$1,D12=$AM$1,D12=$AZ$1),0,1)))</f>
        <v>1</v>
      </c>
      <c r="BB10" s="3">
        <f>IF($A10&gt;='243way_Regular Symbol'!G$16,"",IF(E10=0,"",IF(OR(E10=$AM$1,E10=$AZ$1,E11=$AM$1,E11=$AZ$1,E12=$AM$1,E12=$AZ$1),0,1)))</f>
        <v>1</v>
      </c>
      <c r="BC10" s="135">
        <f>IF($A10&gt;='243way_Regular Symbol'!H$16,"",IF(F10=0,"",IF(OR(F10=$AM$1,F10=$AZ$1,F11=$AM$1,F11=$AZ$1,F12=$AM$1,F12=$AZ$1),0,1)))</f>
        <v>1</v>
      </c>
      <c r="BD10" s="224"/>
      <c r="BE10" s="344">
        <f>IF($A10&gt;='243way_Regular Symbol'!D$16,"",IF(B10=0,"",IF(OR(B10=$AM$1,B10=$BF$1,B11=$AM$1,B11=$BF$1,B12=$AM$1,B12=$BF$1),0,1)))</f>
        <v>1</v>
      </c>
      <c r="BF10" s="3">
        <f>IF($A10&gt;='243way_Regular Symbol'!E$16,"",IF(C10=0,"",IF(OR(C10=$AM$1,C10=$BF$1,C11=$AM$1,C11=$BF$1,C12=$AM$1,C12=$BF$1),0,1)))</f>
        <v>0</v>
      </c>
      <c r="BG10" s="3">
        <f>IF($A10&gt;='243way_Regular Symbol'!F$16,"",IF(D10=0,"",IF(OR(D10=$AM$1,D10=$BF$1,D11=$AM$1,D11=$BF$1,D12=$AM$1,D12=$BF$1),0,1)))</f>
        <v>1</v>
      </c>
      <c r="BH10" s="3">
        <f>IF($A10&gt;='243way_Regular Symbol'!G$16,"",IF(E10=0,"",IF(OR(E10=$AM$1,E10=$BF$1,E11=$AM$1,E11=$BF$1,E12=$AM$1,E12=$BF$1),0,1)))</f>
        <v>1</v>
      </c>
      <c r="BI10" s="135">
        <f>IF($A10&gt;='243way_Regular Symbol'!H$16,"",IF(F10=0,"",IF(OR(F10=$AM$1,F10=$BF$1,F11=$AM$1,F11=$BF$1,F12=$AM$1,F12=$BF$1),0,1)))</f>
        <v>1</v>
      </c>
      <c r="BJ10" s="224"/>
      <c r="BK10" s="344">
        <f>IF($A10&gt;='243way_Regular Symbol'!D$16,"",IF(B10=0,"",IF(OR(B10=$AM$1,B10=$BL$1,B11=$AM$1,B11=$BL$1,B12=$AM$1,B12=$BL$1),0,1)))</f>
        <v>1</v>
      </c>
      <c r="BL10" s="3">
        <f>IF($A10&gt;='243way_Regular Symbol'!E$16,"",IF(C10=0,"",IF(OR(C10=$AM$1,C10=$BL$1,C11=$AM$1,C11=$BL$1,C12=$AM$1,C12=$BL$1),0,1)))</f>
        <v>0</v>
      </c>
      <c r="BM10" s="3">
        <f>IF($A10&gt;='243way_Regular Symbol'!F$16,"",IF(D10=0,"",IF(OR(D10=$AM$1,D10=$BL$1,D11=$AM$1,D11=$BL$1,D12=$AM$1,D12=$BL$1),0,1)))</f>
        <v>1</v>
      </c>
      <c r="BN10" s="3">
        <f>IF($A10&gt;='243way_Regular Symbol'!G$16,"",IF(E10=0,"",IF(OR(E10=$AM$1,E10=$BL$1,E11=$AM$1,E11=$BL$1,E12=$AM$1,E12=$BL$1),0,1)))</f>
        <v>1</v>
      </c>
      <c r="BO10" s="135">
        <f>IF($A10&gt;='243way_Regular Symbol'!H$16,"",IF(F10=0,"",IF(OR(F10=$AM$1,F10=$BL$1,F11=$AM$1,F11=$BL$1,F12=$AM$1,F12=$BL$1),0,1)))</f>
        <v>1</v>
      </c>
      <c r="BP10" s="224"/>
      <c r="BQ10" s="3">
        <f>IF($A10&gt;='243way_Regular Symbol'!D$16,"",IF(B10=0,"",IF(OR(B10=$BQ$1,B10=$BR$1,B11=$BQ$1,B11=$BR$1,B12=$BQ$1,B12=$BR$1),0,1)))</f>
        <v>1</v>
      </c>
      <c r="BR10" s="3">
        <f>IF($A10&gt;='243way_Regular Symbol'!E$16,"",IF(C10=0,"",IF(OR(C10=$BQ$1,C10=$BR$1,C11=$BQ$1,C11=$BR$1,C12=$BQ$1,C12=$BR$1),0,1)))</f>
        <v>0</v>
      </c>
      <c r="BS10" s="3">
        <f>IF($A10&gt;='243way_Regular Symbol'!F$16,"",IF(D10=0,"",IF(OR(D10=$BQ$1,D10=$BR$1,D11=$BQ$1,D11=$BR$1,D12=$BQ$1,D12=$BR$1),0,1)))</f>
        <v>1</v>
      </c>
      <c r="BT10" s="3">
        <f>IF($A10&gt;='243way_Regular Symbol'!G$16,"",IF(E10=0,"",IF(OR(E10=$BQ$1,E10=$BR$1,E11=$BQ$1,E11=$BR$1,E12=$BQ$1,E12=$BR$1),0,1)))</f>
        <v>1</v>
      </c>
      <c r="BU10" s="3">
        <f>IF($A10&gt;='243way_Regular Symbol'!H$16,"",IF(F10=0,"",IF(OR(F10=$BQ$1,F10=$BR$1,F11=$BQ$1,F11=$BR$1,F12=$BQ$1,F12=$BR$1),0,1)))</f>
        <v>1</v>
      </c>
      <c r="BV10" s="224"/>
      <c r="BW10" s="3">
        <f>IF($A10&gt;='243way_Regular Symbol'!D$16,"",IF(B10=0,"",IF(OR(B10=$BW$1,B11=$BW$1,B12=$BW$1,B10=$BX$1,B11=$BX$1,B12=$BX$1),0,1)))</f>
        <v>1</v>
      </c>
      <c r="BX10" s="3">
        <f>IF($A10&gt;='243way_Regular Symbol'!E$16,"",IF(C10=0,"",IF(OR(C10=$BW$1,C11=$BW$1,C12=$BW$1,C10=$BX$1,C11=$BX$1,C12=$BX$1),0,1)))</f>
        <v>0</v>
      </c>
      <c r="BY10" s="3">
        <f>IF($A10&gt;='243way_Regular Symbol'!F$16,"",IF(D10=0,"",IF(OR(D10=$BW$1,D11=$BW$1,D12=$BW$1,D10=$BX$1,D11=$BX$1,D12=$BX$1),0,1)))</f>
        <v>1</v>
      </c>
      <c r="BZ10" s="3">
        <f>IF($A10&gt;='243way_Regular Symbol'!G$16,"",IF(E10=0,"",IF(OR(E10=$BW$1,E11=$BW$1,E12=$BW$1,E10=$BX$1,E11=$BX$1,E12=$BX$1),0,1)))</f>
        <v>1</v>
      </c>
      <c r="CA10" s="3">
        <f>IF($A10&gt;='243way_Regular Symbol'!H$16,"",IF(F10=0,"",IF(OR(F10=$BW$1,F11=$BW$1,F12=$BW$1,F10=$BX$1,F11=$BX$1,F12=$BX$1),0,1)))</f>
        <v>1</v>
      </c>
      <c r="CB10" s="224"/>
      <c r="CC10" s="3">
        <f>IF($A10&gt;='243way_Regular Symbol'!D$16,"",IF(B10=0,"",IF(OR(B10=$BW$1,B11=$BW$1,B12=$BW$1,B10=$CD$1,B11=$CD$1,B12=$CD$1),0,1)))</f>
        <v>0</v>
      </c>
      <c r="CD10" s="3">
        <f>IF($A10&gt;='243way_Regular Symbol'!E$16,"",IF(C10=0,"",IF(OR(C10=$BW$1,C11=$BW$1,C12=$BW$1,C10=$CD$1,C11=$CD$1,C12=$CD$1),0,1)))</f>
        <v>0</v>
      </c>
      <c r="CE10" s="3">
        <f>IF($A10&gt;='243way_Regular Symbol'!F$16,"",IF(D10=0,"",IF(OR(D10=$BW$1,D11=$BW$1,D12=$BW$1,D10=$CD$1,D11=$CD$1,D12=$CD$1),0,1)))</f>
        <v>1</v>
      </c>
      <c r="CF10" s="3">
        <f>IF($A10&gt;='243way_Regular Symbol'!G$16,"",IF(E10=0,"",IF(OR(E10=$BW$1,E11=$BW$1,E12=$BW$1,E10=$CD$1,E11=$CD$1,E12=$CD$1),0,1)))</f>
        <v>0</v>
      </c>
      <c r="CG10" s="3">
        <f>IF($A10&gt;='243way_Regular Symbol'!H$16,"",IF(F10=0,"",IF(OR(F10=$BW$1,F11=$BW$1,F12=$BW$1,F10=$CD$1,F11=$CD$1,F12=$CD$1),0,1)))</f>
        <v>0</v>
      </c>
      <c r="CH10" s="224"/>
      <c r="CI10" s="3">
        <f>IF($A10&gt;='243way_Regular Symbol'!D$16,"",IF(B10=0,"",IF(OR(B10=$BW$1,B11=$BW$1,B12=$BW$1,B10=$CJ$1,B11=$CJ$1,B12=$CJ$1),0,1)))</f>
        <v>0</v>
      </c>
      <c r="CJ10" s="3">
        <f>IF($A10&gt;='243way_Regular Symbol'!E$16,"",IF(C10=0,"",IF(OR(C10=$BW$1,C11=$BW$1,C12=$BW$1,C10=$CJ$1,C11=$CJ$1,C12=$CJ$1),0,1)))</f>
        <v>0</v>
      </c>
      <c r="CK10" s="3">
        <f>IF($A10&gt;='243way_Regular Symbol'!F$16,"",IF(D10=0,"",IF(OR(D10=$BW$1,D11=$BW$1,D12=$BW$1,D10=$CJ$1,D11=$CJ$1,D12=$CJ$1),0,1)))</f>
        <v>1</v>
      </c>
      <c r="CL10" s="3">
        <f>IF($A10&gt;='243way_Regular Symbol'!G$16,"",IF(E10=0,"",IF(OR(E10=$BW$1,E11=$BW$1,E12=$BW$1,E10=$CJ$1,E11=$CJ$1,E12=$CJ$1),0,1)))</f>
        <v>1</v>
      </c>
      <c r="CM10" s="3">
        <f>IF($A10&gt;='243way_Regular Symbol'!H$16,"",IF(F10=0,"",IF(OR(F10=$BW$1,F11=$BW$1,F12=$BW$1,F10=$CJ$1,F11=$CJ$1,F12=$CJ$1),0,1)))</f>
        <v>1</v>
      </c>
      <c r="CN10" s="224"/>
      <c r="CO10" s="3">
        <f>IF($A10&gt;='243way_Regular Symbol'!D$16,"",IF(B10=0,"",IF(OR(B10=$BW$1,B11=$BW$1,B12=$BW$1,B10=$CP$1,B11=$CP$1,B12=$CP$1),0,1)))</f>
        <v>1</v>
      </c>
      <c r="CP10" s="3">
        <f>IF($A10&gt;='243way_Regular Symbol'!E$16,"",IF(C10=0,"",IF(OR(C10=$BW$1,C11=$BW$1,C12=$BW$1,C10=$CP$1,C11=$CP$1,C12=$CP$1),0,1)))</f>
        <v>0</v>
      </c>
      <c r="CQ10" s="3">
        <f>IF($A10&gt;='243way_Regular Symbol'!F$16,"",IF(D10=0,"",IF(OR(D10=$BW$1,D11=$BW$1,D12=$BW$1,D10=$CP$1,D11=$CP$1,D12=$CP$1),0,1)))</f>
        <v>0</v>
      </c>
      <c r="CR10" s="3">
        <f>IF($A10&gt;='243way_Regular Symbol'!G$16,"",IF(E10=0,"",IF(OR(E10=$BW$1,E11=$BW$1,E12=$BW$1,E10=$CP$1,E11=$CP$1,E12=$CP$1),0,1)))</f>
        <v>1</v>
      </c>
      <c r="CS10" s="3">
        <f>IF($A10&gt;='243way_Regular Symbol'!H$16,"",IF(F10=0,"",IF(OR(F10=$BW$1,F11=$BW$1,F12=$BW$1,F10=$CP$1,F11=$CP$1,F12=$CP$1),0,1)))</f>
        <v>1</v>
      </c>
      <c r="CT10" s="224"/>
      <c r="CU10" s="3">
        <f>IF($A10&gt;='243way_Regular Symbol'!D$16,"",IF(B10=0,"",IF(OR(B10=$BW$1,B11=$BW$1,B12=$BW$1,B10=$CV$1,B11=$CV$1,B12=$CV$1),0,1)))</f>
        <v>1</v>
      </c>
      <c r="CV10" s="3">
        <f>IF($A10&gt;='243way_Regular Symbol'!E$16,"",IF(C10=0,"",IF(OR(C10=$BW$1,C11=$BW$1,C12=$BW$1,C10=$CV$1,C11=$CV$1,C12=$CV$1),0,1)))</f>
        <v>0</v>
      </c>
      <c r="CW10" s="3">
        <f>IF($A10&gt;='243way_Regular Symbol'!F$16,"",IF(D10=0,"",IF(OR(D10=$BW$1,D11=$BW$1,D12=$BW$1,D10=$CV$1,D11=$CV$1,D12=$CV$1),0,1)))</f>
        <v>1</v>
      </c>
      <c r="CX10" s="3">
        <f>IF($A10&gt;='243way_Regular Symbol'!G$16,"",IF(E10=0,"",IF(OR(E10=$BW$1,E11=$BW$1,E12=$BW$1,E10=$CV$1,E11=$CV$1,E12=$CV$1),0,1)))</f>
        <v>1</v>
      </c>
      <c r="CY10" s="3">
        <f>IF($A10&gt;='243way_Regular Symbol'!H$16,"",IF(F10=0,"",IF(OR(F10=$BW$1,F11=$BW$1,F12=$BW$1,F10=$CV$1,F11=$CV$1,F12=$CV$1),0,1)))</f>
        <v>1</v>
      </c>
    </row>
    <row r="11" spans="1:103">
      <c r="A11" s="337">
        <f>IF('243way_Regular Symbol'!L10="","",'243way_Regular Symbol'!L10)</f>
        <v>7</v>
      </c>
      <c r="B11" s="191" t="str">
        <f>IF('243way_Regular Symbol'!M10="",
IF($A11-'243way_Regular Symbol'!D$16&gt;='243way_RegularＸ_W()'!B$2-1,"",VLOOKUP($A11-'243way_Regular Symbol'!D$16,'243way_Regular Symbol'!$L$3:$Q$99,'243way_RegularＸ_W()'!B$3+1,FALSE)),
'243way_Regular Symbol'!M10)</f>
        <v>Q</v>
      </c>
      <c r="C11" s="191" t="str">
        <f>IF('243way_Regular Symbol'!N10="",
IF($A11-'243way_Regular Symbol'!E$16&gt;='243way_RegularＸ_W()'!C$2-1,"",VLOOKUP($A11-'243way_Regular Symbol'!E$16,'243way_Regular Symbol'!$L$3:$Q$99,'243way_RegularＸ_W()'!C$3+1,FALSE)),
'243way_Regular Symbol'!N10)</f>
        <v>K</v>
      </c>
      <c r="D11" s="191" t="str">
        <f>IF('243way_Regular Symbol'!O10="",
IF($A11-'243way_Regular Symbol'!F$16&gt;='243way_RegularＸ_W()'!D$2-1,"",VLOOKUP($A11-'243way_Regular Symbol'!F$16,'243way_Regular Symbol'!$L$3:$Q$99,'243way_RegularＸ_W()'!D$3+1,FALSE)),
'243way_Regular Symbol'!O10)</f>
        <v>TE</v>
      </c>
      <c r="E11" s="191" t="str">
        <f>IF('243way_Regular Symbol'!P10="",
IF($A11-'243way_Regular Symbol'!G$16&gt;='243way_RegularＸ_W()'!E$2-1,"",VLOOKUP($A11-'243way_Regular Symbol'!G$16,'243way_Regular Symbol'!$L$3:$Q$99,'243way_RegularＸ_W()'!E$3+1,FALSE)),
'243way_Regular Symbol'!P10)</f>
        <v>Q</v>
      </c>
      <c r="F11" s="338" t="str">
        <f>IF('243way_Regular Symbol'!Q10="",
IF($A11-'243way_Regular Symbol'!H$16&gt;='243way_RegularＸ_W()'!F$2-1,"",VLOOKUP($A11-'243way_Regular Symbol'!H$16,'243way_Regular Symbol'!$L$3:$Q$99,'243way_RegularＸ_W()'!F$3+1,FALSE)),
'243way_Regular Symbol'!Q10)</f>
        <v>Q</v>
      </c>
      <c r="H11" s="352" t="s">
        <v>189</v>
      </c>
      <c r="I11" s="3">
        <f>SUM(CC4:CC100)</f>
        <v>30</v>
      </c>
      <c r="J11" s="3">
        <f t="shared" ref="J11:M11" si="8">SUM(CD4:CD100)</f>
        <v>54</v>
      </c>
      <c r="K11" s="3">
        <f t="shared" si="8"/>
        <v>51</v>
      </c>
      <c r="L11" s="3">
        <f t="shared" si="8"/>
        <v>37</v>
      </c>
      <c r="M11" s="3">
        <f t="shared" si="8"/>
        <v>42</v>
      </c>
      <c r="O11" s="344">
        <f>IF($A11&gt;='243way_Regular Symbol'!D$16,"",IF(B11=0,"",IF(OR(B11=$O$1,B11=$P$1,B12=$O$1,B12=$P$1,B13=$O$1,B13=$P$1),0,1)))</f>
        <v>0</v>
      </c>
      <c r="P11" s="3">
        <f>IF($A11&gt;='243way_Regular Symbol'!E$16,"",IF(C11=0,"",IF(OR(C11=$O$1,C11=$P$1,C12=$O$1,C12=$P$1,C13=$O$1,C13=$P$1),0,1)))</f>
        <v>0</v>
      </c>
      <c r="Q11" s="3">
        <f>IF($A11&gt;='243way_Regular Symbol'!F$16,"",IF(D11=0,"",IF(OR(D11=$O$1,D11=$P$1,D12=$O$1,D12=$P$1,D13=$O$1,D13=$P$1),0,1)))</f>
        <v>1</v>
      </c>
      <c r="R11" s="3">
        <f>IF($A11&gt;='243way_Regular Symbol'!G$16,"",IF(E11=0,"",IF(OR(E11=$O$1,E11=$P$1,E12=$O$1,E12=$P$1,E13=$O$1,E13=$P$1),0,1)))</f>
        <v>1</v>
      </c>
      <c r="S11" s="135">
        <f>IF($A11&gt;='243way_Regular Symbol'!H$16,"",IF(F11=0,"",IF(OR(F11=$O$1,F11=$P$1,F12=$O$1,F12=$P$1,F13=$O$1,F13=$P$1),0,1)))</f>
        <v>1</v>
      </c>
      <c r="T11" s="224"/>
      <c r="U11" s="344">
        <f>IF($A11&gt;='243way_Regular Symbol'!D$16,"",IF(B11=0,"",IF(OR(B11=$U$1,B11=$V$1,B12=$U$1,B12=$V$1,B13=$U$1,B13=$V$1),0,1)))</f>
        <v>1</v>
      </c>
      <c r="V11" s="3">
        <f>IF($A11&gt;='243way_Regular Symbol'!E$16,"",IF(C11=0,"",IF(OR(C11=$U$1,C11=$V$1,C12=$U$1,C12=$V$1,C13=$U$1,C13=$V$1),0,1)))</f>
        <v>0</v>
      </c>
      <c r="W11" s="3">
        <f>IF($A11&gt;='243way_Regular Symbol'!F$16,"",IF(D11=0,"",IF(OR(D11=$U$1,D11=$V$1,D12=$U$1,D12=$V$1,D13=$U$1,D13=$V$1),0,1)))</f>
        <v>1</v>
      </c>
      <c r="X11" s="3">
        <f>IF($A11&gt;='243way_Regular Symbol'!G$16,"",IF(E11=0,"",IF(OR(E11=$U$1,E11=$V$1,E12=$U$1,E12=$V$1,E13=$U$1,E13=$V$1),0,1)))</f>
        <v>1</v>
      </c>
      <c r="Y11" s="135">
        <f>IF($A11&gt;='243way_Regular Symbol'!H$16,"",IF(F11=0,"",IF(OR(F11=$U$1,F11=$V$1,F12=$U$1,F12=$V$1,F13=$U$1,F13=$V$1),0,1)))</f>
        <v>1</v>
      </c>
      <c r="Z11" s="224"/>
      <c r="AA11" s="344">
        <f>IF($A11&gt;='243way_Regular Symbol'!D$16,"",IF(B11=0,"",IF(OR(B11=$AA$1,B11=$AB$1,B12=$AA$1,B12=$AB$1,B13=$AA$1,,B13=$AB$1),0,1)))</f>
        <v>1</v>
      </c>
      <c r="AB11" s="3">
        <f>IF($A11&gt;='243way_Regular Symbol'!E$16,"",IF(C11=0,"",IF(OR(C11=$AA$1,C11=$AB$1,C12=$AA$1,C12=$AB$1,C13=$AA$1,,C13=$AB$1),0,1)))</f>
        <v>0</v>
      </c>
      <c r="AC11" s="3">
        <f>IF($A11&gt;='243way_Regular Symbol'!F$16,"",IF(D11=0,"",IF(OR(D11=$AA$1,D11=$AB$1,D12=$AA$1,D12=$AB$1,D13=$AA$1,,D13=$AB$1),0,1)))</f>
        <v>1</v>
      </c>
      <c r="AD11" s="3">
        <f>IF($A11&gt;='243way_Regular Symbol'!G$16,"",IF(E11=0,"",IF(OR(E11=$AA$1,E11=$AB$1,E12=$AA$1,E12=$AB$1,E13=$AA$1,,E13=$AB$1),0,1)))</f>
        <v>1</v>
      </c>
      <c r="AE11" s="135">
        <f>IF($A11&gt;='243way_Regular Symbol'!H$16,"",IF(F11=0,"",IF(OR(F11=$AA$1,F11=$AB$1,F12=$AA$1,F12=$AB$1,F13=$AA$1,,F13=$AB$1),0,1)))</f>
        <v>1</v>
      </c>
      <c r="AF11" s="224"/>
      <c r="AG11" s="344">
        <f>IF($A11&gt;='243way_Regular Symbol'!D$16,"",IF(B11=0,"",IF(OR(B11=$AG$1,B11=$AH$1,B12=$AG$1,B12=$AH$1,B13=$AG$1,B13=$AH$1),0,1)))</f>
        <v>1</v>
      </c>
      <c r="AH11" s="3">
        <f>IF($A11&gt;='243way_Regular Symbol'!E$16,"",IF(C11=0,"",IF(OR(C11=$AG$1,C11=$AH$1,C12=$AG$1,C12=$AH$1,C13=$AG$1,C13=$AH$1),0,1)))</f>
        <v>0</v>
      </c>
      <c r="AI11" s="3">
        <f>IF($A11&gt;='243way_Regular Symbol'!F$16,"",IF(D11=0,"",IF(OR(D11=$AG$1,D11=$AH$1,D12=$AG$1,D12=$AH$1,D13=$AG$1,D13=$AH$1),0,1)))</f>
        <v>1</v>
      </c>
      <c r="AJ11" s="3">
        <f>IF($A11&gt;='243way_Regular Symbol'!G$16,"",IF(E11=0,"",IF(OR(E11=$AG$1,E11=$AH$1,E12=$AG$1,E12=$AH$1,E13=$AG$1,E13=$AH$1),0,1)))</f>
        <v>1</v>
      </c>
      <c r="AK11" s="135">
        <f>IF($A11&gt;='243way_Regular Symbol'!H$16,"",IF(F11=0,"",IF(OR(F11=$AG$1,F11=$AH$1,F12=$AG$1,F12=$AH$1,F13=$AG$1,F13=$AH$1),0,1)))</f>
        <v>1</v>
      </c>
      <c r="AL11" s="224"/>
      <c r="AM11" s="344">
        <f>IF($A11&gt;='243way_Regular Symbol'!D$16,"",IF(B11=0,"",IF(OR(B11=$AM$1,B11=$AN$1,B12=$AM$1,B12=$AN$1,B13=$AM$1,B13=$AN$1),0,1)))</f>
        <v>1</v>
      </c>
      <c r="AN11" s="3">
        <f>IF($A11&gt;='243way_Regular Symbol'!E$16,"",IF(C11=0,"",IF(OR(C11=$AM$1,C11=$AN$1,C12=$AM$1,C12=$AN$1,C13=$AM$1,C13=$AN$1),0,1)))</f>
        <v>0</v>
      </c>
      <c r="AO11" s="3">
        <f>IF($A11&gt;='243way_Regular Symbol'!F$16,"",IF(D11=0,"",IF(OR(D11=$AM$1,D11=$AN$1,D12=$AM$1,D12=$AN$1,D13=$AM$1,D13=$AN$1),0,1)))</f>
        <v>1</v>
      </c>
      <c r="AP11" s="3">
        <f>IF($A11&gt;='243way_Regular Symbol'!G$16,"",IF(E11=0,"",IF(OR(E11=$AM$1,E11=$AN$1,E12=$AM$1,E12=$AN$1,E13=$AM$1,E13=$AN$1),0,1)))</f>
        <v>0</v>
      </c>
      <c r="AQ11" s="135">
        <f>IF($A11&gt;='243way_Regular Symbol'!H$16,"",IF(F11=0,"",IF(OR(F11=$AM$1,F11=$AN$1,F12=$AM$1,F12=$AN$1,F13=$AM$1,F13=$AN$1),0,1)))</f>
        <v>1</v>
      </c>
      <c r="AR11" s="224"/>
      <c r="AS11" s="344">
        <f>IF($A11&gt;='243way_Regular Symbol'!D$16,"",IF(B11=0,"",IF(OR(B11=$AM$1,B11=$AT$1,B12=$AM$1,B12=$AT$1,B13=$AM$1,B13=$AT$1),0,1)))</f>
        <v>1</v>
      </c>
      <c r="AT11" s="3">
        <f>IF($A11&gt;='243way_Regular Symbol'!E$16,"",IF(C11=0,"",IF(OR(C11=$AM$1,C11=$AT$1,C12=$AM$1,C12=$AT$1,C13=$AM$1,C13=$AT$1),0,1)))</f>
        <v>0</v>
      </c>
      <c r="AU11" s="3">
        <f>IF($A11&gt;='243way_Regular Symbol'!F$16,"",IF(D11=0,"",IF(OR(D11=$AM$1,D11=$AT$1,D12=$AM$1,D12=$AT$1,D13=$AM$1,D13=$AT$1),0,1)))</f>
        <v>1</v>
      </c>
      <c r="AV11" s="3">
        <f>IF($A11&gt;='243way_Regular Symbol'!G$16,"",IF(E11=0,"",IF(OR(E11=$AM$1,E11=$AT$1,E12=$AM$1,E12=$AT$1,E13=$AM$1,E13=$AT$1),0,1)))</f>
        <v>1</v>
      </c>
      <c r="AW11" s="135">
        <f>IF($A11&gt;='243way_Regular Symbol'!H$16,"",IF(F11=0,"",IF(OR(F11=$AM$1,F11=$AT$1,F12=$AM$1,F12=$AT$1,F13=$AM$1,F13=$AT$1),0,1)))</f>
        <v>1</v>
      </c>
      <c r="AX11" s="224"/>
      <c r="AY11" s="344">
        <f>IF($A11&gt;='243way_Regular Symbol'!D$16,"",IF(B11=0,"",IF(OR(B11=$AM$1,B11=$AZ$1,B12=$AM$1,B12=$AZ$1,B13=$AM$1,B13=$AZ$1),0,1)))</f>
        <v>1</v>
      </c>
      <c r="AZ11" s="3">
        <f>IF($A11&gt;='243way_Regular Symbol'!E$16,"",IF(C11=0,"",IF(OR(C11=$AM$1,C11=$AZ$1,C12=$AM$1,C12=$AZ$1,C13=$AM$1,C13=$AZ$1),0,1)))</f>
        <v>0</v>
      </c>
      <c r="BA11" s="3">
        <f>IF($A11&gt;='243way_Regular Symbol'!F$16,"",IF(D11=0,"",IF(OR(D11=$AM$1,D11=$AZ$1,D12=$AM$1,D12=$AZ$1,D13=$AM$1,D13=$AZ$1),0,1)))</f>
        <v>1</v>
      </c>
      <c r="BB11" s="3">
        <f>IF($A11&gt;='243way_Regular Symbol'!G$16,"",IF(E11=0,"",IF(OR(E11=$AM$1,E11=$AZ$1,E12=$AM$1,E12=$AZ$1,E13=$AM$1,E13=$AZ$1),0,1)))</f>
        <v>1</v>
      </c>
      <c r="BC11" s="135">
        <f>IF($A11&gt;='243way_Regular Symbol'!H$16,"",IF(F11=0,"",IF(OR(F11=$AM$1,F11=$AZ$1,F12=$AM$1,F12=$AZ$1,F13=$AM$1,F13=$AZ$1),0,1)))</f>
        <v>1</v>
      </c>
      <c r="BD11" s="224"/>
      <c r="BE11" s="344">
        <f>IF($A11&gt;='243way_Regular Symbol'!D$16,"",IF(B11=0,"",IF(OR(B11=$AM$1,B11=$BF$1,B12=$AM$1,B12=$BF$1,B13=$AM$1,B13=$BF$1),0,1)))</f>
        <v>1</v>
      </c>
      <c r="BF11" s="3">
        <f>IF($A11&gt;='243way_Regular Symbol'!E$16,"",IF(C11=0,"",IF(OR(C11=$AM$1,C11=$BF$1,C12=$AM$1,C12=$BF$1,C13=$AM$1,C13=$BF$1),0,1)))</f>
        <v>0</v>
      </c>
      <c r="BG11" s="3">
        <f>IF($A11&gt;='243way_Regular Symbol'!F$16,"",IF(D11=0,"",IF(OR(D11=$AM$1,D11=$BF$1,D12=$AM$1,D12=$BF$1,D13=$AM$1,D13=$BF$1),0,1)))</f>
        <v>1</v>
      </c>
      <c r="BH11" s="3">
        <f>IF($A11&gt;='243way_Regular Symbol'!G$16,"",IF(E11=0,"",IF(OR(E11=$AM$1,E11=$BF$1,E12=$AM$1,E12=$BF$1,E13=$AM$1,E13=$BF$1),0,1)))</f>
        <v>1</v>
      </c>
      <c r="BI11" s="135">
        <f>IF($A11&gt;='243way_Regular Symbol'!H$16,"",IF(F11=0,"",IF(OR(F11=$AM$1,F11=$BF$1,F12=$AM$1,F12=$BF$1,F13=$AM$1,F13=$BF$1),0,1)))</f>
        <v>1</v>
      </c>
      <c r="BJ11" s="224"/>
      <c r="BK11" s="344">
        <f>IF($A11&gt;='243way_Regular Symbol'!D$16,"",IF(B11=0,"",IF(OR(B11=$AM$1,B11=$BL$1,B12=$AM$1,B12=$BL$1,B13=$AM$1,B13=$BL$1),0,1)))</f>
        <v>1</v>
      </c>
      <c r="BL11" s="3">
        <f>IF($A11&gt;='243way_Regular Symbol'!E$16,"",IF(C11=0,"",IF(OR(C11=$AM$1,C11=$BL$1,C12=$AM$1,C12=$BL$1,C13=$AM$1,C13=$BL$1),0,1)))</f>
        <v>0</v>
      </c>
      <c r="BM11" s="3">
        <f>IF($A11&gt;='243way_Regular Symbol'!F$16,"",IF(D11=0,"",IF(OR(D11=$AM$1,D11=$BL$1,D12=$AM$1,D12=$BL$1,D13=$AM$1,D13=$BL$1),0,1)))</f>
        <v>1</v>
      </c>
      <c r="BN11" s="3">
        <f>IF($A11&gt;='243way_Regular Symbol'!G$16,"",IF(E11=0,"",IF(OR(E11=$AM$1,E11=$BL$1,E12=$AM$1,E12=$BL$1,E13=$AM$1,E13=$BL$1),0,1)))</f>
        <v>1</v>
      </c>
      <c r="BO11" s="135">
        <f>IF($A11&gt;='243way_Regular Symbol'!H$16,"",IF(F11=0,"",IF(OR(F11=$AM$1,F11=$BL$1,F12=$AM$1,F12=$BL$1,F13=$AM$1,F13=$BL$1),0,1)))</f>
        <v>1</v>
      </c>
      <c r="BP11" s="224"/>
      <c r="BQ11" s="3">
        <f>IF($A11&gt;='243way_Regular Symbol'!D$16,"",IF(B11=0,"",IF(OR(B11=$BQ$1,B11=$BR$1,B12=$BQ$1,B12=$BR$1,B13=$BQ$1,B13=$BR$1),0,1)))</f>
        <v>1</v>
      </c>
      <c r="BR11" s="3">
        <f>IF($A11&gt;='243way_Regular Symbol'!E$16,"",IF(C11=0,"",IF(OR(C11=$BQ$1,C11=$BR$1,C12=$BQ$1,C12=$BR$1,C13=$BQ$1,C13=$BR$1),0,1)))</f>
        <v>0</v>
      </c>
      <c r="BS11" s="3">
        <f>IF($A11&gt;='243way_Regular Symbol'!F$16,"",IF(D11=0,"",IF(OR(D11=$BQ$1,D11=$BR$1,D12=$BQ$1,D12=$BR$1,D13=$BQ$1,D13=$BR$1),0,1)))</f>
        <v>1</v>
      </c>
      <c r="BT11" s="3">
        <f>IF($A11&gt;='243way_Regular Symbol'!G$16,"",IF(E11=0,"",IF(OR(E11=$BQ$1,E11=$BR$1,E12=$BQ$1,E12=$BR$1,E13=$BQ$1,E13=$BR$1),0,1)))</f>
        <v>1</v>
      </c>
      <c r="BU11" s="3">
        <f>IF($A11&gt;='243way_Regular Symbol'!H$16,"",IF(F11=0,"",IF(OR(F11=$BQ$1,F11=$BR$1,F12=$BQ$1,F12=$BR$1,F13=$BQ$1,F13=$BR$1),0,1)))</f>
        <v>1</v>
      </c>
      <c r="BV11" s="224"/>
      <c r="BW11" s="3">
        <f>IF($A11&gt;='243way_Regular Symbol'!D$16,"",IF(B11=0,"",IF(OR(B11=$BW$1,B12=$BW$1,B13=$BW$1,B11=$BX$1,B12=$BX$1,B13=$BX$1),0,1)))</f>
        <v>1</v>
      </c>
      <c r="BX11" s="3">
        <f>IF($A11&gt;='243way_Regular Symbol'!E$16,"",IF(C11=0,"",IF(OR(C11=$BW$1,C12=$BW$1,C13=$BW$1,C11=$BX$1,C12=$BX$1,C13=$BX$1),0,1)))</f>
        <v>0</v>
      </c>
      <c r="BY11" s="3">
        <f>IF($A11&gt;='243way_Regular Symbol'!F$16,"",IF(D11=0,"",IF(OR(D11=$BW$1,D12=$BW$1,D13=$BW$1,D11=$BX$1,D12=$BX$1,D13=$BX$1),0,1)))</f>
        <v>1</v>
      </c>
      <c r="BZ11" s="3">
        <f>IF($A11&gt;='243way_Regular Symbol'!G$16,"",IF(E11=0,"",IF(OR(E11=$BW$1,E12=$BW$1,E13=$BW$1,E11=$BX$1,E12=$BX$1,E13=$BX$1),0,1)))</f>
        <v>1</v>
      </c>
      <c r="CA11" s="3">
        <f>IF($A11&gt;='243way_Regular Symbol'!H$16,"",IF(F11=0,"",IF(OR(F11=$BW$1,F12=$BW$1,F13=$BW$1,F11=$BX$1,F12=$BX$1,F13=$BX$1),0,1)))</f>
        <v>1</v>
      </c>
      <c r="CB11" s="224"/>
      <c r="CC11" s="3">
        <f>IF($A11&gt;='243way_Regular Symbol'!D$16,"",IF(B11=0,"",IF(OR(B11=$BW$1,B12=$BW$1,B13=$BW$1,B11=$CD$1,B12=$CD$1,B13=$CD$1),0,1)))</f>
        <v>0</v>
      </c>
      <c r="CD11" s="3">
        <f>IF($A11&gt;='243way_Regular Symbol'!E$16,"",IF(C11=0,"",IF(OR(C11=$BW$1,C12=$BW$1,C13=$BW$1,C11=$CD$1,C12=$CD$1,C13=$CD$1),0,1)))</f>
        <v>0</v>
      </c>
      <c r="CE11" s="3">
        <f>IF($A11&gt;='243way_Regular Symbol'!F$16,"",IF(D11=0,"",IF(OR(D11=$BW$1,D12=$BW$1,D13=$BW$1,D11=$CD$1,D12=$CD$1,D13=$CD$1),0,1)))</f>
        <v>1</v>
      </c>
      <c r="CF11" s="3">
        <f>IF($A11&gt;='243way_Regular Symbol'!G$16,"",IF(E11=0,"",IF(OR(E11=$BW$1,E12=$BW$1,E13=$BW$1,E11=$CD$1,E12=$CD$1,E13=$CD$1),0,1)))</f>
        <v>0</v>
      </c>
      <c r="CG11" s="3">
        <f>IF($A11&gt;='243way_Regular Symbol'!H$16,"",IF(F11=0,"",IF(OR(F11=$BW$1,F12=$BW$1,F13=$BW$1,F11=$CD$1,F12=$CD$1,F13=$CD$1),0,1)))</f>
        <v>0</v>
      </c>
      <c r="CH11" s="224"/>
      <c r="CI11" s="3">
        <f>IF($A11&gt;='243way_Regular Symbol'!D$16,"",IF(B11=0,"",IF(OR(B11=$BW$1,B12=$BW$1,B13=$BW$1,B11=$CJ$1,B12=$CJ$1,B13=$CJ$1),0,1)))</f>
        <v>0</v>
      </c>
      <c r="CJ11" s="3">
        <f>IF($A11&gt;='243way_Regular Symbol'!E$16,"",IF(C11=0,"",IF(OR(C11=$BW$1,C12=$BW$1,C13=$BW$1,C11=$CJ$1,C12=$CJ$1,C13=$CJ$1),0,1)))</f>
        <v>0</v>
      </c>
      <c r="CK11" s="3">
        <f>IF($A11&gt;='243way_Regular Symbol'!F$16,"",IF(D11=0,"",IF(OR(D11=$BW$1,D12=$BW$1,D13=$BW$1,D11=$CJ$1,D12=$CJ$1,D13=$CJ$1),0,1)))</f>
        <v>1</v>
      </c>
      <c r="CL11" s="3">
        <f>IF($A11&gt;='243way_Regular Symbol'!G$16,"",IF(E11=0,"",IF(OR(E11=$BW$1,E12=$BW$1,E13=$BW$1,E11=$CJ$1,E12=$CJ$1,E13=$CJ$1),0,1)))</f>
        <v>1</v>
      </c>
      <c r="CM11" s="3">
        <f>IF($A11&gt;='243way_Regular Symbol'!H$16,"",IF(F11=0,"",IF(OR(F11=$BW$1,F12=$BW$1,F13=$BW$1,F11=$CJ$1,F12=$CJ$1,F13=$CJ$1),0,1)))</f>
        <v>1</v>
      </c>
      <c r="CN11" s="224"/>
      <c r="CO11" s="3">
        <f>IF($A11&gt;='243way_Regular Symbol'!D$16,"",IF(B11=0,"",IF(OR(B11=$BW$1,B12=$BW$1,B13=$BW$1,B11=$CP$1,B12=$CP$1,B13=$CP$1),0,1)))</f>
        <v>1</v>
      </c>
      <c r="CP11" s="3">
        <f>IF($A11&gt;='243way_Regular Symbol'!E$16,"",IF(C11=0,"",IF(OR(C11=$BW$1,C12=$BW$1,C13=$BW$1,C11=$CP$1,C12=$CP$1,C13=$CP$1),0,1)))</f>
        <v>0</v>
      </c>
      <c r="CQ11" s="3">
        <f>IF($A11&gt;='243way_Regular Symbol'!F$16,"",IF(D11=0,"",IF(OR(D11=$BW$1,D12=$BW$1,D13=$BW$1,D11=$CP$1,D12=$CP$1,D13=$CP$1),0,1)))</f>
        <v>0</v>
      </c>
      <c r="CR11" s="3">
        <f>IF($A11&gt;='243way_Regular Symbol'!G$16,"",IF(E11=0,"",IF(OR(E11=$BW$1,E12=$BW$1,E13=$BW$1,E11=$CP$1,E12=$CP$1,E13=$CP$1),0,1)))</f>
        <v>1</v>
      </c>
      <c r="CS11" s="3">
        <f>IF($A11&gt;='243way_Regular Symbol'!H$16,"",IF(F11=0,"",IF(OR(F11=$BW$1,F12=$BW$1,F13=$BW$1,F11=$CP$1,F12=$CP$1,F13=$CP$1),0,1)))</f>
        <v>0</v>
      </c>
      <c r="CT11" s="224"/>
      <c r="CU11" s="3">
        <f>IF($A11&gt;='243way_Regular Symbol'!D$16,"",IF(B11=0,"",IF(OR(B11=$BW$1,B12=$BW$1,B13=$BW$1,B11=$CV$1,B12=$CV$1,B13=$CV$1),0,1)))</f>
        <v>1</v>
      </c>
      <c r="CV11" s="3">
        <f>IF($A11&gt;='243way_Regular Symbol'!E$16,"",IF(C11=0,"",IF(OR(C11=$BW$1,C12=$BW$1,C13=$BW$1,C11=$CV$1,C12=$CV$1,C13=$CV$1),0,1)))</f>
        <v>0</v>
      </c>
      <c r="CW11" s="3">
        <f>IF($A11&gt;='243way_Regular Symbol'!F$16,"",IF(D11=0,"",IF(OR(D11=$BW$1,D12=$BW$1,D13=$BW$1,D11=$CV$1,D12=$CV$1,D13=$CV$1),0,1)))</f>
        <v>1</v>
      </c>
      <c r="CX11" s="3">
        <f>IF($A11&gt;='243way_Regular Symbol'!G$16,"",IF(E11=0,"",IF(OR(E11=$BW$1,E12=$BW$1,E13=$BW$1,E11=$CV$1,E12=$CV$1,E13=$CV$1),0,1)))</f>
        <v>1</v>
      </c>
      <c r="CY11" s="3">
        <f>IF($A11&gt;='243way_Regular Symbol'!H$16,"",IF(F11=0,"",IF(OR(F11=$BW$1,F12=$BW$1,F13=$BW$1,F11=$CV$1,F12=$CV$1,F13=$CV$1),0,1)))</f>
        <v>1</v>
      </c>
    </row>
    <row r="12" spans="1:103">
      <c r="A12" s="337">
        <f>IF('243way_Regular Symbol'!L11="","",'243way_Regular Symbol'!L11)</f>
        <v>8</v>
      </c>
      <c r="B12" s="191" t="str">
        <f>IF('243way_Regular Symbol'!M11="",
IF($A12-'243way_Regular Symbol'!D$16&gt;='243way_RegularＸ_W()'!B$2-1,"",VLOOKUP($A12-'243way_Regular Symbol'!D$16,'243way_Regular Symbol'!$L$3:$Q$99,'243way_RegularＸ_W()'!B$3+1,FALSE)),
'243way_Regular Symbol'!M11)</f>
        <v>J</v>
      </c>
      <c r="C12" s="191" t="str">
        <f>IF('243way_Regular Symbol'!N11="",
IF($A12-'243way_Regular Symbol'!E$16&gt;='243way_RegularＸ_W()'!C$2-1,"",VLOOKUP($A12-'243way_Regular Symbol'!E$16,'243way_Regular Symbol'!$L$3:$Q$99,'243way_RegularＸ_W()'!C$3+1,FALSE)),
'243way_Regular Symbol'!N11)</f>
        <v>WW</v>
      </c>
      <c r="D12" s="191" t="str">
        <f>IF('243way_Regular Symbol'!O11="",
IF($A12-'243way_Regular Symbol'!F$16&gt;='243way_RegularＸ_W()'!D$2-1,"",VLOOKUP($A12-'243way_Regular Symbol'!F$16,'243way_Regular Symbol'!$L$3:$Q$99,'243way_RegularＸ_W()'!D$3+1,FALSE)),
'243way_Regular Symbol'!O11)</f>
        <v>TE</v>
      </c>
      <c r="E12" s="191" t="str">
        <f>IF('243way_Regular Symbol'!P11="",
IF($A12-'243way_Regular Symbol'!G$16&gt;='243way_RegularＸ_W()'!E$2-1,"",VLOOKUP($A12-'243way_Regular Symbol'!G$16,'243way_Regular Symbol'!$L$3:$Q$99,'243way_RegularＸ_W()'!E$3+1,FALSE)),
'243way_Regular Symbol'!P11)</f>
        <v>Q</v>
      </c>
      <c r="F12" s="338" t="str">
        <f>IF('243way_Regular Symbol'!Q11="",
IF($A12-'243way_Regular Symbol'!H$16&gt;='243way_RegularＸ_W()'!F$2-1,"",VLOOKUP($A12-'243way_Regular Symbol'!H$16,'243way_Regular Symbol'!$L$3:$Q$99,'243way_RegularＸ_W()'!F$3+1,FALSE)),
'243way_Regular Symbol'!Q11)</f>
        <v>S1</v>
      </c>
      <c r="H12" s="352" t="s">
        <v>190</v>
      </c>
      <c r="I12" s="3">
        <f>SUM(CI4:CI100)</f>
        <v>37</v>
      </c>
      <c r="J12" s="3">
        <f t="shared" ref="J12:M12" si="9">SUM(CJ4:CJ100)</f>
        <v>48</v>
      </c>
      <c r="K12" s="3">
        <f t="shared" si="9"/>
        <v>48</v>
      </c>
      <c r="L12" s="3">
        <f t="shared" si="9"/>
        <v>52</v>
      </c>
      <c r="M12" s="3">
        <f t="shared" si="9"/>
        <v>36</v>
      </c>
      <c r="O12" s="344">
        <f>IF($A12&gt;='243way_Regular Symbol'!D$16,"",IF(B12=0,"",IF(OR(B12=$O$1,B12=$P$1,B13=$O$1,B13=$P$1,B14=$O$1,B14=$P$1),0,1)))</f>
        <v>0</v>
      </c>
      <c r="P12" s="3">
        <f>IF($A12&gt;='243way_Regular Symbol'!E$16,"",IF(C12=0,"",IF(OR(C12=$O$1,C12=$P$1,C13=$O$1,C13=$P$1,C14=$O$1,C14=$P$1),0,1)))</f>
        <v>0</v>
      </c>
      <c r="Q12" s="3">
        <f>IF($A12&gt;='243way_Regular Symbol'!F$16,"",IF(D12=0,"",IF(OR(D12=$O$1,D12=$P$1,D13=$O$1,D13=$P$1,D14=$O$1,D14=$P$1),0,1)))</f>
        <v>0</v>
      </c>
      <c r="R12" s="3">
        <f>IF($A12&gt;='243way_Regular Symbol'!G$16,"",IF(E12=0,"",IF(OR(E12=$O$1,E12=$P$1,E13=$O$1,E13=$P$1,E14=$O$1,E14=$P$1),0,1)))</f>
        <v>1</v>
      </c>
      <c r="S12" s="135">
        <f>IF($A12&gt;='243way_Regular Symbol'!H$16,"",IF(F12=0,"",IF(OR(F12=$O$1,F12=$P$1,F13=$O$1,F13=$P$1,F14=$O$1,F14=$P$1),0,1)))</f>
        <v>1</v>
      </c>
      <c r="T12" s="224"/>
      <c r="U12" s="344">
        <f>IF($A12&gt;='243way_Regular Symbol'!D$16,"",IF(B12=0,"",IF(OR(B12=$U$1,B12=$V$1,B13=$U$1,B13=$V$1,B14=$U$1,B14=$V$1),0,1)))</f>
        <v>1</v>
      </c>
      <c r="V12" s="3">
        <f>IF($A12&gt;='243way_Regular Symbol'!E$16,"",IF(C12=0,"",IF(OR(C12=$U$1,C12=$V$1,C13=$U$1,C13=$V$1,C14=$U$1,C14=$V$1),0,1)))</f>
        <v>0</v>
      </c>
      <c r="W12" s="3">
        <f>IF($A12&gt;='243way_Regular Symbol'!F$16,"",IF(D12=0,"",IF(OR(D12=$U$1,D12=$V$1,D13=$U$1,D13=$V$1,D14=$U$1,D14=$V$1),0,1)))</f>
        <v>1</v>
      </c>
      <c r="X12" s="3">
        <f>IF($A12&gt;='243way_Regular Symbol'!G$16,"",IF(E12=0,"",IF(OR(E12=$U$1,E12=$V$1,E13=$U$1,E13=$V$1,E14=$U$1,E14=$V$1),0,1)))</f>
        <v>1</v>
      </c>
      <c r="Y12" s="135">
        <f>IF($A12&gt;='243way_Regular Symbol'!H$16,"",IF(F12=0,"",IF(OR(F12=$U$1,F12=$V$1,F13=$U$1,F13=$V$1,F14=$U$1,F14=$V$1),0,1)))</f>
        <v>1</v>
      </c>
      <c r="Z12" s="224"/>
      <c r="AA12" s="344">
        <f>IF($A12&gt;='243way_Regular Symbol'!D$16,"",IF(B12=0,"",IF(OR(B12=$AA$1,B12=$AB$1,B13=$AA$1,B13=$AB$1,B14=$AA$1,,B14=$AB$1),0,1)))</f>
        <v>1</v>
      </c>
      <c r="AB12" s="3">
        <f>IF($A12&gt;='243way_Regular Symbol'!E$16,"",IF(C12=0,"",IF(OR(C12=$AA$1,C12=$AB$1,C13=$AA$1,C13=$AB$1,C14=$AA$1,,C14=$AB$1),0,1)))</f>
        <v>0</v>
      </c>
      <c r="AC12" s="3">
        <f>IF($A12&gt;='243way_Regular Symbol'!F$16,"",IF(D12=0,"",IF(OR(D12=$AA$1,D12=$AB$1,D13=$AA$1,D13=$AB$1,D14=$AA$1,,D14=$AB$1),0,1)))</f>
        <v>1</v>
      </c>
      <c r="AD12" s="3">
        <f>IF($A12&gt;='243way_Regular Symbol'!G$16,"",IF(E12=0,"",IF(OR(E12=$AA$1,E12=$AB$1,E13=$AA$1,E13=$AB$1,E14=$AA$1,,E14=$AB$1),0,1)))</f>
        <v>1</v>
      </c>
      <c r="AE12" s="135">
        <f>IF($A12&gt;='243way_Regular Symbol'!H$16,"",IF(F12=0,"",IF(OR(F12=$AA$1,F12=$AB$1,F13=$AA$1,F13=$AB$1,F14=$AA$1,,F14=$AB$1),0,1)))</f>
        <v>1</v>
      </c>
      <c r="AF12" s="224"/>
      <c r="AG12" s="344">
        <f>IF($A12&gt;='243way_Regular Symbol'!D$16,"",IF(B12=0,"",IF(OR(B12=$AG$1,B12=$AH$1,B13=$AG$1,B13=$AH$1,B14=$AG$1,B14=$AH$1),0,1)))</f>
        <v>1</v>
      </c>
      <c r="AH12" s="3">
        <f>IF($A12&gt;='243way_Regular Symbol'!E$16,"",IF(C12=0,"",IF(OR(C12=$AG$1,C12=$AH$1,C13=$AG$1,C13=$AH$1,C14=$AG$1,C14=$AH$1),0,1)))</f>
        <v>0</v>
      </c>
      <c r="AI12" s="3">
        <f>IF($A12&gt;='243way_Regular Symbol'!F$16,"",IF(D12=0,"",IF(OR(D12=$AG$1,D12=$AH$1,D13=$AG$1,D13=$AH$1,D14=$AG$1,D14=$AH$1),0,1)))</f>
        <v>1</v>
      </c>
      <c r="AJ12" s="3">
        <f>IF($A12&gt;='243way_Regular Symbol'!G$16,"",IF(E12=0,"",IF(OR(E12=$AG$1,E12=$AH$1,E13=$AG$1,E13=$AH$1,E14=$AG$1,E14=$AH$1),0,1)))</f>
        <v>1</v>
      </c>
      <c r="AK12" s="135">
        <f>IF($A12&gt;='243way_Regular Symbol'!H$16,"",IF(F12=0,"",IF(OR(F12=$AG$1,F12=$AH$1,F13=$AG$1,F13=$AH$1,F14=$AG$1,F14=$AH$1),0,1)))</f>
        <v>1</v>
      </c>
      <c r="AL12" s="224"/>
      <c r="AM12" s="344">
        <f>IF($A12&gt;='243way_Regular Symbol'!D$16,"",IF(B12=0,"",IF(OR(B12=$AM$1,B12=$AN$1,B13=$AM$1,B13=$AN$1,B14=$AM$1,B14=$AN$1),0,1)))</f>
        <v>0</v>
      </c>
      <c r="AN12" s="3">
        <f>IF($A12&gt;='243way_Regular Symbol'!E$16,"",IF(C12=0,"",IF(OR(C12=$AM$1,C12=$AN$1,C13=$AM$1,C13=$AN$1,C14=$AM$1,C14=$AN$1),0,1)))</f>
        <v>0</v>
      </c>
      <c r="AO12" s="3">
        <f>IF($A12&gt;='243way_Regular Symbol'!F$16,"",IF(D12=0,"",IF(OR(D12=$AM$1,D12=$AN$1,D13=$AM$1,D13=$AN$1,D14=$AM$1,D14=$AN$1),0,1)))</f>
        <v>1</v>
      </c>
      <c r="AP12" s="3">
        <f>IF($A12&gt;='243way_Regular Symbol'!G$16,"",IF(E12=0,"",IF(OR(E12=$AM$1,E12=$AN$1,E13=$AM$1,E13=$AN$1,E14=$AM$1,E14=$AN$1),0,1)))</f>
        <v>0</v>
      </c>
      <c r="AQ12" s="135">
        <f>IF($A12&gt;='243way_Regular Symbol'!H$16,"",IF(F12=0,"",IF(OR(F12=$AM$1,F12=$AN$1,F13=$AM$1,F13=$AN$1,F14=$AM$1,F14=$AN$1),0,1)))</f>
        <v>1</v>
      </c>
      <c r="AR12" s="224"/>
      <c r="AS12" s="344">
        <f>IF($A12&gt;='243way_Regular Symbol'!D$16,"",IF(B12=0,"",IF(OR(B12=$AM$1,B12=$AT$1,B13=$AM$1,B13=$AT$1,B14=$AM$1,B14=$AT$1),0,1)))</f>
        <v>1</v>
      </c>
      <c r="AT12" s="3">
        <f>IF($A12&gt;='243way_Regular Symbol'!E$16,"",IF(C12=0,"",IF(OR(C12=$AM$1,C12=$AT$1,C13=$AM$1,C13=$AT$1,C14=$AM$1,C14=$AT$1),0,1)))</f>
        <v>0</v>
      </c>
      <c r="AU12" s="3">
        <f>IF($A12&gt;='243way_Regular Symbol'!F$16,"",IF(D12=0,"",IF(OR(D12=$AM$1,D12=$AT$1,D13=$AM$1,D13=$AT$1,D14=$AM$1,D14=$AT$1),0,1)))</f>
        <v>1</v>
      </c>
      <c r="AV12" s="3">
        <f>IF($A12&gt;='243way_Regular Symbol'!G$16,"",IF(E12=0,"",IF(OR(E12=$AM$1,E12=$AT$1,E13=$AM$1,E13=$AT$1,E14=$AM$1,E14=$AT$1),0,1)))</f>
        <v>1</v>
      </c>
      <c r="AW12" s="135">
        <f>IF($A12&gt;='243way_Regular Symbol'!H$16,"",IF(F12=0,"",IF(OR(F12=$AM$1,F12=$AT$1,F13=$AM$1,F13=$AT$1,F14=$AM$1,F14=$AT$1),0,1)))</f>
        <v>1</v>
      </c>
      <c r="AX12" s="224"/>
      <c r="AY12" s="344">
        <f>IF($A12&gt;='243way_Regular Symbol'!D$16,"",IF(B12=0,"",IF(OR(B12=$AM$1,B12=$AZ$1,B13=$AM$1,B13=$AZ$1,B14=$AM$1,B14=$AZ$1),0,1)))</f>
        <v>1</v>
      </c>
      <c r="AZ12" s="3">
        <f>IF($A12&gt;='243way_Regular Symbol'!E$16,"",IF(C12=0,"",IF(OR(C12=$AM$1,C12=$AZ$1,C13=$AM$1,C13=$AZ$1,C14=$AM$1,C14=$AZ$1),0,1)))</f>
        <v>0</v>
      </c>
      <c r="BA12" s="3">
        <f>IF($A12&gt;='243way_Regular Symbol'!F$16,"",IF(D12=0,"",IF(OR(D12=$AM$1,D12=$AZ$1,D13=$AM$1,D13=$AZ$1,D14=$AM$1,D14=$AZ$1),0,1)))</f>
        <v>1</v>
      </c>
      <c r="BB12" s="3">
        <f>IF($A12&gt;='243way_Regular Symbol'!G$16,"",IF(E12=0,"",IF(OR(E12=$AM$1,E12=$AZ$1,E13=$AM$1,E13=$AZ$1,E14=$AM$1,E14=$AZ$1),0,1)))</f>
        <v>0</v>
      </c>
      <c r="BC12" s="135">
        <f>IF($A12&gt;='243way_Regular Symbol'!H$16,"",IF(F12=0,"",IF(OR(F12=$AM$1,F12=$AZ$1,F13=$AM$1,F13=$AZ$1,F14=$AM$1,F14=$AZ$1),0,1)))</f>
        <v>1</v>
      </c>
      <c r="BD12" s="224"/>
      <c r="BE12" s="344">
        <f>IF($A12&gt;='243way_Regular Symbol'!D$16,"",IF(B12=0,"",IF(OR(B12=$AM$1,B12=$BF$1,B13=$AM$1,B13=$BF$1,B14=$AM$1,B14=$BF$1),0,1)))</f>
        <v>1</v>
      </c>
      <c r="BF12" s="3">
        <f>IF($A12&gt;='243way_Regular Symbol'!E$16,"",IF(C12=0,"",IF(OR(C12=$AM$1,C12=$BF$1,C13=$AM$1,C13=$BF$1,C14=$AM$1,C14=$BF$1),0,1)))</f>
        <v>0</v>
      </c>
      <c r="BG12" s="3">
        <f>IF($A12&gt;='243way_Regular Symbol'!F$16,"",IF(D12=0,"",IF(OR(D12=$AM$1,D12=$BF$1,D13=$AM$1,D13=$BF$1,D14=$AM$1,D14=$BF$1),0,1)))</f>
        <v>1</v>
      </c>
      <c r="BH12" s="3">
        <f>IF($A12&gt;='243way_Regular Symbol'!G$16,"",IF(E12=0,"",IF(OR(E12=$AM$1,E12=$BF$1,E13=$AM$1,E13=$BF$1,E14=$AM$1,E14=$BF$1),0,1)))</f>
        <v>1</v>
      </c>
      <c r="BI12" s="135">
        <f>IF($A12&gt;='243way_Regular Symbol'!H$16,"",IF(F12=0,"",IF(OR(F12=$AM$1,F12=$BF$1,F13=$AM$1,F13=$BF$1,F14=$AM$1,F14=$BF$1),0,1)))</f>
        <v>1</v>
      </c>
      <c r="BJ12" s="224"/>
      <c r="BK12" s="344">
        <f>IF($A12&gt;='243way_Regular Symbol'!D$16,"",IF(B12=0,"",IF(OR(B12=$AM$1,B12=$BL$1,B13=$AM$1,B13=$BL$1,B14=$AM$1,B14=$BL$1),0,1)))</f>
        <v>1</v>
      </c>
      <c r="BL12" s="3">
        <f>IF($A12&gt;='243way_Regular Symbol'!E$16,"",IF(C12=0,"",IF(OR(C12=$AM$1,C12=$BL$1,C13=$AM$1,C13=$BL$1,C14=$AM$1,C14=$BL$1),0,1)))</f>
        <v>0</v>
      </c>
      <c r="BM12" s="3">
        <f>IF($A12&gt;='243way_Regular Symbol'!F$16,"",IF(D12=0,"",IF(OR(D12=$AM$1,D12=$BL$1,D13=$AM$1,D13=$BL$1,D14=$AM$1,D14=$BL$1),0,1)))</f>
        <v>1</v>
      </c>
      <c r="BN12" s="3">
        <f>IF($A12&gt;='243way_Regular Symbol'!G$16,"",IF(E12=0,"",IF(OR(E12=$AM$1,E12=$BL$1,E13=$AM$1,E13=$BL$1,E14=$AM$1,E14=$BL$1),0,1)))</f>
        <v>1</v>
      </c>
      <c r="BO12" s="135">
        <f>IF($A12&gt;='243way_Regular Symbol'!H$16,"",IF(F12=0,"",IF(OR(F12=$AM$1,F12=$BL$1,F13=$AM$1,F13=$BL$1,F14=$AM$1,F14=$BL$1),0,1)))</f>
        <v>1</v>
      </c>
      <c r="BP12" s="224"/>
      <c r="BQ12" s="3">
        <f>IF($A12&gt;='243way_Regular Symbol'!D$16,"",IF(B12=0,"",IF(OR(B12=$BQ$1,B12=$BR$1,B13=$BQ$1,B13=$BR$1,B14=$BQ$1,B14=$BR$1),0,1)))</f>
        <v>1</v>
      </c>
      <c r="BR12" s="3">
        <f>IF($A12&gt;='243way_Regular Symbol'!E$16,"",IF(C12=0,"",IF(OR(C12=$BQ$1,C12=$BR$1,C13=$BQ$1,C13=$BR$1,C14=$BQ$1,C14=$BR$1),0,1)))</f>
        <v>0</v>
      </c>
      <c r="BS12" s="3">
        <f>IF($A12&gt;='243way_Regular Symbol'!F$16,"",IF(D12=0,"",IF(OR(D12=$BQ$1,D12=$BR$1,D13=$BQ$1,D13=$BR$1,D14=$BQ$1,D14=$BR$1),0,1)))</f>
        <v>1</v>
      </c>
      <c r="BT12" s="3">
        <f>IF($A12&gt;='243way_Regular Symbol'!G$16,"",IF(E12=0,"",IF(OR(E12=$BQ$1,E12=$BR$1,E13=$BQ$1,E13=$BR$1,E14=$BQ$1,E14=$BR$1),0,1)))</f>
        <v>1</v>
      </c>
      <c r="BU12" s="3">
        <f>IF($A12&gt;='243way_Regular Symbol'!H$16,"",IF(F12=0,"",IF(OR(F12=$BQ$1,F12=$BR$1,F13=$BQ$1,F13=$BR$1,F14=$BQ$1,F14=$BR$1),0,1)))</f>
        <v>1</v>
      </c>
      <c r="BV12" s="224"/>
      <c r="BW12" s="3">
        <f>IF($A12&gt;='243way_Regular Symbol'!D$16,"",IF(B12=0,"",IF(OR(B12=$BW$1,B13=$BW$1,B14=$BW$1,B12=$BX$1,B13=$BX$1,B14=$BX$1),0,1)))</f>
        <v>1</v>
      </c>
      <c r="BX12" s="3">
        <f>IF($A12&gt;='243way_Regular Symbol'!E$16,"",IF(C12=0,"",IF(OR(C12=$BW$1,C13=$BW$1,C14=$BW$1,C12=$BX$1,C13=$BX$1,C14=$BX$1),0,1)))</f>
        <v>0</v>
      </c>
      <c r="BY12" s="3">
        <f>IF($A12&gt;='243way_Regular Symbol'!F$16,"",IF(D12=0,"",IF(OR(D12=$BW$1,D13=$BW$1,D14=$BW$1,D12=$BX$1,D13=$BX$1,D14=$BX$1),0,1)))</f>
        <v>1</v>
      </c>
      <c r="BZ12" s="3">
        <f>IF($A12&gt;='243way_Regular Symbol'!G$16,"",IF(E12=0,"",IF(OR(E12=$BW$1,E13=$BW$1,E14=$BW$1,E12=$BX$1,E13=$BX$1,E14=$BX$1),0,1)))</f>
        <v>1</v>
      </c>
      <c r="CA12" s="3">
        <f>IF($A12&gt;='243way_Regular Symbol'!H$16,"",IF(F12=0,"",IF(OR(F12=$BW$1,F13=$BW$1,F14=$BW$1,F12=$BX$1,F13=$BX$1,F14=$BX$1),0,1)))</f>
        <v>1</v>
      </c>
      <c r="CB12" s="224"/>
      <c r="CC12" s="3">
        <f>IF($A12&gt;='243way_Regular Symbol'!D$16,"",IF(B12=0,"",IF(OR(B12=$BW$1,B13=$BW$1,B14=$BW$1,B12=$CD$1,B13=$CD$1,B14=$CD$1),0,1)))</f>
        <v>1</v>
      </c>
      <c r="CD12" s="3">
        <f>IF($A12&gt;='243way_Regular Symbol'!E$16,"",IF(C12=0,"",IF(OR(C12=$BW$1,C13=$BW$1,C14=$BW$1,C12=$CD$1,C13=$CD$1,C14=$CD$1),0,1)))</f>
        <v>0</v>
      </c>
      <c r="CE12" s="3">
        <f>IF($A12&gt;='243way_Regular Symbol'!F$16,"",IF(D12=0,"",IF(OR(D12=$BW$1,D13=$BW$1,D14=$BW$1,D12=$CD$1,D13=$CD$1,D14=$CD$1),0,1)))</f>
        <v>1</v>
      </c>
      <c r="CF12" s="3">
        <f>IF($A12&gt;='243way_Regular Symbol'!G$16,"",IF(E12=0,"",IF(OR(E12=$BW$1,E13=$BW$1,E14=$BW$1,E12=$CD$1,E13=$CD$1,E14=$CD$1),0,1)))</f>
        <v>0</v>
      </c>
      <c r="CG12" s="3">
        <f>IF($A12&gt;='243way_Regular Symbol'!H$16,"",IF(F12=0,"",IF(OR(F12=$BW$1,F13=$BW$1,F14=$BW$1,F12=$CD$1,F13=$CD$1,F14=$CD$1),0,1)))</f>
        <v>0</v>
      </c>
      <c r="CH12" s="224"/>
      <c r="CI12" s="3">
        <f>IF($A12&gt;='243way_Regular Symbol'!D$16,"",IF(B12=0,"",IF(OR(B12=$BW$1,B13=$BW$1,B14=$BW$1,B12=$CJ$1,B13=$CJ$1,B14=$CJ$1),0,1)))</f>
        <v>0</v>
      </c>
      <c r="CJ12" s="3">
        <f>IF($A12&gt;='243way_Regular Symbol'!E$16,"",IF(C12=0,"",IF(OR(C12=$BW$1,C13=$BW$1,C14=$BW$1,C12=$CJ$1,C13=$CJ$1,C14=$CJ$1),0,1)))</f>
        <v>0</v>
      </c>
      <c r="CK12" s="3">
        <f>IF($A12&gt;='243way_Regular Symbol'!F$16,"",IF(D12=0,"",IF(OR(D12=$BW$1,D13=$BW$1,D14=$BW$1,D12=$CJ$1,D13=$CJ$1,D14=$CJ$1),0,1)))</f>
        <v>1</v>
      </c>
      <c r="CL12" s="3">
        <f>IF($A12&gt;='243way_Regular Symbol'!G$16,"",IF(E12=0,"",IF(OR(E12=$BW$1,E13=$BW$1,E14=$BW$1,E12=$CJ$1,E13=$CJ$1,E14=$CJ$1),0,1)))</f>
        <v>1</v>
      </c>
      <c r="CM12" s="3">
        <f>IF($A12&gt;='243way_Regular Symbol'!H$16,"",IF(F12=0,"",IF(OR(F12=$BW$1,F13=$BW$1,F14=$BW$1,F12=$CJ$1,F13=$CJ$1,F14=$CJ$1),0,1)))</f>
        <v>1</v>
      </c>
      <c r="CN12" s="224"/>
      <c r="CO12" s="3">
        <f>IF($A12&gt;='243way_Regular Symbol'!D$16,"",IF(B12=0,"",IF(OR(B12=$BW$1,B13=$BW$1,B14=$BW$1,B12=$CP$1,B13=$CP$1,B14=$CP$1),0,1)))</f>
        <v>1</v>
      </c>
      <c r="CP12" s="3">
        <f>IF($A12&gt;='243way_Regular Symbol'!E$16,"",IF(C12=0,"",IF(OR(C12=$BW$1,C13=$BW$1,C14=$BW$1,C12=$CP$1,C13=$CP$1,C14=$CP$1),0,1)))</f>
        <v>0</v>
      </c>
      <c r="CQ12" s="3">
        <f>IF($A12&gt;='243way_Regular Symbol'!F$16,"",IF(D12=0,"",IF(OR(D12=$BW$1,D13=$BW$1,D14=$BW$1,D12=$CP$1,D13=$CP$1,D14=$CP$1),0,1)))</f>
        <v>0</v>
      </c>
      <c r="CR12" s="3">
        <f>IF($A12&gt;='243way_Regular Symbol'!G$16,"",IF(E12=0,"",IF(OR(E12=$BW$1,E13=$BW$1,E14=$BW$1,E12=$CP$1,E13=$CP$1,E14=$CP$1),0,1)))</f>
        <v>1</v>
      </c>
      <c r="CS12" s="3">
        <f>IF($A12&gt;='243way_Regular Symbol'!H$16,"",IF(F12=0,"",IF(OR(F12=$BW$1,F13=$BW$1,F14=$BW$1,F12=$CP$1,F13=$CP$1,F14=$CP$1),0,1)))</f>
        <v>0</v>
      </c>
      <c r="CT12" s="224"/>
      <c r="CU12" s="3">
        <f>IF($A12&gt;='243way_Regular Symbol'!D$16,"",IF(B12=0,"",IF(OR(B12=$BW$1,B13=$BW$1,B14=$BW$1,B12=$CV$1,B13=$CV$1,B14=$CV$1),0,1)))</f>
        <v>1</v>
      </c>
      <c r="CV12" s="3">
        <f>IF($A12&gt;='243way_Regular Symbol'!E$16,"",IF(C12=0,"",IF(OR(C12=$BW$1,C13=$BW$1,C14=$BW$1,C12=$CV$1,C13=$CV$1,C14=$CV$1),0,1)))</f>
        <v>0</v>
      </c>
      <c r="CW12" s="3">
        <f>IF($A12&gt;='243way_Regular Symbol'!F$16,"",IF(D12=0,"",IF(OR(D12=$BW$1,D13=$BW$1,D14=$BW$1,D12=$CV$1,D13=$CV$1,D14=$CV$1),0,1)))</f>
        <v>1</v>
      </c>
      <c r="CX12" s="3">
        <f>IF($A12&gt;='243way_Regular Symbol'!G$16,"",IF(E12=0,"",IF(OR(E12=$BW$1,E13=$BW$1,E14=$BW$1,E12=$CV$1,E13=$CV$1,E14=$CV$1),0,1)))</f>
        <v>1</v>
      </c>
      <c r="CY12" s="3">
        <f>IF($A12&gt;='243way_Regular Symbol'!H$16,"",IF(F12=0,"",IF(OR(F12=$BW$1,F13=$BW$1,F14=$BW$1,F12=$CV$1,F13=$CV$1,F14=$CV$1),0,1)))</f>
        <v>1</v>
      </c>
    </row>
    <row r="13" spans="1:103">
      <c r="A13" s="337">
        <f>IF('243way_Regular Symbol'!L12="","",'243way_Regular Symbol'!L12)</f>
        <v>9</v>
      </c>
      <c r="B13" s="191" t="str">
        <f>IF('243way_Regular Symbol'!M12="",
IF($A13-'243way_Regular Symbol'!D$16&gt;='243way_RegularＸ_W()'!B$2-1,"",VLOOKUP($A13-'243way_Regular Symbol'!D$16,'243way_Regular Symbol'!$L$3:$Q$99,'243way_RegularＸ_W()'!B$3+1,FALSE)),
'243way_Regular Symbol'!M12)</f>
        <v>M1</v>
      </c>
      <c r="C13" s="191" t="str">
        <f>IF('243way_Regular Symbol'!N12="",
IF($A13-'243way_Regular Symbol'!E$16&gt;='243way_RegularＸ_W()'!C$2-1,"",VLOOKUP($A13-'243way_Regular Symbol'!E$16,'243way_Regular Symbol'!$L$3:$Q$99,'243way_RegularＸ_W()'!C$3+1,FALSE)),
'243way_Regular Symbol'!N12)</f>
        <v>TE</v>
      </c>
      <c r="D13" s="191" t="str">
        <f>IF('243way_Regular Symbol'!O12="",
IF($A13-'243way_Regular Symbol'!F$16&gt;='243way_RegularＸ_W()'!D$2-1,"",VLOOKUP($A13-'243way_Regular Symbol'!F$16,'243way_Regular Symbol'!$L$3:$Q$99,'243way_RegularＸ_W()'!D$3+1,FALSE)),
'243way_Regular Symbol'!O12)</f>
        <v>S1</v>
      </c>
      <c r="E13" s="191" t="str">
        <f>IF('243way_Regular Symbol'!P12="",
IF($A13-'243way_Regular Symbol'!G$16&gt;='243way_RegularＸ_W()'!E$2-1,"",VLOOKUP($A13-'243way_Regular Symbol'!G$16,'243way_Regular Symbol'!$L$3:$Q$99,'243way_RegularＸ_W()'!E$3+1,FALSE)),
'243way_Regular Symbol'!P12)</f>
        <v>M5</v>
      </c>
      <c r="F13" s="338" t="str">
        <f>IF('243way_Regular Symbol'!Q12="",
IF($A13-'243way_Regular Symbol'!H$16&gt;='243way_RegularＸ_W()'!F$2-1,"",VLOOKUP($A13-'243way_Regular Symbol'!H$16,'243way_Regular Symbol'!$L$3:$Q$99,'243way_RegularＸ_W()'!F$3+1,FALSE)),
'243way_Regular Symbol'!Q12)</f>
        <v>TE</v>
      </c>
      <c r="H13" s="352" t="s">
        <v>186</v>
      </c>
      <c r="I13" s="3">
        <f>SUM(CO4:CO100)</f>
        <v>46</v>
      </c>
      <c r="J13" s="3">
        <f t="shared" ref="J13:M13" si="10">SUM(CP4:CP100)</f>
        <v>62</v>
      </c>
      <c r="K13" s="3">
        <f t="shared" si="10"/>
        <v>43</v>
      </c>
      <c r="L13" s="3">
        <f t="shared" si="10"/>
        <v>50</v>
      </c>
      <c r="M13" s="3">
        <f t="shared" si="10"/>
        <v>48</v>
      </c>
      <c r="O13" s="344">
        <f>IF($A13&gt;='243way_Regular Symbol'!D$16,"",IF(B13=0,"",IF(OR(B13=$O$1,B13=$P$1,B14=$O$1,B14=$P$1,B15=$O$1,B15=$P$1),0,1)))</f>
        <v>0</v>
      </c>
      <c r="P13" s="3">
        <f>IF($A13&gt;='243way_Regular Symbol'!E$16,"",IF(C13=0,"",IF(OR(C13=$O$1,C13=$P$1,C14=$O$1,C14=$P$1,C15=$O$1,C15=$P$1),0,1)))</f>
        <v>1</v>
      </c>
      <c r="Q13" s="3">
        <f>IF($A13&gt;='243way_Regular Symbol'!F$16,"",IF(D13=0,"",IF(OR(D13=$O$1,D13=$P$1,D14=$O$1,D14=$P$1,D15=$O$1,D15=$P$1),0,1)))</f>
        <v>0</v>
      </c>
      <c r="R13" s="3">
        <f>IF($A13&gt;='243way_Regular Symbol'!G$16,"",IF(E13=0,"",IF(OR(E13=$O$1,E13=$P$1,E14=$O$1,E14=$P$1,E15=$O$1,E15=$P$1),0,1)))</f>
        <v>0</v>
      </c>
      <c r="S13" s="135">
        <f>IF($A13&gt;='243way_Regular Symbol'!H$16,"",IF(F13=0,"",IF(OR(F13=$O$1,F13=$P$1,F14=$O$1,F14=$P$1,F15=$O$1,F15=$P$1),0,1)))</f>
        <v>1</v>
      </c>
      <c r="T13" s="224"/>
      <c r="U13" s="344">
        <f>IF($A13&gt;='243way_Regular Symbol'!D$16,"",IF(B13=0,"",IF(OR(B13=$U$1,B13=$V$1,B14=$U$1,B14=$V$1,B15=$U$1,B15=$V$1),0,1)))</f>
        <v>1</v>
      </c>
      <c r="V13" s="3">
        <f>IF($A13&gt;='243way_Regular Symbol'!E$16,"",IF(C13=0,"",IF(OR(C13=$U$1,C13=$V$1,C14=$U$1,C14=$V$1,C15=$U$1,C15=$V$1),0,1)))</f>
        <v>1</v>
      </c>
      <c r="W13" s="3">
        <f>IF($A13&gt;='243way_Regular Symbol'!F$16,"",IF(D13=0,"",IF(OR(D13=$U$1,D13=$V$1,D14=$U$1,D14=$V$1,D15=$U$1,D15=$V$1),0,1)))</f>
        <v>1</v>
      </c>
      <c r="X13" s="3">
        <f>IF($A13&gt;='243way_Regular Symbol'!G$16,"",IF(E13=0,"",IF(OR(E13=$U$1,E13=$V$1,E14=$U$1,E14=$V$1,E15=$U$1,E15=$V$1),0,1)))</f>
        <v>1</v>
      </c>
      <c r="Y13" s="135">
        <f>IF($A13&gt;='243way_Regular Symbol'!H$16,"",IF(F13=0,"",IF(OR(F13=$U$1,F13=$V$1,F14=$U$1,F14=$V$1,F15=$U$1,F15=$V$1),0,1)))</f>
        <v>1</v>
      </c>
      <c r="Z13" s="224"/>
      <c r="AA13" s="344">
        <f>IF($A13&gt;='243way_Regular Symbol'!D$16,"",IF(B13=0,"",IF(OR(B13=$AA$1,B13=$AB$1,B14=$AA$1,B14=$AB$1,B15=$AA$1,,B15=$AB$1),0,1)))</f>
        <v>1</v>
      </c>
      <c r="AB13" s="3">
        <f>IF($A13&gt;='243way_Regular Symbol'!E$16,"",IF(C13=0,"",IF(OR(C13=$AA$1,C13=$AB$1,C14=$AA$1,C14=$AB$1,C15=$AA$1,,C15=$AB$1),0,1)))</f>
        <v>1</v>
      </c>
      <c r="AC13" s="3">
        <f>IF($A13&gt;='243way_Regular Symbol'!F$16,"",IF(D13=0,"",IF(OR(D13=$AA$1,D13=$AB$1,D14=$AA$1,D14=$AB$1,D15=$AA$1,,D15=$AB$1),0,1)))</f>
        <v>1</v>
      </c>
      <c r="AD13" s="3">
        <f>IF($A13&gt;='243way_Regular Symbol'!G$16,"",IF(E13=0,"",IF(OR(E13=$AA$1,E13=$AB$1,E14=$AA$1,E14=$AB$1,E15=$AA$1,,E15=$AB$1),0,1)))</f>
        <v>1</v>
      </c>
      <c r="AE13" s="135">
        <f>IF($A13&gt;='243way_Regular Symbol'!H$16,"",IF(F13=0,"",IF(OR(F13=$AA$1,F13=$AB$1,F14=$AA$1,F14=$AB$1,F15=$AA$1,,F15=$AB$1),0,1)))</f>
        <v>1</v>
      </c>
      <c r="AF13" s="224"/>
      <c r="AG13" s="344">
        <f>IF($A13&gt;='243way_Regular Symbol'!D$16,"",IF(B13=0,"",IF(OR(B13=$AG$1,B13=$AH$1,B14=$AG$1,B14=$AH$1,B15=$AG$1,B15=$AH$1),0,1)))</f>
        <v>1</v>
      </c>
      <c r="AH13" s="3">
        <f>IF($A13&gt;='243way_Regular Symbol'!E$16,"",IF(C13=0,"",IF(OR(C13=$AG$1,C13=$AH$1,C14=$AG$1,C14=$AH$1,C15=$AG$1,C15=$AH$1),0,1)))</f>
        <v>1</v>
      </c>
      <c r="AI13" s="3">
        <f>IF($A13&gt;='243way_Regular Symbol'!F$16,"",IF(D13=0,"",IF(OR(D13=$AG$1,D13=$AH$1,D14=$AG$1,D14=$AH$1,D15=$AG$1,D15=$AH$1),0,1)))</f>
        <v>1</v>
      </c>
      <c r="AJ13" s="3">
        <f>IF($A13&gt;='243way_Regular Symbol'!G$16,"",IF(E13=0,"",IF(OR(E13=$AG$1,E13=$AH$1,E14=$AG$1,E14=$AH$1,E15=$AG$1,E15=$AH$1),0,1)))</f>
        <v>1</v>
      </c>
      <c r="AK13" s="135">
        <f>IF($A13&gt;='243way_Regular Symbol'!H$16,"",IF(F13=0,"",IF(OR(F13=$AG$1,F13=$AH$1,F14=$AG$1,F14=$AH$1,F15=$AG$1,F15=$AH$1),0,1)))</f>
        <v>1</v>
      </c>
      <c r="AL13" s="224"/>
      <c r="AM13" s="344">
        <f>IF($A13&gt;='243way_Regular Symbol'!D$16,"",IF(B13=0,"",IF(OR(B13=$AM$1,B13=$AN$1,B14=$AM$1,B14=$AN$1,B15=$AM$1,B15=$AN$1),0,1)))</f>
        <v>0</v>
      </c>
      <c r="AN13" s="3">
        <f>IF($A13&gt;='243way_Regular Symbol'!E$16,"",IF(C13=0,"",IF(OR(C13=$AM$1,C13=$AN$1,C14=$AM$1,C14=$AN$1,C15=$AM$1,C15=$AN$1),0,1)))</f>
        <v>1</v>
      </c>
      <c r="AO13" s="3">
        <f>IF($A13&gt;='243way_Regular Symbol'!F$16,"",IF(D13=0,"",IF(OR(D13=$AM$1,D13=$AN$1,D14=$AM$1,D14=$AN$1,D15=$AM$1,D15=$AN$1),0,1)))</f>
        <v>0</v>
      </c>
      <c r="AP13" s="3">
        <f>IF($A13&gt;='243way_Regular Symbol'!G$16,"",IF(E13=0,"",IF(OR(E13=$AM$1,E13=$AN$1,E14=$AM$1,E14=$AN$1,E15=$AM$1,E15=$AN$1),0,1)))</f>
        <v>0</v>
      </c>
      <c r="AQ13" s="135">
        <f>IF($A13&gt;='243way_Regular Symbol'!H$16,"",IF(F13=0,"",IF(OR(F13=$AM$1,F13=$AN$1,F14=$AM$1,F14=$AN$1,F15=$AM$1,F15=$AN$1),0,1)))</f>
        <v>1</v>
      </c>
      <c r="AR13" s="224"/>
      <c r="AS13" s="344">
        <f>IF($A13&gt;='243way_Regular Symbol'!D$16,"",IF(B13=0,"",IF(OR(B13=$AM$1,B13=$AT$1,B14=$AM$1,B14=$AT$1,B15=$AM$1,B15=$AT$1),0,1)))</f>
        <v>1</v>
      </c>
      <c r="AT13" s="3">
        <f>IF($A13&gt;='243way_Regular Symbol'!E$16,"",IF(C13=0,"",IF(OR(C13=$AM$1,C13=$AT$1,C14=$AM$1,C14=$AT$1,C15=$AM$1,C15=$AT$1),0,1)))</f>
        <v>1</v>
      </c>
      <c r="AU13" s="3">
        <f>IF($A13&gt;='243way_Regular Symbol'!F$16,"",IF(D13=0,"",IF(OR(D13=$AM$1,D13=$AT$1,D14=$AM$1,D14=$AT$1,D15=$AM$1,D15=$AT$1),0,1)))</f>
        <v>1</v>
      </c>
      <c r="AV13" s="3">
        <f>IF($A13&gt;='243way_Regular Symbol'!G$16,"",IF(E13=0,"",IF(OR(E13=$AM$1,E13=$AT$1,E14=$AM$1,E14=$AT$1,E15=$AM$1,E15=$AT$1),0,1)))</f>
        <v>1</v>
      </c>
      <c r="AW13" s="135">
        <f>IF($A13&gt;='243way_Regular Symbol'!H$16,"",IF(F13=0,"",IF(OR(F13=$AM$1,F13=$AT$1,F14=$AM$1,F14=$AT$1,F15=$AM$1,F15=$AT$1),0,1)))</f>
        <v>1</v>
      </c>
      <c r="AX13" s="224"/>
      <c r="AY13" s="344">
        <f>IF($A13&gt;='243way_Regular Symbol'!D$16,"",IF(B13=0,"",IF(OR(B13=$AM$1,B13=$AZ$1,B14=$AM$1,B14=$AZ$1,B15=$AM$1,B15=$AZ$1),0,1)))</f>
        <v>1</v>
      </c>
      <c r="AZ13" s="3">
        <f>IF($A13&gt;='243way_Regular Symbol'!E$16,"",IF(C13=0,"",IF(OR(C13=$AM$1,C13=$AZ$1,C14=$AM$1,C14=$AZ$1,C15=$AM$1,C15=$AZ$1),0,1)))</f>
        <v>1</v>
      </c>
      <c r="BA13" s="3">
        <f>IF($A13&gt;='243way_Regular Symbol'!F$16,"",IF(D13=0,"",IF(OR(D13=$AM$1,D13=$AZ$1,D14=$AM$1,D14=$AZ$1,D15=$AM$1,D15=$AZ$1),0,1)))</f>
        <v>1</v>
      </c>
      <c r="BB13" s="3">
        <f>IF($A13&gt;='243way_Regular Symbol'!G$16,"",IF(E13=0,"",IF(OR(E13=$AM$1,E13=$AZ$1,E14=$AM$1,E14=$AZ$1,E15=$AM$1,E15=$AZ$1),0,1)))</f>
        <v>0</v>
      </c>
      <c r="BC13" s="135">
        <f>IF($A13&gt;='243way_Regular Symbol'!H$16,"",IF(F13=0,"",IF(OR(F13=$AM$1,F13=$AZ$1,F14=$AM$1,F14=$AZ$1,F15=$AM$1,F15=$AZ$1),0,1)))</f>
        <v>1</v>
      </c>
      <c r="BD13" s="224"/>
      <c r="BE13" s="344">
        <f>IF($A13&gt;='243way_Regular Symbol'!D$16,"",IF(B13=0,"",IF(OR(B13=$AM$1,B13=$BF$1,B14=$AM$1,B14=$BF$1,B15=$AM$1,B15=$BF$1),0,1)))</f>
        <v>1</v>
      </c>
      <c r="BF13" s="3">
        <f>IF($A13&gt;='243way_Regular Symbol'!E$16,"",IF(C13=0,"",IF(OR(C13=$AM$1,C13=$BF$1,C14=$AM$1,C14=$BF$1,C15=$AM$1,C15=$BF$1),0,1)))</f>
        <v>1</v>
      </c>
      <c r="BG13" s="3">
        <f>IF($A13&gt;='243way_Regular Symbol'!F$16,"",IF(D13=0,"",IF(OR(D13=$AM$1,D13=$BF$1,D14=$AM$1,D14=$BF$1,D15=$AM$1,D15=$BF$1),0,1)))</f>
        <v>1</v>
      </c>
      <c r="BH13" s="3">
        <f>IF($A13&gt;='243way_Regular Symbol'!G$16,"",IF(E13=0,"",IF(OR(E13=$AM$1,E13=$BF$1,E14=$AM$1,E14=$BF$1,E15=$AM$1,E15=$BF$1),0,1)))</f>
        <v>1</v>
      </c>
      <c r="BI13" s="135">
        <f>IF($A13&gt;='243way_Regular Symbol'!H$16,"",IF(F13=0,"",IF(OR(F13=$AM$1,F13=$BF$1,F14=$AM$1,F14=$BF$1,F15=$AM$1,F15=$BF$1),0,1)))</f>
        <v>1</v>
      </c>
      <c r="BJ13" s="224"/>
      <c r="BK13" s="344">
        <f>IF($A13&gt;='243way_Regular Symbol'!D$16,"",IF(B13=0,"",IF(OR(B13=$AM$1,B13=$BL$1,B14=$AM$1,B14=$BL$1,B15=$AM$1,B15=$BL$1),0,1)))</f>
        <v>1</v>
      </c>
      <c r="BL13" s="3">
        <f>IF($A13&gt;='243way_Regular Symbol'!E$16,"",IF(C13=0,"",IF(OR(C13=$AM$1,C13=$BL$1,C14=$AM$1,C14=$BL$1,C15=$AM$1,C15=$BL$1),0,1)))</f>
        <v>1</v>
      </c>
      <c r="BM13" s="3">
        <f>IF($A13&gt;='243way_Regular Symbol'!F$16,"",IF(D13=0,"",IF(OR(D13=$AM$1,D13=$BL$1,D14=$AM$1,D14=$BL$1,D15=$AM$1,D15=$BL$1),0,1)))</f>
        <v>1</v>
      </c>
      <c r="BN13" s="3">
        <f>IF($A13&gt;='243way_Regular Symbol'!G$16,"",IF(E13=0,"",IF(OR(E13=$AM$1,E13=$BL$1,E14=$AM$1,E14=$BL$1,E15=$AM$1,E15=$BL$1),0,1)))</f>
        <v>1</v>
      </c>
      <c r="BO13" s="135">
        <f>IF($A13&gt;='243way_Regular Symbol'!H$16,"",IF(F13=0,"",IF(OR(F13=$AM$1,F13=$BL$1,F14=$AM$1,F14=$BL$1,F15=$AM$1,F15=$BL$1),0,1)))</f>
        <v>1</v>
      </c>
      <c r="BP13" s="224"/>
      <c r="BQ13" s="3">
        <f>IF($A13&gt;='243way_Regular Symbol'!D$16,"",IF(B13=0,"",IF(OR(B13=$BQ$1,B13=$BR$1,B14=$BQ$1,B14=$BR$1,B15=$BQ$1,B15=$BR$1),0,1)))</f>
        <v>1</v>
      </c>
      <c r="BR13" s="3">
        <f>IF($A13&gt;='243way_Regular Symbol'!E$16,"",IF(C13=0,"",IF(OR(C13=$BQ$1,C13=$BR$1,C14=$BQ$1,C14=$BR$1,C15=$BQ$1,C15=$BR$1),0,1)))</f>
        <v>1</v>
      </c>
      <c r="BS13" s="3">
        <f>IF($A13&gt;='243way_Regular Symbol'!F$16,"",IF(D13=0,"",IF(OR(D13=$BQ$1,D13=$BR$1,D14=$BQ$1,D14=$BR$1,D15=$BQ$1,D15=$BR$1),0,1)))</f>
        <v>1</v>
      </c>
      <c r="BT13" s="3">
        <f>IF($A13&gt;='243way_Regular Symbol'!G$16,"",IF(E13=0,"",IF(OR(E13=$BQ$1,E13=$BR$1,E14=$BQ$1,E14=$BR$1,E15=$BQ$1,E15=$BR$1),0,1)))</f>
        <v>1</v>
      </c>
      <c r="BU13" s="3">
        <f>IF($A13&gt;='243way_Regular Symbol'!H$16,"",IF(F13=0,"",IF(OR(F13=$BQ$1,F13=$BR$1,F14=$BQ$1,F14=$BR$1,F15=$BQ$1,F15=$BR$1),0,1)))</f>
        <v>1</v>
      </c>
      <c r="BV13" s="224"/>
      <c r="BW13" s="3">
        <f>IF($A13&gt;='243way_Regular Symbol'!D$16,"",IF(B13=0,"",IF(OR(B13=$BW$1,B14=$BW$1,B15=$BW$1,B13=$BX$1,B14=$BX$1,B15=$BX$1),0,1)))</f>
        <v>1</v>
      </c>
      <c r="BX13" s="3">
        <f>IF($A13&gt;='243way_Regular Symbol'!E$16,"",IF(C13=0,"",IF(OR(C13=$BW$1,C14=$BW$1,C15=$BW$1,C13=$BX$1,C14=$BX$1,C15=$BX$1),0,1)))</f>
        <v>0</v>
      </c>
      <c r="BY13" s="3">
        <f>IF($A13&gt;='243way_Regular Symbol'!F$16,"",IF(D13=0,"",IF(OR(D13=$BW$1,D14=$BW$1,D15=$BW$1,D13=$BX$1,D14=$BX$1,D15=$BX$1),0,1)))</f>
        <v>1</v>
      </c>
      <c r="BZ13" s="3">
        <f>IF($A13&gt;='243way_Regular Symbol'!G$16,"",IF(E13=0,"",IF(OR(E13=$BW$1,E14=$BW$1,E15=$BW$1,E13=$BX$1,E14=$BX$1,E15=$BX$1),0,1)))</f>
        <v>1</v>
      </c>
      <c r="CA13" s="3">
        <f>IF($A13&gt;='243way_Regular Symbol'!H$16,"",IF(F13=0,"",IF(OR(F13=$BW$1,F14=$BW$1,F15=$BW$1,F13=$BX$1,F14=$BX$1,F15=$BX$1),0,1)))</f>
        <v>1</v>
      </c>
      <c r="CB13" s="224"/>
      <c r="CC13" s="3">
        <f>IF($A13&gt;='243way_Regular Symbol'!D$16,"",IF(B13=0,"",IF(OR(B13=$BW$1,B14=$BW$1,B15=$BW$1,B13=$CD$1,B14=$CD$1,B15=$CD$1),0,1)))</f>
        <v>0</v>
      </c>
      <c r="CD13" s="3">
        <f>IF($A13&gt;='243way_Regular Symbol'!E$16,"",IF(C13=0,"",IF(OR(C13=$BW$1,C14=$BW$1,C15=$BW$1,C13=$CD$1,C14=$CD$1,C15=$CD$1),0,1)))</f>
        <v>1</v>
      </c>
      <c r="CE13" s="3">
        <f>IF($A13&gt;='243way_Regular Symbol'!F$16,"",IF(D13=0,"",IF(OR(D13=$BW$1,D14=$BW$1,D15=$BW$1,D13=$CD$1,D14=$CD$1,D15=$CD$1),0,1)))</f>
        <v>1</v>
      </c>
      <c r="CF13" s="3">
        <f>IF($A13&gt;='243way_Regular Symbol'!G$16,"",IF(E13=0,"",IF(OR(E13=$BW$1,E14=$BW$1,E15=$BW$1,E13=$CD$1,E14=$CD$1,E15=$CD$1),0,1)))</f>
        <v>1</v>
      </c>
      <c r="CG13" s="3">
        <f>IF($A13&gt;='243way_Regular Symbol'!H$16,"",IF(F13=0,"",IF(OR(F13=$BW$1,F14=$BW$1,F15=$BW$1,F13=$CD$1,F14=$CD$1,F15=$CD$1),0,1)))</f>
        <v>0</v>
      </c>
      <c r="CH13" s="224"/>
      <c r="CI13" s="3">
        <f>IF($A13&gt;='243way_Regular Symbol'!D$16,"",IF(B13=0,"",IF(OR(B13=$BW$1,B14=$BW$1,B15=$BW$1,B13=$CJ$1,B14=$CJ$1,B15=$CJ$1),0,1)))</f>
        <v>1</v>
      </c>
      <c r="CJ13" s="3">
        <f>IF($A13&gt;='243way_Regular Symbol'!E$16,"",IF(C13=0,"",IF(OR(C13=$BW$1,C14=$BW$1,C15=$BW$1,C13=$CJ$1,C14=$CJ$1,C15=$CJ$1),0,1)))</f>
        <v>0</v>
      </c>
      <c r="CK13" s="3">
        <f>IF($A13&gt;='243way_Regular Symbol'!F$16,"",IF(D13=0,"",IF(OR(D13=$BW$1,D14=$BW$1,D15=$BW$1,D13=$CJ$1,D14=$CJ$1,D15=$CJ$1),0,1)))</f>
        <v>1</v>
      </c>
      <c r="CL13" s="3">
        <f>IF($A13&gt;='243way_Regular Symbol'!G$16,"",IF(E13=0,"",IF(OR(E13=$BW$1,E14=$BW$1,E15=$BW$1,E13=$CJ$1,E14=$CJ$1,E15=$CJ$1),0,1)))</f>
        <v>1</v>
      </c>
      <c r="CM13" s="3">
        <f>IF($A13&gt;='243way_Regular Symbol'!H$16,"",IF(F13=0,"",IF(OR(F13=$BW$1,F14=$BW$1,F15=$BW$1,F13=$CJ$1,F14=$CJ$1,F15=$CJ$1),0,1)))</f>
        <v>0</v>
      </c>
      <c r="CN13" s="224"/>
      <c r="CO13" s="3">
        <f>IF($A13&gt;='243way_Regular Symbol'!D$16,"",IF(B13=0,"",IF(OR(B13=$BW$1,B14=$BW$1,B15=$BW$1,B13=$CP$1,B14=$CP$1,B15=$CP$1),0,1)))</f>
        <v>1</v>
      </c>
      <c r="CP13" s="3">
        <f>IF($A13&gt;='243way_Regular Symbol'!E$16,"",IF(C13=0,"",IF(OR(C13=$BW$1,C14=$BW$1,C15=$BW$1,C13=$CP$1,C14=$CP$1,C15=$CP$1),0,1)))</f>
        <v>0</v>
      </c>
      <c r="CQ13" s="3">
        <f>IF($A13&gt;='243way_Regular Symbol'!F$16,"",IF(D13=0,"",IF(OR(D13=$BW$1,D14=$BW$1,D15=$BW$1,D13=$CP$1,D14=$CP$1,D15=$CP$1),0,1)))</f>
        <v>1</v>
      </c>
      <c r="CR13" s="3">
        <f>IF($A13&gt;='243way_Regular Symbol'!G$16,"",IF(E13=0,"",IF(OR(E13=$BW$1,E14=$BW$1,E15=$BW$1,E13=$CP$1,E14=$CP$1,E15=$CP$1),0,1)))</f>
        <v>1</v>
      </c>
      <c r="CS13" s="3">
        <f>IF($A13&gt;='243way_Regular Symbol'!H$16,"",IF(F13=0,"",IF(OR(F13=$BW$1,F14=$BW$1,F15=$BW$1,F13=$CP$1,F14=$CP$1,F15=$CP$1),0,1)))</f>
        <v>0</v>
      </c>
      <c r="CT13" s="224"/>
      <c r="CU13" s="3">
        <f>IF($A13&gt;='243way_Regular Symbol'!D$16,"",IF(B13=0,"",IF(OR(B13=$BW$1,B14=$BW$1,B15=$BW$1,B13=$CV$1,B14=$CV$1,B15=$CV$1),0,1)))</f>
        <v>1</v>
      </c>
      <c r="CV13" s="3">
        <f>IF($A13&gt;='243way_Regular Symbol'!E$16,"",IF(C13=0,"",IF(OR(C13=$BW$1,C14=$BW$1,C15=$BW$1,C13=$CV$1,C14=$CV$1,C15=$CV$1),0,1)))</f>
        <v>1</v>
      </c>
      <c r="CW13" s="3">
        <f>IF($A13&gt;='243way_Regular Symbol'!F$16,"",IF(D13=0,"",IF(OR(D13=$BW$1,D14=$BW$1,D15=$BW$1,D13=$CV$1,D14=$CV$1,D15=$CV$1),0,1)))</f>
        <v>1</v>
      </c>
      <c r="CX13" s="3">
        <f>IF($A13&gt;='243way_Regular Symbol'!G$16,"",IF(E13=0,"",IF(OR(E13=$BW$1,E14=$BW$1,E15=$BW$1,E13=$CV$1,E14=$CV$1,E15=$CV$1),0,1)))</f>
        <v>1</v>
      </c>
      <c r="CY13" s="3">
        <f>IF($A13&gt;='243way_Regular Symbol'!H$16,"",IF(F13=0,"",IF(OR(F13=$BW$1,F14=$BW$1,F15=$BW$1,F13=$CV$1,F14=$CV$1,F15=$CV$1),0,1)))</f>
        <v>1</v>
      </c>
    </row>
    <row r="14" spans="1:103" ht="16" thickBot="1">
      <c r="A14" s="337">
        <f>IF('243way_Regular Symbol'!L13="","",'243way_Regular Symbol'!L13)</f>
        <v>10</v>
      </c>
      <c r="B14" s="191" t="str">
        <f>IF('243way_Regular Symbol'!M13="",
IF($A14-'243way_Regular Symbol'!D$16&gt;='243way_RegularＸ_W()'!B$2-1,"",VLOOKUP($A14-'243way_Regular Symbol'!D$16,'243way_Regular Symbol'!$L$3:$Q$99,'243way_RegularＸ_W()'!B$3+1,FALSE)),
'243way_Regular Symbol'!M13)</f>
        <v>M5</v>
      </c>
      <c r="C14" s="191" t="str">
        <f>IF('243way_Regular Symbol'!N13="",
IF($A14-'243way_Regular Symbol'!E$16&gt;='243way_RegularＸ_W()'!C$2-1,"",VLOOKUP($A14-'243way_Regular Symbol'!E$16,'243way_Regular Symbol'!$L$3:$Q$99,'243way_RegularＸ_W()'!C$3+1,FALSE)),
'243way_Regular Symbol'!N13)</f>
        <v>K</v>
      </c>
      <c r="D14" s="191" t="str">
        <f>IF('243way_Regular Symbol'!O13="",
IF($A14-'243way_Regular Symbol'!F$16&gt;='243way_RegularＸ_W()'!D$2-1,"",VLOOKUP($A14-'243way_Regular Symbol'!F$16,'243way_Regular Symbol'!$L$3:$Q$99,'243way_RegularＸ_W()'!D$3+1,FALSE)),
'243way_Regular Symbol'!O13)</f>
        <v>M1</v>
      </c>
      <c r="E14" s="191" t="str">
        <f>IF('243way_Regular Symbol'!P13="",
IF($A14-'243way_Regular Symbol'!G$16&gt;='243way_RegularＸ_W()'!E$2-1,"",VLOOKUP($A14-'243way_Regular Symbol'!G$16,'243way_Regular Symbol'!$L$3:$Q$99,'243way_RegularＸ_W()'!E$3+1,FALSE)),
'243way_Regular Symbol'!P13)</f>
        <v>BN</v>
      </c>
      <c r="F14" s="338" t="str">
        <f>IF('243way_Regular Symbol'!Q13="",
IF($A14-'243way_Regular Symbol'!H$16&gt;='243way_RegularＸ_W()'!F$2-1,"",VLOOKUP($A14-'243way_Regular Symbol'!H$16,'243way_Regular Symbol'!$L$3:$Q$99,'243way_RegularＸ_W()'!F$3+1,FALSE)),
'243way_Regular Symbol'!Q13)</f>
        <v>Q</v>
      </c>
      <c r="H14" s="353" t="s">
        <v>187</v>
      </c>
      <c r="I14" s="154">
        <f>SUM(CU4:CU100)</f>
        <v>55</v>
      </c>
      <c r="J14" s="154">
        <f t="shared" ref="J14:M14" si="11">SUM(CV4:CV100)</f>
        <v>76</v>
      </c>
      <c r="K14" s="154">
        <f t="shared" si="11"/>
        <v>60</v>
      </c>
      <c r="L14" s="154">
        <f t="shared" si="11"/>
        <v>56</v>
      </c>
      <c r="M14" s="154">
        <f t="shared" si="11"/>
        <v>68</v>
      </c>
      <c r="O14" s="344">
        <f>IF($A14&gt;='243way_Regular Symbol'!D$16,"",IF(B14=0,"",IF(OR(B14=$O$1,B14=$P$1,B15=$O$1,B15=$P$1,B16=$O$1,B16=$P$1),0,1)))</f>
        <v>1</v>
      </c>
      <c r="P14" s="3">
        <f>IF($A14&gt;='243way_Regular Symbol'!E$16,"",IF(C14=0,"",IF(OR(C14=$O$1,C14=$P$1,C15=$O$1,C15=$P$1,C16=$O$1,C16=$P$1),0,1)))</f>
        <v>0</v>
      </c>
      <c r="Q14" s="3">
        <f>IF($A14&gt;='243way_Regular Symbol'!F$16,"",IF(D14=0,"",IF(OR(D14=$O$1,D14=$P$1,D15=$O$1,D15=$P$1,D16=$O$1,D16=$P$1),0,1)))</f>
        <v>0</v>
      </c>
      <c r="R14" s="3">
        <f>IF($A14&gt;='243way_Regular Symbol'!G$16,"",IF(E14=0,"",IF(OR(E14=$O$1,E14=$P$1,E15=$O$1,E15=$P$1,E16=$O$1,E16=$P$1),0,1)))</f>
        <v>0</v>
      </c>
      <c r="S14" s="135">
        <f>IF($A14&gt;='243way_Regular Symbol'!H$16,"",IF(F14=0,"",IF(OR(F14=$O$1,F14=$P$1,F15=$O$1,F15=$P$1,F16=$O$1,F16=$P$1),0,1)))</f>
        <v>1</v>
      </c>
      <c r="T14" s="224"/>
      <c r="U14" s="344">
        <f>IF($A14&gt;='243way_Regular Symbol'!D$16,"",IF(B14=0,"",IF(OR(B14=$U$1,B14=$V$1,B15=$U$1,B15=$V$1,B16=$U$1,B16=$V$1),0,1)))</f>
        <v>0</v>
      </c>
      <c r="V14" s="3">
        <f>IF($A14&gt;='243way_Regular Symbol'!E$16,"",IF(C14=0,"",IF(OR(C14=$U$1,C14=$V$1,C15=$U$1,C15=$V$1,C16=$U$1,C16=$V$1),0,1)))</f>
        <v>1</v>
      </c>
      <c r="W14" s="3">
        <f>IF($A14&gt;='243way_Regular Symbol'!F$16,"",IF(D14=0,"",IF(OR(D14=$U$1,D14=$V$1,D15=$U$1,D15=$V$1,D16=$U$1,D16=$V$1),0,1)))</f>
        <v>1</v>
      </c>
      <c r="X14" s="3">
        <f>IF($A14&gt;='243way_Regular Symbol'!G$16,"",IF(E14=0,"",IF(OR(E14=$U$1,E14=$V$1,E15=$U$1,E15=$V$1,E16=$U$1,E16=$V$1),0,1)))</f>
        <v>1</v>
      </c>
      <c r="Y14" s="135">
        <f>IF($A14&gt;='243way_Regular Symbol'!H$16,"",IF(F14=0,"",IF(OR(F14=$U$1,F14=$V$1,F15=$U$1,F15=$V$1,F16=$U$1,F16=$V$1),0,1)))</f>
        <v>1</v>
      </c>
      <c r="Z14" s="224"/>
      <c r="AA14" s="344">
        <f>IF($A14&gt;='243way_Regular Symbol'!D$16,"",IF(B14=0,"",IF(OR(B14=$AA$1,B14=$AB$1,B15=$AA$1,B15=$AB$1,B16=$AA$1,,B16=$AB$1),0,1)))</f>
        <v>1</v>
      </c>
      <c r="AB14" s="3">
        <f>IF($A14&gt;='243way_Regular Symbol'!E$16,"",IF(C14=0,"",IF(OR(C14=$AA$1,C14=$AB$1,C15=$AA$1,C15=$AB$1,C16=$AA$1,,C16=$AB$1),0,1)))</f>
        <v>1</v>
      </c>
      <c r="AC14" s="3">
        <f>IF($A14&gt;='243way_Regular Symbol'!F$16,"",IF(D14=0,"",IF(OR(D14=$AA$1,D14=$AB$1,D15=$AA$1,D15=$AB$1,D16=$AA$1,,D16=$AB$1),0,1)))</f>
        <v>1</v>
      </c>
      <c r="AD14" s="3">
        <f>IF($A14&gt;='243way_Regular Symbol'!G$16,"",IF(E14=0,"",IF(OR(E14=$AA$1,E14=$AB$1,E15=$AA$1,E15=$AB$1,E16=$AA$1,,E16=$AB$1),0,1)))</f>
        <v>1</v>
      </c>
      <c r="AE14" s="135">
        <f>IF($A14&gt;='243way_Regular Symbol'!H$16,"",IF(F14=0,"",IF(OR(F14=$AA$1,F14=$AB$1,F15=$AA$1,F15=$AB$1,F16=$AA$1,,F16=$AB$1),0,1)))</f>
        <v>1</v>
      </c>
      <c r="AF14" s="224"/>
      <c r="AG14" s="344">
        <f>IF($A14&gt;='243way_Regular Symbol'!D$16,"",IF(B14=0,"",IF(OR(B14=$AG$1,B14=$AH$1,B15=$AG$1,B15=$AH$1,B16=$AG$1,B16=$AH$1),0,1)))</f>
        <v>1</v>
      </c>
      <c r="AH14" s="3">
        <f>IF($A14&gt;='243way_Regular Symbol'!E$16,"",IF(C14=0,"",IF(OR(C14=$AG$1,C14=$AH$1,C15=$AG$1,C15=$AH$1,C16=$AG$1,C16=$AH$1),0,1)))</f>
        <v>1</v>
      </c>
      <c r="AI14" s="3">
        <f>IF($A14&gt;='243way_Regular Symbol'!F$16,"",IF(D14=0,"",IF(OR(D14=$AG$1,D14=$AH$1,D15=$AG$1,D15=$AH$1,D16=$AG$1,D16=$AH$1),0,1)))</f>
        <v>1</v>
      </c>
      <c r="AJ14" s="3">
        <f>IF($A14&gt;='243way_Regular Symbol'!G$16,"",IF(E14=0,"",IF(OR(E14=$AG$1,E14=$AH$1,E15=$AG$1,E15=$AH$1,E16=$AG$1,E16=$AH$1),0,1)))</f>
        <v>1</v>
      </c>
      <c r="AK14" s="135">
        <f>IF($A14&gt;='243way_Regular Symbol'!H$16,"",IF(F14=0,"",IF(OR(F14=$AG$1,F14=$AH$1,F15=$AG$1,F15=$AH$1,F16=$AG$1,F16=$AH$1),0,1)))</f>
        <v>1</v>
      </c>
      <c r="AL14" s="224"/>
      <c r="AM14" s="344">
        <f>IF($A14&gt;='243way_Regular Symbol'!D$16,"",IF(B14=0,"",IF(OR(B14=$AM$1,B14=$AN$1,B15=$AM$1,B15=$AN$1,B16=$AM$1,B16=$AN$1),0,1)))</f>
        <v>0</v>
      </c>
      <c r="AN14" s="3">
        <f>IF($A14&gt;='243way_Regular Symbol'!E$16,"",IF(C14=0,"",IF(OR(C14=$AM$1,C14=$AN$1,C15=$AM$1,C15=$AN$1,C16=$AM$1,C16=$AN$1),0,1)))</f>
        <v>1</v>
      </c>
      <c r="AO14" s="3">
        <f>IF($A14&gt;='243way_Regular Symbol'!F$16,"",IF(D14=0,"",IF(OR(D14=$AM$1,D14=$AN$1,D15=$AM$1,D15=$AN$1,D16=$AM$1,D16=$AN$1),0,1)))</f>
        <v>0</v>
      </c>
      <c r="AP14" s="3">
        <f>IF($A14&gt;='243way_Regular Symbol'!G$16,"",IF(E14=0,"",IF(OR(E14=$AM$1,E14=$AN$1,E15=$AM$1,E15=$AN$1,E16=$AM$1,E16=$AN$1),0,1)))</f>
        <v>1</v>
      </c>
      <c r="AQ14" s="135">
        <f>IF($A14&gt;='243way_Regular Symbol'!H$16,"",IF(F14=0,"",IF(OR(F14=$AM$1,F14=$AN$1,F15=$AM$1,F15=$AN$1,F16=$AM$1,F16=$AN$1),0,1)))</f>
        <v>1</v>
      </c>
      <c r="AR14" s="224"/>
      <c r="AS14" s="344">
        <f>IF($A14&gt;='243way_Regular Symbol'!D$16,"",IF(B14=0,"",IF(OR(B14=$AM$1,B14=$AT$1,B15=$AM$1,B15=$AT$1,B16=$AM$1,B16=$AT$1),0,1)))</f>
        <v>1</v>
      </c>
      <c r="AT14" s="3">
        <f>IF($A14&gt;='243way_Regular Symbol'!E$16,"",IF(C14=0,"",IF(OR(C14=$AM$1,C14=$AT$1,C15=$AM$1,C15=$AT$1,C16=$AM$1,C16=$AT$1),0,1)))</f>
        <v>1</v>
      </c>
      <c r="AU14" s="3">
        <f>IF($A14&gt;='243way_Regular Symbol'!F$16,"",IF(D14=0,"",IF(OR(D14=$AM$1,D14=$AT$1,D15=$AM$1,D15=$AT$1,D16=$AM$1,D16=$AT$1),0,1)))</f>
        <v>1</v>
      </c>
      <c r="AV14" s="3">
        <f>IF($A14&gt;='243way_Regular Symbol'!G$16,"",IF(E14=0,"",IF(OR(E14=$AM$1,E14=$AT$1,E15=$AM$1,E15=$AT$1,E16=$AM$1,E16=$AT$1),0,1)))</f>
        <v>1</v>
      </c>
      <c r="AW14" s="135">
        <f>IF($A14&gt;='243way_Regular Symbol'!H$16,"",IF(F14=0,"",IF(OR(F14=$AM$1,F14=$AT$1,F15=$AM$1,F15=$AT$1,F16=$AM$1,F16=$AT$1),0,1)))</f>
        <v>1</v>
      </c>
      <c r="AX14" s="224"/>
      <c r="AY14" s="344">
        <f>IF($A14&gt;='243way_Regular Symbol'!D$16,"",IF(B14=0,"",IF(OR(B14=$AM$1,B14=$AZ$1,B15=$AM$1,B15=$AZ$1,B16=$AM$1,B16=$AZ$1),0,1)))</f>
        <v>1</v>
      </c>
      <c r="AZ14" s="3">
        <f>IF($A14&gt;='243way_Regular Symbol'!E$16,"",IF(C14=0,"",IF(OR(C14=$AM$1,C14=$AZ$1,C15=$AM$1,C15=$AZ$1,C16=$AM$1,C16=$AZ$1),0,1)))</f>
        <v>1</v>
      </c>
      <c r="BA14" s="3">
        <f>IF($A14&gt;='243way_Regular Symbol'!F$16,"",IF(D14=0,"",IF(OR(D14=$AM$1,D14=$AZ$1,D15=$AM$1,D15=$AZ$1,D16=$AM$1,D16=$AZ$1),0,1)))</f>
        <v>1</v>
      </c>
      <c r="BB14" s="3">
        <f>IF($A14&gt;='243way_Regular Symbol'!G$16,"",IF(E14=0,"",IF(OR(E14=$AM$1,E14=$AZ$1,E15=$AM$1,E15=$AZ$1,E16=$AM$1,E16=$AZ$1),0,1)))</f>
        <v>0</v>
      </c>
      <c r="BC14" s="135">
        <f>IF($A14&gt;='243way_Regular Symbol'!H$16,"",IF(F14=0,"",IF(OR(F14=$AM$1,F14=$AZ$1,F15=$AM$1,F15=$AZ$1,F16=$AM$1,F16=$AZ$1),0,1)))</f>
        <v>1</v>
      </c>
      <c r="BD14" s="224"/>
      <c r="BE14" s="344">
        <f>IF($A14&gt;='243way_Regular Symbol'!D$16,"",IF(B14=0,"",IF(OR(B14=$AM$1,B14=$BF$1,B15=$AM$1,B15=$BF$1,B16=$AM$1,B16=$BF$1),0,1)))</f>
        <v>1</v>
      </c>
      <c r="BF14" s="3">
        <f>IF($A14&gt;='243way_Regular Symbol'!E$16,"",IF(C14=0,"",IF(OR(C14=$AM$1,C14=$BF$1,C15=$AM$1,C15=$BF$1,C16=$AM$1,C16=$BF$1),0,1)))</f>
        <v>1</v>
      </c>
      <c r="BG14" s="3">
        <f>IF($A14&gt;='243way_Regular Symbol'!F$16,"",IF(D14=0,"",IF(OR(D14=$AM$1,D14=$BF$1,D15=$AM$1,D15=$BF$1,D16=$AM$1,D16=$BF$1),0,1)))</f>
        <v>1</v>
      </c>
      <c r="BH14" s="3">
        <f>IF($A14&gt;='243way_Regular Symbol'!G$16,"",IF(E14=0,"",IF(OR(E14=$AM$1,E14=$BF$1,E15=$AM$1,E15=$BF$1,E16=$AM$1,E16=$BF$1),0,1)))</f>
        <v>1</v>
      </c>
      <c r="BI14" s="135">
        <f>IF($A14&gt;='243way_Regular Symbol'!H$16,"",IF(F14=0,"",IF(OR(F14=$AM$1,F14=$BF$1,F15=$AM$1,F15=$BF$1,F16=$AM$1,F16=$BF$1),0,1)))</f>
        <v>1</v>
      </c>
      <c r="BJ14" s="224"/>
      <c r="BK14" s="344">
        <f>IF($A14&gt;='243way_Regular Symbol'!D$16,"",IF(B14=0,"",IF(OR(B14=$AM$1,B14=$BL$1,B15=$AM$1,B15=$BL$1,B16=$AM$1,B16=$BL$1),0,1)))</f>
        <v>1</v>
      </c>
      <c r="BL14" s="3">
        <f>IF($A14&gt;='243way_Regular Symbol'!E$16,"",IF(C14=0,"",IF(OR(C14=$AM$1,C14=$BL$1,C15=$AM$1,C15=$BL$1,C16=$AM$1,C16=$BL$1),0,1)))</f>
        <v>1</v>
      </c>
      <c r="BM14" s="3">
        <f>IF($A14&gt;='243way_Regular Symbol'!F$16,"",IF(D14=0,"",IF(OR(D14=$AM$1,D14=$BL$1,D15=$AM$1,D15=$BL$1,D16=$AM$1,D16=$BL$1),0,1)))</f>
        <v>1</v>
      </c>
      <c r="BN14" s="3">
        <f>IF($A14&gt;='243way_Regular Symbol'!G$16,"",IF(E14=0,"",IF(OR(E14=$AM$1,E14=$BL$1,E15=$AM$1,E15=$BL$1,E16=$AM$1,E16=$BL$1),0,1)))</f>
        <v>1</v>
      </c>
      <c r="BO14" s="135">
        <f>IF($A14&gt;='243way_Regular Symbol'!H$16,"",IF(F14=0,"",IF(OR(F14=$AM$1,F14=$BL$1,F15=$AM$1,F15=$BL$1,F16=$AM$1,F16=$BL$1),0,1)))</f>
        <v>1</v>
      </c>
      <c r="BP14" s="224"/>
      <c r="BQ14" s="3">
        <f>IF($A14&gt;='243way_Regular Symbol'!D$16,"",IF(B14=0,"",IF(OR(B14=$BQ$1,B14=$BR$1,B15=$BQ$1,B15=$BR$1,B16=$BQ$1,B16=$BR$1),0,1)))</f>
        <v>1</v>
      </c>
      <c r="BR14" s="3">
        <f>IF($A14&gt;='243way_Regular Symbol'!E$16,"",IF(C14=0,"",IF(OR(C14=$BQ$1,C14=$BR$1,C15=$BQ$1,C15=$BR$1,C16=$BQ$1,C16=$BR$1),0,1)))</f>
        <v>1</v>
      </c>
      <c r="BS14" s="3">
        <f>IF($A14&gt;='243way_Regular Symbol'!F$16,"",IF(D14=0,"",IF(OR(D14=$BQ$1,D14=$BR$1,D15=$BQ$1,D15=$BR$1,D16=$BQ$1,D16=$BR$1),0,1)))</f>
        <v>1</v>
      </c>
      <c r="BT14" s="3">
        <f>IF($A14&gt;='243way_Regular Symbol'!G$16,"",IF(E14=0,"",IF(OR(E14=$BQ$1,E14=$BR$1,E15=$BQ$1,E15=$BR$1,E16=$BQ$1,E16=$BR$1),0,1)))</f>
        <v>1</v>
      </c>
      <c r="BU14" s="3">
        <f>IF($A14&gt;='243way_Regular Symbol'!H$16,"",IF(F14=0,"",IF(OR(F14=$BQ$1,F14=$BR$1,F15=$BQ$1,F15=$BR$1,F16=$BQ$1,F16=$BR$1),0,1)))</f>
        <v>1</v>
      </c>
      <c r="BV14" s="224"/>
      <c r="BW14" s="3">
        <f>IF($A14&gt;='243way_Regular Symbol'!D$16,"",IF(B14=0,"",IF(OR(B14=$BW$1,B15=$BW$1,B16=$BW$1,B14=$BX$1,B15=$BX$1,B16=$BX$1),0,1)))</f>
        <v>1</v>
      </c>
      <c r="BX14" s="3">
        <f>IF($A14&gt;='243way_Regular Symbol'!E$16,"",IF(C14=0,"",IF(OR(C14=$BW$1,C15=$BW$1,C16=$BW$1,C14=$BX$1,C15=$BX$1,C16=$BX$1),0,1)))</f>
        <v>0</v>
      </c>
      <c r="BY14" s="3">
        <f>IF($A14&gt;='243way_Regular Symbol'!F$16,"",IF(D14=0,"",IF(OR(D14=$BW$1,D15=$BW$1,D16=$BW$1,D14=$BX$1,D15=$BX$1,D16=$BX$1),0,1)))</f>
        <v>1</v>
      </c>
      <c r="BZ14" s="3">
        <f>IF($A14&gt;='243way_Regular Symbol'!G$16,"",IF(E14=0,"",IF(OR(E14=$BW$1,E15=$BW$1,E16=$BW$1,E14=$BX$1,E15=$BX$1,E16=$BX$1),0,1)))</f>
        <v>1</v>
      </c>
      <c r="CA14" s="3">
        <f>IF($A14&gt;='243way_Regular Symbol'!H$16,"",IF(F14=0,"",IF(OR(F14=$BW$1,F15=$BW$1,F16=$BW$1,F14=$BX$1,F15=$BX$1,F16=$BX$1),0,1)))</f>
        <v>1</v>
      </c>
      <c r="CB14" s="224"/>
      <c r="CC14" s="3">
        <f>IF($A14&gt;='243way_Regular Symbol'!D$16,"",IF(B14=0,"",IF(OR(B14=$BW$1,B15=$BW$1,B16=$BW$1,B14=$CD$1,B15=$CD$1,B16=$CD$1),0,1)))</f>
        <v>0</v>
      </c>
      <c r="CD14" s="3">
        <f>IF($A14&gt;='243way_Regular Symbol'!E$16,"",IF(C14=0,"",IF(OR(C14=$BW$1,C15=$BW$1,C16=$BW$1,C14=$CD$1,C15=$CD$1,C16=$CD$1),0,1)))</f>
        <v>1</v>
      </c>
      <c r="CE14" s="3">
        <f>IF($A14&gt;='243way_Regular Symbol'!F$16,"",IF(D14=0,"",IF(OR(D14=$BW$1,D15=$BW$1,D16=$BW$1,D14=$CD$1,D15=$CD$1,D16=$CD$1),0,1)))</f>
        <v>1</v>
      </c>
      <c r="CF14" s="3">
        <f>IF($A14&gt;='243way_Regular Symbol'!G$16,"",IF(E14=0,"",IF(OR(E14=$BW$1,E15=$BW$1,E16=$BW$1,E14=$CD$1,E15=$CD$1,E16=$CD$1),0,1)))</f>
        <v>1</v>
      </c>
      <c r="CG14" s="3">
        <f>IF($A14&gt;='243way_Regular Symbol'!H$16,"",IF(F14=0,"",IF(OR(F14=$BW$1,F15=$BW$1,F16=$BW$1,F14=$CD$1,F15=$CD$1,F16=$CD$1),0,1)))</f>
        <v>0</v>
      </c>
      <c r="CH14" s="224"/>
      <c r="CI14" s="3">
        <f>IF($A14&gt;='243way_Regular Symbol'!D$16,"",IF(B14=0,"",IF(OR(B14=$BW$1,B15=$BW$1,B16=$BW$1,B14=$CJ$1,B15=$CJ$1,B16=$CJ$1),0,1)))</f>
        <v>1</v>
      </c>
      <c r="CJ14" s="3">
        <f>IF($A14&gt;='243way_Regular Symbol'!E$16,"",IF(C14=0,"",IF(OR(C14=$BW$1,C15=$BW$1,C16=$BW$1,C14=$CJ$1,C15=$CJ$1,C16=$CJ$1),0,1)))</f>
        <v>0</v>
      </c>
      <c r="CK14" s="3">
        <f>IF($A14&gt;='243way_Regular Symbol'!F$16,"",IF(D14=0,"",IF(OR(D14=$BW$1,D15=$BW$1,D16=$BW$1,D14=$CJ$1,D15=$CJ$1,D16=$CJ$1),0,1)))</f>
        <v>1</v>
      </c>
      <c r="CL14" s="3">
        <f>IF($A14&gt;='243way_Regular Symbol'!G$16,"",IF(E14=0,"",IF(OR(E14=$BW$1,E15=$BW$1,E16=$BW$1,E14=$CJ$1,E15=$CJ$1,E16=$CJ$1),0,1)))</f>
        <v>1</v>
      </c>
      <c r="CM14" s="3">
        <f>IF($A14&gt;='243way_Regular Symbol'!H$16,"",IF(F14=0,"",IF(OR(F14=$BW$1,F15=$BW$1,F16=$BW$1,F14=$CJ$1,F15=$CJ$1,F16=$CJ$1),0,1)))</f>
        <v>0</v>
      </c>
      <c r="CN14" s="224"/>
      <c r="CO14" s="3">
        <f>IF($A14&gt;='243way_Regular Symbol'!D$16,"",IF(B14=0,"",IF(OR(B14=$BW$1,B15=$BW$1,B16=$BW$1,B14=$CP$1,B15=$CP$1,B16=$CP$1),0,1)))</f>
        <v>1</v>
      </c>
      <c r="CP14" s="3">
        <f>IF($A14&gt;='243way_Regular Symbol'!E$16,"",IF(C14=0,"",IF(OR(C14=$BW$1,C15=$BW$1,C16=$BW$1,C14=$CP$1,C15=$CP$1,C16=$CP$1),0,1)))</f>
        <v>1</v>
      </c>
      <c r="CQ14" s="3">
        <f>IF($A14&gt;='243way_Regular Symbol'!F$16,"",IF(D14=0,"",IF(OR(D14=$BW$1,D15=$BW$1,D16=$BW$1,D14=$CP$1,D15=$CP$1,D16=$CP$1),0,1)))</f>
        <v>1</v>
      </c>
      <c r="CR14" s="3">
        <f>IF($A14&gt;='243way_Regular Symbol'!G$16,"",IF(E14=0,"",IF(OR(E14=$BW$1,E15=$BW$1,E16=$BW$1,E14=$CP$1,E15=$CP$1,E16=$CP$1),0,1)))</f>
        <v>1</v>
      </c>
      <c r="CS14" s="3">
        <f>IF($A14&gt;='243way_Regular Symbol'!H$16,"",IF(F14=0,"",IF(OR(F14=$BW$1,F15=$BW$1,F16=$BW$1,F14=$CP$1,F15=$CP$1,F16=$CP$1),0,1)))</f>
        <v>0</v>
      </c>
      <c r="CT14" s="224"/>
      <c r="CU14" s="3">
        <f>IF($A14&gt;='243way_Regular Symbol'!D$16,"",IF(B14=0,"",IF(OR(B14=$BW$1,B15=$BW$1,B16=$BW$1,B14=$CV$1,B15=$CV$1,B16=$CV$1),0,1)))</f>
        <v>1</v>
      </c>
      <c r="CV14" s="3">
        <f>IF($A14&gt;='243way_Regular Symbol'!E$16,"",IF(C14=0,"",IF(OR(C14=$BW$1,C15=$BW$1,C16=$BW$1,C14=$CV$1,C15=$CV$1,C16=$CV$1),0,1)))</f>
        <v>1</v>
      </c>
      <c r="CW14" s="3">
        <f>IF($A14&gt;='243way_Regular Symbol'!F$16,"",IF(D14=0,"",IF(OR(D14=$BW$1,D15=$BW$1,D16=$BW$1,D14=$CV$1,D15=$CV$1,D16=$CV$1),0,1)))</f>
        <v>1</v>
      </c>
      <c r="CX14" s="3">
        <f>IF($A14&gt;='243way_Regular Symbol'!G$16,"",IF(E14=0,"",IF(OR(E14=$BW$1,E15=$BW$1,E16=$BW$1,E14=$CV$1,E15=$CV$1,E16=$CV$1),0,1)))</f>
        <v>1</v>
      </c>
      <c r="CY14" s="3">
        <f>IF($A14&gt;='243way_Regular Symbol'!H$16,"",IF(F14=0,"",IF(OR(F14=$BW$1,F15=$BW$1,F16=$BW$1,F14=$CV$1,F15=$CV$1,F16=$CV$1),0,1)))</f>
        <v>1</v>
      </c>
    </row>
    <row r="15" spans="1:103">
      <c r="A15" s="337">
        <f>IF('243way_Regular Symbol'!L14="","",'243way_Regular Symbol'!L14)</f>
        <v>11</v>
      </c>
      <c r="B15" s="191" t="str">
        <f>IF('243way_Regular Symbol'!M14="",
IF($A15-'243way_Regular Symbol'!D$16&gt;='243way_RegularＸ_W()'!B$2-1,"",VLOOKUP($A15-'243way_Regular Symbol'!D$16,'243way_Regular Symbol'!$L$3:$Q$99,'243way_RegularＸ_W()'!B$3+1,FALSE)),
'243way_Regular Symbol'!M14)</f>
        <v>Q</v>
      </c>
      <c r="C15" s="191" t="str">
        <f>IF('243way_Regular Symbol'!N14="",
IF($A15-'243way_Regular Symbol'!E$16&gt;='243way_RegularＸ_W()'!C$2-1,"",VLOOKUP($A15-'243way_Regular Symbol'!E$16,'243way_Regular Symbol'!$L$3:$Q$99,'243way_RegularＸ_W()'!C$3+1,FALSE)),
'243way_Regular Symbol'!N14)</f>
        <v>J</v>
      </c>
      <c r="D15" s="191" t="str">
        <f>IF('243way_Regular Symbol'!O14="",
IF($A15-'243way_Regular Symbol'!F$16&gt;='243way_RegularＸ_W()'!D$2-1,"",VLOOKUP($A15-'243way_Regular Symbol'!F$16,'243way_Regular Symbol'!$L$3:$Q$99,'243way_RegularＸ_W()'!D$3+1,FALSE)),
'243way_Regular Symbol'!O14)</f>
        <v>M5</v>
      </c>
      <c r="E15" s="191" t="str">
        <f>IF('243way_Regular Symbol'!P14="",
IF($A15-'243way_Regular Symbol'!G$16&gt;='243way_RegularＸ_W()'!E$2-1,"",VLOOKUP($A15-'243way_Regular Symbol'!G$16,'243way_Regular Symbol'!$L$3:$Q$99,'243way_RegularＸ_W()'!E$3+1,FALSE)),
'243way_Regular Symbol'!P14)</f>
        <v>M1</v>
      </c>
      <c r="F15" s="338" t="str">
        <f>IF('243way_Regular Symbol'!Q14="",
IF($A15-'243way_Regular Symbol'!H$16&gt;='243way_RegularＸ_W()'!F$2-1,"",VLOOKUP($A15-'243way_Regular Symbol'!H$16,'243way_Regular Symbol'!$L$3:$Q$99,'243way_RegularＸ_W()'!F$3+1,FALSE)),
'243way_Regular Symbol'!Q14)</f>
        <v>J</v>
      </c>
      <c r="H15" s="354" t="s">
        <v>318</v>
      </c>
      <c r="I15" s="224">
        <f>SUM(AY4:AY100)</f>
        <v>55</v>
      </c>
      <c r="J15" s="224">
        <f t="shared" ref="J15:M15" si="12">SUM(AZ4:AZ100)</f>
        <v>76</v>
      </c>
      <c r="K15" s="224">
        <f t="shared" si="12"/>
        <v>56</v>
      </c>
      <c r="L15" s="224">
        <f t="shared" si="12"/>
        <v>47</v>
      </c>
      <c r="M15" s="224">
        <f t="shared" si="12"/>
        <v>56</v>
      </c>
      <c r="O15" s="344">
        <f>IF($A15&gt;='243way_Regular Symbol'!D$16,"",IF(B15=0,"",IF(OR(B15=$O$1,B15=$P$1,B16=$O$1,B16=$P$1,B17=$O$1,B17=$P$1),0,1)))</f>
        <v>1</v>
      </c>
      <c r="P15" s="3">
        <f>IF($A15&gt;='243way_Regular Symbol'!E$16,"",IF(C15=0,"",IF(OR(C15=$O$1,C15=$P$1,C16=$O$1,C16=$P$1,C17=$O$1,C17=$P$1),0,1)))</f>
        <v>0</v>
      </c>
      <c r="Q15" s="3">
        <f>IF($A15&gt;='243way_Regular Symbol'!F$16,"",IF(D15=0,"",IF(OR(D15=$O$1,D15=$P$1,D16=$O$1,D16=$P$1,D17=$O$1,D17=$P$1),0,1)))</f>
        <v>0</v>
      </c>
      <c r="R15" s="3">
        <f>IF($A15&gt;='243way_Regular Symbol'!G$16,"",IF(E15=0,"",IF(OR(E15=$O$1,E15=$P$1,E16=$O$1,E16=$P$1,E17=$O$1,E17=$P$1),0,1)))</f>
        <v>0</v>
      </c>
      <c r="S15" s="135">
        <f>IF($A15&gt;='243way_Regular Symbol'!H$16,"",IF(F15=0,"",IF(OR(F15=$O$1,F15=$P$1,F16=$O$1,F16=$P$1,F17=$O$1,F17=$P$1),0,1)))</f>
        <v>1</v>
      </c>
      <c r="T15" s="224"/>
      <c r="U15" s="344">
        <f>IF($A15&gt;='243way_Regular Symbol'!D$16,"",IF(B15=0,"",IF(OR(B15=$U$1,B15=$V$1,B16=$U$1,B16=$V$1,B17=$U$1,B17=$V$1),0,1)))</f>
        <v>0</v>
      </c>
      <c r="V15" s="3">
        <f>IF($A15&gt;='243way_Regular Symbol'!E$16,"",IF(C15=0,"",IF(OR(C15=$U$1,C15=$V$1,C16=$U$1,C16=$V$1,C17=$U$1,C17=$V$1),0,1)))</f>
        <v>1</v>
      </c>
      <c r="W15" s="3">
        <f>IF($A15&gt;='243way_Regular Symbol'!F$16,"",IF(D15=0,"",IF(OR(D15=$U$1,D15=$V$1,D16=$U$1,D16=$V$1,D17=$U$1,D17=$V$1),0,1)))</f>
        <v>1</v>
      </c>
      <c r="X15" s="3">
        <f>IF($A15&gt;='243way_Regular Symbol'!G$16,"",IF(E15=0,"",IF(OR(E15=$U$1,E15=$V$1,E16=$U$1,E16=$V$1,E17=$U$1,E17=$V$1),0,1)))</f>
        <v>1</v>
      </c>
      <c r="Y15" s="135">
        <f>IF($A15&gt;='243way_Regular Symbol'!H$16,"",IF(F15=0,"",IF(OR(F15=$U$1,F15=$V$1,F16=$U$1,F16=$V$1,F17=$U$1,F17=$V$1),0,1)))</f>
        <v>1</v>
      </c>
      <c r="Z15" s="224"/>
      <c r="AA15" s="344">
        <f>IF($A15&gt;='243way_Regular Symbol'!D$16,"",IF(B15=0,"",IF(OR(B15=$AA$1,B15=$AB$1,B16=$AA$1,B16=$AB$1,B17=$AA$1,,B17=$AB$1),0,1)))</f>
        <v>1</v>
      </c>
      <c r="AB15" s="3">
        <f>IF($A15&gt;='243way_Regular Symbol'!E$16,"",IF(C15=0,"",IF(OR(C15=$AA$1,C15=$AB$1,C16=$AA$1,C16=$AB$1,C17=$AA$1,,C17=$AB$1),0,1)))</f>
        <v>1</v>
      </c>
      <c r="AC15" s="3">
        <f>IF($A15&gt;='243way_Regular Symbol'!F$16,"",IF(D15=0,"",IF(OR(D15=$AA$1,D15=$AB$1,D16=$AA$1,D16=$AB$1,D17=$AA$1,,D17=$AB$1),0,1)))</f>
        <v>0</v>
      </c>
      <c r="AD15" s="3">
        <f>IF($A15&gt;='243way_Regular Symbol'!G$16,"",IF(E15=0,"",IF(OR(E15=$AA$1,E15=$AB$1,E16=$AA$1,E16=$AB$1,E17=$AA$1,,E17=$AB$1),0,1)))</f>
        <v>1</v>
      </c>
      <c r="AE15" s="135">
        <f>IF($A15&gt;='243way_Regular Symbol'!H$16,"",IF(F15=0,"",IF(OR(F15=$AA$1,F15=$AB$1,F16=$AA$1,F16=$AB$1,F17=$AA$1,,F17=$AB$1),0,1)))</f>
        <v>1</v>
      </c>
      <c r="AF15" s="224"/>
      <c r="AG15" s="344">
        <f>IF($A15&gt;='243way_Regular Symbol'!D$16,"",IF(B15=0,"",IF(OR(B15=$AG$1,B15=$AH$1,B16=$AG$1,B16=$AH$1,B17=$AG$1,B17=$AH$1),0,1)))</f>
        <v>1</v>
      </c>
      <c r="AH15" s="3">
        <f>IF($A15&gt;='243way_Regular Symbol'!E$16,"",IF(C15=0,"",IF(OR(C15=$AG$1,C15=$AH$1,C16=$AG$1,C16=$AH$1,C17=$AG$1,C17=$AH$1),0,1)))</f>
        <v>1</v>
      </c>
      <c r="AI15" s="3">
        <f>IF($A15&gt;='243way_Regular Symbol'!F$16,"",IF(D15=0,"",IF(OR(D15=$AG$1,D15=$AH$1,D16=$AG$1,D16=$AH$1,D17=$AG$1,D17=$AH$1),0,1)))</f>
        <v>1</v>
      </c>
      <c r="AJ15" s="3">
        <f>IF($A15&gt;='243way_Regular Symbol'!G$16,"",IF(E15=0,"",IF(OR(E15=$AG$1,E15=$AH$1,E16=$AG$1,E16=$AH$1,E17=$AG$1,E17=$AH$1),0,1)))</f>
        <v>1</v>
      </c>
      <c r="AK15" s="135">
        <f>IF($A15&gt;='243way_Regular Symbol'!H$16,"",IF(F15=0,"",IF(OR(F15=$AG$1,F15=$AH$1,F16=$AG$1,F16=$AH$1,F17=$AG$1,F17=$AH$1),0,1)))</f>
        <v>1</v>
      </c>
      <c r="AL15" s="224"/>
      <c r="AM15" s="344">
        <f>IF($A15&gt;='243way_Regular Symbol'!D$16,"",IF(B15=0,"",IF(OR(B15=$AM$1,B15=$AN$1,B16=$AM$1,B16=$AN$1,B17=$AM$1,B17=$AN$1),0,1)))</f>
        <v>1</v>
      </c>
      <c r="AN15" s="3">
        <f>IF($A15&gt;='243way_Regular Symbol'!E$16,"",IF(C15=0,"",IF(OR(C15=$AM$1,C15=$AN$1,C16=$AM$1,C16=$AN$1,C17=$AM$1,C17=$AN$1),0,1)))</f>
        <v>1</v>
      </c>
      <c r="AO15" s="3">
        <f>IF($A15&gt;='243way_Regular Symbol'!F$16,"",IF(D15=0,"",IF(OR(D15=$AM$1,D15=$AN$1,D16=$AM$1,D16=$AN$1,D17=$AM$1,D17=$AN$1),0,1)))</f>
        <v>0</v>
      </c>
      <c r="AP15" s="3">
        <f>IF($A15&gt;='243way_Regular Symbol'!G$16,"",IF(E15=0,"",IF(OR(E15=$AM$1,E15=$AN$1,E16=$AM$1,E16=$AN$1,E17=$AM$1,E17=$AN$1),0,1)))</f>
        <v>1</v>
      </c>
      <c r="AQ15" s="135">
        <f>IF($A15&gt;='243way_Regular Symbol'!H$16,"",IF(F15=0,"",IF(OR(F15=$AM$1,F15=$AN$1,F16=$AM$1,F16=$AN$1,F17=$AM$1,F17=$AN$1),0,1)))</f>
        <v>1</v>
      </c>
      <c r="AR15" s="224"/>
      <c r="AS15" s="344">
        <f>IF($A15&gt;='243way_Regular Symbol'!D$16,"",IF(B15=0,"",IF(OR(B15=$AM$1,B15=$AT$1,B16=$AM$1,B16=$AT$1,B17=$AM$1,B17=$AT$1),0,1)))</f>
        <v>1</v>
      </c>
      <c r="AT15" s="3">
        <f>IF($A15&gt;='243way_Regular Symbol'!E$16,"",IF(C15=0,"",IF(OR(C15=$AM$1,C15=$AT$1,C16=$AM$1,C16=$AT$1,C17=$AM$1,C17=$AT$1),0,1)))</f>
        <v>1</v>
      </c>
      <c r="AU15" s="3">
        <f>IF($A15&gt;='243way_Regular Symbol'!F$16,"",IF(D15=0,"",IF(OR(D15=$AM$1,D15=$AT$1,D16=$AM$1,D16=$AT$1,D17=$AM$1,D17=$AT$1),0,1)))</f>
        <v>1</v>
      </c>
      <c r="AV15" s="3">
        <f>IF($A15&gt;='243way_Regular Symbol'!G$16,"",IF(E15=0,"",IF(OR(E15=$AM$1,E15=$AT$1,E16=$AM$1,E16=$AT$1,E17=$AM$1,E17=$AT$1),0,1)))</f>
        <v>1</v>
      </c>
      <c r="AW15" s="135">
        <f>IF($A15&gt;='243way_Regular Symbol'!H$16,"",IF(F15=0,"",IF(OR(F15=$AM$1,F15=$AT$1,F16=$AM$1,F16=$AT$1,F17=$AM$1,F17=$AT$1),0,1)))</f>
        <v>1</v>
      </c>
      <c r="AX15" s="224"/>
      <c r="AY15" s="344">
        <f>IF($A15&gt;='243way_Regular Symbol'!D$16,"",IF(B15=0,"",IF(OR(B15=$AM$1,B15=$AZ$1,B16=$AM$1,B16=$AZ$1,B17=$AM$1,B17=$AZ$1),0,1)))</f>
        <v>1</v>
      </c>
      <c r="AZ15" s="3">
        <f>IF($A15&gt;='243way_Regular Symbol'!E$16,"",IF(C15=0,"",IF(OR(C15=$AM$1,C15=$AZ$1,C16=$AM$1,C16=$AZ$1,C17=$AM$1,C17=$AZ$1),0,1)))</f>
        <v>1</v>
      </c>
      <c r="BA15" s="3">
        <f>IF($A15&gt;='243way_Regular Symbol'!F$16,"",IF(D15=0,"",IF(OR(D15=$AM$1,D15=$AZ$1,D16=$AM$1,D16=$AZ$1,D17=$AM$1,D17=$AZ$1),0,1)))</f>
        <v>1</v>
      </c>
      <c r="BB15" s="3">
        <f>IF($A15&gt;='243way_Regular Symbol'!G$16,"",IF(E15=0,"",IF(OR(E15=$AM$1,E15=$AZ$1,E16=$AM$1,E16=$AZ$1,E17=$AM$1,E17=$AZ$1),0,1)))</f>
        <v>1</v>
      </c>
      <c r="BC15" s="135">
        <f>IF($A15&gt;='243way_Regular Symbol'!H$16,"",IF(F15=0,"",IF(OR(F15=$AM$1,F15=$AZ$1,F16=$AM$1,F16=$AZ$1,F17=$AM$1,F17=$AZ$1),0,1)))</f>
        <v>1</v>
      </c>
      <c r="BD15" s="224"/>
      <c r="BE15" s="344">
        <f>IF($A15&gt;='243way_Regular Symbol'!D$16,"",IF(B15=0,"",IF(OR(B15=$AM$1,B15=$BF$1,B16=$AM$1,B16=$BF$1,B17=$AM$1,B17=$BF$1),0,1)))</f>
        <v>1</v>
      </c>
      <c r="BF15" s="3">
        <f>IF($A15&gt;='243way_Regular Symbol'!E$16,"",IF(C15=0,"",IF(OR(C15=$AM$1,C15=$BF$1,C16=$AM$1,C16=$BF$1,C17=$AM$1,C17=$BF$1),0,1)))</f>
        <v>1</v>
      </c>
      <c r="BG15" s="3">
        <f>IF($A15&gt;='243way_Regular Symbol'!F$16,"",IF(D15=0,"",IF(OR(D15=$AM$1,D15=$BF$1,D16=$AM$1,D16=$BF$1,D17=$AM$1,D17=$BF$1),0,1)))</f>
        <v>1</v>
      </c>
      <c r="BH15" s="3">
        <f>IF($A15&gt;='243way_Regular Symbol'!G$16,"",IF(E15=0,"",IF(OR(E15=$AM$1,E15=$BF$1,E16=$AM$1,E16=$BF$1,E17=$AM$1,E17=$BF$1),0,1)))</f>
        <v>1</v>
      </c>
      <c r="BI15" s="135">
        <f>IF($A15&gt;='243way_Regular Symbol'!H$16,"",IF(F15=0,"",IF(OR(F15=$AM$1,F15=$BF$1,F16=$AM$1,F16=$BF$1,F17=$AM$1,F17=$BF$1),0,1)))</f>
        <v>1</v>
      </c>
      <c r="BJ15" s="224"/>
      <c r="BK15" s="344">
        <f>IF($A15&gt;='243way_Regular Symbol'!D$16,"",IF(B15=0,"",IF(OR(B15=$AM$1,B15=$BL$1,B16=$AM$1,B16=$BL$1,B17=$AM$1,B17=$BL$1),0,1)))</f>
        <v>1</v>
      </c>
      <c r="BL15" s="3">
        <f>IF($A15&gt;='243way_Regular Symbol'!E$16,"",IF(C15=0,"",IF(OR(C15=$AM$1,C15=$BL$1,C16=$AM$1,C16=$BL$1,C17=$AM$1,C17=$BL$1),0,1)))</f>
        <v>1</v>
      </c>
      <c r="BM15" s="3">
        <f>IF($A15&gt;='243way_Regular Symbol'!F$16,"",IF(D15=0,"",IF(OR(D15=$AM$1,D15=$BL$1,D16=$AM$1,D16=$BL$1,D17=$AM$1,D17=$BL$1),0,1)))</f>
        <v>1</v>
      </c>
      <c r="BN15" s="3">
        <f>IF($A15&gt;='243way_Regular Symbol'!G$16,"",IF(E15=0,"",IF(OR(E15=$AM$1,E15=$BL$1,E16=$AM$1,E16=$BL$1,E17=$AM$1,E17=$BL$1),0,1)))</f>
        <v>1</v>
      </c>
      <c r="BO15" s="135">
        <f>IF($A15&gt;='243way_Regular Symbol'!H$16,"",IF(F15=0,"",IF(OR(F15=$AM$1,F15=$BL$1,F16=$AM$1,F16=$BL$1,F17=$AM$1,F17=$BL$1),0,1)))</f>
        <v>1</v>
      </c>
      <c r="BP15" s="224"/>
      <c r="BQ15" s="3">
        <f>IF($A15&gt;='243way_Regular Symbol'!D$16,"",IF(B15=0,"",IF(OR(B15=$BQ$1,B15=$BR$1,B16=$BQ$1,B16=$BR$1,B17=$BQ$1,B17=$BR$1),0,1)))</f>
        <v>1</v>
      </c>
      <c r="BR15" s="3">
        <f>IF($A15&gt;='243way_Regular Symbol'!E$16,"",IF(C15=0,"",IF(OR(C15=$BQ$1,C15=$BR$1,C16=$BQ$1,C16=$BR$1,C17=$BQ$1,C17=$BR$1),0,1)))</f>
        <v>1</v>
      </c>
      <c r="BS15" s="3">
        <f>IF($A15&gt;='243way_Regular Symbol'!F$16,"",IF(D15=0,"",IF(OR(D15=$BQ$1,D15=$BR$1,D16=$BQ$1,D16=$BR$1,D17=$BQ$1,D17=$BR$1),0,1)))</f>
        <v>1</v>
      </c>
      <c r="BT15" s="3">
        <f>IF($A15&gt;='243way_Regular Symbol'!G$16,"",IF(E15=0,"",IF(OR(E15=$BQ$1,E15=$BR$1,E16=$BQ$1,E16=$BR$1,E17=$BQ$1,E17=$BR$1),0,1)))</f>
        <v>1</v>
      </c>
      <c r="BU15" s="3">
        <f>IF($A15&gt;='243way_Regular Symbol'!H$16,"",IF(F15=0,"",IF(OR(F15=$BQ$1,F15=$BR$1,F16=$BQ$1,F16=$BR$1,F17=$BQ$1,F17=$BR$1),0,1)))</f>
        <v>1</v>
      </c>
      <c r="BV15" s="224"/>
      <c r="BW15" s="3">
        <f>IF($A15&gt;='243way_Regular Symbol'!D$16,"",IF(B15=0,"",IF(OR(B15=$BW$1,B16=$BW$1,B17=$BW$1,B15=$BX$1,B16=$BX$1,B17=$BX$1),0,1)))</f>
        <v>1</v>
      </c>
      <c r="BX15" s="3">
        <f>IF($A15&gt;='243way_Regular Symbol'!E$16,"",IF(C15=0,"",IF(OR(C15=$BW$1,C16=$BW$1,C17=$BW$1,C15=$BX$1,C16=$BX$1,C17=$BX$1),0,1)))</f>
        <v>1</v>
      </c>
      <c r="BY15" s="3">
        <f>IF($A15&gt;='243way_Regular Symbol'!F$16,"",IF(D15=0,"",IF(OR(D15=$BW$1,D16=$BW$1,D17=$BW$1,D15=$BX$1,D16=$BX$1,D17=$BX$1),0,1)))</f>
        <v>1</v>
      </c>
      <c r="BZ15" s="3">
        <f>IF($A15&gt;='243way_Regular Symbol'!G$16,"",IF(E15=0,"",IF(OR(E15=$BW$1,E16=$BW$1,E17=$BW$1,E15=$BX$1,E16=$BX$1,E17=$BX$1),0,1)))</f>
        <v>1</v>
      </c>
      <c r="CA15" s="3">
        <f>IF($A15&gt;='243way_Regular Symbol'!H$16,"",IF(F15=0,"",IF(OR(F15=$BW$1,F16=$BW$1,F17=$BW$1,F15=$BX$1,F16=$BX$1,F17=$BX$1),0,1)))</f>
        <v>1</v>
      </c>
      <c r="CB15" s="224"/>
      <c r="CC15" s="3">
        <f>IF($A15&gt;='243way_Regular Symbol'!D$16,"",IF(B15=0,"",IF(OR(B15=$BW$1,B16=$BW$1,B17=$BW$1,B15=$CD$1,B16=$CD$1,B17=$CD$1),0,1)))</f>
        <v>0</v>
      </c>
      <c r="CD15" s="3">
        <f>IF($A15&gt;='243way_Regular Symbol'!E$16,"",IF(C15=0,"",IF(OR(C15=$BW$1,C16=$BW$1,C17=$BW$1,C15=$CD$1,C16=$CD$1,C17=$CD$1),0,1)))</f>
        <v>1</v>
      </c>
      <c r="CE15" s="3">
        <f>IF($A15&gt;='243way_Regular Symbol'!F$16,"",IF(D15=0,"",IF(OR(D15=$BW$1,D16=$BW$1,D17=$BW$1,D15=$CD$1,D16=$CD$1,D17=$CD$1),0,1)))</f>
        <v>1</v>
      </c>
      <c r="CF15" s="3">
        <f>IF($A15&gt;='243way_Regular Symbol'!G$16,"",IF(E15=0,"",IF(OR(E15=$BW$1,E16=$BW$1,E17=$BW$1,E15=$CD$1,E16=$CD$1,E17=$CD$1),0,1)))</f>
        <v>1</v>
      </c>
      <c r="CG15" s="3">
        <f>IF($A15&gt;='243way_Regular Symbol'!H$16,"",IF(F15=0,"",IF(OR(F15=$BW$1,F16=$BW$1,F17=$BW$1,F15=$CD$1,F16=$CD$1,F17=$CD$1),0,1)))</f>
        <v>1</v>
      </c>
      <c r="CH15" s="224"/>
      <c r="CI15" s="3">
        <f>IF($A15&gt;='243way_Regular Symbol'!D$16,"",IF(B15=0,"",IF(OR(B15=$BW$1,B16=$BW$1,B17=$BW$1,B15=$CJ$1,B16=$CJ$1,B17=$CJ$1),0,1)))</f>
        <v>1</v>
      </c>
      <c r="CJ15" s="3">
        <f>IF($A15&gt;='243way_Regular Symbol'!E$16,"",IF(C15=0,"",IF(OR(C15=$BW$1,C16=$BW$1,C17=$BW$1,C15=$CJ$1,C16=$CJ$1,C17=$CJ$1),0,1)))</f>
        <v>0</v>
      </c>
      <c r="CK15" s="3">
        <f>IF($A15&gt;='243way_Regular Symbol'!F$16,"",IF(D15=0,"",IF(OR(D15=$BW$1,D16=$BW$1,D17=$BW$1,D15=$CJ$1,D16=$CJ$1,D17=$CJ$1),0,1)))</f>
        <v>1</v>
      </c>
      <c r="CL15" s="3">
        <f>IF($A15&gt;='243way_Regular Symbol'!G$16,"",IF(E15=0,"",IF(OR(E15=$BW$1,E16=$BW$1,E17=$BW$1,E15=$CJ$1,E16=$CJ$1,E17=$CJ$1),0,1)))</f>
        <v>1</v>
      </c>
      <c r="CM15" s="3">
        <f>IF($A15&gt;='243way_Regular Symbol'!H$16,"",IF(F15=0,"",IF(OR(F15=$BW$1,F16=$BW$1,F17=$BW$1,F15=$CJ$1,F16=$CJ$1,F17=$CJ$1),0,1)))</f>
        <v>0</v>
      </c>
      <c r="CN15" s="224"/>
      <c r="CO15" s="3">
        <f>IF($A15&gt;='243way_Regular Symbol'!D$16,"",IF(B15=0,"",IF(OR(B15=$BW$1,B16=$BW$1,B17=$BW$1,B15=$CP$1,B16=$CP$1,B17=$CP$1),0,1)))</f>
        <v>1</v>
      </c>
      <c r="CP15" s="3">
        <f>IF($A15&gt;='243way_Regular Symbol'!E$16,"",IF(C15=0,"",IF(OR(C15=$BW$1,C16=$BW$1,C17=$BW$1,C15=$CP$1,C16=$CP$1,C17=$CP$1),0,1)))</f>
        <v>1</v>
      </c>
      <c r="CQ15" s="3">
        <f>IF($A15&gt;='243way_Regular Symbol'!F$16,"",IF(D15=0,"",IF(OR(D15=$BW$1,D16=$BW$1,D17=$BW$1,D15=$CP$1,D16=$CP$1,D17=$CP$1),0,1)))</f>
        <v>1</v>
      </c>
      <c r="CR15" s="3">
        <f>IF($A15&gt;='243way_Regular Symbol'!G$16,"",IF(E15=0,"",IF(OR(E15=$BW$1,E16=$BW$1,E17=$BW$1,E15=$CP$1,E16=$CP$1,E17=$CP$1),0,1)))</f>
        <v>1</v>
      </c>
      <c r="CS15" s="3">
        <f>IF($A15&gt;='243way_Regular Symbol'!H$16,"",IF(F15=0,"",IF(OR(F15=$BW$1,F16=$BW$1,F17=$BW$1,F15=$CP$1,F16=$CP$1,F17=$CP$1),0,1)))</f>
        <v>0</v>
      </c>
      <c r="CT15" s="224"/>
      <c r="CU15" s="3">
        <f>IF($A15&gt;='243way_Regular Symbol'!D$16,"",IF(B15=0,"",IF(OR(B15=$BW$1,B16=$BW$1,B17=$BW$1,B15=$CV$1,B16=$CV$1,B17=$CV$1),0,1)))</f>
        <v>1</v>
      </c>
      <c r="CV15" s="3">
        <f>IF($A15&gt;='243way_Regular Symbol'!E$16,"",IF(C15=0,"",IF(OR(C15=$BW$1,C16=$BW$1,C17=$BW$1,C15=$CV$1,C16=$CV$1,C17=$CV$1),0,1)))</f>
        <v>1</v>
      </c>
      <c r="CW15" s="3">
        <f>IF($A15&gt;='243way_Regular Symbol'!F$16,"",IF(D15=0,"",IF(OR(D15=$BW$1,D16=$BW$1,D17=$BW$1,D15=$CV$1,D16=$CV$1,D17=$CV$1),0,1)))</f>
        <v>1</v>
      </c>
      <c r="CX15" s="3">
        <f>IF($A15&gt;='243way_Regular Symbol'!G$16,"",IF(E15=0,"",IF(OR(E15=$BW$1,E16=$BW$1,E17=$BW$1,E15=$CV$1,E16=$CV$1,E17=$CV$1),0,1)))</f>
        <v>1</v>
      </c>
      <c r="CY15" s="3">
        <f>IF($A15&gt;='243way_Regular Symbol'!H$16,"",IF(F15=0,"",IF(OR(F15=$BW$1,F16=$BW$1,F17=$BW$1,F15=$CV$1,F16=$CV$1,F17=$CV$1),0,1)))</f>
        <v>1</v>
      </c>
    </row>
    <row r="16" spans="1:103">
      <c r="A16" s="337">
        <f>IF('243way_Regular Symbol'!L15="","",'243way_Regular Symbol'!L15)</f>
        <v>12</v>
      </c>
      <c r="B16" s="191" t="str">
        <f>IF('243way_Regular Symbol'!M15="",
IF($A16-'243way_Regular Symbol'!D$16&gt;='243way_RegularＸ_W()'!B$2-1,"",VLOOKUP($A16-'243way_Regular Symbol'!D$16,'243way_Regular Symbol'!$L$3:$Q$99,'243way_RegularＸ_W()'!B$3+1,FALSE)),
'243way_Regular Symbol'!M15)</f>
        <v>M2</v>
      </c>
      <c r="C16" s="191" t="str">
        <f>IF('243way_Regular Symbol'!N15="",
IF($A16-'243way_Regular Symbol'!E$16&gt;='243way_RegularＸ_W()'!C$2-1,"",VLOOKUP($A16-'243way_Regular Symbol'!E$16,'243way_Regular Symbol'!$L$3:$Q$99,'243way_RegularＸ_W()'!C$3+1,FALSE)),
'243way_Regular Symbol'!N15)</f>
        <v>M1</v>
      </c>
      <c r="D16" s="191" t="str">
        <f>IF('243way_Regular Symbol'!O15="",
IF($A16-'243way_Regular Symbol'!F$16&gt;='243way_RegularＸ_W()'!D$2-1,"",VLOOKUP($A16-'243way_Regular Symbol'!F$16,'243way_Regular Symbol'!$L$3:$Q$99,'243way_RegularＸ_W()'!D$3+1,FALSE)),
'243way_Regular Symbol'!O15)</f>
        <v>M1</v>
      </c>
      <c r="E16" s="191" t="str">
        <f>IF('243way_Regular Symbol'!P15="",
IF($A16-'243way_Regular Symbol'!G$16&gt;='243way_RegularＸ_W()'!E$2-1,"",VLOOKUP($A16-'243way_Regular Symbol'!G$16,'243way_Regular Symbol'!$L$3:$Q$99,'243way_RegularＸ_W()'!E$3+1,FALSE)),
'243way_Regular Symbol'!P15)</f>
        <v>M1</v>
      </c>
      <c r="F16" s="338" t="str">
        <f>IF('243way_Regular Symbol'!Q15="",
IF($A16-'243way_Regular Symbol'!H$16&gt;='243way_RegularＸ_W()'!F$2-1,"",VLOOKUP($A16-'243way_Regular Symbol'!H$16,'243way_Regular Symbol'!$L$3:$Q$99,'243way_RegularＸ_W()'!F$3+1,FALSE)),
'243way_Regular Symbol'!Q15)</f>
        <v>TE</v>
      </c>
      <c r="O16" s="344">
        <f>IF($A16&gt;='243way_Regular Symbol'!D$16,"",IF(B16=0,"",IF(OR(B16=$O$1,B16=$P$1,B17=$O$1,B17=$P$1,B18=$O$1,B18=$P$1),0,1)))</f>
        <v>1</v>
      </c>
      <c r="P16" s="3">
        <f>IF($A16&gt;='243way_Regular Symbol'!E$16,"",IF(C16=0,"",IF(OR(C16=$O$1,C16=$P$1,C17=$O$1,C17=$P$1,C18=$O$1,C18=$P$1),0,1)))</f>
        <v>0</v>
      </c>
      <c r="Q16" s="3">
        <f>IF($A16&gt;='243way_Regular Symbol'!F$16,"",IF(D16=0,"",IF(OR(D16=$O$1,D16=$P$1,D17=$O$1,D17=$P$1,D18=$O$1,D18=$P$1),0,1)))</f>
        <v>0</v>
      </c>
      <c r="R16" s="3">
        <f>IF($A16&gt;='243way_Regular Symbol'!G$16,"",IF(E16=0,"",IF(OR(E16=$O$1,E16=$P$1,E17=$O$1,E17=$P$1,E18=$O$1,E18=$P$1),0,1)))</f>
        <v>0</v>
      </c>
      <c r="S16" s="135">
        <f>IF($A16&gt;='243way_Regular Symbol'!H$16,"",IF(F16=0,"",IF(OR(F16=$O$1,F16=$P$1,F17=$O$1,F17=$P$1,F18=$O$1,F18=$P$1),0,1)))</f>
        <v>1</v>
      </c>
      <c r="T16" s="224"/>
      <c r="U16" s="344">
        <f>IF($A16&gt;='243way_Regular Symbol'!D$16,"",IF(B16=0,"",IF(OR(B16=$U$1,B16=$V$1,B17=$U$1,B17=$V$1,B18=$U$1,B18=$V$1),0,1)))</f>
        <v>0</v>
      </c>
      <c r="V16" s="3">
        <f>IF($A16&gt;='243way_Regular Symbol'!E$16,"",IF(C16=0,"",IF(OR(C16=$U$1,C16=$V$1,C17=$U$1,C17=$V$1,C18=$U$1,C18=$V$1),0,1)))</f>
        <v>1</v>
      </c>
      <c r="W16" s="3">
        <f>IF($A16&gt;='243way_Regular Symbol'!F$16,"",IF(D16=0,"",IF(OR(D16=$U$1,D16=$V$1,D17=$U$1,D17=$V$1,D18=$U$1,D18=$V$1),0,1)))</f>
        <v>1</v>
      </c>
      <c r="X16" s="3">
        <f>IF($A16&gt;='243way_Regular Symbol'!G$16,"",IF(E16=0,"",IF(OR(E16=$U$1,E16=$V$1,E17=$U$1,E17=$V$1,E18=$U$1,E18=$V$1),0,1)))</f>
        <v>0</v>
      </c>
      <c r="Y16" s="135">
        <f>IF($A16&gt;='243way_Regular Symbol'!H$16,"",IF(F16=0,"",IF(OR(F16=$U$1,F16=$V$1,F17=$U$1,F17=$V$1,F18=$U$1,F18=$V$1),0,1)))</f>
        <v>1</v>
      </c>
      <c r="Z16" s="224"/>
      <c r="AA16" s="344">
        <f>IF($A16&gt;='243way_Regular Symbol'!D$16,"",IF(B16=0,"",IF(OR(B16=$AA$1,B16=$AB$1,B17=$AA$1,B17=$AB$1,B18=$AA$1,,B18=$AB$1),0,1)))</f>
        <v>1</v>
      </c>
      <c r="AB16" s="3">
        <f>IF($A16&gt;='243way_Regular Symbol'!E$16,"",IF(C16=0,"",IF(OR(C16=$AA$1,C16=$AB$1,C17=$AA$1,C17=$AB$1,C18=$AA$1,,C18=$AB$1),0,1)))</f>
        <v>1</v>
      </c>
      <c r="AC16" s="3">
        <f>IF($A16&gt;='243way_Regular Symbol'!F$16,"",IF(D16=0,"",IF(OR(D16=$AA$1,D16=$AB$1,D17=$AA$1,D17=$AB$1,D18=$AA$1,,D18=$AB$1),0,1)))</f>
        <v>0</v>
      </c>
      <c r="AD16" s="3">
        <f>IF($A16&gt;='243way_Regular Symbol'!G$16,"",IF(E16=0,"",IF(OR(E16=$AA$1,E16=$AB$1,E17=$AA$1,E17=$AB$1,E18=$AA$1,,E18=$AB$1),0,1)))</f>
        <v>1</v>
      </c>
      <c r="AE16" s="135">
        <f>IF($A16&gt;='243way_Regular Symbol'!H$16,"",IF(F16=0,"",IF(OR(F16=$AA$1,F16=$AB$1,F17=$AA$1,F17=$AB$1,F18=$AA$1,,F18=$AB$1),0,1)))</f>
        <v>1</v>
      </c>
      <c r="AF16" s="224"/>
      <c r="AG16" s="344">
        <f>IF($A16&gt;='243way_Regular Symbol'!D$16,"",IF(B16=0,"",IF(OR(B16=$AG$1,B16=$AH$1,B17=$AG$1,B17=$AH$1,B18=$AG$1,B18=$AH$1),0,1)))</f>
        <v>1</v>
      </c>
      <c r="AH16" s="3">
        <f>IF($A16&gt;='243way_Regular Symbol'!E$16,"",IF(C16=0,"",IF(OR(C16=$AG$1,C16=$AH$1,C17=$AG$1,C17=$AH$1,C18=$AG$1,C18=$AH$1),0,1)))</f>
        <v>1</v>
      </c>
      <c r="AI16" s="3">
        <f>IF($A16&gt;='243way_Regular Symbol'!F$16,"",IF(D16=0,"",IF(OR(D16=$AG$1,D16=$AH$1,D17=$AG$1,D17=$AH$1,D18=$AG$1,D18=$AH$1),0,1)))</f>
        <v>1</v>
      </c>
      <c r="AJ16" s="3">
        <f>IF($A16&gt;='243way_Regular Symbol'!G$16,"",IF(E16=0,"",IF(OR(E16=$AG$1,E16=$AH$1,E17=$AG$1,E17=$AH$1,E18=$AG$1,E18=$AH$1),0,1)))</f>
        <v>1</v>
      </c>
      <c r="AK16" s="135">
        <f>IF($A16&gt;='243way_Regular Symbol'!H$16,"",IF(F16=0,"",IF(OR(F16=$AG$1,F16=$AH$1,F17=$AG$1,F17=$AH$1,F18=$AG$1,F18=$AH$1),0,1)))</f>
        <v>1</v>
      </c>
      <c r="AL16" s="224"/>
      <c r="AM16" s="344">
        <f>IF($A16&gt;='243way_Regular Symbol'!D$16,"",IF(B16=0,"",IF(OR(B16=$AM$1,B16=$AN$1,B17=$AM$1,B17=$AN$1,B18=$AM$1,B18=$AN$1),0,1)))</f>
        <v>1</v>
      </c>
      <c r="AN16" s="3">
        <f>IF($A16&gt;='243way_Regular Symbol'!E$16,"",IF(C16=0,"",IF(OR(C16=$AM$1,C16=$AN$1,C17=$AM$1,C17=$AN$1,C18=$AM$1,C18=$AN$1),0,1)))</f>
        <v>1</v>
      </c>
      <c r="AO16" s="3">
        <f>IF($A16&gt;='243way_Regular Symbol'!F$16,"",IF(D16=0,"",IF(OR(D16=$AM$1,D16=$AN$1,D17=$AM$1,D17=$AN$1,D18=$AM$1,D18=$AN$1),0,1)))</f>
        <v>1</v>
      </c>
      <c r="AP16" s="3">
        <f>IF($A16&gt;='243way_Regular Symbol'!G$16,"",IF(E16=0,"",IF(OR(E16=$AM$1,E16=$AN$1,E17=$AM$1,E17=$AN$1,E18=$AM$1,E18=$AN$1),0,1)))</f>
        <v>1</v>
      </c>
      <c r="AQ16" s="135">
        <f>IF($A16&gt;='243way_Regular Symbol'!H$16,"",IF(F16=0,"",IF(OR(F16=$AM$1,F16=$AN$1,F17=$AM$1,F17=$AN$1,F18=$AM$1,F18=$AN$1),0,1)))</f>
        <v>1</v>
      </c>
      <c r="AR16" s="224"/>
      <c r="AS16" s="344">
        <f>IF($A16&gt;='243way_Regular Symbol'!D$16,"",IF(B16=0,"",IF(OR(B16=$AM$1,B16=$AT$1,B17=$AM$1,B17=$AT$1,B18=$AM$1,B18=$AT$1),0,1)))</f>
        <v>1</v>
      </c>
      <c r="AT16" s="3">
        <f>IF($A16&gt;='243way_Regular Symbol'!E$16,"",IF(C16=0,"",IF(OR(C16=$AM$1,C16=$AT$1,C17=$AM$1,C17=$AT$1,C18=$AM$1,C18=$AT$1),0,1)))</f>
        <v>1</v>
      </c>
      <c r="AU16" s="3">
        <f>IF($A16&gt;='243way_Regular Symbol'!F$16,"",IF(D16=0,"",IF(OR(D16=$AM$1,D16=$AT$1,D17=$AM$1,D17=$AT$1,D18=$AM$1,D18=$AT$1),0,1)))</f>
        <v>1</v>
      </c>
      <c r="AV16" s="3">
        <f>IF($A16&gt;='243way_Regular Symbol'!G$16,"",IF(E16=0,"",IF(OR(E16=$AM$1,E16=$AT$1,E17=$AM$1,E17=$AT$1,E18=$AM$1,E18=$AT$1),0,1)))</f>
        <v>1</v>
      </c>
      <c r="AW16" s="135">
        <f>IF($A16&gt;='243way_Regular Symbol'!H$16,"",IF(F16=0,"",IF(OR(F16=$AM$1,F16=$AT$1,F17=$AM$1,F17=$AT$1,F18=$AM$1,F18=$AT$1),0,1)))</f>
        <v>1</v>
      </c>
      <c r="AX16" s="224"/>
      <c r="AY16" s="344">
        <f>IF($A16&gt;='243way_Regular Symbol'!D$16,"",IF(B16=0,"",IF(OR(B16=$AM$1,B16=$AZ$1,B17=$AM$1,B17=$AZ$1,B18=$AM$1,B18=$AZ$1),0,1)))</f>
        <v>1</v>
      </c>
      <c r="AZ16" s="3">
        <f>IF($A16&gt;='243way_Regular Symbol'!E$16,"",IF(C16=0,"",IF(OR(C16=$AM$1,C16=$AZ$1,C17=$AM$1,C17=$AZ$1,C18=$AM$1,C18=$AZ$1),0,1)))</f>
        <v>1</v>
      </c>
      <c r="BA16" s="3">
        <f>IF($A16&gt;='243way_Regular Symbol'!F$16,"",IF(D16=0,"",IF(OR(D16=$AM$1,D16=$AZ$1,D17=$AM$1,D17=$AZ$1,D18=$AM$1,D18=$AZ$1),0,1)))</f>
        <v>1</v>
      </c>
      <c r="BB16" s="3">
        <f>IF($A16&gt;='243way_Regular Symbol'!G$16,"",IF(E16=0,"",IF(OR(E16=$AM$1,E16=$AZ$1,E17=$AM$1,E17=$AZ$1,E18=$AM$1,E18=$AZ$1),0,1)))</f>
        <v>1</v>
      </c>
      <c r="BC16" s="135">
        <f>IF($A16&gt;='243way_Regular Symbol'!H$16,"",IF(F16=0,"",IF(OR(F16=$AM$1,F16=$AZ$1,F17=$AM$1,F17=$AZ$1,F18=$AM$1,F18=$AZ$1),0,1)))</f>
        <v>1</v>
      </c>
      <c r="BD16" s="224"/>
      <c r="BE16" s="344">
        <f>IF($A16&gt;='243way_Regular Symbol'!D$16,"",IF(B16=0,"",IF(OR(B16=$AM$1,B16=$BF$1,B17=$AM$1,B17=$BF$1,B18=$AM$1,B18=$BF$1),0,1)))</f>
        <v>1</v>
      </c>
      <c r="BF16" s="3">
        <f>IF($A16&gt;='243way_Regular Symbol'!E$16,"",IF(C16=0,"",IF(OR(C16=$AM$1,C16=$BF$1,C17=$AM$1,C17=$BF$1,C18=$AM$1,C18=$BF$1),0,1)))</f>
        <v>1</v>
      </c>
      <c r="BG16" s="3">
        <f>IF($A16&gt;='243way_Regular Symbol'!F$16,"",IF(D16=0,"",IF(OR(D16=$AM$1,D16=$BF$1,D17=$AM$1,D17=$BF$1,D18=$AM$1,D18=$BF$1),0,1)))</f>
        <v>1</v>
      </c>
      <c r="BH16" s="3">
        <f>IF($A16&gt;='243way_Regular Symbol'!G$16,"",IF(E16=0,"",IF(OR(E16=$AM$1,E16=$BF$1,E17=$AM$1,E17=$BF$1,E18=$AM$1,E18=$BF$1),0,1)))</f>
        <v>1</v>
      </c>
      <c r="BI16" s="135">
        <f>IF($A16&gt;='243way_Regular Symbol'!H$16,"",IF(F16=0,"",IF(OR(F16=$AM$1,F16=$BF$1,F17=$AM$1,F17=$BF$1,F18=$AM$1,F18=$BF$1),0,1)))</f>
        <v>1</v>
      </c>
      <c r="BJ16" s="224"/>
      <c r="BK16" s="344">
        <f>IF($A16&gt;='243way_Regular Symbol'!D$16,"",IF(B16=0,"",IF(OR(B16=$AM$1,B16=$BL$1,B17=$AM$1,B17=$BL$1,B18=$AM$1,B18=$BL$1),0,1)))</f>
        <v>1</v>
      </c>
      <c r="BL16" s="3">
        <f>IF($A16&gt;='243way_Regular Symbol'!E$16,"",IF(C16=0,"",IF(OR(C16=$AM$1,C16=$BL$1,C17=$AM$1,C17=$BL$1,C18=$AM$1,C18=$BL$1),0,1)))</f>
        <v>1</v>
      </c>
      <c r="BM16" s="3">
        <f>IF($A16&gt;='243way_Regular Symbol'!F$16,"",IF(D16=0,"",IF(OR(D16=$AM$1,D16=$BL$1,D17=$AM$1,D17=$BL$1,D18=$AM$1,D18=$BL$1),0,1)))</f>
        <v>1</v>
      </c>
      <c r="BN16" s="3">
        <f>IF($A16&gt;='243way_Regular Symbol'!G$16,"",IF(E16=0,"",IF(OR(E16=$AM$1,E16=$BL$1,E17=$AM$1,E17=$BL$1,E18=$AM$1,E18=$BL$1),0,1)))</f>
        <v>1</v>
      </c>
      <c r="BO16" s="135">
        <f>IF($A16&gt;='243way_Regular Symbol'!H$16,"",IF(F16=0,"",IF(OR(F16=$AM$1,F16=$BL$1,F17=$AM$1,F17=$BL$1,F18=$AM$1,F18=$BL$1),0,1)))</f>
        <v>1</v>
      </c>
      <c r="BP16" s="224"/>
      <c r="BQ16" s="3">
        <f>IF($A16&gt;='243way_Regular Symbol'!D$16,"",IF(B16=0,"",IF(OR(B16=$BQ$1,B16=$BR$1,B17=$BQ$1,B17=$BR$1,B18=$BQ$1,B18=$BR$1),0,1)))</f>
        <v>1</v>
      </c>
      <c r="BR16" s="3">
        <f>IF($A16&gt;='243way_Regular Symbol'!E$16,"",IF(C16=0,"",IF(OR(C16=$BQ$1,C16=$BR$1,C17=$BQ$1,C17=$BR$1,C18=$BQ$1,C18=$BR$1),0,1)))</f>
        <v>1</v>
      </c>
      <c r="BS16" s="3">
        <f>IF($A16&gt;='243way_Regular Symbol'!F$16,"",IF(D16=0,"",IF(OR(D16=$BQ$1,D16=$BR$1,D17=$BQ$1,D17=$BR$1,D18=$BQ$1,D18=$BR$1),0,1)))</f>
        <v>1</v>
      </c>
      <c r="BT16" s="3">
        <f>IF($A16&gt;='243way_Regular Symbol'!G$16,"",IF(E16=0,"",IF(OR(E16=$BQ$1,E16=$BR$1,E17=$BQ$1,E17=$BR$1,E18=$BQ$1,E18=$BR$1),0,1)))</f>
        <v>1</v>
      </c>
      <c r="BU16" s="3">
        <f>IF($A16&gt;='243way_Regular Symbol'!H$16,"",IF(F16=0,"",IF(OR(F16=$BQ$1,F16=$BR$1,F17=$BQ$1,F17=$BR$1,F18=$BQ$1,F18=$BR$1),0,1)))</f>
        <v>1</v>
      </c>
      <c r="BV16" s="224"/>
      <c r="BW16" s="3">
        <f>IF($A16&gt;='243way_Regular Symbol'!D$16,"",IF(B16=0,"",IF(OR(B16=$BW$1,B17=$BW$1,B18=$BW$1,B16=$BX$1,B17=$BX$1,B18=$BX$1),0,1)))</f>
        <v>1</v>
      </c>
      <c r="BX16" s="3">
        <f>IF($A16&gt;='243way_Regular Symbol'!E$16,"",IF(C16=0,"",IF(OR(C16=$BW$1,C17=$BW$1,C18=$BW$1,C16=$BX$1,C17=$BX$1,C18=$BX$1),0,1)))</f>
        <v>1</v>
      </c>
      <c r="BY16" s="3">
        <f>IF($A16&gt;='243way_Regular Symbol'!F$16,"",IF(D16=0,"",IF(OR(D16=$BW$1,D17=$BW$1,D18=$BW$1,D16=$BX$1,D17=$BX$1,D18=$BX$1),0,1)))</f>
        <v>1</v>
      </c>
      <c r="BZ16" s="3">
        <f>IF($A16&gt;='243way_Regular Symbol'!G$16,"",IF(E16=0,"",IF(OR(E16=$BW$1,E17=$BW$1,E18=$BW$1,E16=$BX$1,E17=$BX$1,E18=$BX$1),0,1)))</f>
        <v>1</v>
      </c>
      <c r="CA16" s="3">
        <f>IF($A16&gt;='243way_Regular Symbol'!H$16,"",IF(F16=0,"",IF(OR(F16=$BW$1,F17=$BW$1,F18=$BW$1,F16=$BX$1,F17=$BX$1,F18=$BX$1),0,1)))</f>
        <v>1</v>
      </c>
      <c r="CB16" s="224"/>
      <c r="CC16" s="3">
        <f>IF($A16&gt;='243way_Regular Symbol'!D$16,"",IF(B16=0,"",IF(OR(B16=$BW$1,B17=$BW$1,B18=$BW$1,B16=$CD$1,B17=$CD$1,B18=$CD$1),0,1)))</f>
        <v>0</v>
      </c>
      <c r="CD16" s="3">
        <f>IF($A16&gt;='243way_Regular Symbol'!E$16,"",IF(C16=0,"",IF(OR(C16=$BW$1,C17=$BW$1,C18=$BW$1,C16=$CD$1,C17=$CD$1,C18=$CD$1),0,1)))</f>
        <v>1</v>
      </c>
      <c r="CE16" s="3">
        <f>IF($A16&gt;='243way_Regular Symbol'!F$16,"",IF(D16=0,"",IF(OR(D16=$BW$1,D17=$BW$1,D18=$BW$1,D16=$CD$1,D17=$CD$1,D18=$CD$1),0,1)))</f>
        <v>0</v>
      </c>
      <c r="CF16" s="3">
        <f>IF($A16&gt;='243way_Regular Symbol'!G$16,"",IF(E16=0,"",IF(OR(E16=$BW$1,E17=$BW$1,E18=$BW$1,E16=$CD$1,E17=$CD$1,E18=$CD$1),0,1)))</f>
        <v>1</v>
      </c>
      <c r="CG16" s="3">
        <f>IF($A16&gt;='243way_Regular Symbol'!H$16,"",IF(F16=0,"",IF(OR(F16=$BW$1,F17=$BW$1,F18=$BW$1,F16=$CD$1,F17=$CD$1,F18=$CD$1),0,1)))</f>
        <v>0</v>
      </c>
      <c r="CH16" s="224"/>
      <c r="CI16" s="3">
        <f>IF($A16&gt;='243way_Regular Symbol'!D$16,"",IF(B16=0,"",IF(OR(B16=$BW$1,B17=$BW$1,B18=$BW$1,B16=$CJ$1,B17=$CJ$1,B18=$CJ$1),0,1)))</f>
        <v>1</v>
      </c>
      <c r="CJ16" s="3">
        <f>IF($A16&gt;='243way_Regular Symbol'!E$16,"",IF(C16=0,"",IF(OR(C16=$BW$1,C17=$BW$1,C18=$BW$1,C16=$CJ$1,C17=$CJ$1,C18=$CJ$1),0,1)))</f>
        <v>1</v>
      </c>
      <c r="CK16" s="3">
        <f>IF($A16&gt;='243way_Regular Symbol'!F$16,"",IF(D16=0,"",IF(OR(D16=$BW$1,D17=$BW$1,D18=$BW$1,D16=$CJ$1,D17=$CJ$1,D18=$CJ$1),0,1)))</f>
        <v>1</v>
      </c>
      <c r="CL16" s="3">
        <f>IF($A16&gt;='243way_Regular Symbol'!G$16,"",IF(E16=0,"",IF(OR(E16=$BW$1,E17=$BW$1,E18=$BW$1,E16=$CJ$1,E17=$CJ$1,E18=$CJ$1),0,1)))</f>
        <v>1</v>
      </c>
      <c r="CM16" s="3">
        <f>IF($A16&gt;='243way_Regular Symbol'!H$16,"",IF(F16=0,"",IF(OR(F16=$BW$1,F17=$BW$1,F18=$BW$1,F16=$CJ$1,F17=$CJ$1,F18=$CJ$1),0,1)))</f>
        <v>1</v>
      </c>
      <c r="CN16" s="224"/>
      <c r="CO16" s="3">
        <f>IF($A16&gt;='243way_Regular Symbol'!D$16,"",IF(B16=0,"",IF(OR(B16=$BW$1,B17=$BW$1,B18=$BW$1,B16=$CP$1,B17=$CP$1,B18=$CP$1),0,1)))</f>
        <v>0</v>
      </c>
      <c r="CP16" s="3">
        <f>IF($A16&gt;='243way_Regular Symbol'!E$16,"",IF(C16=0,"",IF(OR(C16=$BW$1,C17=$BW$1,C18=$BW$1,C16=$CP$1,C17=$CP$1,C18=$CP$1),0,1)))</f>
        <v>1</v>
      </c>
      <c r="CQ16" s="3">
        <f>IF($A16&gt;='243way_Regular Symbol'!F$16,"",IF(D16=0,"",IF(OR(D16=$BW$1,D17=$BW$1,D18=$BW$1,D16=$CP$1,D17=$CP$1,D18=$CP$1),0,1)))</f>
        <v>1</v>
      </c>
      <c r="CR16" s="3">
        <f>IF($A16&gt;='243way_Regular Symbol'!G$16,"",IF(E16=0,"",IF(OR(E16=$BW$1,E17=$BW$1,E18=$BW$1,E16=$CP$1,E17=$CP$1,E18=$CP$1),0,1)))</f>
        <v>1</v>
      </c>
      <c r="CS16" s="3">
        <f>IF($A16&gt;='243way_Regular Symbol'!H$16,"",IF(F16=0,"",IF(OR(F16=$BW$1,F17=$BW$1,F18=$BW$1,F16=$CP$1,F17=$CP$1,F18=$CP$1),0,1)))</f>
        <v>0</v>
      </c>
      <c r="CT16" s="224"/>
      <c r="CU16" s="3">
        <f>IF($A16&gt;='243way_Regular Symbol'!D$16,"",IF(B16=0,"",IF(OR(B16=$BW$1,B17=$BW$1,B18=$BW$1,B16=$CV$1,B17=$CV$1,B18=$CV$1),0,1)))</f>
        <v>1</v>
      </c>
      <c r="CV16" s="3">
        <f>IF($A16&gt;='243way_Regular Symbol'!E$16,"",IF(C16=0,"",IF(OR(C16=$BW$1,C17=$BW$1,C18=$BW$1,C16=$CV$1,C17=$CV$1,C18=$CV$1),0,1)))</f>
        <v>1</v>
      </c>
      <c r="CW16" s="3">
        <f>IF($A16&gt;='243way_Regular Symbol'!F$16,"",IF(D16=0,"",IF(OR(D16=$BW$1,D17=$BW$1,D18=$BW$1,D16=$CV$1,D17=$CV$1,D18=$CV$1),0,1)))</f>
        <v>1</v>
      </c>
      <c r="CX16" s="3">
        <f>IF($A16&gt;='243way_Regular Symbol'!G$16,"",IF(E16=0,"",IF(OR(E16=$BW$1,E17=$BW$1,E18=$BW$1,E16=$CV$1,E17=$CV$1,E18=$CV$1),0,1)))</f>
        <v>1</v>
      </c>
      <c r="CY16" s="3">
        <f>IF($A16&gt;='243way_Regular Symbol'!H$16,"",IF(F16=0,"",IF(OR(F16=$BW$1,F17=$BW$1,F18=$BW$1,F16=$CV$1,F17=$CV$1,F18=$CV$1),0,1)))</f>
        <v>1</v>
      </c>
    </row>
    <row r="17" spans="1:103">
      <c r="A17" s="337">
        <f>IF('243way_Regular Symbol'!L16="","",'243way_Regular Symbol'!L16)</f>
        <v>13</v>
      </c>
      <c r="B17" s="191" t="str">
        <f>IF('243way_Regular Symbol'!M16="",
IF($A17-'243way_Regular Symbol'!D$16&gt;='243way_RegularＸ_W()'!B$2-1,"",VLOOKUP($A17-'243way_Regular Symbol'!D$16,'243way_Regular Symbol'!$L$3:$Q$99,'243way_RegularＸ_W()'!B$3+1,FALSE)),
'243way_Regular Symbol'!M16)</f>
        <v>Q</v>
      </c>
      <c r="C17" s="191" t="str">
        <f>IF('243way_Regular Symbol'!N16="",
IF($A17-'243way_Regular Symbol'!E$16&gt;='243way_RegularＸ_W()'!C$2-1,"",VLOOKUP($A17-'243way_Regular Symbol'!E$16,'243way_Regular Symbol'!$L$3:$Q$99,'243way_RegularＸ_W()'!C$3+1,FALSE)),
'243way_Regular Symbol'!N16)</f>
        <v>S1</v>
      </c>
      <c r="D17" s="191" t="str">
        <f>IF('243way_Regular Symbol'!O16="",
IF($A17-'243way_Regular Symbol'!F$16&gt;='243way_RegularＸ_W()'!D$2-1,"",VLOOKUP($A17-'243way_Regular Symbol'!F$16,'243way_Regular Symbol'!$L$3:$Q$99,'243way_RegularＸ_W()'!D$3+1,FALSE)),
'243way_Regular Symbol'!O16)</f>
        <v>M3</v>
      </c>
      <c r="E17" s="191" t="str">
        <f>IF('243way_Regular Symbol'!P16="",
IF($A17-'243way_Regular Symbol'!G$16&gt;='243way_RegularＸ_W()'!E$2-1,"",VLOOKUP($A17-'243way_Regular Symbol'!G$16,'243way_Regular Symbol'!$L$3:$Q$99,'243way_RegularＸ_W()'!E$3+1,FALSE)),
'243way_Regular Symbol'!P16)</f>
        <v>S1</v>
      </c>
      <c r="F17" s="338" t="str">
        <f>IF('243way_Regular Symbol'!Q16="",
IF($A17-'243way_Regular Symbol'!H$16&gt;='243way_RegularＸ_W()'!F$2-1,"",VLOOKUP($A17-'243way_Regular Symbol'!H$16,'243way_Regular Symbol'!$L$3:$Q$99,'243way_RegularＸ_W()'!F$3+1,FALSE)),
'243way_Regular Symbol'!Q16)</f>
        <v>TE</v>
      </c>
      <c r="O17" s="344">
        <f>IF($A17&gt;='243way_Regular Symbol'!D$16,"",IF(B17=0,"",IF(OR(B17=$O$1,B17=$P$1,B18=$O$1,B18=$P$1,B19=$O$1,B19=$P$1),0,1)))</f>
        <v>1</v>
      </c>
      <c r="P17" s="3">
        <f>IF($A17&gt;='243way_Regular Symbol'!E$16,"",IF(C17=0,"",IF(OR(C17=$O$1,C17=$P$1,C18=$O$1,C18=$P$1,C19=$O$1,C19=$P$1),0,1)))</f>
        <v>0</v>
      </c>
      <c r="Q17" s="3">
        <f>IF($A17&gt;='243way_Regular Symbol'!F$16,"",IF(D17=0,"",IF(OR(D17=$O$1,D17=$P$1,D18=$O$1,D18=$P$1,D19=$O$1,D19=$P$1),0,1)))</f>
        <v>1</v>
      </c>
      <c r="R17" s="3">
        <f>IF($A17&gt;='243way_Regular Symbol'!G$16,"",IF(E17=0,"",IF(OR(E17=$O$1,E17=$P$1,E18=$O$1,E18=$P$1,E19=$O$1,E19=$P$1),0,1)))</f>
        <v>1</v>
      </c>
      <c r="S17" s="135">
        <f>IF($A17&gt;='243way_Regular Symbol'!H$16,"",IF(F17=0,"",IF(OR(F17=$O$1,F17=$P$1,F18=$O$1,F18=$P$1,F19=$O$1,F19=$P$1),0,1)))</f>
        <v>1</v>
      </c>
      <c r="T17" s="224"/>
      <c r="U17" s="344">
        <f>IF($A17&gt;='243way_Regular Symbol'!D$16,"",IF(B17=0,"",IF(OR(B17=$U$1,B17=$V$1,B18=$U$1,B18=$V$1,B19=$U$1,B19=$V$1),0,1)))</f>
        <v>1</v>
      </c>
      <c r="V17" s="3">
        <f>IF($A17&gt;='243way_Regular Symbol'!E$16,"",IF(C17=0,"",IF(OR(C17=$U$1,C17=$V$1,C18=$U$1,C18=$V$1,C19=$U$1,C19=$V$1),0,1)))</f>
        <v>1</v>
      </c>
      <c r="W17" s="3">
        <f>IF($A17&gt;='243way_Regular Symbol'!F$16,"",IF(D17=0,"",IF(OR(D17=$U$1,D17=$V$1,D18=$U$1,D18=$V$1,D19=$U$1,D19=$V$1),0,1)))</f>
        <v>1</v>
      </c>
      <c r="X17" s="3">
        <f>IF($A17&gt;='243way_Regular Symbol'!G$16,"",IF(E17=0,"",IF(OR(E17=$U$1,E17=$V$1,E18=$U$1,E18=$V$1,E19=$U$1,E19=$V$1),0,1)))</f>
        <v>0</v>
      </c>
      <c r="Y17" s="135">
        <f>IF($A17&gt;='243way_Regular Symbol'!H$16,"",IF(F17=0,"",IF(OR(F17=$U$1,F17=$V$1,F18=$U$1,F18=$V$1,F19=$U$1,F19=$V$1),0,1)))</f>
        <v>1</v>
      </c>
      <c r="Z17" s="224"/>
      <c r="AA17" s="344">
        <f>IF($A17&gt;='243way_Regular Symbol'!D$16,"",IF(B17=0,"",IF(OR(B17=$AA$1,B17=$AB$1,B18=$AA$1,B18=$AB$1,B19=$AA$1,,B19=$AB$1),0,1)))</f>
        <v>1</v>
      </c>
      <c r="AB17" s="3">
        <f>IF($A17&gt;='243way_Regular Symbol'!E$16,"",IF(C17=0,"",IF(OR(C17=$AA$1,C17=$AB$1,C18=$AA$1,C18=$AB$1,C19=$AA$1,,C19=$AB$1),0,1)))</f>
        <v>1</v>
      </c>
      <c r="AC17" s="3">
        <f>IF($A17&gt;='243way_Regular Symbol'!F$16,"",IF(D17=0,"",IF(OR(D17=$AA$1,D17=$AB$1,D18=$AA$1,D18=$AB$1,D19=$AA$1,,D19=$AB$1),0,1)))</f>
        <v>0</v>
      </c>
      <c r="AD17" s="3">
        <f>IF($A17&gt;='243way_Regular Symbol'!G$16,"",IF(E17=0,"",IF(OR(E17=$AA$1,E17=$AB$1,E18=$AA$1,E18=$AB$1,E19=$AA$1,,E19=$AB$1),0,1)))</f>
        <v>1</v>
      </c>
      <c r="AE17" s="135">
        <f>IF($A17&gt;='243way_Regular Symbol'!H$16,"",IF(F17=0,"",IF(OR(F17=$AA$1,F17=$AB$1,F18=$AA$1,F18=$AB$1,F19=$AA$1,,F19=$AB$1),0,1)))</f>
        <v>0</v>
      </c>
      <c r="AF17" s="224"/>
      <c r="AG17" s="344">
        <f>IF($A17&gt;='243way_Regular Symbol'!D$16,"",IF(B17=0,"",IF(OR(B17=$AG$1,B17=$AH$1,B18=$AG$1,B18=$AH$1,B19=$AG$1,B19=$AH$1),0,1)))</f>
        <v>1</v>
      </c>
      <c r="AH17" s="3">
        <f>IF($A17&gt;='243way_Regular Symbol'!E$16,"",IF(C17=0,"",IF(OR(C17=$AG$1,C17=$AH$1,C18=$AG$1,C18=$AH$1,C19=$AG$1,C19=$AH$1),0,1)))</f>
        <v>1</v>
      </c>
      <c r="AI17" s="3">
        <f>IF($A17&gt;='243way_Regular Symbol'!F$16,"",IF(D17=0,"",IF(OR(D17=$AG$1,D17=$AH$1,D18=$AG$1,D18=$AH$1,D19=$AG$1,D19=$AH$1),0,1)))</f>
        <v>1</v>
      </c>
      <c r="AJ17" s="3">
        <f>IF($A17&gt;='243way_Regular Symbol'!G$16,"",IF(E17=0,"",IF(OR(E17=$AG$1,E17=$AH$1,E18=$AG$1,E18=$AH$1,E19=$AG$1,E19=$AH$1),0,1)))</f>
        <v>1</v>
      </c>
      <c r="AK17" s="135">
        <f>IF($A17&gt;='243way_Regular Symbol'!H$16,"",IF(F17=0,"",IF(OR(F17=$AG$1,F17=$AH$1,F18=$AG$1,F18=$AH$1,F19=$AG$1,F19=$AH$1),0,1)))</f>
        <v>1</v>
      </c>
      <c r="AL17" s="224"/>
      <c r="AM17" s="344">
        <f>IF($A17&gt;='243way_Regular Symbol'!D$16,"",IF(B17=0,"",IF(OR(B17=$AM$1,B17=$AN$1,B18=$AM$1,B18=$AN$1,B19=$AM$1,B19=$AN$1),0,1)))</f>
        <v>1</v>
      </c>
      <c r="AN17" s="3">
        <f>IF($A17&gt;='243way_Regular Symbol'!E$16,"",IF(C17=0,"",IF(OR(C17=$AM$1,C17=$AN$1,C18=$AM$1,C18=$AN$1,C19=$AM$1,C19=$AN$1),0,1)))</f>
        <v>0</v>
      </c>
      <c r="AO17" s="3">
        <f>IF($A17&gt;='243way_Regular Symbol'!F$16,"",IF(D17=0,"",IF(OR(D17=$AM$1,D17=$AN$1,D18=$AM$1,D18=$AN$1,D19=$AM$1,D19=$AN$1),0,1)))</f>
        <v>1</v>
      </c>
      <c r="AP17" s="3">
        <f>IF($A17&gt;='243way_Regular Symbol'!G$16,"",IF(E17=0,"",IF(OR(E17=$AM$1,E17=$AN$1,E18=$AM$1,E18=$AN$1,E19=$AM$1,E19=$AN$1),0,1)))</f>
        <v>1</v>
      </c>
      <c r="AQ17" s="135">
        <f>IF($A17&gt;='243way_Regular Symbol'!H$16,"",IF(F17=0,"",IF(OR(F17=$AM$1,F17=$AN$1,F18=$AM$1,F18=$AN$1,F19=$AM$1,F19=$AN$1),0,1)))</f>
        <v>1</v>
      </c>
      <c r="AR17" s="224"/>
      <c r="AS17" s="344">
        <f>IF($A17&gt;='243way_Regular Symbol'!D$16,"",IF(B17=0,"",IF(OR(B17=$AM$1,B17=$AT$1,B18=$AM$1,B18=$AT$1,B19=$AM$1,B19=$AT$1),0,1)))</f>
        <v>1</v>
      </c>
      <c r="AT17" s="3">
        <f>IF($A17&gt;='243way_Regular Symbol'!E$16,"",IF(C17=0,"",IF(OR(C17=$AM$1,C17=$AT$1,C18=$AM$1,C18=$AT$1,C19=$AM$1,C19=$AT$1),0,1)))</f>
        <v>1</v>
      </c>
      <c r="AU17" s="3">
        <f>IF($A17&gt;='243way_Regular Symbol'!F$16,"",IF(D17=0,"",IF(OR(D17=$AM$1,D17=$AT$1,D18=$AM$1,D18=$AT$1,D19=$AM$1,D19=$AT$1),0,1)))</f>
        <v>1</v>
      </c>
      <c r="AV17" s="3">
        <f>IF($A17&gt;='243way_Regular Symbol'!G$16,"",IF(E17=0,"",IF(OR(E17=$AM$1,E17=$AT$1,E18=$AM$1,E18=$AT$1,E19=$AM$1,E19=$AT$1),0,1)))</f>
        <v>1</v>
      </c>
      <c r="AW17" s="135">
        <f>IF($A17&gt;='243way_Regular Symbol'!H$16,"",IF(F17=0,"",IF(OR(F17=$AM$1,F17=$AT$1,F18=$AM$1,F18=$AT$1,F19=$AM$1,F19=$AT$1),0,1)))</f>
        <v>1</v>
      </c>
      <c r="AX17" s="224"/>
      <c r="AY17" s="344">
        <f>IF($A17&gt;='243way_Regular Symbol'!D$16,"",IF(B17=0,"",IF(OR(B17=$AM$1,B17=$AZ$1,B18=$AM$1,B18=$AZ$1,B19=$AM$1,B19=$AZ$1),0,1)))</f>
        <v>1</v>
      </c>
      <c r="AZ17" s="3">
        <f>IF($A17&gt;='243way_Regular Symbol'!E$16,"",IF(C17=0,"",IF(OR(C17=$AM$1,C17=$AZ$1,C18=$AM$1,C18=$AZ$1,C19=$AM$1,C19=$AZ$1),0,1)))</f>
        <v>1</v>
      </c>
      <c r="BA17" s="3">
        <f>IF($A17&gt;='243way_Regular Symbol'!F$16,"",IF(D17=0,"",IF(OR(D17=$AM$1,D17=$AZ$1,D18=$AM$1,D18=$AZ$1,D19=$AM$1,D19=$AZ$1),0,1)))</f>
        <v>1</v>
      </c>
      <c r="BB17" s="3">
        <f>IF($A17&gt;='243way_Regular Symbol'!G$16,"",IF(E17=0,"",IF(OR(E17=$AM$1,E17=$AZ$1,E18=$AM$1,E18=$AZ$1,E19=$AM$1,E19=$AZ$1),0,1)))</f>
        <v>1</v>
      </c>
      <c r="BC17" s="135">
        <f>IF($A17&gt;='243way_Regular Symbol'!H$16,"",IF(F17=0,"",IF(OR(F17=$AM$1,F17=$AZ$1,F18=$AM$1,F18=$AZ$1,F19=$AM$1,F19=$AZ$1),0,1)))</f>
        <v>1</v>
      </c>
      <c r="BD17" s="224"/>
      <c r="BE17" s="344">
        <f>IF($A17&gt;='243way_Regular Symbol'!D$16,"",IF(B17=0,"",IF(OR(B17=$AM$1,B17=$BF$1,B18=$AM$1,B18=$BF$1,B19=$AM$1,B19=$BF$1),0,1)))</f>
        <v>1</v>
      </c>
      <c r="BF17" s="3">
        <f>IF($A17&gt;='243way_Regular Symbol'!E$16,"",IF(C17=0,"",IF(OR(C17=$AM$1,C17=$BF$1,C18=$AM$1,C18=$BF$1,C19=$AM$1,C19=$BF$1),0,1)))</f>
        <v>1</v>
      </c>
      <c r="BG17" s="3">
        <f>IF($A17&gt;='243way_Regular Symbol'!F$16,"",IF(D17=0,"",IF(OR(D17=$AM$1,D17=$BF$1,D18=$AM$1,D18=$BF$1,D19=$AM$1,D19=$BF$1),0,1)))</f>
        <v>1</v>
      </c>
      <c r="BH17" s="3">
        <f>IF($A17&gt;='243way_Regular Symbol'!G$16,"",IF(E17=0,"",IF(OR(E17=$AM$1,E17=$BF$1,E18=$AM$1,E18=$BF$1,E19=$AM$1,E19=$BF$1),0,1)))</f>
        <v>1</v>
      </c>
      <c r="BI17" s="135">
        <f>IF($A17&gt;='243way_Regular Symbol'!H$16,"",IF(F17=0,"",IF(OR(F17=$AM$1,F17=$BF$1,F18=$AM$1,F18=$BF$1,F19=$AM$1,F19=$BF$1),0,1)))</f>
        <v>1</v>
      </c>
      <c r="BJ17" s="224"/>
      <c r="BK17" s="344">
        <f>IF($A17&gt;='243way_Regular Symbol'!D$16,"",IF(B17=0,"",IF(OR(B17=$AM$1,B17=$BL$1,B18=$AM$1,B18=$BL$1,B19=$AM$1,B19=$BL$1),0,1)))</f>
        <v>1</v>
      </c>
      <c r="BL17" s="3">
        <f>IF($A17&gt;='243way_Regular Symbol'!E$16,"",IF(C17=0,"",IF(OR(C17=$AM$1,C17=$BL$1,C18=$AM$1,C18=$BL$1,C19=$AM$1,C19=$BL$1),0,1)))</f>
        <v>1</v>
      </c>
      <c r="BM17" s="3">
        <f>IF($A17&gt;='243way_Regular Symbol'!F$16,"",IF(D17=0,"",IF(OR(D17=$AM$1,D17=$BL$1,D18=$AM$1,D18=$BL$1,D19=$AM$1,D19=$BL$1),0,1)))</f>
        <v>1</v>
      </c>
      <c r="BN17" s="3">
        <f>IF($A17&gt;='243way_Regular Symbol'!G$16,"",IF(E17=0,"",IF(OR(E17=$AM$1,E17=$BL$1,E18=$AM$1,E18=$BL$1,E19=$AM$1,E19=$BL$1),0,1)))</f>
        <v>1</v>
      </c>
      <c r="BO17" s="135">
        <f>IF($A17&gt;='243way_Regular Symbol'!H$16,"",IF(F17=0,"",IF(OR(F17=$AM$1,F17=$BL$1,F18=$AM$1,F18=$BL$1,F19=$AM$1,F19=$BL$1),0,1)))</f>
        <v>1</v>
      </c>
      <c r="BP17" s="224"/>
      <c r="BQ17" s="3">
        <f>IF($A17&gt;='243way_Regular Symbol'!D$16,"",IF(B17=0,"",IF(OR(B17=$BQ$1,B17=$BR$1,B18=$BQ$1,B18=$BR$1,B19=$BQ$1,B19=$BR$1),0,1)))</f>
        <v>1</v>
      </c>
      <c r="BR17" s="3">
        <f>IF($A17&gt;='243way_Regular Symbol'!E$16,"",IF(C17=0,"",IF(OR(C17=$BQ$1,C17=$BR$1,C18=$BQ$1,C18=$BR$1,C19=$BQ$1,C19=$BR$1),0,1)))</f>
        <v>1</v>
      </c>
      <c r="BS17" s="3">
        <f>IF($A17&gt;='243way_Regular Symbol'!F$16,"",IF(D17=0,"",IF(OR(D17=$BQ$1,D17=$BR$1,D18=$BQ$1,D18=$BR$1,D19=$BQ$1,D19=$BR$1),0,1)))</f>
        <v>1</v>
      </c>
      <c r="BT17" s="3">
        <f>IF($A17&gt;='243way_Regular Symbol'!G$16,"",IF(E17=0,"",IF(OR(E17=$BQ$1,E17=$BR$1,E18=$BQ$1,E18=$BR$1,E19=$BQ$1,E19=$BR$1),0,1)))</f>
        <v>1</v>
      </c>
      <c r="BU17" s="3">
        <f>IF($A17&gt;='243way_Regular Symbol'!H$16,"",IF(F17=0,"",IF(OR(F17=$BQ$1,F17=$BR$1,F18=$BQ$1,F18=$BR$1,F19=$BQ$1,F19=$BR$1),0,1)))</f>
        <v>1</v>
      </c>
      <c r="BV17" s="224"/>
      <c r="BW17" s="3">
        <f>IF($A17&gt;='243way_Regular Symbol'!D$16,"",IF(B17=0,"",IF(OR(B17=$BW$1,B18=$BW$1,B19=$BW$1,B17=$BX$1,B18=$BX$1,B19=$BX$1),0,1)))</f>
        <v>1</v>
      </c>
      <c r="BX17" s="3">
        <f>IF($A17&gt;='243way_Regular Symbol'!E$16,"",IF(C17=0,"",IF(OR(C17=$BW$1,C18=$BW$1,C19=$BW$1,C17=$BX$1,C18=$BX$1,C19=$BX$1),0,1)))</f>
        <v>1</v>
      </c>
      <c r="BY17" s="3">
        <f>IF($A17&gt;='243way_Regular Symbol'!F$16,"",IF(D17=0,"",IF(OR(D17=$BW$1,D18=$BW$1,D19=$BW$1,D17=$BX$1,D18=$BX$1,D19=$BX$1),0,1)))</f>
        <v>1</v>
      </c>
      <c r="BZ17" s="3">
        <f>IF($A17&gt;='243way_Regular Symbol'!G$16,"",IF(E17=0,"",IF(OR(E17=$BW$1,E18=$BW$1,E19=$BW$1,E17=$BX$1,E18=$BX$1,E19=$BX$1),0,1)))</f>
        <v>1</v>
      </c>
      <c r="CA17" s="3">
        <f>IF($A17&gt;='243way_Regular Symbol'!H$16,"",IF(F17=0,"",IF(OR(F17=$BW$1,F18=$BW$1,F19=$BW$1,F17=$BX$1,F18=$BX$1,F19=$BX$1),0,1)))</f>
        <v>1</v>
      </c>
      <c r="CB17" s="224"/>
      <c r="CC17" s="3">
        <f>IF($A17&gt;='243way_Regular Symbol'!D$16,"",IF(B17=0,"",IF(OR(B17=$BW$1,B18=$BW$1,B19=$BW$1,B17=$CD$1,B18=$CD$1,B19=$CD$1),0,1)))</f>
        <v>0</v>
      </c>
      <c r="CD17" s="3">
        <f>IF($A17&gt;='243way_Regular Symbol'!E$16,"",IF(C17=0,"",IF(OR(C17=$BW$1,C18=$BW$1,C19=$BW$1,C17=$CD$1,C18=$CD$1,C19=$CD$1),0,1)))</f>
        <v>1</v>
      </c>
      <c r="CE17" s="3">
        <f>IF($A17&gt;='243way_Regular Symbol'!F$16,"",IF(D17=0,"",IF(OR(D17=$BW$1,D18=$BW$1,D19=$BW$1,D17=$CD$1,D18=$CD$1,D19=$CD$1),0,1)))</f>
        <v>0</v>
      </c>
      <c r="CF17" s="3">
        <f>IF($A17&gt;='243way_Regular Symbol'!G$16,"",IF(E17=0,"",IF(OR(E17=$BW$1,E18=$BW$1,E19=$BW$1,E17=$CD$1,E18=$CD$1,E19=$CD$1),0,1)))</f>
        <v>1</v>
      </c>
      <c r="CG17" s="3">
        <f>IF($A17&gt;='243way_Regular Symbol'!H$16,"",IF(F17=0,"",IF(OR(F17=$BW$1,F18=$BW$1,F19=$BW$1,F17=$CD$1,F18=$CD$1,F19=$CD$1),0,1)))</f>
        <v>0</v>
      </c>
      <c r="CH17" s="224"/>
      <c r="CI17" s="3">
        <f>IF($A17&gt;='243way_Regular Symbol'!D$16,"",IF(B17=0,"",IF(OR(B17=$BW$1,B18=$BW$1,B19=$BW$1,B17=$CJ$1,B18=$CJ$1,B19=$CJ$1),0,1)))</f>
        <v>1</v>
      </c>
      <c r="CJ17" s="3">
        <f>IF($A17&gt;='243way_Regular Symbol'!E$16,"",IF(C17=0,"",IF(OR(C17=$BW$1,C18=$BW$1,C19=$BW$1,C17=$CJ$1,C18=$CJ$1,C19=$CJ$1),0,1)))</f>
        <v>1</v>
      </c>
      <c r="CK17" s="3">
        <f>IF($A17&gt;='243way_Regular Symbol'!F$16,"",IF(D17=0,"",IF(OR(D17=$BW$1,D18=$BW$1,D19=$BW$1,D17=$CJ$1,D18=$CJ$1,D19=$CJ$1),0,1)))</f>
        <v>1</v>
      </c>
      <c r="CL17" s="3">
        <f>IF($A17&gt;='243way_Regular Symbol'!G$16,"",IF(E17=0,"",IF(OR(E17=$BW$1,E18=$BW$1,E19=$BW$1,E17=$CJ$1,E18=$CJ$1,E19=$CJ$1),0,1)))</f>
        <v>1</v>
      </c>
      <c r="CM17" s="3">
        <f>IF($A17&gt;='243way_Regular Symbol'!H$16,"",IF(F17=0,"",IF(OR(F17=$BW$1,F18=$BW$1,F19=$BW$1,F17=$CJ$1,F18=$CJ$1,F19=$CJ$1),0,1)))</f>
        <v>1</v>
      </c>
      <c r="CN17" s="224"/>
      <c r="CO17" s="3">
        <f>IF($A17&gt;='243way_Regular Symbol'!D$16,"",IF(B17=0,"",IF(OR(B17=$BW$1,B18=$BW$1,B19=$BW$1,B17=$CP$1,B18=$CP$1,B19=$CP$1),0,1)))</f>
        <v>0</v>
      </c>
      <c r="CP17" s="3">
        <f>IF($A17&gt;='243way_Regular Symbol'!E$16,"",IF(C17=0,"",IF(OR(C17=$BW$1,C18=$BW$1,C19=$BW$1,C17=$CP$1,C18=$CP$1,C19=$CP$1),0,1)))</f>
        <v>1</v>
      </c>
      <c r="CQ17" s="3">
        <f>IF($A17&gt;='243way_Regular Symbol'!F$16,"",IF(D17=0,"",IF(OR(D17=$BW$1,D18=$BW$1,D19=$BW$1,D17=$CP$1,D18=$CP$1,D19=$CP$1),0,1)))</f>
        <v>1</v>
      </c>
      <c r="CR17" s="3">
        <f>IF($A17&gt;='243way_Regular Symbol'!G$16,"",IF(E17=0,"",IF(OR(E17=$BW$1,E18=$BW$1,E19=$BW$1,E17=$CP$1,E18=$CP$1,E19=$CP$1),0,1)))</f>
        <v>1</v>
      </c>
      <c r="CS17" s="3">
        <f>IF($A17&gt;='243way_Regular Symbol'!H$16,"",IF(F17=0,"",IF(OR(F17=$BW$1,F18=$BW$1,F19=$BW$1,F17=$CP$1,F18=$CP$1,F19=$CP$1),0,1)))</f>
        <v>0</v>
      </c>
      <c r="CT17" s="224"/>
      <c r="CU17" s="3">
        <f>IF($A17&gt;='243way_Regular Symbol'!D$16,"",IF(B17=0,"",IF(OR(B17=$BW$1,B18=$BW$1,B19=$BW$1,B17=$CV$1,B18=$CV$1,B19=$CV$1),0,1)))</f>
        <v>1</v>
      </c>
      <c r="CV17" s="3">
        <f>IF($A17&gt;='243way_Regular Symbol'!E$16,"",IF(C17=0,"",IF(OR(C17=$BW$1,C18=$BW$1,C19=$BW$1,C17=$CV$1,C18=$CV$1,C19=$CV$1),0,1)))</f>
        <v>1</v>
      </c>
      <c r="CW17" s="3">
        <f>IF($A17&gt;='243way_Regular Symbol'!F$16,"",IF(D17=0,"",IF(OR(D17=$BW$1,D18=$BW$1,D19=$BW$1,D17=$CV$1,D18=$CV$1,D19=$CV$1),0,1)))</f>
        <v>1</v>
      </c>
      <c r="CX17" s="3">
        <f>IF($A17&gt;='243way_Regular Symbol'!G$16,"",IF(E17=0,"",IF(OR(E17=$BW$1,E18=$BW$1,E19=$BW$1,E17=$CV$1,E18=$CV$1,E19=$CV$1),0,1)))</f>
        <v>1</v>
      </c>
      <c r="CY17" s="3">
        <f>IF($A17&gt;='243way_Regular Symbol'!H$16,"",IF(F17=0,"",IF(OR(F17=$BW$1,F18=$BW$1,F19=$BW$1,F17=$CV$1,F18=$CV$1,F19=$CV$1),0,1)))</f>
        <v>1</v>
      </c>
    </row>
    <row r="18" spans="1:103">
      <c r="A18" s="337">
        <f>IF('243way_Regular Symbol'!L17="","",'243way_Regular Symbol'!L17)</f>
        <v>14</v>
      </c>
      <c r="B18" s="191" t="str">
        <f>IF('243way_Regular Symbol'!M17="",
IF($A18-'243way_Regular Symbol'!D$16&gt;='243way_RegularＸ_W()'!B$2-1,"",VLOOKUP($A18-'243way_Regular Symbol'!D$16,'243way_Regular Symbol'!$L$3:$Q$99,'243way_RegularＸ_W()'!B$3+1,FALSE)),
'243way_Regular Symbol'!M17)</f>
        <v>TE</v>
      </c>
      <c r="C18" s="191" t="str">
        <f>IF('243way_Regular Symbol'!N17="",
IF($A18-'243way_Regular Symbol'!E$16&gt;='243way_RegularＸ_W()'!C$2-1,"",VLOOKUP($A18-'243way_Regular Symbol'!E$16,'243way_Regular Symbol'!$L$3:$Q$99,'243way_RegularＸ_W()'!C$3+1,FALSE)),
'243way_Regular Symbol'!N17)</f>
        <v>M1</v>
      </c>
      <c r="D18" s="191" t="str">
        <f>IF('243way_Regular Symbol'!O17="",
IF($A18-'243way_Regular Symbol'!F$16&gt;='243way_RegularＸ_W()'!D$2-1,"",VLOOKUP($A18-'243way_Regular Symbol'!F$16,'243way_Regular Symbol'!$L$3:$Q$99,'243way_RegularＸ_W()'!D$3+1,FALSE)),
'243way_Regular Symbol'!O17)</f>
        <v>Q</v>
      </c>
      <c r="E18" s="191" t="str">
        <f>IF('243way_Regular Symbol'!P17="",
IF($A18-'243way_Regular Symbol'!G$16&gt;='243way_RegularＸ_W()'!E$2-1,"",VLOOKUP($A18-'243way_Regular Symbol'!G$16,'243way_Regular Symbol'!$L$3:$Q$99,'243way_RegularＸ_W()'!E$3+1,FALSE)),
'243way_Regular Symbol'!P17)</f>
        <v>M2</v>
      </c>
      <c r="F18" s="338" t="str">
        <f>IF('243way_Regular Symbol'!Q17="",
IF($A18-'243way_Regular Symbol'!H$16&gt;='243way_RegularＸ_W()'!F$2-1,"",VLOOKUP($A18-'243way_Regular Symbol'!H$16,'243way_Regular Symbol'!$L$3:$Q$99,'243way_RegularＸ_W()'!F$3+1,FALSE)),
'243way_Regular Symbol'!Q17)</f>
        <v>Q</v>
      </c>
      <c r="O18" s="344">
        <f>IF($A18&gt;='243way_Regular Symbol'!D$16,"",IF(B18=0,"",IF(OR(B18=$O$1,B18=$P$1,B19=$O$1,B19=$P$1,B20=$O$1,B20=$P$1),0,1)))</f>
        <v>1</v>
      </c>
      <c r="P18" s="3">
        <f>IF($A18&gt;='243way_Regular Symbol'!E$16,"",IF(C18=0,"",IF(OR(C18=$O$1,C18=$P$1,C19=$O$1,C19=$P$1,C20=$O$1,C20=$P$1),0,1)))</f>
        <v>0</v>
      </c>
      <c r="Q18" s="3">
        <f>IF($A18&gt;='243way_Regular Symbol'!F$16,"",IF(D18=0,"",IF(OR(D18=$O$1,D18=$P$1,D19=$O$1,D19=$P$1,D20=$O$1,D20=$P$1),0,1)))</f>
        <v>1</v>
      </c>
      <c r="R18" s="3">
        <f>IF($A18&gt;='243way_Regular Symbol'!G$16,"",IF(E18=0,"",IF(OR(E18=$O$1,E18=$P$1,E19=$O$1,E19=$P$1,E20=$O$1,E20=$P$1),0,1)))</f>
        <v>1</v>
      </c>
      <c r="S18" s="135">
        <f>IF($A18&gt;='243way_Regular Symbol'!H$16,"",IF(F18=0,"",IF(OR(F18=$O$1,F18=$P$1,F19=$O$1,F19=$P$1,F20=$O$1,F20=$P$1),0,1)))</f>
        <v>1</v>
      </c>
      <c r="T18" s="224"/>
      <c r="U18" s="344">
        <f>IF($A18&gt;='243way_Regular Symbol'!D$16,"",IF(B18=0,"",IF(OR(B18=$U$1,B18=$V$1,B19=$U$1,B19=$V$1,B20=$U$1,B20=$V$1),0,1)))</f>
        <v>1</v>
      </c>
      <c r="V18" s="3">
        <f>IF($A18&gt;='243way_Regular Symbol'!E$16,"",IF(C18=0,"",IF(OR(C18=$U$1,C18=$V$1,C19=$U$1,C19=$V$1,C20=$U$1,C20=$V$1),0,1)))</f>
        <v>1</v>
      </c>
      <c r="W18" s="3">
        <f>IF($A18&gt;='243way_Regular Symbol'!F$16,"",IF(D18=0,"",IF(OR(D18=$U$1,D18=$V$1,D19=$U$1,D19=$V$1,D20=$U$1,D20=$V$1),0,1)))</f>
        <v>1</v>
      </c>
      <c r="X18" s="3">
        <f>IF($A18&gt;='243way_Regular Symbol'!G$16,"",IF(E18=0,"",IF(OR(E18=$U$1,E18=$V$1,E19=$U$1,E19=$V$1,E20=$U$1,E20=$V$1),0,1)))</f>
        <v>0</v>
      </c>
      <c r="Y18" s="135">
        <f>IF($A18&gt;='243way_Regular Symbol'!H$16,"",IF(F18=0,"",IF(OR(F18=$U$1,F18=$V$1,F19=$U$1,F19=$V$1,F20=$U$1,F20=$V$1),0,1)))</f>
        <v>1</v>
      </c>
      <c r="Z18" s="224"/>
      <c r="AA18" s="344">
        <f>IF($A18&gt;='243way_Regular Symbol'!D$16,"",IF(B18=0,"",IF(OR(B18=$AA$1,B18=$AB$1,B19=$AA$1,B19=$AB$1,B20=$AA$1,,B20=$AB$1),0,1)))</f>
        <v>1</v>
      </c>
      <c r="AB18" s="3">
        <f>IF($A18&gt;='243way_Regular Symbol'!E$16,"",IF(C18=0,"",IF(OR(C18=$AA$1,C18=$AB$1,C19=$AA$1,C19=$AB$1,C20=$AA$1,,C20=$AB$1),0,1)))</f>
        <v>1</v>
      </c>
      <c r="AC18" s="3">
        <f>IF($A18&gt;='243way_Regular Symbol'!F$16,"",IF(D18=0,"",IF(OR(D18=$AA$1,D18=$AB$1,D19=$AA$1,D19=$AB$1,D20=$AA$1,,D20=$AB$1),0,1)))</f>
        <v>1</v>
      </c>
      <c r="AD18" s="3">
        <f>IF($A18&gt;='243way_Regular Symbol'!G$16,"",IF(E18=0,"",IF(OR(E18=$AA$1,E18=$AB$1,E19=$AA$1,E19=$AB$1,E20=$AA$1,,E20=$AB$1),0,1)))</f>
        <v>1</v>
      </c>
      <c r="AE18" s="135">
        <f>IF($A18&gt;='243way_Regular Symbol'!H$16,"",IF(F18=0,"",IF(OR(F18=$AA$1,F18=$AB$1,F19=$AA$1,F19=$AB$1,F20=$AA$1,,F20=$AB$1),0,1)))</f>
        <v>0</v>
      </c>
      <c r="AF18" s="224"/>
      <c r="AG18" s="344">
        <f>IF($A18&gt;='243way_Regular Symbol'!D$16,"",IF(B18=0,"",IF(OR(B18=$AG$1,B18=$AH$1,B19=$AG$1,B19=$AH$1,B20=$AG$1,B20=$AH$1),0,1)))</f>
        <v>1</v>
      </c>
      <c r="AH18" s="3">
        <f>IF($A18&gt;='243way_Regular Symbol'!E$16,"",IF(C18=0,"",IF(OR(C18=$AG$1,C18=$AH$1,C19=$AG$1,C19=$AH$1,C20=$AG$1,C20=$AH$1),0,1)))</f>
        <v>1</v>
      </c>
      <c r="AI18" s="3">
        <f>IF($A18&gt;='243way_Regular Symbol'!F$16,"",IF(D18=0,"",IF(OR(D18=$AG$1,D18=$AH$1,D19=$AG$1,D19=$AH$1,D20=$AG$1,D20=$AH$1),0,1)))</f>
        <v>1</v>
      </c>
      <c r="AJ18" s="3">
        <f>IF($A18&gt;='243way_Regular Symbol'!G$16,"",IF(E18=0,"",IF(OR(E18=$AG$1,E18=$AH$1,E19=$AG$1,E19=$AH$1,E20=$AG$1,E20=$AH$1),0,1)))</f>
        <v>0</v>
      </c>
      <c r="AK18" s="135">
        <f>IF($A18&gt;='243way_Regular Symbol'!H$16,"",IF(F18=0,"",IF(OR(F18=$AG$1,F18=$AH$1,F19=$AG$1,F19=$AH$1,F20=$AG$1,F20=$AH$1),0,1)))</f>
        <v>0</v>
      </c>
      <c r="AL18" s="224"/>
      <c r="AM18" s="344">
        <f>IF($A18&gt;='243way_Regular Symbol'!D$16,"",IF(B18=0,"",IF(OR(B18=$AM$1,B18=$AN$1,B19=$AM$1,B19=$AN$1,B20=$AM$1,B20=$AN$1),0,1)))</f>
        <v>1</v>
      </c>
      <c r="AN18" s="3">
        <f>IF($A18&gt;='243way_Regular Symbol'!E$16,"",IF(C18=0,"",IF(OR(C18=$AM$1,C18=$AN$1,C19=$AM$1,C19=$AN$1,C20=$AM$1,C20=$AN$1),0,1)))</f>
        <v>0</v>
      </c>
      <c r="AO18" s="3">
        <f>IF($A18&gt;='243way_Regular Symbol'!F$16,"",IF(D18=0,"",IF(OR(D18=$AM$1,D18=$AN$1,D19=$AM$1,D19=$AN$1,D20=$AM$1,D20=$AN$1),0,1)))</f>
        <v>0</v>
      </c>
      <c r="AP18" s="3">
        <f>IF($A18&gt;='243way_Regular Symbol'!G$16,"",IF(E18=0,"",IF(OR(E18=$AM$1,E18=$AN$1,E19=$AM$1,E19=$AN$1,E20=$AM$1,E20=$AN$1),0,1)))</f>
        <v>1</v>
      </c>
      <c r="AQ18" s="135">
        <f>IF($A18&gt;='243way_Regular Symbol'!H$16,"",IF(F18=0,"",IF(OR(F18=$AM$1,F18=$AN$1,F19=$AM$1,F19=$AN$1,F20=$AM$1,F20=$AN$1),0,1)))</f>
        <v>1</v>
      </c>
      <c r="AR18" s="224"/>
      <c r="AS18" s="344">
        <f>IF($A18&gt;='243way_Regular Symbol'!D$16,"",IF(B18=0,"",IF(OR(B18=$AM$1,B18=$AT$1,B19=$AM$1,B19=$AT$1,B20=$AM$1,B20=$AT$1),0,1)))</f>
        <v>1</v>
      </c>
      <c r="AT18" s="3">
        <f>IF($A18&gt;='243way_Regular Symbol'!E$16,"",IF(C18=0,"",IF(OR(C18=$AM$1,C18=$AT$1,C19=$AM$1,C19=$AT$1,C20=$AM$1,C20=$AT$1),0,1)))</f>
        <v>1</v>
      </c>
      <c r="AU18" s="3">
        <f>IF($A18&gt;='243way_Regular Symbol'!F$16,"",IF(D18=0,"",IF(OR(D18=$AM$1,D18=$AT$1,D19=$AM$1,D19=$AT$1,D20=$AM$1,D20=$AT$1),0,1)))</f>
        <v>1</v>
      </c>
      <c r="AV18" s="3">
        <f>IF($A18&gt;='243way_Regular Symbol'!G$16,"",IF(E18=0,"",IF(OR(E18=$AM$1,E18=$AT$1,E19=$AM$1,E19=$AT$1,E20=$AM$1,E20=$AT$1),0,1)))</f>
        <v>1</v>
      </c>
      <c r="AW18" s="135">
        <f>IF($A18&gt;='243way_Regular Symbol'!H$16,"",IF(F18=0,"",IF(OR(F18=$AM$1,F18=$AT$1,F19=$AM$1,F19=$AT$1,F20=$AM$1,F20=$AT$1),0,1)))</f>
        <v>1</v>
      </c>
      <c r="AX18" s="224"/>
      <c r="AY18" s="344">
        <f>IF($A18&gt;='243way_Regular Symbol'!D$16,"",IF(B18=0,"",IF(OR(B18=$AM$1,B18=$AZ$1,B19=$AM$1,B19=$AZ$1,B20=$AM$1,B20=$AZ$1),0,1)))</f>
        <v>1</v>
      </c>
      <c r="AZ18" s="3">
        <f>IF($A18&gt;='243way_Regular Symbol'!E$16,"",IF(C18=0,"",IF(OR(C18=$AM$1,C18=$AZ$1,C19=$AM$1,C19=$AZ$1,C20=$AM$1,C20=$AZ$1),0,1)))</f>
        <v>1</v>
      </c>
      <c r="BA18" s="3">
        <f>IF($A18&gt;='243way_Regular Symbol'!F$16,"",IF(D18=0,"",IF(OR(D18=$AM$1,D18=$AZ$1,D19=$AM$1,D19=$AZ$1,D20=$AM$1,D20=$AZ$1),0,1)))</f>
        <v>1</v>
      </c>
      <c r="BB18" s="3">
        <f>IF($A18&gt;='243way_Regular Symbol'!G$16,"",IF(E18=0,"",IF(OR(E18=$AM$1,E18=$AZ$1,E19=$AM$1,E19=$AZ$1,E20=$AM$1,E20=$AZ$1),0,1)))</f>
        <v>1</v>
      </c>
      <c r="BC18" s="135">
        <f>IF($A18&gt;='243way_Regular Symbol'!H$16,"",IF(F18=0,"",IF(OR(F18=$AM$1,F18=$AZ$1,F19=$AM$1,F19=$AZ$1,F20=$AM$1,F20=$AZ$1),0,1)))</f>
        <v>1</v>
      </c>
      <c r="BD18" s="224"/>
      <c r="BE18" s="344">
        <f>IF($A18&gt;='243way_Regular Symbol'!D$16,"",IF(B18=0,"",IF(OR(B18=$AM$1,B18=$BF$1,B19=$AM$1,B19=$BF$1,B20=$AM$1,B20=$BF$1),0,1)))</f>
        <v>1</v>
      </c>
      <c r="BF18" s="3">
        <f>IF($A18&gt;='243way_Regular Symbol'!E$16,"",IF(C18=0,"",IF(OR(C18=$AM$1,C18=$BF$1,C19=$AM$1,C19=$BF$1,C20=$AM$1,C20=$BF$1),0,1)))</f>
        <v>1</v>
      </c>
      <c r="BG18" s="3">
        <f>IF($A18&gt;='243way_Regular Symbol'!F$16,"",IF(D18=0,"",IF(OR(D18=$AM$1,D18=$BF$1,D19=$AM$1,D19=$BF$1,D20=$AM$1,D20=$BF$1),0,1)))</f>
        <v>1</v>
      </c>
      <c r="BH18" s="3">
        <f>IF($A18&gt;='243way_Regular Symbol'!G$16,"",IF(E18=0,"",IF(OR(E18=$AM$1,E18=$BF$1,E19=$AM$1,E19=$BF$1,E20=$AM$1,E20=$BF$1),0,1)))</f>
        <v>1</v>
      </c>
      <c r="BI18" s="135">
        <f>IF($A18&gt;='243way_Regular Symbol'!H$16,"",IF(F18=0,"",IF(OR(F18=$AM$1,F18=$BF$1,F19=$AM$1,F19=$BF$1,F20=$AM$1,F20=$BF$1),0,1)))</f>
        <v>1</v>
      </c>
      <c r="BJ18" s="224"/>
      <c r="BK18" s="344">
        <f>IF($A18&gt;='243way_Regular Symbol'!D$16,"",IF(B18=0,"",IF(OR(B18=$AM$1,B18=$BL$1,B19=$AM$1,B19=$BL$1,B20=$AM$1,B20=$BL$1),0,1)))</f>
        <v>1</v>
      </c>
      <c r="BL18" s="3">
        <f>IF($A18&gt;='243way_Regular Symbol'!E$16,"",IF(C18=0,"",IF(OR(C18=$AM$1,C18=$BL$1,C19=$AM$1,C19=$BL$1,C20=$AM$1,C20=$BL$1),0,1)))</f>
        <v>1</v>
      </c>
      <c r="BM18" s="3">
        <f>IF($A18&gt;='243way_Regular Symbol'!F$16,"",IF(D18=0,"",IF(OR(D18=$AM$1,D18=$BL$1,D19=$AM$1,D19=$BL$1,D20=$AM$1,D20=$BL$1),0,1)))</f>
        <v>1</v>
      </c>
      <c r="BN18" s="3">
        <f>IF($A18&gt;='243way_Regular Symbol'!G$16,"",IF(E18=0,"",IF(OR(E18=$AM$1,E18=$BL$1,E19=$AM$1,E19=$BL$1,E20=$AM$1,E20=$BL$1),0,1)))</f>
        <v>1</v>
      </c>
      <c r="BO18" s="135">
        <f>IF($A18&gt;='243way_Regular Symbol'!H$16,"",IF(F18=0,"",IF(OR(F18=$AM$1,F18=$BL$1,F19=$AM$1,F19=$BL$1,F20=$AM$1,F20=$BL$1),0,1)))</f>
        <v>1</v>
      </c>
      <c r="BP18" s="224"/>
      <c r="BQ18" s="3">
        <f>IF($A18&gt;='243way_Regular Symbol'!D$16,"",IF(B18=0,"",IF(OR(B18=$BQ$1,B18=$BR$1,B19=$BQ$1,B19=$BR$1,B20=$BQ$1,B20=$BR$1),0,1)))</f>
        <v>1</v>
      </c>
      <c r="BR18" s="3">
        <f>IF($A18&gt;='243way_Regular Symbol'!E$16,"",IF(C18=0,"",IF(OR(C18=$BQ$1,C18=$BR$1,C19=$BQ$1,C19=$BR$1,C20=$BQ$1,C20=$BR$1),0,1)))</f>
        <v>1</v>
      </c>
      <c r="BS18" s="3">
        <f>IF($A18&gt;='243way_Regular Symbol'!F$16,"",IF(D18=0,"",IF(OR(D18=$BQ$1,D18=$BR$1,D19=$BQ$1,D19=$BR$1,D20=$BQ$1,D20=$BR$1),0,1)))</f>
        <v>1</v>
      </c>
      <c r="BT18" s="3">
        <f>IF($A18&gt;='243way_Regular Symbol'!G$16,"",IF(E18=0,"",IF(OR(E18=$BQ$1,E18=$BR$1,E19=$BQ$1,E19=$BR$1,E20=$BQ$1,E20=$BR$1),0,1)))</f>
        <v>1</v>
      </c>
      <c r="BU18" s="3">
        <f>IF($A18&gt;='243way_Regular Symbol'!H$16,"",IF(F18=0,"",IF(OR(F18=$BQ$1,F18=$BR$1,F19=$BQ$1,F19=$BR$1,F20=$BQ$1,F20=$BR$1),0,1)))</f>
        <v>1</v>
      </c>
      <c r="BV18" s="224"/>
      <c r="BW18" s="3">
        <f>IF($A18&gt;='243way_Regular Symbol'!D$16,"",IF(B18=0,"",IF(OR(B18=$BW$1,B19=$BW$1,B20=$BW$1,B18=$BX$1,B19=$BX$1,B20=$BX$1),0,1)))</f>
        <v>1</v>
      </c>
      <c r="BX18" s="3">
        <f>IF($A18&gt;='243way_Regular Symbol'!E$16,"",IF(C18=0,"",IF(OR(C18=$BW$1,C19=$BW$1,C20=$BW$1,C18=$BX$1,C19=$BX$1,C20=$BX$1),0,1)))</f>
        <v>1</v>
      </c>
      <c r="BY18" s="3">
        <f>IF($A18&gt;='243way_Regular Symbol'!F$16,"",IF(D18=0,"",IF(OR(D18=$BW$1,D19=$BW$1,D20=$BW$1,D18=$BX$1,D19=$BX$1,D20=$BX$1),0,1)))</f>
        <v>1</v>
      </c>
      <c r="BZ18" s="3">
        <f>IF($A18&gt;='243way_Regular Symbol'!G$16,"",IF(E18=0,"",IF(OR(E18=$BW$1,E19=$BW$1,E20=$BW$1,E18=$BX$1,E19=$BX$1,E20=$BX$1),0,1)))</f>
        <v>1</v>
      </c>
      <c r="CA18" s="3">
        <f>IF($A18&gt;='243way_Regular Symbol'!H$16,"",IF(F18=0,"",IF(OR(F18=$BW$1,F19=$BW$1,F20=$BW$1,F18=$BX$1,F19=$BX$1,F20=$BX$1),0,1)))</f>
        <v>1</v>
      </c>
      <c r="CB18" s="224"/>
      <c r="CC18" s="3">
        <f>IF($A18&gt;='243way_Regular Symbol'!D$16,"",IF(B18=0,"",IF(OR(B18=$BW$1,B19=$BW$1,B20=$BW$1,B18=$CD$1,B19=$CD$1,B20=$CD$1),0,1)))</f>
        <v>1</v>
      </c>
      <c r="CD18" s="3">
        <f>IF($A18&gt;='243way_Regular Symbol'!E$16,"",IF(C18=0,"",IF(OR(C18=$BW$1,C19=$BW$1,C20=$BW$1,C18=$CD$1,C19=$CD$1,C20=$CD$1),0,1)))</f>
        <v>0</v>
      </c>
      <c r="CE18" s="3">
        <f>IF($A18&gt;='243way_Regular Symbol'!F$16,"",IF(D18=0,"",IF(OR(D18=$BW$1,D19=$BW$1,D20=$BW$1,D18=$CD$1,D19=$CD$1,D20=$CD$1),0,1)))</f>
        <v>0</v>
      </c>
      <c r="CF18" s="3">
        <f>IF($A18&gt;='243way_Regular Symbol'!G$16,"",IF(E18=0,"",IF(OR(E18=$BW$1,E19=$BW$1,E20=$BW$1,E18=$CD$1,E19=$CD$1,E20=$CD$1),0,1)))</f>
        <v>1</v>
      </c>
      <c r="CG18" s="3">
        <f>IF($A18&gt;='243way_Regular Symbol'!H$16,"",IF(F18=0,"",IF(OR(F18=$BW$1,F19=$BW$1,F20=$BW$1,F18=$CD$1,F19=$CD$1,F20=$CD$1),0,1)))</f>
        <v>0</v>
      </c>
      <c r="CH18" s="224"/>
      <c r="CI18" s="3">
        <f>IF($A18&gt;='243way_Regular Symbol'!D$16,"",IF(B18=0,"",IF(OR(B18=$BW$1,B19=$BW$1,B20=$BW$1,B18=$CJ$1,B19=$CJ$1,B20=$CJ$1),0,1)))</f>
        <v>0</v>
      </c>
      <c r="CJ18" s="3">
        <f>IF($A18&gt;='243way_Regular Symbol'!E$16,"",IF(C18=0,"",IF(OR(C18=$BW$1,C19=$BW$1,C20=$BW$1,C18=$CJ$1,C19=$CJ$1,C20=$CJ$1),0,1)))</f>
        <v>1</v>
      </c>
      <c r="CK18" s="3">
        <f>IF($A18&gt;='243way_Regular Symbol'!F$16,"",IF(D18=0,"",IF(OR(D18=$BW$1,D19=$BW$1,D20=$BW$1,D18=$CJ$1,D19=$CJ$1,D20=$CJ$1),0,1)))</f>
        <v>1</v>
      </c>
      <c r="CL18" s="3">
        <f>IF($A18&gt;='243way_Regular Symbol'!G$16,"",IF(E18=0,"",IF(OR(E18=$BW$1,E19=$BW$1,E20=$BW$1,E18=$CJ$1,E19=$CJ$1,E20=$CJ$1),0,1)))</f>
        <v>1</v>
      </c>
      <c r="CM18" s="3">
        <f>IF($A18&gt;='243way_Regular Symbol'!H$16,"",IF(F18=0,"",IF(OR(F18=$BW$1,F19=$BW$1,F20=$BW$1,F18=$CJ$1,F19=$CJ$1,F20=$CJ$1),0,1)))</f>
        <v>1</v>
      </c>
      <c r="CN18" s="224"/>
      <c r="CO18" s="3">
        <f>IF($A18&gt;='243way_Regular Symbol'!D$16,"",IF(B18=0,"",IF(OR(B18=$BW$1,B19=$BW$1,B20=$BW$1,B18=$CP$1,B19=$CP$1,B20=$CP$1),0,1)))</f>
        <v>0</v>
      </c>
      <c r="CP18" s="3">
        <f>IF($A18&gt;='243way_Regular Symbol'!E$16,"",IF(C18=0,"",IF(OR(C18=$BW$1,C19=$BW$1,C20=$BW$1,C18=$CP$1,C19=$CP$1,C20=$CP$1),0,1)))</f>
        <v>1</v>
      </c>
      <c r="CQ18" s="3">
        <f>IF($A18&gt;='243way_Regular Symbol'!F$16,"",IF(D18=0,"",IF(OR(D18=$BW$1,D19=$BW$1,D20=$BW$1,D18=$CP$1,D19=$CP$1,D20=$CP$1),0,1)))</f>
        <v>1</v>
      </c>
      <c r="CR18" s="3">
        <f>IF($A18&gt;='243way_Regular Symbol'!G$16,"",IF(E18=0,"",IF(OR(E18=$BW$1,E19=$BW$1,E20=$BW$1,E18=$CP$1,E19=$CP$1,E20=$CP$1),0,1)))</f>
        <v>1</v>
      </c>
      <c r="CS18" s="3">
        <f>IF($A18&gt;='243way_Regular Symbol'!H$16,"",IF(F18=0,"",IF(OR(F18=$BW$1,F19=$BW$1,F20=$BW$1,F18=$CP$1,F19=$CP$1,F20=$CP$1),0,1)))</f>
        <v>1</v>
      </c>
      <c r="CT18" s="224"/>
      <c r="CU18" s="3">
        <f>IF($A18&gt;='243way_Regular Symbol'!D$16,"",IF(B18=0,"",IF(OR(B18=$BW$1,B19=$BW$1,B20=$BW$1,B18=$CV$1,B19=$CV$1,B20=$CV$1),0,1)))</f>
        <v>1</v>
      </c>
      <c r="CV18" s="3">
        <f>IF($A18&gt;='243way_Regular Symbol'!E$16,"",IF(C18=0,"",IF(OR(C18=$BW$1,C19=$BW$1,C20=$BW$1,C18=$CV$1,C19=$CV$1,C20=$CV$1),0,1)))</f>
        <v>1</v>
      </c>
      <c r="CW18" s="3">
        <f>IF($A18&gt;='243way_Regular Symbol'!F$16,"",IF(D18=0,"",IF(OR(D18=$BW$1,D19=$BW$1,D20=$BW$1,D18=$CV$1,D19=$CV$1,D20=$CV$1),0,1)))</f>
        <v>1</v>
      </c>
      <c r="CX18" s="3">
        <f>IF($A18&gt;='243way_Regular Symbol'!G$16,"",IF(E18=0,"",IF(OR(E18=$BW$1,E19=$BW$1,E20=$BW$1,E18=$CV$1,E19=$CV$1,E20=$CV$1),0,1)))</f>
        <v>1</v>
      </c>
      <c r="CY18" s="3">
        <f>IF($A18&gt;='243way_Regular Symbol'!H$16,"",IF(F18=0,"",IF(OR(F18=$BW$1,F19=$BW$1,F20=$BW$1,F18=$CV$1,F19=$CV$1,F20=$CV$1),0,1)))</f>
        <v>1</v>
      </c>
    </row>
    <row r="19" spans="1:103">
      <c r="A19" s="337">
        <f>IF('243way_Regular Symbol'!L18="","",'243way_Regular Symbol'!L18)</f>
        <v>15</v>
      </c>
      <c r="B19" s="191" t="str">
        <f>IF('243way_Regular Symbol'!M18="",
IF($A19-'243way_Regular Symbol'!D$16&gt;='243way_RegularＸ_W()'!B$2-1,"",VLOOKUP($A19-'243way_Regular Symbol'!D$16,'243way_Regular Symbol'!$L$3:$Q$99,'243way_RegularＸ_W()'!B$3+1,FALSE)),
'243way_Regular Symbol'!M18)</f>
        <v>S1</v>
      </c>
      <c r="C19" s="191" t="str">
        <f>IF('243way_Regular Symbol'!N18="",
IF($A19-'243way_Regular Symbol'!E$16&gt;='243way_RegularＸ_W()'!C$2-1,"",VLOOKUP($A19-'243way_Regular Symbol'!E$16,'243way_Regular Symbol'!$L$3:$Q$99,'243way_RegularＸ_W()'!C$3+1,FALSE)),
'243way_Regular Symbol'!N18)</f>
        <v>M5</v>
      </c>
      <c r="D19" s="191" t="str">
        <f>IF('243way_Regular Symbol'!O18="",
IF($A19-'243way_Regular Symbol'!F$16&gt;='243way_RegularＸ_W()'!D$2-1,"",VLOOKUP($A19-'243way_Regular Symbol'!F$16,'243way_Regular Symbol'!$L$3:$Q$99,'243way_RegularＸ_W()'!D$3+1,FALSE)),
'243way_Regular Symbol'!O18)</f>
        <v>Q</v>
      </c>
      <c r="E19" s="191" t="str">
        <f>IF('243way_Regular Symbol'!P18="",
IF($A19-'243way_Regular Symbol'!G$16&gt;='243way_RegularＸ_W()'!E$2-1,"",VLOOKUP($A19-'243way_Regular Symbol'!G$16,'243way_Regular Symbol'!$L$3:$Q$99,'243way_RegularＸ_W()'!E$3+1,FALSE)),
'243way_Regular Symbol'!P18)</f>
        <v>M2</v>
      </c>
      <c r="F19" s="338" t="str">
        <f>IF('243way_Regular Symbol'!Q18="",
IF($A19-'243way_Regular Symbol'!H$16&gt;='243way_RegularＸ_W()'!F$2-1,"",VLOOKUP($A19-'243way_Regular Symbol'!H$16,'243way_Regular Symbol'!$L$3:$Q$99,'243way_RegularＸ_W()'!F$3+1,FALSE)),
'243way_Regular Symbol'!Q18)</f>
        <v>M3</v>
      </c>
      <c r="O19" s="344">
        <f>IF($A19&gt;='243way_Regular Symbol'!D$16,"",IF(B19=0,"",IF(OR(B19=$O$1,B19=$P$1,B20=$O$1,B20=$P$1,B21=$O$1,B21=$P$1),0,1)))</f>
        <v>1</v>
      </c>
      <c r="P19" s="3">
        <f>IF($A19&gt;='243way_Regular Symbol'!E$16,"",IF(C19=0,"",IF(OR(C19=$O$1,C19=$P$1,C20=$O$1,C20=$P$1,C21=$O$1,C21=$P$1),0,1)))</f>
        <v>1</v>
      </c>
      <c r="Q19" s="3">
        <f>IF($A19&gt;='243way_Regular Symbol'!F$16,"",IF(D19=0,"",IF(OR(D19=$O$1,D19=$P$1,D20=$O$1,D20=$P$1,D21=$O$1,D21=$P$1),0,1)))</f>
        <v>1</v>
      </c>
      <c r="R19" s="3">
        <f>IF($A19&gt;='243way_Regular Symbol'!G$16,"",IF(E19=0,"",IF(OR(E19=$O$1,E19=$P$1,E20=$O$1,E20=$P$1,E21=$O$1,E21=$P$1),0,1)))</f>
        <v>1</v>
      </c>
      <c r="S19" s="135">
        <f>IF($A19&gt;='243way_Regular Symbol'!H$16,"",IF(F19=0,"",IF(OR(F19=$O$1,F19=$P$1,F20=$O$1,F20=$P$1,F21=$O$1,F21=$P$1),0,1)))</f>
        <v>1</v>
      </c>
      <c r="T19" s="224"/>
      <c r="U19" s="344">
        <f>IF($A19&gt;='243way_Regular Symbol'!D$16,"",IF(B19=0,"",IF(OR(B19=$U$1,B19=$V$1,B20=$U$1,B20=$V$1,B21=$U$1,B21=$V$1),0,1)))</f>
        <v>1</v>
      </c>
      <c r="V19" s="3">
        <f>IF($A19&gt;='243way_Regular Symbol'!E$16,"",IF(C19=0,"",IF(OR(C19=$U$1,C19=$V$1,C20=$U$1,C20=$V$1,C21=$U$1,C21=$V$1),0,1)))</f>
        <v>1</v>
      </c>
      <c r="W19" s="3">
        <f>IF($A19&gt;='243way_Regular Symbol'!F$16,"",IF(D19=0,"",IF(OR(D19=$U$1,D19=$V$1,D20=$U$1,D20=$V$1,D21=$U$1,D21=$V$1),0,1)))</f>
        <v>1</v>
      </c>
      <c r="X19" s="3">
        <f>IF($A19&gt;='243way_Regular Symbol'!G$16,"",IF(E19=0,"",IF(OR(E19=$U$1,E19=$V$1,E20=$U$1,E20=$V$1,E21=$U$1,E21=$V$1),0,1)))</f>
        <v>0</v>
      </c>
      <c r="Y19" s="135">
        <f>IF($A19&gt;='243way_Regular Symbol'!H$16,"",IF(F19=0,"",IF(OR(F19=$U$1,F19=$V$1,F20=$U$1,F20=$V$1,F21=$U$1,F21=$V$1),0,1)))</f>
        <v>1</v>
      </c>
      <c r="Z19" s="224"/>
      <c r="AA19" s="344">
        <f>IF($A19&gt;='243way_Regular Symbol'!D$16,"",IF(B19=0,"",IF(OR(B19=$AA$1,B19=$AB$1,B20=$AA$1,B20=$AB$1,B21=$AA$1,,B21=$AB$1),0,1)))</f>
        <v>1</v>
      </c>
      <c r="AB19" s="3">
        <f>IF($A19&gt;='243way_Regular Symbol'!E$16,"",IF(C19=0,"",IF(OR(C19=$AA$1,C19=$AB$1,C20=$AA$1,C20=$AB$1,C21=$AA$1,,C21=$AB$1),0,1)))</f>
        <v>1</v>
      </c>
      <c r="AC19" s="3">
        <f>IF($A19&gt;='243way_Regular Symbol'!F$16,"",IF(D19=0,"",IF(OR(D19=$AA$1,D19=$AB$1,D20=$AA$1,D20=$AB$1,D21=$AA$1,,D21=$AB$1),0,1)))</f>
        <v>1</v>
      </c>
      <c r="AD19" s="3">
        <f>IF($A19&gt;='243way_Regular Symbol'!G$16,"",IF(E19=0,"",IF(OR(E19=$AA$1,E19=$AB$1,E20=$AA$1,E20=$AB$1,E21=$AA$1,,E21=$AB$1),0,1)))</f>
        <v>1</v>
      </c>
      <c r="AE19" s="135">
        <f>IF($A19&gt;='243way_Regular Symbol'!H$16,"",IF(F19=0,"",IF(OR(F19=$AA$1,F19=$AB$1,F20=$AA$1,F20=$AB$1,F21=$AA$1,,F21=$AB$1),0,1)))</f>
        <v>0</v>
      </c>
      <c r="AF19" s="224"/>
      <c r="AG19" s="344">
        <f>IF($A19&gt;='243way_Regular Symbol'!D$16,"",IF(B19=0,"",IF(OR(B19=$AG$1,B19=$AH$1,B20=$AG$1,B20=$AH$1,B21=$AG$1,B21=$AH$1),0,1)))</f>
        <v>1</v>
      </c>
      <c r="AH19" s="3">
        <f>IF($A19&gt;='243way_Regular Symbol'!E$16,"",IF(C19=0,"",IF(OR(C19=$AG$1,C19=$AH$1,C20=$AG$1,C20=$AH$1,C21=$AG$1,C21=$AH$1),0,1)))</f>
        <v>1</v>
      </c>
      <c r="AI19" s="3">
        <f>IF($A19&gt;='243way_Regular Symbol'!F$16,"",IF(D19=0,"",IF(OR(D19=$AG$1,D19=$AH$1,D20=$AG$1,D20=$AH$1,D21=$AG$1,D21=$AH$1),0,1)))</f>
        <v>1</v>
      </c>
      <c r="AJ19" s="3">
        <f>IF($A19&gt;='243way_Regular Symbol'!G$16,"",IF(E19=0,"",IF(OR(E19=$AG$1,E19=$AH$1,E20=$AG$1,E20=$AH$1,E21=$AG$1,E21=$AH$1),0,1)))</f>
        <v>0</v>
      </c>
      <c r="AK19" s="135">
        <f>IF($A19&gt;='243way_Regular Symbol'!H$16,"",IF(F19=0,"",IF(OR(F19=$AG$1,F19=$AH$1,F20=$AG$1,F20=$AH$1,F21=$AG$1,F21=$AH$1),0,1)))</f>
        <v>0</v>
      </c>
      <c r="AL19" s="224"/>
      <c r="AM19" s="344">
        <f>IF($A19&gt;='243way_Regular Symbol'!D$16,"",IF(B19=0,"",IF(OR(B19=$AM$1,B19=$AN$1,B20=$AM$1,B20=$AN$1,B21=$AM$1,B21=$AN$1),0,1)))</f>
        <v>1</v>
      </c>
      <c r="AN19" s="3">
        <f>IF($A19&gt;='243way_Regular Symbol'!E$16,"",IF(C19=0,"",IF(OR(C19=$AM$1,C19=$AN$1,C20=$AM$1,C20=$AN$1,C21=$AM$1,C21=$AN$1),0,1)))</f>
        <v>0</v>
      </c>
      <c r="AO19" s="3">
        <f>IF($A19&gt;='243way_Regular Symbol'!F$16,"",IF(D19=0,"",IF(OR(D19=$AM$1,D19=$AN$1,D20=$AM$1,D20=$AN$1,D21=$AM$1,D21=$AN$1),0,1)))</f>
        <v>0</v>
      </c>
      <c r="AP19" s="3">
        <f>IF($A19&gt;='243way_Regular Symbol'!G$16,"",IF(E19=0,"",IF(OR(E19=$AM$1,E19=$AN$1,E20=$AM$1,E20=$AN$1,E21=$AM$1,E21=$AN$1),0,1)))</f>
        <v>1</v>
      </c>
      <c r="AQ19" s="135">
        <f>IF($A19&gt;='243way_Regular Symbol'!H$16,"",IF(F19=0,"",IF(OR(F19=$AM$1,F19=$AN$1,F20=$AM$1,F20=$AN$1,F21=$AM$1,F21=$AN$1),0,1)))</f>
        <v>1</v>
      </c>
      <c r="AR19" s="224"/>
      <c r="AS19" s="344">
        <f>IF($A19&gt;='243way_Regular Symbol'!D$16,"",IF(B19=0,"",IF(OR(B19=$AM$1,B19=$AT$1,B20=$AM$1,B20=$AT$1,B21=$AM$1,B21=$AT$1),0,1)))</f>
        <v>1</v>
      </c>
      <c r="AT19" s="3">
        <f>IF($A19&gt;='243way_Regular Symbol'!E$16,"",IF(C19=0,"",IF(OR(C19=$AM$1,C19=$AT$1,C20=$AM$1,C20=$AT$1,C21=$AM$1,C21=$AT$1),0,1)))</f>
        <v>1</v>
      </c>
      <c r="AU19" s="3">
        <f>IF($A19&gt;='243way_Regular Symbol'!F$16,"",IF(D19=0,"",IF(OR(D19=$AM$1,D19=$AT$1,D20=$AM$1,D20=$AT$1,D21=$AM$1,D21=$AT$1),0,1)))</f>
        <v>1</v>
      </c>
      <c r="AV19" s="3">
        <f>IF($A19&gt;='243way_Regular Symbol'!G$16,"",IF(E19=0,"",IF(OR(E19=$AM$1,E19=$AT$1,E20=$AM$1,E20=$AT$1,E21=$AM$1,E21=$AT$1),0,1)))</f>
        <v>1</v>
      </c>
      <c r="AW19" s="135">
        <f>IF($A19&gt;='243way_Regular Symbol'!H$16,"",IF(F19=0,"",IF(OR(F19=$AM$1,F19=$AT$1,F20=$AM$1,F20=$AT$1,F21=$AM$1,F21=$AT$1),0,1)))</f>
        <v>1</v>
      </c>
      <c r="AX19" s="224"/>
      <c r="AY19" s="344">
        <f>IF($A19&gt;='243way_Regular Symbol'!D$16,"",IF(B19=0,"",IF(OR(B19=$AM$1,B19=$AZ$1,B20=$AM$1,B20=$AZ$1,B21=$AM$1,B21=$AZ$1),0,1)))</f>
        <v>1</v>
      </c>
      <c r="AZ19" s="3">
        <f>IF($A19&gt;='243way_Regular Symbol'!E$16,"",IF(C19=0,"",IF(OR(C19=$AM$1,C19=$AZ$1,C20=$AM$1,C20=$AZ$1,C21=$AM$1,C21=$AZ$1),0,1)))</f>
        <v>1</v>
      </c>
      <c r="BA19" s="3">
        <f>IF($A19&gt;='243way_Regular Symbol'!F$16,"",IF(D19=0,"",IF(OR(D19=$AM$1,D19=$AZ$1,D20=$AM$1,D20=$AZ$1,D21=$AM$1,D21=$AZ$1),0,1)))</f>
        <v>1</v>
      </c>
      <c r="BB19" s="3">
        <f>IF($A19&gt;='243way_Regular Symbol'!G$16,"",IF(E19=0,"",IF(OR(E19=$AM$1,E19=$AZ$1,E20=$AM$1,E20=$AZ$1,E21=$AM$1,E21=$AZ$1),0,1)))</f>
        <v>1</v>
      </c>
      <c r="BC19" s="135">
        <f>IF($A19&gt;='243way_Regular Symbol'!H$16,"",IF(F19=0,"",IF(OR(F19=$AM$1,F19=$AZ$1,F20=$AM$1,F20=$AZ$1,F21=$AM$1,F21=$AZ$1),0,1)))</f>
        <v>1</v>
      </c>
      <c r="BD19" s="224"/>
      <c r="BE19" s="344">
        <f>IF($A19&gt;='243way_Regular Symbol'!D$16,"",IF(B19=0,"",IF(OR(B19=$AM$1,B19=$BF$1,B20=$AM$1,B20=$BF$1,B21=$AM$1,B21=$BF$1),0,1)))</f>
        <v>1</v>
      </c>
      <c r="BF19" s="3">
        <f>IF($A19&gt;='243way_Regular Symbol'!E$16,"",IF(C19=0,"",IF(OR(C19=$AM$1,C19=$BF$1,C20=$AM$1,C20=$BF$1,C21=$AM$1,C21=$BF$1),0,1)))</f>
        <v>1</v>
      </c>
      <c r="BG19" s="3">
        <f>IF($A19&gt;='243way_Regular Symbol'!F$16,"",IF(D19=0,"",IF(OR(D19=$AM$1,D19=$BF$1,D20=$AM$1,D20=$BF$1,D21=$AM$1,D21=$BF$1),0,1)))</f>
        <v>1</v>
      </c>
      <c r="BH19" s="3">
        <f>IF($A19&gt;='243way_Regular Symbol'!G$16,"",IF(E19=0,"",IF(OR(E19=$AM$1,E19=$BF$1,E20=$AM$1,E20=$BF$1,E21=$AM$1,E21=$BF$1),0,1)))</f>
        <v>1</v>
      </c>
      <c r="BI19" s="135">
        <f>IF($A19&gt;='243way_Regular Symbol'!H$16,"",IF(F19=0,"",IF(OR(F19=$AM$1,F19=$BF$1,F20=$AM$1,F20=$BF$1,F21=$AM$1,F21=$BF$1),0,1)))</f>
        <v>1</v>
      </c>
      <c r="BJ19" s="224"/>
      <c r="BK19" s="344">
        <f>IF($A19&gt;='243way_Regular Symbol'!D$16,"",IF(B19=0,"",IF(OR(B19=$AM$1,B19=$BL$1,B20=$AM$1,B20=$BL$1,B21=$AM$1,B21=$BL$1),0,1)))</f>
        <v>1</v>
      </c>
      <c r="BL19" s="3">
        <f>IF($A19&gt;='243way_Regular Symbol'!E$16,"",IF(C19=0,"",IF(OR(C19=$AM$1,C19=$BL$1,C20=$AM$1,C20=$BL$1,C21=$AM$1,C21=$BL$1),0,1)))</f>
        <v>1</v>
      </c>
      <c r="BM19" s="3">
        <f>IF($A19&gt;='243way_Regular Symbol'!F$16,"",IF(D19=0,"",IF(OR(D19=$AM$1,D19=$BL$1,D20=$AM$1,D20=$BL$1,D21=$AM$1,D21=$BL$1),0,1)))</f>
        <v>1</v>
      </c>
      <c r="BN19" s="3">
        <f>IF($A19&gt;='243way_Regular Symbol'!G$16,"",IF(E19=0,"",IF(OR(E19=$AM$1,E19=$BL$1,E20=$AM$1,E20=$BL$1,E21=$AM$1,E21=$BL$1),0,1)))</f>
        <v>1</v>
      </c>
      <c r="BO19" s="135">
        <f>IF($A19&gt;='243way_Regular Symbol'!H$16,"",IF(F19=0,"",IF(OR(F19=$AM$1,F19=$BL$1,F20=$AM$1,F20=$BL$1,F21=$AM$1,F21=$BL$1),0,1)))</f>
        <v>1</v>
      </c>
      <c r="BP19" s="224"/>
      <c r="BQ19" s="3">
        <f>IF($A19&gt;='243way_Regular Symbol'!D$16,"",IF(B19=0,"",IF(OR(B19=$BQ$1,B19=$BR$1,B20=$BQ$1,B20=$BR$1,B21=$BQ$1,B21=$BR$1),0,1)))</f>
        <v>1</v>
      </c>
      <c r="BR19" s="3">
        <f>IF($A19&gt;='243way_Regular Symbol'!E$16,"",IF(C19=0,"",IF(OR(C19=$BQ$1,C19=$BR$1,C20=$BQ$1,C20=$BR$1,C21=$BQ$1,C21=$BR$1),0,1)))</f>
        <v>1</v>
      </c>
      <c r="BS19" s="3">
        <f>IF($A19&gt;='243way_Regular Symbol'!F$16,"",IF(D19=0,"",IF(OR(D19=$BQ$1,D19=$BR$1,D20=$BQ$1,D20=$BR$1,D21=$BQ$1,D21=$BR$1),0,1)))</f>
        <v>1</v>
      </c>
      <c r="BT19" s="3">
        <f>IF($A19&gt;='243way_Regular Symbol'!G$16,"",IF(E19=0,"",IF(OR(E19=$BQ$1,E19=$BR$1,E20=$BQ$1,E20=$BR$1,E21=$BQ$1,E21=$BR$1),0,1)))</f>
        <v>1</v>
      </c>
      <c r="BU19" s="3">
        <f>IF($A19&gt;='243way_Regular Symbol'!H$16,"",IF(F19=0,"",IF(OR(F19=$BQ$1,F19=$BR$1,F20=$BQ$1,F20=$BR$1,F21=$BQ$1,F21=$BR$1),0,1)))</f>
        <v>1</v>
      </c>
      <c r="BV19" s="224"/>
      <c r="BW19" s="3">
        <f>IF($A19&gt;='243way_Regular Symbol'!D$16,"",IF(B19=0,"",IF(OR(B19=$BW$1,B20=$BW$1,B21=$BW$1,B19=$BX$1,B20=$BX$1,B21=$BX$1),0,1)))</f>
        <v>1</v>
      </c>
      <c r="BX19" s="3">
        <f>IF($A19&gt;='243way_Regular Symbol'!E$16,"",IF(C19=0,"",IF(OR(C19=$BW$1,C20=$BW$1,C21=$BW$1,C19=$BX$1,C20=$BX$1,C21=$BX$1),0,1)))</f>
        <v>1</v>
      </c>
      <c r="BY19" s="3">
        <f>IF($A19&gt;='243way_Regular Symbol'!F$16,"",IF(D19=0,"",IF(OR(D19=$BW$1,D20=$BW$1,D21=$BW$1,D19=$BX$1,D20=$BX$1,D21=$BX$1),0,1)))</f>
        <v>1</v>
      </c>
      <c r="BZ19" s="3">
        <f>IF($A19&gt;='243way_Regular Symbol'!G$16,"",IF(E19=0,"",IF(OR(E19=$BW$1,E20=$BW$1,E21=$BW$1,E19=$BX$1,E20=$BX$1,E21=$BX$1),0,1)))</f>
        <v>0</v>
      </c>
      <c r="CA19" s="3">
        <f>IF($A19&gt;='243way_Regular Symbol'!H$16,"",IF(F19=0,"",IF(OR(F19=$BW$1,F20=$BW$1,F21=$BW$1,F19=$BX$1,F20=$BX$1,F21=$BX$1),0,1)))</f>
        <v>1</v>
      </c>
      <c r="CB19" s="224"/>
      <c r="CC19" s="3">
        <f>IF($A19&gt;='243way_Regular Symbol'!D$16,"",IF(B19=0,"",IF(OR(B19=$BW$1,B20=$BW$1,B21=$BW$1,B19=$CD$1,B20=$CD$1,B21=$CD$1),0,1)))</f>
        <v>1</v>
      </c>
      <c r="CD19" s="3">
        <f>IF($A19&gt;='243way_Regular Symbol'!E$16,"",IF(C19=0,"",IF(OR(C19=$BW$1,C20=$BW$1,C21=$BW$1,C19=$CD$1,C20=$CD$1,C21=$CD$1),0,1)))</f>
        <v>0</v>
      </c>
      <c r="CE19" s="3">
        <f>IF($A19&gt;='243way_Regular Symbol'!F$16,"",IF(D19=0,"",IF(OR(D19=$BW$1,D20=$BW$1,D21=$BW$1,D19=$CD$1,D20=$CD$1,D21=$CD$1),0,1)))</f>
        <v>0</v>
      </c>
      <c r="CF19" s="3">
        <f>IF($A19&gt;='243way_Regular Symbol'!G$16,"",IF(E19=0,"",IF(OR(E19=$BW$1,E20=$BW$1,E21=$BW$1,E19=$CD$1,E20=$CD$1,E21=$CD$1),0,1)))</f>
        <v>1</v>
      </c>
      <c r="CG19" s="3">
        <f>IF($A19&gt;='243way_Regular Symbol'!H$16,"",IF(F19=0,"",IF(OR(F19=$BW$1,F20=$BW$1,F21=$BW$1,F19=$CD$1,F20=$CD$1,F21=$CD$1),0,1)))</f>
        <v>1</v>
      </c>
      <c r="CH19" s="224"/>
      <c r="CI19" s="3">
        <f>IF($A19&gt;='243way_Regular Symbol'!D$16,"",IF(B19=0,"",IF(OR(B19=$BW$1,B20=$BW$1,B21=$BW$1,B19=$CJ$1,B20=$CJ$1,B21=$CJ$1),0,1)))</f>
        <v>0</v>
      </c>
      <c r="CJ19" s="3">
        <f>IF($A19&gt;='243way_Regular Symbol'!E$16,"",IF(C19=0,"",IF(OR(C19=$BW$1,C20=$BW$1,C21=$BW$1,C19=$CJ$1,C20=$CJ$1,C21=$CJ$1),0,1)))</f>
        <v>0</v>
      </c>
      <c r="CK19" s="3">
        <f>IF($A19&gt;='243way_Regular Symbol'!F$16,"",IF(D19=0,"",IF(OR(D19=$BW$1,D20=$BW$1,D21=$BW$1,D19=$CJ$1,D20=$CJ$1,D21=$CJ$1),0,1)))</f>
        <v>1</v>
      </c>
      <c r="CL19" s="3">
        <f>IF($A19&gt;='243way_Regular Symbol'!G$16,"",IF(E19=0,"",IF(OR(E19=$BW$1,E20=$BW$1,E21=$BW$1,E19=$CJ$1,E20=$CJ$1,E21=$CJ$1),0,1)))</f>
        <v>1</v>
      </c>
      <c r="CM19" s="3">
        <f>IF($A19&gt;='243way_Regular Symbol'!H$16,"",IF(F19=0,"",IF(OR(F19=$BW$1,F20=$BW$1,F21=$BW$1,F19=$CJ$1,F20=$CJ$1,F21=$CJ$1),0,1)))</f>
        <v>0</v>
      </c>
      <c r="CN19" s="224"/>
      <c r="CO19" s="3">
        <f>IF($A19&gt;='243way_Regular Symbol'!D$16,"",IF(B19=0,"",IF(OR(B19=$BW$1,B20=$BW$1,B21=$BW$1,B19=$CP$1,B20=$CP$1,B21=$CP$1),0,1)))</f>
        <v>1</v>
      </c>
      <c r="CP19" s="3">
        <f>IF($A19&gt;='243way_Regular Symbol'!E$16,"",IF(C19=0,"",IF(OR(C19=$BW$1,C20=$BW$1,C21=$BW$1,C19=$CP$1,C20=$CP$1,C21=$CP$1),0,1)))</f>
        <v>1</v>
      </c>
      <c r="CQ19" s="3">
        <f>IF($A19&gt;='243way_Regular Symbol'!F$16,"",IF(D19=0,"",IF(OR(D19=$BW$1,D20=$BW$1,D21=$BW$1,D19=$CP$1,D20=$CP$1,D21=$CP$1),0,1)))</f>
        <v>1</v>
      </c>
      <c r="CR19" s="3">
        <f>IF($A19&gt;='243way_Regular Symbol'!G$16,"",IF(E19=0,"",IF(OR(E19=$BW$1,E20=$BW$1,E21=$BW$1,E19=$CP$1,E20=$CP$1,E21=$CP$1),0,1)))</f>
        <v>1</v>
      </c>
      <c r="CS19" s="3">
        <f>IF($A19&gt;='243way_Regular Symbol'!H$16,"",IF(F19=0,"",IF(OR(F19=$BW$1,F20=$BW$1,F21=$BW$1,F19=$CP$1,F20=$CP$1,F21=$CP$1),0,1)))</f>
        <v>1</v>
      </c>
      <c r="CT19" s="224"/>
      <c r="CU19" s="3">
        <f>IF($A19&gt;='243way_Regular Symbol'!D$16,"",IF(B19=0,"",IF(OR(B19=$BW$1,B20=$BW$1,B21=$BW$1,B19=$CV$1,B20=$CV$1,B21=$CV$1),0,1)))</f>
        <v>1</v>
      </c>
      <c r="CV19" s="3">
        <f>IF($A19&gt;='243way_Regular Symbol'!E$16,"",IF(C19=0,"",IF(OR(C19=$BW$1,C20=$BW$1,C21=$BW$1,C19=$CV$1,C20=$CV$1,C21=$CV$1),0,1)))</f>
        <v>1</v>
      </c>
      <c r="CW19" s="3">
        <f>IF($A19&gt;='243way_Regular Symbol'!F$16,"",IF(D19=0,"",IF(OR(D19=$BW$1,D20=$BW$1,D21=$BW$1,D19=$CV$1,D20=$CV$1,D21=$CV$1),0,1)))</f>
        <v>1</v>
      </c>
      <c r="CX19" s="3">
        <f>IF($A19&gt;='243way_Regular Symbol'!G$16,"",IF(E19=0,"",IF(OR(E19=$BW$1,E20=$BW$1,E21=$BW$1,E19=$CV$1,E20=$CV$1,E21=$CV$1),0,1)))</f>
        <v>1</v>
      </c>
      <c r="CY19" s="3">
        <f>IF($A19&gt;='243way_Regular Symbol'!H$16,"",IF(F19=0,"",IF(OR(F19=$BW$1,F20=$BW$1,F21=$BW$1,F19=$CV$1,F20=$CV$1,F21=$CV$1),0,1)))</f>
        <v>1</v>
      </c>
    </row>
    <row r="20" spans="1:103">
      <c r="A20" s="337">
        <f>IF('243way_Regular Symbol'!L19="","",'243way_Regular Symbol'!L19)</f>
        <v>16</v>
      </c>
      <c r="B20" s="191" t="str">
        <f>IF('243way_Regular Symbol'!M19="",
IF($A20-'243way_Regular Symbol'!D$16&gt;='243way_RegularＸ_W()'!B$2-1,"",VLOOKUP($A20-'243way_Regular Symbol'!D$16,'243way_Regular Symbol'!$L$3:$Q$99,'243way_RegularＸ_W()'!B$3+1,FALSE)),
'243way_Regular Symbol'!M19)</f>
        <v>J</v>
      </c>
      <c r="C20" s="191" t="str">
        <f>IF('243way_Regular Symbol'!N19="",
IF($A20-'243way_Regular Symbol'!E$16&gt;='243way_RegularＸ_W()'!C$2-1,"",VLOOKUP($A20-'243way_Regular Symbol'!E$16,'243way_Regular Symbol'!$L$3:$Q$99,'243way_RegularＸ_W()'!C$3+1,FALSE)),
'243way_Regular Symbol'!N19)</f>
        <v>Q</v>
      </c>
      <c r="D20" s="191" t="str">
        <f>IF('243way_Regular Symbol'!O19="",
IF($A20-'243way_Regular Symbol'!F$16&gt;='243way_RegularＸ_W()'!D$2-1,"",VLOOKUP($A20-'243way_Regular Symbol'!F$16,'243way_Regular Symbol'!$L$3:$Q$99,'243way_RegularＸ_W()'!D$3+1,FALSE)),
'243way_Regular Symbol'!O19)</f>
        <v>M5</v>
      </c>
      <c r="E20" s="191" t="str">
        <f>IF('243way_Regular Symbol'!P19="",
IF($A20-'243way_Regular Symbol'!G$16&gt;='243way_RegularＸ_W()'!E$2-1,"",VLOOKUP($A20-'243way_Regular Symbol'!G$16,'243way_Regular Symbol'!$L$3:$Q$99,'243way_RegularＸ_W()'!E$3+1,FALSE)),
'243way_Regular Symbol'!P19)</f>
        <v>M4</v>
      </c>
      <c r="F20" s="338" t="str">
        <f>IF('243way_Regular Symbol'!Q19="",
IF($A20-'243way_Regular Symbol'!H$16&gt;='243way_RegularＸ_W()'!F$2-1,"",VLOOKUP($A20-'243way_Regular Symbol'!H$16,'243way_Regular Symbol'!$L$3:$Q$99,'243way_RegularＸ_W()'!F$3+1,FALSE)),
'243way_Regular Symbol'!Q19)</f>
        <v>M4</v>
      </c>
      <c r="O20" s="344">
        <f>IF($A20&gt;='243way_Regular Symbol'!D$16,"",IF(B20=0,"",IF(OR(B20=$O$1,B20=$P$1,B21=$O$1,B21=$P$1,B22=$O$1,B22=$P$1),0,1)))</f>
        <v>1</v>
      </c>
      <c r="P20" s="3">
        <f>IF($A20&gt;='243way_Regular Symbol'!E$16,"",IF(C20=0,"",IF(OR(C20=$O$1,C20=$P$1,C21=$O$1,C21=$P$1,C22=$O$1,C22=$P$1),0,1)))</f>
        <v>1</v>
      </c>
      <c r="Q20" s="3">
        <f>IF($A20&gt;='243way_Regular Symbol'!F$16,"",IF(D20=0,"",IF(OR(D20=$O$1,D20=$P$1,D21=$O$1,D21=$P$1,D22=$O$1,D22=$P$1),0,1)))</f>
        <v>1</v>
      </c>
      <c r="R20" s="3">
        <f>IF($A20&gt;='243way_Regular Symbol'!G$16,"",IF(E20=0,"",IF(OR(E20=$O$1,E20=$P$1,E21=$O$1,E21=$P$1,E22=$O$1,E22=$P$1),0,1)))</f>
        <v>1</v>
      </c>
      <c r="S20" s="135">
        <f>IF($A20&gt;='243way_Regular Symbol'!H$16,"",IF(F20=0,"",IF(OR(F20=$O$1,F20=$P$1,F21=$O$1,F21=$P$1,F22=$O$1,F22=$P$1),0,1)))</f>
        <v>1</v>
      </c>
      <c r="T20" s="224"/>
      <c r="U20" s="344">
        <f>IF($A20&gt;='243way_Regular Symbol'!D$16,"",IF(B20=0,"",IF(OR(B20=$U$1,B20=$V$1,B21=$U$1,B21=$V$1,B22=$U$1,B22=$V$1),0,1)))</f>
        <v>1</v>
      </c>
      <c r="V20" s="3">
        <f>IF($A20&gt;='243way_Regular Symbol'!E$16,"",IF(C20=0,"",IF(OR(C20=$U$1,C20=$V$1,C21=$U$1,C21=$V$1,C22=$U$1,C22=$V$1),0,1)))</f>
        <v>1</v>
      </c>
      <c r="W20" s="3">
        <f>IF($A20&gt;='243way_Regular Symbol'!F$16,"",IF(D20=0,"",IF(OR(D20=$U$1,D20=$V$1,D21=$U$1,D21=$V$1,D22=$U$1,D22=$V$1),0,1)))</f>
        <v>1</v>
      </c>
      <c r="X20" s="3">
        <f>IF($A20&gt;='243way_Regular Symbol'!G$16,"",IF(E20=0,"",IF(OR(E20=$U$1,E20=$V$1,E21=$U$1,E21=$V$1,E22=$U$1,E22=$V$1),0,1)))</f>
        <v>1</v>
      </c>
      <c r="Y20" s="135">
        <f>IF($A20&gt;='243way_Regular Symbol'!H$16,"",IF(F20=0,"",IF(OR(F20=$U$1,F20=$V$1,F21=$U$1,F21=$V$1,F22=$U$1,F22=$V$1),0,1)))</f>
        <v>1</v>
      </c>
      <c r="Z20" s="224"/>
      <c r="AA20" s="344">
        <f>IF($A20&gt;='243way_Regular Symbol'!D$16,"",IF(B20=0,"",IF(OR(B20=$AA$1,B20=$AB$1,B21=$AA$1,B21=$AB$1,B22=$AA$1,,B22=$AB$1),0,1)))</f>
        <v>1</v>
      </c>
      <c r="AB20" s="3">
        <f>IF($A20&gt;='243way_Regular Symbol'!E$16,"",IF(C20=0,"",IF(OR(C20=$AA$1,C20=$AB$1,C21=$AA$1,C21=$AB$1,C22=$AA$1,,C22=$AB$1),0,1)))</f>
        <v>1</v>
      </c>
      <c r="AC20" s="3">
        <f>IF($A20&gt;='243way_Regular Symbol'!F$16,"",IF(D20=0,"",IF(OR(D20=$AA$1,D20=$AB$1,D21=$AA$1,D21=$AB$1,D22=$AA$1,,D22=$AB$1),0,1)))</f>
        <v>1</v>
      </c>
      <c r="AD20" s="3">
        <f>IF($A20&gt;='243way_Regular Symbol'!G$16,"",IF(E20=0,"",IF(OR(E20=$AA$1,E20=$AB$1,E21=$AA$1,E21=$AB$1,E22=$AA$1,,E22=$AB$1),0,1)))</f>
        <v>1</v>
      </c>
      <c r="AE20" s="135">
        <f>IF($A20&gt;='243way_Regular Symbol'!H$16,"",IF(F20=0,"",IF(OR(F20=$AA$1,F20=$AB$1,F21=$AA$1,F21=$AB$1,F22=$AA$1,,F22=$AB$1),0,1)))</f>
        <v>0</v>
      </c>
      <c r="AF20" s="224"/>
      <c r="AG20" s="344">
        <f>IF($A20&gt;='243way_Regular Symbol'!D$16,"",IF(B20=0,"",IF(OR(B20=$AG$1,B20=$AH$1,B21=$AG$1,B21=$AH$1,B22=$AG$1,B22=$AH$1),0,1)))</f>
        <v>1</v>
      </c>
      <c r="AH20" s="3">
        <f>IF($A20&gt;='243way_Regular Symbol'!E$16,"",IF(C20=0,"",IF(OR(C20=$AG$1,C20=$AH$1,C21=$AG$1,C21=$AH$1,C22=$AG$1,C22=$AH$1),0,1)))</f>
        <v>1</v>
      </c>
      <c r="AI20" s="3">
        <f>IF($A20&gt;='243way_Regular Symbol'!F$16,"",IF(D20=0,"",IF(OR(D20=$AG$1,D20=$AH$1,D21=$AG$1,D21=$AH$1,D22=$AG$1,D22=$AH$1),0,1)))</f>
        <v>1</v>
      </c>
      <c r="AJ20" s="3">
        <f>IF($A20&gt;='243way_Regular Symbol'!G$16,"",IF(E20=0,"",IF(OR(E20=$AG$1,E20=$AH$1,E21=$AG$1,E21=$AH$1,E22=$AG$1,E22=$AH$1),0,1)))</f>
        <v>0</v>
      </c>
      <c r="AK20" s="135">
        <f>IF($A20&gt;='243way_Regular Symbol'!H$16,"",IF(F20=0,"",IF(OR(F20=$AG$1,F20=$AH$1,F21=$AG$1,F21=$AH$1,F22=$AG$1,F22=$AH$1),0,1)))</f>
        <v>0</v>
      </c>
      <c r="AL20" s="224"/>
      <c r="AM20" s="344">
        <f>IF($A20&gt;='243way_Regular Symbol'!D$16,"",IF(B20=0,"",IF(OR(B20=$AM$1,B20=$AN$1,B21=$AM$1,B21=$AN$1,B22=$AM$1,B22=$AN$1),0,1)))</f>
        <v>1</v>
      </c>
      <c r="AN20" s="3">
        <f>IF($A20&gt;='243way_Regular Symbol'!E$16,"",IF(C20=0,"",IF(OR(C20=$AM$1,C20=$AN$1,C21=$AM$1,C21=$AN$1,C22=$AM$1,C22=$AN$1),0,1)))</f>
        <v>1</v>
      </c>
      <c r="AO20" s="3">
        <f>IF($A20&gt;='243way_Regular Symbol'!F$16,"",IF(D20=0,"",IF(OR(D20=$AM$1,D20=$AN$1,D21=$AM$1,D21=$AN$1,D22=$AM$1,D22=$AN$1),0,1)))</f>
        <v>0</v>
      </c>
      <c r="AP20" s="3">
        <f>IF($A20&gt;='243way_Regular Symbol'!G$16,"",IF(E20=0,"",IF(OR(E20=$AM$1,E20=$AN$1,E21=$AM$1,E21=$AN$1,E22=$AM$1,E22=$AN$1),0,1)))</f>
        <v>1</v>
      </c>
      <c r="AQ20" s="135">
        <f>IF($A20&gt;='243way_Regular Symbol'!H$16,"",IF(F20=0,"",IF(OR(F20=$AM$1,F20=$AN$1,F21=$AM$1,F21=$AN$1,F22=$AM$1,F22=$AN$1),0,1)))</f>
        <v>1</v>
      </c>
      <c r="AR20" s="224"/>
      <c r="AS20" s="344">
        <f>IF($A20&gt;='243way_Regular Symbol'!D$16,"",IF(B20=0,"",IF(OR(B20=$AM$1,B20=$AT$1,B21=$AM$1,B21=$AT$1,B22=$AM$1,B22=$AT$1),0,1)))</f>
        <v>1</v>
      </c>
      <c r="AT20" s="3">
        <f>IF($A20&gt;='243way_Regular Symbol'!E$16,"",IF(C20=0,"",IF(OR(C20=$AM$1,C20=$AT$1,C21=$AM$1,C21=$AT$1,C22=$AM$1,C22=$AT$1),0,1)))</f>
        <v>1</v>
      </c>
      <c r="AU20" s="3">
        <f>IF($A20&gt;='243way_Regular Symbol'!F$16,"",IF(D20=0,"",IF(OR(D20=$AM$1,D20=$AT$1,D21=$AM$1,D21=$AT$1,D22=$AM$1,D22=$AT$1),0,1)))</f>
        <v>1</v>
      </c>
      <c r="AV20" s="3">
        <f>IF($A20&gt;='243way_Regular Symbol'!G$16,"",IF(E20=0,"",IF(OR(E20=$AM$1,E20=$AT$1,E21=$AM$1,E21=$AT$1,E22=$AM$1,E22=$AT$1),0,1)))</f>
        <v>1</v>
      </c>
      <c r="AW20" s="135">
        <f>IF($A20&gt;='243way_Regular Symbol'!H$16,"",IF(F20=0,"",IF(OR(F20=$AM$1,F20=$AT$1,F21=$AM$1,F21=$AT$1,F22=$AM$1,F22=$AT$1),0,1)))</f>
        <v>1</v>
      </c>
      <c r="AX20" s="224"/>
      <c r="AY20" s="344">
        <f>IF($A20&gt;='243way_Regular Symbol'!D$16,"",IF(B20=0,"",IF(OR(B20=$AM$1,B20=$AZ$1,B21=$AM$1,B21=$AZ$1,B22=$AM$1,B22=$AZ$1),0,1)))</f>
        <v>1</v>
      </c>
      <c r="AZ20" s="3">
        <f>IF($A20&gt;='243way_Regular Symbol'!E$16,"",IF(C20=0,"",IF(OR(C20=$AM$1,C20=$AZ$1,C21=$AM$1,C21=$AZ$1,C22=$AM$1,C22=$AZ$1),0,1)))</f>
        <v>1</v>
      </c>
      <c r="BA20" s="3">
        <f>IF($A20&gt;='243way_Regular Symbol'!F$16,"",IF(D20=0,"",IF(OR(D20=$AM$1,D20=$AZ$1,D21=$AM$1,D21=$AZ$1,D22=$AM$1,D22=$AZ$1),0,1)))</f>
        <v>1</v>
      </c>
      <c r="BB20" s="3">
        <f>IF($A20&gt;='243way_Regular Symbol'!G$16,"",IF(E20=0,"",IF(OR(E20=$AM$1,E20=$AZ$1,E21=$AM$1,E21=$AZ$1,E22=$AM$1,E22=$AZ$1),0,1)))</f>
        <v>1</v>
      </c>
      <c r="BC20" s="135">
        <f>IF($A20&gt;='243way_Regular Symbol'!H$16,"",IF(F20=0,"",IF(OR(F20=$AM$1,F20=$AZ$1,F21=$AM$1,F21=$AZ$1,F22=$AM$1,F22=$AZ$1),0,1)))</f>
        <v>1</v>
      </c>
      <c r="BD20" s="224"/>
      <c r="BE20" s="344">
        <f>IF($A20&gt;='243way_Regular Symbol'!D$16,"",IF(B20=0,"",IF(OR(B20=$AM$1,B20=$BF$1,B21=$AM$1,B21=$BF$1,B22=$AM$1,B22=$BF$1),0,1)))</f>
        <v>1</v>
      </c>
      <c r="BF20" s="3">
        <f>IF($A20&gt;='243way_Regular Symbol'!E$16,"",IF(C20=0,"",IF(OR(C20=$AM$1,C20=$BF$1,C21=$AM$1,C21=$BF$1,C22=$AM$1,C22=$BF$1),0,1)))</f>
        <v>1</v>
      </c>
      <c r="BG20" s="3">
        <f>IF($A20&gt;='243way_Regular Symbol'!F$16,"",IF(D20=0,"",IF(OR(D20=$AM$1,D20=$BF$1,D21=$AM$1,D21=$BF$1,D22=$AM$1,D22=$BF$1),0,1)))</f>
        <v>1</v>
      </c>
      <c r="BH20" s="3">
        <f>IF($A20&gt;='243way_Regular Symbol'!G$16,"",IF(E20=0,"",IF(OR(E20=$AM$1,E20=$BF$1,E21=$AM$1,E21=$BF$1,E22=$AM$1,E22=$BF$1),0,1)))</f>
        <v>1</v>
      </c>
      <c r="BI20" s="135">
        <f>IF($A20&gt;='243way_Regular Symbol'!H$16,"",IF(F20=0,"",IF(OR(F20=$AM$1,F20=$BF$1,F21=$AM$1,F21=$BF$1,F22=$AM$1,F22=$BF$1),0,1)))</f>
        <v>1</v>
      </c>
      <c r="BJ20" s="224"/>
      <c r="BK20" s="344">
        <f>IF($A20&gt;='243way_Regular Symbol'!D$16,"",IF(B20=0,"",IF(OR(B20=$AM$1,B20=$BL$1,B21=$AM$1,B21=$BL$1,B22=$AM$1,B22=$BL$1),0,1)))</f>
        <v>1</v>
      </c>
      <c r="BL20" s="3">
        <f>IF($A20&gt;='243way_Regular Symbol'!E$16,"",IF(C20=0,"",IF(OR(C20=$AM$1,C20=$BL$1,C21=$AM$1,C21=$BL$1,C22=$AM$1,C22=$BL$1),0,1)))</f>
        <v>1</v>
      </c>
      <c r="BM20" s="3">
        <f>IF($A20&gt;='243way_Regular Symbol'!F$16,"",IF(D20=0,"",IF(OR(D20=$AM$1,D20=$BL$1,D21=$AM$1,D21=$BL$1,D22=$AM$1,D22=$BL$1),0,1)))</f>
        <v>1</v>
      </c>
      <c r="BN20" s="3">
        <f>IF($A20&gt;='243way_Regular Symbol'!G$16,"",IF(E20=0,"",IF(OR(E20=$AM$1,E20=$BL$1,E21=$AM$1,E21=$BL$1,E22=$AM$1,E22=$BL$1),0,1)))</f>
        <v>1</v>
      </c>
      <c r="BO20" s="135">
        <f>IF($A20&gt;='243way_Regular Symbol'!H$16,"",IF(F20=0,"",IF(OR(F20=$AM$1,F20=$BL$1,F21=$AM$1,F21=$BL$1,F22=$AM$1,F22=$BL$1),0,1)))</f>
        <v>1</v>
      </c>
      <c r="BP20" s="224"/>
      <c r="BQ20" s="3">
        <f>IF($A20&gt;='243way_Regular Symbol'!D$16,"",IF(B20=0,"",IF(OR(B20=$BQ$1,B20=$BR$1,B21=$BQ$1,B21=$BR$1,B22=$BQ$1,B22=$BR$1),0,1)))</f>
        <v>1</v>
      </c>
      <c r="BR20" s="3">
        <f>IF($A20&gt;='243way_Regular Symbol'!E$16,"",IF(C20=0,"",IF(OR(C20=$BQ$1,C20=$BR$1,C21=$BQ$1,C21=$BR$1,C22=$BQ$1,C22=$BR$1),0,1)))</f>
        <v>1</v>
      </c>
      <c r="BS20" s="3">
        <f>IF($A20&gt;='243way_Regular Symbol'!F$16,"",IF(D20=0,"",IF(OR(D20=$BQ$1,D20=$BR$1,D21=$BQ$1,D21=$BR$1,D22=$BQ$1,D22=$BR$1),0,1)))</f>
        <v>1</v>
      </c>
      <c r="BT20" s="3">
        <f>IF($A20&gt;='243way_Regular Symbol'!G$16,"",IF(E20=0,"",IF(OR(E20=$BQ$1,E20=$BR$1,E21=$BQ$1,E21=$BR$1,E22=$BQ$1,E22=$BR$1),0,1)))</f>
        <v>1</v>
      </c>
      <c r="BU20" s="3">
        <f>IF($A20&gt;='243way_Regular Symbol'!H$16,"",IF(F20=0,"",IF(OR(F20=$BQ$1,F20=$BR$1,F21=$BQ$1,F21=$BR$1,F22=$BQ$1,F22=$BR$1),0,1)))</f>
        <v>1</v>
      </c>
      <c r="BV20" s="224"/>
      <c r="BW20" s="3">
        <f>IF($A20&gt;='243way_Regular Symbol'!D$16,"",IF(B20=0,"",IF(OR(B20=$BW$1,B21=$BW$1,B22=$BW$1,B20=$BX$1,B21=$BX$1,B22=$BX$1),0,1)))</f>
        <v>1</v>
      </c>
      <c r="BX20" s="3">
        <f>IF($A20&gt;='243way_Regular Symbol'!E$16,"",IF(C20=0,"",IF(OR(C20=$BW$1,C21=$BW$1,C22=$BW$1,C20=$BX$1,C21=$BX$1,C22=$BX$1),0,1)))</f>
        <v>0</v>
      </c>
      <c r="BY20" s="3">
        <f>IF($A20&gt;='243way_Regular Symbol'!F$16,"",IF(D20=0,"",IF(OR(D20=$BW$1,D21=$BW$1,D22=$BW$1,D20=$BX$1,D21=$BX$1,D22=$BX$1),0,1)))</f>
        <v>1</v>
      </c>
      <c r="BZ20" s="3">
        <f>IF($A20&gt;='243way_Regular Symbol'!G$16,"",IF(E20=0,"",IF(OR(E20=$BW$1,E21=$BW$1,E22=$BW$1,E20=$BX$1,E21=$BX$1,E22=$BX$1),0,1)))</f>
        <v>0</v>
      </c>
      <c r="CA20" s="3">
        <f>IF($A20&gt;='243way_Regular Symbol'!H$16,"",IF(F20=0,"",IF(OR(F20=$BW$1,F21=$BW$1,F22=$BW$1,F20=$BX$1,F21=$BX$1,F22=$BX$1),0,1)))</f>
        <v>1</v>
      </c>
      <c r="CB20" s="224"/>
      <c r="CC20" s="3">
        <f>IF($A20&gt;='243way_Regular Symbol'!D$16,"",IF(B20=0,"",IF(OR(B20=$BW$1,B21=$BW$1,B22=$BW$1,B20=$CD$1,B21=$CD$1,B22=$CD$1),0,1)))</f>
        <v>1</v>
      </c>
      <c r="CD20" s="3">
        <f>IF($A20&gt;='243way_Regular Symbol'!E$16,"",IF(C20=0,"",IF(OR(C20=$BW$1,C21=$BW$1,C22=$BW$1,C20=$CD$1,C21=$CD$1,C22=$CD$1),0,1)))</f>
        <v>0</v>
      </c>
      <c r="CE20" s="3">
        <f>IF($A20&gt;='243way_Regular Symbol'!F$16,"",IF(D20=0,"",IF(OR(D20=$BW$1,D21=$BW$1,D22=$BW$1,D20=$CD$1,D21=$CD$1,D22=$CD$1),0,1)))</f>
        <v>1</v>
      </c>
      <c r="CF20" s="3">
        <f>IF($A20&gt;='243way_Regular Symbol'!G$16,"",IF(E20=0,"",IF(OR(E20=$BW$1,E21=$BW$1,E22=$BW$1,E20=$CD$1,E21=$CD$1,E22=$CD$1),0,1)))</f>
        <v>1</v>
      </c>
      <c r="CG20" s="3">
        <f>IF($A20&gt;='243way_Regular Symbol'!H$16,"",IF(F20=0,"",IF(OR(F20=$BW$1,F21=$BW$1,F22=$BW$1,F20=$CD$1,F21=$CD$1,F22=$CD$1),0,1)))</f>
        <v>1</v>
      </c>
      <c r="CH20" s="224"/>
      <c r="CI20" s="3">
        <f>IF($A20&gt;='243way_Regular Symbol'!D$16,"",IF(B20=0,"",IF(OR(B20=$BW$1,B21=$BW$1,B22=$BW$1,B20=$CJ$1,B21=$CJ$1,B22=$CJ$1),0,1)))</f>
        <v>0</v>
      </c>
      <c r="CJ20" s="3">
        <f>IF($A20&gt;='243way_Regular Symbol'!E$16,"",IF(C20=0,"",IF(OR(C20=$BW$1,C21=$BW$1,C22=$BW$1,C20=$CJ$1,C21=$CJ$1,C22=$CJ$1),0,1)))</f>
        <v>0</v>
      </c>
      <c r="CK20" s="3">
        <f>IF($A20&gt;='243way_Regular Symbol'!F$16,"",IF(D20=0,"",IF(OR(D20=$BW$1,D21=$BW$1,D22=$BW$1,D20=$CJ$1,D21=$CJ$1,D22=$CJ$1),0,1)))</f>
        <v>1</v>
      </c>
      <c r="CL20" s="3">
        <f>IF($A20&gt;='243way_Regular Symbol'!G$16,"",IF(E20=0,"",IF(OR(E20=$BW$1,E21=$BW$1,E22=$BW$1,E20=$CJ$1,E21=$CJ$1,E22=$CJ$1),0,1)))</f>
        <v>1</v>
      </c>
      <c r="CM20" s="3">
        <f>IF($A20&gt;='243way_Regular Symbol'!H$16,"",IF(F20=0,"",IF(OR(F20=$BW$1,F21=$BW$1,F22=$BW$1,F20=$CJ$1,F21=$CJ$1,F22=$CJ$1),0,1)))</f>
        <v>0</v>
      </c>
      <c r="CN20" s="224"/>
      <c r="CO20" s="3">
        <f>IF($A20&gt;='243way_Regular Symbol'!D$16,"",IF(B20=0,"",IF(OR(B20=$BW$1,B21=$BW$1,B22=$BW$1,B20=$CP$1,B21=$CP$1,B22=$CP$1),0,1)))</f>
        <v>0</v>
      </c>
      <c r="CP20" s="3">
        <f>IF($A20&gt;='243way_Regular Symbol'!E$16,"",IF(C20=0,"",IF(OR(C20=$BW$1,C21=$BW$1,C22=$BW$1,C20=$CP$1,C21=$CP$1,C22=$CP$1),0,1)))</f>
        <v>1</v>
      </c>
      <c r="CQ20" s="3">
        <f>IF($A20&gt;='243way_Regular Symbol'!F$16,"",IF(D20=0,"",IF(OR(D20=$BW$1,D21=$BW$1,D22=$BW$1,D20=$CP$1,D21=$CP$1,D22=$CP$1),0,1)))</f>
        <v>0</v>
      </c>
      <c r="CR20" s="3">
        <f>IF($A20&gt;='243way_Regular Symbol'!G$16,"",IF(E20=0,"",IF(OR(E20=$BW$1,E21=$BW$1,E22=$BW$1,E20=$CP$1,E21=$CP$1,E22=$CP$1),0,1)))</f>
        <v>0</v>
      </c>
      <c r="CS20" s="3">
        <f>IF($A20&gt;='243way_Regular Symbol'!H$16,"",IF(F20=0,"",IF(OR(F20=$BW$1,F21=$BW$1,F22=$BW$1,F20=$CP$1,F21=$CP$1,F22=$CP$1),0,1)))</f>
        <v>1</v>
      </c>
      <c r="CT20" s="224"/>
      <c r="CU20" s="3">
        <f>IF($A20&gt;='243way_Regular Symbol'!D$16,"",IF(B20=0,"",IF(OR(B20=$BW$1,B21=$BW$1,B22=$BW$1,B20=$CV$1,B21=$CV$1,B22=$CV$1),0,1)))</f>
        <v>1</v>
      </c>
      <c r="CV20" s="3">
        <f>IF($A20&gt;='243way_Regular Symbol'!E$16,"",IF(C20=0,"",IF(OR(C20=$BW$1,C21=$BW$1,C22=$BW$1,C20=$CV$1,C21=$CV$1,C22=$CV$1),0,1)))</f>
        <v>1</v>
      </c>
      <c r="CW20" s="3">
        <f>IF($A20&gt;='243way_Regular Symbol'!F$16,"",IF(D20=0,"",IF(OR(D20=$BW$1,D21=$BW$1,D22=$BW$1,D20=$CV$1,D21=$CV$1,D22=$CV$1),0,1)))</f>
        <v>1</v>
      </c>
      <c r="CX20" s="3">
        <f>IF($A20&gt;='243way_Regular Symbol'!G$16,"",IF(E20=0,"",IF(OR(E20=$BW$1,E21=$BW$1,E22=$BW$1,E20=$CV$1,E21=$CV$1,E22=$CV$1),0,1)))</f>
        <v>1</v>
      </c>
      <c r="CY20" s="3">
        <f>IF($A20&gt;='243way_Regular Symbol'!H$16,"",IF(F20=0,"",IF(OR(F20=$BW$1,F21=$BW$1,F22=$BW$1,F20=$CV$1,F21=$CV$1,F22=$CV$1),0,1)))</f>
        <v>1</v>
      </c>
    </row>
    <row r="21" spans="1:103">
      <c r="A21" s="337">
        <f>IF('243way_Regular Symbol'!L20="","",'243way_Regular Symbol'!L20)</f>
        <v>17</v>
      </c>
      <c r="B21" s="191" t="str">
        <f>IF('243way_Regular Symbol'!M20="",
IF($A21-'243way_Regular Symbol'!D$16&gt;='243way_RegularＸ_W()'!B$2-1,"",VLOOKUP($A21-'243way_Regular Symbol'!D$16,'243way_Regular Symbol'!$L$3:$Q$99,'243way_RegularＸ_W()'!B$3+1,FALSE)),
'243way_Regular Symbol'!M20)</f>
        <v>J</v>
      </c>
      <c r="C21" s="191" t="str">
        <f>IF('243way_Regular Symbol'!N20="",
IF($A21-'243way_Regular Symbol'!E$16&gt;='243way_RegularＸ_W()'!C$2-1,"",VLOOKUP($A21-'243way_Regular Symbol'!E$16,'243way_Regular Symbol'!$L$3:$Q$99,'243way_RegularＸ_W()'!C$3+1,FALSE)),
'243way_Regular Symbol'!N20)</f>
        <v>J</v>
      </c>
      <c r="D21" s="191" t="str">
        <f>IF('243way_Regular Symbol'!O20="",
IF($A21-'243way_Regular Symbol'!F$16&gt;='243way_RegularＸ_W()'!D$2-1,"",VLOOKUP($A21-'243way_Regular Symbol'!F$16,'243way_Regular Symbol'!$L$3:$Q$99,'243way_RegularＸ_W()'!D$3+1,FALSE)),
'243way_Regular Symbol'!O20)</f>
        <v>M5</v>
      </c>
      <c r="E21" s="191" t="str">
        <f>IF('243way_Regular Symbol'!P20="",
IF($A21-'243way_Regular Symbol'!G$16&gt;='243way_RegularＸ_W()'!E$2-1,"",VLOOKUP($A21-'243way_Regular Symbol'!G$16,'243way_Regular Symbol'!$L$3:$Q$99,'243way_RegularＸ_W()'!E$3+1,FALSE)),
'243way_Regular Symbol'!P20)</f>
        <v>K</v>
      </c>
      <c r="F21" s="338" t="str">
        <f>IF('243way_Regular Symbol'!Q20="",
IF($A21-'243way_Regular Symbol'!H$16&gt;='243way_RegularＸ_W()'!F$2-1,"",VLOOKUP($A21-'243way_Regular Symbol'!H$16,'243way_Regular Symbol'!$L$3:$Q$99,'243way_RegularＸ_W()'!F$3+1,FALSE)),
'243way_Regular Symbol'!Q20)</f>
        <v>J</v>
      </c>
      <c r="O21" s="344">
        <f>IF($A21&gt;='243way_Regular Symbol'!D$16,"",IF(B21=0,"",IF(OR(B21=$O$1,B21=$P$1,B22=$O$1,B22=$P$1,B23=$O$1,B23=$P$1),0,1)))</f>
        <v>0</v>
      </c>
      <c r="P21" s="3">
        <f>IF($A21&gt;='243way_Regular Symbol'!E$16,"",IF(C21=0,"",IF(OR(C21=$O$1,C21=$P$1,C22=$O$1,C22=$P$1,C23=$O$1,C23=$P$1),0,1)))</f>
        <v>0</v>
      </c>
      <c r="Q21" s="3">
        <f>IF($A21&gt;='243way_Regular Symbol'!F$16,"",IF(D21=0,"",IF(OR(D21=$O$1,D21=$P$1,D22=$O$1,D22=$P$1,D23=$O$1,D23=$P$1),0,1)))</f>
        <v>1</v>
      </c>
      <c r="R21" s="3">
        <f>IF($A21&gt;='243way_Regular Symbol'!G$16,"",IF(E21=0,"",IF(OR(E21=$O$1,E21=$P$1,E22=$O$1,E22=$P$1,E23=$O$1,E23=$P$1),0,1)))</f>
        <v>1</v>
      </c>
      <c r="S21" s="135">
        <f>IF($A21&gt;='243way_Regular Symbol'!H$16,"",IF(F21=0,"",IF(OR(F21=$O$1,F21=$P$1,F22=$O$1,F22=$P$1,F23=$O$1,F23=$P$1),0,1)))</f>
        <v>1</v>
      </c>
      <c r="T21" s="224"/>
      <c r="U21" s="344">
        <f>IF($A21&gt;='243way_Regular Symbol'!D$16,"",IF(B21=0,"",IF(OR(B21=$U$1,B21=$V$1,B22=$U$1,B22=$V$1,B23=$U$1,B23=$V$1),0,1)))</f>
        <v>0</v>
      </c>
      <c r="V21" s="3">
        <f>IF($A21&gt;='243way_Regular Symbol'!E$16,"",IF(C21=0,"",IF(OR(C21=$U$1,C21=$V$1,C22=$U$1,C22=$V$1,C23=$U$1,C23=$V$1),0,1)))</f>
        <v>1</v>
      </c>
      <c r="W21" s="3">
        <f>IF($A21&gt;='243way_Regular Symbol'!F$16,"",IF(D21=0,"",IF(OR(D21=$U$1,D21=$V$1,D22=$U$1,D22=$V$1,D23=$U$1,D23=$V$1),0,1)))</f>
        <v>0</v>
      </c>
      <c r="X21" s="3">
        <f>IF($A21&gt;='243way_Regular Symbol'!G$16,"",IF(E21=0,"",IF(OR(E21=$U$1,E21=$V$1,E22=$U$1,E22=$V$1,E23=$U$1,E23=$V$1),0,1)))</f>
        <v>1</v>
      </c>
      <c r="Y21" s="135">
        <f>IF($A21&gt;='243way_Regular Symbol'!H$16,"",IF(F21=0,"",IF(OR(F21=$U$1,F21=$V$1,F22=$U$1,F22=$V$1,F23=$U$1,F23=$V$1),0,1)))</f>
        <v>1</v>
      </c>
      <c r="Z21" s="224"/>
      <c r="AA21" s="344">
        <f>IF($A21&gt;='243way_Regular Symbol'!D$16,"",IF(B21=0,"",IF(OR(B21=$AA$1,B21=$AB$1,B22=$AA$1,B22=$AB$1,B23=$AA$1,,B23=$AB$1),0,1)))</f>
        <v>0</v>
      </c>
      <c r="AB21" s="3">
        <f>IF($A21&gt;='243way_Regular Symbol'!E$16,"",IF(C21=0,"",IF(OR(C21=$AA$1,C21=$AB$1,C22=$AA$1,C22=$AB$1,C23=$AA$1,,C23=$AB$1),0,1)))</f>
        <v>1</v>
      </c>
      <c r="AC21" s="3">
        <f>IF($A21&gt;='243way_Regular Symbol'!F$16,"",IF(D21=0,"",IF(OR(D21=$AA$1,D21=$AB$1,D22=$AA$1,D22=$AB$1,D23=$AA$1,,D23=$AB$1),0,1)))</f>
        <v>1</v>
      </c>
      <c r="AD21" s="3">
        <f>IF($A21&gt;='243way_Regular Symbol'!G$16,"",IF(E21=0,"",IF(OR(E21=$AA$1,E21=$AB$1,E22=$AA$1,E22=$AB$1,E23=$AA$1,,E23=$AB$1),0,1)))</f>
        <v>1</v>
      </c>
      <c r="AE21" s="135">
        <f>IF($A21&gt;='243way_Regular Symbol'!H$16,"",IF(F21=0,"",IF(OR(F21=$AA$1,F21=$AB$1,F22=$AA$1,F22=$AB$1,F23=$AA$1,,F23=$AB$1),0,1)))</f>
        <v>0</v>
      </c>
      <c r="AF21" s="224"/>
      <c r="AG21" s="344">
        <f>IF($A21&gt;='243way_Regular Symbol'!D$16,"",IF(B21=0,"",IF(OR(B21=$AG$1,B21=$AH$1,B22=$AG$1,B22=$AH$1,B23=$AG$1,B23=$AH$1),0,1)))</f>
        <v>0</v>
      </c>
      <c r="AH21" s="3">
        <f>IF($A21&gt;='243way_Regular Symbol'!E$16,"",IF(C21=0,"",IF(OR(C21=$AG$1,C21=$AH$1,C22=$AG$1,C22=$AH$1,C23=$AG$1,C23=$AH$1),0,1)))</f>
        <v>1</v>
      </c>
      <c r="AI21" s="3">
        <f>IF($A21&gt;='243way_Regular Symbol'!F$16,"",IF(D21=0,"",IF(OR(D21=$AG$1,D21=$AH$1,D22=$AG$1,D22=$AH$1,D23=$AG$1,D23=$AH$1),0,1)))</f>
        <v>1</v>
      </c>
      <c r="AJ21" s="3">
        <f>IF($A21&gt;='243way_Regular Symbol'!G$16,"",IF(E21=0,"",IF(OR(E21=$AG$1,E21=$AH$1,E22=$AG$1,E22=$AH$1,E23=$AG$1,E23=$AH$1),0,1)))</f>
        <v>1</v>
      </c>
      <c r="AK21" s="135">
        <f>IF($A21&gt;='243way_Regular Symbol'!H$16,"",IF(F21=0,"",IF(OR(F21=$AG$1,F21=$AH$1,F22=$AG$1,F22=$AH$1,F23=$AG$1,F23=$AH$1),0,1)))</f>
        <v>1</v>
      </c>
      <c r="AL21" s="224"/>
      <c r="AM21" s="344">
        <f>IF($A21&gt;='243way_Regular Symbol'!D$16,"",IF(B21=0,"",IF(OR(B21=$AM$1,B21=$AN$1,B22=$AM$1,B22=$AN$1,B23=$AM$1,B23=$AN$1),0,1)))</f>
        <v>0</v>
      </c>
      <c r="AN21" s="3">
        <f>IF($A21&gt;='243way_Regular Symbol'!E$16,"",IF(C21=0,"",IF(OR(C21=$AM$1,C21=$AN$1,C22=$AM$1,C22=$AN$1,C23=$AM$1,C23=$AN$1),0,1)))</f>
        <v>1</v>
      </c>
      <c r="AO21" s="3">
        <f>IF($A21&gt;='243way_Regular Symbol'!F$16,"",IF(D21=0,"",IF(OR(D21=$AM$1,D21=$AN$1,D22=$AM$1,D22=$AN$1,D23=$AM$1,D23=$AN$1),0,1)))</f>
        <v>0</v>
      </c>
      <c r="AP21" s="3">
        <f>IF($A21&gt;='243way_Regular Symbol'!G$16,"",IF(E21=0,"",IF(OR(E21=$AM$1,E21=$AN$1,E22=$AM$1,E22=$AN$1,E23=$AM$1,E23=$AN$1),0,1)))</f>
        <v>1</v>
      </c>
      <c r="AQ21" s="135">
        <f>IF($A21&gt;='243way_Regular Symbol'!H$16,"",IF(F21=0,"",IF(OR(F21=$AM$1,F21=$AN$1,F22=$AM$1,F22=$AN$1,F23=$AM$1,F23=$AN$1),0,1)))</f>
        <v>1</v>
      </c>
      <c r="AR21" s="224"/>
      <c r="AS21" s="344">
        <f>IF($A21&gt;='243way_Regular Symbol'!D$16,"",IF(B21=0,"",IF(OR(B21=$AM$1,B21=$AT$1,B22=$AM$1,B22=$AT$1,B23=$AM$1,B23=$AT$1),0,1)))</f>
        <v>0</v>
      </c>
      <c r="AT21" s="3">
        <f>IF($A21&gt;='243way_Regular Symbol'!E$16,"",IF(C21=0,"",IF(OR(C21=$AM$1,C21=$AT$1,C22=$AM$1,C22=$AT$1,C23=$AM$1,C23=$AT$1),0,1)))</f>
        <v>1</v>
      </c>
      <c r="AU21" s="3">
        <f>IF($A21&gt;='243way_Regular Symbol'!F$16,"",IF(D21=0,"",IF(OR(D21=$AM$1,D21=$AT$1,D22=$AM$1,D22=$AT$1,D23=$AM$1,D23=$AT$1),0,1)))</f>
        <v>1</v>
      </c>
      <c r="AV21" s="3">
        <f>IF($A21&gt;='243way_Regular Symbol'!G$16,"",IF(E21=0,"",IF(OR(E21=$AM$1,E21=$AT$1,E22=$AM$1,E22=$AT$1,E23=$AM$1,E23=$AT$1),0,1)))</f>
        <v>1</v>
      </c>
      <c r="AW21" s="135">
        <f>IF($A21&gt;='243way_Regular Symbol'!H$16,"",IF(F21=0,"",IF(OR(F21=$AM$1,F21=$AT$1,F22=$AM$1,F22=$AT$1,F23=$AM$1,F23=$AT$1),0,1)))</f>
        <v>1</v>
      </c>
      <c r="AX21" s="224"/>
      <c r="AY21" s="344">
        <f>IF($A21&gt;='243way_Regular Symbol'!D$16,"",IF(B21=0,"",IF(OR(B21=$AM$1,B21=$AZ$1,B22=$AM$1,B22=$AZ$1,B23=$AM$1,B23=$AZ$1),0,1)))</f>
        <v>0</v>
      </c>
      <c r="AZ21" s="3">
        <f>IF($A21&gt;='243way_Regular Symbol'!E$16,"",IF(C21=0,"",IF(OR(C21=$AM$1,C21=$AZ$1,C22=$AM$1,C22=$AZ$1,C23=$AM$1,C23=$AZ$1),0,1)))</f>
        <v>1</v>
      </c>
      <c r="BA21" s="3">
        <f>IF($A21&gt;='243way_Regular Symbol'!F$16,"",IF(D21=0,"",IF(OR(D21=$AM$1,D21=$AZ$1,D22=$AM$1,D22=$AZ$1,D23=$AM$1,D23=$AZ$1),0,1)))</f>
        <v>1</v>
      </c>
      <c r="BB21" s="3">
        <f>IF($A21&gt;='243way_Regular Symbol'!G$16,"",IF(E21=0,"",IF(OR(E21=$AM$1,E21=$AZ$1,E22=$AM$1,E22=$AZ$1,E23=$AM$1,E23=$AZ$1),0,1)))</f>
        <v>0</v>
      </c>
      <c r="BC21" s="135">
        <f>IF($A21&gt;='243way_Regular Symbol'!H$16,"",IF(F21=0,"",IF(OR(F21=$AM$1,F21=$AZ$1,F22=$AM$1,F22=$AZ$1,F23=$AM$1,F23=$AZ$1),0,1)))</f>
        <v>1</v>
      </c>
      <c r="BD21" s="224"/>
      <c r="BE21" s="344">
        <f>IF($A21&gt;='243way_Regular Symbol'!D$16,"",IF(B21=0,"",IF(OR(B21=$AM$1,B21=$BF$1,B22=$AM$1,B22=$BF$1,B23=$AM$1,B23=$BF$1),0,1)))</f>
        <v>0</v>
      </c>
      <c r="BF21" s="3">
        <f>IF($A21&gt;='243way_Regular Symbol'!E$16,"",IF(C21=0,"",IF(OR(C21=$AM$1,C21=$BF$1,C22=$AM$1,C22=$BF$1,C23=$AM$1,C23=$BF$1),0,1)))</f>
        <v>1</v>
      </c>
      <c r="BG21" s="3">
        <f>IF($A21&gt;='243way_Regular Symbol'!F$16,"",IF(D21=0,"",IF(OR(D21=$AM$1,D21=$BF$1,D22=$AM$1,D22=$BF$1,D23=$AM$1,D23=$BF$1),0,1)))</f>
        <v>1</v>
      </c>
      <c r="BH21" s="3">
        <f>IF($A21&gt;='243way_Regular Symbol'!G$16,"",IF(E21=0,"",IF(OR(E21=$AM$1,E21=$BF$1,E22=$AM$1,E22=$BF$1,E23=$AM$1,E23=$BF$1),0,1)))</f>
        <v>1</v>
      </c>
      <c r="BI21" s="135">
        <f>IF($A21&gt;='243way_Regular Symbol'!H$16,"",IF(F21=0,"",IF(OR(F21=$AM$1,F21=$BF$1,F22=$AM$1,F22=$BF$1,F23=$AM$1,F23=$BF$1),0,1)))</f>
        <v>1</v>
      </c>
      <c r="BJ21" s="224"/>
      <c r="BK21" s="344">
        <f>IF($A21&gt;='243way_Regular Symbol'!D$16,"",IF(B21=0,"",IF(OR(B21=$AM$1,B21=$BL$1,B22=$AM$1,B22=$BL$1,B23=$AM$1,B23=$BL$1),0,1)))</f>
        <v>0</v>
      </c>
      <c r="BL21" s="3">
        <f>IF($A21&gt;='243way_Regular Symbol'!E$16,"",IF(C21=0,"",IF(OR(C21=$AM$1,C21=$BL$1,C22=$AM$1,C22=$BL$1,C23=$AM$1,C23=$BL$1),0,1)))</f>
        <v>1</v>
      </c>
      <c r="BM21" s="3">
        <f>IF($A21&gt;='243way_Regular Symbol'!F$16,"",IF(D21=0,"",IF(OR(D21=$AM$1,D21=$BL$1,D22=$AM$1,D22=$BL$1,D23=$AM$1,D23=$BL$1),0,1)))</f>
        <v>1</v>
      </c>
      <c r="BN21" s="3">
        <f>IF($A21&gt;='243way_Regular Symbol'!G$16,"",IF(E21=0,"",IF(OR(E21=$AM$1,E21=$BL$1,E22=$AM$1,E22=$BL$1,E23=$AM$1,E23=$BL$1),0,1)))</f>
        <v>1</v>
      </c>
      <c r="BO21" s="135">
        <f>IF($A21&gt;='243way_Regular Symbol'!H$16,"",IF(F21=0,"",IF(OR(F21=$AM$1,F21=$BL$1,F22=$AM$1,F22=$BL$1,F23=$AM$1,F23=$BL$1),0,1)))</f>
        <v>1</v>
      </c>
      <c r="BP21" s="224"/>
      <c r="BQ21" s="3">
        <f>IF($A21&gt;='243way_Regular Symbol'!D$16,"",IF(B21=0,"",IF(OR(B21=$BQ$1,B21=$BR$1,B22=$BQ$1,B22=$BR$1,B23=$BQ$1,B23=$BR$1),0,1)))</f>
        <v>0</v>
      </c>
      <c r="BR21" s="3">
        <f>IF($A21&gt;='243way_Regular Symbol'!E$16,"",IF(C21=0,"",IF(OR(C21=$BQ$1,C21=$BR$1,C22=$BQ$1,C22=$BR$1,C23=$BQ$1,C23=$BR$1),0,1)))</f>
        <v>1</v>
      </c>
      <c r="BS21" s="3">
        <f>IF($A21&gt;='243way_Regular Symbol'!F$16,"",IF(D21=0,"",IF(OR(D21=$BQ$1,D21=$BR$1,D22=$BQ$1,D22=$BR$1,D23=$BQ$1,D23=$BR$1),0,1)))</f>
        <v>1</v>
      </c>
      <c r="BT21" s="3">
        <f>IF($A21&gt;='243way_Regular Symbol'!G$16,"",IF(E21=0,"",IF(OR(E21=$BQ$1,E21=$BR$1,E22=$BQ$1,E22=$BR$1,E23=$BQ$1,E23=$BR$1),0,1)))</f>
        <v>1</v>
      </c>
      <c r="BU21" s="3">
        <f>IF($A21&gt;='243way_Regular Symbol'!H$16,"",IF(F21=0,"",IF(OR(F21=$BQ$1,F21=$BR$1,F22=$BQ$1,F22=$BR$1,F23=$BQ$1,F23=$BR$1),0,1)))</f>
        <v>1</v>
      </c>
      <c r="BV21" s="224"/>
      <c r="BW21" s="3">
        <f>IF($A21&gt;='243way_Regular Symbol'!D$16,"",IF(B21=0,"",IF(OR(B21=$BW$1,B22=$BW$1,B23=$BW$1,B21=$BX$1,B22=$BX$1,B23=$BX$1),0,1)))</f>
        <v>0</v>
      </c>
      <c r="BX21" s="3">
        <f>IF($A21&gt;='243way_Regular Symbol'!E$16,"",IF(C21=0,"",IF(OR(C21=$BW$1,C22=$BW$1,C23=$BW$1,C21=$BX$1,C22=$BX$1,C23=$BX$1),0,1)))</f>
        <v>0</v>
      </c>
      <c r="BY21" s="3">
        <f>IF($A21&gt;='243way_Regular Symbol'!F$16,"",IF(D21=0,"",IF(OR(D21=$BW$1,D22=$BW$1,D23=$BW$1,D21=$BX$1,D22=$BX$1,D23=$BX$1),0,1)))</f>
        <v>1</v>
      </c>
      <c r="BZ21" s="3">
        <f>IF($A21&gt;='243way_Regular Symbol'!G$16,"",IF(E21=0,"",IF(OR(E21=$BW$1,E22=$BW$1,E23=$BW$1,E21=$BX$1,E22=$BX$1,E23=$BX$1),0,1)))</f>
        <v>0</v>
      </c>
      <c r="CA21" s="3">
        <f>IF($A21&gt;='243way_Regular Symbol'!H$16,"",IF(F21=0,"",IF(OR(F21=$BW$1,F22=$BW$1,F23=$BW$1,F21=$BX$1,F22=$BX$1,F23=$BX$1),0,1)))</f>
        <v>1</v>
      </c>
      <c r="CB21" s="224"/>
      <c r="CC21" s="3">
        <f>IF($A21&gt;='243way_Regular Symbol'!D$16,"",IF(B21=0,"",IF(OR(B21=$BW$1,B22=$BW$1,B23=$BW$1,B21=$CD$1,B22=$CD$1,B23=$CD$1),0,1)))</f>
        <v>0</v>
      </c>
      <c r="CD21" s="3">
        <f>IF($A21&gt;='243way_Regular Symbol'!E$16,"",IF(C21=0,"",IF(OR(C21=$BW$1,C22=$BW$1,C23=$BW$1,C21=$CD$1,C22=$CD$1,C23=$CD$1),0,1)))</f>
        <v>1</v>
      </c>
      <c r="CE21" s="3">
        <f>IF($A21&gt;='243way_Regular Symbol'!F$16,"",IF(D21=0,"",IF(OR(D21=$BW$1,D22=$BW$1,D23=$BW$1,D21=$CD$1,D22=$CD$1,D23=$CD$1),0,1)))</f>
        <v>1</v>
      </c>
      <c r="CF21" s="3">
        <f>IF($A21&gt;='243way_Regular Symbol'!G$16,"",IF(E21=0,"",IF(OR(E21=$BW$1,E22=$BW$1,E23=$BW$1,E21=$CD$1,E22=$CD$1,E23=$CD$1),0,1)))</f>
        <v>1</v>
      </c>
      <c r="CG21" s="3">
        <f>IF($A21&gt;='243way_Regular Symbol'!H$16,"",IF(F21=0,"",IF(OR(F21=$BW$1,F22=$BW$1,F23=$BW$1,F21=$CD$1,F22=$CD$1,F23=$CD$1),0,1)))</f>
        <v>1</v>
      </c>
      <c r="CH21" s="224"/>
      <c r="CI21" s="3">
        <f>IF($A21&gt;='243way_Regular Symbol'!D$16,"",IF(B21=0,"",IF(OR(B21=$BW$1,B22=$BW$1,B23=$BW$1,B21=$CJ$1,B22=$CJ$1,B23=$CJ$1),0,1)))</f>
        <v>0</v>
      </c>
      <c r="CJ21" s="3">
        <f>IF($A21&gt;='243way_Regular Symbol'!E$16,"",IF(C21=0,"",IF(OR(C21=$BW$1,C22=$BW$1,C23=$BW$1,C21=$CJ$1,C22=$CJ$1,C23=$CJ$1),0,1)))</f>
        <v>0</v>
      </c>
      <c r="CK21" s="3">
        <f>IF($A21&gt;='243way_Regular Symbol'!F$16,"",IF(D21=0,"",IF(OR(D21=$BW$1,D22=$BW$1,D23=$BW$1,D21=$CJ$1,D22=$CJ$1,D23=$CJ$1),0,1)))</f>
        <v>1</v>
      </c>
      <c r="CL21" s="3">
        <f>IF($A21&gt;='243way_Regular Symbol'!G$16,"",IF(E21=0,"",IF(OR(E21=$BW$1,E22=$BW$1,E23=$BW$1,E21=$CJ$1,E22=$CJ$1,E23=$CJ$1),0,1)))</f>
        <v>1</v>
      </c>
      <c r="CM21" s="3">
        <f>IF($A21&gt;='243way_Regular Symbol'!H$16,"",IF(F21=0,"",IF(OR(F21=$BW$1,F22=$BW$1,F23=$BW$1,F21=$CJ$1,F22=$CJ$1,F23=$CJ$1),0,1)))</f>
        <v>0</v>
      </c>
      <c r="CN21" s="224"/>
      <c r="CO21" s="3">
        <f>IF($A21&gt;='243way_Regular Symbol'!D$16,"",IF(B21=0,"",IF(OR(B21=$BW$1,B22=$BW$1,B23=$BW$1,B21=$CP$1,B22=$CP$1,B23=$CP$1),0,1)))</f>
        <v>0</v>
      </c>
      <c r="CP21" s="3">
        <f>IF($A21&gt;='243way_Regular Symbol'!E$16,"",IF(C21=0,"",IF(OR(C21=$BW$1,C22=$BW$1,C23=$BW$1,C21=$CP$1,C22=$CP$1,C23=$CP$1),0,1)))</f>
        <v>1</v>
      </c>
      <c r="CQ21" s="3">
        <f>IF($A21&gt;='243way_Regular Symbol'!F$16,"",IF(D21=0,"",IF(OR(D21=$BW$1,D22=$BW$1,D23=$BW$1,D21=$CP$1,D22=$CP$1,D23=$CP$1),0,1)))</f>
        <v>0</v>
      </c>
      <c r="CR21" s="3">
        <f>IF($A21&gt;='243way_Regular Symbol'!G$16,"",IF(E21=0,"",IF(OR(E21=$BW$1,E22=$BW$1,E23=$BW$1,E21=$CP$1,E22=$CP$1,E23=$CP$1),0,1)))</f>
        <v>0</v>
      </c>
      <c r="CS21" s="3">
        <f>IF($A21&gt;='243way_Regular Symbol'!H$16,"",IF(F21=0,"",IF(OR(F21=$BW$1,F22=$BW$1,F23=$BW$1,F21=$CP$1,F22=$CP$1,F23=$CP$1),0,1)))</f>
        <v>0</v>
      </c>
      <c r="CT21" s="224"/>
      <c r="CU21" s="3">
        <f>IF($A21&gt;='243way_Regular Symbol'!D$16,"",IF(B21=0,"",IF(OR(B21=$BW$1,B22=$BW$1,B23=$BW$1,B21=$CV$1,B22=$CV$1,B23=$CV$1),0,1)))</f>
        <v>0</v>
      </c>
      <c r="CV21" s="3">
        <f>IF($A21&gt;='243way_Regular Symbol'!E$16,"",IF(C21=0,"",IF(OR(C21=$BW$1,C22=$BW$1,C23=$BW$1,C21=$CV$1,C22=$CV$1,C23=$CV$1),0,1)))</f>
        <v>1</v>
      </c>
      <c r="CW21" s="3">
        <f>IF($A21&gt;='243way_Regular Symbol'!F$16,"",IF(D21=0,"",IF(OR(D21=$BW$1,D22=$BW$1,D23=$BW$1,D21=$CV$1,D22=$CV$1,D23=$CV$1),0,1)))</f>
        <v>1</v>
      </c>
      <c r="CX21" s="3">
        <f>IF($A21&gt;='243way_Regular Symbol'!G$16,"",IF(E21=0,"",IF(OR(E21=$BW$1,E22=$BW$1,E23=$BW$1,E21=$CV$1,E22=$CV$1,E23=$CV$1),0,1)))</f>
        <v>1</v>
      </c>
      <c r="CY21" s="3">
        <f>IF($A21&gt;='243way_Regular Symbol'!H$16,"",IF(F21=0,"",IF(OR(F21=$BW$1,F22=$BW$1,F23=$BW$1,F21=$CV$1,F22=$CV$1,F23=$CV$1),0,1)))</f>
        <v>1</v>
      </c>
    </row>
    <row r="22" spans="1:103">
      <c r="A22" s="337">
        <f>IF('243way_Regular Symbol'!L21="","",'243way_Regular Symbol'!L21)</f>
        <v>18</v>
      </c>
      <c r="B22" s="191" t="str">
        <f>IF('243way_Regular Symbol'!M21="",
IF($A22-'243way_Regular Symbol'!D$16&gt;='243way_RegularＸ_W()'!B$2-1,"",VLOOKUP($A22-'243way_Regular Symbol'!D$16,'243way_Regular Symbol'!$L$3:$Q$99,'243way_RegularＸ_W()'!B$3+1,FALSE)),
'243way_Regular Symbol'!M21)</f>
        <v>TE</v>
      </c>
      <c r="C22" s="191" t="str">
        <f>IF('243way_Regular Symbol'!N21="",
IF($A22-'243way_Regular Symbol'!E$16&gt;='243way_RegularＸ_W()'!C$2-1,"",VLOOKUP($A22-'243way_Regular Symbol'!E$16,'243way_Regular Symbol'!$L$3:$Q$99,'243way_RegularＸ_W()'!C$3+1,FALSE)),
'243way_Regular Symbol'!N21)</f>
        <v>K</v>
      </c>
      <c r="D22" s="191" t="str">
        <f>IF('243way_Regular Symbol'!O21="",
IF($A22-'243way_Regular Symbol'!F$16&gt;='243way_RegularＸ_W()'!D$2-1,"",VLOOKUP($A22-'243way_Regular Symbol'!F$16,'243way_Regular Symbol'!$L$3:$Q$99,'243way_RegularＸ_W()'!D$3+1,FALSE)),
'243way_Regular Symbol'!O21)</f>
        <v>TE</v>
      </c>
      <c r="E22" s="191" t="str">
        <f>IF('243way_Regular Symbol'!P21="",
IF($A22-'243way_Regular Symbol'!G$16&gt;='243way_RegularＸ_W()'!E$2-1,"",VLOOKUP($A22-'243way_Regular Symbol'!G$16,'243way_Regular Symbol'!$L$3:$Q$99,'243way_RegularＸ_W()'!E$3+1,FALSE)),
'243way_Regular Symbol'!P21)</f>
        <v>TE</v>
      </c>
      <c r="F22" s="338" t="str">
        <f>IF('243way_Regular Symbol'!Q21="",
IF($A22-'243way_Regular Symbol'!H$16&gt;='243way_RegularＸ_W()'!F$2-1,"",VLOOKUP($A22-'243way_Regular Symbol'!H$16,'243way_Regular Symbol'!$L$3:$Q$99,'243way_RegularＸ_W()'!F$3+1,FALSE)),
'243way_Regular Symbol'!Q21)</f>
        <v>M3</v>
      </c>
      <c r="O22" s="344">
        <f>IF($A22&gt;='243way_Regular Symbol'!D$16,"",IF(B22=0,"",IF(OR(B22=$O$1,B22=$P$1,B23=$O$1,B23=$P$1,B24=$O$1,B24=$P$1),0,1)))</f>
        <v>0</v>
      </c>
      <c r="P22" s="3">
        <f>IF($A22&gt;='243way_Regular Symbol'!E$16,"",IF(C22=0,"",IF(OR(C22=$O$1,C22=$P$1,C23=$O$1,C23=$P$1,C24=$O$1,C24=$P$1),0,1)))</f>
        <v>0</v>
      </c>
      <c r="Q22" s="3">
        <f>IF($A22&gt;='243way_Regular Symbol'!F$16,"",IF(D22=0,"",IF(OR(D22=$O$1,D22=$P$1,D23=$O$1,D23=$P$1,D24=$O$1,D24=$P$1),0,1)))</f>
        <v>1</v>
      </c>
      <c r="R22" s="3">
        <f>IF($A22&gt;='243way_Regular Symbol'!G$16,"",IF(E22=0,"",IF(OR(E22=$O$1,E22=$P$1,E23=$O$1,E23=$P$1,E24=$O$1,E24=$P$1),0,1)))</f>
        <v>0</v>
      </c>
      <c r="S22" s="135">
        <f>IF($A22&gt;='243way_Regular Symbol'!H$16,"",IF(F22=0,"",IF(OR(F22=$O$1,F22=$P$1,F23=$O$1,F23=$P$1,F24=$O$1,F24=$P$1),0,1)))</f>
        <v>1</v>
      </c>
      <c r="T22" s="224"/>
      <c r="U22" s="344">
        <f>IF($A22&gt;='243way_Regular Symbol'!D$16,"",IF(B22=0,"",IF(OR(B22=$U$1,B22=$V$1,B23=$U$1,B23=$V$1,B24=$U$1,B24=$V$1),0,1)))</f>
        <v>0</v>
      </c>
      <c r="V22" s="3">
        <f>IF($A22&gt;='243way_Regular Symbol'!E$16,"",IF(C22=0,"",IF(OR(C22=$U$1,C22=$V$1,C23=$U$1,C23=$V$1,C24=$U$1,C24=$V$1),0,1)))</f>
        <v>1</v>
      </c>
      <c r="W22" s="3">
        <f>IF($A22&gt;='243way_Regular Symbol'!F$16,"",IF(D22=0,"",IF(OR(D22=$U$1,D22=$V$1,D23=$U$1,D23=$V$1,D24=$U$1,D24=$V$1),0,1)))</f>
        <v>0</v>
      </c>
      <c r="X22" s="3">
        <f>IF($A22&gt;='243way_Regular Symbol'!G$16,"",IF(E22=0,"",IF(OR(E22=$U$1,E22=$V$1,E23=$U$1,E23=$V$1,E24=$U$1,E24=$V$1),0,1)))</f>
        <v>1</v>
      </c>
      <c r="Y22" s="135">
        <f>IF($A22&gt;='243way_Regular Symbol'!H$16,"",IF(F22=0,"",IF(OR(F22=$U$1,F22=$V$1,F23=$U$1,F23=$V$1,F24=$U$1,F24=$V$1),0,1)))</f>
        <v>1</v>
      </c>
      <c r="Z22" s="224"/>
      <c r="AA22" s="344">
        <f>IF($A22&gt;='243way_Regular Symbol'!D$16,"",IF(B22=0,"",IF(OR(B22=$AA$1,B22=$AB$1,B23=$AA$1,B23=$AB$1,B24=$AA$1,,B24=$AB$1),0,1)))</f>
        <v>0</v>
      </c>
      <c r="AB22" s="3">
        <f>IF($A22&gt;='243way_Regular Symbol'!E$16,"",IF(C22=0,"",IF(OR(C22=$AA$1,C22=$AB$1,C23=$AA$1,C23=$AB$1,C24=$AA$1,,C24=$AB$1),0,1)))</f>
        <v>1</v>
      </c>
      <c r="AC22" s="3">
        <f>IF($A22&gt;='243way_Regular Symbol'!F$16,"",IF(D22=0,"",IF(OR(D22=$AA$1,D22=$AB$1,D23=$AA$1,D23=$AB$1,D24=$AA$1,,D24=$AB$1),0,1)))</f>
        <v>1</v>
      </c>
      <c r="AD22" s="3">
        <f>IF($A22&gt;='243way_Regular Symbol'!G$16,"",IF(E22=0,"",IF(OR(E22=$AA$1,E22=$AB$1,E23=$AA$1,E23=$AB$1,E24=$AA$1,,E24=$AB$1),0,1)))</f>
        <v>1</v>
      </c>
      <c r="AE22" s="135">
        <f>IF($A22&gt;='243way_Regular Symbol'!H$16,"",IF(F22=0,"",IF(OR(F22=$AA$1,F22=$AB$1,F23=$AA$1,F23=$AB$1,F24=$AA$1,,F24=$AB$1),0,1)))</f>
        <v>0</v>
      </c>
      <c r="AF22" s="224"/>
      <c r="AG22" s="344">
        <f>IF($A22&gt;='243way_Regular Symbol'!D$16,"",IF(B22=0,"",IF(OR(B22=$AG$1,B22=$AH$1,B23=$AG$1,B23=$AH$1,B24=$AG$1,B24=$AH$1),0,1)))</f>
        <v>0</v>
      </c>
      <c r="AH22" s="3">
        <f>IF($A22&gt;='243way_Regular Symbol'!E$16,"",IF(C22=0,"",IF(OR(C22=$AG$1,C22=$AH$1,C23=$AG$1,C23=$AH$1,C24=$AG$1,C24=$AH$1),0,1)))</f>
        <v>1</v>
      </c>
      <c r="AI22" s="3">
        <f>IF($A22&gt;='243way_Regular Symbol'!F$16,"",IF(D22=0,"",IF(OR(D22=$AG$1,D22=$AH$1,D23=$AG$1,D23=$AH$1,D24=$AG$1,D24=$AH$1),0,1)))</f>
        <v>1</v>
      </c>
      <c r="AJ22" s="3">
        <f>IF($A22&gt;='243way_Regular Symbol'!G$16,"",IF(E22=0,"",IF(OR(E22=$AG$1,E22=$AH$1,E23=$AG$1,E23=$AH$1,E24=$AG$1,E24=$AH$1),0,1)))</f>
        <v>1</v>
      </c>
      <c r="AK22" s="135">
        <f>IF($A22&gt;='243way_Regular Symbol'!H$16,"",IF(F22=0,"",IF(OR(F22=$AG$1,F22=$AH$1,F23=$AG$1,F23=$AH$1,F24=$AG$1,F24=$AH$1),0,1)))</f>
        <v>1</v>
      </c>
      <c r="AL22" s="224"/>
      <c r="AM22" s="344">
        <f>IF($A22&gt;='243way_Regular Symbol'!D$16,"",IF(B22=0,"",IF(OR(B22=$AM$1,B22=$AN$1,B23=$AM$1,B23=$AN$1,B24=$AM$1,B24=$AN$1),0,1)))</f>
        <v>0</v>
      </c>
      <c r="AN22" s="3">
        <f>IF($A22&gt;='243way_Regular Symbol'!E$16,"",IF(C22=0,"",IF(OR(C22=$AM$1,C22=$AN$1,C23=$AM$1,C23=$AN$1,C24=$AM$1,C24=$AN$1),0,1)))</f>
        <v>1</v>
      </c>
      <c r="AO22" s="3">
        <f>IF($A22&gt;='243way_Regular Symbol'!F$16,"",IF(D22=0,"",IF(OR(D22=$AM$1,D22=$AN$1,D23=$AM$1,D23=$AN$1,D24=$AM$1,D24=$AN$1),0,1)))</f>
        <v>1</v>
      </c>
      <c r="AP22" s="3">
        <f>IF($A22&gt;='243way_Regular Symbol'!G$16,"",IF(E22=0,"",IF(OR(E22=$AM$1,E22=$AN$1,E23=$AM$1,E23=$AN$1,E24=$AM$1,E24=$AN$1),0,1)))</f>
        <v>1</v>
      </c>
      <c r="AQ22" s="135">
        <f>IF($A22&gt;='243way_Regular Symbol'!H$16,"",IF(F22=0,"",IF(OR(F22=$AM$1,F22=$AN$1,F23=$AM$1,F23=$AN$1,F24=$AM$1,F24=$AN$1),0,1)))</f>
        <v>1</v>
      </c>
      <c r="AR22" s="224"/>
      <c r="AS22" s="344">
        <f>IF($A22&gt;='243way_Regular Symbol'!D$16,"",IF(B22=0,"",IF(OR(B22=$AM$1,B22=$AT$1,B23=$AM$1,B23=$AT$1,B24=$AM$1,B24=$AT$1),0,1)))</f>
        <v>0</v>
      </c>
      <c r="AT22" s="3">
        <f>IF($A22&gt;='243way_Regular Symbol'!E$16,"",IF(C22=0,"",IF(OR(C22=$AM$1,C22=$AT$1,C23=$AM$1,C23=$AT$1,C24=$AM$1,C24=$AT$1),0,1)))</f>
        <v>1</v>
      </c>
      <c r="AU22" s="3">
        <f>IF($A22&gt;='243way_Regular Symbol'!F$16,"",IF(D22=0,"",IF(OR(D22=$AM$1,D22=$AT$1,D23=$AM$1,D23=$AT$1,D24=$AM$1,D24=$AT$1),0,1)))</f>
        <v>1</v>
      </c>
      <c r="AV22" s="3">
        <f>IF($A22&gt;='243way_Regular Symbol'!G$16,"",IF(E22=0,"",IF(OR(E22=$AM$1,E22=$AT$1,E23=$AM$1,E23=$AT$1,E24=$AM$1,E24=$AT$1),0,1)))</f>
        <v>1</v>
      </c>
      <c r="AW22" s="135">
        <f>IF($A22&gt;='243way_Regular Symbol'!H$16,"",IF(F22=0,"",IF(OR(F22=$AM$1,F22=$AT$1,F23=$AM$1,F23=$AT$1,F24=$AM$1,F24=$AT$1),0,1)))</f>
        <v>1</v>
      </c>
      <c r="AX22" s="224"/>
      <c r="AY22" s="344">
        <f>IF($A22&gt;='243way_Regular Symbol'!D$16,"",IF(B22=0,"",IF(OR(B22=$AM$1,B22=$AZ$1,B23=$AM$1,B23=$AZ$1,B24=$AM$1,B24=$AZ$1),0,1)))</f>
        <v>0</v>
      </c>
      <c r="AZ22" s="3">
        <f>IF($A22&gt;='243way_Regular Symbol'!E$16,"",IF(C22=0,"",IF(OR(C22=$AM$1,C22=$AZ$1,C23=$AM$1,C23=$AZ$1,C24=$AM$1,C24=$AZ$1),0,1)))</f>
        <v>1</v>
      </c>
      <c r="BA22" s="3">
        <f>IF($A22&gt;='243way_Regular Symbol'!F$16,"",IF(D22=0,"",IF(OR(D22=$AM$1,D22=$AZ$1,D23=$AM$1,D23=$AZ$1,D24=$AM$1,D24=$AZ$1),0,1)))</f>
        <v>0</v>
      </c>
      <c r="BB22" s="3">
        <f>IF($A22&gt;='243way_Regular Symbol'!G$16,"",IF(E22=0,"",IF(OR(E22=$AM$1,E22=$AZ$1,E23=$AM$1,E23=$AZ$1,E24=$AM$1,E24=$AZ$1),0,1)))</f>
        <v>0</v>
      </c>
      <c r="BC22" s="135">
        <f>IF($A22&gt;='243way_Regular Symbol'!H$16,"",IF(F22=0,"",IF(OR(F22=$AM$1,F22=$AZ$1,F23=$AM$1,F23=$AZ$1,F24=$AM$1,F24=$AZ$1),0,1)))</f>
        <v>1</v>
      </c>
      <c r="BD22" s="224"/>
      <c r="BE22" s="344">
        <f>IF($A22&gt;='243way_Regular Symbol'!D$16,"",IF(B22=0,"",IF(OR(B22=$AM$1,B22=$BF$1,B23=$AM$1,B23=$BF$1,B24=$AM$1,B24=$BF$1),0,1)))</f>
        <v>0</v>
      </c>
      <c r="BF22" s="3">
        <f>IF($A22&gt;='243way_Regular Symbol'!E$16,"",IF(C22=0,"",IF(OR(C22=$AM$1,C22=$BF$1,C23=$AM$1,C23=$BF$1,C24=$AM$1,C24=$BF$1),0,1)))</f>
        <v>1</v>
      </c>
      <c r="BG22" s="3">
        <f>IF($A22&gt;='243way_Regular Symbol'!F$16,"",IF(D22=0,"",IF(OR(D22=$AM$1,D22=$BF$1,D23=$AM$1,D23=$BF$1,D24=$AM$1,D24=$BF$1),0,1)))</f>
        <v>1</v>
      </c>
      <c r="BH22" s="3">
        <f>IF($A22&gt;='243way_Regular Symbol'!G$16,"",IF(E22=0,"",IF(OR(E22=$AM$1,E22=$BF$1,E23=$AM$1,E23=$BF$1,E24=$AM$1,E24=$BF$1),0,1)))</f>
        <v>1</v>
      </c>
      <c r="BI22" s="135">
        <f>IF($A22&gt;='243way_Regular Symbol'!H$16,"",IF(F22=0,"",IF(OR(F22=$AM$1,F22=$BF$1,F23=$AM$1,F23=$BF$1,F24=$AM$1,F24=$BF$1),0,1)))</f>
        <v>1</v>
      </c>
      <c r="BJ22" s="224"/>
      <c r="BK22" s="344">
        <f>IF($A22&gt;='243way_Regular Symbol'!D$16,"",IF(B22=0,"",IF(OR(B22=$AM$1,B22=$BL$1,B23=$AM$1,B23=$BL$1,B24=$AM$1,B24=$BL$1),0,1)))</f>
        <v>0</v>
      </c>
      <c r="BL22" s="3">
        <f>IF($A22&gt;='243way_Regular Symbol'!E$16,"",IF(C22=0,"",IF(OR(C22=$AM$1,C22=$BL$1,C23=$AM$1,C23=$BL$1,C24=$AM$1,C24=$BL$1),0,1)))</f>
        <v>1</v>
      </c>
      <c r="BM22" s="3">
        <f>IF($A22&gt;='243way_Regular Symbol'!F$16,"",IF(D22=0,"",IF(OR(D22=$AM$1,D22=$BL$1,D23=$AM$1,D23=$BL$1,D24=$AM$1,D24=$BL$1),0,1)))</f>
        <v>1</v>
      </c>
      <c r="BN22" s="3">
        <f>IF($A22&gt;='243way_Regular Symbol'!G$16,"",IF(E22=0,"",IF(OR(E22=$AM$1,E22=$BL$1,E23=$AM$1,E23=$BL$1,E24=$AM$1,E24=$BL$1),0,1)))</f>
        <v>1</v>
      </c>
      <c r="BO22" s="135">
        <f>IF($A22&gt;='243way_Regular Symbol'!H$16,"",IF(F22=0,"",IF(OR(F22=$AM$1,F22=$BL$1,F23=$AM$1,F23=$BL$1,F24=$AM$1,F24=$BL$1),0,1)))</f>
        <v>1</v>
      </c>
      <c r="BP22" s="224"/>
      <c r="BQ22" s="3">
        <f>IF($A22&gt;='243way_Regular Symbol'!D$16,"",IF(B22=0,"",IF(OR(B22=$BQ$1,B22=$BR$1,B23=$BQ$1,B23=$BR$1,B24=$BQ$1,B24=$BR$1),0,1)))</f>
        <v>0</v>
      </c>
      <c r="BR22" s="3">
        <f>IF($A22&gt;='243way_Regular Symbol'!E$16,"",IF(C22=0,"",IF(OR(C22=$BQ$1,C22=$BR$1,C23=$BQ$1,C23=$BR$1,C24=$BQ$1,C24=$BR$1),0,1)))</f>
        <v>1</v>
      </c>
      <c r="BS22" s="3">
        <f>IF($A22&gt;='243way_Regular Symbol'!F$16,"",IF(D22=0,"",IF(OR(D22=$BQ$1,D22=$BR$1,D23=$BQ$1,D23=$BR$1,D24=$BQ$1,D24=$BR$1),0,1)))</f>
        <v>1</v>
      </c>
      <c r="BT22" s="3">
        <f>IF($A22&gt;='243way_Regular Symbol'!G$16,"",IF(E22=0,"",IF(OR(E22=$BQ$1,E22=$BR$1,E23=$BQ$1,E23=$BR$1,E24=$BQ$1,E24=$BR$1),0,1)))</f>
        <v>1</v>
      </c>
      <c r="BU22" s="3">
        <f>IF($A22&gt;='243way_Regular Symbol'!H$16,"",IF(F22=0,"",IF(OR(F22=$BQ$1,F22=$BR$1,F23=$BQ$1,F23=$BR$1,F24=$BQ$1,F24=$BR$1),0,1)))</f>
        <v>1</v>
      </c>
      <c r="BV22" s="224"/>
      <c r="BW22" s="3">
        <f>IF($A22&gt;='243way_Regular Symbol'!D$16,"",IF(B22=0,"",IF(OR(B22=$BW$1,B23=$BW$1,B24=$BW$1,B22=$BX$1,B23=$BX$1,B24=$BX$1),0,1)))</f>
        <v>0</v>
      </c>
      <c r="BX22" s="3">
        <f>IF($A22&gt;='243way_Regular Symbol'!E$16,"",IF(C22=0,"",IF(OR(C22=$BW$1,C23=$BW$1,C24=$BW$1,C22=$BX$1,C23=$BX$1,C24=$BX$1),0,1)))</f>
        <v>0</v>
      </c>
      <c r="BY22" s="3">
        <f>IF($A22&gt;='243way_Regular Symbol'!F$16,"",IF(D22=0,"",IF(OR(D22=$BW$1,D23=$BW$1,D24=$BW$1,D22=$BX$1,D23=$BX$1,D24=$BX$1),0,1)))</f>
        <v>1</v>
      </c>
      <c r="BZ22" s="3">
        <f>IF($A22&gt;='243way_Regular Symbol'!G$16,"",IF(E22=0,"",IF(OR(E22=$BW$1,E23=$BW$1,E24=$BW$1,E22=$BX$1,E23=$BX$1,E24=$BX$1),0,1)))</f>
        <v>1</v>
      </c>
      <c r="CA22" s="3">
        <f>IF($A22&gt;='243way_Regular Symbol'!H$16,"",IF(F22=0,"",IF(OR(F22=$BW$1,F23=$BW$1,F24=$BW$1,F22=$BX$1,F23=$BX$1,F24=$BX$1),0,1)))</f>
        <v>1</v>
      </c>
      <c r="CB22" s="224"/>
      <c r="CC22" s="3">
        <f>IF($A22&gt;='243way_Regular Symbol'!D$16,"",IF(B22=0,"",IF(OR(B22=$BW$1,B23=$BW$1,B24=$BW$1,B22=$CD$1,B23=$CD$1,B24=$CD$1),0,1)))</f>
        <v>0</v>
      </c>
      <c r="CD22" s="3">
        <f>IF($A22&gt;='243way_Regular Symbol'!E$16,"",IF(C22=0,"",IF(OR(C22=$BW$1,C23=$BW$1,C24=$BW$1,C22=$CD$1,C23=$CD$1,C24=$CD$1),0,1)))</f>
        <v>0</v>
      </c>
      <c r="CE22" s="3">
        <f>IF($A22&gt;='243way_Regular Symbol'!F$16,"",IF(D22=0,"",IF(OR(D22=$BW$1,D23=$BW$1,D24=$BW$1,D22=$CD$1,D23=$CD$1,D24=$CD$1),0,1)))</f>
        <v>1</v>
      </c>
      <c r="CF22" s="3">
        <f>IF($A22&gt;='243way_Regular Symbol'!G$16,"",IF(E22=0,"",IF(OR(E22=$BW$1,E23=$BW$1,E24=$BW$1,E22=$CD$1,E23=$CD$1,E24=$CD$1),0,1)))</f>
        <v>1</v>
      </c>
      <c r="CG22" s="3">
        <f>IF($A22&gt;='243way_Regular Symbol'!H$16,"",IF(F22=0,"",IF(OR(F22=$BW$1,F23=$BW$1,F24=$BW$1,F22=$CD$1,F23=$CD$1,F24=$CD$1),0,1)))</f>
        <v>1</v>
      </c>
      <c r="CH22" s="224"/>
      <c r="CI22" s="3">
        <f>IF($A22&gt;='243way_Regular Symbol'!D$16,"",IF(B22=0,"",IF(OR(B22=$BW$1,B23=$BW$1,B24=$BW$1,B22=$CJ$1,B23=$CJ$1,B24=$CJ$1),0,1)))</f>
        <v>0</v>
      </c>
      <c r="CJ22" s="3">
        <f>IF($A22&gt;='243way_Regular Symbol'!E$16,"",IF(C22=0,"",IF(OR(C22=$BW$1,C23=$BW$1,C24=$BW$1,C22=$CJ$1,C23=$CJ$1,C24=$CJ$1),0,1)))</f>
        <v>1</v>
      </c>
      <c r="CK22" s="3">
        <f>IF($A22&gt;='243way_Regular Symbol'!F$16,"",IF(D22=0,"",IF(OR(D22=$BW$1,D23=$BW$1,D24=$BW$1,D22=$CJ$1,D23=$CJ$1,D24=$CJ$1),0,1)))</f>
        <v>1</v>
      </c>
      <c r="CL22" s="3">
        <f>IF($A22&gt;='243way_Regular Symbol'!G$16,"",IF(E22=0,"",IF(OR(E22=$BW$1,E23=$BW$1,E24=$BW$1,E22=$CJ$1,E23=$CJ$1,E24=$CJ$1),0,1)))</f>
        <v>1</v>
      </c>
      <c r="CM22" s="3">
        <f>IF($A22&gt;='243way_Regular Symbol'!H$16,"",IF(F22=0,"",IF(OR(F22=$BW$1,F23=$BW$1,F24=$BW$1,F22=$CJ$1,F23=$CJ$1,F24=$CJ$1),0,1)))</f>
        <v>0</v>
      </c>
      <c r="CN22" s="224"/>
      <c r="CO22" s="3">
        <f>IF($A22&gt;='243way_Regular Symbol'!D$16,"",IF(B22=0,"",IF(OR(B22=$BW$1,B23=$BW$1,B24=$BW$1,B22=$CP$1,B23=$CP$1,B24=$CP$1),0,1)))</f>
        <v>0</v>
      </c>
      <c r="CP22" s="3">
        <f>IF($A22&gt;='243way_Regular Symbol'!E$16,"",IF(C22=0,"",IF(OR(C22=$BW$1,C23=$BW$1,C24=$BW$1,C22=$CP$1,C23=$CP$1,C24=$CP$1),0,1)))</f>
        <v>1</v>
      </c>
      <c r="CQ22" s="3">
        <f>IF($A22&gt;='243way_Regular Symbol'!F$16,"",IF(D22=0,"",IF(OR(D22=$BW$1,D23=$BW$1,D24=$BW$1,D22=$CP$1,D23=$CP$1,D24=$CP$1),0,1)))</f>
        <v>0</v>
      </c>
      <c r="CR22" s="3">
        <f>IF($A22&gt;='243way_Regular Symbol'!G$16,"",IF(E22=0,"",IF(OR(E22=$BW$1,E23=$BW$1,E24=$BW$1,E22=$CP$1,E23=$CP$1,E24=$CP$1),0,1)))</f>
        <v>0</v>
      </c>
      <c r="CS22" s="3">
        <f>IF($A22&gt;='243way_Regular Symbol'!H$16,"",IF(F22=0,"",IF(OR(F22=$BW$1,F23=$BW$1,F24=$BW$1,F22=$CP$1,F23=$CP$1,F24=$CP$1),0,1)))</f>
        <v>0</v>
      </c>
      <c r="CT22" s="224"/>
      <c r="CU22" s="3">
        <f>IF($A22&gt;='243way_Regular Symbol'!D$16,"",IF(B22=0,"",IF(OR(B22=$BW$1,B23=$BW$1,B24=$BW$1,B22=$CV$1,B23=$CV$1,B24=$CV$1),0,1)))</f>
        <v>0</v>
      </c>
      <c r="CV22" s="3">
        <f>IF($A22&gt;='243way_Regular Symbol'!E$16,"",IF(C22=0,"",IF(OR(C22=$BW$1,C23=$BW$1,C24=$BW$1,C22=$CV$1,C23=$CV$1,C24=$CV$1),0,1)))</f>
        <v>1</v>
      </c>
      <c r="CW22" s="3">
        <f>IF($A22&gt;='243way_Regular Symbol'!F$16,"",IF(D22=0,"",IF(OR(D22=$BW$1,D23=$BW$1,D24=$BW$1,D22=$CV$1,D23=$CV$1,D24=$CV$1),0,1)))</f>
        <v>1</v>
      </c>
      <c r="CX22" s="3">
        <f>IF($A22&gt;='243way_Regular Symbol'!G$16,"",IF(E22=0,"",IF(OR(E22=$BW$1,E23=$BW$1,E24=$BW$1,E22=$CV$1,E23=$CV$1,E24=$CV$1),0,1)))</f>
        <v>1</v>
      </c>
      <c r="CY22" s="3">
        <f>IF($A22&gt;='243way_Regular Symbol'!H$16,"",IF(F22=0,"",IF(OR(F22=$BW$1,F23=$BW$1,F24=$BW$1,F22=$CV$1,F23=$CV$1,F24=$CV$1),0,1)))</f>
        <v>1</v>
      </c>
    </row>
    <row r="23" spans="1:103">
      <c r="A23" s="337">
        <f>IF('243way_Regular Symbol'!L22="","",'243way_Regular Symbol'!L22)</f>
        <v>19</v>
      </c>
      <c r="B23" s="191" t="str">
        <f>IF('243way_Regular Symbol'!M22="",
IF($A23-'243way_Regular Symbol'!D$16&gt;='243way_RegularＸ_W()'!B$2-1,"",VLOOKUP($A23-'243way_Regular Symbol'!D$16,'243way_Regular Symbol'!$L$3:$Q$99,'243way_RegularＸ_W()'!B$3+1,FALSE)),
'243way_Regular Symbol'!M22)</f>
        <v>WW</v>
      </c>
      <c r="C23" s="191" t="str">
        <f>IF('243way_Regular Symbol'!N22="",
IF($A23-'243way_Regular Symbol'!E$16&gt;='243way_RegularＸ_W()'!C$2-1,"",VLOOKUP($A23-'243way_Regular Symbol'!E$16,'243way_Regular Symbol'!$L$3:$Q$99,'243way_RegularＸ_W()'!C$3+1,FALSE)),
'243way_Regular Symbol'!N22)</f>
        <v>M1</v>
      </c>
      <c r="D23" s="191" t="str">
        <f>IF('243way_Regular Symbol'!O22="",
IF($A23-'243way_Regular Symbol'!F$16&gt;='243way_RegularＸ_W()'!D$2-1,"",VLOOKUP($A23-'243way_Regular Symbol'!F$16,'243way_Regular Symbol'!$L$3:$Q$99,'243way_RegularＸ_W()'!D$3+1,FALSE)),
'243way_Regular Symbol'!O22)</f>
        <v>M2</v>
      </c>
      <c r="E23" s="191" t="str">
        <f>IF('243way_Regular Symbol'!P22="",
IF($A23-'243way_Regular Symbol'!G$16&gt;='243way_RegularＸ_W()'!E$2-1,"",VLOOKUP($A23-'243way_Regular Symbol'!G$16,'243way_Regular Symbol'!$L$3:$Q$99,'243way_RegularＸ_W()'!E$3+1,FALSE)),
'243way_Regular Symbol'!P22)</f>
        <v>BN</v>
      </c>
      <c r="F23" s="338" t="str">
        <f>IF('243way_Regular Symbol'!Q22="",
IF($A23-'243way_Regular Symbol'!H$16&gt;='243way_RegularＸ_W()'!F$2-1,"",VLOOKUP($A23-'243way_Regular Symbol'!H$16,'243way_Regular Symbol'!$L$3:$Q$99,'243way_RegularＸ_W()'!F$3+1,FALSE)),
'243way_Regular Symbol'!Q22)</f>
        <v>TE</v>
      </c>
      <c r="O23" s="344">
        <f>IF($A23&gt;='243way_Regular Symbol'!D$16,"",IF(B23=0,"",IF(OR(B23=$O$1,B23=$P$1,B24=$O$1,B24=$P$1,B25=$O$1,B25=$P$1),0,1)))</f>
        <v>0</v>
      </c>
      <c r="P23" s="3">
        <f>IF($A23&gt;='243way_Regular Symbol'!E$16,"",IF(C23=0,"",IF(OR(C23=$O$1,C23=$P$1,C24=$O$1,C24=$P$1,C25=$O$1,C25=$P$1),0,1)))</f>
        <v>0</v>
      </c>
      <c r="Q23" s="3">
        <f>IF($A23&gt;='243way_Regular Symbol'!F$16,"",IF(D23=0,"",IF(OR(D23=$O$1,D23=$P$1,D24=$O$1,D24=$P$1,D25=$O$1,D25=$P$1),0,1)))</f>
        <v>1</v>
      </c>
      <c r="R23" s="3">
        <f>IF($A23&gt;='243way_Regular Symbol'!G$16,"",IF(E23=0,"",IF(OR(E23=$O$1,E23=$P$1,E24=$O$1,E24=$P$1,E25=$O$1,E25=$P$1),0,1)))</f>
        <v>0</v>
      </c>
      <c r="S23" s="135">
        <f>IF($A23&gt;='243way_Regular Symbol'!H$16,"",IF(F23=0,"",IF(OR(F23=$O$1,F23=$P$1,F24=$O$1,F24=$P$1,F25=$O$1,F25=$P$1),0,1)))</f>
        <v>1</v>
      </c>
      <c r="T23" s="224"/>
      <c r="U23" s="344">
        <f>IF($A23&gt;='243way_Regular Symbol'!D$16,"",IF(B23=0,"",IF(OR(B23=$U$1,B23=$V$1,B24=$U$1,B24=$V$1,B25=$U$1,B25=$V$1),0,1)))</f>
        <v>0</v>
      </c>
      <c r="V23" s="3">
        <f>IF($A23&gt;='243way_Regular Symbol'!E$16,"",IF(C23=0,"",IF(OR(C23=$U$1,C23=$V$1,C24=$U$1,C24=$V$1,C25=$U$1,C25=$V$1),0,1)))</f>
        <v>1</v>
      </c>
      <c r="W23" s="3">
        <f>IF($A23&gt;='243way_Regular Symbol'!F$16,"",IF(D23=0,"",IF(OR(D23=$U$1,D23=$V$1,D24=$U$1,D24=$V$1,D25=$U$1,D25=$V$1),0,1)))</f>
        <v>0</v>
      </c>
      <c r="X23" s="3">
        <f>IF($A23&gt;='243way_Regular Symbol'!G$16,"",IF(E23=0,"",IF(OR(E23=$U$1,E23=$V$1,E24=$U$1,E24=$V$1,E25=$U$1,E25=$V$1),0,1)))</f>
        <v>1</v>
      </c>
      <c r="Y23" s="135">
        <f>IF($A23&gt;='243way_Regular Symbol'!H$16,"",IF(F23=0,"",IF(OR(F23=$U$1,F23=$V$1,F24=$U$1,F24=$V$1,F25=$U$1,F25=$V$1),0,1)))</f>
        <v>1</v>
      </c>
      <c r="Z23" s="224"/>
      <c r="AA23" s="344">
        <f>IF($A23&gt;='243way_Regular Symbol'!D$16,"",IF(B23=0,"",IF(OR(B23=$AA$1,B23=$AB$1,B24=$AA$1,B24=$AB$1,B25=$AA$1,,B25=$AB$1),0,1)))</f>
        <v>0</v>
      </c>
      <c r="AB23" s="3">
        <f>IF($A23&gt;='243way_Regular Symbol'!E$16,"",IF(C23=0,"",IF(OR(C23=$AA$1,C23=$AB$1,C24=$AA$1,C24=$AB$1,C25=$AA$1,,C25=$AB$1),0,1)))</f>
        <v>1</v>
      </c>
      <c r="AC23" s="3">
        <f>IF($A23&gt;='243way_Regular Symbol'!F$16,"",IF(D23=0,"",IF(OR(D23=$AA$1,D23=$AB$1,D24=$AA$1,D24=$AB$1,D25=$AA$1,,D25=$AB$1),0,1)))</f>
        <v>1</v>
      </c>
      <c r="AD23" s="3">
        <f>IF($A23&gt;='243way_Regular Symbol'!G$16,"",IF(E23=0,"",IF(OR(E23=$AA$1,E23=$AB$1,E24=$AA$1,E24=$AB$1,E25=$AA$1,,E25=$AB$1),0,1)))</f>
        <v>1</v>
      </c>
      <c r="AE23" s="135">
        <f>IF($A23&gt;='243way_Regular Symbol'!H$16,"",IF(F23=0,"",IF(OR(F23=$AA$1,F23=$AB$1,F24=$AA$1,F24=$AB$1,F25=$AA$1,,F25=$AB$1),0,1)))</f>
        <v>1</v>
      </c>
      <c r="AF23" s="224"/>
      <c r="AG23" s="344">
        <f>IF($A23&gt;='243way_Regular Symbol'!D$16,"",IF(B23=0,"",IF(OR(B23=$AG$1,B23=$AH$1,B24=$AG$1,B24=$AH$1,B25=$AG$1,B25=$AH$1),0,1)))</f>
        <v>0</v>
      </c>
      <c r="AH23" s="3">
        <f>IF($A23&gt;='243way_Regular Symbol'!E$16,"",IF(C23=0,"",IF(OR(C23=$AG$1,C23=$AH$1,C24=$AG$1,C24=$AH$1,C25=$AG$1,C25=$AH$1),0,1)))</f>
        <v>0</v>
      </c>
      <c r="AI23" s="3">
        <f>IF($A23&gt;='243way_Regular Symbol'!F$16,"",IF(D23=0,"",IF(OR(D23=$AG$1,D23=$AH$1,D24=$AG$1,D24=$AH$1,D25=$AG$1,D25=$AH$1),0,1)))</f>
        <v>1</v>
      </c>
      <c r="AJ23" s="3">
        <f>IF($A23&gt;='243way_Regular Symbol'!G$16,"",IF(E23=0,"",IF(OR(E23=$AG$1,E23=$AH$1,E24=$AG$1,E24=$AH$1,E25=$AG$1,E25=$AH$1),0,1)))</f>
        <v>1</v>
      </c>
      <c r="AK23" s="135">
        <f>IF($A23&gt;='243way_Regular Symbol'!H$16,"",IF(F23=0,"",IF(OR(F23=$AG$1,F23=$AH$1,F24=$AG$1,F24=$AH$1,F25=$AG$1,F25=$AH$1),0,1)))</f>
        <v>1</v>
      </c>
      <c r="AL23" s="224"/>
      <c r="AM23" s="344">
        <f>IF($A23&gt;='243way_Regular Symbol'!D$16,"",IF(B23=0,"",IF(OR(B23=$AM$1,B23=$AN$1,B24=$AM$1,B24=$AN$1,B25=$AM$1,B25=$AN$1),0,1)))</f>
        <v>0</v>
      </c>
      <c r="AN23" s="3">
        <f>IF($A23&gt;='243way_Regular Symbol'!E$16,"",IF(C23=0,"",IF(OR(C23=$AM$1,C23=$AN$1,C24=$AM$1,C24=$AN$1,C25=$AM$1,C25=$AN$1),0,1)))</f>
        <v>1</v>
      </c>
      <c r="AO23" s="3">
        <f>IF($A23&gt;='243way_Regular Symbol'!F$16,"",IF(D23=0,"",IF(OR(D23=$AM$1,D23=$AN$1,D24=$AM$1,D24=$AN$1,D25=$AM$1,D25=$AN$1),0,1)))</f>
        <v>1</v>
      </c>
      <c r="AP23" s="3">
        <f>IF($A23&gt;='243way_Regular Symbol'!G$16,"",IF(E23=0,"",IF(OR(E23=$AM$1,E23=$AN$1,E24=$AM$1,E24=$AN$1,E25=$AM$1,E25=$AN$1),0,1)))</f>
        <v>1</v>
      </c>
      <c r="AQ23" s="135">
        <f>IF($A23&gt;='243way_Regular Symbol'!H$16,"",IF(F23=0,"",IF(OR(F23=$AM$1,F23=$AN$1,F24=$AM$1,F24=$AN$1,F25=$AM$1,F25=$AN$1),0,1)))</f>
        <v>1</v>
      </c>
      <c r="AR23" s="224"/>
      <c r="AS23" s="344">
        <f>IF($A23&gt;='243way_Regular Symbol'!D$16,"",IF(B23=0,"",IF(OR(B23=$AM$1,B23=$AT$1,B24=$AM$1,B24=$AT$1,B25=$AM$1,B25=$AT$1),0,1)))</f>
        <v>0</v>
      </c>
      <c r="AT23" s="3">
        <f>IF($A23&gt;='243way_Regular Symbol'!E$16,"",IF(C23=0,"",IF(OR(C23=$AM$1,C23=$AT$1,C24=$AM$1,C24=$AT$1,C25=$AM$1,C25=$AT$1),0,1)))</f>
        <v>1</v>
      </c>
      <c r="AU23" s="3">
        <f>IF($A23&gt;='243way_Regular Symbol'!F$16,"",IF(D23=0,"",IF(OR(D23=$AM$1,D23=$AT$1,D24=$AM$1,D24=$AT$1,D25=$AM$1,D25=$AT$1),0,1)))</f>
        <v>1</v>
      </c>
      <c r="AV23" s="3">
        <f>IF($A23&gt;='243way_Regular Symbol'!G$16,"",IF(E23=0,"",IF(OR(E23=$AM$1,E23=$AT$1,E24=$AM$1,E24=$AT$1,E25=$AM$1,E25=$AT$1),0,1)))</f>
        <v>1</v>
      </c>
      <c r="AW23" s="135">
        <f>IF($A23&gt;='243way_Regular Symbol'!H$16,"",IF(F23=0,"",IF(OR(F23=$AM$1,F23=$AT$1,F24=$AM$1,F24=$AT$1,F25=$AM$1,F25=$AT$1),0,1)))</f>
        <v>1</v>
      </c>
      <c r="AX23" s="224"/>
      <c r="AY23" s="344">
        <f>IF($A23&gt;='243way_Regular Symbol'!D$16,"",IF(B23=0,"",IF(OR(B23=$AM$1,B23=$AZ$1,B24=$AM$1,B24=$AZ$1,B25=$AM$1,B25=$AZ$1),0,1)))</f>
        <v>0</v>
      </c>
      <c r="AZ23" s="3">
        <f>IF($A23&gt;='243way_Regular Symbol'!E$16,"",IF(C23=0,"",IF(OR(C23=$AM$1,C23=$AZ$1,C24=$AM$1,C24=$AZ$1,C25=$AM$1,C25=$AZ$1),0,1)))</f>
        <v>1</v>
      </c>
      <c r="BA23" s="3">
        <f>IF($A23&gt;='243way_Regular Symbol'!F$16,"",IF(D23=0,"",IF(OR(D23=$AM$1,D23=$AZ$1,D24=$AM$1,D24=$AZ$1,D25=$AM$1,D25=$AZ$1),0,1)))</f>
        <v>0</v>
      </c>
      <c r="BB23" s="3">
        <f>IF($A23&gt;='243way_Regular Symbol'!G$16,"",IF(E23=0,"",IF(OR(E23=$AM$1,E23=$AZ$1,E24=$AM$1,E24=$AZ$1,E25=$AM$1,E25=$AZ$1),0,1)))</f>
        <v>0</v>
      </c>
      <c r="BC23" s="135">
        <f>IF($A23&gt;='243way_Regular Symbol'!H$16,"",IF(F23=0,"",IF(OR(F23=$AM$1,F23=$AZ$1,F24=$AM$1,F24=$AZ$1,F25=$AM$1,F25=$AZ$1),0,1)))</f>
        <v>1</v>
      </c>
      <c r="BD23" s="224"/>
      <c r="BE23" s="344">
        <f>IF($A23&gt;='243way_Regular Symbol'!D$16,"",IF(B23=0,"",IF(OR(B23=$AM$1,B23=$BF$1,B24=$AM$1,B24=$BF$1,B25=$AM$1,B25=$BF$1),0,1)))</f>
        <v>0</v>
      </c>
      <c r="BF23" s="3">
        <f>IF($A23&gt;='243way_Regular Symbol'!E$16,"",IF(C23=0,"",IF(OR(C23=$AM$1,C23=$BF$1,C24=$AM$1,C24=$BF$1,C25=$AM$1,C25=$BF$1),0,1)))</f>
        <v>1</v>
      </c>
      <c r="BG23" s="3">
        <f>IF($A23&gt;='243way_Regular Symbol'!F$16,"",IF(D23=0,"",IF(OR(D23=$AM$1,D23=$BF$1,D24=$AM$1,D24=$BF$1,D25=$AM$1,D25=$BF$1),0,1)))</f>
        <v>1</v>
      </c>
      <c r="BH23" s="3">
        <f>IF($A23&gt;='243way_Regular Symbol'!G$16,"",IF(E23=0,"",IF(OR(E23=$AM$1,E23=$BF$1,E24=$AM$1,E24=$BF$1,E25=$AM$1,E25=$BF$1),0,1)))</f>
        <v>1</v>
      </c>
      <c r="BI23" s="135">
        <f>IF($A23&gt;='243way_Regular Symbol'!H$16,"",IF(F23=0,"",IF(OR(F23=$AM$1,F23=$BF$1,F24=$AM$1,F24=$BF$1,F25=$AM$1,F25=$BF$1),0,1)))</f>
        <v>1</v>
      </c>
      <c r="BJ23" s="224"/>
      <c r="BK23" s="344">
        <f>IF($A23&gt;='243way_Regular Symbol'!D$16,"",IF(B23=0,"",IF(OR(B23=$AM$1,B23=$BL$1,B24=$AM$1,B24=$BL$1,B25=$AM$1,B25=$BL$1),0,1)))</f>
        <v>0</v>
      </c>
      <c r="BL23" s="3">
        <f>IF($A23&gt;='243way_Regular Symbol'!E$16,"",IF(C23=0,"",IF(OR(C23=$AM$1,C23=$BL$1,C24=$AM$1,C24=$BL$1,C25=$AM$1,C25=$BL$1),0,1)))</f>
        <v>1</v>
      </c>
      <c r="BM23" s="3">
        <f>IF($A23&gt;='243way_Regular Symbol'!F$16,"",IF(D23=0,"",IF(OR(D23=$AM$1,D23=$BL$1,D24=$AM$1,D24=$BL$1,D25=$AM$1,D25=$BL$1),0,1)))</f>
        <v>1</v>
      </c>
      <c r="BN23" s="3">
        <f>IF($A23&gt;='243way_Regular Symbol'!G$16,"",IF(E23=0,"",IF(OR(E23=$AM$1,E23=$BL$1,E24=$AM$1,E24=$BL$1,E25=$AM$1,E25=$BL$1),0,1)))</f>
        <v>1</v>
      </c>
      <c r="BO23" s="135">
        <f>IF($A23&gt;='243way_Regular Symbol'!H$16,"",IF(F23=0,"",IF(OR(F23=$AM$1,F23=$BL$1,F24=$AM$1,F24=$BL$1,F25=$AM$1,F25=$BL$1),0,1)))</f>
        <v>1</v>
      </c>
      <c r="BP23" s="224"/>
      <c r="BQ23" s="3">
        <f>IF($A23&gt;='243way_Regular Symbol'!D$16,"",IF(B23=0,"",IF(OR(B23=$BQ$1,B23=$BR$1,B24=$BQ$1,B24=$BR$1,B25=$BQ$1,B25=$BR$1),0,1)))</f>
        <v>0</v>
      </c>
      <c r="BR23" s="3">
        <f>IF($A23&gt;='243way_Regular Symbol'!E$16,"",IF(C23=0,"",IF(OR(C23=$BQ$1,C23=$BR$1,C24=$BQ$1,C24=$BR$1,C25=$BQ$1,C25=$BR$1),0,1)))</f>
        <v>1</v>
      </c>
      <c r="BS23" s="3">
        <f>IF($A23&gt;='243way_Regular Symbol'!F$16,"",IF(D23=0,"",IF(OR(D23=$BQ$1,D23=$BR$1,D24=$BQ$1,D24=$BR$1,D25=$BQ$1,D25=$BR$1),0,1)))</f>
        <v>1</v>
      </c>
      <c r="BT23" s="3">
        <f>IF($A23&gt;='243way_Regular Symbol'!G$16,"",IF(E23=0,"",IF(OR(E23=$BQ$1,E23=$BR$1,E24=$BQ$1,E24=$BR$1,E25=$BQ$1,E25=$BR$1),0,1)))</f>
        <v>1</v>
      </c>
      <c r="BU23" s="3">
        <f>IF($A23&gt;='243way_Regular Symbol'!H$16,"",IF(F23=0,"",IF(OR(F23=$BQ$1,F23=$BR$1,F24=$BQ$1,F24=$BR$1,F25=$BQ$1,F25=$BR$1),0,1)))</f>
        <v>1</v>
      </c>
      <c r="BV23" s="224"/>
      <c r="BW23" s="3">
        <f>IF($A23&gt;='243way_Regular Symbol'!D$16,"",IF(B23=0,"",IF(OR(B23=$BW$1,B24=$BW$1,B25=$BW$1,B23=$BX$1,B24=$BX$1,B25=$BX$1),0,1)))</f>
        <v>0</v>
      </c>
      <c r="BX23" s="3">
        <f>IF($A23&gt;='243way_Regular Symbol'!E$16,"",IF(C23=0,"",IF(OR(C23=$BW$1,C24=$BW$1,C25=$BW$1,C23=$BX$1,C24=$BX$1,C25=$BX$1),0,1)))</f>
        <v>1</v>
      </c>
      <c r="BY23" s="3">
        <f>IF($A23&gt;='243way_Regular Symbol'!F$16,"",IF(D23=0,"",IF(OR(D23=$BW$1,D24=$BW$1,D25=$BW$1,D23=$BX$1,D24=$BX$1,D25=$BX$1),0,1)))</f>
        <v>1</v>
      </c>
      <c r="BZ23" s="3">
        <f>IF($A23&gt;='243way_Regular Symbol'!G$16,"",IF(E23=0,"",IF(OR(E23=$BW$1,E24=$BW$1,E25=$BW$1,E23=$BX$1,E24=$BX$1,E25=$BX$1),0,1)))</f>
        <v>1</v>
      </c>
      <c r="CA23" s="3">
        <f>IF($A23&gt;='243way_Regular Symbol'!H$16,"",IF(F23=0,"",IF(OR(F23=$BW$1,F24=$BW$1,F25=$BW$1,F23=$BX$1,F24=$BX$1,F25=$BX$1),0,1)))</f>
        <v>1</v>
      </c>
      <c r="CB23" s="224"/>
      <c r="CC23" s="3">
        <f>IF($A23&gt;='243way_Regular Symbol'!D$16,"",IF(B23=0,"",IF(OR(B23=$BW$1,B24=$BW$1,B25=$BW$1,B23=$CD$1,B24=$CD$1,B25=$CD$1),0,1)))</f>
        <v>0</v>
      </c>
      <c r="CD23" s="3">
        <f>IF($A23&gt;='243way_Regular Symbol'!E$16,"",IF(C23=0,"",IF(OR(C23=$BW$1,C24=$BW$1,C25=$BW$1,C23=$CD$1,C24=$CD$1,C25=$CD$1),0,1)))</f>
        <v>0</v>
      </c>
      <c r="CE23" s="3">
        <f>IF($A23&gt;='243way_Regular Symbol'!F$16,"",IF(D23=0,"",IF(OR(D23=$BW$1,D24=$BW$1,D25=$BW$1,D23=$CD$1,D24=$CD$1,D25=$CD$1),0,1)))</f>
        <v>1</v>
      </c>
      <c r="CF23" s="3">
        <f>IF($A23&gt;='243way_Regular Symbol'!G$16,"",IF(E23=0,"",IF(OR(E23=$BW$1,E24=$BW$1,E25=$BW$1,E23=$CD$1,E24=$CD$1,E25=$CD$1),0,1)))</f>
        <v>1</v>
      </c>
      <c r="CG23" s="3">
        <f>IF($A23&gt;='243way_Regular Symbol'!H$16,"",IF(F23=0,"",IF(OR(F23=$BW$1,F24=$BW$1,F25=$BW$1,F23=$CD$1,F24=$CD$1,F25=$CD$1),0,1)))</f>
        <v>1</v>
      </c>
      <c r="CH23" s="224"/>
      <c r="CI23" s="3">
        <f>IF($A23&gt;='243way_Regular Symbol'!D$16,"",IF(B23=0,"",IF(OR(B23=$BW$1,B24=$BW$1,B25=$BW$1,B23=$CJ$1,B24=$CJ$1,B25=$CJ$1),0,1)))</f>
        <v>0</v>
      </c>
      <c r="CJ23" s="3">
        <f>IF($A23&gt;='243way_Regular Symbol'!E$16,"",IF(C23=0,"",IF(OR(C23=$BW$1,C24=$BW$1,C25=$BW$1,C23=$CJ$1,C24=$CJ$1,C25=$CJ$1),0,1)))</f>
        <v>1</v>
      </c>
      <c r="CK23" s="3">
        <f>IF($A23&gt;='243way_Regular Symbol'!F$16,"",IF(D23=0,"",IF(OR(D23=$BW$1,D24=$BW$1,D25=$BW$1,D23=$CJ$1,D24=$CJ$1,D25=$CJ$1),0,1)))</f>
        <v>1</v>
      </c>
      <c r="CL23" s="3">
        <f>IF($A23&gt;='243way_Regular Symbol'!G$16,"",IF(E23=0,"",IF(OR(E23=$BW$1,E24=$BW$1,E25=$BW$1,E23=$CJ$1,E24=$CJ$1,E25=$CJ$1),0,1)))</f>
        <v>1</v>
      </c>
      <c r="CM23" s="3">
        <f>IF($A23&gt;='243way_Regular Symbol'!H$16,"",IF(F23=0,"",IF(OR(F23=$BW$1,F24=$BW$1,F25=$BW$1,F23=$CJ$1,F24=$CJ$1,F25=$CJ$1),0,1)))</f>
        <v>0</v>
      </c>
      <c r="CN23" s="224"/>
      <c r="CO23" s="3">
        <f>IF($A23&gt;='243way_Regular Symbol'!D$16,"",IF(B23=0,"",IF(OR(B23=$BW$1,B24=$BW$1,B25=$BW$1,B23=$CP$1,B24=$CP$1,B25=$CP$1),0,1)))</f>
        <v>0</v>
      </c>
      <c r="CP23" s="3">
        <f>IF($A23&gt;='243way_Regular Symbol'!E$16,"",IF(C23=0,"",IF(OR(C23=$BW$1,C24=$BW$1,C25=$BW$1,C23=$CP$1,C24=$CP$1,C25=$CP$1),0,1)))</f>
        <v>1</v>
      </c>
      <c r="CQ23" s="3">
        <f>IF($A23&gt;='243way_Regular Symbol'!F$16,"",IF(D23=0,"",IF(OR(D23=$BW$1,D24=$BW$1,D25=$BW$1,D23=$CP$1,D24=$CP$1,D25=$CP$1),0,1)))</f>
        <v>1</v>
      </c>
      <c r="CR23" s="3">
        <f>IF($A23&gt;='243way_Regular Symbol'!G$16,"",IF(E23=0,"",IF(OR(E23=$BW$1,E24=$BW$1,E25=$BW$1,E23=$CP$1,E24=$CP$1,E25=$CP$1),0,1)))</f>
        <v>1</v>
      </c>
      <c r="CS23" s="3">
        <f>IF($A23&gt;='243way_Regular Symbol'!H$16,"",IF(F23=0,"",IF(OR(F23=$BW$1,F24=$BW$1,F25=$BW$1,F23=$CP$1,F24=$CP$1,F25=$CP$1),0,1)))</f>
        <v>0</v>
      </c>
      <c r="CT23" s="224"/>
      <c r="CU23" s="3">
        <f>IF($A23&gt;='243way_Regular Symbol'!D$16,"",IF(B23=0,"",IF(OR(B23=$BW$1,B24=$BW$1,B25=$BW$1,B23=$CV$1,B24=$CV$1,B25=$CV$1),0,1)))</f>
        <v>0</v>
      </c>
      <c r="CV23" s="3">
        <f>IF($A23&gt;='243way_Regular Symbol'!E$16,"",IF(C23=0,"",IF(OR(C23=$BW$1,C24=$BW$1,C25=$BW$1,C23=$CV$1,C24=$CV$1,C25=$CV$1),0,1)))</f>
        <v>1</v>
      </c>
      <c r="CW23" s="3">
        <f>IF($A23&gt;='243way_Regular Symbol'!F$16,"",IF(D23=0,"",IF(OR(D23=$BW$1,D24=$BW$1,D25=$BW$1,D23=$CV$1,D24=$CV$1,D25=$CV$1),0,1)))</f>
        <v>1</v>
      </c>
      <c r="CX23" s="3">
        <f>IF($A23&gt;='243way_Regular Symbol'!G$16,"",IF(E23=0,"",IF(OR(E23=$BW$1,E24=$BW$1,E25=$BW$1,E23=$CV$1,E24=$CV$1,E25=$CV$1),0,1)))</f>
        <v>1</v>
      </c>
      <c r="CY23" s="3">
        <f>IF($A23&gt;='243way_Regular Symbol'!H$16,"",IF(F23=0,"",IF(OR(F23=$BW$1,F24=$BW$1,F25=$BW$1,F23=$CV$1,F24=$CV$1,F25=$CV$1),0,1)))</f>
        <v>1</v>
      </c>
    </row>
    <row r="24" spans="1:103">
      <c r="A24" s="337">
        <f>IF('243way_Regular Symbol'!L23="","",'243way_Regular Symbol'!L23)</f>
        <v>20</v>
      </c>
      <c r="B24" s="191" t="str">
        <f>IF('243way_Regular Symbol'!M23="",
IF($A24-'243way_Regular Symbol'!D$16&gt;='243way_RegularＸ_W()'!B$2-1,"",VLOOKUP($A24-'243way_Regular Symbol'!D$16,'243way_Regular Symbol'!$L$3:$Q$99,'243way_RegularＸ_W()'!B$3+1,FALSE)),
'243way_Regular Symbol'!M23)</f>
        <v>K</v>
      </c>
      <c r="C24" s="191" t="str">
        <f>IF('243way_Regular Symbol'!N23="",
IF($A24-'243way_Regular Symbol'!E$16&gt;='243way_RegularＸ_W()'!C$2-1,"",VLOOKUP($A24-'243way_Regular Symbol'!E$16,'243way_Regular Symbol'!$L$3:$Q$99,'243way_RegularＸ_W()'!C$3+1,FALSE)),
'243way_Regular Symbol'!N23)</f>
        <v>Q</v>
      </c>
      <c r="D24" s="191" t="str">
        <f>IF('243way_Regular Symbol'!O23="",
IF($A24-'243way_Regular Symbol'!F$16&gt;='243way_RegularＸ_W()'!D$2-1,"",VLOOKUP($A24-'243way_Regular Symbol'!F$16,'243way_Regular Symbol'!$L$3:$Q$99,'243way_RegularＸ_W()'!D$3+1,FALSE)),
'243way_Regular Symbol'!O23)</f>
        <v>BN</v>
      </c>
      <c r="E24" s="191" t="str">
        <f>IF('243way_Regular Symbol'!P23="",
IF($A24-'243way_Regular Symbol'!G$16&gt;='243way_RegularＸ_W()'!E$2-1,"",VLOOKUP($A24-'243way_Regular Symbol'!G$16,'243way_Regular Symbol'!$L$3:$Q$99,'243way_RegularＸ_W()'!E$3+1,FALSE)),
'243way_Regular Symbol'!P23)</f>
        <v>M1</v>
      </c>
      <c r="F24" s="338" t="str">
        <f>IF('243way_Regular Symbol'!Q23="",
IF($A24-'243way_Regular Symbol'!H$16&gt;='243way_RegularＸ_W()'!F$2-1,"",VLOOKUP($A24-'243way_Regular Symbol'!H$16,'243way_Regular Symbol'!$L$3:$Q$99,'243way_RegularＸ_W()'!F$3+1,FALSE)),
'243way_Regular Symbol'!Q23)</f>
        <v>J</v>
      </c>
      <c r="O24" s="344">
        <f>IF($A24&gt;='243way_Regular Symbol'!D$16,"",IF(B24=0,"",IF(OR(B24=$O$1,B24=$P$1,B25=$O$1,B25=$P$1,B26=$O$1,B26=$P$1),0,1)))</f>
        <v>1</v>
      </c>
      <c r="P24" s="3">
        <f>IF($A24&gt;='243way_Regular Symbol'!E$16,"",IF(C24=0,"",IF(OR(C24=$O$1,C24=$P$1,C25=$O$1,C25=$P$1,C26=$O$1,C26=$P$1),0,1)))</f>
        <v>1</v>
      </c>
      <c r="Q24" s="3">
        <f>IF($A24&gt;='243way_Regular Symbol'!F$16,"",IF(D24=0,"",IF(OR(D24=$O$1,D24=$P$1,D25=$O$1,D25=$P$1,D26=$O$1,D26=$P$1),0,1)))</f>
        <v>1</v>
      </c>
      <c r="R24" s="3">
        <f>IF($A24&gt;='243way_Regular Symbol'!G$16,"",IF(E24=0,"",IF(OR(E24=$O$1,E24=$P$1,E25=$O$1,E25=$P$1,E26=$O$1,E26=$P$1),0,1)))</f>
        <v>0</v>
      </c>
      <c r="S24" s="135">
        <f>IF($A24&gt;='243way_Regular Symbol'!H$16,"",IF(F24=0,"",IF(OR(F24=$O$1,F24=$P$1,F25=$O$1,F25=$P$1,F26=$O$1,F26=$P$1),0,1)))</f>
        <v>1</v>
      </c>
      <c r="T24" s="224"/>
      <c r="U24" s="344">
        <f>IF($A24&gt;='243way_Regular Symbol'!D$16,"",IF(B24=0,"",IF(OR(B24=$U$1,B24=$V$1,B25=$U$1,B25=$V$1,B26=$U$1,B26=$V$1),0,1)))</f>
        <v>1</v>
      </c>
      <c r="V24" s="3">
        <f>IF($A24&gt;='243way_Regular Symbol'!E$16,"",IF(C24=0,"",IF(OR(C24=$U$1,C24=$V$1,C25=$U$1,C25=$V$1,C26=$U$1,C26=$V$1),0,1)))</f>
        <v>1</v>
      </c>
      <c r="W24" s="3">
        <f>IF($A24&gt;='243way_Regular Symbol'!F$16,"",IF(D24=0,"",IF(OR(D24=$U$1,D24=$V$1,D25=$U$1,D25=$V$1,D26=$U$1,D26=$V$1),0,1)))</f>
        <v>1</v>
      </c>
      <c r="X24" s="3">
        <f>IF($A24&gt;='243way_Regular Symbol'!G$16,"",IF(E24=0,"",IF(OR(E24=$U$1,E24=$V$1,E25=$U$1,E25=$V$1,E26=$U$1,E26=$V$1),0,1)))</f>
        <v>1</v>
      </c>
      <c r="Y24" s="135">
        <f>IF($A24&gt;='243way_Regular Symbol'!H$16,"",IF(F24=0,"",IF(OR(F24=$U$1,F24=$V$1,F25=$U$1,F25=$V$1,F26=$U$1,F26=$V$1),0,1)))</f>
        <v>1</v>
      </c>
      <c r="Z24" s="224"/>
      <c r="AA24" s="344">
        <f>IF($A24&gt;='243way_Regular Symbol'!D$16,"",IF(B24=0,"",IF(OR(B24=$AA$1,B24=$AB$1,B25=$AA$1,B25=$AB$1,B26=$AA$1,,B26=$AB$1),0,1)))</f>
        <v>1</v>
      </c>
      <c r="AB24" s="3">
        <f>IF($A24&gt;='243way_Regular Symbol'!E$16,"",IF(C24=0,"",IF(OR(C24=$AA$1,C24=$AB$1,C25=$AA$1,C25=$AB$1,C26=$AA$1,,C26=$AB$1),0,1)))</f>
        <v>1</v>
      </c>
      <c r="AC24" s="3">
        <f>IF($A24&gt;='243way_Regular Symbol'!F$16,"",IF(D24=0,"",IF(OR(D24=$AA$1,D24=$AB$1,D25=$AA$1,D25=$AB$1,D26=$AA$1,,D26=$AB$1),0,1)))</f>
        <v>1</v>
      </c>
      <c r="AD24" s="3">
        <f>IF($A24&gt;='243way_Regular Symbol'!G$16,"",IF(E24=0,"",IF(OR(E24=$AA$1,E24=$AB$1,E25=$AA$1,E25=$AB$1,E26=$AA$1,,E26=$AB$1),0,1)))</f>
        <v>1</v>
      </c>
      <c r="AE24" s="135">
        <f>IF($A24&gt;='243way_Regular Symbol'!H$16,"",IF(F24=0,"",IF(OR(F24=$AA$1,F24=$AB$1,F25=$AA$1,F25=$AB$1,F26=$AA$1,,F26=$AB$1),0,1)))</f>
        <v>1</v>
      </c>
      <c r="AF24" s="224"/>
      <c r="AG24" s="344">
        <f>IF($A24&gt;='243way_Regular Symbol'!D$16,"",IF(B24=0,"",IF(OR(B24=$AG$1,B24=$AH$1,B25=$AG$1,B25=$AH$1,B26=$AG$1,B26=$AH$1),0,1)))</f>
        <v>1</v>
      </c>
      <c r="AH24" s="3">
        <f>IF($A24&gt;='243way_Regular Symbol'!E$16,"",IF(C24=0,"",IF(OR(C24=$AG$1,C24=$AH$1,C25=$AG$1,C25=$AH$1,C26=$AG$1,C26=$AH$1),0,1)))</f>
        <v>0</v>
      </c>
      <c r="AI24" s="3">
        <f>IF($A24&gt;='243way_Regular Symbol'!F$16,"",IF(D24=0,"",IF(OR(D24=$AG$1,D24=$AH$1,D25=$AG$1,D25=$AH$1,D26=$AG$1,D26=$AH$1),0,1)))</f>
        <v>1</v>
      </c>
      <c r="AJ24" s="3">
        <f>IF($A24&gt;='243way_Regular Symbol'!G$16,"",IF(E24=0,"",IF(OR(E24=$AG$1,E24=$AH$1,E25=$AG$1,E25=$AH$1,E26=$AG$1,E26=$AH$1),0,1)))</f>
        <v>1</v>
      </c>
      <c r="AK24" s="135">
        <f>IF($A24&gt;='243way_Regular Symbol'!H$16,"",IF(F24=0,"",IF(OR(F24=$AG$1,F24=$AH$1,F25=$AG$1,F25=$AH$1,F26=$AG$1,F26=$AH$1),0,1)))</f>
        <v>1</v>
      </c>
      <c r="AL24" s="224"/>
      <c r="AM24" s="344">
        <f>IF($A24&gt;='243way_Regular Symbol'!D$16,"",IF(B24=0,"",IF(OR(B24=$AM$1,B24=$AN$1,B25=$AM$1,B25=$AN$1,B26=$AM$1,B26=$AN$1),0,1)))</f>
        <v>0</v>
      </c>
      <c r="AN24" s="3">
        <f>IF($A24&gt;='243way_Regular Symbol'!E$16,"",IF(C24=0,"",IF(OR(C24=$AM$1,C24=$AN$1,C25=$AM$1,C25=$AN$1,C26=$AM$1,C26=$AN$1),0,1)))</f>
        <v>1</v>
      </c>
      <c r="AO24" s="3">
        <f>IF($A24&gt;='243way_Regular Symbol'!F$16,"",IF(D24=0,"",IF(OR(D24=$AM$1,D24=$AN$1,D25=$AM$1,D25=$AN$1,D26=$AM$1,D26=$AN$1),0,1)))</f>
        <v>0</v>
      </c>
      <c r="AP24" s="3">
        <f>IF($A24&gt;='243way_Regular Symbol'!G$16,"",IF(E24=0,"",IF(OR(E24=$AM$1,E24=$AN$1,E25=$AM$1,E25=$AN$1,E26=$AM$1,E26=$AN$1),0,1)))</f>
        <v>1</v>
      </c>
      <c r="AQ24" s="135">
        <f>IF($A24&gt;='243way_Regular Symbol'!H$16,"",IF(F24=0,"",IF(OR(F24=$AM$1,F24=$AN$1,F25=$AM$1,F25=$AN$1,F26=$AM$1,F26=$AN$1),0,1)))</f>
        <v>1</v>
      </c>
      <c r="AR24" s="224"/>
      <c r="AS24" s="344">
        <f>IF($A24&gt;='243way_Regular Symbol'!D$16,"",IF(B24=0,"",IF(OR(B24=$AM$1,B24=$AT$1,B25=$AM$1,B25=$AT$1,B26=$AM$1,B26=$AT$1),0,1)))</f>
        <v>1</v>
      </c>
      <c r="AT24" s="3">
        <f>IF($A24&gt;='243way_Regular Symbol'!E$16,"",IF(C24=0,"",IF(OR(C24=$AM$1,C24=$AT$1,C25=$AM$1,C25=$AT$1,C26=$AM$1,C26=$AT$1),0,1)))</f>
        <v>1</v>
      </c>
      <c r="AU24" s="3">
        <f>IF($A24&gt;='243way_Regular Symbol'!F$16,"",IF(D24=0,"",IF(OR(D24=$AM$1,D24=$AT$1,D25=$AM$1,D25=$AT$1,D26=$AM$1,D26=$AT$1),0,1)))</f>
        <v>1</v>
      </c>
      <c r="AV24" s="3">
        <f>IF($A24&gt;='243way_Regular Symbol'!G$16,"",IF(E24=0,"",IF(OR(E24=$AM$1,E24=$AT$1,E25=$AM$1,E25=$AT$1,E26=$AM$1,E26=$AT$1),0,1)))</f>
        <v>1</v>
      </c>
      <c r="AW24" s="135">
        <f>IF($A24&gt;='243way_Regular Symbol'!H$16,"",IF(F24=0,"",IF(OR(F24=$AM$1,F24=$AT$1,F25=$AM$1,F25=$AT$1,F26=$AM$1,F26=$AT$1),0,1)))</f>
        <v>1</v>
      </c>
      <c r="AX24" s="224"/>
      <c r="AY24" s="344">
        <f>IF($A24&gt;='243way_Regular Symbol'!D$16,"",IF(B24=0,"",IF(OR(B24=$AM$1,B24=$AZ$1,B25=$AM$1,B25=$AZ$1,B26=$AM$1,B26=$AZ$1),0,1)))</f>
        <v>1</v>
      </c>
      <c r="AZ24" s="3">
        <f>IF($A24&gt;='243way_Regular Symbol'!E$16,"",IF(C24=0,"",IF(OR(C24=$AM$1,C24=$AZ$1,C25=$AM$1,C25=$AZ$1,C26=$AM$1,C26=$AZ$1),0,1)))</f>
        <v>1</v>
      </c>
      <c r="BA24" s="3">
        <f>IF($A24&gt;='243way_Regular Symbol'!F$16,"",IF(D24=0,"",IF(OR(D24=$AM$1,D24=$AZ$1,D25=$AM$1,D25=$AZ$1,D26=$AM$1,D26=$AZ$1),0,1)))</f>
        <v>0</v>
      </c>
      <c r="BB24" s="3">
        <f>IF($A24&gt;='243way_Regular Symbol'!G$16,"",IF(E24=0,"",IF(OR(E24=$AM$1,E24=$AZ$1,E25=$AM$1,E25=$AZ$1,E26=$AM$1,E26=$AZ$1),0,1)))</f>
        <v>1</v>
      </c>
      <c r="BC24" s="135">
        <f>IF($A24&gt;='243way_Regular Symbol'!H$16,"",IF(F24=0,"",IF(OR(F24=$AM$1,F24=$AZ$1,F25=$AM$1,F25=$AZ$1,F26=$AM$1,F26=$AZ$1),0,1)))</f>
        <v>1</v>
      </c>
      <c r="BD24" s="224"/>
      <c r="BE24" s="344">
        <f>IF($A24&gt;='243way_Regular Symbol'!D$16,"",IF(B24=0,"",IF(OR(B24=$AM$1,B24=$BF$1,B25=$AM$1,B25=$BF$1,B26=$AM$1,B26=$BF$1),0,1)))</f>
        <v>1</v>
      </c>
      <c r="BF24" s="3">
        <f>IF($A24&gt;='243way_Regular Symbol'!E$16,"",IF(C24=0,"",IF(OR(C24=$AM$1,C24=$BF$1,C25=$AM$1,C25=$BF$1,C26=$AM$1,C26=$BF$1),0,1)))</f>
        <v>1</v>
      </c>
      <c r="BG24" s="3">
        <f>IF($A24&gt;='243way_Regular Symbol'!F$16,"",IF(D24=0,"",IF(OR(D24=$AM$1,D24=$BF$1,D25=$AM$1,D25=$BF$1,D26=$AM$1,D26=$BF$1),0,1)))</f>
        <v>1</v>
      </c>
      <c r="BH24" s="3">
        <f>IF($A24&gt;='243way_Regular Symbol'!G$16,"",IF(E24=0,"",IF(OR(E24=$AM$1,E24=$BF$1,E25=$AM$1,E25=$BF$1,E26=$AM$1,E26=$BF$1),0,1)))</f>
        <v>1</v>
      </c>
      <c r="BI24" s="135">
        <f>IF($A24&gt;='243way_Regular Symbol'!H$16,"",IF(F24=0,"",IF(OR(F24=$AM$1,F24=$BF$1,F25=$AM$1,F25=$BF$1,F26=$AM$1,F26=$BF$1),0,1)))</f>
        <v>1</v>
      </c>
      <c r="BJ24" s="224"/>
      <c r="BK24" s="344">
        <f>IF($A24&gt;='243way_Regular Symbol'!D$16,"",IF(B24=0,"",IF(OR(B24=$AM$1,B24=$BL$1,B25=$AM$1,B25=$BL$1,B26=$AM$1,B26=$BL$1),0,1)))</f>
        <v>1</v>
      </c>
      <c r="BL24" s="3">
        <f>IF($A24&gt;='243way_Regular Symbol'!E$16,"",IF(C24=0,"",IF(OR(C24=$AM$1,C24=$BL$1,C25=$AM$1,C25=$BL$1,C26=$AM$1,C26=$BL$1),0,1)))</f>
        <v>1</v>
      </c>
      <c r="BM24" s="3">
        <f>IF($A24&gt;='243way_Regular Symbol'!F$16,"",IF(D24=0,"",IF(OR(D24=$AM$1,D24=$BL$1,D25=$AM$1,D25=$BL$1,D26=$AM$1,D26=$BL$1),0,1)))</f>
        <v>1</v>
      </c>
      <c r="BN24" s="3">
        <f>IF($A24&gt;='243way_Regular Symbol'!G$16,"",IF(E24=0,"",IF(OR(E24=$AM$1,E24=$BL$1,E25=$AM$1,E25=$BL$1,E26=$AM$1,E26=$BL$1),0,1)))</f>
        <v>1</v>
      </c>
      <c r="BO24" s="135">
        <f>IF($A24&gt;='243way_Regular Symbol'!H$16,"",IF(F24=0,"",IF(OR(F24=$AM$1,F24=$BL$1,F25=$AM$1,F25=$BL$1,F26=$AM$1,F26=$BL$1),0,1)))</f>
        <v>1</v>
      </c>
      <c r="BP24" s="224"/>
      <c r="BQ24" s="3">
        <f>IF($A24&gt;='243way_Regular Symbol'!D$16,"",IF(B24=0,"",IF(OR(B24=$BQ$1,B24=$BR$1,B25=$BQ$1,B25=$BR$1,B26=$BQ$1,B26=$BR$1),0,1)))</f>
        <v>1</v>
      </c>
      <c r="BR24" s="3">
        <f>IF($A24&gt;='243way_Regular Symbol'!E$16,"",IF(C24=0,"",IF(OR(C24=$BQ$1,C24=$BR$1,C25=$BQ$1,C25=$BR$1,C26=$BQ$1,C26=$BR$1),0,1)))</f>
        <v>1</v>
      </c>
      <c r="BS24" s="3">
        <f>IF($A24&gt;='243way_Regular Symbol'!F$16,"",IF(D24=0,"",IF(OR(D24=$BQ$1,D24=$BR$1,D25=$BQ$1,D25=$BR$1,D26=$BQ$1,D26=$BR$1),0,1)))</f>
        <v>1</v>
      </c>
      <c r="BT24" s="3">
        <f>IF($A24&gt;='243way_Regular Symbol'!G$16,"",IF(E24=0,"",IF(OR(E24=$BQ$1,E24=$BR$1,E25=$BQ$1,E25=$BR$1,E26=$BQ$1,E26=$BR$1),0,1)))</f>
        <v>1</v>
      </c>
      <c r="BU24" s="3">
        <f>IF($A24&gt;='243way_Regular Symbol'!H$16,"",IF(F24=0,"",IF(OR(F24=$BQ$1,F24=$BR$1,F25=$BQ$1,F25=$BR$1,F26=$BQ$1,F26=$BR$1),0,1)))</f>
        <v>1</v>
      </c>
      <c r="BV24" s="224"/>
      <c r="BW24" s="3">
        <f>IF($A24&gt;='243way_Regular Symbol'!D$16,"",IF(B24=0,"",IF(OR(B24=$BW$1,B25=$BW$1,B26=$BW$1,B24=$BX$1,B25=$BX$1,B26=$BX$1),0,1)))</f>
        <v>0</v>
      </c>
      <c r="BX24" s="3">
        <f>IF($A24&gt;='243way_Regular Symbol'!E$16,"",IF(C24=0,"",IF(OR(C24=$BW$1,C25=$BW$1,C26=$BW$1,C24=$BX$1,C25=$BX$1,C26=$BX$1),0,1)))</f>
        <v>1</v>
      </c>
      <c r="BY24" s="3">
        <f>IF($A24&gt;='243way_Regular Symbol'!F$16,"",IF(D24=0,"",IF(OR(D24=$BW$1,D25=$BW$1,D26=$BW$1,D24=$BX$1,D25=$BX$1,D26=$BX$1),0,1)))</f>
        <v>1</v>
      </c>
      <c r="BZ24" s="3">
        <f>IF($A24&gt;='243way_Regular Symbol'!G$16,"",IF(E24=0,"",IF(OR(E24=$BW$1,E25=$BW$1,E26=$BW$1,E24=$BX$1,E25=$BX$1,E26=$BX$1),0,1)))</f>
        <v>0</v>
      </c>
      <c r="CA24" s="3">
        <f>IF($A24&gt;='243way_Regular Symbol'!H$16,"",IF(F24=0,"",IF(OR(F24=$BW$1,F25=$BW$1,F26=$BW$1,F24=$BX$1,F25=$BX$1,F26=$BX$1),0,1)))</f>
        <v>1</v>
      </c>
      <c r="CB24" s="224"/>
      <c r="CC24" s="3">
        <f>IF($A24&gt;='243way_Regular Symbol'!D$16,"",IF(B24=0,"",IF(OR(B24=$BW$1,B25=$BW$1,B26=$BW$1,B24=$CD$1,B25=$CD$1,B26=$CD$1),0,1)))</f>
        <v>0</v>
      </c>
      <c r="CD24" s="3">
        <f>IF($A24&gt;='243way_Regular Symbol'!E$16,"",IF(C24=0,"",IF(OR(C24=$BW$1,C25=$BW$1,C26=$BW$1,C24=$CD$1,C25=$CD$1,C26=$CD$1),0,1)))</f>
        <v>0</v>
      </c>
      <c r="CE24" s="3">
        <f>IF($A24&gt;='243way_Regular Symbol'!F$16,"",IF(D24=0,"",IF(OR(D24=$BW$1,D25=$BW$1,D26=$BW$1,D24=$CD$1,D25=$CD$1,D26=$CD$1),0,1)))</f>
        <v>1</v>
      </c>
      <c r="CF24" s="3">
        <f>IF($A24&gt;='243way_Regular Symbol'!G$16,"",IF(E24=0,"",IF(OR(E24=$BW$1,E25=$BW$1,E26=$BW$1,E24=$CD$1,E25=$CD$1,E26=$CD$1),0,1)))</f>
        <v>1</v>
      </c>
      <c r="CG24" s="3">
        <f>IF($A24&gt;='243way_Regular Symbol'!H$16,"",IF(F24=0,"",IF(OR(F24=$BW$1,F25=$BW$1,F26=$BW$1,F24=$CD$1,F25=$CD$1,F26=$CD$1),0,1)))</f>
        <v>1</v>
      </c>
      <c r="CH24" s="224"/>
      <c r="CI24" s="3">
        <f>IF($A24&gt;='243way_Regular Symbol'!D$16,"",IF(B24=0,"",IF(OR(B24=$BW$1,B25=$BW$1,B26=$BW$1,B24=$CJ$1,B25=$CJ$1,B26=$CJ$1),0,1)))</f>
        <v>1</v>
      </c>
      <c r="CJ24" s="3">
        <f>IF($A24&gt;='243way_Regular Symbol'!E$16,"",IF(C24=0,"",IF(OR(C24=$BW$1,C25=$BW$1,C26=$BW$1,C24=$CJ$1,C25=$CJ$1,C26=$CJ$1),0,1)))</f>
        <v>1</v>
      </c>
      <c r="CK24" s="3">
        <f>IF($A24&gt;='243way_Regular Symbol'!F$16,"",IF(D24=0,"",IF(OR(D24=$BW$1,D25=$BW$1,D26=$BW$1,D24=$CJ$1,D25=$CJ$1,D26=$CJ$1),0,1)))</f>
        <v>1</v>
      </c>
      <c r="CL24" s="3">
        <f>IF($A24&gt;='243way_Regular Symbol'!G$16,"",IF(E24=0,"",IF(OR(E24=$BW$1,E25=$BW$1,E26=$BW$1,E24=$CJ$1,E25=$CJ$1,E26=$CJ$1),0,1)))</f>
        <v>1</v>
      </c>
      <c r="CM24" s="3">
        <f>IF($A24&gt;='243way_Regular Symbol'!H$16,"",IF(F24=0,"",IF(OR(F24=$BW$1,F25=$BW$1,F26=$BW$1,F24=$CJ$1,F25=$CJ$1,F26=$CJ$1),0,1)))</f>
        <v>0</v>
      </c>
      <c r="CN24" s="224"/>
      <c r="CO24" s="3">
        <f>IF($A24&gt;='243way_Regular Symbol'!D$16,"",IF(B24=0,"",IF(OR(B24=$BW$1,B25=$BW$1,B26=$BW$1,B24=$CP$1,B25=$CP$1,B26=$CP$1),0,1)))</f>
        <v>1</v>
      </c>
      <c r="CP24" s="3">
        <f>IF($A24&gt;='243way_Regular Symbol'!E$16,"",IF(C24=0,"",IF(OR(C24=$BW$1,C25=$BW$1,C26=$BW$1,C24=$CP$1,C25=$CP$1,C26=$CP$1),0,1)))</f>
        <v>1</v>
      </c>
      <c r="CQ24" s="3">
        <f>IF($A24&gt;='243way_Regular Symbol'!F$16,"",IF(D24=0,"",IF(OR(D24=$BW$1,D25=$BW$1,D26=$BW$1,D24=$CP$1,D25=$CP$1,D26=$CP$1),0,1)))</f>
        <v>1</v>
      </c>
      <c r="CR24" s="3">
        <f>IF($A24&gt;='243way_Regular Symbol'!G$16,"",IF(E24=0,"",IF(OR(E24=$BW$1,E25=$BW$1,E26=$BW$1,E24=$CP$1,E25=$CP$1,E26=$CP$1),0,1)))</f>
        <v>1</v>
      </c>
      <c r="CS24" s="3">
        <f>IF($A24&gt;='243way_Regular Symbol'!H$16,"",IF(F24=0,"",IF(OR(F24=$BW$1,F25=$BW$1,F26=$BW$1,F24=$CP$1,F25=$CP$1,F26=$CP$1),0,1)))</f>
        <v>1</v>
      </c>
      <c r="CT24" s="224"/>
      <c r="CU24" s="3">
        <f>IF($A24&gt;='243way_Regular Symbol'!D$16,"",IF(B24=0,"",IF(OR(B24=$BW$1,B25=$BW$1,B26=$BW$1,B24=$CV$1,B25=$CV$1,B26=$CV$1),0,1)))</f>
        <v>1</v>
      </c>
      <c r="CV24" s="3">
        <f>IF($A24&gt;='243way_Regular Symbol'!E$16,"",IF(C24=0,"",IF(OR(C24=$BW$1,C25=$BW$1,C26=$BW$1,C24=$CV$1,C25=$CV$1,C26=$CV$1),0,1)))</f>
        <v>1</v>
      </c>
      <c r="CW24" s="3">
        <f>IF($A24&gt;='243way_Regular Symbol'!F$16,"",IF(D24=0,"",IF(OR(D24=$BW$1,D25=$BW$1,D26=$BW$1,D24=$CV$1,D25=$CV$1,D26=$CV$1),0,1)))</f>
        <v>1</v>
      </c>
      <c r="CX24" s="3">
        <f>IF($A24&gt;='243way_Regular Symbol'!G$16,"",IF(E24=0,"",IF(OR(E24=$BW$1,E25=$BW$1,E26=$BW$1,E24=$CV$1,E25=$CV$1,E26=$CV$1),0,1)))</f>
        <v>1</v>
      </c>
      <c r="CY24" s="3">
        <f>IF($A24&gt;='243way_Regular Symbol'!H$16,"",IF(F24=0,"",IF(OR(F24=$BW$1,F25=$BW$1,F26=$BW$1,F24=$CV$1,F25=$CV$1,F26=$CV$1),0,1)))</f>
        <v>1</v>
      </c>
    </row>
    <row r="25" spans="1:103">
      <c r="A25" s="337">
        <f>IF('243way_Regular Symbol'!L24="","",'243way_Regular Symbol'!L24)</f>
        <v>21</v>
      </c>
      <c r="B25" s="191" t="str">
        <f>IF('243way_Regular Symbol'!M24="",
IF($A25-'243way_Regular Symbol'!D$16&gt;='243way_RegularＸ_W()'!B$2-1,"",VLOOKUP($A25-'243way_Regular Symbol'!D$16,'243way_Regular Symbol'!$L$3:$Q$99,'243way_RegularＸ_W()'!B$3+1,FALSE)),
'243way_Regular Symbol'!M24)</f>
        <v>Q</v>
      </c>
      <c r="C25" s="191" t="str">
        <f>IF('243way_Regular Symbol'!N24="",
IF($A25-'243way_Regular Symbol'!E$16&gt;='243way_RegularＸ_W()'!C$2-1,"",VLOOKUP($A25-'243way_Regular Symbol'!E$16,'243way_Regular Symbol'!$L$3:$Q$99,'243way_RegularＸ_W()'!C$3+1,FALSE)),
'243way_Regular Symbol'!N24)</f>
        <v>M4</v>
      </c>
      <c r="D25" s="191" t="str">
        <f>IF('243way_Regular Symbol'!O24="",
IF($A25-'243way_Regular Symbol'!F$16&gt;='243way_RegularＸ_W()'!D$2-1,"",VLOOKUP($A25-'243way_Regular Symbol'!F$16,'243way_Regular Symbol'!$L$3:$Q$99,'243way_RegularＸ_W()'!D$3+1,FALSE)),
'243way_Regular Symbol'!O24)</f>
        <v>BN</v>
      </c>
      <c r="E25" s="191" t="str">
        <f>IF('243way_Regular Symbol'!P24="",
IF($A25-'243way_Regular Symbol'!G$16&gt;='243way_RegularＸ_W()'!E$2-1,"",VLOOKUP($A25-'243way_Regular Symbol'!G$16,'243way_Regular Symbol'!$L$3:$Q$99,'243way_RegularＸ_W()'!E$3+1,FALSE)),
'243way_Regular Symbol'!P24)</f>
        <v>M1</v>
      </c>
      <c r="F25" s="338" t="str">
        <f>IF('243way_Regular Symbol'!Q24="",
IF($A25-'243way_Regular Symbol'!H$16&gt;='243way_RegularＸ_W()'!F$2-1,"",VLOOKUP($A25-'243way_Regular Symbol'!H$16,'243way_Regular Symbol'!$L$3:$Q$99,'243way_RegularＸ_W()'!F$3+1,FALSE)),
'243way_Regular Symbol'!Q24)</f>
        <v>J</v>
      </c>
      <c r="O25" s="344">
        <f>IF($A25&gt;='243way_Regular Symbol'!D$16,"",IF(B25=0,"",IF(OR(B25=$O$1,B25=$P$1,B26=$O$1,B26=$P$1,B27=$O$1,B27=$P$1),0,1)))</f>
        <v>1</v>
      </c>
      <c r="P25" s="3">
        <f>IF($A25&gt;='243way_Regular Symbol'!E$16,"",IF(C25=0,"",IF(OR(C25=$O$1,C25=$P$1,C26=$O$1,C26=$P$1,C27=$O$1,C27=$P$1),0,1)))</f>
        <v>0</v>
      </c>
      <c r="Q25" s="3">
        <f>IF($A25&gt;='243way_Regular Symbol'!F$16,"",IF(D25=0,"",IF(OR(D25=$O$1,D25=$P$1,D26=$O$1,D26=$P$1,D27=$O$1,D27=$P$1),0,1)))</f>
        <v>1</v>
      </c>
      <c r="R25" s="3">
        <f>IF($A25&gt;='243way_Regular Symbol'!G$16,"",IF(E25=0,"",IF(OR(E25=$O$1,E25=$P$1,E26=$O$1,E26=$P$1,E27=$O$1,E27=$P$1),0,1)))</f>
        <v>0</v>
      </c>
      <c r="S25" s="135">
        <f>IF($A25&gt;='243way_Regular Symbol'!H$16,"",IF(F25=0,"",IF(OR(F25=$O$1,F25=$P$1,F26=$O$1,F26=$P$1,F27=$O$1,F27=$P$1),0,1)))</f>
        <v>1</v>
      </c>
      <c r="T25" s="224"/>
      <c r="U25" s="344">
        <f>IF($A25&gt;='243way_Regular Symbol'!D$16,"",IF(B25=0,"",IF(OR(B25=$U$1,B25=$V$1,B26=$U$1,B26=$V$1,B27=$U$1,B27=$V$1),0,1)))</f>
        <v>1</v>
      </c>
      <c r="V25" s="3">
        <f>IF($A25&gt;='243way_Regular Symbol'!E$16,"",IF(C25=0,"",IF(OR(C25=$U$1,C25=$V$1,C26=$U$1,C26=$V$1,C27=$U$1,C27=$V$1),0,1)))</f>
        <v>1</v>
      </c>
      <c r="W25" s="3">
        <f>IF($A25&gt;='243way_Regular Symbol'!F$16,"",IF(D25=0,"",IF(OR(D25=$U$1,D25=$V$1,D26=$U$1,D26=$V$1,D27=$U$1,D27=$V$1),0,1)))</f>
        <v>1</v>
      </c>
      <c r="X25" s="3">
        <f>IF($A25&gt;='243way_Regular Symbol'!G$16,"",IF(E25=0,"",IF(OR(E25=$U$1,E25=$V$1,E26=$U$1,E26=$V$1,E27=$U$1,E27=$V$1),0,1)))</f>
        <v>1</v>
      </c>
      <c r="Y25" s="135">
        <f>IF($A25&gt;='243way_Regular Symbol'!H$16,"",IF(F25=0,"",IF(OR(F25=$U$1,F25=$V$1,F26=$U$1,F26=$V$1,F27=$U$1,F27=$V$1),0,1)))</f>
        <v>1</v>
      </c>
      <c r="Z25" s="224"/>
      <c r="AA25" s="344">
        <f>IF($A25&gt;='243way_Regular Symbol'!D$16,"",IF(B25=0,"",IF(OR(B25=$AA$1,B25=$AB$1,B26=$AA$1,B26=$AB$1,B27=$AA$1,,B27=$AB$1),0,1)))</f>
        <v>1</v>
      </c>
      <c r="AB25" s="3">
        <f>IF($A25&gt;='243way_Regular Symbol'!E$16,"",IF(C25=0,"",IF(OR(C25=$AA$1,C25=$AB$1,C26=$AA$1,C26=$AB$1,C27=$AA$1,,C27=$AB$1),0,1)))</f>
        <v>1</v>
      </c>
      <c r="AC25" s="3">
        <f>IF($A25&gt;='243way_Regular Symbol'!F$16,"",IF(D25=0,"",IF(OR(D25=$AA$1,D25=$AB$1,D26=$AA$1,D26=$AB$1,D27=$AA$1,,D27=$AB$1),0,1)))</f>
        <v>1</v>
      </c>
      <c r="AD25" s="3">
        <f>IF($A25&gt;='243way_Regular Symbol'!G$16,"",IF(E25=0,"",IF(OR(E25=$AA$1,E25=$AB$1,E26=$AA$1,E26=$AB$1,E27=$AA$1,,E27=$AB$1),0,1)))</f>
        <v>1</v>
      </c>
      <c r="AE25" s="135">
        <f>IF($A25&gt;='243way_Regular Symbol'!H$16,"",IF(F25=0,"",IF(OR(F25=$AA$1,F25=$AB$1,F26=$AA$1,F26=$AB$1,F27=$AA$1,,F27=$AB$1),0,1)))</f>
        <v>1</v>
      </c>
      <c r="AF25" s="224"/>
      <c r="AG25" s="344">
        <f>IF($A25&gt;='243way_Regular Symbol'!D$16,"",IF(B25=0,"",IF(OR(B25=$AG$1,B25=$AH$1,B26=$AG$1,B26=$AH$1,B27=$AG$1,B27=$AH$1),0,1)))</f>
        <v>1</v>
      </c>
      <c r="AH25" s="3">
        <f>IF($A25&gt;='243way_Regular Symbol'!E$16,"",IF(C25=0,"",IF(OR(C25=$AG$1,C25=$AH$1,C26=$AG$1,C26=$AH$1,C27=$AG$1,C27=$AH$1),0,1)))</f>
        <v>0</v>
      </c>
      <c r="AI25" s="3">
        <f>IF($A25&gt;='243way_Regular Symbol'!F$16,"",IF(D25=0,"",IF(OR(D25=$AG$1,D25=$AH$1,D26=$AG$1,D26=$AH$1,D27=$AG$1,D27=$AH$1),0,1)))</f>
        <v>1</v>
      </c>
      <c r="AJ25" s="3">
        <f>IF($A25&gt;='243way_Regular Symbol'!G$16,"",IF(E25=0,"",IF(OR(E25=$AG$1,E25=$AH$1,E26=$AG$1,E26=$AH$1,E27=$AG$1,E27=$AH$1),0,1)))</f>
        <v>1</v>
      </c>
      <c r="AK25" s="135">
        <f>IF($A25&gt;='243way_Regular Symbol'!H$16,"",IF(F25=0,"",IF(OR(F25=$AG$1,F25=$AH$1,F26=$AG$1,F26=$AH$1,F27=$AG$1,F27=$AH$1),0,1)))</f>
        <v>1</v>
      </c>
      <c r="AL25" s="224"/>
      <c r="AM25" s="344">
        <f>IF($A25&gt;='243way_Regular Symbol'!D$16,"",IF(B25=0,"",IF(OR(B25=$AM$1,B25=$AN$1,B26=$AM$1,B26=$AN$1,B27=$AM$1,B27=$AN$1),0,1)))</f>
        <v>0</v>
      </c>
      <c r="AN25" s="3">
        <f>IF($A25&gt;='243way_Regular Symbol'!E$16,"",IF(C25=0,"",IF(OR(C25=$AM$1,C25=$AN$1,C26=$AM$1,C26=$AN$1,C27=$AM$1,C27=$AN$1),0,1)))</f>
        <v>1</v>
      </c>
      <c r="AO25" s="3">
        <f>IF($A25&gt;='243way_Regular Symbol'!F$16,"",IF(D25=0,"",IF(OR(D25=$AM$1,D25=$AN$1,D26=$AM$1,D26=$AN$1,D27=$AM$1,D27=$AN$1),0,1)))</f>
        <v>0</v>
      </c>
      <c r="AP25" s="3">
        <f>IF($A25&gt;='243way_Regular Symbol'!G$16,"",IF(E25=0,"",IF(OR(E25=$AM$1,E25=$AN$1,E26=$AM$1,E26=$AN$1,E27=$AM$1,E27=$AN$1),0,1)))</f>
        <v>0</v>
      </c>
      <c r="AQ25" s="135">
        <f>IF($A25&gt;='243way_Regular Symbol'!H$16,"",IF(F25=0,"",IF(OR(F25=$AM$1,F25=$AN$1,F26=$AM$1,F26=$AN$1,F27=$AM$1,F27=$AN$1),0,1)))</f>
        <v>1</v>
      </c>
      <c r="AR25" s="224"/>
      <c r="AS25" s="344">
        <f>IF($A25&gt;='243way_Regular Symbol'!D$16,"",IF(B25=0,"",IF(OR(B25=$AM$1,B25=$AT$1,B26=$AM$1,B26=$AT$1,B27=$AM$1,B27=$AT$1),0,1)))</f>
        <v>1</v>
      </c>
      <c r="AT25" s="3">
        <f>IF($A25&gt;='243way_Regular Symbol'!E$16,"",IF(C25=0,"",IF(OR(C25=$AM$1,C25=$AT$1,C26=$AM$1,C26=$AT$1,C27=$AM$1,C27=$AT$1),0,1)))</f>
        <v>1</v>
      </c>
      <c r="AU25" s="3">
        <f>IF($A25&gt;='243way_Regular Symbol'!F$16,"",IF(D25=0,"",IF(OR(D25=$AM$1,D25=$AT$1,D26=$AM$1,D26=$AT$1,D27=$AM$1,D27=$AT$1),0,1)))</f>
        <v>1</v>
      </c>
      <c r="AV25" s="3">
        <f>IF($A25&gt;='243way_Regular Symbol'!G$16,"",IF(E25=0,"",IF(OR(E25=$AM$1,E25=$AT$1,E26=$AM$1,E26=$AT$1,E27=$AM$1,E27=$AT$1),0,1)))</f>
        <v>1</v>
      </c>
      <c r="AW25" s="135">
        <f>IF($A25&gt;='243way_Regular Symbol'!H$16,"",IF(F25=0,"",IF(OR(F25=$AM$1,F25=$AT$1,F26=$AM$1,F26=$AT$1,F27=$AM$1,F27=$AT$1),0,1)))</f>
        <v>1</v>
      </c>
      <c r="AX25" s="224"/>
      <c r="AY25" s="344">
        <f>IF($A25&gt;='243way_Regular Symbol'!D$16,"",IF(B25=0,"",IF(OR(B25=$AM$1,B25=$AZ$1,B26=$AM$1,B26=$AZ$1,B27=$AM$1,B27=$AZ$1),0,1)))</f>
        <v>1</v>
      </c>
      <c r="AZ25" s="3">
        <f>IF($A25&gt;='243way_Regular Symbol'!E$16,"",IF(C25=0,"",IF(OR(C25=$AM$1,C25=$AZ$1,C26=$AM$1,C26=$AZ$1,C27=$AM$1,C27=$AZ$1),0,1)))</f>
        <v>1</v>
      </c>
      <c r="BA25" s="3">
        <f>IF($A25&gt;='243way_Regular Symbol'!F$16,"",IF(D25=0,"",IF(OR(D25=$AM$1,D25=$AZ$1,D26=$AM$1,D26=$AZ$1,D27=$AM$1,D27=$AZ$1),0,1)))</f>
        <v>0</v>
      </c>
      <c r="BB25" s="3">
        <f>IF($A25&gt;='243way_Regular Symbol'!G$16,"",IF(E25=0,"",IF(OR(E25=$AM$1,E25=$AZ$1,E26=$AM$1,E26=$AZ$1,E27=$AM$1,E27=$AZ$1),0,1)))</f>
        <v>1</v>
      </c>
      <c r="BC25" s="135">
        <f>IF($A25&gt;='243way_Regular Symbol'!H$16,"",IF(F25=0,"",IF(OR(F25=$AM$1,F25=$AZ$1,F26=$AM$1,F26=$AZ$1,F27=$AM$1,F27=$AZ$1),0,1)))</f>
        <v>1</v>
      </c>
      <c r="BD25" s="224"/>
      <c r="BE25" s="344">
        <f>IF($A25&gt;='243way_Regular Symbol'!D$16,"",IF(B25=0,"",IF(OR(B25=$AM$1,B25=$BF$1,B26=$AM$1,B26=$BF$1,B27=$AM$1,B27=$BF$1),0,1)))</f>
        <v>1</v>
      </c>
      <c r="BF25" s="3">
        <f>IF($A25&gt;='243way_Regular Symbol'!E$16,"",IF(C25=0,"",IF(OR(C25=$AM$1,C25=$BF$1,C26=$AM$1,C26=$BF$1,C27=$AM$1,C27=$BF$1),0,1)))</f>
        <v>1</v>
      </c>
      <c r="BG25" s="3">
        <f>IF($A25&gt;='243way_Regular Symbol'!F$16,"",IF(D25=0,"",IF(OR(D25=$AM$1,D25=$BF$1,D26=$AM$1,D26=$BF$1,D27=$AM$1,D27=$BF$1),0,1)))</f>
        <v>1</v>
      </c>
      <c r="BH25" s="3">
        <f>IF($A25&gt;='243way_Regular Symbol'!G$16,"",IF(E25=0,"",IF(OR(E25=$AM$1,E25=$BF$1,E26=$AM$1,E26=$BF$1,E27=$AM$1,E27=$BF$1),0,1)))</f>
        <v>1</v>
      </c>
      <c r="BI25" s="135">
        <f>IF($A25&gt;='243way_Regular Symbol'!H$16,"",IF(F25=0,"",IF(OR(F25=$AM$1,F25=$BF$1,F26=$AM$1,F26=$BF$1,F27=$AM$1,F27=$BF$1),0,1)))</f>
        <v>1</v>
      </c>
      <c r="BJ25" s="224"/>
      <c r="BK25" s="344">
        <f>IF($A25&gt;='243way_Regular Symbol'!D$16,"",IF(B25=0,"",IF(OR(B25=$AM$1,B25=$BL$1,B26=$AM$1,B26=$BL$1,B27=$AM$1,B27=$BL$1),0,1)))</f>
        <v>1</v>
      </c>
      <c r="BL25" s="3">
        <f>IF($A25&gt;='243way_Regular Symbol'!E$16,"",IF(C25=0,"",IF(OR(C25=$AM$1,C25=$BL$1,C26=$AM$1,C26=$BL$1,C27=$AM$1,C27=$BL$1),0,1)))</f>
        <v>1</v>
      </c>
      <c r="BM25" s="3">
        <f>IF($A25&gt;='243way_Regular Symbol'!F$16,"",IF(D25=0,"",IF(OR(D25=$AM$1,D25=$BL$1,D26=$AM$1,D26=$BL$1,D27=$AM$1,D27=$BL$1),0,1)))</f>
        <v>1</v>
      </c>
      <c r="BN25" s="3">
        <f>IF($A25&gt;='243way_Regular Symbol'!G$16,"",IF(E25=0,"",IF(OR(E25=$AM$1,E25=$BL$1,E26=$AM$1,E26=$BL$1,E27=$AM$1,E27=$BL$1),0,1)))</f>
        <v>1</v>
      </c>
      <c r="BO25" s="135">
        <f>IF($A25&gt;='243way_Regular Symbol'!H$16,"",IF(F25=0,"",IF(OR(F25=$AM$1,F25=$BL$1,F26=$AM$1,F26=$BL$1,F27=$AM$1,F27=$BL$1),0,1)))</f>
        <v>1</v>
      </c>
      <c r="BP25" s="224"/>
      <c r="BQ25" s="3">
        <f>IF($A25&gt;='243way_Regular Symbol'!D$16,"",IF(B25=0,"",IF(OR(B25=$BQ$1,B25=$BR$1,B26=$BQ$1,B26=$BR$1,B27=$BQ$1,B27=$BR$1),0,1)))</f>
        <v>1</v>
      </c>
      <c r="BR25" s="3">
        <f>IF($A25&gt;='243way_Regular Symbol'!E$16,"",IF(C25=0,"",IF(OR(C25=$BQ$1,C25=$BR$1,C26=$BQ$1,C26=$BR$1,C27=$BQ$1,C27=$BR$1),0,1)))</f>
        <v>1</v>
      </c>
      <c r="BS25" s="3">
        <f>IF($A25&gt;='243way_Regular Symbol'!F$16,"",IF(D25=0,"",IF(OR(D25=$BQ$1,D25=$BR$1,D26=$BQ$1,D26=$BR$1,D27=$BQ$1,D27=$BR$1),0,1)))</f>
        <v>1</v>
      </c>
      <c r="BT25" s="3">
        <f>IF($A25&gt;='243way_Regular Symbol'!G$16,"",IF(E25=0,"",IF(OR(E25=$BQ$1,E25=$BR$1,E26=$BQ$1,E26=$BR$1,E27=$BQ$1,E27=$BR$1),0,1)))</f>
        <v>1</v>
      </c>
      <c r="BU25" s="3">
        <f>IF($A25&gt;='243way_Regular Symbol'!H$16,"",IF(F25=0,"",IF(OR(F25=$BQ$1,F25=$BR$1,F26=$BQ$1,F26=$BR$1,F27=$BQ$1,F27=$BR$1),0,1)))</f>
        <v>1</v>
      </c>
      <c r="BV25" s="224"/>
      <c r="BW25" s="3">
        <f>IF($A25&gt;='243way_Regular Symbol'!D$16,"",IF(B25=0,"",IF(OR(B25=$BW$1,B26=$BW$1,B27=$BW$1,B25=$BX$1,B26=$BX$1,B27=$BX$1),0,1)))</f>
        <v>1</v>
      </c>
      <c r="BX25" s="3">
        <f>IF($A25&gt;='243way_Regular Symbol'!E$16,"",IF(C25=0,"",IF(OR(C25=$BW$1,C26=$BW$1,C27=$BW$1,C25=$BX$1,C26=$BX$1,C27=$BX$1),0,1)))</f>
        <v>1</v>
      </c>
      <c r="BY25" s="3">
        <f>IF($A25&gt;='243way_Regular Symbol'!F$16,"",IF(D25=0,"",IF(OR(D25=$BW$1,D26=$BW$1,D27=$BW$1,D25=$BX$1,D26=$BX$1,D27=$BX$1),0,1)))</f>
        <v>1</v>
      </c>
      <c r="BZ25" s="3">
        <f>IF($A25&gt;='243way_Regular Symbol'!G$16,"",IF(E25=0,"",IF(OR(E25=$BW$1,E26=$BW$1,E27=$BW$1,E25=$BX$1,E26=$BX$1,E27=$BX$1),0,1)))</f>
        <v>0</v>
      </c>
      <c r="CA25" s="3">
        <f>IF($A25&gt;='243way_Regular Symbol'!H$16,"",IF(F25=0,"",IF(OR(F25=$BW$1,F26=$BW$1,F27=$BW$1,F25=$BX$1,F26=$BX$1,F27=$BX$1),0,1)))</f>
        <v>0</v>
      </c>
      <c r="CB25" s="224"/>
      <c r="CC25" s="3">
        <f>IF($A25&gt;='243way_Regular Symbol'!D$16,"",IF(B25=0,"",IF(OR(B25=$BW$1,B26=$BW$1,B27=$BW$1,B25=$CD$1,B26=$CD$1,B27=$CD$1),0,1)))</f>
        <v>0</v>
      </c>
      <c r="CD25" s="3">
        <f>IF($A25&gt;='243way_Regular Symbol'!E$16,"",IF(C25=0,"",IF(OR(C25=$BW$1,C26=$BW$1,C27=$BW$1,C25=$CD$1,C26=$CD$1,C27=$CD$1),0,1)))</f>
        <v>1</v>
      </c>
      <c r="CE25" s="3">
        <f>IF($A25&gt;='243way_Regular Symbol'!F$16,"",IF(D25=0,"",IF(OR(D25=$BW$1,D26=$BW$1,D27=$BW$1,D25=$CD$1,D26=$CD$1,D27=$CD$1),0,1)))</f>
        <v>1</v>
      </c>
      <c r="CF25" s="3">
        <f>IF($A25&gt;='243way_Regular Symbol'!G$16,"",IF(E25=0,"",IF(OR(E25=$BW$1,E26=$BW$1,E27=$BW$1,E25=$CD$1,E26=$CD$1,E27=$CD$1),0,1)))</f>
        <v>1</v>
      </c>
      <c r="CG25" s="3">
        <f>IF($A25&gt;='243way_Regular Symbol'!H$16,"",IF(F25=0,"",IF(OR(F25=$BW$1,F26=$BW$1,F27=$BW$1,F25=$CD$1,F26=$CD$1,F27=$CD$1),0,1)))</f>
        <v>1</v>
      </c>
      <c r="CH25" s="224"/>
      <c r="CI25" s="3">
        <f>IF($A25&gt;='243way_Regular Symbol'!D$16,"",IF(B25=0,"",IF(OR(B25=$BW$1,B26=$BW$1,B27=$BW$1,B25=$CJ$1,B26=$CJ$1,B27=$CJ$1),0,1)))</f>
        <v>1</v>
      </c>
      <c r="CJ25" s="3">
        <f>IF($A25&gt;='243way_Regular Symbol'!E$16,"",IF(C25=0,"",IF(OR(C25=$BW$1,C26=$BW$1,C27=$BW$1,C25=$CJ$1,C26=$CJ$1,C27=$CJ$1),0,1)))</f>
        <v>1</v>
      </c>
      <c r="CK25" s="3">
        <f>IF($A25&gt;='243way_Regular Symbol'!F$16,"",IF(D25=0,"",IF(OR(D25=$BW$1,D26=$BW$1,D27=$BW$1,D25=$CJ$1,D26=$CJ$1,D27=$CJ$1),0,1)))</f>
        <v>1</v>
      </c>
      <c r="CL25" s="3">
        <f>IF($A25&gt;='243way_Regular Symbol'!G$16,"",IF(E25=0,"",IF(OR(E25=$BW$1,E26=$BW$1,E27=$BW$1,E25=$CJ$1,E26=$CJ$1,E27=$CJ$1),0,1)))</f>
        <v>1</v>
      </c>
      <c r="CM25" s="3">
        <f>IF($A25&gt;='243way_Regular Symbol'!H$16,"",IF(F25=0,"",IF(OR(F25=$BW$1,F26=$BW$1,F27=$BW$1,F25=$CJ$1,F26=$CJ$1,F27=$CJ$1),0,1)))</f>
        <v>0</v>
      </c>
      <c r="CN25" s="224"/>
      <c r="CO25" s="3">
        <f>IF($A25&gt;='243way_Regular Symbol'!D$16,"",IF(B25=0,"",IF(OR(B25=$BW$1,B26=$BW$1,B27=$BW$1,B25=$CP$1,B26=$CP$1,B27=$CP$1),0,1)))</f>
        <v>1</v>
      </c>
      <c r="CP25" s="3">
        <f>IF($A25&gt;='243way_Regular Symbol'!E$16,"",IF(C25=0,"",IF(OR(C25=$BW$1,C26=$BW$1,C27=$BW$1,C25=$CP$1,C26=$CP$1,C27=$CP$1),0,1)))</f>
        <v>1</v>
      </c>
      <c r="CQ25" s="3">
        <f>IF($A25&gt;='243way_Regular Symbol'!F$16,"",IF(D25=0,"",IF(OR(D25=$BW$1,D26=$BW$1,D27=$BW$1,D25=$CP$1,D26=$CP$1,D27=$CP$1),0,1)))</f>
        <v>1</v>
      </c>
      <c r="CR25" s="3">
        <f>IF($A25&gt;='243way_Regular Symbol'!G$16,"",IF(E25=0,"",IF(OR(E25=$BW$1,E26=$BW$1,E27=$BW$1,E25=$CP$1,E26=$CP$1,E27=$CP$1),0,1)))</f>
        <v>1</v>
      </c>
      <c r="CS25" s="3">
        <f>IF($A25&gt;='243way_Regular Symbol'!H$16,"",IF(F25=0,"",IF(OR(F25=$BW$1,F26=$BW$1,F27=$BW$1,F25=$CP$1,F26=$CP$1,F27=$CP$1),0,1)))</f>
        <v>1</v>
      </c>
      <c r="CT25" s="224"/>
      <c r="CU25" s="3">
        <f>IF($A25&gt;='243way_Regular Symbol'!D$16,"",IF(B25=0,"",IF(OR(B25=$BW$1,B26=$BW$1,B27=$BW$1,B25=$CV$1,B26=$CV$1,B27=$CV$1),0,1)))</f>
        <v>1</v>
      </c>
      <c r="CV25" s="3">
        <f>IF($A25&gt;='243way_Regular Symbol'!E$16,"",IF(C25=0,"",IF(OR(C25=$BW$1,C26=$BW$1,C27=$BW$1,C25=$CV$1,C26=$CV$1,C27=$CV$1),0,1)))</f>
        <v>1</v>
      </c>
      <c r="CW25" s="3">
        <f>IF($A25&gt;='243way_Regular Symbol'!F$16,"",IF(D25=0,"",IF(OR(D25=$BW$1,D26=$BW$1,D27=$BW$1,D25=$CV$1,D26=$CV$1,D27=$CV$1),0,1)))</f>
        <v>1</v>
      </c>
      <c r="CX25" s="3">
        <f>IF($A25&gt;='243way_Regular Symbol'!G$16,"",IF(E25=0,"",IF(OR(E25=$BW$1,E26=$BW$1,E27=$BW$1,E25=$CV$1,E26=$CV$1,E27=$CV$1),0,1)))</f>
        <v>1</v>
      </c>
      <c r="CY25" s="3">
        <f>IF($A25&gt;='243way_Regular Symbol'!H$16,"",IF(F25=0,"",IF(OR(F25=$BW$1,F26=$BW$1,F27=$BW$1,F25=$CV$1,F26=$CV$1,F27=$CV$1),0,1)))</f>
        <v>1</v>
      </c>
    </row>
    <row r="26" spans="1:103">
      <c r="A26" s="337">
        <f>IF('243way_Regular Symbol'!L25="","",'243way_Regular Symbol'!L25)</f>
        <v>22</v>
      </c>
      <c r="B26" s="191" t="str">
        <f>IF('243way_Regular Symbol'!M25="",
IF($A26-'243way_Regular Symbol'!D$16&gt;='243way_RegularＸ_W()'!B$2-1,"",VLOOKUP($A26-'243way_Regular Symbol'!D$16,'243way_Regular Symbol'!$L$3:$Q$99,'243way_RegularＸ_W()'!B$3+1,FALSE)),
'243way_Regular Symbol'!M25)</f>
        <v>M5</v>
      </c>
      <c r="C26" s="191" t="str">
        <f>IF('243way_Regular Symbol'!N25="",
IF($A26-'243way_Regular Symbol'!E$16&gt;='243way_RegularＸ_W()'!C$2-1,"",VLOOKUP($A26-'243way_Regular Symbol'!E$16,'243way_Regular Symbol'!$L$3:$Q$99,'243way_RegularＸ_W()'!C$3+1,FALSE)),
'243way_Regular Symbol'!N25)</f>
        <v>S1</v>
      </c>
      <c r="D26" s="191" t="str">
        <f>IF('243way_Regular Symbol'!O25="",
IF($A26-'243way_Regular Symbol'!F$16&gt;='243way_RegularＸ_W()'!D$2-1,"",VLOOKUP($A26-'243way_Regular Symbol'!F$16,'243way_Regular Symbol'!$L$3:$Q$99,'243way_RegularＸ_W()'!D$3+1,FALSE)),
'243way_Regular Symbol'!O25)</f>
        <v>M5</v>
      </c>
      <c r="E26" s="191" t="str">
        <f>IF('243way_Regular Symbol'!P25="",
IF($A26-'243way_Regular Symbol'!G$16&gt;='243way_RegularＸ_W()'!E$2-1,"",VLOOKUP($A26-'243way_Regular Symbol'!G$16,'243way_Regular Symbol'!$L$3:$Q$99,'243way_RegularＸ_W()'!E$3+1,FALSE)),
'243way_Regular Symbol'!P25)</f>
        <v>K</v>
      </c>
      <c r="F26" s="338" t="str">
        <f>IF('243way_Regular Symbol'!Q25="",
IF($A26-'243way_Regular Symbol'!H$16&gt;='243way_RegularＸ_W()'!F$2-1,"",VLOOKUP($A26-'243way_Regular Symbol'!H$16,'243way_Regular Symbol'!$L$3:$Q$99,'243way_RegularＸ_W()'!F$3+1,FALSE)),
'243way_Regular Symbol'!Q25)</f>
        <v>J</v>
      </c>
      <c r="O26" s="344">
        <f>IF($A26&gt;='243way_Regular Symbol'!D$16,"",IF(B26=0,"",IF(OR(B26=$O$1,B26=$P$1,B27=$O$1,B27=$P$1,B28=$O$1,B28=$P$1),0,1)))</f>
        <v>0</v>
      </c>
      <c r="P26" s="3">
        <f>IF($A26&gt;='243way_Regular Symbol'!E$16,"",IF(C26=0,"",IF(OR(C26=$O$1,C26=$P$1,C27=$O$1,C27=$P$1,C28=$O$1,C28=$P$1),0,1)))</f>
        <v>0</v>
      </c>
      <c r="Q26" s="3">
        <f>IF($A26&gt;='243way_Regular Symbol'!F$16,"",IF(D26=0,"",IF(OR(D26=$O$1,D26=$P$1,D27=$O$1,D27=$P$1,D28=$O$1,D28=$P$1),0,1)))</f>
        <v>1</v>
      </c>
      <c r="R26" s="3">
        <f>IF($A26&gt;='243way_Regular Symbol'!G$16,"",IF(E26=0,"",IF(OR(E26=$O$1,E26=$P$1,E27=$O$1,E27=$P$1,E28=$O$1,E28=$P$1),0,1)))</f>
        <v>1</v>
      </c>
      <c r="S26" s="135">
        <f>IF($A26&gt;='243way_Regular Symbol'!H$16,"",IF(F26=0,"",IF(OR(F26=$O$1,F26=$P$1,F27=$O$1,F27=$P$1,F28=$O$1,F28=$P$1),0,1)))</f>
        <v>1</v>
      </c>
      <c r="T26" s="224"/>
      <c r="U26" s="344">
        <f>IF($A26&gt;='243way_Regular Symbol'!D$16,"",IF(B26=0,"",IF(OR(B26=$U$1,B26=$V$1,B27=$U$1,B27=$V$1,B28=$U$1,B28=$V$1),0,1)))</f>
        <v>1</v>
      </c>
      <c r="V26" s="3">
        <f>IF($A26&gt;='243way_Regular Symbol'!E$16,"",IF(C26=0,"",IF(OR(C26=$U$1,C26=$V$1,C27=$U$1,C27=$V$1,C28=$U$1,C28=$V$1),0,1)))</f>
        <v>1</v>
      </c>
      <c r="W26" s="3">
        <f>IF($A26&gt;='243way_Regular Symbol'!F$16,"",IF(D26=0,"",IF(OR(D26=$U$1,D26=$V$1,D27=$U$1,D27=$V$1,D28=$U$1,D28=$V$1),0,1)))</f>
        <v>1</v>
      </c>
      <c r="X26" s="3">
        <f>IF($A26&gt;='243way_Regular Symbol'!G$16,"",IF(E26=0,"",IF(OR(E26=$U$1,E26=$V$1,E27=$U$1,E27=$V$1,E28=$U$1,E28=$V$1),0,1)))</f>
        <v>1</v>
      </c>
      <c r="Y26" s="135">
        <f>IF($A26&gt;='243way_Regular Symbol'!H$16,"",IF(F26=0,"",IF(OR(F26=$U$1,F26=$V$1,F27=$U$1,F27=$V$1,F28=$U$1,F28=$V$1),0,1)))</f>
        <v>1</v>
      </c>
      <c r="Z26" s="224"/>
      <c r="AA26" s="344">
        <f>IF($A26&gt;='243way_Regular Symbol'!D$16,"",IF(B26=0,"",IF(OR(B26=$AA$1,B26=$AB$1,B27=$AA$1,B27=$AB$1,B28=$AA$1,,B28=$AB$1),0,1)))</f>
        <v>1</v>
      </c>
      <c r="AB26" s="3">
        <f>IF($A26&gt;='243way_Regular Symbol'!E$16,"",IF(C26=0,"",IF(OR(C26=$AA$1,C26=$AB$1,C27=$AA$1,C27=$AB$1,C28=$AA$1,,C28=$AB$1),0,1)))</f>
        <v>1</v>
      </c>
      <c r="AC26" s="3">
        <f>IF($A26&gt;='243way_Regular Symbol'!F$16,"",IF(D26=0,"",IF(OR(D26=$AA$1,D26=$AB$1,D27=$AA$1,D27=$AB$1,D28=$AA$1,,D28=$AB$1),0,1)))</f>
        <v>1</v>
      </c>
      <c r="AD26" s="3">
        <f>IF($A26&gt;='243way_Regular Symbol'!G$16,"",IF(E26=0,"",IF(OR(E26=$AA$1,E26=$AB$1,E27=$AA$1,E27=$AB$1,E28=$AA$1,,E28=$AB$1),0,1)))</f>
        <v>1</v>
      </c>
      <c r="AE26" s="135">
        <f>IF($A26&gt;='243way_Regular Symbol'!H$16,"",IF(F26=0,"",IF(OR(F26=$AA$1,F26=$AB$1,F27=$AA$1,F27=$AB$1,F28=$AA$1,,F28=$AB$1),0,1)))</f>
        <v>1</v>
      </c>
      <c r="AF26" s="224"/>
      <c r="AG26" s="344">
        <f>IF($A26&gt;='243way_Regular Symbol'!D$16,"",IF(B26=0,"",IF(OR(B26=$AG$1,B26=$AH$1,B27=$AG$1,B27=$AH$1,B28=$AG$1,B28=$AH$1),0,1)))</f>
        <v>1</v>
      </c>
      <c r="AH26" s="3">
        <f>IF($A26&gt;='243way_Regular Symbol'!E$16,"",IF(C26=0,"",IF(OR(C26=$AG$1,C26=$AH$1,C27=$AG$1,C27=$AH$1,C28=$AG$1,C28=$AH$1),0,1)))</f>
        <v>1</v>
      </c>
      <c r="AI26" s="3">
        <f>IF($A26&gt;='243way_Regular Symbol'!F$16,"",IF(D26=0,"",IF(OR(D26=$AG$1,D26=$AH$1,D27=$AG$1,D27=$AH$1,D28=$AG$1,D28=$AH$1),0,1)))</f>
        <v>1</v>
      </c>
      <c r="AJ26" s="3">
        <f>IF($A26&gt;='243way_Regular Symbol'!G$16,"",IF(E26=0,"",IF(OR(E26=$AG$1,E26=$AH$1,E27=$AG$1,E27=$AH$1,E28=$AG$1,E28=$AH$1),0,1)))</f>
        <v>1</v>
      </c>
      <c r="AK26" s="135">
        <f>IF($A26&gt;='243way_Regular Symbol'!H$16,"",IF(F26=0,"",IF(OR(F26=$AG$1,F26=$AH$1,F27=$AG$1,F27=$AH$1,F28=$AG$1,F28=$AH$1),0,1)))</f>
        <v>1</v>
      </c>
      <c r="AL26" s="224"/>
      <c r="AM26" s="344">
        <f>IF($A26&gt;='243way_Regular Symbol'!D$16,"",IF(B26=0,"",IF(OR(B26=$AM$1,B26=$AN$1,B27=$AM$1,B27=$AN$1,B28=$AM$1,B28=$AN$1),0,1)))</f>
        <v>0</v>
      </c>
      <c r="AN26" s="3">
        <f>IF($A26&gt;='243way_Regular Symbol'!E$16,"",IF(C26=0,"",IF(OR(C26=$AM$1,C26=$AN$1,C27=$AM$1,C27=$AN$1,C28=$AM$1,C28=$AN$1),0,1)))</f>
        <v>1</v>
      </c>
      <c r="AO26" s="3">
        <f>IF($A26&gt;='243way_Regular Symbol'!F$16,"",IF(D26=0,"",IF(OR(D26=$AM$1,D26=$AN$1,D27=$AM$1,D27=$AN$1,D28=$AM$1,D28=$AN$1),0,1)))</f>
        <v>0</v>
      </c>
      <c r="AP26" s="3">
        <f>IF($A26&gt;='243way_Regular Symbol'!G$16,"",IF(E26=0,"",IF(OR(E26=$AM$1,E26=$AN$1,E27=$AM$1,E27=$AN$1,E28=$AM$1,E28=$AN$1),0,1)))</f>
        <v>0</v>
      </c>
      <c r="AQ26" s="135">
        <f>IF($A26&gt;='243way_Regular Symbol'!H$16,"",IF(F26=0,"",IF(OR(F26=$AM$1,F26=$AN$1,F27=$AM$1,F27=$AN$1,F28=$AM$1,F28=$AN$1),0,1)))</f>
        <v>1</v>
      </c>
      <c r="AR26" s="224"/>
      <c r="AS26" s="344">
        <f>IF($A26&gt;='243way_Regular Symbol'!D$16,"",IF(B26=0,"",IF(OR(B26=$AM$1,B26=$AT$1,B27=$AM$1,B27=$AT$1,B28=$AM$1,B28=$AT$1),0,1)))</f>
        <v>1</v>
      </c>
      <c r="AT26" s="3">
        <f>IF($A26&gt;='243way_Regular Symbol'!E$16,"",IF(C26=0,"",IF(OR(C26=$AM$1,C26=$AT$1,C27=$AM$1,C27=$AT$1,C28=$AM$1,C28=$AT$1),0,1)))</f>
        <v>1</v>
      </c>
      <c r="AU26" s="3">
        <f>IF($A26&gt;='243way_Regular Symbol'!F$16,"",IF(D26=0,"",IF(OR(D26=$AM$1,D26=$AT$1,D27=$AM$1,D27=$AT$1,D28=$AM$1,D28=$AT$1),0,1)))</f>
        <v>1</v>
      </c>
      <c r="AV26" s="3">
        <f>IF($A26&gt;='243way_Regular Symbol'!G$16,"",IF(E26=0,"",IF(OR(E26=$AM$1,E26=$AT$1,E27=$AM$1,E27=$AT$1,E28=$AM$1,E28=$AT$1),0,1)))</f>
        <v>1</v>
      </c>
      <c r="AW26" s="135">
        <f>IF($A26&gt;='243way_Regular Symbol'!H$16,"",IF(F26=0,"",IF(OR(F26=$AM$1,F26=$AT$1,F27=$AM$1,F27=$AT$1,F28=$AM$1,F28=$AT$1),0,1)))</f>
        <v>1</v>
      </c>
      <c r="AX26" s="224"/>
      <c r="AY26" s="344">
        <f>IF($A26&gt;='243way_Regular Symbol'!D$16,"",IF(B26=0,"",IF(OR(B26=$AM$1,B26=$AZ$1,B27=$AM$1,B27=$AZ$1,B28=$AM$1,B28=$AZ$1),0,1)))</f>
        <v>1</v>
      </c>
      <c r="AZ26" s="3">
        <f>IF($A26&gt;='243way_Regular Symbol'!E$16,"",IF(C26=0,"",IF(OR(C26=$AM$1,C26=$AZ$1,C27=$AM$1,C27=$AZ$1,C28=$AM$1,C28=$AZ$1),0,1)))</f>
        <v>1</v>
      </c>
      <c r="BA26" s="3">
        <f>IF($A26&gt;='243way_Regular Symbol'!F$16,"",IF(D26=0,"",IF(OR(D26=$AM$1,D26=$AZ$1,D27=$AM$1,D27=$AZ$1,D28=$AM$1,D28=$AZ$1),0,1)))</f>
        <v>1</v>
      </c>
      <c r="BB26" s="3">
        <f>IF($A26&gt;='243way_Regular Symbol'!G$16,"",IF(E26=0,"",IF(OR(E26=$AM$1,E26=$AZ$1,E27=$AM$1,E27=$AZ$1,E28=$AM$1,E28=$AZ$1),0,1)))</f>
        <v>1</v>
      </c>
      <c r="BC26" s="135">
        <f>IF($A26&gt;='243way_Regular Symbol'!H$16,"",IF(F26=0,"",IF(OR(F26=$AM$1,F26=$AZ$1,F27=$AM$1,F27=$AZ$1,F28=$AM$1,F28=$AZ$1),0,1)))</f>
        <v>1</v>
      </c>
      <c r="BD26" s="224"/>
      <c r="BE26" s="344">
        <f>IF($A26&gt;='243way_Regular Symbol'!D$16,"",IF(B26=0,"",IF(OR(B26=$AM$1,B26=$BF$1,B27=$AM$1,B27=$BF$1,B28=$AM$1,B28=$BF$1),0,1)))</f>
        <v>1</v>
      </c>
      <c r="BF26" s="3">
        <f>IF($A26&gt;='243way_Regular Symbol'!E$16,"",IF(C26=0,"",IF(OR(C26=$AM$1,C26=$BF$1,C27=$AM$1,C27=$BF$1,C28=$AM$1,C28=$BF$1),0,1)))</f>
        <v>1</v>
      </c>
      <c r="BG26" s="3">
        <f>IF($A26&gt;='243way_Regular Symbol'!F$16,"",IF(D26=0,"",IF(OR(D26=$AM$1,D26=$BF$1,D27=$AM$1,D27=$BF$1,D28=$AM$1,D28=$BF$1),0,1)))</f>
        <v>1</v>
      </c>
      <c r="BH26" s="3">
        <f>IF($A26&gt;='243way_Regular Symbol'!G$16,"",IF(E26=0,"",IF(OR(E26=$AM$1,E26=$BF$1,E27=$AM$1,E27=$BF$1,E28=$AM$1,E28=$BF$1),0,1)))</f>
        <v>1</v>
      </c>
      <c r="BI26" s="135">
        <f>IF($A26&gt;='243way_Regular Symbol'!H$16,"",IF(F26=0,"",IF(OR(F26=$AM$1,F26=$BF$1,F27=$AM$1,F27=$BF$1,F28=$AM$1,F28=$BF$1),0,1)))</f>
        <v>1</v>
      </c>
      <c r="BJ26" s="224"/>
      <c r="BK26" s="344">
        <f>IF($A26&gt;='243way_Regular Symbol'!D$16,"",IF(B26=0,"",IF(OR(B26=$AM$1,B26=$BL$1,B27=$AM$1,B27=$BL$1,B28=$AM$1,B28=$BL$1),0,1)))</f>
        <v>1</v>
      </c>
      <c r="BL26" s="3">
        <f>IF($A26&gt;='243way_Regular Symbol'!E$16,"",IF(C26=0,"",IF(OR(C26=$AM$1,C26=$BL$1,C27=$AM$1,C27=$BL$1,C28=$AM$1,C28=$BL$1),0,1)))</f>
        <v>1</v>
      </c>
      <c r="BM26" s="3">
        <f>IF($A26&gt;='243way_Regular Symbol'!F$16,"",IF(D26=0,"",IF(OR(D26=$AM$1,D26=$BL$1,D27=$AM$1,D27=$BL$1,D28=$AM$1,D28=$BL$1),0,1)))</f>
        <v>1</v>
      </c>
      <c r="BN26" s="3">
        <f>IF($A26&gt;='243way_Regular Symbol'!G$16,"",IF(E26=0,"",IF(OR(E26=$AM$1,E26=$BL$1,E27=$AM$1,E27=$BL$1,E28=$AM$1,E28=$BL$1),0,1)))</f>
        <v>1</v>
      </c>
      <c r="BO26" s="135">
        <f>IF($A26&gt;='243way_Regular Symbol'!H$16,"",IF(F26=0,"",IF(OR(F26=$AM$1,F26=$BL$1,F27=$AM$1,F27=$BL$1,F28=$AM$1,F28=$BL$1),0,1)))</f>
        <v>1</v>
      </c>
      <c r="BP26" s="224"/>
      <c r="BQ26" s="3">
        <f>IF($A26&gt;='243way_Regular Symbol'!D$16,"",IF(B26=0,"",IF(OR(B26=$BQ$1,B26=$BR$1,B27=$BQ$1,B27=$BR$1,B28=$BQ$1,B28=$BR$1),0,1)))</f>
        <v>1</v>
      </c>
      <c r="BR26" s="3">
        <f>IF($A26&gt;='243way_Regular Symbol'!E$16,"",IF(C26=0,"",IF(OR(C26=$BQ$1,C26=$BR$1,C27=$BQ$1,C27=$BR$1,C28=$BQ$1,C28=$BR$1),0,1)))</f>
        <v>1</v>
      </c>
      <c r="BS26" s="3">
        <f>IF($A26&gt;='243way_Regular Symbol'!F$16,"",IF(D26=0,"",IF(OR(D26=$BQ$1,D26=$BR$1,D27=$BQ$1,D27=$BR$1,D28=$BQ$1,D28=$BR$1),0,1)))</f>
        <v>1</v>
      </c>
      <c r="BT26" s="3">
        <f>IF($A26&gt;='243way_Regular Symbol'!G$16,"",IF(E26=0,"",IF(OR(E26=$BQ$1,E26=$BR$1,E27=$BQ$1,E27=$BR$1,E28=$BQ$1,E28=$BR$1),0,1)))</f>
        <v>1</v>
      </c>
      <c r="BU26" s="3">
        <f>IF($A26&gt;='243way_Regular Symbol'!H$16,"",IF(F26=0,"",IF(OR(F26=$BQ$1,F26=$BR$1,F27=$BQ$1,F27=$BR$1,F28=$BQ$1,F28=$BR$1),0,1)))</f>
        <v>1</v>
      </c>
      <c r="BV26" s="224"/>
      <c r="BW26" s="3">
        <f>IF($A26&gt;='243way_Regular Symbol'!D$16,"",IF(B26=0,"",IF(OR(B26=$BW$1,B27=$BW$1,B28=$BW$1,B26=$BX$1,B27=$BX$1,B28=$BX$1),0,1)))</f>
        <v>1</v>
      </c>
      <c r="BX26" s="3">
        <f>IF($A26&gt;='243way_Regular Symbol'!E$16,"",IF(C26=0,"",IF(OR(C26=$BW$1,C27=$BW$1,C28=$BW$1,C26=$BX$1,C27=$BX$1,C28=$BX$1),0,1)))</f>
        <v>1</v>
      </c>
      <c r="BY26" s="3">
        <f>IF($A26&gt;='243way_Regular Symbol'!F$16,"",IF(D26=0,"",IF(OR(D26=$BW$1,D27=$BW$1,D28=$BW$1,D26=$BX$1,D27=$BX$1,D28=$BX$1),0,1)))</f>
        <v>1</v>
      </c>
      <c r="BZ26" s="3">
        <f>IF($A26&gt;='243way_Regular Symbol'!G$16,"",IF(E26=0,"",IF(OR(E26=$BW$1,E27=$BW$1,E28=$BW$1,E26=$BX$1,E27=$BX$1,E28=$BX$1),0,1)))</f>
        <v>0</v>
      </c>
      <c r="CA26" s="3">
        <f>IF($A26&gt;='243way_Regular Symbol'!H$16,"",IF(F26=0,"",IF(OR(F26=$BW$1,F27=$BW$1,F28=$BW$1,F26=$BX$1,F27=$BX$1,F28=$BX$1),0,1)))</f>
        <v>0</v>
      </c>
      <c r="CB26" s="224"/>
      <c r="CC26" s="3">
        <f>IF($A26&gt;='243way_Regular Symbol'!D$16,"",IF(B26=0,"",IF(OR(B26=$BW$1,B27=$BW$1,B28=$BW$1,B26=$CD$1,B27=$CD$1,B28=$CD$1),0,1)))</f>
        <v>1</v>
      </c>
      <c r="CD26" s="3">
        <f>IF($A26&gt;='243way_Regular Symbol'!E$16,"",IF(C26=0,"",IF(OR(C26=$BW$1,C27=$BW$1,C28=$BW$1,C26=$CD$1,C27=$CD$1,C28=$CD$1),0,1)))</f>
        <v>1</v>
      </c>
      <c r="CE26" s="3">
        <f>IF($A26&gt;='243way_Regular Symbol'!F$16,"",IF(D26=0,"",IF(OR(D26=$BW$1,D27=$BW$1,D28=$BW$1,D26=$CD$1,D27=$CD$1,D28=$CD$1),0,1)))</f>
        <v>1</v>
      </c>
      <c r="CF26" s="3">
        <f>IF($A26&gt;='243way_Regular Symbol'!G$16,"",IF(E26=0,"",IF(OR(E26=$BW$1,E27=$BW$1,E28=$BW$1,E26=$CD$1,E27=$CD$1,E28=$CD$1),0,1)))</f>
        <v>1</v>
      </c>
      <c r="CG26" s="3">
        <f>IF($A26&gt;='243way_Regular Symbol'!H$16,"",IF(F26=0,"",IF(OR(F26=$BW$1,F27=$BW$1,F28=$BW$1,F26=$CD$1,F27=$CD$1,F28=$CD$1),0,1)))</f>
        <v>1</v>
      </c>
      <c r="CH26" s="224"/>
      <c r="CI26" s="3">
        <f>IF($A26&gt;='243way_Regular Symbol'!D$16,"",IF(B26=0,"",IF(OR(B26=$BW$1,B27=$BW$1,B28=$BW$1,B26=$CJ$1,B27=$CJ$1,B28=$CJ$1),0,1)))</f>
        <v>1</v>
      </c>
      <c r="CJ26" s="3">
        <f>IF($A26&gt;='243way_Regular Symbol'!E$16,"",IF(C26=0,"",IF(OR(C26=$BW$1,C27=$BW$1,C28=$BW$1,C26=$CJ$1,C27=$CJ$1,C28=$CJ$1),0,1)))</f>
        <v>0</v>
      </c>
      <c r="CK26" s="3">
        <f>IF($A26&gt;='243way_Regular Symbol'!F$16,"",IF(D26=0,"",IF(OR(D26=$BW$1,D27=$BW$1,D28=$BW$1,D26=$CJ$1,D27=$CJ$1,D28=$CJ$1),0,1)))</f>
        <v>0</v>
      </c>
      <c r="CL26" s="3">
        <f>IF($A26&gt;='243way_Regular Symbol'!G$16,"",IF(E26=0,"",IF(OR(E26=$BW$1,E27=$BW$1,E28=$BW$1,E26=$CJ$1,E27=$CJ$1,E28=$CJ$1),0,1)))</f>
        <v>1</v>
      </c>
      <c r="CM26" s="3">
        <f>IF($A26&gt;='243way_Regular Symbol'!H$16,"",IF(F26=0,"",IF(OR(F26=$BW$1,F27=$BW$1,F28=$BW$1,F26=$CJ$1,F27=$CJ$1,F28=$CJ$1),0,1)))</f>
        <v>0</v>
      </c>
      <c r="CN26" s="224"/>
      <c r="CO26" s="3">
        <f>IF($A26&gt;='243way_Regular Symbol'!D$16,"",IF(B26=0,"",IF(OR(B26=$BW$1,B27=$BW$1,B28=$BW$1,B26=$CP$1,B27=$CP$1,B28=$CP$1),0,1)))</f>
        <v>1</v>
      </c>
      <c r="CP26" s="3">
        <f>IF($A26&gt;='243way_Regular Symbol'!E$16,"",IF(C26=0,"",IF(OR(C26=$BW$1,C27=$BW$1,C28=$BW$1,C26=$CP$1,C27=$CP$1,C28=$CP$1),0,1)))</f>
        <v>1</v>
      </c>
      <c r="CQ26" s="3">
        <f>IF($A26&gt;='243way_Regular Symbol'!F$16,"",IF(D26=0,"",IF(OR(D26=$BW$1,D27=$BW$1,D28=$BW$1,D26=$CP$1,D27=$CP$1,D28=$CP$1),0,1)))</f>
        <v>1</v>
      </c>
      <c r="CR26" s="3">
        <f>IF($A26&gt;='243way_Regular Symbol'!G$16,"",IF(E26=0,"",IF(OR(E26=$BW$1,E27=$BW$1,E28=$BW$1,E26=$CP$1,E27=$CP$1,E28=$CP$1),0,1)))</f>
        <v>1</v>
      </c>
      <c r="CS26" s="3">
        <f>IF($A26&gt;='243way_Regular Symbol'!H$16,"",IF(F26=0,"",IF(OR(F26=$BW$1,F27=$BW$1,F28=$BW$1,F26=$CP$1,F27=$CP$1,F28=$CP$1),0,1)))</f>
        <v>1</v>
      </c>
      <c r="CT26" s="224"/>
      <c r="CU26" s="3">
        <f>IF($A26&gt;='243way_Regular Symbol'!D$16,"",IF(B26=0,"",IF(OR(B26=$BW$1,B27=$BW$1,B28=$BW$1,B26=$CV$1,B27=$CV$1,B28=$CV$1),0,1)))</f>
        <v>1</v>
      </c>
      <c r="CV26" s="3">
        <f>IF($A26&gt;='243way_Regular Symbol'!E$16,"",IF(C26=0,"",IF(OR(C26=$BW$1,C27=$BW$1,C28=$BW$1,C26=$CV$1,C27=$CV$1,C28=$CV$1),0,1)))</f>
        <v>1</v>
      </c>
      <c r="CW26" s="3">
        <f>IF($A26&gt;='243way_Regular Symbol'!F$16,"",IF(D26=0,"",IF(OR(D26=$BW$1,D27=$BW$1,D28=$BW$1,D26=$CV$1,D27=$CV$1,D28=$CV$1),0,1)))</f>
        <v>1</v>
      </c>
      <c r="CX26" s="3">
        <f>IF($A26&gt;='243way_Regular Symbol'!G$16,"",IF(E26=0,"",IF(OR(E26=$BW$1,E27=$BW$1,E28=$BW$1,E26=$CV$1,E27=$CV$1,E28=$CV$1),0,1)))</f>
        <v>1</v>
      </c>
      <c r="CY26" s="3">
        <f>IF($A26&gt;='243way_Regular Symbol'!H$16,"",IF(F26=0,"",IF(OR(F26=$BW$1,F27=$BW$1,F28=$BW$1,F26=$CV$1,F27=$CV$1,F28=$CV$1),0,1)))</f>
        <v>1</v>
      </c>
    </row>
    <row r="27" spans="1:103">
      <c r="A27" s="337">
        <f>IF('243way_Regular Symbol'!L26="","",'243way_Regular Symbol'!L26)</f>
        <v>23</v>
      </c>
      <c r="B27" s="191" t="str">
        <f>IF('243way_Regular Symbol'!M26="",
IF($A27-'243way_Regular Symbol'!D$16&gt;='243way_RegularＸ_W()'!B$2-1,"",VLOOKUP($A27-'243way_Regular Symbol'!D$16,'243way_Regular Symbol'!$L$3:$Q$99,'243way_RegularＸ_W()'!B$3+1,FALSE)),
'243way_Regular Symbol'!M26)</f>
        <v>M5</v>
      </c>
      <c r="C27" s="191" t="str">
        <f>IF('243way_Regular Symbol'!N26="",
IF($A27-'243way_Regular Symbol'!E$16&gt;='243way_RegularＸ_W()'!C$2-1,"",VLOOKUP($A27-'243way_Regular Symbol'!E$16,'243way_Regular Symbol'!$L$3:$Q$99,'243way_RegularＸ_W()'!C$3+1,FALSE)),
'243way_Regular Symbol'!N26)</f>
        <v>M1</v>
      </c>
      <c r="D27" s="191" t="str">
        <f>IF('243way_Regular Symbol'!O26="",
IF($A27-'243way_Regular Symbol'!F$16&gt;='243way_RegularＸ_W()'!D$2-1,"",VLOOKUP($A27-'243way_Regular Symbol'!F$16,'243way_Regular Symbol'!$L$3:$Q$99,'243way_RegularＸ_W()'!D$3+1,FALSE)),
'243way_Regular Symbol'!O26)</f>
        <v>M5</v>
      </c>
      <c r="E27" s="191" t="str">
        <f>IF('243way_Regular Symbol'!P26="",
IF($A27-'243way_Regular Symbol'!G$16&gt;='243way_RegularＸ_W()'!E$2-1,"",VLOOKUP($A27-'243way_Regular Symbol'!G$16,'243way_Regular Symbol'!$L$3:$Q$99,'243way_RegularＸ_W()'!E$3+1,FALSE)),
'243way_Regular Symbol'!P26)</f>
        <v>M5</v>
      </c>
      <c r="F27" s="338" t="str">
        <f>IF('243way_Regular Symbol'!Q26="",
IF($A27-'243way_Regular Symbol'!H$16&gt;='243way_RegularＸ_W()'!F$2-1,"",VLOOKUP($A27-'243way_Regular Symbol'!H$16,'243way_Regular Symbol'!$L$3:$Q$99,'243way_RegularＸ_W()'!F$3+1,FALSE)),
'243way_Regular Symbol'!Q26)</f>
        <v>K</v>
      </c>
      <c r="O27" s="344">
        <f>IF($A27&gt;='243way_Regular Symbol'!D$16,"",IF(B27=0,"",IF(OR(B27=$O$1,B27=$P$1,B28=$O$1,B28=$P$1,B29=$O$1,B29=$P$1),0,1)))</f>
        <v>0</v>
      </c>
      <c r="P27" s="3">
        <f>IF($A27&gt;='243way_Regular Symbol'!E$16,"",IF(C27=0,"",IF(OR(C27=$O$1,C27=$P$1,C28=$O$1,C28=$P$1,C29=$O$1,C29=$P$1),0,1)))</f>
        <v>0</v>
      </c>
      <c r="Q27" s="3">
        <f>IF($A27&gt;='243way_Regular Symbol'!F$16,"",IF(D27=0,"",IF(OR(D27=$O$1,D27=$P$1,D28=$O$1,D28=$P$1,D29=$O$1,D29=$P$1),0,1)))</f>
        <v>1</v>
      </c>
      <c r="R27" s="3">
        <f>IF($A27&gt;='243way_Regular Symbol'!G$16,"",IF(E27=0,"",IF(OR(E27=$O$1,E27=$P$1,E28=$O$1,E28=$P$1,E29=$O$1,E29=$P$1),0,1)))</f>
        <v>1</v>
      </c>
      <c r="S27" s="135">
        <f>IF($A27&gt;='243way_Regular Symbol'!H$16,"",IF(F27=0,"",IF(OR(F27=$O$1,F27=$P$1,F28=$O$1,F28=$P$1,F29=$O$1,F29=$P$1),0,1)))</f>
        <v>1</v>
      </c>
      <c r="T27" s="224"/>
      <c r="U27" s="344">
        <f>IF($A27&gt;='243way_Regular Symbol'!D$16,"",IF(B27=0,"",IF(OR(B27=$U$1,B27=$V$1,B28=$U$1,B28=$V$1,B29=$U$1,B29=$V$1),0,1)))</f>
        <v>1</v>
      </c>
      <c r="V27" s="3">
        <f>IF($A27&gt;='243way_Regular Symbol'!E$16,"",IF(C27=0,"",IF(OR(C27=$U$1,C27=$V$1,C28=$U$1,C28=$V$1,C29=$U$1,C29=$V$1),0,1)))</f>
        <v>1</v>
      </c>
      <c r="W27" s="3">
        <f>IF($A27&gt;='243way_Regular Symbol'!F$16,"",IF(D27=0,"",IF(OR(D27=$U$1,D27=$V$1,D28=$U$1,D28=$V$1,D29=$U$1,D29=$V$1),0,1)))</f>
        <v>1</v>
      </c>
      <c r="X27" s="3">
        <f>IF($A27&gt;='243way_Regular Symbol'!G$16,"",IF(E27=0,"",IF(OR(E27=$U$1,E27=$V$1,E28=$U$1,E28=$V$1,E29=$U$1,E29=$V$1),0,1)))</f>
        <v>1</v>
      </c>
      <c r="Y27" s="135">
        <f>IF($A27&gt;='243way_Regular Symbol'!H$16,"",IF(F27=0,"",IF(OR(F27=$U$1,F27=$V$1,F28=$U$1,F28=$V$1,F29=$U$1,F29=$V$1),0,1)))</f>
        <v>1</v>
      </c>
      <c r="Z27" s="224"/>
      <c r="AA27" s="344">
        <f>IF($A27&gt;='243way_Regular Symbol'!D$16,"",IF(B27=0,"",IF(OR(B27=$AA$1,B27=$AB$1,B28=$AA$1,B28=$AB$1,B29=$AA$1,,B29=$AB$1),0,1)))</f>
        <v>1</v>
      </c>
      <c r="AB27" s="3">
        <f>IF($A27&gt;='243way_Regular Symbol'!E$16,"",IF(C27=0,"",IF(OR(C27=$AA$1,C27=$AB$1,C28=$AA$1,C28=$AB$1,C29=$AA$1,,C29=$AB$1),0,1)))</f>
        <v>1</v>
      </c>
      <c r="AC27" s="3">
        <f>IF($A27&gt;='243way_Regular Symbol'!F$16,"",IF(D27=0,"",IF(OR(D27=$AA$1,D27=$AB$1,D28=$AA$1,D28=$AB$1,D29=$AA$1,,D29=$AB$1),0,1)))</f>
        <v>1</v>
      </c>
      <c r="AD27" s="3">
        <f>IF($A27&gt;='243way_Regular Symbol'!G$16,"",IF(E27=0,"",IF(OR(E27=$AA$1,E27=$AB$1,E28=$AA$1,E28=$AB$1,E29=$AA$1,,E29=$AB$1),0,1)))</f>
        <v>1</v>
      </c>
      <c r="AE27" s="135">
        <f>IF($A27&gt;='243way_Regular Symbol'!H$16,"",IF(F27=0,"",IF(OR(F27=$AA$1,F27=$AB$1,F28=$AA$1,F28=$AB$1,F29=$AA$1,,F29=$AB$1),0,1)))</f>
        <v>1</v>
      </c>
      <c r="AF27" s="224"/>
      <c r="AG27" s="344">
        <f>IF($A27&gt;='243way_Regular Symbol'!D$16,"",IF(B27=0,"",IF(OR(B27=$AG$1,B27=$AH$1,B28=$AG$1,B28=$AH$1,B29=$AG$1,B29=$AH$1),0,1)))</f>
        <v>1</v>
      </c>
      <c r="AH27" s="3">
        <f>IF($A27&gt;='243way_Regular Symbol'!E$16,"",IF(C27=0,"",IF(OR(C27=$AG$1,C27=$AH$1,C28=$AG$1,C28=$AH$1,C29=$AG$1,C29=$AH$1),0,1)))</f>
        <v>0</v>
      </c>
      <c r="AI27" s="3">
        <f>IF($A27&gt;='243way_Regular Symbol'!F$16,"",IF(D27=0,"",IF(OR(D27=$AG$1,D27=$AH$1,D28=$AG$1,D28=$AH$1,D29=$AG$1,D29=$AH$1),0,1)))</f>
        <v>1</v>
      </c>
      <c r="AJ27" s="3">
        <f>IF($A27&gt;='243way_Regular Symbol'!G$16,"",IF(E27=0,"",IF(OR(E27=$AG$1,E27=$AH$1,E28=$AG$1,E28=$AH$1,E29=$AG$1,E29=$AH$1),0,1)))</f>
        <v>1</v>
      </c>
      <c r="AK27" s="135">
        <f>IF($A27&gt;='243way_Regular Symbol'!H$16,"",IF(F27=0,"",IF(OR(F27=$AG$1,F27=$AH$1,F28=$AG$1,F28=$AH$1,F29=$AG$1,F29=$AH$1),0,1)))</f>
        <v>1</v>
      </c>
      <c r="AL27" s="224"/>
      <c r="AM27" s="344">
        <f>IF($A27&gt;='243way_Regular Symbol'!D$16,"",IF(B27=0,"",IF(OR(B27=$AM$1,B27=$AN$1,B28=$AM$1,B28=$AN$1,B29=$AM$1,B29=$AN$1),0,1)))</f>
        <v>0</v>
      </c>
      <c r="AN27" s="3">
        <f>IF($A27&gt;='243way_Regular Symbol'!E$16,"",IF(C27=0,"",IF(OR(C27=$AM$1,C27=$AN$1,C28=$AM$1,C28=$AN$1,C29=$AM$1,C29=$AN$1),0,1)))</f>
        <v>1</v>
      </c>
      <c r="AO27" s="3">
        <f>IF($A27&gt;='243way_Regular Symbol'!F$16,"",IF(D27=0,"",IF(OR(D27=$AM$1,D27=$AN$1,D28=$AM$1,D28=$AN$1,D29=$AM$1,D29=$AN$1),0,1)))</f>
        <v>0</v>
      </c>
      <c r="AP27" s="3">
        <f>IF($A27&gt;='243way_Regular Symbol'!G$16,"",IF(E27=0,"",IF(OR(E27=$AM$1,E27=$AN$1,E28=$AM$1,E28=$AN$1,E29=$AM$1,E29=$AN$1),0,1)))</f>
        <v>0</v>
      </c>
      <c r="AQ27" s="135">
        <f>IF($A27&gt;='243way_Regular Symbol'!H$16,"",IF(F27=0,"",IF(OR(F27=$AM$1,F27=$AN$1,F28=$AM$1,F28=$AN$1,F29=$AM$1,F29=$AN$1),0,1)))</f>
        <v>1</v>
      </c>
      <c r="AR27" s="224"/>
      <c r="AS27" s="344">
        <f>IF($A27&gt;='243way_Regular Symbol'!D$16,"",IF(B27=0,"",IF(OR(B27=$AM$1,B27=$AT$1,B28=$AM$1,B28=$AT$1,B29=$AM$1,B29=$AT$1),0,1)))</f>
        <v>1</v>
      </c>
      <c r="AT27" s="3">
        <f>IF($A27&gt;='243way_Regular Symbol'!E$16,"",IF(C27=0,"",IF(OR(C27=$AM$1,C27=$AT$1,C28=$AM$1,C28=$AT$1,C29=$AM$1,C29=$AT$1),0,1)))</f>
        <v>1</v>
      </c>
      <c r="AU27" s="3">
        <f>IF($A27&gt;='243way_Regular Symbol'!F$16,"",IF(D27=0,"",IF(OR(D27=$AM$1,D27=$AT$1,D28=$AM$1,D28=$AT$1,D29=$AM$1,D29=$AT$1),0,1)))</f>
        <v>1</v>
      </c>
      <c r="AV27" s="3">
        <f>IF($A27&gt;='243way_Regular Symbol'!G$16,"",IF(E27=0,"",IF(OR(E27=$AM$1,E27=$AT$1,E28=$AM$1,E28=$AT$1,E29=$AM$1,E29=$AT$1),0,1)))</f>
        <v>1</v>
      </c>
      <c r="AW27" s="135">
        <f>IF($A27&gt;='243way_Regular Symbol'!H$16,"",IF(F27=0,"",IF(OR(F27=$AM$1,F27=$AT$1,F28=$AM$1,F28=$AT$1,F29=$AM$1,F29=$AT$1),0,1)))</f>
        <v>1</v>
      </c>
      <c r="AX27" s="224"/>
      <c r="AY27" s="344">
        <f>IF($A27&gt;='243way_Regular Symbol'!D$16,"",IF(B27=0,"",IF(OR(B27=$AM$1,B27=$AZ$1,B28=$AM$1,B28=$AZ$1,B29=$AM$1,B29=$AZ$1),0,1)))</f>
        <v>1</v>
      </c>
      <c r="AZ27" s="3">
        <f>IF($A27&gt;='243way_Regular Symbol'!E$16,"",IF(C27=0,"",IF(OR(C27=$AM$1,C27=$AZ$1,C28=$AM$1,C28=$AZ$1,C29=$AM$1,C29=$AZ$1),0,1)))</f>
        <v>1</v>
      </c>
      <c r="BA27" s="3">
        <f>IF($A27&gt;='243way_Regular Symbol'!F$16,"",IF(D27=0,"",IF(OR(D27=$AM$1,D27=$AZ$1,D28=$AM$1,D28=$AZ$1,D29=$AM$1,D29=$AZ$1),0,1)))</f>
        <v>1</v>
      </c>
      <c r="BB27" s="3">
        <f>IF($A27&gt;='243way_Regular Symbol'!G$16,"",IF(E27=0,"",IF(OR(E27=$AM$1,E27=$AZ$1,E28=$AM$1,E28=$AZ$1,E29=$AM$1,E29=$AZ$1),0,1)))</f>
        <v>1</v>
      </c>
      <c r="BC27" s="135">
        <f>IF($A27&gt;='243way_Regular Symbol'!H$16,"",IF(F27=0,"",IF(OR(F27=$AM$1,F27=$AZ$1,F28=$AM$1,F28=$AZ$1,F29=$AM$1,F29=$AZ$1),0,1)))</f>
        <v>1</v>
      </c>
      <c r="BD27" s="224"/>
      <c r="BE27" s="344">
        <f>IF($A27&gt;='243way_Regular Symbol'!D$16,"",IF(B27=0,"",IF(OR(B27=$AM$1,B27=$BF$1,B28=$AM$1,B28=$BF$1,B29=$AM$1,B29=$BF$1),0,1)))</f>
        <v>1</v>
      </c>
      <c r="BF27" s="3">
        <f>IF($A27&gt;='243way_Regular Symbol'!E$16,"",IF(C27=0,"",IF(OR(C27=$AM$1,C27=$BF$1,C28=$AM$1,C28=$BF$1,C29=$AM$1,C29=$BF$1),0,1)))</f>
        <v>1</v>
      </c>
      <c r="BG27" s="3">
        <f>IF($A27&gt;='243way_Regular Symbol'!F$16,"",IF(D27=0,"",IF(OR(D27=$AM$1,D27=$BF$1,D28=$AM$1,D28=$BF$1,D29=$AM$1,D29=$BF$1),0,1)))</f>
        <v>1</v>
      </c>
      <c r="BH27" s="3">
        <f>IF($A27&gt;='243way_Regular Symbol'!G$16,"",IF(E27=0,"",IF(OR(E27=$AM$1,E27=$BF$1,E28=$AM$1,E28=$BF$1,E29=$AM$1,E29=$BF$1),0,1)))</f>
        <v>1</v>
      </c>
      <c r="BI27" s="135">
        <f>IF($A27&gt;='243way_Regular Symbol'!H$16,"",IF(F27=0,"",IF(OR(F27=$AM$1,F27=$BF$1,F28=$AM$1,F28=$BF$1,F29=$AM$1,F29=$BF$1),0,1)))</f>
        <v>1</v>
      </c>
      <c r="BJ27" s="224"/>
      <c r="BK27" s="344">
        <f>IF($A27&gt;='243way_Regular Symbol'!D$16,"",IF(B27=0,"",IF(OR(B27=$AM$1,B27=$BL$1,B28=$AM$1,B28=$BL$1,B29=$AM$1,B29=$BL$1),0,1)))</f>
        <v>1</v>
      </c>
      <c r="BL27" s="3">
        <f>IF($A27&gt;='243way_Regular Symbol'!E$16,"",IF(C27=0,"",IF(OR(C27=$AM$1,C27=$BL$1,C28=$AM$1,C28=$BL$1,C29=$AM$1,C29=$BL$1),0,1)))</f>
        <v>1</v>
      </c>
      <c r="BM27" s="3">
        <f>IF($A27&gt;='243way_Regular Symbol'!F$16,"",IF(D27=0,"",IF(OR(D27=$AM$1,D27=$BL$1,D28=$AM$1,D28=$BL$1,D29=$AM$1,D29=$BL$1),0,1)))</f>
        <v>1</v>
      </c>
      <c r="BN27" s="3">
        <f>IF($A27&gt;='243way_Regular Symbol'!G$16,"",IF(E27=0,"",IF(OR(E27=$AM$1,E27=$BL$1,E28=$AM$1,E28=$BL$1,E29=$AM$1,E29=$BL$1),0,1)))</f>
        <v>1</v>
      </c>
      <c r="BO27" s="135">
        <f>IF($A27&gt;='243way_Regular Symbol'!H$16,"",IF(F27=0,"",IF(OR(F27=$AM$1,F27=$BL$1,F28=$AM$1,F28=$BL$1,F29=$AM$1,F29=$BL$1),0,1)))</f>
        <v>1</v>
      </c>
      <c r="BP27" s="224"/>
      <c r="BQ27" s="3">
        <f>IF($A27&gt;='243way_Regular Symbol'!D$16,"",IF(B27=0,"",IF(OR(B27=$BQ$1,B27=$BR$1,B28=$BQ$1,B28=$BR$1,B29=$BQ$1,B29=$BR$1),0,1)))</f>
        <v>1</v>
      </c>
      <c r="BR27" s="3">
        <f>IF($A27&gt;='243way_Regular Symbol'!E$16,"",IF(C27=0,"",IF(OR(C27=$BQ$1,C27=$BR$1,C28=$BQ$1,C28=$BR$1,C29=$BQ$1,C29=$BR$1),0,1)))</f>
        <v>1</v>
      </c>
      <c r="BS27" s="3">
        <f>IF($A27&gt;='243way_Regular Symbol'!F$16,"",IF(D27=0,"",IF(OR(D27=$BQ$1,D27=$BR$1,D28=$BQ$1,D28=$BR$1,D29=$BQ$1,D29=$BR$1),0,1)))</f>
        <v>1</v>
      </c>
      <c r="BT27" s="3">
        <f>IF($A27&gt;='243way_Regular Symbol'!G$16,"",IF(E27=0,"",IF(OR(E27=$BQ$1,E27=$BR$1,E28=$BQ$1,E28=$BR$1,E29=$BQ$1,E29=$BR$1),0,1)))</f>
        <v>1</v>
      </c>
      <c r="BU27" s="3">
        <f>IF($A27&gt;='243way_Regular Symbol'!H$16,"",IF(F27=0,"",IF(OR(F27=$BQ$1,F27=$BR$1,F28=$BQ$1,F28=$BR$1,F29=$BQ$1,F29=$BR$1),0,1)))</f>
        <v>1</v>
      </c>
      <c r="BV27" s="224"/>
      <c r="BW27" s="3">
        <f>IF($A27&gt;='243way_Regular Symbol'!D$16,"",IF(B27=0,"",IF(OR(B27=$BW$1,B28=$BW$1,B29=$BW$1,B27=$BX$1,B28=$BX$1,B29=$BX$1),0,1)))</f>
        <v>1</v>
      </c>
      <c r="BX27" s="3">
        <f>IF($A27&gt;='243way_Regular Symbol'!E$16,"",IF(C27=0,"",IF(OR(C27=$BW$1,C28=$BW$1,C29=$BW$1,C27=$BX$1,C28=$BX$1,C29=$BX$1),0,1)))</f>
        <v>1</v>
      </c>
      <c r="BY27" s="3">
        <f>IF($A27&gt;='243way_Regular Symbol'!F$16,"",IF(D27=0,"",IF(OR(D27=$BW$1,D28=$BW$1,D29=$BW$1,D27=$BX$1,D28=$BX$1,D29=$BX$1),0,1)))</f>
        <v>1</v>
      </c>
      <c r="BZ27" s="3">
        <f>IF($A27&gt;='243way_Regular Symbol'!G$16,"",IF(E27=0,"",IF(OR(E27=$BW$1,E28=$BW$1,E29=$BW$1,E27=$BX$1,E28=$BX$1,E29=$BX$1),0,1)))</f>
        <v>1</v>
      </c>
      <c r="CA27" s="3">
        <f>IF($A27&gt;='243way_Regular Symbol'!H$16,"",IF(F27=0,"",IF(OR(F27=$BW$1,F28=$BW$1,F29=$BW$1,F27=$BX$1,F28=$BX$1,F29=$BX$1),0,1)))</f>
        <v>0</v>
      </c>
      <c r="CB27" s="224"/>
      <c r="CC27" s="3">
        <f>IF($A27&gt;='243way_Regular Symbol'!D$16,"",IF(B27=0,"",IF(OR(B27=$BW$1,B28=$BW$1,B29=$BW$1,B27=$CD$1,B28=$CD$1,B29=$CD$1),0,1)))</f>
        <v>1</v>
      </c>
      <c r="CD27" s="3">
        <f>IF($A27&gt;='243way_Regular Symbol'!E$16,"",IF(C27=0,"",IF(OR(C27=$BW$1,C28=$BW$1,C29=$BW$1,C27=$CD$1,C28=$CD$1,C29=$CD$1),0,1)))</f>
        <v>1</v>
      </c>
      <c r="CE27" s="3">
        <f>IF($A27&gt;='243way_Regular Symbol'!F$16,"",IF(D27=0,"",IF(OR(D27=$BW$1,D28=$BW$1,D29=$BW$1,D27=$CD$1,D28=$CD$1,D29=$CD$1),0,1)))</f>
        <v>1</v>
      </c>
      <c r="CF27" s="3">
        <f>IF($A27&gt;='243way_Regular Symbol'!G$16,"",IF(E27=0,"",IF(OR(E27=$BW$1,E28=$BW$1,E29=$BW$1,E27=$CD$1,E28=$CD$1,E29=$CD$1),0,1)))</f>
        <v>0</v>
      </c>
      <c r="CG27" s="3">
        <f>IF($A27&gt;='243way_Regular Symbol'!H$16,"",IF(F27=0,"",IF(OR(F27=$BW$1,F28=$BW$1,F29=$BW$1,F27=$CD$1,F28=$CD$1,F29=$CD$1),0,1)))</f>
        <v>1</v>
      </c>
      <c r="CH27" s="224"/>
      <c r="CI27" s="3">
        <f>IF($A27&gt;='243way_Regular Symbol'!D$16,"",IF(B27=0,"",IF(OR(B27=$BW$1,B28=$BW$1,B29=$BW$1,B27=$CJ$1,B28=$CJ$1,B29=$CJ$1),0,1)))</f>
        <v>0</v>
      </c>
      <c r="CJ27" s="3">
        <f>IF($A27&gt;='243way_Regular Symbol'!E$16,"",IF(C27=0,"",IF(OR(C27=$BW$1,C28=$BW$1,C29=$BW$1,C27=$CJ$1,C28=$CJ$1,C29=$CJ$1),0,1)))</f>
        <v>0</v>
      </c>
      <c r="CK27" s="3">
        <f>IF($A27&gt;='243way_Regular Symbol'!F$16,"",IF(D27=0,"",IF(OR(D27=$BW$1,D28=$BW$1,D29=$BW$1,D27=$CJ$1,D28=$CJ$1,D29=$CJ$1),0,1)))</f>
        <v>0</v>
      </c>
      <c r="CL27" s="3">
        <f>IF($A27&gt;='243way_Regular Symbol'!G$16,"",IF(E27=0,"",IF(OR(E27=$BW$1,E28=$BW$1,E29=$BW$1,E27=$CJ$1,E28=$CJ$1,E29=$CJ$1),0,1)))</f>
        <v>1</v>
      </c>
      <c r="CM27" s="3">
        <f>IF($A27&gt;='243way_Regular Symbol'!H$16,"",IF(F27=0,"",IF(OR(F27=$BW$1,F28=$BW$1,F29=$BW$1,F27=$CJ$1,F28=$CJ$1,F29=$CJ$1),0,1)))</f>
        <v>1</v>
      </c>
      <c r="CN27" s="224"/>
      <c r="CO27" s="3">
        <f>IF($A27&gt;='243way_Regular Symbol'!D$16,"",IF(B27=0,"",IF(OR(B27=$BW$1,B28=$BW$1,B29=$BW$1,B27=$CP$1,B28=$CP$1,B29=$CP$1),0,1)))</f>
        <v>1</v>
      </c>
      <c r="CP27" s="3">
        <f>IF($A27&gt;='243way_Regular Symbol'!E$16,"",IF(C27=0,"",IF(OR(C27=$BW$1,C28=$BW$1,C29=$BW$1,C27=$CP$1,C28=$CP$1,C29=$CP$1),0,1)))</f>
        <v>1</v>
      </c>
      <c r="CQ27" s="3">
        <f>IF($A27&gt;='243way_Regular Symbol'!F$16,"",IF(D27=0,"",IF(OR(D27=$BW$1,D28=$BW$1,D29=$BW$1,D27=$CP$1,D28=$CP$1,D29=$CP$1),0,1)))</f>
        <v>0</v>
      </c>
      <c r="CR27" s="3">
        <f>IF($A27&gt;='243way_Regular Symbol'!G$16,"",IF(E27=0,"",IF(OR(E27=$BW$1,E28=$BW$1,E29=$BW$1,E27=$CP$1,E28=$CP$1,E29=$CP$1),0,1)))</f>
        <v>1</v>
      </c>
      <c r="CS27" s="3">
        <f>IF($A27&gt;='243way_Regular Symbol'!H$16,"",IF(F27=0,"",IF(OR(F27=$BW$1,F28=$BW$1,F29=$BW$1,F27=$CP$1,F28=$CP$1,F29=$CP$1),0,1)))</f>
        <v>1</v>
      </c>
      <c r="CT27" s="224"/>
      <c r="CU27" s="3">
        <f>IF($A27&gt;='243way_Regular Symbol'!D$16,"",IF(B27=0,"",IF(OR(B27=$BW$1,B28=$BW$1,B29=$BW$1,B27=$CV$1,B28=$CV$1,B29=$CV$1),0,1)))</f>
        <v>1</v>
      </c>
      <c r="CV27" s="3">
        <f>IF($A27&gt;='243way_Regular Symbol'!E$16,"",IF(C27=0,"",IF(OR(C27=$BW$1,C28=$BW$1,C29=$BW$1,C27=$CV$1,C28=$CV$1,C29=$CV$1),0,1)))</f>
        <v>1</v>
      </c>
      <c r="CW27" s="3">
        <f>IF($A27&gt;='243way_Regular Symbol'!F$16,"",IF(D27=0,"",IF(OR(D27=$BW$1,D28=$BW$1,D29=$BW$1,D27=$CV$1,D28=$CV$1,D29=$CV$1),0,1)))</f>
        <v>1</v>
      </c>
      <c r="CX27" s="3">
        <f>IF($A27&gt;='243way_Regular Symbol'!G$16,"",IF(E27=0,"",IF(OR(E27=$BW$1,E28=$BW$1,E29=$BW$1,E27=$CV$1,E28=$CV$1,E29=$CV$1),0,1)))</f>
        <v>1</v>
      </c>
      <c r="CY27" s="3">
        <f>IF($A27&gt;='243way_Regular Symbol'!H$16,"",IF(F27=0,"",IF(OR(F27=$BW$1,F28=$BW$1,F29=$BW$1,F27=$CV$1,F28=$CV$1,F29=$CV$1),0,1)))</f>
        <v>1</v>
      </c>
    </row>
    <row r="28" spans="1:103">
      <c r="A28" s="337">
        <f>IF('243way_Regular Symbol'!L27="","",'243way_Regular Symbol'!L27)</f>
        <v>24</v>
      </c>
      <c r="B28" s="191" t="str">
        <f>IF('243way_Regular Symbol'!M27="",
IF($A28-'243way_Regular Symbol'!D$16&gt;='243way_RegularＸ_W()'!B$2-1,"",VLOOKUP($A28-'243way_Regular Symbol'!D$16,'243way_Regular Symbol'!$L$3:$Q$99,'243way_RegularＸ_W()'!B$3+1,FALSE)),
'243way_Regular Symbol'!M27)</f>
        <v>M1</v>
      </c>
      <c r="C28" s="191" t="str">
        <f>IF('243way_Regular Symbol'!N27="",
IF($A28-'243way_Regular Symbol'!E$16&gt;='243way_RegularＸ_W()'!C$2-1,"",VLOOKUP($A28-'243way_Regular Symbol'!E$16,'243way_Regular Symbol'!$L$3:$Q$99,'243way_RegularＸ_W()'!C$3+1,FALSE)),
'243way_Regular Symbol'!N27)</f>
        <v>J</v>
      </c>
      <c r="D28" s="191" t="str">
        <f>IF('243way_Regular Symbol'!O27="",
IF($A28-'243way_Regular Symbol'!F$16&gt;='243way_RegularＸ_W()'!D$2-1,"",VLOOKUP($A28-'243way_Regular Symbol'!F$16,'243way_Regular Symbol'!$L$3:$Q$99,'243way_RegularＸ_W()'!D$3+1,FALSE)),
'243way_Regular Symbol'!O27)</f>
        <v>J</v>
      </c>
      <c r="E28" s="191" t="str">
        <f>IF('243way_Regular Symbol'!P27="",
IF($A28-'243way_Regular Symbol'!G$16&gt;='243way_RegularＸ_W()'!E$2-1,"",VLOOKUP($A28-'243way_Regular Symbol'!G$16,'243way_Regular Symbol'!$L$3:$Q$99,'243way_RegularＸ_W()'!E$3+1,FALSE)),
'243way_Regular Symbol'!P27)</f>
        <v>M5</v>
      </c>
      <c r="F28" s="338" t="str">
        <f>IF('243way_Regular Symbol'!Q27="",
IF($A28-'243way_Regular Symbol'!H$16&gt;='243way_RegularＸ_W()'!F$2-1,"",VLOOKUP($A28-'243way_Regular Symbol'!H$16,'243way_Regular Symbol'!$L$3:$Q$99,'243way_RegularＸ_W()'!F$3+1,FALSE)),
'243way_Regular Symbol'!Q27)</f>
        <v>K</v>
      </c>
      <c r="O28" s="344">
        <f>IF($A28&gt;='243way_Regular Symbol'!D$16,"",IF(B28=0,"",IF(OR(B28=$O$1,B28=$P$1,B29=$O$1,B29=$P$1,B30=$O$1,B30=$P$1),0,1)))</f>
        <v>0</v>
      </c>
      <c r="P28" s="3">
        <f>IF($A28&gt;='243way_Regular Symbol'!E$16,"",IF(C28=0,"",IF(OR(C28=$O$1,C28=$P$1,C29=$O$1,C29=$P$1,C30=$O$1,C30=$P$1),0,1)))</f>
        <v>1</v>
      </c>
      <c r="Q28" s="3">
        <f>IF($A28&gt;='243way_Regular Symbol'!F$16,"",IF(D28=0,"",IF(OR(D28=$O$1,D28=$P$1,D29=$O$1,D29=$P$1,D30=$O$1,D30=$P$1),0,1)))</f>
        <v>0</v>
      </c>
      <c r="R28" s="3">
        <f>IF($A28&gt;='243way_Regular Symbol'!G$16,"",IF(E28=0,"",IF(OR(E28=$O$1,E28=$P$1,E29=$O$1,E29=$P$1,E30=$O$1,E30=$P$1),0,1)))</f>
        <v>1</v>
      </c>
      <c r="S28" s="135">
        <f>IF($A28&gt;='243way_Regular Symbol'!H$16,"",IF(F28=0,"",IF(OR(F28=$O$1,F28=$P$1,F29=$O$1,F29=$P$1,F30=$O$1,F30=$P$1),0,1)))</f>
        <v>1</v>
      </c>
      <c r="T28" s="224"/>
      <c r="U28" s="344">
        <f>IF($A28&gt;='243way_Regular Symbol'!D$16,"",IF(B28=0,"",IF(OR(B28=$U$1,B28=$V$1,B29=$U$1,B29=$V$1,B30=$U$1,B30=$V$1),0,1)))</f>
        <v>1</v>
      </c>
      <c r="V28" s="3">
        <f>IF($A28&gt;='243way_Regular Symbol'!E$16,"",IF(C28=0,"",IF(OR(C28=$U$1,C28=$V$1,C29=$U$1,C29=$V$1,C30=$U$1,C30=$V$1),0,1)))</f>
        <v>1</v>
      </c>
      <c r="W28" s="3">
        <f>IF($A28&gt;='243way_Regular Symbol'!F$16,"",IF(D28=0,"",IF(OR(D28=$U$1,D28=$V$1,D29=$U$1,D29=$V$1,D30=$U$1,D30=$V$1),0,1)))</f>
        <v>1</v>
      </c>
      <c r="X28" s="3">
        <f>IF($A28&gt;='243way_Regular Symbol'!G$16,"",IF(E28=0,"",IF(OR(E28=$U$1,E28=$V$1,E29=$U$1,E29=$V$1,E30=$U$1,E30=$V$1),0,1)))</f>
        <v>0</v>
      </c>
      <c r="Y28" s="135">
        <f>IF($A28&gt;='243way_Regular Symbol'!H$16,"",IF(F28=0,"",IF(OR(F28=$U$1,F28=$V$1,F29=$U$1,F29=$V$1,F30=$U$1,F30=$V$1),0,1)))</f>
        <v>1</v>
      </c>
      <c r="Z28" s="224"/>
      <c r="AA28" s="344">
        <f>IF($A28&gt;='243way_Regular Symbol'!D$16,"",IF(B28=0,"",IF(OR(B28=$AA$1,B28=$AB$1,B29=$AA$1,B29=$AB$1,B30=$AA$1,,B30=$AB$1),0,1)))</f>
        <v>1</v>
      </c>
      <c r="AB28" s="3">
        <f>IF($A28&gt;='243way_Regular Symbol'!E$16,"",IF(C28=0,"",IF(OR(C28=$AA$1,C28=$AB$1,C29=$AA$1,C29=$AB$1,C30=$AA$1,,C30=$AB$1),0,1)))</f>
        <v>1</v>
      </c>
      <c r="AC28" s="3">
        <f>IF($A28&gt;='243way_Regular Symbol'!F$16,"",IF(D28=0,"",IF(OR(D28=$AA$1,D28=$AB$1,D29=$AA$1,D29=$AB$1,D30=$AA$1,,D30=$AB$1),0,1)))</f>
        <v>1</v>
      </c>
      <c r="AD28" s="3">
        <f>IF($A28&gt;='243way_Regular Symbol'!G$16,"",IF(E28=0,"",IF(OR(E28=$AA$1,E28=$AB$1,E29=$AA$1,E29=$AB$1,E30=$AA$1,,E30=$AB$1),0,1)))</f>
        <v>1</v>
      </c>
      <c r="AE28" s="135">
        <f>IF($A28&gt;='243way_Regular Symbol'!H$16,"",IF(F28=0,"",IF(OR(F28=$AA$1,F28=$AB$1,F29=$AA$1,F29=$AB$1,F30=$AA$1,,F30=$AB$1),0,1)))</f>
        <v>1</v>
      </c>
      <c r="AF28" s="224"/>
      <c r="AG28" s="344">
        <f>IF($A28&gt;='243way_Regular Symbol'!D$16,"",IF(B28=0,"",IF(OR(B28=$AG$1,B28=$AH$1,B29=$AG$1,B29=$AH$1,B30=$AG$1,B30=$AH$1),0,1)))</f>
        <v>1</v>
      </c>
      <c r="AH28" s="3">
        <f>IF($A28&gt;='243way_Regular Symbol'!E$16,"",IF(C28=0,"",IF(OR(C28=$AG$1,C28=$AH$1,C29=$AG$1,C29=$AH$1,C30=$AG$1,C30=$AH$1),0,1)))</f>
        <v>0</v>
      </c>
      <c r="AI28" s="3">
        <f>IF($A28&gt;='243way_Regular Symbol'!F$16,"",IF(D28=0,"",IF(OR(D28=$AG$1,D28=$AH$1,D29=$AG$1,D29=$AH$1,D30=$AG$1,D30=$AH$1),0,1)))</f>
        <v>1</v>
      </c>
      <c r="AJ28" s="3">
        <f>IF($A28&gt;='243way_Regular Symbol'!G$16,"",IF(E28=0,"",IF(OR(E28=$AG$1,E28=$AH$1,E29=$AG$1,E29=$AH$1,E30=$AG$1,E30=$AH$1),0,1)))</f>
        <v>1</v>
      </c>
      <c r="AK28" s="135">
        <f>IF($A28&gt;='243way_Regular Symbol'!H$16,"",IF(F28=0,"",IF(OR(F28=$AG$1,F28=$AH$1,F29=$AG$1,F29=$AH$1,F30=$AG$1,F30=$AH$1),0,1)))</f>
        <v>1</v>
      </c>
      <c r="AL28" s="224"/>
      <c r="AM28" s="344">
        <f>IF($A28&gt;='243way_Regular Symbol'!D$16,"",IF(B28=0,"",IF(OR(B28=$AM$1,B28=$AN$1,B29=$AM$1,B29=$AN$1,B30=$AM$1,B30=$AN$1),0,1)))</f>
        <v>1</v>
      </c>
      <c r="AN28" s="3">
        <f>IF($A28&gt;='243way_Regular Symbol'!E$16,"",IF(C28=0,"",IF(OR(C28=$AM$1,C28=$AN$1,C29=$AM$1,C29=$AN$1,C30=$AM$1,C30=$AN$1),0,1)))</f>
        <v>1</v>
      </c>
      <c r="AO28" s="3">
        <f>IF($A28&gt;='243way_Regular Symbol'!F$16,"",IF(D28=0,"",IF(OR(D28=$AM$1,D28=$AN$1,D29=$AM$1,D29=$AN$1,D30=$AM$1,D30=$AN$1),0,1)))</f>
        <v>1</v>
      </c>
      <c r="AP28" s="3">
        <f>IF($A28&gt;='243way_Regular Symbol'!G$16,"",IF(E28=0,"",IF(OR(E28=$AM$1,E28=$AN$1,E29=$AM$1,E29=$AN$1,E30=$AM$1,E30=$AN$1),0,1)))</f>
        <v>0</v>
      </c>
      <c r="AQ28" s="135">
        <f>IF($A28&gt;='243way_Regular Symbol'!H$16,"",IF(F28=0,"",IF(OR(F28=$AM$1,F28=$AN$1,F29=$AM$1,F29=$AN$1,F30=$AM$1,F30=$AN$1),0,1)))</f>
        <v>1</v>
      </c>
      <c r="AR28" s="224"/>
      <c r="AS28" s="344">
        <f>IF($A28&gt;='243way_Regular Symbol'!D$16,"",IF(B28=0,"",IF(OR(B28=$AM$1,B28=$AT$1,B29=$AM$1,B29=$AT$1,B30=$AM$1,B30=$AT$1),0,1)))</f>
        <v>1</v>
      </c>
      <c r="AT28" s="3">
        <f>IF($A28&gt;='243way_Regular Symbol'!E$16,"",IF(C28=0,"",IF(OR(C28=$AM$1,C28=$AT$1,C29=$AM$1,C29=$AT$1,C30=$AM$1,C30=$AT$1),0,1)))</f>
        <v>1</v>
      </c>
      <c r="AU28" s="3">
        <f>IF($A28&gt;='243way_Regular Symbol'!F$16,"",IF(D28=0,"",IF(OR(D28=$AM$1,D28=$AT$1,D29=$AM$1,D29=$AT$1,D30=$AM$1,D30=$AT$1),0,1)))</f>
        <v>1</v>
      </c>
      <c r="AV28" s="3">
        <f>IF($A28&gt;='243way_Regular Symbol'!G$16,"",IF(E28=0,"",IF(OR(E28=$AM$1,E28=$AT$1,E29=$AM$1,E29=$AT$1,E30=$AM$1,E30=$AT$1),0,1)))</f>
        <v>1</v>
      </c>
      <c r="AW28" s="135">
        <f>IF($A28&gt;='243way_Regular Symbol'!H$16,"",IF(F28=0,"",IF(OR(F28=$AM$1,F28=$AT$1,F29=$AM$1,F29=$AT$1,F30=$AM$1,F30=$AT$1),0,1)))</f>
        <v>1</v>
      </c>
      <c r="AX28" s="224"/>
      <c r="AY28" s="344">
        <f>IF($A28&gt;='243way_Regular Symbol'!D$16,"",IF(B28=0,"",IF(OR(B28=$AM$1,B28=$AZ$1,B29=$AM$1,B29=$AZ$1,B30=$AM$1,B30=$AZ$1),0,1)))</f>
        <v>1</v>
      </c>
      <c r="AZ28" s="3">
        <f>IF($A28&gt;='243way_Regular Symbol'!E$16,"",IF(C28=0,"",IF(OR(C28=$AM$1,C28=$AZ$1,C29=$AM$1,C29=$AZ$1,C30=$AM$1,C30=$AZ$1),0,1)))</f>
        <v>1</v>
      </c>
      <c r="BA28" s="3">
        <f>IF($A28&gt;='243way_Regular Symbol'!F$16,"",IF(D28=0,"",IF(OR(D28=$AM$1,D28=$AZ$1,D29=$AM$1,D29=$AZ$1,D30=$AM$1,D30=$AZ$1),0,1)))</f>
        <v>1</v>
      </c>
      <c r="BB28" s="3">
        <f>IF($A28&gt;='243way_Regular Symbol'!G$16,"",IF(E28=0,"",IF(OR(E28=$AM$1,E28=$AZ$1,E29=$AM$1,E29=$AZ$1,E30=$AM$1,E30=$AZ$1),0,1)))</f>
        <v>1</v>
      </c>
      <c r="BC28" s="135">
        <f>IF($A28&gt;='243way_Regular Symbol'!H$16,"",IF(F28=0,"",IF(OR(F28=$AM$1,F28=$AZ$1,F29=$AM$1,F29=$AZ$1,F30=$AM$1,F30=$AZ$1),0,1)))</f>
        <v>1</v>
      </c>
      <c r="BD28" s="224"/>
      <c r="BE28" s="344">
        <f>IF($A28&gt;='243way_Regular Symbol'!D$16,"",IF(B28=0,"",IF(OR(B28=$AM$1,B28=$BF$1,B29=$AM$1,B29=$BF$1,B30=$AM$1,B30=$BF$1),0,1)))</f>
        <v>1</v>
      </c>
      <c r="BF28" s="3">
        <f>IF($A28&gt;='243way_Regular Symbol'!E$16,"",IF(C28=0,"",IF(OR(C28=$AM$1,C28=$BF$1,C29=$AM$1,C29=$BF$1,C30=$AM$1,C30=$BF$1),0,1)))</f>
        <v>1</v>
      </c>
      <c r="BG28" s="3">
        <f>IF($A28&gt;='243way_Regular Symbol'!F$16,"",IF(D28=0,"",IF(OR(D28=$AM$1,D28=$BF$1,D29=$AM$1,D29=$BF$1,D30=$AM$1,D30=$BF$1),0,1)))</f>
        <v>1</v>
      </c>
      <c r="BH28" s="3">
        <f>IF($A28&gt;='243way_Regular Symbol'!G$16,"",IF(E28=0,"",IF(OR(E28=$AM$1,E28=$BF$1,E29=$AM$1,E29=$BF$1,E30=$AM$1,E30=$BF$1),0,1)))</f>
        <v>1</v>
      </c>
      <c r="BI28" s="135">
        <f>IF($A28&gt;='243way_Regular Symbol'!H$16,"",IF(F28=0,"",IF(OR(F28=$AM$1,F28=$BF$1,F29=$AM$1,F29=$BF$1,F30=$AM$1,F30=$BF$1),0,1)))</f>
        <v>1</v>
      </c>
      <c r="BJ28" s="224"/>
      <c r="BK28" s="344">
        <f>IF($A28&gt;='243way_Regular Symbol'!D$16,"",IF(B28=0,"",IF(OR(B28=$AM$1,B28=$BL$1,B29=$AM$1,B29=$BL$1,B30=$AM$1,B30=$BL$1),0,1)))</f>
        <v>1</v>
      </c>
      <c r="BL28" s="3">
        <f>IF($A28&gt;='243way_Regular Symbol'!E$16,"",IF(C28=0,"",IF(OR(C28=$AM$1,C28=$BL$1,C29=$AM$1,C29=$BL$1,C30=$AM$1,C30=$BL$1),0,1)))</f>
        <v>1</v>
      </c>
      <c r="BM28" s="3">
        <f>IF($A28&gt;='243way_Regular Symbol'!F$16,"",IF(D28=0,"",IF(OR(D28=$AM$1,D28=$BL$1,D29=$AM$1,D29=$BL$1,D30=$AM$1,D30=$BL$1),0,1)))</f>
        <v>1</v>
      </c>
      <c r="BN28" s="3">
        <f>IF($A28&gt;='243way_Regular Symbol'!G$16,"",IF(E28=0,"",IF(OR(E28=$AM$1,E28=$BL$1,E29=$AM$1,E29=$BL$1,E30=$AM$1,E30=$BL$1),0,1)))</f>
        <v>1</v>
      </c>
      <c r="BO28" s="135">
        <f>IF($A28&gt;='243way_Regular Symbol'!H$16,"",IF(F28=0,"",IF(OR(F28=$AM$1,F28=$BL$1,F29=$AM$1,F29=$BL$1,F30=$AM$1,F30=$BL$1),0,1)))</f>
        <v>1</v>
      </c>
      <c r="BP28" s="224"/>
      <c r="BQ28" s="3">
        <f>IF($A28&gt;='243way_Regular Symbol'!D$16,"",IF(B28=0,"",IF(OR(B28=$BQ$1,B28=$BR$1,B29=$BQ$1,B29=$BR$1,B30=$BQ$1,B30=$BR$1),0,1)))</f>
        <v>1</v>
      </c>
      <c r="BR28" s="3">
        <f>IF($A28&gt;='243way_Regular Symbol'!E$16,"",IF(C28=0,"",IF(OR(C28=$BQ$1,C28=$BR$1,C29=$BQ$1,C29=$BR$1,C30=$BQ$1,C30=$BR$1),0,1)))</f>
        <v>1</v>
      </c>
      <c r="BS28" s="3">
        <f>IF($A28&gt;='243way_Regular Symbol'!F$16,"",IF(D28=0,"",IF(OR(D28=$BQ$1,D28=$BR$1,D29=$BQ$1,D29=$BR$1,D30=$BQ$1,D30=$BR$1),0,1)))</f>
        <v>1</v>
      </c>
      <c r="BT28" s="3">
        <f>IF($A28&gt;='243way_Regular Symbol'!G$16,"",IF(E28=0,"",IF(OR(E28=$BQ$1,E28=$BR$1,E29=$BQ$1,E29=$BR$1,E30=$BQ$1,E30=$BR$1),0,1)))</f>
        <v>1</v>
      </c>
      <c r="BU28" s="3">
        <f>IF($A28&gt;='243way_Regular Symbol'!H$16,"",IF(F28=0,"",IF(OR(F28=$BQ$1,F28=$BR$1,F29=$BQ$1,F29=$BR$1,F30=$BQ$1,F30=$BR$1),0,1)))</f>
        <v>1</v>
      </c>
      <c r="BV28" s="224"/>
      <c r="BW28" s="3">
        <f>IF($A28&gt;='243way_Regular Symbol'!D$16,"",IF(B28=0,"",IF(OR(B28=$BW$1,B29=$BW$1,B30=$BW$1,B28=$BX$1,B29=$BX$1,B30=$BX$1),0,1)))</f>
        <v>1</v>
      </c>
      <c r="BX28" s="3">
        <f>IF($A28&gt;='243way_Regular Symbol'!E$16,"",IF(C28=0,"",IF(OR(C28=$BW$1,C29=$BW$1,C30=$BW$1,C28=$BX$1,C29=$BX$1,C30=$BX$1),0,1)))</f>
        <v>1</v>
      </c>
      <c r="BY28" s="3">
        <f>IF($A28&gt;='243way_Regular Symbol'!F$16,"",IF(D28=0,"",IF(OR(D28=$BW$1,D29=$BW$1,D30=$BW$1,D28=$BX$1,D29=$BX$1,D30=$BX$1),0,1)))</f>
        <v>1</v>
      </c>
      <c r="BZ28" s="3">
        <f>IF($A28&gt;='243way_Regular Symbol'!G$16,"",IF(E28=0,"",IF(OR(E28=$BW$1,E29=$BW$1,E30=$BW$1,E28=$BX$1,E29=$BX$1,E30=$BX$1),0,1)))</f>
        <v>1</v>
      </c>
      <c r="CA28" s="3">
        <f>IF($A28&gt;='243way_Regular Symbol'!H$16,"",IF(F28=0,"",IF(OR(F28=$BW$1,F29=$BW$1,F30=$BW$1,F28=$BX$1,F29=$BX$1,F30=$BX$1),0,1)))</f>
        <v>0</v>
      </c>
      <c r="CB28" s="224"/>
      <c r="CC28" s="3">
        <f>IF($A28&gt;='243way_Regular Symbol'!D$16,"",IF(B28=0,"",IF(OR(B28=$BW$1,B29=$BW$1,B30=$BW$1,B28=$CD$1,B29=$CD$1,B30=$CD$1),0,1)))</f>
        <v>0</v>
      </c>
      <c r="CD28" s="3">
        <f>IF($A28&gt;='243way_Regular Symbol'!E$16,"",IF(C28=0,"",IF(OR(C28=$BW$1,C29=$BW$1,C30=$BW$1,C28=$CD$1,C29=$CD$1,C30=$CD$1),0,1)))</f>
        <v>1</v>
      </c>
      <c r="CE28" s="3">
        <f>IF($A28&gt;='243way_Regular Symbol'!F$16,"",IF(D28=0,"",IF(OR(D28=$BW$1,D29=$BW$1,D30=$BW$1,D28=$CD$1,D29=$CD$1,D30=$CD$1),0,1)))</f>
        <v>1</v>
      </c>
      <c r="CF28" s="3">
        <f>IF($A28&gt;='243way_Regular Symbol'!G$16,"",IF(E28=0,"",IF(OR(E28=$BW$1,E29=$BW$1,E30=$BW$1,E28=$CD$1,E29=$CD$1,E30=$CD$1),0,1)))</f>
        <v>0</v>
      </c>
      <c r="CG28" s="3">
        <f>IF($A28&gt;='243way_Regular Symbol'!H$16,"",IF(F28=0,"",IF(OR(F28=$BW$1,F29=$BW$1,F30=$BW$1,F28=$CD$1,F29=$CD$1,F30=$CD$1),0,1)))</f>
        <v>1</v>
      </c>
      <c r="CH28" s="224"/>
      <c r="CI28" s="3">
        <f>IF($A28&gt;='243way_Regular Symbol'!D$16,"",IF(B28=0,"",IF(OR(B28=$BW$1,B29=$BW$1,B30=$BW$1,B28=$CJ$1,B29=$CJ$1,B30=$CJ$1),0,1)))</f>
        <v>0</v>
      </c>
      <c r="CJ28" s="3">
        <f>IF($A28&gt;='243way_Regular Symbol'!E$16,"",IF(C28=0,"",IF(OR(C28=$BW$1,C29=$BW$1,C30=$BW$1,C28=$CJ$1,C29=$CJ$1,C30=$CJ$1),0,1)))</f>
        <v>0</v>
      </c>
      <c r="CK28" s="3">
        <f>IF($A28&gt;='243way_Regular Symbol'!F$16,"",IF(D28=0,"",IF(OR(D28=$BW$1,D29=$BW$1,D30=$BW$1,D28=$CJ$1,D29=$CJ$1,D30=$CJ$1),0,1)))</f>
        <v>0</v>
      </c>
      <c r="CL28" s="3">
        <f>IF($A28&gt;='243way_Regular Symbol'!G$16,"",IF(E28=0,"",IF(OR(E28=$BW$1,E29=$BW$1,E30=$BW$1,E28=$CJ$1,E29=$CJ$1,E30=$CJ$1),0,1)))</f>
        <v>1</v>
      </c>
      <c r="CM28" s="3">
        <f>IF($A28&gt;='243way_Regular Symbol'!H$16,"",IF(F28=0,"",IF(OR(F28=$BW$1,F29=$BW$1,F30=$BW$1,F28=$CJ$1,F29=$CJ$1,F30=$CJ$1),0,1)))</f>
        <v>1</v>
      </c>
      <c r="CN28" s="224"/>
      <c r="CO28" s="3">
        <f>IF($A28&gt;='243way_Regular Symbol'!D$16,"",IF(B28=0,"",IF(OR(B28=$BW$1,B29=$BW$1,B30=$BW$1,B28=$CP$1,B29=$CP$1,B30=$CP$1),0,1)))</f>
        <v>1</v>
      </c>
      <c r="CP28" s="3">
        <f>IF($A28&gt;='243way_Regular Symbol'!E$16,"",IF(C28=0,"",IF(OR(C28=$BW$1,C29=$BW$1,C30=$BW$1,C28=$CP$1,C29=$CP$1,C30=$CP$1),0,1)))</f>
        <v>0</v>
      </c>
      <c r="CQ28" s="3">
        <f>IF($A28&gt;='243way_Regular Symbol'!F$16,"",IF(D28=0,"",IF(OR(D28=$BW$1,D29=$BW$1,D30=$BW$1,D28=$CP$1,D29=$CP$1,D30=$CP$1),0,1)))</f>
        <v>0</v>
      </c>
      <c r="CR28" s="3">
        <f>IF($A28&gt;='243way_Regular Symbol'!G$16,"",IF(E28=0,"",IF(OR(E28=$BW$1,E29=$BW$1,E30=$BW$1,E28=$CP$1,E29=$CP$1,E30=$CP$1),0,1)))</f>
        <v>1</v>
      </c>
      <c r="CS28" s="3">
        <f>IF($A28&gt;='243way_Regular Symbol'!H$16,"",IF(F28=0,"",IF(OR(F28=$BW$1,F29=$BW$1,F30=$BW$1,F28=$CP$1,F29=$CP$1,F30=$CP$1),0,1)))</f>
        <v>1</v>
      </c>
      <c r="CT28" s="224"/>
      <c r="CU28" s="3">
        <f>IF($A28&gt;='243way_Regular Symbol'!D$16,"",IF(B28=0,"",IF(OR(B28=$BW$1,B29=$BW$1,B30=$BW$1,B28=$CV$1,B29=$CV$1,B30=$CV$1),0,1)))</f>
        <v>1</v>
      </c>
      <c r="CV28" s="3">
        <f>IF($A28&gt;='243way_Regular Symbol'!E$16,"",IF(C28=0,"",IF(OR(C28=$BW$1,C29=$BW$1,C30=$BW$1,C28=$CV$1,C29=$CV$1,C30=$CV$1),0,1)))</f>
        <v>1</v>
      </c>
      <c r="CW28" s="3">
        <f>IF($A28&gt;='243way_Regular Symbol'!F$16,"",IF(D28=0,"",IF(OR(D28=$BW$1,D29=$BW$1,D30=$BW$1,D28=$CV$1,D29=$CV$1,D30=$CV$1),0,1)))</f>
        <v>1</v>
      </c>
      <c r="CX28" s="3">
        <f>IF($A28&gt;='243way_Regular Symbol'!G$16,"",IF(E28=0,"",IF(OR(E28=$BW$1,E29=$BW$1,E30=$BW$1,E28=$CV$1,E29=$CV$1,E30=$CV$1),0,1)))</f>
        <v>1</v>
      </c>
      <c r="CY28" s="3">
        <f>IF($A28&gt;='243way_Regular Symbol'!H$16,"",IF(F28=0,"",IF(OR(F28=$BW$1,F29=$BW$1,F30=$BW$1,F28=$CV$1,F29=$CV$1,F30=$CV$1),0,1)))</f>
        <v>1</v>
      </c>
    </row>
    <row r="29" spans="1:103">
      <c r="A29" s="337">
        <f>IF('243way_Regular Symbol'!L28="","",'243way_Regular Symbol'!L28)</f>
        <v>25</v>
      </c>
      <c r="B29" s="191" t="str">
        <f>IF('243way_Regular Symbol'!M28="",
IF($A29-'243way_Regular Symbol'!D$16&gt;='243way_RegularＸ_W()'!B$2-1,"",VLOOKUP($A29-'243way_Regular Symbol'!D$16,'243way_Regular Symbol'!$L$3:$Q$99,'243way_RegularＸ_W()'!B$3+1,FALSE)),
'243way_Regular Symbol'!M28)</f>
        <v>J</v>
      </c>
      <c r="C29" s="191" t="str">
        <f>IF('243way_Regular Symbol'!N28="",
IF($A29-'243way_Regular Symbol'!E$16&gt;='243way_RegularＸ_W()'!C$2-1,"",VLOOKUP($A29-'243way_Regular Symbol'!E$16,'243way_Regular Symbol'!$L$3:$Q$99,'243way_RegularＸ_W()'!C$3+1,FALSE)),
'243way_Regular Symbol'!N28)</f>
        <v>M4</v>
      </c>
      <c r="D29" s="191" t="str">
        <f>IF('243way_Regular Symbol'!O28="",
IF($A29-'243way_Regular Symbol'!F$16&gt;='243way_RegularＸ_W()'!D$2-1,"",VLOOKUP($A29-'243way_Regular Symbol'!F$16,'243way_Regular Symbol'!$L$3:$Q$99,'243way_RegularＸ_W()'!D$3+1,FALSE)),
'243way_Regular Symbol'!O28)</f>
        <v>TE</v>
      </c>
      <c r="E29" s="191" t="str">
        <f>IF('243way_Regular Symbol'!P28="",
IF($A29-'243way_Regular Symbol'!G$16&gt;='243way_RegularＸ_W()'!E$2-1,"",VLOOKUP($A29-'243way_Regular Symbol'!G$16,'243way_Regular Symbol'!$L$3:$Q$99,'243way_RegularＸ_W()'!E$3+1,FALSE)),
'243way_Regular Symbol'!P28)</f>
        <v>Q</v>
      </c>
      <c r="F29" s="338" t="str">
        <f>IF('243way_Regular Symbol'!Q28="",
IF($A29-'243way_Regular Symbol'!H$16&gt;='243way_RegularＸ_W()'!F$2-1,"",VLOOKUP($A29-'243way_Regular Symbol'!H$16,'243way_Regular Symbol'!$L$3:$Q$99,'243way_RegularＸ_W()'!F$3+1,FALSE)),
'243way_Regular Symbol'!Q28)</f>
        <v>K</v>
      </c>
      <c r="O29" s="344">
        <f>IF($A29&gt;='243way_Regular Symbol'!D$16,"",IF(B29=0,"",IF(OR(B29=$O$1,B29=$P$1,B30=$O$1,B30=$P$1,B31=$O$1,B31=$P$1),0,1)))</f>
        <v>1</v>
      </c>
      <c r="P29" s="3">
        <f>IF($A29&gt;='243way_Regular Symbol'!E$16,"",IF(C29=0,"",IF(OR(C29=$O$1,C29=$P$1,C30=$O$1,C30=$P$1,C31=$O$1,C31=$P$1),0,1)))</f>
        <v>1</v>
      </c>
      <c r="Q29" s="3">
        <f>IF($A29&gt;='243way_Regular Symbol'!F$16,"",IF(D29=0,"",IF(OR(D29=$O$1,D29=$P$1,D30=$O$1,D30=$P$1,D31=$O$1,D31=$P$1),0,1)))</f>
        <v>0</v>
      </c>
      <c r="R29" s="3">
        <f>IF($A29&gt;='243way_Regular Symbol'!G$16,"",IF(E29=0,"",IF(OR(E29=$O$1,E29=$P$1,E30=$O$1,E30=$P$1,E31=$O$1,E31=$P$1),0,1)))</f>
        <v>1</v>
      </c>
      <c r="S29" s="135">
        <f>IF($A29&gt;='243way_Regular Symbol'!H$16,"",IF(F29=0,"",IF(OR(F29=$O$1,F29=$P$1,F30=$O$1,F30=$P$1,F31=$O$1,F31=$P$1),0,1)))</f>
        <v>1</v>
      </c>
      <c r="T29" s="224"/>
      <c r="U29" s="344">
        <f>IF($A29&gt;='243way_Regular Symbol'!D$16,"",IF(B29=0,"",IF(OR(B29=$U$1,B29=$V$1,B30=$U$1,B30=$V$1,B31=$U$1,B31=$V$1),0,1)))</f>
        <v>1</v>
      </c>
      <c r="V29" s="3">
        <f>IF($A29&gt;='243way_Regular Symbol'!E$16,"",IF(C29=0,"",IF(OR(C29=$U$1,C29=$V$1,C30=$U$1,C30=$V$1,C31=$U$1,C31=$V$1),0,1)))</f>
        <v>1</v>
      </c>
      <c r="W29" s="3">
        <f>IF($A29&gt;='243way_Regular Symbol'!F$16,"",IF(D29=0,"",IF(OR(D29=$U$1,D29=$V$1,D30=$U$1,D30=$V$1,D31=$U$1,D31=$V$1),0,1)))</f>
        <v>1</v>
      </c>
      <c r="X29" s="3">
        <f>IF($A29&gt;='243way_Regular Symbol'!G$16,"",IF(E29=0,"",IF(OR(E29=$U$1,E29=$V$1,E30=$U$1,E30=$V$1,E31=$U$1,E31=$V$1),0,1)))</f>
        <v>0</v>
      </c>
      <c r="Y29" s="135">
        <f>IF($A29&gt;='243way_Regular Symbol'!H$16,"",IF(F29=0,"",IF(OR(F29=$U$1,F29=$V$1,F30=$U$1,F30=$V$1,F31=$U$1,F31=$V$1),0,1)))</f>
        <v>1</v>
      </c>
      <c r="Z29" s="224"/>
      <c r="AA29" s="344">
        <f>IF($A29&gt;='243way_Regular Symbol'!D$16,"",IF(B29=0,"",IF(OR(B29=$AA$1,B29=$AB$1,B30=$AA$1,B30=$AB$1,B31=$AA$1,,B31=$AB$1),0,1)))</f>
        <v>1</v>
      </c>
      <c r="AB29" s="3">
        <f>IF($A29&gt;='243way_Regular Symbol'!E$16,"",IF(C29=0,"",IF(OR(C29=$AA$1,C29=$AB$1,C30=$AA$1,C30=$AB$1,C31=$AA$1,,C31=$AB$1),0,1)))</f>
        <v>1</v>
      </c>
      <c r="AC29" s="3">
        <f>IF($A29&gt;='243way_Regular Symbol'!F$16,"",IF(D29=0,"",IF(OR(D29=$AA$1,D29=$AB$1,D30=$AA$1,D30=$AB$1,D31=$AA$1,,D31=$AB$1),0,1)))</f>
        <v>1</v>
      </c>
      <c r="AD29" s="3">
        <f>IF($A29&gt;='243way_Regular Symbol'!G$16,"",IF(E29=0,"",IF(OR(E29=$AA$1,E29=$AB$1,E30=$AA$1,E30=$AB$1,E31=$AA$1,,E31=$AB$1),0,1)))</f>
        <v>1</v>
      </c>
      <c r="AE29" s="135">
        <f>IF($A29&gt;='243way_Regular Symbol'!H$16,"",IF(F29=0,"",IF(OR(F29=$AA$1,F29=$AB$1,F30=$AA$1,F30=$AB$1,F31=$AA$1,,F31=$AB$1),0,1)))</f>
        <v>1</v>
      </c>
      <c r="AF29" s="224"/>
      <c r="AG29" s="344">
        <f>IF($A29&gt;='243way_Regular Symbol'!D$16,"",IF(B29=0,"",IF(OR(B29=$AG$1,B29=$AH$1,B30=$AG$1,B30=$AH$1,B31=$AG$1,B31=$AH$1),0,1)))</f>
        <v>1</v>
      </c>
      <c r="AH29" s="3">
        <f>IF($A29&gt;='243way_Regular Symbol'!E$16,"",IF(C29=0,"",IF(OR(C29=$AG$1,C29=$AH$1,C30=$AG$1,C30=$AH$1,C31=$AG$1,C31=$AH$1),0,1)))</f>
        <v>0</v>
      </c>
      <c r="AI29" s="3">
        <f>IF($A29&gt;='243way_Regular Symbol'!F$16,"",IF(D29=0,"",IF(OR(D29=$AG$1,D29=$AH$1,D30=$AG$1,D30=$AH$1,D31=$AG$1,D31=$AH$1),0,1)))</f>
        <v>1</v>
      </c>
      <c r="AJ29" s="3">
        <f>IF($A29&gt;='243way_Regular Symbol'!G$16,"",IF(E29=0,"",IF(OR(E29=$AG$1,E29=$AH$1,E30=$AG$1,E30=$AH$1,E31=$AG$1,E31=$AH$1),0,1)))</f>
        <v>1</v>
      </c>
      <c r="AK29" s="135">
        <f>IF($A29&gt;='243way_Regular Symbol'!H$16,"",IF(F29=0,"",IF(OR(F29=$AG$1,F29=$AH$1,F30=$AG$1,F30=$AH$1,F31=$AG$1,F31=$AH$1),0,1)))</f>
        <v>1</v>
      </c>
      <c r="AL29" s="224"/>
      <c r="AM29" s="344">
        <f>IF($A29&gt;='243way_Regular Symbol'!D$16,"",IF(B29=0,"",IF(OR(B29=$AM$1,B29=$AN$1,B30=$AM$1,B30=$AN$1,B31=$AM$1,B31=$AN$1),0,1)))</f>
        <v>1</v>
      </c>
      <c r="AN29" s="3">
        <f>IF($A29&gt;='243way_Regular Symbol'!E$16,"",IF(C29=0,"",IF(OR(C29=$AM$1,C29=$AN$1,C30=$AM$1,C30=$AN$1,C31=$AM$1,C31=$AN$1),0,1)))</f>
        <v>1</v>
      </c>
      <c r="AO29" s="3">
        <f>IF($A29&gt;='243way_Regular Symbol'!F$16,"",IF(D29=0,"",IF(OR(D29=$AM$1,D29=$AN$1,D30=$AM$1,D30=$AN$1,D31=$AM$1,D31=$AN$1),0,1)))</f>
        <v>1</v>
      </c>
      <c r="AP29" s="3">
        <f>IF($A29&gt;='243way_Regular Symbol'!G$16,"",IF(E29=0,"",IF(OR(E29=$AM$1,E29=$AN$1,E30=$AM$1,E30=$AN$1,E31=$AM$1,E31=$AN$1),0,1)))</f>
        <v>1</v>
      </c>
      <c r="AQ29" s="135">
        <f>IF($A29&gt;='243way_Regular Symbol'!H$16,"",IF(F29=0,"",IF(OR(F29=$AM$1,F29=$AN$1,F30=$AM$1,F30=$AN$1,F31=$AM$1,F31=$AN$1),0,1)))</f>
        <v>1</v>
      </c>
      <c r="AR29" s="224"/>
      <c r="AS29" s="344">
        <f>IF($A29&gt;='243way_Regular Symbol'!D$16,"",IF(B29=0,"",IF(OR(B29=$AM$1,B29=$AT$1,B30=$AM$1,B30=$AT$1,B31=$AM$1,B31=$AT$1),0,1)))</f>
        <v>1</v>
      </c>
      <c r="AT29" s="3">
        <f>IF($A29&gt;='243way_Regular Symbol'!E$16,"",IF(C29=0,"",IF(OR(C29=$AM$1,C29=$AT$1,C30=$AM$1,C30=$AT$1,C31=$AM$1,C31=$AT$1),0,1)))</f>
        <v>1</v>
      </c>
      <c r="AU29" s="3">
        <f>IF($A29&gt;='243way_Regular Symbol'!F$16,"",IF(D29=0,"",IF(OR(D29=$AM$1,D29=$AT$1,D30=$AM$1,D30=$AT$1,D31=$AM$1,D31=$AT$1),0,1)))</f>
        <v>1</v>
      </c>
      <c r="AV29" s="3">
        <f>IF($A29&gt;='243way_Regular Symbol'!G$16,"",IF(E29=0,"",IF(OR(E29=$AM$1,E29=$AT$1,E30=$AM$1,E30=$AT$1,E31=$AM$1,E31=$AT$1),0,1)))</f>
        <v>1</v>
      </c>
      <c r="AW29" s="135">
        <f>IF($A29&gt;='243way_Regular Symbol'!H$16,"",IF(F29=0,"",IF(OR(F29=$AM$1,F29=$AT$1,F30=$AM$1,F30=$AT$1,F31=$AM$1,F31=$AT$1),0,1)))</f>
        <v>1</v>
      </c>
      <c r="AX29" s="224"/>
      <c r="AY29" s="344">
        <f>IF($A29&gt;='243way_Regular Symbol'!D$16,"",IF(B29=0,"",IF(OR(B29=$AM$1,B29=$AZ$1,B30=$AM$1,B30=$AZ$1,B31=$AM$1,B31=$AZ$1),0,1)))</f>
        <v>1</v>
      </c>
      <c r="AZ29" s="3">
        <f>IF($A29&gt;='243way_Regular Symbol'!E$16,"",IF(C29=0,"",IF(OR(C29=$AM$1,C29=$AZ$1,C30=$AM$1,C30=$AZ$1,C31=$AM$1,C31=$AZ$1),0,1)))</f>
        <v>1</v>
      </c>
      <c r="BA29" s="3">
        <f>IF($A29&gt;='243way_Regular Symbol'!F$16,"",IF(D29=0,"",IF(OR(D29=$AM$1,D29=$AZ$1,D30=$AM$1,D30=$AZ$1,D31=$AM$1,D31=$AZ$1),0,1)))</f>
        <v>1</v>
      </c>
      <c r="BB29" s="3">
        <f>IF($A29&gt;='243way_Regular Symbol'!G$16,"",IF(E29=0,"",IF(OR(E29=$AM$1,E29=$AZ$1,E30=$AM$1,E30=$AZ$1,E31=$AM$1,E31=$AZ$1),0,1)))</f>
        <v>1</v>
      </c>
      <c r="BC29" s="135">
        <f>IF($A29&gt;='243way_Regular Symbol'!H$16,"",IF(F29=0,"",IF(OR(F29=$AM$1,F29=$AZ$1,F30=$AM$1,F30=$AZ$1,F31=$AM$1,F31=$AZ$1),0,1)))</f>
        <v>0</v>
      </c>
      <c r="BD29" s="224"/>
      <c r="BE29" s="344">
        <f>IF($A29&gt;='243way_Regular Symbol'!D$16,"",IF(B29=0,"",IF(OR(B29=$AM$1,B29=$BF$1,B30=$AM$1,B30=$BF$1,B31=$AM$1,B31=$BF$1),0,1)))</f>
        <v>1</v>
      </c>
      <c r="BF29" s="3">
        <f>IF($A29&gt;='243way_Regular Symbol'!E$16,"",IF(C29=0,"",IF(OR(C29=$AM$1,C29=$BF$1,C30=$AM$1,C30=$BF$1,C31=$AM$1,C31=$BF$1),0,1)))</f>
        <v>1</v>
      </c>
      <c r="BG29" s="3">
        <f>IF($A29&gt;='243way_Regular Symbol'!F$16,"",IF(D29=0,"",IF(OR(D29=$AM$1,D29=$BF$1,D30=$AM$1,D30=$BF$1,D31=$AM$1,D31=$BF$1),0,1)))</f>
        <v>1</v>
      </c>
      <c r="BH29" s="3">
        <f>IF($A29&gt;='243way_Regular Symbol'!G$16,"",IF(E29=0,"",IF(OR(E29=$AM$1,E29=$BF$1,E30=$AM$1,E30=$BF$1,E31=$AM$1,E31=$BF$1),0,1)))</f>
        <v>1</v>
      </c>
      <c r="BI29" s="135">
        <f>IF($A29&gt;='243way_Regular Symbol'!H$16,"",IF(F29=0,"",IF(OR(F29=$AM$1,F29=$BF$1,F30=$AM$1,F30=$BF$1,F31=$AM$1,F31=$BF$1),0,1)))</f>
        <v>1</v>
      </c>
      <c r="BJ29" s="224"/>
      <c r="BK29" s="344">
        <f>IF($A29&gt;='243way_Regular Symbol'!D$16,"",IF(B29=0,"",IF(OR(B29=$AM$1,B29=$BL$1,B30=$AM$1,B30=$BL$1,B31=$AM$1,B31=$BL$1),0,1)))</f>
        <v>1</v>
      </c>
      <c r="BL29" s="3">
        <f>IF($A29&gt;='243way_Regular Symbol'!E$16,"",IF(C29=0,"",IF(OR(C29=$AM$1,C29=$BL$1,C30=$AM$1,C30=$BL$1,C31=$AM$1,C31=$BL$1),0,1)))</f>
        <v>1</v>
      </c>
      <c r="BM29" s="3">
        <f>IF($A29&gt;='243way_Regular Symbol'!F$16,"",IF(D29=0,"",IF(OR(D29=$AM$1,D29=$BL$1,D30=$AM$1,D30=$BL$1,D31=$AM$1,D31=$BL$1),0,1)))</f>
        <v>1</v>
      </c>
      <c r="BN29" s="3">
        <f>IF($A29&gt;='243way_Regular Symbol'!G$16,"",IF(E29=0,"",IF(OR(E29=$AM$1,E29=$BL$1,E30=$AM$1,E30=$BL$1,E31=$AM$1,E31=$BL$1),0,1)))</f>
        <v>1</v>
      </c>
      <c r="BO29" s="135">
        <f>IF($A29&gt;='243way_Regular Symbol'!H$16,"",IF(F29=0,"",IF(OR(F29=$AM$1,F29=$BL$1,F30=$AM$1,F30=$BL$1,F31=$AM$1,F31=$BL$1),0,1)))</f>
        <v>1</v>
      </c>
      <c r="BP29" s="224"/>
      <c r="BQ29" s="3">
        <f>IF($A29&gt;='243way_Regular Symbol'!D$16,"",IF(B29=0,"",IF(OR(B29=$BQ$1,B29=$BR$1,B30=$BQ$1,B30=$BR$1,B31=$BQ$1,B31=$BR$1),0,1)))</f>
        <v>1</v>
      </c>
      <c r="BR29" s="3">
        <f>IF($A29&gt;='243way_Regular Symbol'!E$16,"",IF(C29=0,"",IF(OR(C29=$BQ$1,C29=$BR$1,C30=$BQ$1,C30=$BR$1,C31=$BQ$1,C31=$BR$1),0,1)))</f>
        <v>1</v>
      </c>
      <c r="BS29" s="3">
        <f>IF($A29&gt;='243way_Regular Symbol'!F$16,"",IF(D29=0,"",IF(OR(D29=$BQ$1,D29=$BR$1,D30=$BQ$1,D30=$BR$1,D31=$BQ$1,D31=$BR$1),0,1)))</f>
        <v>1</v>
      </c>
      <c r="BT29" s="3">
        <f>IF($A29&gt;='243way_Regular Symbol'!G$16,"",IF(E29=0,"",IF(OR(E29=$BQ$1,E29=$BR$1,E30=$BQ$1,E30=$BR$1,E31=$BQ$1,E31=$BR$1),0,1)))</f>
        <v>1</v>
      </c>
      <c r="BU29" s="3">
        <f>IF($A29&gt;='243way_Regular Symbol'!H$16,"",IF(F29=0,"",IF(OR(F29=$BQ$1,F29=$BR$1,F30=$BQ$1,F30=$BR$1,F31=$BQ$1,F31=$BR$1),0,1)))</f>
        <v>1</v>
      </c>
      <c r="BV29" s="224"/>
      <c r="BW29" s="3">
        <f>IF($A29&gt;='243way_Regular Symbol'!D$16,"",IF(B29=0,"",IF(OR(B29=$BW$1,B30=$BW$1,B31=$BW$1,B29=$BX$1,B30=$BX$1,B31=$BX$1),0,1)))</f>
        <v>1</v>
      </c>
      <c r="BX29" s="3">
        <f>IF($A29&gt;='243way_Regular Symbol'!E$16,"",IF(C29=0,"",IF(OR(C29=$BW$1,C30=$BW$1,C31=$BW$1,C29=$BX$1,C30=$BX$1,C31=$BX$1),0,1)))</f>
        <v>1</v>
      </c>
      <c r="BY29" s="3">
        <f>IF($A29&gt;='243way_Regular Symbol'!F$16,"",IF(D29=0,"",IF(OR(D29=$BW$1,D30=$BW$1,D31=$BW$1,D29=$BX$1,D30=$BX$1,D31=$BX$1),0,1)))</f>
        <v>1</v>
      </c>
      <c r="BZ29" s="3">
        <f>IF($A29&gt;='243way_Regular Symbol'!G$16,"",IF(E29=0,"",IF(OR(E29=$BW$1,E30=$BW$1,E31=$BW$1,E29=$BX$1,E30=$BX$1,E31=$BX$1),0,1)))</f>
        <v>0</v>
      </c>
      <c r="CA29" s="3">
        <f>IF($A29&gt;='243way_Regular Symbol'!H$16,"",IF(F29=0,"",IF(OR(F29=$BW$1,F30=$BW$1,F31=$BW$1,F29=$BX$1,F30=$BX$1,F31=$BX$1),0,1)))</f>
        <v>0</v>
      </c>
      <c r="CB29" s="224"/>
      <c r="CC29" s="3">
        <f>IF($A29&gt;='243way_Regular Symbol'!D$16,"",IF(B29=0,"",IF(OR(B29=$BW$1,B30=$BW$1,B31=$BW$1,B29=$CD$1,B30=$CD$1,B31=$CD$1),0,1)))</f>
        <v>0</v>
      </c>
      <c r="CD29" s="3">
        <f>IF($A29&gt;='243way_Regular Symbol'!E$16,"",IF(C29=0,"",IF(OR(C29=$BW$1,C30=$BW$1,C31=$BW$1,C29=$CD$1,C30=$CD$1,C31=$CD$1),0,1)))</f>
        <v>0</v>
      </c>
      <c r="CE29" s="3">
        <f>IF($A29&gt;='243way_Regular Symbol'!F$16,"",IF(D29=0,"",IF(OR(D29=$BW$1,D30=$BW$1,D31=$BW$1,D29=$CD$1,D30=$CD$1,D31=$CD$1),0,1)))</f>
        <v>1</v>
      </c>
      <c r="CF29" s="3">
        <f>IF($A29&gt;='243way_Regular Symbol'!G$16,"",IF(E29=0,"",IF(OR(E29=$BW$1,E30=$BW$1,E31=$BW$1,E29=$CD$1,E30=$CD$1,E31=$CD$1),0,1)))</f>
        <v>0</v>
      </c>
      <c r="CG29" s="3">
        <f>IF($A29&gt;='243way_Regular Symbol'!H$16,"",IF(F29=0,"",IF(OR(F29=$BW$1,F30=$BW$1,F31=$BW$1,F29=$CD$1,F30=$CD$1,F31=$CD$1),0,1)))</f>
        <v>1</v>
      </c>
      <c r="CH29" s="224"/>
      <c r="CI29" s="3">
        <f>IF($A29&gt;='243way_Regular Symbol'!D$16,"",IF(B29=0,"",IF(OR(B29=$BW$1,B30=$BW$1,B31=$BW$1,B29=$CJ$1,B30=$CJ$1,B31=$CJ$1),0,1)))</f>
        <v>0</v>
      </c>
      <c r="CJ29" s="3">
        <f>IF($A29&gt;='243way_Regular Symbol'!E$16,"",IF(C29=0,"",IF(OR(C29=$BW$1,C30=$BW$1,C31=$BW$1,C29=$CJ$1,C30=$CJ$1,C31=$CJ$1),0,1)))</f>
        <v>1</v>
      </c>
      <c r="CK29" s="3">
        <f>IF($A29&gt;='243way_Regular Symbol'!F$16,"",IF(D29=0,"",IF(OR(D29=$BW$1,D30=$BW$1,D31=$BW$1,D29=$CJ$1,D30=$CJ$1,D31=$CJ$1),0,1)))</f>
        <v>1</v>
      </c>
      <c r="CL29" s="3">
        <f>IF($A29&gt;='243way_Regular Symbol'!G$16,"",IF(E29=0,"",IF(OR(E29=$BW$1,E30=$BW$1,E31=$BW$1,E29=$CJ$1,E30=$CJ$1,E31=$CJ$1),0,1)))</f>
        <v>1</v>
      </c>
      <c r="CM29" s="3">
        <f>IF($A29&gt;='243way_Regular Symbol'!H$16,"",IF(F29=0,"",IF(OR(F29=$BW$1,F30=$BW$1,F31=$BW$1,F29=$CJ$1,F30=$CJ$1,F31=$CJ$1),0,1)))</f>
        <v>1</v>
      </c>
      <c r="CN29" s="224"/>
      <c r="CO29" s="3">
        <f>IF($A29&gt;='243way_Regular Symbol'!D$16,"",IF(B29=0,"",IF(OR(B29=$BW$1,B30=$BW$1,B31=$BW$1,B29=$CP$1,B30=$CP$1,B31=$CP$1),0,1)))</f>
        <v>1</v>
      </c>
      <c r="CP29" s="3">
        <f>IF($A29&gt;='243way_Regular Symbol'!E$16,"",IF(C29=0,"",IF(OR(C29=$BW$1,C30=$BW$1,C31=$BW$1,C29=$CP$1,C30=$CP$1,C31=$CP$1),0,1)))</f>
        <v>0</v>
      </c>
      <c r="CQ29" s="3">
        <f>IF($A29&gt;='243way_Regular Symbol'!F$16,"",IF(D29=0,"",IF(OR(D29=$BW$1,D30=$BW$1,D31=$BW$1,D29=$CP$1,D30=$CP$1,D31=$CP$1),0,1)))</f>
        <v>0</v>
      </c>
      <c r="CR29" s="3">
        <f>IF($A29&gt;='243way_Regular Symbol'!G$16,"",IF(E29=0,"",IF(OR(E29=$BW$1,E30=$BW$1,E31=$BW$1,E29=$CP$1,E30=$CP$1,E31=$CP$1),0,1)))</f>
        <v>1</v>
      </c>
      <c r="CS29" s="3">
        <f>IF($A29&gt;='243way_Regular Symbol'!H$16,"",IF(F29=0,"",IF(OR(F29=$BW$1,F30=$BW$1,F31=$BW$1,F29=$CP$1,F30=$CP$1,F31=$CP$1),0,1)))</f>
        <v>1</v>
      </c>
      <c r="CT29" s="224"/>
      <c r="CU29" s="3">
        <f>IF($A29&gt;='243way_Regular Symbol'!D$16,"",IF(B29=0,"",IF(OR(B29=$BW$1,B30=$BW$1,B31=$BW$1,B29=$CV$1,B30=$CV$1,B31=$CV$1),0,1)))</f>
        <v>1</v>
      </c>
      <c r="CV29" s="3">
        <f>IF($A29&gt;='243way_Regular Symbol'!E$16,"",IF(C29=0,"",IF(OR(C29=$BW$1,C30=$BW$1,C31=$BW$1,C29=$CV$1,C30=$CV$1,C31=$CV$1),0,1)))</f>
        <v>1</v>
      </c>
      <c r="CW29" s="3">
        <f>IF($A29&gt;='243way_Regular Symbol'!F$16,"",IF(D29=0,"",IF(OR(D29=$BW$1,D30=$BW$1,D31=$BW$1,D29=$CV$1,D30=$CV$1,D31=$CV$1),0,1)))</f>
        <v>1</v>
      </c>
      <c r="CX29" s="3">
        <f>IF($A29&gt;='243way_Regular Symbol'!G$16,"",IF(E29=0,"",IF(OR(E29=$BW$1,E30=$BW$1,E31=$BW$1,E29=$CV$1,E30=$CV$1,E31=$CV$1),0,1)))</f>
        <v>1</v>
      </c>
      <c r="CY29" s="3">
        <f>IF($A29&gt;='243way_Regular Symbol'!H$16,"",IF(F29=0,"",IF(OR(F29=$BW$1,F30=$BW$1,F31=$BW$1,F29=$CV$1,F30=$CV$1,F31=$CV$1),0,1)))</f>
        <v>1</v>
      </c>
    </row>
    <row r="30" spans="1:103">
      <c r="A30" s="337">
        <f>IF('243way_Regular Symbol'!L29="","",'243way_Regular Symbol'!L29)</f>
        <v>26</v>
      </c>
      <c r="B30" s="191" t="str">
        <f>IF('243way_Regular Symbol'!M29="",
IF($A30-'243way_Regular Symbol'!D$16&gt;='243way_RegularＸ_W()'!B$2-1,"",VLOOKUP($A30-'243way_Regular Symbol'!D$16,'243way_Regular Symbol'!$L$3:$Q$99,'243way_RegularＸ_W()'!B$3+1,FALSE)),
'243way_Regular Symbol'!M29)</f>
        <v>Q</v>
      </c>
      <c r="C30" s="191" t="str">
        <f>IF('243way_Regular Symbol'!N29="",
IF($A30-'243way_Regular Symbol'!E$16&gt;='243way_RegularＸ_W()'!C$2-1,"",VLOOKUP($A30-'243way_Regular Symbol'!E$16,'243way_Regular Symbol'!$L$3:$Q$99,'243way_RegularＸ_W()'!C$3+1,FALSE)),
'243way_Regular Symbol'!N29)</f>
        <v>TE</v>
      </c>
      <c r="D30" s="191" t="str">
        <f>IF('243way_Regular Symbol'!O29="",
IF($A30-'243way_Regular Symbol'!F$16&gt;='243way_RegularＸ_W()'!D$2-1,"",VLOOKUP($A30-'243way_Regular Symbol'!F$16,'243way_Regular Symbol'!$L$3:$Q$99,'243way_RegularＸ_W()'!D$3+1,FALSE)),
'243way_Regular Symbol'!O29)</f>
        <v>M1</v>
      </c>
      <c r="E30" s="191" t="str">
        <f>IF('243way_Regular Symbol'!P29="",
IF($A30-'243way_Regular Symbol'!G$16&gt;='243way_RegularＸ_W()'!E$2-1,"",VLOOKUP($A30-'243way_Regular Symbol'!G$16,'243way_Regular Symbol'!$L$3:$Q$99,'243way_RegularＸ_W()'!E$3+1,FALSE)),
'243way_Regular Symbol'!P29)</f>
        <v>M2</v>
      </c>
      <c r="F30" s="338" t="str">
        <f>IF('243way_Regular Symbol'!Q29="",
IF($A30-'243way_Regular Symbol'!H$16&gt;='243way_RegularＸ_W()'!F$2-1,"",VLOOKUP($A30-'243way_Regular Symbol'!H$16,'243way_Regular Symbol'!$L$3:$Q$99,'243way_RegularＸ_W()'!F$3+1,FALSE)),
'243way_Regular Symbol'!Q29)</f>
        <v>K</v>
      </c>
      <c r="O30" s="344">
        <f>IF($A30&gt;='243way_Regular Symbol'!D$16,"",IF(B30=0,"",IF(OR(B30=$O$1,B30=$P$1,B31=$O$1,B31=$P$1,B32=$O$1,B32=$P$1),0,1)))</f>
        <v>1</v>
      </c>
      <c r="P30" s="3">
        <f>IF($A30&gt;='243way_Regular Symbol'!E$16,"",IF(C30=0,"",IF(OR(C30=$O$1,C30=$P$1,C31=$O$1,C31=$P$1,C32=$O$1,C32=$P$1),0,1)))</f>
        <v>1</v>
      </c>
      <c r="Q30" s="3">
        <f>IF($A30&gt;='243way_Regular Symbol'!F$16,"",IF(D30=0,"",IF(OR(D30=$O$1,D30=$P$1,D31=$O$1,D31=$P$1,D32=$O$1,D32=$P$1),0,1)))</f>
        <v>0</v>
      </c>
      <c r="R30" s="3">
        <f>IF($A30&gt;='243way_Regular Symbol'!G$16,"",IF(E30=0,"",IF(OR(E30=$O$1,E30=$P$1,E31=$O$1,E31=$P$1,E32=$O$1,E32=$P$1),0,1)))</f>
        <v>1</v>
      </c>
      <c r="S30" s="135">
        <f>IF($A30&gt;='243way_Regular Symbol'!H$16,"",IF(F30=0,"",IF(OR(F30=$O$1,F30=$P$1,F31=$O$1,F31=$P$1,F32=$O$1,F32=$P$1),0,1)))</f>
        <v>1</v>
      </c>
      <c r="T30" s="224"/>
      <c r="U30" s="344">
        <f>IF($A30&gt;='243way_Regular Symbol'!D$16,"",IF(B30=0,"",IF(OR(B30=$U$1,B30=$V$1,B31=$U$1,B31=$V$1,B32=$U$1,B32=$V$1),0,1)))</f>
        <v>1</v>
      </c>
      <c r="V30" s="3">
        <f>IF($A30&gt;='243way_Regular Symbol'!E$16,"",IF(C30=0,"",IF(OR(C30=$U$1,C30=$V$1,C31=$U$1,C31=$V$1,C32=$U$1,C32=$V$1),0,1)))</f>
        <v>1</v>
      </c>
      <c r="W30" s="3">
        <f>IF($A30&gt;='243way_Regular Symbol'!F$16,"",IF(D30=0,"",IF(OR(D30=$U$1,D30=$V$1,D31=$U$1,D31=$V$1,D32=$U$1,D32=$V$1),0,1)))</f>
        <v>1</v>
      </c>
      <c r="X30" s="3">
        <f>IF($A30&gt;='243way_Regular Symbol'!G$16,"",IF(E30=0,"",IF(OR(E30=$U$1,E30=$V$1,E31=$U$1,E31=$V$1,E32=$U$1,E32=$V$1),0,1)))</f>
        <v>0</v>
      </c>
      <c r="Y30" s="135">
        <f>IF($A30&gt;='243way_Regular Symbol'!H$16,"",IF(F30=0,"",IF(OR(F30=$U$1,F30=$V$1,F31=$U$1,F31=$V$1,F32=$U$1,F32=$V$1),0,1)))</f>
        <v>1</v>
      </c>
      <c r="Z30" s="224"/>
      <c r="AA30" s="344">
        <f>IF($A30&gt;='243way_Regular Symbol'!D$16,"",IF(B30=0,"",IF(OR(B30=$AA$1,B30=$AB$1,B31=$AA$1,B31=$AB$1,B32=$AA$1,,B32=$AB$1),0,1)))</f>
        <v>1</v>
      </c>
      <c r="AB30" s="3">
        <f>IF($A30&gt;='243way_Regular Symbol'!E$16,"",IF(C30=0,"",IF(OR(C30=$AA$1,C30=$AB$1,C31=$AA$1,C31=$AB$1,C32=$AA$1,,C32=$AB$1),0,1)))</f>
        <v>1</v>
      </c>
      <c r="AC30" s="3">
        <f>IF($A30&gt;='243way_Regular Symbol'!F$16,"",IF(D30=0,"",IF(OR(D30=$AA$1,D30=$AB$1,D31=$AA$1,D31=$AB$1,D32=$AA$1,,D32=$AB$1),0,1)))</f>
        <v>1</v>
      </c>
      <c r="AD30" s="3">
        <f>IF($A30&gt;='243way_Regular Symbol'!G$16,"",IF(E30=0,"",IF(OR(E30=$AA$1,E30=$AB$1,E31=$AA$1,E31=$AB$1,E32=$AA$1,,E32=$AB$1),0,1)))</f>
        <v>1</v>
      </c>
      <c r="AE30" s="135">
        <f>IF($A30&gt;='243way_Regular Symbol'!H$16,"",IF(F30=0,"",IF(OR(F30=$AA$1,F30=$AB$1,F31=$AA$1,F31=$AB$1,F32=$AA$1,,F32=$AB$1),0,1)))</f>
        <v>1</v>
      </c>
      <c r="AF30" s="224"/>
      <c r="AG30" s="344">
        <f>IF($A30&gt;='243way_Regular Symbol'!D$16,"",IF(B30=0,"",IF(OR(B30=$AG$1,B30=$AH$1,B31=$AG$1,B31=$AH$1,B32=$AG$1,B32=$AH$1),0,1)))</f>
        <v>1</v>
      </c>
      <c r="AH30" s="3">
        <f>IF($A30&gt;='243way_Regular Symbol'!E$16,"",IF(C30=0,"",IF(OR(C30=$AG$1,C30=$AH$1,C31=$AG$1,C31=$AH$1,C32=$AG$1,C32=$AH$1),0,1)))</f>
        <v>1</v>
      </c>
      <c r="AI30" s="3">
        <f>IF($A30&gt;='243way_Regular Symbol'!F$16,"",IF(D30=0,"",IF(OR(D30=$AG$1,D30=$AH$1,D31=$AG$1,D31=$AH$1,D32=$AG$1,D32=$AH$1),0,1)))</f>
        <v>1</v>
      </c>
      <c r="AJ30" s="3">
        <f>IF($A30&gt;='243way_Regular Symbol'!G$16,"",IF(E30=0,"",IF(OR(E30=$AG$1,E30=$AH$1,E31=$AG$1,E31=$AH$1,E32=$AG$1,E32=$AH$1),0,1)))</f>
        <v>1</v>
      </c>
      <c r="AK30" s="135">
        <f>IF($A30&gt;='243way_Regular Symbol'!H$16,"",IF(F30=0,"",IF(OR(F30=$AG$1,F30=$AH$1,F31=$AG$1,F31=$AH$1,F32=$AG$1,F32=$AH$1),0,1)))</f>
        <v>1</v>
      </c>
      <c r="AL30" s="224"/>
      <c r="AM30" s="344">
        <f>IF($A30&gt;='243way_Regular Symbol'!D$16,"",IF(B30=0,"",IF(OR(B30=$AM$1,B30=$AN$1,B31=$AM$1,B31=$AN$1,B32=$AM$1,B32=$AN$1),0,1)))</f>
        <v>1</v>
      </c>
      <c r="AN30" s="3">
        <f>IF($A30&gt;='243way_Regular Symbol'!E$16,"",IF(C30=0,"",IF(OR(C30=$AM$1,C30=$AN$1,C31=$AM$1,C31=$AN$1,C32=$AM$1,C32=$AN$1),0,1)))</f>
        <v>0</v>
      </c>
      <c r="AO30" s="3">
        <f>IF($A30&gt;='243way_Regular Symbol'!F$16,"",IF(D30=0,"",IF(OR(D30=$AM$1,D30=$AN$1,D31=$AM$1,D31=$AN$1,D32=$AM$1,D32=$AN$1),0,1)))</f>
        <v>0</v>
      </c>
      <c r="AP30" s="3">
        <f>IF($A30&gt;='243way_Regular Symbol'!G$16,"",IF(E30=0,"",IF(OR(E30=$AM$1,E30=$AN$1,E31=$AM$1,E31=$AN$1,E32=$AM$1,E32=$AN$1),0,1)))</f>
        <v>1</v>
      </c>
      <c r="AQ30" s="135">
        <f>IF($A30&gt;='243way_Regular Symbol'!H$16,"",IF(F30=0,"",IF(OR(F30=$AM$1,F30=$AN$1,F31=$AM$1,F31=$AN$1,F32=$AM$1,F32=$AN$1),0,1)))</f>
        <v>1</v>
      </c>
      <c r="AR30" s="224"/>
      <c r="AS30" s="344">
        <f>IF($A30&gt;='243way_Regular Symbol'!D$16,"",IF(B30=0,"",IF(OR(B30=$AM$1,B30=$AT$1,B31=$AM$1,B31=$AT$1,B32=$AM$1,B32=$AT$1),0,1)))</f>
        <v>1</v>
      </c>
      <c r="AT30" s="3">
        <f>IF($A30&gt;='243way_Regular Symbol'!E$16,"",IF(C30=0,"",IF(OR(C30=$AM$1,C30=$AT$1,C31=$AM$1,C31=$AT$1,C32=$AM$1,C32=$AT$1),0,1)))</f>
        <v>1</v>
      </c>
      <c r="AU30" s="3">
        <f>IF($A30&gt;='243way_Regular Symbol'!F$16,"",IF(D30=0,"",IF(OR(D30=$AM$1,D30=$AT$1,D31=$AM$1,D31=$AT$1,D32=$AM$1,D32=$AT$1),0,1)))</f>
        <v>1</v>
      </c>
      <c r="AV30" s="3">
        <f>IF($A30&gt;='243way_Regular Symbol'!G$16,"",IF(E30=0,"",IF(OR(E30=$AM$1,E30=$AT$1,E31=$AM$1,E31=$AT$1,E32=$AM$1,E32=$AT$1),0,1)))</f>
        <v>1</v>
      </c>
      <c r="AW30" s="135">
        <f>IF($A30&gt;='243way_Regular Symbol'!H$16,"",IF(F30=0,"",IF(OR(F30=$AM$1,F30=$AT$1,F31=$AM$1,F31=$AT$1,F32=$AM$1,F32=$AT$1),0,1)))</f>
        <v>1</v>
      </c>
      <c r="AX30" s="224"/>
      <c r="AY30" s="344">
        <f>IF($A30&gt;='243way_Regular Symbol'!D$16,"",IF(B30=0,"",IF(OR(B30=$AM$1,B30=$AZ$1,B31=$AM$1,B31=$AZ$1,B32=$AM$1,B32=$AZ$1),0,1)))</f>
        <v>1</v>
      </c>
      <c r="AZ30" s="3">
        <f>IF($A30&gt;='243way_Regular Symbol'!E$16,"",IF(C30=0,"",IF(OR(C30=$AM$1,C30=$AZ$1,C31=$AM$1,C31=$AZ$1,C32=$AM$1,C32=$AZ$1),0,1)))</f>
        <v>1</v>
      </c>
      <c r="BA30" s="3">
        <f>IF($A30&gt;='243way_Regular Symbol'!F$16,"",IF(D30=0,"",IF(OR(D30=$AM$1,D30=$AZ$1,D31=$AM$1,D31=$AZ$1,D32=$AM$1,D32=$AZ$1),0,1)))</f>
        <v>1</v>
      </c>
      <c r="BB30" s="3">
        <f>IF($A30&gt;='243way_Regular Symbol'!G$16,"",IF(E30=0,"",IF(OR(E30=$AM$1,E30=$AZ$1,E31=$AM$1,E31=$AZ$1,E32=$AM$1,E32=$AZ$1),0,1)))</f>
        <v>1</v>
      </c>
      <c r="BC30" s="135">
        <f>IF($A30&gt;='243way_Regular Symbol'!H$16,"",IF(F30=0,"",IF(OR(F30=$AM$1,F30=$AZ$1,F31=$AM$1,F31=$AZ$1,F32=$AM$1,F32=$AZ$1),0,1)))</f>
        <v>0</v>
      </c>
      <c r="BD30" s="224"/>
      <c r="BE30" s="344">
        <f>IF($A30&gt;='243way_Regular Symbol'!D$16,"",IF(B30=0,"",IF(OR(B30=$AM$1,B30=$BF$1,B31=$AM$1,B31=$BF$1,B32=$AM$1,B32=$BF$1),0,1)))</f>
        <v>1</v>
      </c>
      <c r="BF30" s="3">
        <f>IF($A30&gt;='243way_Regular Symbol'!E$16,"",IF(C30=0,"",IF(OR(C30=$AM$1,C30=$BF$1,C31=$AM$1,C31=$BF$1,C32=$AM$1,C32=$BF$1),0,1)))</f>
        <v>1</v>
      </c>
      <c r="BG30" s="3">
        <f>IF($A30&gt;='243way_Regular Symbol'!F$16,"",IF(D30=0,"",IF(OR(D30=$AM$1,D30=$BF$1,D31=$AM$1,D31=$BF$1,D32=$AM$1,D32=$BF$1),0,1)))</f>
        <v>1</v>
      </c>
      <c r="BH30" s="3">
        <f>IF($A30&gt;='243way_Regular Symbol'!G$16,"",IF(E30=0,"",IF(OR(E30=$AM$1,E30=$BF$1,E31=$AM$1,E31=$BF$1,E32=$AM$1,E32=$BF$1),0,1)))</f>
        <v>1</v>
      </c>
      <c r="BI30" s="135">
        <f>IF($A30&gt;='243way_Regular Symbol'!H$16,"",IF(F30=0,"",IF(OR(F30=$AM$1,F30=$BF$1,F31=$AM$1,F31=$BF$1,F32=$AM$1,F32=$BF$1),0,1)))</f>
        <v>1</v>
      </c>
      <c r="BJ30" s="224"/>
      <c r="BK30" s="344">
        <f>IF($A30&gt;='243way_Regular Symbol'!D$16,"",IF(B30=0,"",IF(OR(B30=$AM$1,B30=$BL$1,B31=$AM$1,B31=$BL$1,B32=$AM$1,B32=$BL$1),0,1)))</f>
        <v>1</v>
      </c>
      <c r="BL30" s="3">
        <f>IF($A30&gt;='243way_Regular Symbol'!E$16,"",IF(C30=0,"",IF(OR(C30=$AM$1,C30=$BL$1,C31=$AM$1,C31=$BL$1,C32=$AM$1,C32=$BL$1),0,1)))</f>
        <v>1</v>
      </c>
      <c r="BM30" s="3">
        <f>IF($A30&gt;='243way_Regular Symbol'!F$16,"",IF(D30=0,"",IF(OR(D30=$AM$1,D30=$BL$1,D31=$AM$1,D31=$BL$1,D32=$AM$1,D32=$BL$1),0,1)))</f>
        <v>1</v>
      </c>
      <c r="BN30" s="3">
        <f>IF($A30&gt;='243way_Regular Symbol'!G$16,"",IF(E30=0,"",IF(OR(E30=$AM$1,E30=$BL$1,E31=$AM$1,E31=$BL$1,E32=$AM$1,E32=$BL$1),0,1)))</f>
        <v>1</v>
      </c>
      <c r="BO30" s="135">
        <f>IF($A30&gt;='243way_Regular Symbol'!H$16,"",IF(F30=0,"",IF(OR(F30=$AM$1,F30=$BL$1,F31=$AM$1,F31=$BL$1,F32=$AM$1,F32=$BL$1),0,1)))</f>
        <v>1</v>
      </c>
      <c r="BP30" s="224"/>
      <c r="BQ30" s="3">
        <f>IF($A30&gt;='243way_Regular Symbol'!D$16,"",IF(B30=0,"",IF(OR(B30=$BQ$1,B30=$BR$1,B31=$BQ$1,B31=$BR$1,B32=$BQ$1,B32=$BR$1),0,1)))</f>
        <v>1</v>
      </c>
      <c r="BR30" s="3">
        <f>IF($A30&gt;='243way_Regular Symbol'!E$16,"",IF(C30=0,"",IF(OR(C30=$BQ$1,C30=$BR$1,C31=$BQ$1,C31=$BR$1,C32=$BQ$1,C32=$BR$1),0,1)))</f>
        <v>1</v>
      </c>
      <c r="BS30" s="3">
        <f>IF($A30&gt;='243way_Regular Symbol'!F$16,"",IF(D30=0,"",IF(OR(D30=$BQ$1,D30=$BR$1,D31=$BQ$1,D31=$BR$1,D32=$BQ$1,D32=$BR$1),0,1)))</f>
        <v>1</v>
      </c>
      <c r="BT30" s="3">
        <f>IF($A30&gt;='243way_Regular Symbol'!G$16,"",IF(E30=0,"",IF(OR(E30=$BQ$1,E30=$BR$1,E31=$BQ$1,E31=$BR$1,E32=$BQ$1,E32=$BR$1),0,1)))</f>
        <v>1</v>
      </c>
      <c r="BU30" s="3">
        <f>IF($A30&gt;='243way_Regular Symbol'!H$16,"",IF(F30=0,"",IF(OR(F30=$BQ$1,F30=$BR$1,F31=$BQ$1,F31=$BR$1,F32=$BQ$1,F32=$BR$1),0,1)))</f>
        <v>1</v>
      </c>
      <c r="BV30" s="224"/>
      <c r="BW30" s="3">
        <f>IF($A30&gt;='243way_Regular Symbol'!D$16,"",IF(B30=0,"",IF(OR(B30=$BW$1,B31=$BW$1,B32=$BW$1,B30=$BX$1,B31=$BX$1,B32=$BX$1),0,1)))</f>
        <v>1</v>
      </c>
      <c r="BX30" s="3">
        <f>IF($A30&gt;='243way_Regular Symbol'!E$16,"",IF(C30=0,"",IF(OR(C30=$BW$1,C31=$BW$1,C32=$BW$1,C30=$BX$1,C31=$BX$1,C32=$BX$1),0,1)))</f>
        <v>1</v>
      </c>
      <c r="BY30" s="3">
        <f>IF($A30&gt;='243way_Regular Symbol'!F$16,"",IF(D30=0,"",IF(OR(D30=$BW$1,D31=$BW$1,D32=$BW$1,D30=$BX$1,D31=$BX$1,D32=$BX$1),0,1)))</f>
        <v>1</v>
      </c>
      <c r="BZ30" s="3">
        <f>IF($A30&gt;='243way_Regular Symbol'!G$16,"",IF(E30=0,"",IF(OR(E30=$BW$1,E31=$BW$1,E32=$BW$1,E30=$BX$1,E31=$BX$1,E32=$BX$1),0,1)))</f>
        <v>0</v>
      </c>
      <c r="CA30" s="3">
        <f>IF($A30&gt;='243way_Regular Symbol'!H$16,"",IF(F30=0,"",IF(OR(F30=$BW$1,F31=$BW$1,F32=$BW$1,F30=$BX$1,F31=$BX$1,F32=$BX$1),0,1)))</f>
        <v>0</v>
      </c>
      <c r="CB30" s="224"/>
      <c r="CC30" s="3">
        <f>IF($A30&gt;='243way_Regular Symbol'!D$16,"",IF(B30=0,"",IF(OR(B30=$BW$1,B31=$BW$1,B32=$BW$1,B30=$CD$1,B31=$CD$1,B32=$CD$1),0,1)))</f>
        <v>0</v>
      </c>
      <c r="CD30" s="3">
        <f>IF($A30&gt;='243way_Regular Symbol'!E$16,"",IF(C30=0,"",IF(OR(C30=$BW$1,C31=$BW$1,C32=$BW$1,C30=$CD$1,C31=$CD$1,C32=$CD$1),0,1)))</f>
        <v>0</v>
      </c>
      <c r="CE30" s="3">
        <f>IF($A30&gt;='243way_Regular Symbol'!F$16,"",IF(D30=0,"",IF(OR(D30=$BW$1,D31=$BW$1,D32=$BW$1,D30=$CD$1,D31=$CD$1,D32=$CD$1),0,1)))</f>
        <v>1</v>
      </c>
      <c r="CF30" s="3">
        <f>IF($A30&gt;='243way_Regular Symbol'!G$16,"",IF(E30=0,"",IF(OR(E30=$BW$1,E31=$BW$1,E32=$BW$1,E30=$CD$1,E31=$CD$1,E32=$CD$1),0,1)))</f>
        <v>1</v>
      </c>
      <c r="CG30" s="3">
        <f>IF($A30&gt;='243way_Regular Symbol'!H$16,"",IF(F30=0,"",IF(OR(F30=$BW$1,F31=$BW$1,F32=$BW$1,F30=$CD$1,F31=$CD$1,F32=$CD$1),0,1)))</f>
        <v>0</v>
      </c>
      <c r="CH30" s="224"/>
      <c r="CI30" s="3">
        <f>IF($A30&gt;='243way_Regular Symbol'!D$16,"",IF(B30=0,"",IF(OR(B30=$BW$1,B31=$BW$1,B32=$BW$1,B30=$CJ$1,B31=$CJ$1,B32=$CJ$1),0,1)))</f>
        <v>0</v>
      </c>
      <c r="CJ30" s="3">
        <f>IF($A30&gt;='243way_Regular Symbol'!E$16,"",IF(C30=0,"",IF(OR(C30=$BW$1,C31=$BW$1,C32=$BW$1,C30=$CJ$1,C31=$CJ$1,C32=$CJ$1),0,1)))</f>
        <v>1</v>
      </c>
      <c r="CK30" s="3">
        <f>IF($A30&gt;='243way_Regular Symbol'!F$16,"",IF(D30=0,"",IF(OR(D30=$BW$1,D31=$BW$1,D32=$BW$1,D30=$CJ$1,D31=$CJ$1,D32=$CJ$1),0,1)))</f>
        <v>1</v>
      </c>
      <c r="CL30" s="3">
        <f>IF($A30&gt;='243way_Regular Symbol'!G$16,"",IF(E30=0,"",IF(OR(E30=$BW$1,E31=$BW$1,E32=$BW$1,E30=$CJ$1,E31=$CJ$1,E32=$CJ$1),0,1)))</f>
        <v>1</v>
      </c>
      <c r="CM30" s="3">
        <f>IF($A30&gt;='243way_Regular Symbol'!H$16,"",IF(F30=0,"",IF(OR(F30=$BW$1,F31=$BW$1,F32=$BW$1,F30=$CJ$1,F31=$CJ$1,F32=$CJ$1),0,1)))</f>
        <v>1</v>
      </c>
      <c r="CN30" s="224"/>
      <c r="CO30" s="3">
        <f>IF($A30&gt;='243way_Regular Symbol'!D$16,"",IF(B30=0,"",IF(OR(B30=$BW$1,B31=$BW$1,B32=$BW$1,B30=$CP$1,B31=$CP$1,B32=$CP$1),0,1)))</f>
        <v>1</v>
      </c>
      <c r="CP30" s="3">
        <f>IF($A30&gt;='243way_Regular Symbol'!E$16,"",IF(C30=0,"",IF(OR(C30=$BW$1,C31=$BW$1,C32=$BW$1,C30=$CP$1,C31=$CP$1,C32=$CP$1),0,1)))</f>
        <v>0</v>
      </c>
      <c r="CQ30" s="3">
        <f>IF($A30&gt;='243way_Regular Symbol'!F$16,"",IF(D30=0,"",IF(OR(D30=$BW$1,D31=$BW$1,D32=$BW$1,D30=$CP$1,D31=$CP$1,D32=$CP$1),0,1)))</f>
        <v>1</v>
      </c>
      <c r="CR30" s="3">
        <f>IF($A30&gt;='243way_Regular Symbol'!G$16,"",IF(E30=0,"",IF(OR(E30=$BW$1,E31=$BW$1,E32=$BW$1,E30=$CP$1,E31=$CP$1,E32=$CP$1),0,1)))</f>
        <v>1</v>
      </c>
      <c r="CS30" s="3">
        <f>IF($A30&gt;='243way_Regular Symbol'!H$16,"",IF(F30=0,"",IF(OR(F30=$BW$1,F31=$BW$1,F32=$BW$1,F30=$CP$1,F31=$CP$1,F32=$CP$1),0,1)))</f>
        <v>1</v>
      </c>
      <c r="CT30" s="224"/>
      <c r="CU30" s="3">
        <f>IF($A30&gt;='243way_Regular Symbol'!D$16,"",IF(B30=0,"",IF(OR(B30=$BW$1,B31=$BW$1,B32=$BW$1,B30=$CV$1,B31=$CV$1,B32=$CV$1),0,1)))</f>
        <v>1</v>
      </c>
      <c r="CV30" s="3">
        <f>IF($A30&gt;='243way_Regular Symbol'!E$16,"",IF(C30=0,"",IF(OR(C30=$BW$1,C31=$BW$1,C32=$BW$1,C30=$CV$1,C31=$CV$1,C32=$CV$1),0,1)))</f>
        <v>1</v>
      </c>
      <c r="CW30" s="3">
        <f>IF($A30&gt;='243way_Regular Symbol'!F$16,"",IF(D30=0,"",IF(OR(D30=$BW$1,D31=$BW$1,D32=$BW$1,D30=$CV$1,D31=$CV$1,D32=$CV$1),0,1)))</f>
        <v>1</v>
      </c>
      <c r="CX30" s="3">
        <f>IF($A30&gt;='243way_Regular Symbol'!G$16,"",IF(E30=0,"",IF(OR(E30=$BW$1,E31=$BW$1,E32=$BW$1,E30=$CV$1,E31=$CV$1,E32=$CV$1),0,1)))</f>
        <v>1</v>
      </c>
      <c r="CY30" s="3">
        <f>IF($A30&gt;='243way_Regular Symbol'!H$16,"",IF(F30=0,"",IF(OR(F30=$BW$1,F31=$BW$1,F32=$BW$1,F30=$CV$1,F31=$CV$1,F32=$CV$1),0,1)))</f>
        <v>1</v>
      </c>
    </row>
    <row r="31" spans="1:103">
      <c r="A31" s="337">
        <f>IF('243way_Regular Symbol'!L30="","",'243way_Regular Symbol'!L30)</f>
        <v>27</v>
      </c>
      <c r="B31" s="191" t="str">
        <f>IF('243way_Regular Symbol'!M30="",
IF($A31-'243way_Regular Symbol'!D$16&gt;='243way_RegularＸ_W()'!B$2-1,"",VLOOKUP($A31-'243way_Regular Symbol'!D$16,'243way_Regular Symbol'!$L$3:$Q$99,'243way_RegularＸ_W()'!B$3+1,FALSE)),
'243way_Regular Symbol'!M30)</f>
        <v>Q</v>
      </c>
      <c r="C31" s="191" t="str">
        <f>IF('243way_Regular Symbol'!N30="",
IF($A31-'243way_Regular Symbol'!E$16&gt;='243way_RegularＸ_W()'!C$2-1,"",VLOOKUP($A31-'243way_Regular Symbol'!E$16,'243way_Regular Symbol'!$L$3:$Q$99,'243way_RegularＸ_W()'!C$3+1,FALSE)),
'243way_Regular Symbol'!N30)</f>
        <v>Q</v>
      </c>
      <c r="D31" s="191" t="str">
        <f>IF('243way_Regular Symbol'!O30="",
IF($A31-'243way_Regular Symbol'!F$16&gt;='243way_RegularＸ_W()'!D$2-1,"",VLOOKUP($A31-'243way_Regular Symbol'!F$16,'243way_Regular Symbol'!$L$3:$Q$99,'243way_RegularＸ_W()'!D$3+1,FALSE)),
'243way_Regular Symbol'!O30)</f>
        <v>S1</v>
      </c>
      <c r="E31" s="191" t="str">
        <f>IF('243way_Regular Symbol'!P30="",
IF($A31-'243way_Regular Symbol'!G$16&gt;='243way_RegularＸ_W()'!E$2-1,"",VLOOKUP($A31-'243way_Regular Symbol'!G$16,'243way_Regular Symbol'!$L$3:$Q$99,'243way_RegularＸ_W()'!E$3+1,FALSE)),
'243way_Regular Symbol'!P30)</f>
        <v>K</v>
      </c>
      <c r="F31" s="338" t="str">
        <f>IF('243way_Regular Symbol'!Q30="",
IF($A31-'243way_Regular Symbol'!H$16&gt;='243way_RegularＸ_W()'!F$2-1,"",VLOOKUP($A31-'243way_Regular Symbol'!H$16,'243way_Regular Symbol'!$L$3:$Q$99,'243way_RegularＸ_W()'!F$3+1,FALSE)),
'243way_Regular Symbol'!Q30)</f>
        <v>BN</v>
      </c>
      <c r="O31" s="344">
        <f>IF($A31&gt;='243way_Regular Symbol'!D$16,"",IF(B31=0,"",IF(OR(B31=$O$1,B31=$P$1,B32=$O$1,B32=$P$1,B33=$O$1,B33=$P$1),0,1)))</f>
        <v>1</v>
      </c>
      <c r="P31" s="3">
        <f>IF($A31&gt;='243way_Regular Symbol'!E$16,"",IF(C31=0,"",IF(OR(C31=$O$1,C31=$P$1,C32=$O$1,C32=$P$1,C33=$O$1,C33=$P$1),0,1)))</f>
        <v>0</v>
      </c>
      <c r="Q31" s="3">
        <f>IF($A31&gt;='243way_Regular Symbol'!F$16,"",IF(D31=0,"",IF(OR(D31=$O$1,D31=$P$1,D32=$O$1,D32=$P$1,D33=$O$1,D33=$P$1),0,1)))</f>
        <v>1</v>
      </c>
      <c r="R31" s="3">
        <f>IF($A31&gt;='243way_Regular Symbol'!G$16,"",IF(E31=0,"",IF(OR(E31=$O$1,E31=$P$1,E32=$O$1,E32=$P$1,E33=$O$1,E33=$P$1),0,1)))</f>
        <v>1</v>
      </c>
      <c r="S31" s="135">
        <f>IF($A31&gt;='243way_Regular Symbol'!H$16,"",IF(F31=0,"",IF(OR(F31=$O$1,F31=$P$1,F32=$O$1,F32=$P$1,F33=$O$1,F33=$P$1),0,1)))</f>
        <v>1</v>
      </c>
      <c r="T31" s="224"/>
      <c r="U31" s="344">
        <f>IF($A31&gt;='243way_Regular Symbol'!D$16,"",IF(B31=0,"",IF(OR(B31=$U$1,B31=$V$1,B32=$U$1,B32=$V$1,B33=$U$1,B33=$V$1),0,1)))</f>
        <v>1</v>
      </c>
      <c r="V31" s="3">
        <f>IF($A31&gt;='243way_Regular Symbol'!E$16,"",IF(C31=0,"",IF(OR(C31=$U$1,C31=$V$1,C32=$U$1,C32=$V$1,C33=$U$1,C33=$V$1),0,1)))</f>
        <v>1</v>
      </c>
      <c r="W31" s="3">
        <f>IF($A31&gt;='243way_Regular Symbol'!F$16,"",IF(D31=0,"",IF(OR(D31=$U$1,D31=$V$1,D32=$U$1,D32=$V$1,D33=$U$1,D33=$V$1),0,1)))</f>
        <v>1</v>
      </c>
      <c r="X31" s="3">
        <f>IF($A31&gt;='243way_Regular Symbol'!G$16,"",IF(E31=0,"",IF(OR(E31=$U$1,E31=$V$1,E32=$U$1,E32=$V$1,E33=$U$1,E33=$V$1),0,1)))</f>
        <v>0</v>
      </c>
      <c r="Y31" s="135">
        <f>IF($A31&gt;='243way_Regular Symbol'!H$16,"",IF(F31=0,"",IF(OR(F31=$U$1,F31=$V$1,F32=$U$1,F32=$V$1,F33=$U$1,F33=$V$1),0,1)))</f>
        <v>1</v>
      </c>
      <c r="Z31" s="224"/>
      <c r="AA31" s="344">
        <f>IF($A31&gt;='243way_Regular Symbol'!D$16,"",IF(B31=0,"",IF(OR(B31=$AA$1,B31=$AB$1,B32=$AA$1,B32=$AB$1,B33=$AA$1,,B33=$AB$1),0,1)))</f>
        <v>0</v>
      </c>
      <c r="AB31" s="3">
        <f>IF($A31&gt;='243way_Regular Symbol'!E$16,"",IF(C31=0,"",IF(OR(C31=$AA$1,C31=$AB$1,C32=$AA$1,C32=$AB$1,C33=$AA$1,,C33=$AB$1),0,1)))</f>
        <v>1</v>
      </c>
      <c r="AC31" s="3">
        <f>IF($A31&gt;='243way_Regular Symbol'!F$16,"",IF(D31=0,"",IF(OR(D31=$AA$1,D31=$AB$1,D32=$AA$1,D32=$AB$1,D33=$AA$1,,D33=$AB$1),0,1)))</f>
        <v>1</v>
      </c>
      <c r="AD31" s="3">
        <f>IF($A31&gt;='243way_Regular Symbol'!G$16,"",IF(E31=0,"",IF(OR(E31=$AA$1,E31=$AB$1,E32=$AA$1,E32=$AB$1,E33=$AA$1,,E33=$AB$1),0,1)))</f>
        <v>1</v>
      </c>
      <c r="AE31" s="135">
        <f>IF($A31&gt;='243way_Regular Symbol'!H$16,"",IF(F31=0,"",IF(OR(F31=$AA$1,F31=$AB$1,F32=$AA$1,F32=$AB$1,F33=$AA$1,,F33=$AB$1),0,1)))</f>
        <v>1</v>
      </c>
      <c r="AF31" s="224"/>
      <c r="AG31" s="344">
        <f>IF($A31&gt;='243way_Regular Symbol'!D$16,"",IF(B31=0,"",IF(OR(B31=$AG$1,B31=$AH$1,B32=$AG$1,B32=$AH$1,B33=$AG$1,B33=$AH$1),0,1)))</f>
        <v>1</v>
      </c>
      <c r="AH31" s="3">
        <f>IF($A31&gt;='243way_Regular Symbol'!E$16,"",IF(C31=0,"",IF(OR(C31=$AG$1,C31=$AH$1,C32=$AG$1,C32=$AH$1,C33=$AG$1,C33=$AH$1),0,1)))</f>
        <v>1</v>
      </c>
      <c r="AI31" s="3">
        <f>IF($A31&gt;='243way_Regular Symbol'!F$16,"",IF(D31=0,"",IF(OR(D31=$AG$1,D31=$AH$1,D32=$AG$1,D32=$AH$1,D33=$AG$1,D33=$AH$1),0,1)))</f>
        <v>1</v>
      </c>
      <c r="AJ31" s="3">
        <f>IF($A31&gt;='243way_Regular Symbol'!G$16,"",IF(E31=0,"",IF(OR(E31=$AG$1,E31=$AH$1,E32=$AG$1,E32=$AH$1,E33=$AG$1,E33=$AH$1),0,1)))</f>
        <v>1</v>
      </c>
      <c r="AK31" s="135">
        <f>IF($A31&gt;='243way_Regular Symbol'!H$16,"",IF(F31=0,"",IF(OR(F31=$AG$1,F31=$AH$1,F32=$AG$1,F32=$AH$1,F33=$AG$1,F33=$AH$1),0,1)))</f>
        <v>1</v>
      </c>
      <c r="AL31" s="224"/>
      <c r="AM31" s="344">
        <f>IF($A31&gt;='243way_Regular Symbol'!D$16,"",IF(B31=0,"",IF(OR(B31=$AM$1,B31=$AN$1,B32=$AM$1,B32=$AN$1,B33=$AM$1,B33=$AN$1),0,1)))</f>
        <v>1</v>
      </c>
      <c r="AN31" s="3">
        <f>IF($A31&gt;='243way_Regular Symbol'!E$16,"",IF(C31=0,"",IF(OR(C31=$AM$1,C31=$AN$1,C32=$AM$1,C32=$AN$1,C33=$AM$1,C33=$AN$1),0,1)))</f>
        <v>0</v>
      </c>
      <c r="AO31" s="3">
        <f>IF($A31&gt;='243way_Regular Symbol'!F$16,"",IF(D31=0,"",IF(OR(D31=$AM$1,D31=$AN$1,D32=$AM$1,D32=$AN$1,D33=$AM$1,D33=$AN$1),0,1)))</f>
        <v>0</v>
      </c>
      <c r="AP31" s="3">
        <f>IF($A31&gt;='243way_Regular Symbol'!G$16,"",IF(E31=0,"",IF(OR(E31=$AM$1,E31=$AN$1,E32=$AM$1,E32=$AN$1,E33=$AM$1,E33=$AN$1),0,1)))</f>
        <v>0</v>
      </c>
      <c r="AQ31" s="135">
        <f>IF($A31&gt;='243way_Regular Symbol'!H$16,"",IF(F31=0,"",IF(OR(F31=$AM$1,F31=$AN$1,F32=$AM$1,F32=$AN$1,F33=$AM$1,F33=$AN$1),0,1)))</f>
        <v>1</v>
      </c>
      <c r="AR31" s="224"/>
      <c r="AS31" s="344">
        <f>IF($A31&gt;='243way_Regular Symbol'!D$16,"",IF(B31=0,"",IF(OR(B31=$AM$1,B31=$AT$1,B32=$AM$1,B32=$AT$1,B33=$AM$1,B33=$AT$1),0,1)))</f>
        <v>1</v>
      </c>
      <c r="AT31" s="3">
        <f>IF($A31&gt;='243way_Regular Symbol'!E$16,"",IF(C31=0,"",IF(OR(C31=$AM$1,C31=$AT$1,C32=$AM$1,C32=$AT$1,C33=$AM$1,C33=$AT$1),0,1)))</f>
        <v>1</v>
      </c>
      <c r="AU31" s="3">
        <f>IF($A31&gt;='243way_Regular Symbol'!F$16,"",IF(D31=0,"",IF(OR(D31=$AM$1,D31=$AT$1,D32=$AM$1,D32=$AT$1,D33=$AM$1,D33=$AT$1),0,1)))</f>
        <v>1</v>
      </c>
      <c r="AV31" s="3">
        <f>IF($A31&gt;='243way_Regular Symbol'!G$16,"",IF(E31=0,"",IF(OR(E31=$AM$1,E31=$AT$1,E32=$AM$1,E32=$AT$1,E33=$AM$1,E33=$AT$1),0,1)))</f>
        <v>1</v>
      </c>
      <c r="AW31" s="135">
        <f>IF($A31&gt;='243way_Regular Symbol'!H$16,"",IF(F31=0,"",IF(OR(F31=$AM$1,F31=$AT$1,F32=$AM$1,F32=$AT$1,F33=$AM$1,F33=$AT$1),0,1)))</f>
        <v>1</v>
      </c>
      <c r="AX31" s="224"/>
      <c r="AY31" s="344">
        <f>IF($A31&gt;='243way_Regular Symbol'!D$16,"",IF(B31=0,"",IF(OR(B31=$AM$1,B31=$AZ$1,B32=$AM$1,B32=$AZ$1,B33=$AM$1,B33=$AZ$1),0,1)))</f>
        <v>1</v>
      </c>
      <c r="AZ31" s="3">
        <f>IF($A31&gt;='243way_Regular Symbol'!E$16,"",IF(C31=0,"",IF(OR(C31=$AM$1,C31=$AZ$1,C32=$AM$1,C32=$AZ$1,C33=$AM$1,C33=$AZ$1),0,1)))</f>
        <v>1</v>
      </c>
      <c r="BA31" s="3">
        <f>IF($A31&gt;='243way_Regular Symbol'!F$16,"",IF(D31=0,"",IF(OR(D31=$AM$1,D31=$AZ$1,D32=$AM$1,D32=$AZ$1,D33=$AM$1,D33=$AZ$1),0,1)))</f>
        <v>1</v>
      </c>
      <c r="BB31" s="3">
        <f>IF($A31&gt;='243way_Regular Symbol'!G$16,"",IF(E31=0,"",IF(OR(E31=$AM$1,E31=$AZ$1,E32=$AM$1,E32=$AZ$1,E33=$AM$1,E33=$AZ$1),0,1)))</f>
        <v>1</v>
      </c>
      <c r="BC31" s="135">
        <f>IF($A31&gt;='243way_Regular Symbol'!H$16,"",IF(F31=0,"",IF(OR(F31=$AM$1,F31=$AZ$1,F32=$AM$1,F32=$AZ$1,F33=$AM$1,F33=$AZ$1),0,1)))</f>
        <v>0</v>
      </c>
      <c r="BD31" s="224"/>
      <c r="BE31" s="344">
        <f>IF($A31&gt;='243way_Regular Symbol'!D$16,"",IF(B31=0,"",IF(OR(B31=$AM$1,B31=$BF$1,B32=$AM$1,B32=$BF$1,B33=$AM$1,B33=$BF$1),0,1)))</f>
        <v>1</v>
      </c>
      <c r="BF31" s="3">
        <f>IF($A31&gt;='243way_Regular Symbol'!E$16,"",IF(C31=0,"",IF(OR(C31=$AM$1,C31=$BF$1,C32=$AM$1,C32=$BF$1,C33=$AM$1,C33=$BF$1),0,1)))</f>
        <v>1</v>
      </c>
      <c r="BG31" s="3">
        <f>IF($A31&gt;='243way_Regular Symbol'!F$16,"",IF(D31=0,"",IF(OR(D31=$AM$1,D31=$BF$1,D32=$AM$1,D32=$BF$1,D33=$AM$1,D33=$BF$1),0,1)))</f>
        <v>1</v>
      </c>
      <c r="BH31" s="3">
        <f>IF($A31&gt;='243way_Regular Symbol'!G$16,"",IF(E31=0,"",IF(OR(E31=$AM$1,E31=$BF$1,E32=$AM$1,E32=$BF$1,E33=$AM$1,E33=$BF$1),0,1)))</f>
        <v>1</v>
      </c>
      <c r="BI31" s="135">
        <f>IF($A31&gt;='243way_Regular Symbol'!H$16,"",IF(F31=0,"",IF(OR(F31=$AM$1,F31=$BF$1,F32=$AM$1,F32=$BF$1,F33=$AM$1,F33=$BF$1),0,1)))</f>
        <v>1</v>
      </c>
      <c r="BJ31" s="224"/>
      <c r="BK31" s="344">
        <f>IF($A31&gt;='243way_Regular Symbol'!D$16,"",IF(B31=0,"",IF(OR(B31=$AM$1,B31=$BL$1,B32=$AM$1,B32=$BL$1,B33=$AM$1,B33=$BL$1),0,1)))</f>
        <v>1</v>
      </c>
      <c r="BL31" s="3">
        <f>IF($A31&gt;='243way_Regular Symbol'!E$16,"",IF(C31=0,"",IF(OR(C31=$AM$1,C31=$BL$1,C32=$AM$1,C32=$BL$1,C33=$AM$1,C33=$BL$1),0,1)))</f>
        <v>1</v>
      </c>
      <c r="BM31" s="3">
        <f>IF($A31&gt;='243way_Regular Symbol'!F$16,"",IF(D31=0,"",IF(OR(D31=$AM$1,D31=$BL$1,D32=$AM$1,D32=$BL$1,D33=$AM$1,D33=$BL$1),0,1)))</f>
        <v>1</v>
      </c>
      <c r="BN31" s="3">
        <f>IF($A31&gt;='243way_Regular Symbol'!G$16,"",IF(E31=0,"",IF(OR(E31=$AM$1,E31=$BL$1,E32=$AM$1,E32=$BL$1,E33=$AM$1,E33=$BL$1),0,1)))</f>
        <v>1</v>
      </c>
      <c r="BO31" s="135">
        <f>IF($A31&gt;='243way_Regular Symbol'!H$16,"",IF(F31=0,"",IF(OR(F31=$AM$1,F31=$BL$1,F32=$AM$1,F32=$BL$1,F33=$AM$1,F33=$BL$1),0,1)))</f>
        <v>1</v>
      </c>
      <c r="BP31" s="224"/>
      <c r="BQ31" s="3">
        <f>IF($A31&gt;='243way_Regular Symbol'!D$16,"",IF(B31=0,"",IF(OR(B31=$BQ$1,B31=$BR$1,B32=$BQ$1,B32=$BR$1,B33=$BQ$1,B33=$BR$1),0,1)))</f>
        <v>1</v>
      </c>
      <c r="BR31" s="3">
        <f>IF($A31&gt;='243way_Regular Symbol'!E$16,"",IF(C31=0,"",IF(OR(C31=$BQ$1,C31=$BR$1,C32=$BQ$1,C32=$BR$1,C33=$BQ$1,C33=$BR$1),0,1)))</f>
        <v>1</v>
      </c>
      <c r="BS31" s="3">
        <f>IF($A31&gt;='243way_Regular Symbol'!F$16,"",IF(D31=0,"",IF(OR(D31=$BQ$1,D31=$BR$1,D32=$BQ$1,D32=$BR$1,D33=$BQ$1,D33=$BR$1),0,1)))</f>
        <v>1</v>
      </c>
      <c r="BT31" s="3">
        <f>IF($A31&gt;='243way_Regular Symbol'!G$16,"",IF(E31=0,"",IF(OR(E31=$BQ$1,E31=$BR$1,E32=$BQ$1,E32=$BR$1,E33=$BQ$1,E33=$BR$1),0,1)))</f>
        <v>1</v>
      </c>
      <c r="BU31" s="3">
        <f>IF($A31&gt;='243way_Regular Symbol'!H$16,"",IF(F31=0,"",IF(OR(F31=$BQ$1,F31=$BR$1,F32=$BQ$1,F32=$BR$1,F33=$BQ$1,F33=$BR$1),0,1)))</f>
        <v>1</v>
      </c>
      <c r="BV31" s="224"/>
      <c r="BW31" s="3">
        <f>IF($A31&gt;='243way_Regular Symbol'!D$16,"",IF(B31=0,"",IF(OR(B31=$BW$1,B32=$BW$1,B33=$BW$1,B31=$BX$1,B32=$BX$1,B33=$BX$1),0,1)))</f>
        <v>1</v>
      </c>
      <c r="BX31" s="3">
        <f>IF($A31&gt;='243way_Regular Symbol'!E$16,"",IF(C31=0,"",IF(OR(C31=$BW$1,C32=$BW$1,C33=$BW$1,C31=$BX$1,C32=$BX$1,C33=$BX$1),0,1)))</f>
        <v>1</v>
      </c>
      <c r="BY31" s="3">
        <f>IF($A31&gt;='243way_Regular Symbol'!F$16,"",IF(D31=0,"",IF(OR(D31=$BW$1,D32=$BW$1,D33=$BW$1,D31=$BX$1,D32=$BX$1,D33=$BX$1),0,1)))</f>
        <v>1</v>
      </c>
      <c r="BZ31" s="3">
        <f>IF($A31&gt;='243way_Regular Symbol'!G$16,"",IF(E31=0,"",IF(OR(E31=$BW$1,E32=$BW$1,E33=$BW$1,E31=$BX$1,E32=$BX$1,E33=$BX$1),0,1)))</f>
        <v>0</v>
      </c>
      <c r="CA31" s="3">
        <f>IF($A31&gt;='243way_Regular Symbol'!H$16,"",IF(F31=0,"",IF(OR(F31=$BW$1,F32=$BW$1,F33=$BW$1,F31=$BX$1,F32=$BX$1,F33=$BX$1),0,1)))</f>
        <v>1</v>
      </c>
      <c r="CB31" s="224"/>
      <c r="CC31" s="3">
        <f>IF($A31&gt;='243way_Regular Symbol'!D$16,"",IF(B31=0,"",IF(OR(B31=$BW$1,B32=$BW$1,B33=$BW$1,B31=$CD$1,B32=$CD$1,B33=$CD$1),0,1)))</f>
        <v>0</v>
      </c>
      <c r="CD31" s="3">
        <f>IF($A31&gt;='243way_Regular Symbol'!E$16,"",IF(C31=0,"",IF(OR(C31=$BW$1,C32=$BW$1,C33=$BW$1,C31=$CD$1,C32=$CD$1,C33=$CD$1),0,1)))</f>
        <v>0</v>
      </c>
      <c r="CE31" s="3">
        <f>IF($A31&gt;='243way_Regular Symbol'!F$16,"",IF(D31=0,"",IF(OR(D31=$BW$1,D32=$BW$1,D33=$BW$1,D31=$CD$1,D32=$CD$1,D33=$CD$1),0,1)))</f>
        <v>0</v>
      </c>
      <c r="CF31" s="3">
        <f>IF($A31&gt;='243way_Regular Symbol'!G$16,"",IF(E31=0,"",IF(OR(E31=$BW$1,E32=$BW$1,E33=$BW$1,E31=$CD$1,E32=$CD$1,E33=$CD$1),0,1)))</f>
        <v>1</v>
      </c>
      <c r="CG31" s="3">
        <f>IF($A31&gt;='243way_Regular Symbol'!H$16,"",IF(F31=0,"",IF(OR(F31=$BW$1,F32=$BW$1,F33=$BW$1,F31=$CD$1,F32=$CD$1,F33=$CD$1),0,1)))</f>
        <v>0</v>
      </c>
      <c r="CH31" s="224"/>
      <c r="CI31" s="3">
        <f>IF($A31&gt;='243way_Regular Symbol'!D$16,"",IF(B31=0,"",IF(OR(B31=$BW$1,B32=$BW$1,B33=$BW$1,B31=$CJ$1,B32=$CJ$1,B33=$CJ$1),0,1)))</f>
        <v>0</v>
      </c>
      <c r="CJ31" s="3">
        <f>IF($A31&gt;='243way_Regular Symbol'!E$16,"",IF(C31=0,"",IF(OR(C31=$BW$1,C32=$BW$1,C33=$BW$1,C31=$CJ$1,C32=$CJ$1,C33=$CJ$1),0,1)))</f>
        <v>1</v>
      </c>
      <c r="CK31" s="3">
        <f>IF($A31&gt;='243way_Regular Symbol'!F$16,"",IF(D31=0,"",IF(OR(D31=$BW$1,D32=$BW$1,D33=$BW$1,D31=$CJ$1,D32=$CJ$1,D33=$CJ$1),0,1)))</f>
        <v>1</v>
      </c>
      <c r="CL31" s="3">
        <f>IF($A31&gt;='243way_Regular Symbol'!G$16,"",IF(E31=0,"",IF(OR(E31=$BW$1,E32=$BW$1,E33=$BW$1,E31=$CJ$1,E32=$CJ$1,E33=$CJ$1),0,1)))</f>
        <v>1</v>
      </c>
      <c r="CM31" s="3">
        <f>IF($A31&gt;='243way_Regular Symbol'!H$16,"",IF(F31=0,"",IF(OR(F31=$BW$1,F32=$BW$1,F33=$BW$1,F31=$CJ$1,F32=$CJ$1,F33=$CJ$1),0,1)))</f>
        <v>1</v>
      </c>
      <c r="CN31" s="224"/>
      <c r="CO31" s="3">
        <f>IF($A31&gt;='243way_Regular Symbol'!D$16,"",IF(B31=0,"",IF(OR(B31=$BW$1,B32=$BW$1,B33=$BW$1,B31=$CP$1,B32=$CP$1,B33=$CP$1),0,1)))</f>
        <v>1</v>
      </c>
      <c r="CP31" s="3">
        <f>IF($A31&gt;='243way_Regular Symbol'!E$16,"",IF(C31=0,"",IF(OR(C31=$BW$1,C32=$BW$1,C33=$BW$1,C31=$CP$1,C32=$CP$1,C33=$CP$1),0,1)))</f>
        <v>1</v>
      </c>
      <c r="CQ31" s="3">
        <f>IF($A31&gt;='243way_Regular Symbol'!F$16,"",IF(D31=0,"",IF(OR(D31=$BW$1,D32=$BW$1,D33=$BW$1,D31=$CP$1,D32=$CP$1,D33=$CP$1),0,1)))</f>
        <v>1</v>
      </c>
      <c r="CR31" s="3">
        <f>IF($A31&gt;='243way_Regular Symbol'!G$16,"",IF(E31=0,"",IF(OR(E31=$BW$1,E32=$BW$1,E33=$BW$1,E31=$CP$1,E32=$CP$1,E33=$CP$1),0,1)))</f>
        <v>1</v>
      </c>
      <c r="CS31" s="3">
        <f>IF($A31&gt;='243way_Regular Symbol'!H$16,"",IF(F31=0,"",IF(OR(F31=$BW$1,F32=$BW$1,F33=$BW$1,F31=$CP$1,F32=$CP$1,F33=$CP$1),0,1)))</f>
        <v>1</v>
      </c>
      <c r="CT31" s="224"/>
      <c r="CU31" s="3">
        <f>IF($A31&gt;='243way_Regular Symbol'!D$16,"",IF(B31=0,"",IF(OR(B31=$BW$1,B32=$BW$1,B33=$BW$1,B31=$CV$1,B32=$CV$1,B33=$CV$1),0,1)))</f>
        <v>1</v>
      </c>
      <c r="CV31" s="3">
        <f>IF($A31&gt;='243way_Regular Symbol'!E$16,"",IF(C31=0,"",IF(OR(C31=$BW$1,C32=$BW$1,C33=$BW$1,C31=$CV$1,C32=$CV$1,C33=$CV$1),0,1)))</f>
        <v>1</v>
      </c>
      <c r="CW31" s="3">
        <f>IF($A31&gt;='243way_Regular Symbol'!F$16,"",IF(D31=0,"",IF(OR(D31=$BW$1,D32=$BW$1,D33=$BW$1,D31=$CV$1,D32=$CV$1,D33=$CV$1),0,1)))</f>
        <v>1</v>
      </c>
      <c r="CX31" s="3">
        <f>IF($A31&gt;='243way_Regular Symbol'!G$16,"",IF(E31=0,"",IF(OR(E31=$BW$1,E32=$BW$1,E33=$BW$1,E31=$CV$1,E32=$CV$1,E33=$CV$1),0,1)))</f>
        <v>1</v>
      </c>
      <c r="CY31" s="3">
        <f>IF($A31&gt;='243way_Regular Symbol'!H$16,"",IF(F31=0,"",IF(OR(F31=$BW$1,F32=$BW$1,F33=$BW$1,F31=$CV$1,F32=$CV$1,F33=$CV$1),0,1)))</f>
        <v>1</v>
      </c>
    </row>
    <row r="32" spans="1:103">
      <c r="A32" s="337">
        <f>IF('243way_Regular Symbol'!L31="","",'243way_Regular Symbol'!L31)</f>
        <v>28</v>
      </c>
      <c r="B32" s="191" t="str">
        <f>IF('243way_Regular Symbol'!M31="",
IF($A32-'243way_Regular Symbol'!D$16&gt;='243way_RegularＸ_W()'!B$2-1,"",VLOOKUP($A32-'243way_Regular Symbol'!D$16,'243way_Regular Symbol'!$L$3:$Q$99,'243way_RegularＸ_W()'!B$3+1,FALSE)),
'243way_Regular Symbol'!M31)</f>
        <v>J</v>
      </c>
      <c r="C32" s="191" t="str">
        <f>IF('243way_Regular Symbol'!N31="",
IF($A32-'243way_Regular Symbol'!E$16&gt;='243way_RegularＸ_W()'!C$2-1,"",VLOOKUP($A32-'243way_Regular Symbol'!E$16,'243way_Regular Symbol'!$L$3:$Q$99,'243way_RegularＸ_W()'!C$3+1,FALSE)),
'243way_Regular Symbol'!N31)</f>
        <v>M5</v>
      </c>
      <c r="D32" s="191" t="str">
        <f>IF('243way_Regular Symbol'!O31="",
IF($A32-'243way_Regular Symbol'!F$16&gt;='243way_RegularＸ_W()'!D$2-1,"",VLOOKUP($A32-'243way_Regular Symbol'!F$16,'243way_Regular Symbol'!$L$3:$Q$99,'243way_RegularＸ_W()'!D$3+1,FALSE)),
'243way_Regular Symbol'!O31)</f>
        <v>M5</v>
      </c>
      <c r="E32" s="191" t="str">
        <f>IF('243way_Regular Symbol'!P31="",
IF($A32-'243way_Regular Symbol'!G$16&gt;='243way_RegularＸ_W()'!E$2-1,"",VLOOKUP($A32-'243way_Regular Symbol'!G$16,'243way_Regular Symbol'!$L$3:$Q$99,'243way_RegularＸ_W()'!E$3+1,FALSE)),
'243way_Regular Symbol'!P31)</f>
        <v>M2</v>
      </c>
      <c r="F32" s="338" t="str">
        <f>IF('243way_Regular Symbol'!Q31="",
IF($A32-'243way_Regular Symbol'!H$16&gt;='243way_RegularＸ_W()'!F$2-1,"",VLOOKUP($A32-'243way_Regular Symbol'!H$16,'243way_Regular Symbol'!$L$3:$Q$99,'243way_RegularＸ_W()'!F$3+1,FALSE)),
'243way_Regular Symbol'!Q31)</f>
        <v>Q</v>
      </c>
      <c r="O32" s="344">
        <f>IF($A32&gt;='243way_Regular Symbol'!D$16,"",IF(B32=0,"",IF(OR(B32=$O$1,B32=$P$1,B33=$O$1,B33=$P$1,B34=$O$1,B34=$P$1),0,1)))</f>
        <v>1</v>
      </c>
      <c r="P32" s="3">
        <f>IF($A32&gt;='243way_Regular Symbol'!E$16,"",IF(C32=0,"",IF(OR(C32=$O$1,C32=$P$1,C33=$O$1,C33=$P$1,C34=$O$1,C34=$P$1),0,1)))</f>
        <v>0</v>
      </c>
      <c r="Q32" s="3">
        <f>IF($A32&gt;='243way_Regular Symbol'!F$16,"",IF(D32=0,"",IF(OR(D32=$O$1,D32=$P$1,D33=$O$1,D33=$P$1,D34=$O$1,D34=$P$1),0,1)))</f>
        <v>1</v>
      </c>
      <c r="R32" s="3">
        <f>IF($A32&gt;='243way_Regular Symbol'!G$16,"",IF(E32=0,"",IF(OR(E32=$O$1,E32=$P$1,E33=$O$1,E33=$P$1,E34=$O$1,E34=$P$1),0,1)))</f>
        <v>1</v>
      </c>
      <c r="S32" s="135">
        <f>IF($A32&gt;='243way_Regular Symbol'!H$16,"",IF(F32=0,"",IF(OR(F32=$O$1,F32=$P$1,F33=$O$1,F33=$P$1,F34=$O$1,F34=$P$1),0,1)))</f>
        <v>1</v>
      </c>
      <c r="T32" s="224"/>
      <c r="U32" s="344">
        <f>IF($A32&gt;='243way_Regular Symbol'!D$16,"",IF(B32=0,"",IF(OR(B32=$U$1,B32=$V$1,B33=$U$1,B33=$V$1,B34=$U$1,B34=$V$1),0,1)))</f>
        <v>1</v>
      </c>
      <c r="V32" s="3">
        <f>IF($A32&gt;='243way_Regular Symbol'!E$16,"",IF(C32=0,"",IF(OR(C32=$U$1,C32=$V$1,C33=$U$1,C33=$V$1,C34=$U$1,C34=$V$1),0,1)))</f>
        <v>1</v>
      </c>
      <c r="W32" s="3">
        <f>IF($A32&gt;='243way_Regular Symbol'!F$16,"",IF(D32=0,"",IF(OR(D32=$U$1,D32=$V$1,D33=$U$1,D33=$V$1,D34=$U$1,D34=$V$1),0,1)))</f>
        <v>1</v>
      </c>
      <c r="X32" s="3">
        <f>IF($A32&gt;='243way_Regular Symbol'!G$16,"",IF(E32=0,"",IF(OR(E32=$U$1,E32=$V$1,E33=$U$1,E33=$V$1,E34=$U$1,E34=$V$1),0,1)))</f>
        <v>0</v>
      </c>
      <c r="Y32" s="135">
        <f>IF($A32&gt;='243way_Regular Symbol'!H$16,"",IF(F32=0,"",IF(OR(F32=$U$1,F32=$V$1,F33=$U$1,F33=$V$1,F34=$U$1,F34=$V$1),0,1)))</f>
        <v>1</v>
      </c>
      <c r="Z32" s="224"/>
      <c r="AA32" s="344">
        <f>IF($A32&gt;='243way_Regular Symbol'!D$16,"",IF(B32=0,"",IF(OR(B32=$AA$1,B32=$AB$1,B33=$AA$1,B33=$AB$1,B34=$AA$1,,B34=$AB$1),0,1)))</f>
        <v>0</v>
      </c>
      <c r="AB32" s="3">
        <f>IF($A32&gt;='243way_Regular Symbol'!E$16,"",IF(C32=0,"",IF(OR(C32=$AA$1,C32=$AB$1,C33=$AA$1,C33=$AB$1,C34=$AA$1,,C34=$AB$1),0,1)))</f>
        <v>1</v>
      </c>
      <c r="AC32" s="3">
        <f>IF($A32&gt;='243way_Regular Symbol'!F$16,"",IF(D32=0,"",IF(OR(D32=$AA$1,D32=$AB$1,D33=$AA$1,D33=$AB$1,D34=$AA$1,,D34=$AB$1),0,1)))</f>
        <v>1</v>
      </c>
      <c r="AD32" s="3">
        <f>IF($A32&gt;='243way_Regular Symbol'!G$16,"",IF(E32=0,"",IF(OR(E32=$AA$1,E32=$AB$1,E33=$AA$1,E33=$AB$1,E34=$AA$1,,E34=$AB$1),0,1)))</f>
        <v>1</v>
      </c>
      <c r="AE32" s="135">
        <f>IF($A32&gt;='243way_Regular Symbol'!H$16,"",IF(F32=0,"",IF(OR(F32=$AA$1,F32=$AB$1,F33=$AA$1,F33=$AB$1,F34=$AA$1,,F34=$AB$1),0,1)))</f>
        <v>1</v>
      </c>
      <c r="AF32" s="224"/>
      <c r="AG32" s="344">
        <f>IF($A32&gt;='243way_Regular Symbol'!D$16,"",IF(B32=0,"",IF(OR(B32=$AG$1,B32=$AH$1,B33=$AG$1,B33=$AH$1,B34=$AG$1,B34=$AH$1),0,1)))</f>
        <v>1</v>
      </c>
      <c r="AH32" s="3">
        <f>IF($A32&gt;='243way_Regular Symbol'!E$16,"",IF(C32=0,"",IF(OR(C32=$AG$1,C32=$AH$1,C33=$AG$1,C33=$AH$1,C34=$AG$1,C34=$AH$1),0,1)))</f>
        <v>1</v>
      </c>
      <c r="AI32" s="3">
        <f>IF($A32&gt;='243way_Regular Symbol'!F$16,"",IF(D32=0,"",IF(OR(D32=$AG$1,D32=$AH$1,D33=$AG$1,D33=$AH$1,D34=$AG$1,D34=$AH$1),0,1)))</f>
        <v>1</v>
      </c>
      <c r="AJ32" s="3">
        <f>IF($A32&gt;='243way_Regular Symbol'!G$16,"",IF(E32=0,"",IF(OR(E32=$AG$1,E32=$AH$1,E33=$AG$1,E33=$AH$1,E34=$AG$1,E34=$AH$1),0,1)))</f>
        <v>1</v>
      </c>
      <c r="AK32" s="135">
        <f>IF($A32&gt;='243way_Regular Symbol'!H$16,"",IF(F32=0,"",IF(OR(F32=$AG$1,F32=$AH$1,F33=$AG$1,F33=$AH$1,F34=$AG$1,F34=$AH$1),0,1)))</f>
        <v>1</v>
      </c>
      <c r="AL32" s="224"/>
      <c r="AM32" s="344">
        <f>IF($A32&gt;='243way_Regular Symbol'!D$16,"",IF(B32=0,"",IF(OR(B32=$AM$1,B32=$AN$1,B33=$AM$1,B33=$AN$1,B34=$AM$1,B34=$AN$1),0,1)))</f>
        <v>1</v>
      </c>
      <c r="AN32" s="3">
        <f>IF($A32&gt;='243way_Regular Symbol'!E$16,"",IF(C32=0,"",IF(OR(C32=$AM$1,C32=$AN$1,C33=$AM$1,C33=$AN$1,C34=$AM$1,C34=$AN$1),0,1)))</f>
        <v>0</v>
      </c>
      <c r="AO32" s="3">
        <f>IF($A32&gt;='243way_Regular Symbol'!F$16,"",IF(D32=0,"",IF(OR(D32=$AM$1,D32=$AN$1,D33=$AM$1,D33=$AN$1,D34=$AM$1,D34=$AN$1),0,1)))</f>
        <v>0</v>
      </c>
      <c r="AP32" s="3">
        <f>IF($A32&gt;='243way_Regular Symbol'!G$16,"",IF(E32=0,"",IF(OR(E32=$AM$1,E32=$AN$1,E33=$AM$1,E33=$AN$1,E34=$AM$1,E34=$AN$1),0,1)))</f>
        <v>0</v>
      </c>
      <c r="AQ32" s="135">
        <f>IF($A32&gt;='243way_Regular Symbol'!H$16,"",IF(F32=0,"",IF(OR(F32=$AM$1,F32=$AN$1,F33=$AM$1,F33=$AN$1,F34=$AM$1,F34=$AN$1),0,1)))</f>
        <v>1</v>
      </c>
      <c r="AR32" s="224"/>
      <c r="AS32" s="344">
        <f>IF($A32&gt;='243way_Regular Symbol'!D$16,"",IF(B32=0,"",IF(OR(B32=$AM$1,B32=$AT$1,B33=$AM$1,B33=$AT$1,B34=$AM$1,B34=$AT$1),0,1)))</f>
        <v>1</v>
      </c>
      <c r="AT32" s="3">
        <f>IF($A32&gt;='243way_Regular Symbol'!E$16,"",IF(C32=0,"",IF(OR(C32=$AM$1,C32=$AT$1,C33=$AM$1,C33=$AT$1,C34=$AM$1,C34=$AT$1),0,1)))</f>
        <v>1</v>
      </c>
      <c r="AU32" s="3">
        <f>IF($A32&gt;='243way_Regular Symbol'!F$16,"",IF(D32=0,"",IF(OR(D32=$AM$1,D32=$AT$1,D33=$AM$1,D33=$AT$1,D34=$AM$1,D34=$AT$1),0,1)))</f>
        <v>1</v>
      </c>
      <c r="AV32" s="3">
        <f>IF($A32&gt;='243way_Regular Symbol'!G$16,"",IF(E32=0,"",IF(OR(E32=$AM$1,E32=$AT$1,E33=$AM$1,E33=$AT$1,E34=$AM$1,E34=$AT$1),0,1)))</f>
        <v>1</v>
      </c>
      <c r="AW32" s="135">
        <f>IF($A32&gt;='243way_Regular Symbol'!H$16,"",IF(F32=0,"",IF(OR(F32=$AM$1,F32=$AT$1,F33=$AM$1,F33=$AT$1,F34=$AM$1,F34=$AT$1),0,1)))</f>
        <v>1</v>
      </c>
      <c r="AX32" s="224"/>
      <c r="AY32" s="344">
        <f>IF($A32&gt;='243way_Regular Symbol'!D$16,"",IF(B32=0,"",IF(OR(B32=$AM$1,B32=$AZ$1,B33=$AM$1,B33=$AZ$1,B34=$AM$1,B34=$AZ$1),0,1)))</f>
        <v>1</v>
      </c>
      <c r="AZ32" s="3">
        <f>IF($A32&gt;='243way_Regular Symbol'!E$16,"",IF(C32=0,"",IF(OR(C32=$AM$1,C32=$AZ$1,C33=$AM$1,C33=$AZ$1,C34=$AM$1,C34=$AZ$1),0,1)))</f>
        <v>1</v>
      </c>
      <c r="BA32" s="3">
        <f>IF($A32&gt;='243way_Regular Symbol'!F$16,"",IF(D32=0,"",IF(OR(D32=$AM$1,D32=$AZ$1,D33=$AM$1,D33=$AZ$1,D34=$AM$1,D34=$AZ$1),0,1)))</f>
        <v>1</v>
      </c>
      <c r="BB32" s="3">
        <f>IF($A32&gt;='243way_Regular Symbol'!G$16,"",IF(E32=0,"",IF(OR(E32=$AM$1,E32=$AZ$1,E33=$AM$1,E33=$AZ$1,E34=$AM$1,E34=$AZ$1),0,1)))</f>
        <v>1</v>
      </c>
      <c r="BC32" s="135">
        <f>IF($A32&gt;='243way_Regular Symbol'!H$16,"",IF(F32=0,"",IF(OR(F32=$AM$1,F32=$AZ$1,F33=$AM$1,F33=$AZ$1,F34=$AM$1,F34=$AZ$1),0,1)))</f>
        <v>1</v>
      </c>
      <c r="BD32" s="224"/>
      <c r="BE32" s="344">
        <f>IF($A32&gt;='243way_Regular Symbol'!D$16,"",IF(B32=0,"",IF(OR(B32=$AM$1,B32=$BF$1,B33=$AM$1,B33=$BF$1,B34=$AM$1,B34=$BF$1),0,1)))</f>
        <v>1</v>
      </c>
      <c r="BF32" s="3">
        <f>IF($A32&gt;='243way_Regular Symbol'!E$16,"",IF(C32=0,"",IF(OR(C32=$AM$1,C32=$BF$1,C33=$AM$1,C33=$BF$1,C34=$AM$1,C34=$BF$1),0,1)))</f>
        <v>1</v>
      </c>
      <c r="BG32" s="3">
        <f>IF($A32&gt;='243way_Regular Symbol'!F$16,"",IF(D32=0,"",IF(OR(D32=$AM$1,D32=$BF$1,D33=$AM$1,D33=$BF$1,D34=$AM$1,D34=$BF$1),0,1)))</f>
        <v>1</v>
      </c>
      <c r="BH32" s="3">
        <f>IF($A32&gt;='243way_Regular Symbol'!G$16,"",IF(E32=0,"",IF(OR(E32=$AM$1,E32=$BF$1,E33=$AM$1,E33=$BF$1,E34=$AM$1,E34=$BF$1),0,1)))</f>
        <v>1</v>
      </c>
      <c r="BI32" s="135">
        <f>IF($A32&gt;='243way_Regular Symbol'!H$16,"",IF(F32=0,"",IF(OR(F32=$AM$1,F32=$BF$1,F33=$AM$1,F33=$BF$1,F34=$AM$1,F34=$BF$1),0,1)))</f>
        <v>1</v>
      </c>
      <c r="BJ32" s="224"/>
      <c r="BK32" s="344">
        <f>IF($A32&gt;='243way_Regular Symbol'!D$16,"",IF(B32=0,"",IF(OR(B32=$AM$1,B32=$BL$1,B33=$AM$1,B33=$BL$1,B34=$AM$1,B34=$BL$1),0,1)))</f>
        <v>1</v>
      </c>
      <c r="BL32" s="3">
        <f>IF($A32&gt;='243way_Regular Symbol'!E$16,"",IF(C32=0,"",IF(OR(C32=$AM$1,C32=$BL$1,C33=$AM$1,C33=$BL$1,C34=$AM$1,C34=$BL$1),0,1)))</f>
        <v>1</v>
      </c>
      <c r="BM32" s="3">
        <f>IF($A32&gt;='243way_Regular Symbol'!F$16,"",IF(D32=0,"",IF(OR(D32=$AM$1,D32=$BL$1,D33=$AM$1,D33=$BL$1,D34=$AM$1,D34=$BL$1),0,1)))</f>
        <v>1</v>
      </c>
      <c r="BN32" s="3">
        <f>IF($A32&gt;='243way_Regular Symbol'!G$16,"",IF(E32=0,"",IF(OR(E32=$AM$1,E32=$BL$1,E33=$AM$1,E33=$BL$1,E34=$AM$1,E34=$BL$1),0,1)))</f>
        <v>1</v>
      </c>
      <c r="BO32" s="135">
        <f>IF($A32&gt;='243way_Regular Symbol'!H$16,"",IF(F32=0,"",IF(OR(F32=$AM$1,F32=$BL$1,F33=$AM$1,F33=$BL$1,F34=$AM$1,F34=$BL$1),0,1)))</f>
        <v>1</v>
      </c>
      <c r="BP32" s="224"/>
      <c r="BQ32" s="3">
        <f>IF($A32&gt;='243way_Regular Symbol'!D$16,"",IF(B32=0,"",IF(OR(B32=$BQ$1,B32=$BR$1,B33=$BQ$1,B33=$BR$1,B34=$BQ$1,B34=$BR$1),0,1)))</f>
        <v>1</v>
      </c>
      <c r="BR32" s="3">
        <f>IF($A32&gt;='243way_Regular Symbol'!E$16,"",IF(C32=0,"",IF(OR(C32=$BQ$1,C32=$BR$1,C33=$BQ$1,C33=$BR$1,C34=$BQ$1,C34=$BR$1),0,1)))</f>
        <v>1</v>
      </c>
      <c r="BS32" s="3">
        <f>IF($A32&gt;='243way_Regular Symbol'!F$16,"",IF(D32=0,"",IF(OR(D32=$BQ$1,D32=$BR$1,D33=$BQ$1,D33=$BR$1,D34=$BQ$1,D34=$BR$1),0,1)))</f>
        <v>1</v>
      </c>
      <c r="BT32" s="3">
        <f>IF($A32&gt;='243way_Regular Symbol'!G$16,"",IF(E32=0,"",IF(OR(E32=$BQ$1,E32=$BR$1,E33=$BQ$1,E33=$BR$1,E34=$BQ$1,E34=$BR$1),0,1)))</f>
        <v>1</v>
      </c>
      <c r="BU32" s="3">
        <f>IF($A32&gt;='243way_Regular Symbol'!H$16,"",IF(F32=0,"",IF(OR(F32=$BQ$1,F32=$BR$1,F33=$BQ$1,F33=$BR$1,F34=$BQ$1,F34=$BR$1),0,1)))</f>
        <v>1</v>
      </c>
      <c r="BV32" s="224"/>
      <c r="BW32" s="3">
        <f>IF($A32&gt;='243way_Regular Symbol'!D$16,"",IF(B32=0,"",IF(OR(B32=$BW$1,B33=$BW$1,B34=$BW$1,B32=$BX$1,B33=$BX$1,B34=$BX$1),0,1)))</f>
        <v>0</v>
      </c>
      <c r="BX32" s="3">
        <f>IF($A32&gt;='243way_Regular Symbol'!E$16,"",IF(C32=0,"",IF(OR(C32=$BW$1,C33=$BW$1,C34=$BW$1,C32=$BX$1,C33=$BX$1,C34=$BX$1),0,1)))</f>
        <v>1</v>
      </c>
      <c r="BY32" s="3">
        <f>IF($A32&gt;='243way_Regular Symbol'!F$16,"",IF(D32=0,"",IF(OR(D32=$BW$1,D33=$BW$1,D34=$BW$1,D32=$BX$1,D33=$BX$1,D34=$BX$1),0,1)))</f>
        <v>1</v>
      </c>
      <c r="BZ32" s="3">
        <f>IF($A32&gt;='243way_Regular Symbol'!G$16,"",IF(E32=0,"",IF(OR(E32=$BW$1,E33=$BW$1,E34=$BW$1,E32=$BX$1,E33=$BX$1,E34=$BX$1),0,1)))</f>
        <v>1</v>
      </c>
      <c r="CA32" s="3">
        <f>IF($A32&gt;='243way_Regular Symbol'!H$16,"",IF(F32=0,"",IF(OR(F32=$BW$1,F33=$BW$1,F34=$BW$1,F32=$BX$1,F33=$BX$1,F34=$BX$1),0,1)))</f>
        <v>1</v>
      </c>
      <c r="CB32" s="224"/>
      <c r="CC32" s="3">
        <f>IF($A32&gt;='243way_Regular Symbol'!D$16,"",IF(B32=0,"",IF(OR(B32=$BW$1,B33=$BW$1,B34=$BW$1,B32=$CD$1,B33=$CD$1,B34=$CD$1),0,1)))</f>
        <v>1</v>
      </c>
      <c r="CD32" s="3">
        <f>IF($A32&gt;='243way_Regular Symbol'!E$16,"",IF(C32=0,"",IF(OR(C32=$BW$1,C33=$BW$1,C34=$BW$1,C32=$CD$1,C33=$CD$1,C34=$CD$1),0,1)))</f>
        <v>1</v>
      </c>
      <c r="CE32" s="3">
        <f>IF($A32&gt;='243way_Regular Symbol'!F$16,"",IF(D32=0,"",IF(OR(D32=$BW$1,D33=$BW$1,D34=$BW$1,D32=$CD$1,D33=$CD$1,D34=$CD$1),0,1)))</f>
        <v>0</v>
      </c>
      <c r="CF32" s="3">
        <f>IF($A32&gt;='243way_Regular Symbol'!G$16,"",IF(E32=0,"",IF(OR(E32=$BW$1,E33=$BW$1,E34=$BW$1,E32=$CD$1,E33=$CD$1,E34=$CD$1),0,1)))</f>
        <v>1</v>
      </c>
      <c r="CG32" s="3">
        <f>IF($A32&gt;='243way_Regular Symbol'!H$16,"",IF(F32=0,"",IF(OR(F32=$BW$1,F33=$BW$1,F34=$BW$1,F32=$CD$1,F33=$CD$1,F34=$CD$1),0,1)))</f>
        <v>0</v>
      </c>
      <c r="CH32" s="224"/>
      <c r="CI32" s="3">
        <f>IF($A32&gt;='243way_Regular Symbol'!D$16,"",IF(B32=0,"",IF(OR(B32=$BW$1,B33=$BW$1,B34=$BW$1,B32=$CJ$1,B33=$CJ$1,B34=$CJ$1),0,1)))</f>
        <v>0</v>
      </c>
      <c r="CJ32" s="3">
        <f>IF($A32&gt;='243way_Regular Symbol'!E$16,"",IF(C32=0,"",IF(OR(C32=$BW$1,C33=$BW$1,C34=$BW$1,C32=$CJ$1,C33=$CJ$1,C34=$CJ$1),0,1)))</f>
        <v>1</v>
      </c>
      <c r="CK32" s="3">
        <f>IF($A32&gt;='243way_Regular Symbol'!F$16,"",IF(D32=0,"",IF(OR(D32=$BW$1,D33=$BW$1,D34=$BW$1,D32=$CJ$1,D33=$CJ$1,D34=$CJ$1),0,1)))</f>
        <v>1</v>
      </c>
      <c r="CL32" s="3">
        <f>IF($A32&gt;='243way_Regular Symbol'!G$16,"",IF(E32=0,"",IF(OR(E32=$BW$1,E33=$BW$1,E34=$BW$1,E32=$CJ$1,E33=$CJ$1,E34=$CJ$1),0,1)))</f>
        <v>1</v>
      </c>
      <c r="CM32" s="3">
        <f>IF($A32&gt;='243way_Regular Symbol'!H$16,"",IF(F32=0,"",IF(OR(F32=$BW$1,F33=$BW$1,F34=$BW$1,F32=$CJ$1,F33=$CJ$1,F34=$CJ$1),0,1)))</f>
        <v>0</v>
      </c>
      <c r="CN32" s="224"/>
      <c r="CO32" s="3">
        <f>IF($A32&gt;='243way_Regular Symbol'!D$16,"",IF(B32=0,"",IF(OR(B32=$BW$1,B33=$BW$1,B34=$BW$1,B32=$CP$1,B33=$CP$1,B34=$CP$1),0,1)))</f>
        <v>1</v>
      </c>
      <c r="CP32" s="3">
        <f>IF($A32&gt;='243way_Regular Symbol'!E$16,"",IF(C32=0,"",IF(OR(C32=$BW$1,C33=$BW$1,C34=$BW$1,C32=$CP$1,C33=$CP$1,C34=$CP$1),0,1)))</f>
        <v>1</v>
      </c>
      <c r="CQ32" s="3">
        <f>IF($A32&gt;='243way_Regular Symbol'!F$16,"",IF(D32=0,"",IF(OR(D32=$BW$1,D33=$BW$1,D34=$BW$1,D32=$CP$1,D33=$CP$1,D34=$CP$1),0,1)))</f>
        <v>1</v>
      </c>
      <c r="CR32" s="3">
        <f>IF($A32&gt;='243way_Regular Symbol'!G$16,"",IF(E32=0,"",IF(OR(E32=$BW$1,E33=$BW$1,E34=$BW$1,E32=$CP$1,E33=$CP$1,E34=$CP$1),0,1)))</f>
        <v>1</v>
      </c>
      <c r="CS32" s="3">
        <f>IF($A32&gt;='243way_Regular Symbol'!H$16,"",IF(F32=0,"",IF(OR(F32=$BW$1,F33=$BW$1,F34=$BW$1,F32=$CP$1,F33=$CP$1,F34=$CP$1),0,1)))</f>
        <v>1</v>
      </c>
      <c r="CT32" s="224"/>
      <c r="CU32" s="3">
        <f>IF($A32&gt;='243way_Regular Symbol'!D$16,"",IF(B32=0,"",IF(OR(B32=$BW$1,B33=$BW$1,B34=$BW$1,B32=$CV$1,B33=$CV$1,B34=$CV$1),0,1)))</f>
        <v>1</v>
      </c>
      <c r="CV32" s="3">
        <f>IF($A32&gt;='243way_Regular Symbol'!E$16,"",IF(C32=0,"",IF(OR(C32=$BW$1,C33=$BW$1,C34=$BW$1,C32=$CV$1,C33=$CV$1,C34=$CV$1),0,1)))</f>
        <v>1</v>
      </c>
      <c r="CW32" s="3">
        <f>IF($A32&gt;='243way_Regular Symbol'!F$16,"",IF(D32=0,"",IF(OR(D32=$BW$1,D33=$BW$1,D34=$BW$1,D32=$CV$1,D33=$CV$1,D34=$CV$1),0,1)))</f>
        <v>1</v>
      </c>
      <c r="CX32" s="3">
        <f>IF($A32&gt;='243way_Regular Symbol'!G$16,"",IF(E32=0,"",IF(OR(E32=$BW$1,E33=$BW$1,E34=$BW$1,E32=$CV$1,E33=$CV$1,E34=$CV$1),0,1)))</f>
        <v>1</v>
      </c>
      <c r="CY32" s="3">
        <f>IF($A32&gt;='243way_Regular Symbol'!H$16,"",IF(F32=0,"",IF(OR(F32=$BW$1,F33=$BW$1,F34=$BW$1,F32=$CV$1,F33=$CV$1,F34=$CV$1),0,1)))</f>
        <v>1</v>
      </c>
    </row>
    <row r="33" spans="1:103">
      <c r="A33" s="337">
        <f>IF('243way_Regular Symbol'!L32="","",'243way_Regular Symbol'!L32)</f>
        <v>29</v>
      </c>
      <c r="B33" s="191" t="str">
        <f>IF('243way_Regular Symbol'!M32="",
IF($A33-'243way_Regular Symbol'!D$16&gt;='243way_RegularＸ_W()'!B$2-1,"",VLOOKUP($A33-'243way_Regular Symbol'!D$16,'243way_Regular Symbol'!$L$3:$Q$99,'243way_RegularＸ_W()'!B$3+1,FALSE)),
'243way_Regular Symbol'!M32)</f>
        <v>M3</v>
      </c>
      <c r="C33" s="191" t="str">
        <f>IF('243way_Regular Symbol'!N32="",
IF($A33-'243way_Regular Symbol'!E$16&gt;='243way_RegularＸ_W()'!C$2-1,"",VLOOKUP($A33-'243way_Regular Symbol'!E$16,'243way_Regular Symbol'!$L$3:$Q$99,'243way_RegularＸ_W()'!C$3+1,FALSE)),
'243way_Regular Symbol'!N32)</f>
        <v>M1</v>
      </c>
      <c r="D33" s="191" t="str">
        <f>IF('243way_Regular Symbol'!O32="",
IF($A33-'243way_Regular Symbol'!F$16&gt;='243way_RegularＸ_W()'!D$2-1,"",VLOOKUP($A33-'243way_Regular Symbol'!F$16,'243way_Regular Symbol'!$L$3:$Q$99,'243way_RegularＸ_W()'!D$3+1,FALSE)),
'243way_Regular Symbol'!O32)</f>
        <v>Q</v>
      </c>
      <c r="E33" s="191" t="str">
        <f>IF('243way_Regular Symbol'!P32="",
IF($A33-'243way_Regular Symbol'!G$16&gt;='243way_RegularＸ_W()'!E$2-1,"",VLOOKUP($A33-'243way_Regular Symbol'!G$16,'243way_Regular Symbol'!$L$3:$Q$99,'243way_RegularＸ_W()'!E$3+1,FALSE)),
'243way_Regular Symbol'!P32)</f>
        <v>M5</v>
      </c>
      <c r="F33" s="338" t="str">
        <f>IF('243way_Regular Symbol'!Q32="",
IF($A33-'243way_Regular Symbol'!H$16&gt;='243way_RegularＸ_W()'!F$2-1,"",VLOOKUP($A33-'243way_Regular Symbol'!H$16,'243way_Regular Symbol'!$L$3:$Q$99,'243way_RegularＸ_W()'!F$3+1,FALSE)),
'243way_Regular Symbol'!Q32)</f>
        <v>Q</v>
      </c>
      <c r="O33" s="344">
        <f>IF($A33&gt;='243way_Regular Symbol'!D$16,"",IF(B33=0,"",IF(OR(B33=$O$1,B33=$P$1,B34=$O$1,B34=$P$1,B35=$O$1,B35=$P$1),0,1)))</f>
        <v>1</v>
      </c>
      <c r="P33" s="3">
        <f>IF($A33&gt;='243way_Regular Symbol'!E$16,"",IF(C33=0,"",IF(OR(C33=$O$1,C33=$P$1,C34=$O$1,C34=$P$1,C35=$O$1,C35=$P$1),0,1)))</f>
        <v>0</v>
      </c>
      <c r="Q33" s="3">
        <f>IF($A33&gt;='243way_Regular Symbol'!F$16,"",IF(D33=0,"",IF(OR(D33=$O$1,D33=$P$1,D34=$O$1,D34=$P$1,D35=$O$1,D35=$P$1),0,1)))</f>
        <v>1</v>
      </c>
      <c r="R33" s="3">
        <f>IF($A33&gt;='243way_Regular Symbol'!G$16,"",IF(E33=0,"",IF(OR(E33=$O$1,E33=$P$1,E34=$O$1,E34=$P$1,E35=$O$1,E35=$P$1),0,1)))</f>
        <v>1</v>
      </c>
      <c r="S33" s="135">
        <f>IF($A33&gt;='243way_Regular Symbol'!H$16,"",IF(F33=0,"",IF(OR(F33=$O$1,F33=$P$1,F34=$O$1,F34=$P$1,F35=$O$1,F35=$P$1),0,1)))</f>
        <v>1</v>
      </c>
      <c r="T33" s="224"/>
      <c r="U33" s="344">
        <f>IF($A33&gt;='243way_Regular Symbol'!D$16,"",IF(B33=0,"",IF(OR(B33=$U$1,B33=$V$1,B34=$U$1,B34=$V$1,B35=$U$1,B35=$V$1),0,1)))</f>
        <v>1</v>
      </c>
      <c r="V33" s="3">
        <f>IF($A33&gt;='243way_Regular Symbol'!E$16,"",IF(C33=0,"",IF(OR(C33=$U$1,C33=$V$1,C34=$U$1,C34=$V$1,C35=$U$1,C35=$V$1),0,1)))</f>
        <v>1</v>
      </c>
      <c r="W33" s="3">
        <f>IF($A33&gt;='243way_Regular Symbol'!F$16,"",IF(D33=0,"",IF(OR(D33=$U$1,D33=$V$1,D34=$U$1,D34=$V$1,D35=$U$1,D35=$V$1),0,1)))</f>
        <v>1</v>
      </c>
      <c r="X33" s="3">
        <f>IF($A33&gt;='243way_Regular Symbol'!G$16,"",IF(E33=0,"",IF(OR(E33=$U$1,E33=$V$1,E34=$U$1,E34=$V$1,E35=$U$1,E35=$V$1),0,1)))</f>
        <v>1</v>
      </c>
      <c r="Y33" s="135">
        <f>IF($A33&gt;='243way_Regular Symbol'!H$16,"",IF(F33=0,"",IF(OR(F33=$U$1,F33=$V$1,F34=$U$1,F34=$V$1,F35=$U$1,F35=$V$1),0,1)))</f>
        <v>1</v>
      </c>
      <c r="Z33" s="224"/>
      <c r="AA33" s="344">
        <f>IF($A33&gt;='243way_Regular Symbol'!D$16,"",IF(B33=0,"",IF(OR(B33=$AA$1,B33=$AB$1,B34=$AA$1,B34=$AB$1,B35=$AA$1,,B35=$AB$1),0,1)))</f>
        <v>0</v>
      </c>
      <c r="AB33" s="3">
        <f>IF($A33&gt;='243way_Regular Symbol'!E$16,"",IF(C33=0,"",IF(OR(C33=$AA$1,C33=$AB$1,C34=$AA$1,C34=$AB$1,C35=$AA$1,,C35=$AB$1),0,1)))</f>
        <v>1</v>
      </c>
      <c r="AC33" s="3">
        <f>IF($A33&gt;='243way_Regular Symbol'!F$16,"",IF(D33=0,"",IF(OR(D33=$AA$1,D33=$AB$1,D34=$AA$1,D34=$AB$1,D35=$AA$1,,D35=$AB$1),0,1)))</f>
        <v>1</v>
      </c>
      <c r="AD33" s="3">
        <f>IF($A33&gt;='243way_Regular Symbol'!G$16,"",IF(E33=0,"",IF(OR(E33=$AA$1,E33=$AB$1,E34=$AA$1,E34=$AB$1,E35=$AA$1,,E35=$AB$1),0,1)))</f>
        <v>1</v>
      </c>
      <c r="AE33" s="135">
        <f>IF($A33&gt;='243way_Regular Symbol'!H$16,"",IF(F33=0,"",IF(OR(F33=$AA$1,F33=$AB$1,F34=$AA$1,F34=$AB$1,F35=$AA$1,,F35=$AB$1),0,1)))</f>
        <v>1</v>
      </c>
      <c r="AF33" s="224"/>
      <c r="AG33" s="344">
        <f>IF($A33&gt;='243way_Regular Symbol'!D$16,"",IF(B33=0,"",IF(OR(B33=$AG$1,B33=$AH$1,B34=$AG$1,B34=$AH$1,B35=$AG$1,B35=$AH$1),0,1)))</f>
        <v>1</v>
      </c>
      <c r="AH33" s="3">
        <f>IF($A33&gt;='243way_Regular Symbol'!E$16,"",IF(C33=0,"",IF(OR(C33=$AG$1,C33=$AH$1,C34=$AG$1,C34=$AH$1,C35=$AG$1,C35=$AH$1),0,1)))</f>
        <v>1</v>
      </c>
      <c r="AI33" s="3">
        <f>IF($A33&gt;='243way_Regular Symbol'!F$16,"",IF(D33=0,"",IF(OR(D33=$AG$1,D33=$AH$1,D34=$AG$1,D34=$AH$1,D35=$AG$1,D35=$AH$1),0,1)))</f>
        <v>1</v>
      </c>
      <c r="AJ33" s="3">
        <f>IF($A33&gt;='243way_Regular Symbol'!G$16,"",IF(E33=0,"",IF(OR(E33=$AG$1,E33=$AH$1,E34=$AG$1,E34=$AH$1,E35=$AG$1,E35=$AH$1),0,1)))</f>
        <v>1</v>
      </c>
      <c r="AK33" s="135">
        <f>IF($A33&gt;='243way_Regular Symbol'!H$16,"",IF(F33=0,"",IF(OR(F33=$AG$1,F33=$AH$1,F34=$AG$1,F34=$AH$1,F35=$AG$1,F35=$AH$1),0,1)))</f>
        <v>1</v>
      </c>
      <c r="AL33" s="224"/>
      <c r="AM33" s="344">
        <f>IF($A33&gt;='243way_Regular Symbol'!D$16,"",IF(B33=0,"",IF(OR(B33=$AM$1,B33=$AN$1,B34=$AM$1,B34=$AN$1,B35=$AM$1,B35=$AN$1),0,1)))</f>
        <v>1</v>
      </c>
      <c r="AN33" s="3">
        <f>IF($A33&gt;='243way_Regular Symbol'!E$16,"",IF(C33=0,"",IF(OR(C33=$AM$1,C33=$AN$1,C34=$AM$1,C34=$AN$1,C35=$AM$1,C35=$AN$1),0,1)))</f>
        <v>0</v>
      </c>
      <c r="AO33" s="3">
        <f>IF($A33&gt;='243way_Regular Symbol'!F$16,"",IF(D33=0,"",IF(OR(D33=$AM$1,D33=$AN$1,D34=$AM$1,D34=$AN$1,D35=$AM$1,D35=$AN$1),0,1)))</f>
        <v>1</v>
      </c>
      <c r="AP33" s="3">
        <f>IF($A33&gt;='243way_Regular Symbol'!G$16,"",IF(E33=0,"",IF(OR(E33=$AM$1,E33=$AN$1,E34=$AM$1,E34=$AN$1,E35=$AM$1,E35=$AN$1),0,1)))</f>
        <v>0</v>
      </c>
      <c r="AQ33" s="135">
        <f>IF($A33&gt;='243way_Regular Symbol'!H$16,"",IF(F33=0,"",IF(OR(F33=$AM$1,F33=$AN$1,F34=$AM$1,F34=$AN$1,F35=$AM$1,F35=$AN$1),0,1)))</f>
        <v>0</v>
      </c>
      <c r="AR33" s="224"/>
      <c r="AS33" s="344">
        <f>IF($A33&gt;='243way_Regular Symbol'!D$16,"",IF(B33=0,"",IF(OR(B33=$AM$1,B33=$AT$1,B34=$AM$1,B34=$AT$1,B35=$AM$1,B35=$AT$1),0,1)))</f>
        <v>1</v>
      </c>
      <c r="AT33" s="3">
        <f>IF($A33&gt;='243way_Regular Symbol'!E$16,"",IF(C33=0,"",IF(OR(C33=$AM$1,C33=$AT$1,C34=$AM$1,C34=$AT$1,C35=$AM$1,C35=$AT$1),0,1)))</f>
        <v>1</v>
      </c>
      <c r="AU33" s="3">
        <f>IF($A33&gt;='243way_Regular Symbol'!F$16,"",IF(D33=0,"",IF(OR(D33=$AM$1,D33=$AT$1,D34=$AM$1,D34=$AT$1,D35=$AM$1,D35=$AT$1),0,1)))</f>
        <v>1</v>
      </c>
      <c r="AV33" s="3">
        <f>IF($A33&gt;='243way_Regular Symbol'!G$16,"",IF(E33=0,"",IF(OR(E33=$AM$1,E33=$AT$1,E34=$AM$1,E34=$AT$1,E35=$AM$1,E35=$AT$1),0,1)))</f>
        <v>1</v>
      </c>
      <c r="AW33" s="135">
        <f>IF($A33&gt;='243way_Regular Symbol'!H$16,"",IF(F33=0,"",IF(OR(F33=$AM$1,F33=$AT$1,F34=$AM$1,F34=$AT$1,F35=$AM$1,F35=$AT$1),0,1)))</f>
        <v>1</v>
      </c>
      <c r="AX33" s="224"/>
      <c r="AY33" s="344">
        <f>IF($A33&gt;='243way_Regular Symbol'!D$16,"",IF(B33=0,"",IF(OR(B33=$AM$1,B33=$AZ$1,B34=$AM$1,B34=$AZ$1,B35=$AM$1,B35=$AZ$1),0,1)))</f>
        <v>1</v>
      </c>
      <c r="AZ33" s="3">
        <f>IF($A33&gt;='243way_Regular Symbol'!E$16,"",IF(C33=0,"",IF(OR(C33=$AM$1,C33=$AZ$1,C34=$AM$1,C34=$AZ$1,C35=$AM$1,C35=$AZ$1),0,1)))</f>
        <v>1</v>
      </c>
      <c r="BA33" s="3">
        <f>IF($A33&gt;='243way_Regular Symbol'!F$16,"",IF(D33=0,"",IF(OR(D33=$AM$1,D33=$AZ$1,D34=$AM$1,D34=$AZ$1,D35=$AM$1,D35=$AZ$1),0,1)))</f>
        <v>1</v>
      </c>
      <c r="BB33" s="3">
        <f>IF($A33&gt;='243way_Regular Symbol'!G$16,"",IF(E33=0,"",IF(OR(E33=$AM$1,E33=$AZ$1,E34=$AM$1,E34=$AZ$1,E35=$AM$1,E35=$AZ$1),0,1)))</f>
        <v>1</v>
      </c>
      <c r="BC33" s="135">
        <f>IF($A33&gt;='243way_Regular Symbol'!H$16,"",IF(F33=0,"",IF(OR(F33=$AM$1,F33=$AZ$1,F34=$AM$1,F34=$AZ$1,F35=$AM$1,F35=$AZ$1),0,1)))</f>
        <v>1</v>
      </c>
      <c r="BD33" s="224"/>
      <c r="BE33" s="344">
        <f>IF($A33&gt;='243way_Regular Symbol'!D$16,"",IF(B33=0,"",IF(OR(B33=$AM$1,B33=$BF$1,B34=$AM$1,B34=$BF$1,B35=$AM$1,B35=$BF$1),0,1)))</f>
        <v>1</v>
      </c>
      <c r="BF33" s="3">
        <f>IF($A33&gt;='243way_Regular Symbol'!E$16,"",IF(C33=0,"",IF(OR(C33=$AM$1,C33=$BF$1,C34=$AM$1,C34=$BF$1,C35=$AM$1,C35=$BF$1),0,1)))</f>
        <v>1</v>
      </c>
      <c r="BG33" s="3">
        <f>IF($A33&gt;='243way_Regular Symbol'!F$16,"",IF(D33=0,"",IF(OR(D33=$AM$1,D33=$BF$1,D34=$AM$1,D34=$BF$1,D35=$AM$1,D35=$BF$1),0,1)))</f>
        <v>1</v>
      </c>
      <c r="BH33" s="3">
        <f>IF($A33&gt;='243way_Regular Symbol'!G$16,"",IF(E33=0,"",IF(OR(E33=$AM$1,E33=$BF$1,E34=$AM$1,E34=$BF$1,E35=$AM$1,E35=$BF$1),0,1)))</f>
        <v>1</v>
      </c>
      <c r="BI33" s="135">
        <f>IF($A33&gt;='243way_Regular Symbol'!H$16,"",IF(F33=0,"",IF(OR(F33=$AM$1,F33=$BF$1,F34=$AM$1,F34=$BF$1,F35=$AM$1,F35=$BF$1),0,1)))</f>
        <v>1</v>
      </c>
      <c r="BJ33" s="224"/>
      <c r="BK33" s="344">
        <f>IF($A33&gt;='243way_Regular Symbol'!D$16,"",IF(B33=0,"",IF(OR(B33=$AM$1,B33=$BL$1,B34=$AM$1,B34=$BL$1,B35=$AM$1,B35=$BL$1),0,1)))</f>
        <v>1</v>
      </c>
      <c r="BL33" s="3">
        <f>IF($A33&gt;='243way_Regular Symbol'!E$16,"",IF(C33=0,"",IF(OR(C33=$AM$1,C33=$BL$1,C34=$AM$1,C34=$BL$1,C35=$AM$1,C35=$BL$1),0,1)))</f>
        <v>1</v>
      </c>
      <c r="BM33" s="3">
        <f>IF($A33&gt;='243way_Regular Symbol'!F$16,"",IF(D33=0,"",IF(OR(D33=$AM$1,D33=$BL$1,D34=$AM$1,D34=$BL$1,D35=$AM$1,D35=$BL$1),0,1)))</f>
        <v>1</v>
      </c>
      <c r="BN33" s="3">
        <f>IF($A33&gt;='243way_Regular Symbol'!G$16,"",IF(E33=0,"",IF(OR(E33=$AM$1,E33=$BL$1,E34=$AM$1,E34=$BL$1,E35=$AM$1,E35=$BL$1),0,1)))</f>
        <v>1</v>
      </c>
      <c r="BO33" s="135">
        <f>IF($A33&gt;='243way_Regular Symbol'!H$16,"",IF(F33=0,"",IF(OR(F33=$AM$1,F33=$BL$1,F34=$AM$1,F34=$BL$1,F35=$AM$1,F35=$BL$1),0,1)))</f>
        <v>1</v>
      </c>
      <c r="BP33" s="224"/>
      <c r="BQ33" s="3">
        <f>IF($A33&gt;='243way_Regular Symbol'!D$16,"",IF(B33=0,"",IF(OR(B33=$BQ$1,B33=$BR$1,B34=$BQ$1,B34=$BR$1,B35=$BQ$1,B35=$BR$1),0,1)))</f>
        <v>1</v>
      </c>
      <c r="BR33" s="3">
        <f>IF($A33&gt;='243way_Regular Symbol'!E$16,"",IF(C33=0,"",IF(OR(C33=$BQ$1,C33=$BR$1,C34=$BQ$1,C34=$BR$1,C35=$BQ$1,C35=$BR$1),0,1)))</f>
        <v>1</v>
      </c>
      <c r="BS33" s="3">
        <f>IF($A33&gt;='243way_Regular Symbol'!F$16,"",IF(D33=0,"",IF(OR(D33=$BQ$1,D33=$BR$1,D34=$BQ$1,D34=$BR$1,D35=$BQ$1,D35=$BR$1),0,1)))</f>
        <v>1</v>
      </c>
      <c r="BT33" s="3">
        <f>IF($A33&gt;='243way_Regular Symbol'!G$16,"",IF(E33=0,"",IF(OR(E33=$BQ$1,E33=$BR$1,E34=$BQ$1,E34=$BR$1,E35=$BQ$1,E35=$BR$1),0,1)))</f>
        <v>1</v>
      </c>
      <c r="BU33" s="3">
        <f>IF($A33&gt;='243way_Regular Symbol'!H$16,"",IF(F33=0,"",IF(OR(F33=$BQ$1,F33=$BR$1,F34=$BQ$1,F34=$BR$1,F35=$BQ$1,F35=$BR$1),0,1)))</f>
        <v>1</v>
      </c>
      <c r="BV33" s="224"/>
      <c r="BW33" s="3">
        <f>IF($A33&gt;='243way_Regular Symbol'!D$16,"",IF(B33=0,"",IF(OR(B33=$BW$1,B34=$BW$1,B35=$BW$1,B33=$BX$1,B34=$BX$1,B35=$BX$1),0,1)))</f>
        <v>0</v>
      </c>
      <c r="BX33" s="3">
        <f>IF($A33&gt;='243way_Regular Symbol'!E$16,"",IF(C33=0,"",IF(OR(C33=$BW$1,C34=$BW$1,C35=$BW$1,C33=$BX$1,C34=$BX$1,C35=$BX$1),0,1)))</f>
        <v>1</v>
      </c>
      <c r="BY33" s="3">
        <f>IF($A33&gt;='243way_Regular Symbol'!F$16,"",IF(D33=0,"",IF(OR(D33=$BW$1,D34=$BW$1,D35=$BW$1,D33=$BX$1,D34=$BX$1,D35=$BX$1),0,1)))</f>
        <v>1</v>
      </c>
      <c r="BZ33" s="3">
        <f>IF($A33&gt;='243way_Regular Symbol'!G$16,"",IF(E33=0,"",IF(OR(E33=$BW$1,E34=$BW$1,E35=$BW$1,E33=$BX$1,E34=$BX$1,E35=$BX$1),0,1)))</f>
        <v>1</v>
      </c>
      <c r="CA33" s="3">
        <f>IF($A33&gt;='243way_Regular Symbol'!H$16,"",IF(F33=0,"",IF(OR(F33=$BW$1,F34=$BW$1,F35=$BW$1,F33=$BX$1,F34=$BX$1,F35=$BX$1),0,1)))</f>
        <v>1</v>
      </c>
      <c r="CB33" s="224"/>
      <c r="CC33" s="3">
        <f>IF($A33&gt;='243way_Regular Symbol'!D$16,"",IF(B33=0,"",IF(OR(B33=$BW$1,B34=$BW$1,B35=$BW$1,B33=$CD$1,B34=$CD$1,B35=$CD$1),0,1)))</f>
        <v>1</v>
      </c>
      <c r="CD33" s="3">
        <f>IF($A33&gt;='243way_Regular Symbol'!E$16,"",IF(C33=0,"",IF(OR(C33=$BW$1,C34=$BW$1,C35=$BW$1,C33=$CD$1,C34=$CD$1,C35=$CD$1),0,1)))</f>
        <v>1</v>
      </c>
      <c r="CE33" s="3">
        <f>IF($A33&gt;='243way_Regular Symbol'!F$16,"",IF(D33=0,"",IF(OR(D33=$BW$1,D34=$BW$1,D35=$BW$1,D33=$CD$1,D34=$CD$1,D35=$CD$1),0,1)))</f>
        <v>0</v>
      </c>
      <c r="CF33" s="3">
        <f>IF($A33&gt;='243way_Regular Symbol'!G$16,"",IF(E33=0,"",IF(OR(E33=$BW$1,E34=$BW$1,E35=$BW$1,E33=$CD$1,E34=$CD$1,E35=$CD$1),0,1)))</f>
        <v>1</v>
      </c>
      <c r="CG33" s="3">
        <f>IF($A33&gt;='243way_Regular Symbol'!H$16,"",IF(F33=0,"",IF(OR(F33=$BW$1,F34=$BW$1,F35=$BW$1,F33=$CD$1,F34=$CD$1,F35=$CD$1),0,1)))</f>
        <v>0</v>
      </c>
      <c r="CH33" s="224"/>
      <c r="CI33" s="3">
        <f>IF($A33&gt;='243way_Regular Symbol'!D$16,"",IF(B33=0,"",IF(OR(B33=$BW$1,B34=$BW$1,B35=$BW$1,B33=$CJ$1,B34=$CJ$1,B35=$CJ$1),0,1)))</f>
        <v>1</v>
      </c>
      <c r="CJ33" s="3">
        <f>IF($A33&gt;='243way_Regular Symbol'!E$16,"",IF(C33=0,"",IF(OR(C33=$BW$1,C34=$BW$1,C35=$BW$1,C33=$CJ$1,C34=$CJ$1,C35=$CJ$1),0,1)))</f>
        <v>1</v>
      </c>
      <c r="CK33" s="3">
        <f>IF($A33&gt;='243way_Regular Symbol'!F$16,"",IF(D33=0,"",IF(OR(D33=$BW$1,D34=$BW$1,D35=$BW$1,D33=$CJ$1,D34=$CJ$1,D35=$CJ$1),0,1)))</f>
        <v>1</v>
      </c>
      <c r="CL33" s="3">
        <f>IF($A33&gt;='243way_Regular Symbol'!G$16,"",IF(E33=0,"",IF(OR(E33=$BW$1,E34=$BW$1,E35=$BW$1,E33=$CJ$1,E34=$CJ$1,E35=$CJ$1),0,1)))</f>
        <v>1</v>
      </c>
      <c r="CM33" s="3">
        <f>IF($A33&gt;='243way_Regular Symbol'!H$16,"",IF(F33=0,"",IF(OR(F33=$BW$1,F34=$BW$1,F35=$BW$1,F33=$CJ$1,F34=$CJ$1,F35=$CJ$1),0,1)))</f>
        <v>0</v>
      </c>
      <c r="CN33" s="224"/>
      <c r="CO33" s="3">
        <f>IF($A33&gt;='243way_Regular Symbol'!D$16,"",IF(B33=0,"",IF(OR(B33=$BW$1,B34=$BW$1,B35=$BW$1,B33=$CP$1,B34=$CP$1,B35=$CP$1),0,1)))</f>
        <v>1</v>
      </c>
      <c r="CP33" s="3">
        <f>IF($A33&gt;='243way_Regular Symbol'!E$16,"",IF(C33=0,"",IF(OR(C33=$BW$1,C34=$BW$1,C35=$BW$1,C33=$CP$1,C34=$CP$1,C35=$CP$1),0,1)))</f>
        <v>1</v>
      </c>
      <c r="CQ33" s="3">
        <f>IF($A33&gt;='243way_Regular Symbol'!F$16,"",IF(D33=0,"",IF(OR(D33=$BW$1,D34=$BW$1,D35=$BW$1,D33=$CP$1,D34=$CP$1,D35=$CP$1),0,1)))</f>
        <v>1</v>
      </c>
      <c r="CR33" s="3">
        <f>IF($A33&gt;='243way_Regular Symbol'!G$16,"",IF(E33=0,"",IF(OR(E33=$BW$1,E34=$BW$1,E35=$BW$1,E33=$CP$1,E34=$CP$1,E35=$CP$1),0,1)))</f>
        <v>1</v>
      </c>
      <c r="CS33" s="3">
        <f>IF($A33&gt;='243way_Regular Symbol'!H$16,"",IF(F33=0,"",IF(OR(F33=$BW$1,F34=$BW$1,F35=$BW$1,F33=$CP$1,F34=$CP$1,F35=$CP$1),0,1)))</f>
        <v>1</v>
      </c>
      <c r="CT33" s="224"/>
      <c r="CU33" s="3">
        <f>IF($A33&gt;='243way_Regular Symbol'!D$16,"",IF(B33=0,"",IF(OR(B33=$BW$1,B34=$BW$1,B35=$BW$1,B33=$CV$1,B34=$CV$1,B35=$CV$1),0,1)))</f>
        <v>1</v>
      </c>
      <c r="CV33" s="3">
        <f>IF($A33&gt;='243way_Regular Symbol'!E$16,"",IF(C33=0,"",IF(OR(C33=$BW$1,C34=$BW$1,C35=$BW$1,C33=$CV$1,C34=$CV$1,C35=$CV$1),0,1)))</f>
        <v>1</v>
      </c>
      <c r="CW33" s="3">
        <f>IF($A33&gt;='243way_Regular Symbol'!F$16,"",IF(D33=0,"",IF(OR(D33=$BW$1,D34=$BW$1,D35=$BW$1,D33=$CV$1,D34=$CV$1,D35=$CV$1),0,1)))</f>
        <v>1</v>
      </c>
      <c r="CX33" s="3">
        <f>IF($A33&gt;='243way_Regular Symbol'!G$16,"",IF(E33=0,"",IF(OR(E33=$BW$1,E34=$BW$1,E35=$BW$1,E33=$CV$1,E34=$CV$1,E35=$CV$1),0,1)))</f>
        <v>1</v>
      </c>
      <c r="CY33" s="3">
        <f>IF($A33&gt;='243way_Regular Symbol'!H$16,"",IF(F33=0,"",IF(OR(F33=$BW$1,F34=$BW$1,F35=$BW$1,F33=$CV$1,F34=$CV$1,F35=$CV$1),0,1)))</f>
        <v>1</v>
      </c>
    </row>
    <row r="34" spans="1:103">
      <c r="A34" s="337">
        <f>IF('243way_Regular Symbol'!L33="","",'243way_Regular Symbol'!L33)</f>
        <v>30</v>
      </c>
      <c r="B34" s="191" t="str">
        <f>IF('243way_Regular Symbol'!M33="",
IF($A34-'243way_Regular Symbol'!D$16&gt;='243way_RegularＸ_W()'!B$2-1,"",VLOOKUP($A34-'243way_Regular Symbol'!D$16,'243way_Regular Symbol'!$L$3:$Q$99,'243way_RegularＸ_W()'!B$3+1,FALSE)),
'243way_Regular Symbol'!M33)</f>
        <v>K</v>
      </c>
      <c r="C34" s="191" t="str">
        <f>IF('243way_Regular Symbol'!N33="",
IF($A34-'243way_Regular Symbol'!E$16&gt;='243way_RegularＸ_W()'!C$2-1,"",VLOOKUP($A34-'243way_Regular Symbol'!E$16,'243way_Regular Symbol'!$L$3:$Q$99,'243way_RegularＸ_W()'!C$3+1,FALSE)),
'243way_Regular Symbol'!N33)</f>
        <v>S1</v>
      </c>
      <c r="D34" s="191" t="str">
        <f>IF('243way_Regular Symbol'!O33="",
IF($A34-'243way_Regular Symbol'!F$16&gt;='243way_RegularＸ_W()'!D$2-1,"",VLOOKUP($A34-'243way_Regular Symbol'!F$16,'243way_Regular Symbol'!$L$3:$Q$99,'243way_RegularＸ_W()'!D$3+1,FALSE)),
'243way_Regular Symbol'!O33)</f>
        <v>Q</v>
      </c>
      <c r="E34" s="191" t="str">
        <f>IF('243way_Regular Symbol'!P33="",
IF($A34-'243way_Regular Symbol'!G$16&gt;='243way_RegularＸ_W()'!E$2-1,"",VLOOKUP($A34-'243way_Regular Symbol'!G$16,'243way_Regular Symbol'!$L$3:$Q$99,'243way_RegularＸ_W()'!E$3+1,FALSE)),
'243way_Regular Symbol'!P33)</f>
        <v>M5</v>
      </c>
      <c r="F34" s="338" t="str">
        <f>IF('243way_Regular Symbol'!Q33="",
IF($A34-'243way_Regular Symbol'!H$16&gt;='243way_RegularＸ_W()'!F$2-1,"",VLOOKUP($A34-'243way_Regular Symbol'!H$16,'243way_Regular Symbol'!$L$3:$Q$99,'243way_RegularＸ_W()'!F$3+1,FALSE)),
'243way_Regular Symbol'!Q33)</f>
        <v>J</v>
      </c>
      <c r="O34" s="344">
        <f>IF($A34&gt;='243way_Regular Symbol'!D$16,"",IF(B34=0,"",IF(OR(B34=$O$1,B34=$P$1,B35=$O$1,B35=$P$1,B36=$O$1,B36=$P$1),0,1)))</f>
        <v>1</v>
      </c>
      <c r="P34" s="3">
        <f>IF($A34&gt;='243way_Regular Symbol'!E$16,"",IF(C34=0,"",IF(OR(C34=$O$1,C34=$P$1,C35=$O$1,C35=$P$1,C36=$O$1,C36=$P$1),0,1)))</f>
        <v>0</v>
      </c>
      <c r="Q34" s="3">
        <f>IF($A34&gt;='243way_Regular Symbol'!F$16,"",IF(D34=0,"",IF(OR(D34=$O$1,D34=$P$1,D35=$O$1,D35=$P$1,D36=$O$1,D36=$P$1),0,1)))</f>
        <v>1</v>
      </c>
      <c r="R34" s="3">
        <f>IF($A34&gt;='243way_Regular Symbol'!G$16,"",IF(E34=0,"",IF(OR(E34=$O$1,E34=$P$1,E35=$O$1,E35=$P$1,E36=$O$1,E36=$P$1),0,1)))</f>
        <v>1</v>
      </c>
      <c r="S34" s="135">
        <f>IF($A34&gt;='243way_Regular Symbol'!H$16,"",IF(F34=0,"",IF(OR(F34=$O$1,F34=$P$1,F35=$O$1,F35=$P$1,F36=$O$1,F36=$P$1),0,1)))</f>
        <v>1</v>
      </c>
      <c r="T34" s="224"/>
      <c r="U34" s="344">
        <f>IF($A34&gt;='243way_Regular Symbol'!D$16,"",IF(B34=0,"",IF(OR(B34=$U$1,B34=$V$1,B35=$U$1,B35=$V$1,B36=$U$1,B36=$V$1),0,1)))</f>
        <v>0</v>
      </c>
      <c r="V34" s="3">
        <f>IF($A34&gt;='243way_Regular Symbol'!E$16,"",IF(C34=0,"",IF(OR(C34=$U$1,C34=$V$1,C35=$U$1,C35=$V$1,C36=$U$1,C36=$V$1),0,1)))</f>
        <v>1</v>
      </c>
      <c r="W34" s="3">
        <f>IF($A34&gt;='243way_Regular Symbol'!F$16,"",IF(D34=0,"",IF(OR(D34=$U$1,D34=$V$1,D35=$U$1,D35=$V$1,D36=$U$1,D36=$V$1),0,1)))</f>
        <v>0</v>
      </c>
      <c r="X34" s="3">
        <f>IF($A34&gt;='243way_Regular Symbol'!G$16,"",IF(E34=0,"",IF(OR(E34=$U$1,E34=$V$1,E35=$U$1,E35=$V$1,E36=$U$1,E36=$V$1),0,1)))</f>
        <v>1</v>
      </c>
      <c r="Y34" s="135">
        <f>IF($A34&gt;='243way_Regular Symbol'!H$16,"",IF(F34=0,"",IF(OR(F34=$U$1,F34=$V$1,F35=$U$1,F35=$V$1,F36=$U$1,F36=$V$1),0,1)))</f>
        <v>1</v>
      </c>
      <c r="Z34" s="224"/>
      <c r="AA34" s="344">
        <f>IF($A34&gt;='243way_Regular Symbol'!D$16,"",IF(B34=0,"",IF(OR(B34=$AA$1,B34=$AB$1,B35=$AA$1,B35=$AB$1,B36=$AA$1,,B36=$AB$1),0,1)))</f>
        <v>1</v>
      </c>
      <c r="AB34" s="3">
        <f>IF($A34&gt;='243way_Regular Symbol'!E$16,"",IF(C34=0,"",IF(OR(C34=$AA$1,C34=$AB$1,C35=$AA$1,C35=$AB$1,C36=$AA$1,,C36=$AB$1),0,1)))</f>
        <v>1</v>
      </c>
      <c r="AC34" s="3">
        <f>IF($A34&gt;='243way_Regular Symbol'!F$16,"",IF(D34=0,"",IF(OR(D34=$AA$1,D34=$AB$1,D35=$AA$1,D35=$AB$1,D36=$AA$1,,D36=$AB$1),0,1)))</f>
        <v>1</v>
      </c>
      <c r="AD34" s="3">
        <f>IF($A34&gt;='243way_Regular Symbol'!G$16,"",IF(E34=0,"",IF(OR(E34=$AA$1,E34=$AB$1,E35=$AA$1,E35=$AB$1,E36=$AA$1,,E36=$AB$1),0,1)))</f>
        <v>1</v>
      </c>
      <c r="AE34" s="135">
        <f>IF($A34&gt;='243way_Regular Symbol'!H$16,"",IF(F34=0,"",IF(OR(F34=$AA$1,F34=$AB$1,F35=$AA$1,F35=$AB$1,F36=$AA$1,,F36=$AB$1),0,1)))</f>
        <v>1</v>
      </c>
      <c r="AF34" s="224"/>
      <c r="AG34" s="344">
        <f>IF($A34&gt;='243way_Regular Symbol'!D$16,"",IF(B34=0,"",IF(OR(B34=$AG$1,B34=$AH$1,B35=$AG$1,B35=$AH$1,B36=$AG$1,B36=$AH$1),0,1)))</f>
        <v>1</v>
      </c>
      <c r="AH34" s="3">
        <f>IF($A34&gt;='243way_Regular Symbol'!E$16,"",IF(C34=0,"",IF(OR(C34=$AG$1,C34=$AH$1,C35=$AG$1,C35=$AH$1,C36=$AG$1,C36=$AH$1),0,1)))</f>
        <v>1</v>
      </c>
      <c r="AI34" s="3">
        <f>IF($A34&gt;='243way_Regular Symbol'!F$16,"",IF(D34=0,"",IF(OR(D34=$AG$1,D34=$AH$1,D35=$AG$1,D35=$AH$1,D36=$AG$1,D36=$AH$1),0,1)))</f>
        <v>1</v>
      </c>
      <c r="AJ34" s="3">
        <f>IF($A34&gt;='243way_Regular Symbol'!G$16,"",IF(E34=0,"",IF(OR(E34=$AG$1,E34=$AH$1,E35=$AG$1,E35=$AH$1,E36=$AG$1,E36=$AH$1),0,1)))</f>
        <v>1</v>
      </c>
      <c r="AK34" s="135">
        <f>IF($A34&gt;='243way_Regular Symbol'!H$16,"",IF(F34=0,"",IF(OR(F34=$AG$1,F34=$AH$1,F35=$AG$1,F35=$AH$1,F36=$AG$1,F36=$AH$1),0,1)))</f>
        <v>1</v>
      </c>
      <c r="AL34" s="224"/>
      <c r="AM34" s="344">
        <f>IF($A34&gt;='243way_Regular Symbol'!D$16,"",IF(B34=0,"",IF(OR(B34=$AM$1,B34=$AN$1,B35=$AM$1,B35=$AN$1,B36=$AM$1,B36=$AN$1),0,1)))</f>
        <v>1</v>
      </c>
      <c r="AN34" s="3">
        <f>IF($A34&gt;='243way_Regular Symbol'!E$16,"",IF(C34=0,"",IF(OR(C34=$AM$1,C34=$AN$1,C35=$AM$1,C35=$AN$1,C36=$AM$1,C36=$AN$1),0,1)))</f>
        <v>0</v>
      </c>
      <c r="AO34" s="3">
        <f>IF($A34&gt;='243way_Regular Symbol'!F$16,"",IF(D34=0,"",IF(OR(D34=$AM$1,D34=$AN$1,D35=$AM$1,D35=$AN$1,D36=$AM$1,D36=$AN$1),0,1)))</f>
        <v>1</v>
      </c>
      <c r="AP34" s="3">
        <f>IF($A34&gt;='243way_Regular Symbol'!G$16,"",IF(E34=0,"",IF(OR(E34=$AM$1,E34=$AN$1,E35=$AM$1,E35=$AN$1,E36=$AM$1,E36=$AN$1),0,1)))</f>
        <v>0</v>
      </c>
      <c r="AQ34" s="135">
        <f>IF($A34&gt;='243way_Regular Symbol'!H$16,"",IF(F34=0,"",IF(OR(F34=$AM$1,F34=$AN$1,F35=$AM$1,F35=$AN$1,F36=$AM$1,F36=$AN$1),0,1)))</f>
        <v>0</v>
      </c>
      <c r="AR34" s="224"/>
      <c r="AS34" s="344">
        <f>IF($A34&gt;='243way_Regular Symbol'!D$16,"",IF(B34=0,"",IF(OR(B34=$AM$1,B34=$AT$1,B35=$AM$1,B35=$AT$1,B36=$AM$1,B36=$AT$1),0,1)))</f>
        <v>1</v>
      </c>
      <c r="AT34" s="3">
        <f>IF($A34&gt;='243way_Regular Symbol'!E$16,"",IF(C34=0,"",IF(OR(C34=$AM$1,C34=$AT$1,C35=$AM$1,C35=$AT$1,C36=$AM$1,C36=$AT$1),0,1)))</f>
        <v>1</v>
      </c>
      <c r="AU34" s="3">
        <f>IF($A34&gt;='243way_Regular Symbol'!F$16,"",IF(D34=0,"",IF(OR(D34=$AM$1,D34=$AT$1,D35=$AM$1,D35=$AT$1,D36=$AM$1,D36=$AT$1),0,1)))</f>
        <v>1</v>
      </c>
      <c r="AV34" s="3">
        <f>IF($A34&gt;='243way_Regular Symbol'!G$16,"",IF(E34=0,"",IF(OR(E34=$AM$1,E34=$AT$1,E35=$AM$1,E35=$AT$1,E36=$AM$1,E36=$AT$1),0,1)))</f>
        <v>1</v>
      </c>
      <c r="AW34" s="135">
        <f>IF($A34&gt;='243way_Regular Symbol'!H$16,"",IF(F34=0,"",IF(OR(F34=$AM$1,F34=$AT$1,F35=$AM$1,F35=$AT$1,F36=$AM$1,F36=$AT$1),0,1)))</f>
        <v>1</v>
      </c>
      <c r="AX34" s="224"/>
      <c r="AY34" s="344">
        <f>IF($A34&gt;='243way_Regular Symbol'!D$16,"",IF(B34=0,"",IF(OR(B34=$AM$1,B34=$AZ$1,B35=$AM$1,B35=$AZ$1,B36=$AM$1,B36=$AZ$1),0,1)))</f>
        <v>1</v>
      </c>
      <c r="AZ34" s="3">
        <f>IF($A34&gt;='243way_Regular Symbol'!E$16,"",IF(C34=0,"",IF(OR(C34=$AM$1,C34=$AZ$1,C35=$AM$1,C35=$AZ$1,C36=$AM$1,C36=$AZ$1),0,1)))</f>
        <v>1</v>
      </c>
      <c r="BA34" s="3">
        <f>IF($A34&gt;='243way_Regular Symbol'!F$16,"",IF(D34=0,"",IF(OR(D34=$AM$1,D34=$AZ$1,D35=$AM$1,D35=$AZ$1,D36=$AM$1,D36=$AZ$1),0,1)))</f>
        <v>1</v>
      </c>
      <c r="BB34" s="3">
        <f>IF($A34&gt;='243way_Regular Symbol'!G$16,"",IF(E34=0,"",IF(OR(E34=$AM$1,E34=$AZ$1,E35=$AM$1,E35=$AZ$1,E36=$AM$1,E36=$AZ$1),0,1)))</f>
        <v>1</v>
      </c>
      <c r="BC34" s="135">
        <f>IF($A34&gt;='243way_Regular Symbol'!H$16,"",IF(F34=0,"",IF(OR(F34=$AM$1,F34=$AZ$1,F35=$AM$1,F35=$AZ$1,F36=$AM$1,F36=$AZ$1),0,1)))</f>
        <v>1</v>
      </c>
      <c r="BD34" s="224"/>
      <c r="BE34" s="344">
        <f>IF($A34&gt;='243way_Regular Symbol'!D$16,"",IF(B34=0,"",IF(OR(B34=$AM$1,B34=$BF$1,B35=$AM$1,B35=$BF$1,B36=$AM$1,B36=$BF$1),0,1)))</f>
        <v>1</v>
      </c>
      <c r="BF34" s="3">
        <f>IF($A34&gt;='243way_Regular Symbol'!E$16,"",IF(C34=0,"",IF(OR(C34=$AM$1,C34=$BF$1,C35=$AM$1,C35=$BF$1,C36=$AM$1,C36=$BF$1),0,1)))</f>
        <v>1</v>
      </c>
      <c r="BG34" s="3">
        <f>IF($A34&gt;='243way_Regular Symbol'!F$16,"",IF(D34=0,"",IF(OR(D34=$AM$1,D34=$BF$1,D35=$AM$1,D35=$BF$1,D36=$AM$1,D36=$BF$1),0,1)))</f>
        <v>1</v>
      </c>
      <c r="BH34" s="3">
        <f>IF($A34&gt;='243way_Regular Symbol'!G$16,"",IF(E34=0,"",IF(OR(E34=$AM$1,E34=$BF$1,E35=$AM$1,E35=$BF$1,E36=$AM$1,E36=$BF$1),0,1)))</f>
        <v>1</v>
      </c>
      <c r="BI34" s="135">
        <f>IF($A34&gt;='243way_Regular Symbol'!H$16,"",IF(F34=0,"",IF(OR(F34=$AM$1,F34=$BF$1,F35=$AM$1,F35=$BF$1,F36=$AM$1,F36=$BF$1),0,1)))</f>
        <v>1</v>
      </c>
      <c r="BJ34" s="224"/>
      <c r="BK34" s="344">
        <f>IF($A34&gt;='243way_Regular Symbol'!D$16,"",IF(B34=0,"",IF(OR(B34=$AM$1,B34=$BL$1,B35=$AM$1,B35=$BL$1,B36=$AM$1,B36=$BL$1),0,1)))</f>
        <v>1</v>
      </c>
      <c r="BL34" s="3">
        <f>IF($A34&gt;='243way_Regular Symbol'!E$16,"",IF(C34=0,"",IF(OR(C34=$AM$1,C34=$BL$1,C35=$AM$1,C35=$BL$1,C36=$AM$1,C36=$BL$1),0,1)))</f>
        <v>1</v>
      </c>
      <c r="BM34" s="3">
        <f>IF($A34&gt;='243way_Regular Symbol'!F$16,"",IF(D34=0,"",IF(OR(D34=$AM$1,D34=$BL$1,D35=$AM$1,D35=$BL$1,D36=$AM$1,D36=$BL$1),0,1)))</f>
        <v>1</v>
      </c>
      <c r="BN34" s="3">
        <f>IF($A34&gt;='243way_Regular Symbol'!G$16,"",IF(E34=0,"",IF(OR(E34=$AM$1,E34=$BL$1,E35=$AM$1,E35=$BL$1,E36=$AM$1,E36=$BL$1),0,1)))</f>
        <v>1</v>
      </c>
      <c r="BO34" s="135">
        <f>IF($A34&gt;='243way_Regular Symbol'!H$16,"",IF(F34=0,"",IF(OR(F34=$AM$1,F34=$BL$1,F35=$AM$1,F35=$BL$1,F36=$AM$1,F36=$BL$1),0,1)))</f>
        <v>1</v>
      </c>
      <c r="BP34" s="224"/>
      <c r="BQ34" s="3">
        <f>IF($A34&gt;='243way_Regular Symbol'!D$16,"",IF(B34=0,"",IF(OR(B34=$BQ$1,B34=$BR$1,B35=$BQ$1,B35=$BR$1,B36=$BQ$1,B36=$BR$1),0,1)))</f>
        <v>1</v>
      </c>
      <c r="BR34" s="3">
        <f>IF($A34&gt;='243way_Regular Symbol'!E$16,"",IF(C34=0,"",IF(OR(C34=$BQ$1,C34=$BR$1,C35=$BQ$1,C35=$BR$1,C36=$BQ$1,C36=$BR$1),0,1)))</f>
        <v>1</v>
      </c>
      <c r="BS34" s="3">
        <f>IF($A34&gt;='243way_Regular Symbol'!F$16,"",IF(D34=0,"",IF(OR(D34=$BQ$1,D34=$BR$1,D35=$BQ$1,D35=$BR$1,D36=$BQ$1,D36=$BR$1),0,1)))</f>
        <v>1</v>
      </c>
      <c r="BT34" s="3">
        <f>IF($A34&gt;='243way_Regular Symbol'!G$16,"",IF(E34=0,"",IF(OR(E34=$BQ$1,E34=$BR$1,E35=$BQ$1,E35=$BR$1,E36=$BQ$1,E36=$BR$1),0,1)))</f>
        <v>1</v>
      </c>
      <c r="BU34" s="3">
        <f>IF($A34&gt;='243way_Regular Symbol'!H$16,"",IF(F34=0,"",IF(OR(F34=$BQ$1,F34=$BR$1,F35=$BQ$1,F35=$BR$1,F36=$BQ$1,F36=$BR$1),0,1)))</f>
        <v>1</v>
      </c>
      <c r="BV34" s="224"/>
      <c r="BW34" s="3">
        <f>IF($A34&gt;='243way_Regular Symbol'!D$16,"",IF(B34=0,"",IF(OR(B34=$BW$1,B35=$BW$1,B36=$BW$1,B34=$BX$1,B35=$BX$1,B36=$BX$1),0,1)))</f>
        <v>0</v>
      </c>
      <c r="BX34" s="3">
        <f>IF($A34&gt;='243way_Regular Symbol'!E$16,"",IF(C34=0,"",IF(OR(C34=$BW$1,C35=$BW$1,C36=$BW$1,C34=$BX$1,C35=$BX$1,C36=$BX$1),0,1)))</f>
        <v>1</v>
      </c>
      <c r="BY34" s="3">
        <f>IF($A34&gt;='243way_Regular Symbol'!F$16,"",IF(D34=0,"",IF(OR(D34=$BW$1,D35=$BW$1,D36=$BW$1,D34=$BX$1,D35=$BX$1,D36=$BX$1),0,1)))</f>
        <v>1</v>
      </c>
      <c r="BZ34" s="3">
        <f>IF($A34&gt;='243way_Regular Symbol'!G$16,"",IF(E34=0,"",IF(OR(E34=$BW$1,E35=$BW$1,E36=$BW$1,E34=$BX$1,E35=$BX$1,E36=$BX$1),0,1)))</f>
        <v>0</v>
      </c>
      <c r="CA34" s="3">
        <f>IF($A34&gt;='243way_Regular Symbol'!H$16,"",IF(F34=0,"",IF(OR(F34=$BW$1,F35=$BW$1,F36=$BW$1,F34=$BX$1,F35=$BX$1,F36=$BX$1),0,1)))</f>
        <v>1</v>
      </c>
      <c r="CB34" s="224"/>
      <c r="CC34" s="3">
        <f>IF($A34&gt;='243way_Regular Symbol'!D$16,"",IF(B34=0,"",IF(OR(B34=$BW$1,B35=$BW$1,B36=$BW$1,B34=$CD$1,B35=$CD$1,B36=$CD$1),0,1)))</f>
        <v>1</v>
      </c>
      <c r="CD34" s="3">
        <f>IF($A34&gt;='243way_Regular Symbol'!E$16,"",IF(C34=0,"",IF(OR(C34=$BW$1,C35=$BW$1,C36=$BW$1,C34=$CD$1,C35=$CD$1,C36=$CD$1),0,1)))</f>
        <v>1</v>
      </c>
      <c r="CE34" s="3">
        <f>IF($A34&gt;='243way_Regular Symbol'!F$16,"",IF(D34=0,"",IF(OR(D34=$BW$1,D35=$BW$1,D36=$BW$1,D34=$CD$1,D35=$CD$1,D36=$CD$1),0,1)))</f>
        <v>0</v>
      </c>
      <c r="CF34" s="3">
        <f>IF($A34&gt;='243way_Regular Symbol'!G$16,"",IF(E34=0,"",IF(OR(E34=$BW$1,E35=$BW$1,E36=$BW$1,E34=$CD$1,E35=$CD$1,E36=$CD$1),0,1)))</f>
        <v>1</v>
      </c>
      <c r="CG34" s="3">
        <f>IF($A34&gt;='243way_Regular Symbol'!H$16,"",IF(F34=0,"",IF(OR(F34=$BW$1,F35=$BW$1,F36=$BW$1,F34=$CD$1,F35=$CD$1,F36=$CD$1),0,1)))</f>
        <v>1</v>
      </c>
      <c r="CH34" s="224"/>
      <c r="CI34" s="3">
        <f>IF($A34&gt;='243way_Regular Symbol'!D$16,"",IF(B34=0,"",IF(OR(B34=$BW$1,B35=$BW$1,B36=$BW$1,B34=$CJ$1,B35=$CJ$1,B36=$CJ$1),0,1)))</f>
        <v>1</v>
      </c>
      <c r="CJ34" s="3">
        <f>IF($A34&gt;='243way_Regular Symbol'!E$16,"",IF(C34=0,"",IF(OR(C34=$BW$1,C35=$BW$1,C36=$BW$1,C34=$CJ$1,C35=$CJ$1,C36=$CJ$1),0,1)))</f>
        <v>1</v>
      </c>
      <c r="CK34" s="3">
        <f>IF($A34&gt;='243way_Regular Symbol'!F$16,"",IF(D34=0,"",IF(OR(D34=$BW$1,D35=$BW$1,D36=$BW$1,D34=$CJ$1,D35=$CJ$1,D36=$CJ$1),0,1)))</f>
        <v>1</v>
      </c>
      <c r="CL34" s="3">
        <f>IF($A34&gt;='243way_Regular Symbol'!G$16,"",IF(E34=0,"",IF(OR(E34=$BW$1,E35=$BW$1,E36=$BW$1,E34=$CJ$1,E35=$CJ$1,E36=$CJ$1),0,1)))</f>
        <v>1</v>
      </c>
      <c r="CM34" s="3">
        <f>IF($A34&gt;='243way_Regular Symbol'!H$16,"",IF(F34=0,"",IF(OR(F34=$BW$1,F35=$BW$1,F36=$BW$1,F34=$CJ$1,F35=$CJ$1,F36=$CJ$1),0,1)))</f>
        <v>0</v>
      </c>
      <c r="CN34" s="224"/>
      <c r="CO34" s="3">
        <f>IF($A34&gt;='243way_Regular Symbol'!D$16,"",IF(B34=0,"",IF(OR(B34=$BW$1,B35=$BW$1,B36=$BW$1,B34=$CP$1,B35=$CP$1,B36=$CP$1),0,1)))</f>
        <v>1</v>
      </c>
      <c r="CP34" s="3">
        <f>IF($A34&gt;='243way_Regular Symbol'!E$16,"",IF(C34=0,"",IF(OR(C34=$BW$1,C35=$BW$1,C36=$BW$1,C34=$CP$1,C35=$CP$1,C36=$CP$1),0,1)))</f>
        <v>1</v>
      </c>
      <c r="CQ34" s="3">
        <f>IF($A34&gt;='243way_Regular Symbol'!F$16,"",IF(D34=0,"",IF(OR(D34=$BW$1,D35=$BW$1,D36=$BW$1,D34=$CP$1,D35=$CP$1,D36=$CP$1),0,1)))</f>
        <v>1</v>
      </c>
      <c r="CR34" s="3">
        <f>IF($A34&gt;='243way_Regular Symbol'!G$16,"",IF(E34=0,"",IF(OR(E34=$BW$1,E35=$BW$1,E36=$BW$1,E34=$CP$1,E35=$CP$1,E36=$CP$1),0,1)))</f>
        <v>1</v>
      </c>
      <c r="CS34" s="3">
        <f>IF($A34&gt;='243way_Regular Symbol'!H$16,"",IF(F34=0,"",IF(OR(F34=$BW$1,F35=$BW$1,F36=$BW$1,F34=$CP$1,F35=$CP$1,F36=$CP$1),0,1)))</f>
        <v>1</v>
      </c>
      <c r="CT34" s="224"/>
      <c r="CU34" s="3">
        <f>IF($A34&gt;='243way_Regular Symbol'!D$16,"",IF(B34=0,"",IF(OR(B34=$BW$1,B35=$BW$1,B36=$BW$1,B34=$CV$1,B35=$CV$1,B36=$CV$1),0,1)))</f>
        <v>1</v>
      </c>
      <c r="CV34" s="3">
        <f>IF($A34&gt;='243way_Regular Symbol'!E$16,"",IF(C34=0,"",IF(OR(C34=$BW$1,C35=$BW$1,C36=$BW$1,C34=$CV$1,C35=$CV$1,C36=$CV$1),0,1)))</f>
        <v>1</v>
      </c>
      <c r="CW34" s="3">
        <f>IF($A34&gt;='243way_Regular Symbol'!F$16,"",IF(D34=0,"",IF(OR(D34=$BW$1,D35=$BW$1,D36=$BW$1,D34=$CV$1,D35=$CV$1,D36=$CV$1),0,1)))</f>
        <v>1</v>
      </c>
      <c r="CX34" s="3">
        <f>IF($A34&gt;='243way_Regular Symbol'!G$16,"",IF(E34=0,"",IF(OR(E34=$BW$1,E35=$BW$1,E36=$BW$1,E34=$CV$1,E35=$CV$1,E36=$CV$1),0,1)))</f>
        <v>1</v>
      </c>
      <c r="CY34" s="3">
        <f>IF($A34&gt;='243way_Regular Symbol'!H$16,"",IF(F34=0,"",IF(OR(F34=$BW$1,F35=$BW$1,F36=$BW$1,F34=$CV$1,F35=$CV$1,F36=$CV$1),0,1)))</f>
        <v>1</v>
      </c>
    </row>
    <row r="35" spans="1:103">
      <c r="A35" s="337">
        <f>IF('243way_Regular Symbol'!L34="","",'243way_Regular Symbol'!L34)</f>
        <v>31</v>
      </c>
      <c r="B35" s="191" t="str">
        <f>IF('243way_Regular Symbol'!M34="",
IF($A35-'243way_Regular Symbol'!D$16&gt;='243way_RegularＸ_W()'!B$2-1,"",VLOOKUP($A35-'243way_Regular Symbol'!D$16,'243way_Regular Symbol'!$L$3:$Q$99,'243way_RegularＸ_W()'!B$3+1,FALSE)),
'243way_Regular Symbol'!M34)</f>
        <v>K</v>
      </c>
      <c r="C35" s="191" t="str">
        <f>IF('243way_Regular Symbol'!N34="",
IF($A35-'243way_Regular Symbol'!E$16&gt;='243way_RegularＸ_W()'!C$2-1,"",VLOOKUP($A35-'243way_Regular Symbol'!E$16,'243way_Regular Symbol'!$L$3:$Q$99,'243way_RegularＸ_W()'!C$3+1,FALSE)),
'243way_Regular Symbol'!N34)</f>
        <v>M5</v>
      </c>
      <c r="D35" s="191" t="str">
        <f>IF('243way_Regular Symbol'!O34="",
IF($A35-'243way_Regular Symbol'!F$16&gt;='243way_RegularＸ_W()'!D$2-1,"",VLOOKUP($A35-'243way_Regular Symbol'!F$16,'243way_Regular Symbol'!$L$3:$Q$99,'243way_RegularＸ_W()'!D$3+1,FALSE)),
'243way_Regular Symbol'!O34)</f>
        <v>Q</v>
      </c>
      <c r="E35" s="191" t="str">
        <f>IF('243way_Regular Symbol'!P34="",
IF($A35-'243way_Regular Symbol'!G$16&gt;='243way_RegularＸ_W()'!E$2-1,"",VLOOKUP($A35-'243way_Regular Symbol'!G$16,'243way_Regular Symbol'!$L$3:$Q$99,'243way_RegularＸ_W()'!E$3+1,FALSE)),
'243way_Regular Symbol'!P34)</f>
        <v>M5</v>
      </c>
      <c r="F35" s="338" t="str">
        <f>IF('243way_Regular Symbol'!Q34="",
IF($A35-'243way_Regular Symbol'!H$16&gt;='243way_RegularＸ_W()'!F$2-1,"",VLOOKUP($A35-'243way_Regular Symbol'!H$16,'243way_Regular Symbol'!$L$3:$Q$99,'243way_RegularＸ_W()'!F$3+1,FALSE)),
'243way_Regular Symbol'!Q34)</f>
        <v>M5</v>
      </c>
      <c r="O35" s="344">
        <f>IF($A35&gt;='243way_Regular Symbol'!D$16,"",IF(B35=0,"",IF(OR(B35=$O$1,B35=$P$1,B36=$O$1,B36=$P$1,B37=$O$1,B37=$P$1),0,1)))</f>
        <v>1</v>
      </c>
      <c r="P35" s="3">
        <f>IF($A35&gt;='243way_Regular Symbol'!E$16,"",IF(C35=0,"",IF(OR(C35=$O$1,C35=$P$1,C36=$O$1,C36=$P$1,C37=$O$1,C37=$P$1),0,1)))</f>
        <v>0</v>
      </c>
      <c r="Q35" s="3">
        <f>IF($A35&gt;='243way_Regular Symbol'!F$16,"",IF(D35=0,"",IF(OR(D35=$O$1,D35=$P$1,D36=$O$1,D36=$P$1,D37=$O$1,D37=$P$1),0,1)))</f>
        <v>1</v>
      </c>
      <c r="R35" s="3">
        <f>IF($A35&gt;='243way_Regular Symbol'!G$16,"",IF(E35=0,"",IF(OR(E35=$O$1,E35=$P$1,E36=$O$1,E36=$P$1,E37=$O$1,E37=$P$1),0,1)))</f>
        <v>1</v>
      </c>
      <c r="S35" s="135">
        <f>IF($A35&gt;='243way_Regular Symbol'!H$16,"",IF(F35=0,"",IF(OR(F35=$O$1,F35=$P$1,F36=$O$1,F36=$P$1,F37=$O$1,F37=$P$1),0,1)))</f>
        <v>1</v>
      </c>
      <c r="T35" s="224"/>
      <c r="U35" s="344">
        <f>IF($A35&gt;='243way_Regular Symbol'!D$16,"",IF(B35=0,"",IF(OR(B35=$U$1,B35=$V$1,B36=$U$1,B36=$V$1,B37=$U$1,B37=$V$1),0,1)))</f>
        <v>0</v>
      </c>
      <c r="V35" s="3">
        <f>IF($A35&gt;='243way_Regular Symbol'!E$16,"",IF(C35=0,"",IF(OR(C35=$U$1,C35=$V$1,C36=$U$1,C36=$V$1,C37=$U$1,C37=$V$1),0,1)))</f>
        <v>1</v>
      </c>
      <c r="W35" s="3">
        <f>IF($A35&gt;='243way_Regular Symbol'!F$16,"",IF(D35=0,"",IF(OR(D35=$U$1,D35=$V$1,D36=$U$1,D36=$V$1,D37=$U$1,D37=$V$1),0,1)))</f>
        <v>0</v>
      </c>
      <c r="X35" s="3">
        <f>IF($A35&gt;='243way_Regular Symbol'!G$16,"",IF(E35=0,"",IF(OR(E35=$U$1,E35=$V$1,E36=$U$1,E36=$V$1,E37=$U$1,E37=$V$1),0,1)))</f>
        <v>1</v>
      </c>
      <c r="Y35" s="135">
        <f>IF($A35&gt;='243way_Regular Symbol'!H$16,"",IF(F35=0,"",IF(OR(F35=$U$1,F35=$V$1,F36=$U$1,F36=$V$1,F37=$U$1,F37=$V$1),0,1)))</f>
        <v>1</v>
      </c>
      <c r="Z35" s="224"/>
      <c r="AA35" s="344">
        <f>IF($A35&gt;='243way_Regular Symbol'!D$16,"",IF(B35=0,"",IF(OR(B35=$AA$1,B35=$AB$1,B36=$AA$1,B36=$AB$1,B37=$AA$1,,B37=$AB$1),0,1)))</f>
        <v>1</v>
      </c>
      <c r="AB35" s="3">
        <f>IF($A35&gt;='243way_Regular Symbol'!E$16,"",IF(C35=0,"",IF(OR(C35=$AA$1,C35=$AB$1,C36=$AA$1,C36=$AB$1,C37=$AA$1,,C37=$AB$1),0,1)))</f>
        <v>1</v>
      </c>
      <c r="AC35" s="3">
        <f>IF($A35&gt;='243way_Regular Symbol'!F$16,"",IF(D35=0,"",IF(OR(D35=$AA$1,D35=$AB$1,D36=$AA$1,D36=$AB$1,D37=$AA$1,,D37=$AB$1),0,1)))</f>
        <v>1</v>
      </c>
      <c r="AD35" s="3">
        <f>IF($A35&gt;='243way_Regular Symbol'!G$16,"",IF(E35=0,"",IF(OR(E35=$AA$1,E35=$AB$1,E36=$AA$1,E36=$AB$1,E37=$AA$1,,E37=$AB$1),0,1)))</f>
        <v>1</v>
      </c>
      <c r="AE35" s="135">
        <f>IF($A35&gt;='243way_Regular Symbol'!H$16,"",IF(F35=0,"",IF(OR(F35=$AA$1,F35=$AB$1,F36=$AA$1,F36=$AB$1,F37=$AA$1,,F37=$AB$1),0,1)))</f>
        <v>1</v>
      </c>
      <c r="AF35" s="224"/>
      <c r="AG35" s="344">
        <f>IF($A35&gt;='243way_Regular Symbol'!D$16,"",IF(B35=0,"",IF(OR(B35=$AG$1,B35=$AH$1,B36=$AG$1,B36=$AH$1,B37=$AG$1,B37=$AH$1),0,1)))</f>
        <v>1</v>
      </c>
      <c r="AH35" s="3">
        <f>IF($A35&gt;='243way_Regular Symbol'!E$16,"",IF(C35=0,"",IF(OR(C35=$AG$1,C35=$AH$1,C36=$AG$1,C36=$AH$1,C37=$AG$1,C37=$AH$1),0,1)))</f>
        <v>1</v>
      </c>
      <c r="AI35" s="3">
        <f>IF($A35&gt;='243way_Regular Symbol'!F$16,"",IF(D35=0,"",IF(OR(D35=$AG$1,D35=$AH$1,D36=$AG$1,D36=$AH$1,D37=$AG$1,D37=$AH$1),0,1)))</f>
        <v>1</v>
      </c>
      <c r="AJ35" s="3">
        <f>IF($A35&gt;='243way_Regular Symbol'!G$16,"",IF(E35=0,"",IF(OR(E35=$AG$1,E35=$AH$1,E36=$AG$1,E36=$AH$1,E37=$AG$1,E37=$AH$1),0,1)))</f>
        <v>1</v>
      </c>
      <c r="AK35" s="135">
        <f>IF($A35&gt;='243way_Regular Symbol'!H$16,"",IF(F35=0,"",IF(OR(F35=$AG$1,F35=$AH$1,F36=$AG$1,F36=$AH$1,F37=$AG$1,F37=$AH$1),0,1)))</f>
        <v>1</v>
      </c>
      <c r="AL35" s="224"/>
      <c r="AM35" s="344">
        <f>IF($A35&gt;='243way_Regular Symbol'!D$16,"",IF(B35=0,"",IF(OR(B35=$AM$1,B35=$AN$1,B36=$AM$1,B36=$AN$1,B37=$AM$1,B37=$AN$1),0,1)))</f>
        <v>1</v>
      </c>
      <c r="AN35" s="3">
        <f>IF($A35&gt;='243way_Regular Symbol'!E$16,"",IF(C35=0,"",IF(OR(C35=$AM$1,C35=$AN$1,C36=$AM$1,C36=$AN$1,C37=$AM$1,C37=$AN$1),0,1)))</f>
        <v>0</v>
      </c>
      <c r="AO35" s="3">
        <f>IF($A35&gt;='243way_Regular Symbol'!F$16,"",IF(D35=0,"",IF(OR(D35=$AM$1,D35=$AN$1,D36=$AM$1,D36=$AN$1,D37=$AM$1,D37=$AN$1),0,1)))</f>
        <v>1</v>
      </c>
      <c r="AP35" s="3">
        <f>IF($A35&gt;='243way_Regular Symbol'!G$16,"",IF(E35=0,"",IF(OR(E35=$AM$1,E35=$AN$1,E36=$AM$1,E36=$AN$1,E37=$AM$1,E37=$AN$1),0,1)))</f>
        <v>0</v>
      </c>
      <c r="AQ35" s="135">
        <f>IF($A35&gt;='243way_Regular Symbol'!H$16,"",IF(F35=0,"",IF(OR(F35=$AM$1,F35=$AN$1,F36=$AM$1,F36=$AN$1,F37=$AM$1,F37=$AN$1),0,1)))</f>
        <v>0</v>
      </c>
      <c r="AR35" s="224"/>
      <c r="AS35" s="344">
        <f>IF($A35&gt;='243way_Regular Symbol'!D$16,"",IF(B35=0,"",IF(OR(B35=$AM$1,B35=$AT$1,B36=$AM$1,B36=$AT$1,B37=$AM$1,B37=$AT$1),0,1)))</f>
        <v>1</v>
      </c>
      <c r="AT35" s="3">
        <f>IF($A35&gt;='243way_Regular Symbol'!E$16,"",IF(C35=0,"",IF(OR(C35=$AM$1,C35=$AT$1,C36=$AM$1,C36=$AT$1,C37=$AM$1,C37=$AT$1),0,1)))</f>
        <v>1</v>
      </c>
      <c r="AU35" s="3">
        <f>IF($A35&gt;='243way_Regular Symbol'!F$16,"",IF(D35=0,"",IF(OR(D35=$AM$1,D35=$AT$1,D36=$AM$1,D36=$AT$1,D37=$AM$1,D37=$AT$1),0,1)))</f>
        <v>1</v>
      </c>
      <c r="AV35" s="3">
        <f>IF($A35&gt;='243way_Regular Symbol'!G$16,"",IF(E35=0,"",IF(OR(E35=$AM$1,E35=$AT$1,E36=$AM$1,E36=$AT$1,E37=$AM$1,E37=$AT$1),0,1)))</f>
        <v>1</v>
      </c>
      <c r="AW35" s="135">
        <f>IF($A35&gt;='243way_Regular Symbol'!H$16,"",IF(F35=0,"",IF(OR(F35=$AM$1,F35=$AT$1,F36=$AM$1,F36=$AT$1,F37=$AM$1,F37=$AT$1),0,1)))</f>
        <v>1</v>
      </c>
      <c r="AX35" s="224"/>
      <c r="AY35" s="344">
        <f>IF($A35&gt;='243way_Regular Symbol'!D$16,"",IF(B35=0,"",IF(OR(B35=$AM$1,B35=$AZ$1,B36=$AM$1,B36=$AZ$1,B37=$AM$1,B37=$AZ$1),0,1)))</f>
        <v>1</v>
      </c>
      <c r="AZ35" s="3">
        <f>IF($A35&gt;='243way_Regular Symbol'!E$16,"",IF(C35=0,"",IF(OR(C35=$AM$1,C35=$AZ$1,C36=$AM$1,C36=$AZ$1,C37=$AM$1,C37=$AZ$1),0,1)))</f>
        <v>1</v>
      </c>
      <c r="BA35" s="3">
        <f>IF($A35&gt;='243way_Regular Symbol'!F$16,"",IF(D35=0,"",IF(OR(D35=$AM$1,D35=$AZ$1,D36=$AM$1,D36=$AZ$1,D37=$AM$1,D37=$AZ$1),0,1)))</f>
        <v>1</v>
      </c>
      <c r="BB35" s="3">
        <f>IF($A35&gt;='243way_Regular Symbol'!G$16,"",IF(E35=0,"",IF(OR(E35=$AM$1,E35=$AZ$1,E36=$AM$1,E36=$AZ$1,E37=$AM$1,E37=$AZ$1),0,1)))</f>
        <v>1</v>
      </c>
      <c r="BC35" s="135">
        <f>IF($A35&gt;='243way_Regular Symbol'!H$16,"",IF(F35=0,"",IF(OR(F35=$AM$1,F35=$AZ$1,F36=$AM$1,F36=$AZ$1,F37=$AM$1,F37=$AZ$1),0,1)))</f>
        <v>1</v>
      </c>
      <c r="BD35" s="224"/>
      <c r="BE35" s="344">
        <f>IF($A35&gt;='243way_Regular Symbol'!D$16,"",IF(B35=0,"",IF(OR(B35=$AM$1,B35=$BF$1,B36=$AM$1,B36=$BF$1,B37=$AM$1,B37=$BF$1),0,1)))</f>
        <v>1</v>
      </c>
      <c r="BF35" s="3">
        <f>IF($A35&gt;='243way_Regular Symbol'!E$16,"",IF(C35=0,"",IF(OR(C35=$AM$1,C35=$BF$1,C36=$AM$1,C36=$BF$1,C37=$AM$1,C37=$BF$1),0,1)))</f>
        <v>1</v>
      </c>
      <c r="BG35" s="3">
        <f>IF($A35&gt;='243way_Regular Symbol'!F$16,"",IF(D35=0,"",IF(OR(D35=$AM$1,D35=$BF$1,D36=$AM$1,D36=$BF$1,D37=$AM$1,D37=$BF$1),0,1)))</f>
        <v>1</v>
      </c>
      <c r="BH35" s="3">
        <f>IF($A35&gt;='243way_Regular Symbol'!G$16,"",IF(E35=0,"",IF(OR(E35=$AM$1,E35=$BF$1,E36=$AM$1,E36=$BF$1,E37=$AM$1,E37=$BF$1),0,1)))</f>
        <v>1</v>
      </c>
      <c r="BI35" s="135">
        <f>IF($A35&gt;='243way_Regular Symbol'!H$16,"",IF(F35=0,"",IF(OR(F35=$AM$1,F35=$BF$1,F36=$AM$1,F36=$BF$1,F37=$AM$1,F37=$BF$1),0,1)))</f>
        <v>1</v>
      </c>
      <c r="BJ35" s="224"/>
      <c r="BK35" s="344">
        <f>IF($A35&gt;='243way_Regular Symbol'!D$16,"",IF(B35=0,"",IF(OR(B35=$AM$1,B35=$BL$1,B36=$AM$1,B36=$BL$1,B37=$AM$1,B37=$BL$1),0,1)))</f>
        <v>1</v>
      </c>
      <c r="BL35" s="3">
        <f>IF($A35&gt;='243way_Regular Symbol'!E$16,"",IF(C35=0,"",IF(OR(C35=$AM$1,C35=$BL$1,C36=$AM$1,C36=$BL$1,C37=$AM$1,C37=$BL$1),0,1)))</f>
        <v>1</v>
      </c>
      <c r="BM35" s="3">
        <f>IF($A35&gt;='243way_Regular Symbol'!F$16,"",IF(D35=0,"",IF(OR(D35=$AM$1,D35=$BL$1,D36=$AM$1,D36=$BL$1,D37=$AM$1,D37=$BL$1),0,1)))</f>
        <v>1</v>
      </c>
      <c r="BN35" s="3">
        <f>IF($A35&gt;='243way_Regular Symbol'!G$16,"",IF(E35=0,"",IF(OR(E35=$AM$1,E35=$BL$1,E36=$AM$1,E36=$BL$1,E37=$AM$1,E37=$BL$1),0,1)))</f>
        <v>1</v>
      </c>
      <c r="BO35" s="135">
        <f>IF($A35&gt;='243way_Regular Symbol'!H$16,"",IF(F35=0,"",IF(OR(F35=$AM$1,F35=$BL$1,F36=$AM$1,F36=$BL$1,F37=$AM$1,F37=$BL$1),0,1)))</f>
        <v>1</v>
      </c>
      <c r="BP35" s="224"/>
      <c r="BQ35" s="3">
        <f>IF($A35&gt;='243way_Regular Symbol'!D$16,"",IF(B35=0,"",IF(OR(B35=$BQ$1,B35=$BR$1,B36=$BQ$1,B36=$BR$1,B37=$BQ$1,B37=$BR$1),0,1)))</f>
        <v>1</v>
      </c>
      <c r="BR35" s="3">
        <f>IF($A35&gt;='243way_Regular Symbol'!E$16,"",IF(C35=0,"",IF(OR(C35=$BQ$1,C35=$BR$1,C36=$BQ$1,C36=$BR$1,C37=$BQ$1,C37=$BR$1),0,1)))</f>
        <v>1</v>
      </c>
      <c r="BS35" s="3">
        <f>IF($A35&gt;='243way_Regular Symbol'!F$16,"",IF(D35=0,"",IF(OR(D35=$BQ$1,D35=$BR$1,D36=$BQ$1,D36=$BR$1,D37=$BQ$1,D37=$BR$1),0,1)))</f>
        <v>1</v>
      </c>
      <c r="BT35" s="3">
        <f>IF($A35&gt;='243way_Regular Symbol'!G$16,"",IF(E35=0,"",IF(OR(E35=$BQ$1,E35=$BR$1,E36=$BQ$1,E36=$BR$1,E37=$BQ$1,E37=$BR$1),0,1)))</f>
        <v>1</v>
      </c>
      <c r="BU35" s="3">
        <f>IF($A35&gt;='243way_Regular Symbol'!H$16,"",IF(F35=0,"",IF(OR(F35=$BQ$1,F35=$BR$1,F36=$BQ$1,F36=$BR$1,F37=$BQ$1,F37=$BR$1),0,1)))</f>
        <v>1</v>
      </c>
      <c r="BV35" s="224"/>
      <c r="BW35" s="3">
        <f>IF($A35&gt;='243way_Regular Symbol'!D$16,"",IF(B35=0,"",IF(OR(B35=$BW$1,B36=$BW$1,B37=$BW$1,B35=$BX$1,B36=$BX$1,B37=$BX$1),0,1)))</f>
        <v>0</v>
      </c>
      <c r="BX35" s="3">
        <f>IF($A35&gt;='243way_Regular Symbol'!E$16,"",IF(C35=0,"",IF(OR(C35=$BW$1,C36=$BW$1,C37=$BW$1,C35=$BX$1,C36=$BX$1,C37=$BX$1),0,1)))</f>
        <v>1</v>
      </c>
      <c r="BY35" s="3">
        <f>IF($A35&gt;='243way_Regular Symbol'!F$16,"",IF(D35=0,"",IF(OR(D35=$BW$1,D36=$BW$1,D37=$BW$1,D35=$BX$1,D36=$BX$1,D37=$BX$1),0,1)))</f>
        <v>1</v>
      </c>
      <c r="BZ35" s="3">
        <f>IF($A35&gt;='243way_Regular Symbol'!G$16,"",IF(E35=0,"",IF(OR(E35=$BW$1,E36=$BW$1,E37=$BW$1,E35=$BX$1,E36=$BX$1,E37=$BX$1),0,1)))</f>
        <v>0</v>
      </c>
      <c r="CA35" s="3">
        <f>IF($A35&gt;='243way_Regular Symbol'!H$16,"",IF(F35=0,"",IF(OR(F35=$BW$1,F36=$BW$1,F37=$BW$1,F35=$BX$1,F36=$BX$1,F37=$BX$1),0,1)))</f>
        <v>1</v>
      </c>
      <c r="CB35" s="224"/>
      <c r="CC35" s="3">
        <f>IF($A35&gt;='243way_Regular Symbol'!D$16,"",IF(B35=0,"",IF(OR(B35=$BW$1,B36=$BW$1,B37=$BW$1,B35=$CD$1,B36=$CD$1,B37=$CD$1),0,1)))</f>
        <v>1</v>
      </c>
      <c r="CD35" s="3">
        <f>IF($A35&gt;='243way_Regular Symbol'!E$16,"",IF(C35=0,"",IF(OR(C35=$BW$1,C36=$BW$1,C37=$BW$1,C35=$CD$1,C36=$CD$1,C37=$CD$1),0,1)))</f>
        <v>1</v>
      </c>
      <c r="CE35" s="3">
        <f>IF($A35&gt;='243way_Regular Symbol'!F$16,"",IF(D35=0,"",IF(OR(D35=$BW$1,D36=$BW$1,D37=$BW$1,D35=$CD$1,D36=$CD$1,D37=$CD$1),0,1)))</f>
        <v>0</v>
      </c>
      <c r="CF35" s="3">
        <f>IF($A35&gt;='243way_Regular Symbol'!G$16,"",IF(E35=0,"",IF(OR(E35=$BW$1,E36=$BW$1,E37=$BW$1,E35=$CD$1,E36=$CD$1,E37=$CD$1),0,1)))</f>
        <v>1</v>
      </c>
      <c r="CG35" s="3">
        <f>IF($A35&gt;='243way_Regular Symbol'!H$16,"",IF(F35=0,"",IF(OR(F35=$BW$1,F36=$BW$1,F37=$BW$1,F35=$CD$1,F36=$CD$1,F37=$CD$1),0,1)))</f>
        <v>1</v>
      </c>
      <c r="CH35" s="224"/>
      <c r="CI35" s="3">
        <f>IF($A35&gt;='243way_Regular Symbol'!D$16,"",IF(B35=0,"",IF(OR(B35=$BW$1,B36=$BW$1,B37=$BW$1,B35=$CJ$1,B36=$CJ$1,B37=$CJ$1),0,1)))</f>
        <v>1</v>
      </c>
      <c r="CJ35" s="3">
        <f>IF($A35&gt;='243way_Regular Symbol'!E$16,"",IF(C35=0,"",IF(OR(C35=$BW$1,C36=$BW$1,C37=$BW$1,C35=$CJ$1,C36=$CJ$1,C37=$CJ$1),0,1)))</f>
        <v>1</v>
      </c>
      <c r="CK35" s="3">
        <f>IF($A35&gt;='243way_Regular Symbol'!F$16,"",IF(D35=0,"",IF(OR(D35=$BW$1,D36=$BW$1,D37=$BW$1,D35=$CJ$1,D36=$CJ$1,D37=$CJ$1),0,1)))</f>
        <v>1</v>
      </c>
      <c r="CL35" s="3">
        <f>IF($A35&gt;='243way_Regular Symbol'!G$16,"",IF(E35=0,"",IF(OR(E35=$BW$1,E36=$BW$1,E37=$BW$1,E35=$CJ$1,E36=$CJ$1,E37=$CJ$1),0,1)))</f>
        <v>1</v>
      </c>
      <c r="CM35" s="3">
        <f>IF($A35&gt;='243way_Regular Symbol'!H$16,"",IF(F35=0,"",IF(OR(F35=$BW$1,F36=$BW$1,F37=$BW$1,F35=$CJ$1,F36=$CJ$1,F37=$CJ$1),0,1)))</f>
        <v>1</v>
      </c>
      <c r="CN35" s="224"/>
      <c r="CO35" s="3">
        <f>IF($A35&gt;='243way_Regular Symbol'!D$16,"",IF(B35=0,"",IF(OR(B35=$BW$1,B36=$BW$1,B37=$BW$1,B35=$CP$1,B36=$CP$1,B37=$CP$1),0,1)))</f>
        <v>1</v>
      </c>
      <c r="CP35" s="3">
        <f>IF($A35&gt;='243way_Regular Symbol'!E$16,"",IF(C35=0,"",IF(OR(C35=$BW$1,C36=$BW$1,C37=$BW$1,C35=$CP$1,C36=$CP$1,C37=$CP$1),0,1)))</f>
        <v>0</v>
      </c>
      <c r="CQ35" s="3">
        <f>IF($A35&gt;='243way_Regular Symbol'!F$16,"",IF(D35=0,"",IF(OR(D35=$BW$1,D36=$BW$1,D37=$BW$1,D35=$CP$1,D36=$CP$1,D37=$CP$1),0,1)))</f>
        <v>1</v>
      </c>
      <c r="CR35" s="3">
        <f>IF($A35&gt;='243way_Regular Symbol'!G$16,"",IF(E35=0,"",IF(OR(E35=$BW$1,E36=$BW$1,E37=$BW$1,E35=$CP$1,E36=$CP$1,E37=$CP$1),0,1)))</f>
        <v>1</v>
      </c>
      <c r="CS35" s="3">
        <f>IF($A35&gt;='243way_Regular Symbol'!H$16,"",IF(F35=0,"",IF(OR(F35=$BW$1,F36=$BW$1,F37=$BW$1,F35=$CP$1,F36=$CP$1,F37=$CP$1),0,1)))</f>
        <v>1</v>
      </c>
      <c r="CT35" s="224"/>
      <c r="CU35" s="3">
        <f>IF($A35&gt;='243way_Regular Symbol'!D$16,"",IF(B35=0,"",IF(OR(B35=$BW$1,B36=$BW$1,B37=$BW$1,B35=$CV$1,B36=$CV$1,B37=$CV$1),0,1)))</f>
        <v>1</v>
      </c>
      <c r="CV35" s="3">
        <f>IF($A35&gt;='243way_Regular Symbol'!E$16,"",IF(C35=0,"",IF(OR(C35=$BW$1,C36=$BW$1,C37=$BW$1,C35=$CV$1,C36=$CV$1,C37=$CV$1),0,1)))</f>
        <v>1</v>
      </c>
      <c r="CW35" s="3">
        <f>IF($A35&gt;='243way_Regular Symbol'!F$16,"",IF(D35=0,"",IF(OR(D35=$BW$1,D36=$BW$1,D37=$BW$1,D35=$CV$1,D36=$CV$1,D37=$CV$1),0,1)))</f>
        <v>1</v>
      </c>
      <c r="CX35" s="3">
        <f>IF($A35&gt;='243way_Regular Symbol'!G$16,"",IF(E35=0,"",IF(OR(E35=$BW$1,E36=$BW$1,E37=$BW$1,E35=$CV$1,E36=$CV$1,E37=$CV$1),0,1)))</f>
        <v>1</v>
      </c>
      <c r="CY35" s="3">
        <f>IF($A35&gt;='243way_Regular Symbol'!H$16,"",IF(F35=0,"",IF(OR(F35=$BW$1,F36=$BW$1,F37=$BW$1,F35=$CV$1,F36=$CV$1,F37=$CV$1),0,1)))</f>
        <v>1</v>
      </c>
    </row>
    <row r="36" spans="1:103">
      <c r="A36" s="337">
        <f>IF('243way_Regular Symbol'!L35="","",'243way_Regular Symbol'!L35)</f>
        <v>32</v>
      </c>
      <c r="B36" s="191" t="str">
        <f>IF('243way_Regular Symbol'!M35="",
IF($A36-'243way_Regular Symbol'!D$16&gt;='243way_RegularＸ_W()'!B$2-1,"",VLOOKUP($A36-'243way_Regular Symbol'!D$16,'243way_Regular Symbol'!$L$3:$Q$99,'243way_RegularＸ_W()'!B$3+1,FALSE)),
'243way_Regular Symbol'!M35)</f>
        <v>M2</v>
      </c>
      <c r="C36" s="191" t="str">
        <f>IF('243way_Regular Symbol'!N35="",
IF($A36-'243way_Regular Symbol'!E$16&gt;='243way_RegularＸ_W()'!C$2-1,"",VLOOKUP($A36-'243way_Regular Symbol'!E$16,'243way_Regular Symbol'!$L$3:$Q$99,'243way_RegularＸ_W()'!C$3+1,FALSE)),
'243way_Regular Symbol'!N35)</f>
        <v>M1</v>
      </c>
      <c r="D36" s="191" t="str">
        <f>IF('243way_Regular Symbol'!O35="",
IF($A36-'243way_Regular Symbol'!F$16&gt;='243way_RegularＸ_W()'!D$2-1,"",VLOOKUP($A36-'243way_Regular Symbol'!F$16,'243way_Regular Symbol'!$L$3:$Q$99,'243way_RegularＸ_W()'!D$3+1,FALSE)),
'243way_Regular Symbol'!O35)</f>
        <v>M2</v>
      </c>
      <c r="E36" s="191" t="str">
        <f>IF('243way_Regular Symbol'!P35="",
IF($A36-'243way_Regular Symbol'!G$16&gt;='243way_RegularＸ_W()'!E$2-1,"",VLOOKUP($A36-'243way_Regular Symbol'!G$16,'243way_Regular Symbol'!$L$3:$Q$99,'243way_RegularＸ_W()'!E$3+1,FALSE)),
'243way_Regular Symbol'!P35)</f>
        <v>K</v>
      </c>
      <c r="F36" s="338" t="str">
        <f>IF('243way_Regular Symbol'!Q35="",
IF($A36-'243way_Regular Symbol'!H$16&gt;='243way_RegularＸ_W()'!F$2-1,"",VLOOKUP($A36-'243way_Regular Symbol'!H$16,'243way_Regular Symbol'!$L$3:$Q$99,'243way_RegularＸ_W()'!F$3+1,FALSE)),
'243way_Regular Symbol'!Q35)</f>
        <v>M5</v>
      </c>
      <c r="O36" s="344">
        <f>IF($A36&gt;='243way_Regular Symbol'!D$16,"",IF(B36=0,"",IF(OR(B36=$O$1,B36=$P$1,B37=$O$1,B37=$P$1,B38=$O$1,B38=$P$1),0,1)))</f>
        <v>1</v>
      </c>
      <c r="P36" s="3">
        <f>IF($A36&gt;='243way_Regular Symbol'!E$16,"",IF(C36=0,"",IF(OR(C36=$O$1,C36=$P$1,C37=$O$1,C37=$P$1,C38=$O$1,C38=$P$1),0,1)))</f>
        <v>0</v>
      </c>
      <c r="Q36" s="3">
        <f>IF($A36&gt;='243way_Regular Symbol'!F$16,"",IF(D36=0,"",IF(OR(D36=$O$1,D36=$P$1,D37=$O$1,D37=$P$1,D38=$O$1,D38=$P$1),0,1)))</f>
        <v>1</v>
      </c>
      <c r="R36" s="3">
        <f>IF($A36&gt;='243way_Regular Symbol'!G$16,"",IF(E36=0,"",IF(OR(E36=$O$1,E36=$P$1,E37=$O$1,E37=$P$1,E38=$O$1,E38=$P$1),0,1)))</f>
        <v>1</v>
      </c>
      <c r="S36" s="135">
        <f>IF($A36&gt;='243way_Regular Symbol'!H$16,"",IF(F36=0,"",IF(OR(F36=$O$1,F36=$P$1,F37=$O$1,F37=$P$1,F38=$O$1,F38=$P$1),0,1)))</f>
        <v>1</v>
      </c>
      <c r="T36" s="224"/>
      <c r="U36" s="344">
        <f>IF($A36&gt;='243way_Regular Symbol'!D$16,"",IF(B36=0,"",IF(OR(B36=$U$1,B36=$V$1,B37=$U$1,B37=$V$1,B38=$U$1,B38=$V$1),0,1)))</f>
        <v>0</v>
      </c>
      <c r="V36" s="3">
        <f>IF($A36&gt;='243way_Regular Symbol'!E$16,"",IF(C36=0,"",IF(OR(C36=$U$1,C36=$V$1,C37=$U$1,C37=$V$1,C38=$U$1,C38=$V$1),0,1)))</f>
        <v>1</v>
      </c>
      <c r="W36" s="3">
        <f>IF($A36&gt;='243way_Regular Symbol'!F$16,"",IF(D36=0,"",IF(OR(D36=$U$1,D36=$V$1,D37=$U$1,D37=$V$1,D38=$U$1,D38=$V$1),0,1)))</f>
        <v>0</v>
      </c>
      <c r="X36" s="3">
        <f>IF($A36&gt;='243way_Regular Symbol'!G$16,"",IF(E36=0,"",IF(OR(E36=$U$1,E36=$V$1,E37=$U$1,E37=$V$1,E38=$U$1,E38=$V$1),0,1)))</f>
        <v>1</v>
      </c>
      <c r="Y36" s="135">
        <f>IF($A36&gt;='243way_Regular Symbol'!H$16,"",IF(F36=0,"",IF(OR(F36=$U$1,F36=$V$1,F37=$U$1,F37=$V$1,F38=$U$1,F38=$V$1),0,1)))</f>
        <v>1</v>
      </c>
      <c r="Z36" s="224"/>
      <c r="AA36" s="344">
        <f>IF($A36&gt;='243way_Regular Symbol'!D$16,"",IF(B36=0,"",IF(OR(B36=$AA$1,B36=$AB$1,B37=$AA$1,B37=$AB$1,B38=$AA$1,,B38=$AB$1),0,1)))</f>
        <v>1</v>
      </c>
      <c r="AB36" s="3">
        <f>IF($A36&gt;='243way_Regular Symbol'!E$16,"",IF(C36=0,"",IF(OR(C36=$AA$1,C36=$AB$1,C37=$AA$1,C37=$AB$1,C38=$AA$1,,C38=$AB$1),0,1)))</f>
        <v>1</v>
      </c>
      <c r="AC36" s="3">
        <f>IF($A36&gt;='243way_Regular Symbol'!F$16,"",IF(D36=0,"",IF(OR(D36=$AA$1,D36=$AB$1,D37=$AA$1,D37=$AB$1,D38=$AA$1,,D38=$AB$1),0,1)))</f>
        <v>0</v>
      </c>
      <c r="AD36" s="3">
        <f>IF($A36&gt;='243way_Regular Symbol'!G$16,"",IF(E36=0,"",IF(OR(E36=$AA$1,E36=$AB$1,E37=$AA$1,E37=$AB$1,E38=$AA$1,,E38=$AB$1),0,1)))</f>
        <v>1</v>
      </c>
      <c r="AE36" s="135">
        <f>IF($A36&gt;='243way_Regular Symbol'!H$16,"",IF(F36=0,"",IF(OR(F36=$AA$1,F36=$AB$1,F37=$AA$1,F37=$AB$1,F38=$AA$1,,F38=$AB$1),0,1)))</f>
        <v>1</v>
      </c>
      <c r="AF36" s="224"/>
      <c r="AG36" s="344">
        <f>IF($A36&gt;='243way_Regular Symbol'!D$16,"",IF(B36=0,"",IF(OR(B36=$AG$1,B36=$AH$1,B37=$AG$1,B37=$AH$1,B38=$AG$1,B38=$AH$1),0,1)))</f>
        <v>1</v>
      </c>
      <c r="AH36" s="3">
        <f>IF($A36&gt;='243way_Regular Symbol'!E$16,"",IF(C36=0,"",IF(OR(C36=$AG$1,C36=$AH$1,C37=$AG$1,C37=$AH$1,C38=$AG$1,C38=$AH$1),0,1)))</f>
        <v>0</v>
      </c>
      <c r="AI36" s="3">
        <f>IF($A36&gt;='243way_Regular Symbol'!F$16,"",IF(D36=0,"",IF(OR(D36=$AG$1,D36=$AH$1,D37=$AG$1,D37=$AH$1,D38=$AG$1,D38=$AH$1),0,1)))</f>
        <v>1</v>
      </c>
      <c r="AJ36" s="3">
        <f>IF($A36&gt;='243way_Regular Symbol'!G$16,"",IF(E36=0,"",IF(OR(E36=$AG$1,E36=$AH$1,E37=$AG$1,E37=$AH$1,E38=$AG$1,E38=$AH$1),0,1)))</f>
        <v>1</v>
      </c>
      <c r="AK36" s="135">
        <f>IF($A36&gt;='243way_Regular Symbol'!H$16,"",IF(F36=0,"",IF(OR(F36=$AG$1,F36=$AH$1,F37=$AG$1,F37=$AH$1,F38=$AG$1,F38=$AH$1),0,1)))</f>
        <v>1</v>
      </c>
      <c r="AL36" s="224"/>
      <c r="AM36" s="344">
        <f>IF($A36&gt;='243way_Regular Symbol'!D$16,"",IF(B36=0,"",IF(OR(B36=$AM$1,B36=$AN$1,B37=$AM$1,B37=$AN$1,B38=$AM$1,B38=$AN$1),0,1)))</f>
        <v>1</v>
      </c>
      <c r="AN36" s="3">
        <f>IF($A36&gt;='243way_Regular Symbol'!E$16,"",IF(C36=0,"",IF(OR(C36=$AM$1,C36=$AN$1,C37=$AM$1,C37=$AN$1,C38=$AM$1,C38=$AN$1),0,1)))</f>
        <v>1</v>
      </c>
      <c r="AO36" s="3">
        <f>IF($A36&gt;='243way_Regular Symbol'!F$16,"",IF(D36=0,"",IF(OR(D36=$AM$1,D36=$AN$1,D37=$AM$1,D37=$AN$1,D38=$AM$1,D38=$AN$1),0,1)))</f>
        <v>1</v>
      </c>
      <c r="AP36" s="3">
        <f>IF($A36&gt;='243way_Regular Symbol'!G$16,"",IF(E36=0,"",IF(OR(E36=$AM$1,E36=$AN$1,E37=$AM$1,E37=$AN$1,E38=$AM$1,E38=$AN$1),0,1)))</f>
        <v>0</v>
      </c>
      <c r="AQ36" s="135">
        <f>IF($A36&gt;='243way_Regular Symbol'!H$16,"",IF(F36=0,"",IF(OR(F36=$AM$1,F36=$AN$1,F37=$AM$1,F37=$AN$1,F38=$AM$1,F38=$AN$1),0,1)))</f>
        <v>0</v>
      </c>
      <c r="AR36" s="224"/>
      <c r="AS36" s="344">
        <f>IF($A36&gt;='243way_Regular Symbol'!D$16,"",IF(B36=0,"",IF(OR(B36=$AM$1,B36=$AT$1,B37=$AM$1,B37=$AT$1,B38=$AM$1,B38=$AT$1),0,1)))</f>
        <v>1</v>
      </c>
      <c r="AT36" s="3">
        <f>IF($A36&gt;='243way_Regular Symbol'!E$16,"",IF(C36=0,"",IF(OR(C36=$AM$1,C36=$AT$1,C37=$AM$1,C37=$AT$1,C38=$AM$1,C38=$AT$1),0,1)))</f>
        <v>1</v>
      </c>
      <c r="AU36" s="3">
        <f>IF($A36&gt;='243way_Regular Symbol'!F$16,"",IF(D36=0,"",IF(OR(D36=$AM$1,D36=$AT$1,D37=$AM$1,D37=$AT$1,D38=$AM$1,D38=$AT$1),0,1)))</f>
        <v>1</v>
      </c>
      <c r="AV36" s="3">
        <f>IF($A36&gt;='243way_Regular Symbol'!G$16,"",IF(E36=0,"",IF(OR(E36=$AM$1,E36=$AT$1,E37=$AM$1,E37=$AT$1,E38=$AM$1,E38=$AT$1),0,1)))</f>
        <v>1</v>
      </c>
      <c r="AW36" s="135">
        <f>IF($A36&gt;='243way_Regular Symbol'!H$16,"",IF(F36=0,"",IF(OR(F36=$AM$1,F36=$AT$1,F37=$AM$1,F37=$AT$1,F38=$AM$1,F38=$AT$1),0,1)))</f>
        <v>1</v>
      </c>
      <c r="AX36" s="224"/>
      <c r="AY36" s="344">
        <f>IF($A36&gt;='243way_Regular Symbol'!D$16,"",IF(B36=0,"",IF(OR(B36=$AM$1,B36=$AZ$1,B37=$AM$1,B37=$AZ$1,B38=$AM$1,B38=$AZ$1),0,1)))</f>
        <v>1</v>
      </c>
      <c r="AZ36" s="3">
        <f>IF($A36&gt;='243way_Regular Symbol'!E$16,"",IF(C36=0,"",IF(OR(C36=$AM$1,C36=$AZ$1,C37=$AM$1,C37=$AZ$1,C38=$AM$1,C38=$AZ$1),0,1)))</f>
        <v>1</v>
      </c>
      <c r="BA36" s="3">
        <f>IF($A36&gt;='243way_Regular Symbol'!F$16,"",IF(D36=0,"",IF(OR(D36=$AM$1,D36=$AZ$1,D37=$AM$1,D37=$AZ$1,D38=$AM$1,D38=$AZ$1),0,1)))</f>
        <v>1</v>
      </c>
      <c r="BB36" s="3">
        <f>IF($A36&gt;='243way_Regular Symbol'!G$16,"",IF(E36=0,"",IF(OR(E36=$AM$1,E36=$AZ$1,E37=$AM$1,E37=$AZ$1,E38=$AM$1,E38=$AZ$1),0,1)))</f>
        <v>1</v>
      </c>
      <c r="BC36" s="135">
        <f>IF($A36&gt;='243way_Regular Symbol'!H$16,"",IF(F36=0,"",IF(OR(F36=$AM$1,F36=$AZ$1,F37=$AM$1,F37=$AZ$1,F38=$AM$1,F38=$AZ$1),0,1)))</f>
        <v>1</v>
      </c>
      <c r="BD36" s="224"/>
      <c r="BE36" s="344">
        <f>IF($A36&gt;='243way_Regular Symbol'!D$16,"",IF(B36=0,"",IF(OR(B36=$AM$1,B36=$BF$1,B37=$AM$1,B37=$BF$1,B38=$AM$1,B38=$BF$1),0,1)))</f>
        <v>1</v>
      </c>
      <c r="BF36" s="3">
        <f>IF($A36&gt;='243way_Regular Symbol'!E$16,"",IF(C36=0,"",IF(OR(C36=$AM$1,C36=$BF$1,C37=$AM$1,C37=$BF$1,C38=$AM$1,C38=$BF$1),0,1)))</f>
        <v>1</v>
      </c>
      <c r="BG36" s="3">
        <f>IF($A36&gt;='243way_Regular Symbol'!F$16,"",IF(D36=0,"",IF(OR(D36=$AM$1,D36=$BF$1,D37=$AM$1,D37=$BF$1,D38=$AM$1,D38=$BF$1),0,1)))</f>
        <v>1</v>
      </c>
      <c r="BH36" s="3">
        <f>IF($A36&gt;='243way_Regular Symbol'!G$16,"",IF(E36=0,"",IF(OR(E36=$AM$1,E36=$BF$1,E37=$AM$1,E37=$BF$1,E38=$AM$1,E38=$BF$1),0,1)))</f>
        <v>1</v>
      </c>
      <c r="BI36" s="135">
        <f>IF($A36&gt;='243way_Regular Symbol'!H$16,"",IF(F36=0,"",IF(OR(F36=$AM$1,F36=$BF$1,F37=$AM$1,F37=$BF$1,F38=$AM$1,F38=$BF$1),0,1)))</f>
        <v>1</v>
      </c>
      <c r="BJ36" s="224"/>
      <c r="BK36" s="344">
        <f>IF($A36&gt;='243way_Regular Symbol'!D$16,"",IF(B36=0,"",IF(OR(B36=$AM$1,B36=$BL$1,B37=$AM$1,B37=$BL$1,B38=$AM$1,B38=$BL$1),0,1)))</f>
        <v>1</v>
      </c>
      <c r="BL36" s="3">
        <f>IF($A36&gt;='243way_Regular Symbol'!E$16,"",IF(C36=0,"",IF(OR(C36=$AM$1,C36=$BL$1,C37=$AM$1,C37=$BL$1,C38=$AM$1,C38=$BL$1),0,1)))</f>
        <v>1</v>
      </c>
      <c r="BM36" s="3">
        <f>IF($A36&gt;='243way_Regular Symbol'!F$16,"",IF(D36=0,"",IF(OR(D36=$AM$1,D36=$BL$1,D37=$AM$1,D37=$BL$1,D38=$AM$1,D38=$BL$1),0,1)))</f>
        <v>1</v>
      </c>
      <c r="BN36" s="3">
        <f>IF($A36&gt;='243way_Regular Symbol'!G$16,"",IF(E36=0,"",IF(OR(E36=$AM$1,E36=$BL$1,E37=$AM$1,E37=$BL$1,E38=$AM$1,E38=$BL$1),0,1)))</f>
        <v>1</v>
      </c>
      <c r="BO36" s="135">
        <f>IF($A36&gt;='243way_Regular Symbol'!H$16,"",IF(F36=0,"",IF(OR(F36=$AM$1,F36=$BL$1,F37=$AM$1,F37=$BL$1,F38=$AM$1,F38=$BL$1),0,1)))</f>
        <v>1</v>
      </c>
      <c r="BP36" s="224"/>
      <c r="BQ36" s="3">
        <f>IF($A36&gt;='243way_Regular Symbol'!D$16,"",IF(B36=0,"",IF(OR(B36=$BQ$1,B36=$BR$1,B37=$BQ$1,B37=$BR$1,B38=$BQ$1,B38=$BR$1),0,1)))</f>
        <v>1</v>
      </c>
      <c r="BR36" s="3">
        <f>IF($A36&gt;='243way_Regular Symbol'!E$16,"",IF(C36=0,"",IF(OR(C36=$BQ$1,C36=$BR$1,C37=$BQ$1,C37=$BR$1,C38=$BQ$1,C38=$BR$1),0,1)))</f>
        <v>1</v>
      </c>
      <c r="BS36" s="3">
        <f>IF($A36&gt;='243way_Regular Symbol'!F$16,"",IF(D36=0,"",IF(OR(D36=$BQ$1,D36=$BR$1,D37=$BQ$1,D37=$BR$1,D38=$BQ$1,D38=$BR$1),0,1)))</f>
        <v>1</v>
      </c>
      <c r="BT36" s="3">
        <f>IF($A36&gt;='243way_Regular Symbol'!G$16,"",IF(E36=0,"",IF(OR(E36=$BQ$1,E36=$BR$1,E37=$BQ$1,E37=$BR$1,E38=$BQ$1,E38=$BR$1),0,1)))</f>
        <v>1</v>
      </c>
      <c r="BU36" s="3">
        <f>IF($A36&gt;='243way_Regular Symbol'!H$16,"",IF(F36=0,"",IF(OR(F36=$BQ$1,F36=$BR$1,F37=$BQ$1,F37=$BR$1,F38=$BQ$1,F38=$BR$1),0,1)))</f>
        <v>1</v>
      </c>
      <c r="BV36" s="224"/>
      <c r="BW36" s="3">
        <f>IF($A36&gt;='243way_Regular Symbol'!D$16,"",IF(B36=0,"",IF(OR(B36=$BW$1,B37=$BW$1,B38=$BW$1,B36=$BX$1,B37=$BX$1,B38=$BX$1),0,1)))</f>
        <v>0</v>
      </c>
      <c r="BX36" s="3">
        <f>IF($A36&gt;='243way_Regular Symbol'!E$16,"",IF(C36=0,"",IF(OR(C36=$BW$1,C37=$BW$1,C38=$BW$1,C36=$BX$1,C37=$BX$1,C38=$BX$1),0,1)))</f>
        <v>1</v>
      </c>
      <c r="BY36" s="3">
        <f>IF($A36&gt;='243way_Regular Symbol'!F$16,"",IF(D36=0,"",IF(OR(D36=$BW$1,D37=$BW$1,D38=$BW$1,D36=$BX$1,D37=$BX$1,D38=$BX$1),0,1)))</f>
        <v>1</v>
      </c>
      <c r="BZ36" s="3">
        <f>IF($A36&gt;='243way_Regular Symbol'!G$16,"",IF(E36=0,"",IF(OR(E36=$BW$1,E37=$BW$1,E38=$BW$1,E36=$BX$1,E37=$BX$1,E38=$BX$1),0,1)))</f>
        <v>0</v>
      </c>
      <c r="CA36" s="3">
        <f>IF($A36&gt;='243way_Regular Symbol'!H$16,"",IF(F36=0,"",IF(OR(F36=$BW$1,F37=$BW$1,F38=$BW$1,F36=$BX$1,F37=$BX$1,F38=$BX$1),0,1)))</f>
        <v>0</v>
      </c>
      <c r="CB36" s="224"/>
      <c r="CC36" s="3">
        <f>IF($A36&gt;='243way_Regular Symbol'!D$16,"",IF(B36=0,"",IF(OR(B36=$BW$1,B37=$BW$1,B38=$BW$1,B36=$CD$1,B37=$CD$1,B38=$CD$1),0,1)))</f>
        <v>1</v>
      </c>
      <c r="CD36" s="3">
        <f>IF($A36&gt;='243way_Regular Symbol'!E$16,"",IF(C36=0,"",IF(OR(C36=$BW$1,C37=$BW$1,C38=$BW$1,C36=$CD$1,C37=$CD$1,C38=$CD$1),0,1)))</f>
        <v>1</v>
      </c>
      <c r="CE36" s="3">
        <f>IF($A36&gt;='243way_Regular Symbol'!F$16,"",IF(D36=0,"",IF(OR(D36=$BW$1,D37=$BW$1,D38=$BW$1,D36=$CD$1,D37=$CD$1,D38=$CD$1),0,1)))</f>
        <v>1</v>
      </c>
      <c r="CF36" s="3">
        <f>IF($A36&gt;='243way_Regular Symbol'!G$16,"",IF(E36=0,"",IF(OR(E36=$BW$1,E37=$BW$1,E38=$BW$1,E36=$CD$1,E37=$CD$1,E38=$CD$1),0,1)))</f>
        <v>1</v>
      </c>
      <c r="CG36" s="3">
        <f>IF($A36&gt;='243way_Regular Symbol'!H$16,"",IF(F36=0,"",IF(OR(F36=$BW$1,F37=$BW$1,F38=$BW$1,F36=$CD$1,F37=$CD$1,F38=$CD$1),0,1)))</f>
        <v>1</v>
      </c>
      <c r="CH36" s="224"/>
      <c r="CI36" s="3">
        <f>IF($A36&gt;='243way_Regular Symbol'!D$16,"",IF(B36=0,"",IF(OR(B36=$BW$1,B37=$BW$1,B38=$BW$1,B36=$CJ$1,B37=$CJ$1,B38=$CJ$1),0,1)))</f>
        <v>1</v>
      </c>
      <c r="CJ36" s="3">
        <f>IF($A36&gt;='243way_Regular Symbol'!E$16,"",IF(C36=0,"",IF(OR(C36=$BW$1,C37=$BW$1,C38=$BW$1,C36=$CJ$1,C37=$CJ$1,C38=$CJ$1),0,1)))</f>
        <v>1</v>
      </c>
      <c r="CK36" s="3">
        <f>IF($A36&gt;='243way_Regular Symbol'!F$16,"",IF(D36=0,"",IF(OR(D36=$BW$1,D37=$BW$1,D38=$BW$1,D36=$CJ$1,D37=$CJ$1,D38=$CJ$1),0,1)))</f>
        <v>1</v>
      </c>
      <c r="CL36" s="3">
        <f>IF($A36&gt;='243way_Regular Symbol'!G$16,"",IF(E36=0,"",IF(OR(E36=$BW$1,E37=$BW$1,E38=$BW$1,E36=$CJ$1,E37=$CJ$1,E38=$CJ$1),0,1)))</f>
        <v>1</v>
      </c>
      <c r="CM36" s="3">
        <f>IF($A36&gt;='243way_Regular Symbol'!H$16,"",IF(F36=0,"",IF(OR(F36=$BW$1,F37=$BW$1,F38=$BW$1,F36=$CJ$1,F37=$CJ$1,F38=$CJ$1),0,1)))</f>
        <v>1</v>
      </c>
      <c r="CN36" s="224"/>
      <c r="CO36" s="3">
        <f>IF($A36&gt;='243way_Regular Symbol'!D$16,"",IF(B36=0,"",IF(OR(B36=$BW$1,B37=$BW$1,B38=$BW$1,B36=$CP$1,B37=$CP$1,B38=$CP$1),0,1)))</f>
        <v>1</v>
      </c>
      <c r="CP36" s="3">
        <f>IF($A36&gt;='243way_Regular Symbol'!E$16,"",IF(C36=0,"",IF(OR(C36=$BW$1,C37=$BW$1,C38=$BW$1,C36=$CP$1,C37=$CP$1,C38=$CP$1),0,1)))</f>
        <v>0</v>
      </c>
      <c r="CQ36" s="3">
        <f>IF($A36&gt;='243way_Regular Symbol'!F$16,"",IF(D36=0,"",IF(OR(D36=$BW$1,D37=$BW$1,D38=$BW$1,D36=$CP$1,D37=$CP$1,D38=$CP$1),0,1)))</f>
        <v>1</v>
      </c>
      <c r="CR36" s="3">
        <f>IF($A36&gt;='243way_Regular Symbol'!G$16,"",IF(E36=0,"",IF(OR(E36=$BW$1,E37=$BW$1,E38=$BW$1,E36=$CP$1,E37=$CP$1,E38=$CP$1),0,1)))</f>
        <v>0</v>
      </c>
      <c r="CS36" s="3">
        <f>IF($A36&gt;='243way_Regular Symbol'!H$16,"",IF(F36=0,"",IF(OR(F36=$BW$1,F37=$BW$1,F38=$BW$1,F36=$CP$1,F37=$CP$1,F38=$CP$1),0,1)))</f>
        <v>1</v>
      </c>
      <c r="CT36" s="224"/>
      <c r="CU36" s="3">
        <f>IF($A36&gt;='243way_Regular Symbol'!D$16,"",IF(B36=0,"",IF(OR(B36=$BW$1,B37=$BW$1,B38=$BW$1,B36=$CV$1,B37=$CV$1,B38=$CV$1),0,1)))</f>
        <v>1</v>
      </c>
      <c r="CV36" s="3">
        <f>IF($A36&gt;='243way_Regular Symbol'!E$16,"",IF(C36=0,"",IF(OR(C36=$BW$1,C37=$BW$1,C38=$BW$1,C36=$CV$1,C37=$CV$1,C38=$CV$1),0,1)))</f>
        <v>1</v>
      </c>
      <c r="CW36" s="3">
        <f>IF($A36&gt;='243way_Regular Symbol'!F$16,"",IF(D36=0,"",IF(OR(D36=$BW$1,D37=$BW$1,D38=$BW$1,D36=$CV$1,D37=$CV$1,D38=$CV$1),0,1)))</f>
        <v>1</v>
      </c>
      <c r="CX36" s="3">
        <f>IF($A36&gt;='243way_Regular Symbol'!G$16,"",IF(E36=0,"",IF(OR(E36=$BW$1,E37=$BW$1,E38=$BW$1,E36=$CV$1,E37=$CV$1,E38=$CV$1),0,1)))</f>
        <v>1</v>
      </c>
      <c r="CY36" s="3">
        <f>IF($A36&gt;='243way_Regular Symbol'!H$16,"",IF(F36=0,"",IF(OR(F36=$BW$1,F37=$BW$1,F38=$BW$1,F36=$CV$1,F37=$CV$1,F38=$CV$1),0,1)))</f>
        <v>1</v>
      </c>
    </row>
    <row r="37" spans="1:103">
      <c r="A37" s="337">
        <f>IF('243way_Regular Symbol'!L36="","",'243way_Regular Symbol'!L36)</f>
        <v>33</v>
      </c>
      <c r="B37" s="191" t="str">
        <f>IF('243way_Regular Symbol'!M36="",
IF($A37-'243way_Regular Symbol'!D$16&gt;='243way_RegularＸ_W()'!B$2-1,"",VLOOKUP($A37-'243way_Regular Symbol'!D$16,'243way_Regular Symbol'!$L$3:$Q$99,'243way_RegularＸ_W()'!B$3+1,FALSE)),
'243way_Regular Symbol'!M36)</f>
        <v>M2</v>
      </c>
      <c r="C37" s="191" t="str">
        <f>IF('243way_Regular Symbol'!N36="",
IF($A37-'243way_Regular Symbol'!E$16&gt;='243way_RegularＸ_W()'!C$2-1,"",VLOOKUP($A37-'243way_Regular Symbol'!E$16,'243way_Regular Symbol'!$L$3:$Q$99,'243way_RegularＸ_W()'!C$3+1,FALSE)),
'243way_Regular Symbol'!N36)</f>
        <v>TE</v>
      </c>
      <c r="D37" s="191" t="str">
        <f>IF('243way_Regular Symbol'!O36="",
IF($A37-'243way_Regular Symbol'!F$16&gt;='243way_RegularＸ_W()'!D$2-1,"",VLOOKUP($A37-'243way_Regular Symbol'!F$16,'243way_Regular Symbol'!$L$3:$Q$99,'243way_RegularＸ_W()'!D$3+1,FALSE)),
'243way_Regular Symbol'!O36)</f>
        <v>S1</v>
      </c>
      <c r="E37" s="191" t="str">
        <f>IF('243way_Regular Symbol'!P36="",
IF($A37-'243way_Regular Symbol'!G$16&gt;='243way_RegularＸ_W()'!E$2-1,"",VLOOKUP($A37-'243way_Regular Symbol'!G$16,'243way_Regular Symbol'!$L$3:$Q$99,'243way_RegularＸ_W()'!E$3+1,FALSE)),
'243way_Regular Symbol'!P36)</f>
        <v>M5</v>
      </c>
      <c r="F37" s="338" t="str">
        <f>IF('243way_Regular Symbol'!Q36="",
IF($A37-'243way_Regular Symbol'!H$16&gt;='243way_RegularＸ_W()'!F$2-1,"",VLOOKUP($A37-'243way_Regular Symbol'!H$16,'243way_Regular Symbol'!$L$3:$Q$99,'243way_RegularＸ_W()'!F$3+1,FALSE)),
'243way_Regular Symbol'!Q36)</f>
        <v>M5</v>
      </c>
      <c r="O37" s="344">
        <f>IF($A37&gt;='243way_Regular Symbol'!D$16,"",IF(B37=0,"",IF(OR(B37=$O$1,B37=$P$1,B38=$O$1,B38=$P$1,B39=$O$1,B39=$P$1),0,1)))</f>
        <v>1</v>
      </c>
      <c r="P37" s="3">
        <f>IF($A37&gt;='243way_Regular Symbol'!E$16,"",IF(C37=0,"",IF(OR(C37=$O$1,C37=$P$1,C38=$O$1,C38=$P$1,C39=$O$1,C39=$P$1),0,1)))</f>
        <v>1</v>
      </c>
      <c r="Q37" s="3">
        <f>IF($A37&gt;='243way_Regular Symbol'!F$16,"",IF(D37=0,"",IF(OR(D37=$O$1,D37=$P$1,D38=$O$1,D38=$P$1,D39=$O$1,D39=$P$1),0,1)))</f>
        <v>1</v>
      </c>
      <c r="R37" s="3">
        <f>IF($A37&gt;='243way_Regular Symbol'!G$16,"",IF(E37=0,"",IF(OR(E37=$O$1,E37=$P$1,E38=$O$1,E38=$P$1,E39=$O$1,E39=$P$1),0,1)))</f>
        <v>1</v>
      </c>
      <c r="S37" s="135">
        <f>IF($A37&gt;='243way_Regular Symbol'!H$16,"",IF(F37=0,"",IF(OR(F37=$O$1,F37=$P$1,F38=$O$1,F38=$P$1,F39=$O$1,F39=$P$1),0,1)))</f>
        <v>1</v>
      </c>
      <c r="T37" s="224"/>
      <c r="U37" s="344">
        <f>IF($A37&gt;='243way_Regular Symbol'!D$16,"",IF(B37=0,"",IF(OR(B37=$U$1,B37=$V$1,B38=$U$1,B38=$V$1,B39=$U$1,B39=$V$1),0,1)))</f>
        <v>0</v>
      </c>
      <c r="V37" s="3">
        <f>IF($A37&gt;='243way_Regular Symbol'!E$16,"",IF(C37=0,"",IF(OR(C37=$U$1,C37=$V$1,C38=$U$1,C38=$V$1,C39=$U$1,C39=$V$1),0,1)))</f>
        <v>1</v>
      </c>
      <c r="W37" s="3">
        <f>IF($A37&gt;='243way_Regular Symbol'!F$16,"",IF(D37=0,"",IF(OR(D37=$U$1,D37=$V$1,D38=$U$1,D38=$V$1,D39=$U$1,D39=$V$1),0,1)))</f>
        <v>1</v>
      </c>
      <c r="X37" s="3">
        <f>IF($A37&gt;='243way_Regular Symbol'!G$16,"",IF(E37=0,"",IF(OR(E37=$U$1,E37=$V$1,E38=$U$1,E38=$V$1,E39=$U$1,E39=$V$1),0,1)))</f>
        <v>1</v>
      </c>
      <c r="Y37" s="135">
        <f>IF($A37&gt;='243way_Regular Symbol'!H$16,"",IF(F37=0,"",IF(OR(F37=$U$1,F37=$V$1,F38=$U$1,F38=$V$1,F39=$U$1,F39=$V$1),0,1)))</f>
        <v>1</v>
      </c>
      <c r="Z37" s="224"/>
      <c r="AA37" s="344">
        <f>IF($A37&gt;='243way_Regular Symbol'!D$16,"",IF(B37=0,"",IF(OR(B37=$AA$1,B37=$AB$1,B38=$AA$1,B38=$AB$1,B39=$AA$1,,B39=$AB$1),0,1)))</f>
        <v>0</v>
      </c>
      <c r="AB37" s="3">
        <f>IF($A37&gt;='243way_Regular Symbol'!E$16,"",IF(C37=0,"",IF(OR(C37=$AA$1,C37=$AB$1,C38=$AA$1,C38=$AB$1,C39=$AA$1,,C39=$AB$1),0,1)))</f>
        <v>1</v>
      </c>
      <c r="AC37" s="3">
        <f>IF($A37&gt;='243way_Regular Symbol'!F$16,"",IF(D37=0,"",IF(OR(D37=$AA$1,D37=$AB$1,D38=$AA$1,D38=$AB$1,D39=$AA$1,,D39=$AB$1),0,1)))</f>
        <v>0</v>
      </c>
      <c r="AD37" s="3">
        <f>IF($A37&gt;='243way_Regular Symbol'!G$16,"",IF(E37=0,"",IF(OR(E37=$AA$1,E37=$AB$1,E38=$AA$1,E38=$AB$1,E39=$AA$1,,E39=$AB$1),0,1)))</f>
        <v>1</v>
      </c>
      <c r="AE37" s="135">
        <f>IF($A37&gt;='243way_Regular Symbol'!H$16,"",IF(F37=0,"",IF(OR(F37=$AA$1,F37=$AB$1,F38=$AA$1,F38=$AB$1,F39=$AA$1,,F39=$AB$1),0,1)))</f>
        <v>1</v>
      </c>
      <c r="AF37" s="224"/>
      <c r="AG37" s="344">
        <f>IF($A37&gt;='243way_Regular Symbol'!D$16,"",IF(B37=0,"",IF(OR(B37=$AG$1,B37=$AH$1,B38=$AG$1,B38=$AH$1,B39=$AG$1,B39=$AH$1),0,1)))</f>
        <v>1</v>
      </c>
      <c r="AH37" s="3">
        <f>IF($A37&gt;='243way_Regular Symbol'!E$16,"",IF(C37=0,"",IF(OR(C37=$AG$1,C37=$AH$1,C38=$AG$1,C38=$AH$1,C39=$AG$1,C39=$AH$1),0,1)))</f>
        <v>0</v>
      </c>
      <c r="AI37" s="3">
        <f>IF($A37&gt;='243way_Regular Symbol'!F$16,"",IF(D37=0,"",IF(OR(D37=$AG$1,D37=$AH$1,D38=$AG$1,D38=$AH$1,D39=$AG$1,D39=$AH$1),0,1)))</f>
        <v>1</v>
      </c>
      <c r="AJ37" s="3">
        <f>IF($A37&gt;='243way_Regular Symbol'!G$16,"",IF(E37=0,"",IF(OR(E37=$AG$1,E37=$AH$1,E38=$AG$1,E38=$AH$1,E39=$AG$1,E39=$AH$1),0,1)))</f>
        <v>1</v>
      </c>
      <c r="AK37" s="135">
        <f>IF($A37&gt;='243way_Regular Symbol'!H$16,"",IF(F37=0,"",IF(OR(F37=$AG$1,F37=$AH$1,F38=$AG$1,F38=$AH$1,F39=$AG$1,F39=$AH$1),0,1)))</f>
        <v>1</v>
      </c>
      <c r="AL37" s="224"/>
      <c r="AM37" s="344">
        <f>IF($A37&gt;='243way_Regular Symbol'!D$16,"",IF(B37=0,"",IF(OR(B37=$AM$1,B37=$AN$1,B38=$AM$1,B38=$AN$1,B39=$AM$1,B39=$AN$1),0,1)))</f>
        <v>1</v>
      </c>
      <c r="AN37" s="3">
        <f>IF($A37&gt;='243way_Regular Symbol'!E$16,"",IF(C37=0,"",IF(OR(C37=$AM$1,C37=$AN$1,C38=$AM$1,C38=$AN$1,C39=$AM$1,C39=$AN$1),0,1)))</f>
        <v>1</v>
      </c>
      <c r="AO37" s="3">
        <f>IF($A37&gt;='243way_Regular Symbol'!F$16,"",IF(D37=0,"",IF(OR(D37=$AM$1,D37=$AN$1,D38=$AM$1,D38=$AN$1,D39=$AM$1,D39=$AN$1),0,1)))</f>
        <v>0</v>
      </c>
      <c r="AP37" s="3">
        <f>IF($A37&gt;='243way_Regular Symbol'!G$16,"",IF(E37=0,"",IF(OR(E37=$AM$1,E37=$AN$1,E38=$AM$1,E38=$AN$1,E39=$AM$1,E39=$AN$1),0,1)))</f>
        <v>0</v>
      </c>
      <c r="AQ37" s="135">
        <f>IF($A37&gt;='243way_Regular Symbol'!H$16,"",IF(F37=0,"",IF(OR(F37=$AM$1,F37=$AN$1,F38=$AM$1,F38=$AN$1,F39=$AM$1,F39=$AN$1),0,1)))</f>
        <v>0</v>
      </c>
      <c r="AR37" s="224"/>
      <c r="AS37" s="344">
        <f>IF($A37&gt;='243way_Regular Symbol'!D$16,"",IF(B37=0,"",IF(OR(B37=$AM$1,B37=$AT$1,B38=$AM$1,B38=$AT$1,B39=$AM$1,B39=$AT$1),0,1)))</f>
        <v>1</v>
      </c>
      <c r="AT37" s="3">
        <f>IF($A37&gt;='243way_Regular Symbol'!E$16,"",IF(C37=0,"",IF(OR(C37=$AM$1,C37=$AT$1,C38=$AM$1,C38=$AT$1,C39=$AM$1,C39=$AT$1),0,1)))</f>
        <v>1</v>
      </c>
      <c r="AU37" s="3">
        <f>IF($A37&gt;='243way_Regular Symbol'!F$16,"",IF(D37=0,"",IF(OR(D37=$AM$1,D37=$AT$1,D38=$AM$1,D38=$AT$1,D39=$AM$1,D39=$AT$1),0,1)))</f>
        <v>1</v>
      </c>
      <c r="AV37" s="3">
        <f>IF($A37&gt;='243way_Regular Symbol'!G$16,"",IF(E37=0,"",IF(OR(E37=$AM$1,E37=$AT$1,E38=$AM$1,E38=$AT$1,E39=$AM$1,E39=$AT$1),0,1)))</f>
        <v>1</v>
      </c>
      <c r="AW37" s="135">
        <f>IF($A37&gt;='243way_Regular Symbol'!H$16,"",IF(F37=0,"",IF(OR(F37=$AM$1,F37=$AT$1,F38=$AM$1,F38=$AT$1,F39=$AM$1,F39=$AT$1),0,1)))</f>
        <v>1</v>
      </c>
      <c r="AX37" s="224"/>
      <c r="AY37" s="344">
        <f>IF($A37&gt;='243way_Regular Symbol'!D$16,"",IF(B37=0,"",IF(OR(B37=$AM$1,B37=$AZ$1,B38=$AM$1,B38=$AZ$1,B39=$AM$1,B39=$AZ$1),0,1)))</f>
        <v>1</v>
      </c>
      <c r="AZ37" s="3">
        <f>IF($A37&gt;='243way_Regular Symbol'!E$16,"",IF(C37=0,"",IF(OR(C37=$AM$1,C37=$AZ$1,C38=$AM$1,C38=$AZ$1,C39=$AM$1,C39=$AZ$1),0,1)))</f>
        <v>1</v>
      </c>
      <c r="BA37" s="3">
        <f>IF($A37&gt;='243way_Regular Symbol'!F$16,"",IF(D37=0,"",IF(OR(D37=$AM$1,D37=$AZ$1,D38=$AM$1,D38=$AZ$1,D39=$AM$1,D39=$AZ$1),0,1)))</f>
        <v>1</v>
      </c>
      <c r="BB37" s="3">
        <f>IF($A37&gt;='243way_Regular Symbol'!G$16,"",IF(E37=0,"",IF(OR(E37=$AM$1,E37=$AZ$1,E38=$AM$1,E38=$AZ$1,E39=$AM$1,E39=$AZ$1),0,1)))</f>
        <v>1</v>
      </c>
      <c r="BC37" s="135">
        <f>IF($A37&gt;='243way_Regular Symbol'!H$16,"",IF(F37=0,"",IF(OR(F37=$AM$1,F37=$AZ$1,F38=$AM$1,F38=$AZ$1,F39=$AM$1,F39=$AZ$1),0,1)))</f>
        <v>1</v>
      </c>
      <c r="BD37" s="224"/>
      <c r="BE37" s="344">
        <f>IF($A37&gt;='243way_Regular Symbol'!D$16,"",IF(B37=0,"",IF(OR(B37=$AM$1,B37=$BF$1,B38=$AM$1,B38=$BF$1,B39=$AM$1,B39=$BF$1),0,1)))</f>
        <v>1</v>
      </c>
      <c r="BF37" s="3">
        <f>IF($A37&gt;='243way_Regular Symbol'!E$16,"",IF(C37=0,"",IF(OR(C37=$AM$1,C37=$BF$1,C38=$AM$1,C38=$BF$1,C39=$AM$1,C39=$BF$1),0,1)))</f>
        <v>1</v>
      </c>
      <c r="BG37" s="3">
        <f>IF($A37&gt;='243way_Regular Symbol'!F$16,"",IF(D37=0,"",IF(OR(D37=$AM$1,D37=$BF$1,D38=$AM$1,D38=$BF$1,D39=$AM$1,D39=$BF$1),0,1)))</f>
        <v>1</v>
      </c>
      <c r="BH37" s="3">
        <f>IF($A37&gt;='243way_Regular Symbol'!G$16,"",IF(E37=0,"",IF(OR(E37=$AM$1,E37=$BF$1,E38=$AM$1,E38=$BF$1,E39=$AM$1,E39=$BF$1),0,1)))</f>
        <v>1</v>
      </c>
      <c r="BI37" s="135">
        <f>IF($A37&gt;='243way_Regular Symbol'!H$16,"",IF(F37=0,"",IF(OR(F37=$AM$1,F37=$BF$1,F38=$AM$1,F38=$BF$1,F39=$AM$1,F39=$BF$1),0,1)))</f>
        <v>1</v>
      </c>
      <c r="BJ37" s="224"/>
      <c r="BK37" s="344">
        <f>IF($A37&gt;='243way_Regular Symbol'!D$16,"",IF(B37=0,"",IF(OR(B37=$AM$1,B37=$BL$1,B38=$AM$1,B38=$BL$1,B39=$AM$1,B39=$BL$1),0,1)))</f>
        <v>1</v>
      </c>
      <c r="BL37" s="3">
        <f>IF($A37&gt;='243way_Regular Symbol'!E$16,"",IF(C37=0,"",IF(OR(C37=$AM$1,C37=$BL$1,C38=$AM$1,C38=$BL$1,C39=$AM$1,C39=$BL$1),0,1)))</f>
        <v>1</v>
      </c>
      <c r="BM37" s="3">
        <f>IF($A37&gt;='243way_Regular Symbol'!F$16,"",IF(D37=0,"",IF(OR(D37=$AM$1,D37=$BL$1,D38=$AM$1,D38=$BL$1,D39=$AM$1,D39=$BL$1),0,1)))</f>
        <v>1</v>
      </c>
      <c r="BN37" s="3">
        <f>IF($A37&gt;='243way_Regular Symbol'!G$16,"",IF(E37=0,"",IF(OR(E37=$AM$1,E37=$BL$1,E38=$AM$1,E38=$BL$1,E39=$AM$1,E39=$BL$1),0,1)))</f>
        <v>1</v>
      </c>
      <c r="BO37" s="135">
        <f>IF($A37&gt;='243way_Regular Symbol'!H$16,"",IF(F37=0,"",IF(OR(F37=$AM$1,F37=$BL$1,F38=$AM$1,F38=$BL$1,F39=$AM$1,F39=$BL$1),0,1)))</f>
        <v>1</v>
      </c>
      <c r="BP37" s="224"/>
      <c r="BQ37" s="3">
        <f>IF($A37&gt;='243way_Regular Symbol'!D$16,"",IF(B37=0,"",IF(OR(B37=$BQ$1,B37=$BR$1,B38=$BQ$1,B38=$BR$1,B39=$BQ$1,B39=$BR$1),0,1)))</f>
        <v>1</v>
      </c>
      <c r="BR37" s="3">
        <f>IF($A37&gt;='243way_Regular Symbol'!E$16,"",IF(C37=0,"",IF(OR(C37=$BQ$1,C37=$BR$1,C38=$BQ$1,C38=$BR$1,C39=$BQ$1,C39=$BR$1),0,1)))</f>
        <v>1</v>
      </c>
      <c r="BS37" s="3">
        <f>IF($A37&gt;='243way_Regular Symbol'!F$16,"",IF(D37=0,"",IF(OR(D37=$BQ$1,D37=$BR$1,D38=$BQ$1,D38=$BR$1,D39=$BQ$1,D39=$BR$1),0,1)))</f>
        <v>1</v>
      </c>
      <c r="BT37" s="3">
        <f>IF($A37&gt;='243way_Regular Symbol'!G$16,"",IF(E37=0,"",IF(OR(E37=$BQ$1,E37=$BR$1,E38=$BQ$1,E38=$BR$1,E39=$BQ$1,E39=$BR$1),0,1)))</f>
        <v>1</v>
      </c>
      <c r="BU37" s="3">
        <f>IF($A37&gt;='243way_Regular Symbol'!H$16,"",IF(F37=0,"",IF(OR(F37=$BQ$1,F37=$BR$1,F38=$BQ$1,F38=$BR$1,F39=$BQ$1,F39=$BR$1),0,1)))</f>
        <v>1</v>
      </c>
      <c r="BV37" s="224"/>
      <c r="BW37" s="3">
        <f>IF($A37&gt;='243way_Regular Symbol'!D$16,"",IF(B37=0,"",IF(OR(B37=$BW$1,B38=$BW$1,B39=$BW$1,B37=$BX$1,B38=$BX$1,B39=$BX$1),0,1)))</f>
        <v>0</v>
      </c>
      <c r="BX37" s="3">
        <f>IF($A37&gt;='243way_Regular Symbol'!E$16,"",IF(C37=0,"",IF(OR(C37=$BW$1,C38=$BW$1,C39=$BW$1,C37=$BX$1,C38=$BX$1,C39=$BX$1),0,1)))</f>
        <v>1</v>
      </c>
      <c r="BY37" s="3">
        <f>IF($A37&gt;='243way_Regular Symbol'!F$16,"",IF(D37=0,"",IF(OR(D37=$BW$1,D38=$BW$1,D39=$BW$1,D37=$BX$1,D38=$BX$1,D39=$BX$1),0,1)))</f>
        <v>1</v>
      </c>
      <c r="BZ37" s="3">
        <f>IF($A37&gt;='243way_Regular Symbol'!G$16,"",IF(E37=0,"",IF(OR(E37=$BW$1,E38=$BW$1,E39=$BW$1,E37=$BX$1,E38=$BX$1,E39=$BX$1),0,1)))</f>
        <v>1</v>
      </c>
      <c r="CA37" s="3">
        <f>IF($A37&gt;='243way_Regular Symbol'!H$16,"",IF(F37=0,"",IF(OR(F37=$BW$1,F38=$BW$1,F39=$BW$1,F37=$BX$1,F38=$BX$1,F39=$BX$1),0,1)))</f>
        <v>0</v>
      </c>
      <c r="CB37" s="224"/>
      <c r="CC37" s="3">
        <f>IF($A37&gt;='243way_Regular Symbol'!D$16,"",IF(B37=0,"",IF(OR(B37=$BW$1,B38=$BW$1,B39=$BW$1,B37=$CD$1,B38=$CD$1,B39=$CD$1),0,1)))</f>
        <v>1</v>
      </c>
      <c r="CD37" s="3">
        <f>IF($A37&gt;='243way_Regular Symbol'!E$16,"",IF(C37=0,"",IF(OR(C37=$BW$1,C38=$BW$1,C39=$BW$1,C37=$CD$1,C38=$CD$1,C39=$CD$1),0,1)))</f>
        <v>1</v>
      </c>
      <c r="CE37" s="3">
        <f>IF($A37&gt;='243way_Regular Symbol'!F$16,"",IF(D37=0,"",IF(OR(D37=$BW$1,D38=$BW$1,D39=$BW$1,D37=$CD$1,D38=$CD$1,D39=$CD$1),0,1)))</f>
        <v>1</v>
      </c>
      <c r="CF37" s="3">
        <f>IF($A37&gt;='243way_Regular Symbol'!G$16,"",IF(E37=0,"",IF(OR(E37=$BW$1,E38=$BW$1,E39=$BW$1,E37=$CD$1,E38=$CD$1,E39=$CD$1),0,1)))</f>
        <v>1</v>
      </c>
      <c r="CG37" s="3">
        <f>IF($A37&gt;='243way_Regular Symbol'!H$16,"",IF(F37=0,"",IF(OR(F37=$BW$1,F38=$BW$1,F39=$BW$1,F37=$CD$1,F38=$CD$1,F39=$CD$1),0,1)))</f>
        <v>1</v>
      </c>
      <c r="CH37" s="224"/>
      <c r="CI37" s="3">
        <f>IF($A37&gt;='243way_Regular Symbol'!D$16,"",IF(B37=0,"",IF(OR(B37=$BW$1,B38=$BW$1,B39=$BW$1,B37=$CJ$1,B38=$CJ$1,B39=$CJ$1),0,1)))</f>
        <v>1</v>
      </c>
      <c r="CJ37" s="3">
        <f>IF($A37&gt;='243way_Regular Symbol'!E$16,"",IF(C37=0,"",IF(OR(C37=$BW$1,C38=$BW$1,C39=$BW$1,C37=$CJ$1,C38=$CJ$1,C39=$CJ$1),0,1)))</f>
        <v>1</v>
      </c>
      <c r="CK37" s="3">
        <f>IF($A37&gt;='243way_Regular Symbol'!F$16,"",IF(D37=0,"",IF(OR(D37=$BW$1,D38=$BW$1,D39=$BW$1,D37=$CJ$1,D38=$CJ$1,D39=$CJ$1),0,1)))</f>
        <v>1</v>
      </c>
      <c r="CL37" s="3">
        <f>IF($A37&gt;='243way_Regular Symbol'!G$16,"",IF(E37=0,"",IF(OR(E37=$BW$1,E38=$BW$1,E39=$BW$1,E37=$CJ$1,E38=$CJ$1,E39=$CJ$1),0,1)))</f>
        <v>1</v>
      </c>
      <c r="CM37" s="3">
        <f>IF($A37&gt;='243way_Regular Symbol'!H$16,"",IF(F37=0,"",IF(OR(F37=$BW$1,F38=$BW$1,F39=$BW$1,F37=$CJ$1,F38=$CJ$1,F39=$CJ$1),0,1)))</f>
        <v>0</v>
      </c>
      <c r="CN37" s="224"/>
      <c r="CO37" s="3">
        <f>IF($A37&gt;='243way_Regular Symbol'!D$16,"",IF(B37=0,"",IF(OR(B37=$BW$1,B38=$BW$1,B39=$BW$1,B37=$CP$1,B38=$CP$1,B39=$CP$1),0,1)))</f>
        <v>1</v>
      </c>
      <c r="CP37" s="3">
        <f>IF($A37&gt;='243way_Regular Symbol'!E$16,"",IF(C37=0,"",IF(OR(C37=$BW$1,C38=$BW$1,C39=$BW$1,C37=$CP$1,C38=$CP$1,C39=$CP$1),0,1)))</f>
        <v>0</v>
      </c>
      <c r="CQ37" s="3">
        <f>IF($A37&gt;='243way_Regular Symbol'!F$16,"",IF(D37=0,"",IF(OR(D37=$BW$1,D38=$BW$1,D39=$BW$1,D37=$CP$1,D38=$CP$1,D39=$CP$1),0,1)))</f>
        <v>1</v>
      </c>
      <c r="CR37" s="3">
        <f>IF($A37&gt;='243way_Regular Symbol'!G$16,"",IF(E37=0,"",IF(OR(E37=$BW$1,E38=$BW$1,E39=$BW$1,E37=$CP$1,E38=$CP$1,E39=$CP$1),0,1)))</f>
        <v>0</v>
      </c>
      <c r="CS37" s="3">
        <f>IF($A37&gt;='243way_Regular Symbol'!H$16,"",IF(F37=0,"",IF(OR(F37=$BW$1,F38=$BW$1,F39=$BW$1,F37=$CP$1,F38=$CP$1,F39=$CP$1),0,1)))</f>
        <v>1</v>
      </c>
      <c r="CT37" s="224"/>
      <c r="CU37" s="3">
        <f>IF($A37&gt;='243way_Regular Symbol'!D$16,"",IF(B37=0,"",IF(OR(B37=$BW$1,B38=$BW$1,B39=$BW$1,B37=$CV$1,B38=$CV$1,B39=$CV$1),0,1)))</f>
        <v>1</v>
      </c>
      <c r="CV37" s="3">
        <f>IF($A37&gt;='243way_Regular Symbol'!E$16,"",IF(C37=0,"",IF(OR(C37=$BW$1,C38=$BW$1,C39=$BW$1,C37=$CV$1,C38=$CV$1,C39=$CV$1),0,1)))</f>
        <v>1</v>
      </c>
      <c r="CW37" s="3">
        <f>IF($A37&gt;='243way_Regular Symbol'!F$16,"",IF(D37=0,"",IF(OR(D37=$BW$1,D38=$BW$1,D39=$BW$1,D37=$CV$1,D38=$CV$1,D39=$CV$1),0,1)))</f>
        <v>1</v>
      </c>
      <c r="CX37" s="3">
        <f>IF($A37&gt;='243way_Regular Symbol'!G$16,"",IF(E37=0,"",IF(OR(E37=$BW$1,E38=$BW$1,E39=$BW$1,E37=$CV$1,E38=$CV$1,E39=$CV$1),0,1)))</f>
        <v>1</v>
      </c>
      <c r="CY37" s="3">
        <f>IF($A37&gt;='243way_Regular Symbol'!H$16,"",IF(F37=0,"",IF(OR(F37=$BW$1,F38=$BW$1,F39=$BW$1,F37=$CV$1,F38=$CV$1,F39=$CV$1),0,1)))</f>
        <v>1</v>
      </c>
    </row>
    <row r="38" spans="1:103">
      <c r="A38" s="337">
        <f>IF('243way_Regular Symbol'!L37="","",'243way_Regular Symbol'!L37)</f>
        <v>34</v>
      </c>
      <c r="B38" s="191" t="str">
        <f>IF('243way_Regular Symbol'!M37="",
IF($A38-'243way_Regular Symbol'!D$16&gt;='243way_RegularＸ_W()'!B$2-1,"",VLOOKUP($A38-'243way_Regular Symbol'!D$16,'243way_Regular Symbol'!$L$3:$Q$99,'243way_RegularＸ_W()'!B$3+1,FALSE)),
'243way_Regular Symbol'!M37)</f>
        <v>K</v>
      </c>
      <c r="C38" s="191" t="str">
        <f>IF('243way_Regular Symbol'!N37="",
IF($A38-'243way_Regular Symbol'!E$16&gt;='243way_RegularＸ_W()'!C$2-1,"",VLOOKUP($A38-'243way_Regular Symbol'!E$16,'243way_Regular Symbol'!$L$3:$Q$99,'243way_RegularＸ_W()'!C$3+1,FALSE)),
'243way_Regular Symbol'!N37)</f>
        <v>M4</v>
      </c>
      <c r="D38" s="191" t="str">
        <f>IF('243way_Regular Symbol'!O37="",
IF($A38-'243way_Regular Symbol'!F$16&gt;='243way_RegularＸ_W()'!D$2-1,"",VLOOKUP($A38-'243way_Regular Symbol'!F$16,'243way_Regular Symbol'!$L$3:$Q$99,'243way_RegularＸ_W()'!D$3+1,FALSE)),
'243way_Regular Symbol'!O37)</f>
        <v>M3</v>
      </c>
      <c r="E38" s="191" t="str">
        <f>IF('243way_Regular Symbol'!P37="",
IF($A38-'243way_Regular Symbol'!G$16&gt;='243way_RegularＸ_W()'!E$2-1,"",VLOOKUP($A38-'243way_Regular Symbol'!G$16,'243way_Regular Symbol'!$L$3:$Q$99,'243way_RegularＸ_W()'!E$3+1,FALSE)),
'243way_Regular Symbol'!P37)</f>
        <v>TE</v>
      </c>
      <c r="F38" s="338" t="str">
        <f>IF('243way_Regular Symbol'!Q37="",
IF($A38-'243way_Regular Symbol'!H$16&gt;='243way_RegularＸ_W()'!F$2-1,"",VLOOKUP($A38-'243way_Regular Symbol'!H$16,'243way_Regular Symbol'!$L$3:$Q$99,'243way_RegularＸ_W()'!F$3+1,FALSE)),
'243way_Regular Symbol'!Q37)</f>
        <v>K</v>
      </c>
      <c r="O38" s="344">
        <f>IF($A38&gt;='243way_Regular Symbol'!D$16,"",IF(B38=0,"",IF(OR(B38=$O$1,B38=$P$1,B39=$O$1,B39=$P$1,B40=$O$1,B40=$P$1),0,1)))</f>
        <v>1</v>
      </c>
      <c r="P38" s="3">
        <f>IF($A38&gt;='243way_Regular Symbol'!E$16,"",IF(C38=0,"",IF(OR(C38=$O$1,C38=$P$1,C39=$O$1,C39=$P$1,C40=$O$1,C40=$P$1),0,1)))</f>
        <v>1</v>
      </c>
      <c r="Q38" s="3">
        <f>IF($A38&gt;='243way_Regular Symbol'!F$16,"",IF(D38=0,"",IF(OR(D38=$O$1,D38=$P$1,D39=$O$1,D39=$P$1,D40=$O$1,D40=$P$1),0,1)))</f>
        <v>1</v>
      </c>
      <c r="R38" s="3">
        <f>IF($A38&gt;='243way_Regular Symbol'!G$16,"",IF(E38=0,"",IF(OR(E38=$O$1,E38=$P$1,E39=$O$1,E39=$P$1,E40=$O$1,E40=$P$1),0,1)))</f>
        <v>1</v>
      </c>
      <c r="S38" s="135">
        <f>IF($A38&gt;='243way_Regular Symbol'!H$16,"",IF(F38=0,"",IF(OR(F38=$O$1,F38=$P$1,F39=$O$1,F39=$P$1,F40=$O$1,F40=$P$1),0,1)))</f>
        <v>1</v>
      </c>
      <c r="T38" s="224"/>
      <c r="U38" s="344">
        <f>IF($A38&gt;='243way_Regular Symbol'!D$16,"",IF(B38=0,"",IF(OR(B38=$U$1,B38=$V$1,B39=$U$1,B39=$V$1,B40=$U$1,B40=$V$1),0,1)))</f>
        <v>1</v>
      </c>
      <c r="V38" s="3">
        <f>IF($A38&gt;='243way_Regular Symbol'!E$16,"",IF(C38=0,"",IF(OR(C38=$U$1,C38=$V$1,C39=$U$1,C39=$V$1,C40=$U$1,C40=$V$1),0,1)))</f>
        <v>1</v>
      </c>
      <c r="W38" s="3">
        <f>IF($A38&gt;='243way_Regular Symbol'!F$16,"",IF(D38=0,"",IF(OR(D38=$U$1,D38=$V$1,D39=$U$1,D39=$V$1,D40=$U$1,D40=$V$1),0,1)))</f>
        <v>1</v>
      </c>
      <c r="X38" s="3">
        <f>IF($A38&gt;='243way_Regular Symbol'!G$16,"",IF(E38=0,"",IF(OR(E38=$U$1,E38=$V$1,E39=$U$1,E39=$V$1,E40=$U$1,E40=$V$1),0,1)))</f>
        <v>1</v>
      </c>
      <c r="Y38" s="135">
        <f>IF($A38&gt;='243way_Regular Symbol'!H$16,"",IF(F38=0,"",IF(OR(F38=$U$1,F38=$V$1,F39=$U$1,F39=$V$1,F40=$U$1,F40=$V$1),0,1)))</f>
        <v>1</v>
      </c>
      <c r="Z38" s="224"/>
      <c r="AA38" s="344">
        <f>IF($A38&gt;='243way_Regular Symbol'!D$16,"",IF(B38=0,"",IF(OR(B38=$AA$1,B38=$AB$1,B39=$AA$1,B39=$AB$1,B40=$AA$1,,B40=$AB$1),0,1)))</f>
        <v>0</v>
      </c>
      <c r="AB38" s="3">
        <f>IF($A38&gt;='243way_Regular Symbol'!E$16,"",IF(C38=0,"",IF(OR(C38=$AA$1,C38=$AB$1,C39=$AA$1,C39=$AB$1,C40=$AA$1,,C40=$AB$1),0,1)))</f>
        <v>0</v>
      </c>
      <c r="AC38" s="3">
        <f>IF($A38&gt;='243way_Regular Symbol'!F$16,"",IF(D38=0,"",IF(OR(D38=$AA$1,D38=$AB$1,D39=$AA$1,D39=$AB$1,D40=$AA$1,,D40=$AB$1),0,1)))</f>
        <v>0</v>
      </c>
      <c r="AD38" s="3">
        <f>IF($A38&gt;='243way_Regular Symbol'!G$16,"",IF(E38=0,"",IF(OR(E38=$AA$1,E38=$AB$1,E39=$AA$1,E39=$AB$1,E40=$AA$1,,E40=$AB$1),0,1)))</f>
        <v>1</v>
      </c>
      <c r="AE38" s="135">
        <f>IF($A38&gt;='243way_Regular Symbol'!H$16,"",IF(F38=0,"",IF(OR(F38=$AA$1,F38=$AB$1,F39=$AA$1,F39=$AB$1,F40=$AA$1,,F40=$AB$1),0,1)))</f>
        <v>0</v>
      </c>
      <c r="AF38" s="224"/>
      <c r="AG38" s="344">
        <f>IF($A38&gt;='243way_Regular Symbol'!D$16,"",IF(B38=0,"",IF(OR(B38=$AG$1,B38=$AH$1,B39=$AG$1,B39=$AH$1,B40=$AG$1,B40=$AH$1),0,1)))</f>
        <v>1</v>
      </c>
      <c r="AH38" s="3">
        <f>IF($A38&gt;='243way_Regular Symbol'!E$16,"",IF(C38=0,"",IF(OR(C38=$AG$1,C38=$AH$1,C39=$AG$1,C39=$AH$1,C40=$AG$1,C40=$AH$1),0,1)))</f>
        <v>0</v>
      </c>
      <c r="AI38" s="3">
        <f>IF($A38&gt;='243way_Regular Symbol'!F$16,"",IF(D38=0,"",IF(OR(D38=$AG$1,D38=$AH$1,D39=$AG$1,D39=$AH$1,D40=$AG$1,D40=$AH$1),0,1)))</f>
        <v>0</v>
      </c>
      <c r="AJ38" s="3">
        <f>IF($A38&gt;='243way_Regular Symbol'!G$16,"",IF(E38=0,"",IF(OR(E38=$AG$1,E38=$AH$1,E39=$AG$1,E39=$AH$1,E40=$AG$1,E40=$AH$1),0,1)))</f>
        <v>1</v>
      </c>
      <c r="AK38" s="135">
        <f>IF($A38&gt;='243way_Regular Symbol'!H$16,"",IF(F38=0,"",IF(OR(F38=$AG$1,F38=$AH$1,F39=$AG$1,F39=$AH$1,F40=$AG$1,F40=$AH$1),0,1)))</f>
        <v>1</v>
      </c>
      <c r="AL38" s="224"/>
      <c r="AM38" s="344">
        <f>IF($A38&gt;='243way_Regular Symbol'!D$16,"",IF(B38=0,"",IF(OR(B38=$AM$1,B38=$AN$1,B39=$AM$1,B39=$AN$1,B40=$AM$1,B40=$AN$1),0,1)))</f>
        <v>1</v>
      </c>
      <c r="AN38" s="3">
        <f>IF($A38&gt;='243way_Regular Symbol'!E$16,"",IF(C38=0,"",IF(OR(C38=$AM$1,C38=$AN$1,C39=$AM$1,C39=$AN$1,C40=$AM$1,C40=$AN$1),0,1)))</f>
        <v>1</v>
      </c>
      <c r="AO38" s="3">
        <f>IF($A38&gt;='243way_Regular Symbol'!F$16,"",IF(D38=0,"",IF(OR(D38=$AM$1,D38=$AN$1,D39=$AM$1,D39=$AN$1,D40=$AM$1,D40=$AN$1),0,1)))</f>
        <v>0</v>
      </c>
      <c r="AP38" s="3">
        <f>IF($A38&gt;='243way_Regular Symbol'!G$16,"",IF(E38=0,"",IF(OR(E38=$AM$1,E38=$AN$1,E39=$AM$1,E39=$AN$1,E40=$AM$1,E40=$AN$1),0,1)))</f>
        <v>0</v>
      </c>
      <c r="AQ38" s="135">
        <f>IF($A38&gt;='243way_Regular Symbol'!H$16,"",IF(F38=0,"",IF(OR(F38=$AM$1,F38=$AN$1,F39=$AM$1,F39=$AN$1,F40=$AM$1,F40=$AN$1),0,1)))</f>
        <v>1</v>
      </c>
      <c r="AR38" s="224"/>
      <c r="AS38" s="344">
        <f>IF($A38&gt;='243way_Regular Symbol'!D$16,"",IF(B38=0,"",IF(OR(B38=$AM$1,B38=$AT$1,B39=$AM$1,B39=$AT$1,B40=$AM$1,B40=$AT$1),0,1)))</f>
        <v>1</v>
      </c>
      <c r="AT38" s="3">
        <f>IF($A38&gt;='243way_Regular Symbol'!E$16,"",IF(C38=0,"",IF(OR(C38=$AM$1,C38=$AT$1,C39=$AM$1,C39=$AT$1,C40=$AM$1,C40=$AT$1),0,1)))</f>
        <v>1</v>
      </c>
      <c r="AU38" s="3">
        <f>IF($A38&gt;='243way_Regular Symbol'!F$16,"",IF(D38=0,"",IF(OR(D38=$AM$1,D38=$AT$1,D39=$AM$1,D39=$AT$1,D40=$AM$1,D40=$AT$1),0,1)))</f>
        <v>1</v>
      </c>
      <c r="AV38" s="3">
        <f>IF($A38&gt;='243way_Regular Symbol'!G$16,"",IF(E38=0,"",IF(OR(E38=$AM$1,E38=$AT$1,E39=$AM$1,E39=$AT$1,E40=$AM$1,E40=$AT$1),0,1)))</f>
        <v>1</v>
      </c>
      <c r="AW38" s="135">
        <f>IF($A38&gt;='243way_Regular Symbol'!H$16,"",IF(F38=0,"",IF(OR(F38=$AM$1,F38=$AT$1,F39=$AM$1,F39=$AT$1,F40=$AM$1,F40=$AT$1),0,1)))</f>
        <v>1</v>
      </c>
      <c r="AX38" s="224"/>
      <c r="AY38" s="344">
        <f>IF($A38&gt;='243way_Regular Symbol'!D$16,"",IF(B38=0,"",IF(OR(B38=$AM$1,B38=$AZ$1,B39=$AM$1,B39=$AZ$1,B40=$AM$1,B40=$AZ$1),0,1)))</f>
        <v>1</v>
      </c>
      <c r="AZ38" s="3">
        <f>IF($A38&gt;='243way_Regular Symbol'!E$16,"",IF(C38=0,"",IF(OR(C38=$AM$1,C38=$AZ$1,C39=$AM$1,C39=$AZ$1,C40=$AM$1,C40=$AZ$1),0,1)))</f>
        <v>1</v>
      </c>
      <c r="BA38" s="3">
        <f>IF($A38&gt;='243way_Regular Symbol'!F$16,"",IF(D38=0,"",IF(OR(D38=$AM$1,D38=$AZ$1,D39=$AM$1,D39=$AZ$1,D40=$AM$1,D40=$AZ$1),0,1)))</f>
        <v>1</v>
      </c>
      <c r="BB38" s="3">
        <f>IF($A38&gt;='243way_Regular Symbol'!G$16,"",IF(E38=0,"",IF(OR(E38=$AM$1,E38=$AZ$1,E39=$AM$1,E39=$AZ$1,E40=$AM$1,E40=$AZ$1),0,1)))</f>
        <v>1</v>
      </c>
      <c r="BC38" s="135">
        <f>IF($A38&gt;='243way_Regular Symbol'!H$16,"",IF(F38=0,"",IF(OR(F38=$AM$1,F38=$AZ$1,F39=$AM$1,F39=$AZ$1,F40=$AM$1,F40=$AZ$1),0,1)))</f>
        <v>1</v>
      </c>
      <c r="BD38" s="224"/>
      <c r="BE38" s="344">
        <f>IF($A38&gt;='243way_Regular Symbol'!D$16,"",IF(B38=0,"",IF(OR(B38=$AM$1,B38=$BF$1,B39=$AM$1,B39=$BF$1,B40=$AM$1,B40=$BF$1),0,1)))</f>
        <v>1</v>
      </c>
      <c r="BF38" s="3">
        <f>IF($A38&gt;='243way_Regular Symbol'!E$16,"",IF(C38=0,"",IF(OR(C38=$AM$1,C38=$BF$1,C39=$AM$1,C39=$BF$1,C40=$AM$1,C40=$BF$1),0,1)))</f>
        <v>1</v>
      </c>
      <c r="BG38" s="3">
        <f>IF($A38&gt;='243way_Regular Symbol'!F$16,"",IF(D38=0,"",IF(OR(D38=$AM$1,D38=$BF$1,D39=$AM$1,D39=$BF$1,D40=$AM$1,D40=$BF$1),0,1)))</f>
        <v>1</v>
      </c>
      <c r="BH38" s="3">
        <f>IF($A38&gt;='243way_Regular Symbol'!G$16,"",IF(E38=0,"",IF(OR(E38=$AM$1,E38=$BF$1,E39=$AM$1,E39=$BF$1,E40=$AM$1,E40=$BF$1),0,1)))</f>
        <v>1</v>
      </c>
      <c r="BI38" s="135">
        <f>IF($A38&gt;='243way_Regular Symbol'!H$16,"",IF(F38=0,"",IF(OR(F38=$AM$1,F38=$BF$1,F39=$AM$1,F39=$BF$1,F40=$AM$1,F40=$BF$1),0,1)))</f>
        <v>1</v>
      </c>
      <c r="BJ38" s="224"/>
      <c r="BK38" s="344">
        <f>IF($A38&gt;='243way_Regular Symbol'!D$16,"",IF(B38=0,"",IF(OR(B38=$AM$1,B38=$BL$1,B39=$AM$1,B39=$BL$1,B40=$AM$1,B40=$BL$1),0,1)))</f>
        <v>1</v>
      </c>
      <c r="BL38" s="3">
        <f>IF($A38&gt;='243way_Regular Symbol'!E$16,"",IF(C38=0,"",IF(OR(C38=$AM$1,C38=$BL$1,C39=$AM$1,C39=$BL$1,C40=$AM$1,C40=$BL$1),0,1)))</f>
        <v>1</v>
      </c>
      <c r="BM38" s="3">
        <f>IF($A38&gt;='243way_Regular Symbol'!F$16,"",IF(D38=0,"",IF(OR(D38=$AM$1,D38=$BL$1,D39=$AM$1,D39=$BL$1,D40=$AM$1,D40=$BL$1),0,1)))</f>
        <v>1</v>
      </c>
      <c r="BN38" s="3">
        <f>IF($A38&gt;='243way_Regular Symbol'!G$16,"",IF(E38=0,"",IF(OR(E38=$AM$1,E38=$BL$1,E39=$AM$1,E39=$BL$1,E40=$AM$1,E40=$BL$1),0,1)))</f>
        <v>1</v>
      </c>
      <c r="BO38" s="135">
        <f>IF($A38&gt;='243way_Regular Symbol'!H$16,"",IF(F38=0,"",IF(OR(F38=$AM$1,F38=$BL$1,F39=$AM$1,F39=$BL$1,F40=$AM$1,F40=$BL$1),0,1)))</f>
        <v>1</v>
      </c>
      <c r="BP38" s="224"/>
      <c r="BQ38" s="3">
        <f>IF($A38&gt;='243way_Regular Symbol'!D$16,"",IF(B38=0,"",IF(OR(B38=$BQ$1,B38=$BR$1,B39=$BQ$1,B39=$BR$1,B40=$BQ$1,B40=$BR$1),0,1)))</f>
        <v>1</v>
      </c>
      <c r="BR38" s="3">
        <f>IF($A38&gt;='243way_Regular Symbol'!E$16,"",IF(C38=0,"",IF(OR(C38=$BQ$1,C38=$BR$1,C39=$BQ$1,C39=$BR$1,C40=$BQ$1,C40=$BR$1),0,1)))</f>
        <v>1</v>
      </c>
      <c r="BS38" s="3">
        <f>IF($A38&gt;='243way_Regular Symbol'!F$16,"",IF(D38=0,"",IF(OR(D38=$BQ$1,D38=$BR$1,D39=$BQ$1,D39=$BR$1,D40=$BQ$1,D40=$BR$1),0,1)))</f>
        <v>1</v>
      </c>
      <c r="BT38" s="3">
        <f>IF($A38&gt;='243way_Regular Symbol'!G$16,"",IF(E38=0,"",IF(OR(E38=$BQ$1,E38=$BR$1,E39=$BQ$1,E39=$BR$1,E40=$BQ$1,E40=$BR$1),0,1)))</f>
        <v>1</v>
      </c>
      <c r="BU38" s="3">
        <f>IF($A38&gt;='243way_Regular Symbol'!H$16,"",IF(F38=0,"",IF(OR(F38=$BQ$1,F38=$BR$1,F39=$BQ$1,F39=$BR$1,F40=$BQ$1,F40=$BR$1),0,1)))</f>
        <v>1</v>
      </c>
      <c r="BV38" s="224"/>
      <c r="BW38" s="3">
        <f>IF($A38&gt;='243way_Regular Symbol'!D$16,"",IF(B38=0,"",IF(OR(B38=$BW$1,B39=$BW$1,B40=$BW$1,B38=$BX$1,B39=$BX$1,B40=$BX$1),0,1)))</f>
        <v>0</v>
      </c>
      <c r="BX38" s="3">
        <f>IF($A38&gt;='243way_Regular Symbol'!E$16,"",IF(C38=0,"",IF(OR(C38=$BW$1,C39=$BW$1,C40=$BW$1,C38=$BX$1,C39=$BX$1,C40=$BX$1),0,1)))</f>
        <v>1</v>
      </c>
      <c r="BY38" s="3">
        <f>IF($A38&gt;='243way_Regular Symbol'!F$16,"",IF(D38=0,"",IF(OR(D38=$BW$1,D39=$BW$1,D40=$BW$1,D38=$BX$1,D39=$BX$1,D40=$BX$1),0,1)))</f>
        <v>1</v>
      </c>
      <c r="BZ38" s="3">
        <f>IF($A38&gt;='243way_Regular Symbol'!G$16,"",IF(E38=0,"",IF(OR(E38=$BW$1,E39=$BW$1,E40=$BW$1,E38=$BX$1,E39=$BX$1,E40=$BX$1),0,1)))</f>
        <v>1</v>
      </c>
      <c r="CA38" s="3">
        <f>IF($A38&gt;='243way_Regular Symbol'!H$16,"",IF(F38=0,"",IF(OR(F38=$BW$1,F39=$BW$1,F40=$BW$1,F38=$BX$1,F39=$BX$1,F40=$BX$1),0,1)))</f>
        <v>0</v>
      </c>
      <c r="CB38" s="224"/>
      <c r="CC38" s="3">
        <f>IF($A38&gt;='243way_Regular Symbol'!D$16,"",IF(B38=0,"",IF(OR(B38=$BW$1,B39=$BW$1,B40=$BW$1,B38=$CD$1,B39=$CD$1,B40=$CD$1),0,1)))</f>
        <v>1</v>
      </c>
      <c r="CD38" s="3">
        <f>IF($A38&gt;='243way_Regular Symbol'!E$16,"",IF(C38=0,"",IF(OR(C38=$BW$1,C39=$BW$1,C40=$BW$1,C38=$CD$1,C39=$CD$1,C40=$CD$1),0,1)))</f>
        <v>1</v>
      </c>
      <c r="CE38" s="3">
        <f>IF($A38&gt;='243way_Regular Symbol'!F$16,"",IF(D38=0,"",IF(OR(D38=$BW$1,D39=$BW$1,D40=$BW$1,D38=$CD$1,D39=$CD$1,D40=$CD$1),0,1)))</f>
        <v>1</v>
      </c>
      <c r="CF38" s="3">
        <f>IF($A38&gt;='243way_Regular Symbol'!G$16,"",IF(E38=0,"",IF(OR(E38=$BW$1,E39=$BW$1,E40=$BW$1,E38=$CD$1,E39=$CD$1,E40=$CD$1),0,1)))</f>
        <v>1</v>
      </c>
      <c r="CG38" s="3">
        <f>IF($A38&gt;='243way_Regular Symbol'!H$16,"",IF(F38=0,"",IF(OR(F38=$BW$1,F39=$BW$1,F40=$BW$1,F38=$CD$1,F39=$CD$1,F40=$CD$1),0,1)))</f>
        <v>1</v>
      </c>
      <c r="CH38" s="224"/>
      <c r="CI38" s="3">
        <f>IF($A38&gt;='243way_Regular Symbol'!D$16,"",IF(B38=0,"",IF(OR(B38=$BW$1,B39=$BW$1,B40=$BW$1,B38=$CJ$1,B39=$CJ$1,B40=$CJ$1),0,1)))</f>
        <v>1</v>
      </c>
      <c r="CJ38" s="3">
        <f>IF($A38&gt;='243way_Regular Symbol'!E$16,"",IF(C38=0,"",IF(OR(C38=$BW$1,C39=$BW$1,C40=$BW$1,C38=$CJ$1,C39=$CJ$1,C40=$CJ$1),0,1)))</f>
        <v>1</v>
      </c>
      <c r="CK38" s="3">
        <f>IF($A38&gt;='243way_Regular Symbol'!F$16,"",IF(D38=0,"",IF(OR(D38=$BW$1,D39=$BW$1,D40=$BW$1,D38=$CJ$1,D39=$CJ$1,D40=$CJ$1),0,1)))</f>
        <v>1</v>
      </c>
      <c r="CL38" s="3">
        <f>IF($A38&gt;='243way_Regular Symbol'!G$16,"",IF(E38=0,"",IF(OR(E38=$BW$1,E39=$BW$1,E40=$BW$1,E38=$CJ$1,E39=$CJ$1,E40=$CJ$1),0,1)))</f>
        <v>1</v>
      </c>
      <c r="CM38" s="3">
        <f>IF($A38&gt;='243way_Regular Symbol'!H$16,"",IF(F38=0,"",IF(OR(F38=$BW$1,F39=$BW$1,F40=$BW$1,F38=$CJ$1,F39=$CJ$1,F40=$CJ$1),0,1)))</f>
        <v>0</v>
      </c>
      <c r="CN38" s="224"/>
      <c r="CO38" s="3">
        <f>IF($A38&gt;='243way_Regular Symbol'!D$16,"",IF(B38=0,"",IF(OR(B38=$BW$1,B39=$BW$1,B40=$BW$1,B38=$CP$1,B39=$CP$1,B40=$CP$1),0,1)))</f>
        <v>1</v>
      </c>
      <c r="CP38" s="3">
        <f>IF($A38&gt;='243way_Regular Symbol'!E$16,"",IF(C38=0,"",IF(OR(C38=$BW$1,C39=$BW$1,C40=$BW$1,C38=$CP$1,C39=$CP$1,C40=$CP$1),0,1)))</f>
        <v>1</v>
      </c>
      <c r="CQ38" s="3">
        <f>IF($A38&gt;='243way_Regular Symbol'!F$16,"",IF(D38=0,"",IF(OR(D38=$BW$1,D39=$BW$1,D40=$BW$1,D38=$CP$1,D39=$CP$1,D40=$CP$1),0,1)))</f>
        <v>1</v>
      </c>
      <c r="CR38" s="3">
        <f>IF($A38&gt;='243way_Regular Symbol'!G$16,"",IF(E38=0,"",IF(OR(E38=$BW$1,E39=$BW$1,E40=$BW$1,E38=$CP$1,E39=$CP$1,E40=$CP$1),0,1)))</f>
        <v>0</v>
      </c>
      <c r="CS38" s="3">
        <f>IF($A38&gt;='243way_Regular Symbol'!H$16,"",IF(F38=0,"",IF(OR(F38=$BW$1,F39=$BW$1,F40=$BW$1,F38=$CP$1,F39=$CP$1,F40=$CP$1),0,1)))</f>
        <v>1</v>
      </c>
      <c r="CT38" s="224"/>
      <c r="CU38" s="3">
        <f>IF($A38&gt;='243way_Regular Symbol'!D$16,"",IF(B38=0,"",IF(OR(B38=$BW$1,B39=$BW$1,B40=$BW$1,B38=$CV$1,B39=$CV$1,B40=$CV$1),0,1)))</f>
        <v>1</v>
      </c>
      <c r="CV38" s="3">
        <f>IF($A38&gt;='243way_Regular Symbol'!E$16,"",IF(C38=0,"",IF(OR(C38=$BW$1,C39=$BW$1,C40=$BW$1,C38=$CV$1,C39=$CV$1,C40=$CV$1),0,1)))</f>
        <v>1</v>
      </c>
      <c r="CW38" s="3">
        <f>IF($A38&gt;='243way_Regular Symbol'!F$16,"",IF(D38=0,"",IF(OR(D38=$BW$1,D39=$BW$1,D40=$BW$1,D38=$CV$1,D39=$CV$1,D40=$CV$1),0,1)))</f>
        <v>1</v>
      </c>
      <c r="CX38" s="3">
        <f>IF($A38&gt;='243way_Regular Symbol'!G$16,"",IF(E38=0,"",IF(OR(E38=$BW$1,E39=$BW$1,E40=$BW$1,E38=$CV$1,E39=$CV$1,E40=$CV$1),0,1)))</f>
        <v>1</v>
      </c>
      <c r="CY38" s="3">
        <f>IF($A38&gt;='243way_Regular Symbol'!H$16,"",IF(F38=0,"",IF(OR(F38=$BW$1,F39=$BW$1,F40=$BW$1,F38=$CV$1,F39=$CV$1,F40=$CV$1),0,1)))</f>
        <v>1</v>
      </c>
    </row>
    <row r="39" spans="1:103">
      <c r="A39" s="337">
        <f>IF('243way_Regular Symbol'!L38="","",'243way_Regular Symbol'!L38)</f>
        <v>35</v>
      </c>
      <c r="B39" s="191" t="str">
        <f>IF('243way_Regular Symbol'!M38="",
IF($A39-'243way_Regular Symbol'!D$16&gt;='243way_RegularＸ_W()'!B$2-1,"",VLOOKUP($A39-'243way_Regular Symbol'!D$16,'243way_Regular Symbol'!$L$3:$Q$99,'243way_RegularＸ_W()'!B$3+1,FALSE)),
'243way_Regular Symbol'!M38)</f>
        <v>M3</v>
      </c>
      <c r="C39" s="191" t="str">
        <f>IF('243way_Regular Symbol'!N38="",
IF($A39-'243way_Regular Symbol'!E$16&gt;='243way_RegularＸ_W()'!C$2-1,"",VLOOKUP($A39-'243way_Regular Symbol'!E$16,'243way_Regular Symbol'!$L$3:$Q$99,'243way_RegularＸ_W()'!C$3+1,FALSE)),
'243way_Regular Symbol'!N38)</f>
        <v>M4</v>
      </c>
      <c r="D39" s="191" t="str">
        <f>IF('243way_Regular Symbol'!O38="",
IF($A39-'243way_Regular Symbol'!F$16&gt;='243way_RegularＸ_W()'!D$2-1,"",VLOOKUP($A39-'243way_Regular Symbol'!F$16,'243way_Regular Symbol'!$L$3:$Q$99,'243way_RegularＸ_W()'!D$3+1,FALSE)),
'243way_Regular Symbol'!O38)</f>
        <v>M5</v>
      </c>
      <c r="E39" s="191" t="str">
        <f>IF('243way_Regular Symbol'!P38="",
IF($A39-'243way_Regular Symbol'!G$16&gt;='243way_RegularＸ_W()'!E$2-1,"",VLOOKUP($A39-'243way_Regular Symbol'!G$16,'243way_Regular Symbol'!$L$3:$Q$99,'243way_RegularＸ_W()'!E$3+1,FALSE)),
'243way_Regular Symbol'!P38)</f>
        <v>M5</v>
      </c>
      <c r="F39" s="338" t="str">
        <f>IF('243way_Regular Symbol'!Q38="",
IF($A39-'243way_Regular Symbol'!H$16&gt;='243way_RegularＸ_W()'!F$2-1,"",VLOOKUP($A39-'243way_Regular Symbol'!H$16,'243way_Regular Symbol'!$L$3:$Q$99,'243way_RegularＸ_W()'!F$3+1,FALSE)),
'243way_Regular Symbol'!Q38)</f>
        <v>J</v>
      </c>
      <c r="O39" s="344">
        <f>IF($A39&gt;='243way_Regular Symbol'!D$16,"",IF(B39=0,"",IF(OR(B39=$O$1,B39=$P$1,B40=$O$1,B40=$P$1,B41=$O$1,B41=$P$1),0,1)))</f>
        <v>1</v>
      </c>
      <c r="P39" s="3">
        <f>IF($A39&gt;='243way_Regular Symbol'!E$16,"",IF(C39=0,"",IF(OR(C39=$O$1,C39=$P$1,C40=$O$1,C40=$P$1,C41=$O$1,C41=$P$1),0,1)))</f>
        <v>1</v>
      </c>
      <c r="Q39" s="3">
        <f>IF($A39&gt;='243way_Regular Symbol'!F$16,"",IF(D39=0,"",IF(OR(D39=$O$1,D39=$P$1,D40=$O$1,D40=$P$1,D41=$O$1,D41=$P$1),0,1)))</f>
        <v>1</v>
      </c>
      <c r="R39" s="3">
        <f>IF($A39&gt;='243way_Regular Symbol'!G$16,"",IF(E39=0,"",IF(OR(E39=$O$1,E39=$P$1,E40=$O$1,E40=$P$1,E41=$O$1,E41=$P$1),0,1)))</f>
        <v>1</v>
      </c>
      <c r="S39" s="135">
        <f>IF($A39&gt;='243way_Regular Symbol'!H$16,"",IF(F39=0,"",IF(OR(F39=$O$1,F39=$P$1,F40=$O$1,F40=$P$1,F41=$O$1,F41=$P$1),0,1)))</f>
        <v>1</v>
      </c>
      <c r="T39" s="224"/>
      <c r="U39" s="344">
        <f>IF($A39&gt;='243way_Regular Symbol'!D$16,"",IF(B39=0,"",IF(OR(B39=$U$1,B39=$V$1,B40=$U$1,B40=$V$1,B41=$U$1,B41=$V$1),0,1)))</f>
        <v>0</v>
      </c>
      <c r="V39" s="3">
        <f>IF($A39&gt;='243way_Regular Symbol'!E$16,"",IF(C39=0,"",IF(OR(C39=$U$1,C39=$V$1,C40=$U$1,C40=$V$1,C41=$U$1,C41=$V$1),0,1)))</f>
        <v>1</v>
      </c>
      <c r="W39" s="3">
        <f>IF($A39&gt;='243way_Regular Symbol'!F$16,"",IF(D39=0,"",IF(OR(D39=$U$1,D39=$V$1,D40=$U$1,D40=$V$1,D41=$U$1,D41=$V$1),0,1)))</f>
        <v>1</v>
      </c>
      <c r="X39" s="3">
        <f>IF($A39&gt;='243way_Regular Symbol'!G$16,"",IF(E39=0,"",IF(OR(E39=$U$1,E39=$V$1,E40=$U$1,E40=$V$1,E41=$U$1,E41=$V$1),0,1)))</f>
        <v>1</v>
      </c>
      <c r="Y39" s="135">
        <f>IF($A39&gt;='243way_Regular Symbol'!H$16,"",IF(F39=0,"",IF(OR(F39=$U$1,F39=$V$1,F40=$U$1,F40=$V$1,F41=$U$1,F41=$V$1),0,1)))</f>
        <v>1</v>
      </c>
      <c r="Z39" s="224"/>
      <c r="AA39" s="344">
        <f>IF($A39&gt;='243way_Regular Symbol'!D$16,"",IF(B39=0,"",IF(OR(B39=$AA$1,B39=$AB$1,B40=$AA$1,B40=$AB$1,B41=$AA$1,,B41=$AB$1),0,1)))</f>
        <v>0</v>
      </c>
      <c r="AB39" s="3">
        <f>IF($A39&gt;='243way_Regular Symbol'!E$16,"",IF(C39=0,"",IF(OR(C39=$AA$1,C39=$AB$1,C40=$AA$1,C40=$AB$1,C41=$AA$1,,C41=$AB$1),0,1)))</f>
        <v>0</v>
      </c>
      <c r="AC39" s="3">
        <f>IF($A39&gt;='243way_Regular Symbol'!F$16,"",IF(D39=0,"",IF(OR(D39=$AA$1,D39=$AB$1,D40=$AA$1,D40=$AB$1,D41=$AA$1,,D41=$AB$1),0,1)))</f>
        <v>1</v>
      </c>
      <c r="AD39" s="3">
        <f>IF($A39&gt;='243way_Regular Symbol'!G$16,"",IF(E39=0,"",IF(OR(E39=$AA$1,E39=$AB$1,E40=$AA$1,E40=$AB$1,E41=$AA$1,,E41=$AB$1),0,1)))</f>
        <v>1</v>
      </c>
      <c r="AE39" s="135">
        <f>IF($A39&gt;='243way_Regular Symbol'!H$16,"",IF(F39=0,"",IF(OR(F39=$AA$1,F39=$AB$1,F40=$AA$1,F40=$AB$1,F41=$AA$1,,F41=$AB$1),0,1)))</f>
        <v>0</v>
      </c>
      <c r="AF39" s="224"/>
      <c r="AG39" s="344">
        <f>IF($A39&gt;='243way_Regular Symbol'!D$16,"",IF(B39=0,"",IF(OR(B39=$AG$1,B39=$AH$1,B40=$AG$1,B40=$AH$1,B41=$AG$1,B41=$AH$1),0,1)))</f>
        <v>1</v>
      </c>
      <c r="AH39" s="3">
        <f>IF($A39&gt;='243way_Regular Symbol'!E$16,"",IF(C39=0,"",IF(OR(C39=$AG$1,C39=$AH$1,C40=$AG$1,C40=$AH$1,C41=$AG$1,C41=$AH$1),0,1)))</f>
        <v>0</v>
      </c>
      <c r="AI39" s="3">
        <f>IF($A39&gt;='243way_Regular Symbol'!F$16,"",IF(D39=0,"",IF(OR(D39=$AG$1,D39=$AH$1,D40=$AG$1,D40=$AH$1,D41=$AG$1,D41=$AH$1),0,1)))</f>
        <v>0</v>
      </c>
      <c r="AJ39" s="3">
        <f>IF($A39&gt;='243way_Regular Symbol'!G$16,"",IF(E39=0,"",IF(OR(E39=$AG$1,E39=$AH$1,E40=$AG$1,E40=$AH$1,E41=$AG$1,E41=$AH$1),0,1)))</f>
        <v>1</v>
      </c>
      <c r="AK39" s="135">
        <f>IF($A39&gt;='243way_Regular Symbol'!H$16,"",IF(F39=0,"",IF(OR(F39=$AG$1,F39=$AH$1,F40=$AG$1,F40=$AH$1,F41=$AG$1,F41=$AH$1),0,1)))</f>
        <v>1</v>
      </c>
      <c r="AL39" s="224"/>
      <c r="AM39" s="344">
        <f>IF($A39&gt;='243way_Regular Symbol'!D$16,"",IF(B39=0,"",IF(OR(B39=$AM$1,B39=$AN$1,B40=$AM$1,B40=$AN$1,B41=$AM$1,B41=$AN$1),0,1)))</f>
        <v>1</v>
      </c>
      <c r="AN39" s="3">
        <f>IF($A39&gt;='243way_Regular Symbol'!E$16,"",IF(C39=0,"",IF(OR(C39=$AM$1,C39=$AN$1,C40=$AM$1,C40=$AN$1,C41=$AM$1,C41=$AN$1),0,1)))</f>
        <v>0</v>
      </c>
      <c r="AO39" s="3">
        <f>IF($A39&gt;='243way_Regular Symbol'!F$16,"",IF(D39=0,"",IF(OR(D39=$AM$1,D39=$AN$1,D40=$AM$1,D40=$AN$1,D41=$AM$1,D41=$AN$1),0,1)))</f>
        <v>0</v>
      </c>
      <c r="AP39" s="3">
        <f>IF($A39&gt;='243way_Regular Symbol'!G$16,"",IF(E39=0,"",IF(OR(E39=$AM$1,E39=$AN$1,E40=$AM$1,E40=$AN$1,E41=$AM$1,E41=$AN$1),0,1)))</f>
        <v>0</v>
      </c>
      <c r="AQ39" s="135">
        <f>IF($A39&gt;='243way_Regular Symbol'!H$16,"",IF(F39=0,"",IF(OR(F39=$AM$1,F39=$AN$1,F40=$AM$1,F40=$AN$1,F41=$AM$1,F41=$AN$1),0,1)))</f>
        <v>1</v>
      </c>
      <c r="AR39" s="224"/>
      <c r="AS39" s="344">
        <f>IF($A39&gt;='243way_Regular Symbol'!D$16,"",IF(B39=0,"",IF(OR(B39=$AM$1,B39=$AT$1,B40=$AM$1,B40=$AT$1,B41=$AM$1,B41=$AT$1),0,1)))</f>
        <v>1</v>
      </c>
      <c r="AT39" s="3">
        <f>IF($A39&gt;='243way_Regular Symbol'!E$16,"",IF(C39=0,"",IF(OR(C39=$AM$1,C39=$AT$1,C40=$AM$1,C40=$AT$1,C41=$AM$1,C41=$AT$1),0,1)))</f>
        <v>1</v>
      </c>
      <c r="AU39" s="3">
        <f>IF($A39&gt;='243way_Regular Symbol'!F$16,"",IF(D39=0,"",IF(OR(D39=$AM$1,D39=$AT$1,D40=$AM$1,D40=$AT$1,D41=$AM$1,D41=$AT$1),0,1)))</f>
        <v>1</v>
      </c>
      <c r="AV39" s="3">
        <f>IF($A39&gt;='243way_Regular Symbol'!G$16,"",IF(E39=0,"",IF(OR(E39=$AM$1,E39=$AT$1,E40=$AM$1,E40=$AT$1,E41=$AM$1,E41=$AT$1),0,1)))</f>
        <v>1</v>
      </c>
      <c r="AW39" s="135">
        <f>IF($A39&gt;='243way_Regular Symbol'!H$16,"",IF(F39=0,"",IF(OR(F39=$AM$1,F39=$AT$1,F40=$AM$1,F40=$AT$1,F41=$AM$1,F41=$AT$1),0,1)))</f>
        <v>1</v>
      </c>
      <c r="AX39" s="224"/>
      <c r="AY39" s="344">
        <f>IF($A39&gt;='243way_Regular Symbol'!D$16,"",IF(B39=0,"",IF(OR(B39=$AM$1,B39=$AZ$1,B40=$AM$1,B40=$AZ$1,B41=$AM$1,B41=$AZ$1),0,1)))</f>
        <v>1</v>
      </c>
      <c r="AZ39" s="3">
        <f>IF($A39&gt;='243way_Regular Symbol'!E$16,"",IF(C39=0,"",IF(OR(C39=$AM$1,C39=$AZ$1,C40=$AM$1,C40=$AZ$1,C41=$AM$1,C41=$AZ$1),0,1)))</f>
        <v>1</v>
      </c>
      <c r="BA39" s="3">
        <f>IF($A39&gt;='243way_Regular Symbol'!F$16,"",IF(D39=0,"",IF(OR(D39=$AM$1,D39=$AZ$1,D40=$AM$1,D40=$AZ$1,D41=$AM$1,D41=$AZ$1),0,1)))</f>
        <v>1</v>
      </c>
      <c r="BB39" s="3">
        <f>IF($A39&gt;='243way_Regular Symbol'!G$16,"",IF(E39=0,"",IF(OR(E39=$AM$1,E39=$AZ$1,E40=$AM$1,E40=$AZ$1,E41=$AM$1,E41=$AZ$1),0,1)))</f>
        <v>1</v>
      </c>
      <c r="BC39" s="135">
        <f>IF($A39&gt;='243way_Regular Symbol'!H$16,"",IF(F39=0,"",IF(OR(F39=$AM$1,F39=$AZ$1,F40=$AM$1,F40=$AZ$1,F41=$AM$1,F41=$AZ$1),0,1)))</f>
        <v>1</v>
      </c>
      <c r="BD39" s="224"/>
      <c r="BE39" s="344">
        <f>IF($A39&gt;='243way_Regular Symbol'!D$16,"",IF(B39=0,"",IF(OR(B39=$AM$1,B39=$BF$1,B40=$AM$1,B40=$BF$1,B41=$AM$1,B41=$BF$1),0,1)))</f>
        <v>1</v>
      </c>
      <c r="BF39" s="3">
        <f>IF($A39&gt;='243way_Regular Symbol'!E$16,"",IF(C39=0,"",IF(OR(C39=$AM$1,C39=$BF$1,C40=$AM$1,C40=$BF$1,C41=$AM$1,C41=$BF$1),0,1)))</f>
        <v>1</v>
      </c>
      <c r="BG39" s="3">
        <f>IF($A39&gt;='243way_Regular Symbol'!F$16,"",IF(D39=0,"",IF(OR(D39=$AM$1,D39=$BF$1,D40=$AM$1,D40=$BF$1,D41=$AM$1,D41=$BF$1),0,1)))</f>
        <v>1</v>
      </c>
      <c r="BH39" s="3">
        <f>IF($A39&gt;='243way_Regular Symbol'!G$16,"",IF(E39=0,"",IF(OR(E39=$AM$1,E39=$BF$1,E40=$AM$1,E40=$BF$1,E41=$AM$1,E41=$BF$1),0,1)))</f>
        <v>1</v>
      </c>
      <c r="BI39" s="135">
        <f>IF($A39&gt;='243way_Regular Symbol'!H$16,"",IF(F39=0,"",IF(OR(F39=$AM$1,F39=$BF$1,F40=$AM$1,F40=$BF$1,F41=$AM$1,F41=$BF$1),0,1)))</f>
        <v>1</v>
      </c>
      <c r="BJ39" s="224"/>
      <c r="BK39" s="344">
        <f>IF($A39&gt;='243way_Regular Symbol'!D$16,"",IF(B39=0,"",IF(OR(B39=$AM$1,B39=$BL$1,B40=$AM$1,B40=$BL$1,B41=$AM$1,B41=$BL$1),0,1)))</f>
        <v>1</v>
      </c>
      <c r="BL39" s="3">
        <f>IF($A39&gt;='243way_Regular Symbol'!E$16,"",IF(C39=0,"",IF(OR(C39=$AM$1,C39=$BL$1,C40=$AM$1,C40=$BL$1,C41=$AM$1,C41=$BL$1),0,1)))</f>
        <v>1</v>
      </c>
      <c r="BM39" s="3">
        <f>IF($A39&gt;='243way_Regular Symbol'!F$16,"",IF(D39=0,"",IF(OR(D39=$AM$1,D39=$BL$1,D40=$AM$1,D40=$BL$1,D41=$AM$1,D41=$BL$1),0,1)))</f>
        <v>1</v>
      </c>
      <c r="BN39" s="3">
        <f>IF($A39&gt;='243way_Regular Symbol'!G$16,"",IF(E39=0,"",IF(OR(E39=$AM$1,E39=$BL$1,E40=$AM$1,E40=$BL$1,E41=$AM$1,E41=$BL$1),0,1)))</f>
        <v>1</v>
      </c>
      <c r="BO39" s="135">
        <f>IF($A39&gt;='243way_Regular Symbol'!H$16,"",IF(F39=0,"",IF(OR(F39=$AM$1,F39=$BL$1,F40=$AM$1,F40=$BL$1,F41=$AM$1,F41=$BL$1),0,1)))</f>
        <v>1</v>
      </c>
      <c r="BP39" s="224"/>
      <c r="BQ39" s="3">
        <f>IF($A39&gt;='243way_Regular Symbol'!D$16,"",IF(B39=0,"",IF(OR(B39=$BQ$1,B39=$BR$1,B40=$BQ$1,B40=$BR$1,B41=$BQ$1,B41=$BR$1),0,1)))</f>
        <v>1</v>
      </c>
      <c r="BR39" s="3">
        <f>IF($A39&gt;='243way_Regular Symbol'!E$16,"",IF(C39=0,"",IF(OR(C39=$BQ$1,C39=$BR$1,C40=$BQ$1,C40=$BR$1,C41=$BQ$1,C41=$BR$1),0,1)))</f>
        <v>1</v>
      </c>
      <c r="BS39" s="3">
        <f>IF($A39&gt;='243way_Regular Symbol'!F$16,"",IF(D39=0,"",IF(OR(D39=$BQ$1,D39=$BR$1,D40=$BQ$1,D40=$BR$1,D41=$BQ$1,D41=$BR$1),0,1)))</f>
        <v>1</v>
      </c>
      <c r="BT39" s="3">
        <f>IF($A39&gt;='243way_Regular Symbol'!G$16,"",IF(E39=0,"",IF(OR(E39=$BQ$1,E39=$BR$1,E40=$BQ$1,E40=$BR$1,E41=$BQ$1,E41=$BR$1),0,1)))</f>
        <v>1</v>
      </c>
      <c r="BU39" s="3">
        <f>IF($A39&gt;='243way_Regular Symbol'!H$16,"",IF(F39=0,"",IF(OR(F39=$BQ$1,F39=$BR$1,F40=$BQ$1,F40=$BR$1,F41=$BQ$1,F41=$BR$1),0,1)))</f>
        <v>1</v>
      </c>
      <c r="BV39" s="224"/>
      <c r="BW39" s="3">
        <f>IF($A39&gt;='243way_Regular Symbol'!D$16,"",IF(B39=0,"",IF(OR(B39=$BW$1,B40=$BW$1,B41=$BW$1,B39=$BX$1,B40=$BX$1,B41=$BX$1),0,1)))</f>
        <v>0</v>
      </c>
      <c r="BX39" s="3">
        <f>IF($A39&gt;='243way_Regular Symbol'!E$16,"",IF(C39=0,"",IF(OR(C39=$BW$1,C40=$BW$1,C41=$BW$1,C39=$BX$1,C40=$BX$1,C41=$BX$1),0,1)))</f>
        <v>1</v>
      </c>
      <c r="BY39" s="3">
        <f>IF($A39&gt;='243way_Regular Symbol'!F$16,"",IF(D39=0,"",IF(OR(D39=$BW$1,D40=$BW$1,D41=$BW$1,D39=$BX$1,D40=$BX$1,D41=$BX$1),0,1)))</f>
        <v>1</v>
      </c>
      <c r="BZ39" s="3">
        <f>IF($A39&gt;='243way_Regular Symbol'!G$16,"",IF(E39=0,"",IF(OR(E39=$BW$1,E40=$BW$1,E41=$BW$1,E39=$BX$1,E40=$BX$1,E41=$BX$1),0,1)))</f>
        <v>1</v>
      </c>
      <c r="CA39" s="3">
        <f>IF($A39&gt;='243way_Regular Symbol'!H$16,"",IF(F39=0,"",IF(OR(F39=$BW$1,F40=$BW$1,F41=$BW$1,F39=$BX$1,F40=$BX$1,F41=$BX$1),0,1)))</f>
        <v>1</v>
      </c>
      <c r="CB39" s="224"/>
      <c r="CC39" s="3">
        <f>IF($A39&gt;='243way_Regular Symbol'!D$16,"",IF(B39=0,"",IF(OR(B39=$BW$1,B40=$BW$1,B41=$BW$1,B39=$CD$1,B40=$CD$1,B41=$CD$1),0,1)))</f>
        <v>1</v>
      </c>
      <c r="CD39" s="3">
        <f>IF($A39&gt;='243way_Regular Symbol'!E$16,"",IF(C39=0,"",IF(OR(C39=$BW$1,C40=$BW$1,C41=$BW$1,C39=$CD$1,C40=$CD$1,C41=$CD$1),0,1)))</f>
        <v>1</v>
      </c>
      <c r="CE39" s="3">
        <f>IF($A39&gt;='243way_Regular Symbol'!F$16,"",IF(D39=0,"",IF(OR(D39=$BW$1,D40=$BW$1,D41=$BW$1,D39=$CD$1,D40=$CD$1,D41=$CD$1),0,1)))</f>
        <v>1</v>
      </c>
      <c r="CF39" s="3">
        <f>IF($A39&gt;='243way_Regular Symbol'!G$16,"",IF(E39=0,"",IF(OR(E39=$BW$1,E40=$BW$1,E41=$BW$1,E39=$CD$1,E40=$CD$1,E41=$CD$1),0,1)))</f>
        <v>1</v>
      </c>
      <c r="CG39" s="3">
        <f>IF($A39&gt;='243way_Regular Symbol'!H$16,"",IF(F39=0,"",IF(OR(F39=$BW$1,F40=$BW$1,F41=$BW$1,F39=$CD$1,F40=$CD$1,F41=$CD$1),0,1)))</f>
        <v>1</v>
      </c>
      <c r="CH39" s="224"/>
      <c r="CI39" s="3">
        <f>IF($A39&gt;='243way_Regular Symbol'!D$16,"",IF(B39=0,"",IF(OR(B39=$BW$1,B40=$BW$1,B41=$BW$1,B39=$CJ$1,B40=$CJ$1,B41=$CJ$1),0,1)))</f>
        <v>1</v>
      </c>
      <c r="CJ39" s="3">
        <f>IF($A39&gt;='243way_Regular Symbol'!E$16,"",IF(C39=0,"",IF(OR(C39=$BW$1,C40=$BW$1,C41=$BW$1,C39=$CJ$1,C40=$CJ$1,C41=$CJ$1),0,1)))</f>
        <v>1</v>
      </c>
      <c r="CK39" s="3">
        <f>IF($A39&gt;='243way_Regular Symbol'!F$16,"",IF(D39=0,"",IF(OR(D39=$BW$1,D40=$BW$1,D41=$BW$1,D39=$CJ$1,D40=$CJ$1,D41=$CJ$1),0,1)))</f>
        <v>1</v>
      </c>
      <c r="CL39" s="3">
        <f>IF($A39&gt;='243way_Regular Symbol'!G$16,"",IF(E39=0,"",IF(OR(E39=$BW$1,E40=$BW$1,E41=$BW$1,E39=$CJ$1,E40=$CJ$1,E41=$CJ$1),0,1)))</f>
        <v>1</v>
      </c>
      <c r="CM39" s="3">
        <f>IF($A39&gt;='243way_Regular Symbol'!H$16,"",IF(F39=0,"",IF(OR(F39=$BW$1,F40=$BW$1,F41=$BW$1,F39=$CJ$1,F40=$CJ$1,F41=$CJ$1),0,1)))</f>
        <v>0</v>
      </c>
      <c r="CN39" s="224"/>
      <c r="CO39" s="3">
        <f>IF($A39&gt;='243way_Regular Symbol'!D$16,"",IF(B39=0,"",IF(OR(B39=$BW$1,B40=$BW$1,B41=$BW$1,B39=$CP$1,B40=$CP$1,B41=$CP$1),0,1)))</f>
        <v>1</v>
      </c>
      <c r="CP39" s="3">
        <f>IF($A39&gt;='243way_Regular Symbol'!E$16,"",IF(C39=0,"",IF(OR(C39=$BW$1,C40=$BW$1,C41=$BW$1,C39=$CP$1,C40=$CP$1,C41=$CP$1),0,1)))</f>
        <v>1</v>
      </c>
      <c r="CQ39" s="3">
        <f>IF($A39&gt;='243way_Regular Symbol'!F$16,"",IF(D39=0,"",IF(OR(D39=$BW$1,D40=$BW$1,D41=$BW$1,D39=$CP$1,D40=$CP$1,D41=$CP$1),0,1)))</f>
        <v>1</v>
      </c>
      <c r="CR39" s="3">
        <f>IF($A39&gt;='243way_Regular Symbol'!G$16,"",IF(E39=0,"",IF(OR(E39=$BW$1,E40=$BW$1,E41=$BW$1,E39=$CP$1,E40=$CP$1,E41=$CP$1),0,1)))</f>
        <v>1</v>
      </c>
      <c r="CS39" s="3">
        <f>IF($A39&gt;='243way_Regular Symbol'!H$16,"",IF(F39=0,"",IF(OR(F39=$BW$1,F40=$BW$1,F41=$BW$1,F39=$CP$1,F40=$CP$1,F41=$CP$1),0,1)))</f>
        <v>1</v>
      </c>
      <c r="CT39" s="224"/>
      <c r="CU39" s="3">
        <f>IF($A39&gt;='243way_Regular Symbol'!D$16,"",IF(B39=0,"",IF(OR(B39=$BW$1,B40=$BW$1,B41=$BW$1,B39=$CV$1,B40=$CV$1,B41=$CV$1),0,1)))</f>
        <v>1</v>
      </c>
      <c r="CV39" s="3">
        <f>IF($A39&gt;='243way_Regular Symbol'!E$16,"",IF(C39=0,"",IF(OR(C39=$BW$1,C40=$BW$1,C41=$BW$1,C39=$CV$1,C40=$CV$1,C41=$CV$1),0,1)))</f>
        <v>1</v>
      </c>
      <c r="CW39" s="3">
        <f>IF($A39&gt;='243way_Regular Symbol'!F$16,"",IF(D39=0,"",IF(OR(D39=$BW$1,D40=$BW$1,D41=$BW$1,D39=$CV$1,D40=$CV$1,D41=$CV$1),0,1)))</f>
        <v>1</v>
      </c>
      <c r="CX39" s="3">
        <f>IF($A39&gt;='243way_Regular Symbol'!G$16,"",IF(E39=0,"",IF(OR(E39=$BW$1,E40=$BW$1,E41=$BW$1,E39=$CV$1,E40=$CV$1,E41=$CV$1),0,1)))</f>
        <v>1</v>
      </c>
      <c r="CY39" s="3">
        <f>IF($A39&gt;='243way_Regular Symbol'!H$16,"",IF(F39=0,"",IF(OR(F39=$BW$1,F40=$BW$1,F41=$BW$1,F39=$CV$1,F40=$CV$1,F41=$CV$1),0,1)))</f>
        <v>1</v>
      </c>
    </row>
    <row r="40" spans="1:103">
      <c r="A40" s="337">
        <f>IF('243way_Regular Symbol'!L39="","",'243way_Regular Symbol'!L39)</f>
        <v>36</v>
      </c>
      <c r="B40" s="191" t="str">
        <f>IF('243way_Regular Symbol'!M39="",
IF($A40-'243way_Regular Symbol'!D$16&gt;='243way_RegularＸ_W()'!B$2-1,"",VLOOKUP($A40-'243way_Regular Symbol'!D$16,'243way_Regular Symbol'!$L$3:$Q$99,'243way_RegularＸ_W()'!B$3+1,FALSE)),
'243way_Regular Symbol'!M39)</f>
        <v>K</v>
      </c>
      <c r="C40" s="191" t="str">
        <f>IF('243way_Regular Symbol'!N39="",
IF($A40-'243way_Regular Symbol'!E$16&gt;='243way_RegularＸ_W()'!C$2-1,"",VLOOKUP($A40-'243way_Regular Symbol'!E$16,'243way_Regular Symbol'!$L$3:$Q$99,'243way_RegularＸ_W()'!C$3+1,FALSE)),
'243way_Regular Symbol'!N39)</f>
        <v>M3</v>
      </c>
      <c r="D40" s="191" t="str">
        <f>IF('243way_Regular Symbol'!O39="",
IF($A40-'243way_Regular Symbol'!F$16&gt;='243way_RegularＸ_W()'!D$2-1,"",VLOOKUP($A40-'243way_Regular Symbol'!F$16,'243way_Regular Symbol'!$L$3:$Q$99,'243way_RegularＸ_W()'!D$3+1,FALSE)),
'243way_Regular Symbol'!O39)</f>
        <v>M4</v>
      </c>
      <c r="E40" s="191" t="str">
        <f>IF('243way_Regular Symbol'!P39="",
IF($A40-'243way_Regular Symbol'!G$16&gt;='243way_RegularＸ_W()'!E$2-1,"",VLOOKUP($A40-'243way_Regular Symbol'!G$16,'243way_Regular Symbol'!$L$3:$Q$99,'243way_RegularＸ_W()'!E$3+1,FALSE)),
'243way_Regular Symbol'!P39)</f>
        <v>M5</v>
      </c>
      <c r="F40" s="338" t="str">
        <f>IF('243way_Regular Symbol'!Q39="",
IF($A40-'243way_Regular Symbol'!H$16&gt;='243way_RegularＸ_W()'!F$2-1,"",VLOOKUP($A40-'243way_Regular Symbol'!H$16,'243way_Regular Symbol'!$L$3:$Q$99,'243way_RegularＸ_W()'!F$3+1,FALSE)),
'243way_Regular Symbol'!Q39)</f>
        <v>M3</v>
      </c>
      <c r="O40" s="344">
        <f>IF($A40&gt;='243way_Regular Symbol'!D$16,"",IF(B40=0,"",IF(OR(B40=$O$1,B40=$P$1,B41=$O$1,B41=$P$1,B42=$O$1,B42=$P$1),0,1)))</f>
        <v>1</v>
      </c>
      <c r="P40" s="3">
        <f>IF($A40&gt;='243way_Regular Symbol'!E$16,"",IF(C40=0,"",IF(OR(C40=$O$1,C40=$P$1,C41=$O$1,C41=$P$1,C42=$O$1,C42=$P$1),0,1)))</f>
        <v>1</v>
      </c>
      <c r="Q40" s="3">
        <f>IF($A40&gt;='243way_Regular Symbol'!F$16,"",IF(D40=0,"",IF(OR(D40=$O$1,D40=$P$1,D41=$O$1,D41=$P$1,D42=$O$1,D42=$P$1),0,1)))</f>
        <v>1</v>
      </c>
      <c r="R40" s="3">
        <f>IF($A40&gt;='243way_Regular Symbol'!G$16,"",IF(E40=0,"",IF(OR(E40=$O$1,E40=$P$1,E41=$O$1,E41=$P$1,E42=$O$1,E42=$P$1),0,1)))</f>
        <v>1</v>
      </c>
      <c r="S40" s="135">
        <f>IF($A40&gt;='243way_Regular Symbol'!H$16,"",IF(F40=0,"",IF(OR(F40=$O$1,F40=$P$1,F41=$O$1,F41=$P$1,F42=$O$1,F42=$P$1),0,1)))</f>
        <v>1</v>
      </c>
      <c r="T40" s="224"/>
      <c r="U40" s="344">
        <f>IF($A40&gt;='243way_Regular Symbol'!D$16,"",IF(B40=0,"",IF(OR(B40=$U$1,B40=$V$1,B41=$U$1,B41=$V$1,B42=$U$1,B42=$V$1),0,1)))</f>
        <v>0</v>
      </c>
      <c r="V40" s="3">
        <f>IF($A40&gt;='243way_Regular Symbol'!E$16,"",IF(C40=0,"",IF(OR(C40=$U$1,C40=$V$1,C41=$U$1,C41=$V$1,C42=$U$1,C42=$V$1),0,1)))</f>
        <v>1</v>
      </c>
      <c r="W40" s="3">
        <f>IF($A40&gt;='243way_Regular Symbol'!F$16,"",IF(D40=0,"",IF(OR(D40=$U$1,D40=$V$1,D41=$U$1,D41=$V$1,D42=$U$1,D42=$V$1),0,1)))</f>
        <v>1</v>
      </c>
      <c r="X40" s="3">
        <f>IF($A40&gt;='243way_Regular Symbol'!G$16,"",IF(E40=0,"",IF(OR(E40=$U$1,E40=$V$1,E41=$U$1,E41=$V$1,E42=$U$1,E42=$V$1),0,1)))</f>
        <v>1</v>
      </c>
      <c r="Y40" s="135">
        <f>IF($A40&gt;='243way_Regular Symbol'!H$16,"",IF(F40=0,"",IF(OR(F40=$U$1,F40=$V$1,F41=$U$1,F41=$V$1,F42=$U$1,F42=$V$1),0,1)))</f>
        <v>1</v>
      </c>
      <c r="Z40" s="224"/>
      <c r="AA40" s="344">
        <f>IF($A40&gt;='243way_Regular Symbol'!D$16,"",IF(B40=0,"",IF(OR(B40=$AA$1,B40=$AB$1,B41=$AA$1,B41=$AB$1,B42=$AA$1,,B42=$AB$1),0,1)))</f>
        <v>1</v>
      </c>
      <c r="AB40" s="3">
        <f>IF($A40&gt;='243way_Regular Symbol'!E$16,"",IF(C40=0,"",IF(OR(C40=$AA$1,C40=$AB$1,C41=$AA$1,C41=$AB$1,C42=$AA$1,,C42=$AB$1),0,1)))</f>
        <v>0</v>
      </c>
      <c r="AC40" s="3">
        <f>IF($A40&gt;='243way_Regular Symbol'!F$16,"",IF(D40=0,"",IF(OR(D40=$AA$1,D40=$AB$1,D41=$AA$1,D41=$AB$1,D42=$AA$1,,D42=$AB$1),0,1)))</f>
        <v>1</v>
      </c>
      <c r="AD40" s="3">
        <f>IF($A40&gt;='243way_Regular Symbol'!G$16,"",IF(E40=0,"",IF(OR(E40=$AA$1,E40=$AB$1,E41=$AA$1,E41=$AB$1,E42=$AA$1,,E42=$AB$1),0,1)))</f>
        <v>1</v>
      </c>
      <c r="AE40" s="135">
        <f>IF($A40&gt;='243way_Regular Symbol'!H$16,"",IF(F40=0,"",IF(OR(F40=$AA$1,F40=$AB$1,F41=$AA$1,F41=$AB$1,F42=$AA$1,,F42=$AB$1),0,1)))</f>
        <v>0</v>
      </c>
      <c r="AF40" s="224"/>
      <c r="AG40" s="344">
        <f>IF($A40&gt;='243way_Regular Symbol'!D$16,"",IF(B40=0,"",IF(OR(B40=$AG$1,B40=$AH$1,B41=$AG$1,B41=$AH$1,B42=$AG$1,B42=$AH$1),0,1)))</f>
        <v>1</v>
      </c>
      <c r="AH40" s="3">
        <f>IF($A40&gt;='243way_Regular Symbol'!E$16,"",IF(C40=0,"",IF(OR(C40=$AG$1,C40=$AH$1,C41=$AG$1,C41=$AH$1,C42=$AG$1,C42=$AH$1),0,1)))</f>
        <v>0</v>
      </c>
      <c r="AI40" s="3">
        <f>IF($A40&gt;='243way_Regular Symbol'!F$16,"",IF(D40=0,"",IF(OR(D40=$AG$1,D40=$AH$1,D41=$AG$1,D41=$AH$1,D42=$AG$1,D42=$AH$1),0,1)))</f>
        <v>0</v>
      </c>
      <c r="AJ40" s="3">
        <f>IF($A40&gt;='243way_Regular Symbol'!G$16,"",IF(E40=0,"",IF(OR(E40=$AG$1,E40=$AH$1,E41=$AG$1,E41=$AH$1,E42=$AG$1,E42=$AH$1),0,1)))</f>
        <v>1</v>
      </c>
      <c r="AK40" s="135">
        <f>IF($A40&gt;='243way_Regular Symbol'!H$16,"",IF(F40=0,"",IF(OR(F40=$AG$1,F40=$AH$1,F41=$AG$1,F41=$AH$1,F42=$AG$1,F42=$AH$1),0,1)))</f>
        <v>1</v>
      </c>
      <c r="AL40" s="224"/>
      <c r="AM40" s="344">
        <f>IF($A40&gt;='243way_Regular Symbol'!D$16,"",IF(B40=0,"",IF(OR(B40=$AM$1,B40=$AN$1,B41=$AM$1,B41=$AN$1,B42=$AM$1,B42=$AN$1),0,1)))</f>
        <v>1</v>
      </c>
      <c r="AN40" s="3">
        <f>IF($A40&gt;='243way_Regular Symbol'!E$16,"",IF(C40=0,"",IF(OR(C40=$AM$1,C40=$AN$1,C41=$AM$1,C41=$AN$1,C42=$AM$1,C42=$AN$1),0,1)))</f>
        <v>0</v>
      </c>
      <c r="AO40" s="3">
        <f>IF($A40&gt;='243way_Regular Symbol'!F$16,"",IF(D40=0,"",IF(OR(D40=$AM$1,D40=$AN$1,D41=$AM$1,D41=$AN$1,D42=$AM$1,D42=$AN$1),0,1)))</f>
        <v>0</v>
      </c>
      <c r="AP40" s="3">
        <f>IF($A40&gt;='243way_Regular Symbol'!G$16,"",IF(E40=0,"",IF(OR(E40=$AM$1,E40=$AN$1,E41=$AM$1,E41=$AN$1,E42=$AM$1,E42=$AN$1),0,1)))</f>
        <v>0</v>
      </c>
      <c r="AQ40" s="135">
        <f>IF($A40&gt;='243way_Regular Symbol'!H$16,"",IF(F40=0,"",IF(OR(F40=$AM$1,F40=$AN$1,F41=$AM$1,F41=$AN$1,F42=$AM$1,F42=$AN$1),0,1)))</f>
        <v>1</v>
      </c>
      <c r="AR40" s="224"/>
      <c r="AS40" s="344">
        <f>IF($A40&gt;='243way_Regular Symbol'!D$16,"",IF(B40=0,"",IF(OR(B40=$AM$1,B40=$AT$1,B41=$AM$1,B41=$AT$1,B42=$AM$1,B42=$AT$1),0,1)))</f>
        <v>1</v>
      </c>
      <c r="AT40" s="3">
        <f>IF($A40&gt;='243way_Regular Symbol'!E$16,"",IF(C40=0,"",IF(OR(C40=$AM$1,C40=$AT$1,C41=$AM$1,C41=$AT$1,C42=$AM$1,C42=$AT$1),0,1)))</f>
        <v>1</v>
      </c>
      <c r="AU40" s="3">
        <f>IF($A40&gt;='243way_Regular Symbol'!F$16,"",IF(D40=0,"",IF(OR(D40=$AM$1,D40=$AT$1,D41=$AM$1,D41=$AT$1,D42=$AM$1,D42=$AT$1),0,1)))</f>
        <v>1</v>
      </c>
      <c r="AV40" s="3">
        <f>IF($A40&gt;='243way_Regular Symbol'!G$16,"",IF(E40=0,"",IF(OR(E40=$AM$1,E40=$AT$1,E41=$AM$1,E41=$AT$1,E42=$AM$1,E42=$AT$1),0,1)))</f>
        <v>1</v>
      </c>
      <c r="AW40" s="135">
        <f>IF($A40&gt;='243way_Regular Symbol'!H$16,"",IF(F40=0,"",IF(OR(F40=$AM$1,F40=$AT$1,F41=$AM$1,F41=$AT$1,F42=$AM$1,F42=$AT$1),0,1)))</f>
        <v>1</v>
      </c>
      <c r="AX40" s="224"/>
      <c r="AY40" s="344">
        <f>IF($A40&gt;='243way_Regular Symbol'!D$16,"",IF(B40=0,"",IF(OR(B40=$AM$1,B40=$AZ$1,B41=$AM$1,B41=$AZ$1,B42=$AM$1,B42=$AZ$1),0,1)))</f>
        <v>1</v>
      </c>
      <c r="AZ40" s="3">
        <f>IF($A40&gt;='243way_Regular Symbol'!E$16,"",IF(C40=0,"",IF(OR(C40=$AM$1,C40=$AZ$1,C41=$AM$1,C41=$AZ$1,C42=$AM$1,C42=$AZ$1),0,1)))</f>
        <v>1</v>
      </c>
      <c r="BA40" s="3">
        <f>IF($A40&gt;='243way_Regular Symbol'!F$16,"",IF(D40=0,"",IF(OR(D40=$AM$1,D40=$AZ$1,D41=$AM$1,D41=$AZ$1,D42=$AM$1,D42=$AZ$1),0,1)))</f>
        <v>1</v>
      </c>
      <c r="BB40" s="3">
        <f>IF($A40&gt;='243way_Regular Symbol'!G$16,"",IF(E40=0,"",IF(OR(E40=$AM$1,E40=$AZ$1,E41=$AM$1,E41=$AZ$1,E42=$AM$1,E42=$AZ$1),0,1)))</f>
        <v>1</v>
      </c>
      <c r="BC40" s="135">
        <f>IF($A40&gt;='243way_Regular Symbol'!H$16,"",IF(F40=0,"",IF(OR(F40=$AM$1,F40=$AZ$1,F41=$AM$1,F41=$AZ$1,F42=$AM$1,F42=$AZ$1),0,1)))</f>
        <v>0</v>
      </c>
      <c r="BD40" s="224"/>
      <c r="BE40" s="344">
        <f>IF($A40&gt;='243way_Regular Symbol'!D$16,"",IF(B40=0,"",IF(OR(B40=$AM$1,B40=$BF$1,B41=$AM$1,B41=$BF$1,B42=$AM$1,B42=$BF$1),0,1)))</f>
        <v>1</v>
      </c>
      <c r="BF40" s="3">
        <f>IF($A40&gt;='243way_Regular Symbol'!E$16,"",IF(C40=0,"",IF(OR(C40=$AM$1,C40=$BF$1,C41=$AM$1,C41=$BF$1,C42=$AM$1,C42=$BF$1),0,1)))</f>
        <v>1</v>
      </c>
      <c r="BG40" s="3">
        <f>IF($A40&gt;='243way_Regular Symbol'!F$16,"",IF(D40=0,"",IF(OR(D40=$AM$1,D40=$BF$1,D41=$AM$1,D41=$BF$1,D42=$AM$1,D42=$BF$1),0,1)))</f>
        <v>1</v>
      </c>
      <c r="BH40" s="3">
        <f>IF($A40&gt;='243way_Regular Symbol'!G$16,"",IF(E40=0,"",IF(OR(E40=$AM$1,E40=$BF$1,E41=$AM$1,E41=$BF$1,E42=$AM$1,E42=$BF$1),0,1)))</f>
        <v>1</v>
      </c>
      <c r="BI40" s="135">
        <f>IF($A40&gt;='243way_Regular Symbol'!H$16,"",IF(F40=0,"",IF(OR(F40=$AM$1,F40=$BF$1,F41=$AM$1,F41=$BF$1,F42=$AM$1,F42=$BF$1),0,1)))</f>
        <v>1</v>
      </c>
      <c r="BJ40" s="224"/>
      <c r="BK40" s="344">
        <f>IF($A40&gt;='243way_Regular Symbol'!D$16,"",IF(B40=0,"",IF(OR(B40=$AM$1,B40=$BL$1,B41=$AM$1,B41=$BL$1,B42=$AM$1,B42=$BL$1),0,1)))</f>
        <v>1</v>
      </c>
      <c r="BL40" s="3">
        <f>IF($A40&gt;='243way_Regular Symbol'!E$16,"",IF(C40=0,"",IF(OR(C40=$AM$1,C40=$BL$1,C41=$AM$1,C41=$BL$1,C42=$AM$1,C42=$BL$1),0,1)))</f>
        <v>1</v>
      </c>
      <c r="BM40" s="3">
        <f>IF($A40&gt;='243way_Regular Symbol'!F$16,"",IF(D40=0,"",IF(OR(D40=$AM$1,D40=$BL$1,D41=$AM$1,D41=$BL$1,D42=$AM$1,D42=$BL$1),0,1)))</f>
        <v>1</v>
      </c>
      <c r="BN40" s="3">
        <f>IF($A40&gt;='243way_Regular Symbol'!G$16,"",IF(E40=0,"",IF(OR(E40=$AM$1,E40=$BL$1,E41=$AM$1,E41=$BL$1,E42=$AM$1,E42=$BL$1),0,1)))</f>
        <v>1</v>
      </c>
      <c r="BO40" s="135">
        <f>IF($A40&gt;='243way_Regular Symbol'!H$16,"",IF(F40=0,"",IF(OR(F40=$AM$1,F40=$BL$1,F41=$AM$1,F41=$BL$1,F42=$AM$1,F42=$BL$1),0,1)))</f>
        <v>1</v>
      </c>
      <c r="BP40" s="224"/>
      <c r="BQ40" s="3">
        <f>IF($A40&gt;='243way_Regular Symbol'!D$16,"",IF(B40=0,"",IF(OR(B40=$BQ$1,B40=$BR$1,B41=$BQ$1,B41=$BR$1,B42=$BQ$1,B42=$BR$1),0,1)))</f>
        <v>1</v>
      </c>
      <c r="BR40" s="3">
        <f>IF($A40&gt;='243way_Regular Symbol'!E$16,"",IF(C40=0,"",IF(OR(C40=$BQ$1,C40=$BR$1,C41=$BQ$1,C41=$BR$1,C42=$BQ$1,C42=$BR$1),0,1)))</f>
        <v>1</v>
      </c>
      <c r="BS40" s="3">
        <f>IF($A40&gt;='243way_Regular Symbol'!F$16,"",IF(D40=0,"",IF(OR(D40=$BQ$1,D40=$BR$1,D41=$BQ$1,D41=$BR$1,D42=$BQ$1,D42=$BR$1),0,1)))</f>
        <v>1</v>
      </c>
      <c r="BT40" s="3">
        <f>IF($A40&gt;='243way_Regular Symbol'!G$16,"",IF(E40=0,"",IF(OR(E40=$BQ$1,E40=$BR$1,E41=$BQ$1,E41=$BR$1,E42=$BQ$1,E42=$BR$1),0,1)))</f>
        <v>1</v>
      </c>
      <c r="BU40" s="3">
        <f>IF($A40&gt;='243way_Regular Symbol'!H$16,"",IF(F40=0,"",IF(OR(F40=$BQ$1,F40=$BR$1,F41=$BQ$1,F41=$BR$1,F42=$BQ$1,F42=$BR$1),0,1)))</f>
        <v>1</v>
      </c>
      <c r="BV40" s="224"/>
      <c r="BW40" s="3">
        <f>IF($A40&gt;='243way_Regular Symbol'!D$16,"",IF(B40=0,"",IF(OR(B40=$BW$1,B41=$BW$1,B42=$BW$1,B40=$BX$1,B41=$BX$1,B42=$BX$1),0,1)))</f>
        <v>0</v>
      </c>
      <c r="BX40" s="3">
        <f>IF($A40&gt;='243way_Regular Symbol'!E$16,"",IF(C40=0,"",IF(OR(C40=$BW$1,C41=$BW$1,C42=$BW$1,C40=$BX$1,C41=$BX$1,C42=$BX$1),0,1)))</f>
        <v>1</v>
      </c>
      <c r="BY40" s="3">
        <f>IF($A40&gt;='243way_Regular Symbol'!F$16,"",IF(D40=0,"",IF(OR(D40=$BW$1,D41=$BW$1,D42=$BW$1,D40=$BX$1,D41=$BX$1,D42=$BX$1),0,1)))</f>
        <v>1</v>
      </c>
      <c r="BZ40" s="3">
        <f>IF($A40&gt;='243way_Regular Symbol'!G$16,"",IF(E40=0,"",IF(OR(E40=$BW$1,E41=$BW$1,E42=$BW$1,E40=$BX$1,E41=$BX$1,E42=$BX$1),0,1)))</f>
        <v>1</v>
      </c>
      <c r="CA40" s="3">
        <f>IF($A40&gt;='243way_Regular Symbol'!H$16,"",IF(F40=0,"",IF(OR(F40=$BW$1,F41=$BW$1,F42=$BW$1,F40=$BX$1,F41=$BX$1,F42=$BX$1),0,1)))</f>
        <v>1</v>
      </c>
      <c r="CB40" s="224"/>
      <c r="CC40" s="3">
        <f>IF($A40&gt;='243way_Regular Symbol'!D$16,"",IF(B40=0,"",IF(OR(B40=$BW$1,B41=$BW$1,B42=$BW$1,B40=$CD$1,B41=$CD$1,B42=$CD$1),0,1)))</f>
        <v>0</v>
      </c>
      <c r="CD40" s="3">
        <f>IF($A40&gt;='243way_Regular Symbol'!E$16,"",IF(C40=0,"",IF(OR(C40=$BW$1,C41=$BW$1,C42=$BW$1,C40=$CD$1,C41=$CD$1,C42=$CD$1),0,1)))</f>
        <v>1</v>
      </c>
      <c r="CE40" s="3">
        <f>IF($A40&gt;='243way_Regular Symbol'!F$16,"",IF(D40=0,"",IF(OR(D40=$BW$1,D41=$BW$1,D42=$BW$1,D40=$CD$1,D41=$CD$1,D42=$CD$1),0,1)))</f>
        <v>1</v>
      </c>
      <c r="CF40" s="3">
        <f>IF($A40&gt;='243way_Regular Symbol'!G$16,"",IF(E40=0,"",IF(OR(E40=$BW$1,E41=$BW$1,E42=$BW$1,E40=$CD$1,E41=$CD$1,E42=$CD$1),0,1)))</f>
        <v>0</v>
      </c>
      <c r="CG40" s="3">
        <f>IF($A40&gt;='243way_Regular Symbol'!H$16,"",IF(F40=0,"",IF(OR(F40=$BW$1,F41=$BW$1,F42=$BW$1,F40=$CD$1,F41=$CD$1,F42=$CD$1),0,1)))</f>
        <v>1</v>
      </c>
      <c r="CH40" s="224"/>
      <c r="CI40" s="3">
        <f>IF($A40&gt;='243way_Regular Symbol'!D$16,"",IF(B40=0,"",IF(OR(B40=$BW$1,B41=$BW$1,B42=$BW$1,B40=$CJ$1,B41=$CJ$1,B42=$CJ$1),0,1)))</f>
        <v>1</v>
      </c>
      <c r="CJ40" s="3">
        <f>IF($A40&gt;='243way_Regular Symbol'!E$16,"",IF(C40=0,"",IF(OR(C40=$BW$1,C41=$BW$1,C42=$BW$1,C40=$CJ$1,C41=$CJ$1,C42=$CJ$1),0,1)))</f>
        <v>1</v>
      </c>
      <c r="CK40" s="3">
        <f>IF($A40&gt;='243way_Regular Symbol'!F$16,"",IF(D40=0,"",IF(OR(D40=$BW$1,D41=$BW$1,D42=$BW$1,D40=$CJ$1,D41=$CJ$1,D42=$CJ$1),0,1)))</f>
        <v>1</v>
      </c>
      <c r="CL40" s="3">
        <f>IF($A40&gt;='243way_Regular Symbol'!G$16,"",IF(E40=0,"",IF(OR(E40=$BW$1,E41=$BW$1,E42=$BW$1,E40=$CJ$1,E41=$CJ$1,E42=$CJ$1),0,1)))</f>
        <v>1</v>
      </c>
      <c r="CM40" s="3">
        <f>IF($A40&gt;='243way_Regular Symbol'!H$16,"",IF(F40=0,"",IF(OR(F40=$BW$1,F41=$BW$1,F42=$BW$1,F40=$CJ$1,F41=$CJ$1,F42=$CJ$1),0,1)))</f>
        <v>1</v>
      </c>
      <c r="CN40" s="224"/>
      <c r="CO40" s="3">
        <f>IF($A40&gt;='243way_Regular Symbol'!D$16,"",IF(B40=0,"",IF(OR(B40=$BW$1,B41=$BW$1,B42=$BW$1,B40=$CP$1,B41=$CP$1,B42=$CP$1),0,1)))</f>
        <v>1</v>
      </c>
      <c r="CP40" s="3">
        <f>IF($A40&gt;='243way_Regular Symbol'!E$16,"",IF(C40=0,"",IF(OR(C40=$BW$1,C41=$BW$1,C42=$BW$1,C40=$CP$1,C41=$CP$1,C42=$CP$1),0,1)))</f>
        <v>1</v>
      </c>
      <c r="CQ40" s="3">
        <f>IF($A40&gt;='243way_Regular Symbol'!F$16,"",IF(D40=0,"",IF(OR(D40=$BW$1,D41=$BW$1,D42=$BW$1,D40=$CP$1,D41=$CP$1,D42=$CP$1),0,1)))</f>
        <v>1</v>
      </c>
      <c r="CR40" s="3">
        <f>IF($A40&gt;='243way_Regular Symbol'!G$16,"",IF(E40=0,"",IF(OR(E40=$BW$1,E41=$BW$1,E42=$BW$1,E40=$CP$1,E41=$CP$1,E42=$CP$1),0,1)))</f>
        <v>1</v>
      </c>
      <c r="CS40" s="3">
        <f>IF($A40&gt;='243way_Regular Symbol'!H$16,"",IF(F40=0,"",IF(OR(F40=$BW$1,F41=$BW$1,F42=$BW$1,F40=$CP$1,F41=$CP$1,F42=$CP$1),0,1)))</f>
        <v>1</v>
      </c>
      <c r="CT40" s="224"/>
      <c r="CU40" s="3">
        <f>IF($A40&gt;='243way_Regular Symbol'!D$16,"",IF(B40=0,"",IF(OR(B40=$BW$1,B41=$BW$1,B42=$BW$1,B40=$CV$1,B41=$CV$1,B42=$CV$1),0,1)))</f>
        <v>1</v>
      </c>
      <c r="CV40" s="3">
        <f>IF($A40&gt;='243way_Regular Symbol'!E$16,"",IF(C40=0,"",IF(OR(C40=$BW$1,C41=$BW$1,C42=$BW$1,C40=$CV$1,C41=$CV$1,C42=$CV$1),0,1)))</f>
        <v>1</v>
      </c>
      <c r="CW40" s="3">
        <f>IF($A40&gt;='243way_Regular Symbol'!F$16,"",IF(D40=0,"",IF(OR(D40=$BW$1,D41=$BW$1,D42=$BW$1,D40=$CV$1,D41=$CV$1,D42=$CV$1),0,1)))</f>
        <v>1</v>
      </c>
      <c r="CX40" s="3">
        <f>IF($A40&gt;='243way_Regular Symbol'!G$16,"",IF(E40=0,"",IF(OR(E40=$BW$1,E41=$BW$1,E42=$BW$1,E40=$CV$1,E41=$CV$1,E42=$CV$1),0,1)))</f>
        <v>1</v>
      </c>
      <c r="CY40" s="3">
        <f>IF($A40&gt;='243way_Regular Symbol'!H$16,"",IF(F40=0,"",IF(OR(F40=$BW$1,F41=$BW$1,F42=$BW$1,F40=$CV$1,F41=$CV$1,F42=$CV$1),0,1)))</f>
        <v>1</v>
      </c>
    </row>
    <row r="41" spans="1:103">
      <c r="A41" s="337">
        <f>IF('243way_Regular Symbol'!L40="","",'243way_Regular Symbol'!L40)</f>
        <v>37</v>
      </c>
      <c r="B41" s="191" t="str">
        <f>IF('243way_Regular Symbol'!M40="",
IF($A41-'243way_Regular Symbol'!D$16&gt;='243way_RegularＸ_W()'!B$2-1,"",VLOOKUP($A41-'243way_Regular Symbol'!D$16,'243way_Regular Symbol'!$L$3:$Q$99,'243way_RegularＸ_W()'!B$3+1,FALSE)),
'243way_Regular Symbol'!M40)</f>
        <v>M2</v>
      </c>
      <c r="C41" s="191" t="str">
        <f>IF('243way_Regular Symbol'!N40="",
IF($A41-'243way_Regular Symbol'!E$16&gt;='243way_RegularＸ_W()'!C$2-1,"",VLOOKUP($A41-'243way_Regular Symbol'!E$16,'243way_Regular Symbol'!$L$3:$Q$99,'243way_RegularＸ_W()'!C$3+1,FALSE)),
'243way_Regular Symbol'!N40)</f>
        <v>M5</v>
      </c>
      <c r="D41" s="191" t="str">
        <f>IF('243way_Regular Symbol'!O40="",
IF($A41-'243way_Regular Symbol'!F$16&gt;='243way_RegularＸ_W()'!D$2-1,"",VLOOKUP($A41-'243way_Regular Symbol'!F$16,'243way_Regular Symbol'!$L$3:$Q$99,'243way_RegularＸ_W()'!D$3+1,FALSE)),
'243way_Regular Symbol'!O40)</f>
        <v>M4</v>
      </c>
      <c r="E41" s="191" t="str">
        <f>IF('243way_Regular Symbol'!P40="",
IF($A41-'243way_Regular Symbol'!G$16&gt;='243way_RegularＸ_W()'!E$2-1,"",VLOOKUP($A41-'243way_Regular Symbol'!G$16,'243way_Regular Symbol'!$L$3:$Q$99,'243way_RegularＸ_W()'!E$3+1,FALSE)),
'243way_Regular Symbol'!P40)</f>
        <v>M5</v>
      </c>
      <c r="F41" s="338" t="str">
        <f>IF('243way_Regular Symbol'!Q40="",
IF($A41-'243way_Regular Symbol'!H$16&gt;='243way_RegularＸ_W()'!F$2-1,"",VLOOKUP($A41-'243way_Regular Symbol'!H$16,'243way_Regular Symbol'!$L$3:$Q$99,'243way_RegularＸ_W()'!F$3+1,FALSE)),
'243way_Regular Symbol'!Q40)</f>
        <v>M3</v>
      </c>
      <c r="O41" s="344">
        <f>IF($A41&gt;='243way_Regular Symbol'!D$16,"",IF(B41=0,"",IF(OR(B41=$O$1,B41=$P$1,B42=$O$1,B42=$P$1,B43=$O$1,B43=$P$1),0,1)))</f>
        <v>1</v>
      </c>
      <c r="P41" s="3">
        <f>IF($A41&gt;='243way_Regular Symbol'!E$16,"",IF(C41=0,"",IF(OR(C41=$O$1,C41=$P$1,C42=$O$1,C42=$P$1,C43=$O$1,C43=$P$1),0,1)))</f>
        <v>0</v>
      </c>
      <c r="Q41" s="3">
        <f>IF($A41&gt;='243way_Regular Symbol'!F$16,"",IF(D41=0,"",IF(OR(D41=$O$1,D41=$P$1,D42=$O$1,D42=$P$1,D43=$O$1,D43=$P$1),0,1)))</f>
        <v>1</v>
      </c>
      <c r="R41" s="3">
        <f>IF($A41&gt;='243way_Regular Symbol'!G$16,"",IF(E41=0,"",IF(OR(E41=$O$1,E41=$P$1,E42=$O$1,E42=$P$1,E43=$O$1,E43=$P$1),0,1)))</f>
        <v>1</v>
      </c>
      <c r="S41" s="135">
        <f>IF($A41&gt;='243way_Regular Symbol'!H$16,"",IF(F41=0,"",IF(OR(F41=$O$1,F41=$P$1,F42=$O$1,F42=$P$1,F43=$O$1,F43=$P$1),0,1)))</f>
        <v>1</v>
      </c>
      <c r="T41" s="224"/>
      <c r="U41" s="344">
        <f>IF($A41&gt;='243way_Regular Symbol'!D$16,"",IF(B41=0,"",IF(OR(B41=$U$1,B41=$V$1,B42=$U$1,B42=$V$1,B43=$U$1,B43=$V$1),0,1)))</f>
        <v>0</v>
      </c>
      <c r="V41" s="3">
        <f>IF($A41&gt;='243way_Regular Symbol'!E$16,"",IF(C41=0,"",IF(OR(C41=$U$1,C41=$V$1,C42=$U$1,C42=$V$1,C43=$U$1,C43=$V$1),0,1)))</f>
        <v>1</v>
      </c>
      <c r="W41" s="3">
        <f>IF($A41&gt;='243way_Regular Symbol'!F$16,"",IF(D41=0,"",IF(OR(D41=$U$1,D41=$V$1,D42=$U$1,D42=$V$1,D43=$U$1,D43=$V$1),0,1)))</f>
        <v>1</v>
      </c>
      <c r="X41" s="3">
        <f>IF($A41&gt;='243way_Regular Symbol'!G$16,"",IF(E41=0,"",IF(OR(E41=$U$1,E41=$V$1,E42=$U$1,E42=$V$1,E43=$U$1,E43=$V$1),0,1)))</f>
        <v>1</v>
      </c>
      <c r="Y41" s="135">
        <f>IF($A41&gt;='243way_Regular Symbol'!H$16,"",IF(F41=0,"",IF(OR(F41=$U$1,F41=$V$1,F42=$U$1,F42=$V$1,F43=$U$1,F43=$V$1),0,1)))</f>
        <v>1</v>
      </c>
      <c r="Z41" s="224"/>
      <c r="AA41" s="344">
        <f>IF($A41&gt;='243way_Regular Symbol'!D$16,"",IF(B41=0,"",IF(OR(B41=$AA$1,B41=$AB$1,B42=$AA$1,B42=$AB$1,B43=$AA$1,,B43=$AB$1),0,1)))</f>
        <v>1</v>
      </c>
      <c r="AB41" s="3">
        <f>IF($A41&gt;='243way_Regular Symbol'!E$16,"",IF(C41=0,"",IF(OR(C41=$AA$1,C41=$AB$1,C42=$AA$1,C42=$AB$1,C43=$AA$1,,C43=$AB$1),0,1)))</f>
        <v>1</v>
      </c>
      <c r="AC41" s="3">
        <f>IF($A41&gt;='243way_Regular Symbol'!F$16,"",IF(D41=0,"",IF(OR(D41=$AA$1,D41=$AB$1,D42=$AA$1,D42=$AB$1,D43=$AA$1,,D43=$AB$1),0,1)))</f>
        <v>1</v>
      </c>
      <c r="AD41" s="3">
        <f>IF($A41&gt;='243way_Regular Symbol'!G$16,"",IF(E41=0,"",IF(OR(E41=$AA$1,E41=$AB$1,E42=$AA$1,E42=$AB$1,E43=$AA$1,,E43=$AB$1),0,1)))</f>
        <v>1</v>
      </c>
      <c r="AE41" s="135">
        <f>IF($A41&gt;='243way_Regular Symbol'!H$16,"",IF(F41=0,"",IF(OR(F41=$AA$1,F41=$AB$1,F42=$AA$1,F42=$AB$1,F43=$AA$1,,F43=$AB$1),0,1)))</f>
        <v>0</v>
      </c>
      <c r="AF41" s="224"/>
      <c r="AG41" s="344">
        <f>IF($A41&gt;='243way_Regular Symbol'!D$16,"",IF(B41=0,"",IF(OR(B41=$AG$1,B41=$AH$1,B42=$AG$1,B42=$AH$1,B43=$AG$1,B43=$AH$1),0,1)))</f>
        <v>1</v>
      </c>
      <c r="AH41" s="3">
        <f>IF($A41&gt;='243way_Regular Symbol'!E$16,"",IF(C41=0,"",IF(OR(C41=$AG$1,C41=$AH$1,C42=$AG$1,C42=$AH$1,C43=$AG$1,C43=$AH$1),0,1)))</f>
        <v>0</v>
      </c>
      <c r="AI41" s="3">
        <f>IF($A41&gt;='243way_Regular Symbol'!F$16,"",IF(D41=0,"",IF(OR(D41=$AG$1,D41=$AH$1,D42=$AG$1,D42=$AH$1,D43=$AG$1,D43=$AH$1),0,1)))</f>
        <v>0</v>
      </c>
      <c r="AJ41" s="3">
        <f>IF($A41&gt;='243way_Regular Symbol'!G$16,"",IF(E41=0,"",IF(OR(E41=$AG$1,E41=$AH$1,E42=$AG$1,E42=$AH$1,E43=$AG$1,E43=$AH$1),0,1)))</f>
        <v>0</v>
      </c>
      <c r="AK41" s="135">
        <f>IF($A41&gt;='243way_Regular Symbol'!H$16,"",IF(F41=0,"",IF(OR(F41=$AG$1,F41=$AH$1,F42=$AG$1,F42=$AH$1,F43=$AG$1,F43=$AH$1),0,1)))</f>
        <v>1</v>
      </c>
      <c r="AL41" s="224"/>
      <c r="AM41" s="344">
        <f>IF($A41&gt;='243way_Regular Symbol'!D$16,"",IF(B41=0,"",IF(OR(B41=$AM$1,B41=$AN$1,B42=$AM$1,B42=$AN$1,B43=$AM$1,B43=$AN$1),0,1)))</f>
        <v>1</v>
      </c>
      <c r="AN41" s="3">
        <f>IF($A41&gt;='243way_Regular Symbol'!E$16,"",IF(C41=0,"",IF(OR(C41=$AM$1,C41=$AN$1,C42=$AM$1,C42=$AN$1,C43=$AM$1,C43=$AN$1),0,1)))</f>
        <v>0</v>
      </c>
      <c r="AO41" s="3">
        <f>IF($A41&gt;='243way_Regular Symbol'!F$16,"",IF(D41=0,"",IF(OR(D41=$AM$1,D41=$AN$1,D42=$AM$1,D42=$AN$1,D43=$AM$1,D43=$AN$1),0,1)))</f>
        <v>0</v>
      </c>
      <c r="AP41" s="3">
        <f>IF($A41&gt;='243way_Regular Symbol'!G$16,"",IF(E41=0,"",IF(OR(E41=$AM$1,E41=$AN$1,E42=$AM$1,E42=$AN$1,E43=$AM$1,E43=$AN$1),0,1)))</f>
        <v>0</v>
      </c>
      <c r="AQ41" s="135">
        <f>IF($A41&gt;='243way_Regular Symbol'!H$16,"",IF(F41=0,"",IF(OR(F41=$AM$1,F41=$AN$1,F42=$AM$1,F42=$AN$1,F43=$AM$1,F43=$AN$1),0,1)))</f>
        <v>1</v>
      </c>
      <c r="AR41" s="224"/>
      <c r="AS41" s="344">
        <f>IF($A41&gt;='243way_Regular Symbol'!D$16,"",IF(B41=0,"",IF(OR(B41=$AM$1,B41=$AT$1,B42=$AM$1,B42=$AT$1,B43=$AM$1,B43=$AT$1),0,1)))</f>
        <v>1</v>
      </c>
      <c r="AT41" s="3">
        <f>IF($A41&gt;='243way_Regular Symbol'!E$16,"",IF(C41=0,"",IF(OR(C41=$AM$1,C41=$AT$1,C42=$AM$1,C42=$AT$1,C43=$AM$1,C43=$AT$1),0,1)))</f>
        <v>1</v>
      </c>
      <c r="AU41" s="3">
        <f>IF($A41&gt;='243way_Regular Symbol'!F$16,"",IF(D41=0,"",IF(OR(D41=$AM$1,D41=$AT$1,D42=$AM$1,D42=$AT$1,D43=$AM$1,D43=$AT$1),0,1)))</f>
        <v>1</v>
      </c>
      <c r="AV41" s="3">
        <f>IF($A41&gt;='243way_Regular Symbol'!G$16,"",IF(E41=0,"",IF(OR(E41=$AM$1,E41=$AT$1,E42=$AM$1,E42=$AT$1,E43=$AM$1,E43=$AT$1),0,1)))</f>
        <v>1</v>
      </c>
      <c r="AW41" s="135">
        <f>IF($A41&gt;='243way_Regular Symbol'!H$16,"",IF(F41=0,"",IF(OR(F41=$AM$1,F41=$AT$1,F42=$AM$1,F42=$AT$1,F43=$AM$1,F43=$AT$1),0,1)))</f>
        <v>1</v>
      </c>
      <c r="AX41" s="224"/>
      <c r="AY41" s="344">
        <f>IF($A41&gt;='243way_Regular Symbol'!D$16,"",IF(B41=0,"",IF(OR(B41=$AM$1,B41=$AZ$1,B42=$AM$1,B42=$AZ$1,B43=$AM$1,B43=$AZ$1),0,1)))</f>
        <v>1</v>
      </c>
      <c r="AZ41" s="3">
        <f>IF($A41&gt;='243way_Regular Symbol'!E$16,"",IF(C41=0,"",IF(OR(C41=$AM$1,C41=$AZ$1,C42=$AM$1,C42=$AZ$1,C43=$AM$1,C43=$AZ$1),0,1)))</f>
        <v>1</v>
      </c>
      <c r="BA41" s="3">
        <f>IF($A41&gt;='243way_Regular Symbol'!F$16,"",IF(D41=0,"",IF(OR(D41=$AM$1,D41=$AZ$1,D42=$AM$1,D42=$AZ$1,D43=$AM$1,D43=$AZ$1),0,1)))</f>
        <v>1</v>
      </c>
      <c r="BB41" s="3">
        <f>IF($A41&gt;='243way_Regular Symbol'!G$16,"",IF(E41=0,"",IF(OR(E41=$AM$1,E41=$AZ$1,E42=$AM$1,E42=$AZ$1,E43=$AM$1,E43=$AZ$1),0,1)))</f>
        <v>1</v>
      </c>
      <c r="BC41" s="135">
        <f>IF($A41&gt;='243way_Regular Symbol'!H$16,"",IF(F41=0,"",IF(OR(F41=$AM$1,F41=$AZ$1,F42=$AM$1,F42=$AZ$1,F43=$AM$1,F43=$AZ$1),0,1)))</f>
        <v>0</v>
      </c>
      <c r="BD41" s="224"/>
      <c r="BE41" s="344">
        <f>IF($A41&gt;='243way_Regular Symbol'!D$16,"",IF(B41=0,"",IF(OR(B41=$AM$1,B41=$BF$1,B42=$AM$1,B42=$BF$1,B43=$AM$1,B43=$BF$1),0,1)))</f>
        <v>1</v>
      </c>
      <c r="BF41" s="3">
        <f>IF($A41&gt;='243way_Regular Symbol'!E$16,"",IF(C41=0,"",IF(OR(C41=$AM$1,C41=$BF$1,C42=$AM$1,C42=$BF$1,C43=$AM$1,C43=$BF$1),0,1)))</f>
        <v>1</v>
      </c>
      <c r="BG41" s="3">
        <f>IF($A41&gt;='243way_Regular Symbol'!F$16,"",IF(D41=0,"",IF(OR(D41=$AM$1,D41=$BF$1,D42=$AM$1,D42=$BF$1,D43=$AM$1,D43=$BF$1),0,1)))</f>
        <v>1</v>
      </c>
      <c r="BH41" s="3">
        <f>IF($A41&gt;='243way_Regular Symbol'!G$16,"",IF(E41=0,"",IF(OR(E41=$AM$1,E41=$BF$1,E42=$AM$1,E42=$BF$1,E43=$AM$1,E43=$BF$1),0,1)))</f>
        <v>1</v>
      </c>
      <c r="BI41" s="135">
        <f>IF($A41&gt;='243way_Regular Symbol'!H$16,"",IF(F41=0,"",IF(OR(F41=$AM$1,F41=$BF$1,F42=$AM$1,F42=$BF$1,F43=$AM$1,F43=$BF$1),0,1)))</f>
        <v>1</v>
      </c>
      <c r="BJ41" s="224"/>
      <c r="BK41" s="344">
        <f>IF($A41&gt;='243way_Regular Symbol'!D$16,"",IF(B41=0,"",IF(OR(B41=$AM$1,B41=$BL$1,B42=$AM$1,B42=$BL$1,B43=$AM$1,B43=$BL$1),0,1)))</f>
        <v>1</v>
      </c>
      <c r="BL41" s="3">
        <f>IF($A41&gt;='243way_Regular Symbol'!E$16,"",IF(C41=0,"",IF(OR(C41=$AM$1,C41=$BL$1,C42=$AM$1,C42=$BL$1,C43=$AM$1,C43=$BL$1),0,1)))</f>
        <v>1</v>
      </c>
      <c r="BM41" s="3">
        <f>IF($A41&gt;='243way_Regular Symbol'!F$16,"",IF(D41=0,"",IF(OR(D41=$AM$1,D41=$BL$1,D42=$AM$1,D42=$BL$1,D43=$AM$1,D43=$BL$1),0,1)))</f>
        <v>1</v>
      </c>
      <c r="BN41" s="3">
        <f>IF($A41&gt;='243way_Regular Symbol'!G$16,"",IF(E41=0,"",IF(OR(E41=$AM$1,E41=$BL$1,E42=$AM$1,E42=$BL$1,E43=$AM$1,E43=$BL$1),0,1)))</f>
        <v>1</v>
      </c>
      <c r="BO41" s="135">
        <f>IF($A41&gt;='243way_Regular Symbol'!H$16,"",IF(F41=0,"",IF(OR(F41=$AM$1,F41=$BL$1,F42=$AM$1,F42=$BL$1,F43=$AM$1,F43=$BL$1),0,1)))</f>
        <v>1</v>
      </c>
      <c r="BP41" s="224"/>
      <c r="BQ41" s="3">
        <f>IF($A41&gt;='243way_Regular Symbol'!D$16,"",IF(B41=0,"",IF(OR(B41=$BQ$1,B41=$BR$1,B42=$BQ$1,B42=$BR$1,B43=$BQ$1,B43=$BR$1),0,1)))</f>
        <v>1</v>
      </c>
      <c r="BR41" s="3">
        <f>IF($A41&gt;='243way_Regular Symbol'!E$16,"",IF(C41=0,"",IF(OR(C41=$BQ$1,C41=$BR$1,C42=$BQ$1,C42=$BR$1,C43=$BQ$1,C43=$BR$1),0,1)))</f>
        <v>1</v>
      </c>
      <c r="BS41" s="3">
        <f>IF($A41&gt;='243way_Regular Symbol'!F$16,"",IF(D41=0,"",IF(OR(D41=$BQ$1,D41=$BR$1,D42=$BQ$1,D42=$BR$1,D43=$BQ$1,D43=$BR$1),0,1)))</f>
        <v>1</v>
      </c>
      <c r="BT41" s="3">
        <f>IF($A41&gt;='243way_Regular Symbol'!G$16,"",IF(E41=0,"",IF(OR(E41=$BQ$1,E41=$BR$1,E42=$BQ$1,E42=$BR$1,E43=$BQ$1,E43=$BR$1),0,1)))</f>
        <v>1</v>
      </c>
      <c r="BU41" s="3">
        <f>IF($A41&gt;='243way_Regular Symbol'!H$16,"",IF(F41=0,"",IF(OR(F41=$BQ$1,F41=$BR$1,F42=$BQ$1,F42=$BR$1,F43=$BQ$1,F43=$BR$1),0,1)))</f>
        <v>1</v>
      </c>
      <c r="BV41" s="224"/>
      <c r="BW41" s="3">
        <f>IF($A41&gt;='243way_Regular Symbol'!D$16,"",IF(B41=0,"",IF(OR(B41=$BW$1,B42=$BW$1,B43=$BW$1,B41=$BX$1,B42=$BX$1,B43=$BX$1),0,1)))</f>
        <v>1</v>
      </c>
      <c r="BX41" s="3">
        <f>IF($A41&gt;='243way_Regular Symbol'!E$16,"",IF(C41=0,"",IF(OR(C41=$BW$1,C42=$BW$1,C43=$BW$1,C41=$BX$1,C42=$BX$1,C43=$BX$1),0,1)))</f>
        <v>1</v>
      </c>
      <c r="BY41" s="3">
        <f>IF($A41&gt;='243way_Regular Symbol'!F$16,"",IF(D41=0,"",IF(OR(D41=$BW$1,D42=$BW$1,D43=$BW$1,D41=$BX$1,D42=$BX$1,D43=$BX$1),0,1)))</f>
        <v>1</v>
      </c>
      <c r="BZ41" s="3">
        <f>IF($A41&gt;='243way_Regular Symbol'!G$16,"",IF(E41=0,"",IF(OR(E41=$BW$1,E42=$BW$1,E43=$BW$1,E41=$BX$1,E42=$BX$1,E43=$BX$1),0,1)))</f>
        <v>1</v>
      </c>
      <c r="CA41" s="3">
        <f>IF($A41&gt;='243way_Regular Symbol'!H$16,"",IF(F41=0,"",IF(OR(F41=$BW$1,F42=$BW$1,F43=$BW$1,F41=$BX$1,F42=$BX$1,F43=$BX$1),0,1)))</f>
        <v>1</v>
      </c>
      <c r="CB41" s="224"/>
      <c r="CC41" s="3">
        <f>IF($A41&gt;='243way_Regular Symbol'!D$16,"",IF(B41=0,"",IF(OR(B41=$BW$1,B42=$BW$1,B43=$BW$1,B41=$CD$1,B42=$CD$1,B43=$CD$1),0,1)))</f>
        <v>0</v>
      </c>
      <c r="CD41" s="3">
        <f>IF($A41&gt;='243way_Regular Symbol'!E$16,"",IF(C41=0,"",IF(OR(C41=$BW$1,C42=$BW$1,C43=$BW$1,C41=$CD$1,C42=$CD$1,C43=$CD$1),0,1)))</f>
        <v>1</v>
      </c>
      <c r="CE41" s="3">
        <f>IF($A41&gt;='243way_Regular Symbol'!F$16,"",IF(D41=0,"",IF(OR(D41=$BW$1,D42=$BW$1,D43=$BW$1,D41=$CD$1,D42=$CD$1,D43=$CD$1),0,1)))</f>
        <v>1</v>
      </c>
      <c r="CF41" s="3">
        <f>IF($A41&gt;='243way_Regular Symbol'!G$16,"",IF(E41=0,"",IF(OR(E41=$BW$1,E42=$BW$1,E43=$BW$1,E41=$CD$1,E42=$CD$1,E43=$CD$1),0,1)))</f>
        <v>0</v>
      </c>
      <c r="CG41" s="3">
        <f>IF($A41&gt;='243way_Regular Symbol'!H$16,"",IF(F41=0,"",IF(OR(F41=$BW$1,F42=$BW$1,F43=$BW$1,F41=$CD$1,F42=$CD$1,F43=$CD$1),0,1)))</f>
        <v>1</v>
      </c>
      <c r="CH41" s="224"/>
      <c r="CI41" s="3">
        <f>IF($A41&gt;='243way_Regular Symbol'!D$16,"",IF(B41=0,"",IF(OR(B41=$BW$1,B42=$BW$1,B43=$BW$1,B41=$CJ$1,B42=$CJ$1,B43=$CJ$1),0,1)))</f>
        <v>1</v>
      </c>
      <c r="CJ41" s="3">
        <f>IF($A41&gt;='243way_Regular Symbol'!E$16,"",IF(C41=0,"",IF(OR(C41=$BW$1,C42=$BW$1,C43=$BW$1,C41=$CJ$1,C42=$CJ$1,C43=$CJ$1),0,1)))</f>
        <v>1</v>
      </c>
      <c r="CK41" s="3">
        <f>IF($A41&gt;='243way_Regular Symbol'!F$16,"",IF(D41=0,"",IF(OR(D41=$BW$1,D42=$BW$1,D43=$BW$1,D41=$CJ$1,D42=$CJ$1,D43=$CJ$1),0,1)))</f>
        <v>0</v>
      </c>
      <c r="CL41" s="3">
        <f>IF($A41&gt;='243way_Regular Symbol'!G$16,"",IF(E41=0,"",IF(OR(E41=$BW$1,E42=$BW$1,E43=$BW$1,E41=$CJ$1,E42=$CJ$1,E43=$CJ$1),0,1)))</f>
        <v>1</v>
      </c>
      <c r="CM41" s="3">
        <f>IF($A41&gt;='243way_Regular Symbol'!H$16,"",IF(F41=0,"",IF(OR(F41=$BW$1,F42=$BW$1,F43=$BW$1,F41=$CJ$1,F42=$CJ$1,F43=$CJ$1),0,1)))</f>
        <v>1</v>
      </c>
      <c r="CN41" s="224"/>
      <c r="CO41" s="3">
        <f>IF($A41&gt;='243way_Regular Symbol'!D$16,"",IF(B41=0,"",IF(OR(B41=$BW$1,B42=$BW$1,B43=$BW$1,B41=$CP$1,B42=$CP$1,B43=$CP$1),0,1)))</f>
        <v>1</v>
      </c>
      <c r="CP41" s="3">
        <f>IF($A41&gt;='243way_Regular Symbol'!E$16,"",IF(C41=0,"",IF(OR(C41=$BW$1,C42=$BW$1,C43=$BW$1,C41=$CP$1,C42=$CP$1,C43=$CP$1),0,1)))</f>
        <v>1</v>
      </c>
      <c r="CQ41" s="3">
        <f>IF($A41&gt;='243way_Regular Symbol'!F$16,"",IF(D41=0,"",IF(OR(D41=$BW$1,D42=$BW$1,D43=$BW$1,D41=$CP$1,D42=$CP$1,D43=$CP$1),0,1)))</f>
        <v>1</v>
      </c>
      <c r="CR41" s="3">
        <f>IF($A41&gt;='243way_Regular Symbol'!G$16,"",IF(E41=0,"",IF(OR(E41=$BW$1,E42=$BW$1,E43=$BW$1,E41=$CP$1,E42=$CP$1,E43=$CP$1),0,1)))</f>
        <v>1</v>
      </c>
      <c r="CS41" s="3">
        <f>IF($A41&gt;='243way_Regular Symbol'!H$16,"",IF(F41=0,"",IF(OR(F41=$BW$1,F42=$BW$1,F43=$BW$1,F41=$CP$1,F42=$CP$1,F43=$CP$1),0,1)))</f>
        <v>0</v>
      </c>
      <c r="CT41" s="224"/>
      <c r="CU41" s="3">
        <f>IF($A41&gt;='243way_Regular Symbol'!D$16,"",IF(B41=0,"",IF(OR(B41=$BW$1,B42=$BW$1,B43=$BW$1,B41=$CV$1,B42=$CV$1,B43=$CV$1),0,1)))</f>
        <v>1</v>
      </c>
      <c r="CV41" s="3">
        <f>IF($A41&gt;='243way_Regular Symbol'!E$16,"",IF(C41=0,"",IF(OR(C41=$BW$1,C42=$BW$1,C43=$BW$1,C41=$CV$1,C42=$CV$1,C43=$CV$1),0,1)))</f>
        <v>1</v>
      </c>
      <c r="CW41" s="3">
        <f>IF($A41&gt;='243way_Regular Symbol'!F$16,"",IF(D41=0,"",IF(OR(D41=$BW$1,D42=$BW$1,D43=$BW$1,D41=$CV$1,D42=$CV$1,D43=$CV$1),0,1)))</f>
        <v>1</v>
      </c>
      <c r="CX41" s="3">
        <f>IF($A41&gt;='243way_Regular Symbol'!G$16,"",IF(E41=0,"",IF(OR(E41=$BW$1,E42=$BW$1,E43=$BW$1,E41=$CV$1,E42=$CV$1,E43=$CV$1),0,1)))</f>
        <v>1</v>
      </c>
      <c r="CY41" s="3">
        <f>IF($A41&gt;='243way_Regular Symbol'!H$16,"",IF(F41=0,"",IF(OR(F41=$BW$1,F42=$BW$1,F43=$BW$1,F41=$CV$1,F42=$CV$1,F43=$CV$1),0,1)))</f>
        <v>1</v>
      </c>
    </row>
    <row r="42" spans="1:103">
      <c r="A42" s="337">
        <f>IF('243way_Regular Symbol'!L41="","",'243way_Regular Symbol'!L41)</f>
        <v>38</v>
      </c>
      <c r="B42" s="191" t="str">
        <f>IF('243way_Regular Symbol'!M41="",
IF($A42-'243way_Regular Symbol'!D$16&gt;='243way_RegularＸ_W()'!B$2-1,"",VLOOKUP($A42-'243way_Regular Symbol'!D$16,'243way_Regular Symbol'!$L$3:$Q$99,'243way_RegularＸ_W()'!B$3+1,FALSE)),
'243way_Regular Symbol'!M41)</f>
        <v>Q</v>
      </c>
      <c r="C42" s="191" t="str">
        <f>IF('243way_Regular Symbol'!N41="",
IF($A42-'243way_Regular Symbol'!E$16&gt;='243way_RegularＸ_W()'!C$2-1,"",VLOOKUP($A42-'243way_Regular Symbol'!E$16,'243way_Regular Symbol'!$L$3:$Q$99,'243way_RegularＸ_W()'!C$3+1,FALSE)),
'243way_Regular Symbol'!N41)</f>
        <v>M4</v>
      </c>
      <c r="D42" s="191" t="str">
        <f>IF('243way_Regular Symbol'!O41="",
IF($A42-'243way_Regular Symbol'!F$16&gt;='243way_RegularＸ_W()'!D$2-1,"",VLOOKUP($A42-'243way_Regular Symbol'!F$16,'243way_Regular Symbol'!$L$3:$Q$99,'243way_RegularＸ_W()'!D$3+1,FALSE)),
'243way_Regular Symbol'!O41)</f>
        <v>M5</v>
      </c>
      <c r="E42" s="191" t="str">
        <f>IF('243way_Regular Symbol'!P41="",
IF($A42-'243way_Regular Symbol'!G$16&gt;='243way_RegularＸ_W()'!E$2-1,"",VLOOKUP($A42-'243way_Regular Symbol'!G$16,'243way_Regular Symbol'!$L$3:$Q$99,'243way_RegularＸ_W()'!E$3+1,FALSE)),
'243way_Regular Symbol'!P41)</f>
        <v>Q</v>
      </c>
      <c r="F42" s="338" t="str">
        <f>IF('243way_Regular Symbol'!Q41="",
IF($A42-'243way_Regular Symbol'!H$16&gt;='243way_RegularＸ_W()'!F$2-1,"",VLOOKUP($A42-'243way_Regular Symbol'!H$16,'243way_Regular Symbol'!$L$3:$Q$99,'243way_RegularＸ_W()'!F$3+1,FALSE)),
'243way_Regular Symbol'!Q41)</f>
        <v>BN</v>
      </c>
      <c r="O42" s="344">
        <f>IF($A42&gt;='243way_Regular Symbol'!D$16,"",IF(B42=0,"",IF(OR(B42=$O$1,B42=$P$1,B43=$O$1,B43=$P$1,B44=$O$1,B44=$P$1),0,1)))</f>
        <v>1</v>
      </c>
      <c r="P42" s="3">
        <f>IF($A42&gt;='243way_Regular Symbol'!E$16,"",IF(C42=0,"",IF(OR(C42=$O$1,C42=$P$1,C43=$O$1,C43=$P$1,C44=$O$1,C44=$P$1),0,1)))</f>
        <v>0</v>
      </c>
      <c r="Q42" s="3">
        <f>IF($A42&gt;='243way_Regular Symbol'!F$16,"",IF(D42=0,"",IF(OR(D42=$O$1,D42=$P$1,D43=$O$1,D43=$P$1,D44=$O$1,D44=$P$1),0,1)))</f>
        <v>1</v>
      </c>
      <c r="R42" s="3">
        <f>IF($A42&gt;='243way_Regular Symbol'!G$16,"",IF(E42=0,"",IF(OR(E42=$O$1,E42=$P$1,E43=$O$1,E43=$P$1,E44=$O$1,E44=$P$1),0,1)))</f>
        <v>1</v>
      </c>
      <c r="S42" s="135">
        <f>IF($A42&gt;='243way_Regular Symbol'!H$16,"",IF(F42=0,"",IF(OR(F42=$O$1,F42=$P$1,F43=$O$1,F43=$P$1,F44=$O$1,F44=$P$1),0,1)))</f>
        <v>1</v>
      </c>
      <c r="T42" s="224"/>
      <c r="U42" s="344">
        <f>IF($A42&gt;='243way_Regular Symbol'!D$16,"",IF(B42=0,"",IF(OR(B42=$U$1,B42=$V$1,B43=$U$1,B43=$V$1,B44=$U$1,B44=$V$1),0,1)))</f>
        <v>1</v>
      </c>
      <c r="V42" s="3">
        <f>IF($A42&gt;='243way_Regular Symbol'!E$16,"",IF(C42=0,"",IF(OR(C42=$U$1,C42=$V$1,C43=$U$1,C43=$V$1,C44=$U$1,C44=$V$1),0,1)))</f>
        <v>1</v>
      </c>
      <c r="W42" s="3">
        <f>IF($A42&gt;='243way_Regular Symbol'!F$16,"",IF(D42=0,"",IF(OR(D42=$U$1,D42=$V$1,D43=$U$1,D43=$V$1,D44=$U$1,D44=$V$1),0,1)))</f>
        <v>1</v>
      </c>
      <c r="X42" s="3">
        <f>IF($A42&gt;='243way_Regular Symbol'!G$16,"",IF(E42=0,"",IF(OR(E42=$U$1,E42=$V$1,E43=$U$1,E43=$V$1,E44=$U$1,E44=$V$1),0,1)))</f>
        <v>1</v>
      </c>
      <c r="Y42" s="135">
        <f>IF($A42&gt;='243way_Regular Symbol'!H$16,"",IF(F42=0,"",IF(OR(F42=$U$1,F42=$V$1,F43=$U$1,F43=$V$1,F44=$U$1,F44=$V$1),0,1)))</f>
        <v>0</v>
      </c>
      <c r="Z42" s="224"/>
      <c r="AA42" s="344">
        <f>IF($A42&gt;='243way_Regular Symbol'!D$16,"",IF(B42=0,"",IF(OR(B42=$AA$1,B42=$AB$1,B43=$AA$1,B43=$AB$1,B44=$AA$1,,B44=$AB$1),0,1)))</f>
        <v>1</v>
      </c>
      <c r="AB42" s="3">
        <f>IF($A42&gt;='243way_Regular Symbol'!E$16,"",IF(C42=0,"",IF(OR(C42=$AA$1,C42=$AB$1,C43=$AA$1,C43=$AB$1,C44=$AA$1,,C44=$AB$1),0,1)))</f>
        <v>1</v>
      </c>
      <c r="AC42" s="3">
        <f>IF($A42&gt;='243way_Regular Symbol'!F$16,"",IF(D42=0,"",IF(OR(D42=$AA$1,D42=$AB$1,D43=$AA$1,D43=$AB$1,D44=$AA$1,,D44=$AB$1),0,1)))</f>
        <v>0</v>
      </c>
      <c r="AD42" s="3">
        <f>IF($A42&gt;='243way_Regular Symbol'!G$16,"",IF(E42=0,"",IF(OR(E42=$AA$1,E42=$AB$1,E43=$AA$1,E43=$AB$1,E44=$AA$1,,E44=$AB$1),0,1)))</f>
        <v>1</v>
      </c>
      <c r="AE42" s="135">
        <f>IF($A42&gt;='243way_Regular Symbol'!H$16,"",IF(F42=0,"",IF(OR(F42=$AA$1,F42=$AB$1,F43=$AA$1,F43=$AB$1,F44=$AA$1,,F44=$AB$1),0,1)))</f>
        <v>1</v>
      </c>
      <c r="AF42" s="224"/>
      <c r="AG42" s="344">
        <f>IF($A42&gt;='243way_Regular Symbol'!D$16,"",IF(B42=0,"",IF(OR(B42=$AG$1,B42=$AH$1,B43=$AG$1,B43=$AH$1,B44=$AG$1,B44=$AH$1),0,1)))</f>
        <v>1</v>
      </c>
      <c r="AH42" s="3">
        <f>IF($A42&gt;='243way_Regular Symbol'!E$16,"",IF(C42=0,"",IF(OR(C42=$AG$1,C42=$AH$1,C43=$AG$1,C43=$AH$1,C44=$AG$1,C44=$AH$1),0,1)))</f>
        <v>0</v>
      </c>
      <c r="AI42" s="3">
        <f>IF($A42&gt;='243way_Regular Symbol'!F$16,"",IF(D42=0,"",IF(OR(D42=$AG$1,D42=$AH$1,D43=$AG$1,D43=$AH$1,D44=$AG$1,D44=$AH$1),0,1)))</f>
        <v>1</v>
      </c>
      <c r="AJ42" s="3">
        <f>IF($A42&gt;='243way_Regular Symbol'!G$16,"",IF(E42=0,"",IF(OR(E42=$AG$1,E42=$AH$1,E43=$AG$1,E43=$AH$1,E44=$AG$1,E44=$AH$1),0,1)))</f>
        <v>0</v>
      </c>
      <c r="AK42" s="135">
        <f>IF($A42&gt;='243way_Regular Symbol'!H$16,"",IF(F42=0,"",IF(OR(F42=$AG$1,F42=$AH$1,F43=$AG$1,F43=$AH$1,F44=$AG$1,F44=$AH$1),0,1)))</f>
        <v>1</v>
      </c>
      <c r="AL42" s="224"/>
      <c r="AM42" s="344">
        <f>IF($A42&gt;='243way_Regular Symbol'!D$16,"",IF(B42=0,"",IF(OR(B42=$AM$1,B42=$AN$1,B43=$AM$1,B43=$AN$1,B44=$AM$1,B44=$AN$1),0,1)))</f>
        <v>1</v>
      </c>
      <c r="AN42" s="3">
        <f>IF($A42&gt;='243way_Regular Symbol'!E$16,"",IF(C42=0,"",IF(OR(C42=$AM$1,C42=$AN$1,C43=$AM$1,C43=$AN$1,C44=$AM$1,C44=$AN$1),0,1)))</f>
        <v>1</v>
      </c>
      <c r="AO42" s="3">
        <f>IF($A42&gt;='243way_Regular Symbol'!F$16,"",IF(D42=0,"",IF(OR(D42=$AM$1,D42=$AN$1,D43=$AM$1,D43=$AN$1,D44=$AM$1,D44=$AN$1),0,1)))</f>
        <v>0</v>
      </c>
      <c r="AP42" s="3">
        <f>IF($A42&gt;='243way_Regular Symbol'!G$16,"",IF(E42=0,"",IF(OR(E42=$AM$1,E42=$AN$1,E43=$AM$1,E43=$AN$1,E44=$AM$1,E44=$AN$1),0,1)))</f>
        <v>1</v>
      </c>
      <c r="AQ42" s="135">
        <f>IF($A42&gt;='243way_Regular Symbol'!H$16,"",IF(F42=0,"",IF(OR(F42=$AM$1,F42=$AN$1,F43=$AM$1,F43=$AN$1,F44=$AM$1,F44=$AN$1),0,1)))</f>
        <v>1</v>
      </c>
      <c r="AR42" s="224"/>
      <c r="AS42" s="344">
        <f>IF($A42&gt;='243way_Regular Symbol'!D$16,"",IF(B42=0,"",IF(OR(B42=$AM$1,B42=$AT$1,B43=$AM$1,B43=$AT$1,B44=$AM$1,B44=$AT$1),0,1)))</f>
        <v>1</v>
      </c>
      <c r="AT42" s="3">
        <f>IF($A42&gt;='243way_Regular Symbol'!E$16,"",IF(C42=0,"",IF(OR(C42=$AM$1,C42=$AT$1,C43=$AM$1,C43=$AT$1,C44=$AM$1,C44=$AT$1),0,1)))</f>
        <v>1</v>
      </c>
      <c r="AU42" s="3">
        <f>IF($A42&gt;='243way_Regular Symbol'!F$16,"",IF(D42=0,"",IF(OR(D42=$AM$1,D42=$AT$1,D43=$AM$1,D43=$AT$1,D44=$AM$1,D44=$AT$1),0,1)))</f>
        <v>1</v>
      </c>
      <c r="AV42" s="3">
        <f>IF($A42&gt;='243way_Regular Symbol'!G$16,"",IF(E42=0,"",IF(OR(E42=$AM$1,E42=$AT$1,E43=$AM$1,E43=$AT$1,E44=$AM$1,E44=$AT$1),0,1)))</f>
        <v>1</v>
      </c>
      <c r="AW42" s="135">
        <f>IF($A42&gt;='243way_Regular Symbol'!H$16,"",IF(F42=0,"",IF(OR(F42=$AM$1,F42=$AT$1,F43=$AM$1,F43=$AT$1,F44=$AM$1,F44=$AT$1),0,1)))</f>
        <v>1</v>
      </c>
      <c r="AX42" s="224"/>
      <c r="AY42" s="344">
        <f>IF($A42&gt;='243way_Regular Symbol'!D$16,"",IF(B42=0,"",IF(OR(B42=$AM$1,B42=$AZ$1,B43=$AM$1,B43=$AZ$1,B44=$AM$1,B44=$AZ$1),0,1)))</f>
        <v>1</v>
      </c>
      <c r="AZ42" s="3">
        <f>IF($A42&gt;='243way_Regular Symbol'!E$16,"",IF(C42=0,"",IF(OR(C42=$AM$1,C42=$AZ$1,C43=$AM$1,C43=$AZ$1,C44=$AM$1,C44=$AZ$1),0,1)))</f>
        <v>1</v>
      </c>
      <c r="BA42" s="3">
        <f>IF($A42&gt;='243way_Regular Symbol'!F$16,"",IF(D42=0,"",IF(OR(D42=$AM$1,D42=$AZ$1,D43=$AM$1,D43=$AZ$1,D44=$AM$1,D44=$AZ$1),0,1)))</f>
        <v>1</v>
      </c>
      <c r="BB42" s="3">
        <f>IF($A42&gt;='243way_Regular Symbol'!G$16,"",IF(E42=0,"",IF(OR(E42=$AM$1,E42=$AZ$1,E43=$AM$1,E43=$AZ$1,E44=$AM$1,E44=$AZ$1),0,1)))</f>
        <v>1</v>
      </c>
      <c r="BC42" s="135">
        <f>IF($A42&gt;='243way_Regular Symbol'!H$16,"",IF(F42=0,"",IF(OR(F42=$AM$1,F42=$AZ$1,F43=$AM$1,F43=$AZ$1,F44=$AM$1,F44=$AZ$1),0,1)))</f>
        <v>0</v>
      </c>
      <c r="BD42" s="224"/>
      <c r="BE42" s="344">
        <f>IF($A42&gt;='243way_Regular Symbol'!D$16,"",IF(B42=0,"",IF(OR(B42=$AM$1,B42=$BF$1,B43=$AM$1,B43=$BF$1,B44=$AM$1,B44=$BF$1),0,1)))</f>
        <v>1</v>
      </c>
      <c r="BF42" s="3">
        <f>IF($A42&gt;='243way_Regular Symbol'!E$16,"",IF(C42=0,"",IF(OR(C42=$AM$1,C42=$BF$1,C43=$AM$1,C43=$BF$1,C44=$AM$1,C44=$BF$1),0,1)))</f>
        <v>1</v>
      </c>
      <c r="BG42" s="3">
        <f>IF($A42&gt;='243way_Regular Symbol'!F$16,"",IF(D42=0,"",IF(OR(D42=$AM$1,D42=$BF$1,D43=$AM$1,D43=$BF$1,D44=$AM$1,D44=$BF$1),0,1)))</f>
        <v>1</v>
      </c>
      <c r="BH42" s="3">
        <f>IF($A42&gt;='243way_Regular Symbol'!G$16,"",IF(E42=0,"",IF(OR(E42=$AM$1,E42=$BF$1,E43=$AM$1,E43=$BF$1,E44=$AM$1,E44=$BF$1),0,1)))</f>
        <v>1</v>
      </c>
      <c r="BI42" s="135">
        <f>IF($A42&gt;='243way_Regular Symbol'!H$16,"",IF(F42=0,"",IF(OR(F42=$AM$1,F42=$BF$1,F43=$AM$1,F43=$BF$1,F44=$AM$1,F44=$BF$1),0,1)))</f>
        <v>1</v>
      </c>
      <c r="BJ42" s="224"/>
      <c r="BK42" s="344">
        <f>IF($A42&gt;='243way_Regular Symbol'!D$16,"",IF(B42=0,"",IF(OR(B42=$AM$1,B42=$BL$1,B43=$AM$1,B43=$BL$1,B44=$AM$1,B44=$BL$1),0,1)))</f>
        <v>1</v>
      </c>
      <c r="BL42" s="3">
        <f>IF($A42&gt;='243way_Regular Symbol'!E$16,"",IF(C42=0,"",IF(OR(C42=$AM$1,C42=$BL$1,C43=$AM$1,C43=$BL$1,C44=$AM$1,C44=$BL$1),0,1)))</f>
        <v>1</v>
      </c>
      <c r="BM42" s="3">
        <f>IF($A42&gt;='243way_Regular Symbol'!F$16,"",IF(D42=0,"",IF(OR(D42=$AM$1,D42=$BL$1,D43=$AM$1,D43=$BL$1,D44=$AM$1,D44=$BL$1),0,1)))</f>
        <v>1</v>
      </c>
      <c r="BN42" s="3">
        <f>IF($A42&gt;='243way_Regular Symbol'!G$16,"",IF(E42=0,"",IF(OR(E42=$AM$1,E42=$BL$1,E43=$AM$1,E43=$BL$1,E44=$AM$1,E44=$BL$1),0,1)))</f>
        <v>1</v>
      </c>
      <c r="BO42" s="135">
        <f>IF($A42&gt;='243way_Regular Symbol'!H$16,"",IF(F42=0,"",IF(OR(F42=$AM$1,F42=$BL$1,F43=$AM$1,F43=$BL$1,F44=$AM$1,F44=$BL$1),0,1)))</f>
        <v>1</v>
      </c>
      <c r="BP42" s="224"/>
      <c r="BQ42" s="3">
        <f>IF($A42&gt;='243way_Regular Symbol'!D$16,"",IF(B42=0,"",IF(OR(B42=$BQ$1,B42=$BR$1,B43=$BQ$1,B43=$BR$1,B44=$BQ$1,B44=$BR$1),0,1)))</f>
        <v>0</v>
      </c>
      <c r="BR42" s="3">
        <f>IF($A42&gt;='243way_Regular Symbol'!E$16,"",IF(C42=0,"",IF(OR(C42=$BQ$1,C42=$BR$1,C43=$BQ$1,C43=$BR$1,C44=$BQ$1,C44=$BR$1),0,1)))</f>
        <v>1</v>
      </c>
      <c r="BS42" s="3">
        <f>IF($A42&gt;='243way_Regular Symbol'!F$16,"",IF(D42=0,"",IF(OR(D42=$BQ$1,D42=$BR$1,D43=$BQ$1,D43=$BR$1,D44=$BQ$1,D44=$BR$1),0,1)))</f>
        <v>1</v>
      </c>
      <c r="BT42" s="3">
        <f>IF($A42&gt;='243way_Regular Symbol'!G$16,"",IF(E42=0,"",IF(OR(E42=$BQ$1,E42=$BR$1,E43=$BQ$1,E43=$BR$1,E44=$BQ$1,E44=$BR$1),0,1)))</f>
        <v>0</v>
      </c>
      <c r="BU42" s="3">
        <f>IF($A42&gt;='243way_Regular Symbol'!H$16,"",IF(F42=0,"",IF(OR(F42=$BQ$1,F42=$BR$1,F43=$BQ$1,F43=$BR$1,F44=$BQ$1,F44=$BR$1),0,1)))</f>
        <v>1</v>
      </c>
      <c r="BV42" s="224"/>
      <c r="BW42" s="3">
        <f>IF($A42&gt;='243way_Regular Symbol'!D$16,"",IF(B42=0,"",IF(OR(B42=$BW$1,B43=$BW$1,B44=$BW$1,B42=$BX$1,B43=$BX$1,B44=$BX$1),0,1)))</f>
        <v>1</v>
      </c>
      <c r="BX42" s="3">
        <f>IF($A42&gt;='243way_Regular Symbol'!E$16,"",IF(C42=0,"",IF(OR(C42=$BW$1,C43=$BW$1,C44=$BW$1,C42=$BX$1,C43=$BX$1,C44=$BX$1),0,1)))</f>
        <v>1</v>
      </c>
      <c r="BY42" s="3">
        <f>IF($A42&gt;='243way_Regular Symbol'!F$16,"",IF(D42=0,"",IF(OR(D42=$BW$1,D43=$BW$1,D44=$BW$1,D42=$BX$1,D43=$BX$1,D44=$BX$1),0,1)))</f>
        <v>1</v>
      </c>
      <c r="BZ42" s="3">
        <f>IF($A42&gt;='243way_Regular Symbol'!G$16,"",IF(E42=0,"",IF(OR(E42=$BW$1,E43=$BW$1,E44=$BW$1,E42=$BX$1,E43=$BX$1,E44=$BX$1),0,1)))</f>
        <v>1</v>
      </c>
      <c r="CA42" s="3">
        <f>IF($A42&gt;='243way_Regular Symbol'!H$16,"",IF(F42=0,"",IF(OR(F42=$BW$1,F43=$BW$1,F44=$BW$1,F42=$BX$1,F43=$BX$1,F44=$BX$1),0,1)))</f>
        <v>1</v>
      </c>
      <c r="CB42" s="224"/>
      <c r="CC42" s="3">
        <f>IF($A42&gt;='243way_Regular Symbol'!D$16,"",IF(B42=0,"",IF(OR(B42=$BW$1,B43=$BW$1,B44=$BW$1,B42=$CD$1,B43=$CD$1,B44=$CD$1),0,1)))</f>
        <v>0</v>
      </c>
      <c r="CD42" s="3">
        <f>IF($A42&gt;='243way_Regular Symbol'!E$16,"",IF(C42=0,"",IF(OR(C42=$BW$1,C43=$BW$1,C44=$BW$1,C42=$CD$1,C43=$CD$1,C44=$CD$1),0,1)))</f>
        <v>1</v>
      </c>
      <c r="CE42" s="3">
        <f>IF($A42&gt;='243way_Regular Symbol'!F$16,"",IF(D42=0,"",IF(OR(D42=$BW$1,D43=$BW$1,D44=$BW$1,D42=$CD$1,D43=$CD$1,D44=$CD$1),0,1)))</f>
        <v>1</v>
      </c>
      <c r="CF42" s="3">
        <f>IF($A42&gt;='243way_Regular Symbol'!G$16,"",IF(E42=0,"",IF(OR(E42=$BW$1,E43=$BW$1,E44=$BW$1,E42=$CD$1,E43=$CD$1,E44=$CD$1),0,1)))</f>
        <v>0</v>
      </c>
      <c r="CG42" s="3">
        <f>IF($A42&gt;='243way_Regular Symbol'!H$16,"",IF(F42=0,"",IF(OR(F42=$BW$1,F43=$BW$1,F44=$BW$1,F42=$CD$1,F43=$CD$1,F44=$CD$1),0,1)))</f>
        <v>1</v>
      </c>
      <c r="CH42" s="224"/>
      <c r="CI42" s="3">
        <f>IF($A42&gt;='243way_Regular Symbol'!D$16,"",IF(B42=0,"",IF(OR(B42=$BW$1,B43=$BW$1,B44=$BW$1,B42=$CJ$1,B43=$CJ$1,B44=$CJ$1),0,1)))</f>
        <v>1</v>
      </c>
      <c r="CJ42" s="3">
        <f>IF($A42&gt;='243way_Regular Symbol'!E$16,"",IF(C42=0,"",IF(OR(C42=$BW$1,C43=$BW$1,C44=$BW$1,C42=$CJ$1,C43=$CJ$1,C44=$CJ$1),0,1)))</f>
        <v>0</v>
      </c>
      <c r="CK42" s="3">
        <f>IF($A42&gt;='243way_Regular Symbol'!F$16,"",IF(D42=0,"",IF(OR(D42=$BW$1,D43=$BW$1,D44=$BW$1,D42=$CJ$1,D43=$CJ$1,D44=$CJ$1),0,1)))</f>
        <v>0</v>
      </c>
      <c r="CL42" s="3">
        <f>IF($A42&gt;='243way_Regular Symbol'!G$16,"",IF(E42=0,"",IF(OR(E42=$BW$1,E43=$BW$1,E44=$BW$1,E42=$CJ$1,E43=$CJ$1,E44=$CJ$1),0,1)))</f>
        <v>1</v>
      </c>
      <c r="CM42" s="3">
        <f>IF($A42&gt;='243way_Regular Symbol'!H$16,"",IF(F42=0,"",IF(OR(F42=$BW$1,F43=$BW$1,F44=$BW$1,F42=$CJ$1,F43=$CJ$1,F44=$CJ$1),0,1)))</f>
        <v>1</v>
      </c>
      <c r="CN42" s="224"/>
      <c r="CO42" s="3">
        <f>IF($A42&gt;='243way_Regular Symbol'!D$16,"",IF(B42=0,"",IF(OR(B42=$BW$1,B43=$BW$1,B44=$BW$1,B42=$CP$1,B43=$CP$1,B44=$CP$1),0,1)))</f>
        <v>1</v>
      </c>
      <c r="CP42" s="3">
        <f>IF($A42&gt;='243way_Regular Symbol'!E$16,"",IF(C42=0,"",IF(OR(C42=$BW$1,C43=$BW$1,C44=$BW$1,C42=$CP$1,C43=$CP$1,C44=$CP$1),0,1)))</f>
        <v>1</v>
      </c>
      <c r="CQ42" s="3">
        <f>IF($A42&gt;='243way_Regular Symbol'!F$16,"",IF(D42=0,"",IF(OR(D42=$BW$1,D43=$BW$1,D44=$BW$1,D42=$CP$1,D43=$CP$1,D44=$CP$1),0,1)))</f>
        <v>1</v>
      </c>
      <c r="CR42" s="3">
        <f>IF($A42&gt;='243way_Regular Symbol'!G$16,"",IF(E42=0,"",IF(OR(E42=$BW$1,E43=$BW$1,E44=$BW$1,E42=$CP$1,E43=$CP$1,E44=$CP$1),0,1)))</f>
        <v>1</v>
      </c>
      <c r="CS42" s="3">
        <f>IF($A42&gt;='243way_Regular Symbol'!H$16,"",IF(F42=0,"",IF(OR(F42=$BW$1,F43=$BW$1,F44=$BW$1,F42=$CP$1,F43=$CP$1,F44=$CP$1),0,1)))</f>
        <v>0</v>
      </c>
      <c r="CT42" s="224"/>
      <c r="CU42" s="3">
        <f>IF($A42&gt;='243way_Regular Symbol'!D$16,"",IF(B42=0,"",IF(OR(B42=$BW$1,B43=$BW$1,B44=$BW$1,B42=$CV$1,B43=$CV$1,B44=$CV$1),0,1)))</f>
        <v>1</v>
      </c>
      <c r="CV42" s="3">
        <f>IF($A42&gt;='243way_Regular Symbol'!E$16,"",IF(C42=0,"",IF(OR(C42=$BW$1,C43=$BW$1,C44=$BW$1,C42=$CV$1,C43=$CV$1,C44=$CV$1),0,1)))</f>
        <v>1</v>
      </c>
      <c r="CW42" s="3">
        <f>IF($A42&gt;='243way_Regular Symbol'!F$16,"",IF(D42=0,"",IF(OR(D42=$BW$1,D43=$BW$1,D44=$BW$1,D42=$CV$1,D43=$CV$1,D44=$CV$1),0,1)))</f>
        <v>1</v>
      </c>
      <c r="CX42" s="3">
        <f>IF($A42&gt;='243way_Regular Symbol'!G$16,"",IF(E42=0,"",IF(OR(E42=$BW$1,E43=$BW$1,E44=$BW$1,E42=$CV$1,E43=$CV$1,E44=$CV$1),0,1)))</f>
        <v>1</v>
      </c>
      <c r="CY42" s="3">
        <f>IF($A42&gt;='243way_Regular Symbol'!H$16,"",IF(F42=0,"",IF(OR(F42=$BW$1,F43=$BW$1,F44=$BW$1,F42=$CV$1,F43=$CV$1,F44=$CV$1),0,1)))</f>
        <v>1</v>
      </c>
    </row>
    <row r="43" spans="1:103">
      <c r="A43" s="337">
        <f>IF('243way_Regular Symbol'!L42="","",'243way_Regular Symbol'!L42)</f>
        <v>39</v>
      </c>
      <c r="B43" s="191" t="str">
        <f>IF('243way_Regular Symbol'!M42="",
IF($A43-'243way_Regular Symbol'!D$16&gt;='243way_RegularＸ_W()'!B$2-1,"",VLOOKUP($A43-'243way_Regular Symbol'!D$16,'243way_Regular Symbol'!$L$3:$Q$99,'243way_RegularＸ_W()'!B$3+1,FALSE)),
'243way_Regular Symbol'!M42)</f>
        <v>Q</v>
      </c>
      <c r="C43" s="191" t="str">
        <f>IF('243way_Regular Symbol'!N42="",
IF($A43-'243way_Regular Symbol'!E$16&gt;='243way_RegularＸ_W()'!C$2-1,"",VLOOKUP($A43-'243way_Regular Symbol'!E$16,'243way_Regular Symbol'!$L$3:$Q$99,'243way_RegularＸ_W()'!C$3+1,FALSE)),
'243way_Regular Symbol'!N42)</f>
        <v>M1</v>
      </c>
      <c r="D43" s="191" t="str">
        <f>IF('243way_Regular Symbol'!O42="",
IF($A43-'243way_Regular Symbol'!F$16&gt;='243way_RegularＸ_W()'!D$2-1,"",VLOOKUP($A43-'243way_Regular Symbol'!F$16,'243way_Regular Symbol'!$L$3:$Q$99,'243way_RegularＸ_W()'!D$3+1,FALSE)),
'243way_Regular Symbol'!O42)</f>
        <v>J</v>
      </c>
      <c r="E43" s="191" t="str">
        <f>IF('243way_Regular Symbol'!P42="",
IF($A43-'243way_Regular Symbol'!G$16&gt;='243way_RegularＸ_W()'!E$2-1,"",VLOOKUP($A43-'243way_Regular Symbol'!G$16,'243way_Regular Symbol'!$L$3:$Q$99,'243way_RegularＸ_W()'!E$3+1,FALSE)),
'243way_Regular Symbol'!P42)</f>
        <v>M4</v>
      </c>
      <c r="F43" s="338" t="str">
        <f>IF('243way_Regular Symbol'!Q42="",
IF($A43-'243way_Regular Symbol'!H$16&gt;='243way_RegularＸ_W()'!F$2-1,"",VLOOKUP($A43-'243way_Regular Symbol'!H$16,'243way_Regular Symbol'!$L$3:$Q$99,'243way_RegularＸ_W()'!F$3+1,FALSE)),
'243way_Regular Symbol'!Q42)</f>
        <v>TE</v>
      </c>
      <c r="O43" s="344">
        <f>IF($A43&gt;='243way_Regular Symbol'!D$16,"",IF(B43=0,"",IF(OR(B43=$O$1,B43=$P$1,B44=$O$1,B44=$P$1,B45=$O$1,B45=$P$1),0,1)))</f>
        <v>1</v>
      </c>
      <c r="P43" s="3">
        <f>IF($A43&gt;='243way_Regular Symbol'!E$16,"",IF(C43=0,"",IF(OR(C43=$O$1,C43=$P$1,C44=$O$1,C44=$P$1,C45=$O$1,C45=$P$1),0,1)))</f>
        <v>0</v>
      </c>
      <c r="Q43" s="3">
        <f>IF($A43&gt;='243way_Regular Symbol'!F$16,"",IF(D43=0,"",IF(OR(D43=$O$1,D43=$P$1,D44=$O$1,D44=$P$1,D45=$O$1,D45=$P$1),0,1)))</f>
        <v>1</v>
      </c>
      <c r="R43" s="3">
        <f>IF($A43&gt;='243way_Regular Symbol'!G$16,"",IF(E43=0,"",IF(OR(E43=$O$1,E43=$P$1,E44=$O$1,E44=$P$1,E45=$O$1,E45=$P$1),0,1)))</f>
        <v>1</v>
      </c>
      <c r="S43" s="135">
        <f>IF($A43&gt;='243way_Regular Symbol'!H$16,"",IF(F43=0,"",IF(OR(F43=$O$1,F43=$P$1,F44=$O$1,F44=$P$1,F45=$O$1,F45=$P$1),0,1)))</f>
        <v>1</v>
      </c>
      <c r="T43" s="224"/>
      <c r="U43" s="344">
        <f>IF($A43&gt;='243way_Regular Symbol'!D$16,"",IF(B43=0,"",IF(OR(B43=$U$1,B43=$V$1,B44=$U$1,B44=$V$1,B45=$U$1,B45=$V$1),0,1)))</f>
        <v>1</v>
      </c>
      <c r="V43" s="3">
        <f>IF($A43&gt;='243way_Regular Symbol'!E$16,"",IF(C43=0,"",IF(OR(C43=$U$1,C43=$V$1,C44=$U$1,C44=$V$1,C45=$U$1,C45=$V$1),0,1)))</f>
        <v>1</v>
      </c>
      <c r="W43" s="3">
        <f>IF($A43&gt;='243way_Regular Symbol'!F$16,"",IF(D43=0,"",IF(OR(D43=$U$1,D43=$V$1,D44=$U$1,D44=$V$1,D45=$U$1,D45=$V$1),0,1)))</f>
        <v>1</v>
      </c>
      <c r="X43" s="3">
        <f>IF($A43&gt;='243way_Regular Symbol'!G$16,"",IF(E43=0,"",IF(OR(E43=$U$1,E43=$V$1,E44=$U$1,E44=$V$1,E45=$U$1,E45=$V$1),0,1)))</f>
        <v>1</v>
      </c>
      <c r="Y43" s="135">
        <f>IF($A43&gt;='243way_Regular Symbol'!H$16,"",IF(F43=0,"",IF(OR(F43=$U$1,F43=$V$1,F44=$U$1,F44=$V$1,F45=$U$1,F45=$V$1),0,1)))</f>
        <v>0</v>
      </c>
      <c r="Z43" s="224"/>
      <c r="AA43" s="344">
        <f>IF($A43&gt;='243way_Regular Symbol'!D$16,"",IF(B43=0,"",IF(OR(B43=$AA$1,B43=$AB$1,B44=$AA$1,B44=$AB$1,B45=$AA$1,,B45=$AB$1),0,1)))</f>
        <v>1</v>
      </c>
      <c r="AB43" s="3">
        <f>IF($A43&gt;='243way_Regular Symbol'!E$16,"",IF(C43=0,"",IF(OR(C43=$AA$1,C43=$AB$1,C44=$AA$1,C44=$AB$1,C45=$AA$1,,C45=$AB$1),0,1)))</f>
        <v>1</v>
      </c>
      <c r="AC43" s="3">
        <f>IF($A43&gt;='243way_Regular Symbol'!F$16,"",IF(D43=0,"",IF(OR(D43=$AA$1,D43=$AB$1,D44=$AA$1,D44=$AB$1,D45=$AA$1,,D45=$AB$1),0,1)))</f>
        <v>0</v>
      </c>
      <c r="AD43" s="3">
        <f>IF($A43&gt;='243way_Regular Symbol'!G$16,"",IF(E43=0,"",IF(OR(E43=$AA$1,E43=$AB$1,E44=$AA$1,E44=$AB$1,E45=$AA$1,,E45=$AB$1),0,1)))</f>
        <v>1</v>
      </c>
      <c r="AE43" s="135">
        <f>IF($A43&gt;='243way_Regular Symbol'!H$16,"",IF(F43=0,"",IF(OR(F43=$AA$1,F43=$AB$1,F44=$AA$1,F44=$AB$1,F45=$AA$1,,F45=$AB$1),0,1)))</f>
        <v>1</v>
      </c>
      <c r="AF43" s="224"/>
      <c r="AG43" s="344">
        <f>IF($A43&gt;='243way_Regular Symbol'!D$16,"",IF(B43=0,"",IF(OR(B43=$AG$1,B43=$AH$1,B44=$AG$1,B44=$AH$1,B45=$AG$1,B45=$AH$1),0,1)))</f>
        <v>0</v>
      </c>
      <c r="AH43" s="3">
        <f>IF($A43&gt;='243way_Regular Symbol'!E$16,"",IF(C43=0,"",IF(OR(C43=$AG$1,C43=$AH$1,C44=$AG$1,C44=$AH$1,C45=$AG$1,C45=$AH$1),0,1)))</f>
        <v>1</v>
      </c>
      <c r="AI43" s="3">
        <f>IF($A43&gt;='243way_Regular Symbol'!F$16,"",IF(D43=0,"",IF(OR(D43=$AG$1,D43=$AH$1,D44=$AG$1,D44=$AH$1,D45=$AG$1,D45=$AH$1),0,1)))</f>
        <v>1</v>
      </c>
      <c r="AJ43" s="3">
        <f>IF($A43&gt;='243way_Regular Symbol'!G$16,"",IF(E43=0,"",IF(OR(E43=$AG$1,E43=$AH$1,E44=$AG$1,E44=$AH$1,E45=$AG$1,E45=$AH$1),0,1)))</f>
        <v>0</v>
      </c>
      <c r="AK43" s="135">
        <f>IF($A43&gt;='243way_Regular Symbol'!H$16,"",IF(F43=0,"",IF(OR(F43=$AG$1,F43=$AH$1,F44=$AG$1,F44=$AH$1,F45=$AG$1,F45=$AH$1),0,1)))</f>
        <v>1</v>
      </c>
      <c r="AL43" s="224"/>
      <c r="AM43" s="344">
        <f>IF($A43&gt;='243way_Regular Symbol'!D$16,"",IF(B43=0,"",IF(OR(B43=$AM$1,B43=$AN$1,B44=$AM$1,B44=$AN$1,B45=$AM$1,B45=$AN$1),0,1)))</f>
        <v>1</v>
      </c>
      <c r="AN43" s="3">
        <f>IF($A43&gt;='243way_Regular Symbol'!E$16,"",IF(C43=0,"",IF(OR(C43=$AM$1,C43=$AN$1,C44=$AM$1,C44=$AN$1,C45=$AM$1,C45=$AN$1),0,1)))</f>
        <v>1</v>
      </c>
      <c r="AO43" s="3">
        <f>IF($A43&gt;='243way_Regular Symbol'!F$16,"",IF(D43=0,"",IF(OR(D43=$AM$1,D43=$AN$1,D44=$AM$1,D44=$AN$1,D45=$AM$1,D45=$AN$1),0,1)))</f>
        <v>1</v>
      </c>
      <c r="AP43" s="3">
        <f>IF($A43&gt;='243way_Regular Symbol'!G$16,"",IF(E43=0,"",IF(OR(E43=$AM$1,E43=$AN$1,E44=$AM$1,E44=$AN$1,E45=$AM$1,E45=$AN$1),0,1)))</f>
        <v>1</v>
      </c>
      <c r="AQ43" s="135">
        <f>IF($A43&gt;='243way_Regular Symbol'!H$16,"",IF(F43=0,"",IF(OR(F43=$AM$1,F43=$AN$1,F44=$AM$1,F44=$AN$1,F45=$AM$1,F45=$AN$1),0,1)))</f>
        <v>1</v>
      </c>
      <c r="AR43" s="224"/>
      <c r="AS43" s="344">
        <f>IF($A43&gt;='243way_Regular Symbol'!D$16,"",IF(B43=0,"",IF(OR(B43=$AM$1,B43=$AT$1,B44=$AM$1,B44=$AT$1,B45=$AM$1,B45=$AT$1),0,1)))</f>
        <v>1</v>
      </c>
      <c r="AT43" s="3">
        <f>IF($A43&gt;='243way_Regular Symbol'!E$16,"",IF(C43=0,"",IF(OR(C43=$AM$1,C43=$AT$1,C44=$AM$1,C44=$AT$1,C45=$AM$1,C45=$AT$1),0,1)))</f>
        <v>1</v>
      </c>
      <c r="AU43" s="3">
        <f>IF($A43&gt;='243way_Regular Symbol'!F$16,"",IF(D43=0,"",IF(OR(D43=$AM$1,D43=$AT$1,D44=$AM$1,D44=$AT$1,D45=$AM$1,D45=$AT$1),0,1)))</f>
        <v>1</v>
      </c>
      <c r="AV43" s="3">
        <f>IF($A43&gt;='243way_Regular Symbol'!G$16,"",IF(E43=0,"",IF(OR(E43=$AM$1,E43=$AT$1,E44=$AM$1,E44=$AT$1,E45=$AM$1,E45=$AT$1),0,1)))</f>
        <v>1</v>
      </c>
      <c r="AW43" s="135">
        <f>IF($A43&gt;='243way_Regular Symbol'!H$16,"",IF(F43=0,"",IF(OR(F43=$AM$1,F43=$AT$1,F44=$AM$1,F44=$AT$1,F45=$AM$1,F45=$AT$1),0,1)))</f>
        <v>1</v>
      </c>
      <c r="AX43" s="224"/>
      <c r="AY43" s="344">
        <f>IF($A43&gt;='243way_Regular Symbol'!D$16,"",IF(B43=0,"",IF(OR(B43=$AM$1,B43=$AZ$1,B44=$AM$1,B44=$AZ$1,B45=$AM$1,B45=$AZ$1),0,1)))</f>
        <v>1</v>
      </c>
      <c r="AZ43" s="3">
        <f>IF($A43&gt;='243way_Regular Symbol'!E$16,"",IF(C43=0,"",IF(OR(C43=$AM$1,C43=$AZ$1,C44=$AM$1,C44=$AZ$1,C45=$AM$1,C45=$AZ$1),0,1)))</f>
        <v>1</v>
      </c>
      <c r="BA43" s="3">
        <f>IF($A43&gt;='243way_Regular Symbol'!F$16,"",IF(D43=0,"",IF(OR(D43=$AM$1,D43=$AZ$1,D44=$AM$1,D44=$AZ$1,D45=$AM$1,D45=$AZ$1),0,1)))</f>
        <v>1</v>
      </c>
      <c r="BB43" s="3">
        <f>IF($A43&gt;='243way_Regular Symbol'!G$16,"",IF(E43=0,"",IF(OR(E43=$AM$1,E43=$AZ$1,E44=$AM$1,E44=$AZ$1,E45=$AM$1,E45=$AZ$1),0,1)))</f>
        <v>1</v>
      </c>
      <c r="BC43" s="135">
        <f>IF($A43&gt;='243way_Regular Symbol'!H$16,"",IF(F43=0,"",IF(OR(F43=$AM$1,F43=$AZ$1,F44=$AM$1,F44=$AZ$1,F45=$AM$1,F45=$AZ$1),0,1)))</f>
        <v>1</v>
      </c>
      <c r="BD43" s="224"/>
      <c r="BE43" s="344">
        <f>IF($A43&gt;='243way_Regular Symbol'!D$16,"",IF(B43=0,"",IF(OR(B43=$AM$1,B43=$BF$1,B44=$AM$1,B44=$BF$1,B45=$AM$1,B45=$BF$1),0,1)))</f>
        <v>1</v>
      </c>
      <c r="BF43" s="3">
        <f>IF($A43&gt;='243way_Regular Symbol'!E$16,"",IF(C43=0,"",IF(OR(C43=$AM$1,C43=$BF$1,C44=$AM$1,C44=$BF$1,C45=$AM$1,C45=$BF$1),0,1)))</f>
        <v>1</v>
      </c>
      <c r="BG43" s="3">
        <f>IF($A43&gt;='243way_Regular Symbol'!F$16,"",IF(D43=0,"",IF(OR(D43=$AM$1,D43=$BF$1,D44=$AM$1,D44=$BF$1,D45=$AM$1,D45=$BF$1),0,1)))</f>
        <v>1</v>
      </c>
      <c r="BH43" s="3">
        <f>IF($A43&gt;='243way_Regular Symbol'!G$16,"",IF(E43=0,"",IF(OR(E43=$AM$1,E43=$BF$1,E44=$AM$1,E44=$BF$1,E45=$AM$1,E45=$BF$1),0,1)))</f>
        <v>1</v>
      </c>
      <c r="BI43" s="135">
        <f>IF($A43&gt;='243way_Regular Symbol'!H$16,"",IF(F43=0,"",IF(OR(F43=$AM$1,F43=$BF$1,F44=$AM$1,F44=$BF$1,F45=$AM$1,F45=$BF$1),0,1)))</f>
        <v>1</v>
      </c>
      <c r="BJ43" s="224"/>
      <c r="BK43" s="344">
        <f>IF($A43&gt;='243way_Regular Symbol'!D$16,"",IF(B43=0,"",IF(OR(B43=$AM$1,B43=$BL$1,B44=$AM$1,B44=$BL$1,B45=$AM$1,B45=$BL$1),0,1)))</f>
        <v>1</v>
      </c>
      <c r="BL43" s="3">
        <f>IF($A43&gt;='243way_Regular Symbol'!E$16,"",IF(C43=0,"",IF(OR(C43=$AM$1,C43=$BL$1,C44=$AM$1,C44=$BL$1,C45=$AM$1,C45=$BL$1),0,1)))</f>
        <v>1</v>
      </c>
      <c r="BM43" s="3">
        <f>IF($A43&gt;='243way_Regular Symbol'!F$16,"",IF(D43=0,"",IF(OR(D43=$AM$1,D43=$BL$1,D44=$AM$1,D44=$BL$1,D45=$AM$1,D45=$BL$1),0,1)))</f>
        <v>1</v>
      </c>
      <c r="BN43" s="3">
        <f>IF($A43&gt;='243way_Regular Symbol'!G$16,"",IF(E43=0,"",IF(OR(E43=$AM$1,E43=$BL$1,E44=$AM$1,E44=$BL$1,E45=$AM$1,E45=$BL$1),0,1)))</f>
        <v>1</v>
      </c>
      <c r="BO43" s="135">
        <f>IF($A43&gt;='243way_Regular Symbol'!H$16,"",IF(F43=0,"",IF(OR(F43=$AM$1,F43=$BL$1,F44=$AM$1,F44=$BL$1,F45=$AM$1,F45=$BL$1),0,1)))</f>
        <v>1</v>
      </c>
      <c r="BP43" s="224"/>
      <c r="BQ43" s="3">
        <f>IF($A43&gt;='243way_Regular Symbol'!D$16,"",IF(B43=0,"",IF(OR(B43=$BQ$1,B43=$BR$1,B44=$BQ$1,B44=$BR$1,B45=$BQ$1,B45=$BR$1),0,1)))</f>
        <v>0</v>
      </c>
      <c r="BR43" s="3">
        <f>IF($A43&gt;='243way_Regular Symbol'!E$16,"",IF(C43=0,"",IF(OR(C43=$BQ$1,C43=$BR$1,C44=$BQ$1,C44=$BR$1,C45=$BQ$1,C45=$BR$1),0,1)))</f>
        <v>1</v>
      </c>
      <c r="BS43" s="3">
        <f>IF($A43&gt;='243way_Regular Symbol'!F$16,"",IF(D43=0,"",IF(OR(D43=$BQ$1,D43=$BR$1,D44=$BQ$1,D44=$BR$1,D45=$BQ$1,D45=$BR$1),0,1)))</f>
        <v>0</v>
      </c>
      <c r="BT43" s="3">
        <f>IF($A43&gt;='243way_Regular Symbol'!G$16,"",IF(E43=0,"",IF(OR(E43=$BQ$1,E43=$BR$1,E44=$BQ$1,E44=$BR$1,E45=$BQ$1,E45=$BR$1),0,1)))</f>
        <v>0</v>
      </c>
      <c r="BU43" s="3">
        <f>IF($A43&gt;='243way_Regular Symbol'!H$16,"",IF(F43=0,"",IF(OR(F43=$BQ$1,F43=$BR$1,F44=$BQ$1,F44=$BR$1,F45=$BQ$1,F45=$BR$1),0,1)))</f>
        <v>0</v>
      </c>
      <c r="BV43" s="224"/>
      <c r="BW43" s="3">
        <f>IF($A43&gt;='243way_Regular Symbol'!D$16,"",IF(B43=0,"",IF(OR(B43=$BW$1,B44=$BW$1,B45=$BW$1,B43=$BX$1,B44=$BX$1,B45=$BX$1),0,1)))</f>
        <v>1</v>
      </c>
      <c r="BX43" s="3">
        <f>IF($A43&gt;='243way_Regular Symbol'!E$16,"",IF(C43=0,"",IF(OR(C43=$BW$1,C44=$BW$1,C45=$BW$1,C43=$BX$1,C44=$BX$1,C45=$BX$1),0,1)))</f>
        <v>0</v>
      </c>
      <c r="BY43" s="3">
        <f>IF($A43&gt;='243way_Regular Symbol'!F$16,"",IF(D43=0,"",IF(OR(D43=$BW$1,D44=$BW$1,D45=$BW$1,D43=$BX$1,D44=$BX$1,D45=$BX$1),0,1)))</f>
        <v>1</v>
      </c>
      <c r="BZ43" s="3">
        <f>IF($A43&gt;='243way_Regular Symbol'!G$16,"",IF(E43=0,"",IF(OR(E43=$BW$1,E44=$BW$1,E45=$BW$1,E43=$BX$1,E44=$BX$1,E45=$BX$1),0,1)))</f>
        <v>0</v>
      </c>
      <c r="CA43" s="3">
        <f>IF($A43&gt;='243way_Regular Symbol'!H$16,"",IF(F43=0,"",IF(OR(F43=$BW$1,F44=$BW$1,F45=$BW$1,F43=$BX$1,F44=$BX$1,F45=$BX$1),0,1)))</f>
        <v>1</v>
      </c>
      <c r="CB43" s="224"/>
      <c r="CC43" s="3">
        <f>IF($A43&gt;='243way_Regular Symbol'!D$16,"",IF(B43=0,"",IF(OR(B43=$BW$1,B44=$BW$1,B45=$BW$1,B43=$CD$1,B44=$CD$1,B45=$CD$1),0,1)))</f>
        <v>0</v>
      </c>
      <c r="CD43" s="3">
        <f>IF($A43&gt;='243way_Regular Symbol'!E$16,"",IF(C43=0,"",IF(OR(C43=$BW$1,C44=$BW$1,C45=$BW$1,C43=$CD$1,C44=$CD$1,C45=$CD$1),0,1)))</f>
        <v>1</v>
      </c>
      <c r="CE43" s="3">
        <f>IF($A43&gt;='243way_Regular Symbol'!F$16,"",IF(D43=0,"",IF(OR(D43=$BW$1,D44=$BW$1,D45=$BW$1,D43=$CD$1,D44=$CD$1,D45=$CD$1),0,1)))</f>
        <v>1</v>
      </c>
      <c r="CF43" s="3">
        <f>IF($A43&gt;='243way_Regular Symbol'!G$16,"",IF(E43=0,"",IF(OR(E43=$BW$1,E44=$BW$1,E45=$BW$1,E43=$CD$1,E44=$CD$1,E45=$CD$1),0,1)))</f>
        <v>1</v>
      </c>
      <c r="CG43" s="3">
        <f>IF($A43&gt;='243way_Regular Symbol'!H$16,"",IF(F43=0,"",IF(OR(F43=$BW$1,F44=$BW$1,F45=$BW$1,F43=$CD$1,F44=$CD$1,F45=$CD$1),0,1)))</f>
        <v>1</v>
      </c>
      <c r="CH43" s="224"/>
      <c r="CI43" s="3">
        <f>IF($A43&gt;='243way_Regular Symbol'!D$16,"",IF(B43=0,"",IF(OR(B43=$BW$1,B44=$BW$1,B45=$BW$1,B43=$CJ$1,B44=$CJ$1,B45=$CJ$1),0,1)))</f>
        <v>1</v>
      </c>
      <c r="CJ43" s="3">
        <f>IF($A43&gt;='243way_Regular Symbol'!E$16,"",IF(C43=0,"",IF(OR(C43=$BW$1,C44=$BW$1,C45=$BW$1,C43=$CJ$1,C44=$CJ$1,C45=$CJ$1),0,1)))</f>
        <v>0</v>
      </c>
      <c r="CK43" s="3">
        <f>IF($A43&gt;='243way_Regular Symbol'!F$16,"",IF(D43=0,"",IF(OR(D43=$BW$1,D44=$BW$1,D45=$BW$1,D43=$CJ$1,D44=$CJ$1,D45=$CJ$1),0,1)))</f>
        <v>0</v>
      </c>
      <c r="CL43" s="3">
        <f>IF($A43&gt;='243way_Regular Symbol'!G$16,"",IF(E43=0,"",IF(OR(E43=$BW$1,E44=$BW$1,E45=$BW$1,E43=$CJ$1,E44=$CJ$1,E45=$CJ$1),0,1)))</f>
        <v>1</v>
      </c>
      <c r="CM43" s="3">
        <f>IF($A43&gt;='243way_Regular Symbol'!H$16,"",IF(F43=0,"",IF(OR(F43=$BW$1,F44=$BW$1,F45=$BW$1,F43=$CJ$1,F44=$CJ$1,F45=$CJ$1),0,1)))</f>
        <v>1</v>
      </c>
      <c r="CN43" s="224"/>
      <c r="CO43" s="3">
        <f>IF($A43&gt;='243way_Regular Symbol'!D$16,"",IF(B43=0,"",IF(OR(B43=$BW$1,B44=$BW$1,B45=$BW$1,B43=$CP$1,B44=$CP$1,B45=$CP$1),0,1)))</f>
        <v>1</v>
      </c>
      <c r="CP43" s="3">
        <f>IF($A43&gt;='243way_Regular Symbol'!E$16,"",IF(C43=0,"",IF(OR(C43=$BW$1,C44=$BW$1,C45=$BW$1,C43=$CP$1,C44=$CP$1,C45=$CP$1),0,1)))</f>
        <v>1</v>
      </c>
      <c r="CQ43" s="3">
        <f>IF($A43&gt;='243way_Regular Symbol'!F$16,"",IF(D43=0,"",IF(OR(D43=$BW$1,D44=$BW$1,D45=$BW$1,D43=$CP$1,D44=$CP$1,D45=$CP$1),0,1)))</f>
        <v>1</v>
      </c>
      <c r="CR43" s="3">
        <f>IF($A43&gt;='243way_Regular Symbol'!G$16,"",IF(E43=0,"",IF(OR(E43=$BW$1,E44=$BW$1,E45=$BW$1,E43=$CP$1,E44=$CP$1,E45=$CP$1),0,1)))</f>
        <v>1</v>
      </c>
      <c r="CS43" s="3">
        <f>IF($A43&gt;='243way_Regular Symbol'!H$16,"",IF(F43=0,"",IF(OR(F43=$BW$1,F44=$BW$1,F45=$BW$1,F43=$CP$1,F44=$CP$1,F45=$CP$1),0,1)))</f>
        <v>0</v>
      </c>
      <c r="CT43" s="224"/>
      <c r="CU43" s="3">
        <f>IF($A43&gt;='243way_Regular Symbol'!D$16,"",IF(B43=0,"",IF(OR(B43=$BW$1,B44=$BW$1,B45=$BW$1,B43=$CV$1,B44=$CV$1,B45=$CV$1),0,1)))</f>
        <v>1</v>
      </c>
      <c r="CV43" s="3">
        <f>IF($A43&gt;='243way_Regular Symbol'!E$16,"",IF(C43=0,"",IF(OR(C43=$BW$1,C44=$BW$1,C45=$BW$1,C43=$CV$1,C44=$CV$1,C45=$CV$1),0,1)))</f>
        <v>1</v>
      </c>
      <c r="CW43" s="3">
        <f>IF($A43&gt;='243way_Regular Symbol'!F$16,"",IF(D43=0,"",IF(OR(D43=$BW$1,D44=$BW$1,D45=$BW$1,D43=$CV$1,D44=$CV$1,D45=$CV$1),0,1)))</f>
        <v>1</v>
      </c>
      <c r="CX43" s="3">
        <f>IF($A43&gt;='243way_Regular Symbol'!G$16,"",IF(E43=0,"",IF(OR(E43=$BW$1,E44=$BW$1,E45=$BW$1,E43=$CV$1,E44=$CV$1,E45=$CV$1),0,1)))</f>
        <v>1</v>
      </c>
      <c r="CY43" s="3">
        <f>IF($A43&gt;='243way_Regular Symbol'!H$16,"",IF(F43=0,"",IF(OR(F43=$BW$1,F44=$BW$1,F45=$BW$1,F43=$CV$1,F44=$CV$1,F45=$CV$1),0,1)))</f>
        <v>1</v>
      </c>
    </row>
    <row r="44" spans="1:103">
      <c r="A44" s="337">
        <f>IF('243way_Regular Symbol'!L43="","",'243way_Regular Symbol'!L43)</f>
        <v>40</v>
      </c>
      <c r="B44" s="191" t="str">
        <f>IF('243way_Regular Symbol'!M43="",
IF($A44-'243way_Regular Symbol'!D$16&gt;='243way_RegularＸ_W()'!B$2-1,"",VLOOKUP($A44-'243way_Regular Symbol'!D$16,'243way_Regular Symbol'!$L$3:$Q$99,'243way_RegularＸ_W()'!B$3+1,FALSE)),
'243way_Regular Symbol'!M43)</f>
        <v>A</v>
      </c>
      <c r="C44" s="191" t="str">
        <f>IF('243way_Regular Symbol'!N43="",
IF($A44-'243way_Regular Symbol'!E$16&gt;='243way_RegularＸ_W()'!C$2-1,"",VLOOKUP($A44-'243way_Regular Symbol'!E$16,'243way_Regular Symbol'!$L$3:$Q$99,'243way_RegularＸ_W()'!C$3+1,FALSE)),
'243way_Regular Symbol'!N43)</f>
        <v>J</v>
      </c>
      <c r="D44" s="191" t="str">
        <f>IF('243way_Regular Symbol'!O43="",
IF($A44-'243way_Regular Symbol'!F$16&gt;='243way_RegularＸ_W()'!D$2-1,"",VLOOKUP($A44-'243way_Regular Symbol'!F$16,'243way_Regular Symbol'!$L$3:$Q$99,'243way_RegularＸ_W()'!D$3+1,FALSE)),
'243way_Regular Symbol'!O43)</f>
        <v>M3</v>
      </c>
      <c r="E44" s="191" t="str">
        <f>IF('243way_Regular Symbol'!P43="",
IF($A44-'243way_Regular Symbol'!G$16&gt;='243way_RegularＸ_W()'!E$2-1,"",VLOOKUP($A44-'243way_Regular Symbol'!G$16,'243way_Regular Symbol'!$L$3:$Q$99,'243way_RegularＸ_W()'!E$3+1,FALSE)),
'243way_Regular Symbol'!P43)</f>
        <v>A</v>
      </c>
      <c r="F44" s="338" t="str">
        <f>IF('243way_Regular Symbol'!Q43="",
IF($A44-'243way_Regular Symbol'!H$16&gt;='243way_RegularＸ_W()'!F$2-1,"",VLOOKUP($A44-'243way_Regular Symbol'!H$16,'243way_Regular Symbol'!$L$3:$Q$99,'243way_RegularＸ_W()'!F$3+1,FALSE)),
'243way_Regular Symbol'!Q43)</f>
        <v>M2</v>
      </c>
      <c r="O44" s="344">
        <f>IF($A44&gt;='243way_Regular Symbol'!D$16,"",IF(B44=0,"",IF(OR(B44=$O$1,B44=$P$1,B45=$O$1,B45=$P$1,B46=$O$1,B46=$P$1),0,1)))</f>
        <v>1</v>
      </c>
      <c r="P44" s="3">
        <f>IF($A44&gt;='243way_Regular Symbol'!E$16,"",IF(C44=0,"",IF(OR(C44=$O$1,C44=$P$1,C45=$O$1,C45=$P$1,C46=$O$1,C46=$P$1),0,1)))</f>
        <v>1</v>
      </c>
      <c r="Q44" s="3">
        <f>IF($A44&gt;='243way_Regular Symbol'!F$16,"",IF(D44=0,"",IF(OR(D44=$O$1,D44=$P$1,D45=$O$1,D45=$P$1,D46=$O$1,D46=$P$1),0,1)))</f>
        <v>0</v>
      </c>
      <c r="R44" s="3">
        <f>IF($A44&gt;='243way_Regular Symbol'!G$16,"",IF(E44=0,"",IF(OR(E44=$O$1,E44=$P$1,E45=$O$1,E45=$P$1,E46=$O$1,E46=$P$1),0,1)))</f>
        <v>1</v>
      </c>
      <c r="S44" s="135">
        <f>IF($A44&gt;='243way_Regular Symbol'!H$16,"",IF(F44=0,"",IF(OR(F44=$O$1,F44=$P$1,F45=$O$1,F45=$P$1,F46=$O$1,F46=$P$1),0,1)))</f>
        <v>1</v>
      </c>
      <c r="T44" s="224"/>
      <c r="U44" s="344">
        <f>IF($A44&gt;='243way_Regular Symbol'!D$16,"",IF(B44=0,"",IF(OR(B44=$U$1,B44=$V$1,B45=$U$1,B45=$V$1,B46=$U$1,B46=$V$1),0,1)))</f>
        <v>1</v>
      </c>
      <c r="V44" s="3">
        <f>IF($A44&gt;='243way_Regular Symbol'!E$16,"",IF(C44=0,"",IF(OR(C44=$U$1,C44=$V$1,C45=$U$1,C45=$V$1,C46=$U$1,C46=$V$1),0,1)))</f>
        <v>1</v>
      </c>
      <c r="W44" s="3">
        <f>IF($A44&gt;='243way_Regular Symbol'!F$16,"",IF(D44=0,"",IF(OR(D44=$U$1,D44=$V$1,D45=$U$1,D45=$V$1,D46=$U$1,D46=$V$1),0,1)))</f>
        <v>1</v>
      </c>
      <c r="X44" s="3">
        <f>IF($A44&gt;='243way_Regular Symbol'!G$16,"",IF(E44=0,"",IF(OR(E44=$U$1,E44=$V$1,E45=$U$1,E45=$V$1,E46=$U$1,E46=$V$1),0,1)))</f>
        <v>1</v>
      </c>
      <c r="Y44" s="135">
        <f>IF($A44&gt;='243way_Regular Symbol'!H$16,"",IF(F44=0,"",IF(OR(F44=$U$1,F44=$V$1,F45=$U$1,F45=$V$1,F46=$U$1,F46=$V$1),0,1)))</f>
        <v>0</v>
      </c>
      <c r="Z44" s="224"/>
      <c r="AA44" s="344">
        <f>IF($A44&gt;='243way_Regular Symbol'!D$16,"",IF(B44=0,"",IF(OR(B44=$AA$1,B44=$AB$1,B45=$AA$1,B45=$AB$1,B46=$AA$1,,B46=$AB$1),0,1)))</f>
        <v>1</v>
      </c>
      <c r="AB44" s="3">
        <f>IF($A44&gt;='243way_Regular Symbol'!E$16,"",IF(C44=0,"",IF(OR(C44=$AA$1,C44=$AB$1,C45=$AA$1,C45=$AB$1,C46=$AA$1,,C46=$AB$1),0,1)))</f>
        <v>1</v>
      </c>
      <c r="AC44" s="3">
        <f>IF($A44&gt;='243way_Regular Symbol'!F$16,"",IF(D44=0,"",IF(OR(D44=$AA$1,D44=$AB$1,D45=$AA$1,D45=$AB$1,D46=$AA$1,,D46=$AB$1),0,1)))</f>
        <v>0</v>
      </c>
      <c r="AD44" s="3">
        <f>IF($A44&gt;='243way_Regular Symbol'!G$16,"",IF(E44=0,"",IF(OR(E44=$AA$1,E44=$AB$1,E45=$AA$1,E45=$AB$1,E46=$AA$1,,E46=$AB$1),0,1)))</f>
        <v>1</v>
      </c>
      <c r="AE44" s="135">
        <f>IF($A44&gt;='243way_Regular Symbol'!H$16,"",IF(F44=0,"",IF(OR(F44=$AA$1,F44=$AB$1,F45=$AA$1,F45=$AB$1,F46=$AA$1,,F46=$AB$1),0,1)))</f>
        <v>1</v>
      </c>
      <c r="AF44" s="224"/>
      <c r="AG44" s="344">
        <f>IF($A44&gt;='243way_Regular Symbol'!D$16,"",IF(B44=0,"",IF(OR(B44=$AG$1,B44=$AH$1,B45=$AG$1,B45=$AH$1,B46=$AG$1,B46=$AH$1),0,1)))</f>
        <v>0</v>
      </c>
      <c r="AH44" s="3">
        <f>IF($A44&gt;='243way_Regular Symbol'!E$16,"",IF(C44=0,"",IF(OR(C44=$AG$1,C44=$AH$1,C45=$AG$1,C45=$AH$1,C46=$AG$1,C46=$AH$1),0,1)))</f>
        <v>0</v>
      </c>
      <c r="AI44" s="3">
        <f>IF($A44&gt;='243way_Regular Symbol'!F$16,"",IF(D44=0,"",IF(OR(D44=$AG$1,D44=$AH$1,D45=$AG$1,D45=$AH$1,D46=$AG$1,D46=$AH$1),0,1)))</f>
        <v>1</v>
      </c>
      <c r="AJ44" s="3">
        <f>IF($A44&gt;='243way_Regular Symbol'!G$16,"",IF(E44=0,"",IF(OR(E44=$AG$1,E44=$AH$1,E45=$AG$1,E45=$AH$1,E46=$AG$1,E46=$AH$1),0,1)))</f>
        <v>1</v>
      </c>
      <c r="AK44" s="135">
        <f>IF($A44&gt;='243way_Regular Symbol'!H$16,"",IF(F44=0,"",IF(OR(F44=$AG$1,F44=$AH$1,F45=$AG$1,F45=$AH$1,F46=$AG$1,F46=$AH$1),0,1)))</f>
        <v>1</v>
      </c>
      <c r="AL44" s="224"/>
      <c r="AM44" s="344">
        <f>IF($A44&gt;='243way_Regular Symbol'!D$16,"",IF(B44=0,"",IF(OR(B44=$AM$1,B44=$AN$1,B45=$AM$1,B45=$AN$1,B46=$AM$1,B46=$AN$1),0,1)))</f>
        <v>1</v>
      </c>
      <c r="AN44" s="3">
        <f>IF($A44&gt;='243way_Regular Symbol'!E$16,"",IF(C44=0,"",IF(OR(C44=$AM$1,C44=$AN$1,C45=$AM$1,C45=$AN$1,C46=$AM$1,C46=$AN$1),0,1)))</f>
        <v>1</v>
      </c>
      <c r="AO44" s="3">
        <f>IF($A44&gt;='243way_Regular Symbol'!F$16,"",IF(D44=0,"",IF(OR(D44=$AM$1,D44=$AN$1,D45=$AM$1,D45=$AN$1,D46=$AM$1,D46=$AN$1),0,1)))</f>
        <v>1</v>
      </c>
      <c r="AP44" s="3">
        <f>IF($A44&gt;='243way_Regular Symbol'!G$16,"",IF(E44=0,"",IF(OR(E44=$AM$1,E44=$AN$1,E45=$AM$1,E45=$AN$1,E46=$AM$1,E46=$AN$1),0,1)))</f>
        <v>1</v>
      </c>
      <c r="AQ44" s="135">
        <f>IF($A44&gt;='243way_Regular Symbol'!H$16,"",IF(F44=0,"",IF(OR(F44=$AM$1,F44=$AN$1,F45=$AM$1,F45=$AN$1,F46=$AM$1,F46=$AN$1),0,1)))</f>
        <v>1</v>
      </c>
      <c r="AR44" s="224"/>
      <c r="AS44" s="344">
        <f>IF($A44&gt;='243way_Regular Symbol'!D$16,"",IF(B44=0,"",IF(OR(B44=$AM$1,B44=$AT$1,B45=$AM$1,B45=$AT$1,B46=$AM$1,B46=$AT$1),0,1)))</f>
        <v>1</v>
      </c>
      <c r="AT44" s="3">
        <f>IF($A44&gt;='243way_Regular Symbol'!E$16,"",IF(C44=0,"",IF(OR(C44=$AM$1,C44=$AT$1,C45=$AM$1,C45=$AT$1,C46=$AM$1,C46=$AT$1),0,1)))</f>
        <v>1</v>
      </c>
      <c r="AU44" s="3">
        <f>IF($A44&gt;='243way_Regular Symbol'!F$16,"",IF(D44=0,"",IF(OR(D44=$AM$1,D44=$AT$1,D45=$AM$1,D45=$AT$1,D46=$AM$1,D46=$AT$1),0,1)))</f>
        <v>1</v>
      </c>
      <c r="AV44" s="3">
        <f>IF($A44&gt;='243way_Regular Symbol'!G$16,"",IF(E44=0,"",IF(OR(E44=$AM$1,E44=$AT$1,E45=$AM$1,E45=$AT$1,E46=$AM$1,E46=$AT$1),0,1)))</f>
        <v>1</v>
      </c>
      <c r="AW44" s="135">
        <f>IF($A44&gt;='243way_Regular Symbol'!H$16,"",IF(F44=0,"",IF(OR(F44=$AM$1,F44=$AT$1,F45=$AM$1,F45=$AT$1,F46=$AM$1,F46=$AT$1),0,1)))</f>
        <v>1</v>
      </c>
      <c r="AX44" s="224"/>
      <c r="AY44" s="344">
        <f>IF($A44&gt;='243way_Regular Symbol'!D$16,"",IF(B44=0,"",IF(OR(B44=$AM$1,B44=$AZ$1,B45=$AM$1,B45=$AZ$1,B46=$AM$1,B46=$AZ$1),0,1)))</f>
        <v>1</v>
      </c>
      <c r="AZ44" s="3">
        <f>IF($A44&gt;='243way_Regular Symbol'!E$16,"",IF(C44=0,"",IF(OR(C44=$AM$1,C44=$AZ$1,C45=$AM$1,C45=$AZ$1,C46=$AM$1,C46=$AZ$1),0,1)))</f>
        <v>1</v>
      </c>
      <c r="BA44" s="3">
        <f>IF($A44&gt;='243way_Regular Symbol'!F$16,"",IF(D44=0,"",IF(OR(D44=$AM$1,D44=$AZ$1,D45=$AM$1,D45=$AZ$1,D46=$AM$1,D46=$AZ$1),0,1)))</f>
        <v>1</v>
      </c>
      <c r="BB44" s="3">
        <f>IF($A44&gt;='243way_Regular Symbol'!G$16,"",IF(E44=0,"",IF(OR(E44=$AM$1,E44=$AZ$1,E45=$AM$1,E45=$AZ$1,E46=$AM$1,E46=$AZ$1),0,1)))</f>
        <v>1</v>
      </c>
      <c r="BC44" s="135">
        <f>IF($A44&gt;='243way_Regular Symbol'!H$16,"",IF(F44=0,"",IF(OR(F44=$AM$1,F44=$AZ$1,F45=$AM$1,F45=$AZ$1,F46=$AM$1,F46=$AZ$1),0,1)))</f>
        <v>1</v>
      </c>
      <c r="BD44" s="224"/>
      <c r="BE44" s="344">
        <f>IF($A44&gt;='243way_Regular Symbol'!D$16,"",IF(B44=0,"",IF(OR(B44=$AM$1,B44=$BF$1,B45=$AM$1,B45=$BF$1,B46=$AM$1,B46=$BF$1),0,1)))</f>
        <v>1</v>
      </c>
      <c r="BF44" s="3">
        <f>IF($A44&gt;='243way_Regular Symbol'!E$16,"",IF(C44=0,"",IF(OR(C44=$AM$1,C44=$BF$1,C45=$AM$1,C45=$BF$1,C46=$AM$1,C46=$BF$1),0,1)))</f>
        <v>1</v>
      </c>
      <c r="BG44" s="3">
        <f>IF($A44&gt;='243way_Regular Symbol'!F$16,"",IF(D44=0,"",IF(OR(D44=$AM$1,D44=$BF$1,D45=$AM$1,D45=$BF$1,D46=$AM$1,D46=$BF$1),0,1)))</f>
        <v>1</v>
      </c>
      <c r="BH44" s="3">
        <f>IF($A44&gt;='243way_Regular Symbol'!G$16,"",IF(E44=0,"",IF(OR(E44=$AM$1,E44=$BF$1,E45=$AM$1,E45=$BF$1,E46=$AM$1,E46=$BF$1),0,1)))</f>
        <v>1</v>
      </c>
      <c r="BI44" s="135">
        <f>IF($A44&gt;='243way_Regular Symbol'!H$16,"",IF(F44=0,"",IF(OR(F44=$AM$1,F44=$BF$1,F45=$AM$1,F45=$BF$1,F46=$AM$1,F46=$BF$1),0,1)))</f>
        <v>1</v>
      </c>
      <c r="BJ44" s="224"/>
      <c r="BK44" s="344">
        <f>IF($A44&gt;='243way_Regular Symbol'!D$16,"",IF(B44=0,"",IF(OR(B44=$AM$1,B44=$BL$1,B45=$AM$1,B45=$BL$1,B46=$AM$1,B46=$BL$1),0,1)))</f>
        <v>1</v>
      </c>
      <c r="BL44" s="3">
        <f>IF($A44&gt;='243way_Regular Symbol'!E$16,"",IF(C44=0,"",IF(OR(C44=$AM$1,C44=$BL$1,C45=$AM$1,C45=$BL$1,C46=$AM$1,C46=$BL$1),0,1)))</f>
        <v>1</v>
      </c>
      <c r="BM44" s="3">
        <f>IF($A44&gt;='243way_Regular Symbol'!F$16,"",IF(D44=0,"",IF(OR(D44=$AM$1,D44=$BL$1,D45=$AM$1,D45=$BL$1,D46=$AM$1,D46=$BL$1),0,1)))</f>
        <v>1</v>
      </c>
      <c r="BN44" s="3">
        <f>IF($A44&gt;='243way_Regular Symbol'!G$16,"",IF(E44=0,"",IF(OR(E44=$AM$1,E44=$BL$1,E45=$AM$1,E45=$BL$1,E46=$AM$1,E46=$BL$1),0,1)))</f>
        <v>1</v>
      </c>
      <c r="BO44" s="135">
        <f>IF($A44&gt;='243way_Regular Symbol'!H$16,"",IF(F44=0,"",IF(OR(F44=$AM$1,F44=$BL$1,F45=$AM$1,F45=$BL$1,F46=$AM$1,F46=$BL$1),0,1)))</f>
        <v>1</v>
      </c>
      <c r="BP44" s="224"/>
      <c r="BQ44" s="3">
        <f>IF($A44&gt;='243way_Regular Symbol'!D$16,"",IF(B44=0,"",IF(OR(B44=$BQ$1,B44=$BR$1,B45=$BQ$1,B45=$BR$1,B46=$BQ$1,B46=$BR$1),0,1)))</f>
        <v>0</v>
      </c>
      <c r="BR44" s="3">
        <f>IF($A44&gt;='243way_Regular Symbol'!E$16,"",IF(C44=0,"",IF(OR(C44=$BQ$1,C44=$BR$1,C45=$BQ$1,C45=$BR$1,C46=$BQ$1,C46=$BR$1),0,1)))</f>
        <v>1</v>
      </c>
      <c r="BS44" s="3">
        <f>IF($A44&gt;='243way_Regular Symbol'!F$16,"",IF(D44=0,"",IF(OR(D44=$BQ$1,D44=$BR$1,D45=$BQ$1,D45=$BR$1,D46=$BQ$1,D46=$BR$1),0,1)))</f>
        <v>0</v>
      </c>
      <c r="BT44" s="3">
        <f>IF($A44&gt;='243way_Regular Symbol'!G$16,"",IF(E44=0,"",IF(OR(E44=$BQ$1,E44=$BR$1,E45=$BQ$1,E45=$BR$1,E46=$BQ$1,E46=$BR$1),0,1)))</f>
        <v>0</v>
      </c>
      <c r="BU44" s="3">
        <f>IF($A44&gt;='243way_Regular Symbol'!H$16,"",IF(F44=0,"",IF(OR(F44=$BQ$1,F44=$BR$1,F45=$BQ$1,F45=$BR$1,F46=$BQ$1,F46=$BR$1),0,1)))</f>
        <v>0</v>
      </c>
      <c r="BV44" s="224"/>
      <c r="BW44" s="3">
        <f>IF($A44&gt;='243way_Regular Symbol'!D$16,"",IF(B44=0,"",IF(OR(B44=$BW$1,B45=$BW$1,B46=$BW$1,B44=$BX$1,B45=$BX$1,B46=$BX$1),0,1)))</f>
        <v>1</v>
      </c>
      <c r="BX44" s="3">
        <f>IF($A44&gt;='243way_Regular Symbol'!E$16,"",IF(C44=0,"",IF(OR(C44=$BW$1,C45=$BW$1,C46=$BW$1,C44=$BX$1,C45=$BX$1,C46=$BX$1),0,1)))</f>
        <v>0</v>
      </c>
      <c r="BY44" s="3">
        <f>IF($A44&gt;='243way_Regular Symbol'!F$16,"",IF(D44=0,"",IF(OR(D44=$BW$1,D45=$BW$1,D46=$BW$1,D44=$BX$1,D45=$BX$1,D46=$BX$1),0,1)))</f>
        <v>1</v>
      </c>
      <c r="BZ44" s="3">
        <f>IF($A44&gt;='243way_Regular Symbol'!G$16,"",IF(E44=0,"",IF(OR(E44=$BW$1,E45=$BW$1,E46=$BW$1,E44=$BX$1,E45=$BX$1,E46=$BX$1),0,1)))</f>
        <v>0</v>
      </c>
      <c r="CA44" s="3">
        <f>IF($A44&gt;='243way_Regular Symbol'!H$16,"",IF(F44=0,"",IF(OR(F44=$BW$1,F45=$BW$1,F46=$BW$1,F44=$BX$1,F45=$BX$1,F46=$BX$1),0,1)))</f>
        <v>1</v>
      </c>
      <c r="CB44" s="224"/>
      <c r="CC44" s="3">
        <f>IF($A44&gt;='243way_Regular Symbol'!D$16,"",IF(B44=0,"",IF(OR(B44=$BW$1,B45=$BW$1,B46=$BW$1,B44=$CD$1,B45=$CD$1,B46=$CD$1),0,1)))</f>
        <v>1</v>
      </c>
      <c r="CD44" s="3">
        <f>IF($A44&gt;='243way_Regular Symbol'!E$16,"",IF(C44=0,"",IF(OR(C44=$BW$1,C45=$BW$1,C46=$BW$1,C44=$CD$1,C45=$CD$1,C46=$CD$1),0,1)))</f>
        <v>1</v>
      </c>
      <c r="CE44" s="3">
        <f>IF($A44&gt;='243way_Regular Symbol'!F$16,"",IF(D44=0,"",IF(OR(D44=$BW$1,D45=$BW$1,D46=$BW$1,D44=$CD$1,D45=$CD$1,D46=$CD$1),0,1)))</f>
        <v>1</v>
      </c>
      <c r="CF44" s="3">
        <f>IF($A44&gt;='243way_Regular Symbol'!G$16,"",IF(E44=0,"",IF(OR(E44=$BW$1,E45=$BW$1,E46=$BW$1,E44=$CD$1,E45=$CD$1,E46=$CD$1),0,1)))</f>
        <v>1</v>
      </c>
      <c r="CG44" s="3">
        <f>IF($A44&gt;='243way_Regular Symbol'!H$16,"",IF(F44=0,"",IF(OR(F44=$BW$1,F45=$BW$1,F46=$BW$1,F44=$CD$1,F45=$CD$1,F46=$CD$1),0,1)))</f>
        <v>1</v>
      </c>
      <c r="CH44" s="224"/>
      <c r="CI44" s="3">
        <f>IF($A44&gt;='243way_Regular Symbol'!D$16,"",IF(B44=0,"",IF(OR(B44=$BW$1,B45=$BW$1,B46=$BW$1,B44=$CJ$1,B45=$CJ$1,B46=$CJ$1),0,1)))</f>
        <v>1</v>
      </c>
      <c r="CJ44" s="3">
        <f>IF($A44&gt;='243way_Regular Symbol'!E$16,"",IF(C44=0,"",IF(OR(C44=$BW$1,C45=$BW$1,C46=$BW$1,C44=$CJ$1,C45=$CJ$1,C46=$CJ$1),0,1)))</f>
        <v>0</v>
      </c>
      <c r="CK44" s="3">
        <f>IF($A44&gt;='243way_Regular Symbol'!F$16,"",IF(D44=0,"",IF(OR(D44=$BW$1,D45=$BW$1,D46=$BW$1,D44=$CJ$1,D45=$CJ$1,D46=$CJ$1),0,1)))</f>
        <v>1</v>
      </c>
      <c r="CL44" s="3">
        <f>IF($A44&gt;='243way_Regular Symbol'!G$16,"",IF(E44=0,"",IF(OR(E44=$BW$1,E45=$BW$1,E46=$BW$1,E44=$CJ$1,E45=$CJ$1,E46=$CJ$1),0,1)))</f>
        <v>1</v>
      </c>
      <c r="CM44" s="3">
        <f>IF($A44&gt;='243way_Regular Symbol'!H$16,"",IF(F44=0,"",IF(OR(F44=$BW$1,F45=$BW$1,F46=$BW$1,F44=$CJ$1,F45=$CJ$1,F46=$CJ$1),0,1)))</f>
        <v>0</v>
      </c>
      <c r="CN44" s="224"/>
      <c r="CO44" s="3">
        <f>IF($A44&gt;='243way_Regular Symbol'!D$16,"",IF(B44=0,"",IF(OR(B44=$BW$1,B45=$BW$1,B46=$BW$1,B44=$CP$1,B45=$CP$1,B46=$CP$1),0,1)))</f>
        <v>1</v>
      </c>
      <c r="CP44" s="3">
        <f>IF($A44&gt;='243way_Regular Symbol'!E$16,"",IF(C44=0,"",IF(OR(C44=$BW$1,C45=$BW$1,C46=$BW$1,C44=$CP$1,C45=$CP$1,C46=$CP$1),0,1)))</f>
        <v>1</v>
      </c>
      <c r="CQ44" s="3">
        <f>IF($A44&gt;='243way_Regular Symbol'!F$16,"",IF(D44=0,"",IF(OR(D44=$BW$1,D45=$BW$1,D46=$BW$1,D44=$CP$1,D45=$CP$1,D46=$CP$1),0,1)))</f>
        <v>1</v>
      </c>
      <c r="CR44" s="3">
        <f>IF($A44&gt;='243way_Regular Symbol'!G$16,"",IF(E44=0,"",IF(OR(E44=$BW$1,E45=$BW$1,E46=$BW$1,E44=$CP$1,E45=$CP$1,E46=$CP$1),0,1)))</f>
        <v>1</v>
      </c>
      <c r="CS44" s="3">
        <f>IF($A44&gt;='243way_Regular Symbol'!H$16,"",IF(F44=0,"",IF(OR(F44=$BW$1,F45=$BW$1,F46=$BW$1,F44=$CP$1,F45=$CP$1,F46=$CP$1),0,1)))</f>
        <v>1</v>
      </c>
      <c r="CT44" s="224"/>
      <c r="CU44" s="3">
        <f>IF($A44&gt;='243way_Regular Symbol'!D$16,"",IF(B44=0,"",IF(OR(B44=$BW$1,B45=$BW$1,B46=$BW$1,B44=$CV$1,B45=$CV$1,B46=$CV$1),0,1)))</f>
        <v>1</v>
      </c>
      <c r="CV44" s="3">
        <f>IF($A44&gt;='243way_Regular Symbol'!E$16,"",IF(C44=0,"",IF(OR(C44=$BW$1,C45=$BW$1,C46=$BW$1,C44=$CV$1,C45=$CV$1,C46=$CV$1),0,1)))</f>
        <v>1</v>
      </c>
      <c r="CW44" s="3">
        <f>IF($A44&gt;='243way_Regular Symbol'!F$16,"",IF(D44=0,"",IF(OR(D44=$BW$1,D45=$BW$1,D46=$BW$1,D44=$CV$1,D45=$CV$1,D46=$CV$1),0,1)))</f>
        <v>1</v>
      </c>
      <c r="CX44" s="3">
        <f>IF($A44&gt;='243way_Regular Symbol'!G$16,"",IF(E44=0,"",IF(OR(E44=$BW$1,E45=$BW$1,E46=$BW$1,E44=$CV$1,E45=$CV$1,E46=$CV$1),0,1)))</f>
        <v>1</v>
      </c>
      <c r="CY44" s="3">
        <f>IF($A44&gt;='243way_Regular Symbol'!H$16,"",IF(F44=0,"",IF(OR(F44=$BW$1,F45=$BW$1,F46=$BW$1,F44=$CV$1,F45=$CV$1,F46=$CV$1),0,1)))</f>
        <v>1</v>
      </c>
    </row>
    <row r="45" spans="1:103">
      <c r="A45" s="337">
        <f>IF('243way_Regular Symbol'!L44="","",'243way_Regular Symbol'!L44)</f>
        <v>41</v>
      </c>
      <c r="B45" s="191" t="str">
        <f>IF('243way_Regular Symbol'!M44="",
IF($A45-'243way_Regular Symbol'!D$16&gt;='243way_RegularＸ_W()'!B$2-1,"",VLOOKUP($A45-'243way_Regular Symbol'!D$16,'243way_Regular Symbol'!$L$3:$Q$99,'243way_RegularＸ_W()'!B$3+1,FALSE)),
'243way_Regular Symbol'!M44)</f>
        <v>M4</v>
      </c>
      <c r="C45" s="191" t="str">
        <f>IF('243way_Regular Symbol'!N44="",
IF($A45-'243way_Regular Symbol'!E$16&gt;='243way_RegularＸ_W()'!C$2-1,"",VLOOKUP($A45-'243way_Regular Symbol'!E$16,'243way_Regular Symbol'!$L$3:$Q$99,'243way_RegularＸ_W()'!C$3+1,FALSE)),
'243way_Regular Symbol'!N44)</f>
        <v>K</v>
      </c>
      <c r="D45" s="191" t="str">
        <f>IF('243way_Regular Symbol'!O44="",
IF($A45-'243way_Regular Symbol'!F$16&gt;='243way_RegularＸ_W()'!D$2-1,"",VLOOKUP($A45-'243way_Regular Symbol'!F$16,'243way_Regular Symbol'!$L$3:$Q$99,'243way_RegularＸ_W()'!D$3+1,FALSE)),
'243way_Regular Symbol'!O44)</f>
        <v>A</v>
      </c>
      <c r="E45" s="191" t="str">
        <f>IF('243way_Regular Symbol'!P44="",
IF($A45-'243way_Regular Symbol'!G$16&gt;='243way_RegularＸ_W()'!E$2-1,"",VLOOKUP($A45-'243way_Regular Symbol'!G$16,'243way_Regular Symbol'!$L$3:$Q$99,'243way_RegularＸ_W()'!E$3+1,FALSE)),
'243way_Regular Symbol'!P44)</f>
        <v>K</v>
      </c>
      <c r="F45" s="338" t="str">
        <f>IF('243way_Regular Symbol'!Q44="",
IF($A45-'243way_Regular Symbol'!H$16&gt;='243way_RegularＸ_W()'!F$2-1,"",VLOOKUP($A45-'243way_Regular Symbol'!H$16,'243way_Regular Symbol'!$L$3:$Q$99,'243way_RegularＸ_W()'!F$3+1,FALSE)),
'243way_Regular Symbol'!Q44)</f>
        <v>A</v>
      </c>
      <c r="O45" s="344">
        <f>IF($A45&gt;='243way_Regular Symbol'!D$16,"",IF(B45=0,"",IF(OR(B45=$O$1,B45=$P$1,B46=$O$1,B46=$P$1,B47=$O$1,B47=$P$1),0,1)))</f>
        <v>1</v>
      </c>
      <c r="P45" s="3">
        <f>IF($A45&gt;='243way_Regular Symbol'!E$16,"",IF(C45=0,"",IF(OR(C45=$O$1,C45=$P$1,C46=$O$1,C46=$P$1,C47=$O$1,C47=$P$1),0,1)))</f>
        <v>1</v>
      </c>
      <c r="Q45" s="3">
        <f>IF($A45&gt;='243way_Regular Symbol'!F$16,"",IF(D45=0,"",IF(OR(D45=$O$1,D45=$P$1,D46=$O$1,D46=$P$1,D47=$O$1,D47=$P$1),0,1)))</f>
        <v>0</v>
      </c>
      <c r="R45" s="3">
        <f>IF($A45&gt;='243way_Regular Symbol'!G$16,"",IF(E45=0,"",IF(OR(E45=$O$1,E45=$P$1,E46=$O$1,E46=$P$1,E47=$O$1,E47=$P$1),0,1)))</f>
        <v>1</v>
      </c>
      <c r="S45" s="135">
        <f>IF($A45&gt;='243way_Regular Symbol'!H$16,"",IF(F45=0,"",IF(OR(F45=$O$1,F45=$P$1,F46=$O$1,F46=$P$1,F47=$O$1,F47=$P$1),0,1)))</f>
        <v>1</v>
      </c>
      <c r="T45" s="224"/>
      <c r="U45" s="344">
        <f>IF($A45&gt;='243way_Regular Symbol'!D$16,"",IF(B45=0,"",IF(OR(B45=$U$1,B45=$V$1,B46=$U$1,B46=$V$1,B47=$U$1,B47=$V$1),0,1)))</f>
        <v>1</v>
      </c>
      <c r="V45" s="3">
        <f>IF($A45&gt;='243way_Regular Symbol'!E$16,"",IF(C45=0,"",IF(OR(C45=$U$1,C45=$V$1,C46=$U$1,C46=$V$1,C47=$U$1,C47=$V$1),0,1)))</f>
        <v>0</v>
      </c>
      <c r="W45" s="3">
        <f>IF($A45&gt;='243way_Regular Symbol'!F$16,"",IF(D45=0,"",IF(OR(D45=$U$1,D45=$V$1,D46=$U$1,D46=$V$1,D47=$U$1,D47=$V$1),0,1)))</f>
        <v>1</v>
      </c>
      <c r="X45" s="3">
        <f>IF($A45&gt;='243way_Regular Symbol'!G$16,"",IF(E45=0,"",IF(OR(E45=$U$1,E45=$V$1,E46=$U$1,E46=$V$1,E47=$U$1,E47=$V$1),0,1)))</f>
        <v>1</v>
      </c>
      <c r="Y45" s="135">
        <f>IF($A45&gt;='243way_Regular Symbol'!H$16,"",IF(F45=0,"",IF(OR(F45=$U$1,F45=$V$1,F46=$U$1,F46=$V$1,F47=$U$1,F47=$V$1),0,1)))</f>
        <v>1</v>
      </c>
      <c r="Z45" s="224"/>
      <c r="AA45" s="344">
        <f>IF($A45&gt;='243way_Regular Symbol'!D$16,"",IF(B45=0,"",IF(OR(B45=$AA$1,B45=$AB$1,B46=$AA$1,B46=$AB$1,B47=$AA$1,,B47=$AB$1),0,1)))</f>
        <v>0</v>
      </c>
      <c r="AB45" s="3">
        <f>IF($A45&gt;='243way_Regular Symbol'!E$16,"",IF(C45=0,"",IF(OR(C45=$AA$1,C45=$AB$1,C46=$AA$1,C46=$AB$1,C47=$AA$1,,C47=$AB$1),0,1)))</f>
        <v>1</v>
      </c>
      <c r="AC45" s="3">
        <f>IF($A45&gt;='243way_Regular Symbol'!F$16,"",IF(D45=0,"",IF(OR(D45=$AA$1,D45=$AB$1,D46=$AA$1,D46=$AB$1,D47=$AA$1,,D47=$AB$1),0,1)))</f>
        <v>1</v>
      </c>
      <c r="AD45" s="3">
        <f>IF($A45&gt;='243way_Regular Symbol'!G$16,"",IF(E45=0,"",IF(OR(E45=$AA$1,E45=$AB$1,E46=$AA$1,E46=$AB$1,E47=$AA$1,,E47=$AB$1),0,1)))</f>
        <v>1</v>
      </c>
      <c r="AE45" s="135">
        <f>IF($A45&gt;='243way_Regular Symbol'!H$16,"",IF(F45=0,"",IF(OR(F45=$AA$1,F45=$AB$1,F46=$AA$1,F46=$AB$1,F47=$AA$1,,F47=$AB$1),0,1)))</f>
        <v>1</v>
      </c>
      <c r="AF45" s="224"/>
      <c r="AG45" s="344">
        <f>IF($A45&gt;='243way_Regular Symbol'!D$16,"",IF(B45=0,"",IF(OR(B45=$AG$1,B45=$AH$1,B46=$AG$1,B46=$AH$1,B47=$AG$1,B47=$AH$1),0,1)))</f>
        <v>0</v>
      </c>
      <c r="AH45" s="3">
        <f>IF($A45&gt;='243way_Regular Symbol'!E$16,"",IF(C45=0,"",IF(OR(C45=$AG$1,C45=$AH$1,C46=$AG$1,C46=$AH$1,C47=$AG$1,C47=$AH$1),0,1)))</f>
        <v>0</v>
      </c>
      <c r="AI45" s="3">
        <f>IF($A45&gt;='243way_Regular Symbol'!F$16,"",IF(D45=0,"",IF(OR(D45=$AG$1,D45=$AH$1,D46=$AG$1,D46=$AH$1,D47=$AG$1,D47=$AH$1),0,1)))</f>
        <v>1</v>
      </c>
      <c r="AJ45" s="3">
        <f>IF($A45&gt;='243way_Regular Symbol'!G$16,"",IF(E45=0,"",IF(OR(E45=$AG$1,E45=$AH$1,E46=$AG$1,E46=$AH$1,E47=$AG$1,E47=$AH$1),0,1)))</f>
        <v>1</v>
      </c>
      <c r="AK45" s="135">
        <f>IF($A45&gt;='243way_Regular Symbol'!H$16,"",IF(F45=0,"",IF(OR(F45=$AG$1,F45=$AH$1,F46=$AG$1,F46=$AH$1,F47=$AG$1,F47=$AH$1),0,1)))</f>
        <v>1</v>
      </c>
      <c r="AL45" s="224"/>
      <c r="AM45" s="344">
        <f>IF($A45&gt;='243way_Regular Symbol'!D$16,"",IF(B45=0,"",IF(OR(B45=$AM$1,B45=$AN$1,B46=$AM$1,B46=$AN$1,B47=$AM$1,B47=$AN$1),0,1)))</f>
        <v>1</v>
      </c>
      <c r="AN45" s="3">
        <f>IF($A45&gt;='243way_Regular Symbol'!E$16,"",IF(C45=0,"",IF(OR(C45=$AM$1,C45=$AN$1,C46=$AM$1,C46=$AN$1,C47=$AM$1,C47=$AN$1),0,1)))</f>
        <v>1</v>
      </c>
      <c r="AO45" s="3">
        <f>IF($A45&gt;='243way_Regular Symbol'!F$16,"",IF(D45=0,"",IF(OR(D45=$AM$1,D45=$AN$1,D46=$AM$1,D46=$AN$1,D47=$AM$1,D47=$AN$1),0,1)))</f>
        <v>0</v>
      </c>
      <c r="AP45" s="3">
        <f>IF($A45&gt;='243way_Regular Symbol'!G$16,"",IF(E45=0,"",IF(OR(E45=$AM$1,E45=$AN$1,E46=$AM$1,E46=$AN$1,E47=$AM$1,E47=$AN$1),0,1)))</f>
        <v>1</v>
      </c>
      <c r="AQ45" s="135">
        <f>IF($A45&gt;='243way_Regular Symbol'!H$16,"",IF(F45=0,"",IF(OR(F45=$AM$1,F45=$AN$1,F46=$AM$1,F46=$AN$1,F47=$AM$1,F47=$AN$1),0,1)))</f>
        <v>1</v>
      </c>
      <c r="AR45" s="224"/>
      <c r="AS45" s="344">
        <f>IF($A45&gt;='243way_Regular Symbol'!D$16,"",IF(B45=0,"",IF(OR(B45=$AM$1,B45=$AT$1,B46=$AM$1,B46=$AT$1,B47=$AM$1,B47=$AT$1),0,1)))</f>
        <v>1</v>
      </c>
      <c r="AT45" s="3">
        <f>IF($A45&gt;='243way_Regular Symbol'!E$16,"",IF(C45=0,"",IF(OR(C45=$AM$1,C45=$AT$1,C46=$AM$1,C46=$AT$1,C47=$AM$1,C47=$AT$1),0,1)))</f>
        <v>1</v>
      </c>
      <c r="AU45" s="3">
        <f>IF($A45&gt;='243way_Regular Symbol'!F$16,"",IF(D45=0,"",IF(OR(D45=$AM$1,D45=$AT$1,D46=$AM$1,D46=$AT$1,D47=$AM$1,D47=$AT$1),0,1)))</f>
        <v>1</v>
      </c>
      <c r="AV45" s="3">
        <f>IF($A45&gt;='243way_Regular Symbol'!G$16,"",IF(E45=0,"",IF(OR(E45=$AM$1,E45=$AT$1,E46=$AM$1,E46=$AT$1,E47=$AM$1,E47=$AT$1),0,1)))</f>
        <v>1</v>
      </c>
      <c r="AW45" s="135">
        <f>IF($A45&gt;='243way_Regular Symbol'!H$16,"",IF(F45=0,"",IF(OR(F45=$AM$1,F45=$AT$1,F46=$AM$1,F46=$AT$1,F47=$AM$1,F47=$AT$1),0,1)))</f>
        <v>1</v>
      </c>
      <c r="AX45" s="224"/>
      <c r="AY45" s="344">
        <f>IF($A45&gt;='243way_Regular Symbol'!D$16,"",IF(B45=0,"",IF(OR(B45=$AM$1,B45=$AZ$1,B46=$AM$1,B46=$AZ$1,B47=$AM$1,B47=$AZ$1),0,1)))</f>
        <v>1</v>
      </c>
      <c r="AZ45" s="3">
        <f>IF($A45&gt;='243way_Regular Symbol'!E$16,"",IF(C45=0,"",IF(OR(C45=$AM$1,C45=$AZ$1,C46=$AM$1,C46=$AZ$1,C47=$AM$1,C47=$AZ$1),0,1)))</f>
        <v>1</v>
      </c>
      <c r="BA45" s="3">
        <f>IF($A45&gt;='243way_Regular Symbol'!F$16,"",IF(D45=0,"",IF(OR(D45=$AM$1,D45=$AZ$1,D46=$AM$1,D46=$AZ$1,D47=$AM$1,D47=$AZ$1),0,1)))</f>
        <v>1</v>
      </c>
      <c r="BB45" s="3">
        <f>IF($A45&gt;='243way_Regular Symbol'!G$16,"",IF(E45=0,"",IF(OR(E45=$AM$1,E45=$AZ$1,E46=$AM$1,E46=$AZ$1,E47=$AM$1,E47=$AZ$1),0,1)))</f>
        <v>1</v>
      </c>
      <c r="BC45" s="135">
        <f>IF($A45&gt;='243way_Regular Symbol'!H$16,"",IF(F45=0,"",IF(OR(F45=$AM$1,F45=$AZ$1,F46=$AM$1,F46=$AZ$1,F47=$AM$1,F47=$AZ$1),0,1)))</f>
        <v>1</v>
      </c>
      <c r="BD45" s="224"/>
      <c r="BE45" s="344">
        <f>IF($A45&gt;='243way_Regular Symbol'!D$16,"",IF(B45=0,"",IF(OR(B45=$AM$1,B45=$BF$1,B46=$AM$1,B46=$BF$1,B47=$AM$1,B47=$BF$1),0,1)))</f>
        <v>1</v>
      </c>
      <c r="BF45" s="3">
        <f>IF($A45&gt;='243way_Regular Symbol'!E$16,"",IF(C45=0,"",IF(OR(C45=$AM$1,C45=$BF$1,C46=$AM$1,C46=$BF$1,C47=$AM$1,C47=$BF$1),0,1)))</f>
        <v>1</v>
      </c>
      <c r="BG45" s="3">
        <f>IF($A45&gt;='243way_Regular Symbol'!F$16,"",IF(D45=0,"",IF(OR(D45=$AM$1,D45=$BF$1,D46=$AM$1,D46=$BF$1,D47=$AM$1,D47=$BF$1),0,1)))</f>
        <v>1</v>
      </c>
      <c r="BH45" s="3">
        <f>IF($A45&gt;='243way_Regular Symbol'!G$16,"",IF(E45=0,"",IF(OR(E45=$AM$1,E45=$BF$1,E46=$AM$1,E46=$BF$1,E47=$AM$1,E47=$BF$1),0,1)))</f>
        <v>1</v>
      </c>
      <c r="BI45" s="135">
        <f>IF($A45&gt;='243way_Regular Symbol'!H$16,"",IF(F45=0,"",IF(OR(F45=$AM$1,F45=$BF$1,F46=$AM$1,F46=$BF$1,F47=$AM$1,F47=$BF$1),0,1)))</f>
        <v>1</v>
      </c>
      <c r="BJ45" s="224"/>
      <c r="BK45" s="344">
        <f>IF($A45&gt;='243way_Regular Symbol'!D$16,"",IF(B45=0,"",IF(OR(B45=$AM$1,B45=$BL$1,B46=$AM$1,B46=$BL$1,B47=$AM$1,B47=$BL$1),0,1)))</f>
        <v>1</v>
      </c>
      <c r="BL45" s="3">
        <f>IF($A45&gt;='243way_Regular Symbol'!E$16,"",IF(C45=0,"",IF(OR(C45=$AM$1,C45=$BL$1,C46=$AM$1,C46=$BL$1,C47=$AM$1,C47=$BL$1),0,1)))</f>
        <v>1</v>
      </c>
      <c r="BM45" s="3">
        <f>IF($A45&gt;='243way_Regular Symbol'!F$16,"",IF(D45=0,"",IF(OR(D45=$AM$1,D45=$BL$1,D46=$AM$1,D46=$BL$1,D47=$AM$1,D47=$BL$1),0,1)))</f>
        <v>1</v>
      </c>
      <c r="BN45" s="3">
        <f>IF($A45&gt;='243way_Regular Symbol'!G$16,"",IF(E45=0,"",IF(OR(E45=$AM$1,E45=$BL$1,E46=$AM$1,E46=$BL$1,E47=$AM$1,E47=$BL$1),0,1)))</f>
        <v>1</v>
      </c>
      <c r="BO45" s="135">
        <f>IF($A45&gt;='243way_Regular Symbol'!H$16,"",IF(F45=0,"",IF(OR(F45=$AM$1,F45=$BL$1,F46=$AM$1,F46=$BL$1,F47=$AM$1,F47=$BL$1),0,1)))</f>
        <v>1</v>
      </c>
      <c r="BP45" s="224"/>
      <c r="BQ45" s="3">
        <f>IF($A45&gt;='243way_Regular Symbol'!D$16,"",IF(B45=0,"",IF(OR(B45=$BQ$1,B45=$BR$1,B46=$BQ$1,B46=$BR$1,B47=$BQ$1,B47=$BR$1),0,1)))</f>
        <v>1</v>
      </c>
      <c r="BR45" s="3">
        <f>IF($A45&gt;='243way_Regular Symbol'!E$16,"",IF(C45=0,"",IF(OR(C45=$BQ$1,C45=$BR$1,C46=$BQ$1,C46=$BR$1,C47=$BQ$1,C47=$BR$1),0,1)))</f>
        <v>1</v>
      </c>
      <c r="BS45" s="3">
        <f>IF($A45&gt;='243way_Regular Symbol'!F$16,"",IF(D45=0,"",IF(OR(D45=$BQ$1,D45=$BR$1,D46=$BQ$1,D46=$BR$1,D47=$BQ$1,D47=$BR$1),0,1)))</f>
        <v>0</v>
      </c>
      <c r="BT45" s="3">
        <f>IF($A45&gt;='243way_Regular Symbol'!G$16,"",IF(E45=0,"",IF(OR(E45=$BQ$1,E45=$BR$1,E46=$BQ$1,E46=$BR$1,E47=$BQ$1,E47=$BR$1),0,1)))</f>
        <v>1</v>
      </c>
      <c r="BU45" s="3">
        <f>IF($A45&gt;='243way_Regular Symbol'!H$16,"",IF(F45=0,"",IF(OR(F45=$BQ$1,F45=$BR$1,F46=$BQ$1,F46=$BR$1,F47=$BQ$1,F47=$BR$1),0,1)))</f>
        <v>0</v>
      </c>
      <c r="BV45" s="224"/>
      <c r="BW45" s="3">
        <f>IF($A45&gt;='243way_Regular Symbol'!D$16,"",IF(B45=0,"",IF(OR(B45=$BW$1,B46=$BW$1,B47=$BW$1,B45=$BX$1,B46=$BX$1,B47=$BX$1),0,1)))</f>
        <v>1</v>
      </c>
      <c r="BX45" s="3">
        <f>IF($A45&gt;='243way_Regular Symbol'!E$16,"",IF(C45=0,"",IF(OR(C45=$BW$1,C46=$BW$1,C47=$BW$1,C45=$BX$1,C46=$BX$1,C47=$BX$1),0,1)))</f>
        <v>0</v>
      </c>
      <c r="BY45" s="3">
        <f>IF($A45&gt;='243way_Regular Symbol'!F$16,"",IF(D45=0,"",IF(OR(D45=$BW$1,D46=$BW$1,D47=$BW$1,D45=$BX$1,D46=$BX$1,D47=$BX$1),0,1)))</f>
        <v>1</v>
      </c>
      <c r="BZ45" s="3">
        <f>IF($A45&gt;='243way_Regular Symbol'!G$16,"",IF(E45=0,"",IF(OR(E45=$BW$1,E46=$BW$1,E47=$BW$1,E45=$BX$1,E46=$BX$1,E47=$BX$1),0,1)))</f>
        <v>0</v>
      </c>
      <c r="CA45" s="3">
        <f>IF($A45&gt;='243way_Regular Symbol'!H$16,"",IF(F45=0,"",IF(OR(F45=$BW$1,F46=$BW$1,F47=$BW$1,F45=$BX$1,F46=$BX$1,F47=$BX$1),0,1)))</f>
        <v>1</v>
      </c>
      <c r="CB45" s="224"/>
      <c r="CC45" s="3">
        <f>IF($A45&gt;='243way_Regular Symbol'!D$16,"",IF(B45=0,"",IF(OR(B45=$BW$1,B46=$BW$1,B47=$BW$1,B45=$CD$1,B46=$CD$1,B47=$CD$1),0,1)))</f>
        <v>1</v>
      </c>
      <c r="CD45" s="3">
        <f>IF($A45&gt;='243way_Regular Symbol'!E$16,"",IF(C45=0,"",IF(OR(C45=$BW$1,C46=$BW$1,C47=$BW$1,C45=$CD$1,C46=$CD$1,C47=$CD$1),0,1)))</f>
        <v>1</v>
      </c>
      <c r="CE45" s="3">
        <f>IF($A45&gt;='243way_Regular Symbol'!F$16,"",IF(D45=0,"",IF(OR(D45=$BW$1,D46=$BW$1,D47=$BW$1,D45=$CD$1,D46=$CD$1,D47=$CD$1),0,1)))</f>
        <v>1</v>
      </c>
      <c r="CF45" s="3">
        <f>IF($A45&gt;='243way_Regular Symbol'!G$16,"",IF(E45=0,"",IF(OR(E45=$BW$1,E46=$BW$1,E47=$BW$1,E45=$CD$1,E46=$CD$1,E47=$CD$1),0,1)))</f>
        <v>1</v>
      </c>
      <c r="CG45" s="3">
        <f>IF($A45&gt;='243way_Regular Symbol'!H$16,"",IF(F45=0,"",IF(OR(F45=$BW$1,F46=$BW$1,F47=$BW$1,F45=$CD$1,F46=$CD$1,F47=$CD$1),0,1)))</f>
        <v>1</v>
      </c>
      <c r="CH45" s="224"/>
      <c r="CI45" s="3">
        <f>IF($A45&gt;='243way_Regular Symbol'!D$16,"",IF(B45=0,"",IF(OR(B45=$BW$1,B46=$BW$1,B47=$BW$1,B45=$CJ$1,B46=$CJ$1,B47=$CJ$1),0,1)))</f>
        <v>1</v>
      </c>
      <c r="CJ45" s="3">
        <f>IF($A45&gt;='243way_Regular Symbol'!E$16,"",IF(C45=0,"",IF(OR(C45=$BW$1,C46=$BW$1,C47=$BW$1,C45=$CJ$1,C46=$CJ$1,C47=$CJ$1),0,1)))</f>
        <v>1</v>
      </c>
      <c r="CK45" s="3">
        <f>IF($A45&gt;='243way_Regular Symbol'!F$16,"",IF(D45=0,"",IF(OR(D45=$BW$1,D46=$BW$1,D47=$BW$1,D45=$CJ$1,D46=$CJ$1,D47=$CJ$1),0,1)))</f>
        <v>1</v>
      </c>
      <c r="CL45" s="3">
        <f>IF($A45&gt;='243way_Regular Symbol'!G$16,"",IF(E45=0,"",IF(OR(E45=$BW$1,E46=$BW$1,E47=$BW$1,E45=$CJ$1,E46=$CJ$1,E47=$CJ$1),0,1)))</f>
        <v>1</v>
      </c>
      <c r="CM45" s="3">
        <f>IF($A45&gt;='243way_Regular Symbol'!H$16,"",IF(F45=0,"",IF(OR(F45=$BW$1,F46=$BW$1,F47=$BW$1,F45=$CJ$1,F46=$CJ$1,F47=$CJ$1),0,1)))</f>
        <v>0</v>
      </c>
      <c r="CN45" s="224"/>
      <c r="CO45" s="3">
        <f>IF($A45&gt;='243way_Regular Symbol'!D$16,"",IF(B45=0,"",IF(OR(B45=$BW$1,B46=$BW$1,B47=$BW$1,B45=$CP$1,B46=$CP$1,B47=$CP$1),0,1)))</f>
        <v>1</v>
      </c>
      <c r="CP45" s="3">
        <f>IF($A45&gt;='243way_Regular Symbol'!E$16,"",IF(C45=0,"",IF(OR(C45=$BW$1,C46=$BW$1,C47=$BW$1,C45=$CP$1,C46=$CP$1,C47=$CP$1),0,1)))</f>
        <v>1</v>
      </c>
      <c r="CQ45" s="3">
        <f>IF($A45&gt;='243way_Regular Symbol'!F$16,"",IF(D45=0,"",IF(OR(D45=$BW$1,D46=$BW$1,D47=$BW$1,D45=$CP$1,D46=$CP$1,D47=$CP$1),0,1)))</f>
        <v>1</v>
      </c>
      <c r="CR45" s="3">
        <f>IF($A45&gt;='243way_Regular Symbol'!G$16,"",IF(E45=0,"",IF(OR(E45=$BW$1,E46=$BW$1,E47=$BW$1,E45=$CP$1,E46=$CP$1,E47=$CP$1),0,1)))</f>
        <v>1</v>
      </c>
      <c r="CS45" s="3">
        <f>IF($A45&gt;='243way_Regular Symbol'!H$16,"",IF(F45=0,"",IF(OR(F45=$BW$1,F46=$BW$1,F47=$BW$1,F45=$CP$1,F46=$CP$1,F47=$CP$1),0,1)))</f>
        <v>0</v>
      </c>
      <c r="CT45" s="224"/>
      <c r="CU45" s="3">
        <f>IF($A45&gt;='243way_Regular Symbol'!D$16,"",IF(B45=0,"",IF(OR(B45=$BW$1,B46=$BW$1,B47=$BW$1,B45=$CV$1,B46=$CV$1,B47=$CV$1),0,1)))</f>
        <v>1</v>
      </c>
      <c r="CV45" s="3">
        <f>IF($A45&gt;='243way_Regular Symbol'!E$16,"",IF(C45=0,"",IF(OR(C45=$BW$1,C46=$BW$1,C47=$BW$1,C45=$CV$1,C46=$CV$1,C47=$CV$1),0,1)))</f>
        <v>1</v>
      </c>
      <c r="CW45" s="3">
        <f>IF($A45&gt;='243way_Regular Symbol'!F$16,"",IF(D45=0,"",IF(OR(D45=$BW$1,D46=$BW$1,D47=$BW$1,D45=$CV$1,D46=$CV$1,D47=$CV$1),0,1)))</f>
        <v>1</v>
      </c>
      <c r="CX45" s="3">
        <f>IF($A45&gt;='243way_Regular Symbol'!G$16,"",IF(E45=0,"",IF(OR(E45=$BW$1,E46=$BW$1,E47=$BW$1,E45=$CV$1,E46=$CV$1,E47=$CV$1),0,1)))</f>
        <v>1</v>
      </c>
      <c r="CY45" s="3">
        <f>IF($A45&gt;='243way_Regular Symbol'!H$16,"",IF(F45=0,"",IF(OR(F45=$BW$1,F46=$BW$1,F47=$BW$1,F45=$CV$1,F46=$CV$1,F47=$CV$1),0,1)))</f>
        <v>1</v>
      </c>
    </row>
    <row r="46" spans="1:103">
      <c r="A46" s="337">
        <f>IF('243way_Regular Symbol'!L45="","",'243way_Regular Symbol'!L45)</f>
        <v>42</v>
      </c>
      <c r="B46" s="191" t="str">
        <f>IF('243way_Regular Symbol'!M45="",
IF($A46-'243way_Regular Symbol'!D$16&gt;='243way_RegularＸ_W()'!B$2-1,"",VLOOKUP($A46-'243way_Regular Symbol'!D$16,'243way_Regular Symbol'!$L$3:$Q$99,'243way_RegularＸ_W()'!B$3+1,FALSE)),
'243way_Regular Symbol'!M45)</f>
        <v>M4</v>
      </c>
      <c r="C46" s="191" t="str">
        <f>IF('243way_Regular Symbol'!N45="",
IF($A46-'243way_Regular Symbol'!E$16&gt;='243way_RegularＸ_W()'!C$2-1,"",VLOOKUP($A46-'243way_Regular Symbol'!E$16,'243way_Regular Symbol'!$L$3:$Q$99,'243way_RegularＸ_W()'!C$3+1,FALSE)),
'243way_Regular Symbol'!N45)</f>
        <v>M4</v>
      </c>
      <c r="D46" s="191" t="str">
        <f>IF('243way_Regular Symbol'!O45="",
IF($A46-'243way_Regular Symbol'!F$16&gt;='243way_RegularＸ_W()'!D$2-1,"",VLOOKUP($A46-'243way_Regular Symbol'!F$16,'243way_Regular Symbol'!$L$3:$Q$99,'243way_RegularＸ_W()'!D$3+1,FALSE)),
'243way_Regular Symbol'!O45)</f>
        <v>M1</v>
      </c>
      <c r="E46" s="191" t="str">
        <f>IF('243way_Regular Symbol'!P45="",
IF($A46-'243way_Regular Symbol'!G$16&gt;='243way_RegularＸ_W()'!E$2-1,"",VLOOKUP($A46-'243way_Regular Symbol'!G$16,'243way_Regular Symbol'!$L$3:$Q$99,'243way_RegularＸ_W()'!E$3+1,FALSE)),
'243way_Regular Symbol'!P45)</f>
        <v>K</v>
      </c>
      <c r="F46" s="338" t="str">
        <f>IF('243way_Regular Symbol'!Q45="",
IF($A46-'243way_Regular Symbol'!H$16&gt;='243way_RegularＸ_W()'!F$2-1,"",VLOOKUP($A46-'243way_Regular Symbol'!H$16,'243way_Regular Symbol'!$L$3:$Q$99,'243way_RegularＸ_W()'!F$3+1,FALSE)),
'243way_Regular Symbol'!Q45)</f>
        <v>J</v>
      </c>
      <c r="O46" s="344">
        <f>IF($A46&gt;='243way_Regular Symbol'!D$16,"",IF(B46=0,"",IF(OR(B46=$O$1,B46=$P$1,B47=$O$1,B47=$P$1,B48=$O$1,B48=$P$1),0,1)))</f>
        <v>1</v>
      </c>
      <c r="P46" s="3">
        <f>IF($A46&gt;='243way_Regular Symbol'!E$16,"",IF(C46=0,"",IF(OR(C46=$O$1,C46=$P$1,C47=$O$1,C47=$P$1,C48=$O$1,C48=$P$1),0,1)))</f>
        <v>1</v>
      </c>
      <c r="Q46" s="3">
        <f>IF($A46&gt;='243way_Regular Symbol'!F$16,"",IF(D46=0,"",IF(OR(D46=$O$1,D46=$P$1,D47=$O$1,D47=$P$1,D48=$O$1,D48=$P$1),0,1)))</f>
        <v>0</v>
      </c>
      <c r="R46" s="3">
        <f>IF($A46&gt;='243way_Regular Symbol'!G$16,"",IF(E46=0,"",IF(OR(E46=$O$1,E46=$P$1,E47=$O$1,E47=$P$1,E48=$O$1,E48=$P$1),0,1)))</f>
        <v>1</v>
      </c>
      <c r="S46" s="135">
        <f>IF($A46&gt;='243way_Regular Symbol'!H$16,"",IF(F46=0,"",IF(OR(F46=$O$1,F46=$P$1,F47=$O$1,F47=$P$1,F48=$O$1,F48=$P$1),0,1)))</f>
        <v>1</v>
      </c>
      <c r="T46" s="224"/>
      <c r="U46" s="344">
        <f>IF($A46&gt;='243way_Regular Symbol'!D$16,"",IF(B46=0,"",IF(OR(B46=$U$1,B46=$V$1,B47=$U$1,B47=$V$1,B48=$U$1,B48=$V$1),0,1)))</f>
        <v>1</v>
      </c>
      <c r="V46" s="3">
        <f>IF($A46&gt;='243way_Regular Symbol'!E$16,"",IF(C46=0,"",IF(OR(C46=$U$1,C46=$V$1,C47=$U$1,C47=$V$1,C48=$U$1,C48=$V$1),0,1)))</f>
        <v>0</v>
      </c>
      <c r="W46" s="3">
        <f>IF($A46&gt;='243way_Regular Symbol'!F$16,"",IF(D46=0,"",IF(OR(D46=$U$1,D46=$V$1,D47=$U$1,D47=$V$1,D48=$U$1,D48=$V$1),0,1)))</f>
        <v>1</v>
      </c>
      <c r="X46" s="3">
        <f>IF($A46&gt;='243way_Regular Symbol'!G$16,"",IF(E46=0,"",IF(OR(E46=$U$1,E46=$V$1,E47=$U$1,E47=$V$1,E48=$U$1,E48=$V$1),0,1)))</f>
        <v>1</v>
      </c>
      <c r="Y46" s="135">
        <f>IF($A46&gt;='243way_Regular Symbol'!H$16,"",IF(F46=0,"",IF(OR(F46=$U$1,F46=$V$1,F47=$U$1,F47=$V$1,F48=$U$1,F48=$V$1),0,1)))</f>
        <v>1</v>
      </c>
      <c r="Z46" s="224"/>
      <c r="AA46" s="344">
        <f>IF($A46&gt;='243way_Regular Symbol'!D$16,"",IF(B46=0,"",IF(OR(B46=$AA$1,B46=$AB$1,B47=$AA$1,B47=$AB$1,B48=$AA$1,,B48=$AB$1),0,1)))</f>
        <v>0</v>
      </c>
      <c r="AB46" s="3">
        <f>IF($A46&gt;='243way_Regular Symbol'!E$16,"",IF(C46=0,"",IF(OR(C46=$AA$1,C46=$AB$1,C47=$AA$1,C47=$AB$1,C48=$AA$1,,C48=$AB$1),0,1)))</f>
        <v>1</v>
      </c>
      <c r="AC46" s="3">
        <f>IF($A46&gt;='243way_Regular Symbol'!F$16,"",IF(D46=0,"",IF(OR(D46=$AA$1,D46=$AB$1,D47=$AA$1,D47=$AB$1,D48=$AA$1,,D48=$AB$1),0,1)))</f>
        <v>1</v>
      </c>
      <c r="AD46" s="3">
        <f>IF($A46&gt;='243way_Regular Symbol'!G$16,"",IF(E46=0,"",IF(OR(E46=$AA$1,E46=$AB$1,E47=$AA$1,E47=$AB$1,E48=$AA$1,,E48=$AB$1),0,1)))</f>
        <v>1</v>
      </c>
      <c r="AE46" s="135">
        <f>IF($A46&gt;='243way_Regular Symbol'!H$16,"",IF(F46=0,"",IF(OR(F46=$AA$1,F46=$AB$1,F47=$AA$1,F47=$AB$1,F48=$AA$1,,F48=$AB$1),0,1)))</f>
        <v>1</v>
      </c>
      <c r="AF46" s="224"/>
      <c r="AG46" s="344">
        <f>IF($A46&gt;='243way_Regular Symbol'!D$16,"",IF(B46=0,"",IF(OR(B46=$AG$1,B46=$AH$1,B47=$AG$1,B47=$AH$1,B48=$AG$1,B48=$AH$1),0,1)))</f>
        <v>0</v>
      </c>
      <c r="AH46" s="3">
        <f>IF($A46&gt;='243way_Regular Symbol'!E$16,"",IF(C46=0,"",IF(OR(C46=$AG$1,C46=$AH$1,C47=$AG$1,C47=$AH$1,C48=$AG$1,C48=$AH$1),0,1)))</f>
        <v>0</v>
      </c>
      <c r="AI46" s="3">
        <f>IF($A46&gt;='243way_Regular Symbol'!F$16,"",IF(D46=0,"",IF(OR(D46=$AG$1,D46=$AH$1,D47=$AG$1,D47=$AH$1,D48=$AG$1,D48=$AH$1),0,1)))</f>
        <v>1</v>
      </c>
      <c r="AJ46" s="3">
        <f>IF($A46&gt;='243way_Regular Symbol'!G$16,"",IF(E46=0,"",IF(OR(E46=$AG$1,E46=$AH$1,E47=$AG$1,E47=$AH$1,E48=$AG$1,E48=$AH$1),0,1)))</f>
        <v>1</v>
      </c>
      <c r="AK46" s="135">
        <f>IF($A46&gt;='243way_Regular Symbol'!H$16,"",IF(F46=0,"",IF(OR(F46=$AG$1,F46=$AH$1,F47=$AG$1,F47=$AH$1,F48=$AG$1,F48=$AH$1),0,1)))</f>
        <v>1</v>
      </c>
      <c r="AL46" s="224"/>
      <c r="AM46" s="344">
        <f>IF($A46&gt;='243way_Regular Symbol'!D$16,"",IF(B46=0,"",IF(OR(B46=$AM$1,B46=$AN$1,B47=$AM$1,B47=$AN$1,B48=$AM$1,B48=$AN$1),0,1)))</f>
        <v>1</v>
      </c>
      <c r="AN46" s="3">
        <f>IF($A46&gt;='243way_Regular Symbol'!E$16,"",IF(C46=0,"",IF(OR(C46=$AM$1,C46=$AN$1,C47=$AM$1,C47=$AN$1,C48=$AM$1,C48=$AN$1),0,1)))</f>
        <v>1</v>
      </c>
      <c r="AO46" s="3">
        <f>IF($A46&gt;='243way_Regular Symbol'!F$16,"",IF(D46=0,"",IF(OR(D46=$AM$1,D46=$AN$1,D47=$AM$1,D47=$AN$1,D48=$AM$1,D48=$AN$1),0,1)))</f>
        <v>0</v>
      </c>
      <c r="AP46" s="3">
        <f>IF($A46&gt;='243way_Regular Symbol'!G$16,"",IF(E46=0,"",IF(OR(E46=$AM$1,E46=$AN$1,E47=$AM$1,E47=$AN$1,E48=$AM$1,E48=$AN$1),0,1)))</f>
        <v>0</v>
      </c>
      <c r="AQ46" s="135">
        <f>IF($A46&gt;='243way_Regular Symbol'!H$16,"",IF(F46=0,"",IF(OR(F46=$AM$1,F46=$AN$1,F47=$AM$1,F47=$AN$1,F48=$AM$1,F48=$AN$1),0,1)))</f>
        <v>1</v>
      </c>
      <c r="AR46" s="224"/>
      <c r="AS46" s="344">
        <f>IF($A46&gt;='243way_Regular Symbol'!D$16,"",IF(B46=0,"",IF(OR(B46=$AM$1,B46=$AT$1,B47=$AM$1,B47=$AT$1,B48=$AM$1,B48=$AT$1),0,1)))</f>
        <v>1</v>
      </c>
      <c r="AT46" s="3">
        <f>IF($A46&gt;='243way_Regular Symbol'!E$16,"",IF(C46=0,"",IF(OR(C46=$AM$1,C46=$AT$1,C47=$AM$1,C47=$AT$1,C48=$AM$1,C48=$AT$1),0,1)))</f>
        <v>1</v>
      </c>
      <c r="AU46" s="3">
        <f>IF($A46&gt;='243way_Regular Symbol'!F$16,"",IF(D46=0,"",IF(OR(D46=$AM$1,D46=$AT$1,D47=$AM$1,D47=$AT$1,D48=$AM$1,D48=$AT$1),0,1)))</f>
        <v>1</v>
      </c>
      <c r="AV46" s="3">
        <f>IF($A46&gt;='243way_Regular Symbol'!G$16,"",IF(E46=0,"",IF(OR(E46=$AM$1,E46=$AT$1,E47=$AM$1,E47=$AT$1,E48=$AM$1,E48=$AT$1),0,1)))</f>
        <v>1</v>
      </c>
      <c r="AW46" s="135">
        <f>IF($A46&gt;='243way_Regular Symbol'!H$16,"",IF(F46=0,"",IF(OR(F46=$AM$1,F46=$AT$1,F47=$AM$1,F47=$AT$1,F48=$AM$1,F48=$AT$1),0,1)))</f>
        <v>1</v>
      </c>
      <c r="AX46" s="224"/>
      <c r="AY46" s="344">
        <f>IF($A46&gt;='243way_Regular Symbol'!D$16,"",IF(B46=0,"",IF(OR(B46=$AM$1,B46=$AZ$1,B47=$AM$1,B47=$AZ$1,B48=$AM$1,B48=$AZ$1),0,1)))</f>
        <v>1</v>
      </c>
      <c r="AZ46" s="3">
        <f>IF($A46&gt;='243way_Regular Symbol'!E$16,"",IF(C46=0,"",IF(OR(C46=$AM$1,C46=$AZ$1,C47=$AM$1,C47=$AZ$1,C48=$AM$1,C48=$AZ$1),0,1)))</f>
        <v>1</v>
      </c>
      <c r="BA46" s="3">
        <f>IF($A46&gt;='243way_Regular Symbol'!F$16,"",IF(D46=0,"",IF(OR(D46=$AM$1,D46=$AZ$1,D47=$AM$1,D47=$AZ$1,D48=$AM$1,D48=$AZ$1),0,1)))</f>
        <v>1</v>
      </c>
      <c r="BB46" s="3">
        <f>IF($A46&gt;='243way_Regular Symbol'!G$16,"",IF(E46=0,"",IF(OR(E46=$AM$1,E46=$AZ$1,E47=$AM$1,E47=$AZ$1,E48=$AM$1,E48=$AZ$1),0,1)))</f>
        <v>1</v>
      </c>
      <c r="BC46" s="135">
        <f>IF($A46&gt;='243way_Regular Symbol'!H$16,"",IF(F46=0,"",IF(OR(F46=$AM$1,F46=$AZ$1,F47=$AM$1,F47=$AZ$1,F48=$AM$1,F48=$AZ$1),0,1)))</f>
        <v>0</v>
      </c>
      <c r="BD46" s="224"/>
      <c r="BE46" s="344">
        <f>IF($A46&gt;='243way_Regular Symbol'!D$16,"",IF(B46=0,"",IF(OR(B46=$AM$1,B46=$BF$1,B47=$AM$1,B47=$BF$1,B48=$AM$1,B48=$BF$1),0,1)))</f>
        <v>1</v>
      </c>
      <c r="BF46" s="3">
        <f>IF($A46&gt;='243way_Regular Symbol'!E$16,"",IF(C46=0,"",IF(OR(C46=$AM$1,C46=$BF$1,C47=$AM$1,C47=$BF$1,C48=$AM$1,C48=$BF$1),0,1)))</f>
        <v>1</v>
      </c>
      <c r="BG46" s="3">
        <f>IF($A46&gt;='243way_Regular Symbol'!F$16,"",IF(D46=0,"",IF(OR(D46=$AM$1,D46=$BF$1,D47=$AM$1,D47=$BF$1,D48=$AM$1,D48=$BF$1),0,1)))</f>
        <v>1</v>
      </c>
      <c r="BH46" s="3">
        <f>IF($A46&gt;='243way_Regular Symbol'!G$16,"",IF(E46=0,"",IF(OR(E46=$AM$1,E46=$BF$1,E47=$AM$1,E47=$BF$1,E48=$AM$1,E48=$BF$1),0,1)))</f>
        <v>1</v>
      </c>
      <c r="BI46" s="135">
        <f>IF($A46&gt;='243way_Regular Symbol'!H$16,"",IF(F46=0,"",IF(OR(F46=$AM$1,F46=$BF$1,F47=$AM$1,F47=$BF$1,F48=$AM$1,F48=$BF$1),0,1)))</f>
        <v>1</v>
      </c>
      <c r="BJ46" s="224"/>
      <c r="BK46" s="344">
        <f>IF($A46&gt;='243way_Regular Symbol'!D$16,"",IF(B46=0,"",IF(OR(B46=$AM$1,B46=$BL$1,B47=$AM$1,B47=$BL$1,B48=$AM$1,B48=$BL$1),0,1)))</f>
        <v>1</v>
      </c>
      <c r="BL46" s="3">
        <f>IF($A46&gt;='243way_Regular Symbol'!E$16,"",IF(C46=0,"",IF(OR(C46=$AM$1,C46=$BL$1,C47=$AM$1,C47=$BL$1,C48=$AM$1,C48=$BL$1),0,1)))</f>
        <v>1</v>
      </c>
      <c r="BM46" s="3">
        <f>IF($A46&gt;='243way_Regular Symbol'!F$16,"",IF(D46=0,"",IF(OR(D46=$AM$1,D46=$BL$1,D47=$AM$1,D47=$BL$1,D48=$AM$1,D48=$BL$1),0,1)))</f>
        <v>1</v>
      </c>
      <c r="BN46" s="3">
        <f>IF($A46&gt;='243way_Regular Symbol'!G$16,"",IF(E46=0,"",IF(OR(E46=$AM$1,E46=$BL$1,E47=$AM$1,E47=$BL$1,E48=$AM$1,E48=$BL$1),0,1)))</f>
        <v>1</v>
      </c>
      <c r="BO46" s="135">
        <f>IF($A46&gt;='243way_Regular Symbol'!H$16,"",IF(F46=0,"",IF(OR(F46=$AM$1,F46=$BL$1,F47=$AM$1,F47=$BL$1,F48=$AM$1,F48=$BL$1),0,1)))</f>
        <v>1</v>
      </c>
      <c r="BP46" s="224"/>
      <c r="BQ46" s="3">
        <f>IF($A46&gt;='243way_Regular Symbol'!D$16,"",IF(B46=0,"",IF(OR(B46=$BQ$1,B46=$BR$1,B47=$BQ$1,B47=$BR$1,B48=$BQ$1,B48=$BR$1),0,1)))</f>
        <v>0</v>
      </c>
      <c r="BR46" s="3">
        <f>IF($A46&gt;='243way_Regular Symbol'!E$16,"",IF(C46=0,"",IF(OR(C46=$BQ$1,C46=$BR$1,C47=$BQ$1,C47=$BR$1,C48=$BQ$1,C48=$BR$1),0,1)))</f>
        <v>1</v>
      </c>
      <c r="BS46" s="3">
        <f>IF($A46&gt;='243way_Regular Symbol'!F$16,"",IF(D46=0,"",IF(OR(D46=$BQ$1,D46=$BR$1,D47=$BQ$1,D47=$BR$1,D48=$BQ$1,D48=$BR$1),0,1)))</f>
        <v>1</v>
      </c>
      <c r="BT46" s="3">
        <f>IF($A46&gt;='243way_Regular Symbol'!G$16,"",IF(E46=0,"",IF(OR(E46=$BQ$1,E46=$BR$1,E47=$BQ$1,E47=$BR$1,E48=$BQ$1,E48=$BR$1),0,1)))</f>
        <v>1</v>
      </c>
      <c r="BU46" s="3">
        <f>IF($A46&gt;='243way_Regular Symbol'!H$16,"",IF(F46=0,"",IF(OR(F46=$BQ$1,F46=$BR$1,F47=$BQ$1,F47=$BR$1,F48=$BQ$1,F48=$BR$1),0,1)))</f>
        <v>1</v>
      </c>
      <c r="BV46" s="224"/>
      <c r="BW46" s="3">
        <f>IF($A46&gt;='243way_Regular Symbol'!D$16,"",IF(B46=0,"",IF(OR(B46=$BW$1,B47=$BW$1,B48=$BW$1,B46=$BX$1,B47=$BX$1,B48=$BX$1),0,1)))</f>
        <v>1</v>
      </c>
      <c r="BX46" s="3">
        <f>IF($A46&gt;='243way_Regular Symbol'!E$16,"",IF(C46=0,"",IF(OR(C46=$BW$1,C47=$BW$1,C48=$BW$1,C46=$BX$1,C47=$BX$1,C48=$BX$1),0,1)))</f>
        <v>1</v>
      </c>
      <c r="BY46" s="3">
        <f>IF($A46&gt;='243way_Regular Symbol'!F$16,"",IF(D46=0,"",IF(OR(D46=$BW$1,D47=$BW$1,D48=$BW$1,D46=$BX$1,D47=$BX$1,D48=$BX$1),0,1)))</f>
        <v>1</v>
      </c>
      <c r="BZ46" s="3">
        <f>IF($A46&gt;='243way_Regular Symbol'!G$16,"",IF(E46=0,"",IF(OR(E46=$BW$1,E47=$BW$1,E48=$BW$1,E46=$BX$1,E47=$BX$1,E48=$BX$1),0,1)))</f>
        <v>0</v>
      </c>
      <c r="CA46" s="3">
        <f>IF($A46&gt;='243way_Regular Symbol'!H$16,"",IF(F46=0,"",IF(OR(F46=$BW$1,F47=$BW$1,F48=$BW$1,F46=$BX$1,F47=$BX$1,F48=$BX$1),0,1)))</f>
        <v>1</v>
      </c>
      <c r="CB46" s="224"/>
      <c r="CC46" s="3">
        <f>IF($A46&gt;='243way_Regular Symbol'!D$16,"",IF(B46=0,"",IF(OR(B46=$BW$1,B47=$BW$1,B48=$BW$1,B46=$CD$1,B47=$CD$1,B48=$CD$1),0,1)))</f>
        <v>1</v>
      </c>
      <c r="CD46" s="3">
        <f>IF($A46&gt;='243way_Regular Symbol'!E$16,"",IF(C46=0,"",IF(OR(C46=$BW$1,C47=$BW$1,C48=$BW$1,C46=$CD$1,C47=$CD$1,C48=$CD$1),0,1)))</f>
        <v>1</v>
      </c>
      <c r="CE46" s="3">
        <f>IF($A46&gt;='243way_Regular Symbol'!F$16,"",IF(D46=0,"",IF(OR(D46=$BW$1,D47=$BW$1,D48=$BW$1,D46=$CD$1,D47=$CD$1,D48=$CD$1),0,1)))</f>
        <v>1</v>
      </c>
      <c r="CF46" s="3">
        <f>IF($A46&gt;='243way_Regular Symbol'!G$16,"",IF(E46=0,"",IF(OR(E46=$BW$1,E47=$BW$1,E48=$BW$1,E46=$CD$1,E47=$CD$1,E48=$CD$1),0,1)))</f>
        <v>1</v>
      </c>
      <c r="CG46" s="3">
        <f>IF($A46&gt;='243way_Regular Symbol'!H$16,"",IF(F46=0,"",IF(OR(F46=$BW$1,F47=$BW$1,F48=$BW$1,F46=$CD$1,F47=$CD$1,F48=$CD$1),0,1)))</f>
        <v>1</v>
      </c>
      <c r="CH46" s="224"/>
      <c r="CI46" s="3">
        <f>IF($A46&gt;='243way_Regular Symbol'!D$16,"",IF(B46=0,"",IF(OR(B46=$BW$1,B47=$BW$1,B48=$BW$1,B46=$CJ$1,B47=$CJ$1,B48=$CJ$1),0,1)))</f>
        <v>1</v>
      </c>
      <c r="CJ46" s="3">
        <f>IF($A46&gt;='243way_Regular Symbol'!E$16,"",IF(C46=0,"",IF(OR(C46=$BW$1,C47=$BW$1,C48=$BW$1,C46=$CJ$1,C47=$CJ$1,C48=$CJ$1),0,1)))</f>
        <v>1</v>
      </c>
      <c r="CK46" s="3">
        <f>IF($A46&gt;='243way_Regular Symbol'!F$16,"",IF(D46=0,"",IF(OR(D46=$BW$1,D47=$BW$1,D48=$BW$1,D46=$CJ$1,D47=$CJ$1,D48=$CJ$1),0,1)))</f>
        <v>1</v>
      </c>
      <c r="CL46" s="3">
        <f>IF($A46&gt;='243way_Regular Symbol'!G$16,"",IF(E46=0,"",IF(OR(E46=$BW$1,E47=$BW$1,E48=$BW$1,E46=$CJ$1,E47=$CJ$1,E48=$CJ$1),0,1)))</f>
        <v>1</v>
      </c>
      <c r="CM46" s="3">
        <f>IF($A46&gt;='243way_Regular Symbol'!H$16,"",IF(F46=0,"",IF(OR(F46=$BW$1,F47=$BW$1,F48=$BW$1,F46=$CJ$1,F47=$CJ$1,F48=$CJ$1),0,1)))</f>
        <v>0</v>
      </c>
      <c r="CN46" s="224"/>
      <c r="CO46" s="3">
        <f>IF($A46&gt;='243way_Regular Symbol'!D$16,"",IF(B46=0,"",IF(OR(B46=$BW$1,B47=$BW$1,B48=$BW$1,B46=$CP$1,B47=$CP$1,B48=$CP$1),0,1)))</f>
        <v>1</v>
      </c>
      <c r="CP46" s="3">
        <f>IF($A46&gt;='243way_Regular Symbol'!E$16,"",IF(C46=0,"",IF(OR(C46=$BW$1,C47=$BW$1,C48=$BW$1,C46=$CP$1,C47=$CP$1,C48=$CP$1),0,1)))</f>
        <v>1</v>
      </c>
      <c r="CQ46" s="3">
        <f>IF($A46&gt;='243way_Regular Symbol'!F$16,"",IF(D46=0,"",IF(OR(D46=$BW$1,D47=$BW$1,D48=$BW$1,D46=$CP$1,D47=$CP$1,D48=$CP$1),0,1)))</f>
        <v>1</v>
      </c>
      <c r="CR46" s="3">
        <f>IF($A46&gt;='243way_Regular Symbol'!G$16,"",IF(E46=0,"",IF(OR(E46=$BW$1,E47=$BW$1,E48=$BW$1,E46=$CP$1,E47=$CP$1,E48=$CP$1),0,1)))</f>
        <v>1</v>
      </c>
      <c r="CS46" s="3">
        <f>IF($A46&gt;='243way_Regular Symbol'!H$16,"",IF(F46=0,"",IF(OR(F46=$BW$1,F47=$BW$1,F48=$BW$1,F46=$CP$1,F47=$CP$1,F48=$CP$1),0,1)))</f>
        <v>0</v>
      </c>
      <c r="CT46" s="224"/>
      <c r="CU46" s="3">
        <f>IF($A46&gt;='243way_Regular Symbol'!D$16,"",IF(B46=0,"",IF(OR(B46=$BW$1,B47=$BW$1,B48=$BW$1,B46=$CV$1,B47=$CV$1,B48=$CV$1),0,1)))</f>
        <v>1</v>
      </c>
      <c r="CV46" s="3">
        <f>IF($A46&gt;='243way_Regular Symbol'!E$16,"",IF(C46=0,"",IF(OR(C46=$BW$1,C47=$BW$1,C48=$BW$1,C46=$CV$1,C47=$CV$1,C48=$CV$1),0,1)))</f>
        <v>1</v>
      </c>
      <c r="CW46" s="3">
        <f>IF($A46&gt;='243way_Regular Symbol'!F$16,"",IF(D46=0,"",IF(OR(D46=$BW$1,D47=$BW$1,D48=$BW$1,D46=$CV$1,D47=$CV$1,D48=$CV$1),0,1)))</f>
        <v>1</v>
      </c>
      <c r="CX46" s="3">
        <f>IF($A46&gt;='243way_Regular Symbol'!G$16,"",IF(E46=0,"",IF(OR(E46=$BW$1,E47=$BW$1,E48=$BW$1,E46=$CV$1,E47=$CV$1,E48=$CV$1),0,1)))</f>
        <v>1</v>
      </c>
      <c r="CY46" s="3">
        <f>IF($A46&gt;='243way_Regular Symbol'!H$16,"",IF(F46=0,"",IF(OR(F46=$BW$1,F47=$BW$1,F48=$BW$1,F46=$CV$1,F47=$CV$1,F48=$CV$1),0,1)))</f>
        <v>1</v>
      </c>
    </row>
    <row r="47" spans="1:103">
      <c r="A47" s="337">
        <f>IF('243way_Regular Symbol'!L46="","",'243way_Regular Symbol'!L46)</f>
        <v>43</v>
      </c>
      <c r="B47" s="191" t="str">
        <f>IF('243way_Regular Symbol'!M46="",
IF($A47-'243way_Regular Symbol'!D$16&gt;='243way_RegularＸ_W()'!B$2-1,"",VLOOKUP($A47-'243way_Regular Symbol'!D$16,'243way_Regular Symbol'!$L$3:$Q$99,'243way_RegularＸ_W()'!B$3+1,FALSE)),
'243way_Regular Symbol'!M46)</f>
        <v>M3</v>
      </c>
      <c r="C47" s="191" t="str">
        <f>IF('243way_Regular Symbol'!N46="",
IF($A47-'243way_Regular Symbol'!E$16&gt;='243way_RegularＸ_W()'!C$2-1,"",VLOOKUP($A47-'243way_Regular Symbol'!E$16,'243way_Regular Symbol'!$L$3:$Q$99,'243way_RegularＸ_W()'!C$3+1,FALSE)),
'243way_Regular Symbol'!N46)</f>
        <v>M2</v>
      </c>
      <c r="D47" s="191" t="str">
        <f>IF('243way_Regular Symbol'!O46="",
IF($A47-'243way_Regular Symbol'!F$16&gt;='243way_RegularＸ_W()'!D$2-1,"",VLOOKUP($A47-'243way_Regular Symbol'!F$16,'243way_Regular Symbol'!$L$3:$Q$99,'243way_RegularＸ_W()'!D$3+1,FALSE)),
'243way_Regular Symbol'!O46)</f>
        <v>M5</v>
      </c>
      <c r="E47" s="191" t="str">
        <f>IF('243way_Regular Symbol'!P46="",
IF($A47-'243way_Regular Symbol'!G$16&gt;='243way_RegularＸ_W()'!E$2-1,"",VLOOKUP($A47-'243way_Regular Symbol'!G$16,'243way_Regular Symbol'!$L$3:$Q$99,'243way_RegularＸ_W()'!E$3+1,FALSE)),
'243way_Regular Symbol'!P46)</f>
        <v>S1</v>
      </c>
      <c r="F47" s="338" t="str">
        <f>IF('243way_Regular Symbol'!Q46="",
IF($A47-'243way_Regular Symbol'!H$16&gt;='243way_RegularＸ_W()'!F$2-1,"",VLOOKUP($A47-'243way_Regular Symbol'!H$16,'243way_Regular Symbol'!$L$3:$Q$99,'243way_RegularＸ_W()'!F$3+1,FALSE)),
'243way_Regular Symbol'!Q46)</f>
        <v>TE</v>
      </c>
      <c r="O47" s="344">
        <f>IF($A47&gt;='243way_Regular Symbol'!D$16,"",IF(B47=0,"",IF(OR(B47=$O$1,B47=$P$1,B48=$O$1,B48=$P$1,B49=$O$1,B49=$P$1),0,1)))</f>
        <v>1</v>
      </c>
      <c r="P47" s="3">
        <f>IF($A47&gt;='243way_Regular Symbol'!E$16,"",IF(C47=0,"",IF(OR(C47=$O$1,C47=$P$1,C48=$O$1,C48=$P$1,C49=$O$1,C49=$P$1),0,1)))</f>
        <v>1</v>
      </c>
      <c r="Q47" s="3">
        <f>IF($A47&gt;='243way_Regular Symbol'!F$16,"",IF(D47=0,"",IF(OR(D47=$O$1,D47=$P$1,D48=$O$1,D48=$P$1,D49=$O$1,D49=$P$1),0,1)))</f>
        <v>1</v>
      </c>
      <c r="R47" s="3">
        <f>IF($A47&gt;='243way_Regular Symbol'!G$16,"",IF(E47=0,"",IF(OR(E47=$O$1,E47=$P$1,E48=$O$1,E48=$P$1,E49=$O$1,E49=$P$1),0,1)))</f>
        <v>1</v>
      </c>
      <c r="S47" s="135">
        <f>IF($A47&gt;='243way_Regular Symbol'!H$16,"",IF(F47=0,"",IF(OR(F47=$O$1,F47=$P$1,F48=$O$1,F48=$P$1,F49=$O$1,F49=$P$1),0,1)))</f>
        <v>1</v>
      </c>
      <c r="T47" s="224"/>
      <c r="U47" s="344">
        <f>IF($A47&gt;='243way_Regular Symbol'!D$16,"",IF(B47=0,"",IF(OR(B47=$U$1,B47=$V$1,B48=$U$1,B48=$V$1,B49=$U$1,B49=$V$1),0,1)))</f>
        <v>1</v>
      </c>
      <c r="V47" s="3">
        <f>IF($A47&gt;='243way_Regular Symbol'!E$16,"",IF(C47=0,"",IF(OR(C47=$U$1,C47=$V$1,C48=$U$1,C48=$V$1,C49=$U$1,C49=$V$1),0,1)))</f>
        <v>0</v>
      </c>
      <c r="W47" s="3">
        <f>IF($A47&gt;='243way_Regular Symbol'!F$16,"",IF(D47=0,"",IF(OR(D47=$U$1,D47=$V$1,D48=$U$1,D48=$V$1,D49=$U$1,D49=$V$1),0,1)))</f>
        <v>1</v>
      </c>
      <c r="X47" s="3">
        <f>IF($A47&gt;='243way_Regular Symbol'!G$16,"",IF(E47=0,"",IF(OR(E47=$U$1,E47=$V$1,E48=$U$1,E48=$V$1,E49=$U$1,E49=$V$1),0,1)))</f>
        <v>1</v>
      </c>
      <c r="Y47" s="135">
        <f>IF($A47&gt;='243way_Regular Symbol'!H$16,"",IF(F47=0,"",IF(OR(F47=$U$1,F47=$V$1,F48=$U$1,F48=$V$1,F49=$U$1,F49=$V$1),0,1)))</f>
        <v>1</v>
      </c>
      <c r="Z47" s="224"/>
      <c r="AA47" s="344">
        <f>IF($A47&gt;='243way_Regular Symbol'!D$16,"",IF(B47=0,"",IF(OR(B47=$AA$1,B47=$AB$1,B48=$AA$1,B48=$AB$1,B49=$AA$1,,B49=$AB$1),0,1)))</f>
        <v>0</v>
      </c>
      <c r="AB47" s="3">
        <f>IF($A47&gt;='243way_Regular Symbol'!E$16,"",IF(C47=0,"",IF(OR(C47=$AA$1,C47=$AB$1,C48=$AA$1,C48=$AB$1,C49=$AA$1,,C49=$AB$1),0,1)))</f>
        <v>1</v>
      </c>
      <c r="AC47" s="3">
        <f>IF($A47&gt;='243way_Regular Symbol'!F$16,"",IF(D47=0,"",IF(OR(D47=$AA$1,D47=$AB$1,D48=$AA$1,D48=$AB$1,D49=$AA$1,,D49=$AB$1),0,1)))</f>
        <v>1</v>
      </c>
      <c r="AD47" s="3">
        <f>IF($A47&gt;='243way_Regular Symbol'!G$16,"",IF(E47=0,"",IF(OR(E47=$AA$1,E47=$AB$1,E48=$AA$1,E48=$AB$1,E49=$AA$1,,E49=$AB$1),0,1)))</f>
        <v>1</v>
      </c>
      <c r="AE47" s="135">
        <f>IF($A47&gt;='243way_Regular Symbol'!H$16,"",IF(F47=0,"",IF(OR(F47=$AA$1,F47=$AB$1,F48=$AA$1,F48=$AB$1,F49=$AA$1,,F49=$AB$1),0,1)))</f>
        <v>1</v>
      </c>
      <c r="AF47" s="224"/>
      <c r="AG47" s="344">
        <f>IF($A47&gt;='243way_Regular Symbol'!D$16,"",IF(B47=0,"",IF(OR(B47=$AG$1,B47=$AH$1,B48=$AG$1,B48=$AH$1,B49=$AG$1,B49=$AH$1),0,1)))</f>
        <v>1</v>
      </c>
      <c r="AH47" s="3">
        <f>IF($A47&gt;='243way_Regular Symbol'!E$16,"",IF(C47=0,"",IF(OR(C47=$AG$1,C47=$AH$1,C48=$AG$1,C48=$AH$1,C49=$AG$1,C49=$AH$1),0,1)))</f>
        <v>1</v>
      </c>
      <c r="AI47" s="3">
        <f>IF($A47&gt;='243way_Regular Symbol'!F$16,"",IF(D47=0,"",IF(OR(D47=$AG$1,D47=$AH$1,D48=$AG$1,D48=$AH$1,D49=$AG$1,D49=$AH$1),0,1)))</f>
        <v>1</v>
      </c>
      <c r="AJ47" s="3">
        <f>IF($A47&gt;='243way_Regular Symbol'!G$16,"",IF(E47=0,"",IF(OR(E47=$AG$1,E47=$AH$1,E48=$AG$1,E48=$AH$1,E49=$AG$1,E49=$AH$1),0,1)))</f>
        <v>1</v>
      </c>
      <c r="AK47" s="135">
        <f>IF($A47&gt;='243way_Regular Symbol'!H$16,"",IF(F47=0,"",IF(OR(F47=$AG$1,F47=$AH$1,F48=$AG$1,F48=$AH$1,F49=$AG$1,F49=$AH$1),0,1)))</f>
        <v>1</v>
      </c>
      <c r="AL47" s="224"/>
      <c r="AM47" s="344">
        <f>IF($A47&gt;='243way_Regular Symbol'!D$16,"",IF(B47=0,"",IF(OR(B47=$AM$1,B47=$AN$1,B48=$AM$1,B48=$AN$1,B49=$AM$1,B49=$AN$1),0,1)))</f>
        <v>1</v>
      </c>
      <c r="AN47" s="3">
        <f>IF($A47&gt;='243way_Regular Symbol'!E$16,"",IF(C47=0,"",IF(OR(C47=$AM$1,C47=$AN$1,C48=$AM$1,C48=$AN$1,C49=$AM$1,C49=$AN$1),0,1)))</f>
        <v>1</v>
      </c>
      <c r="AO47" s="3">
        <f>IF($A47&gt;='243way_Regular Symbol'!F$16,"",IF(D47=0,"",IF(OR(D47=$AM$1,D47=$AN$1,D48=$AM$1,D48=$AN$1,D49=$AM$1,D49=$AN$1),0,1)))</f>
        <v>0</v>
      </c>
      <c r="AP47" s="3">
        <f>IF($A47&gt;='243way_Regular Symbol'!G$16,"",IF(E47=0,"",IF(OR(E47=$AM$1,E47=$AN$1,E48=$AM$1,E48=$AN$1,E49=$AM$1,E49=$AN$1),0,1)))</f>
        <v>0</v>
      </c>
      <c r="AQ47" s="135">
        <f>IF($A47&gt;='243way_Regular Symbol'!H$16,"",IF(F47=0,"",IF(OR(F47=$AM$1,F47=$AN$1,F48=$AM$1,F48=$AN$1,F49=$AM$1,F49=$AN$1),0,1)))</f>
        <v>1</v>
      </c>
      <c r="AR47" s="224"/>
      <c r="AS47" s="344">
        <f>IF($A47&gt;='243way_Regular Symbol'!D$16,"",IF(B47=0,"",IF(OR(B47=$AM$1,B47=$AT$1,B48=$AM$1,B48=$AT$1,B49=$AM$1,B49=$AT$1),0,1)))</f>
        <v>1</v>
      </c>
      <c r="AT47" s="3">
        <f>IF($A47&gt;='243way_Regular Symbol'!E$16,"",IF(C47=0,"",IF(OR(C47=$AM$1,C47=$AT$1,C48=$AM$1,C48=$AT$1,C49=$AM$1,C49=$AT$1),0,1)))</f>
        <v>1</v>
      </c>
      <c r="AU47" s="3">
        <f>IF($A47&gt;='243way_Regular Symbol'!F$16,"",IF(D47=0,"",IF(OR(D47=$AM$1,D47=$AT$1,D48=$AM$1,D48=$AT$1,D49=$AM$1,D49=$AT$1),0,1)))</f>
        <v>1</v>
      </c>
      <c r="AV47" s="3">
        <f>IF($A47&gt;='243way_Regular Symbol'!G$16,"",IF(E47=0,"",IF(OR(E47=$AM$1,E47=$AT$1,E48=$AM$1,E48=$AT$1,E49=$AM$1,E49=$AT$1),0,1)))</f>
        <v>1</v>
      </c>
      <c r="AW47" s="135">
        <f>IF($A47&gt;='243way_Regular Symbol'!H$16,"",IF(F47=0,"",IF(OR(F47=$AM$1,F47=$AT$1,F48=$AM$1,F48=$AT$1,F49=$AM$1,F49=$AT$1),0,1)))</f>
        <v>1</v>
      </c>
      <c r="AX47" s="224"/>
      <c r="AY47" s="344">
        <f>IF($A47&gt;='243way_Regular Symbol'!D$16,"",IF(B47=0,"",IF(OR(B47=$AM$1,B47=$AZ$1,B48=$AM$1,B48=$AZ$1,B49=$AM$1,B49=$AZ$1),0,1)))</f>
        <v>1</v>
      </c>
      <c r="AZ47" s="3">
        <f>IF($A47&gt;='243way_Regular Symbol'!E$16,"",IF(C47=0,"",IF(OR(C47=$AM$1,C47=$AZ$1,C48=$AM$1,C48=$AZ$1,C49=$AM$1,C49=$AZ$1),0,1)))</f>
        <v>1</v>
      </c>
      <c r="BA47" s="3">
        <f>IF($A47&gt;='243way_Regular Symbol'!F$16,"",IF(D47=0,"",IF(OR(D47=$AM$1,D47=$AZ$1,D48=$AM$1,D48=$AZ$1,D49=$AM$1,D49=$AZ$1),0,1)))</f>
        <v>1</v>
      </c>
      <c r="BB47" s="3">
        <f>IF($A47&gt;='243way_Regular Symbol'!G$16,"",IF(E47=0,"",IF(OR(E47=$AM$1,E47=$AZ$1,E48=$AM$1,E48=$AZ$1,E49=$AM$1,E49=$AZ$1),0,1)))</f>
        <v>1</v>
      </c>
      <c r="BC47" s="135">
        <f>IF($A47&gt;='243way_Regular Symbol'!H$16,"",IF(F47=0,"",IF(OR(F47=$AM$1,F47=$AZ$1,F48=$AM$1,F48=$AZ$1,F49=$AM$1,F49=$AZ$1),0,1)))</f>
        <v>0</v>
      </c>
      <c r="BD47" s="224"/>
      <c r="BE47" s="344">
        <f>IF($A47&gt;='243way_Regular Symbol'!D$16,"",IF(B47=0,"",IF(OR(B47=$AM$1,B47=$BF$1,B48=$AM$1,B48=$BF$1,B49=$AM$1,B49=$BF$1),0,1)))</f>
        <v>1</v>
      </c>
      <c r="BF47" s="3">
        <f>IF($A47&gt;='243way_Regular Symbol'!E$16,"",IF(C47=0,"",IF(OR(C47=$AM$1,C47=$BF$1,C48=$AM$1,C48=$BF$1,C49=$AM$1,C49=$BF$1),0,1)))</f>
        <v>1</v>
      </c>
      <c r="BG47" s="3">
        <f>IF($A47&gt;='243way_Regular Symbol'!F$16,"",IF(D47=0,"",IF(OR(D47=$AM$1,D47=$BF$1,D48=$AM$1,D48=$BF$1,D49=$AM$1,D49=$BF$1),0,1)))</f>
        <v>1</v>
      </c>
      <c r="BH47" s="3">
        <f>IF($A47&gt;='243way_Regular Symbol'!G$16,"",IF(E47=0,"",IF(OR(E47=$AM$1,E47=$BF$1,E48=$AM$1,E48=$BF$1,E49=$AM$1,E49=$BF$1),0,1)))</f>
        <v>1</v>
      </c>
      <c r="BI47" s="135">
        <f>IF($A47&gt;='243way_Regular Symbol'!H$16,"",IF(F47=0,"",IF(OR(F47=$AM$1,F47=$BF$1,F48=$AM$1,F48=$BF$1,F49=$AM$1,F49=$BF$1),0,1)))</f>
        <v>1</v>
      </c>
      <c r="BJ47" s="224"/>
      <c r="BK47" s="344">
        <f>IF($A47&gt;='243way_Regular Symbol'!D$16,"",IF(B47=0,"",IF(OR(B47=$AM$1,B47=$BL$1,B48=$AM$1,B48=$BL$1,B49=$AM$1,B49=$BL$1),0,1)))</f>
        <v>1</v>
      </c>
      <c r="BL47" s="3">
        <f>IF($A47&gt;='243way_Regular Symbol'!E$16,"",IF(C47=0,"",IF(OR(C47=$AM$1,C47=$BL$1,C48=$AM$1,C48=$BL$1,C49=$AM$1,C49=$BL$1),0,1)))</f>
        <v>1</v>
      </c>
      <c r="BM47" s="3">
        <f>IF($A47&gt;='243way_Regular Symbol'!F$16,"",IF(D47=0,"",IF(OR(D47=$AM$1,D47=$BL$1,D48=$AM$1,D48=$BL$1,D49=$AM$1,D49=$BL$1),0,1)))</f>
        <v>1</v>
      </c>
      <c r="BN47" s="3">
        <f>IF($A47&gt;='243way_Regular Symbol'!G$16,"",IF(E47=0,"",IF(OR(E47=$AM$1,E47=$BL$1,E48=$AM$1,E48=$BL$1,E49=$AM$1,E49=$BL$1),0,1)))</f>
        <v>1</v>
      </c>
      <c r="BO47" s="135">
        <f>IF($A47&gt;='243way_Regular Symbol'!H$16,"",IF(F47=0,"",IF(OR(F47=$AM$1,F47=$BL$1,F48=$AM$1,F48=$BL$1,F49=$AM$1,F49=$BL$1),0,1)))</f>
        <v>1</v>
      </c>
      <c r="BP47" s="224"/>
      <c r="BQ47" s="3">
        <f>IF($A47&gt;='243way_Regular Symbol'!D$16,"",IF(B47=0,"",IF(OR(B47=$BQ$1,B47=$BR$1,B48=$BQ$1,B48=$BR$1,B49=$BQ$1,B49=$BR$1),0,1)))</f>
        <v>0</v>
      </c>
      <c r="BR47" s="3">
        <f>IF($A47&gt;='243way_Regular Symbol'!E$16,"",IF(C47=0,"",IF(OR(C47=$BQ$1,C47=$BR$1,C48=$BQ$1,C48=$BR$1,C49=$BQ$1,C49=$BR$1),0,1)))</f>
        <v>1</v>
      </c>
      <c r="BS47" s="3">
        <f>IF($A47&gt;='243way_Regular Symbol'!F$16,"",IF(D47=0,"",IF(OR(D47=$BQ$1,D47=$BR$1,D48=$BQ$1,D48=$BR$1,D49=$BQ$1,D49=$BR$1),0,1)))</f>
        <v>1</v>
      </c>
      <c r="BT47" s="3">
        <f>IF($A47&gt;='243way_Regular Symbol'!G$16,"",IF(E47=0,"",IF(OR(E47=$BQ$1,E47=$BR$1,E48=$BQ$1,E48=$BR$1,E49=$BQ$1,E49=$BR$1),0,1)))</f>
        <v>1</v>
      </c>
      <c r="BU47" s="3">
        <f>IF($A47&gt;='243way_Regular Symbol'!H$16,"",IF(F47=0,"",IF(OR(F47=$BQ$1,F47=$BR$1,F48=$BQ$1,F48=$BR$1,F49=$BQ$1,F49=$BR$1),0,1)))</f>
        <v>1</v>
      </c>
      <c r="BV47" s="224"/>
      <c r="BW47" s="3">
        <f>IF($A47&gt;='243way_Regular Symbol'!D$16,"",IF(B47=0,"",IF(OR(B47=$BW$1,B48=$BW$1,B49=$BW$1,B47=$BX$1,B48=$BX$1,B49=$BX$1),0,1)))</f>
        <v>1</v>
      </c>
      <c r="BX47" s="3">
        <f>IF($A47&gt;='243way_Regular Symbol'!E$16,"",IF(C47=0,"",IF(OR(C47=$BW$1,C48=$BW$1,C49=$BW$1,C47=$BX$1,C48=$BX$1,C49=$BX$1),0,1)))</f>
        <v>1</v>
      </c>
      <c r="BY47" s="3">
        <f>IF($A47&gt;='243way_Regular Symbol'!F$16,"",IF(D47=0,"",IF(OR(D47=$BW$1,D48=$BW$1,D49=$BW$1,D47=$BX$1,D48=$BX$1,D49=$BX$1),0,1)))</f>
        <v>0</v>
      </c>
      <c r="BZ47" s="3">
        <f>IF($A47&gt;='243way_Regular Symbol'!G$16,"",IF(E47=0,"",IF(OR(E47=$BW$1,E48=$BW$1,E49=$BW$1,E47=$BX$1,E48=$BX$1,E49=$BX$1),0,1)))</f>
        <v>1</v>
      </c>
      <c r="CA47" s="3">
        <f>IF($A47&gt;='243way_Regular Symbol'!H$16,"",IF(F47=0,"",IF(OR(F47=$BW$1,F48=$BW$1,F49=$BW$1,F47=$BX$1,F48=$BX$1,F49=$BX$1),0,1)))</f>
        <v>1</v>
      </c>
      <c r="CB47" s="224"/>
      <c r="CC47" s="3">
        <f>IF($A47&gt;='243way_Regular Symbol'!D$16,"",IF(B47=0,"",IF(OR(B47=$BW$1,B48=$BW$1,B49=$BW$1,B47=$CD$1,B48=$CD$1,B49=$CD$1),0,1)))</f>
        <v>1</v>
      </c>
      <c r="CD47" s="3">
        <f>IF($A47&gt;='243way_Regular Symbol'!E$16,"",IF(C47=0,"",IF(OR(C47=$BW$1,C48=$BW$1,C49=$BW$1,C47=$CD$1,C48=$CD$1,C49=$CD$1),0,1)))</f>
        <v>1</v>
      </c>
      <c r="CE47" s="3">
        <f>IF($A47&gt;='243way_Regular Symbol'!F$16,"",IF(D47=0,"",IF(OR(D47=$BW$1,D48=$BW$1,D49=$BW$1,D47=$CD$1,D48=$CD$1,D49=$CD$1),0,1)))</f>
        <v>1</v>
      </c>
      <c r="CF47" s="3">
        <f>IF($A47&gt;='243way_Regular Symbol'!G$16,"",IF(E47=0,"",IF(OR(E47=$BW$1,E48=$BW$1,E49=$BW$1,E47=$CD$1,E48=$CD$1,E49=$CD$1),0,1)))</f>
        <v>0</v>
      </c>
      <c r="CG47" s="3">
        <f>IF($A47&gt;='243way_Regular Symbol'!H$16,"",IF(F47=0,"",IF(OR(F47=$BW$1,F48=$BW$1,F49=$BW$1,F47=$CD$1,F48=$CD$1,F49=$CD$1),0,1)))</f>
        <v>1</v>
      </c>
      <c r="CH47" s="224"/>
      <c r="CI47" s="3">
        <f>IF($A47&gt;='243way_Regular Symbol'!D$16,"",IF(B47=0,"",IF(OR(B47=$BW$1,B48=$BW$1,B49=$BW$1,B47=$CJ$1,B48=$CJ$1,B49=$CJ$1),0,1)))</f>
        <v>1</v>
      </c>
      <c r="CJ47" s="3">
        <f>IF($A47&gt;='243way_Regular Symbol'!E$16,"",IF(C47=0,"",IF(OR(C47=$BW$1,C48=$BW$1,C49=$BW$1,C47=$CJ$1,C48=$CJ$1,C49=$CJ$1),0,1)))</f>
        <v>0</v>
      </c>
      <c r="CK47" s="3">
        <f>IF($A47&gt;='243way_Regular Symbol'!F$16,"",IF(D47=0,"",IF(OR(D47=$BW$1,D48=$BW$1,D49=$BW$1,D47=$CJ$1,D48=$CJ$1,D49=$CJ$1),0,1)))</f>
        <v>1</v>
      </c>
      <c r="CL47" s="3">
        <f>IF($A47&gt;='243way_Regular Symbol'!G$16,"",IF(E47=0,"",IF(OR(E47=$BW$1,E48=$BW$1,E49=$BW$1,E47=$CJ$1,E48=$CJ$1,E49=$CJ$1),0,1)))</f>
        <v>1</v>
      </c>
      <c r="CM47" s="3">
        <f>IF($A47&gt;='243way_Regular Symbol'!H$16,"",IF(F47=0,"",IF(OR(F47=$BW$1,F48=$BW$1,F49=$BW$1,F47=$CJ$1,F48=$CJ$1,F49=$CJ$1),0,1)))</f>
        <v>0</v>
      </c>
      <c r="CN47" s="224"/>
      <c r="CO47" s="3">
        <f>IF($A47&gt;='243way_Regular Symbol'!D$16,"",IF(B47=0,"",IF(OR(B47=$BW$1,B48=$BW$1,B49=$BW$1,B47=$CP$1,B48=$CP$1,B49=$CP$1),0,1)))</f>
        <v>0</v>
      </c>
      <c r="CP47" s="3">
        <f>IF($A47&gt;='243way_Regular Symbol'!E$16,"",IF(C47=0,"",IF(OR(C47=$BW$1,C48=$BW$1,C49=$BW$1,C47=$CP$1,C48=$CP$1,C49=$CP$1),0,1)))</f>
        <v>1</v>
      </c>
      <c r="CQ47" s="3">
        <f>IF($A47&gt;='243way_Regular Symbol'!F$16,"",IF(D47=0,"",IF(OR(D47=$BW$1,D48=$BW$1,D49=$BW$1,D47=$CP$1,D48=$CP$1,D49=$CP$1),0,1)))</f>
        <v>1</v>
      </c>
      <c r="CR47" s="3">
        <f>IF($A47&gt;='243way_Regular Symbol'!G$16,"",IF(E47=0,"",IF(OR(E47=$BW$1,E48=$BW$1,E49=$BW$1,E47=$CP$1,E48=$CP$1,E49=$CP$1),0,1)))</f>
        <v>1</v>
      </c>
      <c r="CS47" s="3">
        <f>IF($A47&gt;='243way_Regular Symbol'!H$16,"",IF(F47=0,"",IF(OR(F47=$BW$1,F48=$BW$1,F49=$BW$1,F47=$CP$1,F48=$CP$1,F49=$CP$1),0,1)))</f>
        <v>0</v>
      </c>
      <c r="CT47" s="224"/>
      <c r="CU47" s="3">
        <f>IF($A47&gt;='243way_Regular Symbol'!D$16,"",IF(B47=0,"",IF(OR(B47=$BW$1,B48=$BW$1,B49=$BW$1,B47=$CV$1,B48=$CV$1,B49=$CV$1),0,1)))</f>
        <v>1</v>
      </c>
      <c r="CV47" s="3">
        <f>IF($A47&gt;='243way_Regular Symbol'!E$16,"",IF(C47=0,"",IF(OR(C47=$BW$1,C48=$BW$1,C49=$BW$1,C47=$CV$1,C48=$CV$1,C49=$CV$1),0,1)))</f>
        <v>1</v>
      </c>
      <c r="CW47" s="3">
        <f>IF($A47&gt;='243way_Regular Symbol'!F$16,"",IF(D47=0,"",IF(OR(D47=$BW$1,D48=$BW$1,D49=$BW$1,D47=$CV$1,D48=$CV$1,D49=$CV$1),0,1)))</f>
        <v>1</v>
      </c>
      <c r="CX47" s="3">
        <f>IF($A47&gt;='243way_Regular Symbol'!G$16,"",IF(E47=0,"",IF(OR(E47=$BW$1,E48=$BW$1,E49=$BW$1,E47=$CV$1,E48=$CV$1,E49=$CV$1),0,1)))</f>
        <v>1</v>
      </c>
      <c r="CY47" s="3">
        <f>IF($A47&gt;='243way_Regular Symbol'!H$16,"",IF(F47=0,"",IF(OR(F47=$BW$1,F48=$BW$1,F49=$BW$1,F47=$CV$1,F48=$CV$1,F49=$CV$1),0,1)))</f>
        <v>1</v>
      </c>
    </row>
    <row r="48" spans="1:103">
      <c r="A48" s="337">
        <f>IF('243way_Regular Symbol'!L47="","",'243way_Regular Symbol'!L47)</f>
        <v>44</v>
      </c>
      <c r="B48" s="191" t="str">
        <f>IF('243way_Regular Symbol'!M47="",
IF($A48-'243way_Regular Symbol'!D$16&gt;='243way_RegularＸ_W()'!B$2-1,"",VLOOKUP($A48-'243way_Regular Symbol'!D$16,'243way_Regular Symbol'!$L$3:$Q$99,'243way_RegularＸ_W()'!B$3+1,FALSE)),
'243way_Regular Symbol'!M47)</f>
        <v>A</v>
      </c>
      <c r="C48" s="191" t="str">
        <f>IF('243way_Regular Symbol'!N47="",
IF($A48-'243way_Regular Symbol'!E$16&gt;='243way_RegularＸ_W()'!C$2-1,"",VLOOKUP($A48-'243way_Regular Symbol'!E$16,'243way_Regular Symbol'!$L$3:$Q$99,'243way_RegularＸ_W()'!C$3+1,FALSE)),
'243way_Regular Symbol'!N47)</f>
        <v>M2</v>
      </c>
      <c r="D48" s="191" t="str">
        <f>IF('243way_Regular Symbol'!O47="",
IF($A48-'243way_Regular Symbol'!F$16&gt;='243way_RegularＸ_W()'!D$2-1,"",VLOOKUP($A48-'243way_Regular Symbol'!F$16,'243way_Regular Symbol'!$L$3:$Q$99,'243way_RegularＸ_W()'!D$3+1,FALSE)),
'243way_Regular Symbol'!O47)</f>
        <v>M5</v>
      </c>
      <c r="E48" s="191" t="str">
        <f>IF('243way_Regular Symbol'!P47="",
IF($A48-'243way_Regular Symbol'!G$16&gt;='243way_RegularＸ_W()'!E$2-1,"",VLOOKUP($A48-'243way_Regular Symbol'!G$16,'243way_Regular Symbol'!$L$3:$Q$99,'243way_RegularＸ_W()'!E$3+1,FALSE)),
'243way_Regular Symbol'!P47)</f>
        <v>M5</v>
      </c>
      <c r="F48" s="338" t="str">
        <f>IF('243way_Regular Symbol'!Q47="",
IF($A48-'243way_Regular Symbol'!H$16&gt;='243way_RegularＸ_W()'!F$2-1,"",VLOOKUP($A48-'243way_Regular Symbol'!H$16,'243way_Regular Symbol'!$L$3:$Q$99,'243way_RegularＸ_W()'!F$3+1,FALSE)),
'243way_Regular Symbol'!Q47)</f>
        <v>BN</v>
      </c>
      <c r="O48" s="344">
        <f>IF($A48&gt;='243way_Regular Symbol'!D$16,"",IF(B48=0,"",IF(OR(B48=$O$1,B48=$P$1,B49=$O$1,B49=$P$1,B50=$O$1,B50=$P$1),0,1)))</f>
        <v>1</v>
      </c>
      <c r="P48" s="3">
        <f>IF($A48&gt;='243way_Regular Symbol'!E$16,"",IF(C48=0,"",IF(OR(C48=$O$1,C48=$P$1,C49=$O$1,C49=$P$1,C50=$O$1,C50=$P$1),0,1)))</f>
        <v>1</v>
      </c>
      <c r="Q48" s="3">
        <f>IF($A48&gt;='243way_Regular Symbol'!F$16,"",IF(D48=0,"",IF(OR(D48=$O$1,D48=$P$1,D49=$O$1,D49=$P$1,D50=$O$1,D50=$P$1),0,1)))</f>
        <v>1</v>
      </c>
      <c r="R48" s="3">
        <f>IF($A48&gt;='243way_Regular Symbol'!G$16,"",IF(E48=0,"",IF(OR(E48=$O$1,E48=$P$1,E49=$O$1,E49=$P$1,E50=$O$1,E50=$P$1),0,1)))</f>
        <v>1</v>
      </c>
      <c r="S48" s="135">
        <f>IF($A48&gt;='243way_Regular Symbol'!H$16,"",IF(F48=0,"",IF(OR(F48=$O$1,F48=$P$1,F49=$O$1,F49=$P$1,F50=$O$1,F50=$P$1),0,1)))</f>
        <v>0</v>
      </c>
      <c r="T48" s="224"/>
      <c r="U48" s="344">
        <f>IF($A48&gt;='243way_Regular Symbol'!D$16,"",IF(B48=0,"",IF(OR(B48=$U$1,B48=$V$1,B49=$U$1,B49=$V$1,B50=$U$1,B50=$V$1),0,1)))</f>
        <v>1</v>
      </c>
      <c r="V48" s="3">
        <f>IF($A48&gt;='243way_Regular Symbol'!E$16,"",IF(C48=0,"",IF(OR(C48=$U$1,C48=$V$1,C49=$U$1,C49=$V$1,C50=$U$1,C50=$V$1),0,1)))</f>
        <v>0</v>
      </c>
      <c r="W48" s="3">
        <f>IF($A48&gt;='243way_Regular Symbol'!F$16,"",IF(D48=0,"",IF(OR(D48=$U$1,D48=$V$1,D49=$U$1,D49=$V$1,D50=$U$1,D50=$V$1),0,1)))</f>
        <v>1</v>
      </c>
      <c r="X48" s="3">
        <f>IF($A48&gt;='243way_Regular Symbol'!G$16,"",IF(E48=0,"",IF(OR(E48=$U$1,E48=$V$1,E49=$U$1,E49=$V$1,E50=$U$1,E50=$V$1),0,1)))</f>
        <v>1</v>
      </c>
      <c r="Y48" s="135">
        <f>IF($A48&gt;='243way_Regular Symbol'!H$16,"",IF(F48=0,"",IF(OR(F48=$U$1,F48=$V$1,F49=$U$1,F49=$V$1,F50=$U$1,F50=$V$1),0,1)))</f>
        <v>1</v>
      </c>
      <c r="Z48" s="224"/>
      <c r="AA48" s="344">
        <f>IF($A48&gt;='243way_Regular Symbol'!D$16,"",IF(B48=0,"",IF(OR(B48=$AA$1,B48=$AB$1,B49=$AA$1,B49=$AB$1,B50=$AA$1,,B50=$AB$1),0,1)))</f>
        <v>1</v>
      </c>
      <c r="AB48" s="3">
        <f>IF($A48&gt;='243way_Regular Symbol'!E$16,"",IF(C48=0,"",IF(OR(C48=$AA$1,C48=$AB$1,C49=$AA$1,C49=$AB$1,C50=$AA$1,,C50=$AB$1),0,1)))</f>
        <v>0</v>
      </c>
      <c r="AC48" s="3">
        <f>IF($A48&gt;='243way_Regular Symbol'!F$16,"",IF(D48=0,"",IF(OR(D48=$AA$1,D48=$AB$1,D49=$AA$1,D49=$AB$1,D50=$AA$1,,D50=$AB$1),0,1)))</f>
        <v>1</v>
      </c>
      <c r="AD48" s="3">
        <f>IF($A48&gt;='243way_Regular Symbol'!G$16,"",IF(E48=0,"",IF(OR(E48=$AA$1,E48=$AB$1,E49=$AA$1,E49=$AB$1,E50=$AA$1,,E50=$AB$1),0,1)))</f>
        <v>1</v>
      </c>
      <c r="AE48" s="135">
        <f>IF($A48&gt;='243way_Regular Symbol'!H$16,"",IF(F48=0,"",IF(OR(F48=$AA$1,F48=$AB$1,F49=$AA$1,F49=$AB$1,F50=$AA$1,,F50=$AB$1),0,1)))</f>
        <v>1</v>
      </c>
      <c r="AF48" s="224"/>
      <c r="AG48" s="344">
        <f>IF($A48&gt;='243way_Regular Symbol'!D$16,"",IF(B48=0,"",IF(OR(B48=$AG$1,B48=$AH$1,B49=$AG$1,B49=$AH$1,B50=$AG$1,B50=$AH$1),0,1)))</f>
        <v>1</v>
      </c>
      <c r="AH48" s="3">
        <f>IF($A48&gt;='243way_Regular Symbol'!E$16,"",IF(C48=0,"",IF(OR(C48=$AG$1,C48=$AH$1,C49=$AG$1,C49=$AH$1,C50=$AG$1,C50=$AH$1),0,1)))</f>
        <v>1</v>
      </c>
      <c r="AI48" s="3">
        <f>IF($A48&gt;='243way_Regular Symbol'!F$16,"",IF(D48=0,"",IF(OR(D48=$AG$1,D48=$AH$1,D49=$AG$1,D49=$AH$1,D50=$AG$1,D50=$AH$1),0,1)))</f>
        <v>1</v>
      </c>
      <c r="AJ48" s="3">
        <f>IF($A48&gt;='243way_Regular Symbol'!G$16,"",IF(E48=0,"",IF(OR(E48=$AG$1,E48=$AH$1,E49=$AG$1,E49=$AH$1,E50=$AG$1,E50=$AH$1),0,1)))</f>
        <v>1</v>
      </c>
      <c r="AK48" s="135">
        <f>IF($A48&gt;='243way_Regular Symbol'!H$16,"",IF(F48=0,"",IF(OR(F48=$AG$1,F48=$AH$1,F49=$AG$1,F49=$AH$1,F50=$AG$1,F50=$AH$1),0,1)))</f>
        <v>1</v>
      </c>
      <c r="AL48" s="224"/>
      <c r="AM48" s="344">
        <f>IF($A48&gt;='243way_Regular Symbol'!D$16,"",IF(B48=0,"",IF(OR(B48=$AM$1,B48=$AN$1,B49=$AM$1,B49=$AN$1,B50=$AM$1,B50=$AN$1),0,1)))</f>
        <v>1</v>
      </c>
      <c r="AN48" s="3">
        <f>IF($A48&gt;='243way_Regular Symbol'!E$16,"",IF(C48=0,"",IF(OR(C48=$AM$1,C48=$AN$1,C49=$AM$1,C49=$AN$1,C50=$AM$1,C50=$AN$1),0,1)))</f>
        <v>1</v>
      </c>
      <c r="AO48" s="3">
        <f>IF($A48&gt;='243way_Regular Symbol'!F$16,"",IF(D48=0,"",IF(OR(D48=$AM$1,D48=$AN$1,D49=$AM$1,D49=$AN$1,D50=$AM$1,D50=$AN$1),0,1)))</f>
        <v>0</v>
      </c>
      <c r="AP48" s="3">
        <f>IF($A48&gt;='243way_Regular Symbol'!G$16,"",IF(E48=0,"",IF(OR(E48=$AM$1,E48=$AN$1,E49=$AM$1,E49=$AN$1,E50=$AM$1,E50=$AN$1),0,1)))</f>
        <v>0</v>
      </c>
      <c r="AQ48" s="135">
        <f>IF($A48&gt;='243way_Regular Symbol'!H$16,"",IF(F48=0,"",IF(OR(F48=$AM$1,F48=$AN$1,F49=$AM$1,F49=$AN$1,F50=$AM$1,F50=$AN$1),0,1)))</f>
        <v>1</v>
      </c>
      <c r="AR48" s="224"/>
      <c r="AS48" s="344">
        <f>IF($A48&gt;='243way_Regular Symbol'!D$16,"",IF(B48=0,"",IF(OR(B48=$AM$1,B48=$AT$1,B49=$AM$1,B49=$AT$1,B50=$AM$1,B50=$AT$1),0,1)))</f>
        <v>1</v>
      </c>
      <c r="AT48" s="3">
        <f>IF($A48&gt;='243way_Regular Symbol'!E$16,"",IF(C48=0,"",IF(OR(C48=$AM$1,C48=$AT$1,C49=$AM$1,C49=$AT$1,C50=$AM$1,C50=$AT$1),0,1)))</f>
        <v>1</v>
      </c>
      <c r="AU48" s="3">
        <f>IF($A48&gt;='243way_Regular Symbol'!F$16,"",IF(D48=0,"",IF(OR(D48=$AM$1,D48=$AT$1,D49=$AM$1,D49=$AT$1,D50=$AM$1,D50=$AT$1),0,1)))</f>
        <v>1</v>
      </c>
      <c r="AV48" s="3">
        <f>IF($A48&gt;='243way_Regular Symbol'!G$16,"",IF(E48=0,"",IF(OR(E48=$AM$1,E48=$AT$1,E49=$AM$1,E49=$AT$1,E50=$AM$1,E50=$AT$1),0,1)))</f>
        <v>1</v>
      </c>
      <c r="AW48" s="135">
        <f>IF($A48&gt;='243way_Regular Symbol'!H$16,"",IF(F48=0,"",IF(OR(F48=$AM$1,F48=$AT$1,F49=$AM$1,F49=$AT$1,F50=$AM$1,F50=$AT$1),0,1)))</f>
        <v>1</v>
      </c>
      <c r="AX48" s="224"/>
      <c r="AY48" s="344">
        <f>IF($A48&gt;='243way_Regular Symbol'!D$16,"",IF(B48=0,"",IF(OR(B48=$AM$1,B48=$AZ$1,B49=$AM$1,B49=$AZ$1,B50=$AM$1,B50=$AZ$1),0,1)))</f>
        <v>1</v>
      </c>
      <c r="AZ48" s="3">
        <f>IF($A48&gt;='243way_Regular Symbol'!E$16,"",IF(C48=0,"",IF(OR(C48=$AM$1,C48=$AZ$1,C49=$AM$1,C49=$AZ$1,C50=$AM$1,C50=$AZ$1),0,1)))</f>
        <v>1</v>
      </c>
      <c r="BA48" s="3">
        <f>IF($A48&gt;='243way_Regular Symbol'!F$16,"",IF(D48=0,"",IF(OR(D48=$AM$1,D48=$AZ$1,D49=$AM$1,D49=$AZ$1,D50=$AM$1,D50=$AZ$1),0,1)))</f>
        <v>1</v>
      </c>
      <c r="BB48" s="3">
        <f>IF($A48&gt;='243way_Regular Symbol'!G$16,"",IF(E48=0,"",IF(OR(E48=$AM$1,E48=$AZ$1,E49=$AM$1,E49=$AZ$1,E50=$AM$1,E50=$AZ$1),0,1)))</f>
        <v>1</v>
      </c>
      <c r="BC48" s="135">
        <f>IF($A48&gt;='243way_Regular Symbol'!H$16,"",IF(F48=0,"",IF(OR(F48=$AM$1,F48=$AZ$1,F49=$AM$1,F49=$AZ$1,F50=$AM$1,F50=$AZ$1),0,1)))</f>
        <v>0</v>
      </c>
      <c r="BD48" s="224"/>
      <c r="BE48" s="344">
        <f>IF($A48&gt;='243way_Regular Symbol'!D$16,"",IF(B48=0,"",IF(OR(B48=$AM$1,B48=$BF$1,B49=$AM$1,B49=$BF$1,B50=$AM$1,B50=$BF$1),0,1)))</f>
        <v>1</v>
      </c>
      <c r="BF48" s="3">
        <f>IF($A48&gt;='243way_Regular Symbol'!E$16,"",IF(C48=0,"",IF(OR(C48=$AM$1,C48=$BF$1,C49=$AM$1,C49=$BF$1,C50=$AM$1,C50=$BF$1),0,1)))</f>
        <v>1</v>
      </c>
      <c r="BG48" s="3">
        <f>IF($A48&gt;='243way_Regular Symbol'!F$16,"",IF(D48=0,"",IF(OR(D48=$AM$1,D48=$BF$1,D49=$AM$1,D49=$BF$1,D50=$AM$1,D50=$BF$1),0,1)))</f>
        <v>1</v>
      </c>
      <c r="BH48" s="3">
        <f>IF($A48&gt;='243way_Regular Symbol'!G$16,"",IF(E48=0,"",IF(OR(E48=$AM$1,E48=$BF$1,E49=$AM$1,E49=$BF$1,E50=$AM$1,E50=$BF$1),0,1)))</f>
        <v>1</v>
      </c>
      <c r="BI48" s="135">
        <f>IF($A48&gt;='243way_Regular Symbol'!H$16,"",IF(F48=0,"",IF(OR(F48=$AM$1,F48=$BF$1,F49=$AM$1,F49=$BF$1,F50=$AM$1,F50=$BF$1),0,1)))</f>
        <v>1</v>
      </c>
      <c r="BJ48" s="224"/>
      <c r="BK48" s="344">
        <f>IF($A48&gt;='243way_Regular Symbol'!D$16,"",IF(B48=0,"",IF(OR(B48=$AM$1,B48=$BL$1,B49=$AM$1,B49=$BL$1,B50=$AM$1,B50=$BL$1),0,1)))</f>
        <v>1</v>
      </c>
      <c r="BL48" s="3">
        <f>IF($A48&gt;='243way_Regular Symbol'!E$16,"",IF(C48=0,"",IF(OR(C48=$AM$1,C48=$BL$1,C49=$AM$1,C49=$BL$1,C50=$AM$1,C50=$BL$1),0,1)))</f>
        <v>1</v>
      </c>
      <c r="BM48" s="3">
        <f>IF($A48&gt;='243way_Regular Symbol'!F$16,"",IF(D48=0,"",IF(OR(D48=$AM$1,D48=$BL$1,D49=$AM$1,D49=$BL$1,D50=$AM$1,D50=$BL$1),0,1)))</f>
        <v>1</v>
      </c>
      <c r="BN48" s="3">
        <f>IF($A48&gt;='243way_Regular Symbol'!G$16,"",IF(E48=0,"",IF(OR(E48=$AM$1,E48=$BL$1,E49=$AM$1,E49=$BL$1,E50=$AM$1,E50=$BL$1),0,1)))</f>
        <v>1</v>
      </c>
      <c r="BO48" s="135">
        <f>IF($A48&gt;='243way_Regular Symbol'!H$16,"",IF(F48=0,"",IF(OR(F48=$AM$1,F48=$BL$1,F49=$AM$1,F49=$BL$1,F50=$AM$1,F50=$BL$1),0,1)))</f>
        <v>1</v>
      </c>
      <c r="BP48" s="224"/>
      <c r="BQ48" s="3">
        <f>IF($A48&gt;='243way_Regular Symbol'!D$16,"",IF(B48=0,"",IF(OR(B48=$BQ$1,B48=$BR$1,B49=$BQ$1,B49=$BR$1,B50=$BQ$1,B50=$BR$1),0,1)))</f>
        <v>0</v>
      </c>
      <c r="BR48" s="3">
        <f>IF($A48&gt;='243way_Regular Symbol'!E$16,"",IF(C48=0,"",IF(OR(C48=$BQ$1,C48=$BR$1,C49=$BQ$1,C49=$BR$1,C50=$BQ$1,C50=$BR$1),0,1)))</f>
        <v>1</v>
      </c>
      <c r="BS48" s="3">
        <f>IF($A48&gt;='243way_Regular Symbol'!F$16,"",IF(D48=0,"",IF(OR(D48=$BQ$1,D48=$BR$1,D49=$BQ$1,D49=$BR$1,D50=$BQ$1,D50=$BR$1),0,1)))</f>
        <v>1</v>
      </c>
      <c r="BT48" s="3">
        <f>IF($A48&gt;='243way_Regular Symbol'!G$16,"",IF(E48=0,"",IF(OR(E48=$BQ$1,E48=$BR$1,E49=$BQ$1,E49=$BR$1,E50=$BQ$1,E50=$BR$1),0,1)))</f>
        <v>0</v>
      </c>
      <c r="BU48" s="3">
        <f>IF($A48&gt;='243way_Regular Symbol'!H$16,"",IF(F48=0,"",IF(OR(F48=$BQ$1,F48=$BR$1,F49=$BQ$1,F49=$BR$1,F50=$BQ$1,F50=$BR$1),0,1)))</f>
        <v>1</v>
      </c>
      <c r="BV48" s="224"/>
      <c r="BW48" s="3">
        <f>IF($A48&gt;='243way_Regular Symbol'!D$16,"",IF(B48=0,"",IF(OR(B48=$BW$1,B49=$BW$1,B50=$BW$1,B48=$BX$1,B49=$BX$1,B50=$BX$1),0,1)))</f>
        <v>1</v>
      </c>
      <c r="BX48" s="3">
        <f>IF($A48&gt;='243way_Regular Symbol'!E$16,"",IF(C48=0,"",IF(OR(C48=$BW$1,C49=$BW$1,C50=$BW$1,C48=$BX$1,C49=$BX$1,C50=$BX$1),0,1)))</f>
        <v>1</v>
      </c>
      <c r="BY48" s="3">
        <f>IF($A48&gt;='243way_Regular Symbol'!F$16,"",IF(D48=0,"",IF(OR(D48=$BW$1,D49=$BW$1,D50=$BW$1,D48=$BX$1,D49=$BX$1,D50=$BX$1),0,1)))</f>
        <v>0</v>
      </c>
      <c r="BZ48" s="3">
        <f>IF($A48&gt;='243way_Regular Symbol'!G$16,"",IF(E48=0,"",IF(OR(E48=$BW$1,E49=$BW$1,E50=$BW$1,E48=$BX$1,E49=$BX$1,E50=$BX$1),0,1)))</f>
        <v>1</v>
      </c>
      <c r="CA48" s="3">
        <f>IF($A48&gt;='243way_Regular Symbol'!H$16,"",IF(F48=0,"",IF(OR(F48=$BW$1,F49=$BW$1,F50=$BW$1,F48=$BX$1,F49=$BX$1,F50=$BX$1),0,1)))</f>
        <v>1</v>
      </c>
      <c r="CB48" s="224"/>
      <c r="CC48" s="3">
        <f>IF($A48&gt;='243way_Regular Symbol'!D$16,"",IF(B48=0,"",IF(OR(B48=$BW$1,B49=$BW$1,B50=$BW$1,B48=$CD$1,B49=$CD$1,B50=$CD$1),0,1)))</f>
        <v>1</v>
      </c>
      <c r="CD48" s="3">
        <f>IF($A48&gt;='243way_Regular Symbol'!E$16,"",IF(C48=0,"",IF(OR(C48=$BW$1,C49=$BW$1,C50=$BW$1,C48=$CD$1,C49=$CD$1,C50=$CD$1),0,1)))</f>
        <v>1</v>
      </c>
      <c r="CE48" s="3">
        <f>IF($A48&gt;='243way_Regular Symbol'!F$16,"",IF(D48=0,"",IF(OR(D48=$BW$1,D49=$BW$1,D50=$BW$1,D48=$CD$1,D49=$CD$1,D50=$CD$1),0,1)))</f>
        <v>1</v>
      </c>
      <c r="CF48" s="3">
        <f>IF($A48&gt;='243way_Regular Symbol'!G$16,"",IF(E48=0,"",IF(OR(E48=$BW$1,E49=$BW$1,E50=$BW$1,E48=$CD$1,E49=$CD$1,E50=$CD$1),0,1)))</f>
        <v>0</v>
      </c>
      <c r="CG48" s="3">
        <f>IF($A48&gt;='243way_Regular Symbol'!H$16,"",IF(F48=0,"",IF(OR(F48=$BW$1,F49=$BW$1,F50=$BW$1,F48=$CD$1,F49=$CD$1,F50=$CD$1),0,1)))</f>
        <v>1</v>
      </c>
      <c r="CH48" s="224"/>
      <c r="CI48" s="3">
        <f>IF($A48&gt;='243way_Regular Symbol'!D$16,"",IF(B48=0,"",IF(OR(B48=$BW$1,B49=$BW$1,B50=$BW$1,B48=$CJ$1,B49=$CJ$1,B50=$CJ$1),0,1)))</f>
        <v>0</v>
      </c>
      <c r="CJ48" s="3">
        <f>IF($A48&gt;='243way_Regular Symbol'!E$16,"",IF(C48=0,"",IF(OR(C48=$BW$1,C49=$BW$1,C50=$BW$1,C48=$CJ$1,C49=$CJ$1,C50=$CJ$1),0,1)))</f>
        <v>0</v>
      </c>
      <c r="CK48" s="3">
        <f>IF($A48&gt;='243way_Regular Symbol'!F$16,"",IF(D48=0,"",IF(OR(D48=$BW$1,D49=$BW$1,D50=$BW$1,D48=$CJ$1,D49=$CJ$1,D50=$CJ$1),0,1)))</f>
        <v>1</v>
      </c>
      <c r="CL48" s="3">
        <f>IF($A48&gt;='243way_Regular Symbol'!G$16,"",IF(E48=0,"",IF(OR(E48=$BW$1,E49=$BW$1,E50=$BW$1,E48=$CJ$1,E49=$CJ$1,E50=$CJ$1),0,1)))</f>
        <v>1</v>
      </c>
      <c r="CM48" s="3">
        <f>IF($A48&gt;='243way_Regular Symbol'!H$16,"",IF(F48=0,"",IF(OR(F48=$BW$1,F49=$BW$1,F50=$BW$1,F48=$CJ$1,F49=$CJ$1,F50=$CJ$1),0,1)))</f>
        <v>0</v>
      </c>
      <c r="CN48" s="224"/>
      <c r="CO48" s="3">
        <f>IF($A48&gt;='243way_Regular Symbol'!D$16,"",IF(B48=0,"",IF(OR(B48=$BW$1,B49=$BW$1,B50=$BW$1,B48=$CP$1,B49=$CP$1,B50=$CP$1),0,1)))</f>
        <v>0</v>
      </c>
      <c r="CP48" s="3">
        <f>IF($A48&gt;='243way_Regular Symbol'!E$16,"",IF(C48=0,"",IF(OR(C48=$BW$1,C49=$BW$1,C50=$BW$1,C48=$CP$1,C49=$CP$1,C50=$CP$1),0,1)))</f>
        <v>1</v>
      </c>
      <c r="CQ48" s="3">
        <f>IF($A48&gt;='243way_Regular Symbol'!F$16,"",IF(D48=0,"",IF(OR(D48=$BW$1,D49=$BW$1,D50=$BW$1,D48=$CP$1,D49=$CP$1,D50=$CP$1),0,1)))</f>
        <v>1</v>
      </c>
      <c r="CR48" s="3">
        <f>IF($A48&gt;='243way_Regular Symbol'!G$16,"",IF(E48=0,"",IF(OR(E48=$BW$1,E49=$BW$1,E50=$BW$1,E48=$CP$1,E49=$CP$1,E50=$CP$1),0,1)))</f>
        <v>1</v>
      </c>
      <c r="CS48" s="3">
        <f>IF($A48&gt;='243way_Regular Symbol'!H$16,"",IF(F48=0,"",IF(OR(F48=$BW$1,F49=$BW$1,F50=$BW$1,F48=$CP$1,F49=$CP$1,F50=$CP$1),0,1)))</f>
        <v>1</v>
      </c>
      <c r="CT48" s="224"/>
      <c r="CU48" s="3">
        <f>IF($A48&gt;='243way_Regular Symbol'!D$16,"",IF(B48=0,"",IF(OR(B48=$BW$1,B49=$BW$1,B50=$BW$1,B48=$CV$1,B49=$CV$1,B50=$CV$1),0,1)))</f>
        <v>1</v>
      </c>
      <c r="CV48" s="3">
        <f>IF($A48&gt;='243way_Regular Symbol'!E$16,"",IF(C48=0,"",IF(OR(C48=$BW$1,C49=$BW$1,C50=$BW$1,C48=$CV$1,C49=$CV$1,C50=$CV$1),0,1)))</f>
        <v>1</v>
      </c>
      <c r="CW48" s="3">
        <f>IF($A48&gt;='243way_Regular Symbol'!F$16,"",IF(D48=0,"",IF(OR(D48=$BW$1,D49=$BW$1,D50=$BW$1,D48=$CV$1,D49=$CV$1,D50=$CV$1),0,1)))</f>
        <v>1</v>
      </c>
      <c r="CX48" s="3">
        <f>IF($A48&gt;='243way_Regular Symbol'!G$16,"",IF(E48=0,"",IF(OR(E48=$BW$1,E49=$BW$1,E50=$BW$1,E48=$CV$1,E49=$CV$1,E50=$CV$1),0,1)))</f>
        <v>1</v>
      </c>
      <c r="CY48" s="3">
        <f>IF($A48&gt;='243way_Regular Symbol'!H$16,"",IF(F48=0,"",IF(OR(F48=$BW$1,F49=$BW$1,F50=$BW$1,F48=$CV$1,F49=$CV$1,F50=$CV$1),0,1)))</f>
        <v>1</v>
      </c>
    </row>
    <row r="49" spans="1:103">
      <c r="A49" s="337">
        <f>IF('243way_Regular Symbol'!L48="","",'243way_Regular Symbol'!L48)</f>
        <v>45</v>
      </c>
      <c r="B49" s="191" t="str">
        <f>IF('243way_Regular Symbol'!M48="",
IF($A49-'243way_Regular Symbol'!D$16&gt;='243way_RegularＸ_W()'!B$2-1,"",VLOOKUP($A49-'243way_Regular Symbol'!D$16,'243way_Regular Symbol'!$L$3:$Q$99,'243way_RegularＸ_W()'!B$3+1,FALSE)),
'243way_Regular Symbol'!M48)</f>
        <v>TE</v>
      </c>
      <c r="C49" s="191" t="str">
        <f>IF('243way_Regular Symbol'!N48="",
IF($A49-'243way_Regular Symbol'!E$16&gt;='243way_RegularＸ_W()'!C$2-1,"",VLOOKUP($A49-'243way_Regular Symbol'!E$16,'243way_Regular Symbol'!$L$3:$Q$99,'243way_RegularＸ_W()'!C$3+1,FALSE)),
'243way_Regular Symbol'!N48)</f>
        <v>J</v>
      </c>
      <c r="D49" s="191" t="str">
        <f>IF('243way_Regular Symbol'!O48="",
IF($A49-'243way_Regular Symbol'!F$16&gt;='243way_RegularＸ_W()'!D$2-1,"",VLOOKUP($A49-'243way_Regular Symbol'!F$16,'243way_Regular Symbol'!$L$3:$Q$99,'243way_RegularＸ_W()'!D$3+1,FALSE)),
'243way_Regular Symbol'!O48)</f>
        <v>K</v>
      </c>
      <c r="E49" s="191" t="str">
        <f>IF('243way_Regular Symbol'!P48="",
IF($A49-'243way_Regular Symbol'!G$16&gt;='243way_RegularＸ_W()'!E$2-1,"",VLOOKUP($A49-'243way_Regular Symbol'!G$16,'243way_Regular Symbol'!$L$3:$Q$99,'243way_RegularＸ_W()'!E$3+1,FALSE)),
'243way_Regular Symbol'!P48)</f>
        <v>Q</v>
      </c>
      <c r="F49" s="338" t="str">
        <f>IF('243way_Regular Symbol'!Q48="",
IF($A49-'243way_Regular Symbol'!H$16&gt;='243way_RegularＸ_W()'!F$2-1,"",VLOOKUP($A49-'243way_Regular Symbol'!H$16,'243way_Regular Symbol'!$L$3:$Q$99,'243way_RegularＸ_W()'!F$3+1,FALSE)),
'243way_Regular Symbol'!Q48)</f>
        <v>J</v>
      </c>
      <c r="O49" s="344">
        <f>IF($A49&gt;='243way_Regular Symbol'!D$16,"",IF(B49=0,"",IF(OR(B49=$O$1,B49=$P$1,B50=$O$1,B50=$P$1,B51=$O$1,B51=$P$1),0,1)))</f>
        <v>1</v>
      </c>
      <c r="P49" s="3">
        <f>IF($A49&gt;='243way_Regular Symbol'!E$16,"",IF(C49=0,"",IF(OR(C49=$O$1,C49=$P$1,C50=$O$1,C50=$P$1,C51=$O$1,C51=$P$1),0,1)))</f>
        <v>1</v>
      </c>
      <c r="Q49" s="3">
        <f>IF($A49&gt;='243way_Regular Symbol'!F$16,"",IF(D49=0,"",IF(OR(D49=$O$1,D49=$P$1,D50=$O$1,D50=$P$1,D51=$O$1,D51=$P$1),0,1)))</f>
        <v>1</v>
      </c>
      <c r="R49" s="3">
        <f>IF($A49&gt;='243way_Regular Symbol'!G$16,"",IF(E49=0,"",IF(OR(E49=$O$1,E49=$P$1,E50=$O$1,E50=$P$1,E51=$O$1,E51=$P$1),0,1)))</f>
        <v>1</v>
      </c>
      <c r="S49" s="135">
        <f>IF($A49&gt;='243way_Regular Symbol'!H$16,"",IF(F49=0,"",IF(OR(F49=$O$1,F49=$P$1,F50=$O$1,F50=$P$1,F51=$O$1,F51=$P$1),0,1)))</f>
        <v>0</v>
      </c>
      <c r="T49" s="224"/>
      <c r="U49" s="344">
        <f>IF($A49&gt;='243way_Regular Symbol'!D$16,"",IF(B49=0,"",IF(OR(B49=$U$1,B49=$V$1,B50=$U$1,B50=$V$1,B51=$U$1,B51=$V$1),0,1)))</f>
        <v>1</v>
      </c>
      <c r="V49" s="3">
        <f>IF($A49&gt;='243way_Regular Symbol'!E$16,"",IF(C49=0,"",IF(OR(C49=$U$1,C49=$V$1,C50=$U$1,C50=$V$1,C51=$U$1,C51=$V$1),0,1)))</f>
        <v>1</v>
      </c>
      <c r="W49" s="3">
        <f>IF($A49&gt;='243way_Regular Symbol'!F$16,"",IF(D49=0,"",IF(OR(D49=$U$1,D49=$V$1,D50=$U$1,D50=$V$1,D51=$U$1,D51=$V$1),0,1)))</f>
        <v>1</v>
      </c>
      <c r="X49" s="3">
        <f>IF($A49&gt;='243way_Regular Symbol'!G$16,"",IF(E49=0,"",IF(OR(E49=$U$1,E49=$V$1,E50=$U$1,E50=$V$1,E51=$U$1,E51=$V$1),0,1)))</f>
        <v>1</v>
      </c>
      <c r="Y49" s="135">
        <f>IF($A49&gt;='243way_Regular Symbol'!H$16,"",IF(F49=0,"",IF(OR(F49=$U$1,F49=$V$1,F50=$U$1,F50=$V$1,F51=$U$1,F51=$V$1),0,1)))</f>
        <v>1</v>
      </c>
      <c r="Z49" s="224"/>
      <c r="AA49" s="344">
        <f>IF($A49&gt;='243way_Regular Symbol'!D$16,"",IF(B49=0,"",IF(OR(B49=$AA$1,B49=$AB$1,B50=$AA$1,B50=$AB$1,B51=$AA$1,,B51=$AB$1),0,1)))</f>
        <v>1</v>
      </c>
      <c r="AB49" s="3">
        <f>IF($A49&gt;='243way_Regular Symbol'!E$16,"",IF(C49=0,"",IF(OR(C49=$AA$1,C49=$AB$1,C50=$AA$1,C50=$AB$1,C51=$AA$1,,C51=$AB$1),0,1)))</f>
        <v>0</v>
      </c>
      <c r="AC49" s="3">
        <f>IF($A49&gt;='243way_Regular Symbol'!F$16,"",IF(D49=0,"",IF(OR(D49=$AA$1,D49=$AB$1,D50=$AA$1,D50=$AB$1,D51=$AA$1,,D51=$AB$1),0,1)))</f>
        <v>1</v>
      </c>
      <c r="AD49" s="3">
        <f>IF($A49&gt;='243way_Regular Symbol'!G$16,"",IF(E49=0,"",IF(OR(E49=$AA$1,E49=$AB$1,E50=$AA$1,E50=$AB$1,E51=$AA$1,,E51=$AB$1),0,1)))</f>
        <v>1</v>
      </c>
      <c r="AE49" s="135">
        <f>IF($A49&gt;='243way_Regular Symbol'!H$16,"",IF(F49=0,"",IF(OR(F49=$AA$1,F49=$AB$1,F50=$AA$1,F50=$AB$1,F51=$AA$1,,F51=$AB$1),0,1)))</f>
        <v>1</v>
      </c>
      <c r="AF49" s="224"/>
      <c r="AG49" s="344">
        <f>IF($A49&gt;='243way_Regular Symbol'!D$16,"",IF(B49=0,"",IF(OR(B49=$AG$1,B49=$AH$1,B50=$AG$1,B50=$AH$1,B51=$AG$1,B51=$AH$1),0,1)))</f>
        <v>1</v>
      </c>
      <c r="AH49" s="3">
        <f>IF($A49&gt;='243way_Regular Symbol'!E$16,"",IF(C49=0,"",IF(OR(C49=$AG$1,C49=$AH$1,C50=$AG$1,C50=$AH$1,C51=$AG$1,C51=$AH$1),0,1)))</f>
        <v>1</v>
      </c>
      <c r="AI49" s="3">
        <f>IF($A49&gt;='243way_Regular Symbol'!F$16,"",IF(D49=0,"",IF(OR(D49=$AG$1,D49=$AH$1,D50=$AG$1,D50=$AH$1,D51=$AG$1,D51=$AH$1),0,1)))</f>
        <v>1</v>
      </c>
      <c r="AJ49" s="3">
        <f>IF($A49&gt;='243way_Regular Symbol'!G$16,"",IF(E49=0,"",IF(OR(E49=$AG$1,E49=$AH$1,E50=$AG$1,E50=$AH$1,E51=$AG$1,E51=$AH$1),0,1)))</f>
        <v>1</v>
      </c>
      <c r="AK49" s="135">
        <f>IF($A49&gt;='243way_Regular Symbol'!H$16,"",IF(F49=0,"",IF(OR(F49=$AG$1,F49=$AH$1,F50=$AG$1,F50=$AH$1,F51=$AG$1,F51=$AH$1),0,1)))</f>
        <v>1</v>
      </c>
      <c r="AL49" s="224"/>
      <c r="AM49" s="344">
        <f>IF($A49&gt;='243way_Regular Symbol'!D$16,"",IF(B49=0,"",IF(OR(B49=$AM$1,B49=$AN$1,B50=$AM$1,B50=$AN$1,B51=$AM$1,B51=$AN$1),0,1)))</f>
        <v>1</v>
      </c>
      <c r="AN49" s="3">
        <f>IF($A49&gt;='243way_Regular Symbol'!E$16,"",IF(C49=0,"",IF(OR(C49=$AM$1,C49=$AN$1,C50=$AM$1,C50=$AN$1,C51=$AM$1,C51=$AN$1),0,1)))</f>
        <v>1</v>
      </c>
      <c r="AO49" s="3">
        <f>IF($A49&gt;='243way_Regular Symbol'!F$16,"",IF(D49=0,"",IF(OR(D49=$AM$1,D49=$AN$1,D50=$AM$1,D50=$AN$1,D51=$AM$1,D51=$AN$1),0,1)))</f>
        <v>1</v>
      </c>
      <c r="AP49" s="3">
        <f>IF($A49&gt;='243way_Regular Symbol'!G$16,"",IF(E49=0,"",IF(OR(E49=$AM$1,E49=$AN$1,E50=$AM$1,E50=$AN$1,E51=$AM$1,E51=$AN$1),0,1)))</f>
        <v>1</v>
      </c>
      <c r="AQ49" s="135">
        <f>IF($A49&gt;='243way_Regular Symbol'!H$16,"",IF(F49=0,"",IF(OR(F49=$AM$1,F49=$AN$1,F50=$AM$1,F50=$AN$1,F51=$AM$1,F51=$AN$1),0,1)))</f>
        <v>1</v>
      </c>
      <c r="AR49" s="224"/>
      <c r="AS49" s="344">
        <f>IF($A49&gt;='243way_Regular Symbol'!D$16,"",IF(B49=0,"",IF(OR(B49=$AM$1,B49=$AT$1,B50=$AM$1,B50=$AT$1,B51=$AM$1,B51=$AT$1),0,1)))</f>
        <v>1</v>
      </c>
      <c r="AT49" s="3">
        <f>IF($A49&gt;='243way_Regular Symbol'!E$16,"",IF(C49=0,"",IF(OR(C49=$AM$1,C49=$AT$1,C50=$AM$1,C50=$AT$1,C51=$AM$1,C51=$AT$1),0,1)))</f>
        <v>1</v>
      </c>
      <c r="AU49" s="3">
        <f>IF($A49&gt;='243way_Regular Symbol'!F$16,"",IF(D49=0,"",IF(OR(D49=$AM$1,D49=$AT$1,D50=$AM$1,D50=$AT$1,D51=$AM$1,D51=$AT$1),0,1)))</f>
        <v>1</v>
      </c>
      <c r="AV49" s="3">
        <f>IF($A49&gt;='243way_Regular Symbol'!G$16,"",IF(E49=0,"",IF(OR(E49=$AM$1,E49=$AT$1,E50=$AM$1,E50=$AT$1,E51=$AM$1,E51=$AT$1),0,1)))</f>
        <v>1</v>
      </c>
      <c r="AW49" s="135">
        <f>IF($A49&gt;='243way_Regular Symbol'!H$16,"",IF(F49=0,"",IF(OR(F49=$AM$1,F49=$AT$1,F50=$AM$1,F50=$AT$1,F51=$AM$1,F51=$AT$1),0,1)))</f>
        <v>1</v>
      </c>
      <c r="AX49" s="224"/>
      <c r="AY49" s="344">
        <f>IF($A49&gt;='243way_Regular Symbol'!D$16,"",IF(B49=0,"",IF(OR(B49=$AM$1,B49=$AZ$1,B50=$AM$1,B50=$AZ$1,B51=$AM$1,B51=$AZ$1),0,1)))</f>
        <v>1</v>
      </c>
      <c r="AZ49" s="3">
        <f>IF($A49&gt;='243way_Regular Symbol'!E$16,"",IF(C49=0,"",IF(OR(C49=$AM$1,C49=$AZ$1,C50=$AM$1,C50=$AZ$1,C51=$AM$1,C51=$AZ$1),0,1)))</f>
        <v>1</v>
      </c>
      <c r="BA49" s="3">
        <f>IF($A49&gt;='243way_Regular Symbol'!F$16,"",IF(D49=0,"",IF(OR(D49=$AM$1,D49=$AZ$1,D50=$AM$1,D50=$AZ$1,D51=$AM$1,D51=$AZ$1),0,1)))</f>
        <v>1</v>
      </c>
      <c r="BB49" s="3">
        <f>IF($A49&gt;='243way_Regular Symbol'!G$16,"",IF(E49=0,"",IF(OR(E49=$AM$1,E49=$AZ$1,E50=$AM$1,E50=$AZ$1,E51=$AM$1,E51=$AZ$1),0,1)))</f>
        <v>1</v>
      </c>
      <c r="BC49" s="135">
        <f>IF($A49&gt;='243way_Regular Symbol'!H$16,"",IF(F49=0,"",IF(OR(F49=$AM$1,F49=$AZ$1,F50=$AM$1,F50=$AZ$1,F51=$AM$1,F51=$AZ$1),0,1)))</f>
        <v>1</v>
      </c>
      <c r="BD49" s="224"/>
      <c r="BE49" s="344">
        <f>IF($A49&gt;='243way_Regular Symbol'!D$16,"",IF(B49=0,"",IF(OR(B49=$AM$1,B49=$BF$1,B50=$AM$1,B50=$BF$1,B51=$AM$1,B51=$BF$1),0,1)))</f>
        <v>1</v>
      </c>
      <c r="BF49" s="3">
        <f>IF($A49&gt;='243way_Regular Symbol'!E$16,"",IF(C49=0,"",IF(OR(C49=$AM$1,C49=$BF$1,C50=$AM$1,C50=$BF$1,C51=$AM$1,C51=$BF$1),0,1)))</f>
        <v>1</v>
      </c>
      <c r="BG49" s="3">
        <f>IF($A49&gt;='243way_Regular Symbol'!F$16,"",IF(D49=0,"",IF(OR(D49=$AM$1,D49=$BF$1,D50=$AM$1,D50=$BF$1,D51=$AM$1,D51=$BF$1),0,1)))</f>
        <v>1</v>
      </c>
      <c r="BH49" s="3">
        <f>IF($A49&gt;='243way_Regular Symbol'!G$16,"",IF(E49=0,"",IF(OR(E49=$AM$1,E49=$BF$1,E50=$AM$1,E50=$BF$1,E51=$AM$1,E51=$BF$1),0,1)))</f>
        <v>1</v>
      </c>
      <c r="BI49" s="135">
        <f>IF($A49&gt;='243way_Regular Symbol'!H$16,"",IF(F49=0,"",IF(OR(F49=$AM$1,F49=$BF$1,F50=$AM$1,F50=$BF$1,F51=$AM$1,F51=$BF$1),0,1)))</f>
        <v>1</v>
      </c>
      <c r="BJ49" s="224"/>
      <c r="BK49" s="344">
        <f>IF($A49&gt;='243way_Regular Symbol'!D$16,"",IF(B49=0,"",IF(OR(B49=$AM$1,B49=$BL$1,B50=$AM$1,B50=$BL$1,B51=$AM$1,B51=$BL$1),0,1)))</f>
        <v>1</v>
      </c>
      <c r="BL49" s="3">
        <f>IF($A49&gt;='243way_Regular Symbol'!E$16,"",IF(C49=0,"",IF(OR(C49=$AM$1,C49=$BL$1,C50=$AM$1,C50=$BL$1,C51=$AM$1,C51=$BL$1),0,1)))</f>
        <v>1</v>
      </c>
      <c r="BM49" s="3">
        <f>IF($A49&gt;='243way_Regular Symbol'!F$16,"",IF(D49=0,"",IF(OR(D49=$AM$1,D49=$BL$1,D50=$AM$1,D50=$BL$1,D51=$AM$1,D51=$BL$1),0,1)))</f>
        <v>1</v>
      </c>
      <c r="BN49" s="3">
        <f>IF($A49&gt;='243way_Regular Symbol'!G$16,"",IF(E49=0,"",IF(OR(E49=$AM$1,E49=$BL$1,E50=$AM$1,E50=$BL$1,E51=$AM$1,E51=$BL$1),0,1)))</f>
        <v>1</v>
      </c>
      <c r="BO49" s="135">
        <f>IF($A49&gt;='243way_Regular Symbol'!H$16,"",IF(F49=0,"",IF(OR(F49=$AM$1,F49=$BL$1,F50=$AM$1,F50=$BL$1,F51=$AM$1,F51=$BL$1),0,1)))</f>
        <v>1</v>
      </c>
      <c r="BP49" s="224"/>
      <c r="BQ49" s="3">
        <f>IF($A49&gt;='243way_Regular Symbol'!D$16,"",IF(B49=0,"",IF(OR(B49=$BQ$1,B49=$BR$1,B50=$BQ$1,B50=$BR$1,B51=$BQ$1,B51=$BR$1),0,1)))</f>
        <v>1</v>
      </c>
      <c r="BR49" s="3">
        <f>IF($A49&gt;='243way_Regular Symbol'!E$16,"",IF(C49=0,"",IF(OR(C49=$BQ$1,C49=$BR$1,C50=$BQ$1,C50=$BR$1,C51=$BQ$1,C51=$BR$1),0,1)))</f>
        <v>1</v>
      </c>
      <c r="BS49" s="3">
        <f>IF($A49&gt;='243way_Regular Symbol'!F$16,"",IF(D49=0,"",IF(OR(D49=$BQ$1,D49=$BR$1,D50=$BQ$1,D50=$BR$1,D51=$BQ$1,D51=$BR$1),0,1)))</f>
        <v>1</v>
      </c>
      <c r="BT49" s="3">
        <f>IF($A49&gt;='243way_Regular Symbol'!G$16,"",IF(E49=0,"",IF(OR(E49=$BQ$1,E49=$BR$1,E50=$BQ$1,E50=$BR$1,E51=$BQ$1,E51=$BR$1),0,1)))</f>
        <v>0</v>
      </c>
      <c r="BU49" s="3">
        <f>IF($A49&gt;='243way_Regular Symbol'!H$16,"",IF(F49=0,"",IF(OR(F49=$BQ$1,F49=$BR$1,F50=$BQ$1,F50=$BR$1,F51=$BQ$1,F51=$BR$1),0,1)))</f>
        <v>1</v>
      </c>
      <c r="BV49" s="224"/>
      <c r="BW49" s="3">
        <f>IF($A49&gt;='243way_Regular Symbol'!D$16,"",IF(B49=0,"",IF(OR(B49=$BW$1,B50=$BW$1,B51=$BW$1,B49=$BX$1,B50=$BX$1,B51=$BX$1),0,1)))</f>
        <v>0</v>
      </c>
      <c r="BX49" s="3">
        <f>IF($A49&gt;='243way_Regular Symbol'!E$16,"",IF(C49=0,"",IF(OR(C49=$BW$1,C50=$BW$1,C51=$BW$1,C49=$BX$1,C50=$BX$1,C51=$BX$1),0,1)))</f>
        <v>0</v>
      </c>
      <c r="BY49" s="3">
        <f>IF($A49&gt;='243way_Regular Symbol'!F$16,"",IF(D49=0,"",IF(OR(D49=$BW$1,D50=$BW$1,D51=$BW$1,D49=$BX$1,D50=$BX$1,D51=$BX$1),0,1)))</f>
        <v>0</v>
      </c>
      <c r="BZ49" s="3">
        <f>IF($A49&gt;='243way_Regular Symbol'!G$16,"",IF(E49=0,"",IF(OR(E49=$BW$1,E50=$BW$1,E51=$BW$1,E49=$BX$1,E50=$BX$1,E51=$BX$1),0,1)))</f>
        <v>0</v>
      </c>
      <c r="CA49" s="3">
        <f>IF($A49&gt;='243way_Regular Symbol'!H$16,"",IF(F49=0,"",IF(OR(F49=$BW$1,F50=$BW$1,F51=$BW$1,F49=$BX$1,F50=$BX$1,F51=$BX$1),0,1)))</f>
        <v>0</v>
      </c>
      <c r="CB49" s="224"/>
      <c r="CC49" s="3">
        <f>IF($A49&gt;='243way_Regular Symbol'!D$16,"",IF(B49=0,"",IF(OR(B49=$BW$1,B50=$BW$1,B51=$BW$1,B49=$CD$1,B50=$CD$1,B51=$CD$1),0,1)))</f>
        <v>1</v>
      </c>
      <c r="CD49" s="3">
        <f>IF($A49&gt;='243way_Regular Symbol'!E$16,"",IF(C49=0,"",IF(OR(C49=$BW$1,C50=$BW$1,C51=$BW$1,C49=$CD$1,C50=$CD$1,C51=$CD$1),0,1)))</f>
        <v>1</v>
      </c>
      <c r="CE49" s="3">
        <f>IF($A49&gt;='243way_Regular Symbol'!F$16,"",IF(D49=0,"",IF(OR(D49=$BW$1,D50=$BW$1,D51=$BW$1,D49=$CD$1,D50=$CD$1,D51=$CD$1),0,1)))</f>
        <v>1</v>
      </c>
      <c r="CF49" s="3">
        <f>IF($A49&gt;='243way_Regular Symbol'!G$16,"",IF(E49=0,"",IF(OR(E49=$BW$1,E50=$BW$1,E51=$BW$1,E49=$CD$1,E50=$CD$1,E51=$CD$1),0,1)))</f>
        <v>0</v>
      </c>
      <c r="CG49" s="3">
        <f>IF($A49&gt;='243way_Regular Symbol'!H$16,"",IF(F49=0,"",IF(OR(F49=$BW$1,F50=$BW$1,F51=$BW$1,F49=$CD$1,F50=$CD$1,F51=$CD$1),0,1)))</f>
        <v>1</v>
      </c>
      <c r="CH49" s="224"/>
      <c r="CI49" s="3">
        <f>IF($A49&gt;='243way_Regular Symbol'!D$16,"",IF(B49=0,"",IF(OR(B49=$BW$1,B50=$BW$1,B51=$BW$1,B49=$CJ$1,B50=$CJ$1,B51=$CJ$1),0,1)))</f>
        <v>0</v>
      </c>
      <c r="CJ49" s="3">
        <f>IF($A49&gt;='243way_Regular Symbol'!E$16,"",IF(C49=0,"",IF(OR(C49=$BW$1,C50=$BW$1,C51=$BW$1,C49=$CJ$1,C50=$CJ$1,C51=$CJ$1),0,1)))</f>
        <v>0</v>
      </c>
      <c r="CK49" s="3">
        <f>IF($A49&gt;='243way_Regular Symbol'!F$16,"",IF(D49=0,"",IF(OR(D49=$BW$1,D50=$BW$1,D51=$BW$1,D49=$CJ$1,D50=$CJ$1,D51=$CJ$1),0,1)))</f>
        <v>1</v>
      </c>
      <c r="CL49" s="3">
        <f>IF($A49&gt;='243way_Regular Symbol'!G$16,"",IF(E49=0,"",IF(OR(E49=$BW$1,E50=$BW$1,E51=$BW$1,E49=$CJ$1,E50=$CJ$1,E51=$CJ$1),0,1)))</f>
        <v>1</v>
      </c>
      <c r="CM49" s="3">
        <f>IF($A49&gt;='243way_Regular Symbol'!H$16,"",IF(F49=0,"",IF(OR(F49=$BW$1,F50=$BW$1,F51=$BW$1,F49=$CJ$1,F50=$CJ$1,F51=$CJ$1),0,1)))</f>
        <v>0</v>
      </c>
      <c r="CN49" s="224"/>
      <c r="CO49" s="3">
        <f>IF($A49&gt;='243way_Regular Symbol'!D$16,"",IF(B49=0,"",IF(OR(B49=$BW$1,B50=$BW$1,B51=$BW$1,B49=$CP$1,B50=$CP$1,B51=$CP$1),0,1)))</f>
        <v>0</v>
      </c>
      <c r="CP49" s="3">
        <f>IF($A49&gt;='243way_Regular Symbol'!E$16,"",IF(C49=0,"",IF(OR(C49=$BW$1,C50=$BW$1,C51=$BW$1,C49=$CP$1,C50=$CP$1,C51=$CP$1),0,1)))</f>
        <v>1</v>
      </c>
      <c r="CQ49" s="3">
        <f>IF($A49&gt;='243way_Regular Symbol'!F$16,"",IF(D49=0,"",IF(OR(D49=$BW$1,D50=$BW$1,D51=$BW$1,D49=$CP$1,D50=$CP$1,D51=$CP$1),0,1)))</f>
        <v>0</v>
      </c>
      <c r="CR49" s="3">
        <f>IF($A49&gt;='243way_Regular Symbol'!G$16,"",IF(E49=0,"",IF(OR(E49=$BW$1,E50=$BW$1,E51=$BW$1,E49=$CP$1,E50=$CP$1,E51=$CP$1),0,1)))</f>
        <v>1</v>
      </c>
      <c r="CS49" s="3">
        <f>IF($A49&gt;='243way_Regular Symbol'!H$16,"",IF(F49=0,"",IF(OR(F49=$BW$1,F50=$BW$1,F51=$BW$1,F49=$CP$1,F50=$CP$1,F51=$CP$1),0,1)))</f>
        <v>1</v>
      </c>
      <c r="CT49" s="224"/>
      <c r="CU49" s="3">
        <f>IF($A49&gt;='243way_Regular Symbol'!D$16,"",IF(B49=0,"",IF(OR(B49=$BW$1,B50=$BW$1,B51=$BW$1,B49=$CV$1,B50=$CV$1,B51=$CV$1),0,1)))</f>
        <v>1</v>
      </c>
      <c r="CV49" s="3">
        <f>IF($A49&gt;='243way_Regular Symbol'!E$16,"",IF(C49=0,"",IF(OR(C49=$BW$1,C50=$BW$1,C51=$BW$1,C49=$CV$1,C50=$CV$1,C51=$CV$1),0,1)))</f>
        <v>1</v>
      </c>
      <c r="CW49" s="3">
        <f>IF($A49&gt;='243way_Regular Symbol'!F$16,"",IF(D49=0,"",IF(OR(D49=$BW$1,D50=$BW$1,D51=$BW$1,D49=$CV$1,D50=$CV$1,D51=$CV$1),0,1)))</f>
        <v>1</v>
      </c>
      <c r="CX49" s="3">
        <f>IF($A49&gt;='243way_Regular Symbol'!G$16,"",IF(E49=0,"",IF(OR(E49=$BW$1,E50=$BW$1,E51=$BW$1,E49=$CV$1,E50=$CV$1,E51=$CV$1),0,1)))</f>
        <v>1</v>
      </c>
      <c r="CY49" s="3">
        <f>IF($A49&gt;='243way_Regular Symbol'!H$16,"",IF(F49=0,"",IF(OR(F49=$BW$1,F50=$BW$1,F51=$BW$1,F49=$CV$1,F50=$CV$1,F51=$CV$1),0,1)))</f>
        <v>1</v>
      </c>
    </row>
    <row r="50" spans="1:103">
      <c r="A50" s="337">
        <f>IF('243way_Regular Symbol'!L49="","",'243way_Regular Symbol'!L49)</f>
        <v>46</v>
      </c>
      <c r="B50" s="191" t="str">
        <f>IF('243way_Regular Symbol'!M49="",
IF($A50-'243way_Regular Symbol'!D$16&gt;='243way_RegularＸ_W()'!B$2-1,"",VLOOKUP($A50-'243way_Regular Symbol'!D$16,'243way_Regular Symbol'!$L$3:$Q$99,'243way_RegularＸ_W()'!B$3+1,FALSE)),
'243way_Regular Symbol'!M49)</f>
        <v>J</v>
      </c>
      <c r="C50" s="191" t="str">
        <f>IF('243way_Regular Symbol'!N49="",
IF($A50-'243way_Regular Symbol'!E$16&gt;='243way_RegularＸ_W()'!C$2-1,"",VLOOKUP($A50-'243way_Regular Symbol'!E$16,'243way_Regular Symbol'!$L$3:$Q$99,'243way_RegularＸ_W()'!C$3+1,FALSE)),
'243way_Regular Symbol'!N49)</f>
        <v>M3</v>
      </c>
      <c r="D50" s="191" t="str">
        <f>IF('243way_Regular Symbol'!O49="",
IF($A50-'243way_Regular Symbol'!F$16&gt;='243way_RegularＸ_W()'!D$2-1,"",VLOOKUP($A50-'243way_Regular Symbol'!F$16,'243way_Regular Symbol'!$L$3:$Q$99,'243way_RegularＸ_W()'!D$3+1,FALSE)),
'243way_Regular Symbol'!O49)</f>
        <v>K</v>
      </c>
      <c r="E50" s="191" t="str">
        <f>IF('243way_Regular Symbol'!P49="",
IF($A50-'243way_Regular Symbol'!G$16&gt;='243way_RegularＸ_W()'!E$2-1,"",VLOOKUP($A50-'243way_Regular Symbol'!G$16,'243way_Regular Symbol'!$L$3:$Q$99,'243way_RegularＸ_W()'!E$3+1,FALSE)),
'243way_Regular Symbol'!P49)</f>
        <v>A</v>
      </c>
      <c r="F50" s="338" t="str">
        <f>IF('243way_Regular Symbol'!Q49="",
IF($A50-'243way_Regular Symbol'!H$16&gt;='243way_RegularＸ_W()'!F$2-1,"",VLOOKUP($A50-'243way_Regular Symbol'!H$16,'243way_Regular Symbol'!$L$3:$Q$99,'243way_RegularＸ_W()'!F$3+1,FALSE)),
'243way_Regular Symbol'!Q49)</f>
        <v>M1</v>
      </c>
      <c r="O50" s="344">
        <f>IF($A50&gt;='243way_Regular Symbol'!D$16,"",IF(B50=0,"",IF(OR(B50=$O$1,B50=$P$1,B51=$O$1,B51=$P$1,B52=$O$1,B52=$P$1),0,1)))</f>
        <v>1</v>
      </c>
      <c r="P50" s="3">
        <f>IF($A50&gt;='243way_Regular Symbol'!E$16,"",IF(C50=0,"",IF(OR(C50=$O$1,C50=$P$1,C51=$O$1,C51=$P$1,C52=$O$1,C52=$P$1),0,1)))</f>
        <v>1</v>
      </c>
      <c r="Q50" s="3">
        <f>IF($A50&gt;='243way_Regular Symbol'!F$16,"",IF(D50=0,"",IF(OR(D50=$O$1,D50=$P$1,D51=$O$1,D51=$P$1,D52=$O$1,D52=$P$1),0,1)))</f>
        <v>1</v>
      </c>
      <c r="R50" s="3">
        <f>IF($A50&gt;='243way_Regular Symbol'!G$16,"",IF(E50=0,"",IF(OR(E50=$O$1,E50=$P$1,E51=$O$1,E51=$P$1,E52=$O$1,E52=$P$1),0,1)))</f>
        <v>1</v>
      </c>
      <c r="S50" s="135">
        <f>IF($A50&gt;='243way_Regular Symbol'!H$16,"",IF(F50=0,"",IF(OR(F50=$O$1,F50=$P$1,F51=$O$1,F51=$P$1,F52=$O$1,F52=$P$1),0,1)))</f>
        <v>0</v>
      </c>
      <c r="T50" s="224"/>
      <c r="U50" s="344">
        <f>IF($A50&gt;='243way_Regular Symbol'!D$16,"",IF(B50=0,"",IF(OR(B50=$U$1,B50=$V$1,B51=$U$1,B51=$V$1,B52=$U$1,B52=$V$1),0,1)))</f>
        <v>1</v>
      </c>
      <c r="V50" s="3">
        <f>IF($A50&gt;='243way_Regular Symbol'!E$16,"",IF(C50=0,"",IF(OR(C50=$U$1,C50=$V$1,C51=$U$1,C51=$V$1,C52=$U$1,C52=$V$1),0,1)))</f>
        <v>0</v>
      </c>
      <c r="W50" s="3">
        <f>IF($A50&gt;='243way_Regular Symbol'!F$16,"",IF(D50=0,"",IF(OR(D50=$U$1,D50=$V$1,D51=$U$1,D51=$V$1,D52=$U$1,D52=$V$1),0,1)))</f>
        <v>1</v>
      </c>
      <c r="X50" s="3">
        <f>IF($A50&gt;='243way_Regular Symbol'!G$16,"",IF(E50=0,"",IF(OR(E50=$U$1,E50=$V$1,E51=$U$1,E51=$V$1,E52=$U$1,E52=$V$1),0,1)))</f>
        <v>1</v>
      </c>
      <c r="Y50" s="135">
        <f>IF($A50&gt;='243way_Regular Symbol'!H$16,"",IF(F50=0,"",IF(OR(F50=$U$1,F50=$V$1,F51=$U$1,F51=$V$1,F52=$U$1,F52=$V$1),0,1)))</f>
        <v>1</v>
      </c>
      <c r="Z50" s="224"/>
      <c r="AA50" s="344">
        <f>IF($A50&gt;='243way_Regular Symbol'!D$16,"",IF(B50=0,"",IF(OR(B50=$AA$1,B50=$AB$1,B51=$AA$1,B51=$AB$1,B52=$AA$1,,B52=$AB$1),0,1)))</f>
        <v>1</v>
      </c>
      <c r="AB50" s="3">
        <f>IF($A50&gt;='243way_Regular Symbol'!E$16,"",IF(C50=0,"",IF(OR(C50=$AA$1,C50=$AB$1,C51=$AA$1,C51=$AB$1,C52=$AA$1,,C52=$AB$1),0,1)))</f>
        <v>0</v>
      </c>
      <c r="AC50" s="3">
        <f>IF($A50&gt;='243way_Regular Symbol'!F$16,"",IF(D50=0,"",IF(OR(D50=$AA$1,D50=$AB$1,D51=$AA$1,D51=$AB$1,D52=$AA$1,,D52=$AB$1),0,1)))</f>
        <v>1</v>
      </c>
      <c r="AD50" s="3">
        <f>IF($A50&gt;='243way_Regular Symbol'!G$16,"",IF(E50=0,"",IF(OR(E50=$AA$1,E50=$AB$1,E51=$AA$1,E51=$AB$1,E52=$AA$1,,E52=$AB$1),0,1)))</f>
        <v>0</v>
      </c>
      <c r="AE50" s="135">
        <f>IF($A50&gt;='243way_Regular Symbol'!H$16,"",IF(F50=0,"",IF(OR(F50=$AA$1,F50=$AB$1,F51=$AA$1,F51=$AB$1,F52=$AA$1,,F52=$AB$1),0,1)))</f>
        <v>1</v>
      </c>
      <c r="AF50" s="224"/>
      <c r="AG50" s="344">
        <f>IF($A50&gt;='243way_Regular Symbol'!D$16,"",IF(B50=0,"",IF(OR(B50=$AG$1,B50=$AH$1,B51=$AG$1,B51=$AH$1,B52=$AG$1,B52=$AH$1),0,1)))</f>
        <v>1</v>
      </c>
      <c r="AH50" s="3">
        <f>IF($A50&gt;='243way_Regular Symbol'!E$16,"",IF(C50=0,"",IF(OR(C50=$AG$1,C50=$AH$1,C51=$AG$1,C51=$AH$1,C52=$AG$1,C52=$AH$1),0,1)))</f>
        <v>1</v>
      </c>
      <c r="AI50" s="3">
        <f>IF($A50&gt;='243way_Regular Symbol'!F$16,"",IF(D50=0,"",IF(OR(D50=$AG$1,D50=$AH$1,D51=$AG$1,D51=$AH$1,D52=$AG$1,D52=$AH$1),0,1)))</f>
        <v>1</v>
      </c>
      <c r="AJ50" s="3">
        <f>IF($A50&gt;='243way_Regular Symbol'!G$16,"",IF(E50=0,"",IF(OR(E50=$AG$1,E50=$AH$1,E51=$AG$1,E51=$AH$1,E52=$AG$1,E52=$AH$1),0,1)))</f>
        <v>1</v>
      </c>
      <c r="AK50" s="135">
        <f>IF($A50&gt;='243way_Regular Symbol'!H$16,"",IF(F50=0,"",IF(OR(F50=$AG$1,F50=$AH$1,F51=$AG$1,F51=$AH$1,F52=$AG$1,F52=$AH$1),0,1)))</f>
        <v>1</v>
      </c>
      <c r="AL50" s="224"/>
      <c r="AM50" s="344">
        <f>IF($A50&gt;='243way_Regular Symbol'!D$16,"",IF(B50=0,"",IF(OR(B50=$AM$1,B50=$AN$1,B51=$AM$1,B51=$AN$1,B52=$AM$1,B52=$AN$1),0,1)))</f>
        <v>1</v>
      </c>
      <c r="AN50" s="3">
        <f>IF($A50&gt;='243way_Regular Symbol'!E$16,"",IF(C50=0,"",IF(OR(C50=$AM$1,C50=$AN$1,C51=$AM$1,C51=$AN$1,C52=$AM$1,C52=$AN$1),0,1)))</f>
        <v>1</v>
      </c>
      <c r="AO50" s="3">
        <f>IF($A50&gt;='243way_Regular Symbol'!F$16,"",IF(D50=0,"",IF(OR(D50=$AM$1,D50=$AN$1,D51=$AM$1,D51=$AN$1,D52=$AM$1,D52=$AN$1),0,1)))</f>
        <v>1</v>
      </c>
      <c r="AP50" s="3">
        <f>IF($A50&gt;='243way_Regular Symbol'!G$16,"",IF(E50=0,"",IF(OR(E50=$AM$1,E50=$AN$1,E51=$AM$1,E51=$AN$1,E52=$AM$1,E52=$AN$1),0,1)))</f>
        <v>1</v>
      </c>
      <c r="AQ50" s="135">
        <f>IF($A50&gt;='243way_Regular Symbol'!H$16,"",IF(F50=0,"",IF(OR(F50=$AM$1,F50=$AN$1,F51=$AM$1,F51=$AN$1,F52=$AM$1,F52=$AN$1),0,1)))</f>
        <v>1</v>
      </c>
      <c r="AR50" s="224"/>
      <c r="AS50" s="344">
        <f>IF($A50&gt;='243way_Regular Symbol'!D$16,"",IF(B50=0,"",IF(OR(B50=$AM$1,B50=$AT$1,B51=$AM$1,B51=$AT$1,B52=$AM$1,B52=$AT$1),0,1)))</f>
        <v>1</v>
      </c>
      <c r="AT50" s="3">
        <f>IF($A50&gt;='243way_Regular Symbol'!E$16,"",IF(C50=0,"",IF(OR(C50=$AM$1,C50=$AT$1,C51=$AM$1,C51=$AT$1,C52=$AM$1,C52=$AT$1),0,1)))</f>
        <v>1</v>
      </c>
      <c r="AU50" s="3">
        <f>IF($A50&gt;='243way_Regular Symbol'!F$16,"",IF(D50=0,"",IF(OR(D50=$AM$1,D50=$AT$1,D51=$AM$1,D51=$AT$1,D52=$AM$1,D52=$AT$1),0,1)))</f>
        <v>1</v>
      </c>
      <c r="AV50" s="3">
        <f>IF($A50&gt;='243way_Regular Symbol'!G$16,"",IF(E50=0,"",IF(OR(E50=$AM$1,E50=$AT$1,E51=$AM$1,E51=$AT$1,E52=$AM$1,E52=$AT$1),0,1)))</f>
        <v>1</v>
      </c>
      <c r="AW50" s="135">
        <f>IF($A50&gt;='243way_Regular Symbol'!H$16,"",IF(F50=0,"",IF(OR(F50=$AM$1,F50=$AT$1,F51=$AM$1,F51=$AT$1,F52=$AM$1,F52=$AT$1),0,1)))</f>
        <v>1</v>
      </c>
      <c r="AX50" s="224"/>
      <c r="AY50" s="344">
        <f>IF($A50&gt;='243way_Regular Symbol'!D$16,"",IF(B50=0,"",IF(OR(B50=$AM$1,B50=$AZ$1,B51=$AM$1,B51=$AZ$1,B52=$AM$1,B52=$AZ$1),0,1)))</f>
        <v>1</v>
      </c>
      <c r="AZ50" s="3">
        <f>IF($A50&gt;='243way_Regular Symbol'!E$16,"",IF(C50=0,"",IF(OR(C50=$AM$1,C50=$AZ$1,C51=$AM$1,C51=$AZ$1,C52=$AM$1,C52=$AZ$1),0,1)))</f>
        <v>1</v>
      </c>
      <c r="BA50" s="3">
        <f>IF($A50&gt;='243way_Regular Symbol'!F$16,"",IF(D50=0,"",IF(OR(D50=$AM$1,D50=$AZ$1,D51=$AM$1,D51=$AZ$1,D52=$AM$1,D52=$AZ$1),0,1)))</f>
        <v>1</v>
      </c>
      <c r="BB50" s="3">
        <f>IF($A50&gt;='243way_Regular Symbol'!G$16,"",IF(E50=0,"",IF(OR(E50=$AM$1,E50=$AZ$1,E51=$AM$1,E51=$AZ$1,E52=$AM$1,E52=$AZ$1),0,1)))</f>
        <v>1</v>
      </c>
      <c r="BC50" s="135">
        <f>IF($A50&gt;='243way_Regular Symbol'!H$16,"",IF(F50=0,"",IF(OR(F50=$AM$1,F50=$AZ$1,F51=$AM$1,F51=$AZ$1,F52=$AM$1,F52=$AZ$1),0,1)))</f>
        <v>1</v>
      </c>
      <c r="BD50" s="224"/>
      <c r="BE50" s="344">
        <f>IF($A50&gt;='243way_Regular Symbol'!D$16,"",IF(B50=0,"",IF(OR(B50=$AM$1,B50=$BF$1,B51=$AM$1,B51=$BF$1,B52=$AM$1,B52=$BF$1),0,1)))</f>
        <v>1</v>
      </c>
      <c r="BF50" s="3">
        <f>IF($A50&gt;='243way_Regular Symbol'!E$16,"",IF(C50=0,"",IF(OR(C50=$AM$1,C50=$BF$1,C51=$AM$1,C51=$BF$1,C52=$AM$1,C52=$BF$1),0,1)))</f>
        <v>1</v>
      </c>
      <c r="BG50" s="3">
        <f>IF($A50&gt;='243way_Regular Symbol'!F$16,"",IF(D50=0,"",IF(OR(D50=$AM$1,D50=$BF$1,D51=$AM$1,D51=$BF$1,D52=$AM$1,D52=$BF$1),0,1)))</f>
        <v>1</v>
      </c>
      <c r="BH50" s="3">
        <f>IF($A50&gt;='243way_Regular Symbol'!G$16,"",IF(E50=0,"",IF(OR(E50=$AM$1,E50=$BF$1,E51=$AM$1,E51=$BF$1,E52=$AM$1,E52=$BF$1),0,1)))</f>
        <v>1</v>
      </c>
      <c r="BI50" s="135">
        <f>IF($A50&gt;='243way_Regular Symbol'!H$16,"",IF(F50=0,"",IF(OR(F50=$AM$1,F50=$BF$1,F51=$AM$1,F51=$BF$1,F52=$AM$1,F52=$BF$1),0,1)))</f>
        <v>1</v>
      </c>
      <c r="BJ50" s="224"/>
      <c r="BK50" s="344">
        <f>IF($A50&gt;='243way_Regular Symbol'!D$16,"",IF(B50=0,"",IF(OR(B50=$AM$1,B50=$BL$1,B51=$AM$1,B51=$BL$1,B52=$AM$1,B52=$BL$1),0,1)))</f>
        <v>1</v>
      </c>
      <c r="BL50" s="3">
        <f>IF($A50&gt;='243way_Regular Symbol'!E$16,"",IF(C50=0,"",IF(OR(C50=$AM$1,C50=$BL$1,C51=$AM$1,C51=$BL$1,C52=$AM$1,C52=$BL$1),0,1)))</f>
        <v>1</v>
      </c>
      <c r="BM50" s="3">
        <f>IF($A50&gt;='243way_Regular Symbol'!F$16,"",IF(D50=0,"",IF(OR(D50=$AM$1,D50=$BL$1,D51=$AM$1,D51=$BL$1,D52=$AM$1,D52=$BL$1),0,1)))</f>
        <v>1</v>
      </c>
      <c r="BN50" s="3">
        <f>IF($A50&gt;='243way_Regular Symbol'!G$16,"",IF(E50=0,"",IF(OR(E50=$AM$1,E50=$BL$1,E51=$AM$1,E51=$BL$1,E52=$AM$1,E52=$BL$1),0,1)))</f>
        <v>1</v>
      </c>
      <c r="BO50" s="135">
        <f>IF($A50&gt;='243way_Regular Symbol'!H$16,"",IF(F50=0,"",IF(OR(F50=$AM$1,F50=$BL$1,F51=$AM$1,F51=$BL$1,F52=$AM$1,F52=$BL$1),0,1)))</f>
        <v>1</v>
      </c>
      <c r="BP50" s="224"/>
      <c r="BQ50" s="3">
        <f>IF($A50&gt;='243way_Regular Symbol'!D$16,"",IF(B50=0,"",IF(OR(B50=$BQ$1,B50=$BR$1,B51=$BQ$1,B51=$BR$1,B52=$BQ$1,B52=$BR$1),0,1)))</f>
        <v>1</v>
      </c>
      <c r="BR50" s="3">
        <f>IF($A50&gt;='243way_Regular Symbol'!E$16,"",IF(C50=0,"",IF(OR(C50=$BQ$1,C50=$BR$1,C51=$BQ$1,C51=$BR$1,C52=$BQ$1,C52=$BR$1),0,1)))</f>
        <v>1</v>
      </c>
      <c r="BS50" s="3">
        <f>IF($A50&gt;='243way_Regular Symbol'!F$16,"",IF(D50=0,"",IF(OR(D50=$BQ$1,D50=$BR$1,D51=$BQ$1,D51=$BR$1,D52=$BQ$1,D52=$BR$1),0,1)))</f>
        <v>1</v>
      </c>
      <c r="BT50" s="3">
        <f>IF($A50&gt;='243way_Regular Symbol'!G$16,"",IF(E50=0,"",IF(OR(E50=$BQ$1,E50=$BR$1,E51=$BQ$1,E51=$BR$1,E52=$BQ$1,E52=$BR$1),0,1)))</f>
        <v>0</v>
      </c>
      <c r="BU50" s="3">
        <f>IF($A50&gt;='243way_Regular Symbol'!H$16,"",IF(F50=0,"",IF(OR(F50=$BQ$1,F50=$BR$1,F51=$BQ$1,F51=$BR$1,F52=$BQ$1,F52=$BR$1),0,1)))</f>
        <v>1</v>
      </c>
      <c r="BV50" s="224"/>
      <c r="BW50" s="3">
        <f>IF($A50&gt;='243way_Regular Symbol'!D$16,"",IF(B50=0,"",IF(OR(B50=$BW$1,B51=$BW$1,B52=$BW$1,B50=$BX$1,B51=$BX$1,B52=$BX$1),0,1)))</f>
        <v>0</v>
      </c>
      <c r="BX50" s="3">
        <f>IF($A50&gt;='243way_Regular Symbol'!E$16,"",IF(C50=0,"",IF(OR(C50=$BW$1,C51=$BW$1,C52=$BW$1,C50=$BX$1,C51=$BX$1,C52=$BX$1),0,1)))</f>
        <v>0</v>
      </c>
      <c r="BY50" s="3">
        <f>IF($A50&gt;='243way_Regular Symbol'!F$16,"",IF(D50=0,"",IF(OR(D50=$BW$1,D51=$BW$1,D52=$BW$1,D50=$BX$1,D51=$BX$1,D52=$BX$1),0,1)))</f>
        <v>0</v>
      </c>
      <c r="BZ50" s="3">
        <f>IF($A50&gt;='243way_Regular Symbol'!G$16,"",IF(E50=0,"",IF(OR(E50=$BW$1,E51=$BW$1,E52=$BW$1,E50=$BX$1,E51=$BX$1,E52=$BX$1),0,1)))</f>
        <v>0</v>
      </c>
      <c r="CA50" s="3">
        <f>IF($A50&gt;='243way_Regular Symbol'!H$16,"",IF(F50=0,"",IF(OR(F50=$BW$1,F51=$BW$1,F52=$BW$1,F50=$BX$1,F51=$BX$1,F52=$BX$1),0,1)))</f>
        <v>0</v>
      </c>
      <c r="CB50" s="224"/>
      <c r="CC50" s="3">
        <f>IF($A50&gt;='243way_Regular Symbol'!D$16,"",IF(B50=0,"",IF(OR(B50=$BW$1,B51=$BW$1,B52=$BW$1,B50=$CD$1,B51=$CD$1,B52=$CD$1),0,1)))</f>
        <v>1</v>
      </c>
      <c r="CD50" s="3">
        <f>IF($A50&gt;='243way_Regular Symbol'!E$16,"",IF(C50=0,"",IF(OR(C50=$BW$1,C51=$BW$1,C52=$BW$1,C50=$CD$1,C51=$CD$1,C52=$CD$1),0,1)))</f>
        <v>1</v>
      </c>
      <c r="CE50" s="3">
        <f>IF($A50&gt;='243way_Regular Symbol'!F$16,"",IF(D50=0,"",IF(OR(D50=$BW$1,D51=$BW$1,D52=$BW$1,D50=$CD$1,D51=$CD$1,D52=$CD$1),0,1)))</f>
        <v>1</v>
      </c>
      <c r="CF50" s="3">
        <f>IF($A50&gt;='243way_Regular Symbol'!G$16,"",IF(E50=0,"",IF(OR(E50=$BW$1,E51=$BW$1,E52=$BW$1,E50=$CD$1,E51=$CD$1,E52=$CD$1),0,1)))</f>
        <v>1</v>
      </c>
      <c r="CG50" s="3">
        <f>IF($A50&gt;='243way_Regular Symbol'!H$16,"",IF(F50=0,"",IF(OR(F50=$BW$1,F51=$BW$1,F52=$BW$1,F50=$CD$1,F51=$CD$1,F52=$CD$1),0,1)))</f>
        <v>1</v>
      </c>
      <c r="CH50" s="224"/>
      <c r="CI50" s="3">
        <f>IF($A50&gt;='243way_Regular Symbol'!D$16,"",IF(B50=0,"",IF(OR(B50=$BW$1,B51=$BW$1,B52=$BW$1,B50=$CJ$1,B51=$CJ$1,B52=$CJ$1),0,1)))</f>
        <v>0</v>
      </c>
      <c r="CJ50" s="3">
        <f>IF($A50&gt;='243way_Regular Symbol'!E$16,"",IF(C50=0,"",IF(OR(C50=$BW$1,C51=$BW$1,C52=$BW$1,C50=$CJ$1,C51=$CJ$1,C52=$CJ$1),0,1)))</f>
        <v>1</v>
      </c>
      <c r="CK50" s="3">
        <f>IF($A50&gt;='243way_Regular Symbol'!F$16,"",IF(D50=0,"",IF(OR(D50=$BW$1,D51=$BW$1,D52=$BW$1,D50=$CJ$1,D51=$CJ$1,D52=$CJ$1),0,1)))</f>
        <v>1</v>
      </c>
      <c r="CL50" s="3">
        <f>IF($A50&gt;='243way_Regular Symbol'!G$16,"",IF(E50=0,"",IF(OR(E50=$BW$1,E51=$BW$1,E52=$BW$1,E50=$CJ$1,E51=$CJ$1,E52=$CJ$1),0,1)))</f>
        <v>1</v>
      </c>
      <c r="CM50" s="3">
        <f>IF($A50&gt;='243way_Regular Symbol'!H$16,"",IF(F50=0,"",IF(OR(F50=$BW$1,F51=$BW$1,F52=$BW$1,F50=$CJ$1,F51=$CJ$1,F52=$CJ$1),0,1)))</f>
        <v>1</v>
      </c>
      <c r="CN50" s="224"/>
      <c r="CO50" s="3">
        <f>IF($A50&gt;='243way_Regular Symbol'!D$16,"",IF(B50=0,"",IF(OR(B50=$BW$1,B51=$BW$1,B52=$BW$1,B50=$CP$1,B51=$CP$1,B52=$CP$1),0,1)))</f>
        <v>1</v>
      </c>
      <c r="CP50" s="3">
        <f>IF($A50&gt;='243way_Regular Symbol'!E$16,"",IF(C50=0,"",IF(OR(C50=$BW$1,C51=$BW$1,C52=$BW$1,C50=$CP$1,C51=$CP$1,C52=$CP$1),0,1)))</f>
        <v>1</v>
      </c>
      <c r="CQ50" s="3">
        <f>IF($A50&gt;='243way_Regular Symbol'!F$16,"",IF(D50=0,"",IF(OR(D50=$BW$1,D51=$BW$1,D52=$BW$1,D50=$CP$1,D51=$CP$1,D52=$CP$1),0,1)))</f>
        <v>0</v>
      </c>
      <c r="CR50" s="3">
        <f>IF($A50&gt;='243way_Regular Symbol'!G$16,"",IF(E50=0,"",IF(OR(E50=$BW$1,E51=$BW$1,E52=$BW$1,E50=$CP$1,E51=$CP$1,E52=$CP$1),0,1)))</f>
        <v>1</v>
      </c>
      <c r="CS50" s="3">
        <f>IF($A50&gt;='243way_Regular Symbol'!H$16,"",IF(F50=0,"",IF(OR(F50=$BW$1,F51=$BW$1,F52=$BW$1,F50=$CP$1,F51=$CP$1,F52=$CP$1),0,1)))</f>
        <v>1</v>
      </c>
      <c r="CT50" s="224"/>
      <c r="CU50" s="3">
        <f>IF($A50&gt;='243way_Regular Symbol'!D$16,"",IF(B50=0,"",IF(OR(B50=$BW$1,B51=$BW$1,B52=$BW$1,B50=$CV$1,B51=$CV$1,B52=$CV$1),0,1)))</f>
        <v>1</v>
      </c>
      <c r="CV50" s="3">
        <f>IF($A50&gt;='243way_Regular Symbol'!E$16,"",IF(C50=0,"",IF(OR(C50=$BW$1,C51=$BW$1,C52=$BW$1,C50=$CV$1,C51=$CV$1,C52=$CV$1),0,1)))</f>
        <v>1</v>
      </c>
      <c r="CW50" s="3">
        <f>IF($A50&gt;='243way_Regular Symbol'!F$16,"",IF(D50=0,"",IF(OR(D50=$BW$1,D51=$BW$1,D52=$BW$1,D50=$CV$1,D51=$CV$1,D52=$CV$1),0,1)))</f>
        <v>1</v>
      </c>
      <c r="CX50" s="3">
        <f>IF($A50&gt;='243way_Regular Symbol'!G$16,"",IF(E50=0,"",IF(OR(E50=$BW$1,E51=$BW$1,E52=$BW$1,E50=$CV$1,E51=$CV$1,E52=$CV$1),0,1)))</f>
        <v>1</v>
      </c>
      <c r="CY50" s="3">
        <f>IF($A50&gt;='243way_Regular Symbol'!H$16,"",IF(F50=0,"",IF(OR(F50=$BW$1,F51=$BW$1,F52=$BW$1,F50=$CV$1,F51=$CV$1,F52=$CV$1),0,1)))</f>
        <v>1</v>
      </c>
    </row>
    <row r="51" spans="1:103">
      <c r="A51" s="337">
        <f>IF('243way_Regular Symbol'!L50="","",'243way_Regular Symbol'!L50)</f>
        <v>47</v>
      </c>
      <c r="B51" s="191" t="str">
        <f>IF('243way_Regular Symbol'!M50="",
IF($A51-'243way_Regular Symbol'!D$16&gt;='243way_RegularＸ_W()'!B$2-1,"",VLOOKUP($A51-'243way_Regular Symbol'!D$16,'243way_Regular Symbol'!$L$3:$Q$99,'243way_RegularＸ_W()'!B$3+1,FALSE)),
'243way_Regular Symbol'!M50)</f>
        <v>K</v>
      </c>
      <c r="C51" s="191" t="str">
        <f>IF('243way_Regular Symbol'!N50="",
IF($A51-'243way_Regular Symbol'!E$16&gt;='243way_RegularＸ_W()'!C$2-1,"",VLOOKUP($A51-'243way_Regular Symbol'!E$16,'243way_Regular Symbol'!$L$3:$Q$99,'243way_RegularＸ_W()'!C$3+1,FALSE)),
'243way_Regular Symbol'!N50)</f>
        <v>K</v>
      </c>
      <c r="D51" s="191" t="str">
        <f>IF('243way_Regular Symbol'!O50="",
IF($A51-'243way_Regular Symbol'!F$16&gt;='243way_RegularＸ_W()'!D$2-1,"",VLOOKUP($A51-'243way_Regular Symbol'!F$16,'243way_Regular Symbol'!$L$3:$Q$99,'243way_RegularＸ_W()'!D$3+1,FALSE)),
'243way_Regular Symbol'!O50)</f>
        <v>TE</v>
      </c>
      <c r="E51" s="191" t="str">
        <f>IF('243way_Regular Symbol'!P50="",
IF($A51-'243way_Regular Symbol'!G$16&gt;='243way_RegularＸ_W()'!E$2-1,"",VLOOKUP($A51-'243way_Regular Symbol'!G$16,'243way_Regular Symbol'!$L$3:$Q$99,'243way_RegularＸ_W()'!E$3+1,FALSE)),
'243way_Regular Symbol'!P50)</f>
        <v>K</v>
      </c>
      <c r="F51" s="338" t="str">
        <f>IF('243way_Regular Symbol'!Q50="",
IF($A51-'243way_Regular Symbol'!H$16&gt;='243way_RegularＸ_W()'!F$2-1,"",VLOOKUP($A51-'243way_Regular Symbol'!H$16,'243way_Regular Symbol'!$L$3:$Q$99,'243way_RegularＸ_W()'!F$3+1,FALSE)),
'243way_Regular Symbol'!Q50)</f>
        <v>K</v>
      </c>
      <c r="O51" s="344">
        <f>IF($A51&gt;='243way_Regular Symbol'!D$16,"",IF(B51=0,"",IF(OR(B51=$O$1,B51=$P$1,B52=$O$1,B52=$P$1,B53=$O$1,B53=$P$1),0,1)))</f>
        <v>1</v>
      </c>
      <c r="P51" s="3">
        <f>IF($A51&gt;='243way_Regular Symbol'!E$16,"",IF(C51=0,"",IF(OR(C51=$O$1,C51=$P$1,C52=$O$1,C52=$P$1,C53=$O$1,C53=$P$1),0,1)))</f>
        <v>1</v>
      </c>
      <c r="Q51" s="3">
        <f>IF($A51&gt;='243way_Regular Symbol'!F$16,"",IF(D51=0,"",IF(OR(D51=$O$1,D51=$P$1,D52=$O$1,D52=$P$1,D53=$O$1,D53=$P$1),0,1)))</f>
        <v>1</v>
      </c>
      <c r="R51" s="3">
        <f>IF($A51&gt;='243way_Regular Symbol'!G$16,"",IF(E51=0,"",IF(OR(E51=$O$1,E51=$P$1,E52=$O$1,E52=$P$1,E53=$O$1,E53=$P$1),0,1)))</f>
        <v>1</v>
      </c>
      <c r="S51" s="135">
        <f>IF($A51&gt;='243way_Regular Symbol'!H$16,"",IF(F51=0,"",IF(OR(F51=$O$1,F51=$P$1,F52=$O$1,F52=$P$1,F53=$O$1,F53=$P$1),0,1)))</f>
        <v>1</v>
      </c>
      <c r="T51" s="224"/>
      <c r="U51" s="344">
        <f>IF($A51&gt;='243way_Regular Symbol'!D$16,"",IF(B51=0,"",IF(OR(B51=$U$1,B51=$V$1,B52=$U$1,B52=$V$1,B53=$U$1,B53=$V$1),0,1)))</f>
        <v>1</v>
      </c>
      <c r="V51" s="3">
        <f>IF($A51&gt;='243way_Regular Symbol'!E$16,"",IF(C51=0,"",IF(OR(C51=$U$1,C51=$V$1,C52=$U$1,C52=$V$1,C53=$U$1,C53=$V$1),0,1)))</f>
        <v>0</v>
      </c>
      <c r="W51" s="3">
        <f>IF($A51&gt;='243way_Regular Symbol'!F$16,"",IF(D51=0,"",IF(OR(D51=$U$1,D51=$V$1,D52=$U$1,D52=$V$1,D53=$U$1,D53=$V$1),0,1)))</f>
        <v>1</v>
      </c>
      <c r="X51" s="3">
        <f>IF($A51&gt;='243way_Regular Symbol'!G$16,"",IF(E51=0,"",IF(OR(E51=$U$1,E51=$V$1,E52=$U$1,E52=$V$1,E53=$U$1,E53=$V$1),0,1)))</f>
        <v>1</v>
      </c>
      <c r="Y51" s="135">
        <f>IF($A51&gt;='243way_Regular Symbol'!H$16,"",IF(F51=0,"",IF(OR(F51=$U$1,F51=$V$1,F52=$U$1,F52=$V$1,F53=$U$1,F53=$V$1),0,1)))</f>
        <v>1</v>
      </c>
      <c r="Z51" s="224"/>
      <c r="AA51" s="344">
        <f>IF($A51&gt;='243way_Regular Symbol'!D$16,"",IF(B51=0,"",IF(OR(B51=$AA$1,B51=$AB$1,B52=$AA$1,B52=$AB$1,B53=$AA$1,,B53=$AB$1),0,1)))</f>
        <v>1</v>
      </c>
      <c r="AB51" s="3">
        <f>IF($A51&gt;='243way_Regular Symbol'!E$16,"",IF(C51=0,"",IF(OR(C51=$AA$1,C51=$AB$1,C52=$AA$1,C52=$AB$1,C53=$AA$1,,C53=$AB$1),0,1)))</f>
        <v>1</v>
      </c>
      <c r="AC51" s="3">
        <f>IF($A51&gt;='243way_Regular Symbol'!F$16,"",IF(D51=0,"",IF(OR(D51=$AA$1,D51=$AB$1,D52=$AA$1,D52=$AB$1,D53=$AA$1,,D53=$AB$1),0,1)))</f>
        <v>1</v>
      </c>
      <c r="AD51" s="3">
        <f>IF($A51&gt;='243way_Regular Symbol'!G$16,"",IF(E51=0,"",IF(OR(E51=$AA$1,E51=$AB$1,E52=$AA$1,E52=$AB$1,E53=$AA$1,,E53=$AB$1),0,1)))</f>
        <v>0</v>
      </c>
      <c r="AE51" s="135">
        <f>IF($A51&gt;='243way_Regular Symbol'!H$16,"",IF(F51=0,"",IF(OR(F51=$AA$1,F51=$AB$1,F52=$AA$1,F52=$AB$1,F53=$AA$1,,F53=$AB$1),0,1)))</f>
        <v>0</v>
      </c>
      <c r="AF51" s="224"/>
      <c r="AG51" s="344">
        <f>IF($A51&gt;='243way_Regular Symbol'!D$16,"",IF(B51=0,"",IF(OR(B51=$AG$1,B51=$AH$1,B52=$AG$1,B52=$AH$1,B53=$AG$1,B53=$AH$1),0,1)))</f>
        <v>1</v>
      </c>
      <c r="AH51" s="3">
        <f>IF($A51&gt;='243way_Regular Symbol'!E$16,"",IF(C51=0,"",IF(OR(C51=$AG$1,C51=$AH$1,C52=$AG$1,C52=$AH$1,C53=$AG$1,C53=$AH$1),0,1)))</f>
        <v>1</v>
      </c>
      <c r="AI51" s="3">
        <f>IF($A51&gt;='243way_Regular Symbol'!F$16,"",IF(D51=0,"",IF(OR(D51=$AG$1,D51=$AH$1,D52=$AG$1,D52=$AH$1,D53=$AG$1,D53=$AH$1),0,1)))</f>
        <v>1</v>
      </c>
      <c r="AJ51" s="3">
        <f>IF($A51&gt;='243way_Regular Symbol'!G$16,"",IF(E51=0,"",IF(OR(E51=$AG$1,E51=$AH$1,E52=$AG$1,E52=$AH$1,E53=$AG$1,E53=$AH$1),0,1)))</f>
        <v>1</v>
      </c>
      <c r="AK51" s="135">
        <f>IF($A51&gt;='243way_Regular Symbol'!H$16,"",IF(F51=0,"",IF(OR(F51=$AG$1,F51=$AH$1,F52=$AG$1,F52=$AH$1,F53=$AG$1,F53=$AH$1),0,1)))</f>
        <v>1</v>
      </c>
      <c r="AL51" s="224"/>
      <c r="AM51" s="344">
        <f>IF($A51&gt;='243way_Regular Symbol'!D$16,"",IF(B51=0,"",IF(OR(B51=$AM$1,B51=$AN$1,B52=$AM$1,B52=$AN$1,B53=$AM$1,B53=$AN$1),0,1)))</f>
        <v>1</v>
      </c>
      <c r="AN51" s="3">
        <f>IF($A51&gt;='243way_Regular Symbol'!E$16,"",IF(C51=0,"",IF(OR(C51=$AM$1,C51=$AN$1,C52=$AM$1,C52=$AN$1,C53=$AM$1,C53=$AN$1),0,1)))</f>
        <v>1</v>
      </c>
      <c r="AO51" s="3">
        <f>IF($A51&gt;='243way_Regular Symbol'!F$16,"",IF(D51=0,"",IF(OR(D51=$AM$1,D51=$AN$1,D52=$AM$1,D52=$AN$1,D53=$AM$1,D53=$AN$1),0,1)))</f>
        <v>1</v>
      </c>
      <c r="AP51" s="3">
        <f>IF($A51&gt;='243way_Regular Symbol'!G$16,"",IF(E51=0,"",IF(OR(E51=$AM$1,E51=$AN$1,E52=$AM$1,E52=$AN$1,E53=$AM$1,E53=$AN$1),0,1)))</f>
        <v>1</v>
      </c>
      <c r="AQ51" s="135">
        <f>IF($A51&gt;='243way_Regular Symbol'!H$16,"",IF(F51=0,"",IF(OR(F51=$AM$1,F51=$AN$1,F52=$AM$1,F52=$AN$1,F53=$AM$1,F53=$AN$1),0,1)))</f>
        <v>1</v>
      </c>
      <c r="AR51" s="224"/>
      <c r="AS51" s="344">
        <f>IF($A51&gt;='243way_Regular Symbol'!D$16,"",IF(B51=0,"",IF(OR(B51=$AM$1,B51=$AT$1,B52=$AM$1,B52=$AT$1,B53=$AM$1,B53=$AT$1),0,1)))</f>
        <v>1</v>
      </c>
      <c r="AT51" s="3">
        <f>IF($A51&gt;='243way_Regular Symbol'!E$16,"",IF(C51=0,"",IF(OR(C51=$AM$1,C51=$AT$1,C52=$AM$1,C52=$AT$1,C53=$AM$1,C53=$AT$1),0,1)))</f>
        <v>1</v>
      </c>
      <c r="AU51" s="3">
        <f>IF($A51&gt;='243way_Regular Symbol'!F$16,"",IF(D51=0,"",IF(OR(D51=$AM$1,D51=$AT$1,D52=$AM$1,D52=$AT$1,D53=$AM$1,D53=$AT$1),0,1)))</f>
        <v>1</v>
      </c>
      <c r="AV51" s="3">
        <f>IF($A51&gt;='243way_Regular Symbol'!G$16,"",IF(E51=0,"",IF(OR(E51=$AM$1,E51=$AT$1,E52=$AM$1,E52=$AT$1,E53=$AM$1,E53=$AT$1),0,1)))</f>
        <v>1</v>
      </c>
      <c r="AW51" s="135">
        <f>IF($A51&gt;='243way_Regular Symbol'!H$16,"",IF(F51=0,"",IF(OR(F51=$AM$1,F51=$AT$1,F52=$AM$1,F52=$AT$1,F53=$AM$1,F53=$AT$1),0,1)))</f>
        <v>1</v>
      </c>
      <c r="AX51" s="224"/>
      <c r="AY51" s="344">
        <f>IF($A51&gt;='243way_Regular Symbol'!D$16,"",IF(B51=0,"",IF(OR(B51=$AM$1,B51=$AZ$1,B52=$AM$1,B52=$AZ$1,B53=$AM$1,B53=$AZ$1),0,1)))</f>
        <v>1</v>
      </c>
      <c r="AZ51" s="3">
        <f>IF($A51&gt;='243way_Regular Symbol'!E$16,"",IF(C51=0,"",IF(OR(C51=$AM$1,C51=$AZ$1,C52=$AM$1,C52=$AZ$1,C53=$AM$1,C53=$AZ$1),0,1)))</f>
        <v>1</v>
      </c>
      <c r="BA51" s="3">
        <f>IF($A51&gt;='243way_Regular Symbol'!F$16,"",IF(D51=0,"",IF(OR(D51=$AM$1,D51=$AZ$1,D52=$AM$1,D52=$AZ$1,D53=$AM$1,D53=$AZ$1),0,1)))</f>
        <v>1</v>
      </c>
      <c r="BB51" s="3">
        <f>IF($A51&gt;='243way_Regular Symbol'!G$16,"",IF(E51=0,"",IF(OR(E51=$AM$1,E51=$AZ$1,E52=$AM$1,E52=$AZ$1,E53=$AM$1,E53=$AZ$1),0,1)))</f>
        <v>1</v>
      </c>
      <c r="BC51" s="135">
        <f>IF($A51&gt;='243way_Regular Symbol'!H$16,"",IF(F51=0,"",IF(OR(F51=$AM$1,F51=$AZ$1,F52=$AM$1,F52=$AZ$1,F53=$AM$1,F53=$AZ$1),0,1)))</f>
        <v>1</v>
      </c>
      <c r="BD51" s="224"/>
      <c r="BE51" s="344">
        <f>IF($A51&gt;='243way_Regular Symbol'!D$16,"",IF(B51=0,"",IF(OR(B51=$AM$1,B51=$BF$1,B52=$AM$1,B52=$BF$1,B53=$AM$1,B53=$BF$1),0,1)))</f>
        <v>1</v>
      </c>
      <c r="BF51" s="3">
        <f>IF($A51&gt;='243way_Regular Symbol'!E$16,"",IF(C51=0,"",IF(OR(C51=$AM$1,C51=$BF$1,C52=$AM$1,C52=$BF$1,C53=$AM$1,C53=$BF$1),0,1)))</f>
        <v>1</v>
      </c>
      <c r="BG51" s="3">
        <f>IF($A51&gt;='243way_Regular Symbol'!F$16,"",IF(D51=0,"",IF(OR(D51=$AM$1,D51=$BF$1,D52=$AM$1,D52=$BF$1,D53=$AM$1,D53=$BF$1),0,1)))</f>
        <v>1</v>
      </c>
      <c r="BH51" s="3">
        <f>IF($A51&gt;='243way_Regular Symbol'!G$16,"",IF(E51=0,"",IF(OR(E51=$AM$1,E51=$BF$1,E52=$AM$1,E52=$BF$1,E53=$AM$1,E53=$BF$1),0,1)))</f>
        <v>1</v>
      </c>
      <c r="BI51" s="135">
        <f>IF($A51&gt;='243way_Regular Symbol'!H$16,"",IF(F51=0,"",IF(OR(F51=$AM$1,F51=$BF$1,F52=$AM$1,F52=$BF$1,F53=$AM$1,F53=$BF$1),0,1)))</f>
        <v>1</v>
      </c>
      <c r="BJ51" s="224"/>
      <c r="BK51" s="344">
        <f>IF($A51&gt;='243way_Regular Symbol'!D$16,"",IF(B51=0,"",IF(OR(B51=$AM$1,B51=$BL$1,B52=$AM$1,B52=$BL$1,B53=$AM$1,B53=$BL$1),0,1)))</f>
        <v>1</v>
      </c>
      <c r="BL51" s="3">
        <f>IF($A51&gt;='243way_Regular Symbol'!E$16,"",IF(C51=0,"",IF(OR(C51=$AM$1,C51=$BL$1,C52=$AM$1,C52=$BL$1,C53=$AM$1,C53=$BL$1),0,1)))</f>
        <v>1</v>
      </c>
      <c r="BM51" s="3">
        <f>IF($A51&gt;='243way_Regular Symbol'!F$16,"",IF(D51=0,"",IF(OR(D51=$AM$1,D51=$BL$1,D52=$AM$1,D52=$BL$1,D53=$AM$1,D53=$BL$1),0,1)))</f>
        <v>1</v>
      </c>
      <c r="BN51" s="3">
        <f>IF($A51&gt;='243way_Regular Symbol'!G$16,"",IF(E51=0,"",IF(OR(E51=$AM$1,E51=$BL$1,E52=$AM$1,E52=$BL$1,E53=$AM$1,E53=$BL$1),0,1)))</f>
        <v>1</v>
      </c>
      <c r="BO51" s="135">
        <f>IF($A51&gt;='243way_Regular Symbol'!H$16,"",IF(F51=0,"",IF(OR(F51=$AM$1,F51=$BL$1,F52=$AM$1,F52=$BL$1,F53=$AM$1,F53=$BL$1),0,1)))</f>
        <v>1</v>
      </c>
      <c r="BP51" s="224"/>
      <c r="BQ51" s="3">
        <f>IF($A51&gt;='243way_Regular Symbol'!D$16,"",IF(B51=0,"",IF(OR(B51=$BQ$1,B51=$BR$1,B52=$BQ$1,B52=$BR$1,B53=$BQ$1,B53=$BR$1),0,1)))</f>
        <v>1</v>
      </c>
      <c r="BR51" s="3">
        <f>IF($A51&gt;='243way_Regular Symbol'!E$16,"",IF(C51=0,"",IF(OR(C51=$BQ$1,C51=$BR$1,C52=$BQ$1,C52=$BR$1,C53=$BQ$1,C53=$BR$1),0,1)))</f>
        <v>1</v>
      </c>
      <c r="BS51" s="3">
        <f>IF($A51&gt;='243way_Regular Symbol'!F$16,"",IF(D51=0,"",IF(OR(D51=$BQ$1,D51=$BR$1,D52=$BQ$1,D52=$BR$1,D53=$BQ$1,D53=$BR$1),0,1)))</f>
        <v>1</v>
      </c>
      <c r="BT51" s="3">
        <f>IF($A51&gt;='243way_Regular Symbol'!G$16,"",IF(E51=0,"",IF(OR(E51=$BQ$1,E51=$BR$1,E52=$BQ$1,E52=$BR$1,E53=$BQ$1,E53=$BR$1),0,1)))</f>
        <v>0</v>
      </c>
      <c r="BU51" s="3">
        <f>IF($A51&gt;='243way_Regular Symbol'!H$16,"",IF(F51=0,"",IF(OR(F51=$BQ$1,F51=$BR$1,F52=$BQ$1,F52=$BR$1,F53=$BQ$1,F53=$BR$1),0,1)))</f>
        <v>1</v>
      </c>
      <c r="BV51" s="224"/>
      <c r="BW51" s="3">
        <f>IF($A51&gt;='243way_Regular Symbol'!D$16,"",IF(B51=0,"",IF(OR(B51=$BW$1,B52=$BW$1,B53=$BW$1,B51=$BX$1,B52=$BX$1,B53=$BX$1),0,1)))</f>
        <v>0</v>
      </c>
      <c r="BX51" s="3">
        <f>IF($A51&gt;='243way_Regular Symbol'!E$16,"",IF(C51=0,"",IF(OR(C51=$BW$1,C52=$BW$1,C53=$BW$1,C51=$BX$1,C52=$BX$1,C53=$BX$1),0,1)))</f>
        <v>0</v>
      </c>
      <c r="BY51" s="3">
        <f>IF($A51&gt;='243way_Regular Symbol'!F$16,"",IF(D51=0,"",IF(OR(D51=$BW$1,D52=$BW$1,D53=$BW$1,D51=$BX$1,D52=$BX$1,D53=$BX$1),0,1)))</f>
        <v>0</v>
      </c>
      <c r="BZ51" s="3">
        <f>IF($A51&gt;='243way_Regular Symbol'!G$16,"",IF(E51=0,"",IF(OR(E51=$BW$1,E52=$BW$1,E53=$BW$1,E51=$BX$1,E52=$BX$1,E53=$BX$1),0,1)))</f>
        <v>0</v>
      </c>
      <c r="CA51" s="3">
        <f>IF($A51&gt;='243way_Regular Symbol'!H$16,"",IF(F51=0,"",IF(OR(F51=$BW$1,F52=$BW$1,F53=$BW$1,F51=$BX$1,F52=$BX$1,F53=$BX$1),0,1)))</f>
        <v>0</v>
      </c>
      <c r="CB51" s="224"/>
      <c r="CC51" s="3">
        <f>IF($A51&gt;='243way_Regular Symbol'!D$16,"",IF(B51=0,"",IF(OR(B51=$BW$1,B52=$BW$1,B53=$BW$1,B51=$CD$1,B52=$CD$1,B53=$CD$1),0,1)))</f>
        <v>0</v>
      </c>
      <c r="CD51" s="3">
        <f>IF($A51&gt;='243way_Regular Symbol'!E$16,"",IF(C51=0,"",IF(OR(C51=$BW$1,C52=$BW$1,C53=$BW$1,C51=$CD$1,C52=$CD$1,C53=$CD$1),0,1)))</f>
        <v>0</v>
      </c>
      <c r="CE51" s="3">
        <f>IF($A51&gt;='243way_Regular Symbol'!F$16,"",IF(D51=0,"",IF(OR(D51=$BW$1,D52=$BW$1,D53=$BW$1,D51=$CD$1,D52=$CD$1,D53=$CD$1),0,1)))</f>
        <v>1</v>
      </c>
      <c r="CF51" s="3">
        <f>IF($A51&gt;='243way_Regular Symbol'!G$16,"",IF(E51=0,"",IF(OR(E51=$BW$1,E52=$BW$1,E53=$BW$1,E51=$CD$1,E52=$CD$1,E53=$CD$1),0,1)))</f>
        <v>1</v>
      </c>
      <c r="CG51" s="3">
        <f>IF($A51&gt;='243way_Regular Symbol'!H$16,"",IF(F51=0,"",IF(OR(F51=$BW$1,F52=$BW$1,F53=$BW$1,F51=$CD$1,F52=$CD$1,F53=$CD$1),0,1)))</f>
        <v>1</v>
      </c>
      <c r="CH51" s="224"/>
      <c r="CI51" s="3">
        <f>IF($A51&gt;='243way_Regular Symbol'!D$16,"",IF(B51=0,"",IF(OR(B51=$BW$1,B52=$BW$1,B53=$BW$1,B51=$CJ$1,B52=$CJ$1,B53=$CJ$1),0,1)))</f>
        <v>1</v>
      </c>
      <c r="CJ51" s="3">
        <f>IF($A51&gt;='243way_Regular Symbol'!E$16,"",IF(C51=0,"",IF(OR(C51=$BW$1,C52=$BW$1,C53=$BW$1,C51=$CJ$1,C52=$CJ$1,C53=$CJ$1),0,1)))</f>
        <v>1</v>
      </c>
      <c r="CK51" s="3">
        <f>IF($A51&gt;='243way_Regular Symbol'!F$16,"",IF(D51=0,"",IF(OR(D51=$BW$1,D52=$BW$1,D53=$BW$1,D51=$CJ$1,D52=$CJ$1,D53=$CJ$1),0,1)))</f>
        <v>1</v>
      </c>
      <c r="CL51" s="3">
        <f>IF($A51&gt;='243way_Regular Symbol'!G$16,"",IF(E51=0,"",IF(OR(E51=$BW$1,E52=$BW$1,E53=$BW$1,E51=$CJ$1,E52=$CJ$1,E53=$CJ$1),0,1)))</f>
        <v>1</v>
      </c>
      <c r="CM51" s="3">
        <f>IF($A51&gt;='243way_Regular Symbol'!H$16,"",IF(F51=0,"",IF(OR(F51=$BW$1,F52=$BW$1,F53=$BW$1,F51=$CJ$1,F52=$CJ$1,F53=$CJ$1),0,1)))</f>
        <v>1</v>
      </c>
      <c r="CN51" s="224"/>
      <c r="CO51" s="3">
        <f>IF($A51&gt;='243way_Regular Symbol'!D$16,"",IF(B51=0,"",IF(OR(B51=$BW$1,B52=$BW$1,B53=$BW$1,B51=$CP$1,B52=$CP$1,B53=$CP$1),0,1)))</f>
        <v>1</v>
      </c>
      <c r="CP51" s="3">
        <f>IF($A51&gt;='243way_Regular Symbol'!E$16,"",IF(C51=0,"",IF(OR(C51=$BW$1,C52=$BW$1,C53=$BW$1,C51=$CP$1,C52=$CP$1,C53=$CP$1),0,1)))</f>
        <v>1</v>
      </c>
      <c r="CQ51" s="3">
        <f>IF($A51&gt;='243way_Regular Symbol'!F$16,"",IF(D51=0,"",IF(OR(D51=$BW$1,D52=$BW$1,D53=$BW$1,D51=$CP$1,D52=$CP$1,D53=$CP$1),0,1)))</f>
        <v>0</v>
      </c>
      <c r="CR51" s="3">
        <f>IF($A51&gt;='243way_Regular Symbol'!G$16,"",IF(E51=0,"",IF(OR(E51=$BW$1,E52=$BW$1,E53=$BW$1,E51=$CP$1,E52=$CP$1,E53=$CP$1),0,1)))</f>
        <v>1</v>
      </c>
      <c r="CS51" s="3">
        <f>IF($A51&gt;='243way_Regular Symbol'!H$16,"",IF(F51=0,"",IF(OR(F51=$BW$1,F52=$BW$1,F53=$BW$1,F51=$CP$1,F52=$CP$1,F53=$CP$1),0,1)))</f>
        <v>1</v>
      </c>
      <c r="CT51" s="224"/>
      <c r="CU51" s="3">
        <f>IF($A51&gt;='243way_Regular Symbol'!D$16,"",IF(B51=0,"",IF(OR(B51=$BW$1,B52=$BW$1,B53=$BW$1,B51=$CV$1,B52=$CV$1,B53=$CV$1),0,1)))</f>
        <v>1</v>
      </c>
      <c r="CV51" s="3">
        <f>IF($A51&gt;='243way_Regular Symbol'!E$16,"",IF(C51=0,"",IF(OR(C51=$BW$1,C52=$BW$1,C53=$BW$1,C51=$CV$1,C52=$CV$1,C53=$CV$1),0,1)))</f>
        <v>1</v>
      </c>
      <c r="CW51" s="3">
        <f>IF($A51&gt;='243way_Regular Symbol'!F$16,"",IF(D51=0,"",IF(OR(D51=$BW$1,D52=$BW$1,D53=$BW$1,D51=$CV$1,D52=$CV$1,D53=$CV$1),0,1)))</f>
        <v>1</v>
      </c>
      <c r="CX51" s="3">
        <f>IF($A51&gt;='243way_Regular Symbol'!G$16,"",IF(E51=0,"",IF(OR(E51=$BW$1,E52=$BW$1,E53=$BW$1,E51=$CV$1,E52=$CV$1,E53=$CV$1),0,1)))</f>
        <v>1</v>
      </c>
      <c r="CY51" s="3">
        <f>IF($A51&gt;='243way_Regular Symbol'!H$16,"",IF(F51=0,"",IF(OR(F51=$BW$1,F52=$BW$1,F53=$BW$1,F51=$CV$1,F52=$CV$1,F53=$CV$1),0,1)))</f>
        <v>1</v>
      </c>
    </row>
    <row r="52" spans="1:103">
      <c r="A52" s="337">
        <f>IF('243way_Regular Symbol'!L51="","",'243way_Regular Symbol'!L51)</f>
        <v>48</v>
      </c>
      <c r="B52" s="191" t="str">
        <f>IF('243way_Regular Symbol'!M51="",
IF($A52-'243way_Regular Symbol'!D$16&gt;='243way_RegularＸ_W()'!B$2-1,"",VLOOKUP($A52-'243way_Regular Symbol'!D$16,'243way_Regular Symbol'!$L$3:$Q$99,'243way_RegularＸ_W()'!B$3+1,FALSE)),
'243way_Regular Symbol'!M51)</f>
        <v>K</v>
      </c>
      <c r="C52" s="191" t="str">
        <f>IF('243way_Regular Symbol'!N51="",
IF($A52-'243way_Regular Symbol'!E$16&gt;='243way_RegularＸ_W()'!C$2-1,"",VLOOKUP($A52-'243way_Regular Symbol'!E$16,'243way_Regular Symbol'!$L$3:$Q$99,'243way_RegularＸ_W()'!C$3+1,FALSE)),
'243way_Regular Symbol'!N51)</f>
        <v>M2</v>
      </c>
      <c r="D52" s="191" t="str">
        <f>IF('243way_Regular Symbol'!O51="",
IF($A52-'243way_Regular Symbol'!F$16&gt;='243way_RegularＸ_W()'!D$2-1,"",VLOOKUP($A52-'243way_Regular Symbol'!F$16,'243way_Regular Symbol'!$L$3:$Q$99,'243way_RegularＸ_W()'!D$3+1,FALSE)),
'243way_Regular Symbol'!O51)</f>
        <v>TE</v>
      </c>
      <c r="E52" s="191" t="str">
        <f>IF('243way_Regular Symbol'!P51="",
IF($A52-'243way_Regular Symbol'!G$16&gt;='243way_RegularＸ_W()'!E$2-1,"",VLOOKUP($A52-'243way_Regular Symbol'!G$16,'243way_Regular Symbol'!$L$3:$Q$99,'243way_RegularＸ_W()'!E$3+1,FALSE)),
'243way_Regular Symbol'!P51)</f>
        <v>M3</v>
      </c>
      <c r="F52" s="338" t="str">
        <f>IF('243way_Regular Symbol'!Q51="",
IF($A52-'243way_Regular Symbol'!H$16&gt;='243way_RegularＸ_W()'!F$2-1,"",VLOOKUP($A52-'243way_Regular Symbol'!H$16,'243way_Regular Symbol'!$L$3:$Q$99,'243way_RegularＸ_W()'!F$3+1,FALSE)),
'243way_Regular Symbol'!Q51)</f>
        <v>K</v>
      </c>
      <c r="O52" s="344">
        <f>IF($A52&gt;='243way_Regular Symbol'!D$16,"",IF(B52=0,"",IF(OR(B52=$O$1,B52=$P$1,B53=$O$1,B53=$P$1,B54=$O$1,B54=$P$1),0,1)))</f>
        <v>1</v>
      </c>
      <c r="P52" s="3">
        <f>IF($A52&gt;='243way_Regular Symbol'!E$16,"",IF(C52=0,"",IF(OR(C52=$O$1,C52=$P$1,C53=$O$1,C53=$P$1,C54=$O$1,C54=$P$1),0,1)))</f>
        <v>1</v>
      </c>
      <c r="Q52" s="3">
        <f>IF($A52&gt;='243way_Regular Symbol'!F$16,"",IF(D52=0,"",IF(OR(D52=$O$1,D52=$P$1,D53=$O$1,D53=$P$1,D54=$O$1,D54=$P$1),0,1)))</f>
        <v>1</v>
      </c>
      <c r="R52" s="3">
        <f>IF($A52&gt;='243way_Regular Symbol'!G$16,"",IF(E52=0,"",IF(OR(E52=$O$1,E52=$P$1,E53=$O$1,E53=$P$1,E54=$O$1,E54=$P$1),0,1)))</f>
        <v>1</v>
      </c>
      <c r="S52" s="135">
        <f>IF($A52&gt;='243way_Regular Symbol'!H$16,"",IF(F52=0,"",IF(OR(F52=$O$1,F52=$P$1,F53=$O$1,F53=$P$1,F54=$O$1,F54=$P$1),0,1)))</f>
        <v>1</v>
      </c>
      <c r="T52" s="224"/>
      <c r="U52" s="344">
        <f>IF($A52&gt;='243way_Regular Symbol'!D$16,"",IF(B52=0,"",IF(OR(B52=$U$1,B52=$V$1,B53=$U$1,B53=$V$1,B54=$U$1,B54=$V$1),0,1)))</f>
        <v>1</v>
      </c>
      <c r="V52" s="3">
        <f>IF($A52&gt;='243way_Regular Symbol'!E$16,"",IF(C52=0,"",IF(OR(C52=$U$1,C52=$V$1,C53=$U$1,C53=$V$1,C54=$U$1,C54=$V$1),0,1)))</f>
        <v>0</v>
      </c>
      <c r="W52" s="3">
        <f>IF($A52&gt;='243way_Regular Symbol'!F$16,"",IF(D52=0,"",IF(OR(D52=$U$1,D52=$V$1,D53=$U$1,D53=$V$1,D54=$U$1,D54=$V$1),0,1)))</f>
        <v>1</v>
      </c>
      <c r="X52" s="3">
        <f>IF($A52&gt;='243way_Regular Symbol'!G$16,"",IF(E52=0,"",IF(OR(E52=$U$1,E52=$V$1,E53=$U$1,E53=$V$1,E54=$U$1,E54=$V$1),0,1)))</f>
        <v>0</v>
      </c>
      <c r="Y52" s="135">
        <f>IF($A52&gt;='243way_Regular Symbol'!H$16,"",IF(F52=0,"",IF(OR(F52=$U$1,F52=$V$1,F53=$U$1,F53=$V$1,F54=$U$1,F54=$V$1),0,1)))</f>
        <v>1</v>
      </c>
      <c r="Z52" s="224"/>
      <c r="AA52" s="344">
        <f>IF($A52&gt;='243way_Regular Symbol'!D$16,"",IF(B52=0,"",IF(OR(B52=$AA$1,B52=$AB$1,B53=$AA$1,B53=$AB$1,B54=$AA$1,,B54=$AB$1),0,1)))</f>
        <v>1</v>
      </c>
      <c r="AB52" s="3">
        <f>IF($A52&gt;='243way_Regular Symbol'!E$16,"",IF(C52=0,"",IF(OR(C52=$AA$1,C52=$AB$1,C53=$AA$1,C53=$AB$1,C54=$AA$1,,C54=$AB$1),0,1)))</f>
        <v>1</v>
      </c>
      <c r="AC52" s="3">
        <f>IF($A52&gt;='243way_Regular Symbol'!F$16,"",IF(D52=0,"",IF(OR(D52=$AA$1,D52=$AB$1,D53=$AA$1,D53=$AB$1,D54=$AA$1,,D54=$AB$1),0,1)))</f>
        <v>1</v>
      </c>
      <c r="AD52" s="3">
        <f>IF($A52&gt;='243way_Regular Symbol'!G$16,"",IF(E52=0,"",IF(OR(E52=$AA$1,E52=$AB$1,E53=$AA$1,E53=$AB$1,E54=$AA$1,,E54=$AB$1),0,1)))</f>
        <v>0</v>
      </c>
      <c r="AE52" s="135">
        <f>IF($A52&gt;='243way_Regular Symbol'!H$16,"",IF(F52=0,"",IF(OR(F52=$AA$1,F52=$AB$1,F53=$AA$1,F53=$AB$1,F54=$AA$1,,F54=$AB$1),0,1)))</f>
        <v>0</v>
      </c>
      <c r="AF52" s="224"/>
      <c r="AG52" s="344">
        <f>IF($A52&gt;='243way_Regular Symbol'!D$16,"",IF(B52=0,"",IF(OR(B52=$AG$1,B52=$AH$1,B53=$AG$1,B53=$AH$1,B54=$AG$1,B54=$AH$1),0,1)))</f>
        <v>1</v>
      </c>
      <c r="AH52" s="3">
        <f>IF($A52&gt;='243way_Regular Symbol'!E$16,"",IF(C52=0,"",IF(OR(C52=$AG$1,C52=$AH$1,C53=$AG$1,C53=$AH$1,C54=$AG$1,C54=$AH$1),0,1)))</f>
        <v>1</v>
      </c>
      <c r="AI52" s="3">
        <f>IF($A52&gt;='243way_Regular Symbol'!F$16,"",IF(D52=0,"",IF(OR(D52=$AG$1,D52=$AH$1,D53=$AG$1,D53=$AH$1,D54=$AG$1,D54=$AH$1),0,1)))</f>
        <v>1</v>
      </c>
      <c r="AJ52" s="3">
        <f>IF($A52&gt;='243way_Regular Symbol'!G$16,"",IF(E52=0,"",IF(OR(E52=$AG$1,E52=$AH$1,E53=$AG$1,E53=$AH$1,E54=$AG$1,E54=$AH$1),0,1)))</f>
        <v>1</v>
      </c>
      <c r="AK52" s="135">
        <f>IF($A52&gt;='243way_Regular Symbol'!H$16,"",IF(F52=0,"",IF(OR(F52=$AG$1,F52=$AH$1,F53=$AG$1,F53=$AH$1,F54=$AG$1,F54=$AH$1),0,1)))</f>
        <v>1</v>
      </c>
      <c r="AL52" s="224"/>
      <c r="AM52" s="344">
        <f>IF($A52&gt;='243way_Regular Symbol'!D$16,"",IF(B52=0,"",IF(OR(B52=$AM$1,B52=$AN$1,B53=$AM$1,B53=$AN$1,B54=$AM$1,B54=$AN$1),0,1)))</f>
        <v>1</v>
      </c>
      <c r="AN52" s="3">
        <f>IF($A52&gt;='243way_Regular Symbol'!E$16,"",IF(C52=0,"",IF(OR(C52=$AM$1,C52=$AN$1,C53=$AM$1,C53=$AN$1,C54=$AM$1,C54=$AN$1),0,1)))</f>
        <v>1</v>
      </c>
      <c r="AO52" s="3">
        <f>IF($A52&gt;='243way_Regular Symbol'!F$16,"",IF(D52=0,"",IF(OR(D52=$AM$1,D52=$AN$1,D53=$AM$1,D53=$AN$1,D54=$AM$1,D54=$AN$1),0,1)))</f>
        <v>0</v>
      </c>
      <c r="AP52" s="3">
        <f>IF($A52&gt;='243way_Regular Symbol'!G$16,"",IF(E52=0,"",IF(OR(E52=$AM$1,E52=$AN$1,E53=$AM$1,E53=$AN$1,E54=$AM$1,E54=$AN$1),0,1)))</f>
        <v>1</v>
      </c>
      <c r="AQ52" s="135">
        <f>IF($A52&gt;='243way_Regular Symbol'!H$16,"",IF(F52=0,"",IF(OR(F52=$AM$1,F52=$AN$1,F53=$AM$1,F53=$AN$1,F54=$AM$1,F54=$AN$1),0,1)))</f>
        <v>1</v>
      </c>
      <c r="AR52" s="224"/>
      <c r="AS52" s="344">
        <f>IF($A52&gt;='243way_Regular Symbol'!D$16,"",IF(B52=0,"",IF(OR(B52=$AM$1,B52=$AT$1,B53=$AM$1,B53=$AT$1,B54=$AM$1,B54=$AT$1),0,1)))</f>
        <v>1</v>
      </c>
      <c r="AT52" s="3">
        <f>IF($A52&gt;='243way_Regular Symbol'!E$16,"",IF(C52=0,"",IF(OR(C52=$AM$1,C52=$AT$1,C53=$AM$1,C53=$AT$1,C54=$AM$1,C54=$AT$1),0,1)))</f>
        <v>1</v>
      </c>
      <c r="AU52" s="3">
        <f>IF($A52&gt;='243way_Regular Symbol'!F$16,"",IF(D52=0,"",IF(OR(D52=$AM$1,D52=$AT$1,D53=$AM$1,D53=$AT$1,D54=$AM$1,D54=$AT$1),0,1)))</f>
        <v>1</v>
      </c>
      <c r="AV52" s="3">
        <f>IF($A52&gt;='243way_Regular Symbol'!G$16,"",IF(E52=0,"",IF(OR(E52=$AM$1,E52=$AT$1,E53=$AM$1,E53=$AT$1,E54=$AM$1,E54=$AT$1),0,1)))</f>
        <v>1</v>
      </c>
      <c r="AW52" s="135">
        <f>IF($A52&gt;='243way_Regular Symbol'!H$16,"",IF(F52=0,"",IF(OR(F52=$AM$1,F52=$AT$1,F53=$AM$1,F53=$AT$1,F54=$AM$1,F54=$AT$1),0,1)))</f>
        <v>1</v>
      </c>
      <c r="AX52" s="224"/>
      <c r="AY52" s="344">
        <f>IF($A52&gt;='243way_Regular Symbol'!D$16,"",IF(B52=0,"",IF(OR(B52=$AM$1,B52=$AZ$1,B53=$AM$1,B53=$AZ$1,B54=$AM$1,B54=$AZ$1),0,1)))</f>
        <v>1</v>
      </c>
      <c r="AZ52" s="3">
        <f>IF($A52&gt;='243way_Regular Symbol'!E$16,"",IF(C52=0,"",IF(OR(C52=$AM$1,C52=$AZ$1,C53=$AM$1,C53=$AZ$1,C54=$AM$1,C54=$AZ$1),0,1)))</f>
        <v>1</v>
      </c>
      <c r="BA52" s="3">
        <f>IF($A52&gt;='243way_Regular Symbol'!F$16,"",IF(D52=0,"",IF(OR(D52=$AM$1,D52=$AZ$1,D53=$AM$1,D53=$AZ$1,D54=$AM$1,D54=$AZ$1),0,1)))</f>
        <v>1</v>
      </c>
      <c r="BB52" s="3">
        <f>IF($A52&gt;='243way_Regular Symbol'!G$16,"",IF(E52=0,"",IF(OR(E52=$AM$1,E52=$AZ$1,E53=$AM$1,E53=$AZ$1,E54=$AM$1,E54=$AZ$1),0,1)))</f>
        <v>1</v>
      </c>
      <c r="BC52" s="135">
        <f>IF($A52&gt;='243way_Regular Symbol'!H$16,"",IF(F52=0,"",IF(OR(F52=$AM$1,F52=$AZ$1,F53=$AM$1,F53=$AZ$1,F54=$AM$1,F54=$AZ$1),0,1)))</f>
        <v>1</v>
      </c>
      <c r="BD52" s="224"/>
      <c r="BE52" s="344">
        <f>IF($A52&gt;='243way_Regular Symbol'!D$16,"",IF(B52=0,"",IF(OR(B52=$AM$1,B52=$BF$1,B53=$AM$1,B53=$BF$1,B54=$AM$1,B54=$BF$1),0,1)))</f>
        <v>1</v>
      </c>
      <c r="BF52" s="3">
        <f>IF($A52&gt;='243way_Regular Symbol'!E$16,"",IF(C52=0,"",IF(OR(C52=$AM$1,C52=$BF$1,C53=$AM$1,C53=$BF$1,C54=$AM$1,C54=$BF$1),0,1)))</f>
        <v>1</v>
      </c>
      <c r="BG52" s="3">
        <f>IF($A52&gt;='243way_Regular Symbol'!F$16,"",IF(D52=0,"",IF(OR(D52=$AM$1,D52=$BF$1,D53=$AM$1,D53=$BF$1,D54=$AM$1,D54=$BF$1),0,1)))</f>
        <v>1</v>
      </c>
      <c r="BH52" s="3">
        <f>IF($A52&gt;='243way_Regular Symbol'!G$16,"",IF(E52=0,"",IF(OR(E52=$AM$1,E52=$BF$1,E53=$AM$1,E53=$BF$1,E54=$AM$1,E54=$BF$1),0,1)))</f>
        <v>1</v>
      </c>
      <c r="BI52" s="135">
        <f>IF($A52&gt;='243way_Regular Symbol'!H$16,"",IF(F52=0,"",IF(OR(F52=$AM$1,F52=$BF$1,F53=$AM$1,F53=$BF$1,F54=$AM$1,F54=$BF$1),0,1)))</f>
        <v>1</v>
      </c>
      <c r="BJ52" s="224"/>
      <c r="BK52" s="344">
        <f>IF($A52&gt;='243way_Regular Symbol'!D$16,"",IF(B52=0,"",IF(OR(B52=$AM$1,B52=$BL$1,B53=$AM$1,B53=$BL$1,B54=$AM$1,B54=$BL$1),0,1)))</f>
        <v>1</v>
      </c>
      <c r="BL52" s="3">
        <f>IF($A52&gt;='243way_Regular Symbol'!E$16,"",IF(C52=0,"",IF(OR(C52=$AM$1,C52=$BL$1,C53=$AM$1,C53=$BL$1,C54=$AM$1,C54=$BL$1),0,1)))</f>
        <v>1</v>
      </c>
      <c r="BM52" s="3">
        <f>IF($A52&gt;='243way_Regular Symbol'!F$16,"",IF(D52=0,"",IF(OR(D52=$AM$1,D52=$BL$1,D53=$AM$1,D53=$BL$1,D54=$AM$1,D54=$BL$1),0,1)))</f>
        <v>1</v>
      </c>
      <c r="BN52" s="3">
        <f>IF($A52&gt;='243way_Regular Symbol'!G$16,"",IF(E52=0,"",IF(OR(E52=$AM$1,E52=$BL$1,E53=$AM$1,E53=$BL$1,E54=$AM$1,E54=$BL$1),0,1)))</f>
        <v>1</v>
      </c>
      <c r="BO52" s="135">
        <f>IF($A52&gt;='243way_Regular Symbol'!H$16,"",IF(F52=0,"",IF(OR(F52=$AM$1,F52=$BL$1,F53=$AM$1,F53=$BL$1,F54=$AM$1,F54=$BL$1),0,1)))</f>
        <v>1</v>
      </c>
      <c r="BP52" s="224"/>
      <c r="BQ52" s="3">
        <f>IF($A52&gt;='243way_Regular Symbol'!D$16,"",IF(B52=0,"",IF(OR(B52=$BQ$1,B52=$BR$1,B53=$BQ$1,B53=$BR$1,B54=$BQ$1,B54=$BR$1),0,1)))</f>
        <v>1</v>
      </c>
      <c r="BR52" s="3">
        <f>IF($A52&gt;='243way_Regular Symbol'!E$16,"",IF(C52=0,"",IF(OR(C52=$BQ$1,C52=$BR$1,C53=$BQ$1,C53=$BR$1,C54=$BQ$1,C54=$BR$1),0,1)))</f>
        <v>1</v>
      </c>
      <c r="BS52" s="3">
        <f>IF($A52&gt;='243way_Regular Symbol'!F$16,"",IF(D52=0,"",IF(OR(D52=$BQ$1,D52=$BR$1,D53=$BQ$1,D53=$BR$1,D54=$BQ$1,D54=$BR$1),0,1)))</f>
        <v>1</v>
      </c>
      <c r="BT52" s="3">
        <f>IF($A52&gt;='243way_Regular Symbol'!G$16,"",IF(E52=0,"",IF(OR(E52=$BQ$1,E52=$BR$1,E53=$BQ$1,E53=$BR$1,E54=$BQ$1,E54=$BR$1),0,1)))</f>
        <v>0</v>
      </c>
      <c r="BU52" s="3">
        <f>IF($A52&gt;='243way_Regular Symbol'!H$16,"",IF(F52=0,"",IF(OR(F52=$BQ$1,F52=$BR$1,F53=$BQ$1,F53=$BR$1,F54=$BQ$1,F54=$BR$1),0,1)))</f>
        <v>1</v>
      </c>
      <c r="BV52" s="224"/>
      <c r="BW52" s="3">
        <f>IF($A52&gt;='243way_Regular Symbol'!D$16,"",IF(B52=0,"",IF(OR(B52=$BW$1,B53=$BW$1,B54=$BW$1,B52=$BX$1,B53=$BX$1,B54=$BX$1),0,1)))</f>
        <v>0</v>
      </c>
      <c r="BX52" s="3">
        <f>IF($A52&gt;='243way_Regular Symbol'!E$16,"",IF(C52=0,"",IF(OR(C52=$BW$1,C53=$BW$1,C54=$BW$1,C52=$BX$1,C53=$BX$1,C54=$BX$1),0,1)))</f>
        <v>0</v>
      </c>
      <c r="BY52" s="3">
        <f>IF($A52&gt;='243way_Regular Symbol'!F$16,"",IF(D52=0,"",IF(OR(D52=$BW$1,D53=$BW$1,D54=$BW$1,D52=$BX$1,D53=$BX$1,D54=$BX$1),0,1)))</f>
        <v>0</v>
      </c>
      <c r="BZ52" s="3">
        <f>IF($A52&gt;='243way_Regular Symbol'!G$16,"",IF(E52=0,"",IF(OR(E52=$BW$1,E53=$BW$1,E54=$BW$1,E52=$BX$1,E53=$BX$1,E54=$BX$1),0,1)))</f>
        <v>1</v>
      </c>
      <c r="CA52" s="3">
        <f>IF($A52&gt;='243way_Regular Symbol'!H$16,"",IF(F52=0,"",IF(OR(F52=$BW$1,F53=$BW$1,F54=$BW$1,F52=$BX$1,F53=$BX$1,F54=$BX$1),0,1)))</f>
        <v>0</v>
      </c>
      <c r="CB52" s="224"/>
      <c r="CC52" s="3">
        <f>IF($A52&gt;='243way_Regular Symbol'!D$16,"",IF(B52=0,"",IF(OR(B52=$BW$1,B53=$BW$1,B54=$BW$1,B52=$CD$1,B53=$CD$1,B54=$CD$1),0,1)))</f>
        <v>0</v>
      </c>
      <c r="CD52" s="3">
        <f>IF($A52&gt;='243way_Regular Symbol'!E$16,"",IF(C52=0,"",IF(OR(C52=$BW$1,C53=$BW$1,C54=$BW$1,C52=$CD$1,C53=$CD$1,C54=$CD$1),0,1)))</f>
        <v>0</v>
      </c>
      <c r="CE52" s="3">
        <f>IF($A52&gt;='243way_Regular Symbol'!F$16,"",IF(D52=0,"",IF(OR(D52=$BW$1,D53=$BW$1,D54=$BW$1,D52=$CD$1,D53=$CD$1,D54=$CD$1),0,1)))</f>
        <v>1</v>
      </c>
      <c r="CF52" s="3">
        <f>IF($A52&gt;='243way_Regular Symbol'!G$16,"",IF(E52=0,"",IF(OR(E52=$BW$1,E53=$BW$1,E54=$BW$1,E52=$CD$1,E53=$CD$1,E54=$CD$1),0,1)))</f>
        <v>1</v>
      </c>
      <c r="CG52" s="3">
        <f>IF($A52&gt;='243way_Regular Symbol'!H$16,"",IF(F52=0,"",IF(OR(F52=$BW$1,F53=$BW$1,F54=$BW$1,F52=$CD$1,F53=$CD$1,F54=$CD$1),0,1)))</f>
        <v>1</v>
      </c>
      <c r="CH52" s="224"/>
      <c r="CI52" s="3">
        <f>IF($A52&gt;='243way_Regular Symbol'!D$16,"",IF(B52=0,"",IF(OR(B52=$BW$1,B53=$BW$1,B54=$BW$1,B52=$CJ$1,B53=$CJ$1,B54=$CJ$1),0,1)))</f>
        <v>1</v>
      </c>
      <c r="CJ52" s="3">
        <f>IF($A52&gt;='243way_Regular Symbol'!E$16,"",IF(C52=0,"",IF(OR(C52=$BW$1,C53=$BW$1,C54=$BW$1,C52=$CJ$1,C53=$CJ$1,C54=$CJ$1),0,1)))</f>
        <v>1</v>
      </c>
      <c r="CK52" s="3">
        <f>IF($A52&gt;='243way_Regular Symbol'!F$16,"",IF(D52=0,"",IF(OR(D52=$BW$1,D53=$BW$1,D54=$BW$1,D52=$CJ$1,D53=$CJ$1,D54=$CJ$1),0,1)))</f>
        <v>1</v>
      </c>
      <c r="CL52" s="3">
        <f>IF($A52&gt;='243way_Regular Symbol'!G$16,"",IF(E52=0,"",IF(OR(E52=$BW$1,E53=$BW$1,E54=$BW$1,E52=$CJ$1,E53=$CJ$1,E54=$CJ$1),0,1)))</f>
        <v>1</v>
      </c>
      <c r="CM52" s="3">
        <f>IF($A52&gt;='243way_Regular Symbol'!H$16,"",IF(F52=0,"",IF(OR(F52=$BW$1,F53=$BW$1,F54=$BW$1,F52=$CJ$1,F53=$CJ$1,F54=$CJ$1),0,1)))</f>
        <v>0</v>
      </c>
      <c r="CN52" s="224"/>
      <c r="CO52" s="3">
        <f>IF($A52&gt;='243way_Regular Symbol'!D$16,"",IF(B52=0,"",IF(OR(B52=$BW$1,B53=$BW$1,B54=$BW$1,B52=$CP$1,B53=$CP$1,B54=$CP$1),0,1)))</f>
        <v>1</v>
      </c>
      <c r="CP52" s="3">
        <f>IF($A52&gt;='243way_Regular Symbol'!E$16,"",IF(C52=0,"",IF(OR(C52=$BW$1,C53=$BW$1,C54=$BW$1,C52=$CP$1,C53=$CP$1,C54=$CP$1),0,1)))</f>
        <v>1</v>
      </c>
      <c r="CQ52" s="3">
        <f>IF($A52&gt;='243way_Regular Symbol'!F$16,"",IF(D52=0,"",IF(OR(D52=$BW$1,D53=$BW$1,D54=$BW$1,D52=$CP$1,D53=$CP$1,D54=$CP$1),0,1)))</f>
        <v>0</v>
      </c>
      <c r="CR52" s="3">
        <f>IF($A52&gt;='243way_Regular Symbol'!G$16,"",IF(E52=0,"",IF(OR(E52=$BW$1,E53=$BW$1,E54=$BW$1,E52=$CP$1,E53=$CP$1,E54=$CP$1),0,1)))</f>
        <v>1</v>
      </c>
      <c r="CS52" s="3">
        <f>IF($A52&gt;='243way_Regular Symbol'!H$16,"",IF(F52=0,"",IF(OR(F52=$BW$1,F53=$BW$1,F54=$BW$1,F52=$CP$1,F53=$CP$1,F54=$CP$1),0,1)))</f>
        <v>1</v>
      </c>
      <c r="CT52" s="224"/>
      <c r="CU52" s="3">
        <f>IF($A52&gt;='243way_Regular Symbol'!D$16,"",IF(B52=0,"",IF(OR(B52=$BW$1,B53=$BW$1,B54=$BW$1,B52=$CV$1,B53=$CV$1,B54=$CV$1),0,1)))</f>
        <v>1</v>
      </c>
      <c r="CV52" s="3">
        <f>IF($A52&gt;='243way_Regular Symbol'!E$16,"",IF(C52=0,"",IF(OR(C52=$BW$1,C53=$BW$1,C54=$BW$1,C52=$CV$1,C53=$CV$1,C54=$CV$1),0,1)))</f>
        <v>1</v>
      </c>
      <c r="CW52" s="3">
        <f>IF($A52&gt;='243way_Regular Symbol'!F$16,"",IF(D52=0,"",IF(OR(D52=$BW$1,D53=$BW$1,D54=$BW$1,D52=$CV$1,D53=$CV$1,D54=$CV$1),0,1)))</f>
        <v>1</v>
      </c>
      <c r="CX52" s="3">
        <f>IF($A52&gt;='243way_Regular Symbol'!G$16,"",IF(E52=0,"",IF(OR(E52=$BW$1,E53=$BW$1,E54=$BW$1,E52=$CV$1,E53=$CV$1,E54=$CV$1),0,1)))</f>
        <v>1</v>
      </c>
      <c r="CY52" s="3">
        <f>IF($A52&gt;='243way_Regular Symbol'!H$16,"",IF(F52=0,"",IF(OR(F52=$BW$1,F53=$BW$1,F54=$BW$1,F52=$CV$1,F53=$CV$1,F54=$CV$1),0,1)))</f>
        <v>1</v>
      </c>
    </row>
    <row r="53" spans="1:103">
      <c r="A53" s="337">
        <f>IF('243way_Regular Symbol'!L52="","",'243way_Regular Symbol'!L52)</f>
        <v>49</v>
      </c>
      <c r="B53" s="191" t="str">
        <f>IF('243way_Regular Symbol'!M52="",
IF($A53-'243way_Regular Symbol'!D$16&gt;='243way_RegularＸ_W()'!B$2-1,"",VLOOKUP($A53-'243way_Regular Symbol'!D$16,'243way_Regular Symbol'!$L$3:$Q$99,'243way_RegularＸ_W()'!B$3+1,FALSE)),
'243way_Regular Symbol'!M52)</f>
        <v>Q</v>
      </c>
      <c r="C53" s="191" t="str">
        <f>IF('243way_Regular Symbol'!N52="",
IF($A53-'243way_Regular Symbol'!E$16&gt;='243way_RegularＸ_W()'!C$2-1,"",VLOOKUP($A53-'243way_Regular Symbol'!E$16,'243way_Regular Symbol'!$L$3:$Q$99,'243way_RegularＸ_W()'!C$3+1,FALSE)),
'243way_Regular Symbol'!N52)</f>
        <v>Q</v>
      </c>
      <c r="D53" s="191" t="str">
        <f>IF('243way_Regular Symbol'!O52="",
IF($A53-'243way_Regular Symbol'!F$16&gt;='243way_RegularＸ_W()'!D$2-1,"",VLOOKUP($A53-'243way_Regular Symbol'!F$16,'243way_Regular Symbol'!$L$3:$Q$99,'243way_RegularＸ_W()'!D$3+1,FALSE)),
'243way_Regular Symbol'!O52)</f>
        <v>K</v>
      </c>
      <c r="E53" s="191" t="str">
        <f>IF('243way_Regular Symbol'!P52="",
IF($A53-'243way_Regular Symbol'!G$16&gt;='243way_RegularＸ_W()'!E$2-1,"",VLOOKUP($A53-'243way_Regular Symbol'!G$16,'243way_Regular Symbol'!$L$3:$Q$99,'243way_RegularＸ_W()'!E$3+1,FALSE)),
'243way_Regular Symbol'!P52)</f>
        <v>A</v>
      </c>
      <c r="F53" s="338" t="str">
        <f>IF('243way_Regular Symbol'!Q52="",
IF($A53-'243way_Regular Symbol'!H$16&gt;='243way_RegularＸ_W()'!F$2-1,"",VLOOKUP($A53-'243way_Regular Symbol'!H$16,'243way_Regular Symbol'!$L$3:$Q$99,'243way_RegularＸ_W()'!F$3+1,FALSE)),
'243way_Regular Symbol'!Q52)</f>
        <v>M3</v>
      </c>
      <c r="O53" s="344">
        <f>IF($A53&gt;='243way_Regular Symbol'!D$16,"",IF(B53=0,"",IF(OR(B53=$O$1,B53=$P$1,B54=$O$1,B54=$P$1,B55=$O$1,B55=$P$1),0,1)))</f>
        <v>1</v>
      </c>
      <c r="P53" s="3">
        <f>IF($A53&gt;='243way_Regular Symbol'!E$16,"",IF(C53=0,"",IF(OR(C53=$O$1,C53=$P$1,C54=$O$1,C54=$P$1,C55=$O$1,C55=$P$1),0,1)))</f>
        <v>1</v>
      </c>
      <c r="Q53" s="3">
        <f>IF($A53&gt;='243way_Regular Symbol'!F$16,"",IF(D53=0,"",IF(OR(D53=$O$1,D53=$P$1,D54=$O$1,D54=$P$1,D55=$O$1,D55=$P$1),0,1)))</f>
        <v>1</v>
      </c>
      <c r="R53" s="3">
        <f>IF($A53&gt;='243way_Regular Symbol'!G$16,"",IF(E53=0,"",IF(OR(E53=$O$1,E53=$P$1,E54=$O$1,E54=$P$1,E55=$O$1,E55=$P$1),0,1)))</f>
        <v>1</v>
      </c>
      <c r="S53" s="135">
        <f>IF($A53&gt;='243way_Regular Symbol'!H$16,"",IF(F53=0,"",IF(OR(F53=$O$1,F53=$P$1,F54=$O$1,F54=$P$1,F55=$O$1,F55=$P$1),0,1)))</f>
        <v>1</v>
      </c>
      <c r="T53" s="224"/>
      <c r="U53" s="344">
        <f>IF($A53&gt;='243way_Regular Symbol'!D$16,"",IF(B53=0,"",IF(OR(B53=$U$1,B53=$V$1,B54=$U$1,B54=$V$1,B55=$U$1,B55=$V$1),0,1)))</f>
        <v>1</v>
      </c>
      <c r="V53" s="3">
        <f>IF($A53&gt;='243way_Regular Symbol'!E$16,"",IF(C53=0,"",IF(OR(C53=$U$1,C53=$V$1,C54=$U$1,C54=$V$1,C55=$U$1,C55=$V$1),0,1)))</f>
        <v>1</v>
      </c>
      <c r="W53" s="3">
        <f>IF($A53&gt;='243way_Regular Symbol'!F$16,"",IF(D53=0,"",IF(OR(D53=$U$1,D53=$V$1,D54=$U$1,D54=$V$1,D55=$U$1,D55=$V$1),0,1)))</f>
        <v>1</v>
      </c>
      <c r="X53" s="3">
        <f>IF($A53&gt;='243way_Regular Symbol'!G$16,"",IF(E53=0,"",IF(OR(E53=$U$1,E53=$V$1,E54=$U$1,E54=$V$1,E55=$U$1,E55=$V$1),0,1)))</f>
        <v>0</v>
      </c>
      <c r="Y53" s="135">
        <f>IF($A53&gt;='243way_Regular Symbol'!H$16,"",IF(F53=0,"",IF(OR(F53=$U$1,F53=$V$1,F54=$U$1,F54=$V$1,F55=$U$1,F55=$V$1),0,1)))</f>
        <v>1</v>
      </c>
      <c r="Z53" s="224"/>
      <c r="AA53" s="344">
        <f>IF($A53&gt;='243way_Regular Symbol'!D$16,"",IF(B53=0,"",IF(OR(B53=$AA$1,B53=$AB$1,B54=$AA$1,B54=$AB$1,B55=$AA$1,,B55=$AB$1),0,1)))</f>
        <v>1</v>
      </c>
      <c r="AB53" s="3">
        <f>IF($A53&gt;='243way_Regular Symbol'!E$16,"",IF(C53=0,"",IF(OR(C53=$AA$1,C53=$AB$1,C54=$AA$1,C54=$AB$1,C55=$AA$1,,C55=$AB$1),0,1)))</f>
        <v>0</v>
      </c>
      <c r="AC53" s="3">
        <f>IF($A53&gt;='243way_Regular Symbol'!F$16,"",IF(D53=0,"",IF(OR(D53=$AA$1,D53=$AB$1,D54=$AA$1,D54=$AB$1,D55=$AA$1,,D55=$AB$1),0,1)))</f>
        <v>1</v>
      </c>
      <c r="AD53" s="3">
        <f>IF($A53&gt;='243way_Regular Symbol'!G$16,"",IF(E53=0,"",IF(OR(E53=$AA$1,E53=$AB$1,E54=$AA$1,E54=$AB$1,E55=$AA$1,,E55=$AB$1),0,1)))</f>
        <v>1</v>
      </c>
      <c r="AE53" s="135">
        <f>IF($A53&gt;='243way_Regular Symbol'!H$16,"",IF(F53=0,"",IF(OR(F53=$AA$1,F53=$AB$1,F54=$AA$1,F54=$AB$1,F55=$AA$1,,F55=$AB$1),0,1)))</f>
        <v>0</v>
      </c>
      <c r="AF53" s="224"/>
      <c r="AG53" s="344">
        <f>IF($A53&gt;='243way_Regular Symbol'!D$16,"",IF(B53=0,"",IF(OR(B53=$AG$1,B53=$AH$1,B54=$AG$1,B54=$AH$1,B55=$AG$1,B55=$AH$1),0,1)))</f>
        <v>0</v>
      </c>
      <c r="AH53" s="3">
        <f>IF($A53&gt;='243way_Regular Symbol'!E$16,"",IF(C53=0,"",IF(OR(C53=$AG$1,C53=$AH$1,C54=$AG$1,C54=$AH$1,C55=$AG$1,C55=$AH$1),0,1)))</f>
        <v>1</v>
      </c>
      <c r="AI53" s="3">
        <f>IF($A53&gt;='243way_Regular Symbol'!F$16,"",IF(D53=0,"",IF(OR(D53=$AG$1,D53=$AH$1,D54=$AG$1,D54=$AH$1,D55=$AG$1,D55=$AH$1),0,1)))</f>
        <v>1</v>
      </c>
      <c r="AJ53" s="3">
        <f>IF($A53&gt;='243way_Regular Symbol'!G$16,"",IF(E53=0,"",IF(OR(E53=$AG$1,E53=$AH$1,E54=$AG$1,E54=$AH$1,E55=$AG$1,E55=$AH$1),0,1)))</f>
        <v>1</v>
      </c>
      <c r="AK53" s="135">
        <f>IF($A53&gt;='243way_Regular Symbol'!H$16,"",IF(F53=0,"",IF(OR(F53=$AG$1,F53=$AH$1,F54=$AG$1,F54=$AH$1,F55=$AG$1,F55=$AH$1),0,1)))</f>
        <v>1</v>
      </c>
      <c r="AL53" s="224"/>
      <c r="AM53" s="344">
        <f>IF($A53&gt;='243way_Regular Symbol'!D$16,"",IF(B53=0,"",IF(OR(B53=$AM$1,B53=$AN$1,B54=$AM$1,B54=$AN$1,B55=$AM$1,B55=$AN$1),0,1)))</f>
        <v>1</v>
      </c>
      <c r="AN53" s="3">
        <f>IF($A53&gt;='243way_Regular Symbol'!E$16,"",IF(C53=0,"",IF(OR(C53=$AM$1,C53=$AN$1,C54=$AM$1,C54=$AN$1,C55=$AM$1,C55=$AN$1),0,1)))</f>
        <v>1</v>
      </c>
      <c r="AO53" s="3">
        <f>IF($A53&gt;='243way_Regular Symbol'!F$16,"",IF(D53=0,"",IF(OR(D53=$AM$1,D53=$AN$1,D54=$AM$1,D54=$AN$1,D55=$AM$1,D55=$AN$1),0,1)))</f>
        <v>0</v>
      </c>
      <c r="AP53" s="3">
        <f>IF($A53&gt;='243way_Regular Symbol'!G$16,"",IF(E53=0,"",IF(OR(E53=$AM$1,E53=$AN$1,E54=$AM$1,E54=$AN$1,E55=$AM$1,E55=$AN$1),0,1)))</f>
        <v>1</v>
      </c>
      <c r="AQ53" s="135">
        <f>IF($A53&gt;='243way_Regular Symbol'!H$16,"",IF(F53=0,"",IF(OR(F53=$AM$1,F53=$AN$1,F54=$AM$1,F54=$AN$1,F55=$AM$1,F55=$AN$1),0,1)))</f>
        <v>1</v>
      </c>
      <c r="AR53" s="224"/>
      <c r="AS53" s="344">
        <f>IF($A53&gt;='243way_Regular Symbol'!D$16,"",IF(B53=0,"",IF(OR(B53=$AM$1,B53=$AT$1,B54=$AM$1,B54=$AT$1,B55=$AM$1,B55=$AT$1),0,1)))</f>
        <v>1</v>
      </c>
      <c r="AT53" s="3">
        <f>IF($A53&gt;='243way_Regular Symbol'!E$16,"",IF(C53=0,"",IF(OR(C53=$AM$1,C53=$AT$1,C54=$AM$1,C54=$AT$1,C55=$AM$1,C55=$AT$1),0,1)))</f>
        <v>1</v>
      </c>
      <c r="AU53" s="3">
        <f>IF($A53&gt;='243way_Regular Symbol'!F$16,"",IF(D53=0,"",IF(OR(D53=$AM$1,D53=$AT$1,D54=$AM$1,D54=$AT$1,D55=$AM$1,D55=$AT$1),0,1)))</f>
        <v>1</v>
      </c>
      <c r="AV53" s="3">
        <f>IF($A53&gt;='243way_Regular Symbol'!G$16,"",IF(E53=0,"",IF(OR(E53=$AM$1,E53=$AT$1,E54=$AM$1,E54=$AT$1,E55=$AM$1,E55=$AT$1),0,1)))</f>
        <v>1</v>
      </c>
      <c r="AW53" s="135">
        <f>IF($A53&gt;='243way_Regular Symbol'!H$16,"",IF(F53=0,"",IF(OR(F53=$AM$1,F53=$AT$1,F54=$AM$1,F54=$AT$1,F55=$AM$1,F55=$AT$1),0,1)))</f>
        <v>1</v>
      </c>
      <c r="AX53" s="224"/>
      <c r="AY53" s="344">
        <f>IF($A53&gt;='243way_Regular Symbol'!D$16,"",IF(B53=0,"",IF(OR(B53=$AM$1,B53=$AZ$1,B54=$AM$1,B54=$AZ$1,B55=$AM$1,B55=$AZ$1),0,1)))</f>
        <v>1</v>
      </c>
      <c r="AZ53" s="3">
        <f>IF($A53&gt;='243way_Regular Symbol'!E$16,"",IF(C53=0,"",IF(OR(C53=$AM$1,C53=$AZ$1,C54=$AM$1,C54=$AZ$1,C55=$AM$1,C55=$AZ$1),0,1)))</f>
        <v>1</v>
      </c>
      <c r="BA53" s="3">
        <f>IF($A53&gt;='243way_Regular Symbol'!F$16,"",IF(D53=0,"",IF(OR(D53=$AM$1,D53=$AZ$1,D54=$AM$1,D54=$AZ$1,D55=$AM$1,D55=$AZ$1),0,1)))</f>
        <v>1</v>
      </c>
      <c r="BB53" s="3">
        <f>IF($A53&gt;='243way_Regular Symbol'!G$16,"",IF(E53=0,"",IF(OR(E53=$AM$1,E53=$AZ$1,E54=$AM$1,E54=$AZ$1,E55=$AM$1,E55=$AZ$1),0,1)))</f>
        <v>0</v>
      </c>
      <c r="BC53" s="135">
        <f>IF($A53&gt;='243way_Regular Symbol'!H$16,"",IF(F53=0,"",IF(OR(F53=$AM$1,F53=$AZ$1,F54=$AM$1,F54=$AZ$1,F55=$AM$1,F55=$AZ$1),0,1)))</f>
        <v>1</v>
      </c>
      <c r="BD53" s="224"/>
      <c r="BE53" s="344">
        <f>IF($A53&gt;='243way_Regular Symbol'!D$16,"",IF(B53=0,"",IF(OR(B53=$AM$1,B53=$BF$1,B54=$AM$1,B54=$BF$1,B55=$AM$1,B55=$BF$1),0,1)))</f>
        <v>1</v>
      </c>
      <c r="BF53" s="3">
        <f>IF($A53&gt;='243way_Regular Symbol'!E$16,"",IF(C53=0,"",IF(OR(C53=$AM$1,C53=$BF$1,C54=$AM$1,C54=$BF$1,C55=$AM$1,C55=$BF$1),0,1)))</f>
        <v>1</v>
      </c>
      <c r="BG53" s="3">
        <f>IF($A53&gt;='243way_Regular Symbol'!F$16,"",IF(D53=0,"",IF(OR(D53=$AM$1,D53=$BF$1,D54=$AM$1,D54=$BF$1,D55=$AM$1,D55=$BF$1),0,1)))</f>
        <v>1</v>
      </c>
      <c r="BH53" s="3">
        <f>IF($A53&gt;='243way_Regular Symbol'!G$16,"",IF(E53=0,"",IF(OR(E53=$AM$1,E53=$BF$1,E54=$AM$1,E54=$BF$1,E55=$AM$1,E55=$BF$1),0,1)))</f>
        <v>1</v>
      </c>
      <c r="BI53" s="135">
        <f>IF($A53&gt;='243way_Regular Symbol'!H$16,"",IF(F53=0,"",IF(OR(F53=$AM$1,F53=$BF$1,F54=$AM$1,F54=$BF$1,F55=$AM$1,F55=$BF$1),0,1)))</f>
        <v>1</v>
      </c>
      <c r="BJ53" s="224"/>
      <c r="BK53" s="344">
        <f>IF($A53&gt;='243way_Regular Symbol'!D$16,"",IF(B53=0,"",IF(OR(B53=$AM$1,B53=$BL$1,B54=$AM$1,B54=$BL$1,B55=$AM$1,B55=$BL$1),0,1)))</f>
        <v>1</v>
      </c>
      <c r="BL53" s="3">
        <f>IF($A53&gt;='243way_Regular Symbol'!E$16,"",IF(C53=0,"",IF(OR(C53=$AM$1,C53=$BL$1,C54=$AM$1,C54=$BL$1,C55=$AM$1,C55=$BL$1),0,1)))</f>
        <v>1</v>
      </c>
      <c r="BM53" s="3">
        <f>IF($A53&gt;='243way_Regular Symbol'!F$16,"",IF(D53=0,"",IF(OR(D53=$AM$1,D53=$BL$1,D54=$AM$1,D54=$BL$1,D55=$AM$1,D55=$BL$1),0,1)))</f>
        <v>1</v>
      </c>
      <c r="BN53" s="3">
        <f>IF($A53&gt;='243way_Regular Symbol'!G$16,"",IF(E53=0,"",IF(OR(E53=$AM$1,E53=$BL$1,E54=$AM$1,E54=$BL$1,E55=$AM$1,E55=$BL$1),0,1)))</f>
        <v>1</v>
      </c>
      <c r="BO53" s="135">
        <f>IF($A53&gt;='243way_Regular Symbol'!H$16,"",IF(F53=0,"",IF(OR(F53=$AM$1,F53=$BL$1,F54=$AM$1,F54=$BL$1,F55=$AM$1,F55=$BL$1),0,1)))</f>
        <v>1</v>
      </c>
      <c r="BP53" s="224"/>
      <c r="BQ53" s="3">
        <f>IF($A53&gt;='243way_Regular Symbol'!D$16,"",IF(B53=0,"",IF(OR(B53=$BQ$1,B53=$BR$1,B54=$BQ$1,B54=$BR$1,B55=$BQ$1,B55=$BR$1),0,1)))</f>
        <v>1</v>
      </c>
      <c r="BR53" s="3">
        <f>IF($A53&gt;='243way_Regular Symbol'!E$16,"",IF(C53=0,"",IF(OR(C53=$BQ$1,C53=$BR$1,C54=$BQ$1,C54=$BR$1,C55=$BQ$1,C55=$BR$1),0,1)))</f>
        <v>1</v>
      </c>
      <c r="BS53" s="3">
        <f>IF($A53&gt;='243way_Regular Symbol'!F$16,"",IF(D53=0,"",IF(OR(D53=$BQ$1,D53=$BR$1,D54=$BQ$1,D54=$BR$1,D55=$BQ$1,D55=$BR$1),0,1)))</f>
        <v>1</v>
      </c>
      <c r="BT53" s="3">
        <f>IF($A53&gt;='243way_Regular Symbol'!G$16,"",IF(E53=0,"",IF(OR(E53=$BQ$1,E53=$BR$1,E54=$BQ$1,E54=$BR$1,E55=$BQ$1,E55=$BR$1),0,1)))</f>
        <v>0</v>
      </c>
      <c r="BU53" s="3">
        <f>IF($A53&gt;='243way_Regular Symbol'!H$16,"",IF(F53=0,"",IF(OR(F53=$BQ$1,F53=$BR$1,F54=$BQ$1,F54=$BR$1,F55=$BQ$1,F55=$BR$1),0,1)))</f>
        <v>0</v>
      </c>
      <c r="BV53" s="224"/>
      <c r="BW53" s="3">
        <f>IF($A53&gt;='243way_Regular Symbol'!D$16,"",IF(B53=0,"",IF(OR(B53=$BW$1,B54=$BW$1,B55=$BW$1,B53=$BX$1,B54=$BX$1,B55=$BX$1),0,1)))</f>
        <v>0</v>
      </c>
      <c r="BX53" s="3">
        <f>IF($A53&gt;='243way_Regular Symbol'!E$16,"",IF(C53=0,"",IF(OR(C53=$BW$1,C54=$BW$1,C55=$BW$1,C53=$BX$1,C54=$BX$1,C55=$BX$1),0,1)))</f>
        <v>0</v>
      </c>
      <c r="BY53" s="3">
        <f>IF($A53&gt;='243way_Regular Symbol'!F$16,"",IF(D53=0,"",IF(OR(D53=$BW$1,D54=$BW$1,D55=$BW$1,D53=$BX$1,D54=$BX$1,D55=$BX$1),0,1)))</f>
        <v>0</v>
      </c>
      <c r="BZ53" s="3">
        <f>IF($A53&gt;='243way_Regular Symbol'!G$16,"",IF(E53=0,"",IF(OR(E53=$BW$1,E54=$BW$1,E55=$BW$1,E53=$BX$1,E54=$BX$1,E55=$BX$1),0,1)))</f>
        <v>1</v>
      </c>
      <c r="CA53" s="3">
        <f>IF($A53&gt;='243way_Regular Symbol'!H$16,"",IF(F53=0,"",IF(OR(F53=$BW$1,F54=$BW$1,F55=$BW$1,F53=$BX$1,F54=$BX$1,F55=$BX$1),0,1)))</f>
        <v>1</v>
      </c>
      <c r="CB53" s="224"/>
      <c r="CC53" s="3">
        <f>IF($A53&gt;='243way_Regular Symbol'!D$16,"",IF(B53=0,"",IF(OR(B53=$BW$1,B54=$BW$1,B55=$BW$1,B53=$CD$1,B54=$CD$1,B55=$CD$1),0,1)))</f>
        <v>0</v>
      </c>
      <c r="CD53" s="3">
        <f>IF($A53&gt;='243way_Regular Symbol'!E$16,"",IF(C53=0,"",IF(OR(C53=$BW$1,C54=$BW$1,C55=$BW$1,C53=$CD$1,C54=$CD$1,C55=$CD$1),0,1)))</f>
        <v>0</v>
      </c>
      <c r="CE53" s="3">
        <f>IF($A53&gt;='243way_Regular Symbol'!F$16,"",IF(D53=0,"",IF(OR(D53=$BW$1,D54=$BW$1,D55=$BW$1,D53=$CD$1,D54=$CD$1,D55=$CD$1),0,1)))</f>
        <v>1</v>
      </c>
      <c r="CF53" s="3">
        <f>IF($A53&gt;='243way_Regular Symbol'!G$16,"",IF(E53=0,"",IF(OR(E53=$BW$1,E54=$BW$1,E55=$BW$1,E53=$CD$1,E54=$CD$1,E55=$CD$1),0,1)))</f>
        <v>1</v>
      </c>
      <c r="CG53" s="3">
        <f>IF($A53&gt;='243way_Regular Symbol'!H$16,"",IF(F53=0,"",IF(OR(F53=$BW$1,F54=$BW$1,F55=$BW$1,F53=$CD$1,F54=$CD$1,F55=$CD$1),0,1)))</f>
        <v>1</v>
      </c>
      <c r="CH53" s="224"/>
      <c r="CI53" s="3">
        <f>IF($A53&gt;='243way_Regular Symbol'!D$16,"",IF(B53=0,"",IF(OR(B53=$BW$1,B54=$BW$1,B55=$BW$1,B53=$CJ$1,B54=$CJ$1,B55=$CJ$1),0,1)))</f>
        <v>1</v>
      </c>
      <c r="CJ53" s="3">
        <f>IF($A53&gt;='243way_Regular Symbol'!E$16,"",IF(C53=0,"",IF(OR(C53=$BW$1,C54=$BW$1,C55=$BW$1,C53=$CJ$1,C54=$CJ$1,C55=$CJ$1),0,1)))</f>
        <v>1</v>
      </c>
      <c r="CK53" s="3">
        <f>IF($A53&gt;='243way_Regular Symbol'!F$16,"",IF(D53=0,"",IF(OR(D53=$BW$1,D54=$BW$1,D55=$BW$1,D53=$CJ$1,D54=$CJ$1,D55=$CJ$1),0,1)))</f>
        <v>0</v>
      </c>
      <c r="CL53" s="3">
        <f>IF($A53&gt;='243way_Regular Symbol'!G$16,"",IF(E53=0,"",IF(OR(E53=$BW$1,E54=$BW$1,E55=$BW$1,E53=$CJ$1,E54=$CJ$1,E55=$CJ$1),0,1)))</f>
        <v>1</v>
      </c>
      <c r="CM53" s="3">
        <f>IF($A53&gt;='243way_Regular Symbol'!H$16,"",IF(F53=0,"",IF(OR(F53=$BW$1,F54=$BW$1,F55=$BW$1,F53=$CJ$1,F54=$CJ$1,F55=$CJ$1),0,1)))</f>
        <v>0</v>
      </c>
      <c r="CN53" s="224"/>
      <c r="CO53" s="3">
        <f>IF($A53&gt;='243way_Regular Symbol'!D$16,"",IF(B53=0,"",IF(OR(B53=$BW$1,B54=$BW$1,B55=$BW$1,B53=$CP$1,B54=$CP$1,B55=$CP$1),0,1)))</f>
        <v>1</v>
      </c>
      <c r="CP53" s="3">
        <f>IF($A53&gt;='243way_Regular Symbol'!E$16,"",IF(C53=0,"",IF(OR(C53=$BW$1,C54=$BW$1,C55=$BW$1,C53=$CP$1,C54=$CP$1,C55=$CP$1),0,1)))</f>
        <v>1</v>
      </c>
      <c r="CQ53" s="3">
        <f>IF($A53&gt;='243way_Regular Symbol'!F$16,"",IF(D53=0,"",IF(OR(D53=$BW$1,D54=$BW$1,D55=$BW$1,D53=$CP$1,D54=$CP$1,D55=$CP$1),0,1)))</f>
        <v>1</v>
      </c>
      <c r="CR53" s="3">
        <f>IF($A53&gt;='243way_Regular Symbol'!G$16,"",IF(E53=0,"",IF(OR(E53=$BW$1,E54=$BW$1,E55=$BW$1,E53=$CP$1,E54=$CP$1,E55=$CP$1),0,1)))</f>
        <v>1</v>
      </c>
      <c r="CS53" s="3">
        <f>IF($A53&gt;='243way_Regular Symbol'!H$16,"",IF(F53=0,"",IF(OR(F53=$BW$1,F54=$BW$1,F55=$BW$1,F53=$CP$1,F54=$CP$1,F55=$CP$1),0,1)))</f>
        <v>1</v>
      </c>
      <c r="CT53" s="224"/>
      <c r="CU53" s="3">
        <f>IF($A53&gt;='243way_Regular Symbol'!D$16,"",IF(B53=0,"",IF(OR(B53=$BW$1,B54=$BW$1,B55=$BW$1,B53=$CV$1,B54=$CV$1,B55=$CV$1),0,1)))</f>
        <v>1</v>
      </c>
      <c r="CV53" s="3">
        <f>IF($A53&gt;='243way_Regular Symbol'!E$16,"",IF(C53=0,"",IF(OR(C53=$BW$1,C54=$BW$1,C55=$BW$1,C53=$CV$1,C54=$CV$1,C55=$CV$1),0,1)))</f>
        <v>1</v>
      </c>
      <c r="CW53" s="3">
        <f>IF($A53&gt;='243way_Regular Symbol'!F$16,"",IF(D53=0,"",IF(OR(D53=$BW$1,D54=$BW$1,D55=$BW$1,D53=$CV$1,D54=$CV$1,D55=$CV$1),0,1)))</f>
        <v>1</v>
      </c>
      <c r="CX53" s="3">
        <f>IF($A53&gt;='243way_Regular Symbol'!G$16,"",IF(E53=0,"",IF(OR(E53=$BW$1,E54=$BW$1,E55=$BW$1,E53=$CV$1,E54=$CV$1,E55=$CV$1),0,1)))</f>
        <v>1</v>
      </c>
      <c r="CY53" s="3">
        <f>IF($A53&gt;='243way_Regular Symbol'!H$16,"",IF(F53=0,"",IF(OR(F53=$BW$1,F54=$BW$1,F55=$BW$1,F53=$CV$1,F54=$CV$1,F55=$CV$1),0,1)))</f>
        <v>1</v>
      </c>
    </row>
    <row r="54" spans="1:103">
      <c r="A54" s="337">
        <f>IF('243way_Regular Symbol'!L53="","",'243way_Regular Symbol'!L53)</f>
        <v>50</v>
      </c>
      <c r="B54" s="191" t="str">
        <f>IF('243way_Regular Symbol'!M53="",
IF($A54-'243way_Regular Symbol'!D$16&gt;='243way_RegularＸ_W()'!B$2-1,"",VLOOKUP($A54-'243way_Regular Symbol'!D$16,'243way_Regular Symbol'!$L$3:$Q$99,'243way_RegularＸ_W()'!B$3+1,FALSE)),
'243way_Regular Symbol'!M53)</f>
        <v>K</v>
      </c>
      <c r="C54" s="191" t="str">
        <f>IF('243way_Regular Symbol'!N53="",
IF($A54-'243way_Regular Symbol'!E$16&gt;='243way_RegularＸ_W()'!C$2-1,"",VLOOKUP($A54-'243way_Regular Symbol'!E$16,'243way_Regular Symbol'!$L$3:$Q$99,'243way_RegularＸ_W()'!C$3+1,FALSE)),
'243way_Regular Symbol'!N53)</f>
        <v>K</v>
      </c>
      <c r="D54" s="191" t="str">
        <f>IF('243way_Regular Symbol'!O53="",
IF($A54-'243way_Regular Symbol'!F$16&gt;='243way_RegularＸ_W()'!D$2-1,"",VLOOKUP($A54-'243way_Regular Symbol'!F$16,'243way_Regular Symbol'!$L$3:$Q$99,'243way_RegularＸ_W()'!D$3+1,FALSE)),
'243way_Regular Symbol'!O53)</f>
        <v>M5</v>
      </c>
      <c r="E54" s="191" t="str">
        <f>IF('243way_Regular Symbol'!P53="",
IF($A54-'243way_Regular Symbol'!G$16&gt;='243way_RegularＸ_W()'!E$2-1,"",VLOOKUP($A54-'243way_Regular Symbol'!G$16,'243way_Regular Symbol'!$L$3:$Q$99,'243way_RegularＸ_W()'!E$3+1,FALSE)),
'243way_Regular Symbol'!P53)</f>
        <v>M2</v>
      </c>
      <c r="F54" s="338" t="str">
        <f>IF('243way_Regular Symbol'!Q53="",
IF($A54-'243way_Regular Symbol'!H$16&gt;='243way_RegularＸ_W()'!F$2-1,"",VLOOKUP($A54-'243way_Regular Symbol'!H$16,'243way_Regular Symbol'!$L$3:$Q$99,'243way_RegularＸ_W()'!F$3+1,FALSE)),
'243way_Regular Symbol'!Q53)</f>
        <v>J</v>
      </c>
      <c r="O54" s="344">
        <f>IF($A54&gt;='243way_Regular Symbol'!D$16,"",IF(B54=0,"",IF(OR(B54=$O$1,B54=$P$1,B55=$O$1,B55=$P$1,B56=$O$1,B56=$P$1),0,1)))</f>
        <v>1</v>
      </c>
      <c r="P54" s="3">
        <f>IF($A54&gt;='243way_Regular Symbol'!E$16,"",IF(C54=0,"",IF(OR(C54=$O$1,C54=$P$1,C55=$O$1,C55=$P$1,C56=$O$1,C56=$P$1),0,1)))</f>
        <v>1</v>
      </c>
      <c r="Q54" s="3">
        <f>IF($A54&gt;='243way_Regular Symbol'!F$16,"",IF(D54=0,"",IF(OR(D54=$O$1,D54=$P$1,D55=$O$1,D55=$P$1,D56=$O$1,D56=$P$1),0,1)))</f>
        <v>1</v>
      </c>
      <c r="R54" s="3">
        <f>IF($A54&gt;='243way_Regular Symbol'!G$16,"",IF(E54=0,"",IF(OR(E54=$O$1,E54=$P$1,E55=$O$1,E55=$P$1,E56=$O$1,E56=$P$1),0,1)))</f>
        <v>1</v>
      </c>
      <c r="S54" s="135">
        <f>IF($A54&gt;='243way_Regular Symbol'!H$16,"",IF(F54=0,"",IF(OR(F54=$O$1,F54=$P$1,F55=$O$1,F55=$P$1,F56=$O$1,F56=$P$1),0,1)))</f>
        <v>1</v>
      </c>
      <c r="T54" s="224"/>
      <c r="U54" s="344">
        <f>IF($A54&gt;='243way_Regular Symbol'!D$16,"",IF(B54=0,"",IF(OR(B54=$U$1,B54=$V$1,B55=$U$1,B55=$V$1,B56=$U$1,B56=$V$1),0,1)))</f>
        <v>1</v>
      </c>
      <c r="V54" s="3">
        <f>IF($A54&gt;='243way_Regular Symbol'!E$16,"",IF(C54=0,"",IF(OR(C54=$U$1,C54=$V$1,C55=$U$1,C55=$V$1,C56=$U$1,C56=$V$1),0,1)))</f>
        <v>1</v>
      </c>
      <c r="W54" s="3">
        <f>IF($A54&gt;='243way_Regular Symbol'!F$16,"",IF(D54=0,"",IF(OR(D54=$U$1,D54=$V$1,D55=$U$1,D55=$V$1,D56=$U$1,D56=$V$1),0,1)))</f>
        <v>1</v>
      </c>
      <c r="X54" s="3">
        <f>IF($A54&gt;='243way_Regular Symbol'!G$16,"",IF(E54=0,"",IF(OR(E54=$U$1,E54=$V$1,E55=$U$1,E55=$V$1,E56=$U$1,E56=$V$1),0,1)))</f>
        <v>0</v>
      </c>
      <c r="Y54" s="135">
        <f>IF($A54&gt;='243way_Regular Symbol'!H$16,"",IF(F54=0,"",IF(OR(F54=$U$1,F54=$V$1,F55=$U$1,F55=$V$1,F56=$U$1,F56=$V$1),0,1)))</f>
        <v>1</v>
      </c>
      <c r="Z54" s="224"/>
      <c r="AA54" s="344">
        <f>IF($A54&gt;='243way_Regular Symbol'!D$16,"",IF(B54=0,"",IF(OR(B54=$AA$1,B54=$AB$1,B55=$AA$1,B55=$AB$1,B56=$AA$1,,B56=$AB$1),0,1)))</f>
        <v>1</v>
      </c>
      <c r="AB54" s="3">
        <f>IF($A54&gt;='243way_Regular Symbol'!E$16,"",IF(C54=0,"",IF(OR(C54=$AA$1,C54=$AB$1,C55=$AA$1,C55=$AB$1,C56=$AA$1,,C56=$AB$1),0,1)))</f>
        <v>0</v>
      </c>
      <c r="AC54" s="3">
        <f>IF($A54&gt;='243way_Regular Symbol'!F$16,"",IF(D54=0,"",IF(OR(D54=$AA$1,D54=$AB$1,D55=$AA$1,D55=$AB$1,D56=$AA$1,,D56=$AB$1),0,1)))</f>
        <v>1</v>
      </c>
      <c r="AD54" s="3">
        <f>IF($A54&gt;='243way_Regular Symbol'!G$16,"",IF(E54=0,"",IF(OR(E54=$AA$1,E54=$AB$1,E55=$AA$1,E55=$AB$1,E56=$AA$1,,E56=$AB$1),0,1)))</f>
        <v>1</v>
      </c>
      <c r="AE54" s="135">
        <f>IF($A54&gt;='243way_Regular Symbol'!H$16,"",IF(F54=0,"",IF(OR(F54=$AA$1,F54=$AB$1,F55=$AA$1,F55=$AB$1,F56=$AA$1,,F56=$AB$1),0,1)))</f>
        <v>1</v>
      </c>
      <c r="AF54" s="224"/>
      <c r="AG54" s="344">
        <f>IF($A54&gt;='243way_Regular Symbol'!D$16,"",IF(B54=0,"",IF(OR(B54=$AG$1,B54=$AH$1,B55=$AG$1,B55=$AH$1,B56=$AG$1,B56=$AH$1),0,1)))</f>
        <v>0</v>
      </c>
      <c r="AH54" s="3">
        <f>IF($A54&gt;='243way_Regular Symbol'!E$16,"",IF(C54=0,"",IF(OR(C54=$AG$1,C54=$AH$1,C55=$AG$1,C55=$AH$1,C56=$AG$1,C56=$AH$1),0,1)))</f>
        <v>1</v>
      </c>
      <c r="AI54" s="3">
        <f>IF($A54&gt;='243way_Regular Symbol'!F$16,"",IF(D54=0,"",IF(OR(D54=$AG$1,D54=$AH$1,D55=$AG$1,D55=$AH$1,D56=$AG$1,D56=$AH$1),0,1)))</f>
        <v>1</v>
      </c>
      <c r="AJ54" s="3">
        <f>IF($A54&gt;='243way_Regular Symbol'!G$16,"",IF(E54=0,"",IF(OR(E54=$AG$1,E54=$AH$1,E55=$AG$1,E55=$AH$1,E56=$AG$1,E56=$AH$1),0,1)))</f>
        <v>1</v>
      </c>
      <c r="AK54" s="135">
        <f>IF($A54&gt;='243way_Regular Symbol'!H$16,"",IF(F54=0,"",IF(OR(F54=$AG$1,F54=$AH$1,F55=$AG$1,F55=$AH$1,F56=$AG$1,F56=$AH$1),0,1)))</f>
        <v>0</v>
      </c>
      <c r="AL54" s="224"/>
      <c r="AM54" s="344">
        <f>IF($A54&gt;='243way_Regular Symbol'!D$16,"",IF(B54=0,"",IF(OR(B54=$AM$1,B54=$AN$1,B55=$AM$1,B55=$AN$1,B56=$AM$1,B56=$AN$1),0,1)))</f>
        <v>1</v>
      </c>
      <c r="AN54" s="3">
        <f>IF($A54&gt;='243way_Regular Symbol'!E$16,"",IF(C54=0,"",IF(OR(C54=$AM$1,C54=$AN$1,C55=$AM$1,C55=$AN$1,C56=$AM$1,C56=$AN$1),0,1)))</f>
        <v>1</v>
      </c>
      <c r="AO54" s="3">
        <f>IF($A54&gt;='243way_Regular Symbol'!F$16,"",IF(D54=0,"",IF(OR(D54=$AM$1,D54=$AN$1,D55=$AM$1,D55=$AN$1,D56=$AM$1,D56=$AN$1),0,1)))</f>
        <v>0</v>
      </c>
      <c r="AP54" s="3">
        <f>IF($A54&gt;='243way_Regular Symbol'!G$16,"",IF(E54=0,"",IF(OR(E54=$AM$1,E54=$AN$1,E55=$AM$1,E55=$AN$1,E56=$AM$1,E56=$AN$1),0,1)))</f>
        <v>1</v>
      </c>
      <c r="AQ54" s="135">
        <f>IF($A54&gt;='243way_Regular Symbol'!H$16,"",IF(F54=0,"",IF(OR(F54=$AM$1,F54=$AN$1,F55=$AM$1,F55=$AN$1,F56=$AM$1,F56=$AN$1),0,1)))</f>
        <v>1</v>
      </c>
      <c r="AR54" s="224"/>
      <c r="AS54" s="344">
        <f>IF($A54&gt;='243way_Regular Symbol'!D$16,"",IF(B54=0,"",IF(OR(B54=$AM$1,B54=$AT$1,B55=$AM$1,B55=$AT$1,B56=$AM$1,B56=$AT$1),0,1)))</f>
        <v>1</v>
      </c>
      <c r="AT54" s="3">
        <f>IF($A54&gt;='243way_Regular Symbol'!E$16,"",IF(C54=0,"",IF(OR(C54=$AM$1,C54=$AT$1,C55=$AM$1,C55=$AT$1,C56=$AM$1,C56=$AT$1),0,1)))</f>
        <v>1</v>
      </c>
      <c r="AU54" s="3">
        <f>IF($A54&gt;='243way_Regular Symbol'!F$16,"",IF(D54=0,"",IF(OR(D54=$AM$1,D54=$AT$1,D55=$AM$1,D55=$AT$1,D56=$AM$1,D56=$AT$1),0,1)))</f>
        <v>1</v>
      </c>
      <c r="AV54" s="3">
        <f>IF($A54&gt;='243way_Regular Symbol'!G$16,"",IF(E54=0,"",IF(OR(E54=$AM$1,E54=$AT$1,E55=$AM$1,E55=$AT$1,E56=$AM$1,E56=$AT$1),0,1)))</f>
        <v>1</v>
      </c>
      <c r="AW54" s="135">
        <f>IF($A54&gt;='243way_Regular Symbol'!H$16,"",IF(F54=0,"",IF(OR(F54=$AM$1,F54=$AT$1,F55=$AM$1,F55=$AT$1,F56=$AM$1,F56=$AT$1),0,1)))</f>
        <v>1</v>
      </c>
      <c r="AX54" s="224"/>
      <c r="AY54" s="344">
        <f>IF($A54&gt;='243way_Regular Symbol'!D$16,"",IF(B54=0,"",IF(OR(B54=$AM$1,B54=$AZ$1,B55=$AM$1,B55=$AZ$1,B56=$AM$1,B56=$AZ$1),0,1)))</f>
        <v>1</v>
      </c>
      <c r="AZ54" s="3">
        <f>IF($A54&gt;='243way_Regular Symbol'!E$16,"",IF(C54=0,"",IF(OR(C54=$AM$1,C54=$AZ$1,C55=$AM$1,C55=$AZ$1,C56=$AM$1,C56=$AZ$1),0,1)))</f>
        <v>1</v>
      </c>
      <c r="BA54" s="3">
        <f>IF($A54&gt;='243way_Regular Symbol'!F$16,"",IF(D54=0,"",IF(OR(D54=$AM$1,D54=$AZ$1,D55=$AM$1,D55=$AZ$1,D56=$AM$1,D56=$AZ$1),0,1)))</f>
        <v>1</v>
      </c>
      <c r="BB54" s="3">
        <f>IF($A54&gt;='243way_Regular Symbol'!G$16,"",IF(E54=0,"",IF(OR(E54=$AM$1,E54=$AZ$1,E55=$AM$1,E55=$AZ$1,E56=$AM$1,E56=$AZ$1),0,1)))</f>
        <v>0</v>
      </c>
      <c r="BC54" s="135">
        <f>IF($A54&gt;='243way_Regular Symbol'!H$16,"",IF(F54=0,"",IF(OR(F54=$AM$1,F54=$AZ$1,F55=$AM$1,F55=$AZ$1,F56=$AM$1,F56=$AZ$1),0,1)))</f>
        <v>1</v>
      </c>
      <c r="BD54" s="224"/>
      <c r="BE54" s="344">
        <f>IF($A54&gt;='243way_Regular Symbol'!D$16,"",IF(B54=0,"",IF(OR(B54=$AM$1,B54=$BF$1,B55=$AM$1,B55=$BF$1,B56=$AM$1,B56=$BF$1),0,1)))</f>
        <v>1</v>
      </c>
      <c r="BF54" s="3">
        <f>IF($A54&gt;='243way_Regular Symbol'!E$16,"",IF(C54=0,"",IF(OR(C54=$AM$1,C54=$BF$1,C55=$AM$1,C55=$BF$1,C56=$AM$1,C56=$BF$1),0,1)))</f>
        <v>1</v>
      </c>
      <c r="BG54" s="3">
        <f>IF($A54&gt;='243way_Regular Symbol'!F$16,"",IF(D54=0,"",IF(OR(D54=$AM$1,D54=$BF$1,D55=$AM$1,D55=$BF$1,D56=$AM$1,D56=$BF$1),0,1)))</f>
        <v>1</v>
      </c>
      <c r="BH54" s="3">
        <f>IF($A54&gt;='243way_Regular Symbol'!G$16,"",IF(E54=0,"",IF(OR(E54=$AM$1,E54=$BF$1,E55=$AM$1,E55=$BF$1,E56=$AM$1,E56=$BF$1),0,1)))</f>
        <v>1</v>
      </c>
      <c r="BI54" s="135">
        <f>IF($A54&gt;='243way_Regular Symbol'!H$16,"",IF(F54=0,"",IF(OR(F54=$AM$1,F54=$BF$1,F55=$AM$1,F55=$BF$1,F56=$AM$1,F56=$BF$1),0,1)))</f>
        <v>1</v>
      </c>
      <c r="BJ54" s="224"/>
      <c r="BK54" s="344">
        <f>IF($A54&gt;='243way_Regular Symbol'!D$16,"",IF(B54=0,"",IF(OR(B54=$AM$1,B54=$BL$1,B55=$AM$1,B55=$BL$1,B56=$AM$1,B56=$BL$1),0,1)))</f>
        <v>1</v>
      </c>
      <c r="BL54" s="3">
        <f>IF($A54&gt;='243way_Regular Symbol'!E$16,"",IF(C54=0,"",IF(OR(C54=$AM$1,C54=$BL$1,C55=$AM$1,C55=$BL$1,C56=$AM$1,C56=$BL$1),0,1)))</f>
        <v>1</v>
      </c>
      <c r="BM54" s="3">
        <f>IF($A54&gt;='243way_Regular Symbol'!F$16,"",IF(D54=0,"",IF(OR(D54=$AM$1,D54=$BL$1,D55=$AM$1,D55=$BL$1,D56=$AM$1,D56=$BL$1),0,1)))</f>
        <v>1</v>
      </c>
      <c r="BN54" s="3">
        <f>IF($A54&gt;='243way_Regular Symbol'!G$16,"",IF(E54=0,"",IF(OR(E54=$AM$1,E54=$BL$1,E55=$AM$1,E55=$BL$1,E56=$AM$1,E56=$BL$1),0,1)))</f>
        <v>1</v>
      </c>
      <c r="BO54" s="135">
        <f>IF($A54&gt;='243way_Regular Symbol'!H$16,"",IF(F54=0,"",IF(OR(F54=$AM$1,F54=$BL$1,F55=$AM$1,F55=$BL$1,F56=$AM$1,F56=$BL$1),0,1)))</f>
        <v>1</v>
      </c>
      <c r="BP54" s="224"/>
      <c r="BQ54" s="3">
        <f>IF($A54&gt;='243way_Regular Symbol'!D$16,"",IF(B54=0,"",IF(OR(B54=$BQ$1,B54=$BR$1,B55=$BQ$1,B55=$BR$1,B56=$BQ$1,B56=$BR$1),0,1)))</f>
        <v>1</v>
      </c>
      <c r="BR54" s="3">
        <f>IF($A54&gt;='243way_Regular Symbol'!E$16,"",IF(C54=0,"",IF(OR(C54=$BQ$1,C54=$BR$1,C55=$BQ$1,C55=$BR$1,C56=$BQ$1,C56=$BR$1),0,1)))</f>
        <v>1</v>
      </c>
      <c r="BS54" s="3">
        <f>IF($A54&gt;='243way_Regular Symbol'!F$16,"",IF(D54=0,"",IF(OR(D54=$BQ$1,D54=$BR$1,D55=$BQ$1,D55=$BR$1,D56=$BQ$1,D56=$BR$1),0,1)))</f>
        <v>1</v>
      </c>
      <c r="BT54" s="3">
        <f>IF($A54&gt;='243way_Regular Symbol'!G$16,"",IF(E54=0,"",IF(OR(E54=$BQ$1,E54=$BR$1,E55=$BQ$1,E55=$BR$1,E56=$BQ$1,E56=$BR$1),0,1)))</f>
        <v>1</v>
      </c>
      <c r="BU54" s="3">
        <f>IF($A54&gt;='243way_Regular Symbol'!H$16,"",IF(F54=0,"",IF(OR(F54=$BQ$1,F54=$BR$1,F55=$BQ$1,F55=$BR$1,F56=$BQ$1,F56=$BR$1),0,1)))</f>
        <v>0</v>
      </c>
      <c r="BV54" s="224"/>
      <c r="BW54" s="3">
        <f>IF($A54&gt;='243way_Regular Symbol'!D$16,"",IF(B54=0,"",IF(OR(B54=$BW$1,B55=$BW$1,B56=$BW$1,B54=$BX$1,B55=$BX$1,B56=$BX$1),0,1)))</f>
        <v>0</v>
      </c>
      <c r="BX54" s="3">
        <f>IF($A54&gt;='243way_Regular Symbol'!E$16,"",IF(C54=0,"",IF(OR(C54=$BW$1,C55=$BW$1,C56=$BW$1,C54=$BX$1,C55=$BX$1,C56=$BX$1),0,1)))</f>
        <v>0</v>
      </c>
      <c r="BY54" s="3">
        <f>IF($A54&gt;='243way_Regular Symbol'!F$16,"",IF(D54=0,"",IF(OR(D54=$BW$1,D55=$BW$1,D56=$BW$1,D54=$BX$1,D55=$BX$1,D56=$BX$1),0,1)))</f>
        <v>0</v>
      </c>
      <c r="BZ54" s="3">
        <f>IF($A54&gt;='243way_Regular Symbol'!G$16,"",IF(E54=0,"",IF(OR(E54=$BW$1,E55=$BW$1,E56=$BW$1,E54=$BX$1,E55=$BX$1,E56=$BX$1),0,1)))</f>
        <v>1</v>
      </c>
      <c r="CA54" s="3">
        <f>IF($A54&gt;='243way_Regular Symbol'!H$16,"",IF(F54=0,"",IF(OR(F54=$BW$1,F55=$BW$1,F56=$BW$1,F54=$BX$1,F55=$BX$1,F56=$BX$1),0,1)))</f>
        <v>1</v>
      </c>
      <c r="CB54" s="224"/>
      <c r="CC54" s="3">
        <f>IF($A54&gt;='243way_Regular Symbol'!D$16,"",IF(B54=0,"",IF(OR(B54=$BW$1,B55=$BW$1,B56=$BW$1,B54=$CD$1,B55=$CD$1,B56=$CD$1),0,1)))</f>
        <v>1</v>
      </c>
      <c r="CD54" s="3">
        <f>IF($A54&gt;='243way_Regular Symbol'!E$16,"",IF(C54=0,"",IF(OR(C54=$BW$1,C55=$BW$1,C56=$BW$1,C54=$CD$1,C55=$CD$1,C56=$CD$1),0,1)))</f>
        <v>1</v>
      </c>
      <c r="CE54" s="3">
        <f>IF($A54&gt;='243way_Regular Symbol'!F$16,"",IF(D54=0,"",IF(OR(D54=$BW$1,D55=$BW$1,D56=$BW$1,D54=$CD$1,D55=$CD$1,D56=$CD$1),0,1)))</f>
        <v>1</v>
      </c>
      <c r="CF54" s="3">
        <f>IF($A54&gt;='243way_Regular Symbol'!G$16,"",IF(E54=0,"",IF(OR(E54=$BW$1,E55=$BW$1,E56=$BW$1,E54=$CD$1,E55=$CD$1,E56=$CD$1),0,1)))</f>
        <v>1</v>
      </c>
      <c r="CG54" s="3">
        <f>IF($A54&gt;='243way_Regular Symbol'!H$16,"",IF(F54=0,"",IF(OR(F54=$BW$1,F55=$BW$1,F56=$BW$1,F54=$CD$1,F55=$CD$1,F56=$CD$1),0,1)))</f>
        <v>1</v>
      </c>
      <c r="CH54" s="224"/>
      <c r="CI54" s="3">
        <f>IF($A54&gt;='243way_Regular Symbol'!D$16,"",IF(B54=0,"",IF(OR(B54=$BW$1,B55=$BW$1,B56=$BW$1,B54=$CJ$1,B55=$CJ$1,B56=$CJ$1),0,1)))</f>
        <v>1</v>
      </c>
      <c r="CJ54" s="3">
        <f>IF($A54&gt;='243way_Regular Symbol'!E$16,"",IF(C54=0,"",IF(OR(C54=$BW$1,C55=$BW$1,C56=$BW$1,C54=$CJ$1,C55=$CJ$1,C56=$CJ$1),0,1)))</f>
        <v>0</v>
      </c>
      <c r="CK54" s="3">
        <f>IF($A54&gt;='243way_Regular Symbol'!F$16,"",IF(D54=0,"",IF(OR(D54=$BW$1,D55=$BW$1,D56=$BW$1,D54=$CJ$1,D55=$CJ$1,D56=$CJ$1),0,1)))</f>
        <v>0</v>
      </c>
      <c r="CL54" s="3">
        <f>IF($A54&gt;='243way_Regular Symbol'!G$16,"",IF(E54=0,"",IF(OR(E54=$BW$1,E55=$BW$1,E56=$BW$1,E54=$CJ$1,E55=$CJ$1,E56=$CJ$1),0,1)))</f>
        <v>0</v>
      </c>
      <c r="CM54" s="3">
        <f>IF($A54&gt;='243way_Regular Symbol'!H$16,"",IF(F54=0,"",IF(OR(F54=$BW$1,F55=$BW$1,F56=$BW$1,F54=$CJ$1,F55=$CJ$1,F56=$CJ$1),0,1)))</f>
        <v>0</v>
      </c>
      <c r="CN54" s="224"/>
      <c r="CO54" s="3">
        <f>IF($A54&gt;='243way_Regular Symbol'!D$16,"",IF(B54=0,"",IF(OR(B54=$BW$1,B55=$BW$1,B56=$BW$1,B54=$CP$1,B55=$CP$1,B56=$CP$1),0,1)))</f>
        <v>1</v>
      </c>
      <c r="CP54" s="3">
        <f>IF($A54&gt;='243way_Regular Symbol'!E$16,"",IF(C54=0,"",IF(OR(C54=$BW$1,C55=$BW$1,C56=$BW$1,C54=$CP$1,C55=$CP$1,C56=$CP$1),0,1)))</f>
        <v>1</v>
      </c>
      <c r="CQ54" s="3">
        <f>IF($A54&gt;='243way_Regular Symbol'!F$16,"",IF(D54=0,"",IF(OR(D54=$BW$1,D55=$BW$1,D56=$BW$1,D54=$CP$1,D55=$CP$1,D56=$CP$1),0,1)))</f>
        <v>1</v>
      </c>
      <c r="CR54" s="3">
        <f>IF($A54&gt;='243way_Regular Symbol'!G$16,"",IF(E54=0,"",IF(OR(E54=$BW$1,E55=$BW$1,E56=$BW$1,E54=$CP$1,E55=$CP$1,E56=$CP$1),0,1)))</f>
        <v>1</v>
      </c>
      <c r="CS54" s="3">
        <f>IF($A54&gt;='243way_Regular Symbol'!H$16,"",IF(F54=0,"",IF(OR(F54=$BW$1,F55=$BW$1,F56=$BW$1,F54=$CP$1,F55=$CP$1,F56=$CP$1),0,1)))</f>
        <v>1</v>
      </c>
      <c r="CT54" s="224"/>
      <c r="CU54" s="3">
        <f>IF($A54&gt;='243way_Regular Symbol'!D$16,"",IF(B54=0,"",IF(OR(B54=$BW$1,B55=$BW$1,B56=$BW$1,B54=$CV$1,B55=$CV$1,B56=$CV$1),0,1)))</f>
        <v>1</v>
      </c>
      <c r="CV54" s="3">
        <f>IF($A54&gt;='243way_Regular Symbol'!E$16,"",IF(C54=0,"",IF(OR(C54=$BW$1,C55=$BW$1,C56=$BW$1,C54=$CV$1,C55=$CV$1,C56=$CV$1),0,1)))</f>
        <v>1</v>
      </c>
      <c r="CW54" s="3">
        <f>IF($A54&gt;='243way_Regular Symbol'!F$16,"",IF(D54=0,"",IF(OR(D54=$BW$1,D55=$BW$1,D56=$BW$1,D54=$CV$1,D55=$CV$1,D56=$CV$1),0,1)))</f>
        <v>1</v>
      </c>
      <c r="CX54" s="3">
        <f>IF($A54&gt;='243way_Regular Symbol'!G$16,"",IF(E54=0,"",IF(OR(E54=$BW$1,E55=$BW$1,E56=$BW$1,E54=$CV$1,E55=$CV$1,E56=$CV$1),0,1)))</f>
        <v>1</v>
      </c>
      <c r="CY54" s="3">
        <f>IF($A54&gt;='243way_Regular Symbol'!H$16,"",IF(F54=0,"",IF(OR(F54=$BW$1,F55=$BW$1,F56=$BW$1,F54=$CV$1,F55=$CV$1,F56=$CV$1),0,1)))</f>
        <v>1</v>
      </c>
    </row>
    <row r="55" spans="1:103">
      <c r="A55" s="337">
        <f>IF('243way_Regular Symbol'!L54="","",'243way_Regular Symbol'!L54)</f>
        <v>51</v>
      </c>
      <c r="B55" s="191" t="str">
        <f>IF('243way_Regular Symbol'!M54="",
IF($A55-'243way_Regular Symbol'!D$16&gt;='243way_RegularＸ_W()'!B$2-1,"",VLOOKUP($A55-'243way_Regular Symbol'!D$16,'243way_Regular Symbol'!$L$3:$Q$99,'243way_RegularＸ_W()'!B$3+1,FALSE)),
'243way_Regular Symbol'!M54)</f>
        <v>M4</v>
      </c>
      <c r="C55" s="191" t="str">
        <f>IF('243way_Regular Symbol'!N54="",
IF($A55-'243way_Regular Symbol'!E$16&gt;='243way_RegularＸ_W()'!C$2-1,"",VLOOKUP($A55-'243way_Regular Symbol'!E$16,'243way_Regular Symbol'!$L$3:$Q$99,'243way_RegularＸ_W()'!C$3+1,FALSE)),
'243way_Regular Symbol'!N54)</f>
        <v>M3</v>
      </c>
      <c r="D55" s="191" t="str">
        <f>IF('243way_Regular Symbol'!O54="",
IF($A55-'243way_Regular Symbol'!F$16&gt;='243way_RegularＸ_W()'!D$2-1,"",VLOOKUP($A55-'243way_Regular Symbol'!F$16,'243way_Regular Symbol'!$L$3:$Q$99,'243way_RegularＸ_W()'!D$3+1,FALSE)),
'243way_Regular Symbol'!O54)</f>
        <v>J</v>
      </c>
      <c r="E55" s="191" t="str">
        <f>IF('243way_Regular Symbol'!P54="",
IF($A55-'243way_Regular Symbol'!G$16&gt;='243way_RegularＸ_W()'!E$2-1,"",VLOOKUP($A55-'243way_Regular Symbol'!G$16,'243way_Regular Symbol'!$L$3:$Q$99,'243way_RegularＸ_W()'!E$3+1,FALSE)),
'243way_Regular Symbol'!P54)</f>
        <v>BN</v>
      </c>
      <c r="F55" s="338" t="str">
        <f>IF('243way_Regular Symbol'!Q54="",
IF($A55-'243way_Regular Symbol'!H$16&gt;='243way_RegularＸ_W()'!F$2-1,"",VLOOKUP($A55-'243way_Regular Symbol'!H$16,'243way_Regular Symbol'!$L$3:$Q$99,'243way_RegularＸ_W()'!F$3+1,FALSE)),
'243way_Regular Symbol'!Q54)</f>
        <v>A</v>
      </c>
      <c r="O55" s="344">
        <f>IF($A55&gt;='243way_Regular Symbol'!D$16,"",IF(B55=0,"",IF(OR(B55=$O$1,B55=$P$1,B56=$O$1,B56=$P$1,B57=$O$1,B57=$P$1),0,1)))</f>
        <v>1</v>
      </c>
      <c r="P55" s="3">
        <f>IF($A55&gt;='243way_Regular Symbol'!E$16,"",IF(C55=0,"",IF(OR(C55=$O$1,C55=$P$1,C56=$O$1,C56=$P$1,C57=$O$1,C57=$P$1),0,1)))</f>
        <v>1</v>
      </c>
      <c r="Q55" s="3">
        <f>IF($A55&gt;='243way_Regular Symbol'!F$16,"",IF(D55=0,"",IF(OR(D55=$O$1,D55=$P$1,D56=$O$1,D56=$P$1,D57=$O$1,D57=$P$1),0,1)))</f>
        <v>1</v>
      </c>
      <c r="R55" s="3">
        <f>IF($A55&gt;='243way_Regular Symbol'!G$16,"",IF(E55=0,"",IF(OR(E55=$O$1,E55=$P$1,E56=$O$1,E56=$P$1,E57=$O$1,E57=$P$1),0,1)))</f>
        <v>1</v>
      </c>
      <c r="S55" s="135">
        <f>IF($A55&gt;='243way_Regular Symbol'!H$16,"",IF(F55=0,"",IF(OR(F55=$O$1,F55=$P$1,F56=$O$1,F56=$P$1,F57=$O$1,F57=$P$1),0,1)))</f>
        <v>1</v>
      </c>
      <c r="T55" s="224"/>
      <c r="U55" s="344">
        <f>IF($A55&gt;='243way_Regular Symbol'!D$16,"",IF(B55=0,"",IF(OR(B55=$U$1,B55=$V$1,B56=$U$1,B56=$V$1,B57=$U$1,B57=$V$1),0,1)))</f>
        <v>1</v>
      </c>
      <c r="V55" s="3">
        <f>IF($A55&gt;='243way_Regular Symbol'!E$16,"",IF(C55=0,"",IF(OR(C55=$U$1,C55=$V$1,C56=$U$1,C56=$V$1,C57=$U$1,C57=$V$1),0,1)))</f>
        <v>1</v>
      </c>
      <c r="W55" s="3">
        <f>IF($A55&gt;='243way_Regular Symbol'!F$16,"",IF(D55=0,"",IF(OR(D55=$U$1,D55=$V$1,D56=$U$1,D56=$V$1,D57=$U$1,D57=$V$1),0,1)))</f>
        <v>0</v>
      </c>
      <c r="X55" s="3">
        <f>IF($A55&gt;='243way_Regular Symbol'!G$16,"",IF(E55=0,"",IF(OR(E55=$U$1,E55=$V$1,E56=$U$1,E56=$V$1,E57=$U$1,E57=$V$1),0,1)))</f>
        <v>1</v>
      </c>
      <c r="Y55" s="135">
        <f>IF($A55&gt;='243way_Regular Symbol'!H$16,"",IF(F55=0,"",IF(OR(F55=$U$1,F55=$V$1,F56=$U$1,F56=$V$1,F57=$U$1,F57=$V$1),0,1)))</f>
        <v>1</v>
      </c>
      <c r="Z55" s="224"/>
      <c r="AA55" s="344">
        <f>IF($A55&gt;='243way_Regular Symbol'!D$16,"",IF(B55=0,"",IF(OR(B55=$AA$1,B55=$AB$1,B56=$AA$1,B56=$AB$1,B57=$AA$1,,B57=$AB$1),0,1)))</f>
        <v>1</v>
      </c>
      <c r="AB55" s="3">
        <f>IF($A55&gt;='243way_Regular Symbol'!E$16,"",IF(C55=0,"",IF(OR(C55=$AA$1,C55=$AB$1,C56=$AA$1,C56=$AB$1,C57=$AA$1,,C57=$AB$1),0,1)))</f>
        <v>0</v>
      </c>
      <c r="AC55" s="3">
        <f>IF($A55&gt;='243way_Regular Symbol'!F$16,"",IF(D55=0,"",IF(OR(D55=$AA$1,D55=$AB$1,D56=$AA$1,D56=$AB$1,D57=$AA$1,,D57=$AB$1),0,1)))</f>
        <v>1</v>
      </c>
      <c r="AD55" s="3">
        <f>IF($A55&gt;='243way_Regular Symbol'!G$16,"",IF(E55=0,"",IF(OR(E55=$AA$1,E55=$AB$1,E56=$AA$1,E56=$AB$1,E57=$AA$1,,E57=$AB$1),0,1)))</f>
        <v>1</v>
      </c>
      <c r="AE55" s="135">
        <f>IF($A55&gt;='243way_Regular Symbol'!H$16,"",IF(F55=0,"",IF(OR(F55=$AA$1,F55=$AB$1,F56=$AA$1,F56=$AB$1,F57=$AA$1,,F57=$AB$1),0,1)))</f>
        <v>1</v>
      </c>
      <c r="AF55" s="224"/>
      <c r="AG55" s="344">
        <f>IF($A55&gt;='243way_Regular Symbol'!D$16,"",IF(B55=0,"",IF(OR(B55=$AG$1,B55=$AH$1,B56=$AG$1,B56=$AH$1,B57=$AG$1,B57=$AH$1),0,1)))</f>
        <v>0</v>
      </c>
      <c r="AH55" s="3">
        <f>IF($A55&gt;='243way_Regular Symbol'!E$16,"",IF(C55=0,"",IF(OR(C55=$AG$1,C55=$AH$1,C56=$AG$1,C56=$AH$1,C57=$AG$1,C57=$AH$1),0,1)))</f>
        <v>0</v>
      </c>
      <c r="AI55" s="3">
        <f>IF($A55&gt;='243way_Regular Symbol'!F$16,"",IF(D55=0,"",IF(OR(D55=$AG$1,D55=$AH$1,D56=$AG$1,D56=$AH$1,D57=$AG$1,D57=$AH$1),0,1)))</f>
        <v>1</v>
      </c>
      <c r="AJ55" s="3">
        <f>IF($A55&gt;='243way_Regular Symbol'!G$16,"",IF(E55=0,"",IF(OR(E55=$AG$1,E55=$AH$1,E56=$AG$1,E56=$AH$1,E57=$AG$1,E57=$AH$1),0,1)))</f>
        <v>1</v>
      </c>
      <c r="AK55" s="135">
        <f>IF($A55&gt;='243way_Regular Symbol'!H$16,"",IF(F55=0,"",IF(OR(F55=$AG$1,F55=$AH$1,F56=$AG$1,F56=$AH$1,F57=$AG$1,F57=$AH$1),0,1)))</f>
        <v>0</v>
      </c>
      <c r="AL55" s="224"/>
      <c r="AM55" s="344">
        <f>IF($A55&gt;='243way_Regular Symbol'!D$16,"",IF(B55=0,"",IF(OR(B55=$AM$1,B55=$AN$1,B56=$AM$1,B56=$AN$1,B57=$AM$1,B57=$AN$1),0,1)))</f>
        <v>0</v>
      </c>
      <c r="AN55" s="3">
        <f>IF($A55&gt;='243way_Regular Symbol'!E$16,"",IF(C55=0,"",IF(OR(C55=$AM$1,C55=$AN$1,C56=$AM$1,C56=$AN$1,C57=$AM$1,C57=$AN$1),0,1)))</f>
        <v>1</v>
      </c>
      <c r="AO55" s="3">
        <f>IF($A55&gt;='243way_Regular Symbol'!F$16,"",IF(D55=0,"",IF(OR(D55=$AM$1,D55=$AN$1,D56=$AM$1,D56=$AN$1,D57=$AM$1,D57=$AN$1),0,1)))</f>
        <v>1</v>
      </c>
      <c r="AP55" s="3">
        <f>IF($A55&gt;='243way_Regular Symbol'!G$16,"",IF(E55=0,"",IF(OR(E55=$AM$1,E55=$AN$1,E56=$AM$1,E56=$AN$1,E57=$AM$1,E57=$AN$1),0,1)))</f>
        <v>1</v>
      </c>
      <c r="AQ55" s="135">
        <f>IF($A55&gt;='243way_Regular Symbol'!H$16,"",IF(F55=0,"",IF(OR(F55=$AM$1,F55=$AN$1,F56=$AM$1,F56=$AN$1,F57=$AM$1,F57=$AN$1),0,1)))</f>
        <v>1</v>
      </c>
      <c r="AR55" s="224"/>
      <c r="AS55" s="344">
        <f>IF($A55&gt;='243way_Regular Symbol'!D$16,"",IF(B55=0,"",IF(OR(B55=$AM$1,B55=$AT$1,B56=$AM$1,B56=$AT$1,B57=$AM$1,B57=$AT$1),0,1)))</f>
        <v>1</v>
      </c>
      <c r="AT55" s="3">
        <f>IF($A55&gt;='243way_Regular Symbol'!E$16,"",IF(C55=0,"",IF(OR(C55=$AM$1,C55=$AT$1,C56=$AM$1,C56=$AT$1,C57=$AM$1,C57=$AT$1),0,1)))</f>
        <v>1</v>
      </c>
      <c r="AU55" s="3">
        <f>IF($A55&gt;='243way_Regular Symbol'!F$16,"",IF(D55=0,"",IF(OR(D55=$AM$1,D55=$AT$1,D56=$AM$1,D56=$AT$1,D57=$AM$1,D57=$AT$1),0,1)))</f>
        <v>1</v>
      </c>
      <c r="AV55" s="3">
        <f>IF($A55&gt;='243way_Regular Symbol'!G$16,"",IF(E55=0,"",IF(OR(E55=$AM$1,E55=$AT$1,E56=$AM$1,E56=$AT$1,E57=$AM$1,E57=$AT$1),0,1)))</f>
        <v>1</v>
      </c>
      <c r="AW55" s="135">
        <f>IF($A55&gt;='243way_Regular Symbol'!H$16,"",IF(F55=0,"",IF(OR(F55=$AM$1,F55=$AT$1,F56=$AM$1,F56=$AT$1,F57=$AM$1,F57=$AT$1),0,1)))</f>
        <v>1</v>
      </c>
      <c r="AX55" s="224"/>
      <c r="AY55" s="344">
        <f>IF($A55&gt;='243way_Regular Symbol'!D$16,"",IF(B55=0,"",IF(OR(B55=$AM$1,B55=$AZ$1,B56=$AM$1,B56=$AZ$1,B57=$AM$1,B57=$AZ$1),0,1)))</f>
        <v>1</v>
      </c>
      <c r="AZ55" s="3">
        <f>IF($A55&gt;='243way_Regular Symbol'!E$16,"",IF(C55=0,"",IF(OR(C55=$AM$1,C55=$AZ$1,C56=$AM$1,C56=$AZ$1,C57=$AM$1,C57=$AZ$1),0,1)))</f>
        <v>1</v>
      </c>
      <c r="BA55" s="3">
        <f>IF($A55&gt;='243way_Regular Symbol'!F$16,"",IF(D55=0,"",IF(OR(D55=$AM$1,D55=$AZ$1,D56=$AM$1,D56=$AZ$1,D57=$AM$1,D57=$AZ$1),0,1)))</f>
        <v>1</v>
      </c>
      <c r="BB55" s="3">
        <f>IF($A55&gt;='243way_Regular Symbol'!G$16,"",IF(E55=0,"",IF(OR(E55=$AM$1,E55=$AZ$1,E56=$AM$1,E56=$AZ$1,E57=$AM$1,E57=$AZ$1),0,1)))</f>
        <v>0</v>
      </c>
      <c r="BC55" s="135">
        <f>IF($A55&gt;='243way_Regular Symbol'!H$16,"",IF(F55=0,"",IF(OR(F55=$AM$1,F55=$AZ$1,F56=$AM$1,F56=$AZ$1,F57=$AM$1,F57=$AZ$1),0,1)))</f>
        <v>1</v>
      </c>
      <c r="BD55" s="224"/>
      <c r="BE55" s="344">
        <f>IF($A55&gt;='243way_Regular Symbol'!D$16,"",IF(B55=0,"",IF(OR(B55=$AM$1,B55=$BF$1,B56=$AM$1,B56=$BF$1,B57=$AM$1,B57=$BF$1),0,1)))</f>
        <v>1</v>
      </c>
      <c r="BF55" s="3">
        <f>IF($A55&gt;='243way_Regular Symbol'!E$16,"",IF(C55=0,"",IF(OR(C55=$AM$1,C55=$BF$1,C56=$AM$1,C56=$BF$1,C57=$AM$1,C57=$BF$1),0,1)))</f>
        <v>1</v>
      </c>
      <c r="BG55" s="3">
        <f>IF($A55&gt;='243way_Regular Symbol'!F$16,"",IF(D55=0,"",IF(OR(D55=$AM$1,D55=$BF$1,D56=$AM$1,D56=$BF$1,D57=$AM$1,D57=$BF$1),0,1)))</f>
        <v>1</v>
      </c>
      <c r="BH55" s="3">
        <f>IF($A55&gt;='243way_Regular Symbol'!G$16,"",IF(E55=0,"",IF(OR(E55=$AM$1,E55=$BF$1,E56=$AM$1,E56=$BF$1,E57=$AM$1,E57=$BF$1),0,1)))</f>
        <v>1</v>
      </c>
      <c r="BI55" s="135">
        <f>IF($A55&gt;='243way_Regular Symbol'!H$16,"",IF(F55=0,"",IF(OR(F55=$AM$1,F55=$BF$1,F56=$AM$1,F56=$BF$1,F57=$AM$1,F57=$BF$1),0,1)))</f>
        <v>1</v>
      </c>
      <c r="BJ55" s="224"/>
      <c r="BK55" s="344">
        <f>IF($A55&gt;='243way_Regular Symbol'!D$16,"",IF(B55=0,"",IF(OR(B55=$AM$1,B55=$BL$1,B56=$AM$1,B56=$BL$1,B57=$AM$1,B57=$BL$1),0,1)))</f>
        <v>1</v>
      </c>
      <c r="BL55" s="3">
        <f>IF($A55&gt;='243way_Regular Symbol'!E$16,"",IF(C55=0,"",IF(OR(C55=$AM$1,C55=$BL$1,C56=$AM$1,C56=$BL$1,C57=$AM$1,C57=$BL$1),0,1)))</f>
        <v>1</v>
      </c>
      <c r="BM55" s="3">
        <f>IF($A55&gt;='243way_Regular Symbol'!F$16,"",IF(D55=0,"",IF(OR(D55=$AM$1,D55=$BL$1,D56=$AM$1,D56=$BL$1,D57=$AM$1,D57=$BL$1),0,1)))</f>
        <v>1</v>
      </c>
      <c r="BN55" s="3">
        <f>IF($A55&gt;='243way_Regular Symbol'!G$16,"",IF(E55=0,"",IF(OR(E55=$AM$1,E55=$BL$1,E56=$AM$1,E56=$BL$1,E57=$AM$1,E57=$BL$1),0,1)))</f>
        <v>1</v>
      </c>
      <c r="BO55" s="135">
        <f>IF($A55&gt;='243way_Regular Symbol'!H$16,"",IF(F55=0,"",IF(OR(F55=$AM$1,F55=$BL$1,F56=$AM$1,F56=$BL$1,F57=$AM$1,F57=$BL$1),0,1)))</f>
        <v>1</v>
      </c>
      <c r="BP55" s="224"/>
      <c r="BQ55" s="3">
        <f>IF($A55&gt;='243way_Regular Symbol'!D$16,"",IF(B55=0,"",IF(OR(B55=$BQ$1,B55=$BR$1,B56=$BQ$1,B56=$BR$1,B57=$BQ$1,B57=$BR$1),0,1)))</f>
        <v>1</v>
      </c>
      <c r="BR55" s="3">
        <f>IF($A55&gt;='243way_Regular Symbol'!E$16,"",IF(C55=0,"",IF(OR(C55=$BQ$1,C55=$BR$1,C56=$BQ$1,C56=$BR$1,C57=$BQ$1,C57=$BR$1),0,1)))</f>
        <v>1</v>
      </c>
      <c r="BS55" s="3">
        <f>IF($A55&gt;='243way_Regular Symbol'!F$16,"",IF(D55=0,"",IF(OR(D55=$BQ$1,D55=$BR$1,D56=$BQ$1,D56=$BR$1,D57=$BQ$1,D57=$BR$1),0,1)))</f>
        <v>1</v>
      </c>
      <c r="BT55" s="3">
        <f>IF($A55&gt;='243way_Regular Symbol'!G$16,"",IF(E55=0,"",IF(OR(E55=$BQ$1,E55=$BR$1,E56=$BQ$1,E56=$BR$1,E57=$BQ$1,E57=$BR$1),0,1)))</f>
        <v>1</v>
      </c>
      <c r="BU55" s="3">
        <f>IF($A55&gt;='243way_Regular Symbol'!H$16,"",IF(F55=0,"",IF(OR(F55=$BQ$1,F55=$BR$1,F56=$BQ$1,F56=$BR$1,F57=$BQ$1,F57=$BR$1),0,1)))</f>
        <v>0</v>
      </c>
      <c r="BV55" s="224"/>
      <c r="BW55" s="3">
        <f>IF($A55&gt;='243way_Regular Symbol'!D$16,"",IF(B55=0,"",IF(OR(B55=$BW$1,B56=$BW$1,B57=$BW$1,B55=$BX$1,B56=$BX$1,B57=$BX$1),0,1)))</f>
        <v>1</v>
      </c>
      <c r="BX55" s="3">
        <f>IF($A55&gt;='243way_Regular Symbol'!E$16,"",IF(C55=0,"",IF(OR(C55=$BW$1,C56=$BW$1,C57=$BW$1,C55=$BX$1,C56=$BX$1,C57=$BX$1),0,1)))</f>
        <v>1</v>
      </c>
      <c r="BY55" s="3">
        <f>IF($A55&gt;='243way_Regular Symbol'!F$16,"",IF(D55=0,"",IF(OR(D55=$BW$1,D56=$BW$1,D57=$BW$1,D55=$BX$1,D56=$BX$1,D57=$BX$1),0,1)))</f>
        <v>0</v>
      </c>
      <c r="BZ55" s="3">
        <f>IF($A55&gt;='243way_Regular Symbol'!G$16,"",IF(E55=0,"",IF(OR(E55=$BW$1,E56=$BW$1,E57=$BW$1,E55=$BX$1,E56=$BX$1,E57=$BX$1),0,1)))</f>
        <v>1</v>
      </c>
      <c r="CA55" s="3">
        <f>IF($A55&gt;='243way_Regular Symbol'!H$16,"",IF(F55=0,"",IF(OR(F55=$BW$1,F56=$BW$1,F57=$BW$1,F55=$BX$1,F56=$BX$1,F57=$BX$1),0,1)))</f>
        <v>1</v>
      </c>
      <c r="CB55" s="224"/>
      <c r="CC55" s="3">
        <f>IF($A55&gt;='243way_Regular Symbol'!D$16,"",IF(B55=0,"",IF(OR(B55=$BW$1,B56=$BW$1,B57=$BW$1,B55=$CD$1,B56=$CD$1,B57=$CD$1),0,1)))</f>
        <v>1</v>
      </c>
      <c r="CD55" s="3">
        <f>IF($A55&gt;='243way_Regular Symbol'!E$16,"",IF(C55=0,"",IF(OR(C55=$BW$1,C56=$BW$1,C57=$BW$1,C55=$CD$1,C56=$CD$1,C57=$CD$1),0,1)))</f>
        <v>1</v>
      </c>
      <c r="CE55" s="3">
        <f>IF($A55&gt;='243way_Regular Symbol'!F$16,"",IF(D55=0,"",IF(OR(D55=$BW$1,D56=$BW$1,D57=$BW$1,D55=$CD$1,D56=$CD$1,D57=$CD$1),0,1)))</f>
        <v>1</v>
      </c>
      <c r="CF55" s="3">
        <f>IF($A55&gt;='243way_Regular Symbol'!G$16,"",IF(E55=0,"",IF(OR(E55=$BW$1,E56=$BW$1,E57=$BW$1,E55=$CD$1,E56=$CD$1,E57=$CD$1),0,1)))</f>
        <v>1</v>
      </c>
      <c r="CG55" s="3">
        <f>IF($A55&gt;='243way_Regular Symbol'!H$16,"",IF(F55=0,"",IF(OR(F55=$BW$1,F56=$BW$1,F57=$BW$1,F55=$CD$1,F56=$CD$1,F57=$CD$1),0,1)))</f>
        <v>1</v>
      </c>
      <c r="CH55" s="224"/>
      <c r="CI55" s="3">
        <f>IF($A55&gt;='243way_Regular Symbol'!D$16,"",IF(B55=0,"",IF(OR(B55=$BW$1,B56=$BW$1,B57=$BW$1,B55=$CJ$1,B56=$CJ$1,B57=$CJ$1),0,1)))</f>
        <v>1</v>
      </c>
      <c r="CJ55" s="3">
        <f>IF($A55&gt;='243way_Regular Symbol'!E$16,"",IF(C55=0,"",IF(OR(C55=$BW$1,C56=$BW$1,C57=$BW$1,C55=$CJ$1,C56=$CJ$1,C57=$CJ$1),0,1)))</f>
        <v>0</v>
      </c>
      <c r="CK55" s="3">
        <f>IF($A55&gt;='243way_Regular Symbol'!F$16,"",IF(D55=0,"",IF(OR(D55=$BW$1,D56=$BW$1,D57=$BW$1,D55=$CJ$1,D56=$CJ$1,D57=$CJ$1),0,1)))</f>
        <v>0</v>
      </c>
      <c r="CL55" s="3">
        <f>IF($A55&gt;='243way_Regular Symbol'!G$16,"",IF(E55=0,"",IF(OR(E55=$BW$1,E56=$BW$1,E57=$BW$1,E55=$CJ$1,E56=$CJ$1,E57=$CJ$1),0,1)))</f>
        <v>0</v>
      </c>
      <c r="CM55" s="3">
        <f>IF($A55&gt;='243way_Regular Symbol'!H$16,"",IF(F55=0,"",IF(OR(F55=$BW$1,F56=$BW$1,F57=$BW$1,F55=$CJ$1,F56=$CJ$1,F57=$CJ$1),0,1)))</f>
        <v>0</v>
      </c>
      <c r="CN55" s="224"/>
      <c r="CO55" s="3">
        <f>IF($A55&gt;='243way_Regular Symbol'!D$16,"",IF(B55=0,"",IF(OR(B55=$BW$1,B56=$BW$1,B57=$BW$1,B55=$CP$1,B56=$CP$1,B57=$CP$1),0,1)))</f>
        <v>1</v>
      </c>
      <c r="CP55" s="3">
        <f>IF($A55&gt;='243way_Regular Symbol'!E$16,"",IF(C55=0,"",IF(OR(C55=$BW$1,C56=$BW$1,C57=$BW$1,C55=$CP$1,C56=$CP$1,C57=$CP$1),0,1)))</f>
        <v>1</v>
      </c>
      <c r="CQ55" s="3">
        <f>IF($A55&gt;='243way_Regular Symbol'!F$16,"",IF(D55=0,"",IF(OR(D55=$BW$1,D56=$BW$1,D57=$BW$1,D55=$CP$1,D56=$CP$1,D57=$CP$1),0,1)))</f>
        <v>1</v>
      </c>
      <c r="CR55" s="3">
        <f>IF($A55&gt;='243way_Regular Symbol'!G$16,"",IF(E55=0,"",IF(OR(E55=$BW$1,E56=$BW$1,E57=$BW$1,E55=$CP$1,E56=$CP$1,E57=$CP$1),0,1)))</f>
        <v>1</v>
      </c>
      <c r="CS55" s="3">
        <f>IF($A55&gt;='243way_Regular Symbol'!H$16,"",IF(F55=0,"",IF(OR(F55=$BW$1,F56=$BW$1,F57=$BW$1,F55=$CP$1,F56=$CP$1,F57=$CP$1),0,1)))</f>
        <v>1</v>
      </c>
      <c r="CT55" s="224"/>
      <c r="CU55" s="3">
        <f>IF($A55&gt;='243way_Regular Symbol'!D$16,"",IF(B55=0,"",IF(OR(B55=$BW$1,B56=$BW$1,B57=$BW$1,B55=$CV$1,B56=$CV$1,B57=$CV$1),0,1)))</f>
        <v>1</v>
      </c>
      <c r="CV55" s="3">
        <f>IF($A55&gt;='243way_Regular Symbol'!E$16,"",IF(C55=0,"",IF(OR(C55=$BW$1,C56=$BW$1,C57=$BW$1,C55=$CV$1,C56=$CV$1,C57=$CV$1),0,1)))</f>
        <v>1</v>
      </c>
      <c r="CW55" s="3">
        <f>IF($A55&gt;='243way_Regular Symbol'!F$16,"",IF(D55=0,"",IF(OR(D55=$BW$1,D56=$BW$1,D57=$BW$1,D55=$CV$1,D56=$CV$1,D57=$CV$1),0,1)))</f>
        <v>1</v>
      </c>
      <c r="CX55" s="3">
        <f>IF($A55&gt;='243way_Regular Symbol'!G$16,"",IF(E55=0,"",IF(OR(E55=$BW$1,E56=$BW$1,E57=$BW$1,E55=$CV$1,E56=$CV$1,E57=$CV$1),0,1)))</f>
        <v>1</v>
      </c>
      <c r="CY55" s="3">
        <f>IF($A55&gt;='243way_Regular Symbol'!H$16,"",IF(F55=0,"",IF(OR(F55=$BW$1,F56=$BW$1,F57=$BW$1,F55=$CV$1,F56=$CV$1,F57=$CV$1),0,1)))</f>
        <v>1</v>
      </c>
    </row>
    <row r="56" spans="1:103">
      <c r="A56" s="337">
        <f>IF('243way_Regular Symbol'!L55="","",'243way_Regular Symbol'!L55)</f>
        <v>52</v>
      </c>
      <c r="B56" s="191" t="str">
        <f>IF('243way_Regular Symbol'!M55="",
IF($A56-'243way_Regular Symbol'!D$16&gt;='243way_RegularＸ_W()'!B$2-1,"",VLOOKUP($A56-'243way_Regular Symbol'!D$16,'243way_Regular Symbol'!$L$3:$Q$99,'243way_RegularＸ_W()'!B$3+1,FALSE)),
'243way_Regular Symbol'!M55)</f>
        <v>M4</v>
      </c>
      <c r="C56" s="191" t="str">
        <f>IF('243way_Regular Symbol'!N55="",
IF($A56-'243way_Regular Symbol'!E$16&gt;='243way_RegularＸ_W()'!C$2-1,"",VLOOKUP($A56-'243way_Regular Symbol'!E$16,'243way_Regular Symbol'!$L$3:$Q$99,'243way_RegularＸ_W()'!C$3+1,FALSE)),
'243way_Regular Symbol'!N55)</f>
        <v>J</v>
      </c>
      <c r="D56" s="191" t="str">
        <f>IF('243way_Regular Symbol'!O55="",
IF($A56-'243way_Regular Symbol'!F$16&gt;='243way_RegularＸ_W()'!D$2-1,"",VLOOKUP($A56-'243way_Regular Symbol'!F$16,'243way_Regular Symbol'!$L$3:$Q$99,'243way_RegularＸ_W()'!D$3+1,FALSE)),
'243way_Regular Symbol'!O55)</f>
        <v>K</v>
      </c>
      <c r="E56" s="191" t="str">
        <f>IF('243way_Regular Symbol'!P55="",
IF($A56-'243way_Regular Symbol'!G$16&gt;='243way_RegularＸ_W()'!E$2-1,"",VLOOKUP($A56-'243way_Regular Symbol'!G$16,'243way_Regular Symbol'!$L$3:$Q$99,'243way_RegularＸ_W()'!E$3+1,FALSE)),
'243way_Regular Symbol'!P55)</f>
        <v>J</v>
      </c>
      <c r="F56" s="338" t="str">
        <f>IF('243way_Regular Symbol'!Q55="",
IF($A56-'243way_Regular Symbol'!H$16&gt;='243way_RegularＸ_W()'!F$2-1,"",VLOOKUP($A56-'243way_Regular Symbol'!H$16,'243way_Regular Symbol'!$L$3:$Q$99,'243way_RegularＸ_W()'!F$3+1,FALSE)),
'243way_Regular Symbol'!Q55)</f>
        <v>M4</v>
      </c>
      <c r="O56" s="344">
        <f>IF($A56&gt;='243way_Regular Symbol'!D$16,"",IF(B56=0,"",IF(OR(B56=$O$1,B56=$P$1,B57=$O$1,B57=$P$1,B58=$O$1,B58=$P$1),0,1)))</f>
        <v>0</v>
      </c>
      <c r="P56" s="3">
        <f>IF($A56&gt;='243way_Regular Symbol'!E$16,"",IF(C56=0,"",IF(OR(C56=$O$1,C56=$P$1,C57=$O$1,C57=$P$1,C58=$O$1,C58=$P$1),0,1)))</f>
        <v>1</v>
      </c>
      <c r="Q56" s="3">
        <f>IF($A56&gt;='243way_Regular Symbol'!F$16,"",IF(D56=0,"",IF(OR(D56=$O$1,D56=$P$1,D57=$O$1,D57=$P$1,D58=$O$1,D58=$P$1),0,1)))</f>
        <v>1</v>
      </c>
      <c r="R56" s="3">
        <f>IF($A56&gt;='243way_Regular Symbol'!G$16,"",IF(E56=0,"",IF(OR(E56=$O$1,E56=$P$1,E57=$O$1,E57=$P$1,E58=$O$1,E58=$P$1),0,1)))</f>
        <v>1</v>
      </c>
      <c r="S56" s="135">
        <f>IF($A56&gt;='243way_Regular Symbol'!H$16,"",IF(F56=0,"",IF(OR(F56=$O$1,F56=$P$1,F57=$O$1,F57=$P$1,F58=$O$1,F58=$P$1),0,1)))</f>
        <v>1</v>
      </c>
      <c r="T56" s="224"/>
      <c r="U56" s="344">
        <f>IF($A56&gt;='243way_Regular Symbol'!D$16,"",IF(B56=0,"",IF(OR(B56=$U$1,B56=$V$1,B57=$U$1,B57=$V$1,B58=$U$1,B58=$V$1),0,1)))</f>
        <v>1</v>
      </c>
      <c r="V56" s="3">
        <f>IF($A56&gt;='243way_Regular Symbol'!E$16,"",IF(C56=0,"",IF(OR(C56=$U$1,C56=$V$1,C57=$U$1,C57=$V$1,C58=$U$1,C58=$V$1),0,1)))</f>
        <v>1</v>
      </c>
      <c r="W56" s="3">
        <f>IF($A56&gt;='243way_Regular Symbol'!F$16,"",IF(D56=0,"",IF(OR(D56=$U$1,D56=$V$1,D57=$U$1,D57=$V$1,D58=$U$1,D58=$V$1),0,1)))</f>
        <v>0</v>
      </c>
      <c r="X56" s="3">
        <f>IF($A56&gt;='243way_Regular Symbol'!G$16,"",IF(E56=0,"",IF(OR(E56=$U$1,E56=$V$1,E57=$U$1,E57=$V$1,E58=$U$1,E58=$V$1),0,1)))</f>
        <v>1</v>
      </c>
      <c r="Y56" s="135">
        <f>IF($A56&gt;='243way_Regular Symbol'!H$16,"",IF(F56=0,"",IF(OR(F56=$U$1,F56=$V$1,F57=$U$1,F57=$V$1,F58=$U$1,F58=$V$1),0,1)))</f>
        <v>1</v>
      </c>
      <c r="Z56" s="224"/>
      <c r="AA56" s="344">
        <f>IF($A56&gt;='243way_Regular Symbol'!D$16,"",IF(B56=0,"",IF(OR(B56=$AA$1,B56=$AB$1,B57=$AA$1,B57=$AB$1,B58=$AA$1,,B58=$AB$1),0,1)))</f>
        <v>1</v>
      </c>
      <c r="AB56" s="3">
        <f>IF($A56&gt;='243way_Regular Symbol'!E$16,"",IF(C56=0,"",IF(OR(C56=$AA$1,C56=$AB$1,C57=$AA$1,C57=$AB$1,C58=$AA$1,,C58=$AB$1),0,1)))</f>
        <v>1</v>
      </c>
      <c r="AC56" s="3">
        <f>IF($A56&gt;='243way_Regular Symbol'!F$16,"",IF(D56=0,"",IF(OR(D56=$AA$1,D56=$AB$1,D57=$AA$1,D57=$AB$1,D58=$AA$1,,D58=$AB$1),0,1)))</f>
        <v>1</v>
      </c>
      <c r="AD56" s="3">
        <f>IF($A56&gt;='243way_Regular Symbol'!G$16,"",IF(E56=0,"",IF(OR(E56=$AA$1,E56=$AB$1,E57=$AA$1,E57=$AB$1,E58=$AA$1,,E58=$AB$1),0,1)))</f>
        <v>1</v>
      </c>
      <c r="AE56" s="135">
        <f>IF($A56&gt;='243way_Regular Symbol'!H$16,"",IF(F56=0,"",IF(OR(F56=$AA$1,F56=$AB$1,F57=$AA$1,F57=$AB$1,F58=$AA$1,,F58=$AB$1),0,1)))</f>
        <v>1</v>
      </c>
      <c r="AF56" s="224"/>
      <c r="AG56" s="344">
        <f>IF($A56&gt;='243way_Regular Symbol'!D$16,"",IF(B56=0,"",IF(OR(B56=$AG$1,B56=$AH$1,B57=$AG$1,B57=$AH$1,B58=$AG$1,B58=$AH$1),0,1)))</f>
        <v>0</v>
      </c>
      <c r="AH56" s="3">
        <f>IF($A56&gt;='243way_Regular Symbol'!E$16,"",IF(C56=0,"",IF(OR(C56=$AG$1,C56=$AH$1,C57=$AG$1,C57=$AH$1,C58=$AG$1,C58=$AH$1),0,1)))</f>
        <v>0</v>
      </c>
      <c r="AI56" s="3">
        <f>IF($A56&gt;='243way_Regular Symbol'!F$16,"",IF(D56=0,"",IF(OR(D56=$AG$1,D56=$AH$1,D57=$AG$1,D57=$AH$1,D58=$AG$1,D58=$AH$1),0,1)))</f>
        <v>1</v>
      </c>
      <c r="AJ56" s="3">
        <f>IF($A56&gt;='243way_Regular Symbol'!G$16,"",IF(E56=0,"",IF(OR(E56=$AG$1,E56=$AH$1,E57=$AG$1,E57=$AH$1,E58=$AG$1,E58=$AH$1),0,1)))</f>
        <v>1</v>
      </c>
      <c r="AK56" s="135">
        <f>IF($A56&gt;='243way_Regular Symbol'!H$16,"",IF(F56=0,"",IF(OR(F56=$AG$1,F56=$AH$1,F57=$AG$1,F57=$AH$1,F58=$AG$1,F58=$AH$1),0,1)))</f>
        <v>0</v>
      </c>
      <c r="AL56" s="224"/>
      <c r="AM56" s="344">
        <f>IF($A56&gt;='243way_Regular Symbol'!D$16,"",IF(B56=0,"",IF(OR(B56=$AM$1,B56=$AN$1,B57=$AM$1,B57=$AN$1,B58=$AM$1,B58=$AN$1),0,1)))</f>
        <v>0</v>
      </c>
      <c r="AN56" s="3">
        <f>IF($A56&gt;='243way_Regular Symbol'!E$16,"",IF(C56=0,"",IF(OR(C56=$AM$1,C56=$AN$1,C57=$AM$1,C57=$AN$1,C58=$AM$1,C58=$AN$1),0,1)))</f>
        <v>0</v>
      </c>
      <c r="AO56" s="3">
        <f>IF($A56&gt;='243way_Regular Symbol'!F$16,"",IF(D56=0,"",IF(OR(D56=$AM$1,D56=$AN$1,D57=$AM$1,D57=$AN$1,D58=$AM$1,D58=$AN$1),0,1)))</f>
        <v>1</v>
      </c>
      <c r="AP56" s="3">
        <f>IF($A56&gt;='243way_Regular Symbol'!G$16,"",IF(E56=0,"",IF(OR(E56=$AM$1,E56=$AN$1,E57=$AM$1,E57=$AN$1,E58=$AM$1,E58=$AN$1),0,1)))</f>
        <v>1</v>
      </c>
      <c r="AQ56" s="135">
        <f>IF($A56&gt;='243way_Regular Symbol'!H$16,"",IF(F56=0,"",IF(OR(F56=$AM$1,F56=$AN$1,F57=$AM$1,F57=$AN$1,F58=$AM$1,F58=$AN$1),0,1)))</f>
        <v>1</v>
      </c>
      <c r="AR56" s="224"/>
      <c r="AS56" s="344">
        <f>IF($A56&gt;='243way_Regular Symbol'!D$16,"",IF(B56=0,"",IF(OR(B56=$AM$1,B56=$AT$1,B57=$AM$1,B57=$AT$1,B58=$AM$1,B58=$AT$1),0,1)))</f>
        <v>1</v>
      </c>
      <c r="AT56" s="3">
        <f>IF($A56&gt;='243way_Regular Symbol'!E$16,"",IF(C56=0,"",IF(OR(C56=$AM$1,C56=$AT$1,C57=$AM$1,C57=$AT$1,C58=$AM$1,C58=$AT$1),0,1)))</f>
        <v>1</v>
      </c>
      <c r="AU56" s="3">
        <f>IF($A56&gt;='243way_Regular Symbol'!F$16,"",IF(D56=0,"",IF(OR(D56=$AM$1,D56=$AT$1,D57=$AM$1,D57=$AT$1,D58=$AM$1,D58=$AT$1),0,1)))</f>
        <v>1</v>
      </c>
      <c r="AV56" s="3">
        <f>IF($A56&gt;='243way_Regular Symbol'!G$16,"",IF(E56=0,"",IF(OR(E56=$AM$1,E56=$AT$1,E57=$AM$1,E57=$AT$1,E58=$AM$1,E58=$AT$1),0,1)))</f>
        <v>1</v>
      </c>
      <c r="AW56" s="135">
        <f>IF($A56&gt;='243way_Regular Symbol'!H$16,"",IF(F56=0,"",IF(OR(F56=$AM$1,F56=$AT$1,F57=$AM$1,F57=$AT$1,F58=$AM$1,F58=$AT$1),0,1)))</f>
        <v>1</v>
      </c>
      <c r="AX56" s="224"/>
      <c r="AY56" s="344">
        <f>IF($A56&gt;='243way_Regular Symbol'!D$16,"",IF(B56=0,"",IF(OR(B56=$AM$1,B56=$AZ$1,B57=$AM$1,B57=$AZ$1,B58=$AM$1,B58=$AZ$1),0,1)))</f>
        <v>1</v>
      </c>
      <c r="AZ56" s="3">
        <f>IF($A56&gt;='243way_Regular Symbol'!E$16,"",IF(C56=0,"",IF(OR(C56=$AM$1,C56=$AZ$1,C57=$AM$1,C57=$AZ$1,C58=$AM$1,C58=$AZ$1),0,1)))</f>
        <v>1</v>
      </c>
      <c r="BA56" s="3">
        <f>IF($A56&gt;='243way_Regular Symbol'!F$16,"",IF(D56=0,"",IF(OR(D56=$AM$1,D56=$AZ$1,D57=$AM$1,D57=$AZ$1,D58=$AM$1,D58=$AZ$1),0,1)))</f>
        <v>1</v>
      </c>
      <c r="BB56" s="3">
        <f>IF($A56&gt;='243way_Regular Symbol'!G$16,"",IF(E56=0,"",IF(OR(E56=$AM$1,E56=$AZ$1,E57=$AM$1,E57=$AZ$1,E58=$AM$1,E58=$AZ$1),0,1)))</f>
        <v>1</v>
      </c>
      <c r="BC56" s="135">
        <f>IF($A56&gt;='243way_Regular Symbol'!H$16,"",IF(F56=0,"",IF(OR(F56=$AM$1,F56=$AZ$1,F57=$AM$1,F57=$AZ$1,F58=$AM$1,F58=$AZ$1),0,1)))</f>
        <v>0</v>
      </c>
      <c r="BD56" s="224"/>
      <c r="BE56" s="344">
        <f>IF($A56&gt;='243way_Regular Symbol'!D$16,"",IF(B56=0,"",IF(OR(B56=$AM$1,B56=$BF$1,B57=$AM$1,B57=$BF$1,B58=$AM$1,B58=$BF$1),0,1)))</f>
        <v>1</v>
      </c>
      <c r="BF56" s="3">
        <f>IF($A56&gt;='243way_Regular Symbol'!E$16,"",IF(C56=0,"",IF(OR(C56=$AM$1,C56=$BF$1,C57=$AM$1,C57=$BF$1,C58=$AM$1,C58=$BF$1),0,1)))</f>
        <v>1</v>
      </c>
      <c r="BG56" s="3">
        <f>IF($A56&gt;='243way_Regular Symbol'!F$16,"",IF(D56=0,"",IF(OR(D56=$AM$1,D56=$BF$1,D57=$AM$1,D57=$BF$1,D58=$AM$1,D58=$BF$1),0,1)))</f>
        <v>1</v>
      </c>
      <c r="BH56" s="3">
        <f>IF($A56&gt;='243way_Regular Symbol'!G$16,"",IF(E56=0,"",IF(OR(E56=$AM$1,E56=$BF$1,E57=$AM$1,E57=$BF$1,E58=$AM$1,E58=$BF$1),0,1)))</f>
        <v>1</v>
      </c>
      <c r="BI56" s="135">
        <f>IF($A56&gt;='243way_Regular Symbol'!H$16,"",IF(F56=0,"",IF(OR(F56=$AM$1,F56=$BF$1,F57=$AM$1,F57=$BF$1,F58=$AM$1,F58=$BF$1),0,1)))</f>
        <v>1</v>
      </c>
      <c r="BJ56" s="224"/>
      <c r="BK56" s="344">
        <f>IF($A56&gt;='243way_Regular Symbol'!D$16,"",IF(B56=0,"",IF(OR(B56=$AM$1,B56=$BL$1,B57=$AM$1,B57=$BL$1,B58=$AM$1,B58=$BL$1),0,1)))</f>
        <v>1</v>
      </c>
      <c r="BL56" s="3">
        <f>IF($A56&gt;='243way_Regular Symbol'!E$16,"",IF(C56=0,"",IF(OR(C56=$AM$1,C56=$BL$1,C57=$AM$1,C57=$BL$1,C58=$AM$1,C58=$BL$1),0,1)))</f>
        <v>1</v>
      </c>
      <c r="BM56" s="3">
        <f>IF($A56&gt;='243way_Regular Symbol'!F$16,"",IF(D56=0,"",IF(OR(D56=$AM$1,D56=$BL$1,D57=$AM$1,D57=$BL$1,D58=$AM$1,D58=$BL$1),0,1)))</f>
        <v>1</v>
      </c>
      <c r="BN56" s="3">
        <f>IF($A56&gt;='243way_Regular Symbol'!G$16,"",IF(E56=0,"",IF(OR(E56=$AM$1,E56=$BL$1,E57=$AM$1,E57=$BL$1,E58=$AM$1,E58=$BL$1),0,1)))</f>
        <v>1</v>
      </c>
      <c r="BO56" s="135">
        <f>IF($A56&gt;='243way_Regular Symbol'!H$16,"",IF(F56=0,"",IF(OR(F56=$AM$1,F56=$BL$1,F57=$AM$1,F57=$BL$1,F58=$AM$1,F58=$BL$1),0,1)))</f>
        <v>1</v>
      </c>
      <c r="BP56" s="224"/>
      <c r="BQ56" s="3">
        <f>IF($A56&gt;='243way_Regular Symbol'!D$16,"",IF(B56=0,"",IF(OR(B56=$BQ$1,B56=$BR$1,B57=$BQ$1,B57=$BR$1,B58=$BQ$1,B58=$BR$1),0,1)))</f>
        <v>1</v>
      </c>
      <c r="BR56" s="3">
        <f>IF($A56&gt;='243way_Regular Symbol'!E$16,"",IF(C56=0,"",IF(OR(C56=$BQ$1,C56=$BR$1,C57=$BQ$1,C57=$BR$1,C58=$BQ$1,C58=$BR$1),0,1)))</f>
        <v>1</v>
      </c>
      <c r="BS56" s="3">
        <f>IF($A56&gt;='243way_Regular Symbol'!F$16,"",IF(D56=0,"",IF(OR(D56=$BQ$1,D56=$BR$1,D57=$BQ$1,D57=$BR$1,D58=$BQ$1,D58=$BR$1),0,1)))</f>
        <v>1</v>
      </c>
      <c r="BT56" s="3">
        <f>IF($A56&gt;='243way_Regular Symbol'!G$16,"",IF(E56=0,"",IF(OR(E56=$BQ$1,E56=$BR$1,E57=$BQ$1,E57=$BR$1,E58=$BQ$1,E58=$BR$1),0,1)))</f>
        <v>0</v>
      </c>
      <c r="BU56" s="3">
        <f>IF($A56&gt;='243way_Regular Symbol'!H$16,"",IF(F56=0,"",IF(OR(F56=$BQ$1,F56=$BR$1,F57=$BQ$1,F57=$BR$1,F58=$BQ$1,F58=$BR$1),0,1)))</f>
        <v>1</v>
      </c>
      <c r="BV56" s="224"/>
      <c r="BW56" s="3">
        <f>IF($A56&gt;='243way_Regular Symbol'!D$16,"",IF(B56=0,"",IF(OR(B56=$BW$1,B57=$BW$1,B58=$BW$1,B56=$BX$1,B57=$BX$1,B58=$BX$1),0,1)))</f>
        <v>1</v>
      </c>
      <c r="BX56" s="3">
        <f>IF($A56&gt;='243way_Regular Symbol'!E$16,"",IF(C56=0,"",IF(OR(C56=$BW$1,C57=$BW$1,C58=$BW$1,C56=$BX$1,C57=$BX$1,C58=$BX$1),0,1)))</f>
        <v>1</v>
      </c>
      <c r="BY56" s="3">
        <f>IF($A56&gt;='243way_Regular Symbol'!F$16,"",IF(D56=0,"",IF(OR(D56=$BW$1,D57=$BW$1,D58=$BW$1,D56=$BX$1,D57=$BX$1,D58=$BX$1),0,1)))</f>
        <v>0</v>
      </c>
      <c r="BZ56" s="3">
        <f>IF($A56&gt;='243way_Regular Symbol'!G$16,"",IF(E56=0,"",IF(OR(E56=$BW$1,E57=$BW$1,E58=$BW$1,E56=$BX$1,E57=$BX$1,E58=$BX$1),0,1)))</f>
        <v>1</v>
      </c>
      <c r="CA56" s="3">
        <f>IF($A56&gt;='243way_Regular Symbol'!H$16,"",IF(F56=0,"",IF(OR(F56=$BW$1,F57=$BW$1,F58=$BW$1,F56=$BX$1,F57=$BX$1,F58=$BX$1),0,1)))</f>
        <v>1</v>
      </c>
      <c r="CB56" s="224"/>
      <c r="CC56" s="3">
        <f>IF($A56&gt;='243way_Regular Symbol'!D$16,"",IF(B56=0,"",IF(OR(B56=$BW$1,B57=$BW$1,B58=$BW$1,B56=$CD$1,B57=$CD$1,B58=$CD$1),0,1)))</f>
        <v>1</v>
      </c>
      <c r="CD56" s="3">
        <f>IF($A56&gt;='243way_Regular Symbol'!E$16,"",IF(C56=0,"",IF(OR(C56=$BW$1,C57=$BW$1,C58=$BW$1,C56=$CD$1,C57=$CD$1,C58=$CD$1),0,1)))</f>
        <v>1</v>
      </c>
      <c r="CE56" s="3">
        <f>IF($A56&gt;='243way_Regular Symbol'!F$16,"",IF(D56=0,"",IF(OR(D56=$BW$1,D57=$BW$1,D58=$BW$1,D56=$CD$1,D57=$CD$1,D58=$CD$1),0,1)))</f>
        <v>1</v>
      </c>
      <c r="CF56" s="3">
        <f>IF($A56&gt;='243way_Regular Symbol'!G$16,"",IF(E56=0,"",IF(OR(E56=$BW$1,E57=$BW$1,E58=$BW$1,E56=$CD$1,E57=$CD$1,E58=$CD$1),0,1)))</f>
        <v>1</v>
      </c>
      <c r="CG56" s="3">
        <f>IF($A56&gt;='243way_Regular Symbol'!H$16,"",IF(F56=0,"",IF(OR(F56=$BW$1,F57=$BW$1,F58=$BW$1,F56=$CD$1,F57=$CD$1,F58=$CD$1),0,1)))</f>
        <v>1</v>
      </c>
      <c r="CH56" s="224"/>
      <c r="CI56" s="3">
        <f>IF($A56&gt;='243way_Regular Symbol'!D$16,"",IF(B56=0,"",IF(OR(B56=$BW$1,B57=$BW$1,B58=$BW$1,B56=$CJ$1,B57=$CJ$1,B58=$CJ$1),0,1)))</f>
        <v>1</v>
      </c>
      <c r="CJ56" s="3">
        <f>IF($A56&gt;='243way_Regular Symbol'!E$16,"",IF(C56=0,"",IF(OR(C56=$BW$1,C57=$BW$1,C58=$BW$1,C56=$CJ$1,C57=$CJ$1,C58=$CJ$1),0,1)))</f>
        <v>0</v>
      </c>
      <c r="CK56" s="3">
        <f>IF($A56&gt;='243way_Regular Symbol'!F$16,"",IF(D56=0,"",IF(OR(D56=$BW$1,D57=$BW$1,D58=$BW$1,D56=$CJ$1,D57=$CJ$1,D58=$CJ$1),0,1)))</f>
        <v>1</v>
      </c>
      <c r="CL56" s="3">
        <f>IF($A56&gt;='243way_Regular Symbol'!G$16,"",IF(E56=0,"",IF(OR(E56=$BW$1,E57=$BW$1,E58=$BW$1,E56=$CJ$1,E57=$CJ$1,E58=$CJ$1),0,1)))</f>
        <v>0</v>
      </c>
      <c r="CM56" s="3">
        <f>IF($A56&gt;='243way_Regular Symbol'!H$16,"",IF(F56=0,"",IF(OR(F56=$BW$1,F57=$BW$1,F58=$BW$1,F56=$CJ$1,F57=$CJ$1,F58=$CJ$1),0,1)))</f>
        <v>0</v>
      </c>
      <c r="CN56" s="224"/>
      <c r="CO56" s="3">
        <f>IF($A56&gt;='243way_Regular Symbol'!D$16,"",IF(B56=0,"",IF(OR(B56=$BW$1,B57=$BW$1,B58=$BW$1,B56=$CP$1,B57=$CP$1,B58=$CP$1),0,1)))</f>
        <v>1</v>
      </c>
      <c r="CP56" s="3">
        <f>IF($A56&gt;='243way_Regular Symbol'!E$16,"",IF(C56=0,"",IF(OR(C56=$BW$1,C57=$BW$1,C58=$BW$1,C56=$CP$1,C57=$CP$1,C58=$CP$1),0,1)))</f>
        <v>1</v>
      </c>
      <c r="CQ56" s="3">
        <f>IF($A56&gt;='243way_Regular Symbol'!F$16,"",IF(D56=0,"",IF(OR(D56=$BW$1,D57=$BW$1,D58=$BW$1,D56=$CP$1,D57=$CP$1,D58=$CP$1),0,1)))</f>
        <v>1</v>
      </c>
      <c r="CR56" s="3">
        <f>IF($A56&gt;='243way_Regular Symbol'!G$16,"",IF(E56=0,"",IF(OR(E56=$BW$1,E57=$BW$1,E58=$BW$1,E56=$CP$1,E57=$CP$1,E58=$CP$1),0,1)))</f>
        <v>1</v>
      </c>
      <c r="CS56" s="3">
        <f>IF($A56&gt;='243way_Regular Symbol'!H$16,"",IF(F56=0,"",IF(OR(F56=$BW$1,F57=$BW$1,F58=$BW$1,F56=$CP$1,F57=$CP$1,F58=$CP$1),0,1)))</f>
        <v>1</v>
      </c>
      <c r="CT56" s="224"/>
      <c r="CU56" s="3">
        <f>IF($A56&gt;='243way_Regular Symbol'!D$16,"",IF(B56=0,"",IF(OR(B56=$BW$1,B57=$BW$1,B58=$BW$1,B56=$CV$1,B57=$CV$1,B58=$CV$1),0,1)))</f>
        <v>1</v>
      </c>
      <c r="CV56" s="3">
        <f>IF($A56&gt;='243way_Regular Symbol'!E$16,"",IF(C56=0,"",IF(OR(C56=$BW$1,C57=$BW$1,C58=$BW$1,C56=$CV$1,C57=$CV$1,C58=$CV$1),0,1)))</f>
        <v>1</v>
      </c>
      <c r="CW56" s="3">
        <f>IF($A56&gt;='243way_Regular Symbol'!F$16,"",IF(D56=0,"",IF(OR(D56=$BW$1,D57=$BW$1,D58=$BW$1,D56=$CV$1,D57=$CV$1,D58=$CV$1),0,1)))</f>
        <v>1</v>
      </c>
      <c r="CX56" s="3">
        <f>IF($A56&gt;='243way_Regular Symbol'!G$16,"",IF(E56=0,"",IF(OR(E56=$BW$1,E57=$BW$1,E58=$BW$1,E56=$CV$1,E57=$CV$1,E58=$CV$1),0,1)))</f>
        <v>1</v>
      </c>
      <c r="CY56" s="3">
        <f>IF($A56&gt;='243way_Regular Symbol'!H$16,"",IF(F56=0,"",IF(OR(F56=$BW$1,F57=$BW$1,F58=$BW$1,F56=$CV$1,F57=$CV$1,F58=$CV$1),0,1)))</f>
        <v>1</v>
      </c>
    </row>
    <row r="57" spans="1:103">
      <c r="A57" s="337">
        <f>IF('243way_Regular Symbol'!L56="","",'243way_Regular Symbol'!L56)</f>
        <v>53</v>
      </c>
      <c r="B57" s="191" t="str">
        <f>IF('243way_Regular Symbol'!M56="",
IF($A57-'243way_Regular Symbol'!D$16&gt;='243way_RegularＸ_W()'!B$2-1,"",VLOOKUP($A57-'243way_Regular Symbol'!D$16,'243way_Regular Symbol'!$L$3:$Q$99,'243way_RegularＸ_W()'!B$3+1,FALSE)),
'243way_Regular Symbol'!M56)</f>
        <v>M5</v>
      </c>
      <c r="C57" s="191" t="str">
        <f>IF('243way_Regular Symbol'!N56="",
IF($A57-'243way_Regular Symbol'!E$16&gt;='243way_RegularＸ_W()'!C$2-1,"",VLOOKUP($A57-'243way_Regular Symbol'!E$16,'243way_Regular Symbol'!$L$3:$Q$99,'243way_RegularＸ_W()'!C$3+1,FALSE)),
'243way_Regular Symbol'!N56)</f>
        <v>M4</v>
      </c>
      <c r="D57" s="191" t="str">
        <f>IF('243way_Regular Symbol'!O56="",
IF($A57-'243way_Regular Symbol'!F$16&gt;='243way_RegularＸ_W()'!D$2-1,"",VLOOKUP($A57-'243way_Regular Symbol'!F$16,'243way_Regular Symbol'!$L$3:$Q$99,'243way_RegularＸ_W()'!D$3+1,FALSE)),
'243way_Regular Symbol'!O56)</f>
        <v>M2</v>
      </c>
      <c r="E57" s="191" t="str">
        <f>IF('243way_Regular Symbol'!P56="",
IF($A57-'243way_Regular Symbol'!G$16&gt;='243way_RegularＸ_W()'!E$2-1,"",VLOOKUP($A57-'243way_Regular Symbol'!G$16,'243way_Regular Symbol'!$L$3:$Q$99,'243way_RegularＸ_W()'!E$3+1,FALSE)),
'243way_Regular Symbol'!P56)</f>
        <v>J</v>
      </c>
      <c r="F57" s="338" t="str">
        <f>IF('243way_Regular Symbol'!Q56="",
IF($A57-'243way_Regular Symbol'!H$16&gt;='243way_RegularＸ_W()'!F$2-1,"",VLOOKUP($A57-'243way_Regular Symbol'!H$16,'243way_Regular Symbol'!$L$3:$Q$99,'243way_RegularＸ_W()'!F$3+1,FALSE)),
'243way_Regular Symbol'!Q56)</f>
        <v>J</v>
      </c>
      <c r="O57" s="344">
        <f>IF($A57&gt;='243way_Regular Symbol'!D$16,"",IF(B57=0,"",IF(OR(B57=$O$1,B57=$P$1,B58=$O$1,B58=$P$1,B59=$O$1,B59=$P$1),0,1)))</f>
        <v>0</v>
      </c>
      <c r="P57" s="3">
        <f>IF($A57&gt;='243way_Regular Symbol'!E$16,"",IF(C57=0,"",IF(OR(C57=$O$1,C57=$P$1,C58=$O$1,C58=$P$1,C59=$O$1,C59=$P$1),0,1)))</f>
        <v>1</v>
      </c>
      <c r="Q57" s="3">
        <f>IF($A57&gt;='243way_Regular Symbol'!F$16,"",IF(D57=0,"",IF(OR(D57=$O$1,D57=$P$1,D58=$O$1,D58=$P$1,D59=$O$1,D59=$P$1),0,1)))</f>
        <v>1</v>
      </c>
      <c r="R57" s="3">
        <f>IF($A57&gt;='243way_Regular Symbol'!G$16,"",IF(E57=0,"",IF(OR(E57=$O$1,E57=$P$1,E58=$O$1,E58=$P$1,E59=$O$1,E59=$P$1),0,1)))</f>
        <v>1</v>
      </c>
      <c r="S57" s="135">
        <f>IF($A57&gt;='243way_Regular Symbol'!H$16,"",IF(F57=0,"",IF(OR(F57=$O$1,F57=$P$1,F58=$O$1,F58=$P$1,F59=$O$1,F59=$P$1),0,1)))</f>
        <v>1</v>
      </c>
      <c r="T57" s="224"/>
      <c r="U57" s="344">
        <f>IF($A57&gt;='243way_Regular Symbol'!D$16,"",IF(B57=0,"",IF(OR(B57=$U$1,B57=$V$1,B58=$U$1,B58=$V$1,B59=$U$1,B59=$V$1),0,1)))</f>
        <v>1</v>
      </c>
      <c r="V57" s="3">
        <f>IF($A57&gt;='243way_Regular Symbol'!E$16,"",IF(C57=0,"",IF(OR(C57=$U$1,C57=$V$1,C58=$U$1,C58=$V$1,C59=$U$1,C59=$V$1),0,1)))</f>
        <v>1</v>
      </c>
      <c r="W57" s="3">
        <f>IF($A57&gt;='243way_Regular Symbol'!F$16,"",IF(D57=0,"",IF(OR(D57=$U$1,D57=$V$1,D58=$U$1,D58=$V$1,D59=$U$1,D59=$V$1),0,1)))</f>
        <v>0</v>
      </c>
      <c r="X57" s="3">
        <f>IF($A57&gt;='243way_Regular Symbol'!G$16,"",IF(E57=0,"",IF(OR(E57=$U$1,E57=$V$1,E58=$U$1,E58=$V$1,E59=$U$1,E59=$V$1),0,1)))</f>
        <v>1</v>
      </c>
      <c r="Y57" s="135">
        <f>IF($A57&gt;='243way_Regular Symbol'!H$16,"",IF(F57=0,"",IF(OR(F57=$U$1,F57=$V$1,F58=$U$1,F58=$V$1,F59=$U$1,F59=$V$1),0,1)))</f>
        <v>1</v>
      </c>
      <c r="Z57" s="224"/>
      <c r="AA57" s="344">
        <f>IF($A57&gt;='243way_Regular Symbol'!D$16,"",IF(B57=0,"",IF(OR(B57=$AA$1,B57=$AB$1,B58=$AA$1,B58=$AB$1,B59=$AA$1,,B59=$AB$1),0,1)))</f>
        <v>1</v>
      </c>
      <c r="AB57" s="3">
        <f>IF($A57&gt;='243way_Regular Symbol'!E$16,"",IF(C57=0,"",IF(OR(C57=$AA$1,C57=$AB$1,C58=$AA$1,C58=$AB$1,C59=$AA$1,,C59=$AB$1),0,1)))</f>
        <v>1</v>
      </c>
      <c r="AC57" s="3">
        <f>IF($A57&gt;='243way_Regular Symbol'!F$16,"",IF(D57=0,"",IF(OR(D57=$AA$1,D57=$AB$1,D58=$AA$1,D58=$AB$1,D59=$AA$1,,D59=$AB$1),0,1)))</f>
        <v>1</v>
      </c>
      <c r="AD57" s="3">
        <f>IF($A57&gt;='243way_Regular Symbol'!G$16,"",IF(E57=0,"",IF(OR(E57=$AA$1,E57=$AB$1,E58=$AA$1,E58=$AB$1,E59=$AA$1,,E59=$AB$1),0,1)))</f>
        <v>1</v>
      </c>
      <c r="AE57" s="135">
        <f>IF($A57&gt;='243way_Regular Symbol'!H$16,"",IF(F57=0,"",IF(OR(F57=$AA$1,F57=$AB$1,F58=$AA$1,F58=$AB$1,F59=$AA$1,,F59=$AB$1),0,1)))</f>
        <v>0</v>
      </c>
      <c r="AF57" s="224"/>
      <c r="AG57" s="344">
        <f>IF($A57&gt;='243way_Regular Symbol'!D$16,"",IF(B57=0,"",IF(OR(B57=$AG$1,B57=$AH$1,B58=$AG$1,B58=$AH$1,B59=$AG$1,B59=$AH$1),0,1)))</f>
        <v>1</v>
      </c>
      <c r="AH57" s="3">
        <f>IF($A57&gt;='243way_Regular Symbol'!E$16,"",IF(C57=0,"",IF(OR(C57=$AG$1,C57=$AH$1,C58=$AG$1,C58=$AH$1,C59=$AG$1,C59=$AH$1),0,1)))</f>
        <v>0</v>
      </c>
      <c r="AI57" s="3">
        <f>IF($A57&gt;='243way_Regular Symbol'!F$16,"",IF(D57=0,"",IF(OR(D57=$AG$1,D57=$AH$1,D58=$AG$1,D58=$AH$1,D59=$AG$1,D59=$AH$1),0,1)))</f>
        <v>1</v>
      </c>
      <c r="AJ57" s="3">
        <f>IF($A57&gt;='243way_Regular Symbol'!G$16,"",IF(E57=0,"",IF(OR(E57=$AG$1,E57=$AH$1,E58=$AG$1,E58=$AH$1,E59=$AG$1,E59=$AH$1),0,1)))</f>
        <v>1</v>
      </c>
      <c r="AK57" s="135">
        <f>IF($A57&gt;='243way_Regular Symbol'!H$16,"",IF(F57=0,"",IF(OR(F57=$AG$1,F57=$AH$1,F58=$AG$1,F58=$AH$1,F59=$AG$1,F59=$AH$1),0,1)))</f>
        <v>1</v>
      </c>
      <c r="AL57" s="224"/>
      <c r="AM57" s="344">
        <f>IF($A57&gt;='243way_Regular Symbol'!D$16,"",IF(B57=0,"",IF(OR(B57=$AM$1,B57=$AN$1,B58=$AM$1,B58=$AN$1,B59=$AM$1,B59=$AN$1),0,1)))</f>
        <v>0</v>
      </c>
      <c r="AN57" s="3">
        <f>IF($A57&gt;='243way_Regular Symbol'!E$16,"",IF(C57=0,"",IF(OR(C57=$AM$1,C57=$AN$1,C58=$AM$1,C58=$AN$1,C59=$AM$1,C59=$AN$1),0,1)))</f>
        <v>0</v>
      </c>
      <c r="AO57" s="3">
        <f>IF($A57&gt;='243way_Regular Symbol'!F$16,"",IF(D57=0,"",IF(OR(D57=$AM$1,D57=$AN$1,D58=$AM$1,D58=$AN$1,D59=$AM$1,D59=$AN$1),0,1)))</f>
        <v>0</v>
      </c>
      <c r="AP57" s="3">
        <f>IF($A57&gt;='243way_Regular Symbol'!G$16,"",IF(E57=0,"",IF(OR(E57=$AM$1,E57=$AN$1,E58=$AM$1,E58=$AN$1,E59=$AM$1,E59=$AN$1),0,1)))</f>
        <v>1</v>
      </c>
      <c r="AQ57" s="135">
        <f>IF($A57&gt;='243way_Regular Symbol'!H$16,"",IF(F57=0,"",IF(OR(F57=$AM$1,F57=$AN$1,F58=$AM$1,F58=$AN$1,F59=$AM$1,F59=$AN$1),0,1)))</f>
        <v>1</v>
      </c>
      <c r="AR57" s="224"/>
      <c r="AS57" s="344">
        <f>IF($A57&gt;='243way_Regular Symbol'!D$16,"",IF(B57=0,"",IF(OR(B57=$AM$1,B57=$AT$1,B58=$AM$1,B58=$AT$1,B59=$AM$1,B59=$AT$1),0,1)))</f>
        <v>1</v>
      </c>
      <c r="AT57" s="3">
        <f>IF($A57&gt;='243way_Regular Symbol'!E$16,"",IF(C57=0,"",IF(OR(C57=$AM$1,C57=$AT$1,C58=$AM$1,C58=$AT$1,C59=$AM$1,C59=$AT$1),0,1)))</f>
        <v>1</v>
      </c>
      <c r="AU57" s="3">
        <f>IF($A57&gt;='243way_Regular Symbol'!F$16,"",IF(D57=0,"",IF(OR(D57=$AM$1,D57=$AT$1,D58=$AM$1,D58=$AT$1,D59=$AM$1,D59=$AT$1),0,1)))</f>
        <v>1</v>
      </c>
      <c r="AV57" s="3">
        <f>IF($A57&gt;='243way_Regular Symbol'!G$16,"",IF(E57=0,"",IF(OR(E57=$AM$1,E57=$AT$1,E58=$AM$1,E58=$AT$1,E59=$AM$1,E59=$AT$1),0,1)))</f>
        <v>1</v>
      </c>
      <c r="AW57" s="135">
        <f>IF($A57&gt;='243way_Regular Symbol'!H$16,"",IF(F57=0,"",IF(OR(F57=$AM$1,F57=$AT$1,F58=$AM$1,F58=$AT$1,F59=$AM$1,F59=$AT$1),0,1)))</f>
        <v>1</v>
      </c>
      <c r="AX57" s="224"/>
      <c r="AY57" s="344">
        <f>IF($A57&gt;='243way_Regular Symbol'!D$16,"",IF(B57=0,"",IF(OR(B57=$AM$1,B57=$AZ$1,B58=$AM$1,B58=$AZ$1,B59=$AM$1,B59=$AZ$1),0,1)))</f>
        <v>1</v>
      </c>
      <c r="AZ57" s="3">
        <f>IF($A57&gt;='243way_Regular Symbol'!E$16,"",IF(C57=0,"",IF(OR(C57=$AM$1,C57=$AZ$1,C58=$AM$1,C58=$AZ$1,C59=$AM$1,C59=$AZ$1),0,1)))</f>
        <v>1</v>
      </c>
      <c r="BA57" s="3">
        <f>IF($A57&gt;='243way_Regular Symbol'!F$16,"",IF(D57=0,"",IF(OR(D57=$AM$1,D57=$AZ$1,D58=$AM$1,D58=$AZ$1,D59=$AM$1,D59=$AZ$1),0,1)))</f>
        <v>1</v>
      </c>
      <c r="BB57" s="3">
        <f>IF($A57&gt;='243way_Regular Symbol'!G$16,"",IF(E57=0,"",IF(OR(E57=$AM$1,E57=$AZ$1,E58=$AM$1,E58=$AZ$1,E59=$AM$1,E59=$AZ$1),0,1)))</f>
        <v>1</v>
      </c>
      <c r="BC57" s="135">
        <f>IF($A57&gt;='243way_Regular Symbol'!H$16,"",IF(F57=0,"",IF(OR(F57=$AM$1,F57=$AZ$1,F58=$AM$1,F58=$AZ$1,F59=$AM$1,F59=$AZ$1),0,1)))</f>
        <v>0</v>
      </c>
      <c r="BD57" s="224"/>
      <c r="BE57" s="344">
        <f>IF($A57&gt;='243way_Regular Symbol'!D$16,"",IF(B57=0,"",IF(OR(B57=$AM$1,B57=$BF$1,B58=$AM$1,B58=$BF$1,B59=$AM$1,B59=$BF$1),0,1)))</f>
        <v>1</v>
      </c>
      <c r="BF57" s="3">
        <f>IF($A57&gt;='243way_Regular Symbol'!E$16,"",IF(C57=0,"",IF(OR(C57=$AM$1,C57=$BF$1,C58=$AM$1,C58=$BF$1,C59=$AM$1,C59=$BF$1),0,1)))</f>
        <v>1</v>
      </c>
      <c r="BG57" s="3">
        <f>IF($A57&gt;='243way_Regular Symbol'!F$16,"",IF(D57=0,"",IF(OR(D57=$AM$1,D57=$BF$1,D58=$AM$1,D58=$BF$1,D59=$AM$1,D59=$BF$1),0,1)))</f>
        <v>1</v>
      </c>
      <c r="BH57" s="3">
        <f>IF($A57&gt;='243way_Regular Symbol'!G$16,"",IF(E57=0,"",IF(OR(E57=$AM$1,E57=$BF$1,E58=$AM$1,E58=$BF$1,E59=$AM$1,E59=$BF$1),0,1)))</f>
        <v>1</v>
      </c>
      <c r="BI57" s="135">
        <f>IF($A57&gt;='243way_Regular Symbol'!H$16,"",IF(F57=0,"",IF(OR(F57=$AM$1,F57=$BF$1,F58=$AM$1,F58=$BF$1,F59=$AM$1,F59=$BF$1),0,1)))</f>
        <v>1</v>
      </c>
      <c r="BJ57" s="224"/>
      <c r="BK57" s="344">
        <f>IF($A57&gt;='243way_Regular Symbol'!D$16,"",IF(B57=0,"",IF(OR(B57=$AM$1,B57=$BL$1,B58=$AM$1,B58=$BL$1,B59=$AM$1,B59=$BL$1),0,1)))</f>
        <v>1</v>
      </c>
      <c r="BL57" s="3">
        <f>IF($A57&gt;='243way_Regular Symbol'!E$16,"",IF(C57=0,"",IF(OR(C57=$AM$1,C57=$BL$1,C58=$AM$1,C58=$BL$1,C59=$AM$1,C59=$BL$1),0,1)))</f>
        <v>1</v>
      </c>
      <c r="BM57" s="3">
        <f>IF($A57&gt;='243way_Regular Symbol'!F$16,"",IF(D57=0,"",IF(OR(D57=$AM$1,D57=$BL$1,D58=$AM$1,D58=$BL$1,D59=$AM$1,D59=$BL$1),0,1)))</f>
        <v>1</v>
      </c>
      <c r="BN57" s="3">
        <f>IF($A57&gt;='243way_Regular Symbol'!G$16,"",IF(E57=0,"",IF(OR(E57=$AM$1,E57=$BL$1,E58=$AM$1,E58=$BL$1,E59=$AM$1,E59=$BL$1),0,1)))</f>
        <v>1</v>
      </c>
      <c r="BO57" s="135">
        <f>IF($A57&gt;='243way_Regular Symbol'!H$16,"",IF(F57=0,"",IF(OR(F57=$AM$1,F57=$BL$1,F58=$AM$1,F58=$BL$1,F59=$AM$1,F59=$BL$1),0,1)))</f>
        <v>1</v>
      </c>
      <c r="BP57" s="224"/>
      <c r="BQ57" s="3">
        <f>IF($A57&gt;='243way_Regular Symbol'!D$16,"",IF(B57=0,"",IF(OR(B57=$BQ$1,B57=$BR$1,B58=$BQ$1,B58=$BR$1,B59=$BQ$1,B59=$BR$1),0,1)))</f>
        <v>1</v>
      </c>
      <c r="BR57" s="3">
        <f>IF($A57&gt;='243way_Regular Symbol'!E$16,"",IF(C57=0,"",IF(OR(C57=$BQ$1,C57=$BR$1,C58=$BQ$1,C58=$BR$1,C59=$BQ$1,C59=$BR$1),0,1)))</f>
        <v>1</v>
      </c>
      <c r="BS57" s="3">
        <f>IF($A57&gt;='243way_Regular Symbol'!F$16,"",IF(D57=0,"",IF(OR(D57=$BQ$1,D57=$BR$1,D58=$BQ$1,D58=$BR$1,D59=$BQ$1,D59=$BR$1),0,1)))</f>
        <v>1</v>
      </c>
      <c r="BT57" s="3">
        <f>IF($A57&gt;='243way_Regular Symbol'!G$16,"",IF(E57=0,"",IF(OR(E57=$BQ$1,E57=$BR$1,E58=$BQ$1,E58=$BR$1,E59=$BQ$1,E59=$BR$1),0,1)))</f>
        <v>0</v>
      </c>
      <c r="BU57" s="3">
        <f>IF($A57&gt;='243way_Regular Symbol'!H$16,"",IF(F57=0,"",IF(OR(F57=$BQ$1,F57=$BR$1,F58=$BQ$1,F58=$BR$1,F59=$BQ$1,F59=$BR$1),0,1)))</f>
        <v>1</v>
      </c>
      <c r="BV57" s="224"/>
      <c r="BW57" s="3">
        <f>IF($A57&gt;='243way_Regular Symbol'!D$16,"",IF(B57=0,"",IF(OR(B57=$BW$1,B58=$BW$1,B59=$BW$1,B57=$BX$1,B58=$BX$1,B59=$BX$1),0,1)))</f>
        <v>1</v>
      </c>
      <c r="BX57" s="3">
        <f>IF($A57&gt;='243way_Regular Symbol'!E$16,"",IF(C57=0,"",IF(OR(C57=$BW$1,C58=$BW$1,C59=$BW$1,C57=$BX$1,C58=$BX$1,C59=$BX$1),0,1)))</f>
        <v>1</v>
      </c>
      <c r="BY57" s="3">
        <f>IF($A57&gt;='243way_Regular Symbol'!F$16,"",IF(D57=0,"",IF(OR(D57=$BW$1,D58=$BW$1,D59=$BW$1,D57=$BX$1,D58=$BX$1,D59=$BX$1),0,1)))</f>
        <v>1</v>
      </c>
      <c r="BZ57" s="3">
        <f>IF($A57&gt;='243way_Regular Symbol'!G$16,"",IF(E57=0,"",IF(OR(E57=$BW$1,E58=$BW$1,E59=$BW$1,E57=$BX$1,E58=$BX$1,E59=$BX$1),0,1)))</f>
        <v>1</v>
      </c>
      <c r="CA57" s="3">
        <f>IF($A57&gt;='243way_Regular Symbol'!H$16,"",IF(F57=0,"",IF(OR(F57=$BW$1,F58=$BW$1,F59=$BW$1,F57=$BX$1,F58=$BX$1,F59=$BX$1),0,1)))</f>
        <v>1</v>
      </c>
      <c r="CB57" s="224"/>
      <c r="CC57" s="3">
        <f>IF($A57&gt;='243way_Regular Symbol'!D$16,"",IF(B57=0,"",IF(OR(B57=$BW$1,B58=$BW$1,B59=$BW$1,B57=$CD$1,B58=$CD$1,B59=$CD$1),0,1)))</f>
        <v>1</v>
      </c>
      <c r="CD57" s="3">
        <f>IF($A57&gt;='243way_Regular Symbol'!E$16,"",IF(C57=0,"",IF(OR(C57=$BW$1,C58=$BW$1,C59=$BW$1,C57=$CD$1,C58=$CD$1,C59=$CD$1),0,1)))</f>
        <v>1</v>
      </c>
      <c r="CE57" s="3">
        <f>IF($A57&gt;='243way_Regular Symbol'!F$16,"",IF(D57=0,"",IF(OR(D57=$BW$1,D58=$BW$1,D59=$BW$1,D57=$CD$1,D58=$CD$1,D59=$CD$1),0,1)))</f>
        <v>1</v>
      </c>
      <c r="CF57" s="3">
        <f>IF($A57&gt;='243way_Regular Symbol'!G$16,"",IF(E57=0,"",IF(OR(E57=$BW$1,E58=$BW$1,E59=$BW$1,E57=$CD$1,E58=$CD$1,E59=$CD$1),0,1)))</f>
        <v>0</v>
      </c>
      <c r="CG57" s="3">
        <f>IF($A57&gt;='243way_Regular Symbol'!H$16,"",IF(F57=0,"",IF(OR(F57=$BW$1,F58=$BW$1,F59=$BW$1,F57=$CD$1,F58=$CD$1,F59=$CD$1),0,1)))</f>
        <v>1</v>
      </c>
      <c r="CH57" s="224"/>
      <c r="CI57" s="3">
        <f>IF($A57&gt;='243way_Regular Symbol'!D$16,"",IF(B57=0,"",IF(OR(B57=$BW$1,B58=$BW$1,B59=$BW$1,B57=$CJ$1,B58=$CJ$1,B59=$CJ$1),0,1)))</f>
        <v>1</v>
      </c>
      <c r="CJ57" s="3">
        <f>IF($A57&gt;='243way_Regular Symbol'!E$16,"",IF(C57=0,"",IF(OR(C57=$BW$1,C58=$BW$1,C59=$BW$1,C57=$CJ$1,C58=$CJ$1,C59=$CJ$1),0,1)))</f>
        <v>1</v>
      </c>
      <c r="CK57" s="3">
        <f>IF($A57&gt;='243way_Regular Symbol'!F$16,"",IF(D57=0,"",IF(OR(D57=$BW$1,D58=$BW$1,D59=$BW$1,D57=$CJ$1,D58=$CJ$1,D59=$CJ$1),0,1)))</f>
        <v>1</v>
      </c>
      <c r="CL57" s="3">
        <f>IF($A57&gt;='243way_Regular Symbol'!G$16,"",IF(E57=0,"",IF(OR(E57=$BW$1,E58=$BW$1,E59=$BW$1,E57=$CJ$1,E58=$CJ$1,E59=$CJ$1),0,1)))</f>
        <v>0</v>
      </c>
      <c r="CM57" s="3">
        <f>IF($A57&gt;='243way_Regular Symbol'!H$16,"",IF(F57=0,"",IF(OR(F57=$BW$1,F58=$BW$1,F59=$BW$1,F57=$CJ$1,F58=$CJ$1,F59=$CJ$1),0,1)))</f>
        <v>0</v>
      </c>
      <c r="CN57" s="224"/>
      <c r="CO57" s="3">
        <f>IF($A57&gt;='243way_Regular Symbol'!D$16,"",IF(B57=0,"",IF(OR(B57=$BW$1,B58=$BW$1,B59=$BW$1,B57=$CP$1,B58=$CP$1,B59=$CP$1),0,1)))</f>
        <v>1</v>
      </c>
      <c r="CP57" s="3">
        <f>IF($A57&gt;='243way_Regular Symbol'!E$16,"",IF(C57=0,"",IF(OR(C57=$BW$1,C58=$BW$1,C59=$BW$1,C57=$CP$1,C58=$CP$1,C59=$CP$1),0,1)))</f>
        <v>0</v>
      </c>
      <c r="CQ57" s="3">
        <f>IF($A57&gt;='243way_Regular Symbol'!F$16,"",IF(D57=0,"",IF(OR(D57=$BW$1,D58=$BW$1,D59=$BW$1,D57=$CP$1,D58=$CP$1,D59=$CP$1),0,1)))</f>
        <v>1</v>
      </c>
      <c r="CR57" s="3">
        <f>IF($A57&gt;='243way_Regular Symbol'!G$16,"",IF(E57=0,"",IF(OR(E57=$BW$1,E58=$BW$1,E59=$BW$1,E57=$CP$1,E58=$CP$1,E59=$CP$1),0,1)))</f>
        <v>1</v>
      </c>
      <c r="CS57" s="3">
        <f>IF($A57&gt;='243way_Regular Symbol'!H$16,"",IF(F57=0,"",IF(OR(F57=$BW$1,F58=$BW$1,F59=$BW$1,F57=$CP$1,F58=$CP$1,F59=$CP$1),0,1)))</f>
        <v>1</v>
      </c>
      <c r="CT57" s="224"/>
      <c r="CU57" s="3">
        <f>IF($A57&gt;='243way_Regular Symbol'!D$16,"",IF(B57=0,"",IF(OR(B57=$BW$1,B58=$BW$1,B59=$BW$1,B57=$CV$1,B58=$CV$1,B59=$CV$1),0,1)))</f>
        <v>1</v>
      </c>
      <c r="CV57" s="3">
        <f>IF($A57&gt;='243way_Regular Symbol'!E$16,"",IF(C57=0,"",IF(OR(C57=$BW$1,C58=$BW$1,C59=$BW$1,C57=$CV$1,C58=$CV$1,C59=$CV$1),0,1)))</f>
        <v>1</v>
      </c>
      <c r="CW57" s="3">
        <f>IF($A57&gt;='243way_Regular Symbol'!F$16,"",IF(D57=0,"",IF(OR(D57=$BW$1,D58=$BW$1,D59=$BW$1,D57=$CV$1,D58=$CV$1,D59=$CV$1),0,1)))</f>
        <v>1</v>
      </c>
      <c r="CX57" s="3">
        <f>IF($A57&gt;='243way_Regular Symbol'!G$16,"",IF(E57=0,"",IF(OR(E57=$BW$1,E58=$BW$1,E59=$BW$1,E57=$CV$1,E58=$CV$1,E59=$CV$1),0,1)))</f>
        <v>1</v>
      </c>
      <c r="CY57" s="3">
        <f>IF($A57&gt;='243way_Regular Symbol'!H$16,"",IF(F57=0,"",IF(OR(F57=$BW$1,F58=$BW$1,F59=$BW$1,F57=$CV$1,F58=$CV$1,F59=$CV$1),0,1)))</f>
        <v>1</v>
      </c>
    </row>
    <row r="58" spans="1:103">
      <c r="A58" s="337">
        <f>IF('243way_Regular Symbol'!L57="","",'243way_Regular Symbol'!L57)</f>
        <v>54</v>
      </c>
      <c r="B58" s="191" t="str">
        <f>IF('243way_Regular Symbol'!M57="",
IF($A58-'243way_Regular Symbol'!D$16&gt;='243way_RegularＸ_W()'!B$2-1,"",VLOOKUP($A58-'243way_Regular Symbol'!D$16,'243way_Regular Symbol'!$L$3:$Q$99,'243way_RegularＸ_W()'!B$3+1,FALSE)),
'243way_Regular Symbol'!M57)</f>
        <v>M1</v>
      </c>
      <c r="C58" s="191" t="str">
        <f>IF('243way_Regular Symbol'!N57="",
IF($A58-'243way_Regular Symbol'!E$16&gt;='243way_RegularＸ_W()'!C$2-1,"",VLOOKUP($A58-'243way_Regular Symbol'!E$16,'243way_Regular Symbol'!$L$3:$Q$99,'243way_RegularＸ_W()'!C$3+1,FALSE)),
'243way_Regular Symbol'!N57)</f>
        <v>M5</v>
      </c>
      <c r="D58" s="191" t="str">
        <f>IF('243way_Regular Symbol'!O57="",
IF($A58-'243way_Regular Symbol'!F$16&gt;='243way_RegularＸ_W()'!D$2-1,"",VLOOKUP($A58-'243way_Regular Symbol'!F$16,'243way_Regular Symbol'!$L$3:$Q$99,'243way_RegularＸ_W()'!D$3+1,FALSE)),
'243way_Regular Symbol'!O57)</f>
        <v>S1</v>
      </c>
      <c r="E58" s="191" t="str">
        <f>IF('243way_Regular Symbol'!P57="",
IF($A58-'243way_Regular Symbol'!G$16&gt;='243way_RegularＸ_W()'!E$2-1,"",VLOOKUP($A58-'243way_Regular Symbol'!G$16,'243way_Regular Symbol'!$L$3:$Q$99,'243way_RegularＸ_W()'!E$3+1,FALSE)),
'243way_Regular Symbol'!P57)</f>
        <v>A</v>
      </c>
      <c r="F58" s="338" t="str">
        <f>IF('243way_Regular Symbol'!Q57="",
IF($A58-'243way_Regular Symbol'!H$16&gt;='243way_RegularＸ_W()'!F$2-1,"",VLOOKUP($A58-'243way_Regular Symbol'!H$16,'243way_Regular Symbol'!$L$3:$Q$99,'243way_RegularＸ_W()'!F$3+1,FALSE)),
'243way_Regular Symbol'!Q57)</f>
        <v>BN</v>
      </c>
      <c r="O58" s="344">
        <f>IF($A58&gt;='243way_Regular Symbol'!D$16,"",IF(B58=0,"",IF(OR(B58=$O$1,B58=$P$1,B59=$O$1,B59=$P$1,B60=$O$1,B60=$P$1),0,1)))</f>
        <v>0</v>
      </c>
      <c r="P58" s="3">
        <f>IF($A58&gt;='243way_Regular Symbol'!E$16,"",IF(C58=0,"",IF(OR(C58=$O$1,C58=$P$1,C59=$O$1,C59=$P$1,C60=$O$1,C60=$P$1),0,1)))</f>
        <v>1</v>
      </c>
      <c r="Q58" s="3">
        <f>IF($A58&gt;='243way_Regular Symbol'!F$16,"",IF(D58=0,"",IF(OR(D58=$O$1,D58=$P$1,D59=$O$1,D59=$P$1,D60=$O$1,D60=$P$1),0,1)))</f>
        <v>0</v>
      </c>
      <c r="R58" s="3">
        <f>IF($A58&gt;='243way_Regular Symbol'!G$16,"",IF(E58=0,"",IF(OR(E58=$O$1,E58=$P$1,E59=$O$1,E59=$P$1,E60=$O$1,E60=$P$1),0,1)))</f>
        <v>0</v>
      </c>
      <c r="S58" s="135">
        <f>IF($A58&gt;='243way_Regular Symbol'!H$16,"",IF(F58=0,"",IF(OR(F58=$O$1,F58=$P$1,F59=$O$1,F59=$P$1,F60=$O$1,F60=$P$1),0,1)))</f>
        <v>1</v>
      </c>
      <c r="T58" s="224"/>
      <c r="U58" s="344">
        <f>IF($A58&gt;='243way_Regular Symbol'!D$16,"",IF(B58=0,"",IF(OR(B58=$U$1,B58=$V$1,B59=$U$1,B59=$V$1,B60=$U$1,B60=$V$1),0,1)))</f>
        <v>1</v>
      </c>
      <c r="V58" s="3">
        <f>IF($A58&gt;='243way_Regular Symbol'!E$16,"",IF(C58=0,"",IF(OR(C58=$U$1,C58=$V$1,C59=$U$1,C59=$V$1,C60=$U$1,C60=$V$1),0,1)))</f>
        <v>0</v>
      </c>
      <c r="W58" s="3">
        <f>IF($A58&gt;='243way_Regular Symbol'!F$16,"",IF(D58=0,"",IF(OR(D58=$U$1,D58=$V$1,D59=$U$1,D59=$V$1,D60=$U$1,D60=$V$1),0,1)))</f>
        <v>1</v>
      </c>
      <c r="X58" s="3">
        <f>IF($A58&gt;='243way_Regular Symbol'!G$16,"",IF(E58=0,"",IF(OR(E58=$U$1,E58=$V$1,E59=$U$1,E59=$V$1,E60=$U$1,E60=$V$1),0,1)))</f>
        <v>1</v>
      </c>
      <c r="Y58" s="135">
        <f>IF($A58&gt;='243way_Regular Symbol'!H$16,"",IF(F58=0,"",IF(OR(F58=$U$1,F58=$V$1,F59=$U$1,F59=$V$1,F60=$U$1,F60=$V$1),0,1)))</f>
        <v>1</v>
      </c>
      <c r="Z58" s="224"/>
      <c r="AA58" s="344">
        <f>IF($A58&gt;='243way_Regular Symbol'!D$16,"",IF(B58=0,"",IF(OR(B58=$AA$1,B58=$AB$1,B59=$AA$1,B59=$AB$1,B60=$AA$1,,B60=$AB$1),0,1)))</f>
        <v>1</v>
      </c>
      <c r="AB58" s="3">
        <f>IF($A58&gt;='243way_Regular Symbol'!E$16,"",IF(C58=0,"",IF(OR(C58=$AA$1,C58=$AB$1,C59=$AA$1,C59=$AB$1,C60=$AA$1,,C60=$AB$1),0,1)))</f>
        <v>1</v>
      </c>
      <c r="AC58" s="3">
        <f>IF($A58&gt;='243way_Regular Symbol'!F$16,"",IF(D58=0,"",IF(OR(D58=$AA$1,D58=$AB$1,D59=$AA$1,D59=$AB$1,D60=$AA$1,,D60=$AB$1),0,1)))</f>
        <v>1</v>
      </c>
      <c r="AD58" s="3">
        <f>IF($A58&gt;='243way_Regular Symbol'!G$16,"",IF(E58=0,"",IF(OR(E58=$AA$1,E58=$AB$1,E59=$AA$1,E59=$AB$1,E60=$AA$1,,E60=$AB$1),0,1)))</f>
        <v>1</v>
      </c>
      <c r="AE58" s="135">
        <f>IF($A58&gt;='243way_Regular Symbol'!H$16,"",IF(F58=0,"",IF(OR(F58=$AA$1,F58=$AB$1,F59=$AA$1,F59=$AB$1,F60=$AA$1,,F60=$AB$1),0,1)))</f>
        <v>0</v>
      </c>
      <c r="AF58" s="224"/>
      <c r="AG58" s="344">
        <f>IF($A58&gt;='243way_Regular Symbol'!D$16,"",IF(B58=0,"",IF(OR(B58=$AG$1,B58=$AH$1,B59=$AG$1,B59=$AH$1,B60=$AG$1,B60=$AH$1),0,1)))</f>
        <v>1</v>
      </c>
      <c r="AH58" s="3">
        <f>IF($A58&gt;='243way_Regular Symbol'!E$16,"",IF(C58=0,"",IF(OR(C58=$AG$1,C58=$AH$1,C59=$AG$1,C59=$AH$1,C60=$AG$1,C60=$AH$1),0,1)))</f>
        <v>1</v>
      </c>
      <c r="AI58" s="3">
        <f>IF($A58&gt;='243way_Regular Symbol'!F$16,"",IF(D58=0,"",IF(OR(D58=$AG$1,D58=$AH$1,D59=$AG$1,D59=$AH$1,D60=$AG$1,D60=$AH$1),0,1)))</f>
        <v>1</v>
      </c>
      <c r="AJ58" s="3">
        <f>IF($A58&gt;='243way_Regular Symbol'!G$16,"",IF(E58=0,"",IF(OR(E58=$AG$1,E58=$AH$1,E59=$AG$1,E59=$AH$1,E60=$AG$1,E60=$AH$1),0,1)))</f>
        <v>1</v>
      </c>
      <c r="AK58" s="135">
        <f>IF($A58&gt;='243way_Regular Symbol'!H$16,"",IF(F58=0,"",IF(OR(F58=$AG$1,F58=$AH$1,F59=$AG$1,F59=$AH$1,F60=$AG$1,F60=$AH$1),0,1)))</f>
        <v>1</v>
      </c>
      <c r="AL58" s="224"/>
      <c r="AM58" s="344">
        <f>IF($A58&gt;='243way_Regular Symbol'!D$16,"",IF(B58=0,"",IF(OR(B58=$AM$1,B58=$AN$1,B59=$AM$1,B59=$AN$1,B60=$AM$1,B60=$AN$1),0,1)))</f>
        <v>1</v>
      </c>
      <c r="AN58" s="3">
        <f>IF($A58&gt;='243way_Regular Symbol'!E$16,"",IF(C58=0,"",IF(OR(C58=$AM$1,C58=$AN$1,C59=$AM$1,C59=$AN$1,C60=$AM$1,C60=$AN$1),0,1)))</f>
        <v>0</v>
      </c>
      <c r="AO58" s="3">
        <f>IF($A58&gt;='243way_Regular Symbol'!F$16,"",IF(D58=0,"",IF(OR(D58=$AM$1,D58=$AN$1,D59=$AM$1,D59=$AN$1,D60=$AM$1,D60=$AN$1),0,1)))</f>
        <v>0</v>
      </c>
      <c r="AP58" s="3">
        <f>IF($A58&gt;='243way_Regular Symbol'!G$16,"",IF(E58=0,"",IF(OR(E58=$AM$1,E58=$AN$1,E59=$AM$1,E59=$AN$1,E60=$AM$1,E60=$AN$1),0,1)))</f>
        <v>1</v>
      </c>
      <c r="AQ58" s="135">
        <f>IF($A58&gt;='243way_Regular Symbol'!H$16,"",IF(F58=0,"",IF(OR(F58=$AM$1,F58=$AN$1,F59=$AM$1,F59=$AN$1,F60=$AM$1,F60=$AN$1),0,1)))</f>
        <v>1</v>
      </c>
      <c r="AR58" s="224"/>
      <c r="AS58" s="344">
        <f>IF($A58&gt;='243way_Regular Symbol'!D$16,"",IF(B58=0,"",IF(OR(B58=$AM$1,B58=$AT$1,B59=$AM$1,B59=$AT$1,B60=$AM$1,B60=$AT$1),0,1)))</f>
        <v>1</v>
      </c>
      <c r="AT58" s="3">
        <f>IF($A58&gt;='243way_Regular Symbol'!E$16,"",IF(C58=0,"",IF(OR(C58=$AM$1,C58=$AT$1,C59=$AM$1,C59=$AT$1,C60=$AM$1,C60=$AT$1),0,1)))</f>
        <v>1</v>
      </c>
      <c r="AU58" s="3">
        <f>IF($A58&gt;='243way_Regular Symbol'!F$16,"",IF(D58=0,"",IF(OR(D58=$AM$1,D58=$AT$1,D59=$AM$1,D59=$AT$1,D60=$AM$1,D60=$AT$1),0,1)))</f>
        <v>1</v>
      </c>
      <c r="AV58" s="3">
        <f>IF($A58&gt;='243way_Regular Symbol'!G$16,"",IF(E58=0,"",IF(OR(E58=$AM$1,E58=$AT$1,E59=$AM$1,E59=$AT$1,E60=$AM$1,E60=$AT$1),0,1)))</f>
        <v>1</v>
      </c>
      <c r="AW58" s="135">
        <f>IF($A58&gt;='243way_Regular Symbol'!H$16,"",IF(F58=0,"",IF(OR(F58=$AM$1,F58=$AT$1,F59=$AM$1,F59=$AT$1,F60=$AM$1,F60=$AT$1),0,1)))</f>
        <v>1</v>
      </c>
      <c r="AX58" s="224"/>
      <c r="AY58" s="344">
        <f>IF($A58&gt;='243way_Regular Symbol'!D$16,"",IF(B58=0,"",IF(OR(B58=$AM$1,B58=$AZ$1,B59=$AM$1,B59=$AZ$1,B60=$AM$1,B60=$AZ$1),0,1)))</f>
        <v>1</v>
      </c>
      <c r="AZ58" s="3">
        <f>IF($A58&gt;='243way_Regular Symbol'!E$16,"",IF(C58=0,"",IF(OR(C58=$AM$1,C58=$AZ$1,C59=$AM$1,C59=$AZ$1,C60=$AM$1,C60=$AZ$1),0,1)))</f>
        <v>1</v>
      </c>
      <c r="BA58" s="3">
        <f>IF($A58&gt;='243way_Regular Symbol'!F$16,"",IF(D58=0,"",IF(OR(D58=$AM$1,D58=$AZ$1,D59=$AM$1,D59=$AZ$1,D60=$AM$1,D60=$AZ$1),0,1)))</f>
        <v>1</v>
      </c>
      <c r="BB58" s="3">
        <f>IF($A58&gt;='243way_Regular Symbol'!G$16,"",IF(E58=0,"",IF(OR(E58=$AM$1,E58=$AZ$1,E59=$AM$1,E59=$AZ$1,E60=$AM$1,E60=$AZ$1),0,1)))</f>
        <v>1</v>
      </c>
      <c r="BC58" s="135">
        <f>IF($A58&gt;='243way_Regular Symbol'!H$16,"",IF(F58=0,"",IF(OR(F58=$AM$1,F58=$AZ$1,F59=$AM$1,F59=$AZ$1,F60=$AM$1,F60=$AZ$1),0,1)))</f>
        <v>0</v>
      </c>
      <c r="BD58" s="224"/>
      <c r="BE58" s="344">
        <f>IF($A58&gt;='243way_Regular Symbol'!D$16,"",IF(B58=0,"",IF(OR(B58=$AM$1,B58=$BF$1,B59=$AM$1,B59=$BF$1,B60=$AM$1,B60=$BF$1),0,1)))</f>
        <v>1</v>
      </c>
      <c r="BF58" s="3">
        <f>IF($A58&gt;='243way_Regular Symbol'!E$16,"",IF(C58=0,"",IF(OR(C58=$AM$1,C58=$BF$1,C59=$AM$1,C59=$BF$1,C60=$AM$1,C60=$BF$1),0,1)))</f>
        <v>1</v>
      </c>
      <c r="BG58" s="3">
        <f>IF($A58&gt;='243way_Regular Symbol'!F$16,"",IF(D58=0,"",IF(OR(D58=$AM$1,D58=$BF$1,D59=$AM$1,D59=$BF$1,D60=$AM$1,D60=$BF$1),0,1)))</f>
        <v>1</v>
      </c>
      <c r="BH58" s="3">
        <f>IF($A58&gt;='243way_Regular Symbol'!G$16,"",IF(E58=0,"",IF(OR(E58=$AM$1,E58=$BF$1,E59=$AM$1,E59=$BF$1,E60=$AM$1,E60=$BF$1),0,1)))</f>
        <v>1</v>
      </c>
      <c r="BI58" s="135">
        <f>IF($A58&gt;='243way_Regular Symbol'!H$16,"",IF(F58=0,"",IF(OR(F58=$AM$1,F58=$BF$1,F59=$AM$1,F59=$BF$1,F60=$AM$1,F60=$BF$1),0,1)))</f>
        <v>1</v>
      </c>
      <c r="BJ58" s="224"/>
      <c r="BK58" s="344">
        <f>IF($A58&gt;='243way_Regular Symbol'!D$16,"",IF(B58=0,"",IF(OR(B58=$AM$1,B58=$BL$1,B59=$AM$1,B59=$BL$1,B60=$AM$1,B60=$BL$1),0,1)))</f>
        <v>1</v>
      </c>
      <c r="BL58" s="3">
        <f>IF($A58&gt;='243way_Regular Symbol'!E$16,"",IF(C58=0,"",IF(OR(C58=$AM$1,C58=$BL$1,C59=$AM$1,C59=$BL$1,C60=$AM$1,C60=$BL$1),0,1)))</f>
        <v>1</v>
      </c>
      <c r="BM58" s="3">
        <f>IF($A58&gt;='243way_Regular Symbol'!F$16,"",IF(D58=0,"",IF(OR(D58=$AM$1,D58=$BL$1,D59=$AM$1,D59=$BL$1,D60=$AM$1,D60=$BL$1),0,1)))</f>
        <v>1</v>
      </c>
      <c r="BN58" s="3">
        <f>IF($A58&gt;='243way_Regular Symbol'!G$16,"",IF(E58=0,"",IF(OR(E58=$AM$1,E58=$BL$1,E59=$AM$1,E59=$BL$1,E60=$AM$1,E60=$BL$1),0,1)))</f>
        <v>1</v>
      </c>
      <c r="BO58" s="135">
        <f>IF($A58&gt;='243way_Regular Symbol'!H$16,"",IF(F58=0,"",IF(OR(F58=$AM$1,F58=$BL$1,F59=$AM$1,F59=$BL$1,F60=$AM$1,F60=$BL$1),0,1)))</f>
        <v>1</v>
      </c>
      <c r="BP58" s="224"/>
      <c r="BQ58" s="3">
        <f>IF($A58&gt;='243way_Regular Symbol'!D$16,"",IF(B58=0,"",IF(OR(B58=$BQ$1,B58=$BR$1,B59=$BQ$1,B59=$BR$1,B60=$BQ$1,B60=$BR$1),0,1)))</f>
        <v>1</v>
      </c>
      <c r="BR58" s="3">
        <f>IF($A58&gt;='243way_Regular Symbol'!E$16,"",IF(C58=0,"",IF(OR(C58=$BQ$1,C58=$BR$1,C59=$BQ$1,C59=$BR$1,C60=$BQ$1,C60=$BR$1),0,1)))</f>
        <v>1</v>
      </c>
      <c r="BS58" s="3">
        <f>IF($A58&gt;='243way_Regular Symbol'!F$16,"",IF(D58=0,"",IF(OR(D58=$BQ$1,D58=$BR$1,D59=$BQ$1,D59=$BR$1,D60=$BQ$1,D60=$BR$1),0,1)))</f>
        <v>1</v>
      </c>
      <c r="BT58" s="3">
        <f>IF($A58&gt;='243way_Regular Symbol'!G$16,"",IF(E58=0,"",IF(OR(E58=$BQ$1,E58=$BR$1,E59=$BQ$1,E59=$BR$1,E60=$BQ$1,E60=$BR$1),0,1)))</f>
        <v>0</v>
      </c>
      <c r="BU58" s="3">
        <f>IF($A58&gt;='243way_Regular Symbol'!H$16,"",IF(F58=0,"",IF(OR(F58=$BQ$1,F58=$BR$1,F59=$BQ$1,F59=$BR$1,F60=$BQ$1,F60=$BR$1),0,1)))</f>
        <v>1</v>
      </c>
      <c r="BV58" s="224"/>
      <c r="BW58" s="3">
        <f>IF($A58&gt;='243way_Regular Symbol'!D$16,"",IF(B58=0,"",IF(OR(B58=$BW$1,B59=$BW$1,B60=$BW$1,B58=$BX$1,B59=$BX$1,B60=$BX$1),0,1)))</f>
        <v>1</v>
      </c>
      <c r="BX58" s="3">
        <f>IF($A58&gt;='243way_Regular Symbol'!E$16,"",IF(C58=0,"",IF(OR(C58=$BW$1,C59=$BW$1,C60=$BW$1,C58=$BX$1,C59=$BX$1,C60=$BX$1),0,1)))</f>
        <v>1</v>
      </c>
      <c r="BY58" s="3">
        <f>IF($A58&gt;='243way_Regular Symbol'!F$16,"",IF(D58=0,"",IF(OR(D58=$BW$1,D59=$BW$1,D60=$BW$1,D58=$BX$1,D59=$BX$1,D60=$BX$1),0,1)))</f>
        <v>1</v>
      </c>
      <c r="BZ58" s="3">
        <f>IF($A58&gt;='243way_Regular Symbol'!G$16,"",IF(E58=0,"",IF(OR(E58=$BW$1,E59=$BW$1,E60=$BW$1,E58=$BX$1,E59=$BX$1,E60=$BX$1),0,1)))</f>
        <v>1</v>
      </c>
      <c r="CA58" s="3">
        <f>IF($A58&gt;='243way_Regular Symbol'!H$16,"",IF(F58=0,"",IF(OR(F58=$BW$1,F59=$BW$1,F60=$BW$1,F58=$BX$1,F59=$BX$1,F60=$BX$1),0,1)))</f>
        <v>1</v>
      </c>
      <c r="CB58" s="224"/>
      <c r="CC58" s="3">
        <f>IF($A58&gt;='243way_Regular Symbol'!D$16,"",IF(B58=0,"",IF(OR(B58=$BW$1,B59=$BW$1,B60=$BW$1,B58=$CD$1,B59=$CD$1,B60=$CD$1),0,1)))</f>
        <v>0</v>
      </c>
      <c r="CD58" s="3">
        <f>IF($A58&gt;='243way_Regular Symbol'!E$16,"",IF(C58=0,"",IF(OR(C58=$BW$1,C59=$BW$1,C60=$BW$1,C58=$CD$1,C59=$CD$1,C60=$CD$1),0,1)))</f>
        <v>1</v>
      </c>
      <c r="CE58" s="3">
        <f>IF($A58&gt;='243way_Regular Symbol'!F$16,"",IF(D58=0,"",IF(OR(D58=$BW$1,D59=$BW$1,D60=$BW$1,D58=$CD$1,D59=$CD$1,D60=$CD$1),0,1)))</f>
        <v>1</v>
      </c>
      <c r="CF58" s="3">
        <f>IF($A58&gt;='243way_Regular Symbol'!G$16,"",IF(E58=0,"",IF(OR(E58=$BW$1,E59=$BW$1,E60=$BW$1,E58=$CD$1,E59=$CD$1,E60=$CD$1),0,1)))</f>
        <v>0</v>
      </c>
      <c r="CG58" s="3">
        <f>IF($A58&gt;='243way_Regular Symbol'!H$16,"",IF(F58=0,"",IF(OR(F58=$BW$1,F59=$BW$1,F60=$BW$1,F58=$CD$1,F59=$CD$1,F60=$CD$1),0,1)))</f>
        <v>1</v>
      </c>
      <c r="CH58" s="224"/>
      <c r="CI58" s="3">
        <f>IF($A58&gt;='243way_Regular Symbol'!D$16,"",IF(B58=0,"",IF(OR(B58=$BW$1,B59=$BW$1,B60=$BW$1,B58=$CJ$1,B59=$CJ$1,B60=$CJ$1),0,1)))</f>
        <v>1</v>
      </c>
      <c r="CJ58" s="3">
        <f>IF($A58&gt;='243way_Regular Symbol'!E$16,"",IF(C58=0,"",IF(OR(C58=$BW$1,C59=$BW$1,C60=$BW$1,C58=$CJ$1,C59=$CJ$1,C60=$CJ$1),0,1)))</f>
        <v>1</v>
      </c>
      <c r="CK58" s="3">
        <f>IF($A58&gt;='243way_Regular Symbol'!F$16,"",IF(D58=0,"",IF(OR(D58=$BW$1,D59=$BW$1,D60=$BW$1,D58=$CJ$1,D59=$CJ$1,D60=$CJ$1),0,1)))</f>
        <v>1</v>
      </c>
      <c r="CL58" s="3">
        <f>IF($A58&gt;='243way_Regular Symbol'!G$16,"",IF(E58=0,"",IF(OR(E58=$BW$1,E59=$BW$1,E60=$BW$1,E58=$CJ$1,E59=$CJ$1,E60=$CJ$1),0,1)))</f>
        <v>1</v>
      </c>
      <c r="CM58" s="3">
        <f>IF($A58&gt;='243way_Regular Symbol'!H$16,"",IF(F58=0,"",IF(OR(F58=$BW$1,F59=$BW$1,F60=$BW$1,F58=$CJ$1,F59=$CJ$1,F60=$CJ$1),0,1)))</f>
        <v>0</v>
      </c>
      <c r="CN58" s="224"/>
      <c r="CO58" s="3">
        <f>IF($A58&gt;='243way_Regular Symbol'!D$16,"",IF(B58=0,"",IF(OR(B58=$BW$1,B59=$BW$1,B60=$BW$1,B58=$CP$1,B59=$CP$1,B60=$CP$1),0,1)))</f>
        <v>1</v>
      </c>
      <c r="CP58" s="3">
        <f>IF($A58&gt;='243way_Regular Symbol'!E$16,"",IF(C58=0,"",IF(OR(C58=$BW$1,C59=$BW$1,C60=$BW$1,C58=$CP$1,C59=$CP$1,C60=$CP$1),0,1)))</f>
        <v>0</v>
      </c>
      <c r="CQ58" s="3">
        <f>IF($A58&gt;='243way_Regular Symbol'!F$16,"",IF(D58=0,"",IF(OR(D58=$BW$1,D59=$BW$1,D60=$BW$1,D58=$CP$1,D59=$CP$1,D60=$CP$1),0,1)))</f>
        <v>1</v>
      </c>
      <c r="CR58" s="3">
        <f>IF($A58&gt;='243way_Regular Symbol'!G$16,"",IF(E58=0,"",IF(OR(E58=$BW$1,E59=$BW$1,E60=$BW$1,E58=$CP$1,E59=$CP$1,E60=$CP$1),0,1)))</f>
        <v>1</v>
      </c>
      <c r="CS58" s="3">
        <f>IF($A58&gt;='243way_Regular Symbol'!H$16,"",IF(F58=0,"",IF(OR(F58=$BW$1,F59=$BW$1,F60=$BW$1,F58=$CP$1,F59=$CP$1,F60=$CP$1),0,1)))</f>
        <v>1</v>
      </c>
      <c r="CT58" s="224"/>
      <c r="CU58" s="3">
        <f>IF($A58&gt;='243way_Regular Symbol'!D$16,"",IF(B58=0,"",IF(OR(B58=$BW$1,B59=$BW$1,B60=$BW$1,B58=$CV$1,B59=$CV$1,B60=$CV$1),0,1)))</f>
        <v>1</v>
      </c>
      <c r="CV58" s="3">
        <f>IF($A58&gt;='243way_Regular Symbol'!E$16,"",IF(C58=0,"",IF(OR(C58=$BW$1,C59=$BW$1,C60=$BW$1,C58=$CV$1,C59=$CV$1,C60=$CV$1),0,1)))</f>
        <v>1</v>
      </c>
      <c r="CW58" s="3">
        <f>IF($A58&gt;='243way_Regular Symbol'!F$16,"",IF(D58=0,"",IF(OR(D58=$BW$1,D59=$BW$1,D60=$BW$1,D58=$CV$1,D59=$CV$1,D60=$CV$1),0,1)))</f>
        <v>1</v>
      </c>
      <c r="CX58" s="3">
        <f>IF($A58&gt;='243way_Regular Symbol'!G$16,"",IF(E58=0,"",IF(OR(E58=$BW$1,E59=$BW$1,E60=$BW$1,E58=$CV$1,E59=$CV$1,E60=$CV$1),0,1)))</f>
        <v>1</v>
      </c>
      <c r="CY58" s="3">
        <f>IF($A58&gt;='243way_Regular Symbol'!H$16,"",IF(F58=0,"",IF(OR(F58=$BW$1,F59=$BW$1,F60=$BW$1,F58=$CV$1,F59=$CV$1,F60=$CV$1),0,1)))</f>
        <v>1</v>
      </c>
    </row>
    <row r="59" spans="1:103">
      <c r="A59" s="337">
        <f>IF('243way_Regular Symbol'!L58="","",'243way_Regular Symbol'!L58)</f>
        <v>55</v>
      </c>
      <c r="B59" s="191" t="str">
        <f>IF('243way_Regular Symbol'!M58="",
IF($A59-'243way_Regular Symbol'!D$16&gt;='243way_RegularＸ_W()'!B$2-1,"",VLOOKUP($A59-'243way_Regular Symbol'!D$16,'243way_Regular Symbol'!$L$3:$Q$99,'243way_RegularＸ_W()'!B$3+1,FALSE)),
'243way_Regular Symbol'!M58)</f>
        <v>M1</v>
      </c>
      <c r="C59" s="191" t="str">
        <f>IF('243way_Regular Symbol'!N58="",
IF($A59-'243way_Regular Symbol'!E$16&gt;='243way_RegularＸ_W()'!C$2-1,"",VLOOKUP($A59-'243way_Regular Symbol'!E$16,'243way_Regular Symbol'!$L$3:$Q$99,'243way_RegularＸ_W()'!C$3+1,FALSE)),
'243way_Regular Symbol'!N58)</f>
        <v>TE</v>
      </c>
      <c r="D59" s="191" t="str">
        <f>IF('243way_Regular Symbol'!O58="",
IF($A59-'243way_Regular Symbol'!F$16&gt;='243way_RegularＸ_W()'!D$2-1,"",VLOOKUP($A59-'243way_Regular Symbol'!F$16,'243way_Regular Symbol'!$L$3:$Q$99,'243way_RegularＸ_W()'!D$3+1,FALSE)),
'243way_Regular Symbol'!O58)</f>
        <v>M5</v>
      </c>
      <c r="E59" s="191" t="str">
        <f>IF('243way_Regular Symbol'!P58="",
IF($A59-'243way_Regular Symbol'!G$16&gt;='243way_RegularＸ_W()'!E$2-1,"",VLOOKUP($A59-'243way_Regular Symbol'!G$16,'243way_Regular Symbol'!$L$3:$Q$99,'243way_RegularＸ_W()'!E$3+1,FALSE)),
'243way_Regular Symbol'!P58)</f>
        <v>Q</v>
      </c>
      <c r="F59" s="338" t="str">
        <f>IF('243way_Regular Symbol'!Q58="",
IF($A59-'243way_Regular Symbol'!H$16&gt;='243way_RegularＸ_W()'!F$2-1,"",VLOOKUP($A59-'243way_Regular Symbol'!H$16,'243way_Regular Symbol'!$L$3:$Q$99,'243way_RegularＸ_W()'!F$3+1,FALSE)),
'243way_Regular Symbol'!Q58)</f>
        <v>M3</v>
      </c>
      <c r="O59" s="344">
        <f>IF($A59&gt;='243way_Regular Symbol'!D$16,"",IF(B59=0,"",IF(OR(B59=$O$1,B59=$P$1,B60=$O$1,B60=$P$1,B61=$O$1,B61=$P$1),0,1)))</f>
        <v>0</v>
      </c>
      <c r="P59" s="3">
        <f>IF($A59&gt;='243way_Regular Symbol'!E$16,"",IF(C59=0,"",IF(OR(C59=$O$1,C59=$P$1,C60=$O$1,C60=$P$1,C61=$O$1,C61=$P$1),0,1)))</f>
        <v>1</v>
      </c>
      <c r="Q59" s="3">
        <f>IF($A59&gt;='243way_Regular Symbol'!F$16,"",IF(D59=0,"",IF(OR(D59=$O$1,D59=$P$1,D60=$O$1,D60=$P$1,D61=$O$1,D61=$P$1),0,1)))</f>
        <v>0</v>
      </c>
      <c r="R59" s="3">
        <f>IF($A59&gt;='243way_Regular Symbol'!G$16,"",IF(E59=0,"",IF(OR(E59=$O$1,E59=$P$1,E60=$O$1,E60=$P$1,E61=$O$1,E61=$P$1),0,1)))</f>
        <v>0</v>
      </c>
      <c r="S59" s="135">
        <f>IF($A59&gt;='243way_Regular Symbol'!H$16,"",IF(F59=0,"",IF(OR(F59=$O$1,F59=$P$1,F60=$O$1,F60=$P$1,F61=$O$1,F61=$P$1),0,1)))</f>
        <v>1</v>
      </c>
      <c r="T59" s="224"/>
      <c r="U59" s="344">
        <f>IF($A59&gt;='243way_Regular Symbol'!D$16,"",IF(B59=0,"",IF(OR(B59=$U$1,B59=$V$1,B60=$U$1,B60=$V$1,B61=$U$1,B61=$V$1),0,1)))</f>
        <v>1</v>
      </c>
      <c r="V59" s="3">
        <f>IF($A59&gt;='243way_Regular Symbol'!E$16,"",IF(C59=0,"",IF(OR(C59=$U$1,C59=$V$1,C60=$U$1,C60=$V$1,C61=$U$1,C61=$V$1),0,1)))</f>
        <v>0</v>
      </c>
      <c r="W59" s="3">
        <f>IF($A59&gt;='243way_Regular Symbol'!F$16,"",IF(D59=0,"",IF(OR(D59=$U$1,D59=$V$1,D60=$U$1,D60=$V$1,D61=$U$1,D61=$V$1),0,1)))</f>
        <v>1</v>
      </c>
      <c r="X59" s="3">
        <f>IF($A59&gt;='243way_Regular Symbol'!G$16,"",IF(E59=0,"",IF(OR(E59=$U$1,E59=$V$1,E60=$U$1,E60=$V$1,E61=$U$1,E61=$V$1),0,1)))</f>
        <v>0</v>
      </c>
      <c r="Y59" s="135">
        <f>IF($A59&gt;='243way_Regular Symbol'!H$16,"",IF(F59=0,"",IF(OR(F59=$U$1,F59=$V$1,F60=$U$1,F60=$V$1,F61=$U$1,F61=$V$1),0,1)))</f>
        <v>1</v>
      </c>
      <c r="Z59" s="224"/>
      <c r="AA59" s="344">
        <f>IF($A59&gt;='243way_Regular Symbol'!D$16,"",IF(B59=0,"",IF(OR(B59=$AA$1,B59=$AB$1,B60=$AA$1,B60=$AB$1,B61=$AA$1,,B61=$AB$1),0,1)))</f>
        <v>1</v>
      </c>
      <c r="AB59" s="3">
        <f>IF($A59&gt;='243way_Regular Symbol'!E$16,"",IF(C59=0,"",IF(OR(C59=$AA$1,C59=$AB$1,C60=$AA$1,C60=$AB$1,C61=$AA$1,,C61=$AB$1),0,1)))</f>
        <v>1</v>
      </c>
      <c r="AC59" s="3">
        <f>IF($A59&gt;='243way_Regular Symbol'!F$16,"",IF(D59=0,"",IF(OR(D59=$AA$1,D59=$AB$1,D60=$AA$1,D60=$AB$1,D61=$AA$1,,D61=$AB$1),0,1)))</f>
        <v>1</v>
      </c>
      <c r="AD59" s="3">
        <f>IF($A59&gt;='243way_Regular Symbol'!G$16,"",IF(E59=0,"",IF(OR(E59=$AA$1,E59=$AB$1,E60=$AA$1,E60=$AB$1,E61=$AA$1,,E61=$AB$1),0,1)))</f>
        <v>1</v>
      </c>
      <c r="AE59" s="135">
        <f>IF($A59&gt;='243way_Regular Symbol'!H$16,"",IF(F59=0,"",IF(OR(F59=$AA$1,F59=$AB$1,F60=$AA$1,F60=$AB$1,F61=$AA$1,,F61=$AB$1),0,1)))</f>
        <v>0</v>
      </c>
      <c r="AF59" s="224"/>
      <c r="AG59" s="344">
        <f>IF($A59&gt;='243way_Regular Symbol'!D$16,"",IF(B59=0,"",IF(OR(B59=$AG$1,B59=$AH$1,B60=$AG$1,B60=$AH$1,B61=$AG$1,B61=$AH$1),0,1)))</f>
        <v>1</v>
      </c>
      <c r="AH59" s="3">
        <f>IF($A59&gt;='243way_Regular Symbol'!E$16,"",IF(C59=0,"",IF(OR(C59=$AG$1,C59=$AH$1,C60=$AG$1,C60=$AH$1,C61=$AG$1,C61=$AH$1),0,1)))</f>
        <v>1</v>
      </c>
      <c r="AI59" s="3">
        <f>IF($A59&gt;='243way_Regular Symbol'!F$16,"",IF(D59=0,"",IF(OR(D59=$AG$1,D59=$AH$1,D60=$AG$1,D60=$AH$1,D61=$AG$1,D61=$AH$1),0,1)))</f>
        <v>0</v>
      </c>
      <c r="AJ59" s="3">
        <f>IF($A59&gt;='243way_Regular Symbol'!G$16,"",IF(E59=0,"",IF(OR(E59=$AG$1,E59=$AH$1,E60=$AG$1,E60=$AH$1,E61=$AG$1,E61=$AH$1),0,1)))</f>
        <v>1</v>
      </c>
      <c r="AK59" s="135">
        <f>IF($A59&gt;='243way_Regular Symbol'!H$16,"",IF(F59=0,"",IF(OR(F59=$AG$1,F59=$AH$1,F60=$AG$1,F60=$AH$1,F61=$AG$1,F61=$AH$1),0,1)))</f>
        <v>1</v>
      </c>
      <c r="AL59" s="224"/>
      <c r="AM59" s="344">
        <f>IF($A59&gt;='243way_Regular Symbol'!D$16,"",IF(B59=0,"",IF(OR(B59=$AM$1,B59=$AN$1,B60=$AM$1,B60=$AN$1,B61=$AM$1,B61=$AN$1),0,1)))</f>
        <v>1</v>
      </c>
      <c r="AN59" s="3">
        <f>IF($A59&gt;='243way_Regular Symbol'!E$16,"",IF(C59=0,"",IF(OR(C59=$AM$1,C59=$AN$1,C60=$AM$1,C60=$AN$1,C61=$AM$1,C61=$AN$1),0,1)))</f>
        <v>1</v>
      </c>
      <c r="AO59" s="3">
        <f>IF($A59&gt;='243way_Regular Symbol'!F$16,"",IF(D59=0,"",IF(OR(D59=$AM$1,D59=$AN$1,D60=$AM$1,D60=$AN$1,D61=$AM$1,D61=$AN$1),0,1)))</f>
        <v>0</v>
      </c>
      <c r="AP59" s="3">
        <f>IF($A59&gt;='243way_Regular Symbol'!G$16,"",IF(E59=0,"",IF(OR(E59=$AM$1,E59=$AN$1,E60=$AM$1,E60=$AN$1,E61=$AM$1,E61=$AN$1),0,1)))</f>
        <v>1</v>
      </c>
      <c r="AQ59" s="135">
        <f>IF($A59&gt;='243way_Regular Symbol'!H$16,"",IF(F59=0,"",IF(OR(F59=$AM$1,F59=$AN$1,F60=$AM$1,F60=$AN$1,F61=$AM$1,F61=$AN$1),0,1)))</f>
        <v>1</v>
      </c>
      <c r="AR59" s="224"/>
      <c r="AS59" s="344">
        <f>IF($A59&gt;='243way_Regular Symbol'!D$16,"",IF(B59=0,"",IF(OR(B59=$AM$1,B59=$AT$1,B60=$AM$1,B60=$AT$1,B61=$AM$1,B61=$AT$1),0,1)))</f>
        <v>1</v>
      </c>
      <c r="AT59" s="3">
        <f>IF($A59&gt;='243way_Regular Symbol'!E$16,"",IF(C59=0,"",IF(OR(C59=$AM$1,C59=$AT$1,C60=$AM$1,C60=$AT$1,C61=$AM$1,C61=$AT$1),0,1)))</f>
        <v>1</v>
      </c>
      <c r="AU59" s="3">
        <f>IF($A59&gt;='243way_Regular Symbol'!F$16,"",IF(D59=0,"",IF(OR(D59=$AM$1,D59=$AT$1,D60=$AM$1,D60=$AT$1,D61=$AM$1,D61=$AT$1),0,1)))</f>
        <v>1</v>
      </c>
      <c r="AV59" s="3">
        <f>IF($A59&gt;='243way_Regular Symbol'!G$16,"",IF(E59=0,"",IF(OR(E59=$AM$1,E59=$AT$1,E60=$AM$1,E60=$AT$1,E61=$AM$1,E61=$AT$1),0,1)))</f>
        <v>1</v>
      </c>
      <c r="AW59" s="135">
        <f>IF($A59&gt;='243way_Regular Symbol'!H$16,"",IF(F59=0,"",IF(OR(F59=$AM$1,F59=$AT$1,F60=$AM$1,F60=$AT$1,F61=$AM$1,F61=$AT$1),0,1)))</f>
        <v>1</v>
      </c>
      <c r="AX59" s="224"/>
      <c r="AY59" s="344">
        <f>IF($A59&gt;='243way_Regular Symbol'!D$16,"",IF(B59=0,"",IF(OR(B59=$AM$1,B59=$AZ$1,B60=$AM$1,B60=$AZ$1,B61=$AM$1,B61=$AZ$1),0,1)))</f>
        <v>1</v>
      </c>
      <c r="AZ59" s="3">
        <f>IF($A59&gt;='243way_Regular Symbol'!E$16,"",IF(C59=0,"",IF(OR(C59=$AM$1,C59=$AZ$1,C60=$AM$1,C60=$AZ$1,C61=$AM$1,C61=$AZ$1),0,1)))</f>
        <v>1</v>
      </c>
      <c r="BA59" s="3">
        <f>IF($A59&gt;='243way_Regular Symbol'!F$16,"",IF(D59=0,"",IF(OR(D59=$AM$1,D59=$AZ$1,D60=$AM$1,D60=$AZ$1,D61=$AM$1,D61=$AZ$1),0,1)))</f>
        <v>1</v>
      </c>
      <c r="BB59" s="3">
        <f>IF($A59&gt;='243way_Regular Symbol'!G$16,"",IF(E59=0,"",IF(OR(E59=$AM$1,E59=$AZ$1,E60=$AM$1,E60=$AZ$1,E61=$AM$1,E61=$AZ$1),0,1)))</f>
        <v>1</v>
      </c>
      <c r="BC59" s="135">
        <f>IF($A59&gt;='243way_Regular Symbol'!H$16,"",IF(F59=0,"",IF(OR(F59=$AM$1,F59=$AZ$1,F60=$AM$1,F60=$AZ$1,F61=$AM$1,F61=$AZ$1),0,1)))</f>
        <v>1</v>
      </c>
      <c r="BD59" s="224"/>
      <c r="BE59" s="344">
        <f>IF($A59&gt;='243way_Regular Symbol'!D$16,"",IF(B59=0,"",IF(OR(B59=$AM$1,B59=$BF$1,B60=$AM$1,B60=$BF$1,B61=$AM$1,B61=$BF$1),0,1)))</f>
        <v>1</v>
      </c>
      <c r="BF59" s="3">
        <f>IF($A59&gt;='243way_Regular Symbol'!E$16,"",IF(C59=0,"",IF(OR(C59=$AM$1,C59=$BF$1,C60=$AM$1,C60=$BF$1,C61=$AM$1,C61=$BF$1),0,1)))</f>
        <v>1</v>
      </c>
      <c r="BG59" s="3">
        <f>IF($A59&gt;='243way_Regular Symbol'!F$16,"",IF(D59=0,"",IF(OR(D59=$AM$1,D59=$BF$1,D60=$AM$1,D60=$BF$1,D61=$AM$1,D61=$BF$1),0,1)))</f>
        <v>1</v>
      </c>
      <c r="BH59" s="3">
        <f>IF($A59&gt;='243way_Regular Symbol'!G$16,"",IF(E59=0,"",IF(OR(E59=$AM$1,E59=$BF$1,E60=$AM$1,E60=$BF$1,E61=$AM$1,E61=$BF$1),0,1)))</f>
        <v>1</v>
      </c>
      <c r="BI59" s="135">
        <f>IF($A59&gt;='243way_Regular Symbol'!H$16,"",IF(F59=0,"",IF(OR(F59=$AM$1,F59=$BF$1,F60=$AM$1,F60=$BF$1,F61=$AM$1,F61=$BF$1),0,1)))</f>
        <v>1</v>
      </c>
      <c r="BJ59" s="224"/>
      <c r="BK59" s="344">
        <f>IF($A59&gt;='243way_Regular Symbol'!D$16,"",IF(B59=0,"",IF(OR(B59=$AM$1,B59=$BL$1,B60=$AM$1,B60=$BL$1,B61=$AM$1,B61=$BL$1),0,1)))</f>
        <v>1</v>
      </c>
      <c r="BL59" s="3">
        <f>IF($A59&gt;='243way_Regular Symbol'!E$16,"",IF(C59=0,"",IF(OR(C59=$AM$1,C59=$BL$1,C60=$AM$1,C60=$BL$1,C61=$AM$1,C61=$BL$1),0,1)))</f>
        <v>1</v>
      </c>
      <c r="BM59" s="3">
        <f>IF($A59&gt;='243way_Regular Symbol'!F$16,"",IF(D59=0,"",IF(OR(D59=$AM$1,D59=$BL$1,D60=$AM$1,D60=$BL$1,D61=$AM$1,D61=$BL$1),0,1)))</f>
        <v>1</v>
      </c>
      <c r="BN59" s="3">
        <f>IF($A59&gt;='243way_Regular Symbol'!G$16,"",IF(E59=0,"",IF(OR(E59=$AM$1,E59=$BL$1,E60=$AM$1,E60=$BL$1,E61=$AM$1,E61=$BL$1),0,1)))</f>
        <v>1</v>
      </c>
      <c r="BO59" s="135">
        <f>IF($A59&gt;='243way_Regular Symbol'!H$16,"",IF(F59=0,"",IF(OR(F59=$AM$1,F59=$BL$1,F60=$AM$1,F60=$BL$1,F61=$AM$1,F61=$BL$1),0,1)))</f>
        <v>1</v>
      </c>
      <c r="BP59" s="224"/>
      <c r="BQ59" s="3">
        <f>IF($A59&gt;='243way_Regular Symbol'!D$16,"",IF(B59=0,"",IF(OR(B59=$BQ$1,B59=$BR$1,B60=$BQ$1,B60=$BR$1,B61=$BQ$1,B61=$BR$1),0,1)))</f>
        <v>1</v>
      </c>
      <c r="BR59" s="3">
        <f>IF($A59&gt;='243way_Regular Symbol'!E$16,"",IF(C59=0,"",IF(OR(C59=$BQ$1,C59=$BR$1,C60=$BQ$1,C60=$BR$1,C61=$BQ$1,C61=$BR$1),0,1)))</f>
        <v>0</v>
      </c>
      <c r="BS59" s="3">
        <f>IF($A59&gt;='243way_Regular Symbol'!F$16,"",IF(D59=0,"",IF(OR(D59=$BQ$1,D59=$BR$1,D60=$BQ$1,D60=$BR$1,D61=$BQ$1,D61=$BR$1),0,1)))</f>
        <v>1</v>
      </c>
      <c r="BT59" s="3">
        <f>IF($A59&gt;='243way_Regular Symbol'!G$16,"",IF(E59=0,"",IF(OR(E59=$BQ$1,E59=$BR$1,E60=$BQ$1,E60=$BR$1,E61=$BQ$1,E61=$BR$1),0,1)))</f>
        <v>1</v>
      </c>
      <c r="BU59" s="3">
        <f>IF($A59&gt;='243way_Regular Symbol'!H$16,"",IF(F59=0,"",IF(OR(F59=$BQ$1,F59=$BR$1,F60=$BQ$1,F60=$BR$1,F61=$BQ$1,F61=$BR$1),0,1)))</f>
        <v>1</v>
      </c>
      <c r="BV59" s="224"/>
      <c r="BW59" s="3">
        <f>IF($A59&gt;='243way_Regular Symbol'!D$16,"",IF(B59=0,"",IF(OR(B59=$BW$1,B60=$BW$1,B61=$BW$1,B59=$BX$1,B60=$BX$1,B61=$BX$1),0,1)))</f>
        <v>1</v>
      </c>
      <c r="BX59" s="3">
        <f>IF($A59&gt;='243way_Regular Symbol'!E$16,"",IF(C59=0,"",IF(OR(C59=$BW$1,C60=$BW$1,C61=$BW$1,C59=$BX$1,C60=$BX$1,C61=$BX$1),0,1)))</f>
        <v>1</v>
      </c>
      <c r="BY59" s="3">
        <f>IF($A59&gt;='243way_Regular Symbol'!F$16,"",IF(D59=0,"",IF(OR(D59=$BW$1,D60=$BW$1,D61=$BW$1,D59=$BX$1,D60=$BX$1,D61=$BX$1),0,1)))</f>
        <v>1</v>
      </c>
      <c r="BZ59" s="3">
        <f>IF($A59&gt;='243way_Regular Symbol'!G$16,"",IF(E59=0,"",IF(OR(E59=$BW$1,E60=$BW$1,E61=$BW$1,E59=$BX$1,E60=$BX$1,E61=$BX$1),0,1)))</f>
        <v>1</v>
      </c>
      <c r="CA59" s="3">
        <f>IF($A59&gt;='243way_Regular Symbol'!H$16,"",IF(F59=0,"",IF(OR(F59=$BW$1,F60=$BW$1,F61=$BW$1,F59=$BX$1,F60=$BX$1,F61=$BX$1),0,1)))</f>
        <v>0</v>
      </c>
      <c r="CB59" s="224"/>
      <c r="CC59" s="3">
        <f>IF($A59&gt;='243way_Regular Symbol'!D$16,"",IF(B59=0,"",IF(OR(B59=$BW$1,B60=$BW$1,B61=$BW$1,B59=$CD$1,B60=$CD$1,B61=$CD$1),0,1)))</f>
        <v>0</v>
      </c>
      <c r="CD59" s="3">
        <f>IF($A59&gt;='243way_Regular Symbol'!E$16,"",IF(C59=0,"",IF(OR(C59=$BW$1,C60=$BW$1,C61=$BW$1,C59=$CD$1,C60=$CD$1,C61=$CD$1),0,1)))</f>
        <v>1</v>
      </c>
      <c r="CE59" s="3">
        <f>IF($A59&gt;='243way_Regular Symbol'!F$16,"",IF(D59=0,"",IF(OR(D59=$BW$1,D60=$BW$1,D61=$BW$1,D59=$CD$1,D60=$CD$1,D61=$CD$1),0,1)))</f>
        <v>1</v>
      </c>
      <c r="CF59" s="3">
        <f>IF($A59&gt;='243way_Regular Symbol'!G$16,"",IF(E59=0,"",IF(OR(E59=$BW$1,E60=$BW$1,E61=$BW$1,E59=$CD$1,E60=$CD$1,E61=$CD$1),0,1)))</f>
        <v>0</v>
      </c>
      <c r="CG59" s="3">
        <f>IF($A59&gt;='243way_Regular Symbol'!H$16,"",IF(F59=0,"",IF(OR(F59=$BW$1,F60=$BW$1,F61=$BW$1,F59=$CD$1,F60=$CD$1,F61=$CD$1),0,1)))</f>
        <v>1</v>
      </c>
      <c r="CH59" s="224"/>
      <c r="CI59" s="3">
        <f>IF($A59&gt;='243way_Regular Symbol'!D$16,"",IF(B59=0,"",IF(OR(B59=$BW$1,B60=$BW$1,B61=$BW$1,B59=$CJ$1,B60=$CJ$1,B61=$CJ$1),0,1)))</f>
        <v>0</v>
      </c>
      <c r="CJ59" s="3">
        <f>IF($A59&gt;='243way_Regular Symbol'!E$16,"",IF(C59=0,"",IF(OR(C59=$BW$1,C60=$BW$1,C61=$BW$1,C59=$CJ$1,C60=$CJ$1,C61=$CJ$1),0,1)))</f>
        <v>1</v>
      </c>
      <c r="CK59" s="3">
        <f>IF($A59&gt;='243way_Regular Symbol'!F$16,"",IF(D59=0,"",IF(OR(D59=$BW$1,D60=$BW$1,D61=$BW$1,D59=$CJ$1,D60=$CJ$1,D61=$CJ$1),0,1)))</f>
        <v>1</v>
      </c>
      <c r="CL59" s="3">
        <f>IF($A59&gt;='243way_Regular Symbol'!G$16,"",IF(E59=0,"",IF(OR(E59=$BW$1,E60=$BW$1,E61=$BW$1,E59=$CJ$1,E60=$CJ$1,E61=$CJ$1),0,1)))</f>
        <v>1</v>
      </c>
      <c r="CM59" s="3">
        <f>IF($A59&gt;='243way_Regular Symbol'!H$16,"",IF(F59=0,"",IF(OR(F59=$BW$1,F60=$BW$1,F61=$BW$1,F59=$CJ$1,F60=$CJ$1,F61=$CJ$1),0,1)))</f>
        <v>0</v>
      </c>
      <c r="CN59" s="224"/>
      <c r="CO59" s="3">
        <f>IF($A59&gt;='243way_Regular Symbol'!D$16,"",IF(B59=0,"",IF(OR(B59=$BW$1,B60=$BW$1,B61=$BW$1,B59=$CP$1,B60=$CP$1,B61=$CP$1),0,1)))</f>
        <v>1</v>
      </c>
      <c r="CP59" s="3">
        <f>IF($A59&gt;='243way_Regular Symbol'!E$16,"",IF(C59=0,"",IF(OR(C59=$BW$1,C60=$BW$1,C61=$BW$1,C59=$CP$1,C60=$CP$1,C61=$CP$1),0,1)))</f>
        <v>0</v>
      </c>
      <c r="CQ59" s="3">
        <f>IF($A59&gt;='243way_Regular Symbol'!F$16,"",IF(D59=0,"",IF(OR(D59=$BW$1,D60=$BW$1,D61=$BW$1,D59=$CP$1,D60=$CP$1,D61=$CP$1),0,1)))</f>
        <v>1</v>
      </c>
      <c r="CR59" s="3">
        <f>IF($A59&gt;='243way_Regular Symbol'!G$16,"",IF(E59=0,"",IF(OR(E59=$BW$1,E60=$BW$1,E61=$BW$1,E59=$CP$1,E60=$CP$1,E61=$CP$1),0,1)))</f>
        <v>1</v>
      </c>
      <c r="CS59" s="3">
        <f>IF($A59&gt;='243way_Regular Symbol'!H$16,"",IF(F59=0,"",IF(OR(F59=$BW$1,F60=$BW$1,F61=$BW$1,F59=$CP$1,F60=$CP$1,F61=$CP$1),0,1)))</f>
        <v>1</v>
      </c>
      <c r="CT59" s="224"/>
      <c r="CU59" s="3">
        <f>IF($A59&gt;='243way_Regular Symbol'!D$16,"",IF(B59=0,"",IF(OR(B59=$BW$1,B60=$BW$1,B61=$BW$1,B59=$CV$1,B60=$CV$1,B61=$CV$1),0,1)))</f>
        <v>1</v>
      </c>
      <c r="CV59" s="3">
        <f>IF($A59&gt;='243way_Regular Symbol'!E$16,"",IF(C59=0,"",IF(OR(C59=$BW$1,C60=$BW$1,C61=$BW$1,C59=$CV$1,C60=$CV$1,C61=$CV$1),0,1)))</f>
        <v>1</v>
      </c>
      <c r="CW59" s="3">
        <f>IF($A59&gt;='243way_Regular Symbol'!F$16,"",IF(D59=0,"",IF(OR(D59=$BW$1,D60=$BW$1,D61=$BW$1,D59=$CV$1,D60=$CV$1,D61=$CV$1),0,1)))</f>
        <v>1</v>
      </c>
      <c r="CX59" s="3">
        <f>IF($A59&gt;='243way_Regular Symbol'!G$16,"",IF(E59=0,"",IF(OR(E59=$BW$1,E60=$BW$1,E61=$BW$1,E59=$CV$1,E60=$CV$1,E61=$CV$1),0,1)))</f>
        <v>1</v>
      </c>
      <c r="CY59" s="3">
        <f>IF($A59&gt;='243way_Regular Symbol'!H$16,"",IF(F59=0,"",IF(OR(F59=$BW$1,F60=$BW$1,F61=$BW$1,F59=$CV$1,F60=$CV$1,F61=$CV$1),0,1)))</f>
        <v>1</v>
      </c>
    </row>
    <row r="60" spans="1:103">
      <c r="A60" s="337">
        <f>IF('243way_Regular Symbol'!L59="","",'243way_Regular Symbol'!L59)</f>
        <v>56</v>
      </c>
      <c r="B60" s="191" t="str">
        <f>IF('243way_Regular Symbol'!M59="",
IF($A60-'243way_Regular Symbol'!D$16&gt;='243way_RegularＸ_W()'!B$2-1,"",VLOOKUP($A60-'243way_Regular Symbol'!D$16,'243way_Regular Symbol'!$L$3:$Q$99,'243way_RegularＸ_W()'!B$3+1,FALSE)),
'243way_Regular Symbol'!M59)</f>
        <v>Q</v>
      </c>
      <c r="C60" s="191" t="str">
        <f>IF('243way_Regular Symbol'!N59="",
IF($A60-'243way_Regular Symbol'!E$16&gt;='243way_RegularＸ_W()'!C$2-1,"",VLOOKUP($A60-'243way_Regular Symbol'!E$16,'243way_Regular Symbol'!$L$3:$Q$99,'243way_RegularＸ_W()'!C$3+1,FALSE)),
'243way_Regular Symbol'!N59)</f>
        <v>M2</v>
      </c>
      <c r="D60" s="191" t="str">
        <f>IF('243way_Regular Symbol'!O59="",
IF($A60-'243way_Regular Symbol'!F$16&gt;='243way_RegularＸ_W()'!D$2-1,"",VLOOKUP($A60-'243way_Regular Symbol'!F$16,'243way_Regular Symbol'!$L$3:$Q$99,'243way_RegularＸ_W()'!D$3+1,FALSE)),
'243way_Regular Symbol'!O59)</f>
        <v>M1</v>
      </c>
      <c r="E60" s="191" t="str">
        <f>IF('243way_Regular Symbol'!P59="",
IF($A60-'243way_Regular Symbol'!G$16&gt;='243way_RegularＸ_W()'!E$2-1,"",VLOOKUP($A60-'243way_Regular Symbol'!G$16,'243way_Regular Symbol'!$L$3:$Q$99,'243way_RegularＸ_W()'!E$3+1,FALSE)),
'243way_Regular Symbol'!P59)</f>
        <v>M1</v>
      </c>
      <c r="F60" s="338" t="str">
        <f>IF('243way_Regular Symbol'!Q59="",
IF($A60-'243way_Regular Symbol'!H$16&gt;='243way_RegularＸ_W()'!F$2-1,"",VLOOKUP($A60-'243way_Regular Symbol'!H$16,'243way_Regular Symbol'!$L$3:$Q$99,'243way_RegularＸ_W()'!F$3+1,FALSE)),
'243way_Regular Symbol'!Q59)</f>
        <v>J</v>
      </c>
      <c r="O60" s="344">
        <f>IF($A60&gt;='243way_Regular Symbol'!D$16,"",IF(B60=0,"",IF(OR(B60=$O$1,B60=$P$1,B61=$O$1,B61=$P$1,B62=$O$1,B62=$P$1),0,1)))</f>
        <v>1</v>
      </c>
      <c r="P60" s="3">
        <f>IF($A60&gt;='243way_Regular Symbol'!E$16,"",IF(C60=0,"",IF(OR(C60=$O$1,C60=$P$1,C61=$O$1,C61=$P$1,C62=$O$1,C62=$P$1),0,1)))</f>
        <v>0</v>
      </c>
      <c r="Q60" s="3">
        <f>IF($A60&gt;='243way_Regular Symbol'!F$16,"",IF(D60=0,"",IF(OR(D60=$O$1,D60=$P$1,D61=$O$1,D61=$P$1,D62=$O$1,D62=$P$1),0,1)))</f>
        <v>0</v>
      </c>
      <c r="R60" s="3" t="str">
        <f>IF($A60&gt;='243way_Regular Symbol'!G$16,"",IF(E60=0,"",IF(OR(E60=$O$1,E60=$P$1,E61=$O$1,E61=$P$1,E62=$O$1,E62=$P$1),0,1)))</f>
        <v/>
      </c>
      <c r="S60" s="135">
        <f>IF($A60&gt;='243way_Regular Symbol'!H$16,"",IF(F60=0,"",IF(OR(F60=$O$1,F60=$P$1,F61=$O$1,F61=$P$1,F62=$O$1,F62=$P$1),0,1)))</f>
        <v>1</v>
      </c>
      <c r="T60" s="224"/>
      <c r="U60" s="344">
        <f>IF($A60&gt;='243way_Regular Symbol'!D$16,"",IF(B60=0,"",IF(OR(B60=$U$1,B60=$V$1,B61=$U$1,B61=$V$1,B62=$U$1,B62=$V$1),0,1)))</f>
        <v>1</v>
      </c>
      <c r="V60" s="3">
        <f>IF($A60&gt;='243way_Regular Symbol'!E$16,"",IF(C60=0,"",IF(OR(C60=$U$1,C60=$V$1,C61=$U$1,C61=$V$1,C62=$U$1,C62=$V$1),0,1)))</f>
        <v>0</v>
      </c>
      <c r="W60" s="3">
        <f>IF($A60&gt;='243way_Regular Symbol'!F$16,"",IF(D60=0,"",IF(OR(D60=$U$1,D60=$V$1,D61=$U$1,D61=$V$1,D62=$U$1,D62=$V$1),0,1)))</f>
        <v>1</v>
      </c>
      <c r="X60" s="3" t="str">
        <f>IF($A60&gt;='243way_Regular Symbol'!G$16,"",IF(E60=0,"",IF(OR(E60=$U$1,E60=$V$1,E61=$U$1,E61=$V$1,E62=$U$1,E62=$V$1),0,1)))</f>
        <v/>
      </c>
      <c r="Y60" s="135">
        <f>IF($A60&gt;='243way_Regular Symbol'!H$16,"",IF(F60=0,"",IF(OR(F60=$U$1,F60=$V$1,F61=$U$1,F61=$V$1,F62=$U$1,F62=$V$1),0,1)))</f>
        <v>0</v>
      </c>
      <c r="Z60" s="224"/>
      <c r="AA60" s="344">
        <f>IF($A60&gt;='243way_Regular Symbol'!D$16,"",IF(B60=0,"",IF(OR(B60=$AA$1,B60=$AB$1,B61=$AA$1,B61=$AB$1,B62=$AA$1,,B62=$AB$1),0,1)))</f>
        <v>1</v>
      </c>
      <c r="AB60" s="3">
        <f>IF($A60&gt;='243way_Regular Symbol'!E$16,"",IF(C60=0,"",IF(OR(C60=$AA$1,C60=$AB$1,C61=$AA$1,C61=$AB$1,C62=$AA$1,,C62=$AB$1),0,1)))</f>
        <v>0</v>
      </c>
      <c r="AC60" s="3">
        <f>IF($A60&gt;='243way_Regular Symbol'!F$16,"",IF(D60=0,"",IF(OR(D60=$AA$1,D60=$AB$1,D61=$AA$1,D61=$AB$1,D62=$AA$1,,D62=$AB$1),0,1)))</f>
        <v>1</v>
      </c>
      <c r="AD60" s="3" t="str">
        <f>IF($A60&gt;='243way_Regular Symbol'!G$16,"",IF(E60=0,"",IF(OR(E60=$AA$1,E60=$AB$1,E61=$AA$1,E61=$AB$1,E62=$AA$1,,E62=$AB$1),0,1)))</f>
        <v/>
      </c>
      <c r="AE60" s="135">
        <f>IF($A60&gt;='243way_Regular Symbol'!H$16,"",IF(F60=0,"",IF(OR(F60=$AA$1,F60=$AB$1,F61=$AA$1,F61=$AB$1,F62=$AA$1,,F62=$AB$1),0,1)))</f>
        <v>1</v>
      </c>
      <c r="AF60" s="224"/>
      <c r="AG60" s="344">
        <f>IF($A60&gt;='243way_Regular Symbol'!D$16,"",IF(B60=0,"",IF(OR(B60=$AG$1,B60=$AH$1,B61=$AG$1,B61=$AH$1,B62=$AG$1,B62=$AH$1),0,1)))</f>
        <v>1</v>
      </c>
      <c r="AH60" s="3">
        <f>IF($A60&gt;='243way_Regular Symbol'!E$16,"",IF(C60=0,"",IF(OR(C60=$AG$1,C60=$AH$1,C61=$AG$1,C61=$AH$1,C62=$AG$1,C62=$AH$1),0,1)))</f>
        <v>0</v>
      </c>
      <c r="AI60" s="3">
        <f>IF($A60&gt;='243way_Regular Symbol'!F$16,"",IF(D60=0,"",IF(OR(D60=$AG$1,D60=$AH$1,D61=$AG$1,D61=$AH$1,D62=$AG$1,D62=$AH$1),0,1)))</f>
        <v>0</v>
      </c>
      <c r="AJ60" s="3" t="str">
        <f>IF($A60&gt;='243way_Regular Symbol'!G$16,"",IF(E60=0,"",IF(OR(E60=$AG$1,E60=$AH$1,E61=$AG$1,E61=$AH$1,E62=$AG$1,E62=$AH$1),0,1)))</f>
        <v/>
      </c>
      <c r="AK60" s="135">
        <f>IF($A60&gt;='243way_Regular Symbol'!H$16,"",IF(F60=0,"",IF(OR(F60=$AG$1,F60=$AH$1,F61=$AG$1,F61=$AH$1,F62=$AG$1,F62=$AH$1),0,1)))</f>
        <v>1</v>
      </c>
      <c r="AL60" s="224"/>
      <c r="AM60" s="344">
        <f>IF($A60&gt;='243way_Regular Symbol'!D$16,"",IF(B60=0,"",IF(OR(B60=$AM$1,B60=$AN$1,B61=$AM$1,B61=$AN$1,B62=$AM$1,B62=$AN$1),0,1)))</f>
        <v>1</v>
      </c>
      <c r="AN60" s="3">
        <f>IF($A60&gt;='243way_Regular Symbol'!E$16,"",IF(C60=0,"",IF(OR(C60=$AM$1,C60=$AN$1,C61=$AM$1,C61=$AN$1,C62=$AM$1,C62=$AN$1),0,1)))</f>
        <v>0</v>
      </c>
      <c r="AO60" s="3">
        <f>IF($A60&gt;='243way_Regular Symbol'!F$16,"",IF(D60=0,"",IF(OR(D60=$AM$1,D60=$AN$1,D61=$AM$1,D61=$AN$1,D62=$AM$1,D62=$AN$1),0,1)))</f>
        <v>1</v>
      </c>
      <c r="AP60" s="3" t="str">
        <f>IF($A60&gt;='243way_Regular Symbol'!G$16,"",IF(E60=0,"",IF(OR(E60=$AM$1,E60=$AN$1,E61=$AM$1,E61=$AN$1,E62=$AM$1,E62=$AN$1),0,1)))</f>
        <v/>
      </c>
      <c r="AQ60" s="135">
        <f>IF($A60&gt;='243way_Regular Symbol'!H$16,"",IF(F60=0,"",IF(OR(F60=$AM$1,F60=$AN$1,F61=$AM$1,F61=$AN$1,F62=$AM$1,F62=$AN$1),0,1)))</f>
        <v>1</v>
      </c>
      <c r="AR60" s="224"/>
      <c r="AS60" s="344">
        <f>IF($A60&gt;='243way_Regular Symbol'!D$16,"",IF(B60=0,"",IF(OR(B60=$AM$1,B60=$AT$1,B61=$AM$1,B61=$AT$1,B62=$AM$1,B62=$AT$1),0,1)))</f>
        <v>1</v>
      </c>
      <c r="AT60" s="3">
        <f>IF($A60&gt;='243way_Regular Symbol'!E$16,"",IF(C60=0,"",IF(OR(C60=$AM$1,C60=$AT$1,C61=$AM$1,C61=$AT$1,C62=$AM$1,C62=$AT$1),0,1)))</f>
        <v>0</v>
      </c>
      <c r="AU60" s="3">
        <f>IF($A60&gt;='243way_Regular Symbol'!F$16,"",IF(D60=0,"",IF(OR(D60=$AM$1,D60=$AT$1,D61=$AM$1,D61=$AT$1,D62=$AM$1,D62=$AT$1),0,1)))</f>
        <v>1</v>
      </c>
      <c r="AV60" s="3" t="str">
        <f>IF($A60&gt;='243way_Regular Symbol'!G$16,"",IF(E60=0,"",IF(OR(E60=$AM$1,E60=$AT$1,E61=$AM$1,E61=$AT$1,E62=$AM$1,E62=$AT$1),0,1)))</f>
        <v/>
      </c>
      <c r="AW60" s="135">
        <f>IF($A60&gt;='243way_Regular Symbol'!H$16,"",IF(F60=0,"",IF(OR(F60=$AM$1,F60=$AT$1,F61=$AM$1,F61=$AT$1,F62=$AM$1,F62=$AT$1),0,1)))</f>
        <v>1</v>
      </c>
      <c r="AX60" s="224"/>
      <c r="AY60" s="344">
        <f>IF($A60&gt;='243way_Regular Symbol'!D$16,"",IF(B60=0,"",IF(OR(B60=$AM$1,B60=$AZ$1,B61=$AM$1,B61=$AZ$1,B62=$AM$1,B62=$AZ$1),0,1)))</f>
        <v>1</v>
      </c>
      <c r="AZ60" s="3">
        <f>IF($A60&gt;='243way_Regular Symbol'!E$16,"",IF(C60=0,"",IF(OR(C60=$AM$1,C60=$AZ$1,C61=$AM$1,C61=$AZ$1,C62=$AM$1,C62=$AZ$1),0,1)))</f>
        <v>0</v>
      </c>
      <c r="BA60" s="3">
        <f>IF($A60&gt;='243way_Regular Symbol'!F$16,"",IF(D60=0,"",IF(OR(D60=$AM$1,D60=$AZ$1,D61=$AM$1,D61=$AZ$1,D62=$AM$1,D62=$AZ$1),0,1)))</f>
        <v>1</v>
      </c>
      <c r="BB60" s="3" t="str">
        <f>IF($A60&gt;='243way_Regular Symbol'!G$16,"",IF(E60=0,"",IF(OR(E60=$AM$1,E60=$AZ$1,E61=$AM$1,E61=$AZ$1,E62=$AM$1,E62=$AZ$1),0,1)))</f>
        <v/>
      </c>
      <c r="BC60" s="135">
        <f>IF($A60&gt;='243way_Regular Symbol'!H$16,"",IF(F60=0,"",IF(OR(F60=$AM$1,F60=$AZ$1,F61=$AM$1,F61=$AZ$1,F62=$AM$1,F62=$AZ$1),0,1)))</f>
        <v>1</v>
      </c>
      <c r="BD60" s="224"/>
      <c r="BE60" s="344">
        <f>IF($A60&gt;='243way_Regular Symbol'!D$16,"",IF(B60=0,"",IF(OR(B60=$AM$1,B60=$BF$1,B61=$AM$1,B61=$BF$1,B62=$AM$1,B62=$BF$1),0,1)))</f>
        <v>1</v>
      </c>
      <c r="BF60" s="3">
        <f>IF($A60&gt;='243way_Regular Symbol'!E$16,"",IF(C60=0,"",IF(OR(C60=$AM$1,C60=$BF$1,C61=$AM$1,C61=$BF$1,C62=$AM$1,C62=$BF$1),0,1)))</f>
        <v>0</v>
      </c>
      <c r="BG60" s="3">
        <f>IF($A60&gt;='243way_Regular Symbol'!F$16,"",IF(D60=0,"",IF(OR(D60=$AM$1,D60=$BF$1,D61=$AM$1,D61=$BF$1,D62=$AM$1,D62=$BF$1),0,1)))</f>
        <v>1</v>
      </c>
      <c r="BH60" s="3" t="str">
        <f>IF($A60&gt;='243way_Regular Symbol'!G$16,"",IF(E60=0,"",IF(OR(E60=$AM$1,E60=$BF$1,E61=$AM$1,E61=$BF$1,E62=$AM$1,E62=$BF$1),0,1)))</f>
        <v/>
      </c>
      <c r="BI60" s="135">
        <f>IF($A60&gt;='243way_Regular Symbol'!H$16,"",IF(F60=0,"",IF(OR(F60=$AM$1,F60=$BF$1,F61=$AM$1,F61=$BF$1,F62=$AM$1,F62=$BF$1),0,1)))</f>
        <v>1</v>
      </c>
      <c r="BJ60" s="224"/>
      <c r="BK60" s="344">
        <f>IF($A60&gt;='243way_Regular Symbol'!D$16,"",IF(B60=0,"",IF(OR(B60=$AM$1,B60=$BL$1,B61=$AM$1,B61=$BL$1,B62=$AM$1,B62=$BL$1),0,1)))</f>
        <v>1</v>
      </c>
      <c r="BL60" s="3">
        <f>IF($A60&gt;='243way_Regular Symbol'!E$16,"",IF(C60=0,"",IF(OR(C60=$AM$1,C60=$BL$1,C61=$AM$1,C61=$BL$1,C62=$AM$1,C62=$BL$1),0,1)))</f>
        <v>0</v>
      </c>
      <c r="BM60" s="3">
        <f>IF($A60&gt;='243way_Regular Symbol'!F$16,"",IF(D60=0,"",IF(OR(D60=$AM$1,D60=$BL$1,D61=$AM$1,D61=$BL$1,D62=$AM$1,D62=$BL$1),0,1)))</f>
        <v>1</v>
      </c>
      <c r="BN60" s="3" t="str">
        <f>IF($A60&gt;='243way_Regular Symbol'!G$16,"",IF(E60=0,"",IF(OR(E60=$AM$1,E60=$BL$1,E61=$AM$1,E61=$BL$1,E62=$AM$1,E62=$BL$1),0,1)))</f>
        <v/>
      </c>
      <c r="BO60" s="135">
        <f>IF($A60&gt;='243way_Regular Symbol'!H$16,"",IF(F60=0,"",IF(OR(F60=$AM$1,F60=$BL$1,F61=$AM$1,F61=$BL$1,F62=$AM$1,F62=$BL$1),0,1)))</f>
        <v>1</v>
      </c>
      <c r="BP60" s="224"/>
      <c r="BQ60" s="3">
        <f>IF($A60&gt;='243way_Regular Symbol'!D$16,"",IF(B60=0,"",IF(OR(B60=$BQ$1,B60=$BR$1,B61=$BQ$1,B61=$BR$1,B62=$BQ$1,B62=$BR$1),0,1)))</f>
        <v>0</v>
      </c>
      <c r="BR60" s="3">
        <f>IF($A60&gt;='243way_Regular Symbol'!E$16,"",IF(C60=0,"",IF(OR(C60=$BQ$1,C60=$BR$1,C61=$BQ$1,C61=$BR$1,C62=$BQ$1,C62=$BR$1),0,1)))</f>
        <v>0</v>
      </c>
      <c r="BS60" s="3">
        <f>IF($A60&gt;='243way_Regular Symbol'!F$16,"",IF(D60=0,"",IF(OR(D60=$BQ$1,D60=$BR$1,D61=$BQ$1,D61=$BR$1,D62=$BQ$1,D62=$BR$1),0,1)))</f>
        <v>1</v>
      </c>
      <c r="BT60" s="3" t="str">
        <f>IF($A60&gt;='243way_Regular Symbol'!G$16,"",IF(E60=0,"",IF(OR(E60=$BQ$1,E60=$BR$1,E61=$BQ$1,E61=$BR$1,E62=$BQ$1,E62=$BR$1),0,1)))</f>
        <v/>
      </c>
      <c r="BU60" s="3">
        <f>IF($A60&gt;='243way_Regular Symbol'!H$16,"",IF(F60=0,"",IF(OR(F60=$BQ$1,F60=$BR$1,F61=$BQ$1,F61=$BR$1,F62=$BQ$1,F62=$BR$1),0,1)))</f>
        <v>1</v>
      </c>
      <c r="BV60" s="224"/>
      <c r="BW60" s="3">
        <f>IF($A60&gt;='243way_Regular Symbol'!D$16,"",IF(B60=0,"",IF(OR(B60=$BW$1,B61=$BW$1,B62=$BW$1,B60=$BX$1,B61=$BX$1,B62=$BX$1),0,1)))</f>
        <v>1</v>
      </c>
      <c r="BX60" s="3">
        <f>IF($A60&gt;='243way_Regular Symbol'!E$16,"",IF(C60=0,"",IF(OR(C60=$BW$1,C61=$BW$1,C62=$BW$1,C60=$BX$1,C61=$BX$1,C62=$BX$1),0,1)))</f>
        <v>0</v>
      </c>
      <c r="BY60" s="3">
        <f>IF($A60&gt;='243way_Regular Symbol'!F$16,"",IF(D60=0,"",IF(OR(D60=$BW$1,D61=$BW$1,D62=$BW$1,D60=$BX$1,D61=$BX$1,D62=$BX$1),0,1)))</f>
        <v>1</v>
      </c>
      <c r="BZ60" s="3" t="str">
        <f>IF($A60&gt;='243way_Regular Symbol'!G$16,"",IF(E60=0,"",IF(OR(E60=$BW$1,E61=$BW$1,E62=$BW$1,E60=$BX$1,E61=$BX$1,E62=$BX$1),0,1)))</f>
        <v/>
      </c>
      <c r="CA60" s="3">
        <f>IF($A60&gt;='243way_Regular Symbol'!H$16,"",IF(F60=0,"",IF(OR(F60=$BW$1,F61=$BW$1,F62=$BW$1,F60=$BX$1,F61=$BX$1,F62=$BX$1),0,1)))</f>
        <v>0</v>
      </c>
      <c r="CB60" s="224"/>
      <c r="CC60" s="3">
        <f>IF($A60&gt;='243way_Regular Symbol'!D$16,"",IF(B60=0,"",IF(OR(B60=$BW$1,B61=$BW$1,B62=$BW$1,B60=$CD$1,B61=$CD$1,B62=$CD$1),0,1)))</f>
        <v>0</v>
      </c>
      <c r="CD60" s="3">
        <f>IF($A60&gt;='243way_Regular Symbol'!E$16,"",IF(C60=0,"",IF(OR(C60=$BW$1,C61=$BW$1,C62=$BW$1,C60=$CD$1,C61=$CD$1,C62=$CD$1),0,1)))</f>
        <v>0</v>
      </c>
      <c r="CE60" s="3">
        <f>IF($A60&gt;='243way_Regular Symbol'!F$16,"",IF(D60=0,"",IF(OR(D60=$BW$1,D61=$BW$1,D62=$BW$1,D60=$CD$1,D61=$CD$1,D62=$CD$1),0,1)))</f>
        <v>1</v>
      </c>
      <c r="CF60" s="3" t="str">
        <f>IF($A60&gt;='243way_Regular Symbol'!G$16,"",IF(E60=0,"",IF(OR(E60=$BW$1,E61=$BW$1,E62=$BW$1,E60=$CD$1,E61=$CD$1,E62=$CD$1),0,1)))</f>
        <v/>
      </c>
      <c r="CG60" s="3">
        <f>IF($A60&gt;='243way_Regular Symbol'!H$16,"",IF(F60=0,"",IF(OR(F60=$BW$1,F61=$BW$1,F62=$BW$1,F60=$CD$1,F61=$CD$1,F62=$CD$1),0,1)))</f>
        <v>1</v>
      </c>
      <c r="CH60" s="224"/>
      <c r="CI60" s="3">
        <f>IF($A60&gt;='243way_Regular Symbol'!D$16,"",IF(B60=0,"",IF(OR(B60=$BW$1,B61=$BW$1,B62=$BW$1,B60=$CJ$1,B61=$CJ$1,B62=$CJ$1),0,1)))</f>
        <v>0</v>
      </c>
      <c r="CJ60" s="3">
        <f>IF($A60&gt;='243way_Regular Symbol'!E$16,"",IF(C60=0,"",IF(OR(C60=$BW$1,C61=$BW$1,C62=$BW$1,C60=$CJ$1,C61=$CJ$1,C62=$CJ$1),0,1)))</f>
        <v>0</v>
      </c>
      <c r="CK60" s="3">
        <f>IF($A60&gt;='243way_Regular Symbol'!F$16,"",IF(D60=0,"",IF(OR(D60=$BW$1,D61=$BW$1,D62=$BW$1,D60=$CJ$1,D61=$CJ$1,D62=$CJ$1),0,1)))</f>
        <v>0</v>
      </c>
      <c r="CL60" s="3" t="str">
        <f>IF($A60&gt;='243way_Regular Symbol'!G$16,"",IF(E60=0,"",IF(OR(E60=$BW$1,E61=$BW$1,E62=$BW$1,E60=$CJ$1,E61=$CJ$1,E62=$CJ$1),0,1)))</f>
        <v/>
      </c>
      <c r="CM60" s="3">
        <f>IF($A60&gt;='243way_Regular Symbol'!H$16,"",IF(F60=0,"",IF(OR(F60=$BW$1,F61=$BW$1,F62=$BW$1,F60=$CJ$1,F61=$CJ$1,F62=$CJ$1),0,1)))</f>
        <v>0</v>
      </c>
      <c r="CN60" s="224"/>
      <c r="CO60" s="3">
        <f>IF($A60&gt;='243way_Regular Symbol'!D$16,"",IF(B60=0,"",IF(OR(B60=$BW$1,B61=$BW$1,B62=$BW$1,B60=$CP$1,B61=$CP$1,B62=$CP$1),0,1)))</f>
        <v>1</v>
      </c>
      <c r="CP60" s="3">
        <f>IF($A60&gt;='243way_Regular Symbol'!E$16,"",IF(C60=0,"",IF(OR(C60=$BW$1,C61=$BW$1,C62=$BW$1,C60=$CP$1,C61=$CP$1,C62=$CP$1),0,1)))</f>
        <v>0</v>
      </c>
      <c r="CQ60" s="3">
        <f>IF($A60&gt;='243way_Regular Symbol'!F$16,"",IF(D60=0,"",IF(OR(D60=$BW$1,D61=$BW$1,D62=$BW$1,D60=$CP$1,D61=$CP$1,D62=$CP$1),0,1)))</f>
        <v>1</v>
      </c>
      <c r="CR60" s="3" t="str">
        <f>IF($A60&gt;='243way_Regular Symbol'!G$16,"",IF(E60=0,"",IF(OR(E60=$BW$1,E61=$BW$1,E62=$BW$1,E60=$CP$1,E61=$CP$1,E62=$CP$1),0,1)))</f>
        <v/>
      </c>
      <c r="CS60" s="3">
        <f>IF($A60&gt;='243way_Regular Symbol'!H$16,"",IF(F60=0,"",IF(OR(F60=$BW$1,F61=$BW$1,F62=$BW$1,F60=$CP$1,F61=$CP$1,F62=$CP$1),0,1)))</f>
        <v>1</v>
      </c>
      <c r="CT60" s="224"/>
      <c r="CU60" s="3">
        <f>IF($A60&gt;='243way_Regular Symbol'!D$16,"",IF(B60=0,"",IF(OR(B60=$BW$1,B61=$BW$1,B62=$BW$1,B60=$CV$1,B61=$CV$1,B62=$CV$1),0,1)))</f>
        <v>1</v>
      </c>
      <c r="CV60" s="3">
        <f>IF($A60&gt;='243way_Regular Symbol'!E$16,"",IF(C60=0,"",IF(OR(C60=$BW$1,C61=$BW$1,C62=$BW$1,C60=$CV$1,C61=$CV$1,C62=$CV$1),0,1)))</f>
        <v>0</v>
      </c>
      <c r="CW60" s="3">
        <f>IF($A60&gt;='243way_Regular Symbol'!F$16,"",IF(D60=0,"",IF(OR(D60=$BW$1,D61=$BW$1,D62=$BW$1,D60=$CV$1,D61=$CV$1,D62=$CV$1),0,1)))</f>
        <v>1</v>
      </c>
      <c r="CX60" s="3" t="str">
        <f>IF($A60&gt;='243way_Regular Symbol'!G$16,"",IF(E60=0,"",IF(OR(E60=$BW$1,E61=$BW$1,E62=$BW$1,E60=$CV$1,E61=$CV$1,E62=$CV$1),0,1)))</f>
        <v/>
      </c>
      <c r="CY60" s="3">
        <f>IF($A60&gt;='243way_Regular Symbol'!H$16,"",IF(F60=0,"",IF(OR(F60=$BW$1,F61=$BW$1,F62=$BW$1,F60=$CV$1,F61=$CV$1,F62=$CV$1),0,1)))</f>
        <v>1</v>
      </c>
    </row>
    <row r="61" spans="1:103">
      <c r="A61" s="337">
        <f>IF('243way_Regular Symbol'!L60="","",'243way_Regular Symbol'!L60)</f>
        <v>57</v>
      </c>
      <c r="B61" s="191" t="str">
        <f>IF('243way_Regular Symbol'!M60="",
IF($A61-'243way_Regular Symbol'!D$16&gt;='243way_RegularＸ_W()'!B$2-1,"",VLOOKUP($A61-'243way_Regular Symbol'!D$16,'243way_Regular Symbol'!$L$3:$Q$99,'243way_RegularＸ_W()'!B$3+1,FALSE)),
'243way_Regular Symbol'!M60)</f>
        <v>J</v>
      </c>
      <c r="C61" s="191" t="str">
        <f>IF('243way_Regular Symbol'!N60="",
IF($A61-'243way_Regular Symbol'!E$16&gt;='243way_RegularＸ_W()'!C$2-1,"",VLOOKUP($A61-'243way_Regular Symbol'!E$16,'243way_Regular Symbol'!$L$3:$Q$99,'243way_RegularＸ_W()'!C$3+1,FALSE)),
'243way_Regular Symbol'!N60)</f>
        <v>A</v>
      </c>
      <c r="D61" s="191" t="str">
        <f>IF('243way_Regular Symbol'!O60="",
IF($A61-'243way_Regular Symbol'!F$16&gt;='243way_RegularＸ_W()'!D$2-1,"",VLOOKUP($A61-'243way_Regular Symbol'!F$16,'243way_Regular Symbol'!$L$3:$Q$99,'243way_RegularＸ_W()'!D$3+1,FALSE)),
'243way_Regular Symbol'!O60)</f>
        <v>M4</v>
      </c>
      <c r="E61" s="191" t="str">
        <f>IF('243way_Regular Symbol'!P60="",
IF($A61-'243way_Regular Symbol'!G$16&gt;='243way_RegularＸ_W()'!E$2-1,"",VLOOKUP($A61-'243way_Regular Symbol'!G$16,'243way_Regular Symbol'!$L$3:$Q$99,'243way_RegularＸ_W()'!E$3+1,FALSE)),
'243way_Regular Symbol'!P60)</f>
        <v>M2</v>
      </c>
      <c r="F61" s="338" t="str">
        <f>IF('243way_Regular Symbol'!Q60="",
IF($A61-'243way_Regular Symbol'!H$16&gt;='243way_RegularＸ_W()'!F$2-1,"",VLOOKUP($A61-'243way_Regular Symbol'!H$16,'243way_Regular Symbol'!$L$3:$Q$99,'243way_RegularＸ_W()'!F$3+1,FALSE)),
'243way_Regular Symbol'!Q60)</f>
        <v>K</v>
      </c>
      <c r="O61" s="344">
        <f>IF($A61&gt;='243way_Regular Symbol'!D$16,"",IF(B61=0,"",IF(OR(B61=$O$1,B61=$P$1,B62=$O$1,B62=$P$1,B63=$O$1,B63=$P$1),0,1)))</f>
        <v>1</v>
      </c>
      <c r="P61" s="3">
        <f>IF($A61&gt;='243way_Regular Symbol'!E$16,"",IF(C61=0,"",IF(OR(C61=$O$1,C61=$P$1,C62=$O$1,C62=$P$1,C63=$O$1,C63=$P$1),0,1)))</f>
        <v>0</v>
      </c>
      <c r="Q61" s="3">
        <f>IF($A61&gt;='243way_Regular Symbol'!F$16,"",IF(D61=0,"",IF(OR(D61=$O$1,D61=$P$1,D62=$O$1,D62=$P$1,D63=$O$1,D63=$P$1),0,1)))</f>
        <v>1</v>
      </c>
      <c r="R61" s="3" t="str">
        <f>IF($A61&gt;='243way_Regular Symbol'!G$16,"",IF(E61=0,"",IF(OR(E61=$O$1,E61=$P$1,E62=$O$1,E62=$P$1,E63=$O$1,E63=$P$1),0,1)))</f>
        <v/>
      </c>
      <c r="S61" s="135">
        <f>IF($A61&gt;='243way_Regular Symbol'!H$16,"",IF(F61=0,"",IF(OR(F61=$O$1,F61=$P$1,F62=$O$1,F62=$P$1,F63=$O$1,F63=$P$1),0,1)))</f>
        <v>1</v>
      </c>
      <c r="T61" s="224"/>
      <c r="U61" s="344">
        <f>IF($A61&gt;='243way_Regular Symbol'!D$16,"",IF(B61=0,"",IF(OR(B61=$U$1,B61=$V$1,B62=$U$1,B62=$V$1,B63=$U$1,B63=$V$1),0,1)))</f>
        <v>1</v>
      </c>
      <c r="V61" s="3">
        <f>IF($A61&gt;='243way_Regular Symbol'!E$16,"",IF(C61=0,"",IF(OR(C61=$U$1,C61=$V$1,C62=$U$1,C62=$V$1,C63=$U$1,C63=$V$1),0,1)))</f>
        <v>0</v>
      </c>
      <c r="W61" s="3">
        <f>IF($A61&gt;='243way_Regular Symbol'!F$16,"",IF(D61=0,"",IF(OR(D61=$U$1,D61=$V$1,D62=$U$1,D62=$V$1,D63=$U$1,D63=$V$1),0,1)))</f>
        <v>1</v>
      </c>
      <c r="X61" s="3" t="str">
        <f>IF($A61&gt;='243way_Regular Symbol'!G$16,"",IF(E61=0,"",IF(OR(E61=$U$1,E61=$V$1,E62=$U$1,E62=$V$1,E63=$U$1,E63=$V$1),0,1)))</f>
        <v/>
      </c>
      <c r="Y61" s="135">
        <f>IF($A61&gt;='243way_Regular Symbol'!H$16,"",IF(F61=0,"",IF(OR(F61=$U$1,F61=$V$1,F62=$U$1,F62=$V$1,F63=$U$1,F63=$V$1),0,1)))</f>
        <v>0</v>
      </c>
      <c r="Z61" s="224"/>
      <c r="AA61" s="344">
        <f>IF($A61&gt;='243way_Regular Symbol'!D$16,"",IF(B61=0,"",IF(OR(B61=$AA$1,B61=$AB$1,B62=$AA$1,B62=$AB$1,B63=$AA$1,,B63=$AB$1),0,1)))</f>
        <v>1</v>
      </c>
      <c r="AB61" s="3">
        <f>IF($A61&gt;='243way_Regular Symbol'!E$16,"",IF(C61=0,"",IF(OR(C61=$AA$1,C61=$AB$1,C62=$AA$1,C62=$AB$1,C63=$AA$1,,C63=$AB$1),0,1)))</f>
        <v>0</v>
      </c>
      <c r="AC61" s="3">
        <f>IF($A61&gt;='243way_Regular Symbol'!F$16,"",IF(D61=0,"",IF(OR(D61=$AA$1,D61=$AB$1,D62=$AA$1,D62=$AB$1,D63=$AA$1,,D63=$AB$1),0,1)))</f>
        <v>1</v>
      </c>
      <c r="AD61" s="3" t="str">
        <f>IF($A61&gt;='243way_Regular Symbol'!G$16,"",IF(E61=0,"",IF(OR(E61=$AA$1,E61=$AB$1,E62=$AA$1,E62=$AB$1,E63=$AA$1,,E63=$AB$1),0,1)))</f>
        <v/>
      </c>
      <c r="AE61" s="135">
        <f>IF($A61&gt;='243way_Regular Symbol'!H$16,"",IF(F61=0,"",IF(OR(F61=$AA$1,F61=$AB$1,F62=$AA$1,F62=$AB$1,F63=$AA$1,,F63=$AB$1),0,1)))</f>
        <v>1</v>
      </c>
      <c r="AF61" s="224"/>
      <c r="AG61" s="344">
        <f>IF($A61&gt;='243way_Regular Symbol'!D$16,"",IF(B61=0,"",IF(OR(B61=$AG$1,B61=$AH$1,B62=$AG$1,B62=$AH$1,B63=$AG$1,B63=$AH$1),0,1)))</f>
        <v>1</v>
      </c>
      <c r="AH61" s="3">
        <f>IF($A61&gt;='243way_Regular Symbol'!E$16,"",IF(C61=0,"",IF(OR(C61=$AG$1,C61=$AH$1,C62=$AG$1,C62=$AH$1,C63=$AG$1,C63=$AH$1),0,1)))</f>
        <v>0</v>
      </c>
      <c r="AI61" s="3">
        <f>IF($A61&gt;='243way_Regular Symbol'!F$16,"",IF(D61=0,"",IF(OR(D61=$AG$1,D61=$AH$1,D62=$AG$1,D62=$AH$1,D63=$AG$1,D63=$AH$1),0,1)))</f>
        <v>0</v>
      </c>
      <c r="AJ61" s="3" t="str">
        <f>IF($A61&gt;='243way_Regular Symbol'!G$16,"",IF(E61=0,"",IF(OR(E61=$AG$1,E61=$AH$1,E62=$AG$1,E62=$AH$1,E63=$AG$1,E63=$AH$1),0,1)))</f>
        <v/>
      </c>
      <c r="AK61" s="135">
        <f>IF($A61&gt;='243way_Regular Symbol'!H$16,"",IF(F61=0,"",IF(OR(F61=$AG$1,F61=$AH$1,F62=$AG$1,F62=$AH$1,F63=$AG$1,F63=$AH$1),0,1)))</f>
        <v>1</v>
      </c>
      <c r="AL61" s="224"/>
      <c r="AM61" s="344">
        <f>IF($A61&gt;='243way_Regular Symbol'!D$16,"",IF(B61=0,"",IF(OR(B61=$AM$1,B61=$AN$1,B62=$AM$1,B62=$AN$1,B63=$AM$1,B63=$AN$1),0,1)))</f>
        <v>1</v>
      </c>
      <c r="AN61" s="3">
        <f>IF($A61&gt;='243way_Regular Symbol'!E$16,"",IF(C61=0,"",IF(OR(C61=$AM$1,C61=$AN$1,C62=$AM$1,C62=$AN$1,C63=$AM$1,C63=$AN$1),0,1)))</f>
        <v>0</v>
      </c>
      <c r="AO61" s="3">
        <f>IF($A61&gt;='243way_Regular Symbol'!F$16,"",IF(D61=0,"",IF(OR(D61=$AM$1,D61=$AN$1,D62=$AM$1,D62=$AN$1,D63=$AM$1,D63=$AN$1),0,1)))</f>
        <v>1</v>
      </c>
      <c r="AP61" s="3" t="str">
        <f>IF($A61&gt;='243way_Regular Symbol'!G$16,"",IF(E61=0,"",IF(OR(E61=$AM$1,E61=$AN$1,E62=$AM$1,E62=$AN$1,E63=$AM$1,E63=$AN$1),0,1)))</f>
        <v/>
      </c>
      <c r="AQ61" s="135">
        <f>IF($A61&gt;='243way_Regular Symbol'!H$16,"",IF(F61=0,"",IF(OR(F61=$AM$1,F61=$AN$1,F62=$AM$1,F62=$AN$1,F63=$AM$1,F63=$AN$1),0,1)))</f>
        <v>1</v>
      </c>
      <c r="AR61" s="224"/>
      <c r="AS61" s="344">
        <f>IF($A61&gt;='243way_Regular Symbol'!D$16,"",IF(B61=0,"",IF(OR(B61=$AM$1,B61=$AT$1,B62=$AM$1,B62=$AT$1,B63=$AM$1,B63=$AT$1),0,1)))</f>
        <v>1</v>
      </c>
      <c r="AT61" s="3">
        <f>IF($A61&gt;='243way_Regular Symbol'!E$16,"",IF(C61=0,"",IF(OR(C61=$AM$1,C61=$AT$1,C62=$AM$1,C62=$AT$1,C63=$AM$1,C63=$AT$1),0,1)))</f>
        <v>0</v>
      </c>
      <c r="AU61" s="3">
        <f>IF($A61&gt;='243way_Regular Symbol'!F$16,"",IF(D61=0,"",IF(OR(D61=$AM$1,D61=$AT$1,D62=$AM$1,D62=$AT$1,D63=$AM$1,D63=$AT$1),0,1)))</f>
        <v>1</v>
      </c>
      <c r="AV61" s="3" t="str">
        <f>IF($A61&gt;='243way_Regular Symbol'!G$16,"",IF(E61=0,"",IF(OR(E61=$AM$1,E61=$AT$1,E62=$AM$1,E62=$AT$1,E63=$AM$1,E63=$AT$1),0,1)))</f>
        <v/>
      </c>
      <c r="AW61" s="135">
        <f>IF($A61&gt;='243way_Regular Symbol'!H$16,"",IF(F61=0,"",IF(OR(F61=$AM$1,F61=$AT$1,F62=$AM$1,F62=$AT$1,F63=$AM$1,F63=$AT$1),0,1)))</f>
        <v>1</v>
      </c>
      <c r="AX61" s="224"/>
      <c r="AY61" s="344">
        <f>IF($A61&gt;='243way_Regular Symbol'!D$16,"",IF(B61=0,"",IF(OR(B61=$AM$1,B61=$AZ$1,B62=$AM$1,B62=$AZ$1,B63=$AM$1,B63=$AZ$1),0,1)))</f>
        <v>1</v>
      </c>
      <c r="AZ61" s="3">
        <f>IF($A61&gt;='243way_Regular Symbol'!E$16,"",IF(C61=0,"",IF(OR(C61=$AM$1,C61=$AZ$1,C62=$AM$1,C62=$AZ$1,C63=$AM$1,C63=$AZ$1),0,1)))</f>
        <v>0</v>
      </c>
      <c r="BA61" s="3">
        <f>IF($A61&gt;='243way_Regular Symbol'!F$16,"",IF(D61=0,"",IF(OR(D61=$AM$1,D61=$AZ$1,D62=$AM$1,D62=$AZ$1,D63=$AM$1,D63=$AZ$1),0,1)))</f>
        <v>1</v>
      </c>
      <c r="BB61" s="3" t="str">
        <f>IF($A61&gt;='243way_Regular Symbol'!G$16,"",IF(E61=0,"",IF(OR(E61=$AM$1,E61=$AZ$1,E62=$AM$1,E62=$AZ$1,E63=$AM$1,E63=$AZ$1),0,1)))</f>
        <v/>
      </c>
      <c r="BC61" s="135">
        <f>IF($A61&gt;='243way_Regular Symbol'!H$16,"",IF(F61=0,"",IF(OR(F61=$AM$1,F61=$AZ$1,F62=$AM$1,F62=$AZ$1,F63=$AM$1,F63=$AZ$1),0,1)))</f>
        <v>1</v>
      </c>
      <c r="BD61" s="224"/>
      <c r="BE61" s="344">
        <f>IF($A61&gt;='243way_Regular Symbol'!D$16,"",IF(B61=0,"",IF(OR(B61=$AM$1,B61=$BF$1,B62=$AM$1,B62=$BF$1,B63=$AM$1,B63=$BF$1),0,1)))</f>
        <v>1</v>
      </c>
      <c r="BF61" s="3">
        <f>IF($A61&gt;='243way_Regular Symbol'!E$16,"",IF(C61=0,"",IF(OR(C61=$AM$1,C61=$BF$1,C62=$AM$1,C62=$BF$1,C63=$AM$1,C63=$BF$1),0,1)))</f>
        <v>0</v>
      </c>
      <c r="BG61" s="3">
        <f>IF($A61&gt;='243way_Regular Symbol'!F$16,"",IF(D61=0,"",IF(OR(D61=$AM$1,D61=$BF$1,D62=$AM$1,D62=$BF$1,D63=$AM$1,D63=$BF$1),0,1)))</f>
        <v>1</v>
      </c>
      <c r="BH61" s="3" t="str">
        <f>IF($A61&gt;='243way_Regular Symbol'!G$16,"",IF(E61=0,"",IF(OR(E61=$AM$1,E61=$BF$1,E62=$AM$1,E62=$BF$1,E63=$AM$1,E63=$BF$1),0,1)))</f>
        <v/>
      </c>
      <c r="BI61" s="135">
        <f>IF($A61&gt;='243way_Regular Symbol'!H$16,"",IF(F61=0,"",IF(OR(F61=$AM$1,F61=$BF$1,F62=$AM$1,F62=$BF$1,F63=$AM$1,F63=$BF$1),0,1)))</f>
        <v>1</v>
      </c>
      <c r="BJ61" s="224"/>
      <c r="BK61" s="344">
        <f>IF($A61&gt;='243way_Regular Symbol'!D$16,"",IF(B61=0,"",IF(OR(B61=$AM$1,B61=$BL$1,B62=$AM$1,B62=$BL$1,B63=$AM$1,B63=$BL$1),0,1)))</f>
        <v>1</v>
      </c>
      <c r="BL61" s="3">
        <f>IF($A61&gt;='243way_Regular Symbol'!E$16,"",IF(C61=0,"",IF(OR(C61=$AM$1,C61=$BL$1,C62=$AM$1,C62=$BL$1,C63=$AM$1,C63=$BL$1),0,1)))</f>
        <v>0</v>
      </c>
      <c r="BM61" s="3">
        <f>IF($A61&gt;='243way_Regular Symbol'!F$16,"",IF(D61=0,"",IF(OR(D61=$AM$1,D61=$BL$1,D62=$AM$1,D62=$BL$1,D63=$AM$1,D63=$BL$1),0,1)))</f>
        <v>1</v>
      </c>
      <c r="BN61" s="3" t="str">
        <f>IF($A61&gt;='243way_Regular Symbol'!G$16,"",IF(E61=0,"",IF(OR(E61=$AM$1,E61=$BL$1,E62=$AM$1,E62=$BL$1,E63=$AM$1,E63=$BL$1),0,1)))</f>
        <v/>
      </c>
      <c r="BO61" s="135">
        <f>IF($A61&gt;='243way_Regular Symbol'!H$16,"",IF(F61=0,"",IF(OR(F61=$AM$1,F61=$BL$1,F62=$AM$1,F62=$BL$1,F63=$AM$1,F63=$BL$1),0,1)))</f>
        <v>1</v>
      </c>
      <c r="BP61" s="224"/>
      <c r="BQ61" s="3">
        <f>IF($A61&gt;='243way_Regular Symbol'!D$16,"",IF(B61=0,"",IF(OR(B61=$BQ$1,B61=$BR$1,B62=$BQ$1,B62=$BR$1,B63=$BQ$1,B63=$BR$1),0,1)))</f>
        <v>0</v>
      </c>
      <c r="BR61" s="3">
        <f>IF($A61&gt;='243way_Regular Symbol'!E$16,"",IF(C61=0,"",IF(OR(C61=$BQ$1,C61=$BR$1,C62=$BQ$1,C62=$BR$1,C63=$BQ$1,C63=$BR$1),0,1)))</f>
        <v>0</v>
      </c>
      <c r="BS61" s="3">
        <f>IF($A61&gt;='243way_Regular Symbol'!F$16,"",IF(D61=0,"",IF(OR(D61=$BQ$1,D61=$BR$1,D62=$BQ$1,D62=$BR$1,D63=$BQ$1,D63=$BR$1),0,1)))</f>
        <v>0</v>
      </c>
      <c r="BT61" s="3" t="str">
        <f>IF($A61&gt;='243way_Regular Symbol'!G$16,"",IF(E61=0,"",IF(OR(E61=$BQ$1,E61=$BR$1,E62=$BQ$1,E62=$BR$1,E63=$BQ$1,E63=$BR$1),0,1)))</f>
        <v/>
      </c>
      <c r="BU61" s="3">
        <f>IF($A61&gt;='243way_Regular Symbol'!H$16,"",IF(F61=0,"",IF(OR(F61=$BQ$1,F61=$BR$1,F62=$BQ$1,F62=$BR$1,F63=$BQ$1,F63=$BR$1),0,1)))</f>
        <v>1</v>
      </c>
      <c r="BV61" s="224"/>
      <c r="BW61" s="3">
        <f>IF($A61&gt;='243way_Regular Symbol'!D$16,"",IF(B61=0,"",IF(OR(B61=$BW$1,B62=$BW$1,B63=$BW$1,B61=$BX$1,B62=$BX$1,B63=$BX$1),0,1)))</f>
        <v>0</v>
      </c>
      <c r="BX61" s="3">
        <f>IF($A61&gt;='243way_Regular Symbol'!E$16,"",IF(C61=0,"",IF(OR(C61=$BW$1,C62=$BW$1,C63=$BW$1,C61=$BX$1,C62=$BX$1,C63=$BX$1),0,1)))</f>
        <v>0</v>
      </c>
      <c r="BY61" s="3">
        <f>IF($A61&gt;='243way_Regular Symbol'!F$16,"",IF(D61=0,"",IF(OR(D61=$BW$1,D62=$BW$1,D63=$BW$1,D61=$BX$1,D62=$BX$1,D63=$BX$1),0,1)))</f>
        <v>1</v>
      </c>
      <c r="BZ61" s="3" t="str">
        <f>IF($A61&gt;='243way_Regular Symbol'!G$16,"",IF(E61=0,"",IF(OR(E61=$BW$1,E62=$BW$1,E63=$BW$1,E61=$BX$1,E62=$BX$1,E63=$BX$1),0,1)))</f>
        <v/>
      </c>
      <c r="CA61" s="3">
        <f>IF($A61&gt;='243way_Regular Symbol'!H$16,"",IF(F61=0,"",IF(OR(F61=$BW$1,F62=$BW$1,F63=$BW$1,F61=$BX$1,F62=$BX$1,F63=$BX$1),0,1)))</f>
        <v>0</v>
      </c>
      <c r="CB61" s="224"/>
      <c r="CC61" s="3">
        <f>IF($A61&gt;='243way_Regular Symbol'!D$16,"",IF(B61=0,"",IF(OR(B61=$BW$1,B62=$BW$1,B63=$BW$1,B61=$CD$1,B62=$CD$1,B63=$CD$1),0,1)))</f>
        <v>1</v>
      </c>
      <c r="CD61" s="3">
        <f>IF($A61&gt;='243way_Regular Symbol'!E$16,"",IF(C61=0,"",IF(OR(C61=$BW$1,C62=$BW$1,C63=$BW$1,C61=$CD$1,C62=$CD$1,C63=$CD$1),0,1)))</f>
        <v>0</v>
      </c>
      <c r="CE61" s="3">
        <f>IF($A61&gt;='243way_Regular Symbol'!F$16,"",IF(D61=0,"",IF(OR(D61=$BW$1,D62=$BW$1,D63=$BW$1,D61=$CD$1,D62=$CD$1,D63=$CD$1),0,1)))</f>
        <v>1</v>
      </c>
      <c r="CF61" s="3" t="str">
        <f>IF($A61&gt;='243way_Regular Symbol'!G$16,"",IF(E61=0,"",IF(OR(E61=$BW$1,E62=$BW$1,E63=$BW$1,E61=$CD$1,E62=$CD$1,E63=$CD$1),0,1)))</f>
        <v/>
      </c>
      <c r="CG61" s="3">
        <f>IF($A61&gt;='243way_Regular Symbol'!H$16,"",IF(F61=0,"",IF(OR(F61=$BW$1,F62=$BW$1,F63=$BW$1,F61=$CD$1,F62=$CD$1,F63=$CD$1),0,1)))</f>
        <v>1</v>
      </c>
      <c r="CH61" s="224"/>
      <c r="CI61" s="3">
        <f>IF($A61&gt;='243way_Regular Symbol'!D$16,"",IF(B61=0,"",IF(OR(B61=$BW$1,B62=$BW$1,B63=$BW$1,B61=$CJ$1,B62=$CJ$1,B63=$CJ$1),0,1)))</f>
        <v>0</v>
      </c>
      <c r="CJ61" s="3">
        <f>IF($A61&gt;='243way_Regular Symbol'!E$16,"",IF(C61=0,"",IF(OR(C61=$BW$1,C62=$BW$1,C63=$BW$1,C61=$CJ$1,C62=$CJ$1,C63=$CJ$1),0,1)))</f>
        <v>0</v>
      </c>
      <c r="CK61" s="3">
        <f>IF($A61&gt;='243way_Regular Symbol'!F$16,"",IF(D61=0,"",IF(OR(D61=$BW$1,D62=$BW$1,D63=$BW$1,D61=$CJ$1,D62=$CJ$1,D63=$CJ$1),0,1)))</f>
        <v>0</v>
      </c>
      <c r="CL61" s="3" t="str">
        <f>IF($A61&gt;='243way_Regular Symbol'!G$16,"",IF(E61=0,"",IF(OR(E61=$BW$1,E62=$BW$1,E63=$BW$1,E61=$CJ$1,E62=$CJ$1,E63=$CJ$1),0,1)))</f>
        <v/>
      </c>
      <c r="CM61" s="3">
        <f>IF($A61&gt;='243way_Regular Symbol'!H$16,"",IF(F61=0,"",IF(OR(F61=$BW$1,F62=$BW$1,F63=$BW$1,F61=$CJ$1,F62=$CJ$1,F63=$CJ$1),0,1)))</f>
        <v>1</v>
      </c>
      <c r="CN61" s="224"/>
      <c r="CO61" s="3">
        <f>IF($A61&gt;='243way_Regular Symbol'!D$16,"",IF(B61=0,"",IF(OR(B61=$BW$1,B62=$BW$1,B63=$BW$1,B61=$CP$1,B62=$CP$1,B63=$CP$1),0,1)))</f>
        <v>1</v>
      </c>
      <c r="CP61" s="3">
        <f>IF($A61&gt;='243way_Regular Symbol'!E$16,"",IF(C61=0,"",IF(OR(C61=$BW$1,C62=$BW$1,C63=$BW$1,C61=$CP$1,C62=$CP$1,C63=$CP$1),0,1)))</f>
        <v>0</v>
      </c>
      <c r="CQ61" s="3">
        <f>IF($A61&gt;='243way_Regular Symbol'!F$16,"",IF(D61=0,"",IF(OR(D61=$BW$1,D62=$BW$1,D63=$BW$1,D61=$CP$1,D62=$CP$1,D63=$CP$1),0,1)))</f>
        <v>1</v>
      </c>
      <c r="CR61" s="3" t="str">
        <f>IF($A61&gt;='243way_Regular Symbol'!G$16,"",IF(E61=0,"",IF(OR(E61=$BW$1,E62=$BW$1,E63=$BW$1,E61=$CP$1,E62=$CP$1,E63=$CP$1),0,1)))</f>
        <v/>
      </c>
      <c r="CS61" s="3">
        <f>IF($A61&gt;='243way_Regular Symbol'!H$16,"",IF(F61=0,"",IF(OR(F61=$BW$1,F62=$BW$1,F63=$BW$1,F61=$CP$1,F62=$CP$1,F63=$CP$1),0,1)))</f>
        <v>1</v>
      </c>
      <c r="CT61" s="224"/>
      <c r="CU61" s="3">
        <f>IF($A61&gt;='243way_Regular Symbol'!D$16,"",IF(B61=0,"",IF(OR(B61=$BW$1,B62=$BW$1,B63=$BW$1,B61=$CV$1,B62=$CV$1,B63=$CV$1),0,1)))</f>
        <v>1</v>
      </c>
      <c r="CV61" s="3">
        <f>IF($A61&gt;='243way_Regular Symbol'!E$16,"",IF(C61=0,"",IF(OR(C61=$BW$1,C62=$BW$1,C63=$BW$1,C61=$CV$1,C62=$CV$1,C63=$CV$1),0,1)))</f>
        <v>0</v>
      </c>
      <c r="CW61" s="3">
        <f>IF($A61&gt;='243way_Regular Symbol'!F$16,"",IF(D61=0,"",IF(OR(D61=$BW$1,D62=$BW$1,D63=$BW$1,D61=$CV$1,D62=$CV$1,D63=$CV$1),0,1)))</f>
        <v>1</v>
      </c>
      <c r="CX61" s="3" t="str">
        <f>IF($A61&gt;='243way_Regular Symbol'!G$16,"",IF(E61=0,"",IF(OR(E61=$BW$1,E62=$BW$1,E63=$BW$1,E61=$CV$1,E62=$CV$1,E63=$CV$1),0,1)))</f>
        <v/>
      </c>
      <c r="CY61" s="3">
        <f>IF($A61&gt;='243way_Regular Symbol'!H$16,"",IF(F61=0,"",IF(OR(F61=$BW$1,F62=$BW$1,F63=$BW$1,F61=$CV$1,F62=$CV$1,F63=$CV$1),0,1)))</f>
        <v>1</v>
      </c>
    </row>
    <row r="62" spans="1:103">
      <c r="A62" s="337">
        <f>IF('243way_Regular Symbol'!L61="","",'243way_Regular Symbol'!L61)</f>
        <v>58</v>
      </c>
      <c r="B62" s="191" t="str">
        <f>IF('243way_Regular Symbol'!M61="",
IF($A62-'243way_Regular Symbol'!D$16&gt;='243way_RegularＸ_W()'!B$2-1,"",VLOOKUP($A62-'243way_Regular Symbol'!D$16,'243way_Regular Symbol'!$L$3:$Q$99,'243way_RegularＸ_W()'!B$3+1,FALSE)),
'243way_Regular Symbol'!M61)</f>
        <v>A</v>
      </c>
      <c r="C62" s="191" t="str">
        <f>IF('243way_Regular Symbol'!N61="",
IF($A62-'243way_Regular Symbol'!E$16&gt;='243way_RegularＸ_W()'!C$2-1,"",VLOOKUP($A62-'243way_Regular Symbol'!E$16,'243way_Regular Symbol'!$L$3:$Q$99,'243way_RegularＸ_W()'!C$3+1,FALSE)),
'243way_Regular Symbol'!N61)</f>
        <v>WW</v>
      </c>
      <c r="D62" s="191" t="str">
        <f>IF('243way_Regular Symbol'!O61="",
IF($A62-'243way_Regular Symbol'!F$16&gt;='243way_RegularＸ_W()'!D$2-1,"",VLOOKUP($A62-'243way_Regular Symbol'!F$16,'243way_Regular Symbol'!$L$3:$Q$99,'243way_RegularＸ_W()'!D$3+1,FALSE)),
'243way_Regular Symbol'!O61)</f>
        <v>J</v>
      </c>
      <c r="E62" s="191" t="str">
        <f>IF('243way_Regular Symbol'!P61="",
IF($A62-'243way_Regular Symbol'!G$16&gt;='243way_RegularＸ_W()'!E$2-1,"",VLOOKUP($A62-'243way_Regular Symbol'!G$16,'243way_Regular Symbol'!$L$3:$Q$99,'243way_RegularＸ_W()'!E$3+1,FALSE)),
'243way_Regular Symbol'!P61)</f>
        <v/>
      </c>
      <c r="F62" s="338" t="str">
        <f>IF('243way_Regular Symbol'!Q61="",
IF($A62-'243way_Regular Symbol'!H$16&gt;='243way_RegularＸ_W()'!F$2-1,"",VLOOKUP($A62-'243way_Regular Symbol'!H$16,'243way_Regular Symbol'!$L$3:$Q$99,'243way_RegularＸ_W()'!F$3+1,FALSE)),
'243way_Regular Symbol'!Q61)</f>
        <v>M2</v>
      </c>
      <c r="G62" s="224"/>
      <c r="O62" s="344">
        <f>IF($A62&gt;='243way_Regular Symbol'!D$16,"",IF(B62=0,"",IF(OR(B62=$O$1,B62=$P$1,B63=$O$1,B63=$P$1,B64=$O$1,B64=$P$1),0,1)))</f>
        <v>0</v>
      </c>
      <c r="P62" s="3">
        <f>IF($A62&gt;='243way_Regular Symbol'!E$16,"",IF(C62=0,"",IF(OR(C62=$O$1,C62=$P$1,C63=$O$1,C63=$P$1,C64=$O$1,C64=$P$1),0,1)))</f>
        <v>0</v>
      </c>
      <c r="Q62" s="3">
        <f>IF($A62&gt;='243way_Regular Symbol'!F$16,"",IF(D62=0,"",IF(OR(D62=$O$1,D62=$P$1,D63=$O$1,D63=$P$1,D64=$O$1,D64=$P$1),0,1)))</f>
        <v>1</v>
      </c>
      <c r="R62" s="3" t="str">
        <f>IF($A62&gt;='243way_Regular Symbol'!G$16,"",IF(E62=0,"",IF(OR(E62=$O$1,E62=$P$1,E63=$O$1,E63=$P$1,E64=$O$1,E64=$P$1),0,1)))</f>
        <v/>
      </c>
      <c r="S62" s="135">
        <f>IF($A62&gt;='243way_Regular Symbol'!H$16,"",IF(F62=0,"",IF(OR(F62=$O$1,F62=$P$1,F63=$O$1,F63=$P$1,F64=$O$1,F64=$P$1),0,1)))</f>
        <v>1</v>
      </c>
      <c r="T62" s="224"/>
      <c r="U62" s="344">
        <f>IF($A62&gt;='243way_Regular Symbol'!D$16,"",IF(B62=0,"",IF(OR(B62=$U$1,B62=$V$1,B63=$U$1,B63=$V$1,B64=$U$1,B64=$V$1),0,1)))</f>
        <v>1</v>
      </c>
      <c r="V62" s="3">
        <f>IF($A62&gt;='243way_Regular Symbol'!E$16,"",IF(C62=0,"",IF(OR(C62=$U$1,C62=$V$1,C63=$U$1,C63=$V$1,C64=$U$1,C64=$V$1),0,1)))</f>
        <v>0</v>
      </c>
      <c r="W62" s="3">
        <f>IF($A62&gt;='243way_Regular Symbol'!F$16,"",IF(D62=0,"",IF(OR(D62=$U$1,D62=$V$1,D63=$U$1,D63=$V$1,D64=$U$1,D64=$V$1),0,1)))</f>
        <v>1</v>
      </c>
      <c r="X62" s="3" t="str">
        <f>IF($A62&gt;='243way_Regular Symbol'!G$16,"",IF(E62=0,"",IF(OR(E62=$U$1,E62=$V$1,E63=$U$1,E63=$V$1,E64=$U$1,E64=$V$1),0,1)))</f>
        <v/>
      </c>
      <c r="Y62" s="135">
        <f>IF($A62&gt;='243way_Regular Symbol'!H$16,"",IF(F62=0,"",IF(OR(F62=$U$1,F62=$V$1,F63=$U$1,F63=$V$1,F64=$U$1,F64=$V$1),0,1)))</f>
        <v>0</v>
      </c>
      <c r="Z62" s="224"/>
      <c r="AA62" s="344">
        <f>IF($A62&gt;='243way_Regular Symbol'!D$16,"",IF(B62=0,"",IF(OR(B62=$AA$1,B62=$AB$1,B63=$AA$1,B63=$AB$1,B64=$AA$1,,B64=$AB$1),0,1)))</f>
        <v>1</v>
      </c>
      <c r="AB62" s="3">
        <f>IF($A62&gt;='243way_Regular Symbol'!E$16,"",IF(C62=0,"",IF(OR(C62=$AA$1,C62=$AB$1,C63=$AA$1,C63=$AB$1,C64=$AA$1,,C64=$AB$1),0,1)))</f>
        <v>0</v>
      </c>
      <c r="AC62" s="3">
        <f>IF($A62&gt;='243way_Regular Symbol'!F$16,"",IF(D62=0,"",IF(OR(D62=$AA$1,D62=$AB$1,D63=$AA$1,D63=$AB$1,D64=$AA$1,,D64=$AB$1),0,1)))</f>
        <v>1</v>
      </c>
      <c r="AD62" s="3" t="str">
        <f>IF($A62&gt;='243way_Regular Symbol'!G$16,"",IF(E62=0,"",IF(OR(E62=$AA$1,E62=$AB$1,E63=$AA$1,E63=$AB$1,E64=$AA$1,,E64=$AB$1),0,1)))</f>
        <v/>
      </c>
      <c r="AE62" s="135">
        <f>IF($A62&gt;='243way_Regular Symbol'!H$16,"",IF(F62=0,"",IF(OR(F62=$AA$1,F62=$AB$1,F63=$AA$1,F63=$AB$1,F64=$AA$1,,F64=$AB$1),0,1)))</f>
        <v>1</v>
      </c>
      <c r="AF62" s="224"/>
      <c r="AG62" s="344">
        <f>IF($A62&gt;='243way_Regular Symbol'!D$16,"",IF(B62=0,"",IF(OR(B62=$AG$1,B62=$AH$1,B63=$AG$1,B63=$AH$1,B64=$AG$1,B64=$AH$1),0,1)))</f>
        <v>1</v>
      </c>
      <c r="AH62" s="3">
        <f>IF($A62&gt;='243way_Regular Symbol'!E$16,"",IF(C62=0,"",IF(OR(C62=$AG$1,C62=$AH$1,C63=$AG$1,C63=$AH$1,C64=$AG$1,C64=$AH$1),0,1)))</f>
        <v>0</v>
      </c>
      <c r="AI62" s="3">
        <f>IF($A62&gt;='243way_Regular Symbol'!F$16,"",IF(D62=0,"",IF(OR(D62=$AG$1,D62=$AH$1,D63=$AG$1,D63=$AH$1,D64=$AG$1,D64=$AH$1),0,1)))</f>
        <v>0</v>
      </c>
      <c r="AJ62" s="3" t="str">
        <f>IF($A62&gt;='243way_Regular Symbol'!G$16,"",IF(E62=0,"",IF(OR(E62=$AG$1,E62=$AH$1,E63=$AG$1,E63=$AH$1,E64=$AG$1,E64=$AH$1),0,1)))</f>
        <v/>
      </c>
      <c r="AK62" s="135">
        <f>IF($A62&gt;='243way_Regular Symbol'!H$16,"",IF(F62=0,"",IF(OR(F62=$AG$1,F62=$AH$1,F63=$AG$1,F63=$AH$1,F64=$AG$1,F64=$AH$1),0,1)))</f>
        <v>1</v>
      </c>
      <c r="AL62" s="224"/>
      <c r="AM62" s="344">
        <f>IF($A62&gt;='243way_Regular Symbol'!D$16,"",IF(B62=0,"",IF(OR(B62=$AM$1,B62=$AN$1,B63=$AM$1,B63=$AN$1,B64=$AM$1,B64=$AN$1),0,1)))</f>
        <v>1</v>
      </c>
      <c r="AN62" s="3">
        <f>IF($A62&gt;='243way_Regular Symbol'!E$16,"",IF(C62=0,"",IF(OR(C62=$AM$1,C62=$AN$1,C63=$AM$1,C63=$AN$1,C64=$AM$1,C64=$AN$1),0,1)))</f>
        <v>0</v>
      </c>
      <c r="AO62" s="3">
        <f>IF($A62&gt;='243way_Regular Symbol'!F$16,"",IF(D62=0,"",IF(OR(D62=$AM$1,D62=$AN$1,D63=$AM$1,D63=$AN$1,D64=$AM$1,D64=$AN$1),0,1)))</f>
        <v>1</v>
      </c>
      <c r="AP62" s="3" t="str">
        <f>IF($A62&gt;='243way_Regular Symbol'!G$16,"",IF(E62=0,"",IF(OR(E62=$AM$1,E62=$AN$1,E63=$AM$1,E63=$AN$1,E64=$AM$1,E64=$AN$1),0,1)))</f>
        <v/>
      </c>
      <c r="AQ62" s="135">
        <f>IF($A62&gt;='243way_Regular Symbol'!H$16,"",IF(F62=0,"",IF(OR(F62=$AM$1,F62=$AN$1,F63=$AM$1,F63=$AN$1,F64=$AM$1,F64=$AN$1),0,1)))</f>
        <v>1</v>
      </c>
      <c r="AR62" s="224"/>
      <c r="AS62" s="344">
        <f>IF($A62&gt;='243way_Regular Symbol'!D$16,"",IF(B62=0,"",IF(OR(B62=$AM$1,B62=$AT$1,B63=$AM$1,B63=$AT$1,B64=$AM$1,B64=$AT$1),0,1)))</f>
        <v>1</v>
      </c>
      <c r="AT62" s="3">
        <f>IF($A62&gt;='243way_Regular Symbol'!E$16,"",IF(C62=0,"",IF(OR(C62=$AM$1,C62=$AT$1,C63=$AM$1,C63=$AT$1,C64=$AM$1,C64=$AT$1),0,1)))</f>
        <v>0</v>
      </c>
      <c r="AU62" s="3">
        <f>IF($A62&gt;='243way_Regular Symbol'!F$16,"",IF(D62=0,"",IF(OR(D62=$AM$1,D62=$AT$1,D63=$AM$1,D63=$AT$1,D64=$AM$1,D64=$AT$1),0,1)))</f>
        <v>1</v>
      </c>
      <c r="AV62" s="3" t="str">
        <f>IF($A62&gt;='243way_Regular Symbol'!G$16,"",IF(E62=0,"",IF(OR(E62=$AM$1,E62=$AT$1,E63=$AM$1,E63=$AT$1,E64=$AM$1,E64=$AT$1),0,1)))</f>
        <v/>
      </c>
      <c r="AW62" s="135">
        <f>IF($A62&gt;='243way_Regular Symbol'!H$16,"",IF(F62=0,"",IF(OR(F62=$AM$1,F62=$AT$1,F63=$AM$1,F63=$AT$1,F64=$AM$1,F64=$AT$1),0,1)))</f>
        <v>1</v>
      </c>
      <c r="AX62" s="224"/>
      <c r="AY62" s="344">
        <f>IF($A62&gt;='243way_Regular Symbol'!D$16,"",IF(B62=0,"",IF(OR(B62=$AM$1,B62=$AZ$1,B63=$AM$1,B63=$AZ$1,B64=$AM$1,B64=$AZ$1),0,1)))</f>
        <v>1</v>
      </c>
      <c r="AZ62" s="3">
        <f>IF($A62&gt;='243way_Regular Symbol'!E$16,"",IF(C62=0,"",IF(OR(C62=$AM$1,C62=$AZ$1,C63=$AM$1,C63=$AZ$1,C64=$AM$1,C64=$AZ$1),0,1)))</f>
        <v>0</v>
      </c>
      <c r="BA62" s="3">
        <f>IF($A62&gt;='243way_Regular Symbol'!F$16,"",IF(D62=0,"",IF(OR(D62=$AM$1,D62=$AZ$1,D63=$AM$1,D63=$AZ$1,D64=$AM$1,D64=$AZ$1),0,1)))</f>
        <v>1</v>
      </c>
      <c r="BB62" s="3" t="str">
        <f>IF($A62&gt;='243way_Regular Symbol'!G$16,"",IF(E62=0,"",IF(OR(E62=$AM$1,E62=$AZ$1,E63=$AM$1,E63=$AZ$1,E64=$AM$1,E64=$AZ$1),0,1)))</f>
        <v/>
      </c>
      <c r="BC62" s="135">
        <f>IF($A62&gt;='243way_Regular Symbol'!H$16,"",IF(F62=0,"",IF(OR(F62=$AM$1,F62=$AZ$1,F63=$AM$1,F63=$AZ$1,F64=$AM$1,F64=$AZ$1),0,1)))</f>
        <v>1</v>
      </c>
      <c r="BD62" s="224"/>
      <c r="BE62" s="344">
        <f>IF($A62&gt;='243way_Regular Symbol'!D$16,"",IF(B62=0,"",IF(OR(B62=$AM$1,B62=$BF$1,B63=$AM$1,B63=$BF$1,B64=$AM$1,B64=$BF$1),0,1)))</f>
        <v>1</v>
      </c>
      <c r="BF62" s="3">
        <f>IF($A62&gt;='243way_Regular Symbol'!E$16,"",IF(C62=0,"",IF(OR(C62=$AM$1,C62=$BF$1,C63=$AM$1,C63=$BF$1,C64=$AM$1,C64=$BF$1),0,1)))</f>
        <v>0</v>
      </c>
      <c r="BG62" s="3">
        <f>IF($A62&gt;='243way_Regular Symbol'!F$16,"",IF(D62=0,"",IF(OR(D62=$AM$1,D62=$BF$1,D63=$AM$1,D63=$BF$1,D64=$AM$1,D64=$BF$1),0,1)))</f>
        <v>1</v>
      </c>
      <c r="BH62" s="3" t="str">
        <f>IF($A62&gt;='243way_Regular Symbol'!G$16,"",IF(E62=0,"",IF(OR(E62=$AM$1,E62=$BF$1,E63=$AM$1,E63=$BF$1,E64=$AM$1,E64=$BF$1),0,1)))</f>
        <v/>
      </c>
      <c r="BI62" s="135">
        <f>IF($A62&gt;='243way_Regular Symbol'!H$16,"",IF(F62=0,"",IF(OR(F62=$AM$1,F62=$BF$1,F63=$AM$1,F63=$BF$1,F64=$AM$1,F64=$BF$1),0,1)))</f>
        <v>1</v>
      </c>
      <c r="BJ62" s="224"/>
      <c r="BK62" s="344">
        <f>IF($A62&gt;='243way_Regular Symbol'!D$16,"",IF(B62=0,"",IF(OR(B62=$AM$1,B62=$BL$1,B63=$AM$1,B63=$BL$1,B64=$AM$1,B64=$BL$1),0,1)))</f>
        <v>1</v>
      </c>
      <c r="BL62" s="3">
        <f>IF($A62&gt;='243way_Regular Symbol'!E$16,"",IF(C62=0,"",IF(OR(C62=$AM$1,C62=$BL$1,C63=$AM$1,C63=$BL$1,C64=$AM$1,C64=$BL$1),0,1)))</f>
        <v>0</v>
      </c>
      <c r="BM62" s="3">
        <f>IF($A62&gt;='243way_Regular Symbol'!F$16,"",IF(D62=0,"",IF(OR(D62=$AM$1,D62=$BL$1,D63=$AM$1,D63=$BL$1,D64=$AM$1,D64=$BL$1),0,1)))</f>
        <v>1</v>
      </c>
      <c r="BN62" s="3" t="str">
        <f>IF($A62&gt;='243way_Regular Symbol'!G$16,"",IF(E62=0,"",IF(OR(E62=$AM$1,E62=$BL$1,E63=$AM$1,E63=$BL$1,E64=$AM$1,E64=$BL$1),0,1)))</f>
        <v/>
      </c>
      <c r="BO62" s="135">
        <f>IF($A62&gt;='243way_Regular Symbol'!H$16,"",IF(F62=0,"",IF(OR(F62=$AM$1,F62=$BL$1,F63=$AM$1,F63=$BL$1,F64=$AM$1,F64=$BL$1),0,1)))</f>
        <v>1</v>
      </c>
      <c r="BP62" s="224"/>
      <c r="BQ62" s="3">
        <f>IF($A62&gt;='243way_Regular Symbol'!D$16,"",IF(B62=0,"",IF(OR(B62=$BQ$1,B62=$BR$1,B63=$BQ$1,B63=$BR$1,B64=$BQ$1,B64=$BR$1),0,1)))</f>
        <v>0</v>
      </c>
      <c r="BR62" s="3">
        <f>IF($A62&gt;='243way_Regular Symbol'!E$16,"",IF(C62=0,"",IF(OR(C62=$BQ$1,C62=$BR$1,C63=$BQ$1,C63=$BR$1,C64=$BQ$1,C64=$BR$1),0,1)))</f>
        <v>0</v>
      </c>
      <c r="BS62" s="3">
        <f>IF($A62&gt;='243way_Regular Symbol'!F$16,"",IF(D62=0,"",IF(OR(D62=$BQ$1,D62=$BR$1,D63=$BQ$1,D63=$BR$1,D64=$BQ$1,D64=$BR$1),0,1)))</f>
        <v>0</v>
      </c>
      <c r="BT62" s="3" t="str">
        <f>IF($A62&gt;='243way_Regular Symbol'!G$16,"",IF(E62=0,"",IF(OR(E62=$BQ$1,E62=$BR$1,E63=$BQ$1,E63=$BR$1,E64=$BQ$1,E64=$BR$1),0,1)))</f>
        <v/>
      </c>
      <c r="BU62" s="3">
        <f>IF($A62&gt;='243way_Regular Symbol'!H$16,"",IF(F62=0,"",IF(OR(F62=$BQ$1,F62=$BR$1,F63=$BQ$1,F63=$BR$1,F64=$BQ$1,F64=$BR$1),0,1)))</f>
        <v>1</v>
      </c>
      <c r="BV62" s="224"/>
      <c r="BW62" s="3">
        <f>IF($A62&gt;='243way_Regular Symbol'!D$16,"",IF(B62=0,"",IF(OR(B62=$BW$1,B63=$BW$1,B64=$BW$1,B62=$BX$1,B63=$BX$1,B64=$BX$1),0,1)))</f>
        <v>0</v>
      </c>
      <c r="BX62" s="3">
        <f>IF($A62&gt;='243way_Regular Symbol'!E$16,"",IF(C62=0,"",IF(OR(C62=$BW$1,C63=$BW$1,C64=$BW$1,C62=$BX$1,C63=$BX$1,C64=$BX$1),0,1)))</f>
        <v>0</v>
      </c>
      <c r="BY62" s="3">
        <f>IF($A62&gt;='243way_Regular Symbol'!F$16,"",IF(D62=0,"",IF(OR(D62=$BW$1,D63=$BW$1,D64=$BW$1,D62=$BX$1,D63=$BX$1,D64=$BX$1),0,1)))</f>
        <v>1</v>
      </c>
      <c r="BZ62" s="3" t="str">
        <f>IF($A62&gt;='243way_Regular Symbol'!G$16,"",IF(E62=0,"",IF(OR(E62=$BW$1,E63=$BW$1,E64=$BW$1,E62=$BX$1,E63=$BX$1,E64=$BX$1),0,1)))</f>
        <v/>
      </c>
      <c r="CA62" s="3">
        <f>IF($A62&gt;='243way_Regular Symbol'!H$16,"",IF(F62=0,"",IF(OR(F62=$BW$1,F63=$BW$1,F64=$BW$1,F62=$BX$1,F63=$BX$1,F64=$BX$1),0,1)))</f>
        <v>0</v>
      </c>
      <c r="CB62" s="224"/>
      <c r="CC62" s="3">
        <f>IF($A62&gt;='243way_Regular Symbol'!D$16,"",IF(B62=0,"",IF(OR(B62=$BW$1,B63=$BW$1,B64=$BW$1,B62=$CD$1,B63=$CD$1,B64=$CD$1),0,1)))</f>
        <v>1</v>
      </c>
      <c r="CD62" s="3">
        <f>IF($A62&gt;='243way_Regular Symbol'!E$16,"",IF(C62=0,"",IF(OR(C62=$BW$1,C63=$BW$1,C64=$BW$1,C62=$CD$1,C63=$CD$1,C64=$CD$1),0,1)))</f>
        <v>0</v>
      </c>
      <c r="CE62" s="3">
        <f>IF($A62&gt;='243way_Regular Symbol'!F$16,"",IF(D62=0,"",IF(OR(D62=$BW$1,D63=$BW$1,D64=$BW$1,D62=$CD$1,D63=$CD$1,D64=$CD$1),0,1)))</f>
        <v>1</v>
      </c>
      <c r="CF62" s="3" t="str">
        <f>IF($A62&gt;='243way_Regular Symbol'!G$16,"",IF(E62=0,"",IF(OR(E62=$BW$1,E63=$BW$1,E64=$BW$1,E62=$CD$1,E63=$CD$1,E64=$CD$1),0,1)))</f>
        <v/>
      </c>
      <c r="CG62" s="3">
        <f>IF($A62&gt;='243way_Regular Symbol'!H$16,"",IF(F62=0,"",IF(OR(F62=$BW$1,F63=$BW$1,F64=$BW$1,F62=$CD$1,F63=$CD$1,F64=$CD$1),0,1)))</f>
        <v>1</v>
      </c>
      <c r="CH62" s="224"/>
      <c r="CI62" s="3">
        <f>IF($A62&gt;='243way_Regular Symbol'!D$16,"",IF(B62=0,"",IF(OR(B62=$BW$1,B63=$BW$1,B64=$BW$1,B62=$CJ$1,B63=$CJ$1,B64=$CJ$1),0,1)))</f>
        <v>1</v>
      </c>
      <c r="CJ62" s="3">
        <f>IF($A62&gt;='243way_Regular Symbol'!E$16,"",IF(C62=0,"",IF(OR(C62=$BW$1,C63=$BW$1,C64=$BW$1,C62=$CJ$1,C63=$CJ$1,C64=$CJ$1),0,1)))</f>
        <v>0</v>
      </c>
      <c r="CK62" s="3">
        <f>IF($A62&gt;='243way_Regular Symbol'!F$16,"",IF(D62=0,"",IF(OR(D62=$BW$1,D63=$BW$1,D64=$BW$1,D62=$CJ$1,D63=$CJ$1,D64=$CJ$1),0,1)))</f>
        <v>0</v>
      </c>
      <c r="CL62" s="3" t="str">
        <f>IF($A62&gt;='243way_Regular Symbol'!G$16,"",IF(E62=0,"",IF(OR(E62=$BW$1,E63=$BW$1,E64=$BW$1,E62=$CJ$1,E63=$CJ$1,E64=$CJ$1),0,1)))</f>
        <v/>
      </c>
      <c r="CM62" s="3">
        <f>IF($A62&gt;='243way_Regular Symbol'!H$16,"",IF(F62=0,"",IF(OR(F62=$BW$1,F63=$BW$1,F64=$BW$1,F62=$CJ$1,F63=$CJ$1,F64=$CJ$1),0,1)))</f>
        <v>1</v>
      </c>
      <c r="CN62" s="224"/>
      <c r="CO62" s="3">
        <f>IF($A62&gt;='243way_Regular Symbol'!D$16,"",IF(B62=0,"",IF(OR(B62=$BW$1,B63=$BW$1,B64=$BW$1,B62=$CP$1,B63=$CP$1,B64=$CP$1),0,1)))</f>
        <v>1</v>
      </c>
      <c r="CP62" s="3">
        <f>IF($A62&gt;='243way_Regular Symbol'!E$16,"",IF(C62=0,"",IF(OR(C62=$BW$1,C63=$BW$1,C64=$BW$1,C62=$CP$1,C63=$CP$1,C64=$CP$1),0,1)))</f>
        <v>0</v>
      </c>
      <c r="CQ62" s="3">
        <f>IF($A62&gt;='243way_Regular Symbol'!F$16,"",IF(D62=0,"",IF(OR(D62=$BW$1,D63=$BW$1,D64=$BW$1,D62=$CP$1,D63=$CP$1,D64=$CP$1),0,1)))</f>
        <v>1</v>
      </c>
      <c r="CR62" s="3" t="str">
        <f>IF($A62&gt;='243way_Regular Symbol'!G$16,"",IF(E62=0,"",IF(OR(E62=$BW$1,E63=$BW$1,E64=$BW$1,E62=$CP$1,E63=$CP$1,E64=$CP$1),0,1)))</f>
        <v/>
      </c>
      <c r="CS62" s="3">
        <f>IF($A62&gt;='243way_Regular Symbol'!H$16,"",IF(F62=0,"",IF(OR(F62=$BW$1,F63=$BW$1,F64=$BW$1,F62=$CP$1,F63=$CP$1,F64=$CP$1),0,1)))</f>
        <v>1</v>
      </c>
      <c r="CT62" s="224"/>
      <c r="CU62" s="3">
        <f>IF($A62&gt;='243way_Regular Symbol'!D$16,"",IF(B62=0,"",IF(OR(B62=$BW$1,B63=$BW$1,B64=$BW$1,B62=$CV$1,B63=$CV$1,B64=$CV$1),0,1)))</f>
        <v>1</v>
      </c>
      <c r="CV62" s="3">
        <f>IF($A62&gt;='243way_Regular Symbol'!E$16,"",IF(C62=0,"",IF(OR(C62=$BW$1,C63=$BW$1,C64=$BW$1,C62=$CV$1,C63=$CV$1,C64=$CV$1),0,1)))</f>
        <v>0</v>
      </c>
      <c r="CW62" s="3">
        <f>IF($A62&gt;='243way_Regular Symbol'!F$16,"",IF(D62=0,"",IF(OR(D62=$BW$1,D63=$BW$1,D64=$BW$1,D62=$CV$1,D63=$CV$1,D64=$CV$1),0,1)))</f>
        <v>1</v>
      </c>
      <c r="CX62" s="3" t="str">
        <f>IF($A62&gt;='243way_Regular Symbol'!G$16,"",IF(E62=0,"",IF(OR(E62=$BW$1,E63=$BW$1,E64=$BW$1,E62=$CV$1,E63=$CV$1,E64=$CV$1),0,1)))</f>
        <v/>
      </c>
      <c r="CY62" s="3">
        <f>IF($A62&gt;='243way_Regular Symbol'!H$16,"",IF(F62=0,"",IF(OR(F62=$BW$1,F63=$BW$1,F64=$BW$1,F62=$CV$1,F63=$CV$1,F64=$CV$1),0,1)))</f>
        <v>1</v>
      </c>
    </row>
    <row r="63" spans="1:103">
      <c r="A63" s="337">
        <f>IF('243way_Regular Symbol'!L62="","",'243way_Regular Symbol'!L62)</f>
        <v>59</v>
      </c>
      <c r="B63" s="191" t="str">
        <f>IF('243way_Regular Symbol'!M62="",
IF($A63-'243way_Regular Symbol'!D$16&gt;='243way_RegularＸ_W()'!B$2-1,"",VLOOKUP($A63-'243way_Regular Symbol'!D$16,'243way_Regular Symbol'!$L$3:$Q$99,'243way_RegularＸ_W()'!B$3+1,FALSE)),
'243way_Regular Symbol'!M62)</f>
        <v>K</v>
      </c>
      <c r="C63" s="191" t="str">
        <f>IF('243way_Regular Symbol'!N62="",
IF($A63-'243way_Regular Symbol'!E$16&gt;='243way_RegularＸ_W()'!C$2-1,"",VLOOKUP($A63-'243way_Regular Symbol'!E$16,'243way_Regular Symbol'!$L$3:$Q$99,'243way_RegularＸ_W()'!C$3+1,FALSE)),
'243way_Regular Symbol'!N62)</f>
        <v>J</v>
      </c>
      <c r="D63" s="191" t="str">
        <f>IF('243way_Regular Symbol'!O62="",
IF($A63-'243way_Regular Symbol'!F$16&gt;='243way_RegularＸ_W()'!D$2-1,"",VLOOKUP($A63-'243way_Regular Symbol'!F$16,'243way_Regular Symbol'!$L$3:$Q$99,'243way_RegularＸ_W()'!D$3+1,FALSE)),
'243way_Regular Symbol'!O62)</f>
        <v>A</v>
      </c>
      <c r="E63" s="191" t="str">
        <f>IF('243way_Regular Symbol'!P62="",
IF($A63-'243way_Regular Symbol'!G$16&gt;='243way_RegularＸ_W()'!E$2-1,"",VLOOKUP($A63-'243way_Regular Symbol'!G$16,'243way_Regular Symbol'!$L$3:$Q$99,'243way_RegularＸ_W()'!E$3+1,FALSE)),
'243way_Regular Symbol'!P62)</f>
        <v/>
      </c>
      <c r="F63" s="338" t="str">
        <f>IF('243way_Regular Symbol'!Q62="",
IF($A63-'243way_Regular Symbol'!H$16&gt;='243way_RegularＸ_W()'!F$2-1,"",VLOOKUP($A63-'243way_Regular Symbol'!H$16,'243way_Regular Symbol'!$L$3:$Q$99,'243way_RegularＸ_W()'!F$3+1,FALSE)),
'243way_Regular Symbol'!Q62)</f>
        <v>K</v>
      </c>
      <c r="O63" s="344">
        <f>IF($A63&gt;='243way_Regular Symbol'!D$16,"",IF(B63=0,"",IF(OR(B63=$O$1,B63=$P$1,B64=$O$1,B64=$P$1,B65=$O$1,B65=$P$1),0,1)))</f>
        <v>0</v>
      </c>
      <c r="P63" s="3">
        <f>IF($A63&gt;='243way_Regular Symbol'!E$16,"",IF(C63=0,"",IF(OR(C63=$O$1,C63=$P$1,C64=$O$1,C64=$P$1,C65=$O$1,C65=$P$1),0,1)))</f>
        <v>1</v>
      </c>
      <c r="Q63" s="3">
        <f>IF($A63&gt;='243way_Regular Symbol'!F$16,"",IF(D63=0,"",IF(OR(D63=$O$1,D63=$P$1,D64=$O$1,D64=$P$1,D65=$O$1,D65=$P$1),0,1)))</f>
        <v>1</v>
      </c>
      <c r="R63" s="3" t="str">
        <f>IF($A63&gt;='243way_Regular Symbol'!G$16,"",IF(E63=0,"",IF(OR(E63=$O$1,E63=$P$1,E64=$O$1,E64=$P$1,E65=$O$1,E65=$P$1),0,1)))</f>
        <v/>
      </c>
      <c r="S63" s="135">
        <f>IF($A63&gt;='243way_Regular Symbol'!H$16,"",IF(F63=0,"",IF(OR(F63=$O$1,F63=$P$1,F64=$O$1,F64=$P$1,F65=$O$1,F65=$P$1),0,1)))</f>
        <v>1</v>
      </c>
      <c r="T63" s="224"/>
      <c r="U63" s="344">
        <f>IF($A63&gt;='243way_Regular Symbol'!D$16,"",IF(B63=0,"",IF(OR(B63=$U$1,B63=$V$1,B64=$U$1,B64=$V$1,B65=$U$1,B65=$V$1),0,1)))</f>
        <v>0</v>
      </c>
      <c r="V63" s="3">
        <f>IF($A63&gt;='243way_Regular Symbol'!E$16,"",IF(C63=0,"",IF(OR(C63=$U$1,C63=$V$1,C64=$U$1,C64=$V$1,C65=$U$1,C65=$V$1),0,1)))</f>
        <v>1</v>
      </c>
      <c r="W63" s="3">
        <f>IF($A63&gt;='243way_Regular Symbol'!F$16,"",IF(D63=0,"",IF(OR(D63=$U$1,D63=$V$1,D64=$U$1,D64=$V$1,D65=$U$1,D65=$V$1),0,1)))</f>
        <v>0</v>
      </c>
      <c r="X63" s="3" t="str">
        <f>IF($A63&gt;='243way_Regular Symbol'!G$16,"",IF(E63=0,"",IF(OR(E63=$U$1,E63=$V$1,E64=$U$1,E64=$V$1,E65=$U$1,E65=$V$1),0,1)))</f>
        <v/>
      </c>
      <c r="Y63" s="135">
        <f>IF($A63&gt;='243way_Regular Symbol'!H$16,"",IF(F63=0,"",IF(OR(F63=$U$1,F63=$V$1,F64=$U$1,F64=$V$1,F65=$U$1,F65=$V$1),0,1)))</f>
        <v>1</v>
      </c>
      <c r="Z63" s="224"/>
      <c r="AA63" s="344">
        <f>IF($A63&gt;='243way_Regular Symbol'!D$16,"",IF(B63=0,"",IF(OR(B63=$AA$1,B63=$AB$1,B64=$AA$1,B64=$AB$1,B65=$AA$1,,B65=$AB$1),0,1)))</f>
        <v>1</v>
      </c>
      <c r="AB63" s="3">
        <f>IF($A63&gt;='243way_Regular Symbol'!E$16,"",IF(C63=0,"",IF(OR(C63=$AA$1,C63=$AB$1,C64=$AA$1,C64=$AB$1,C65=$AA$1,,C65=$AB$1),0,1)))</f>
        <v>1</v>
      </c>
      <c r="AC63" s="3">
        <f>IF($A63&gt;='243way_Regular Symbol'!F$16,"",IF(D63=0,"",IF(OR(D63=$AA$1,D63=$AB$1,D64=$AA$1,D64=$AB$1,D65=$AA$1,,D65=$AB$1),0,1)))</f>
        <v>1</v>
      </c>
      <c r="AD63" s="3" t="str">
        <f>IF($A63&gt;='243way_Regular Symbol'!G$16,"",IF(E63=0,"",IF(OR(E63=$AA$1,E63=$AB$1,E64=$AA$1,E64=$AB$1,E65=$AA$1,,E65=$AB$1),0,1)))</f>
        <v/>
      </c>
      <c r="AE63" s="135">
        <f>IF($A63&gt;='243way_Regular Symbol'!H$16,"",IF(F63=0,"",IF(OR(F63=$AA$1,F63=$AB$1,F64=$AA$1,F64=$AB$1,F65=$AA$1,,F65=$AB$1),0,1)))</f>
        <v>1</v>
      </c>
      <c r="AF63" s="224"/>
      <c r="AG63" s="344">
        <f>IF($A63&gt;='243way_Regular Symbol'!D$16,"",IF(B63=0,"",IF(OR(B63=$AG$1,B63=$AH$1,B64=$AG$1,B64=$AH$1,B65=$AG$1,B65=$AH$1),0,1)))</f>
        <v>1</v>
      </c>
      <c r="AH63" s="3">
        <f>IF($A63&gt;='243way_Regular Symbol'!E$16,"",IF(C63=0,"",IF(OR(C63=$AG$1,C63=$AH$1,C64=$AG$1,C64=$AH$1,C65=$AG$1,C65=$AH$1),0,1)))</f>
        <v>1</v>
      </c>
      <c r="AI63" s="3">
        <f>IF($A63&gt;='243way_Regular Symbol'!F$16,"",IF(D63=0,"",IF(OR(D63=$AG$1,D63=$AH$1,D64=$AG$1,D64=$AH$1,D65=$AG$1,D65=$AH$1),0,1)))</f>
        <v>0</v>
      </c>
      <c r="AJ63" s="3" t="str">
        <f>IF($A63&gt;='243way_Regular Symbol'!G$16,"",IF(E63=0,"",IF(OR(E63=$AG$1,E63=$AH$1,E64=$AG$1,E64=$AH$1,E65=$AG$1,E65=$AH$1),0,1)))</f>
        <v/>
      </c>
      <c r="AK63" s="135">
        <f>IF($A63&gt;='243way_Regular Symbol'!H$16,"",IF(F63=0,"",IF(OR(F63=$AG$1,F63=$AH$1,F64=$AG$1,F64=$AH$1,F65=$AG$1,F65=$AH$1),0,1)))</f>
        <v>1</v>
      </c>
      <c r="AL63" s="224"/>
      <c r="AM63" s="344">
        <f>IF($A63&gt;='243way_Regular Symbol'!D$16,"",IF(B63=0,"",IF(OR(B63=$AM$1,B63=$AN$1,B64=$AM$1,B64=$AN$1,B65=$AM$1,B65=$AN$1),0,1)))</f>
        <v>1</v>
      </c>
      <c r="AN63" s="3">
        <f>IF($A63&gt;='243way_Regular Symbol'!E$16,"",IF(C63=0,"",IF(OR(C63=$AM$1,C63=$AN$1,C64=$AM$1,C64=$AN$1,C65=$AM$1,C65=$AN$1),0,1)))</f>
        <v>1</v>
      </c>
      <c r="AO63" s="3">
        <f>IF($A63&gt;='243way_Regular Symbol'!F$16,"",IF(D63=0,"",IF(OR(D63=$AM$1,D63=$AN$1,D64=$AM$1,D64=$AN$1,D65=$AM$1,D65=$AN$1),0,1)))</f>
        <v>1</v>
      </c>
      <c r="AP63" s="3" t="str">
        <f>IF($A63&gt;='243way_Regular Symbol'!G$16,"",IF(E63=0,"",IF(OR(E63=$AM$1,E63=$AN$1,E64=$AM$1,E64=$AN$1,E65=$AM$1,E65=$AN$1),0,1)))</f>
        <v/>
      </c>
      <c r="AQ63" s="135">
        <f>IF($A63&gt;='243way_Regular Symbol'!H$16,"",IF(F63=0,"",IF(OR(F63=$AM$1,F63=$AN$1,F64=$AM$1,F64=$AN$1,F65=$AM$1,F65=$AN$1),0,1)))</f>
        <v>1</v>
      </c>
      <c r="AR63" s="224"/>
      <c r="AS63" s="344">
        <f>IF($A63&gt;='243way_Regular Symbol'!D$16,"",IF(B63=0,"",IF(OR(B63=$AM$1,B63=$AT$1,B64=$AM$1,B64=$AT$1,B65=$AM$1,B65=$AT$1),0,1)))</f>
        <v>1</v>
      </c>
      <c r="AT63" s="3">
        <f>IF($A63&gt;='243way_Regular Symbol'!E$16,"",IF(C63=0,"",IF(OR(C63=$AM$1,C63=$AT$1,C64=$AM$1,C64=$AT$1,C65=$AM$1,C65=$AT$1),0,1)))</f>
        <v>1</v>
      </c>
      <c r="AU63" s="3">
        <f>IF($A63&gt;='243way_Regular Symbol'!F$16,"",IF(D63=0,"",IF(OR(D63=$AM$1,D63=$AT$1,D64=$AM$1,D64=$AT$1,D65=$AM$1,D65=$AT$1),0,1)))</f>
        <v>1</v>
      </c>
      <c r="AV63" s="3" t="str">
        <f>IF($A63&gt;='243way_Regular Symbol'!G$16,"",IF(E63=0,"",IF(OR(E63=$AM$1,E63=$AT$1,E64=$AM$1,E64=$AT$1,E65=$AM$1,E65=$AT$1),0,1)))</f>
        <v/>
      </c>
      <c r="AW63" s="135">
        <f>IF($A63&gt;='243way_Regular Symbol'!H$16,"",IF(F63=0,"",IF(OR(F63=$AM$1,F63=$AT$1,F64=$AM$1,F64=$AT$1,F65=$AM$1,F65=$AT$1),0,1)))</f>
        <v>1</v>
      </c>
      <c r="AX63" s="224"/>
      <c r="AY63" s="344">
        <f>IF($A63&gt;='243way_Regular Symbol'!D$16,"",IF(B63=0,"",IF(OR(B63=$AM$1,B63=$AZ$1,B64=$AM$1,B64=$AZ$1,B65=$AM$1,B65=$AZ$1),0,1)))</f>
        <v>1</v>
      </c>
      <c r="AZ63" s="3">
        <f>IF($A63&gt;='243way_Regular Symbol'!E$16,"",IF(C63=0,"",IF(OR(C63=$AM$1,C63=$AZ$1,C64=$AM$1,C64=$AZ$1,C65=$AM$1,C65=$AZ$1),0,1)))</f>
        <v>1</v>
      </c>
      <c r="BA63" s="3">
        <f>IF($A63&gt;='243way_Regular Symbol'!F$16,"",IF(D63=0,"",IF(OR(D63=$AM$1,D63=$AZ$1,D64=$AM$1,D64=$AZ$1,D65=$AM$1,D65=$AZ$1),0,1)))</f>
        <v>1</v>
      </c>
      <c r="BB63" s="3" t="str">
        <f>IF($A63&gt;='243way_Regular Symbol'!G$16,"",IF(E63=0,"",IF(OR(E63=$AM$1,E63=$AZ$1,E64=$AM$1,E64=$AZ$1,E65=$AM$1,E65=$AZ$1),0,1)))</f>
        <v/>
      </c>
      <c r="BC63" s="135">
        <f>IF($A63&gt;='243way_Regular Symbol'!H$16,"",IF(F63=0,"",IF(OR(F63=$AM$1,F63=$AZ$1,F64=$AM$1,F64=$AZ$1,F65=$AM$1,F65=$AZ$1),0,1)))</f>
        <v>1</v>
      </c>
      <c r="BD63" s="224"/>
      <c r="BE63" s="344">
        <f>IF($A63&gt;='243way_Regular Symbol'!D$16,"",IF(B63=0,"",IF(OR(B63=$AM$1,B63=$BF$1,B64=$AM$1,B64=$BF$1,B65=$AM$1,B65=$BF$1),0,1)))</f>
        <v>1</v>
      </c>
      <c r="BF63" s="3">
        <f>IF($A63&gt;='243way_Regular Symbol'!E$16,"",IF(C63=0,"",IF(OR(C63=$AM$1,C63=$BF$1,C64=$AM$1,C64=$BF$1,C65=$AM$1,C65=$BF$1),0,1)))</f>
        <v>1</v>
      </c>
      <c r="BG63" s="3">
        <f>IF($A63&gt;='243way_Regular Symbol'!F$16,"",IF(D63=0,"",IF(OR(D63=$AM$1,D63=$BF$1,D64=$AM$1,D64=$BF$1,D65=$AM$1,D65=$BF$1),0,1)))</f>
        <v>1</v>
      </c>
      <c r="BH63" s="3" t="str">
        <f>IF($A63&gt;='243way_Regular Symbol'!G$16,"",IF(E63=0,"",IF(OR(E63=$AM$1,E63=$BF$1,E64=$AM$1,E64=$BF$1,E65=$AM$1,E65=$BF$1),0,1)))</f>
        <v/>
      </c>
      <c r="BI63" s="135">
        <f>IF($A63&gt;='243way_Regular Symbol'!H$16,"",IF(F63=0,"",IF(OR(F63=$AM$1,F63=$BF$1,F64=$AM$1,F64=$BF$1,F65=$AM$1,F65=$BF$1),0,1)))</f>
        <v>1</v>
      </c>
      <c r="BJ63" s="224"/>
      <c r="BK63" s="344">
        <f>IF($A63&gt;='243way_Regular Symbol'!D$16,"",IF(B63=0,"",IF(OR(B63=$AM$1,B63=$BL$1,B64=$AM$1,B64=$BL$1,B65=$AM$1,B65=$BL$1),0,1)))</f>
        <v>1</v>
      </c>
      <c r="BL63" s="3">
        <f>IF($A63&gt;='243way_Regular Symbol'!E$16,"",IF(C63=0,"",IF(OR(C63=$AM$1,C63=$BL$1,C64=$AM$1,C64=$BL$1,C65=$AM$1,C65=$BL$1),0,1)))</f>
        <v>1</v>
      </c>
      <c r="BM63" s="3">
        <f>IF($A63&gt;='243way_Regular Symbol'!F$16,"",IF(D63=0,"",IF(OR(D63=$AM$1,D63=$BL$1,D64=$AM$1,D64=$BL$1,D65=$AM$1,D65=$BL$1),0,1)))</f>
        <v>1</v>
      </c>
      <c r="BN63" s="3" t="str">
        <f>IF($A63&gt;='243way_Regular Symbol'!G$16,"",IF(E63=0,"",IF(OR(E63=$AM$1,E63=$BL$1,E64=$AM$1,E64=$BL$1,E65=$AM$1,E65=$BL$1),0,1)))</f>
        <v/>
      </c>
      <c r="BO63" s="135">
        <f>IF($A63&gt;='243way_Regular Symbol'!H$16,"",IF(F63=0,"",IF(OR(F63=$AM$1,F63=$BL$1,F64=$AM$1,F64=$BL$1,F65=$AM$1,F65=$BL$1),0,1)))</f>
        <v>1</v>
      </c>
      <c r="BP63" s="224"/>
      <c r="BQ63" s="3">
        <f>IF($A63&gt;='243way_Regular Symbol'!D$16,"",IF(B63=0,"",IF(OR(B63=$BQ$1,B63=$BR$1,B64=$BQ$1,B64=$BR$1,B65=$BQ$1,B65=$BR$1),0,1)))</f>
        <v>1</v>
      </c>
      <c r="BR63" s="3">
        <f>IF($A63&gt;='243way_Regular Symbol'!E$16,"",IF(C63=0,"",IF(OR(C63=$BQ$1,C63=$BR$1,C64=$BQ$1,C64=$BR$1,C65=$BQ$1,C65=$BR$1),0,1)))</f>
        <v>1</v>
      </c>
      <c r="BS63" s="3">
        <f>IF($A63&gt;='243way_Regular Symbol'!F$16,"",IF(D63=0,"",IF(OR(D63=$BQ$1,D63=$BR$1,D64=$BQ$1,D64=$BR$1,D65=$BQ$1,D65=$BR$1),0,1)))</f>
        <v>0</v>
      </c>
      <c r="BT63" s="3" t="str">
        <f>IF($A63&gt;='243way_Regular Symbol'!G$16,"",IF(E63=0,"",IF(OR(E63=$BQ$1,E63=$BR$1,E64=$BQ$1,E64=$BR$1,E65=$BQ$1,E65=$BR$1),0,1)))</f>
        <v/>
      </c>
      <c r="BU63" s="3">
        <f>IF($A63&gt;='243way_Regular Symbol'!H$16,"",IF(F63=0,"",IF(OR(F63=$BQ$1,F63=$BR$1,F64=$BQ$1,F64=$BR$1,F65=$BQ$1,F65=$BR$1),0,1)))</f>
        <v>1</v>
      </c>
      <c r="BV63" s="224"/>
      <c r="BW63" s="3">
        <f>IF($A63&gt;='243way_Regular Symbol'!D$16,"",IF(B63=0,"",IF(OR(B63=$BW$1,B64=$BW$1,B65=$BW$1,B63=$BX$1,B64=$BX$1,B65=$BX$1),0,1)))</f>
        <v>0</v>
      </c>
      <c r="BX63" s="3">
        <f>IF($A63&gt;='243way_Regular Symbol'!E$16,"",IF(C63=0,"",IF(OR(C63=$BW$1,C64=$BW$1,C65=$BW$1,C63=$BX$1,C64=$BX$1,C65=$BX$1),0,1)))</f>
        <v>0</v>
      </c>
      <c r="BY63" s="3">
        <f>IF($A63&gt;='243way_Regular Symbol'!F$16,"",IF(D63=0,"",IF(OR(D63=$BW$1,D64=$BW$1,D65=$BW$1,D63=$BX$1,D64=$BX$1,D65=$BX$1),0,1)))</f>
        <v>1</v>
      </c>
      <c r="BZ63" s="3" t="str">
        <f>IF($A63&gt;='243way_Regular Symbol'!G$16,"",IF(E63=0,"",IF(OR(E63=$BW$1,E64=$BW$1,E65=$BW$1,E63=$BX$1,E64=$BX$1,E65=$BX$1),0,1)))</f>
        <v/>
      </c>
      <c r="CA63" s="3">
        <f>IF($A63&gt;='243way_Regular Symbol'!H$16,"",IF(F63=0,"",IF(OR(F63=$BW$1,F64=$BW$1,F65=$BW$1,F63=$BX$1,F64=$BX$1,F65=$BX$1),0,1)))</f>
        <v>0</v>
      </c>
      <c r="CB63" s="224"/>
      <c r="CC63" s="3">
        <f>IF($A63&gt;='243way_Regular Symbol'!D$16,"",IF(B63=0,"",IF(OR(B63=$BW$1,B64=$BW$1,B65=$BW$1,B63=$CD$1,B64=$CD$1,B65=$CD$1),0,1)))</f>
        <v>1</v>
      </c>
      <c r="CD63" s="3">
        <f>IF($A63&gt;='243way_Regular Symbol'!E$16,"",IF(C63=0,"",IF(OR(C63=$BW$1,C64=$BW$1,C65=$BW$1,C63=$CD$1,C64=$CD$1,C65=$CD$1),0,1)))</f>
        <v>1</v>
      </c>
      <c r="CE63" s="3">
        <f>IF($A63&gt;='243way_Regular Symbol'!F$16,"",IF(D63=0,"",IF(OR(D63=$BW$1,D64=$BW$1,D65=$BW$1,D63=$CD$1,D64=$CD$1,D65=$CD$1),0,1)))</f>
        <v>1</v>
      </c>
      <c r="CF63" s="3" t="str">
        <f>IF($A63&gt;='243way_Regular Symbol'!G$16,"",IF(E63=0,"",IF(OR(E63=$BW$1,E64=$BW$1,E65=$BW$1,E63=$CD$1,E64=$CD$1,E65=$CD$1),0,1)))</f>
        <v/>
      </c>
      <c r="CG63" s="3">
        <f>IF($A63&gt;='243way_Regular Symbol'!H$16,"",IF(F63=0,"",IF(OR(F63=$BW$1,F64=$BW$1,F65=$BW$1,F63=$CD$1,F64=$CD$1,F65=$CD$1),0,1)))</f>
        <v>0</v>
      </c>
      <c r="CH63" s="224"/>
      <c r="CI63" s="3">
        <f>IF($A63&gt;='243way_Regular Symbol'!D$16,"",IF(B63=0,"",IF(OR(B63=$BW$1,B64=$BW$1,B65=$BW$1,B63=$CJ$1,B64=$CJ$1,B65=$CJ$1),0,1)))</f>
        <v>1</v>
      </c>
      <c r="CJ63" s="3">
        <f>IF($A63&gt;='243way_Regular Symbol'!E$16,"",IF(C63=0,"",IF(OR(C63=$BW$1,C64=$BW$1,C65=$BW$1,C63=$CJ$1,C64=$CJ$1,C65=$CJ$1),0,1)))</f>
        <v>0</v>
      </c>
      <c r="CK63" s="3">
        <f>IF($A63&gt;='243way_Regular Symbol'!F$16,"",IF(D63=0,"",IF(OR(D63=$BW$1,D64=$BW$1,D65=$BW$1,D63=$CJ$1,D64=$CJ$1,D65=$CJ$1),0,1)))</f>
        <v>1</v>
      </c>
      <c r="CL63" s="3" t="str">
        <f>IF($A63&gt;='243way_Regular Symbol'!G$16,"",IF(E63=0,"",IF(OR(E63=$BW$1,E64=$BW$1,E65=$BW$1,E63=$CJ$1,E64=$CJ$1,E65=$CJ$1),0,1)))</f>
        <v/>
      </c>
      <c r="CM63" s="3">
        <f>IF($A63&gt;='243way_Regular Symbol'!H$16,"",IF(F63=0,"",IF(OR(F63=$BW$1,F64=$BW$1,F65=$BW$1,F63=$CJ$1,F64=$CJ$1,F65=$CJ$1),0,1)))</f>
        <v>1</v>
      </c>
      <c r="CN63" s="224"/>
      <c r="CO63" s="3">
        <f>IF($A63&gt;='243way_Regular Symbol'!D$16,"",IF(B63=0,"",IF(OR(B63=$BW$1,B64=$BW$1,B65=$BW$1,B63=$CP$1,B64=$CP$1,B65=$CP$1),0,1)))</f>
        <v>1</v>
      </c>
      <c r="CP63" s="3">
        <f>IF($A63&gt;='243way_Regular Symbol'!E$16,"",IF(C63=0,"",IF(OR(C63=$BW$1,C64=$BW$1,C65=$BW$1,C63=$CP$1,C64=$CP$1,C65=$CP$1),0,1)))</f>
        <v>1</v>
      </c>
      <c r="CQ63" s="3">
        <f>IF($A63&gt;='243way_Regular Symbol'!F$16,"",IF(D63=0,"",IF(OR(D63=$BW$1,D64=$BW$1,D65=$BW$1,D63=$CP$1,D64=$CP$1,D65=$CP$1),0,1)))</f>
        <v>1</v>
      </c>
      <c r="CR63" s="3" t="str">
        <f>IF($A63&gt;='243way_Regular Symbol'!G$16,"",IF(E63=0,"",IF(OR(E63=$BW$1,E64=$BW$1,E65=$BW$1,E63=$CP$1,E64=$CP$1,E65=$CP$1),0,1)))</f>
        <v/>
      </c>
      <c r="CS63" s="3">
        <f>IF($A63&gt;='243way_Regular Symbol'!H$16,"",IF(F63=0,"",IF(OR(F63=$BW$1,F64=$BW$1,F65=$BW$1,F63=$CP$1,F64=$CP$1,F65=$CP$1),0,1)))</f>
        <v>1</v>
      </c>
      <c r="CT63" s="224"/>
      <c r="CU63" s="3">
        <f>IF($A63&gt;='243way_Regular Symbol'!D$16,"",IF(B63=0,"",IF(OR(B63=$BW$1,B64=$BW$1,B65=$BW$1,B63=$CV$1,B64=$CV$1,B65=$CV$1),0,1)))</f>
        <v>1</v>
      </c>
      <c r="CV63" s="3">
        <f>IF($A63&gt;='243way_Regular Symbol'!E$16,"",IF(C63=0,"",IF(OR(C63=$BW$1,C64=$BW$1,C65=$BW$1,C63=$CV$1,C64=$CV$1,C65=$CV$1),0,1)))</f>
        <v>1</v>
      </c>
      <c r="CW63" s="3">
        <f>IF($A63&gt;='243way_Regular Symbol'!F$16,"",IF(D63=0,"",IF(OR(D63=$BW$1,D64=$BW$1,D65=$BW$1,D63=$CV$1,D64=$CV$1,D65=$CV$1),0,1)))</f>
        <v>1</v>
      </c>
      <c r="CX63" s="3" t="str">
        <f>IF($A63&gt;='243way_Regular Symbol'!G$16,"",IF(E63=0,"",IF(OR(E63=$BW$1,E64=$BW$1,E65=$BW$1,E63=$CV$1,E64=$CV$1,E65=$CV$1),0,1)))</f>
        <v/>
      </c>
      <c r="CY63" s="3">
        <f>IF($A63&gt;='243way_Regular Symbol'!H$16,"",IF(F63=0,"",IF(OR(F63=$BW$1,F64=$BW$1,F65=$BW$1,F63=$CV$1,F64=$CV$1,F65=$CV$1),0,1)))</f>
        <v>1</v>
      </c>
    </row>
    <row r="64" spans="1:103">
      <c r="A64" s="337">
        <f>IF('243way_Regular Symbol'!L63="","",'243way_Regular Symbol'!L63)</f>
        <v>60</v>
      </c>
      <c r="B64" s="191" t="str">
        <f>IF('243way_Regular Symbol'!M63="",
IF($A64-'243way_Regular Symbol'!D$16&gt;='243way_RegularＸ_W()'!B$2-1,"",VLOOKUP($A64-'243way_Regular Symbol'!D$16,'243way_Regular Symbol'!$L$3:$Q$99,'243way_RegularＸ_W()'!B$3+1,FALSE)),
'243way_Regular Symbol'!M63)</f>
        <v>M1</v>
      </c>
      <c r="C64" s="191" t="str">
        <f>IF('243way_Regular Symbol'!N63="",
IF($A64-'243way_Regular Symbol'!E$16&gt;='243way_RegularＸ_W()'!C$2-1,"",VLOOKUP($A64-'243way_Regular Symbol'!E$16,'243way_Regular Symbol'!$L$3:$Q$99,'243way_RegularＸ_W()'!C$3+1,FALSE)),
'243way_Regular Symbol'!N63)</f>
        <v>K</v>
      </c>
      <c r="D64" s="191" t="str">
        <f>IF('243way_Regular Symbol'!O63="",
IF($A64-'243way_Regular Symbol'!F$16&gt;='243way_RegularＸ_W()'!D$2-1,"",VLOOKUP($A64-'243way_Regular Symbol'!F$16,'243way_Regular Symbol'!$L$3:$Q$99,'243way_RegularＸ_W()'!D$3+1,FALSE)),
'243way_Regular Symbol'!O63)</f>
        <v>M4</v>
      </c>
      <c r="E64" s="191" t="str">
        <f>IF('243way_Regular Symbol'!P63="",
IF($A64-'243way_Regular Symbol'!G$16&gt;='243way_RegularＸ_W()'!E$2-1,"",VLOOKUP($A64-'243way_Regular Symbol'!G$16,'243way_Regular Symbol'!$L$3:$Q$99,'243way_RegularＸ_W()'!E$3+1,FALSE)),
'243way_Regular Symbol'!P63)</f>
        <v/>
      </c>
      <c r="F64" s="338" t="str">
        <f>IF('243way_Regular Symbol'!Q63="",
IF($A64-'243way_Regular Symbol'!H$16&gt;='243way_RegularＸ_W()'!F$2-1,"",VLOOKUP($A64-'243way_Regular Symbol'!H$16,'243way_Regular Symbol'!$L$3:$Q$99,'243way_RegularＸ_W()'!F$3+1,FALSE)),
'243way_Regular Symbol'!Q63)</f>
        <v>K</v>
      </c>
      <c r="O64" s="344">
        <f>IF($A64&gt;='243way_Regular Symbol'!D$16,"",IF(B64=0,"",IF(OR(B64=$O$1,B64=$P$1,B65=$O$1,B65=$P$1,B66=$O$1,B66=$P$1),0,1)))</f>
        <v>0</v>
      </c>
      <c r="P64" s="3">
        <f>IF($A64&gt;='243way_Regular Symbol'!E$16,"",IF(C64=0,"",IF(OR(C64=$O$1,C64=$P$1,C65=$O$1,C65=$P$1,C66=$O$1,C66=$P$1),0,1)))</f>
        <v>1</v>
      </c>
      <c r="Q64" s="3" t="str">
        <f>IF($A64&gt;='243way_Regular Symbol'!F$16,"",IF(D64=0,"",IF(OR(D64=$O$1,D64=$P$1,D65=$O$1,D65=$P$1,D66=$O$1,D66=$P$1),0,1)))</f>
        <v/>
      </c>
      <c r="R64" s="3" t="str">
        <f>IF($A64&gt;='243way_Regular Symbol'!G$16,"",IF(E64=0,"",IF(OR(E64=$O$1,E64=$P$1,E65=$O$1,E65=$P$1,E66=$O$1,E66=$P$1),0,1)))</f>
        <v/>
      </c>
      <c r="S64" s="135">
        <f>IF($A64&gt;='243way_Regular Symbol'!H$16,"",IF(F64=0,"",IF(OR(F64=$O$1,F64=$P$1,F65=$O$1,F65=$P$1,F66=$O$1,F66=$P$1),0,1)))</f>
        <v>1</v>
      </c>
      <c r="T64" s="224"/>
      <c r="U64" s="344">
        <f>IF($A64&gt;='243way_Regular Symbol'!D$16,"",IF(B64=0,"",IF(OR(B64=$U$1,B64=$V$1,B65=$U$1,B65=$V$1,B66=$U$1,B66=$V$1),0,1)))</f>
        <v>0</v>
      </c>
      <c r="V64" s="3">
        <f>IF($A64&gt;='243way_Regular Symbol'!E$16,"",IF(C64=0,"",IF(OR(C64=$U$1,C64=$V$1,C65=$U$1,C65=$V$1,C66=$U$1,C66=$V$1),0,1)))</f>
        <v>1</v>
      </c>
      <c r="W64" s="3" t="str">
        <f>IF($A64&gt;='243way_Regular Symbol'!F$16,"",IF(D64=0,"",IF(OR(D64=$U$1,D64=$V$1,D65=$U$1,D65=$V$1,D66=$U$1,D66=$V$1),0,1)))</f>
        <v/>
      </c>
      <c r="X64" s="3" t="str">
        <f>IF($A64&gt;='243way_Regular Symbol'!G$16,"",IF(E64=0,"",IF(OR(E64=$U$1,E64=$V$1,E65=$U$1,E65=$V$1,E66=$U$1,E66=$V$1),0,1)))</f>
        <v/>
      </c>
      <c r="Y64" s="135">
        <f>IF($A64&gt;='243way_Regular Symbol'!H$16,"",IF(F64=0,"",IF(OR(F64=$U$1,F64=$V$1,F65=$U$1,F65=$V$1,F66=$U$1,F66=$V$1),0,1)))</f>
        <v>1</v>
      </c>
      <c r="Z64" s="224"/>
      <c r="AA64" s="344">
        <f>IF($A64&gt;='243way_Regular Symbol'!D$16,"",IF(B64=0,"",IF(OR(B64=$AA$1,B64=$AB$1,B65=$AA$1,B65=$AB$1,B66=$AA$1,,B66=$AB$1),0,1)))</f>
        <v>1</v>
      </c>
      <c r="AB64" s="3">
        <f>IF($A64&gt;='243way_Regular Symbol'!E$16,"",IF(C64=0,"",IF(OR(C64=$AA$1,C64=$AB$1,C65=$AA$1,C65=$AB$1,C66=$AA$1,,C66=$AB$1),0,1)))</f>
        <v>1</v>
      </c>
      <c r="AC64" s="3" t="str">
        <f>IF($A64&gt;='243way_Regular Symbol'!F$16,"",IF(D64=0,"",IF(OR(D64=$AA$1,D64=$AB$1,D65=$AA$1,D65=$AB$1,D66=$AA$1,,D66=$AB$1),0,1)))</f>
        <v/>
      </c>
      <c r="AD64" s="3" t="str">
        <f>IF($A64&gt;='243way_Regular Symbol'!G$16,"",IF(E64=0,"",IF(OR(E64=$AA$1,E64=$AB$1,E65=$AA$1,E65=$AB$1,E66=$AA$1,,E66=$AB$1),0,1)))</f>
        <v/>
      </c>
      <c r="AE64" s="135">
        <f>IF($A64&gt;='243way_Regular Symbol'!H$16,"",IF(F64=0,"",IF(OR(F64=$AA$1,F64=$AB$1,F65=$AA$1,F65=$AB$1,F66=$AA$1,,F66=$AB$1),0,1)))</f>
        <v>1</v>
      </c>
      <c r="AF64" s="224"/>
      <c r="AG64" s="344">
        <f>IF($A64&gt;='243way_Regular Symbol'!D$16,"",IF(B64=0,"",IF(OR(B64=$AG$1,B64=$AH$1,B65=$AG$1,B65=$AH$1,B66=$AG$1,B66=$AH$1),0,1)))</f>
        <v>1</v>
      </c>
      <c r="AH64" s="3">
        <f>IF($A64&gt;='243way_Regular Symbol'!E$16,"",IF(C64=0,"",IF(OR(C64=$AG$1,C64=$AH$1,C65=$AG$1,C65=$AH$1,C66=$AG$1,C66=$AH$1),0,1)))</f>
        <v>1</v>
      </c>
      <c r="AI64" s="3" t="str">
        <f>IF($A64&gt;='243way_Regular Symbol'!F$16,"",IF(D64=0,"",IF(OR(D64=$AG$1,D64=$AH$1,D65=$AG$1,D65=$AH$1,D66=$AG$1,D66=$AH$1),0,1)))</f>
        <v/>
      </c>
      <c r="AJ64" s="3" t="str">
        <f>IF($A64&gt;='243way_Regular Symbol'!G$16,"",IF(E64=0,"",IF(OR(E64=$AG$1,E64=$AH$1,E65=$AG$1,E65=$AH$1,E66=$AG$1,E66=$AH$1),0,1)))</f>
        <v/>
      </c>
      <c r="AK64" s="135">
        <f>IF($A64&gt;='243way_Regular Symbol'!H$16,"",IF(F64=0,"",IF(OR(F64=$AG$1,F64=$AH$1,F65=$AG$1,F65=$AH$1,F66=$AG$1,F66=$AH$1),0,1)))</f>
        <v>1</v>
      </c>
      <c r="AL64" s="224"/>
      <c r="AM64" s="344">
        <f>IF($A64&gt;='243way_Regular Symbol'!D$16,"",IF(B64=0,"",IF(OR(B64=$AM$1,B64=$AN$1,B65=$AM$1,B65=$AN$1,B66=$AM$1,B66=$AN$1),0,1)))</f>
        <v>0</v>
      </c>
      <c r="AN64" s="3">
        <f>IF($A64&gt;='243way_Regular Symbol'!E$16,"",IF(C64=0,"",IF(OR(C64=$AM$1,C64=$AN$1,C65=$AM$1,C65=$AN$1,C66=$AM$1,C66=$AN$1),0,1)))</f>
        <v>1</v>
      </c>
      <c r="AO64" s="3" t="str">
        <f>IF($A64&gt;='243way_Regular Symbol'!F$16,"",IF(D64=0,"",IF(OR(D64=$AM$1,D64=$AN$1,D65=$AM$1,D65=$AN$1,D66=$AM$1,D66=$AN$1),0,1)))</f>
        <v/>
      </c>
      <c r="AP64" s="3" t="str">
        <f>IF($A64&gt;='243way_Regular Symbol'!G$16,"",IF(E64=0,"",IF(OR(E64=$AM$1,E64=$AN$1,E65=$AM$1,E65=$AN$1,E66=$AM$1,E66=$AN$1),0,1)))</f>
        <v/>
      </c>
      <c r="AQ64" s="135">
        <f>IF($A64&gt;='243way_Regular Symbol'!H$16,"",IF(F64=0,"",IF(OR(F64=$AM$1,F64=$AN$1,F65=$AM$1,F65=$AN$1,F66=$AM$1,F66=$AN$1),0,1)))</f>
        <v>1</v>
      </c>
      <c r="AR64" s="224"/>
      <c r="AS64" s="344">
        <f>IF($A64&gt;='243way_Regular Symbol'!D$16,"",IF(B64=0,"",IF(OR(B64=$AM$1,B64=$AT$1,B65=$AM$1,B65=$AT$1,B66=$AM$1,B66=$AT$1),0,1)))</f>
        <v>1</v>
      </c>
      <c r="AT64" s="3">
        <f>IF($A64&gt;='243way_Regular Symbol'!E$16,"",IF(C64=0,"",IF(OR(C64=$AM$1,C64=$AT$1,C65=$AM$1,C65=$AT$1,C66=$AM$1,C66=$AT$1),0,1)))</f>
        <v>1</v>
      </c>
      <c r="AU64" s="3" t="str">
        <f>IF($A64&gt;='243way_Regular Symbol'!F$16,"",IF(D64=0,"",IF(OR(D64=$AM$1,D64=$AT$1,D65=$AM$1,D65=$AT$1,D66=$AM$1,D66=$AT$1),0,1)))</f>
        <v/>
      </c>
      <c r="AV64" s="3" t="str">
        <f>IF($A64&gt;='243way_Regular Symbol'!G$16,"",IF(E64=0,"",IF(OR(E64=$AM$1,E64=$AT$1,E65=$AM$1,E65=$AT$1,E66=$AM$1,E66=$AT$1),0,1)))</f>
        <v/>
      </c>
      <c r="AW64" s="135">
        <f>IF($A64&gt;='243way_Regular Symbol'!H$16,"",IF(F64=0,"",IF(OR(F64=$AM$1,F64=$AT$1,F65=$AM$1,F65=$AT$1,F66=$AM$1,F66=$AT$1),0,1)))</f>
        <v>1</v>
      </c>
      <c r="AX64" s="224"/>
      <c r="AY64" s="344">
        <f>IF($A64&gt;='243way_Regular Symbol'!D$16,"",IF(B64=0,"",IF(OR(B64=$AM$1,B64=$AZ$1,B65=$AM$1,B65=$AZ$1,B66=$AM$1,B66=$AZ$1),0,1)))</f>
        <v>1</v>
      </c>
      <c r="AZ64" s="3">
        <f>IF($A64&gt;='243way_Regular Symbol'!E$16,"",IF(C64=0,"",IF(OR(C64=$AM$1,C64=$AZ$1,C65=$AM$1,C65=$AZ$1,C66=$AM$1,C66=$AZ$1),0,1)))</f>
        <v>1</v>
      </c>
      <c r="BA64" s="3" t="str">
        <f>IF($A64&gt;='243way_Regular Symbol'!F$16,"",IF(D64=0,"",IF(OR(D64=$AM$1,D64=$AZ$1,D65=$AM$1,D65=$AZ$1,D66=$AM$1,D66=$AZ$1),0,1)))</f>
        <v/>
      </c>
      <c r="BB64" s="3" t="str">
        <f>IF($A64&gt;='243way_Regular Symbol'!G$16,"",IF(E64=0,"",IF(OR(E64=$AM$1,E64=$AZ$1,E65=$AM$1,E65=$AZ$1,E66=$AM$1,E66=$AZ$1),0,1)))</f>
        <v/>
      </c>
      <c r="BC64" s="135">
        <f>IF($A64&gt;='243way_Regular Symbol'!H$16,"",IF(F64=0,"",IF(OR(F64=$AM$1,F64=$AZ$1,F65=$AM$1,F65=$AZ$1,F66=$AM$1,F66=$AZ$1),0,1)))</f>
        <v>1</v>
      </c>
      <c r="BD64" s="224"/>
      <c r="BE64" s="344">
        <f>IF($A64&gt;='243way_Regular Symbol'!D$16,"",IF(B64=0,"",IF(OR(B64=$AM$1,B64=$BF$1,B65=$AM$1,B65=$BF$1,B66=$AM$1,B66=$BF$1),0,1)))</f>
        <v>1</v>
      </c>
      <c r="BF64" s="3">
        <f>IF($A64&gt;='243way_Regular Symbol'!E$16,"",IF(C64=0,"",IF(OR(C64=$AM$1,C64=$BF$1,C65=$AM$1,C65=$BF$1,C66=$AM$1,C66=$BF$1),0,1)))</f>
        <v>1</v>
      </c>
      <c r="BG64" s="3" t="str">
        <f>IF($A64&gt;='243way_Regular Symbol'!F$16,"",IF(D64=0,"",IF(OR(D64=$AM$1,D64=$BF$1,D65=$AM$1,D65=$BF$1,D66=$AM$1,D66=$BF$1),0,1)))</f>
        <v/>
      </c>
      <c r="BH64" s="3" t="str">
        <f>IF($A64&gt;='243way_Regular Symbol'!G$16,"",IF(E64=0,"",IF(OR(E64=$AM$1,E64=$BF$1,E65=$AM$1,E65=$BF$1,E66=$AM$1,E66=$BF$1),0,1)))</f>
        <v/>
      </c>
      <c r="BI64" s="135">
        <f>IF($A64&gt;='243way_Regular Symbol'!H$16,"",IF(F64=0,"",IF(OR(F64=$AM$1,F64=$BF$1,F65=$AM$1,F65=$BF$1,F66=$AM$1,F66=$BF$1),0,1)))</f>
        <v>1</v>
      </c>
      <c r="BJ64" s="224"/>
      <c r="BK64" s="344">
        <f>IF($A64&gt;='243way_Regular Symbol'!D$16,"",IF(B64=0,"",IF(OR(B64=$AM$1,B64=$BL$1,B65=$AM$1,B65=$BL$1,B66=$AM$1,B66=$BL$1),0,1)))</f>
        <v>1</v>
      </c>
      <c r="BL64" s="3">
        <f>IF($A64&gt;='243way_Regular Symbol'!E$16,"",IF(C64=0,"",IF(OR(C64=$AM$1,C64=$BL$1,C65=$AM$1,C65=$BL$1,C66=$AM$1,C66=$BL$1),0,1)))</f>
        <v>1</v>
      </c>
      <c r="BM64" s="3" t="str">
        <f>IF($A64&gt;='243way_Regular Symbol'!F$16,"",IF(D64=0,"",IF(OR(D64=$AM$1,D64=$BL$1,D65=$AM$1,D65=$BL$1,D66=$AM$1,D66=$BL$1),0,1)))</f>
        <v/>
      </c>
      <c r="BN64" s="3" t="str">
        <f>IF($A64&gt;='243way_Regular Symbol'!G$16,"",IF(E64=0,"",IF(OR(E64=$AM$1,E64=$BL$1,E65=$AM$1,E65=$BL$1,E66=$AM$1,E66=$BL$1),0,1)))</f>
        <v/>
      </c>
      <c r="BO64" s="135">
        <f>IF($A64&gt;='243way_Regular Symbol'!H$16,"",IF(F64=0,"",IF(OR(F64=$AM$1,F64=$BL$1,F65=$AM$1,F65=$BL$1,F66=$AM$1,F66=$BL$1),0,1)))</f>
        <v>1</v>
      </c>
      <c r="BP64" s="224"/>
      <c r="BQ64" s="3">
        <f>IF($A64&gt;='243way_Regular Symbol'!D$16,"",IF(B64=0,"",IF(OR(B64=$BQ$1,B64=$BR$1,B65=$BQ$1,B65=$BR$1,B66=$BQ$1,B66=$BR$1),0,1)))</f>
        <v>1</v>
      </c>
      <c r="BR64" s="3">
        <f>IF($A64&gt;='243way_Regular Symbol'!E$16,"",IF(C64=0,"",IF(OR(C64=$BQ$1,C64=$BR$1,C65=$BQ$1,C65=$BR$1,C66=$BQ$1,C66=$BR$1),0,1)))</f>
        <v>1</v>
      </c>
      <c r="BS64" s="3" t="str">
        <f>IF($A64&gt;='243way_Regular Symbol'!F$16,"",IF(D64=0,"",IF(OR(D64=$BQ$1,D64=$BR$1,D65=$BQ$1,D65=$BR$1,D66=$BQ$1,D66=$BR$1),0,1)))</f>
        <v/>
      </c>
      <c r="BT64" s="3" t="str">
        <f>IF($A64&gt;='243way_Regular Symbol'!G$16,"",IF(E64=0,"",IF(OR(E64=$BQ$1,E64=$BR$1,E65=$BQ$1,E65=$BR$1,E66=$BQ$1,E66=$BR$1),0,1)))</f>
        <v/>
      </c>
      <c r="BU64" s="3">
        <f>IF($A64&gt;='243way_Regular Symbol'!H$16,"",IF(F64=0,"",IF(OR(F64=$BQ$1,F64=$BR$1,F65=$BQ$1,F65=$BR$1,F66=$BQ$1,F66=$BR$1),0,1)))</f>
        <v>1</v>
      </c>
      <c r="BV64" s="224"/>
      <c r="BW64" s="3">
        <f>IF($A64&gt;='243way_Regular Symbol'!D$16,"",IF(B64=0,"",IF(OR(B64=$BW$1,B65=$BW$1,B66=$BW$1,B64=$BX$1,B65=$BX$1,B66=$BX$1),0,1)))</f>
        <v>1</v>
      </c>
      <c r="BX64" s="3">
        <f>IF($A64&gt;='243way_Regular Symbol'!E$16,"",IF(C64=0,"",IF(OR(C64=$BW$1,C65=$BW$1,C66=$BW$1,C64=$BX$1,C65=$BX$1,C66=$BX$1),0,1)))</f>
        <v>0</v>
      </c>
      <c r="BY64" s="3" t="str">
        <f>IF($A64&gt;='243way_Regular Symbol'!F$16,"",IF(D64=0,"",IF(OR(D64=$BW$1,D65=$BW$1,D66=$BW$1,D64=$BX$1,D65=$BX$1,D66=$BX$1),0,1)))</f>
        <v/>
      </c>
      <c r="BZ64" s="3" t="str">
        <f>IF($A64&gt;='243way_Regular Symbol'!G$16,"",IF(E64=0,"",IF(OR(E64=$BW$1,E65=$BW$1,E66=$BW$1,E64=$BX$1,E65=$BX$1,E66=$BX$1),0,1)))</f>
        <v/>
      </c>
      <c r="CA64" s="3">
        <f>IF($A64&gt;='243way_Regular Symbol'!H$16,"",IF(F64=0,"",IF(OR(F64=$BW$1,F65=$BW$1,F66=$BW$1,F64=$BX$1,F65=$BX$1,F66=$BX$1),0,1)))</f>
        <v>0</v>
      </c>
      <c r="CB64" s="224"/>
      <c r="CC64" s="3">
        <f>IF($A64&gt;='243way_Regular Symbol'!D$16,"",IF(B64=0,"",IF(OR(B64=$BW$1,B65=$BW$1,B66=$BW$1,B64=$CD$1,B65=$CD$1,B66=$CD$1),0,1)))</f>
        <v>1</v>
      </c>
      <c r="CD64" s="3">
        <f>IF($A64&gt;='243way_Regular Symbol'!E$16,"",IF(C64=0,"",IF(OR(C64=$BW$1,C65=$BW$1,C66=$BW$1,C64=$CD$1,C65=$CD$1,C66=$CD$1),0,1)))</f>
        <v>1</v>
      </c>
      <c r="CE64" s="3" t="str">
        <f>IF($A64&gt;='243way_Regular Symbol'!F$16,"",IF(D64=0,"",IF(OR(D64=$BW$1,D65=$BW$1,D66=$BW$1,D64=$CD$1,D65=$CD$1,D66=$CD$1),0,1)))</f>
        <v/>
      </c>
      <c r="CF64" s="3" t="str">
        <f>IF($A64&gt;='243way_Regular Symbol'!G$16,"",IF(E64=0,"",IF(OR(E64=$BW$1,E65=$BW$1,E66=$BW$1,E64=$CD$1,E65=$CD$1,E66=$CD$1),0,1)))</f>
        <v/>
      </c>
      <c r="CG64" s="3">
        <f>IF($A64&gt;='243way_Regular Symbol'!H$16,"",IF(F64=0,"",IF(OR(F64=$BW$1,F65=$BW$1,F66=$BW$1,F64=$CD$1,F65=$CD$1,F66=$CD$1),0,1)))</f>
        <v>0</v>
      </c>
      <c r="CH64" s="224"/>
      <c r="CI64" s="3">
        <f>IF($A64&gt;='243way_Regular Symbol'!D$16,"",IF(B64=0,"",IF(OR(B64=$BW$1,B65=$BW$1,B66=$BW$1,B64=$CJ$1,B65=$CJ$1,B66=$CJ$1),0,1)))</f>
        <v>1</v>
      </c>
      <c r="CJ64" s="3">
        <f>IF($A64&gt;='243way_Regular Symbol'!E$16,"",IF(C64=0,"",IF(OR(C64=$BW$1,C65=$BW$1,C66=$BW$1,C64=$CJ$1,C65=$CJ$1,C66=$CJ$1),0,1)))</f>
        <v>1</v>
      </c>
      <c r="CK64" s="3" t="str">
        <f>IF($A64&gt;='243way_Regular Symbol'!F$16,"",IF(D64=0,"",IF(OR(D64=$BW$1,D65=$BW$1,D66=$BW$1,D64=$CJ$1,D65=$CJ$1,D66=$CJ$1),0,1)))</f>
        <v/>
      </c>
      <c r="CL64" s="3" t="str">
        <f>IF($A64&gt;='243way_Regular Symbol'!G$16,"",IF(E64=0,"",IF(OR(E64=$BW$1,E65=$BW$1,E66=$BW$1,E64=$CJ$1,E65=$CJ$1,E66=$CJ$1),0,1)))</f>
        <v/>
      </c>
      <c r="CM64" s="3">
        <f>IF($A64&gt;='243way_Regular Symbol'!H$16,"",IF(F64=0,"",IF(OR(F64=$BW$1,F65=$BW$1,F66=$BW$1,F64=$CJ$1,F65=$CJ$1,F66=$CJ$1),0,1)))</f>
        <v>1</v>
      </c>
      <c r="CN64" s="224"/>
      <c r="CO64" s="3">
        <f>IF($A64&gt;='243way_Regular Symbol'!D$16,"",IF(B64=0,"",IF(OR(B64=$BW$1,B65=$BW$1,B66=$BW$1,B64=$CP$1,B65=$CP$1,B66=$CP$1),0,1)))</f>
        <v>1</v>
      </c>
      <c r="CP64" s="3">
        <f>IF($A64&gt;='243way_Regular Symbol'!E$16,"",IF(C64=0,"",IF(OR(C64=$BW$1,C65=$BW$1,C66=$BW$1,C64=$CP$1,C65=$CP$1,C66=$CP$1),0,1)))</f>
        <v>1</v>
      </c>
      <c r="CQ64" s="3" t="str">
        <f>IF($A64&gt;='243way_Regular Symbol'!F$16,"",IF(D64=0,"",IF(OR(D64=$BW$1,D65=$BW$1,D66=$BW$1,D64=$CP$1,D65=$CP$1,D66=$CP$1),0,1)))</f>
        <v/>
      </c>
      <c r="CR64" s="3" t="str">
        <f>IF($A64&gt;='243way_Regular Symbol'!G$16,"",IF(E64=0,"",IF(OR(E64=$BW$1,E65=$BW$1,E66=$BW$1,E64=$CP$1,E65=$CP$1,E66=$CP$1),0,1)))</f>
        <v/>
      </c>
      <c r="CS64" s="3">
        <f>IF($A64&gt;='243way_Regular Symbol'!H$16,"",IF(F64=0,"",IF(OR(F64=$BW$1,F65=$BW$1,F66=$BW$1,F64=$CP$1,F65=$CP$1,F66=$CP$1),0,1)))</f>
        <v>1</v>
      </c>
      <c r="CT64" s="224"/>
      <c r="CU64" s="3">
        <f>IF($A64&gt;='243way_Regular Symbol'!D$16,"",IF(B64=0,"",IF(OR(B64=$BW$1,B65=$BW$1,B66=$BW$1,B64=$CV$1,B65=$CV$1,B66=$CV$1),0,1)))</f>
        <v>1</v>
      </c>
      <c r="CV64" s="3">
        <f>IF($A64&gt;='243way_Regular Symbol'!E$16,"",IF(C64=0,"",IF(OR(C64=$BW$1,C65=$BW$1,C66=$BW$1,C64=$CV$1,C65=$CV$1,C66=$CV$1),0,1)))</f>
        <v>1</v>
      </c>
      <c r="CW64" s="3" t="str">
        <f>IF($A64&gt;='243way_Regular Symbol'!F$16,"",IF(D64=0,"",IF(OR(D64=$BW$1,D65=$BW$1,D66=$BW$1,D64=$CV$1,D65=$CV$1,D66=$CV$1),0,1)))</f>
        <v/>
      </c>
      <c r="CX64" s="3" t="str">
        <f>IF($A64&gt;='243way_Regular Symbol'!G$16,"",IF(E64=0,"",IF(OR(E64=$BW$1,E65=$BW$1,E66=$BW$1,E64=$CV$1,E65=$CV$1,E66=$CV$1),0,1)))</f>
        <v/>
      </c>
      <c r="CY64" s="3">
        <f>IF($A64&gt;='243way_Regular Symbol'!H$16,"",IF(F64=0,"",IF(OR(F64=$BW$1,F65=$BW$1,F66=$BW$1,F64=$CV$1,F65=$CV$1,F66=$CV$1),0,1)))</f>
        <v>1</v>
      </c>
    </row>
    <row r="65" spans="1:103">
      <c r="A65" s="337">
        <f>IF('243way_Regular Symbol'!L64="","",'243way_Regular Symbol'!L64)</f>
        <v>61</v>
      </c>
      <c r="B65" s="191" t="str">
        <f>IF('243way_Regular Symbol'!M64="",
IF($A65-'243way_Regular Symbol'!D$16&gt;='243way_RegularＸ_W()'!B$2-1,"",VLOOKUP($A65-'243way_Regular Symbol'!D$16,'243way_Regular Symbol'!$L$3:$Q$99,'243way_RegularＸ_W()'!B$3+1,FALSE)),
'243way_Regular Symbol'!M64)</f>
        <v>M2</v>
      </c>
      <c r="C65" s="191" t="str">
        <f>IF('243way_Regular Symbol'!N64="",
IF($A65-'243way_Regular Symbol'!E$16&gt;='243way_RegularＸ_W()'!C$2-1,"",VLOOKUP($A65-'243way_Regular Symbol'!E$16,'243way_Regular Symbol'!$L$3:$Q$99,'243way_RegularＸ_W()'!C$3+1,FALSE)),
'243way_Regular Symbol'!N64)</f>
        <v>K</v>
      </c>
      <c r="D65" s="191" t="str">
        <f>IF('243way_Regular Symbol'!O64="",
IF($A65-'243way_Regular Symbol'!F$16&gt;='243way_RegularＸ_W()'!D$2-1,"",VLOOKUP($A65-'243way_Regular Symbol'!F$16,'243way_Regular Symbol'!$L$3:$Q$99,'243way_RegularＸ_W()'!D$3+1,FALSE)),
'243way_Regular Symbol'!O64)</f>
        <v>M2</v>
      </c>
      <c r="E65" s="191" t="str">
        <f>IF('243way_Regular Symbol'!P64="",
IF($A65-'243way_Regular Symbol'!G$16&gt;='243way_RegularＸ_W()'!E$2-1,"",VLOOKUP($A65-'243way_Regular Symbol'!G$16,'243way_Regular Symbol'!$L$3:$Q$99,'243way_RegularＸ_W()'!E$3+1,FALSE)),
'243way_Regular Symbol'!P64)</f>
        <v/>
      </c>
      <c r="F65" s="338" t="str">
        <f>IF('243way_Regular Symbol'!Q64="",
IF($A65-'243way_Regular Symbol'!H$16&gt;='243way_RegularＸ_W()'!F$2-1,"",VLOOKUP($A65-'243way_Regular Symbol'!H$16,'243way_Regular Symbol'!$L$3:$Q$99,'243way_RegularＸ_W()'!F$3+1,FALSE)),
'243way_Regular Symbol'!Q64)</f>
        <v>Q</v>
      </c>
      <c r="O65" s="344" t="str">
        <f>IF($A65&gt;='243way_Regular Symbol'!D$16,"",IF(B65=0,"",IF(OR(B65=$O$1,B65=$P$1,B66=$O$1,B66=$P$1,B67=$O$1,B67=$P$1),0,1)))</f>
        <v/>
      </c>
      <c r="P65" s="3">
        <f>IF($A65&gt;='243way_Regular Symbol'!E$16,"",IF(C65=0,"",IF(OR(C65=$O$1,C65=$P$1,C66=$O$1,C66=$P$1,C67=$O$1,C67=$P$1),0,1)))</f>
        <v>1</v>
      </c>
      <c r="Q65" s="3" t="str">
        <f>IF($A65&gt;='243way_Regular Symbol'!F$16,"",IF(D65=0,"",IF(OR(D65=$O$1,D65=$P$1,D66=$O$1,D66=$P$1,D67=$O$1,D67=$P$1),0,1)))</f>
        <v/>
      </c>
      <c r="R65" s="3" t="str">
        <f>IF($A65&gt;='243way_Regular Symbol'!G$16,"",IF(E65=0,"",IF(OR(E65=$O$1,E65=$P$1,E66=$O$1,E66=$P$1,E67=$O$1,E67=$P$1),0,1)))</f>
        <v/>
      </c>
      <c r="S65" s="135">
        <f>IF($A65&gt;='243way_Regular Symbol'!H$16,"",IF(F65=0,"",IF(OR(F65=$O$1,F65=$P$1,F66=$O$1,F66=$P$1,F67=$O$1,F67=$P$1),0,1)))</f>
        <v>1</v>
      </c>
      <c r="T65" s="224"/>
      <c r="U65" s="344" t="str">
        <f>IF($A65&gt;='243way_Regular Symbol'!D$16,"",IF(B65=0,"",IF(OR(B65=$U$1,B65=$V$1,B66=$U$1,B66=$V$1,B67=$U$1,B67=$V$1),0,1)))</f>
        <v/>
      </c>
      <c r="V65" s="3">
        <f>IF($A65&gt;='243way_Regular Symbol'!E$16,"",IF(C65=0,"",IF(OR(C65=$U$1,C65=$V$1,C66=$U$1,C66=$V$1,C67=$U$1,C67=$V$1),0,1)))</f>
        <v>1</v>
      </c>
      <c r="W65" s="3" t="str">
        <f>IF($A65&gt;='243way_Regular Symbol'!F$16,"",IF(D65=0,"",IF(OR(D65=$U$1,D65=$V$1,D66=$U$1,D66=$V$1,D67=$U$1,D67=$V$1),0,1)))</f>
        <v/>
      </c>
      <c r="X65" s="3" t="str">
        <f>IF($A65&gt;='243way_Regular Symbol'!G$16,"",IF(E65=0,"",IF(OR(E65=$U$1,E65=$V$1,E66=$U$1,E66=$V$1,E67=$U$1,E67=$V$1),0,1)))</f>
        <v/>
      </c>
      <c r="Y65" s="135">
        <f>IF($A65&gt;='243way_Regular Symbol'!H$16,"",IF(F65=0,"",IF(OR(F65=$U$1,F65=$V$1,F66=$U$1,F66=$V$1,F67=$U$1,F67=$V$1),0,1)))</f>
        <v>1</v>
      </c>
      <c r="Z65" s="224"/>
      <c r="AA65" s="344" t="str">
        <f>IF($A65&gt;='243way_Regular Symbol'!D$16,"",IF(B65=0,"",IF(OR(B65=$AA$1,B65=$AB$1,B66=$AA$1,B66=$AB$1,B67=$AA$1,,B67=$AB$1),0,1)))</f>
        <v/>
      </c>
      <c r="AB65" s="3">
        <f>IF($A65&gt;='243way_Regular Symbol'!E$16,"",IF(C65=0,"",IF(OR(C65=$AA$1,C65=$AB$1,C66=$AA$1,C66=$AB$1,C67=$AA$1,,C67=$AB$1),0,1)))</f>
        <v>1</v>
      </c>
      <c r="AC65" s="3" t="str">
        <f>IF($A65&gt;='243way_Regular Symbol'!F$16,"",IF(D65=0,"",IF(OR(D65=$AA$1,D65=$AB$1,D66=$AA$1,D66=$AB$1,D67=$AA$1,,D67=$AB$1),0,1)))</f>
        <v/>
      </c>
      <c r="AD65" s="3" t="str">
        <f>IF($A65&gt;='243way_Regular Symbol'!G$16,"",IF(E65=0,"",IF(OR(E65=$AA$1,E65=$AB$1,E66=$AA$1,E66=$AB$1,E67=$AA$1,,E67=$AB$1),0,1)))</f>
        <v/>
      </c>
      <c r="AE65" s="135">
        <f>IF($A65&gt;='243way_Regular Symbol'!H$16,"",IF(F65=0,"",IF(OR(F65=$AA$1,F65=$AB$1,F66=$AA$1,F66=$AB$1,F67=$AA$1,,F67=$AB$1),0,1)))</f>
        <v>1</v>
      </c>
      <c r="AF65" s="224"/>
      <c r="AG65" s="344" t="str">
        <f>IF($A65&gt;='243way_Regular Symbol'!D$16,"",IF(B65=0,"",IF(OR(B65=$AG$1,B65=$AH$1,B66=$AG$1,B66=$AH$1,B67=$AG$1,B67=$AH$1),0,1)))</f>
        <v/>
      </c>
      <c r="AH65" s="3">
        <f>IF($A65&gt;='243way_Regular Symbol'!E$16,"",IF(C65=0,"",IF(OR(C65=$AG$1,C65=$AH$1,C66=$AG$1,C66=$AH$1,C67=$AG$1,C67=$AH$1),0,1)))</f>
        <v>1</v>
      </c>
      <c r="AI65" s="3" t="str">
        <f>IF($A65&gt;='243way_Regular Symbol'!F$16,"",IF(D65=0,"",IF(OR(D65=$AG$1,D65=$AH$1,D66=$AG$1,D66=$AH$1,D67=$AG$1,D67=$AH$1),0,1)))</f>
        <v/>
      </c>
      <c r="AJ65" s="3" t="str">
        <f>IF($A65&gt;='243way_Regular Symbol'!G$16,"",IF(E65=0,"",IF(OR(E65=$AG$1,E65=$AH$1,E66=$AG$1,E66=$AH$1,E67=$AG$1,E67=$AH$1),0,1)))</f>
        <v/>
      </c>
      <c r="AK65" s="135">
        <f>IF($A65&gt;='243way_Regular Symbol'!H$16,"",IF(F65=0,"",IF(OR(F65=$AG$1,F65=$AH$1,F66=$AG$1,F66=$AH$1,F67=$AG$1,F67=$AH$1),0,1)))</f>
        <v>1</v>
      </c>
      <c r="AL65" s="224"/>
      <c r="AM65" s="344" t="str">
        <f>IF($A65&gt;='243way_Regular Symbol'!D$16,"",IF(B65=0,"",IF(OR(B65=$AM$1,B65=$AN$1,B66=$AM$1,B66=$AN$1,B67=$AM$1,B67=$AN$1),0,1)))</f>
        <v/>
      </c>
      <c r="AN65" s="3">
        <f>IF($A65&gt;='243way_Regular Symbol'!E$16,"",IF(C65=0,"",IF(OR(C65=$AM$1,C65=$AN$1,C66=$AM$1,C66=$AN$1,C67=$AM$1,C67=$AN$1),0,1)))</f>
        <v>1</v>
      </c>
      <c r="AO65" s="3" t="str">
        <f>IF($A65&gt;='243way_Regular Symbol'!F$16,"",IF(D65=0,"",IF(OR(D65=$AM$1,D65=$AN$1,D66=$AM$1,D66=$AN$1,D67=$AM$1,D67=$AN$1),0,1)))</f>
        <v/>
      </c>
      <c r="AP65" s="3" t="str">
        <f>IF($A65&gt;='243way_Regular Symbol'!G$16,"",IF(E65=0,"",IF(OR(E65=$AM$1,E65=$AN$1,E66=$AM$1,E66=$AN$1,E67=$AM$1,E67=$AN$1),0,1)))</f>
        <v/>
      </c>
      <c r="AQ65" s="135">
        <f>IF($A65&gt;='243way_Regular Symbol'!H$16,"",IF(F65=0,"",IF(OR(F65=$AM$1,F65=$AN$1,F66=$AM$1,F66=$AN$1,F67=$AM$1,F67=$AN$1),0,1)))</f>
        <v>1</v>
      </c>
      <c r="AR65" s="224"/>
      <c r="AS65" s="344" t="str">
        <f>IF($A65&gt;='243way_Regular Symbol'!D$16,"",IF(B65=0,"",IF(OR(B65=$AM$1,B65=$AT$1,B66=$AM$1,B66=$AT$1,B67=$AM$1,B67=$AT$1),0,1)))</f>
        <v/>
      </c>
      <c r="AT65" s="3">
        <f>IF($A65&gt;='243way_Regular Symbol'!E$16,"",IF(C65=0,"",IF(OR(C65=$AM$1,C65=$AT$1,C66=$AM$1,C66=$AT$1,C67=$AM$1,C67=$AT$1),0,1)))</f>
        <v>1</v>
      </c>
      <c r="AU65" s="3" t="str">
        <f>IF($A65&gt;='243way_Regular Symbol'!F$16,"",IF(D65=0,"",IF(OR(D65=$AM$1,D65=$AT$1,D66=$AM$1,D66=$AT$1,D67=$AM$1,D67=$AT$1),0,1)))</f>
        <v/>
      </c>
      <c r="AV65" s="3" t="str">
        <f>IF($A65&gt;='243way_Regular Symbol'!G$16,"",IF(E65=0,"",IF(OR(E65=$AM$1,E65=$AT$1,E66=$AM$1,E66=$AT$1,E67=$AM$1,E67=$AT$1),0,1)))</f>
        <v/>
      </c>
      <c r="AW65" s="135">
        <f>IF($A65&gt;='243way_Regular Symbol'!H$16,"",IF(F65=0,"",IF(OR(F65=$AM$1,F65=$AT$1,F66=$AM$1,F66=$AT$1,F67=$AM$1,F67=$AT$1),0,1)))</f>
        <v>1</v>
      </c>
      <c r="AX65" s="224"/>
      <c r="AY65" s="344" t="str">
        <f>IF($A65&gt;='243way_Regular Symbol'!D$16,"",IF(B65=0,"",IF(OR(B65=$AM$1,B65=$AZ$1,B66=$AM$1,B66=$AZ$1,B67=$AM$1,B67=$AZ$1),0,1)))</f>
        <v/>
      </c>
      <c r="AZ65" s="3">
        <f>IF($A65&gt;='243way_Regular Symbol'!E$16,"",IF(C65=0,"",IF(OR(C65=$AM$1,C65=$AZ$1,C66=$AM$1,C66=$AZ$1,C67=$AM$1,C67=$AZ$1),0,1)))</f>
        <v>1</v>
      </c>
      <c r="BA65" s="3" t="str">
        <f>IF($A65&gt;='243way_Regular Symbol'!F$16,"",IF(D65=0,"",IF(OR(D65=$AM$1,D65=$AZ$1,D66=$AM$1,D66=$AZ$1,D67=$AM$1,D67=$AZ$1),0,1)))</f>
        <v/>
      </c>
      <c r="BB65" s="3" t="str">
        <f>IF($A65&gt;='243way_Regular Symbol'!G$16,"",IF(E65=0,"",IF(OR(E65=$AM$1,E65=$AZ$1,E66=$AM$1,E66=$AZ$1,E67=$AM$1,E67=$AZ$1),0,1)))</f>
        <v/>
      </c>
      <c r="BC65" s="135">
        <f>IF($A65&gt;='243way_Regular Symbol'!H$16,"",IF(F65=0,"",IF(OR(F65=$AM$1,F65=$AZ$1,F66=$AM$1,F66=$AZ$1,F67=$AM$1,F67=$AZ$1),0,1)))</f>
        <v>1</v>
      </c>
      <c r="BD65" s="224"/>
      <c r="BE65" s="344" t="str">
        <f>IF($A65&gt;='243way_Regular Symbol'!D$16,"",IF(B65=0,"",IF(OR(B65=$AM$1,B65=$BF$1,B66=$AM$1,B66=$BF$1,B67=$AM$1,B67=$BF$1),0,1)))</f>
        <v/>
      </c>
      <c r="BF65" s="3">
        <f>IF($A65&gt;='243way_Regular Symbol'!E$16,"",IF(C65=0,"",IF(OR(C65=$AM$1,C65=$BF$1,C66=$AM$1,C66=$BF$1,C67=$AM$1,C67=$BF$1),0,1)))</f>
        <v>1</v>
      </c>
      <c r="BG65" s="3" t="str">
        <f>IF($A65&gt;='243way_Regular Symbol'!F$16,"",IF(D65=0,"",IF(OR(D65=$AM$1,D65=$BF$1,D66=$AM$1,D66=$BF$1,D67=$AM$1,D67=$BF$1),0,1)))</f>
        <v/>
      </c>
      <c r="BH65" s="3" t="str">
        <f>IF($A65&gt;='243way_Regular Symbol'!G$16,"",IF(E65=0,"",IF(OR(E65=$AM$1,E65=$BF$1,E66=$AM$1,E66=$BF$1,E67=$AM$1,E67=$BF$1),0,1)))</f>
        <v/>
      </c>
      <c r="BI65" s="135">
        <f>IF($A65&gt;='243way_Regular Symbol'!H$16,"",IF(F65=0,"",IF(OR(F65=$AM$1,F65=$BF$1,F66=$AM$1,F66=$BF$1,F67=$AM$1,F67=$BF$1),0,1)))</f>
        <v>1</v>
      </c>
      <c r="BJ65" s="224"/>
      <c r="BK65" s="344" t="str">
        <f>IF($A65&gt;='243way_Regular Symbol'!D$16,"",IF(B65=0,"",IF(OR(B65=$AM$1,B65=$BL$1,B66=$AM$1,B66=$BL$1,B67=$AM$1,B67=$BL$1),0,1)))</f>
        <v/>
      </c>
      <c r="BL65" s="3">
        <f>IF($A65&gt;='243way_Regular Symbol'!E$16,"",IF(C65=0,"",IF(OR(C65=$AM$1,C65=$BL$1,C66=$AM$1,C66=$BL$1,C67=$AM$1,C67=$BL$1),0,1)))</f>
        <v>1</v>
      </c>
      <c r="BM65" s="3" t="str">
        <f>IF($A65&gt;='243way_Regular Symbol'!F$16,"",IF(D65=0,"",IF(OR(D65=$AM$1,D65=$BL$1,D66=$AM$1,D66=$BL$1,D67=$AM$1,D67=$BL$1),0,1)))</f>
        <v/>
      </c>
      <c r="BN65" s="3" t="str">
        <f>IF($A65&gt;='243way_Regular Symbol'!G$16,"",IF(E65=0,"",IF(OR(E65=$AM$1,E65=$BL$1,E66=$AM$1,E66=$BL$1,E67=$AM$1,E67=$BL$1),0,1)))</f>
        <v/>
      </c>
      <c r="BO65" s="135">
        <f>IF($A65&gt;='243way_Regular Symbol'!H$16,"",IF(F65=0,"",IF(OR(F65=$AM$1,F65=$BL$1,F66=$AM$1,F66=$BL$1,F67=$AM$1,F67=$BL$1),0,1)))</f>
        <v>1</v>
      </c>
      <c r="BP65" s="224"/>
      <c r="BQ65" s="3" t="str">
        <f>IF($A65&gt;='243way_Regular Symbol'!D$16,"",IF(B65=0,"",IF(OR(B65=$BQ$1,B65=$BR$1,B66=$BQ$1,B66=$BR$1,B67=$BQ$1,B67=$BR$1),0,1)))</f>
        <v/>
      </c>
      <c r="BR65" s="3">
        <f>IF($A65&gt;='243way_Regular Symbol'!E$16,"",IF(C65=0,"",IF(OR(C65=$BQ$1,C65=$BR$1,C66=$BQ$1,C66=$BR$1,C67=$BQ$1,C67=$BR$1),0,1)))</f>
        <v>1</v>
      </c>
      <c r="BS65" s="3" t="str">
        <f>IF($A65&gt;='243way_Regular Symbol'!F$16,"",IF(D65=0,"",IF(OR(D65=$BQ$1,D65=$BR$1,D66=$BQ$1,D66=$BR$1,D67=$BQ$1,D67=$BR$1),0,1)))</f>
        <v/>
      </c>
      <c r="BT65" s="3" t="str">
        <f>IF($A65&gt;='243way_Regular Symbol'!G$16,"",IF(E65=0,"",IF(OR(E65=$BQ$1,E65=$BR$1,E66=$BQ$1,E66=$BR$1,E67=$BQ$1,E67=$BR$1),0,1)))</f>
        <v/>
      </c>
      <c r="BU65" s="3">
        <f>IF($A65&gt;='243way_Regular Symbol'!H$16,"",IF(F65=0,"",IF(OR(F65=$BQ$1,F65=$BR$1,F66=$BQ$1,F66=$BR$1,F67=$BQ$1,F67=$BR$1),0,1)))</f>
        <v>1</v>
      </c>
      <c r="BV65" s="224"/>
      <c r="BW65" s="3" t="str">
        <f>IF($A65&gt;='243way_Regular Symbol'!D$16,"",IF(B65=0,"",IF(OR(B65=$BW$1,B66=$BW$1,B67=$BW$1,B65=$BX$1,B66=$BX$1,B67=$BX$1),0,1)))</f>
        <v/>
      </c>
      <c r="BX65" s="3">
        <f>IF($A65&gt;='243way_Regular Symbol'!E$16,"",IF(C65=0,"",IF(OR(C65=$BW$1,C66=$BW$1,C67=$BW$1,C65=$BX$1,C66=$BX$1,C67=$BX$1),0,1)))</f>
        <v>0</v>
      </c>
      <c r="BY65" s="3" t="str">
        <f>IF($A65&gt;='243way_Regular Symbol'!F$16,"",IF(D65=0,"",IF(OR(D65=$BW$1,D66=$BW$1,D67=$BW$1,D65=$BX$1,D66=$BX$1,D67=$BX$1),0,1)))</f>
        <v/>
      </c>
      <c r="BZ65" s="3" t="str">
        <f>IF($A65&gt;='243way_Regular Symbol'!G$16,"",IF(E65=0,"",IF(OR(E65=$BW$1,E66=$BW$1,E67=$BW$1,E65=$BX$1,E66=$BX$1,E67=$BX$1),0,1)))</f>
        <v/>
      </c>
      <c r="CA65" s="3">
        <f>IF($A65&gt;='243way_Regular Symbol'!H$16,"",IF(F65=0,"",IF(OR(F65=$BW$1,F66=$BW$1,F67=$BW$1,F65=$BX$1,F66=$BX$1,F67=$BX$1),0,1)))</f>
        <v>0</v>
      </c>
      <c r="CB65" s="224"/>
      <c r="CC65" s="3" t="str">
        <f>IF($A65&gt;='243way_Regular Symbol'!D$16,"",IF(B65=0,"",IF(OR(B65=$BW$1,B66=$BW$1,B67=$BW$1,B65=$CD$1,B66=$CD$1,B67=$CD$1),0,1)))</f>
        <v/>
      </c>
      <c r="CD65" s="3">
        <f>IF($A65&gt;='243way_Regular Symbol'!E$16,"",IF(C65=0,"",IF(OR(C65=$BW$1,C66=$BW$1,C67=$BW$1,C65=$CD$1,C66=$CD$1,C67=$CD$1),0,1)))</f>
        <v>1</v>
      </c>
      <c r="CE65" s="3" t="str">
        <f>IF($A65&gt;='243way_Regular Symbol'!F$16,"",IF(D65=0,"",IF(OR(D65=$BW$1,D66=$BW$1,D67=$BW$1,D65=$CD$1,D66=$CD$1,D67=$CD$1),0,1)))</f>
        <v/>
      </c>
      <c r="CF65" s="3" t="str">
        <f>IF($A65&gt;='243way_Regular Symbol'!G$16,"",IF(E65=0,"",IF(OR(E65=$BW$1,E66=$BW$1,E67=$BW$1,E65=$CD$1,E66=$CD$1,E67=$CD$1),0,1)))</f>
        <v/>
      </c>
      <c r="CG65" s="3">
        <f>IF($A65&gt;='243way_Regular Symbol'!H$16,"",IF(F65=0,"",IF(OR(F65=$BW$1,F66=$BW$1,F67=$BW$1,F65=$CD$1,F66=$CD$1,F67=$CD$1),0,1)))</f>
        <v>0</v>
      </c>
      <c r="CH65" s="224"/>
      <c r="CI65" s="3" t="str">
        <f>IF($A65&gt;='243way_Regular Symbol'!D$16,"",IF(B65=0,"",IF(OR(B65=$BW$1,B66=$BW$1,B67=$BW$1,B65=$CJ$1,B66=$CJ$1,B67=$CJ$1),0,1)))</f>
        <v/>
      </c>
      <c r="CJ65" s="3">
        <f>IF($A65&gt;='243way_Regular Symbol'!E$16,"",IF(C65=0,"",IF(OR(C65=$BW$1,C66=$BW$1,C67=$BW$1,C65=$CJ$1,C66=$CJ$1,C67=$CJ$1),0,1)))</f>
        <v>0</v>
      </c>
      <c r="CK65" s="3" t="str">
        <f>IF($A65&gt;='243way_Regular Symbol'!F$16,"",IF(D65=0,"",IF(OR(D65=$BW$1,D66=$BW$1,D67=$BW$1,D65=$CJ$1,D66=$CJ$1,D67=$CJ$1),0,1)))</f>
        <v/>
      </c>
      <c r="CL65" s="3" t="str">
        <f>IF($A65&gt;='243way_Regular Symbol'!G$16,"",IF(E65=0,"",IF(OR(E65=$BW$1,E66=$BW$1,E67=$BW$1,E65=$CJ$1,E66=$CJ$1,E67=$CJ$1),0,1)))</f>
        <v/>
      </c>
      <c r="CM65" s="3">
        <f>IF($A65&gt;='243way_Regular Symbol'!H$16,"",IF(F65=0,"",IF(OR(F65=$BW$1,F66=$BW$1,F67=$BW$1,F65=$CJ$1,F66=$CJ$1,F67=$CJ$1),0,1)))</f>
        <v>1</v>
      </c>
      <c r="CN65" s="224"/>
      <c r="CO65" s="3" t="str">
        <f>IF($A65&gt;='243way_Regular Symbol'!D$16,"",IF(B65=0,"",IF(OR(B65=$BW$1,B66=$BW$1,B67=$BW$1,B65=$CP$1,B66=$CP$1,B67=$CP$1),0,1)))</f>
        <v/>
      </c>
      <c r="CP65" s="3">
        <f>IF($A65&gt;='243way_Regular Symbol'!E$16,"",IF(C65=0,"",IF(OR(C65=$BW$1,C66=$BW$1,C67=$BW$1,C65=$CP$1,C66=$CP$1,C67=$CP$1),0,1)))</f>
        <v>1</v>
      </c>
      <c r="CQ65" s="3" t="str">
        <f>IF($A65&gt;='243way_Regular Symbol'!F$16,"",IF(D65=0,"",IF(OR(D65=$BW$1,D66=$BW$1,D67=$BW$1,D65=$CP$1,D66=$CP$1,D67=$CP$1),0,1)))</f>
        <v/>
      </c>
      <c r="CR65" s="3" t="str">
        <f>IF($A65&gt;='243way_Regular Symbol'!G$16,"",IF(E65=0,"",IF(OR(E65=$BW$1,E66=$BW$1,E67=$BW$1,E65=$CP$1,E66=$CP$1,E67=$CP$1),0,1)))</f>
        <v/>
      </c>
      <c r="CS65" s="3">
        <f>IF($A65&gt;='243way_Regular Symbol'!H$16,"",IF(F65=0,"",IF(OR(F65=$BW$1,F66=$BW$1,F67=$BW$1,F65=$CP$1,F66=$CP$1,F67=$CP$1),0,1)))</f>
        <v>1</v>
      </c>
      <c r="CT65" s="224"/>
      <c r="CU65" s="3" t="str">
        <f>IF($A65&gt;='243way_Regular Symbol'!D$16,"",IF(B65=0,"",IF(OR(B65=$BW$1,B66=$BW$1,B67=$BW$1,B65=$CV$1,B66=$CV$1,B67=$CV$1),0,1)))</f>
        <v/>
      </c>
      <c r="CV65" s="3">
        <f>IF($A65&gt;='243way_Regular Symbol'!E$16,"",IF(C65=0,"",IF(OR(C65=$BW$1,C66=$BW$1,C67=$BW$1,C65=$CV$1,C66=$CV$1,C67=$CV$1),0,1)))</f>
        <v>1</v>
      </c>
      <c r="CW65" s="3" t="str">
        <f>IF($A65&gt;='243way_Regular Symbol'!F$16,"",IF(D65=0,"",IF(OR(D65=$BW$1,D66=$BW$1,D67=$BW$1,D65=$CV$1,D66=$CV$1,D67=$CV$1),0,1)))</f>
        <v/>
      </c>
      <c r="CX65" s="3" t="str">
        <f>IF($A65&gt;='243way_Regular Symbol'!G$16,"",IF(E65=0,"",IF(OR(E65=$BW$1,E66=$BW$1,E67=$BW$1,E65=$CV$1,E66=$CV$1,E67=$CV$1),0,1)))</f>
        <v/>
      </c>
      <c r="CY65" s="3">
        <f>IF($A65&gt;='243way_Regular Symbol'!H$16,"",IF(F65=0,"",IF(OR(F65=$BW$1,F66=$BW$1,F67=$BW$1,F65=$CV$1,F66=$CV$1,F67=$CV$1),0,1)))</f>
        <v>1</v>
      </c>
    </row>
    <row r="66" spans="1:103">
      <c r="A66" s="337">
        <f>IF('243way_Regular Symbol'!L65="","",'243way_Regular Symbol'!L65)</f>
        <v>62</v>
      </c>
      <c r="B66" s="191" t="str">
        <f>IF('243way_Regular Symbol'!M65="",
IF($A66-'243way_Regular Symbol'!D$16&gt;='243way_RegularＸ_W()'!B$2-1,"",VLOOKUP($A66-'243way_Regular Symbol'!D$16,'243way_Regular Symbol'!$L$3:$Q$99,'243way_RegularＸ_W()'!B$3+1,FALSE)),
'243way_Regular Symbol'!M65)</f>
        <v>M5</v>
      </c>
      <c r="C66" s="191" t="str">
        <f>IF('243way_Regular Symbol'!N65="",
IF($A66-'243way_Regular Symbol'!E$16&gt;='243way_RegularＸ_W()'!C$2-1,"",VLOOKUP($A66-'243way_Regular Symbol'!E$16,'243way_Regular Symbol'!$L$3:$Q$99,'243way_RegularＸ_W()'!C$3+1,FALSE)),
'243way_Regular Symbol'!N65)</f>
        <v>K</v>
      </c>
      <c r="D66" s="191" t="str">
        <f>IF('243way_Regular Symbol'!O65="",
IF($A66-'243way_Regular Symbol'!F$16&gt;='243way_RegularＸ_W()'!D$2-1,"",VLOOKUP($A66-'243way_Regular Symbol'!F$16,'243way_Regular Symbol'!$L$3:$Q$99,'243way_RegularＸ_W()'!D$3+1,FALSE)),
'243way_Regular Symbol'!O65)</f>
        <v/>
      </c>
      <c r="E66" s="191" t="str">
        <f>IF('243way_Regular Symbol'!P65="",
IF($A66-'243way_Regular Symbol'!G$16&gt;='243way_RegularＸ_W()'!E$2-1,"",VLOOKUP($A66-'243way_Regular Symbol'!G$16,'243way_Regular Symbol'!$L$3:$Q$99,'243way_RegularＸ_W()'!E$3+1,FALSE)),
'243way_Regular Symbol'!P65)</f>
        <v/>
      </c>
      <c r="F66" s="338" t="str">
        <f>IF('243way_Regular Symbol'!Q65="",
IF($A66-'243way_Regular Symbol'!H$16&gt;='243way_RegularＸ_W()'!F$2-1,"",VLOOKUP($A66-'243way_Regular Symbol'!H$16,'243way_Regular Symbol'!$L$3:$Q$99,'243way_RegularＸ_W()'!F$3+1,FALSE)),
'243way_Regular Symbol'!Q65)</f>
        <v>K</v>
      </c>
      <c r="O66" s="344" t="str">
        <f>IF($A66&gt;='243way_Regular Symbol'!D$16,"",IF(B66=0,"",IF(OR(B66=$O$1,B66=$P$1,B67=$O$1,B67=$P$1,B68=$O$1,B68=$P$1),0,1)))</f>
        <v/>
      </c>
      <c r="P66" s="3">
        <f>IF($A66&gt;='243way_Regular Symbol'!E$16,"",IF(C66=0,"",IF(OR(C66=$O$1,C66=$P$1,C67=$O$1,C67=$P$1,C68=$O$1,C68=$P$1),0,1)))</f>
        <v>1</v>
      </c>
      <c r="Q66" s="3" t="str">
        <f>IF($A66&gt;='243way_Regular Symbol'!F$16,"",IF(D66=0,"",IF(OR(D66=$O$1,D66=$P$1,D67=$O$1,D67=$P$1,D68=$O$1,D68=$P$1),0,1)))</f>
        <v/>
      </c>
      <c r="R66" s="3" t="str">
        <f>IF($A66&gt;='243way_Regular Symbol'!G$16,"",IF(E66=0,"",IF(OR(E66=$O$1,E66=$P$1,E67=$O$1,E67=$P$1,E68=$O$1,E68=$P$1),0,1)))</f>
        <v/>
      </c>
      <c r="S66" s="135">
        <f>IF($A66&gt;='243way_Regular Symbol'!H$16,"",IF(F66=0,"",IF(OR(F66=$O$1,F66=$P$1,F67=$O$1,F67=$P$1,F68=$O$1,F68=$P$1),0,1)))</f>
        <v>1</v>
      </c>
      <c r="T66" s="224"/>
      <c r="U66" s="344" t="str">
        <f>IF($A66&gt;='243way_Regular Symbol'!D$16,"",IF(B66=0,"",IF(OR(B66=$U$1,B66=$V$1,B67=$U$1,B67=$V$1,B68=$U$1,B68=$V$1),0,1)))</f>
        <v/>
      </c>
      <c r="V66" s="3">
        <f>IF($A66&gt;='243way_Regular Symbol'!E$16,"",IF(C66=0,"",IF(OR(C66=$U$1,C66=$V$1,C67=$U$1,C67=$V$1,C68=$U$1,C68=$V$1),0,1)))</f>
        <v>1</v>
      </c>
      <c r="W66" s="3" t="str">
        <f>IF($A66&gt;='243way_Regular Symbol'!F$16,"",IF(D66=0,"",IF(OR(D66=$U$1,D66=$V$1,D67=$U$1,D67=$V$1,D68=$U$1,D68=$V$1),0,1)))</f>
        <v/>
      </c>
      <c r="X66" s="3" t="str">
        <f>IF($A66&gt;='243way_Regular Symbol'!G$16,"",IF(E66=0,"",IF(OR(E66=$U$1,E66=$V$1,E67=$U$1,E67=$V$1,E68=$U$1,E68=$V$1),0,1)))</f>
        <v/>
      </c>
      <c r="Y66" s="135">
        <f>IF($A66&gt;='243way_Regular Symbol'!H$16,"",IF(F66=0,"",IF(OR(F66=$U$1,F66=$V$1,F67=$U$1,F67=$V$1,F68=$U$1,F68=$V$1),0,1)))</f>
        <v>1</v>
      </c>
      <c r="Z66" s="224"/>
      <c r="AA66" s="344" t="str">
        <f>IF($A66&gt;='243way_Regular Symbol'!D$16,"",IF(B66=0,"",IF(OR(B66=$AA$1,B66=$AB$1,B67=$AA$1,B67=$AB$1,B68=$AA$1,,B68=$AB$1),0,1)))</f>
        <v/>
      </c>
      <c r="AB66" s="3">
        <f>IF($A66&gt;='243way_Regular Symbol'!E$16,"",IF(C66=0,"",IF(OR(C66=$AA$1,C66=$AB$1,C67=$AA$1,C67=$AB$1,C68=$AA$1,,C68=$AB$1),0,1)))</f>
        <v>1</v>
      </c>
      <c r="AC66" s="3" t="str">
        <f>IF($A66&gt;='243way_Regular Symbol'!F$16,"",IF(D66=0,"",IF(OR(D66=$AA$1,D66=$AB$1,D67=$AA$1,D67=$AB$1,D68=$AA$1,,D68=$AB$1),0,1)))</f>
        <v/>
      </c>
      <c r="AD66" s="3" t="str">
        <f>IF($A66&gt;='243way_Regular Symbol'!G$16,"",IF(E66=0,"",IF(OR(E66=$AA$1,E66=$AB$1,E67=$AA$1,E67=$AB$1,E68=$AA$1,,E68=$AB$1),0,1)))</f>
        <v/>
      </c>
      <c r="AE66" s="135">
        <f>IF($A66&gt;='243way_Regular Symbol'!H$16,"",IF(F66=0,"",IF(OR(F66=$AA$1,F66=$AB$1,F67=$AA$1,F67=$AB$1,F68=$AA$1,,F68=$AB$1),0,1)))</f>
        <v>1</v>
      </c>
      <c r="AF66" s="224"/>
      <c r="AG66" s="344" t="str">
        <f>IF($A66&gt;='243way_Regular Symbol'!D$16,"",IF(B66=0,"",IF(OR(B66=$AG$1,B66=$AH$1,B67=$AG$1,B67=$AH$1,B68=$AG$1,B68=$AH$1),0,1)))</f>
        <v/>
      </c>
      <c r="AH66" s="3">
        <f>IF($A66&gt;='243way_Regular Symbol'!E$16,"",IF(C66=0,"",IF(OR(C66=$AG$1,C66=$AH$1,C67=$AG$1,C67=$AH$1,C68=$AG$1,C68=$AH$1),0,1)))</f>
        <v>1</v>
      </c>
      <c r="AI66" s="3" t="str">
        <f>IF($A66&gt;='243way_Regular Symbol'!F$16,"",IF(D66=0,"",IF(OR(D66=$AG$1,D66=$AH$1,D67=$AG$1,D67=$AH$1,D68=$AG$1,D68=$AH$1),0,1)))</f>
        <v/>
      </c>
      <c r="AJ66" s="3" t="str">
        <f>IF($A66&gt;='243way_Regular Symbol'!G$16,"",IF(E66=0,"",IF(OR(E66=$AG$1,E66=$AH$1,E67=$AG$1,E67=$AH$1,E68=$AG$1,E68=$AH$1),0,1)))</f>
        <v/>
      </c>
      <c r="AK66" s="135">
        <f>IF($A66&gt;='243way_Regular Symbol'!H$16,"",IF(F66=0,"",IF(OR(F66=$AG$1,F66=$AH$1,F67=$AG$1,F67=$AH$1,F68=$AG$1,F68=$AH$1),0,1)))</f>
        <v>1</v>
      </c>
      <c r="AL66" s="224"/>
      <c r="AM66" s="344" t="str">
        <f>IF($A66&gt;='243way_Regular Symbol'!D$16,"",IF(B66=0,"",IF(OR(B66=$AM$1,B66=$AN$1,B67=$AM$1,B67=$AN$1,B68=$AM$1,B68=$AN$1),0,1)))</f>
        <v/>
      </c>
      <c r="AN66" s="3">
        <f>IF($A66&gt;='243way_Regular Symbol'!E$16,"",IF(C66=0,"",IF(OR(C66=$AM$1,C66=$AN$1,C67=$AM$1,C67=$AN$1,C68=$AM$1,C68=$AN$1),0,1)))</f>
        <v>1</v>
      </c>
      <c r="AO66" s="3" t="str">
        <f>IF($A66&gt;='243way_Regular Symbol'!F$16,"",IF(D66=0,"",IF(OR(D66=$AM$1,D66=$AN$1,D67=$AM$1,D67=$AN$1,D68=$AM$1,D68=$AN$1),0,1)))</f>
        <v/>
      </c>
      <c r="AP66" s="3" t="str">
        <f>IF($A66&gt;='243way_Regular Symbol'!G$16,"",IF(E66=0,"",IF(OR(E66=$AM$1,E66=$AN$1,E67=$AM$1,E67=$AN$1,E68=$AM$1,E68=$AN$1),0,1)))</f>
        <v/>
      </c>
      <c r="AQ66" s="135">
        <f>IF($A66&gt;='243way_Regular Symbol'!H$16,"",IF(F66=0,"",IF(OR(F66=$AM$1,F66=$AN$1,F67=$AM$1,F67=$AN$1,F68=$AM$1,F68=$AN$1),0,1)))</f>
        <v>0</v>
      </c>
      <c r="AR66" s="224"/>
      <c r="AS66" s="344" t="str">
        <f>IF($A66&gt;='243way_Regular Symbol'!D$16,"",IF(B66=0,"",IF(OR(B66=$AM$1,B66=$AT$1,B67=$AM$1,B67=$AT$1,B68=$AM$1,B68=$AT$1),0,1)))</f>
        <v/>
      </c>
      <c r="AT66" s="3">
        <f>IF($A66&gt;='243way_Regular Symbol'!E$16,"",IF(C66=0,"",IF(OR(C66=$AM$1,C66=$AT$1,C67=$AM$1,C67=$AT$1,C68=$AM$1,C68=$AT$1),0,1)))</f>
        <v>1</v>
      </c>
      <c r="AU66" s="3" t="str">
        <f>IF($A66&gt;='243way_Regular Symbol'!F$16,"",IF(D66=0,"",IF(OR(D66=$AM$1,D66=$AT$1,D67=$AM$1,D67=$AT$1,D68=$AM$1,D68=$AT$1),0,1)))</f>
        <v/>
      </c>
      <c r="AV66" s="3" t="str">
        <f>IF($A66&gt;='243way_Regular Symbol'!G$16,"",IF(E66=0,"",IF(OR(E66=$AM$1,E66=$AT$1,E67=$AM$1,E67=$AT$1,E68=$AM$1,E68=$AT$1),0,1)))</f>
        <v/>
      </c>
      <c r="AW66" s="135">
        <f>IF($A66&gt;='243way_Regular Symbol'!H$16,"",IF(F66=0,"",IF(OR(F66=$AM$1,F66=$AT$1,F67=$AM$1,F67=$AT$1,F68=$AM$1,F68=$AT$1),0,1)))</f>
        <v>1</v>
      </c>
      <c r="AX66" s="224"/>
      <c r="AY66" s="344" t="str">
        <f>IF($A66&gt;='243way_Regular Symbol'!D$16,"",IF(B66=0,"",IF(OR(B66=$AM$1,B66=$AZ$1,B67=$AM$1,B67=$AZ$1,B68=$AM$1,B68=$AZ$1),0,1)))</f>
        <v/>
      </c>
      <c r="AZ66" s="3">
        <f>IF($A66&gt;='243way_Regular Symbol'!E$16,"",IF(C66=0,"",IF(OR(C66=$AM$1,C66=$AZ$1,C67=$AM$1,C67=$AZ$1,C68=$AM$1,C68=$AZ$1),0,1)))</f>
        <v>1</v>
      </c>
      <c r="BA66" s="3" t="str">
        <f>IF($A66&gt;='243way_Regular Symbol'!F$16,"",IF(D66=0,"",IF(OR(D66=$AM$1,D66=$AZ$1,D67=$AM$1,D67=$AZ$1,D68=$AM$1,D68=$AZ$1),0,1)))</f>
        <v/>
      </c>
      <c r="BB66" s="3" t="str">
        <f>IF($A66&gt;='243way_Regular Symbol'!G$16,"",IF(E66=0,"",IF(OR(E66=$AM$1,E66=$AZ$1,E67=$AM$1,E67=$AZ$1,E68=$AM$1,E68=$AZ$1),0,1)))</f>
        <v/>
      </c>
      <c r="BC66" s="135">
        <f>IF($A66&gt;='243way_Regular Symbol'!H$16,"",IF(F66=0,"",IF(OR(F66=$AM$1,F66=$AZ$1,F67=$AM$1,F67=$AZ$1,F68=$AM$1,F68=$AZ$1),0,1)))</f>
        <v>1</v>
      </c>
      <c r="BD66" s="224"/>
      <c r="BE66" s="344" t="str">
        <f>IF($A66&gt;='243way_Regular Symbol'!D$16,"",IF(B66=0,"",IF(OR(B66=$AM$1,B66=$BF$1,B67=$AM$1,B67=$BF$1,B68=$AM$1,B68=$BF$1),0,1)))</f>
        <v/>
      </c>
      <c r="BF66" s="3">
        <f>IF($A66&gt;='243way_Regular Symbol'!E$16,"",IF(C66=0,"",IF(OR(C66=$AM$1,C66=$BF$1,C67=$AM$1,C67=$BF$1,C68=$AM$1,C68=$BF$1),0,1)))</f>
        <v>1</v>
      </c>
      <c r="BG66" s="3" t="str">
        <f>IF($A66&gt;='243way_Regular Symbol'!F$16,"",IF(D66=0,"",IF(OR(D66=$AM$1,D66=$BF$1,D67=$AM$1,D67=$BF$1,D68=$AM$1,D68=$BF$1),0,1)))</f>
        <v/>
      </c>
      <c r="BH66" s="3" t="str">
        <f>IF($A66&gt;='243way_Regular Symbol'!G$16,"",IF(E66=0,"",IF(OR(E66=$AM$1,E66=$BF$1,E67=$AM$1,E67=$BF$1,E68=$AM$1,E68=$BF$1),0,1)))</f>
        <v/>
      </c>
      <c r="BI66" s="135">
        <f>IF($A66&gt;='243way_Regular Symbol'!H$16,"",IF(F66=0,"",IF(OR(F66=$AM$1,F66=$BF$1,F67=$AM$1,F67=$BF$1,F68=$AM$1,F68=$BF$1),0,1)))</f>
        <v>1</v>
      </c>
      <c r="BJ66" s="224"/>
      <c r="BK66" s="344" t="str">
        <f>IF($A66&gt;='243way_Regular Symbol'!D$16,"",IF(B66=0,"",IF(OR(B66=$AM$1,B66=$BL$1,B67=$AM$1,B67=$BL$1,B68=$AM$1,B68=$BL$1),0,1)))</f>
        <v/>
      </c>
      <c r="BL66" s="3">
        <f>IF($A66&gt;='243way_Regular Symbol'!E$16,"",IF(C66=0,"",IF(OR(C66=$AM$1,C66=$BL$1,C67=$AM$1,C67=$BL$1,C68=$AM$1,C68=$BL$1),0,1)))</f>
        <v>1</v>
      </c>
      <c r="BM66" s="3" t="str">
        <f>IF($A66&gt;='243way_Regular Symbol'!F$16,"",IF(D66=0,"",IF(OR(D66=$AM$1,D66=$BL$1,D67=$AM$1,D67=$BL$1,D68=$AM$1,D68=$BL$1),0,1)))</f>
        <v/>
      </c>
      <c r="BN66" s="3" t="str">
        <f>IF($A66&gt;='243way_Regular Symbol'!G$16,"",IF(E66=0,"",IF(OR(E66=$AM$1,E66=$BL$1,E67=$AM$1,E67=$BL$1,E68=$AM$1,E68=$BL$1),0,1)))</f>
        <v/>
      </c>
      <c r="BO66" s="135">
        <f>IF($A66&gt;='243way_Regular Symbol'!H$16,"",IF(F66=0,"",IF(OR(F66=$AM$1,F66=$BL$1,F67=$AM$1,F67=$BL$1,F68=$AM$1,F68=$BL$1),0,1)))</f>
        <v>1</v>
      </c>
      <c r="BP66" s="224"/>
      <c r="BQ66" s="3" t="str">
        <f>IF($A66&gt;='243way_Regular Symbol'!D$16,"",IF(B66=0,"",IF(OR(B66=$BQ$1,B66=$BR$1,B67=$BQ$1,B67=$BR$1,B68=$BQ$1,B68=$BR$1),0,1)))</f>
        <v/>
      </c>
      <c r="BR66" s="3">
        <f>IF($A66&gt;='243way_Regular Symbol'!E$16,"",IF(C66=0,"",IF(OR(C66=$BQ$1,C66=$BR$1,C67=$BQ$1,C67=$BR$1,C68=$BQ$1,C68=$BR$1),0,1)))</f>
        <v>1</v>
      </c>
      <c r="BS66" s="3" t="str">
        <f>IF($A66&gt;='243way_Regular Symbol'!F$16,"",IF(D66=0,"",IF(OR(D66=$BQ$1,D66=$BR$1,D67=$BQ$1,D67=$BR$1,D68=$BQ$1,D68=$BR$1),0,1)))</f>
        <v/>
      </c>
      <c r="BT66" s="3" t="str">
        <f>IF($A66&gt;='243way_Regular Symbol'!G$16,"",IF(E66=0,"",IF(OR(E66=$BQ$1,E66=$BR$1,E67=$BQ$1,E67=$BR$1,E68=$BQ$1,E68=$BR$1),0,1)))</f>
        <v/>
      </c>
      <c r="BU66" s="3">
        <f>IF($A66&gt;='243way_Regular Symbol'!H$16,"",IF(F66=0,"",IF(OR(F66=$BQ$1,F66=$BR$1,F67=$BQ$1,F67=$BR$1,F68=$BQ$1,F68=$BR$1),0,1)))</f>
        <v>1</v>
      </c>
      <c r="BV66" s="224"/>
      <c r="BW66" s="3" t="str">
        <f>IF($A66&gt;='243way_Regular Symbol'!D$16,"",IF(B66=0,"",IF(OR(B66=$BW$1,B67=$BW$1,B68=$BW$1,B66=$BX$1,B67=$BX$1,B68=$BX$1),0,1)))</f>
        <v/>
      </c>
      <c r="BX66" s="3">
        <f>IF($A66&gt;='243way_Regular Symbol'!E$16,"",IF(C66=0,"",IF(OR(C66=$BW$1,C67=$BW$1,C68=$BW$1,C66=$BX$1,C67=$BX$1,C68=$BX$1),0,1)))</f>
        <v>0</v>
      </c>
      <c r="BY66" s="3" t="str">
        <f>IF($A66&gt;='243way_Regular Symbol'!F$16,"",IF(D66=0,"",IF(OR(D66=$BW$1,D67=$BW$1,D68=$BW$1,D66=$BX$1,D67=$BX$1,D68=$BX$1),0,1)))</f>
        <v/>
      </c>
      <c r="BZ66" s="3" t="str">
        <f>IF($A66&gt;='243way_Regular Symbol'!G$16,"",IF(E66=0,"",IF(OR(E66=$BW$1,E67=$BW$1,E68=$BW$1,E66=$BX$1,E67=$BX$1,E68=$BX$1),0,1)))</f>
        <v/>
      </c>
      <c r="CA66" s="3">
        <f>IF($A66&gt;='243way_Regular Symbol'!H$16,"",IF(F66=0,"",IF(OR(F66=$BW$1,F67=$BW$1,F68=$BW$1,F66=$BX$1,F67=$BX$1,F68=$BX$1),0,1)))</f>
        <v>0</v>
      </c>
      <c r="CB66" s="224"/>
      <c r="CC66" s="3" t="str">
        <f>IF($A66&gt;='243way_Regular Symbol'!D$16,"",IF(B66=0,"",IF(OR(B66=$BW$1,B67=$BW$1,B68=$BW$1,B66=$CD$1,B67=$CD$1,B68=$CD$1),0,1)))</f>
        <v/>
      </c>
      <c r="CD66" s="3">
        <f>IF($A66&gt;='243way_Regular Symbol'!E$16,"",IF(C66=0,"",IF(OR(C66=$BW$1,C67=$BW$1,C68=$BW$1,C66=$CD$1,C67=$CD$1,C68=$CD$1),0,1)))</f>
        <v>1</v>
      </c>
      <c r="CE66" s="3" t="str">
        <f>IF($A66&gt;='243way_Regular Symbol'!F$16,"",IF(D66=0,"",IF(OR(D66=$BW$1,D67=$BW$1,D68=$BW$1,D66=$CD$1,D67=$CD$1,D68=$CD$1),0,1)))</f>
        <v/>
      </c>
      <c r="CF66" s="3" t="str">
        <f>IF($A66&gt;='243way_Regular Symbol'!G$16,"",IF(E66=0,"",IF(OR(E66=$BW$1,E67=$BW$1,E68=$BW$1,E66=$CD$1,E67=$CD$1,E68=$CD$1),0,1)))</f>
        <v/>
      </c>
      <c r="CG66" s="3">
        <f>IF($A66&gt;='243way_Regular Symbol'!H$16,"",IF(F66=0,"",IF(OR(F66=$BW$1,F67=$BW$1,F68=$BW$1,F66=$CD$1,F67=$CD$1,F68=$CD$1),0,1)))</f>
        <v>1</v>
      </c>
      <c r="CH66" s="224"/>
      <c r="CI66" s="3" t="str">
        <f>IF($A66&gt;='243way_Regular Symbol'!D$16,"",IF(B66=0,"",IF(OR(B66=$BW$1,B67=$BW$1,B68=$BW$1,B66=$CJ$1,B67=$CJ$1,B68=$CJ$1),0,1)))</f>
        <v/>
      </c>
      <c r="CJ66" s="3">
        <f>IF($A66&gt;='243way_Regular Symbol'!E$16,"",IF(C66=0,"",IF(OR(C66=$BW$1,C67=$BW$1,C68=$BW$1,C66=$CJ$1,C67=$CJ$1,C68=$CJ$1),0,1)))</f>
        <v>0</v>
      </c>
      <c r="CK66" s="3" t="str">
        <f>IF($A66&gt;='243way_Regular Symbol'!F$16,"",IF(D66=0,"",IF(OR(D66=$BW$1,D67=$BW$1,D68=$BW$1,D66=$CJ$1,D67=$CJ$1,D68=$CJ$1),0,1)))</f>
        <v/>
      </c>
      <c r="CL66" s="3" t="str">
        <f>IF($A66&gt;='243way_Regular Symbol'!G$16,"",IF(E66=0,"",IF(OR(E66=$BW$1,E67=$BW$1,E68=$BW$1,E66=$CJ$1,E67=$CJ$1,E68=$CJ$1),0,1)))</f>
        <v/>
      </c>
      <c r="CM66" s="3">
        <f>IF($A66&gt;='243way_Regular Symbol'!H$16,"",IF(F66=0,"",IF(OR(F66=$BW$1,F67=$BW$1,F68=$BW$1,F66=$CJ$1,F67=$CJ$1,F68=$CJ$1),0,1)))</f>
        <v>1</v>
      </c>
      <c r="CN66" s="224"/>
      <c r="CO66" s="3" t="str">
        <f>IF($A66&gt;='243way_Regular Symbol'!D$16,"",IF(B66=0,"",IF(OR(B66=$BW$1,B67=$BW$1,B68=$BW$1,B66=$CP$1,B67=$CP$1,B68=$CP$1),0,1)))</f>
        <v/>
      </c>
      <c r="CP66" s="3">
        <f>IF($A66&gt;='243way_Regular Symbol'!E$16,"",IF(C66=0,"",IF(OR(C66=$BW$1,C67=$BW$1,C68=$BW$1,C66=$CP$1,C67=$CP$1,C68=$CP$1),0,1)))</f>
        <v>1</v>
      </c>
      <c r="CQ66" s="3" t="str">
        <f>IF($A66&gt;='243way_Regular Symbol'!F$16,"",IF(D66=0,"",IF(OR(D66=$BW$1,D67=$BW$1,D68=$BW$1,D66=$CP$1,D67=$CP$1,D68=$CP$1),0,1)))</f>
        <v/>
      </c>
      <c r="CR66" s="3" t="str">
        <f>IF($A66&gt;='243way_Regular Symbol'!G$16,"",IF(E66=0,"",IF(OR(E66=$BW$1,E67=$BW$1,E68=$BW$1,E66=$CP$1,E67=$CP$1,E68=$CP$1),0,1)))</f>
        <v/>
      </c>
      <c r="CS66" s="3">
        <f>IF($A66&gt;='243way_Regular Symbol'!H$16,"",IF(F66=0,"",IF(OR(F66=$BW$1,F67=$BW$1,F68=$BW$1,F66=$CP$1,F67=$CP$1,F68=$CP$1),0,1)))</f>
        <v>1</v>
      </c>
      <c r="CT66" s="224"/>
      <c r="CU66" s="3" t="str">
        <f>IF($A66&gt;='243way_Regular Symbol'!D$16,"",IF(B66=0,"",IF(OR(B66=$BW$1,B67=$BW$1,B68=$BW$1,B66=$CV$1,B67=$CV$1,B68=$CV$1),0,1)))</f>
        <v/>
      </c>
      <c r="CV66" s="3">
        <f>IF($A66&gt;='243way_Regular Symbol'!E$16,"",IF(C66=0,"",IF(OR(C66=$BW$1,C67=$BW$1,C68=$BW$1,C66=$CV$1,C67=$CV$1,C68=$CV$1),0,1)))</f>
        <v>1</v>
      </c>
      <c r="CW66" s="3" t="str">
        <f>IF($A66&gt;='243way_Regular Symbol'!F$16,"",IF(D66=0,"",IF(OR(D66=$BW$1,D67=$BW$1,D68=$BW$1,D66=$CV$1,D67=$CV$1,D68=$CV$1),0,1)))</f>
        <v/>
      </c>
      <c r="CX66" s="3" t="str">
        <f>IF($A66&gt;='243way_Regular Symbol'!G$16,"",IF(E66=0,"",IF(OR(E66=$BW$1,E67=$BW$1,E68=$BW$1,E66=$CV$1,E67=$CV$1,E68=$CV$1),0,1)))</f>
        <v/>
      </c>
      <c r="CY66" s="3">
        <f>IF($A66&gt;='243way_Regular Symbol'!H$16,"",IF(F66=0,"",IF(OR(F66=$BW$1,F67=$BW$1,F68=$BW$1,F66=$CV$1,F67=$CV$1,F68=$CV$1),0,1)))</f>
        <v>1</v>
      </c>
    </row>
    <row r="67" spans="1:103">
      <c r="A67" s="337">
        <f>IF('243way_Regular Symbol'!L66="","",'243way_Regular Symbol'!L66)</f>
        <v>63</v>
      </c>
      <c r="B67" s="191" t="str">
        <f>IF('243way_Regular Symbol'!M66="",
IF($A67-'243way_Regular Symbol'!D$16&gt;='243way_RegularＸ_W()'!B$2-1,"",VLOOKUP($A67-'243way_Regular Symbol'!D$16,'243way_Regular Symbol'!$L$3:$Q$99,'243way_RegularＸ_W()'!B$3+1,FALSE)),
'243way_Regular Symbol'!M66)</f>
        <v/>
      </c>
      <c r="C67" s="191" t="str">
        <f>IF('243way_Regular Symbol'!N66="",
IF($A67-'243way_Regular Symbol'!E$16&gt;='243way_RegularＸ_W()'!C$2-1,"",VLOOKUP($A67-'243way_Regular Symbol'!E$16,'243way_Regular Symbol'!$L$3:$Q$99,'243way_RegularＸ_W()'!C$3+1,FALSE)),
'243way_Regular Symbol'!N66)</f>
        <v>J</v>
      </c>
      <c r="D67" s="191" t="str">
        <f>IF('243way_Regular Symbol'!O66="",
IF($A67-'243way_Regular Symbol'!F$16&gt;='243way_RegularＸ_W()'!D$2-1,"",VLOOKUP($A67-'243way_Regular Symbol'!F$16,'243way_Regular Symbol'!$L$3:$Q$99,'243way_RegularＸ_W()'!D$3+1,FALSE)),
'243way_Regular Symbol'!O66)</f>
        <v/>
      </c>
      <c r="E67" s="191" t="str">
        <f>IF('243way_Regular Symbol'!P66="",
IF($A67-'243way_Regular Symbol'!G$16&gt;='243way_RegularＸ_W()'!E$2-1,"",VLOOKUP($A67-'243way_Regular Symbol'!G$16,'243way_Regular Symbol'!$L$3:$Q$99,'243way_RegularＸ_W()'!E$3+1,FALSE)),
'243way_Regular Symbol'!P66)</f>
        <v/>
      </c>
      <c r="F67" s="338" t="str">
        <f>IF('243way_Regular Symbol'!Q66="",
IF($A67-'243way_Regular Symbol'!H$16&gt;='243way_RegularＸ_W()'!F$2-1,"",VLOOKUP($A67-'243way_Regular Symbol'!H$16,'243way_Regular Symbol'!$L$3:$Q$99,'243way_RegularＸ_W()'!F$3+1,FALSE)),
'243way_Regular Symbol'!Q66)</f>
        <v>K</v>
      </c>
      <c r="O67" s="344" t="str">
        <f>IF($A67&gt;='243way_Regular Symbol'!D$16,"",IF(B67=0,"",IF(OR(B67=$O$1,B67=$P$1,B68=$O$1,B68=$P$1,B69=$O$1,B69=$P$1),0,1)))</f>
        <v/>
      </c>
      <c r="P67" s="3">
        <f>IF($A67&gt;='243way_Regular Symbol'!E$16,"",IF(C67=0,"",IF(OR(C67=$O$1,C67=$P$1,C68=$O$1,C68=$P$1,C69=$O$1,C69=$P$1),0,1)))</f>
        <v>1</v>
      </c>
      <c r="Q67" s="3" t="str">
        <f>IF($A67&gt;='243way_Regular Symbol'!F$16,"",IF(D67=0,"",IF(OR(D67=$O$1,D67=$P$1,D68=$O$1,D68=$P$1,D69=$O$1,D69=$P$1),0,1)))</f>
        <v/>
      </c>
      <c r="R67" s="3" t="str">
        <f>IF($A67&gt;='243way_Regular Symbol'!G$16,"",IF(E67=0,"",IF(OR(E67=$O$1,E67=$P$1,E68=$O$1,E68=$P$1,E69=$O$1,E69=$P$1),0,1)))</f>
        <v/>
      </c>
      <c r="S67" s="135">
        <f>IF($A67&gt;='243way_Regular Symbol'!H$16,"",IF(F67=0,"",IF(OR(F67=$O$1,F67=$P$1,F68=$O$1,F68=$P$1,F69=$O$1,F69=$P$1),0,1)))</f>
        <v>1</v>
      </c>
      <c r="T67" s="224"/>
      <c r="U67" s="344" t="str">
        <f>IF($A67&gt;='243way_Regular Symbol'!D$16,"",IF(B67=0,"",IF(OR(B67=$U$1,B67=$V$1,B68=$U$1,B68=$V$1,B69=$U$1,B69=$V$1),0,1)))</f>
        <v/>
      </c>
      <c r="V67" s="3">
        <f>IF($A67&gt;='243way_Regular Symbol'!E$16,"",IF(C67=0,"",IF(OR(C67=$U$1,C67=$V$1,C68=$U$1,C68=$V$1,C69=$U$1,C69=$V$1),0,1)))</f>
        <v>1</v>
      </c>
      <c r="W67" s="3" t="str">
        <f>IF($A67&gt;='243way_Regular Symbol'!F$16,"",IF(D67=0,"",IF(OR(D67=$U$1,D67=$V$1,D68=$U$1,D68=$V$1,D69=$U$1,D69=$V$1),0,1)))</f>
        <v/>
      </c>
      <c r="X67" s="3" t="str">
        <f>IF($A67&gt;='243way_Regular Symbol'!G$16,"",IF(E67=0,"",IF(OR(E67=$U$1,E67=$V$1,E68=$U$1,E68=$V$1,E69=$U$1,E69=$V$1),0,1)))</f>
        <v/>
      </c>
      <c r="Y67" s="135">
        <f>IF($A67&gt;='243way_Regular Symbol'!H$16,"",IF(F67=0,"",IF(OR(F67=$U$1,F67=$V$1,F68=$U$1,F68=$V$1,F69=$U$1,F69=$V$1),0,1)))</f>
        <v>1</v>
      </c>
      <c r="Z67" s="224"/>
      <c r="AA67" s="344" t="str">
        <f>IF($A67&gt;='243way_Regular Symbol'!D$16,"",IF(B67=0,"",IF(OR(B67=$AA$1,B67=$AB$1,B68=$AA$1,B68=$AB$1,B69=$AA$1,,B69=$AB$1),0,1)))</f>
        <v/>
      </c>
      <c r="AB67" s="3">
        <f>IF($A67&gt;='243way_Regular Symbol'!E$16,"",IF(C67=0,"",IF(OR(C67=$AA$1,C67=$AB$1,C68=$AA$1,C68=$AB$1,C69=$AA$1,,C69=$AB$1),0,1)))</f>
        <v>1</v>
      </c>
      <c r="AC67" s="3" t="str">
        <f>IF($A67&gt;='243way_Regular Symbol'!F$16,"",IF(D67=0,"",IF(OR(D67=$AA$1,D67=$AB$1,D68=$AA$1,D68=$AB$1,D69=$AA$1,,D69=$AB$1),0,1)))</f>
        <v/>
      </c>
      <c r="AD67" s="3" t="str">
        <f>IF($A67&gt;='243way_Regular Symbol'!G$16,"",IF(E67=0,"",IF(OR(E67=$AA$1,E67=$AB$1,E68=$AA$1,E68=$AB$1,E69=$AA$1,,E69=$AB$1),0,1)))</f>
        <v/>
      </c>
      <c r="AE67" s="135">
        <f>IF($A67&gt;='243way_Regular Symbol'!H$16,"",IF(F67=0,"",IF(OR(F67=$AA$1,F67=$AB$1,F68=$AA$1,F68=$AB$1,F69=$AA$1,,F69=$AB$1),0,1)))</f>
        <v>1</v>
      </c>
      <c r="AF67" s="224"/>
      <c r="AG67" s="344" t="str">
        <f>IF($A67&gt;='243way_Regular Symbol'!D$16,"",IF(B67=0,"",IF(OR(B67=$AG$1,B67=$AH$1,B68=$AG$1,B68=$AH$1,B69=$AG$1,B69=$AH$1),0,1)))</f>
        <v/>
      </c>
      <c r="AH67" s="3">
        <f>IF($A67&gt;='243way_Regular Symbol'!E$16,"",IF(C67=0,"",IF(OR(C67=$AG$1,C67=$AH$1,C68=$AG$1,C68=$AH$1,C69=$AG$1,C69=$AH$1),0,1)))</f>
        <v>0</v>
      </c>
      <c r="AI67" s="3" t="str">
        <f>IF($A67&gt;='243way_Regular Symbol'!F$16,"",IF(D67=0,"",IF(OR(D67=$AG$1,D67=$AH$1,D68=$AG$1,D68=$AH$1,D69=$AG$1,D69=$AH$1),0,1)))</f>
        <v/>
      </c>
      <c r="AJ67" s="3" t="str">
        <f>IF($A67&gt;='243way_Regular Symbol'!G$16,"",IF(E67=0,"",IF(OR(E67=$AG$1,E67=$AH$1,E68=$AG$1,E68=$AH$1,E69=$AG$1,E69=$AH$1),0,1)))</f>
        <v/>
      </c>
      <c r="AK67" s="135">
        <f>IF($A67&gt;='243way_Regular Symbol'!H$16,"",IF(F67=0,"",IF(OR(F67=$AG$1,F67=$AH$1,F68=$AG$1,F68=$AH$1,F69=$AG$1,F69=$AH$1),0,1)))</f>
        <v>1</v>
      </c>
      <c r="AL67" s="224"/>
      <c r="AM67" s="344" t="str">
        <f>IF($A67&gt;='243way_Regular Symbol'!D$16,"",IF(B67=0,"",IF(OR(B67=$AM$1,B67=$AN$1,B68=$AM$1,B68=$AN$1,B69=$AM$1,B69=$AN$1),0,1)))</f>
        <v/>
      </c>
      <c r="AN67" s="3">
        <f>IF($A67&gt;='243way_Regular Symbol'!E$16,"",IF(C67=0,"",IF(OR(C67=$AM$1,C67=$AN$1,C68=$AM$1,C68=$AN$1,C69=$AM$1,C69=$AN$1),0,1)))</f>
        <v>1</v>
      </c>
      <c r="AO67" s="3" t="str">
        <f>IF($A67&gt;='243way_Regular Symbol'!F$16,"",IF(D67=0,"",IF(OR(D67=$AM$1,D67=$AN$1,D68=$AM$1,D68=$AN$1,D69=$AM$1,D69=$AN$1),0,1)))</f>
        <v/>
      </c>
      <c r="AP67" s="3" t="str">
        <f>IF($A67&gt;='243way_Regular Symbol'!G$16,"",IF(E67=0,"",IF(OR(E67=$AM$1,E67=$AN$1,E68=$AM$1,E68=$AN$1,E69=$AM$1,E69=$AN$1),0,1)))</f>
        <v/>
      </c>
      <c r="AQ67" s="135">
        <f>IF($A67&gt;='243way_Regular Symbol'!H$16,"",IF(F67=0,"",IF(OR(F67=$AM$1,F67=$AN$1,F68=$AM$1,F68=$AN$1,F69=$AM$1,F69=$AN$1),0,1)))</f>
        <v>0</v>
      </c>
      <c r="AR67" s="224"/>
      <c r="AS67" s="344" t="str">
        <f>IF($A67&gt;='243way_Regular Symbol'!D$16,"",IF(B67=0,"",IF(OR(B67=$AM$1,B67=$AT$1,B68=$AM$1,B68=$AT$1,B69=$AM$1,B69=$AT$1),0,1)))</f>
        <v/>
      </c>
      <c r="AT67" s="3">
        <f>IF($A67&gt;='243way_Regular Symbol'!E$16,"",IF(C67=0,"",IF(OR(C67=$AM$1,C67=$AT$1,C68=$AM$1,C68=$AT$1,C69=$AM$1,C69=$AT$1),0,1)))</f>
        <v>1</v>
      </c>
      <c r="AU67" s="3" t="str">
        <f>IF($A67&gt;='243way_Regular Symbol'!F$16,"",IF(D67=0,"",IF(OR(D67=$AM$1,D67=$AT$1,D68=$AM$1,D68=$AT$1,D69=$AM$1,D69=$AT$1),0,1)))</f>
        <v/>
      </c>
      <c r="AV67" s="3" t="str">
        <f>IF($A67&gt;='243way_Regular Symbol'!G$16,"",IF(E67=0,"",IF(OR(E67=$AM$1,E67=$AT$1,E68=$AM$1,E68=$AT$1,E69=$AM$1,E69=$AT$1),0,1)))</f>
        <v/>
      </c>
      <c r="AW67" s="135">
        <f>IF($A67&gt;='243way_Regular Symbol'!H$16,"",IF(F67=0,"",IF(OR(F67=$AM$1,F67=$AT$1,F68=$AM$1,F68=$AT$1,F69=$AM$1,F69=$AT$1),0,1)))</f>
        <v>1</v>
      </c>
      <c r="AX67" s="224"/>
      <c r="AY67" s="344" t="str">
        <f>IF($A67&gt;='243way_Regular Symbol'!D$16,"",IF(B67=0,"",IF(OR(B67=$AM$1,B67=$AZ$1,B68=$AM$1,B68=$AZ$1,B69=$AM$1,B69=$AZ$1),0,1)))</f>
        <v/>
      </c>
      <c r="AZ67" s="3">
        <f>IF($A67&gt;='243way_Regular Symbol'!E$16,"",IF(C67=0,"",IF(OR(C67=$AM$1,C67=$AZ$1,C68=$AM$1,C68=$AZ$1,C69=$AM$1,C69=$AZ$1),0,1)))</f>
        <v>1</v>
      </c>
      <c r="BA67" s="3" t="str">
        <f>IF($A67&gt;='243way_Regular Symbol'!F$16,"",IF(D67=0,"",IF(OR(D67=$AM$1,D67=$AZ$1,D68=$AM$1,D68=$AZ$1,D69=$AM$1,D69=$AZ$1),0,1)))</f>
        <v/>
      </c>
      <c r="BB67" s="3" t="str">
        <f>IF($A67&gt;='243way_Regular Symbol'!G$16,"",IF(E67=0,"",IF(OR(E67=$AM$1,E67=$AZ$1,E68=$AM$1,E68=$AZ$1,E69=$AM$1,E69=$AZ$1),0,1)))</f>
        <v/>
      </c>
      <c r="BC67" s="135">
        <f>IF($A67&gt;='243way_Regular Symbol'!H$16,"",IF(F67=0,"",IF(OR(F67=$AM$1,F67=$AZ$1,F68=$AM$1,F68=$AZ$1,F69=$AM$1,F69=$AZ$1),0,1)))</f>
        <v>1</v>
      </c>
      <c r="BD67" s="224"/>
      <c r="BE67" s="344" t="str">
        <f>IF($A67&gt;='243way_Regular Symbol'!D$16,"",IF(B67=0,"",IF(OR(B67=$AM$1,B67=$BF$1,B68=$AM$1,B68=$BF$1,B69=$AM$1,B69=$BF$1),0,1)))</f>
        <v/>
      </c>
      <c r="BF67" s="3">
        <f>IF($A67&gt;='243way_Regular Symbol'!E$16,"",IF(C67=0,"",IF(OR(C67=$AM$1,C67=$BF$1,C68=$AM$1,C68=$BF$1,C69=$AM$1,C69=$BF$1),0,1)))</f>
        <v>1</v>
      </c>
      <c r="BG67" s="3" t="str">
        <f>IF($A67&gt;='243way_Regular Symbol'!F$16,"",IF(D67=0,"",IF(OR(D67=$AM$1,D67=$BF$1,D68=$AM$1,D68=$BF$1,D69=$AM$1,D69=$BF$1),0,1)))</f>
        <v/>
      </c>
      <c r="BH67" s="3" t="str">
        <f>IF($A67&gt;='243way_Regular Symbol'!G$16,"",IF(E67=0,"",IF(OR(E67=$AM$1,E67=$BF$1,E68=$AM$1,E68=$BF$1,E69=$AM$1,E69=$BF$1),0,1)))</f>
        <v/>
      </c>
      <c r="BI67" s="135">
        <f>IF($A67&gt;='243way_Regular Symbol'!H$16,"",IF(F67=0,"",IF(OR(F67=$AM$1,F67=$BF$1,F68=$AM$1,F68=$BF$1,F69=$AM$1,F69=$BF$1),0,1)))</f>
        <v>1</v>
      </c>
      <c r="BJ67" s="224"/>
      <c r="BK67" s="344" t="str">
        <f>IF($A67&gt;='243way_Regular Symbol'!D$16,"",IF(B67=0,"",IF(OR(B67=$AM$1,B67=$BL$1,B68=$AM$1,B68=$BL$1,B69=$AM$1,B69=$BL$1),0,1)))</f>
        <v/>
      </c>
      <c r="BL67" s="3">
        <f>IF($A67&gt;='243way_Regular Symbol'!E$16,"",IF(C67=0,"",IF(OR(C67=$AM$1,C67=$BL$1,C68=$AM$1,C68=$BL$1,C69=$AM$1,C69=$BL$1),0,1)))</f>
        <v>1</v>
      </c>
      <c r="BM67" s="3" t="str">
        <f>IF($A67&gt;='243way_Regular Symbol'!F$16,"",IF(D67=0,"",IF(OR(D67=$AM$1,D67=$BL$1,D68=$AM$1,D68=$BL$1,D69=$AM$1,D69=$BL$1),0,1)))</f>
        <v/>
      </c>
      <c r="BN67" s="3" t="str">
        <f>IF($A67&gt;='243way_Regular Symbol'!G$16,"",IF(E67=0,"",IF(OR(E67=$AM$1,E67=$BL$1,E68=$AM$1,E68=$BL$1,E69=$AM$1,E69=$BL$1),0,1)))</f>
        <v/>
      </c>
      <c r="BO67" s="135">
        <f>IF($A67&gt;='243way_Regular Symbol'!H$16,"",IF(F67=0,"",IF(OR(F67=$AM$1,F67=$BL$1,F68=$AM$1,F68=$BL$1,F69=$AM$1,F69=$BL$1),0,1)))</f>
        <v>1</v>
      </c>
      <c r="BP67" s="224"/>
      <c r="BQ67" s="3" t="str">
        <f>IF($A67&gt;='243way_Regular Symbol'!D$16,"",IF(B67=0,"",IF(OR(B67=$BQ$1,B67=$BR$1,B68=$BQ$1,B68=$BR$1,B69=$BQ$1,B69=$BR$1),0,1)))</f>
        <v/>
      </c>
      <c r="BR67" s="3">
        <f>IF($A67&gt;='243way_Regular Symbol'!E$16,"",IF(C67=0,"",IF(OR(C67=$BQ$1,C67=$BR$1,C68=$BQ$1,C68=$BR$1,C69=$BQ$1,C69=$BR$1),0,1)))</f>
        <v>1</v>
      </c>
      <c r="BS67" s="3" t="str">
        <f>IF($A67&gt;='243way_Regular Symbol'!F$16,"",IF(D67=0,"",IF(OR(D67=$BQ$1,D67=$BR$1,D68=$BQ$1,D68=$BR$1,D69=$BQ$1,D69=$BR$1),0,1)))</f>
        <v/>
      </c>
      <c r="BT67" s="3" t="str">
        <f>IF($A67&gt;='243way_Regular Symbol'!G$16,"",IF(E67=0,"",IF(OR(E67=$BQ$1,E67=$BR$1,E68=$BQ$1,E68=$BR$1,E69=$BQ$1,E69=$BR$1),0,1)))</f>
        <v/>
      </c>
      <c r="BU67" s="3">
        <f>IF($A67&gt;='243way_Regular Symbol'!H$16,"",IF(F67=0,"",IF(OR(F67=$BQ$1,F67=$BR$1,F68=$BQ$1,F68=$BR$1,F69=$BQ$1,F69=$BR$1),0,1)))</f>
        <v>1</v>
      </c>
      <c r="BV67" s="224"/>
      <c r="BW67" s="3" t="str">
        <f>IF($A67&gt;='243way_Regular Symbol'!D$16,"",IF(B67=0,"",IF(OR(B67=$BW$1,B68=$BW$1,B69=$BW$1,B67=$BX$1,B68=$BX$1,B69=$BX$1),0,1)))</f>
        <v/>
      </c>
      <c r="BX67" s="3">
        <f>IF($A67&gt;='243way_Regular Symbol'!E$16,"",IF(C67=0,"",IF(OR(C67=$BW$1,C68=$BW$1,C69=$BW$1,C67=$BX$1,C68=$BX$1,C69=$BX$1),0,1)))</f>
        <v>0</v>
      </c>
      <c r="BY67" s="3" t="str">
        <f>IF($A67&gt;='243way_Regular Symbol'!F$16,"",IF(D67=0,"",IF(OR(D67=$BW$1,D68=$BW$1,D69=$BW$1,D67=$BX$1,D68=$BX$1,D69=$BX$1),0,1)))</f>
        <v/>
      </c>
      <c r="BZ67" s="3" t="str">
        <f>IF($A67&gt;='243way_Regular Symbol'!G$16,"",IF(E67=0,"",IF(OR(E67=$BW$1,E68=$BW$1,E69=$BW$1,E67=$BX$1,E68=$BX$1,E69=$BX$1),0,1)))</f>
        <v/>
      </c>
      <c r="CA67" s="3">
        <f>IF($A67&gt;='243way_Regular Symbol'!H$16,"",IF(F67=0,"",IF(OR(F67=$BW$1,F68=$BW$1,F69=$BW$1,F67=$BX$1,F68=$BX$1,F69=$BX$1),0,1)))</f>
        <v>0</v>
      </c>
      <c r="CB67" s="224"/>
      <c r="CC67" s="3" t="str">
        <f>IF($A67&gt;='243way_Regular Symbol'!D$16,"",IF(B67=0,"",IF(OR(B67=$BW$1,B68=$BW$1,B69=$BW$1,B67=$CD$1,B68=$CD$1,B69=$CD$1),0,1)))</f>
        <v/>
      </c>
      <c r="CD67" s="3">
        <f>IF($A67&gt;='243way_Regular Symbol'!E$16,"",IF(C67=0,"",IF(OR(C67=$BW$1,C68=$BW$1,C69=$BW$1,C67=$CD$1,C68=$CD$1,C69=$CD$1),0,1)))</f>
        <v>1</v>
      </c>
      <c r="CE67" s="3" t="str">
        <f>IF($A67&gt;='243way_Regular Symbol'!F$16,"",IF(D67=0,"",IF(OR(D67=$BW$1,D68=$BW$1,D69=$BW$1,D67=$CD$1,D68=$CD$1,D69=$CD$1),0,1)))</f>
        <v/>
      </c>
      <c r="CF67" s="3" t="str">
        <f>IF($A67&gt;='243way_Regular Symbol'!G$16,"",IF(E67=0,"",IF(OR(E67=$BW$1,E68=$BW$1,E69=$BW$1,E67=$CD$1,E68=$CD$1,E69=$CD$1),0,1)))</f>
        <v/>
      </c>
      <c r="CG67" s="3">
        <f>IF($A67&gt;='243way_Regular Symbol'!H$16,"",IF(F67=0,"",IF(OR(F67=$BW$1,F68=$BW$1,F69=$BW$1,F67=$CD$1,F68=$CD$1,F69=$CD$1),0,1)))</f>
        <v>0</v>
      </c>
      <c r="CH67" s="224"/>
      <c r="CI67" s="3" t="str">
        <f>IF($A67&gt;='243way_Regular Symbol'!D$16,"",IF(B67=0,"",IF(OR(B67=$BW$1,B68=$BW$1,B69=$BW$1,B67=$CJ$1,B68=$CJ$1,B69=$CJ$1),0,1)))</f>
        <v/>
      </c>
      <c r="CJ67" s="3">
        <f>IF($A67&gt;='243way_Regular Symbol'!E$16,"",IF(C67=0,"",IF(OR(C67=$BW$1,C68=$BW$1,C69=$BW$1,C67=$CJ$1,C68=$CJ$1,C69=$CJ$1),0,1)))</f>
        <v>0</v>
      </c>
      <c r="CK67" s="3" t="str">
        <f>IF($A67&gt;='243way_Regular Symbol'!F$16,"",IF(D67=0,"",IF(OR(D67=$BW$1,D68=$BW$1,D69=$BW$1,D67=$CJ$1,D68=$CJ$1,D69=$CJ$1),0,1)))</f>
        <v/>
      </c>
      <c r="CL67" s="3" t="str">
        <f>IF($A67&gt;='243way_Regular Symbol'!G$16,"",IF(E67=0,"",IF(OR(E67=$BW$1,E68=$BW$1,E69=$BW$1,E67=$CJ$1,E68=$CJ$1,E69=$CJ$1),0,1)))</f>
        <v/>
      </c>
      <c r="CM67" s="3">
        <f>IF($A67&gt;='243way_Regular Symbol'!H$16,"",IF(F67=0,"",IF(OR(F67=$BW$1,F68=$BW$1,F69=$BW$1,F67=$CJ$1,F68=$CJ$1,F69=$CJ$1),0,1)))</f>
        <v>1</v>
      </c>
      <c r="CN67" s="224"/>
      <c r="CO67" s="3" t="str">
        <f>IF($A67&gt;='243way_Regular Symbol'!D$16,"",IF(B67=0,"",IF(OR(B67=$BW$1,B68=$BW$1,B69=$BW$1,B67=$CP$1,B68=$CP$1,B69=$CP$1),0,1)))</f>
        <v/>
      </c>
      <c r="CP67" s="3">
        <f>IF($A67&gt;='243way_Regular Symbol'!E$16,"",IF(C67=0,"",IF(OR(C67=$BW$1,C68=$BW$1,C69=$BW$1,C67=$CP$1,C68=$CP$1,C69=$CP$1),0,1)))</f>
        <v>1</v>
      </c>
      <c r="CQ67" s="3" t="str">
        <f>IF($A67&gt;='243way_Regular Symbol'!F$16,"",IF(D67=0,"",IF(OR(D67=$BW$1,D68=$BW$1,D69=$BW$1,D67=$CP$1,D68=$CP$1,D69=$CP$1),0,1)))</f>
        <v/>
      </c>
      <c r="CR67" s="3" t="str">
        <f>IF($A67&gt;='243way_Regular Symbol'!G$16,"",IF(E67=0,"",IF(OR(E67=$BW$1,E68=$BW$1,E69=$BW$1,E67=$CP$1,E68=$CP$1,E69=$CP$1),0,1)))</f>
        <v/>
      </c>
      <c r="CS67" s="3">
        <f>IF($A67&gt;='243way_Regular Symbol'!H$16,"",IF(F67=0,"",IF(OR(F67=$BW$1,F68=$BW$1,F69=$BW$1,F67=$CP$1,F68=$CP$1,F69=$CP$1),0,1)))</f>
        <v>1</v>
      </c>
      <c r="CT67" s="224"/>
      <c r="CU67" s="3" t="str">
        <f>IF($A67&gt;='243way_Regular Symbol'!D$16,"",IF(B67=0,"",IF(OR(B67=$BW$1,B68=$BW$1,B69=$BW$1,B67=$CV$1,B68=$CV$1,B69=$CV$1),0,1)))</f>
        <v/>
      </c>
      <c r="CV67" s="3">
        <f>IF($A67&gt;='243way_Regular Symbol'!E$16,"",IF(C67=0,"",IF(OR(C67=$BW$1,C68=$BW$1,C69=$BW$1,C67=$CV$1,C68=$CV$1,C69=$CV$1),0,1)))</f>
        <v>1</v>
      </c>
      <c r="CW67" s="3" t="str">
        <f>IF($A67&gt;='243way_Regular Symbol'!F$16,"",IF(D67=0,"",IF(OR(D67=$BW$1,D68=$BW$1,D69=$BW$1,D67=$CV$1,D68=$CV$1,D69=$CV$1),0,1)))</f>
        <v/>
      </c>
      <c r="CX67" s="3" t="str">
        <f>IF($A67&gt;='243way_Regular Symbol'!G$16,"",IF(E67=0,"",IF(OR(E67=$BW$1,E68=$BW$1,E69=$BW$1,E67=$CV$1,E68=$CV$1,E69=$CV$1),0,1)))</f>
        <v/>
      </c>
      <c r="CY67" s="3">
        <f>IF($A67&gt;='243way_Regular Symbol'!H$16,"",IF(F67=0,"",IF(OR(F67=$BW$1,F68=$BW$1,F69=$BW$1,F67=$CV$1,F68=$CV$1,F69=$CV$1),0,1)))</f>
        <v>1</v>
      </c>
    </row>
    <row r="68" spans="1:103">
      <c r="A68" s="337">
        <f>IF('243way_Regular Symbol'!L67="","",'243way_Regular Symbol'!L67)</f>
        <v>64</v>
      </c>
      <c r="B68" s="191" t="str">
        <f>IF('243way_Regular Symbol'!M67="",
IF($A68-'243way_Regular Symbol'!D$16&gt;='243way_RegularＸ_W()'!B$2-1,"",VLOOKUP($A68-'243way_Regular Symbol'!D$16,'243way_Regular Symbol'!$L$3:$Q$99,'243way_RegularＸ_W()'!B$3+1,FALSE)),
'243way_Regular Symbol'!M67)</f>
        <v/>
      </c>
      <c r="C68" s="191" t="str">
        <f>IF('243way_Regular Symbol'!N67="",
IF($A68-'243way_Regular Symbol'!E$16&gt;='243way_RegularＸ_W()'!C$2-1,"",VLOOKUP($A68-'243way_Regular Symbol'!E$16,'243way_Regular Symbol'!$L$3:$Q$99,'243way_RegularＸ_W()'!C$3+1,FALSE)),
'243way_Regular Symbol'!N67)</f>
        <v>K</v>
      </c>
      <c r="D68" s="191" t="str">
        <f>IF('243way_Regular Symbol'!O67="",
IF($A68-'243way_Regular Symbol'!F$16&gt;='243way_RegularＸ_W()'!D$2-1,"",VLOOKUP($A68-'243way_Regular Symbol'!F$16,'243way_Regular Symbol'!$L$3:$Q$99,'243way_RegularＸ_W()'!D$3+1,FALSE)),
'243way_Regular Symbol'!O67)</f>
        <v/>
      </c>
      <c r="E68" s="191" t="str">
        <f>IF('243way_Regular Symbol'!P67="",
IF($A68-'243way_Regular Symbol'!G$16&gt;='243way_RegularＸ_W()'!E$2-1,"",VLOOKUP($A68-'243way_Regular Symbol'!G$16,'243way_Regular Symbol'!$L$3:$Q$99,'243way_RegularＸ_W()'!E$3+1,FALSE)),
'243way_Regular Symbol'!P67)</f>
        <v/>
      </c>
      <c r="F68" s="338" t="str">
        <f>IF('243way_Regular Symbol'!Q67="",
IF($A68-'243way_Regular Symbol'!H$16&gt;='243way_RegularＸ_W()'!F$2-1,"",VLOOKUP($A68-'243way_Regular Symbol'!H$16,'243way_Regular Symbol'!$L$3:$Q$99,'243way_RegularＸ_W()'!F$3+1,FALSE)),
'243way_Regular Symbol'!Q67)</f>
        <v>M5</v>
      </c>
      <c r="O68" s="344" t="str">
        <f>IF($A68&gt;='243way_Regular Symbol'!D$16,"",IF(B68=0,"",IF(OR(B68=$O$1,B68=$P$1,B69=$O$1,B69=$P$1,B70=$O$1,B70=$P$1),0,1)))</f>
        <v/>
      </c>
      <c r="P68" s="3">
        <f>IF($A68&gt;='243way_Regular Symbol'!E$16,"",IF(C68=0,"",IF(OR(C68=$O$1,C68=$P$1,C69=$O$1,C69=$P$1,C70=$O$1,C70=$P$1),0,1)))</f>
        <v>1</v>
      </c>
      <c r="Q68" s="3" t="str">
        <f>IF($A68&gt;='243way_Regular Symbol'!F$16,"",IF(D68=0,"",IF(OR(D68=$O$1,D68=$P$1,D69=$O$1,D69=$P$1,D70=$O$1,D70=$P$1),0,1)))</f>
        <v/>
      </c>
      <c r="R68" s="3" t="str">
        <f>IF($A68&gt;='243way_Regular Symbol'!G$16,"",IF(E68=0,"",IF(OR(E68=$O$1,E68=$P$1,E69=$O$1,E69=$P$1,E70=$O$1,E70=$P$1),0,1)))</f>
        <v/>
      </c>
      <c r="S68" s="135">
        <f>IF($A68&gt;='243way_Regular Symbol'!H$16,"",IF(F68=0,"",IF(OR(F68=$O$1,F68=$P$1,F69=$O$1,F69=$P$1,F70=$O$1,F70=$P$1),0,1)))</f>
        <v>1</v>
      </c>
      <c r="T68" s="224"/>
      <c r="U68" s="344" t="str">
        <f>IF($A68&gt;='243way_Regular Symbol'!D$16,"",IF(B68=0,"",IF(OR(B68=$U$1,B68=$V$1,B69=$U$1,B69=$V$1,B70=$U$1,B70=$V$1),0,1)))</f>
        <v/>
      </c>
      <c r="V68" s="3">
        <f>IF($A68&gt;='243way_Regular Symbol'!E$16,"",IF(C68=0,"",IF(OR(C68=$U$1,C68=$V$1,C69=$U$1,C69=$V$1,C70=$U$1,C70=$V$1),0,1)))</f>
        <v>1</v>
      </c>
      <c r="W68" s="3" t="str">
        <f>IF($A68&gt;='243way_Regular Symbol'!F$16,"",IF(D68=0,"",IF(OR(D68=$U$1,D68=$V$1,D69=$U$1,D69=$V$1,D70=$U$1,D70=$V$1),0,1)))</f>
        <v/>
      </c>
      <c r="X68" s="3" t="str">
        <f>IF($A68&gt;='243way_Regular Symbol'!G$16,"",IF(E68=0,"",IF(OR(E68=$U$1,E68=$V$1,E69=$U$1,E69=$V$1,E70=$U$1,E70=$V$1),0,1)))</f>
        <v/>
      </c>
      <c r="Y68" s="135">
        <f>IF($A68&gt;='243way_Regular Symbol'!H$16,"",IF(F68=0,"",IF(OR(F68=$U$1,F68=$V$1,F69=$U$1,F69=$V$1,F70=$U$1,F70=$V$1),0,1)))</f>
        <v>1</v>
      </c>
      <c r="Z68" s="224"/>
      <c r="AA68" s="344" t="str">
        <f>IF($A68&gt;='243way_Regular Symbol'!D$16,"",IF(B68=0,"",IF(OR(B68=$AA$1,B68=$AB$1,B69=$AA$1,B69=$AB$1,B70=$AA$1,,B70=$AB$1),0,1)))</f>
        <v/>
      </c>
      <c r="AB68" s="3">
        <f>IF($A68&gt;='243way_Regular Symbol'!E$16,"",IF(C68=0,"",IF(OR(C68=$AA$1,C68=$AB$1,C69=$AA$1,C69=$AB$1,C70=$AA$1,,C70=$AB$1),0,1)))</f>
        <v>1</v>
      </c>
      <c r="AC68" s="3" t="str">
        <f>IF($A68&gt;='243way_Regular Symbol'!F$16,"",IF(D68=0,"",IF(OR(D68=$AA$1,D68=$AB$1,D69=$AA$1,D69=$AB$1,D70=$AA$1,,D70=$AB$1),0,1)))</f>
        <v/>
      </c>
      <c r="AD68" s="3" t="str">
        <f>IF($A68&gt;='243way_Regular Symbol'!G$16,"",IF(E68=0,"",IF(OR(E68=$AA$1,E68=$AB$1,E69=$AA$1,E69=$AB$1,E70=$AA$1,,E70=$AB$1),0,1)))</f>
        <v/>
      </c>
      <c r="AE68" s="135">
        <f>IF($A68&gt;='243way_Regular Symbol'!H$16,"",IF(F68=0,"",IF(OR(F68=$AA$1,F68=$AB$1,F69=$AA$1,F69=$AB$1,F70=$AA$1,,F70=$AB$1),0,1)))</f>
        <v>1</v>
      </c>
      <c r="AF68" s="224"/>
      <c r="AG68" s="344" t="str">
        <f>IF($A68&gt;='243way_Regular Symbol'!D$16,"",IF(B68=0,"",IF(OR(B68=$AG$1,B68=$AH$1,B69=$AG$1,B69=$AH$1,B70=$AG$1,B70=$AH$1),0,1)))</f>
        <v/>
      </c>
      <c r="AH68" s="3">
        <f>IF($A68&gt;='243way_Regular Symbol'!E$16,"",IF(C68=0,"",IF(OR(C68=$AG$1,C68=$AH$1,C69=$AG$1,C69=$AH$1,C70=$AG$1,C70=$AH$1),0,1)))</f>
        <v>0</v>
      </c>
      <c r="AI68" s="3" t="str">
        <f>IF($A68&gt;='243way_Regular Symbol'!F$16,"",IF(D68=0,"",IF(OR(D68=$AG$1,D68=$AH$1,D69=$AG$1,D69=$AH$1,D70=$AG$1,D70=$AH$1),0,1)))</f>
        <v/>
      </c>
      <c r="AJ68" s="3" t="str">
        <f>IF($A68&gt;='243way_Regular Symbol'!G$16,"",IF(E68=0,"",IF(OR(E68=$AG$1,E68=$AH$1,E69=$AG$1,E69=$AH$1,E70=$AG$1,E70=$AH$1),0,1)))</f>
        <v/>
      </c>
      <c r="AK68" s="135">
        <f>IF($A68&gt;='243way_Regular Symbol'!H$16,"",IF(F68=0,"",IF(OR(F68=$AG$1,F68=$AH$1,F69=$AG$1,F69=$AH$1,F70=$AG$1,F70=$AH$1),0,1)))</f>
        <v>1</v>
      </c>
      <c r="AL68" s="224"/>
      <c r="AM68" s="344" t="str">
        <f>IF($A68&gt;='243way_Regular Symbol'!D$16,"",IF(B68=0,"",IF(OR(B68=$AM$1,B68=$AN$1,B69=$AM$1,B69=$AN$1,B70=$AM$1,B70=$AN$1),0,1)))</f>
        <v/>
      </c>
      <c r="AN68" s="3">
        <f>IF($A68&gt;='243way_Regular Symbol'!E$16,"",IF(C68=0,"",IF(OR(C68=$AM$1,C68=$AN$1,C69=$AM$1,C69=$AN$1,C70=$AM$1,C70=$AN$1),0,1)))</f>
        <v>1</v>
      </c>
      <c r="AO68" s="3" t="str">
        <f>IF($A68&gt;='243way_Regular Symbol'!F$16,"",IF(D68=0,"",IF(OR(D68=$AM$1,D68=$AN$1,D69=$AM$1,D69=$AN$1,D70=$AM$1,D70=$AN$1),0,1)))</f>
        <v/>
      </c>
      <c r="AP68" s="3" t="str">
        <f>IF($A68&gt;='243way_Regular Symbol'!G$16,"",IF(E68=0,"",IF(OR(E68=$AM$1,E68=$AN$1,E69=$AM$1,E69=$AN$1,E70=$AM$1,E70=$AN$1),0,1)))</f>
        <v/>
      </c>
      <c r="AQ68" s="135">
        <f>IF($A68&gt;='243way_Regular Symbol'!H$16,"",IF(F68=0,"",IF(OR(F68=$AM$1,F68=$AN$1,F69=$AM$1,F69=$AN$1,F70=$AM$1,F70=$AN$1),0,1)))</f>
        <v>0</v>
      </c>
      <c r="AR68" s="224"/>
      <c r="AS68" s="344" t="str">
        <f>IF($A68&gt;='243way_Regular Symbol'!D$16,"",IF(B68=0,"",IF(OR(B68=$AM$1,B68=$AT$1,B69=$AM$1,B69=$AT$1,B70=$AM$1,B70=$AT$1),0,1)))</f>
        <v/>
      </c>
      <c r="AT68" s="3">
        <f>IF($A68&gt;='243way_Regular Symbol'!E$16,"",IF(C68=0,"",IF(OR(C68=$AM$1,C68=$AT$1,C69=$AM$1,C69=$AT$1,C70=$AM$1,C70=$AT$1),0,1)))</f>
        <v>1</v>
      </c>
      <c r="AU68" s="3" t="str">
        <f>IF($A68&gt;='243way_Regular Symbol'!F$16,"",IF(D68=0,"",IF(OR(D68=$AM$1,D68=$AT$1,D69=$AM$1,D69=$AT$1,D70=$AM$1,D70=$AT$1),0,1)))</f>
        <v/>
      </c>
      <c r="AV68" s="3" t="str">
        <f>IF($A68&gt;='243way_Regular Symbol'!G$16,"",IF(E68=0,"",IF(OR(E68=$AM$1,E68=$AT$1,E69=$AM$1,E69=$AT$1,E70=$AM$1,E70=$AT$1),0,1)))</f>
        <v/>
      </c>
      <c r="AW68" s="135">
        <f>IF($A68&gt;='243way_Regular Symbol'!H$16,"",IF(F68=0,"",IF(OR(F68=$AM$1,F68=$AT$1,F69=$AM$1,F69=$AT$1,F70=$AM$1,F70=$AT$1),0,1)))</f>
        <v>1</v>
      </c>
      <c r="AX68" s="224"/>
      <c r="AY68" s="344" t="str">
        <f>IF($A68&gt;='243way_Regular Symbol'!D$16,"",IF(B68=0,"",IF(OR(B68=$AM$1,B68=$AZ$1,B69=$AM$1,B69=$AZ$1,B70=$AM$1,B70=$AZ$1),0,1)))</f>
        <v/>
      </c>
      <c r="AZ68" s="3">
        <f>IF($A68&gt;='243way_Regular Symbol'!E$16,"",IF(C68=0,"",IF(OR(C68=$AM$1,C68=$AZ$1,C69=$AM$1,C69=$AZ$1,C70=$AM$1,C70=$AZ$1),0,1)))</f>
        <v>1</v>
      </c>
      <c r="BA68" s="3" t="str">
        <f>IF($A68&gt;='243way_Regular Symbol'!F$16,"",IF(D68=0,"",IF(OR(D68=$AM$1,D68=$AZ$1,D69=$AM$1,D69=$AZ$1,D70=$AM$1,D70=$AZ$1),0,1)))</f>
        <v/>
      </c>
      <c r="BB68" s="3" t="str">
        <f>IF($A68&gt;='243way_Regular Symbol'!G$16,"",IF(E68=0,"",IF(OR(E68=$AM$1,E68=$AZ$1,E69=$AM$1,E69=$AZ$1,E70=$AM$1,E70=$AZ$1),0,1)))</f>
        <v/>
      </c>
      <c r="BC68" s="135">
        <f>IF($A68&gt;='243way_Regular Symbol'!H$16,"",IF(F68=0,"",IF(OR(F68=$AM$1,F68=$AZ$1,F69=$AM$1,F69=$AZ$1,F70=$AM$1,F70=$AZ$1),0,1)))</f>
        <v>1</v>
      </c>
      <c r="BD68" s="224"/>
      <c r="BE68" s="344" t="str">
        <f>IF($A68&gt;='243way_Regular Symbol'!D$16,"",IF(B68=0,"",IF(OR(B68=$AM$1,B68=$BF$1,B69=$AM$1,B69=$BF$1,B70=$AM$1,B70=$BF$1),0,1)))</f>
        <v/>
      </c>
      <c r="BF68" s="3">
        <f>IF($A68&gt;='243way_Regular Symbol'!E$16,"",IF(C68=0,"",IF(OR(C68=$AM$1,C68=$BF$1,C69=$AM$1,C69=$BF$1,C70=$AM$1,C70=$BF$1),0,1)))</f>
        <v>1</v>
      </c>
      <c r="BG68" s="3" t="str">
        <f>IF($A68&gt;='243way_Regular Symbol'!F$16,"",IF(D68=0,"",IF(OR(D68=$AM$1,D68=$BF$1,D69=$AM$1,D69=$BF$1,D70=$AM$1,D70=$BF$1),0,1)))</f>
        <v/>
      </c>
      <c r="BH68" s="3" t="str">
        <f>IF($A68&gt;='243way_Regular Symbol'!G$16,"",IF(E68=0,"",IF(OR(E68=$AM$1,E68=$BF$1,E69=$AM$1,E69=$BF$1,E70=$AM$1,E70=$BF$1),0,1)))</f>
        <v/>
      </c>
      <c r="BI68" s="135">
        <f>IF($A68&gt;='243way_Regular Symbol'!H$16,"",IF(F68=0,"",IF(OR(F68=$AM$1,F68=$BF$1,F69=$AM$1,F69=$BF$1,F70=$AM$1,F70=$BF$1),0,1)))</f>
        <v>1</v>
      </c>
      <c r="BJ68" s="224"/>
      <c r="BK68" s="344" t="str">
        <f>IF($A68&gt;='243way_Regular Symbol'!D$16,"",IF(B68=0,"",IF(OR(B68=$AM$1,B68=$BL$1,B69=$AM$1,B69=$BL$1,B70=$AM$1,B70=$BL$1),0,1)))</f>
        <v/>
      </c>
      <c r="BL68" s="3">
        <f>IF($A68&gt;='243way_Regular Symbol'!E$16,"",IF(C68=0,"",IF(OR(C68=$AM$1,C68=$BL$1,C69=$AM$1,C69=$BL$1,C70=$AM$1,C70=$BL$1),0,1)))</f>
        <v>1</v>
      </c>
      <c r="BM68" s="3" t="str">
        <f>IF($A68&gt;='243way_Regular Symbol'!F$16,"",IF(D68=0,"",IF(OR(D68=$AM$1,D68=$BL$1,D69=$AM$1,D69=$BL$1,D70=$AM$1,D70=$BL$1),0,1)))</f>
        <v/>
      </c>
      <c r="BN68" s="3" t="str">
        <f>IF($A68&gt;='243way_Regular Symbol'!G$16,"",IF(E68=0,"",IF(OR(E68=$AM$1,E68=$BL$1,E69=$AM$1,E69=$BL$1,E70=$AM$1,E70=$BL$1),0,1)))</f>
        <v/>
      </c>
      <c r="BO68" s="135">
        <f>IF($A68&gt;='243way_Regular Symbol'!H$16,"",IF(F68=0,"",IF(OR(F68=$AM$1,F68=$BL$1,F69=$AM$1,F69=$BL$1,F70=$AM$1,F70=$BL$1),0,1)))</f>
        <v>1</v>
      </c>
      <c r="BP68" s="224"/>
      <c r="BQ68" s="3" t="str">
        <f>IF($A68&gt;='243way_Regular Symbol'!D$16,"",IF(B68=0,"",IF(OR(B68=$BQ$1,B68=$BR$1,B69=$BQ$1,B69=$BR$1,B70=$BQ$1,B70=$BR$1),0,1)))</f>
        <v/>
      </c>
      <c r="BR68" s="3">
        <f>IF($A68&gt;='243way_Regular Symbol'!E$16,"",IF(C68=0,"",IF(OR(C68=$BQ$1,C68=$BR$1,C69=$BQ$1,C69=$BR$1,C70=$BQ$1,C70=$BR$1),0,1)))</f>
        <v>1</v>
      </c>
      <c r="BS68" s="3" t="str">
        <f>IF($A68&gt;='243way_Regular Symbol'!F$16,"",IF(D68=0,"",IF(OR(D68=$BQ$1,D68=$BR$1,D69=$BQ$1,D69=$BR$1,D70=$BQ$1,D70=$BR$1),0,1)))</f>
        <v/>
      </c>
      <c r="BT68" s="3" t="str">
        <f>IF($A68&gt;='243way_Regular Symbol'!G$16,"",IF(E68=0,"",IF(OR(E68=$BQ$1,E68=$BR$1,E69=$BQ$1,E69=$BR$1,E70=$BQ$1,E70=$BR$1),0,1)))</f>
        <v/>
      </c>
      <c r="BU68" s="3">
        <f>IF($A68&gt;='243way_Regular Symbol'!H$16,"",IF(F68=0,"",IF(OR(F68=$BQ$1,F68=$BR$1,F69=$BQ$1,F69=$BR$1,F70=$BQ$1,F70=$BR$1),0,1)))</f>
        <v>1</v>
      </c>
      <c r="BV68" s="224"/>
      <c r="BW68" s="3" t="str">
        <f>IF($A68&gt;='243way_Regular Symbol'!D$16,"",IF(B68=0,"",IF(OR(B68=$BW$1,B69=$BW$1,B70=$BW$1,B68=$BX$1,B69=$BX$1,B70=$BX$1),0,1)))</f>
        <v/>
      </c>
      <c r="BX68" s="3">
        <f>IF($A68&gt;='243way_Regular Symbol'!E$16,"",IF(C68=0,"",IF(OR(C68=$BW$1,C69=$BW$1,C70=$BW$1,C68=$BX$1,C69=$BX$1,C70=$BX$1),0,1)))</f>
        <v>0</v>
      </c>
      <c r="BY68" s="3" t="str">
        <f>IF($A68&gt;='243way_Regular Symbol'!F$16,"",IF(D68=0,"",IF(OR(D68=$BW$1,D69=$BW$1,D70=$BW$1,D68=$BX$1,D69=$BX$1,D70=$BX$1),0,1)))</f>
        <v/>
      </c>
      <c r="BZ68" s="3" t="str">
        <f>IF($A68&gt;='243way_Regular Symbol'!G$16,"",IF(E68=0,"",IF(OR(E68=$BW$1,E69=$BW$1,E70=$BW$1,E68=$BX$1,E69=$BX$1,E70=$BX$1),0,1)))</f>
        <v/>
      </c>
      <c r="CA68" s="3">
        <f>IF($A68&gt;='243way_Regular Symbol'!H$16,"",IF(F68=0,"",IF(OR(F68=$BW$1,F69=$BW$1,F70=$BW$1,F68=$BX$1,F69=$BX$1,F70=$BX$1),0,1)))</f>
        <v>0</v>
      </c>
      <c r="CB68" s="224"/>
      <c r="CC68" s="3" t="str">
        <f>IF($A68&gt;='243way_Regular Symbol'!D$16,"",IF(B68=0,"",IF(OR(B68=$BW$1,B69=$BW$1,B70=$BW$1,B68=$CD$1,B69=$CD$1,B70=$CD$1),0,1)))</f>
        <v/>
      </c>
      <c r="CD68" s="3">
        <f>IF($A68&gt;='243way_Regular Symbol'!E$16,"",IF(C68=0,"",IF(OR(C68=$BW$1,C69=$BW$1,C70=$BW$1,C68=$CD$1,C69=$CD$1,C70=$CD$1),0,1)))</f>
        <v>0</v>
      </c>
      <c r="CE68" s="3" t="str">
        <f>IF($A68&gt;='243way_Regular Symbol'!F$16,"",IF(D68=0,"",IF(OR(D68=$BW$1,D69=$BW$1,D70=$BW$1,D68=$CD$1,D69=$CD$1,D70=$CD$1),0,1)))</f>
        <v/>
      </c>
      <c r="CF68" s="3" t="str">
        <f>IF($A68&gt;='243way_Regular Symbol'!G$16,"",IF(E68=0,"",IF(OR(E68=$BW$1,E69=$BW$1,E70=$BW$1,E68=$CD$1,E69=$CD$1,E70=$CD$1),0,1)))</f>
        <v/>
      </c>
      <c r="CG68" s="3">
        <f>IF($A68&gt;='243way_Regular Symbol'!H$16,"",IF(F68=0,"",IF(OR(F68=$BW$1,F69=$BW$1,F70=$BW$1,F68=$CD$1,F69=$CD$1,F70=$CD$1),0,1)))</f>
        <v>0</v>
      </c>
      <c r="CH68" s="224"/>
      <c r="CI68" s="3" t="str">
        <f>IF($A68&gt;='243way_Regular Symbol'!D$16,"",IF(B68=0,"",IF(OR(B68=$BW$1,B69=$BW$1,B70=$BW$1,B68=$CJ$1,B69=$CJ$1,B70=$CJ$1),0,1)))</f>
        <v/>
      </c>
      <c r="CJ68" s="3">
        <f>IF($A68&gt;='243way_Regular Symbol'!E$16,"",IF(C68=0,"",IF(OR(C68=$BW$1,C69=$BW$1,C70=$BW$1,C68=$CJ$1,C69=$CJ$1,C70=$CJ$1),0,1)))</f>
        <v>1</v>
      </c>
      <c r="CK68" s="3" t="str">
        <f>IF($A68&gt;='243way_Regular Symbol'!F$16,"",IF(D68=0,"",IF(OR(D68=$BW$1,D69=$BW$1,D70=$BW$1,D68=$CJ$1,D69=$CJ$1,D70=$CJ$1),0,1)))</f>
        <v/>
      </c>
      <c r="CL68" s="3" t="str">
        <f>IF($A68&gt;='243way_Regular Symbol'!G$16,"",IF(E68=0,"",IF(OR(E68=$BW$1,E69=$BW$1,E70=$BW$1,E68=$CJ$1,E69=$CJ$1,E70=$CJ$1),0,1)))</f>
        <v/>
      </c>
      <c r="CM68" s="3">
        <f>IF($A68&gt;='243way_Regular Symbol'!H$16,"",IF(F68=0,"",IF(OR(F68=$BW$1,F69=$BW$1,F70=$BW$1,F68=$CJ$1,F69=$CJ$1,F70=$CJ$1),0,1)))</f>
        <v>1</v>
      </c>
      <c r="CN68" s="224"/>
      <c r="CO68" s="3" t="str">
        <f>IF($A68&gt;='243way_Regular Symbol'!D$16,"",IF(B68=0,"",IF(OR(B68=$BW$1,B69=$BW$1,B70=$BW$1,B68=$CP$1,B69=$CP$1,B70=$CP$1),0,1)))</f>
        <v/>
      </c>
      <c r="CP68" s="3">
        <f>IF($A68&gt;='243way_Regular Symbol'!E$16,"",IF(C68=0,"",IF(OR(C68=$BW$1,C69=$BW$1,C70=$BW$1,C68=$CP$1,C69=$CP$1,C70=$CP$1),0,1)))</f>
        <v>1</v>
      </c>
      <c r="CQ68" s="3" t="str">
        <f>IF($A68&gt;='243way_Regular Symbol'!F$16,"",IF(D68=0,"",IF(OR(D68=$BW$1,D69=$BW$1,D70=$BW$1,D68=$CP$1,D69=$CP$1,D70=$CP$1),0,1)))</f>
        <v/>
      </c>
      <c r="CR68" s="3" t="str">
        <f>IF($A68&gt;='243way_Regular Symbol'!G$16,"",IF(E68=0,"",IF(OR(E68=$BW$1,E69=$BW$1,E70=$BW$1,E68=$CP$1,E69=$CP$1,E70=$CP$1),0,1)))</f>
        <v/>
      </c>
      <c r="CS68" s="3">
        <f>IF($A68&gt;='243way_Regular Symbol'!H$16,"",IF(F68=0,"",IF(OR(F68=$BW$1,F69=$BW$1,F70=$BW$1,F68=$CP$1,F69=$CP$1,F70=$CP$1),0,1)))</f>
        <v>1</v>
      </c>
      <c r="CT68" s="224"/>
      <c r="CU68" s="3" t="str">
        <f>IF($A68&gt;='243way_Regular Symbol'!D$16,"",IF(B68=0,"",IF(OR(B68=$BW$1,B69=$BW$1,B70=$BW$1,B68=$CV$1,B69=$CV$1,B70=$CV$1),0,1)))</f>
        <v/>
      </c>
      <c r="CV68" s="3">
        <f>IF($A68&gt;='243way_Regular Symbol'!E$16,"",IF(C68=0,"",IF(OR(C68=$BW$1,C69=$BW$1,C70=$BW$1,C68=$CV$1,C69=$CV$1,C70=$CV$1),0,1)))</f>
        <v>1</v>
      </c>
      <c r="CW68" s="3" t="str">
        <f>IF($A68&gt;='243way_Regular Symbol'!F$16,"",IF(D68=0,"",IF(OR(D68=$BW$1,D69=$BW$1,D70=$BW$1,D68=$CV$1,D69=$CV$1,D70=$CV$1),0,1)))</f>
        <v/>
      </c>
      <c r="CX68" s="3" t="str">
        <f>IF($A68&gt;='243way_Regular Symbol'!G$16,"",IF(E68=0,"",IF(OR(E68=$BW$1,E69=$BW$1,E70=$BW$1,E68=$CV$1,E69=$CV$1,E70=$CV$1),0,1)))</f>
        <v/>
      </c>
      <c r="CY68" s="3">
        <f>IF($A68&gt;='243way_Regular Symbol'!H$16,"",IF(F68=0,"",IF(OR(F68=$BW$1,F69=$BW$1,F70=$BW$1,F68=$CV$1,F69=$CV$1,F70=$CV$1),0,1)))</f>
        <v>1</v>
      </c>
    </row>
    <row r="69" spans="1:103">
      <c r="A69" s="337">
        <f>IF('243way_Regular Symbol'!L68="","",'243way_Regular Symbol'!L68)</f>
        <v>65</v>
      </c>
      <c r="B69" s="191" t="str">
        <f>IF('243way_Regular Symbol'!M68="",
IF($A69-'243way_Regular Symbol'!D$16&gt;='243way_RegularＸ_W()'!B$2-1,"",VLOOKUP($A69-'243way_Regular Symbol'!D$16,'243way_Regular Symbol'!$L$3:$Q$99,'243way_RegularＸ_W()'!B$3+1,FALSE)),
'243way_Regular Symbol'!M68)</f>
        <v/>
      </c>
      <c r="C69" s="191" t="str">
        <f>IF('243way_Regular Symbol'!N68="",
IF($A69-'243way_Regular Symbol'!E$16&gt;='243way_RegularＸ_W()'!C$2-1,"",VLOOKUP($A69-'243way_Regular Symbol'!E$16,'243way_Regular Symbol'!$L$3:$Q$99,'243way_RegularＸ_W()'!C$3+1,FALSE)),
'243way_Regular Symbol'!N68)</f>
        <v>M4</v>
      </c>
      <c r="D69" s="191" t="str">
        <f>IF('243way_Regular Symbol'!O68="",
IF($A69-'243way_Regular Symbol'!F$16&gt;='243way_RegularＸ_W()'!D$2-1,"",VLOOKUP($A69-'243way_Regular Symbol'!F$16,'243way_Regular Symbol'!$L$3:$Q$99,'243way_RegularＸ_W()'!D$3+1,FALSE)),
'243way_Regular Symbol'!O68)</f>
        <v/>
      </c>
      <c r="E69" s="191" t="str">
        <f>IF('243way_Regular Symbol'!P68="",
IF($A69-'243way_Regular Symbol'!G$16&gt;='243way_RegularＸ_W()'!E$2-1,"",VLOOKUP($A69-'243way_Regular Symbol'!G$16,'243way_Regular Symbol'!$L$3:$Q$99,'243way_RegularＸ_W()'!E$3+1,FALSE)),
'243way_Regular Symbol'!P68)</f>
        <v/>
      </c>
      <c r="F69" s="338" t="str">
        <f>IF('243way_Regular Symbol'!Q68="",
IF($A69-'243way_Regular Symbol'!H$16&gt;='243way_RegularＸ_W()'!F$2-1,"",VLOOKUP($A69-'243way_Regular Symbol'!H$16,'243way_Regular Symbol'!$L$3:$Q$99,'243way_RegularＸ_W()'!F$3+1,FALSE)),
'243way_Regular Symbol'!Q68)</f>
        <v>Q</v>
      </c>
      <c r="O69" s="344" t="str">
        <f>IF($A69&gt;='243way_Regular Symbol'!D$16,"",IF(B69=0,"",IF(OR(B69=$O$1,B69=$P$1,B70=$O$1,B70=$P$1,B71=$O$1,B71=$P$1),0,1)))</f>
        <v/>
      </c>
      <c r="P69" s="3">
        <f>IF($A69&gt;='243way_Regular Symbol'!E$16,"",IF(C69=0,"",IF(OR(C69=$O$1,C69=$P$1,C70=$O$1,C70=$P$1,C71=$O$1,C71=$P$1),0,1)))</f>
        <v>1</v>
      </c>
      <c r="Q69" s="3" t="str">
        <f>IF($A69&gt;='243way_Regular Symbol'!F$16,"",IF(D69=0,"",IF(OR(D69=$O$1,D69=$P$1,D70=$O$1,D70=$P$1,D71=$O$1,D71=$P$1),0,1)))</f>
        <v/>
      </c>
      <c r="R69" s="3" t="str">
        <f>IF($A69&gt;='243way_Regular Symbol'!G$16,"",IF(E69=0,"",IF(OR(E69=$O$1,E69=$P$1,E70=$O$1,E70=$P$1,E71=$O$1,E71=$P$1),0,1)))</f>
        <v/>
      </c>
      <c r="S69" s="135">
        <f>IF($A69&gt;='243way_Regular Symbol'!H$16,"",IF(F69=0,"",IF(OR(F69=$O$1,F69=$P$1,F70=$O$1,F70=$P$1,F71=$O$1,F71=$P$1),0,1)))</f>
        <v>1</v>
      </c>
      <c r="T69" s="224"/>
      <c r="U69" s="344" t="str">
        <f>IF($A69&gt;='243way_Regular Symbol'!D$16,"",IF(B69=0,"",IF(OR(B69=$U$1,B69=$V$1,B70=$U$1,B70=$V$1,B71=$U$1,B71=$V$1),0,1)))</f>
        <v/>
      </c>
      <c r="V69" s="3">
        <f>IF($A69&gt;='243way_Regular Symbol'!E$16,"",IF(C69=0,"",IF(OR(C69=$U$1,C69=$V$1,C70=$U$1,C70=$V$1,C71=$U$1,C71=$V$1),0,1)))</f>
        <v>1</v>
      </c>
      <c r="W69" s="3" t="str">
        <f>IF($A69&gt;='243way_Regular Symbol'!F$16,"",IF(D69=0,"",IF(OR(D69=$U$1,D69=$V$1,D70=$U$1,D70=$V$1,D71=$U$1,D71=$V$1),0,1)))</f>
        <v/>
      </c>
      <c r="X69" s="3" t="str">
        <f>IF($A69&gt;='243way_Regular Symbol'!G$16,"",IF(E69=0,"",IF(OR(E69=$U$1,E69=$V$1,E70=$U$1,E70=$V$1,E71=$U$1,E71=$V$1),0,1)))</f>
        <v/>
      </c>
      <c r="Y69" s="135">
        <f>IF($A69&gt;='243way_Regular Symbol'!H$16,"",IF(F69=0,"",IF(OR(F69=$U$1,F69=$V$1,F70=$U$1,F70=$V$1,F71=$U$1,F71=$V$1),0,1)))</f>
        <v>1</v>
      </c>
      <c r="Z69" s="224"/>
      <c r="AA69" s="344" t="str">
        <f>IF($A69&gt;='243way_Regular Symbol'!D$16,"",IF(B69=0,"",IF(OR(B69=$AA$1,B69=$AB$1,B70=$AA$1,B70=$AB$1,B71=$AA$1,,B71=$AB$1),0,1)))</f>
        <v/>
      </c>
      <c r="AB69" s="3">
        <f>IF($A69&gt;='243way_Regular Symbol'!E$16,"",IF(C69=0,"",IF(OR(C69=$AA$1,C69=$AB$1,C70=$AA$1,C70=$AB$1,C71=$AA$1,,C71=$AB$1),0,1)))</f>
        <v>1</v>
      </c>
      <c r="AC69" s="3" t="str">
        <f>IF($A69&gt;='243way_Regular Symbol'!F$16,"",IF(D69=0,"",IF(OR(D69=$AA$1,D69=$AB$1,D70=$AA$1,D70=$AB$1,D71=$AA$1,,D71=$AB$1),0,1)))</f>
        <v/>
      </c>
      <c r="AD69" s="3" t="str">
        <f>IF($A69&gt;='243way_Regular Symbol'!G$16,"",IF(E69=0,"",IF(OR(E69=$AA$1,E69=$AB$1,E70=$AA$1,E70=$AB$1,E71=$AA$1,,E71=$AB$1),0,1)))</f>
        <v/>
      </c>
      <c r="AE69" s="135">
        <f>IF($A69&gt;='243way_Regular Symbol'!H$16,"",IF(F69=0,"",IF(OR(F69=$AA$1,F69=$AB$1,F70=$AA$1,F70=$AB$1,F71=$AA$1,,F71=$AB$1),0,1)))</f>
        <v>0</v>
      </c>
      <c r="AF69" s="224"/>
      <c r="AG69" s="344" t="str">
        <f>IF($A69&gt;='243way_Regular Symbol'!D$16,"",IF(B69=0,"",IF(OR(B69=$AG$1,B69=$AH$1,B70=$AG$1,B70=$AH$1,B71=$AG$1,B71=$AH$1),0,1)))</f>
        <v/>
      </c>
      <c r="AH69" s="3">
        <f>IF($A69&gt;='243way_Regular Symbol'!E$16,"",IF(C69=0,"",IF(OR(C69=$AG$1,C69=$AH$1,C70=$AG$1,C70=$AH$1,C71=$AG$1,C71=$AH$1),0,1)))</f>
        <v>0</v>
      </c>
      <c r="AI69" s="3" t="str">
        <f>IF($A69&gt;='243way_Regular Symbol'!F$16,"",IF(D69=0,"",IF(OR(D69=$AG$1,D69=$AH$1,D70=$AG$1,D70=$AH$1,D71=$AG$1,D71=$AH$1),0,1)))</f>
        <v/>
      </c>
      <c r="AJ69" s="3" t="str">
        <f>IF($A69&gt;='243way_Regular Symbol'!G$16,"",IF(E69=0,"",IF(OR(E69=$AG$1,E69=$AH$1,E70=$AG$1,E70=$AH$1,E71=$AG$1,E71=$AH$1),0,1)))</f>
        <v/>
      </c>
      <c r="AK69" s="135">
        <f>IF($A69&gt;='243way_Regular Symbol'!H$16,"",IF(F69=0,"",IF(OR(F69=$AG$1,F69=$AH$1,F70=$AG$1,F70=$AH$1,F71=$AG$1,F71=$AH$1),0,1)))</f>
        <v>1</v>
      </c>
      <c r="AL69" s="224"/>
      <c r="AM69" s="344" t="str">
        <f>IF($A69&gt;='243way_Regular Symbol'!D$16,"",IF(B69=0,"",IF(OR(B69=$AM$1,B69=$AN$1,B70=$AM$1,B70=$AN$1,B71=$AM$1,B71=$AN$1),0,1)))</f>
        <v/>
      </c>
      <c r="AN69" s="3">
        <f>IF($A69&gt;='243way_Regular Symbol'!E$16,"",IF(C69=0,"",IF(OR(C69=$AM$1,C69=$AN$1,C70=$AM$1,C70=$AN$1,C71=$AM$1,C71=$AN$1),0,1)))</f>
        <v>1</v>
      </c>
      <c r="AO69" s="3" t="str">
        <f>IF($A69&gt;='243way_Regular Symbol'!F$16,"",IF(D69=0,"",IF(OR(D69=$AM$1,D69=$AN$1,D70=$AM$1,D70=$AN$1,D71=$AM$1,D71=$AN$1),0,1)))</f>
        <v/>
      </c>
      <c r="AP69" s="3" t="str">
        <f>IF($A69&gt;='243way_Regular Symbol'!G$16,"",IF(E69=0,"",IF(OR(E69=$AM$1,E69=$AN$1,E70=$AM$1,E70=$AN$1,E71=$AM$1,E71=$AN$1),0,1)))</f>
        <v/>
      </c>
      <c r="AQ69" s="135">
        <f>IF($A69&gt;='243way_Regular Symbol'!H$16,"",IF(F69=0,"",IF(OR(F69=$AM$1,F69=$AN$1,F70=$AM$1,F70=$AN$1,F71=$AM$1,F71=$AN$1),0,1)))</f>
        <v>1</v>
      </c>
      <c r="AR69" s="224"/>
      <c r="AS69" s="344" t="str">
        <f>IF($A69&gt;='243way_Regular Symbol'!D$16,"",IF(B69=0,"",IF(OR(B69=$AM$1,B69=$AT$1,B70=$AM$1,B70=$AT$1,B71=$AM$1,B71=$AT$1),0,1)))</f>
        <v/>
      </c>
      <c r="AT69" s="3">
        <f>IF($A69&gt;='243way_Regular Symbol'!E$16,"",IF(C69=0,"",IF(OR(C69=$AM$1,C69=$AT$1,C70=$AM$1,C70=$AT$1,C71=$AM$1,C71=$AT$1),0,1)))</f>
        <v>1</v>
      </c>
      <c r="AU69" s="3" t="str">
        <f>IF($A69&gt;='243way_Regular Symbol'!F$16,"",IF(D69=0,"",IF(OR(D69=$AM$1,D69=$AT$1,D70=$AM$1,D70=$AT$1,D71=$AM$1,D71=$AT$1),0,1)))</f>
        <v/>
      </c>
      <c r="AV69" s="3" t="str">
        <f>IF($A69&gt;='243way_Regular Symbol'!G$16,"",IF(E69=0,"",IF(OR(E69=$AM$1,E69=$AT$1,E70=$AM$1,E70=$AT$1,E71=$AM$1,E71=$AT$1),0,1)))</f>
        <v/>
      </c>
      <c r="AW69" s="135">
        <f>IF($A69&gt;='243way_Regular Symbol'!H$16,"",IF(F69=0,"",IF(OR(F69=$AM$1,F69=$AT$1,F70=$AM$1,F70=$AT$1,F71=$AM$1,F71=$AT$1),0,1)))</f>
        <v>1</v>
      </c>
      <c r="AX69" s="224"/>
      <c r="AY69" s="344" t="str">
        <f>IF($A69&gt;='243way_Regular Symbol'!D$16,"",IF(B69=0,"",IF(OR(B69=$AM$1,B69=$AZ$1,B70=$AM$1,B70=$AZ$1,B71=$AM$1,B71=$AZ$1),0,1)))</f>
        <v/>
      </c>
      <c r="AZ69" s="3">
        <f>IF($A69&gt;='243way_Regular Symbol'!E$16,"",IF(C69=0,"",IF(OR(C69=$AM$1,C69=$AZ$1,C70=$AM$1,C70=$AZ$1,C71=$AM$1,C71=$AZ$1),0,1)))</f>
        <v>1</v>
      </c>
      <c r="BA69" s="3" t="str">
        <f>IF($A69&gt;='243way_Regular Symbol'!F$16,"",IF(D69=0,"",IF(OR(D69=$AM$1,D69=$AZ$1,D70=$AM$1,D70=$AZ$1,D71=$AM$1,D71=$AZ$1),0,1)))</f>
        <v/>
      </c>
      <c r="BB69" s="3" t="str">
        <f>IF($A69&gt;='243way_Regular Symbol'!G$16,"",IF(E69=0,"",IF(OR(E69=$AM$1,E69=$AZ$1,E70=$AM$1,E70=$AZ$1,E71=$AM$1,E71=$AZ$1),0,1)))</f>
        <v/>
      </c>
      <c r="BC69" s="135">
        <f>IF($A69&gt;='243way_Regular Symbol'!H$16,"",IF(F69=0,"",IF(OR(F69=$AM$1,F69=$AZ$1,F70=$AM$1,F70=$AZ$1,F71=$AM$1,F71=$AZ$1),0,1)))</f>
        <v>1</v>
      </c>
      <c r="BD69" s="224"/>
      <c r="BE69" s="344" t="str">
        <f>IF($A69&gt;='243way_Regular Symbol'!D$16,"",IF(B69=0,"",IF(OR(B69=$AM$1,B69=$BF$1,B70=$AM$1,B70=$BF$1,B71=$AM$1,B71=$BF$1),0,1)))</f>
        <v/>
      </c>
      <c r="BF69" s="3">
        <f>IF($A69&gt;='243way_Regular Symbol'!E$16,"",IF(C69=0,"",IF(OR(C69=$AM$1,C69=$BF$1,C70=$AM$1,C70=$BF$1,C71=$AM$1,C71=$BF$1),0,1)))</f>
        <v>1</v>
      </c>
      <c r="BG69" s="3" t="str">
        <f>IF($A69&gt;='243way_Regular Symbol'!F$16,"",IF(D69=0,"",IF(OR(D69=$AM$1,D69=$BF$1,D70=$AM$1,D70=$BF$1,D71=$AM$1,D71=$BF$1),0,1)))</f>
        <v/>
      </c>
      <c r="BH69" s="3" t="str">
        <f>IF($A69&gt;='243way_Regular Symbol'!G$16,"",IF(E69=0,"",IF(OR(E69=$AM$1,E69=$BF$1,E70=$AM$1,E70=$BF$1,E71=$AM$1,E71=$BF$1),0,1)))</f>
        <v/>
      </c>
      <c r="BI69" s="135">
        <f>IF($A69&gt;='243way_Regular Symbol'!H$16,"",IF(F69=0,"",IF(OR(F69=$AM$1,F69=$BF$1,F70=$AM$1,F70=$BF$1,F71=$AM$1,F71=$BF$1),0,1)))</f>
        <v>1</v>
      </c>
      <c r="BJ69" s="224"/>
      <c r="BK69" s="344" t="str">
        <f>IF($A69&gt;='243way_Regular Symbol'!D$16,"",IF(B69=0,"",IF(OR(B69=$AM$1,B69=$BL$1,B70=$AM$1,B70=$BL$1,B71=$AM$1,B71=$BL$1),0,1)))</f>
        <v/>
      </c>
      <c r="BL69" s="3">
        <f>IF($A69&gt;='243way_Regular Symbol'!E$16,"",IF(C69=0,"",IF(OR(C69=$AM$1,C69=$BL$1,C70=$AM$1,C70=$BL$1,C71=$AM$1,C71=$BL$1),0,1)))</f>
        <v>1</v>
      </c>
      <c r="BM69" s="3" t="str">
        <f>IF($A69&gt;='243way_Regular Symbol'!F$16,"",IF(D69=0,"",IF(OR(D69=$AM$1,D69=$BL$1,D70=$AM$1,D70=$BL$1,D71=$AM$1,D71=$BL$1),0,1)))</f>
        <v/>
      </c>
      <c r="BN69" s="3" t="str">
        <f>IF($A69&gt;='243way_Regular Symbol'!G$16,"",IF(E69=0,"",IF(OR(E69=$AM$1,E69=$BL$1,E70=$AM$1,E70=$BL$1,E71=$AM$1,E71=$BL$1),0,1)))</f>
        <v/>
      </c>
      <c r="BO69" s="135">
        <f>IF($A69&gt;='243way_Regular Symbol'!H$16,"",IF(F69=0,"",IF(OR(F69=$AM$1,F69=$BL$1,F70=$AM$1,F70=$BL$1,F71=$AM$1,F71=$BL$1),0,1)))</f>
        <v>1</v>
      </c>
      <c r="BP69" s="224"/>
      <c r="BQ69" s="3" t="str">
        <f>IF($A69&gt;='243way_Regular Symbol'!D$16,"",IF(B69=0,"",IF(OR(B69=$BQ$1,B69=$BR$1,B70=$BQ$1,B70=$BR$1,B71=$BQ$1,B71=$BR$1),0,1)))</f>
        <v/>
      </c>
      <c r="BR69" s="3">
        <f>IF($A69&gt;='243way_Regular Symbol'!E$16,"",IF(C69=0,"",IF(OR(C69=$BQ$1,C69=$BR$1,C70=$BQ$1,C70=$BR$1,C71=$BQ$1,C71=$BR$1),0,1)))</f>
        <v>0</v>
      </c>
      <c r="BS69" s="3" t="str">
        <f>IF($A69&gt;='243way_Regular Symbol'!F$16,"",IF(D69=0,"",IF(OR(D69=$BQ$1,D69=$BR$1,D70=$BQ$1,D70=$BR$1,D71=$BQ$1,D71=$BR$1),0,1)))</f>
        <v/>
      </c>
      <c r="BT69" s="3" t="str">
        <f>IF($A69&gt;='243way_Regular Symbol'!G$16,"",IF(E69=0,"",IF(OR(E69=$BQ$1,E69=$BR$1,E70=$BQ$1,E70=$BR$1,E71=$BQ$1,E71=$BR$1),0,1)))</f>
        <v/>
      </c>
      <c r="BU69" s="3">
        <f>IF($A69&gt;='243way_Regular Symbol'!H$16,"",IF(F69=0,"",IF(OR(F69=$BQ$1,F69=$BR$1,F70=$BQ$1,F70=$BR$1,F71=$BQ$1,F71=$BR$1),0,1)))</f>
        <v>1</v>
      </c>
      <c r="BV69" s="224"/>
      <c r="BW69" s="3" t="str">
        <f>IF($A69&gt;='243way_Regular Symbol'!D$16,"",IF(B69=0,"",IF(OR(B69=$BW$1,B70=$BW$1,B71=$BW$1,B69=$BX$1,B70=$BX$1,B71=$BX$1),0,1)))</f>
        <v/>
      </c>
      <c r="BX69" s="3">
        <f>IF($A69&gt;='243way_Regular Symbol'!E$16,"",IF(C69=0,"",IF(OR(C69=$BW$1,C70=$BW$1,C71=$BW$1,C69=$BX$1,C70=$BX$1,C71=$BX$1),0,1)))</f>
        <v>1</v>
      </c>
      <c r="BY69" s="3" t="str">
        <f>IF($A69&gt;='243way_Regular Symbol'!F$16,"",IF(D69=0,"",IF(OR(D69=$BW$1,D70=$BW$1,D71=$BW$1,D69=$BX$1,D70=$BX$1,D71=$BX$1),0,1)))</f>
        <v/>
      </c>
      <c r="BZ69" s="3" t="str">
        <f>IF($A69&gt;='243way_Regular Symbol'!G$16,"",IF(E69=0,"",IF(OR(E69=$BW$1,E70=$BW$1,E71=$BW$1,E69=$BX$1,E70=$BX$1,E71=$BX$1),0,1)))</f>
        <v/>
      </c>
      <c r="CA69" s="3">
        <f>IF($A69&gt;='243way_Regular Symbol'!H$16,"",IF(F69=0,"",IF(OR(F69=$BW$1,F70=$BW$1,F71=$BW$1,F69=$BX$1,F70=$BX$1,F71=$BX$1),0,1)))</f>
        <v>0</v>
      </c>
      <c r="CB69" s="224"/>
      <c r="CC69" s="3" t="str">
        <f>IF($A69&gt;='243way_Regular Symbol'!D$16,"",IF(B69=0,"",IF(OR(B69=$BW$1,B70=$BW$1,B71=$BW$1,B69=$CD$1,B70=$CD$1,B71=$CD$1),0,1)))</f>
        <v/>
      </c>
      <c r="CD69" s="3">
        <f>IF($A69&gt;='243way_Regular Symbol'!E$16,"",IF(C69=0,"",IF(OR(C69=$BW$1,C70=$BW$1,C71=$BW$1,C69=$CD$1,C70=$CD$1,C71=$CD$1),0,1)))</f>
        <v>0</v>
      </c>
      <c r="CE69" s="3" t="str">
        <f>IF($A69&gt;='243way_Regular Symbol'!F$16,"",IF(D69=0,"",IF(OR(D69=$BW$1,D70=$BW$1,D71=$BW$1,D69=$CD$1,D70=$CD$1,D71=$CD$1),0,1)))</f>
        <v/>
      </c>
      <c r="CF69" s="3" t="str">
        <f>IF($A69&gt;='243way_Regular Symbol'!G$16,"",IF(E69=0,"",IF(OR(E69=$BW$1,E70=$BW$1,E71=$BW$1,E69=$CD$1,E70=$CD$1,E71=$CD$1),0,1)))</f>
        <v/>
      </c>
      <c r="CG69" s="3">
        <f>IF($A69&gt;='243way_Regular Symbol'!H$16,"",IF(F69=0,"",IF(OR(F69=$BW$1,F70=$BW$1,F71=$BW$1,F69=$CD$1,F70=$CD$1,F71=$CD$1),0,1)))</f>
        <v>0</v>
      </c>
      <c r="CH69" s="224"/>
      <c r="CI69" s="3" t="str">
        <f>IF($A69&gt;='243way_Regular Symbol'!D$16,"",IF(B69=0,"",IF(OR(B69=$BW$1,B70=$BW$1,B71=$BW$1,B69=$CJ$1,B70=$CJ$1,B71=$CJ$1),0,1)))</f>
        <v/>
      </c>
      <c r="CJ69" s="3">
        <f>IF($A69&gt;='243way_Regular Symbol'!E$16,"",IF(C69=0,"",IF(OR(C69=$BW$1,C70=$BW$1,C71=$BW$1,C69=$CJ$1,C70=$CJ$1,C71=$CJ$1),0,1)))</f>
        <v>1</v>
      </c>
      <c r="CK69" s="3" t="str">
        <f>IF($A69&gt;='243way_Regular Symbol'!F$16,"",IF(D69=0,"",IF(OR(D69=$BW$1,D70=$BW$1,D71=$BW$1,D69=$CJ$1,D70=$CJ$1,D71=$CJ$1),0,1)))</f>
        <v/>
      </c>
      <c r="CL69" s="3" t="str">
        <f>IF($A69&gt;='243way_Regular Symbol'!G$16,"",IF(E69=0,"",IF(OR(E69=$BW$1,E70=$BW$1,E71=$BW$1,E69=$CJ$1,E70=$CJ$1,E71=$CJ$1),0,1)))</f>
        <v/>
      </c>
      <c r="CM69" s="3">
        <f>IF($A69&gt;='243way_Regular Symbol'!H$16,"",IF(F69=0,"",IF(OR(F69=$BW$1,F70=$BW$1,F71=$BW$1,F69=$CJ$1,F70=$CJ$1,F71=$CJ$1),0,1)))</f>
        <v>1</v>
      </c>
      <c r="CN69" s="224"/>
      <c r="CO69" s="3" t="str">
        <f>IF($A69&gt;='243way_Regular Symbol'!D$16,"",IF(B69=0,"",IF(OR(B69=$BW$1,B70=$BW$1,B71=$BW$1,B69=$CP$1,B70=$CP$1,B71=$CP$1),0,1)))</f>
        <v/>
      </c>
      <c r="CP69" s="3">
        <f>IF($A69&gt;='243way_Regular Symbol'!E$16,"",IF(C69=0,"",IF(OR(C69=$BW$1,C70=$BW$1,C71=$BW$1,C69=$CP$1,C70=$CP$1,C71=$CP$1),0,1)))</f>
        <v>1</v>
      </c>
      <c r="CQ69" s="3" t="str">
        <f>IF($A69&gt;='243way_Regular Symbol'!F$16,"",IF(D69=0,"",IF(OR(D69=$BW$1,D70=$BW$1,D71=$BW$1,D69=$CP$1,D70=$CP$1,D71=$CP$1),0,1)))</f>
        <v/>
      </c>
      <c r="CR69" s="3" t="str">
        <f>IF($A69&gt;='243way_Regular Symbol'!G$16,"",IF(E69=0,"",IF(OR(E69=$BW$1,E70=$BW$1,E71=$BW$1,E69=$CP$1,E70=$CP$1,E71=$CP$1),0,1)))</f>
        <v/>
      </c>
      <c r="CS69" s="3">
        <f>IF($A69&gt;='243way_Regular Symbol'!H$16,"",IF(F69=0,"",IF(OR(F69=$BW$1,F70=$BW$1,F71=$BW$1,F69=$CP$1,F70=$CP$1,F71=$CP$1),0,1)))</f>
        <v>1</v>
      </c>
      <c r="CT69" s="224"/>
      <c r="CU69" s="3" t="str">
        <f>IF($A69&gt;='243way_Regular Symbol'!D$16,"",IF(B69=0,"",IF(OR(B69=$BW$1,B70=$BW$1,B71=$BW$1,B69=$CV$1,B70=$CV$1,B71=$CV$1),0,1)))</f>
        <v/>
      </c>
      <c r="CV69" s="3">
        <f>IF($A69&gt;='243way_Regular Symbol'!E$16,"",IF(C69=0,"",IF(OR(C69=$BW$1,C70=$BW$1,C71=$BW$1,C69=$CV$1,C70=$CV$1,C71=$CV$1),0,1)))</f>
        <v>1</v>
      </c>
      <c r="CW69" s="3" t="str">
        <f>IF($A69&gt;='243way_Regular Symbol'!F$16,"",IF(D69=0,"",IF(OR(D69=$BW$1,D70=$BW$1,D71=$BW$1,D69=$CV$1,D70=$CV$1,D71=$CV$1),0,1)))</f>
        <v/>
      </c>
      <c r="CX69" s="3" t="str">
        <f>IF($A69&gt;='243way_Regular Symbol'!G$16,"",IF(E69=0,"",IF(OR(E69=$BW$1,E70=$BW$1,E71=$BW$1,E69=$CV$1,E70=$CV$1,E71=$CV$1),0,1)))</f>
        <v/>
      </c>
      <c r="CY69" s="3">
        <f>IF($A69&gt;='243way_Regular Symbol'!H$16,"",IF(F69=0,"",IF(OR(F69=$BW$1,F70=$BW$1,F71=$BW$1,F69=$CV$1,F70=$CV$1,F71=$CV$1),0,1)))</f>
        <v>1</v>
      </c>
    </row>
    <row r="70" spans="1:103">
      <c r="A70" s="337">
        <f>IF('243way_Regular Symbol'!L69="","",'243way_Regular Symbol'!L69)</f>
        <v>66</v>
      </c>
      <c r="B70" s="191" t="str">
        <f>IF('243way_Regular Symbol'!M69="",
IF($A70-'243way_Regular Symbol'!D$16&gt;='243way_RegularＸ_W()'!B$2-1,"",VLOOKUP($A70-'243way_Regular Symbol'!D$16,'243way_Regular Symbol'!$L$3:$Q$99,'243way_RegularＸ_W()'!B$3+1,FALSE)),
'243way_Regular Symbol'!M69)</f>
        <v/>
      </c>
      <c r="C70" s="191" t="str">
        <f>IF('243way_Regular Symbol'!N69="",
IF($A70-'243way_Regular Symbol'!E$16&gt;='243way_RegularＸ_W()'!C$2-1,"",VLOOKUP($A70-'243way_Regular Symbol'!E$16,'243way_Regular Symbol'!$L$3:$Q$99,'243way_RegularＸ_W()'!C$3+1,FALSE)),
'243way_Regular Symbol'!N69)</f>
        <v>Q</v>
      </c>
      <c r="D70" s="191" t="str">
        <f>IF('243way_Regular Symbol'!O69="",
IF($A70-'243way_Regular Symbol'!F$16&gt;='243way_RegularＸ_W()'!D$2-1,"",VLOOKUP($A70-'243way_Regular Symbol'!F$16,'243way_Regular Symbol'!$L$3:$Q$99,'243way_RegularＸ_W()'!D$3+1,FALSE)),
'243way_Regular Symbol'!O69)</f>
        <v/>
      </c>
      <c r="E70" s="191" t="str">
        <f>IF('243way_Regular Symbol'!P69="",
IF($A70-'243way_Regular Symbol'!G$16&gt;='243way_RegularＸ_W()'!E$2-1,"",VLOOKUP($A70-'243way_Regular Symbol'!G$16,'243way_Regular Symbol'!$L$3:$Q$99,'243way_RegularＸ_W()'!E$3+1,FALSE)),
'243way_Regular Symbol'!P69)</f>
        <v/>
      </c>
      <c r="F70" s="338" t="str">
        <f>IF('243way_Regular Symbol'!Q69="",
IF($A70-'243way_Regular Symbol'!H$16&gt;='243way_RegularＸ_W()'!F$2-1,"",VLOOKUP($A70-'243way_Regular Symbol'!H$16,'243way_Regular Symbol'!$L$3:$Q$99,'243way_RegularＸ_W()'!F$3+1,FALSE)),
'243way_Regular Symbol'!Q69)</f>
        <v>K</v>
      </c>
      <c r="O70" s="344" t="str">
        <f>IF($A70&gt;='243way_Regular Symbol'!D$16,"",IF(B70=0,"",IF(OR(B70=$O$1,B70=$P$1,B71=$O$1,B71=$P$1,B72=$O$1,B72=$P$1),0,1)))</f>
        <v/>
      </c>
      <c r="P70" s="3">
        <f>IF($A70&gt;='243way_Regular Symbol'!E$16,"",IF(C70=0,"",IF(OR(C70=$O$1,C70=$P$1,C71=$O$1,C71=$P$1,C72=$O$1,C72=$P$1),0,1)))</f>
        <v>1</v>
      </c>
      <c r="Q70" s="3" t="str">
        <f>IF($A70&gt;='243way_Regular Symbol'!F$16,"",IF(D70=0,"",IF(OR(D70=$O$1,D70=$P$1,D71=$O$1,D71=$P$1,D72=$O$1,D72=$P$1),0,1)))</f>
        <v/>
      </c>
      <c r="R70" s="3" t="str">
        <f>IF($A70&gt;='243way_Regular Symbol'!G$16,"",IF(E70=0,"",IF(OR(E70=$O$1,E70=$P$1,E71=$O$1,E71=$P$1,E72=$O$1,E72=$P$1),0,1)))</f>
        <v/>
      </c>
      <c r="S70" s="135">
        <f>IF($A70&gt;='243way_Regular Symbol'!H$16,"",IF(F70=0,"",IF(OR(F70=$O$1,F70=$P$1,F71=$O$1,F71=$P$1,F72=$O$1,F72=$P$1),0,1)))</f>
        <v>1</v>
      </c>
      <c r="T70" s="224"/>
      <c r="U70" s="344" t="str">
        <f>IF($A70&gt;='243way_Regular Symbol'!D$16,"",IF(B70=0,"",IF(OR(B70=$U$1,B70=$V$1,B71=$U$1,B71=$V$1,B72=$U$1,B72=$V$1),0,1)))</f>
        <v/>
      </c>
      <c r="V70" s="3">
        <f>IF($A70&gt;='243way_Regular Symbol'!E$16,"",IF(C70=0,"",IF(OR(C70=$U$1,C70=$V$1,C71=$U$1,C71=$V$1,C72=$U$1,C72=$V$1),0,1)))</f>
        <v>1</v>
      </c>
      <c r="W70" s="3" t="str">
        <f>IF($A70&gt;='243way_Regular Symbol'!F$16,"",IF(D70=0,"",IF(OR(D70=$U$1,D70=$V$1,D71=$U$1,D71=$V$1,D72=$U$1,D72=$V$1),0,1)))</f>
        <v/>
      </c>
      <c r="X70" s="3" t="str">
        <f>IF($A70&gt;='243way_Regular Symbol'!G$16,"",IF(E70=0,"",IF(OR(E70=$U$1,E70=$V$1,E71=$U$1,E71=$V$1,E72=$U$1,E72=$V$1),0,1)))</f>
        <v/>
      </c>
      <c r="Y70" s="135">
        <f>IF($A70&gt;='243way_Regular Symbol'!H$16,"",IF(F70=0,"",IF(OR(F70=$U$1,F70=$V$1,F71=$U$1,F71=$V$1,F72=$U$1,F72=$V$1),0,1)))</f>
        <v>1</v>
      </c>
      <c r="Z70" s="224"/>
      <c r="AA70" s="344" t="str">
        <f>IF($A70&gt;='243way_Regular Symbol'!D$16,"",IF(B70=0,"",IF(OR(B70=$AA$1,B70=$AB$1,B71=$AA$1,B71=$AB$1,B72=$AA$1,,B72=$AB$1),0,1)))</f>
        <v/>
      </c>
      <c r="AB70" s="3">
        <f>IF($A70&gt;='243way_Regular Symbol'!E$16,"",IF(C70=0,"",IF(OR(C70=$AA$1,C70=$AB$1,C71=$AA$1,C71=$AB$1,C72=$AA$1,,C72=$AB$1),0,1)))</f>
        <v>1</v>
      </c>
      <c r="AC70" s="3" t="str">
        <f>IF($A70&gt;='243way_Regular Symbol'!F$16,"",IF(D70=0,"",IF(OR(D70=$AA$1,D70=$AB$1,D71=$AA$1,D71=$AB$1,D72=$AA$1,,D72=$AB$1),0,1)))</f>
        <v/>
      </c>
      <c r="AD70" s="3" t="str">
        <f>IF($A70&gt;='243way_Regular Symbol'!G$16,"",IF(E70=0,"",IF(OR(E70=$AA$1,E70=$AB$1,E71=$AA$1,E71=$AB$1,E72=$AA$1,,E72=$AB$1),0,1)))</f>
        <v/>
      </c>
      <c r="AE70" s="135">
        <f>IF($A70&gt;='243way_Regular Symbol'!H$16,"",IF(F70=0,"",IF(OR(F70=$AA$1,F70=$AB$1,F71=$AA$1,F71=$AB$1,F72=$AA$1,,F72=$AB$1),0,1)))</f>
        <v>0</v>
      </c>
      <c r="AF70" s="224"/>
      <c r="AG70" s="344" t="str">
        <f>IF($A70&gt;='243way_Regular Symbol'!D$16,"",IF(B70=0,"",IF(OR(B70=$AG$1,B70=$AH$1,B71=$AG$1,B71=$AH$1,B72=$AG$1,B72=$AH$1),0,1)))</f>
        <v/>
      </c>
      <c r="AH70" s="3">
        <f>IF($A70&gt;='243way_Regular Symbol'!E$16,"",IF(C70=0,"",IF(OR(C70=$AG$1,C70=$AH$1,C71=$AG$1,C71=$AH$1,C72=$AG$1,C72=$AH$1),0,1)))</f>
        <v>1</v>
      </c>
      <c r="AI70" s="3" t="str">
        <f>IF($A70&gt;='243way_Regular Symbol'!F$16,"",IF(D70=0,"",IF(OR(D70=$AG$1,D70=$AH$1,D71=$AG$1,D71=$AH$1,D72=$AG$1,D72=$AH$1),0,1)))</f>
        <v/>
      </c>
      <c r="AJ70" s="3" t="str">
        <f>IF($A70&gt;='243way_Regular Symbol'!G$16,"",IF(E70=0,"",IF(OR(E70=$AG$1,E70=$AH$1,E71=$AG$1,E71=$AH$1,E72=$AG$1,E72=$AH$1),0,1)))</f>
        <v/>
      </c>
      <c r="AK70" s="135">
        <f>IF($A70&gt;='243way_Regular Symbol'!H$16,"",IF(F70=0,"",IF(OR(F70=$AG$1,F70=$AH$1,F71=$AG$1,F71=$AH$1,F72=$AG$1,F72=$AH$1),0,1)))</f>
        <v>1</v>
      </c>
      <c r="AL70" s="224"/>
      <c r="AM70" s="344" t="str">
        <f>IF($A70&gt;='243way_Regular Symbol'!D$16,"",IF(B70=0,"",IF(OR(B70=$AM$1,B70=$AN$1,B71=$AM$1,B71=$AN$1,B72=$AM$1,B72=$AN$1),0,1)))</f>
        <v/>
      </c>
      <c r="AN70" s="3">
        <f>IF($A70&gt;='243way_Regular Symbol'!E$16,"",IF(C70=0,"",IF(OR(C70=$AM$1,C70=$AN$1,C71=$AM$1,C71=$AN$1,C72=$AM$1,C72=$AN$1),0,1)))</f>
        <v>0</v>
      </c>
      <c r="AO70" s="3" t="str">
        <f>IF($A70&gt;='243way_Regular Symbol'!F$16,"",IF(D70=0,"",IF(OR(D70=$AM$1,D70=$AN$1,D71=$AM$1,D71=$AN$1,D72=$AM$1,D72=$AN$1),0,1)))</f>
        <v/>
      </c>
      <c r="AP70" s="3" t="str">
        <f>IF($A70&gt;='243way_Regular Symbol'!G$16,"",IF(E70=0,"",IF(OR(E70=$AM$1,E70=$AN$1,E71=$AM$1,E71=$AN$1,E72=$AM$1,E72=$AN$1),0,1)))</f>
        <v/>
      </c>
      <c r="AQ70" s="135">
        <f>IF($A70&gt;='243way_Regular Symbol'!H$16,"",IF(F70=0,"",IF(OR(F70=$AM$1,F70=$AN$1,F71=$AM$1,F71=$AN$1,F72=$AM$1,F72=$AN$1),0,1)))</f>
        <v>1</v>
      </c>
      <c r="AR70" s="224"/>
      <c r="AS70" s="344" t="str">
        <f>IF($A70&gt;='243way_Regular Symbol'!D$16,"",IF(B70=0,"",IF(OR(B70=$AM$1,B70=$AT$1,B71=$AM$1,B71=$AT$1,B72=$AM$1,B72=$AT$1),0,1)))</f>
        <v/>
      </c>
      <c r="AT70" s="3">
        <f>IF($A70&gt;='243way_Regular Symbol'!E$16,"",IF(C70=0,"",IF(OR(C70=$AM$1,C70=$AT$1,C71=$AM$1,C71=$AT$1,C72=$AM$1,C72=$AT$1),0,1)))</f>
        <v>1</v>
      </c>
      <c r="AU70" s="3" t="str">
        <f>IF($A70&gt;='243way_Regular Symbol'!F$16,"",IF(D70=0,"",IF(OR(D70=$AM$1,D70=$AT$1,D71=$AM$1,D71=$AT$1,D72=$AM$1,D72=$AT$1),0,1)))</f>
        <v/>
      </c>
      <c r="AV70" s="3" t="str">
        <f>IF($A70&gt;='243way_Regular Symbol'!G$16,"",IF(E70=0,"",IF(OR(E70=$AM$1,E70=$AT$1,E71=$AM$1,E71=$AT$1,E72=$AM$1,E72=$AT$1),0,1)))</f>
        <v/>
      </c>
      <c r="AW70" s="135">
        <f>IF($A70&gt;='243way_Regular Symbol'!H$16,"",IF(F70=0,"",IF(OR(F70=$AM$1,F70=$AT$1,F71=$AM$1,F71=$AT$1,F72=$AM$1,F72=$AT$1),0,1)))</f>
        <v>1</v>
      </c>
      <c r="AX70" s="224"/>
      <c r="AY70" s="344" t="str">
        <f>IF($A70&gt;='243way_Regular Symbol'!D$16,"",IF(B70=0,"",IF(OR(B70=$AM$1,B70=$AZ$1,B71=$AM$1,B71=$AZ$1,B72=$AM$1,B72=$AZ$1),0,1)))</f>
        <v/>
      </c>
      <c r="AZ70" s="3">
        <f>IF($A70&gt;='243way_Regular Symbol'!E$16,"",IF(C70=0,"",IF(OR(C70=$AM$1,C70=$AZ$1,C71=$AM$1,C71=$AZ$1,C72=$AM$1,C72=$AZ$1),0,1)))</f>
        <v>1</v>
      </c>
      <c r="BA70" s="3" t="str">
        <f>IF($A70&gt;='243way_Regular Symbol'!F$16,"",IF(D70=0,"",IF(OR(D70=$AM$1,D70=$AZ$1,D71=$AM$1,D71=$AZ$1,D72=$AM$1,D72=$AZ$1),0,1)))</f>
        <v/>
      </c>
      <c r="BB70" s="3" t="str">
        <f>IF($A70&gt;='243way_Regular Symbol'!G$16,"",IF(E70=0,"",IF(OR(E70=$AM$1,E70=$AZ$1,E71=$AM$1,E71=$AZ$1,E72=$AM$1,E72=$AZ$1),0,1)))</f>
        <v/>
      </c>
      <c r="BC70" s="135">
        <f>IF($A70&gt;='243way_Regular Symbol'!H$16,"",IF(F70=0,"",IF(OR(F70=$AM$1,F70=$AZ$1,F71=$AM$1,F71=$AZ$1,F72=$AM$1,F72=$AZ$1),0,1)))</f>
        <v>1</v>
      </c>
      <c r="BD70" s="224"/>
      <c r="BE70" s="344" t="str">
        <f>IF($A70&gt;='243way_Regular Symbol'!D$16,"",IF(B70=0,"",IF(OR(B70=$AM$1,B70=$BF$1,B71=$AM$1,B71=$BF$1,B72=$AM$1,B72=$BF$1),0,1)))</f>
        <v/>
      </c>
      <c r="BF70" s="3">
        <f>IF($A70&gt;='243way_Regular Symbol'!E$16,"",IF(C70=0,"",IF(OR(C70=$AM$1,C70=$BF$1,C71=$AM$1,C71=$BF$1,C72=$AM$1,C72=$BF$1),0,1)))</f>
        <v>1</v>
      </c>
      <c r="BG70" s="3" t="str">
        <f>IF($A70&gt;='243way_Regular Symbol'!F$16,"",IF(D70=0,"",IF(OR(D70=$AM$1,D70=$BF$1,D71=$AM$1,D71=$BF$1,D72=$AM$1,D72=$BF$1),0,1)))</f>
        <v/>
      </c>
      <c r="BH70" s="3" t="str">
        <f>IF($A70&gt;='243way_Regular Symbol'!G$16,"",IF(E70=0,"",IF(OR(E70=$AM$1,E70=$BF$1,E71=$AM$1,E71=$BF$1,E72=$AM$1,E72=$BF$1),0,1)))</f>
        <v/>
      </c>
      <c r="BI70" s="135">
        <f>IF($A70&gt;='243way_Regular Symbol'!H$16,"",IF(F70=0,"",IF(OR(F70=$AM$1,F70=$BF$1,F71=$AM$1,F71=$BF$1,F72=$AM$1,F72=$BF$1),0,1)))</f>
        <v>1</v>
      </c>
      <c r="BJ70" s="224"/>
      <c r="BK70" s="344" t="str">
        <f>IF($A70&gt;='243way_Regular Symbol'!D$16,"",IF(B70=0,"",IF(OR(B70=$AM$1,B70=$BL$1,B71=$AM$1,B71=$BL$1,B72=$AM$1,B72=$BL$1),0,1)))</f>
        <v/>
      </c>
      <c r="BL70" s="3">
        <f>IF($A70&gt;='243way_Regular Symbol'!E$16,"",IF(C70=0,"",IF(OR(C70=$AM$1,C70=$BL$1,C71=$AM$1,C71=$BL$1,C72=$AM$1,C72=$BL$1),0,1)))</f>
        <v>1</v>
      </c>
      <c r="BM70" s="3" t="str">
        <f>IF($A70&gt;='243way_Regular Symbol'!F$16,"",IF(D70=0,"",IF(OR(D70=$AM$1,D70=$BL$1,D71=$AM$1,D71=$BL$1,D72=$AM$1,D72=$BL$1),0,1)))</f>
        <v/>
      </c>
      <c r="BN70" s="3" t="str">
        <f>IF($A70&gt;='243way_Regular Symbol'!G$16,"",IF(E70=0,"",IF(OR(E70=$AM$1,E70=$BL$1,E71=$AM$1,E71=$BL$1,E72=$AM$1,E72=$BL$1),0,1)))</f>
        <v/>
      </c>
      <c r="BO70" s="135">
        <f>IF($A70&gt;='243way_Regular Symbol'!H$16,"",IF(F70=0,"",IF(OR(F70=$AM$1,F70=$BL$1,F71=$AM$1,F71=$BL$1,F72=$AM$1,F72=$BL$1),0,1)))</f>
        <v>1</v>
      </c>
      <c r="BP70" s="224"/>
      <c r="BQ70" s="3" t="str">
        <f>IF($A70&gt;='243way_Regular Symbol'!D$16,"",IF(B70=0,"",IF(OR(B70=$BQ$1,B70=$BR$1,B71=$BQ$1,B71=$BR$1,B72=$BQ$1,B72=$BR$1),0,1)))</f>
        <v/>
      </c>
      <c r="BR70" s="3">
        <f>IF($A70&gt;='243way_Regular Symbol'!E$16,"",IF(C70=0,"",IF(OR(C70=$BQ$1,C70=$BR$1,C71=$BQ$1,C71=$BR$1,C72=$BQ$1,C72=$BR$1),0,1)))</f>
        <v>0</v>
      </c>
      <c r="BS70" s="3" t="str">
        <f>IF($A70&gt;='243way_Regular Symbol'!F$16,"",IF(D70=0,"",IF(OR(D70=$BQ$1,D70=$BR$1,D71=$BQ$1,D71=$BR$1,D72=$BQ$1,D72=$BR$1),0,1)))</f>
        <v/>
      </c>
      <c r="BT70" s="3" t="str">
        <f>IF($A70&gt;='243way_Regular Symbol'!G$16,"",IF(E70=0,"",IF(OR(E70=$BQ$1,E70=$BR$1,E71=$BQ$1,E71=$BR$1,E72=$BQ$1,E72=$BR$1),0,1)))</f>
        <v/>
      </c>
      <c r="BU70" s="3">
        <f>IF($A70&gt;='243way_Regular Symbol'!H$16,"",IF(F70=0,"",IF(OR(F70=$BQ$1,F70=$BR$1,F71=$BQ$1,F71=$BR$1,F72=$BQ$1,F72=$BR$1),0,1)))</f>
        <v>1</v>
      </c>
      <c r="BV70" s="224"/>
      <c r="BW70" s="3" t="str">
        <f>IF($A70&gt;='243way_Regular Symbol'!D$16,"",IF(B70=0,"",IF(OR(B70=$BW$1,B71=$BW$1,B72=$BW$1,B70=$BX$1,B71=$BX$1,B72=$BX$1),0,1)))</f>
        <v/>
      </c>
      <c r="BX70" s="3">
        <f>IF($A70&gt;='243way_Regular Symbol'!E$16,"",IF(C70=0,"",IF(OR(C70=$BW$1,C71=$BW$1,C72=$BW$1,C70=$BX$1,C71=$BX$1,C72=$BX$1),0,1)))</f>
        <v>1</v>
      </c>
      <c r="BY70" s="3" t="str">
        <f>IF($A70&gt;='243way_Regular Symbol'!F$16,"",IF(D70=0,"",IF(OR(D70=$BW$1,D71=$BW$1,D72=$BW$1,D70=$BX$1,D71=$BX$1,D72=$BX$1),0,1)))</f>
        <v/>
      </c>
      <c r="BZ70" s="3" t="str">
        <f>IF($A70&gt;='243way_Regular Symbol'!G$16,"",IF(E70=0,"",IF(OR(E70=$BW$1,E71=$BW$1,E72=$BW$1,E70=$BX$1,E71=$BX$1,E72=$BX$1),0,1)))</f>
        <v/>
      </c>
      <c r="CA70" s="3">
        <f>IF($A70&gt;='243way_Regular Symbol'!H$16,"",IF(F70=0,"",IF(OR(F70=$BW$1,F71=$BW$1,F72=$BW$1,F70=$BX$1,F71=$BX$1,F72=$BX$1),0,1)))</f>
        <v>0</v>
      </c>
      <c r="CB70" s="224"/>
      <c r="CC70" s="3" t="str">
        <f>IF($A70&gt;='243way_Regular Symbol'!D$16,"",IF(B70=0,"",IF(OR(B70=$BW$1,B71=$BW$1,B72=$BW$1,B70=$CD$1,B71=$CD$1,B72=$CD$1),0,1)))</f>
        <v/>
      </c>
      <c r="CD70" s="3">
        <f>IF($A70&gt;='243way_Regular Symbol'!E$16,"",IF(C70=0,"",IF(OR(C70=$BW$1,C71=$BW$1,C72=$BW$1,C70=$CD$1,C71=$CD$1,C72=$CD$1),0,1)))</f>
        <v>0</v>
      </c>
      <c r="CE70" s="3" t="str">
        <f>IF($A70&gt;='243way_Regular Symbol'!F$16,"",IF(D70=0,"",IF(OR(D70=$BW$1,D71=$BW$1,D72=$BW$1,D70=$CD$1,D71=$CD$1,D72=$CD$1),0,1)))</f>
        <v/>
      </c>
      <c r="CF70" s="3" t="str">
        <f>IF($A70&gt;='243way_Regular Symbol'!G$16,"",IF(E70=0,"",IF(OR(E70=$BW$1,E71=$BW$1,E72=$BW$1,E70=$CD$1,E71=$CD$1,E72=$CD$1),0,1)))</f>
        <v/>
      </c>
      <c r="CG70" s="3">
        <f>IF($A70&gt;='243way_Regular Symbol'!H$16,"",IF(F70=0,"",IF(OR(F70=$BW$1,F71=$BW$1,F72=$BW$1,F70=$CD$1,F71=$CD$1,F72=$CD$1),0,1)))</f>
        <v>0</v>
      </c>
      <c r="CH70" s="224"/>
      <c r="CI70" s="3" t="str">
        <f>IF($A70&gt;='243way_Regular Symbol'!D$16,"",IF(B70=0,"",IF(OR(B70=$BW$1,B71=$BW$1,B72=$BW$1,B70=$CJ$1,B71=$CJ$1,B72=$CJ$1),0,1)))</f>
        <v/>
      </c>
      <c r="CJ70" s="3">
        <f>IF($A70&gt;='243way_Regular Symbol'!E$16,"",IF(C70=0,"",IF(OR(C70=$BW$1,C71=$BW$1,C72=$BW$1,C70=$CJ$1,C71=$CJ$1,C72=$CJ$1),0,1)))</f>
        <v>1</v>
      </c>
      <c r="CK70" s="3" t="str">
        <f>IF($A70&gt;='243way_Regular Symbol'!F$16,"",IF(D70=0,"",IF(OR(D70=$BW$1,D71=$BW$1,D72=$BW$1,D70=$CJ$1,D71=$CJ$1,D72=$CJ$1),0,1)))</f>
        <v/>
      </c>
      <c r="CL70" s="3" t="str">
        <f>IF($A70&gt;='243way_Regular Symbol'!G$16,"",IF(E70=0,"",IF(OR(E70=$BW$1,E71=$BW$1,E72=$BW$1,E70=$CJ$1,E71=$CJ$1,E72=$CJ$1),0,1)))</f>
        <v/>
      </c>
      <c r="CM70" s="3">
        <f>IF($A70&gt;='243way_Regular Symbol'!H$16,"",IF(F70=0,"",IF(OR(F70=$BW$1,F71=$BW$1,F72=$BW$1,F70=$CJ$1,F71=$CJ$1,F72=$CJ$1),0,1)))</f>
        <v>1</v>
      </c>
      <c r="CN70" s="224"/>
      <c r="CO70" s="3" t="str">
        <f>IF($A70&gt;='243way_Regular Symbol'!D$16,"",IF(B70=0,"",IF(OR(B70=$BW$1,B71=$BW$1,B72=$BW$1,B70=$CP$1,B71=$CP$1,B72=$CP$1),0,1)))</f>
        <v/>
      </c>
      <c r="CP70" s="3">
        <f>IF($A70&gt;='243way_Regular Symbol'!E$16,"",IF(C70=0,"",IF(OR(C70=$BW$1,C71=$BW$1,C72=$BW$1,C70=$CP$1,C71=$CP$1,C72=$CP$1),0,1)))</f>
        <v>1</v>
      </c>
      <c r="CQ70" s="3" t="str">
        <f>IF($A70&gt;='243way_Regular Symbol'!F$16,"",IF(D70=0,"",IF(OR(D70=$BW$1,D71=$BW$1,D72=$BW$1,D70=$CP$1,D71=$CP$1,D72=$CP$1),0,1)))</f>
        <v/>
      </c>
      <c r="CR70" s="3" t="str">
        <f>IF($A70&gt;='243way_Regular Symbol'!G$16,"",IF(E70=0,"",IF(OR(E70=$BW$1,E71=$BW$1,E72=$BW$1,E70=$CP$1,E71=$CP$1,E72=$CP$1),0,1)))</f>
        <v/>
      </c>
      <c r="CS70" s="3">
        <f>IF($A70&gt;='243way_Regular Symbol'!H$16,"",IF(F70=0,"",IF(OR(F70=$BW$1,F71=$BW$1,F72=$BW$1,F70=$CP$1,F71=$CP$1,F72=$CP$1),0,1)))</f>
        <v>1</v>
      </c>
      <c r="CT70" s="224"/>
      <c r="CU70" s="3" t="str">
        <f>IF($A70&gt;='243way_Regular Symbol'!D$16,"",IF(B70=0,"",IF(OR(B70=$BW$1,B71=$BW$1,B72=$BW$1,B70=$CV$1,B71=$CV$1,B72=$CV$1),0,1)))</f>
        <v/>
      </c>
      <c r="CV70" s="3">
        <f>IF($A70&gt;='243way_Regular Symbol'!E$16,"",IF(C70=0,"",IF(OR(C70=$BW$1,C71=$BW$1,C72=$BW$1,C70=$CV$1,C71=$CV$1,C72=$CV$1),0,1)))</f>
        <v>1</v>
      </c>
      <c r="CW70" s="3" t="str">
        <f>IF($A70&gt;='243way_Regular Symbol'!F$16,"",IF(D70=0,"",IF(OR(D70=$BW$1,D71=$BW$1,D72=$BW$1,D70=$CV$1,D71=$CV$1,D72=$CV$1),0,1)))</f>
        <v/>
      </c>
      <c r="CX70" s="3" t="str">
        <f>IF($A70&gt;='243way_Regular Symbol'!G$16,"",IF(E70=0,"",IF(OR(E70=$BW$1,E71=$BW$1,E72=$BW$1,E70=$CV$1,E71=$CV$1,E72=$CV$1),0,1)))</f>
        <v/>
      </c>
      <c r="CY70" s="3">
        <f>IF($A70&gt;='243way_Regular Symbol'!H$16,"",IF(F70=0,"",IF(OR(F70=$BW$1,F71=$BW$1,F72=$BW$1,F70=$CV$1,F71=$CV$1,F72=$CV$1),0,1)))</f>
        <v>1</v>
      </c>
    </row>
    <row r="71" spans="1:103">
      <c r="A71" s="337">
        <f>IF('243way_Regular Symbol'!L70="","",'243way_Regular Symbol'!L70)</f>
        <v>67</v>
      </c>
      <c r="B71" s="191" t="str">
        <f>IF('243way_Regular Symbol'!M70="",
IF($A71-'243way_Regular Symbol'!D$16&gt;='243way_RegularＸ_W()'!B$2-1,"",VLOOKUP($A71-'243way_Regular Symbol'!D$16,'243way_Regular Symbol'!$L$3:$Q$99,'243way_RegularＸ_W()'!B$3+1,FALSE)),
'243way_Regular Symbol'!M70)</f>
        <v/>
      </c>
      <c r="C71" s="191" t="str">
        <f>IF('243way_Regular Symbol'!N70="",
IF($A71-'243way_Regular Symbol'!E$16&gt;='243way_RegularＸ_W()'!C$2-1,"",VLOOKUP($A71-'243way_Regular Symbol'!E$16,'243way_Regular Symbol'!$L$3:$Q$99,'243way_RegularＸ_W()'!C$3+1,FALSE)),
'243way_Regular Symbol'!N70)</f>
        <v>A</v>
      </c>
      <c r="D71" s="191" t="str">
        <f>IF('243way_Regular Symbol'!O70="",
IF($A71-'243way_Regular Symbol'!F$16&gt;='243way_RegularＸ_W()'!D$2-1,"",VLOOKUP($A71-'243way_Regular Symbol'!F$16,'243way_Regular Symbol'!$L$3:$Q$99,'243way_RegularＸ_W()'!D$3+1,FALSE)),
'243way_Regular Symbol'!O70)</f>
        <v/>
      </c>
      <c r="E71" s="191" t="str">
        <f>IF('243way_Regular Symbol'!P70="",
IF($A71-'243way_Regular Symbol'!G$16&gt;='243way_RegularＸ_W()'!E$2-1,"",VLOOKUP($A71-'243way_Regular Symbol'!G$16,'243way_Regular Symbol'!$L$3:$Q$99,'243way_RegularＸ_W()'!E$3+1,FALSE)),
'243way_Regular Symbol'!P70)</f>
        <v/>
      </c>
      <c r="F71" s="338" t="str">
        <f>IF('243way_Regular Symbol'!Q70="",
IF($A71-'243way_Regular Symbol'!H$16&gt;='243way_RegularＸ_W()'!F$2-1,"",VLOOKUP($A71-'243way_Regular Symbol'!H$16,'243way_Regular Symbol'!$L$3:$Q$99,'243way_RegularＸ_W()'!F$3+1,FALSE)),
'243way_Regular Symbol'!Q70)</f>
        <v>M3</v>
      </c>
      <c r="O71" s="344" t="str">
        <f>IF($A71&gt;='243way_Regular Symbol'!D$16,"",IF(B71=0,"",IF(OR(B71=$O$1,B71=$P$1,B72=$O$1,B72=$P$1,B73=$O$1,B73=$P$1),0,1)))</f>
        <v/>
      </c>
      <c r="P71" s="3">
        <f>IF($A71&gt;='243way_Regular Symbol'!E$16,"",IF(C71=0,"",IF(OR(C71=$O$1,C71=$P$1,C72=$O$1,C72=$P$1,C73=$O$1,C73=$P$1),0,1)))</f>
        <v>0</v>
      </c>
      <c r="Q71" s="3" t="str">
        <f>IF($A71&gt;='243way_Regular Symbol'!F$16,"",IF(D71=0,"",IF(OR(D71=$O$1,D71=$P$1,D72=$O$1,D72=$P$1,D73=$O$1,D73=$P$1),0,1)))</f>
        <v/>
      </c>
      <c r="R71" s="3" t="str">
        <f>IF($A71&gt;='243way_Regular Symbol'!G$16,"",IF(E71=0,"",IF(OR(E71=$O$1,E71=$P$1,E72=$O$1,E72=$P$1,E73=$O$1,E73=$P$1),0,1)))</f>
        <v/>
      </c>
      <c r="S71" s="135">
        <f>IF($A71&gt;='243way_Regular Symbol'!H$16,"",IF(F71=0,"",IF(OR(F71=$O$1,F71=$P$1,F72=$O$1,F72=$P$1,F73=$O$1,F73=$P$1),0,1)))</f>
        <v>1</v>
      </c>
      <c r="T71" s="224"/>
      <c r="U71" s="344" t="str">
        <f>IF($A71&gt;='243way_Regular Symbol'!D$16,"",IF(B71=0,"",IF(OR(B71=$U$1,B71=$V$1,B72=$U$1,B72=$V$1,B73=$U$1,B73=$V$1),0,1)))</f>
        <v/>
      </c>
      <c r="V71" s="3">
        <f>IF($A71&gt;='243way_Regular Symbol'!E$16,"",IF(C71=0,"",IF(OR(C71=$U$1,C71=$V$1,C72=$U$1,C72=$V$1,C73=$U$1,C73=$V$1),0,1)))</f>
        <v>1</v>
      </c>
      <c r="W71" s="3" t="str">
        <f>IF($A71&gt;='243way_Regular Symbol'!F$16,"",IF(D71=0,"",IF(OR(D71=$U$1,D71=$V$1,D72=$U$1,D72=$V$1,D73=$U$1,D73=$V$1),0,1)))</f>
        <v/>
      </c>
      <c r="X71" s="3" t="str">
        <f>IF($A71&gt;='243way_Regular Symbol'!G$16,"",IF(E71=0,"",IF(OR(E71=$U$1,E71=$V$1,E72=$U$1,E72=$V$1,E73=$U$1,E73=$V$1),0,1)))</f>
        <v/>
      </c>
      <c r="Y71" s="135">
        <f>IF($A71&gt;='243way_Regular Symbol'!H$16,"",IF(F71=0,"",IF(OR(F71=$U$1,F71=$V$1,F72=$U$1,F72=$V$1,F73=$U$1,F73=$V$1),0,1)))</f>
        <v>1</v>
      </c>
      <c r="Z71" s="224"/>
      <c r="AA71" s="344" t="str">
        <f>IF($A71&gt;='243way_Regular Symbol'!D$16,"",IF(B71=0,"",IF(OR(B71=$AA$1,B71=$AB$1,B72=$AA$1,B72=$AB$1,B73=$AA$1,,B73=$AB$1),0,1)))</f>
        <v/>
      </c>
      <c r="AB71" s="3">
        <f>IF($A71&gt;='243way_Regular Symbol'!E$16,"",IF(C71=0,"",IF(OR(C71=$AA$1,C71=$AB$1,C72=$AA$1,C72=$AB$1,C73=$AA$1,,C73=$AB$1),0,1)))</f>
        <v>1</v>
      </c>
      <c r="AC71" s="3" t="str">
        <f>IF($A71&gt;='243way_Regular Symbol'!F$16,"",IF(D71=0,"",IF(OR(D71=$AA$1,D71=$AB$1,D72=$AA$1,D72=$AB$1,D73=$AA$1,,D73=$AB$1),0,1)))</f>
        <v/>
      </c>
      <c r="AD71" s="3" t="str">
        <f>IF($A71&gt;='243way_Regular Symbol'!G$16,"",IF(E71=0,"",IF(OR(E71=$AA$1,E71=$AB$1,E72=$AA$1,E72=$AB$1,E73=$AA$1,,E73=$AB$1),0,1)))</f>
        <v/>
      </c>
      <c r="AE71" s="135">
        <f>IF($A71&gt;='243way_Regular Symbol'!H$16,"",IF(F71=0,"",IF(OR(F71=$AA$1,F71=$AB$1,F72=$AA$1,F72=$AB$1,F73=$AA$1,,F73=$AB$1),0,1)))</f>
        <v>0</v>
      </c>
      <c r="AF71" s="224"/>
      <c r="AG71" s="344" t="str">
        <f>IF($A71&gt;='243way_Regular Symbol'!D$16,"",IF(B71=0,"",IF(OR(B71=$AG$1,B71=$AH$1,B72=$AG$1,B72=$AH$1,B73=$AG$1,B73=$AH$1),0,1)))</f>
        <v/>
      </c>
      <c r="AH71" s="3">
        <f>IF($A71&gt;='243way_Regular Symbol'!E$16,"",IF(C71=0,"",IF(OR(C71=$AG$1,C71=$AH$1,C72=$AG$1,C72=$AH$1,C73=$AG$1,C73=$AH$1),0,1)))</f>
        <v>1</v>
      </c>
      <c r="AI71" s="3" t="str">
        <f>IF($A71&gt;='243way_Regular Symbol'!F$16,"",IF(D71=0,"",IF(OR(D71=$AG$1,D71=$AH$1,D72=$AG$1,D72=$AH$1,D73=$AG$1,D73=$AH$1),0,1)))</f>
        <v/>
      </c>
      <c r="AJ71" s="3" t="str">
        <f>IF($A71&gt;='243way_Regular Symbol'!G$16,"",IF(E71=0,"",IF(OR(E71=$AG$1,E71=$AH$1,E72=$AG$1,E72=$AH$1,E73=$AG$1,E73=$AH$1),0,1)))</f>
        <v/>
      </c>
      <c r="AK71" s="135">
        <f>IF($A71&gt;='243way_Regular Symbol'!H$16,"",IF(F71=0,"",IF(OR(F71=$AG$1,F71=$AH$1,F72=$AG$1,F72=$AH$1,F73=$AG$1,F73=$AH$1),0,1)))</f>
        <v>1</v>
      </c>
      <c r="AL71" s="224"/>
      <c r="AM71" s="344" t="str">
        <f>IF($A71&gt;='243way_Regular Symbol'!D$16,"",IF(B71=0,"",IF(OR(B71=$AM$1,B71=$AN$1,B72=$AM$1,B72=$AN$1,B73=$AM$1,B73=$AN$1),0,1)))</f>
        <v/>
      </c>
      <c r="AN71" s="3">
        <f>IF($A71&gt;='243way_Regular Symbol'!E$16,"",IF(C71=0,"",IF(OR(C71=$AM$1,C71=$AN$1,C72=$AM$1,C72=$AN$1,C73=$AM$1,C73=$AN$1),0,1)))</f>
        <v>0</v>
      </c>
      <c r="AO71" s="3" t="str">
        <f>IF($A71&gt;='243way_Regular Symbol'!F$16,"",IF(D71=0,"",IF(OR(D71=$AM$1,D71=$AN$1,D72=$AM$1,D72=$AN$1,D73=$AM$1,D73=$AN$1),0,1)))</f>
        <v/>
      </c>
      <c r="AP71" s="3" t="str">
        <f>IF($A71&gt;='243way_Regular Symbol'!G$16,"",IF(E71=0,"",IF(OR(E71=$AM$1,E71=$AN$1,E72=$AM$1,E72=$AN$1,E73=$AM$1,E73=$AN$1),0,1)))</f>
        <v/>
      </c>
      <c r="AQ71" s="135">
        <f>IF($A71&gt;='243way_Regular Symbol'!H$16,"",IF(F71=0,"",IF(OR(F71=$AM$1,F71=$AN$1,F72=$AM$1,F72=$AN$1,F73=$AM$1,F73=$AN$1),0,1)))</f>
        <v>1</v>
      </c>
      <c r="AR71" s="224"/>
      <c r="AS71" s="344" t="str">
        <f>IF($A71&gt;='243way_Regular Symbol'!D$16,"",IF(B71=0,"",IF(OR(B71=$AM$1,B71=$AT$1,B72=$AM$1,B72=$AT$1,B73=$AM$1,B73=$AT$1),0,1)))</f>
        <v/>
      </c>
      <c r="AT71" s="3">
        <f>IF($A71&gt;='243way_Regular Symbol'!E$16,"",IF(C71=0,"",IF(OR(C71=$AM$1,C71=$AT$1,C72=$AM$1,C72=$AT$1,C73=$AM$1,C73=$AT$1),0,1)))</f>
        <v>1</v>
      </c>
      <c r="AU71" s="3" t="str">
        <f>IF($A71&gt;='243way_Regular Symbol'!F$16,"",IF(D71=0,"",IF(OR(D71=$AM$1,D71=$AT$1,D72=$AM$1,D72=$AT$1,D73=$AM$1,D73=$AT$1),0,1)))</f>
        <v/>
      </c>
      <c r="AV71" s="3" t="str">
        <f>IF($A71&gt;='243way_Regular Symbol'!G$16,"",IF(E71=0,"",IF(OR(E71=$AM$1,E71=$AT$1,E72=$AM$1,E72=$AT$1,E73=$AM$1,E73=$AT$1),0,1)))</f>
        <v/>
      </c>
      <c r="AW71" s="135">
        <f>IF($A71&gt;='243way_Regular Symbol'!H$16,"",IF(F71=0,"",IF(OR(F71=$AM$1,F71=$AT$1,F72=$AM$1,F72=$AT$1,F73=$AM$1,F73=$AT$1),0,1)))</f>
        <v>1</v>
      </c>
      <c r="AX71" s="224"/>
      <c r="AY71" s="344" t="str">
        <f>IF($A71&gt;='243way_Regular Symbol'!D$16,"",IF(B71=0,"",IF(OR(B71=$AM$1,B71=$AZ$1,B72=$AM$1,B72=$AZ$1,B73=$AM$1,B73=$AZ$1),0,1)))</f>
        <v/>
      </c>
      <c r="AZ71" s="3">
        <f>IF($A71&gt;='243way_Regular Symbol'!E$16,"",IF(C71=0,"",IF(OR(C71=$AM$1,C71=$AZ$1,C72=$AM$1,C72=$AZ$1,C73=$AM$1,C73=$AZ$1),0,1)))</f>
        <v>1</v>
      </c>
      <c r="BA71" s="3" t="str">
        <f>IF($A71&gt;='243way_Regular Symbol'!F$16,"",IF(D71=0,"",IF(OR(D71=$AM$1,D71=$AZ$1,D72=$AM$1,D72=$AZ$1,D73=$AM$1,D73=$AZ$1),0,1)))</f>
        <v/>
      </c>
      <c r="BB71" s="3" t="str">
        <f>IF($A71&gt;='243way_Regular Symbol'!G$16,"",IF(E71=0,"",IF(OR(E71=$AM$1,E71=$AZ$1,E72=$AM$1,E72=$AZ$1,E73=$AM$1,E73=$AZ$1),0,1)))</f>
        <v/>
      </c>
      <c r="BC71" s="135">
        <f>IF($A71&gt;='243way_Regular Symbol'!H$16,"",IF(F71=0,"",IF(OR(F71=$AM$1,F71=$AZ$1,F72=$AM$1,F72=$AZ$1,F73=$AM$1,F73=$AZ$1),0,1)))</f>
        <v>1</v>
      </c>
      <c r="BD71" s="224"/>
      <c r="BE71" s="344" t="str">
        <f>IF($A71&gt;='243way_Regular Symbol'!D$16,"",IF(B71=0,"",IF(OR(B71=$AM$1,B71=$BF$1,B72=$AM$1,B72=$BF$1,B73=$AM$1,B73=$BF$1),0,1)))</f>
        <v/>
      </c>
      <c r="BF71" s="3">
        <f>IF($A71&gt;='243way_Regular Symbol'!E$16,"",IF(C71=0,"",IF(OR(C71=$AM$1,C71=$BF$1,C72=$AM$1,C72=$BF$1,C73=$AM$1,C73=$BF$1),0,1)))</f>
        <v>1</v>
      </c>
      <c r="BG71" s="3" t="str">
        <f>IF($A71&gt;='243way_Regular Symbol'!F$16,"",IF(D71=0,"",IF(OR(D71=$AM$1,D71=$BF$1,D72=$AM$1,D72=$BF$1,D73=$AM$1,D73=$BF$1),0,1)))</f>
        <v/>
      </c>
      <c r="BH71" s="3" t="str">
        <f>IF($A71&gt;='243way_Regular Symbol'!G$16,"",IF(E71=0,"",IF(OR(E71=$AM$1,E71=$BF$1,E72=$AM$1,E72=$BF$1,E73=$AM$1,E73=$BF$1),0,1)))</f>
        <v/>
      </c>
      <c r="BI71" s="135">
        <f>IF($A71&gt;='243way_Regular Symbol'!H$16,"",IF(F71=0,"",IF(OR(F71=$AM$1,F71=$BF$1,F72=$AM$1,F72=$BF$1,F73=$AM$1,F73=$BF$1),0,1)))</f>
        <v>1</v>
      </c>
      <c r="BJ71" s="224"/>
      <c r="BK71" s="344" t="str">
        <f>IF($A71&gt;='243way_Regular Symbol'!D$16,"",IF(B71=0,"",IF(OR(B71=$AM$1,B71=$BL$1,B72=$AM$1,B72=$BL$1,B73=$AM$1,B73=$BL$1),0,1)))</f>
        <v/>
      </c>
      <c r="BL71" s="3">
        <f>IF($A71&gt;='243way_Regular Symbol'!E$16,"",IF(C71=0,"",IF(OR(C71=$AM$1,C71=$BL$1,C72=$AM$1,C72=$BL$1,C73=$AM$1,C73=$BL$1),0,1)))</f>
        <v>1</v>
      </c>
      <c r="BM71" s="3" t="str">
        <f>IF($A71&gt;='243way_Regular Symbol'!F$16,"",IF(D71=0,"",IF(OR(D71=$AM$1,D71=$BL$1,D72=$AM$1,D72=$BL$1,D73=$AM$1,D73=$BL$1),0,1)))</f>
        <v/>
      </c>
      <c r="BN71" s="3" t="str">
        <f>IF($A71&gt;='243way_Regular Symbol'!G$16,"",IF(E71=0,"",IF(OR(E71=$AM$1,E71=$BL$1,E72=$AM$1,E72=$BL$1,E73=$AM$1,E73=$BL$1),0,1)))</f>
        <v/>
      </c>
      <c r="BO71" s="135">
        <f>IF($A71&gt;='243way_Regular Symbol'!H$16,"",IF(F71=0,"",IF(OR(F71=$AM$1,F71=$BL$1,F72=$AM$1,F72=$BL$1,F73=$AM$1,F73=$BL$1),0,1)))</f>
        <v>1</v>
      </c>
      <c r="BP71" s="224"/>
      <c r="BQ71" s="3" t="str">
        <f>IF($A71&gt;='243way_Regular Symbol'!D$16,"",IF(B71=0,"",IF(OR(B71=$BQ$1,B71=$BR$1,B72=$BQ$1,B72=$BR$1,B73=$BQ$1,B73=$BR$1),0,1)))</f>
        <v/>
      </c>
      <c r="BR71" s="3">
        <f>IF($A71&gt;='243way_Regular Symbol'!E$16,"",IF(C71=0,"",IF(OR(C71=$BQ$1,C71=$BR$1,C72=$BQ$1,C72=$BR$1,C73=$BQ$1,C73=$BR$1),0,1)))</f>
        <v>0</v>
      </c>
      <c r="BS71" s="3" t="str">
        <f>IF($A71&gt;='243way_Regular Symbol'!F$16,"",IF(D71=0,"",IF(OR(D71=$BQ$1,D71=$BR$1,D72=$BQ$1,D72=$BR$1,D73=$BQ$1,D73=$BR$1),0,1)))</f>
        <v/>
      </c>
      <c r="BT71" s="3" t="str">
        <f>IF($A71&gt;='243way_Regular Symbol'!G$16,"",IF(E71=0,"",IF(OR(E71=$BQ$1,E71=$BR$1,E72=$BQ$1,E72=$BR$1,E73=$BQ$1,E73=$BR$1),0,1)))</f>
        <v/>
      </c>
      <c r="BU71" s="3">
        <f>IF($A71&gt;='243way_Regular Symbol'!H$16,"",IF(F71=0,"",IF(OR(F71=$BQ$1,F71=$BR$1,F72=$BQ$1,F72=$BR$1,F73=$BQ$1,F73=$BR$1),0,1)))</f>
        <v>1</v>
      </c>
      <c r="BV71" s="224"/>
      <c r="BW71" s="3" t="str">
        <f>IF($A71&gt;='243way_Regular Symbol'!D$16,"",IF(B71=0,"",IF(OR(B71=$BW$1,B72=$BW$1,B73=$BW$1,B71=$BX$1,B72=$BX$1,B73=$BX$1),0,1)))</f>
        <v/>
      </c>
      <c r="BX71" s="3">
        <f>IF($A71&gt;='243way_Regular Symbol'!E$16,"",IF(C71=0,"",IF(OR(C71=$BW$1,C72=$BW$1,C73=$BW$1,C71=$BX$1,C72=$BX$1,C73=$BX$1),0,1)))</f>
        <v>1</v>
      </c>
      <c r="BY71" s="3" t="str">
        <f>IF($A71&gt;='243way_Regular Symbol'!F$16,"",IF(D71=0,"",IF(OR(D71=$BW$1,D72=$BW$1,D73=$BW$1,D71=$BX$1,D72=$BX$1,D73=$BX$1),0,1)))</f>
        <v/>
      </c>
      <c r="BZ71" s="3" t="str">
        <f>IF($A71&gt;='243way_Regular Symbol'!G$16,"",IF(E71=0,"",IF(OR(E71=$BW$1,E72=$BW$1,E73=$BW$1,E71=$BX$1,E72=$BX$1,E73=$BX$1),0,1)))</f>
        <v/>
      </c>
      <c r="CA71" s="3">
        <f>IF($A71&gt;='243way_Regular Symbol'!H$16,"",IF(F71=0,"",IF(OR(F71=$BW$1,F72=$BW$1,F73=$BW$1,F71=$BX$1,F72=$BX$1,F73=$BX$1),0,1)))</f>
        <v>1</v>
      </c>
      <c r="CB71" s="224"/>
      <c r="CC71" s="3" t="str">
        <f>IF($A71&gt;='243way_Regular Symbol'!D$16,"",IF(B71=0,"",IF(OR(B71=$BW$1,B72=$BW$1,B73=$BW$1,B71=$CD$1,B72=$CD$1,B73=$CD$1),0,1)))</f>
        <v/>
      </c>
      <c r="CD71" s="3">
        <f>IF($A71&gt;='243way_Regular Symbol'!E$16,"",IF(C71=0,"",IF(OR(C71=$BW$1,C72=$BW$1,C73=$BW$1,C71=$CD$1,C72=$CD$1,C73=$CD$1),0,1)))</f>
        <v>1</v>
      </c>
      <c r="CE71" s="3" t="str">
        <f>IF($A71&gt;='243way_Regular Symbol'!F$16,"",IF(D71=0,"",IF(OR(D71=$BW$1,D72=$BW$1,D73=$BW$1,D71=$CD$1,D72=$CD$1,D73=$CD$1),0,1)))</f>
        <v/>
      </c>
      <c r="CF71" s="3" t="str">
        <f>IF($A71&gt;='243way_Regular Symbol'!G$16,"",IF(E71=0,"",IF(OR(E71=$BW$1,E72=$BW$1,E73=$BW$1,E71=$CD$1,E72=$CD$1,E73=$CD$1),0,1)))</f>
        <v/>
      </c>
      <c r="CG71" s="3">
        <f>IF($A71&gt;='243way_Regular Symbol'!H$16,"",IF(F71=0,"",IF(OR(F71=$BW$1,F72=$BW$1,F73=$BW$1,F71=$CD$1,F72=$CD$1,F73=$CD$1),0,1)))</f>
        <v>0</v>
      </c>
      <c r="CH71" s="224"/>
      <c r="CI71" s="3" t="str">
        <f>IF($A71&gt;='243way_Regular Symbol'!D$16,"",IF(B71=0,"",IF(OR(B71=$BW$1,B72=$BW$1,B73=$BW$1,B71=$CJ$1,B72=$CJ$1,B73=$CJ$1),0,1)))</f>
        <v/>
      </c>
      <c r="CJ71" s="3">
        <f>IF($A71&gt;='243way_Regular Symbol'!E$16,"",IF(C71=0,"",IF(OR(C71=$BW$1,C72=$BW$1,C73=$BW$1,C71=$CJ$1,C72=$CJ$1,C73=$CJ$1),0,1)))</f>
        <v>1</v>
      </c>
      <c r="CK71" s="3" t="str">
        <f>IF($A71&gt;='243way_Regular Symbol'!F$16,"",IF(D71=0,"",IF(OR(D71=$BW$1,D72=$BW$1,D73=$BW$1,D71=$CJ$1,D72=$CJ$1,D73=$CJ$1),0,1)))</f>
        <v/>
      </c>
      <c r="CL71" s="3" t="str">
        <f>IF($A71&gt;='243way_Regular Symbol'!G$16,"",IF(E71=0,"",IF(OR(E71=$BW$1,E72=$BW$1,E73=$BW$1,E71=$CJ$1,E72=$CJ$1,E73=$CJ$1),0,1)))</f>
        <v/>
      </c>
      <c r="CM71" s="3">
        <f>IF($A71&gt;='243way_Regular Symbol'!H$16,"",IF(F71=0,"",IF(OR(F71=$BW$1,F72=$BW$1,F73=$BW$1,F71=$CJ$1,F72=$CJ$1,F73=$CJ$1),0,1)))</f>
        <v>1</v>
      </c>
      <c r="CN71" s="224"/>
      <c r="CO71" s="3" t="str">
        <f>IF($A71&gt;='243way_Regular Symbol'!D$16,"",IF(B71=0,"",IF(OR(B71=$BW$1,B72=$BW$1,B73=$BW$1,B71=$CP$1,B72=$CP$1,B73=$CP$1),0,1)))</f>
        <v/>
      </c>
      <c r="CP71" s="3">
        <f>IF($A71&gt;='243way_Regular Symbol'!E$16,"",IF(C71=0,"",IF(OR(C71=$BW$1,C72=$BW$1,C73=$BW$1,C71=$CP$1,C72=$CP$1,C73=$CP$1),0,1)))</f>
        <v>1</v>
      </c>
      <c r="CQ71" s="3" t="str">
        <f>IF($A71&gt;='243way_Regular Symbol'!F$16,"",IF(D71=0,"",IF(OR(D71=$BW$1,D72=$BW$1,D73=$BW$1,D71=$CP$1,D72=$CP$1,D73=$CP$1),0,1)))</f>
        <v/>
      </c>
      <c r="CR71" s="3" t="str">
        <f>IF($A71&gt;='243way_Regular Symbol'!G$16,"",IF(E71=0,"",IF(OR(E71=$BW$1,E72=$BW$1,E73=$BW$1,E71=$CP$1,E72=$CP$1,E73=$CP$1),0,1)))</f>
        <v/>
      </c>
      <c r="CS71" s="3">
        <f>IF($A71&gt;='243way_Regular Symbol'!H$16,"",IF(F71=0,"",IF(OR(F71=$BW$1,F72=$BW$1,F73=$BW$1,F71=$CP$1,F72=$CP$1,F73=$CP$1),0,1)))</f>
        <v>0</v>
      </c>
      <c r="CT71" s="224"/>
      <c r="CU71" s="3" t="str">
        <f>IF($A71&gt;='243way_Regular Symbol'!D$16,"",IF(B71=0,"",IF(OR(B71=$BW$1,B72=$BW$1,B73=$BW$1,B71=$CV$1,B72=$CV$1,B73=$CV$1),0,1)))</f>
        <v/>
      </c>
      <c r="CV71" s="3">
        <f>IF($A71&gt;='243way_Regular Symbol'!E$16,"",IF(C71=0,"",IF(OR(C71=$BW$1,C72=$BW$1,C73=$BW$1,C71=$CV$1,C72=$CV$1,C73=$CV$1),0,1)))</f>
        <v>1</v>
      </c>
      <c r="CW71" s="3" t="str">
        <f>IF($A71&gt;='243way_Regular Symbol'!F$16,"",IF(D71=0,"",IF(OR(D71=$BW$1,D72=$BW$1,D73=$BW$1,D71=$CV$1,D72=$CV$1,D73=$CV$1),0,1)))</f>
        <v/>
      </c>
      <c r="CX71" s="3" t="str">
        <f>IF($A71&gt;='243way_Regular Symbol'!G$16,"",IF(E71=0,"",IF(OR(E71=$BW$1,E72=$BW$1,E73=$BW$1,E71=$CV$1,E72=$CV$1,E73=$CV$1),0,1)))</f>
        <v/>
      </c>
      <c r="CY71" s="3">
        <f>IF($A71&gt;='243way_Regular Symbol'!H$16,"",IF(F71=0,"",IF(OR(F71=$BW$1,F72=$BW$1,F73=$BW$1,F71=$CV$1,F72=$CV$1,F73=$CV$1),0,1)))</f>
        <v>1</v>
      </c>
    </row>
    <row r="72" spans="1:103">
      <c r="A72" s="337">
        <f>IF('243way_Regular Symbol'!L71="","",'243way_Regular Symbol'!L71)</f>
        <v>68</v>
      </c>
      <c r="B72" s="191" t="str">
        <f>IF('243way_Regular Symbol'!M71="",
IF($A72-'243way_Regular Symbol'!D$16&gt;='243way_RegularＸ_W()'!B$2-1,"",VLOOKUP($A72-'243way_Regular Symbol'!D$16,'243way_Regular Symbol'!$L$3:$Q$99,'243way_RegularＸ_W()'!B$3+1,FALSE)),
'243way_Regular Symbol'!M71)</f>
        <v/>
      </c>
      <c r="C72" s="191" t="str">
        <f>IF('243way_Regular Symbol'!N71="",
IF($A72-'243way_Regular Symbol'!E$16&gt;='243way_RegularＸ_W()'!C$2-1,"",VLOOKUP($A72-'243way_Regular Symbol'!E$16,'243way_Regular Symbol'!$L$3:$Q$99,'243way_RegularＸ_W()'!C$3+1,FALSE)),
'243way_Regular Symbol'!N71)</f>
        <v>M5</v>
      </c>
      <c r="D72" s="191" t="str">
        <f>IF('243way_Regular Symbol'!O71="",
IF($A72-'243way_Regular Symbol'!F$16&gt;='243way_RegularＸ_W()'!D$2-1,"",VLOOKUP($A72-'243way_Regular Symbol'!F$16,'243way_Regular Symbol'!$L$3:$Q$99,'243way_RegularＸ_W()'!D$3+1,FALSE)),
'243way_Regular Symbol'!O71)</f>
        <v/>
      </c>
      <c r="E72" s="191" t="str">
        <f>IF('243way_Regular Symbol'!P71="",
IF($A72-'243way_Regular Symbol'!G$16&gt;='243way_RegularＸ_W()'!E$2-1,"",VLOOKUP($A72-'243way_Regular Symbol'!G$16,'243way_Regular Symbol'!$L$3:$Q$99,'243way_RegularＸ_W()'!E$3+1,FALSE)),
'243way_Regular Symbol'!P71)</f>
        <v/>
      </c>
      <c r="F72" s="338" t="str">
        <f>IF('243way_Regular Symbol'!Q71="",
IF($A72-'243way_Regular Symbol'!H$16&gt;='243way_RegularＸ_W()'!F$2-1,"",VLOOKUP($A72-'243way_Regular Symbol'!H$16,'243way_Regular Symbol'!$L$3:$Q$99,'243way_RegularＸ_W()'!F$3+1,FALSE)),
'243way_Regular Symbol'!Q71)</f>
        <v>Q</v>
      </c>
      <c r="O72" s="344" t="str">
        <f>IF($A72&gt;='243way_Regular Symbol'!D$16,"",IF(B72=0,"",IF(OR(B72=$O$1,B72=$P$1,B73=$O$1,B73=$P$1,B74=$O$1,B74=$P$1),0,1)))</f>
        <v/>
      </c>
      <c r="P72" s="3">
        <f>IF($A72&gt;='243way_Regular Symbol'!E$16,"",IF(C72=0,"",IF(OR(C72=$O$1,C72=$P$1,C73=$O$1,C73=$P$1,C74=$O$1,C74=$P$1),0,1)))</f>
        <v>0</v>
      </c>
      <c r="Q72" s="3" t="str">
        <f>IF($A72&gt;='243way_Regular Symbol'!F$16,"",IF(D72=0,"",IF(OR(D72=$O$1,D72=$P$1,D73=$O$1,D73=$P$1,D74=$O$1,D74=$P$1),0,1)))</f>
        <v/>
      </c>
      <c r="R72" s="3" t="str">
        <f>IF($A72&gt;='243way_Regular Symbol'!G$16,"",IF(E72=0,"",IF(OR(E72=$O$1,E72=$P$1,E73=$O$1,E73=$P$1,E74=$O$1,E74=$P$1),0,1)))</f>
        <v/>
      </c>
      <c r="S72" s="135" t="str">
        <f>IF($A72&gt;='243way_Regular Symbol'!H$16,"",IF(F72=0,"",IF(OR(F72=$O$1,F72=$P$1,F73=$O$1,F73=$P$1,F74=$O$1,F74=$P$1),0,1)))</f>
        <v/>
      </c>
      <c r="T72" s="224"/>
      <c r="U72" s="344" t="str">
        <f>IF($A72&gt;='243way_Regular Symbol'!D$16,"",IF(B72=0,"",IF(OR(B72=$U$1,B72=$V$1,B73=$U$1,B73=$V$1,B74=$U$1,B74=$V$1),0,1)))</f>
        <v/>
      </c>
      <c r="V72" s="3">
        <f>IF($A72&gt;='243way_Regular Symbol'!E$16,"",IF(C72=0,"",IF(OR(C72=$U$1,C72=$V$1,C73=$U$1,C73=$V$1,C74=$U$1,C74=$V$1),0,1)))</f>
        <v>1</v>
      </c>
      <c r="W72" s="3" t="str">
        <f>IF($A72&gt;='243way_Regular Symbol'!F$16,"",IF(D72=0,"",IF(OR(D72=$U$1,D72=$V$1,D73=$U$1,D73=$V$1,D74=$U$1,D74=$V$1),0,1)))</f>
        <v/>
      </c>
      <c r="X72" s="3" t="str">
        <f>IF($A72&gt;='243way_Regular Symbol'!G$16,"",IF(E72=0,"",IF(OR(E72=$U$1,E72=$V$1,E73=$U$1,E73=$V$1,E74=$U$1,E74=$V$1),0,1)))</f>
        <v/>
      </c>
      <c r="Y72" s="135" t="str">
        <f>IF($A72&gt;='243way_Regular Symbol'!H$16,"",IF(F72=0,"",IF(OR(F72=$U$1,F72=$V$1,F73=$U$1,F73=$V$1,F74=$U$1,F74=$V$1),0,1)))</f>
        <v/>
      </c>
      <c r="Z72" s="224"/>
      <c r="AA72" s="344" t="str">
        <f>IF($A72&gt;='243way_Regular Symbol'!D$16,"",IF(B72=0,"",IF(OR(B72=$AA$1,B72=$AB$1,B73=$AA$1,B73=$AB$1,B74=$AA$1,,B74=$AB$1),0,1)))</f>
        <v/>
      </c>
      <c r="AB72" s="3">
        <f>IF($A72&gt;='243way_Regular Symbol'!E$16,"",IF(C72=0,"",IF(OR(C72=$AA$1,C72=$AB$1,C73=$AA$1,C73=$AB$1,C74=$AA$1,,C74=$AB$1),0,1)))</f>
        <v>1</v>
      </c>
      <c r="AC72" s="3" t="str">
        <f>IF($A72&gt;='243way_Regular Symbol'!F$16,"",IF(D72=0,"",IF(OR(D72=$AA$1,D72=$AB$1,D73=$AA$1,D73=$AB$1,D74=$AA$1,,D74=$AB$1),0,1)))</f>
        <v/>
      </c>
      <c r="AD72" s="3" t="str">
        <f>IF($A72&gt;='243way_Regular Symbol'!G$16,"",IF(E72=0,"",IF(OR(E72=$AA$1,E72=$AB$1,E73=$AA$1,E73=$AB$1,E74=$AA$1,,E74=$AB$1),0,1)))</f>
        <v/>
      </c>
      <c r="AE72" s="135" t="str">
        <f>IF($A72&gt;='243way_Regular Symbol'!H$16,"",IF(F72=0,"",IF(OR(F72=$AA$1,F72=$AB$1,F73=$AA$1,F73=$AB$1,F74=$AA$1,,F74=$AB$1),0,1)))</f>
        <v/>
      </c>
      <c r="AF72" s="224"/>
      <c r="AG72" s="344" t="str">
        <f>IF($A72&gt;='243way_Regular Symbol'!D$16,"",IF(B72=0,"",IF(OR(B72=$AG$1,B72=$AH$1,B73=$AG$1,B73=$AH$1,B74=$AG$1,B74=$AH$1),0,1)))</f>
        <v/>
      </c>
      <c r="AH72" s="3">
        <f>IF($A72&gt;='243way_Regular Symbol'!E$16,"",IF(C72=0,"",IF(OR(C72=$AG$1,C72=$AH$1,C73=$AG$1,C73=$AH$1,C74=$AG$1,C74=$AH$1),0,1)))</f>
        <v>1</v>
      </c>
      <c r="AI72" s="3" t="str">
        <f>IF($A72&gt;='243way_Regular Symbol'!F$16,"",IF(D72=0,"",IF(OR(D72=$AG$1,D72=$AH$1,D73=$AG$1,D73=$AH$1,D74=$AG$1,D74=$AH$1),0,1)))</f>
        <v/>
      </c>
      <c r="AJ72" s="3" t="str">
        <f>IF($A72&gt;='243way_Regular Symbol'!G$16,"",IF(E72=0,"",IF(OR(E72=$AG$1,E72=$AH$1,E73=$AG$1,E73=$AH$1,E74=$AG$1,E74=$AH$1),0,1)))</f>
        <v/>
      </c>
      <c r="AK72" s="135" t="str">
        <f>IF($A72&gt;='243way_Regular Symbol'!H$16,"",IF(F72=0,"",IF(OR(F72=$AG$1,F72=$AH$1,F73=$AG$1,F73=$AH$1,F74=$AG$1,F74=$AH$1),0,1)))</f>
        <v/>
      </c>
      <c r="AL72" s="224"/>
      <c r="AM72" s="344" t="str">
        <f>IF($A72&gt;='243way_Regular Symbol'!D$16,"",IF(B72=0,"",IF(OR(B72=$AM$1,B72=$AN$1,B73=$AM$1,B73=$AN$1,B74=$AM$1,B74=$AN$1),0,1)))</f>
        <v/>
      </c>
      <c r="AN72" s="3">
        <f>IF($A72&gt;='243way_Regular Symbol'!E$16,"",IF(C72=0,"",IF(OR(C72=$AM$1,C72=$AN$1,C73=$AM$1,C73=$AN$1,C74=$AM$1,C74=$AN$1),0,1)))</f>
        <v>0</v>
      </c>
      <c r="AO72" s="3" t="str">
        <f>IF($A72&gt;='243way_Regular Symbol'!F$16,"",IF(D72=0,"",IF(OR(D72=$AM$1,D72=$AN$1,D73=$AM$1,D73=$AN$1,D74=$AM$1,D74=$AN$1),0,1)))</f>
        <v/>
      </c>
      <c r="AP72" s="3" t="str">
        <f>IF($A72&gt;='243way_Regular Symbol'!G$16,"",IF(E72=0,"",IF(OR(E72=$AM$1,E72=$AN$1,E73=$AM$1,E73=$AN$1,E74=$AM$1,E74=$AN$1),0,1)))</f>
        <v/>
      </c>
      <c r="AQ72" s="135" t="str">
        <f>IF($A72&gt;='243way_Regular Symbol'!H$16,"",IF(F72=0,"",IF(OR(F72=$AM$1,F72=$AN$1,F73=$AM$1,F73=$AN$1,F74=$AM$1,F74=$AN$1),0,1)))</f>
        <v/>
      </c>
      <c r="AR72" s="224"/>
      <c r="AS72" s="344" t="str">
        <f>IF($A72&gt;='243way_Regular Symbol'!D$16,"",IF(B72=0,"",IF(OR(B72=$AM$1,B72=$AT$1,B73=$AM$1,B73=$AT$1,B74=$AM$1,B74=$AT$1),0,1)))</f>
        <v/>
      </c>
      <c r="AT72" s="3">
        <f>IF($A72&gt;='243way_Regular Symbol'!E$16,"",IF(C72=0,"",IF(OR(C72=$AM$1,C72=$AT$1,C73=$AM$1,C73=$AT$1,C74=$AM$1,C74=$AT$1),0,1)))</f>
        <v>1</v>
      </c>
      <c r="AU72" s="3" t="str">
        <f>IF($A72&gt;='243way_Regular Symbol'!F$16,"",IF(D72=0,"",IF(OR(D72=$AM$1,D72=$AT$1,D73=$AM$1,D73=$AT$1,D74=$AM$1,D74=$AT$1),0,1)))</f>
        <v/>
      </c>
      <c r="AV72" s="3" t="str">
        <f>IF($A72&gt;='243way_Regular Symbol'!G$16,"",IF(E72=0,"",IF(OR(E72=$AM$1,E72=$AT$1,E73=$AM$1,E73=$AT$1,E74=$AM$1,E74=$AT$1),0,1)))</f>
        <v/>
      </c>
      <c r="AW72" s="135" t="str">
        <f>IF($A72&gt;='243way_Regular Symbol'!H$16,"",IF(F72=0,"",IF(OR(F72=$AM$1,F72=$AT$1,F73=$AM$1,F73=$AT$1,F74=$AM$1,F74=$AT$1),0,1)))</f>
        <v/>
      </c>
      <c r="AX72" s="224"/>
      <c r="AY72" s="344" t="str">
        <f>IF($A72&gt;='243way_Regular Symbol'!D$16,"",IF(B72=0,"",IF(OR(B72=$AM$1,B72=$AZ$1,B73=$AM$1,B73=$AZ$1,B74=$AM$1,B74=$AZ$1),0,1)))</f>
        <v/>
      </c>
      <c r="AZ72" s="3">
        <f>IF($A72&gt;='243way_Regular Symbol'!E$16,"",IF(C72=0,"",IF(OR(C72=$AM$1,C72=$AZ$1,C73=$AM$1,C73=$AZ$1,C74=$AM$1,C74=$AZ$1),0,1)))</f>
        <v>1</v>
      </c>
      <c r="BA72" s="3" t="str">
        <f>IF($A72&gt;='243way_Regular Symbol'!F$16,"",IF(D72=0,"",IF(OR(D72=$AM$1,D72=$AZ$1,D73=$AM$1,D73=$AZ$1,D74=$AM$1,D74=$AZ$1),0,1)))</f>
        <v/>
      </c>
      <c r="BB72" s="3" t="str">
        <f>IF($A72&gt;='243way_Regular Symbol'!G$16,"",IF(E72=0,"",IF(OR(E72=$AM$1,E72=$AZ$1,E73=$AM$1,E73=$AZ$1,E74=$AM$1,E74=$AZ$1),0,1)))</f>
        <v/>
      </c>
      <c r="BC72" s="135" t="str">
        <f>IF($A72&gt;='243way_Regular Symbol'!H$16,"",IF(F72=0,"",IF(OR(F72=$AM$1,F72=$AZ$1,F73=$AM$1,F73=$AZ$1,F74=$AM$1,F74=$AZ$1),0,1)))</f>
        <v/>
      </c>
      <c r="BD72" s="224"/>
      <c r="BE72" s="344" t="str">
        <f>IF($A72&gt;='243way_Regular Symbol'!D$16,"",IF(B72=0,"",IF(OR(B72=$AM$1,B72=$BF$1,B73=$AM$1,B73=$BF$1,B74=$AM$1,B74=$BF$1),0,1)))</f>
        <v/>
      </c>
      <c r="BF72" s="3">
        <f>IF($A72&gt;='243way_Regular Symbol'!E$16,"",IF(C72=0,"",IF(OR(C72=$AM$1,C72=$BF$1,C73=$AM$1,C73=$BF$1,C74=$AM$1,C74=$BF$1),0,1)))</f>
        <v>1</v>
      </c>
      <c r="BG72" s="3" t="str">
        <f>IF($A72&gt;='243way_Regular Symbol'!F$16,"",IF(D72=0,"",IF(OR(D72=$AM$1,D72=$BF$1,D73=$AM$1,D73=$BF$1,D74=$AM$1,D74=$BF$1),0,1)))</f>
        <v/>
      </c>
      <c r="BH72" s="3" t="str">
        <f>IF($A72&gt;='243way_Regular Symbol'!G$16,"",IF(E72=0,"",IF(OR(E72=$AM$1,E72=$BF$1,E73=$AM$1,E73=$BF$1,E74=$AM$1,E74=$BF$1),0,1)))</f>
        <v/>
      </c>
      <c r="BI72" s="135" t="str">
        <f>IF($A72&gt;='243way_Regular Symbol'!H$16,"",IF(F72=0,"",IF(OR(F72=$AM$1,F72=$BF$1,F73=$AM$1,F73=$BF$1,F74=$AM$1,F74=$BF$1),0,1)))</f>
        <v/>
      </c>
      <c r="BJ72" s="224"/>
      <c r="BK72" s="344" t="str">
        <f>IF($A72&gt;='243way_Regular Symbol'!D$16,"",IF(B72=0,"",IF(OR(B72=$AM$1,B72=$BL$1,B73=$AM$1,B73=$BL$1,B74=$AM$1,B74=$BL$1),0,1)))</f>
        <v/>
      </c>
      <c r="BL72" s="3">
        <f>IF($A72&gt;='243way_Regular Symbol'!E$16,"",IF(C72=0,"",IF(OR(C72=$AM$1,C72=$BL$1,C73=$AM$1,C73=$BL$1,C74=$AM$1,C74=$BL$1),0,1)))</f>
        <v>1</v>
      </c>
      <c r="BM72" s="3" t="str">
        <f>IF($A72&gt;='243way_Regular Symbol'!F$16,"",IF(D72=0,"",IF(OR(D72=$AM$1,D72=$BL$1,D73=$AM$1,D73=$BL$1,D74=$AM$1,D74=$BL$1),0,1)))</f>
        <v/>
      </c>
      <c r="BN72" s="3" t="str">
        <f>IF($A72&gt;='243way_Regular Symbol'!G$16,"",IF(E72=0,"",IF(OR(E72=$AM$1,E72=$BL$1,E73=$AM$1,E73=$BL$1,E74=$AM$1,E74=$BL$1),0,1)))</f>
        <v/>
      </c>
      <c r="BO72" s="135" t="str">
        <f>IF($A72&gt;='243way_Regular Symbol'!H$16,"",IF(F72=0,"",IF(OR(F72=$AM$1,F72=$BL$1,F73=$AM$1,F73=$BL$1,F74=$AM$1,F74=$BL$1),0,1)))</f>
        <v/>
      </c>
      <c r="BP72" s="224"/>
      <c r="BQ72" s="3" t="str">
        <f>IF($A72&gt;='243way_Regular Symbol'!D$16,"",IF(B72=0,"",IF(OR(B72=$BQ$1,B72=$BR$1,B73=$BQ$1,B73=$BR$1,B74=$BQ$1,B74=$BR$1),0,1)))</f>
        <v/>
      </c>
      <c r="BR72" s="3">
        <f>IF($A72&gt;='243way_Regular Symbol'!E$16,"",IF(C72=0,"",IF(OR(C72=$BQ$1,C72=$BR$1,C73=$BQ$1,C73=$BR$1,C74=$BQ$1,C74=$BR$1),0,1)))</f>
        <v>1</v>
      </c>
      <c r="BS72" s="3" t="str">
        <f>IF($A72&gt;='243way_Regular Symbol'!F$16,"",IF(D72=0,"",IF(OR(D72=$BQ$1,D72=$BR$1,D73=$BQ$1,D73=$BR$1,D74=$BQ$1,D74=$BR$1),0,1)))</f>
        <v/>
      </c>
      <c r="BT72" s="3" t="str">
        <f>IF($A72&gt;='243way_Regular Symbol'!G$16,"",IF(E72=0,"",IF(OR(E72=$BQ$1,E72=$BR$1,E73=$BQ$1,E73=$BR$1,E74=$BQ$1,E74=$BR$1),0,1)))</f>
        <v/>
      </c>
      <c r="BU72" s="3" t="str">
        <f>IF($A72&gt;='243way_Regular Symbol'!H$16,"",IF(F72=0,"",IF(OR(F72=$BQ$1,F72=$BR$1,F73=$BQ$1,F73=$BR$1,F74=$BQ$1,F74=$BR$1),0,1)))</f>
        <v/>
      </c>
      <c r="BV72" s="224"/>
      <c r="BW72" s="3" t="str">
        <f>IF($A72&gt;='243way_Regular Symbol'!D$16,"",IF(B72=0,"",IF(OR(B72=$BW$1,B73=$BW$1,B74=$BW$1,B72=$BX$1,B73=$BX$1,B74=$BX$1),0,1)))</f>
        <v/>
      </c>
      <c r="BX72" s="3">
        <f>IF($A72&gt;='243way_Regular Symbol'!E$16,"",IF(C72=0,"",IF(OR(C72=$BW$1,C73=$BW$1,C74=$BW$1,C72=$BX$1,C73=$BX$1,C74=$BX$1),0,1)))</f>
        <v>1</v>
      </c>
      <c r="BY72" s="3" t="str">
        <f>IF($A72&gt;='243way_Regular Symbol'!F$16,"",IF(D72=0,"",IF(OR(D72=$BW$1,D73=$BW$1,D74=$BW$1,D72=$BX$1,D73=$BX$1,D74=$BX$1),0,1)))</f>
        <v/>
      </c>
      <c r="BZ72" s="3" t="str">
        <f>IF($A72&gt;='243way_Regular Symbol'!G$16,"",IF(E72=0,"",IF(OR(E72=$BW$1,E73=$BW$1,E74=$BW$1,E72=$BX$1,E73=$BX$1,E74=$BX$1),0,1)))</f>
        <v/>
      </c>
      <c r="CA72" s="3" t="str">
        <f>IF($A72&gt;='243way_Regular Symbol'!H$16,"",IF(F72=0,"",IF(OR(F72=$BW$1,F73=$BW$1,F74=$BW$1,F72=$BX$1,F73=$BX$1,F74=$BX$1),0,1)))</f>
        <v/>
      </c>
      <c r="CB72" s="224"/>
      <c r="CC72" s="3" t="str">
        <f>IF($A72&gt;='243way_Regular Symbol'!D$16,"",IF(B72=0,"",IF(OR(B72=$BW$1,B73=$BW$1,B74=$BW$1,B72=$CD$1,B73=$CD$1,B74=$CD$1),0,1)))</f>
        <v/>
      </c>
      <c r="CD72" s="3">
        <f>IF($A72&gt;='243way_Regular Symbol'!E$16,"",IF(C72=0,"",IF(OR(C72=$BW$1,C73=$BW$1,C74=$BW$1,C72=$CD$1,C73=$CD$1,C74=$CD$1),0,1)))</f>
        <v>1</v>
      </c>
      <c r="CE72" s="3" t="str">
        <f>IF($A72&gt;='243way_Regular Symbol'!F$16,"",IF(D72=0,"",IF(OR(D72=$BW$1,D73=$BW$1,D74=$BW$1,D72=$CD$1,D73=$CD$1,D74=$CD$1),0,1)))</f>
        <v/>
      </c>
      <c r="CF72" s="3" t="str">
        <f>IF($A72&gt;='243way_Regular Symbol'!G$16,"",IF(E72=0,"",IF(OR(E72=$BW$1,E73=$BW$1,E74=$BW$1,E72=$CD$1,E73=$CD$1,E74=$CD$1),0,1)))</f>
        <v/>
      </c>
      <c r="CG72" s="3" t="str">
        <f>IF($A72&gt;='243way_Regular Symbol'!H$16,"",IF(F72=0,"",IF(OR(F72=$BW$1,F73=$BW$1,F74=$BW$1,F72=$CD$1,F73=$CD$1,F74=$CD$1),0,1)))</f>
        <v/>
      </c>
      <c r="CH72" s="224"/>
      <c r="CI72" s="3" t="str">
        <f>IF($A72&gt;='243way_Regular Symbol'!D$16,"",IF(B72=0,"",IF(OR(B72=$BW$1,B73=$BW$1,B74=$BW$1,B72=$CJ$1,B73=$CJ$1,B74=$CJ$1),0,1)))</f>
        <v/>
      </c>
      <c r="CJ72" s="3">
        <f>IF($A72&gt;='243way_Regular Symbol'!E$16,"",IF(C72=0,"",IF(OR(C72=$BW$1,C73=$BW$1,C74=$BW$1,C72=$CJ$1,C73=$CJ$1,C74=$CJ$1),0,1)))</f>
        <v>1</v>
      </c>
      <c r="CK72" s="3" t="str">
        <f>IF($A72&gt;='243way_Regular Symbol'!F$16,"",IF(D72=0,"",IF(OR(D72=$BW$1,D73=$BW$1,D74=$BW$1,D72=$CJ$1,D73=$CJ$1,D74=$CJ$1),0,1)))</f>
        <v/>
      </c>
      <c r="CL72" s="3" t="str">
        <f>IF($A72&gt;='243way_Regular Symbol'!G$16,"",IF(E72=0,"",IF(OR(E72=$BW$1,E73=$BW$1,E74=$BW$1,E72=$CJ$1,E73=$CJ$1,E74=$CJ$1),0,1)))</f>
        <v/>
      </c>
      <c r="CM72" s="3" t="str">
        <f>IF($A72&gt;='243way_Regular Symbol'!H$16,"",IF(F72=0,"",IF(OR(F72=$BW$1,F73=$BW$1,F74=$BW$1,F72=$CJ$1,F73=$CJ$1,F74=$CJ$1),0,1)))</f>
        <v/>
      </c>
      <c r="CN72" s="224"/>
      <c r="CO72" s="3" t="str">
        <f>IF($A72&gt;='243way_Regular Symbol'!D$16,"",IF(B72=0,"",IF(OR(B72=$BW$1,B73=$BW$1,B74=$BW$1,B72=$CP$1,B73=$CP$1,B74=$CP$1),0,1)))</f>
        <v/>
      </c>
      <c r="CP72" s="3">
        <f>IF($A72&gt;='243way_Regular Symbol'!E$16,"",IF(C72=0,"",IF(OR(C72=$BW$1,C73=$BW$1,C74=$BW$1,C72=$CP$1,C73=$CP$1,C74=$CP$1),0,1)))</f>
        <v>1</v>
      </c>
      <c r="CQ72" s="3" t="str">
        <f>IF($A72&gt;='243way_Regular Symbol'!F$16,"",IF(D72=0,"",IF(OR(D72=$BW$1,D73=$BW$1,D74=$BW$1,D72=$CP$1,D73=$CP$1,D74=$CP$1),0,1)))</f>
        <v/>
      </c>
      <c r="CR72" s="3" t="str">
        <f>IF($A72&gt;='243way_Regular Symbol'!G$16,"",IF(E72=0,"",IF(OR(E72=$BW$1,E73=$BW$1,E74=$BW$1,E72=$CP$1,E73=$CP$1,E74=$CP$1),0,1)))</f>
        <v/>
      </c>
      <c r="CS72" s="3" t="str">
        <f>IF($A72&gt;='243way_Regular Symbol'!H$16,"",IF(F72=0,"",IF(OR(F72=$BW$1,F73=$BW$1,F74=$BW$1,F72=$CP$1,F73=$CP$1,F74=$CP$1),0,1)))</f>
        <v/>
      </c>
      <c r="CT72" s="224"/>
      <c r="CU72" s="3" t="str">
        <f>IF($A72&gt;='243way_Regular Symbol'!D$16,"",IF(B72=0,"",IF(OR(B72=$BW$1,B73=$BW$1,B74=$BW$1,B72=$CV$1,B73=$CV$1,B74=$CV$1),0,1)))</f>
        <v/>
      </c>
      <c r="CV72" s="3">
        <f>IF($A72&gt;='243way_Regular Symbol'!E$16,"",IF(C72=0,"",IF(OR(C72=$BW$1,C73=$BW$1,C74=$BW$1,C72=$CV$1,C73=$CV$1,C74=$CV$1),0,1)))</f>
        <v>1</v>
      </c>
      <c r="CW72" s="3" t="str">
        <f>IF($A72&gt;='243way_Regular Symbol'!F$16,"",IF(D72=0,"",IF(OR(D72=$BW$1,D73=$BW$1,D74=$BW$1,D72=$CV$1,D73=$CV$1,D74=$CV$1),0,1)))</f>
        <v/>
      </c>
      <c r="CX72" s="3" t="str">
        <f>IF($A72&gt;='243way_Regular Symbol'!G$16,"",IF(E72=0,"",IF(OR(E72=$BW$1,E73=$BW$1,E74=$BW$1,E72=$CV$1,E73=$CV$1,E74=$CV$1),0,1)))</f>
        <v/>
      </c>
      <c r="CY72" s="3" t="str">
        <f>IF($A72&gt;='243way_Regular Symbol'!H$16,"",IF(F72=0,"",IF(OR(F72=$BW$1,F73=$BW$1,F74=$BW$1,F72=$CV$1,F73=$CV$1,F74=$CV$1),0,1)))</f>
        <v/>
      </c>
    </row>
    <row r="73" spans="1:103">
      <c r="A73" s="337">
        <f>IF('243way_Regular Symbol'!L72="","",'243way_Regular Symbol'!L72)</f>
        <v>69</v>
      </c>
      <c r="B73" s="191" t="str">
        <f>IF('243way_Regular Symbol'!M72="",
IF($A73-'243way_Regular Symbol'!D$16&gt;='243way_RegularＸ_W()'!B$2-1,"",VLOOKUP($A73-'243way_Regular Symbol'!D$16,'243way_Regular Symbol'!$L$3:$Q$99,'243way_RegularＸ_W()'!B$3+1,FALSE)),
'243way_Regular Symbol'!M72)</f>
        <v/>
      </c>
      <c r="C73" s="191" t="str">
        <f>IF('243way_Regular Symbol'!N72="",
IF($A73-'243way_Regular Symbol'!E$16&gt;='243way_RegularＸ_W()'!C$2-1,"",VLOOKUP($A73-'243way_Regular Symbol'!E$16,'243way_Regular Symbol'!$L$3:$Q$99,'243way_RegularＸ_W()'!C$3+1,FALSE)),
'243way_Regular Symbol'!N72)</f>
        <v>M1</v>
      </c>
      <c r="D73" s="191" t="str">
        <f>IF('243way_Regular Symbol'!O72="",
IF($A73-'243way_Regular Symbol'!F$16&gt;='243way_RegularＸ_W()'!D$2-1,"",VLOOKUP($A73-'243way_Regular Symbol'!F$16,'243way_Regular Symbol'!$L$3:$Q$99,'243way_RegularＸ_W()'!D$3+1,FALSE)),
'243way_Regular Symbol'!O72)</f>
        <v/>
      </c>
      <c r="E73" s="191" t="str">
        <f>IF('243way_Regular Symbol'!P72="",
IF($A73-'243way_Regular Symbol'!G$16&gt;='243way_RegularＸ_W()'!E$2-1,"",VLOOKUP($A73-'243way_Regular Symbol'!G$16,'243way_Regular Symbol'!$L$3:$Q$99,'243way_RegularＸ_W()'!E$3+1,FALSE)),
'243way_Regular Symbol'!P72)</f>
        <v/>
      </c>
      <c r="F73" s="338" t="str">
        <f>IF('243way_Regular Symbol'!Q72="",
IF($A73-'243way_Regular Symbol'!H$16&gt;='243way_RegularＸ_W()'!F$2-1,"",VLOOKUP($A73-'243way_Regular Symbol'!H$16,'243way_Regular Symbol'!$L$3:$Q$99,'243way_RegularＸ_W()'!F$3+1,FALSE)),
'243way_Regular Symbol'!Q72)</f>
        <v>TE</v>
      </c>
      <c r="O73" s="344" t="str">
        <f>IF($A73&gt;='243way_Regular Symbol'!D$16,"",IF(B73=0,"",IF(OR(B73=$O$1,B73=$P$1,B74=$O$1,B74=$P$1,B75=$O$1,B75=$P$1),0,1)))</f>
        <v/>
      </c>
      <c r="P73" s="3">
        <f>IF($A73&gt;='243way_Regular Symbol'!E$16,"",IF(C73=0,"",IF(OR(C73=$O$1,C73=$P$1,C74=$O$1,C74=$P$1,C75=$O$1,C75=$P$1),0,1)))</f>
        <v>0</v>
      </c>
      <c r="Q73" s="3" t="str">
        <f>IF($A73&gt;='243way_Regular Symbol'!F$16,"",IF(D73=0,"",IF(OR(D73=$O$1,D73=$P$1,D74=$O$1,D74=$P$1,D75=$O$1,D75=$P$1),0,1)))</f>
        <v/>
      </c>
      <c r="R73" s="3" t="str">
        <f>IF($A73&gt;='243way_Regular Symbol'!G$16,"",IF(E73=0,"",IF(OR(E73=$O$1,E73=$P$1,E74=$O$1,E74=$P$1,E75=$O$1,E75=$P$1),0,1)))</f>
        <v/>
      </c>
      <c r="S73" s="135" t="str">
        <f>IF($A73&gt;='243way_Regular Symbol'!H$16,"",IF(F73=0,"",IF(OR(F73=$O$1,F73=$P$1,F74=$O$1,F74=$P$1,F75=$O$1,F75=$P$1),0,1)))</f>
        <v/>
      </c>
      <c r="T73" s="224"/>
      <c r="U73" s="344" t="str">
        <f>IF($A73&gt;='243way_Regular Symbol'!D$16,"",IF(B73=0,"",IF(OR(B73=$U$1,B73=$V$1,B74=$U$1,B74=$V$1,B75=$U$1,B75=$V$1),0,1)))</f>
        <v/>
      </c>
      <c r="V73" s="3">
        <f>IF($A73&gt;='243way_Regular Symbol'!E$16,"",IF(C73=0,"",IF(OR(C73=$U$1,C73=$V$1,C74=$U$1,C74=$V$1,C75=$U$1,C75=$V$1),0,1)))</f>
        <v>1</v>
      </c>
      <c r="W73" s="3" t="str">
        <f>IF($A73&gt;='243way_Regular Symbol'!F$16,"",IF(D73=0,"",IF(OR(D73=$U$1,D73=$V$1,D74=$U$1,D74=$V$1,D75=$U$1,D75=$V$1),0,1)))</f>
        <v/>
      </c>
      <c r="X73" s="3" t="str">
        <f>IF($A73&gt;='243way_Regular Symbol'!G$16,"",IF(E73=0,"",IF(OR(E73=$U$1,E73=$V$1,E74=$U$1,E74=$V$1,E75=$U$1,E75=$V$1),0,1)))</f>
        <v/>
      </c>
      <c r="Y73" s="135" t="str">
        <f>IF($A73&gt;='243way_Regular Symbol'!H$16,"",IF(F73=0,"",IF(OR(F73=$U$1,F73=$V$1,F74=$U$1,F74=$V$1,F75=$U$1,F75=$V$1),0,1)))</f>
        <v/>
      </c>
      <c r="Z73" s="224"/>
      <c r="AA73" s="344" t="str">
        <f>IF($A73&gt;='243way_Regular Symbol'!D$16,"",IF(B73=0,"",IF(OR(B73=$AA$1,B73=$AB$1,B74=$AA$1,B74=$AB$1,B75=$AA$1,,B75=$AB$1),0,1)))</f>
        <v/>
      </c>
      <c r="AB73" s="3">
        <f>IF($A73&gt;='243way_Regular Symbol'!E$16,"",IF(C73=0,"",IF(OR(C73=$AA$1,C73=$AB$1,C74=$AA$1,C74=$AB$1,C75=$AA$1,,C75=$AB$1),0,1)))</f>
        <v>1</v>
      </c>
      <c r="AC73" s="3" t="str">
        <f>IF($A73&gt;='243way_Regular Symbol'!F$16,"",IF(D73=0,"",IF(OR(D73=$AA$1,D73=$AB$1,D74=$AA$1,D74=$AB$1,D75=$AA$1,,D75=$AB$1),0,1)))</f>
        <v/>
      </c>
      <c r="AD73" s="3" t="str">
        <f>IF($A73&gt;='243way_Regular Symbol'!G$16,"",IF(E73=0,"",IF(OR(E73=$AA$1,E73=$AB$1,E74=$AA$1,E74=$AB$1,E75=$AA$1,,E75=$AB$1),0,1)))</f>
        <v/>
      </c>
      <c r="AE73" s="135" t="str">
        <f>IF($A73&gt;='243way_Regular Symbol'!H$16,"",IF(F73=0,"",IF(OR(F73=$AA$1,F73=$AB$1,F74=$AA$1,F74=$AB$1,F75=$AA$1,,F75=$AB$1),0,1)))</f>
        <v/>
      </c>
      <c r="AF73" s="224"/>
      <c r="AG73" s="344" t="str">
        <f>IF($A73&gt;='243way_Regular Symbol'!D$16,"",IF(B73=0,"",IF(OR(B73=$AG$1,B73=$AH$1,B74=$AG$1,B74=$AH$1,B75=$AG$1,B75=$AH$1),0,1)))</f>
        <v/>
      </c>
      <c r="AH73" s="3">
        <f>IF($A73&gt;='243way_Regular Symbol'!E$16,"",IF(C73=0,"",IF(OR(C73=$AG$1,C73=$AH$1,C74=$AG$1,C74=$AH$1,C75=$AG$1,C75=$AH$1),0,1)))</f>
        <v>1</v>
      </c>
      <c r="AI73" s="3" t="str">
        <f>IF($A73&gt;='243way_Regular Symbol'!F$16,"",IF(D73=0,"",IF(OR(D73=$AG$1,D73=$AH$1,D74=$AG$1,D74=$AH$1,D75=$AG$1,D75=$AH$1),0,1)))</f>
        <v/>
      </c>
      <c r="AJ73" s="3" t="str">
        <f>IF($A73&gt;='243way_Regular Symbol'!G$16,"",IF(E73=0,"",IF(OR(E73=$AG$1,E73=$AH$1,E74=$AG$1,E74=$AH$1,E75=$AG$1,E75=$AH$1),0,1)))</f>
        <v/>
      </c>
      <c r="AK73" s="135" t="str">
        <f>IF($A73&gt;='243way_Regular Symbol'!H$16,"",IF(F73=0,"",IF(OR(F73=$AG$1,F73=$AH$1,F74=$AG$1,F74=$AH$1,F75=$AG$1,F75=$AH$1),0,1)))</f>
        <v/>
      </c>
      <c r="AL73" s="224"/>
      <c r="AM73" s="344" t="str">
        <f>IF($A73&gt;='243way_Regular Symbol'!D$16,"",IF(B73=0,"",IF(OR(B73=$AM$1,B73=$AN$1,B74=$AM$1,B74=$AN$1,B75=$AM$1,B75=$AN$1),0,1)))</f>
        <v/>
      </c>
      <c r="AN73" s="3">
        <f>IF($A73&gt;='243way_Regular Symbol'!E$16,"",IF(C73=0,"",IF(OR(C73=$AM$1,C73=$AN$1,C74=$AM$1,C74=$AN$1,C75=$AM$1,C75=$AN$1),0,1)))</f>
        <v>1</v>
      </c>
      <c r="AO73" s="3" t="str">
        <f>IF($A73&gt;='243way_Regular Symbol'!F$16,"",IF(D73=0,"",IF(OR(D73=$AM$1,D73=$AN$1,D74=$AM$1,D74=$AN$1,D75=$AM$1,D75=$AN$1),0,1)))</f>
        <v/>
      </c>
      <c r="AP73" s="3" t="str">
        <f>IF($A73&gt;='243way_Regular Symbol'!G$16,"",IF(E73=0,"",IF(OR(E73=$AM$1,E73=$AN$1,E74=$AM$1,E74=$AN$1,E75=$AM$1,E75=$AN$1),0,1)))</f>
        <v/>
      </c>
      <c r="AQ73" s="135" t="str">
        <f>IF($A73&gt;='243way_Regular Symbol'!H$16,"",IF(F73=0,"",IF(OR(F73=$AM$1,F73=$AN$1,F74=$AM$1,F74=$AN$1,F75=$AM$1,F75=$AN$1),0,1)))</f>
        <v/>
      </c>
      <c r="AR73" s="224"/>
      <c r="AS73" s="344" t="str">
        <f>IF($A73&gt;='243way_Regular Symbol'!D$16,"",IF(B73=0,"",IF(OR(B73=$AM$1,B73=$AT$1,B74=$AM$1,B74=$AT$1,B75=$AM$1,B75=$AT$1),0,1)))</f>
        <v/>
      </c>
      <c r="AT73" s="3">
        <f>IF($A73&gt;='243way_Regular Symbol'!E$16,"",IF(C73=0,"",IF(OR(C73=$AM$1,C73=$AT$1,C74=$AM$1,C74=$AT$1,C75=$AM$1,C75=$AT$1),0,1)))</f>
        <v>1</v>
      </c>
      <c r="AU73" s="3" t="str">
        <f>IF($A73&gt;='243way_Regular Symbol'!F$16,"",IF(D73=0,"",IF(OR(D73=$AM$1,D73=$AT$1,D74=$AM$1,D74=$AT$1,D75=$AM$1,D75=$AT$1),0,1)))</f>
        <v/>
      </c>
      <c r="AV73" s="3" t="str">
        <f>IF($A73&gt;='243way_Regular Symbol'!G$16,"",IF(E73=0,"",IF(OR(E73=$AM$1,E73=$AT$1,E74=$AM$1,E74=$AT$1,E75=$AM$1,E75=$AT$1),0,1)))</f>
        <v/>
      </c>
      <c r="AW73" s="135" t="str">
        <f>IF($A73&gt;='243way_Regular Symbol'!H$16,"",IF(F73=0,"",IF(OR(F73=$AM$1,F73=$AT$1,F74=$AM$1,F74=$AT$1,F75=$AM$1,F75=$AT$1),0,1)))</f>
        <v/>
      </c>
      <c r="AX73" s="224"/>
      <c r="AY73" s="344" t="str">
        <f>IF($A73&gt;='243way_Regular Symbol'!D$16,"",IF(B73=0,"",IF(OR(B73=$AM$1,B73=$AZ$1,B74=$AM$1,B74=$AZ$1,B75=$AM$1,B75=$AZ$1),0,1)))</f>
        <v/>
      </c>
      <c r="AZ73" s="3">
        <f>IF($A73&gt;='243way_Regular Symbol'!E$16,"",IF(C73=0,"",IF(OR(C73=$AM$1,C73=$AZ$1,C74=$AM$1,C74=$AZ$1,C75=$AM$1,C75=$AZ$1),0,1)))</f>
        <v>1</v>
      </c>
      <c r="BA73" s="3" t="str">
        <f>IF($A73&gt;='243way_Regular Symbol'!F$16,"",IF(D73=0,"",IF(OR(D73=$AM$1,D73=$AZ$1,D74=$AM$1,D74=$AZ$1,D75=$AM$1,D75=$AZ$1),0,1)))</f>
        <v/>
      </c>
      <c r="BB73" s="3" t="str">
        <f>IF($A73&gt;='243way_Regular Symbol'!G$16,"",IF(E73=0,"",IF(OR(E73=$AM$1,E73=$AZ$1,E74=$AM$1,E74=$AZ$1,E75=$AM$1,E75=$AZ$1),0,1)))</f>
        <v/>
      </c>
      <c r="BC73" s="135" t="str">
        <f>IF($A73&gt;='243way_Regular Symbol'!H$16,"",IF(F73=0,"",IF(OR(F73=$AM$1,F73=$AZ$1,F74=$AM$1,F74=$AZ$1,F75=$AM$1,F75=$AZ$1),0,1)))</f>
        <v/>
      </c>
      <c r="BD73" s="224"/>
      <c r="BE73" s="344" t="str">
        <f>IF($A73&gt;='243way_Regular Symbol'!D$16,"",IF(B73=0,"",IF(OR(B73=$AM$1,B73=$BF$1,B74=$AM$1,B74=$BF$1,B75=$AM$1,B75=$BF$1),0,1)))</f>
        <v/>
      </c>
      <c r="BF73" s="3">
        <f>IF($A73&gt;='243way_Regular Symbol'!E$16,"",IF(C73=0,"",IF(OR(C73=$AM$1,C73=$BF$1,C74=$AM$1,C74=$BF$1,C75=$AM$1,C75=$BF$1),0,1)))</f>
        <v>1</v>
      </c>
      <c r="BG73" s="3" t="str">
        <f>IF($A73&gt;='243way_Regular Symbol'!F$16,"",IF(D73=0,"",IF(OR(D73=$AM$1,D73=$BF$1,D74=$AM$1,D74=$BF$1,D75=$AM$1,D75=$BF$1),0,1)))</f>
        <v/>
      </c>
      <c r="BH73" s="3" t="str">
        <f>IF($A73&gt;='243way_Regular Symbol'!G$16,"",IF(E73=0,"",IF(OR(E73=$AM$1,E73=$BF$1,E74=$AM$1,E74=$BF$1,E75=$AM$1,E75=$BF$1),0,1)))</f>
        <v/>
      </c>
      <c r="BI73" s="135" t="str">
        <f>IF($A73&gt;='243way_Regular Symbol'!H$16,"",IF(F73=0,"",IF(OR(F73=$AM$1,F73=$BF$1,F74=$AM$1,F74=$BF$1,F75=$AM$1,F75=$BF$1),0,1)))</f>
        <v/>
      </c>
      <c r="BJ73" s="224"/>
      <c r="BK73" s="344" t="str">
        <f>IF($A73&gt;='243way_Regular Symbol'!D$16,"",IF(B73=0,"",IF(OR(B73=$AM$1,B73=$BL$1,B74=$AM$1,B74=$BL$1,B75=$AM$1,B75=$BL$1),0,1)))</f>
        <v/>
      </c>
      <c r="BL73" s="3">
        <f>IF($A73&gt;='243way_Regular Symbol'!E$16,"",IF(C73=0,"",IF(OR(C73=$AM$1,C73=$BL$1,C74=$AM$1,C74=$BL$1,C75=$AM$1,C75=$BL$1),0,1)))</f>
        <v>1</v>
      </c>
      <c r="BM73" s="3" t="str">
        <f>IF($A73&gt;='243way_Regular Symbol'!F$16,"",IF(D73=0,"",IF(OR(D73=$AM$1,D73=$BL$1,D74=$AM$1,D74=$BL$1,D75=$AM$1,D75=$BL$1),0,1)))</f>
        <v/>
      </c>
      <c r="BN73" s="3" t="str">
        <f>IF($A73&gt;='243way_Regular Symbol'!G$16,"",IF(E73=0,"",IF(OR(E73=$AM$1,E73=$BL$1,E74=$AM$1,E74=$BL$1,E75=$AM$1,E75=$BL$1),0,1)))</f>
        <v/>
      </c>
      <c r="BO73" s="135" t="str">
        <f>IF($A73&gt;='243way_Regular Symbol'!H$16,"",IF(F73=0,"",IF(OR(F73=$AM$1,F73=$BL$1,F74=$AM$1,F74=$BL$1,F75=$AM$1,F75=$BL$1),0,1)))</f>
        <v/>
      </c>
      <c r="BP73" s="224"/>
      <c r="BQ73" s="3" t="str">
        <f>IF($A73&gt;='243way_Regular Symbol'!D$16,"",IF(B73=0,"",IF(OR(B73=$BQ$1,B73=$BR$1,B74=$BQ$1,B74=$BR$1,B75=$BQ$1,B75=$BR$1),0,1)))</f>
        <v/>
      </c>
      <c r="BR73" s="3">
        <f>IF($A73&gt;='243way_Regular Symbol'!E$16,"",IF(C73=0,"",IF(OR(C73=$BQ$1,C73=$BR$1,C74=$BQ$1,C74=$BR$1,C75=$BQ$1,C75=$BR$1),0,1)))</f>
        <v>1</v>
      </c>
      <c r="BS73" s="3" t="str">
        <f>IF($A73&gt;='243way_Regular Symbol'!F$16,"",IF(D73=0,"",IF(OR(D73=$BQ$1,D73=$BR$1,D74=$BQ$1,D74=$BR$1,D75=$BQ$1,D75=$BR$1),0,1)))</f>
        <v/>
      </c>
      <c r="BT73" s="3" t="str">
        <f>IF($A73&gt;='243way_Regular Symbol'!G$16,"",IF(E73=0,"",IF(OR(E73=$BQ$1,E73=$BR$1,E74=$BQ$1,E74=$BR$1,E75=$BQ$1,E75=$BR$1),0,1)))</f>
        <v/>
      </c>
      <c r="BU73" s="3" t="str">
        <f>IF($A73&gt;='243way_Regular Symbol'!H$16,"",IF(F73=0,"",IF(OR(F73=$BQ$1,F73=$BR$1,F74=$BQ$1,F74=$BR$1,F75=$BQ$1,F75=$BR$1),0,1)))</f>
        <v/>
      </c>
      <c r="BV73" s="224"/>
      <c r="BW73" s="3" t="str">
        <f>IF($A73&gt;='243way_Regular Symbol'!D$16,"",IF(B73=0,"",IF(OR(B73=$BW$1,B74=$BW$1,B75=$BW$1,B73=$BX$1,B74=$BX$1,B75=$BX$1),0,1)))</f>
        <v/>
      </c>
      <c r="BX73" s="3">
        <f>IF($A73&gt;='243way_Regular Symbol'!E$16,"",IF(C73=0,"",IF(OR(C73=$BW$1,C74=$BW$1,C75=$BW$1,C73=$BX$1,C74=$BX$1,C75=$BX$1),0,1)))</f>
        <v>1</v>
      </c>
      <c r="BY73" s="3" t="str">
        <f>IF($A73&gt;='243way_Regular Symbol'!F$16,"",IF(D73=0,"",IF(OR(D73=$BW$1,D74=$BW$1,D75=$BW$1,D73=$BX$1,D74=$BX$1,D75=$BX$1),0,1)))</f>
        <v/>
      </c>
      <c r="BZ73" s="3" t="str">
        <f>IF($A73&gt;='243way_Regular Symbol'!G$16,"",IF(E73=0,"",IF(OR(E73=$BW$1,E74=$BW$1,E75=$BW$1,E73=$BX$1,E74=$BX$1,E75=$BX$1),0,1)))</f>
        <v/>
      </c>
      <c r="CA73" s="3" t="str">
        <f>IF($A73&gt;='243way_Regular Symbol'!H$16,"",IF(F73=0,"",IF(OR(F73=$BW$1,F74=$BW$1,F75=$BW$1,F73=$BX$1,F74=$BX$1,F75=$BX$1),0,1)))</f>
        <v/>
      </c>
      <c r="CB73" s="224"/>
      <c r="CC73" s="3" t="str">
        <f>IF($A73&gt;='243way_Regular Symbol'!D$16,"",IF(B73=0,"",IF(OR(B73=$BW$1,B74=$BW$1,B75=$BW$1,B73=$CD$1,B74=$CD$1,B75=$CD$1),0,1)))</f>
        <v/>
      </c>
      <c r="CD73" s="3">
        <f>IF($A73&gt;='243way_Regular Symbol'!E$16,"",IF(C73=0,"",IF(OR(C73=$BW$1,C74=$BW$1,C75=$BW$1,C73=$CD$1,C74=$CD$1,C75=$CD$1),0,1)))</f>
        <v>1</v>
      </c>
      <c r="CE73" s="3" t="str">
        <f>IF($A73&gt;='243way_Regular Symbol'!F$16,"",IF(D73=0,"",IF(OR(D73=$BW$1,D74=$BW$1,D75=$BW$1,D73=$CD$1,D74=$CD$1,D75=$CD$1),0,1)))</f>
        <v/>
      </c>
      <c r="CF73" s="3" t="str">
        <f>IF($A73&gt;='243way_Regular Symbol'!G$16,"",IF(E73=0,"",IF(OR(E73=$BW$1,E74=$BW$1,E75=$BW$1,E73=$CD$1,E74=$CD$1,E75=$CD$1),0,1)))</f>
        <v/>
      </c>
      <c r="CG73" s="3" t="str">
        <f>IF($A73&gt;='243way_Regular Symbol'!H$16,"",IF(F73=0,"",IF(OR(F73=$BW$1,F74=$BW$1,F75=$BW$1,F73=$CD$1,F74=$CD$1,F75=$CD$1),0,1)))</f>
        <v/>
      </c>
      <c r="CH73" s="224"/>
      <c r="CI73" s="3" t="str">
        <f>IF($A73&gt;='243way_Regular Symbol'!D$16,"",IF(B73=0,"",IF(OR(B73=$BW$1,B74=$BW$1,B75=$BW$1,B73=$CJ$1,B74=$CJ$1,B75=$CJ$1),0,1)))</f>
        <v/>
      </c>
      <c r="CJ73" s="3">
        <f>IF($A73&gt;='243way_Regular Symbol'!E$16,"",IF(C73=0,"",IF(OR(C73=$BW$1,C74=$BW$1,C75=$BW$1,C73=$CJ$1,C74=$CJ$1,C75=$CJ$1),0,1)))</f>
        <v>0</v>
      </c>
      <c r="CK73" s="3" t="str">
        <f>IF($A73&gt;='243way_Regular Symbol'!F$16,"",IF(D73=0,"",IF(OR(D73=$BW$1,D74=$BW$1,D75=$BW$1,D73=$CJ$1,D74=$CJ$1,D75=$CJ$1),0,1)))</f>
        <v/>
      </c>
      <c r="CL73" s="3" t="str">
        <f>IF($A73&gt;='243way_Regular Symbol'!G$16,"",IF(E73=0,"",IF(OR(E73=$BW$1,E74=$BW$1,E75=$BW$1,E73=$CJ$1,E74=$CJ$1,E75=$CJ$1),0,1)))</f>
        <v/>
      </c>
      <c r="CM73" s="3" t="str">
        <f>IF($A73&gt;='243way_Regular Symbol'!H$16,"",IF(F73=0,"",IF(OR(F73=$BW$1,F74=$BW$1,F75=$BW$1,F73=$CJ$1,F74=$CJ$1,F75=$CJ$1),0,1)))</f>
        <v/>
      </c>
      <c r="CN73" s="224"/>
      <c r="CO73" s="3" t="str">
        <f>IF($A73&gt;='243way_Regular Symbol'!D$16,"",IF(B73=0,"",IF(OR(B73=$BW$1,B74=$BW$1,B75=$BW$1,B73=$CP$1,B74=$CP$1,B75=$CP$1),0,1)))</f>
        <v/>
      </c>
      <c r="CP73" s="3">
        <f>IF($A73&gt;='243way_Regular Symbol'!E$16,"",IF(C73=0,"",IF(OR(C73=$BW$1,C74=$BW$1,C75=$BW$1,C73=$CP$1,C74=$CP$1,C75=$CP$1),0,1)))</f>
        <v>1</v>
      </c>
      <c r="CQ73" s="3" t="str">
        <f>IF($A73&gt;='243way_Regular Symbol'!F$16,"",IF(D73=0,"",IF(OR(D73=$BW$1,D74=$BW$1,D75=$BW$1,D73=$CP$1,D74=$CP$1,D75=$CP$1),0,1)))</f>
        <v/>
      </c>
      <c r="CR73" s="3" t="str">
        <f>IF($A73&gt;='243way_Regular Symbol'!G$16,"",IF(E73=0,"",IF(OR(E73=$BW$1,E74=$BW$1,E75=$BW$1,E73=$CP$1,E74=$CP$1,E75=$CP$1),0,1)))</f>
        <v/>
      </c>
      <c r="CS73" s="3" t="str">
        <f>IF($A73&gt;='243way_Regular Symbol'!H$16,"",IF(F73=0,"",IF(OR(F73=$BW$1,F74=$BW$1,F75=$BW$1,F73=$CP$1,F74=$CP$1,F75=$CP$1),0,1)))</f>
        <v/>
      </c>
      <c r="CT73" s="224"/>
      <c r="CU73" s="3" t="str">
        <f>IF($A73&gt;='243way_Regular Symbol'!D$16,"",IF(B73=0,"",IF(OR(B73=$BW$1,B74=$BW$1,B75=$BW$1,B73=$CV$1,B74=$CV$1,B75=$CV$1),0,1)))</f>
        <v/>
      </c>
      <c r="CV73" s="3">
        <f>IF($A73&gt;='243way_Regular Symbol'!E$16,"",IF(C73=0,"",IF(OR(C73=$BW$1,C74=$BW$1,C75=$BW$1,C73=$CV$1,C74=$CV$1,C75=$CV$1),0,1)))</f>
        <v>1</v>
      </c>
      <c r="CW73" s="3" t="str">
        <f>IF($A73&gt;='243way_Regular Symbol'!F$16,"",IF(D73=0,"",IF(OR(D73=$BW$1,D74=$BW$1,D75=$BW$1,D73=$CV$1,D74=$CV$1,D75=$CV$1),0,1)))</f>
        <v/>
      </c>
      <c r="CX73" s="3" t="str">
        <f>IF($A73&gt;='243way_Regular Symbol'!G$16,"",IF(E73=0,"",IF(OR(E73=$BW$1,E74=$BW$1,E75=$BW$1,E73=$CV$1,E74=$CV$1,E75=$CV$1),0,1)))</f>
        <v/>
      </c>
      <c r="CY73" s="3" t="str">
        <f>IF($A73&gt;='243way_Regular Symbol'!H$16,"",IF(F73=0,"",IF(OR(F73=$BW$1,F74=$BW$1,F75=$BW$1,F73=$CV$1,F74=$CV$1,F75=$CV$1),0,1)))</f>
        <v/>
      </c>
    </row>
    <row r="74" spans="1:103">
      <c r="A74" s="337">
        <f>IF('243way_Regular Symbol'!L73="","",'243way_Regular Symbol'!L73)</f>
        <v>70</v>
      </c>
      <c r="B74" s="191" t="str">
        <f>IF('243way_Regular Symbol'!M73="",
IF($A74-'243way_Regular Symbol'!D$16&gt;='243way_RegularＸ_W()'!B$2-1,"",VLOOKUP($A74-'243way_Regular Symbol'!D$16,'243way_Regular Symbol'!$L$3:$Q$99,'243way_RegularＸ_W()'!B$3+1,FALSE)),
'243way_Regular Symbol'!M73)</f>
        <v/>
      </c>
      <c r="C74" s="191" t="str">
        <f>IF('243way_Regular Symbol'!N73="",
IF($A74-'243way_Regular Symbol'!E$16&gt;='243way_RegularＸ_W()'!C$2-1,"",VLOOKUP($A74-'243way_Regular Symbol'!E$16,'243way_Regular Symbol'!$L$3:$Q$99,'243way_RegularＸ_W()'!C$3+1,FALSE)),
'243way_Regular Symbol'!N73)</f>
        <v>M1</v>
      </c>
      <c r="D74" s="191" t="str">
        <f>IF('243way_Regular Symbol'!O73="",
IF($A74-'243way_Regular Symbol'!F$16&gt;='243way_RegularＸ_W()'!D$2-1,"",VLOOKUP($A74-'243way_Regular Symbol'!F$16,'243way_Regular Symbol'!$L$3:$Q$99,'243way_RegularＸ_W()'!D$3+1,FALSE)),
'243way_Regular Symbol'!O73)</f>
        <v/>
      </c>
      <c r="E74" s="191" t="str">
        <f>IF('243way_Regular Symbol'!P73="",
IF($A74-'243way_Regular Symbol'!G$16&gt;='243way_RegularＸ_W()'!E$2-1,"",VLOOKUP($A74-'243way_Regular Symbol'!G$16,'243way_Regular Symbol'!$L$3:$Q$99,'243way_RegularＸ_W()'!E$3+1,FALSE)),
'243way_Regular Symbol'!P73)</f>
        <v/>
      </c>
      <c r="F74" s="338" t="str">
        <f>IF('243way_Regular Symbol'!Q73="",
IF($A74-'243way_Regular Symbol'!H$16&gt;='243way_RegularＸ_W()'!F$2-1,"",VLOOKUP($A74-'243way_Regular Symbol'!H$16,'243way_Regular Symbol'!$L$3:$Q$99,'243way_RegularＸ_W()'!F$3+1,FALSE)),
'243way_Regular Symbol'!Q73)</f>
        <v/>
      </c>
      <c r="O74" s="344" t="str">
        <f>IF($A74&gt;='243way_Regular Symbol'!D$16,"",IF(B74=0,"",IF(OR(B74=$O$1,B74=$P$1,B75=$O$1,B75=$P$1,B76=$O$1,B76=$P$1),0,1)))</f>
        <v/>
      </c>
      <c r="P74" s="3">
        <f>IF($A74&gt;='243way_Regular Symbol'!E$16,"",IF(C74=0,"",IF(OR(C74=$O$1,C74=$P$1,C75=$O$1,C75=$P$1,C76=$O$1,C76=$P$1),0,1)))</f>
        <v>0</v>
      </c>
      <c r="Q74" s="3" t="str">
        <f>IF($A74&gt;='243way_Regular Symbol'!F$16,"",IF(D74=0,"",IF(OR(D74=$O$1,D74=$P$1,D75=$O$1,D75=$P$1,D76=$O$1,D76=$P$1),0,1)))</f>
        <v/>
      </c>
      <c r="R74" s="3" t="str">
        <f>IF($A74&gt;='243way_Regular Symbol'!G$16,"",IF(E74=0,"",IF(OR(E74=$O$1,E74=$P$1,E75=$O$1,E75=$P$1,E76=$O$1,E76=$P$1),0,1)))</f>
        <v/>
      </c>
      <c r="S74" s="135" t="str">
        <f>IF($A74&gt;='243way_Regular Symbol'!H$16,"",IF(F74=0,"",IF(OR(F74=$O$1,F74=$P$1,F75=$O$1,F75=$P$1,F76=$O$1,F76=$P$1),0,1)))</f>
        <v/>
      </c>
      <c r="T74" s="224"/>
      <c r="U74" s="344" t="str">
        <f>IF($A74&gt;='243way_Regular Symbol'!D$16,"",IF(B74=0,"",IF(OR(B74=$U$1,B74=$V$1,B75=$U$1,B75=$V$1,B76=$U$1,B76=$V$1),0,1)))</f>
        <v/>
      </c>
      <c r="V74" s="3">
        <f>IF($A74&gt;='243way_Regular Symbol'!E$16,"",IF(C74=0,"",IF(OR(C74=$U$1,C74=$V$1,C75=$U$1,C75=$V$1,C76=$U$1,C76=$V$1),0,1)))</f>
        <v>1</v>
      </c>
      <c r="W74" s="3" t="str">
        <f>IF($A74&gt;='243way_Regular Symbol'!F$16,"",IF(D74=0,"",IF(OR(D74=$U$1,D74=$V$1,D75=$U$1,D75=$V$1,D76=$U$1,D76=$V$1),0,1)))</f>
        <v/>
      </c>
      <c r="X74" s="3" t="str">
        <f>IF($A74&gt;='243way_Regular Symbol'!G$16,"",IF(E74=0,"",IF(OR(E74=$U$1,E74=$V$1,E75=$U$1,E75=$V$1,E76=$U$1,E76=$V$1),0,1)))</f>
        <v/>
      </c>
      <c r="Y74" s="135" t="str">
        <f>IF($A74&gt;='243way_Regular Symbol'!H$16,"",IF(F74=0,"",IF(OR(F74=$U$1,F74=$V$1,F75=$U$1,F75=$V$1,F76=$U$1,F76=$V$1),0,1)))</f>
        <v/>
      </c>
      <c r="Z74" s="224"/>
      <c r="AA74" s="344" t="str">
        <f>IF($A74&gt;='243way_Regular Symbol'!D$16,"",IF(B74=0,"",IF(OR(B74=$AA$1,B74=$AB$1,B75=$AA$1,B75=$AB$1,B76=$AA$1,,B76=$AB$1),0,1)))</f>
        <v/>
      </c>
      <c r="AB74" s="3">
        <f>IF($A74&gt;='243way_Regular Symbol'!E$16,"",IF(C74=0,"",IF(OR(C74=$AA$1,C74=$AB$1,C75=$AA$1,C75=$AB$1,C76=$AA$1,,C76=$AB$1),0,1)))</f>
        <v>1</v>
      </c>
      <c r="AC74" s="3" t="str">
        <f>IF($A74&gt;='243way_Regular Symbol'!F$16,"",IF(D74=0,"",IF(OR(D74=$AA$1,D74=$AB$1,D75=$AA$1,D75=$AB$1,D76=$AA$1,,D76=$AB$1),0,1)))</f>
        <v/>
      </c>
      <c r="AD74" s="3" t="str">
        <f>IF($A74&gt;='243way_Regular Symbol'!G$16,"",IF(E74=0,"",IF(OR(E74=$AA$1,E74=$AB$1,E75=$AA$1,E75=$AB$1,E76=$AA$1,,E76=$AB$1),0,1)))</f>
        <v/>
      </c>
      <c r="AE74" s="135" t="str">
        <f>IF($A74&gt;='243way_Regular Symbol'!H$16,"",IF(F74=0,"",IF(OR(F74=$AA$1,F74=$AB$1,F75=$AA$1,F75=$AB$1,F76=$AA$1,,F76=$AB$1),0,1)))</f>
        <v/>
      </c>
      <c r="AF74" s="224"/>
      <c r="AG74" s="344" t="str">
        <f>IF($A74&gt;='243way_Regular Symbol'!D$16,"",IF(B74=0,"",IF(OR(B74=$AG$1,B74=$AH$1,B75=$AG$1,B75=$AH$1,B76=$AG$1,B76=$AH$1),0,1)))</f>
        <v/>
      </c>
      <c r="AH74" s="3">
        <f>IF($A74&gt;='243way_Regular Symbol'!E$16,"",IF(C74=0,"",IF(OR(C74=$AG$1,C74=$AH$1,C75=$AG$1,C75=$AH$1,C76=$AG$1,C76=$AH$1),0,1)))</f>
        <v>1</v>
      </c>
      <c r="AI74" s="3" t="str">
        <f>IF($A74&gt;='243way_Regular Symbol'!F$16,"",IF(D74=0,"",IF(OR(D74=$AG$1,D74=$AH$1,D75=$AG$1,D75=$AH$1,D76=$AG$1,D76=$AH$1),0,1)))</f>
        <v/>
      </c>
      <c r="AJ74" s="3" t="str">
        <f>IF($A74&gt;='243way_Regular Symbol'!G$16,"",IF(E74=0,"",IF(OR(E74=$AG$1,E74=$AH$1,E75=$AG$1,E75=$AH$1,E76=$AG$1,E76=$AH$1),0,1)))</f>
        <v/>
      </c>
      <c r="AK74" s="135" t="str">
        <f>IF($A74&gt;='243way_Regular Symbol'!H$16,"",IF(F74=0,"",IF(OR(F74=$AG$1,F74=$AH$1,F75=$AG$1,F75=$AH$1,F76=$AG$1,F76=$AH$1),0,1)))</f>
        <v/>
      </c>
      <c r="AL74" s="224"/>
      <c r="AM74" s="344" t="str">
        <f>IF($A74&gt;='243way_Regular Symbol'!D$16,"",IF(B74=0,"",IF(OR(B74=$AM$1,B74=$AN$1,B75=$AM$1,B75=$AN$1,B76=$AM$1,B76=$AN$1),0,1)))</f>
        <v/>
      </c>
      <c r="AN74" s="3">
        <f>IF($A74&gt;='243way_Regular Symbol'!E$16,"",IF(C74=0,"",IF(OR(C74=$AM$1,C74=$AN$1,C75=$AM$1,C75=$AN$1,C76=$AM$1,C76=$AN$1),0,1)))</f>
        <v>1</v>
      </c>
      <c r="AO74" s="3" t="str">
        <f>IF($A74&gt;='243way_Regular Symbol'!F$16,"",IF(D74=0,"",IF(OR(D74=$AM$1,D74=$AN$1,D75=$AM$1,D75=$AN$1,D76=$AM$1,D76=$AN$1),0,1)))</f>
        <v/>
      </c>
      <c r="AP74" s="3" t="str">
        <f>IF($A74&gt;='243way_Regular Symbol'!G$16,"",IF(E74=0,"",IF(OR(E74=$AM$1,E74=$AN$1,E75=$AM$1,E75=$AN$1,E76=$AM$1,E76=$AN$1),0,1)))</f>
        <v/>
      </c>
      <c r="AQ74" s="135" t="str">
        <f>IF($A74&gt;='243way_Regular Symbol'!H$16,"",IF(F74=0,"",IF(OR(F74=$AM$1,F74=$AN$1,F75=$AM$1,F75=$AN$1,F76=$AM$1,F76=$AN$1),0,1)))</f>
        <v/>
      </c>
      <c r="AR74" s="224"/>
      <c r="AS74" s="344" t="str">
        <f>IF($A74&gt;='243way_Regular Symbol'!D$16,"",IF(B74=0,"",IF(OR(B74=$AM$1,B74=$AT$1,B75=$AM$1,B75=$AT$1,B76=$AM$1,B76=$AT$1),0,1)))</f>
        <v/>
      </c>
      <c r="AT74" s="3">
        <f>IF($A74&gt;='243way_Regular Symbol'!E$16,"",IF(C74=0,"",IF(OR(C74=$AM$1,C74=$AT$1,C75=$AM$1,C75=$AT$1,C76=$AM$1,C76=$AT$1),0,1)))</f>
        <v>1</v>
      </c>
      <c r="AU74" s="3" t="str">
        <f>IF($A74&gt;='243way_Regular Symbol'!F$16,"",IF(D74=0,"",IF(OR(D74=$AM$1,D74=$AT$1,D75=$AM$1,D75=$AT$1,D76=$AM$1,D76=$AT$1),0,1)))</f>
        <v/>
      </c>
      <c r="AV74" s="3" t="str">
        <f>IF($A74&gt;='243way_Regular Symbol'!G$16,"",IF(E74=0,"",IF(OR(E74=$AM$1,E74=$AT$1,E75=$AM$1,E75=$AT$1,E76=$AM$1,E76=$AT$1),0,1)))</f>
        <v/>
      </c>
      <c r="AW74" s="135" t="str">
        <f>IF($A74&gt;='243way_Regular Symbol'!H$16,"",IF(F74=0,"",IF(OR(F74=$AM$1,F74=$AT$1,F75=$AM$1,F75=$AT$1,F76=$AM$1,F76=$AT$1),0,1)))</f>
        <v/>
      </c>
      <c r="AX74" s="224"/>
      <c r="AY74" s="344" t="str">
        <f>IF($A74&gt;='243way_Regular Symbol'!D$16,"",IF(B74=0,"",IF(OR(B74=$AM$1,B74=$AZ$1,B75=$AM$1,B75=$AZ$1,B76=$AM$1,B76=$AZ$1),0,1)))</f>
        <v/>
      </c>
      <c r="AZ74" s="3">
        <f>IF($A74&gt;='243way_Regular Symbol'!E$16,"",IF(C74=0,"",IF(OR(C74=$AM$1,C74=$AZ$1,C75=$AM$1,C75=$AZ$1,C76=$AM$1,C76=$AZ$1),0,1)))</f>
        <v>1</v>
      </c>
      <c r="BA74" s="3" t="str">
        <f>IF($A74&gt;='243way_Regular Symbol'!F$16,"",IF(D74=0,"",IF(OR(D74=$AM$1,D74=$AZ$1,D75=$AM$1,D75=$AZ$1,D76=$AM$1,D76=$AZ$1),0,1)))</f>
        <v/>
      </c>
      <c r="BB74" s="3" t="str">
        <f>IF($A74&gt;='243way_Regular Symbol'!G$16,"",IF(E74=0,"",IF(OR(E74=$AM$1,E74=$AZ$1,E75=$AM$1,E75=$AZ$1,E76=$AM$1,E76=$AZ$1),0,1)))</f>
        <v/>
      </c>
      <c r="BC74" s="135" t="str">
        <f>IF($A74&gt;='243way_Regular Symbol'!H$16,"",IF(F74=0,"",IF(OR(F74=$AM$1,F74=$AZ$1,F75=$AM$1,F75=$AZ$1,F76=$AM$1,F76=$AZ$1),0,1)))</f>
        <v/>
      </c>
      <c r="BD74" s="224"/>
      <c r="BE74" s="344" t="str">
        <f>IF($A74&gt;='243way_Regular Symbol'!D$16,"",IF(B74=0,"",IF(OR(B74=$AM$1,B74=$BF$1,B75=$AM$1,B75=$BF$1,B76=$AM$1,B76=$BF$1),0,1)))</f>
        <v/>
      </c>
      <c r="BF74" s="3">
        <f>IF($A74&gt;='243way_Regular Symbol'!E$16,"",IF(C74=0,"",IF(OR(C74=$AM$1,C74=$BF$1,C75=$AM$1,C75=$BF$1,C76=$AM$1,C76=$BF$1),0,1)))</f>
        <v>1</v>
      </c>
      <c r="BG74" s="3" t="str">
        <f>IF($A74&gt;='243way_Regular Symbol'!F$16,"",IF(D74=0,"",IF(OR(D74=$AM$1,D74=$BF$1,D75=$AM$1,D75=$BF$1,D76=$AM$1,D76=$BF$1),0,1)))</f>
        <v/>
      </c>
      <c r="BH74" s="3" t="str">
        <f>IF($A74&gt;='243way_Regular Symbol'!G$16,"",IF(E74=0,"",IF(OR(E74=$AM$1,E74=$BF$1,E75=$AM$1,E75=$BF$1,E76=$AM$1,E76=$BF$1),0,1)))</f>
        <v/>
      </c>
      <c r="BI74" s="135" t="str">
        <f>IF($A74&gt;='243way_Regular Symbol'!H$16,"",IF(F74=0,"",IF(OR(F74=$AM$1,F74=$BF$1,F75=$AM$1,F75=$BF$1,F76=$AM$1,F76=$BF$1),0,1)))</f>
        <v/>
      </c>
      <c r="BJ74" s="224"/>
      <c r="BK74" s="344" t="str">
        <f>IF($A74&gt;='243way_Regular Symbol'!D$16,"",IF(B74=0,"",IF(OR(B74=$AM$1,B74=$BL$1,B75=$AM$1,B75=$BL$1,B76=$AM$1,B76=$BL$1),0,1)))</f>
        <v/>
      </c>
      <c r="BL74" s="3">
        <f>IF($A74&gt;='243way_Regular Symbol'!E$16,"",IF(C74=0,"",IF(OR(C74=$AM$1,C74=$BL$1,C75=$AM$1,C75=$BL$1,C76=$AM$1,C76=$BL$1),0,1)))</f>
        <v>1</v>
      </c>
      <c r="BM74" s="3" t="str">
        <f>IF($A74&gt;='243way_Regular Symbol'!F$16,"",IF(D74=0,"",IF(OR(D74=$AM$1,D74=$BL$1,D75=$AM$1,D75=$BL$1,D76=$AM$1,D76=$BL$1),0,1)))</f>
        <v/>
      </c>
      <c r="BN74" s="3" t="str">
        <f>IF($A74&gt;='243way_Regular Symbol'!G$16,"",IF(E74=0,"",IF(OR(E74=$AM$1,E74=$BL$1,E75=$AM$1,E75=$BL$1,E76=$AM$1,E76=$BL$1),0,1)))</f>
        <v/>
      </c>
      <c r="BO74" s="135" t="str">
        <f>IF($A74&gt;='243way_Regular Symbol'!H$16,"",IF(F74=0,"",IF(OR(F74=$AM$1,F74=$BL$1,F75=$AM$1,F75=$BL$1,F76=$AM$1,F76=$BL$1),0,1)))</f>
        <v/>
      </c>
      <c r="BP74" s="224"/>
      <c r="BQ74" s="3" t="str">
        <f>IF($A74&gt;='243way_Regular Symbol'!D$16,"",IF(B74=0,"",IF(OR(B74=$BQ$1,B74=$BR$1,B75=$BQ$1,B75=$BR$1,B76=$BQ$1,B76=$BR$1),0,1)))</f>
        <v/>
      </c>
      <c r="BR74" s="3">
        <f>IF($A74&gt;='243way_Regular Symbol'!E$16,"",IF(C74=0,"",IF(OR(C74=$BQ$1,C74=$BR$1,C75=$BQ$1,C75=$BR$1,C76=$BQ$1,C76=$BR$1),0,1)))</f>
        <v>1</v>
      </c>
      <c r="BS74" s="3" t="str">
        <f>IF($A74&gt;='243way_Regular Symbol'!F$16,"",IF(D74=0,"",IF(OR(D74=$BQ$1,D74=$BR$1,D75=$BQ$1,D75=$BR$1,D76=$BQ$1,D76=$BR$1),0,1)))</f>
        <v/>
      </c>
      <c r="BT74" s="3" t="str">
        <f>IF($A74&gt;='243way_Regular Symbol'!G$16,"",IF(E74=0,"",IF(OR(E74=$BQ$1,E74=$BR$1,E75=$BQ$1,E75=$BR$1,E76=$BQ$1,E76=$BR$1),0,1)))</f>
        <v/>
      </c>
      <c r="BU74" s="3" t="str">
        <f>IF($A74&gt;='243way_Regular Symbol'!H$16,"",IF(F74=0,"",IF(OR(F74=$BQ$1,F74=$BR$1,F75=$BQ$1,F75=$BR$1,F76=$BQ$1,F76=$BR$1),0,1)))</f>
        <v/>
      </c>
      <c r="BV74" s="224"/>
      <c r="BW74" s="3" t="str">
        <f>IF($A74&gt;='243way_Regular Symbol'!D$16,"",IF(B74=0,"",IF(OR(B74=$BW$1,B75=$BW$1,B76=$BW$1,B74=$BX$1,B75=$BX$1,B76=$BX$1),0,1)))</f>
        <v/>
      </c>
      <c r="BX74" s="3">
        <f>IF($A74&gt;='243way_Regular Symbol'!E$16,"",IF(C74=0,"",IF(OR(C74=$BW$1,C75=$BW$1,C76=$BW$1,C74=$BX$1,C75=$BX$1,C76=$BX$1),0,1)))</f>
        <v>1</v>
      </c>
      <c r="BY74" s="3" t="str">
        <f>IF($A74&gt;='243way_Regular Symbol'!F$16,"",IF(D74=0,"",IF(OR(D74=$BW$1,D75=$BW$1,D76=$BW$1,D74=$BX$1,D75=$BX$1,D76=$BX$1),0,1)))</f>
        <v/>
      </c>
      <c r="BZ74" s="3" t="str">
        <f>IF($A74&gt;='243way_Regular Symbol'!G$16,"",IF(E74=0,"",IF(OR(E74=$BW$1,E75=$BW$1,E76=$BW$1,E74=$BX$1,E75=$BX$1,E76=$BX$1),0,1)))</f>
        <v/>
      </c>
      <c r="CA74" s="3" t="str">
        <f>IF($A74&gt;='243way_Regular Symbol'!H$16,"",IF(F74=0,"",IF(OR(F74=$BW$1,F75=$BW$1,F76=$BW$1,F74=$BX$1,F75=$BX$1,F76=$BX$1),0,1)))</f>
        <v/>
      </c>
      <c r="CB74" s="224"/>
      <c r="CC74" s="3" t="str">
        <f>IF($A74&gt;='243way_Regular Symbol'!D$16,"",IF(B74=0,"",IF(OR(B74=$BW$1,B75=$BW$1,B76=$BW$1,B74=$CD$1,B75=$CD$1,B76=$CD$1),0,1)))</f>
        <v/>
      </c>
      <c r="CD74" s="3">
        <f>IF($A74&gt;='243way_Regular Symbol'!E$16,"",IF(C74=0,"",IF(OR(C74=$BW$1,C75=$BW$1,C76=$BW$1,C74=$CD$1,C75=$CD$1,C76=$CD$1),0,1)))</f>
        <v>0</v>
      </c>
      <c r="CE74" s="3" t="str">
        <f>IF($A74&gt;='243way_Regular Symbol'!F$16,"",IF(D74=0,"",IF(OR(D74=$BW$1,D75=$BW$1,D76=$BW$1,D74=$CD$1,D75=$CD$1,D76=$CD$1),0,1)))</f>
        <v/>
      </c>
      <c r="CF74" s="3" t="str">
        <f>IF($A74&gt;='243way_Regular Symbol'!G$16,"",IF(E74=0,"",IF(OR(E74=$BW$1,E75=$BW$1,E76=$BW$1,E74=$CD$1,E75=$CD$1,E76=$CD$1),0,1)))</f>
        <v/>
      </c>
      <c r="CG74" s="3" t="str">
        <f>IF($A74&gt;='243way_Regular Symbol'!H$16,"",IF(F74=0,"",IF(OR(F74=$BW$1,F75=$BW$1,F76=$BW$1,F74=$CD$1,F75=$CD$1,F76=$CD$1),0,1)))</f>
        <v/>
      </c>
      <c r="CH74" s="224"/>
      <c r="CI74" s="3" t="str">
        <f>IF($A74&gt;='243way_Regular Symbol'!D$16,"",IF(B74=0,"",IF(OR(B74=$BW$1,B75=$BW$1,B76=$BW$1,B74=$CJ$1,B75=$CJ$1,B76=$CJ$1),0,1)))</f>
        <v/>
      </c>
      <c r="CJ74" s="3">
        <f>IF($A74&gt;='243way_Regular Symbol'!E$16,"",IF(C74=0,"",IF(OR(C74=$BW$1,C75=$BW$1,C76=$BW$1,C74=$CJ$1,C75=$CJ$1,C76=$CJ$1),0,1)))</f>
        <v>0</v>
      </c>
      <c r="CK74" s="3" t="str">
        <f>IF($A74&gt;='243way_Regular Symbol'!F$16,"",IF(D74=0,"",IF(OR(D74=$BW$1,D75=$BW$1,D76=$BW$1,D74=$CJ$1,D75=$CJ$1,D76=$CJ$1),0,1)))</f>
        <v/>
      </c>
      <c r="CL74" s="3" t="str">
        <f>IF($A74&gt;='243way_Regular Symbol'!G$16,"",IF(E74=0,"",IF(OR(E74=$BW$1,E75=$BW$1,E76=$BW$1,E74=$CJ$1,E75=$CJ$1,E76=$CJ$1),0,1)))</f>
        <v/>
      </c>
      <c r="CM74" s="3" t="str">
        <f>IF($A74&gt;='243way_Regular Symbol'!H$16,"",IF(F74=0,"",IF(OR(F74=$BW$1,F75=$BW$1,F76=$BW$1,F74=$CJ$1,F75=$CJ$1,F76=$CJ$1),0,1)))</f>
        <v/>
      </c>
      <c r="CN74" s="224"/>
      <c r="CO74" s="3" t="str">
        <f>IF($A74&gt;='243way_Regular Symbol'!D$16,"",IF(B74=0,"",IF(OR(B74=$BW$1,B75=$BW$1,B76=$BW$1,B74=$CP$1,B75=$CP$1,B76=$CP$1),0,1)))</f>
        <v/>
      </c>
      <c r="CP74" s="3">
        <f>IF($A74&gt;='243way_Regular Symbol'!E$16,"",IF(C74=0,"",IF(OR(C74=$BW$1,C75=$BW$1,C76=$BW$1,C74=$CP$1,C75=$CP$1,C76=$CP$1),0,1)))</f>
        <v>1</v>
      </c>
      <c r="CQ74" s="3" t="str">
        <f>IF($A74&gt;='243way_Regular Symbol'!F$16,"",IF(D74=0,"",IF(OR(D74=$BW$1,D75=$BW$1,D76=$BW$1,D74=$CP$1,D75=$CP$1,D76=$CP$1),0,1)))</f>
        <v/>
      </c>
      <c r="CR74" s="3" t="str">
        <f>IF($A74&gt;='243way_Regular Symbol'!G$16,"",IF(E74=0,"",IF(OR(E74=$BW$1,E75=$BW$1,E76=$BW$1,E74=$CP$1,E75=$CP$1,E76=$CP$1),0,1)))</f>
        <v/>
      </c>
      <c r="CS74" s="3" t="str">
        <f>IF($A74&gt;='243way_Regular Symbol'!H$16,"",IF(F74=0,"",IF(OR(F74=$BW$1,F75=$BW$1,F76=$BW$1,F74=$CP$1,F75=$CP$1,F76=$CP$1),0,1)))</f>
        <v/>
      </c>
      <c r="CT74" s="224"/>
      <c r="CU74" s="3" t="str">
        <f>IF($A74&gt;='243way_Regular Symbol'!D$16,"",IF(B74=0,"",IF(OR(B74=$BW$1,B75=$BW$1,B76=$BW$1,B74=$CV$1,B75=$CV$1,B76=$CV$1),0,1)))</f>
        <v/>
      </c>
      <c r="CV74" s="3">
        <f>IF($A74&gt;='243way_Regular Symbol'!E$16,"",IF(C74=0,"",IF(OR(C74=$BW$1,C75=$BW$1,C76=$BW$1,C74=$CV$1,C75=$CV$1,C76=$CV$1),0,1)))</f>
        <v>1</v>
      </c>
      <c r="CW74" s="3" t="str">
        <f>IF($A74&gt;='243way_Regular Symbol'!F$16,"",IF(D74=0,"",IF(OR(D74=$BW$1,D75=$BW$1,D76=$BW$1,D74=$CV$1,D75=$CV$1,D76=$CV$1),0,1)))</f>
        <v/>
      </c>
      <c r="CX74" s="3" t="str">
        <f>IF($A74&gt;='243way_Regular Symbol'!G$16,"",IF(E74=0,"",IF(OR(E74=$BW$1,E75=$BW$1,E76=$BW$1,E74=$CV$1,E75=$CV$1,E76=$CV$1),0,1)))</f>
        <v/>
      </c>
      <c r="CY74" s="3" t="str">
        <f>IF($A74&gt;='243way_Regular Symbol'!H$16,"",IF(F74=0,"",IF(OR(F74=$BW$1,F75=$BW$1,F76=$BW$1,F74=$CV$1,F75=$CV$1,F76=$CV$1),0,1)))</f>
        <v/>
      </c>
    </row>
    <row r="75" spans="1:103">
      <c r="A75" s="337">
        <f>IF('243way_Regular Symbol'!L74="","",'243way_Regular Symbol'!L74)</f>
        <v>71</v>
      </c>
      <c r="B75" s="191" t="str">
        <f>IF('243way_Regular Symbol'!M74="",
IF($A75-'243way_Regular Symbol'!D$16&gt;='243way_RegularＸ_W()'!B$2-1,"",VLOOKUP($A75-'243way_Regular Symbol'!D$16,'243way_Regular Symbol'!$L$3:$Q$99,'243way_RegularＸ_W()'!B$3+1,FALSE)),
'243way_Regular Symbol'!M74)</f>
        <v/>
      </c>
      <c r="C75" s="191" t="str">
        <f>IF('243way_Regular Symbol'!N74="",
IF($A75-'243way_Regular Symbol'!E$16&gt;='243way_RegularＸ_W()'!C$2-1,"",VLOOKUP($A75-'243way_Regular Symbol'!E$16,'243way_Regular Symbol'!$L$3:$Q$99,'243way_RegularＸ_W()'!C$3+1,FALSE)),
'243way_Regular Symbol'!N74)</f>
        <v>J</v>
      </c>
      <c r="D75" s="191" t="str">
        <f>IF('243way_Regular Symbol'!O74="",
IF($A75-'243way_Regular Symbol'!F$16&gt;='243way_RegularＸ_W()'!D$2-1,"",VLOOKUP($A75-'243way_Regular Symbol'!F$16,'243way_Regular Symbol'!$L$3:$Q$99,'243way_RegularＸ_W()'!D$3+1,FALSE)),
'243way_Regular Symbol'!O74)</f>
        <v/>
      </c>
      <c r="E75" s="191" t="str">
        <f>IF('243way_Regular Symbol'!P74="",
IF($A75-'243way_Regular Symbol'!G$16&gt;='243way_RegularＸ_W()'!E$2-1,"",VLOOKUP($A75-'243way_Regular Symbol'!G$16,'243way_Regular Symbol'!$L$3:$Q$99,'243way_RegularＸ_W()'!E$3+1,FALSE)),
'243way_Regular Symbol'!P74)</f>
        <v/>
      </c>
      <c r="F75" s="338" t="str">
        <f>IF('243way_Regular Symbol'!Q74="",
IF($A75-'243way_Regular Symbol'!H$16&gt;='243way_RegularＸ_W()'!F$2-1,"",VLOOKUP($A75-'243way_Regular Symbol'!H$16,'243way_Regular Symbol'!$L$3:$Q$99,'243way_RegularＸ_W()'!F$3+1,FALSE)),
'243way_Regular Symbol'!Q74)</f>
        <v/>
      </c>
      <c r="O75" s="344" t="str">
        <f>IF($A75&gt;='243way_Regular Symbol'!D$16,"",IF(B75=0,"",IF(OR(B75=$O$1,B75=$P$1,B76=$O$1,B76=$P$1,B77=$O$1,B77=$P$1),0,1)))</f>
        <v/>
      </c>
      <c r="P75" s="3">
        <f>IF($A75&gt;='243way_Regular Symbol'!E$16,"",IF(C75=0,"",IF(OR(C75=$O$1,C75=$P$1,C76=$O$1,C76=$P$1,C77=$O$1,C77=$P$1),0,1)))</f>
        <v>1</v>
      </c>
      <c r="Q75" s="3" t="str">
        <f>IF($A75&gt;='243way_Regular Symbol'!F$16,"",IF(D75=0,"",IF(OR(D75=$O$1,D75=$P$1,D76=$O$1,D76=$P$1,D77=$O$1,D77=$P$1),0,1)))</f>
        <v/>
      </c>
      <c r="R75" s="3" t="str">
        <f>IF($A75&gt;='243way_Regular Symbol'!G$16,"",IF(E75=0,"",IF(OR(E75=$O$1,E75=$P$1,E76=$O$1,E76=$P$1,E77=$O$1,E77=$P$1),0,1)))</f>
        <v/>
      </c>
      <c r="S75" s="135" t="str">
        <f>IF($A75&gt;='243way_Regular Symbol'!H$16,"",IF(F75=0,"",IF(OR(F75=$O$1,F75=$P$1,F76=$O$1,F76=$P$1,F77=$O$1,F77=$P$1),0,1)))</f>
        <v/>
      </c>
      <c r="T75" s="224"/>
      <c r="U75" s="344" t="str">
        <f>IF($A75&gt;='243way_Regular Symbol'!D$16,"",IF(B75=0,"",IF(OR(B75=$U$1,B75=$V$1,B76=$U$1,B76=$V$1,B77=$U$1,B77=$V$1),0,1)))</f>
        <v/>
      </c>
      <c r="V75" s="3">
        <f>IF($A75&gt;='243way_Regular Symbol'!E$16,"",IF(C75=0,"",IF(OR(C75=$U$1,C75=$V$1,C76=$U$1,C76=$V$1,C77=$U$1,C77=$V$1),0,1)))</f>
        <v>1</v>
      </c>
      <c r="W75" s="3" t="str">
        <f>IF($A75&gt;='243way_Regular Symbol'!F$16,"",IF(D75=0,"",IF(OR(D75=$U$1,D75=$V$1,D76=$U$1,D76=$V$1,D77=$U$1,D77=$V$1),0,1)))</f>
        <v/>
      </c>
      <c r="X75" s="3" t="str">
        <f>IF($A75&gt;='243way_Regular Symbol'!G$16,"",IF(E75=0,"",IF(OR(E75=$U$1,E75=$V$1,E76=$U$1,E76=$V$1,E77=$U$1,E77=$V$1),0,1)))</f>
        <v/>
      </c>
      <c r="Y75" s="135" t="str">
        <f>IF($A75&gt;='243way_Regular Symbol'!H$16,"",IF(F75=0,"",IF(OR(F75=$U$1,F75=$V$1,F76=$U$1,F76=$V$1,F77=$U$1,F77=$V$1),0,1)))</f>
        <v/>
      </c>
      <c r="Z75" s="224"/>
      <c r="AA75" s="344" t="str">
        <f>IF($A75&gt;='243way_Regular Symbol'!D$16,"",IF(B75=0,"",IF(OR(B75=$AA$1,B75=$AB$1,B76=$AA$1,B76=$AB$1,B77=$AA$1,,B77=$AB$1),0,1)))</f>
        <v/>
      </c>
      <c r="AB75" s="3">
        <f>IF($A75&gt;='243way_Regular Symbol'!E$16,"",IF(C75=0,"",IF(OR(C75=$AA$1,C75=$AB$1,C76=$AA$1,C76=$AB$1,C77=$AA$1,,C77=$AB$1),0,1)))</f>
        <v>1</v>
      </c>
      <c r="AC75" s="3" t="str">
        <f>IF($A75&gt;='243way_Regular Symbol'!F$16,"",IF(D75=0,"",IF(OR(D75=$AA$1,D75=$AB$1,D76=$AA$1,D76=$AB$1,D77=$AA$1,,D77=$AB$1),0,1)))</f>
        <v/>
      </c>
      <c r="AD75" s="3" t="str">
        <f>IF($A75&gt;='243way_Regular Symbol'!G$16,"",IF(E75=0,"",IF(OR(E75=$AA$1,E75=$AB$1,E76=$AA$1,E76=$AB$1,E77=$AA$1,,E77=$AB$1),0,1)))</f>
        <v/>
      </c>
      <c r="AE75" s="135" t="str">
        <f>IF($A75&gt;='243way_Regular Symbol'!H$16,"",IF(F75=0,"",IF(OR(F75=$AA$1,F75=$AB$1,F76=$AA$1,F76=$AB$1,F77=$AA$1,,F77=$AB$1),0,1)))</f>
        <v/>
      </c>
      <c r="AF75" s="224"/>
      <c r="AG75" s="344" t="str">
        <f>IF($A75&gt;='243way_Regular Symbol'!D$16,"",IF(B75=0,"",IF(OR(B75=$AG$1,B75=$AH$1,B76=$AG$1,B76=$AH$1,B77=$AG$1,B77=$AH$1),0,1)))</f>
        <v/>
      </c>
      <c r="AH75" s="3">
        <f>IF($A75&gt;='243way_Regular Symbol'!E$16,"",IF(C75=0,"",IF(OR(C75=$AG$1,C75=$AH$1,C76=$AG$1,C76=$AH$1,C77=$AG$1,C77=$AH$1),0,1)))</f>
        <v>1</v>
      </c>
      <c r="AI75" s="3" t="str">
        <f>IF($A75&gt;='243way_Regular Symbol'!F$16,"",IF(D75=0,"",IF(OR(D75=$AG$1,D75=$AH$1,D76=$AG$1,D76=$AH$1,D77=$AG$1,D77=$AH$1),0,1)))</f>
        <v/>
      </c>
      <c r="AJ75" s="3" t="str">
        <f>IF($A75&gt;='243way_Regular Symbol'!G$16,"",IF(E75=0,"",IF(OR(E75=$AG$1,E75=$AH$1,E76=$AG$1,E76=$AH$1,E77=$AG$1,E77=$AH$1),0,1)))</f>
        <v/>
      </c>
      <c r="AK75" s="135" t="str">
        <f>IF($A75&gt;='243way_Regular Symbol'!H$16,"",IF(F75=0,"",IF(OR(F75=$AG$1,F75=$AH$1,F76=$AG$1,F76=$AH$1,F77=$AG$1,F77=$AH$1),0,1)))</f>
        <v/>
      </c>
      <c r="AL75" s="224"/>
      <c r="AM75" s="344" t="str">
        <f>IF($A75&gt;='243way_Regular Symbol'!D$16,"",IF(B75=0,"",IF(OR(B75=$AM$1,B75=$AN$1,B76=$AM$1,B76=$AN$1,B77=$AM$1,B77=$AN$1),0,1)))</f>
        <v/>
      </c>
      <c r="AN75" s="3">
        <f>IF($A75&gt;='243way_Regular Symbol'!E$16,"",IF(C75=0,"",IF(OR(C75=$AM$1,C75=$AN$1,C76=$AM$1,C76=$AN$1,C77=$AM$1,C77=$AN$1),0,1)))</f>
        <v>1</v>
      </c>
      <c r="AO75" s="3" t="str">
        <f>IF($A75&gt;='243way_Regular Symbol'!F$16,"",IF(D75=0,"",IF(OR(D75=$AM$1,D75=$AN$1,D76=$AM$1,D76=$AN$1,D77=$AM$1,D77=$AN$1),0,1)))</f>
        <v/>
      </c>
      <c r="AP75" s="3" t="str">
        <f>IF($A75&gt;='243way_Regular Symbol'!G$16,"",IF(E75=0,"",IF(OR(E75=$AM$1,E75=$AN$1,E76=$AM$1,E76=$AN$1,E77=$AM$1,E77=$AN$1),0,1)))</f>
        <v/>
      </c>
      <c r="AQ75" s="135" t="str">
        <f>IF($A75&gt;='243way_Regular Symbol'!H$16,"",IF(F75=0,"",IF(OR(F75=$AM$1,F75=$AN$1,F76=$AM$1,F76=$AN$1,F77=$AM$1,F77=$AN$1),0,1)))</f>
        <v/>
      </c>
      <c r="AR75" s="224"/>
      <c r="AS75" s="344" t="str">
        <f>IF($A75&gt;='243way_Regular Symbol'!D$16,"",IF(B75=0,"",IF(OR(B75=$AM$1,B75=$AT$1,B76=$AM$1,B76=$AT$1,B77=$AM$1,B77=$AT$1),0,1)))</f>
        <v/>
      </c>
      <c r="AT75" s="3">
        <f>IF($A75&gt;='243way_Regular Symbol'!E$16,"",IF(C75=0,"",IF(OR(C75=$AM$1,C75=$AT$1,C76=$AM$1,C76=$AT$1,C77=$AM$1,C77=$AT$1),0,1)))</f>
        <v>1</v>
      </c>
      <c r="AU75" s="3" t="str">
        <f>IF($A75&gt;='243way_Regular Symbol'!F$16,"",IF(D75=0,"",IF(OR(D75=$AM$1,D75=$AT$1,D76=$AM$1,D76=$AT$1,D77=$AM$1,D77=$AT$1),0,1)))</f>
        <v/>
      </c>
      <c r="AV75" s="3" t="str">
        <f>IF($A75&gt;='243way_Regular Symbol'!G$16,"",IF(E75=0,"",IF(OR(E75=$AM$1,E75=$AT$1,E76=$AM$1,E76=$AT$1,E77=$AM$1,E77=$AT$1),0,1)))</f>
        <v/>
      </c>
      <c r="AW75" s="135" t="str">
        <f>IF($A75&gt;='243way_Regular Symbol'!H$16,"",IF(F75=0,"",IF(OR(F75=$AM$1,F75=$AT$1,F76=$AM$1,F76=$AT$1,F77=$AM$1,F77=$AT$1),0,1)))</f>
        <v/>
      </c>
      <c r="AX75" s="224"/>
      <c r="AY75" s="344" t="str">
        <f>IF($A75&gt;='243way_Regular Symbol'!D$16,"",IF(B75=0,"",IF(OR(B75=$AM$1,B75=$AZ$1,B76=$AM$1,B76=$AZ$1,B77=$AM$1,B77=$AZ$1),0,1)))</f>
        <v/>
      </c>
      <c r="AZ75" s="3">
        <f>IF($A75&gt;='243way_Regular Symbol'!E$16,"",IF(C75=0,"",IF(OR(C75=$AM$1,C75=$AZ$1,C76=$AM$1,C76=$AZ$1,C77=$AM$1,C77=$AZ$1),0,1)))</f>
        <v>1</v>
      </c>
      <c r="BA75" s="3" t="str">
        <f>IF($A75&gt;='243way_Regular Symbol'!F$16,"",IF(D75=0,"",IF(OR(D75=$AM$1,D75=$AZ$1,D76=$AM$1,D76=$AZ$1,D77=$AM$1,D77=$AZ$1),0,1)))</f>
        <v/>
      </c>
      <c r="BB75" s="3" t="str">
        <f>IF($A75&gt;='243way_Regular Symbol'!G$16,"",IF(E75=0,"",IF(OR(E75=$AM$1,E75=$AZ$1,E76=$AM$1,E76=$AZ$1,E77=$AM$1,E77=$AZ$1),0,1)))</f>
        <v/>
      </c>
      <c r="BC75" s="135" t="str">
        <f>IF($A75&gt;='243way_Regular Symbol'!H$16,"",IF(F75=0,"",IF(OR(F75=$AM$1,F75=$AZ$1,F76=$AM$1,F76=$AZ$1,F77=$AM$1,F77=$AZ$1),0,1)))</f>
        <v/>
      </c>
      <c r="BD75" s="224"/>
      <c r="BE75" s="344" t="str">
        <f>IF($A75&gt;='243way_Regular Symbol'!D$16,"",IF(B75=0,"",IF(OR(B75=$AM$1,B75=$BF$1,B76=$AM$1,B76=$BF$1,B77=$AM$1,B77=$BF$1),0,1)))</f>
        <v/>
      </c>
      <c r="BF75" s="3">
        <f>IF($A75&gt;='243way_Regular Symbol'!E$16,"",IF(C75=0,"",IF(OR(C75=$AM$1,C75=$BF$1,C76=$AM$1,C76=$BF$1,C77=$AM$1,C77=$BF$1),0,1)))</f>
        <v>1</v>
      </c>
      <c r="BG75" s="3" t="str">
        <f>IF($A75&gt;='243way_Regular Symbol'!F$16,"",IF(D75=0,"",IF(OR(D75=$AM$1,D75=$BF$1,D76=$AM$1,D76=$BF$1,D77=$AM$1,D77=$BF$1),0,1)))</f>
        <v/>
      </c>
      <c r="BH75" s="3" t="str">
        <f>IF($A75&gt;='243way_Regular Symbol'!G$16,"",IF(E75=0,"",IF(OR(E75=$AM$1,E75=$BF$1,E76=$AM$1,E76=$BF$1,E77=$AM$1,E77=$BF$1),0,1)))</f>
        <v/>
      </c>
      <c r="BI75" s="135" t="str">
        <f>IF($A75&gt;='243way_Regular Symbol'!H$16,"",IF(F75=0,"",IF(OR(F75=$AM$1,F75=$BF$1,F76=$AM$1,F76=$BF$1,F77=$AM$1,F77=$BF$1),0,1)))</f>
        <v/>
      </c>
      <c r="BJ75" s="224"/>
      <c r="BK75" s="344" t="str">
        <f>IF($A75&gt;='243way_Regular Symbol'!D$16,"",IF(B75=0,"",IF(OR(B75=$AM$1,B75=$BL$1,B76=$AM$1,B76=$BL$1,B77=$AM$1,B77=$BL$1),0,1)))</f>
        <v/>
      </c>
      <c r="BL75" s="3">
        <f>IF($A75&gt;='243way_Regular Symbol'!E$16,"",IF(C75=0,"",IF(OR(C75=$AM$1,C75=$BL$1,C76=$AM$1,C76=$BL$1,C77=$AM$1,C77=$BL$1),0,1)))</f>
        <v>1</v>
      </c>
      <c r="BM75" s="3" t="str">
        <f>IF($A75&gt;='243way_Regular Symbol'!F$16,"",IF(D75=0,"",IF(OR(D75=$AM$1,D75=$BL$1,D76=$AM$1,D76=$BL$1,D77=$AM$1,D77=$BL$1),0,1)))</f>
        <v/>
      </c>
      <c r="BN75" s="3" t="str">
        <f>IF($A75&gt;='243way_Regular Symbol'!G$16,"",IF(E75=0,"",IF(OR(E75=$AM$1,E75=$BL$1,E76=$AM$1,E76=$BL$1,E77=$AM$1,E77=$BL$1),0,1)))</f>
        <v/>
      </c>
      <c r="BO75" s="135" t="str">
        <f>IF($A75&gt;='243way_Regular Symbol'!H$16,"",IF(F75=0,"",IF(OR(F75=$AM$1,F75=$BL$1,F76=$AM$1,F76=$BL$1,F77=$AM$1,F77=$BL$1),0,1)))</f>
        <v/>
      </c>
      <c r="BP75" s="224"/>
      <c r="BQ75" s="3" t="str">
        <f>IF($A75&gt;='243way_Regular Symbol'!D$16,"",IF(B75=0,"",IF(OR(B75=$BQ$1,B75=$BR$1,B76=$BQ$1,B76=$BR$1,B77=$BQ$1,B77=$BR$1),0,1)))</f>
        <v/>
      </c>
      <c r="BR75" s="3">
        <f>IF($A75&gt;='243way_Regular Symbol'!E$16,"",IF(C75=0,"",IF(OR(C75=$BQ$1,C75=$BR$1,C76=$BQ$1,C76=$BR$1,C77=$BQ$1,C77=$BR$1),0,1)))</f>
        <v>1</v>
      </c>
      <c r="BS75" s="3" t="str">
        <f>IF($A75&gt;='243way_Regular Symbol'!F$16,"",IF(D75=0,"",IF(OR(D75=$BQ$1,D75=$BR$1,D76=$BQ$1,D76=$BR$1,D77=$BQ$1,D77=$BR$1),0,1)))</f>
        <v/>
      </c>
      <c r="BT75" s="3" t="str">
        <f>IF($A75&gt;='243way_Regular Symbol'!G$16,"",IF(E75=0,"",IF(OR(E75=$BQ$1,E75=$BR$1,E76=$BQ$1,E76=$BR$1,E77=$BQ$1,E77=$BR$1),0,1)))</f>
        <v/>
      </c>
      <c r="BU75" s="3" t="str">
        <f>IF($A75&gt;='243way_Regular Symbol'!H$16,"",IF(F75=0,"",IF(OR(F75=$BQ$1,F75=$BR$1,F76=$BQ$1,F76=$BR$1,F77=$BQ$1,F77=$BR$1),0,1)))</f>
        <v/>
      </c>
      <c r="BV75" s="224"/>
      <c r="BW75" s="3" t="str">
        <f>IF($A75&gt;='243way_Regular Symbol'!D$16,"",IF(B75=0,"",IF(OR(B75=$BW$1,B76=$BW$1,B77=$BW$1,B75=$BX$1,B76=$BX$1,B77=$BX$1),0,1)))</f>
        <v/>
      </c>
      <c r="BX75" s="3">
        <f>IF($A75&gt;='243way_Regular Symbol'!E$16,"",IF(C75=0,"",IF(OR(C75=$BW$1,C76=$BW$1,C77=$BW$1,C75=$BX$1,C76=$BX$1,C77=$BX$1),0,1)))</f>
        <v>1</v>
      </c>
      <c r="BY75" s="3" t="str">
        <f>IF($A75&gt;='243way_Regular Symbol'!F$16,"",IF(D75=0,"",IF(OR(D75=$BW$1,D76=$BW$1,D77=$BW$1,D75=$BX$1,D76=$BX$1,D77=$BX$1),0,1)))</f>
        <v/>
      </c>
      <c r="BZ75" s="3" t="str">
        <f>IF($A75&gt;='243way_Regular Symbol'!G$16,"",IF(E75=0,"",IF(OR(E75=$BW$1,E76=$BW$1,E77=$BW$1,E75=$BX$1,E76=$BX$1,E77=$BX$1),0,1)))</f>
        <v/>
      </c>
      <c r="CA75" s="3" t="str">
        <f>IF($A75&gt;='243way_Regular Symbol'!H$16,"",IF(F75=0,"",IF(OR(F75=$BW$1,F76=$BW$1,F77=$BW$1,F75=$BX$1,F76=$BX$1,F77=$BX$1),0,1)))</f>
        <v/>
      </c>
      <c r="CB75" s="224"/>
      <c r="CC75" s="3" t="str">
        <f>IF($A75&gt;='243way_Regular Symbol'!D$16,"",IF(B75=0,"",IF(OR(B75=$BW$1,B76=$BW$1,B77=$BW$1,B75=$CD$1,B76=$CD$1,B77=$CD$1),0,1)))</f>
        <v/>
      </c>
      <c r="CD75" s="3">
        <f>IF($A75&gt;='243way_Regular Symbol'!E$16,"",IF(C75=0,"",IF(OR(C75=$BW$1,C76=$BW$1,C77=$BW$1,C75=$CD$1,C76=$CD$1,C77=$CD$1),0,1)))</f>
        <v>0</v>
      </c>
      <c r="CE75" s="3" t="str">
        <f>IF($A75&gt;='243way_Regular Symbol'!F$16,"",IF(D75=0,"",IF(OR(D75=$BW$1,D76=$BW$1,D77=$BW$1,D75=$CD$1,D76=$CD$1,D77=$CD$1),0,1)))</f>
        <v/>
      </c>
      <c r="CF75" s="3" t="str">
        <f>IF($A75&gt;='243way_Regular Symbol'!G$16,"",IF(E75=0,"",IF(OR(E75=$BW$1,E76=$BW$1,E77=$BW$1,E75=$CD$1,E76=$CD$1,E77=$CD$1),0,1)))</f>
        <v/>
      </c>
      <c r="CG75" s="3" t="str">
        <f>IF($A75&gt;='243way_Regular Symbol'!H$16,"",IF(F75=0,"",IF(OR(F75=$BW$1,F76=$BW$1,F77=$BW$1,F75=$CD$1,F76=$CD$1,F77=$CD$1),0,1)))</f>
        <v/>
      </c>
      <c r="CH75" s="224"/>
      <c r="CI75" s="3" t="str">
        <f>IF($A75&gt;='243way_Regular Symbol'!D$16,"",IF(B75=0,"",IF(OR(B75=$BW$1,B76=$BW$1,B77=$BW$1,B75=$CJ$1,B76=$CJ$1,B77=$CJ$1),0,1)))</f>
        <v/>
      </c>
      <c r="CJ75" s="3">
        <f>IF($A75&gt;='243way_Regular Symbol'!E$16,"",IF(C75=0,"",IF(OR(C75=$BW$1,C76=$BW$1,C77=$BW$1,C75=$CJ$1,C76=$CJ$1,C77=$CJ$1),0,1)))</f>
        <v>0</v>
      </c>
      <c r="CK75" s="3" t="str">
        <f>IF($A75&gt;='243way_Regular Symbol'!F$16,"",IF(D75=0,"",IF(OR(D75=$BW$1,D76=$BW$1,D77=$BW$1,D75=$CJ$1,D76=$CJ$1,D77=$CJ$1),0,1)))</f>
        <v/>
      </c>
      <c r="CL75" s="3" t="str">
        <f>IF($A75&gt;='243way_Regular Symbol'!G$16,"",IF(E75=0,"",IF(OR(E75=$BW$1,E76=$BW$1,E77=$BW$1,E75=$CJ$1,E76=$CJ$1,E77=$CJ$1),0,1)))</f>
        <v/>
      </c>
      <c r="CM75" s="3" t="str">
        <f>IF($A75&gt;='243way_Regular Symbol'!H$16,"",IF(F75=0,"",IF(OR(F75=$BW$1,F76=$BW$1,F77=$BW$1,F75=$CJ$1,F76=$CJ$1,F77=$CJ$1),0,1)))</f>
        <v/>
      </c>
      <c r="CN75" s="224"/>
      <c r="CO75" s="3" t="str">
        <f>IF($A75&gt;='243way_Regular Symbol'!D$16,"",IF(B75=0,"",IF(OR(B75=$BW$1,B76=$BW$1,B77=$BW$1,B75=$CP$1,B76=$CP$1,B77=$CP$1),0,1)))</f>
        <v/>
      </c>
      <c r="CP75" s="3">
        <f>IF($A75&gt;='243way_Regular Symbol'!E$16,"",IF(C75=0,"",IF(OR(C75=$BW$1,C76=$BW$1,C77=$BW$1,C75=$CP$1,C76=$CP$1,C77=$CP$1),0,1)))</f>
        <v>1</v>
      </c>
      <c r="CQ75" s="3" t="str">
        <f>IF($A75&gt;='243way_Regular Symbol'!F$16,"",IF(D75=0,"",IF(OR(D75=$BW$1,D76=$BW$1,D77=$BW$1,D75=$CP$1,D76=$CP$1,D77=$CP$1),0,1)))</f>
        <v/>
      </c>
      <c r="CR75" s="3" t="str">
        <f>IF($A75&gt;='243way_Regular Symbol'!G$16,"",IF(E75=0,"",IF(OR(E75=$BW$1,E76=$BW$1,E77=$BW$1,E75=$CP$1,E76=$CP$1,E77=$CP$1),0,1)))</f>
        <v/>
      </c>
      <c r="CS75" s="3" t="str">
        <f>IF($A75&gt;='243way_Regular Symbol'!H$16,"",IF(F75=0,"",IF(OR(F75=$BW$1,F76=$BW$1,F77=$BW$1,F75=$CP$1,F76=$CP$1,F77=$CP$1),0,1)))</f>
        <v/>
      </c>
      <c r="CT75" s="224"/>
      <c r="CU75" s="3" t="str">
        <f>IF($A75&gt;='243way_Regular Symbol'!D$16,"",IF(B75=0,"",IF(OR(B75=$BW$1,B76=$BW$1,B77=$BW$1,B75=$CV$1,B76=$CV$1,B77=$CV$1),0,1)))</f>
        <v/>
      </c>
      <c r="CV75" s="3">
        <f>IF($A75&gt;='243way_Regular Symbol'!E$16,"",IF(C75=0,"",IF(OR(C75=$BW$1,C76=$BW$1,C77=$BW$1,C75=$CV$1,C76=$CV$1,C77=$CV$1),0,1)))</f>
        <v>1</v>
      </c>
      <c r="CW75" s="3" t="str">
        <f>IF($A75&gt;='243way_Regular Symbol'!F$16,"",IF(D75=0,"",IF(OR(D75=$BW$1,D76=$BW$1,D77=$BW$1,D75=$CV$1,D76=$CV$1,D77=$CV$1),0,1)))</f>
        <v/>
      </c>
      <c r="CX75" s="3" t="str">
        <f>IF($A75&gt;='243way_Regular Symbol'!G$16,"",IF(E75=0,"",IF(OR(E75=$BW$1,E76=$BW$1,E77=$BW$1,E75=$CV$1,E76=$CV$1,E77=$CV$1),0,1)))</f>
        <v/>
      </c>
      <c r="CY75" s="3" t="str">
        <f>IF($A75&gt;='243way_Regular Symbol'!H$16,"",IF(F75=0,"",IF(OR(F75=$BW$1,F76=$BW$1,F77=$BW$1,F75=$CV$1,F76=$CV$1,F77=$CV$1),0,1)))</f>
        <v/>
      </c>
    </row>
    <row r="76" spans="1:103">
      <c r="A76" s="337">
        <f>IF('243way_Regular Symbol'!L75="","",'243way_Regular Symbol'!L75)</f>
        <v>72</v>
      </c>
      <c r="B76" s="191" t="str">
        <f>IF('243way_Regular Symbol'!M75="",
IF($A76-'243way_Regular Symbol'!D$16&gt;='243way_RegularＸ_W()'!B$2-1,"",VLOOKUP($A76-'243way_Regular Symbol'!D$16,'243way_Regular Symbol'!$L$3:$Q$99,'243way_RegularＸ_W()'!B$3+1,FALSE)),
'243way_Regular Symbol'!M75)</f>
        <v/>
      </c>
      <c r="C76" s="191" t="str">
        <f>IF('243way_Regular Symbol'!N75="",
IF($A76-'243way_Regular Symbol'!E$16&gt;='243way_RegularＸ_W()'!C$2-1,"",VLOOKUP($A76-'243way_Regular Symbol'!E$16,'243way_Regular Symbol'!$L$3:$Q$99,'243way_RegularＸ_W()'!C$3+1,FALSE)),
'243way_Regular Symbol'!N75)</f>
        <v>Q</v>
      </c>
      <c r="D76" s="191" t="str">
        <f>IF('243way_Regular Symbol'!O75="",
IF($A76-'243way_Regular Symbol'!F$16&gt;='243way_RegularＸ_W()'!D$2-1,"",VLOOKUP($A76-'243way_Regular Symbol'!F$16,'243way_Regular Symbol'!$L$3:$Q$99,'243way_RegularＸ_W()'!D$3+1,FALSE)),
'243way_Regular Symbol'!O75)</f>
        <v/>
      </c>
      <c r="E76" s="191" t="str">
        <f>IF('243way_Regular Symbol'!P75="",
IF($A76-'243way_Regular Symbol'!G$16&gt;='243way_RegularＸ_W()'!E$2-1,"",VLOOKUP($A76-'243way_Regular Symbol'!G$16,'243way_Regular Symbol'!$L$3:$Q$99,'243way_RegularＸ_W()'!E$3+1,FALSE)),
'243way_Regular Symbol'!P75)</f>
        <v/>
      </c>
      <c r="F76" s="338" t="str">
        <f>IF('243way_Regular Symbol'!Q75="",
IF($A76-'243way_Regular Symbol'!H$16&gt;='243way_RegularＸ_W()'!F$2-1,"",VLOOKUP($A76-'243way_Regular Symbol'!H$16,'243way_Regular Symbol'!$L$3:$Q$99,'243way_RegularＸ_W()'!F$3+1,FALSE)),
'243way_Regular Symbol'!Q75)</f>
        <v/>
      </c>
      <c r="O76" s="344" t="str">
        <f>IF($A76&gt;='243way_Regular Symbol'!D$16,"",IF(B76=0,"",IF(OR(B76=$O$1,B76=$P$1,B77=$O$1,B77=$P$1,B78=$O$1,B78=$P$1),0,1)))</f>
        <v/>
      </c>
      <c r="P76" s="3">
        <f>IF($A76&gt;='243way_Regular Symbol'!E$16,"",IF(C76=0,"",IF(OR(C76=$O$1,C76=$P$1,C77=$O$1,C77=$P$1,C78=$O$1,C78=$P$1),0,1)))</f>
        <v>1</v>
      </c>
      <c r="Q76" s="3" t="str">
        <f>IF($A76&gt;='243way_Regular Symbol'!F$16,"",IF(D76=0,"",IF(OR(D76=$O$1,D76=$P$1,D77=$O$1,D77=$P$1,D78=$O$1,D78=$P$1),0,1)))</f>
        <v/>
      </c>
      <c r="R76" s="3" t="str">
        <f>IF($A76&gt;='243way_Regular Symbol'!G$16,"",IF(E76=0,"",IF(OR(E76=$O$1,E76=$P$1,E77=$O$1,E77=$P$1,E78=$O$1,E78=$P$1),0,1)))</f>
        <v/>
      </c>
      <c r="S76" s="135" t="str">
        <f>IF($A76&gt;='243way_Regular Symbol'!H$16,"",IF(F76=0,"",IF(OR(F76=$O$1,F76=$P$1,F77=$O$1,F77=$P$1,F78=$O$1,F78=$P$1),0,1)))</f>
        <v/>
      </c>
      <c r="T76" s="224"/>
      <c r="U76" s="344" t="str">
        <f>IF($A76&gt;='243way_Regular Symbol'!D$16,"",IF(B76=0,"",IF(OR(B76=$U$1,B76=$V$1,B77=$U$1,B77=$V$1,B78=$U$1,B78=$V$1),0,1)))</f>
        <v/>
      </c>
      <c r="V76" s="3">
        <f>IF($A76&gt;='243way_Regular Symbol'!E$16,"",IF(C76=0,"",IF(OR(C76=$U$1,C76=$V$1,C77=$U$1,C77=$V$1,C78=$U$1,C78=$V$1),0,1)))</f>
        <v>1</v>
      </c>
      <c r="W76" s="3" t="str">
        <f>IF($A76&gt;='243way_Regular Symbol'!F$16,"",IF(D76=0,"",IF(OR(D76=$U$1,D76=$V$1,D77=$U$1,D77=$V$1,D78=$U$1,D78=$V$1),0,1)))</f>
        <v/>
      </c>
      <c r="X76" s="3" t="str">
        <f>IF($A76&gt;='243way_Regular Symbol'!G$16,"",IF(E76=0,"",IF(OR(E76=$U$1,E76=$V$1,E77=$U$1,E77=$V$1,E78=$U$1,E78=$V$1),0,1)))</f>
        <v/>
      </c>
      <c r="Y76" s="135" t="str">
        <f>IF($A76&gt;='243way_Regular Symbol'!H$16,"",IF(F76=0,"",IF(OR(F76=$U$1,F76=$V$1,F77=$U$1,F77=$V$1,F78=$U$1,F78=$V$1),0,1)))</f>
        <v/>
      </c>
      <c r="Z76" s="224"/>
      <c r="AA76" s="344" t="str">
        <f>IF($A76&gt;='243way_Regular Symbol'!D$16,"",IF(B76=0,"",IF(OR(B76=$AA$1,B76=$AB$1,B77=$AA$1,B77=$AB$1,B78=$AA$1,,B78=$AB$1),0,1)))</f>
        <v/>
      </c>
      <c r="AB76" s="3">
        <f>IF($A76&gt;='243way_Regular Symbol'!E$16,"",IF(C76=0,"",IF(OR(C76=$AA$1,C76=$AB$1,C77=$AA$1,C77=$AB$1,C78=$AA$1,,C78=$AB$1),0,1)))</f>
        <v>1</v>
      </c>
      <c r="AC76" s="3" t="str">
        <f>IF($A76&gt;='243way_Regular Symbol'!F$16,"",IF(D76=0,"",IF(OR(D76=$AA$1,D76=$AB$1,D77=$AA$1,D77=$AB$1,D78=$AA$1,,D78=$AB$1),0,1)))</f>
        <v/>
      </c>
      <c r="AD76" s="3" t="str">
        <f>IF($A76&gt;='243way_Regular Symbol'!G$16,"",IF(E76=0,"",IF(OR(E76=$AA$1,E76=$AB$1,E77=$AA$1,E77=$AB$1,E78=$AA$1,,E78=$AB$1),0,1)))</f>
        <v/>
      </c>
      <c r="AE76" s="135" t="str">
        <f>IF($A76&gt;='243way_Regular Symbol'!H$16,"",IF(F76=0,"",IF(OR(F76=$AA$1,F76=$AB$1,F77=$AA$1,F77=$AB$1,F78=$AA$1,,F78=$AB$1),0,1)))</f>
        <v/>
      </c>
      <c r="AF76" s="224"/>
      <c r="AG76" s="344" t="str">
        <f>IF($A76&gt;='243way_Regular Symbol'!D$16,"",IF(B76=0,"",IF(OR(B76=$AG$1,B76=$AH$1,B77=$AG$1,B77=$AH$1,B78=$AG$1,B78=$AH$1),0,1)))</f>
        <v/>
      </c>
      <c r="AH76" s="3">
        <f>IF($A76&gt;='243way_Regular Symbol'!E$16,"",IF(C76=0,"",IF(OR(C76=$AG$1,C76=$AH$1,C77=$AG$1,C77=$AH$1,C78=$AG$1,C78=$AH$1),0,1)))</f>
        <v>1</v>
      </c>
      <c r="AI76" s="3" t="str">
        <f>IF($A76&gt;='243way_Regular Symbol'!F$16,"",IF(D76=0,"",IF(OR(D76=$AG$1,D76=$AH$1,D77=$AG$1,D77=$AH$1,D78=$AG$1,D78=$AH$1),0,1)))</f>
        <v/>
      </c>
      <c r="AJ76" s="3" t="str">
        <f>IF($A76&gt;='243way_Regular Symbol'!G$16,"",IF(E76=0,"",IF(OR(E76=$AG$1,E76=$AH$1,E77=$AG$1,E77=$AH$1,E78=$AG$1,E78=$AH$1),0,1)))</f>
        <v/>
      </c>
      <c r="AK76" s="135" t="str">
        <f>IF($A76&gt;='243way_Regular Symbol'!H$16,"",IF(F76=0,"",IF(OR(F76=$AG$1,F76=$AH$1,F77=$AG$1,F77=$AH$1,F78=$AG$1,F78=$AH$1),0,1)))</f>
        <v/>
      </c>
      <c r="AL76" s="224"/>
      <c r="AM76" s="344" t="str">
        <f>IF($A76&gt;='243way_Regular Symbol'!D$16,"",IF(B76=0,"",IF(OR(B76=$AM$1,B76=$AN$1,B77=$AM$1,B77=$AN$1,B78=$AM$1,B78=$AN$1),0,1)))</f>
        <v/>
      </c>
      <c r="AN76" s="3">
        <f>IF($A76&gt;='243way_Regular Symbol'!E$16,"",IF(C76=0,"",IF(OR(C76=$AM$1,C76=$AN$1,C77=$AM$1,C77=$AN$1,C78=$AM$1,C78=$AN$1),0,1)))</f>
        <v>1</v>
      </c>
      <c r="AO76" s="3" t="str">
        <f>IF($A76&gt;='243way_Regular Symbol'!F$16,"",IF(D76=0,"",IF(OR(D76=$AM$1,D76=$AN$1,D77=$AM$1,D77=$AN$1,D78=$AM$1,D78=$AN$1),0,1)))</f>
        <v/>
      </c>
      <c r="AP76" s="3" t="str">
        <f>IF($A76&gt;='243way_Regular Symbol'!G$16,"",IF(E76=0,"",IF(OR(E76=$AM$1,E76=$AN$1,E77=$AM$1,E77=$AN$1,E78=$AM$1,E78=$AN$1),0,1)))</f>
        <v/>
      </c>
      <c r="AQ76" s="135" t="str">
        <f>IF($A76&gt;='243way_Regular Symbol'!H$16,"",IF(F76=0,"",IF(OR(F76=$AM$1,F76=$AN$1,F77=$AM$1,F77=$AN$1,F78=$AM$1,F78=$AN$1),0,1)))</f>
        <v/>
      </c>
      <c r="AR76" s="224"/>
      <c r="AS76" s="344" t="str">
        <f>IF($A76&gt;='243way_Regular Symbol'!D$16,"",IF(B76=0,"",IF(OR(B76=$AM$1,B76=$AT$1,B77=$AM$1,B77=$AT$1,B78=$AM$1,B78=$AT$1),0,1)))</f>
        <v/>
      </c>
      <c r="AT76" s="3">
        <f>IF($A76&gt;='243way_Regular Symbol'!E$16,"",IF(C76=0,"",IF(OR(C76=$AM$1,C76=$AT$1,C77=$AM$1,C77=$AT$1,C78=$AM$1,C78=$AT$1),0,1)))</f>
        <v>1</v>
      </c>
      <c r="AU76" s="3" t="str">
        <f>IF($A76&gt;='243way_Regular Symbol'!F$16,"",IF(D76=0,"",IF(OR(D76=$AM$1,D76=$AT$1,D77=$AM$1,D77=$AT$1,D78=$AM$1,D78=$AT$1),0,1)))</f>
        <v/>
      </c>
      <c r="AV76" s="3" t="str">
        <f>IF($A76&gt;='243way_Regular Symbol'!G$16,"",IF(E76=0,"",IF(OR(E76=$AM$1,E76=$AT$1,E77=$AM$1,E77=$AT$1,E78=$AM$1,E78=$AT$1),0,1)))</f>
        <v/>
      </c>
      <c r="AW76" s="135" t="str">
        <f>IF($A76&gt;='243way_Regular Symbol'!H$16,"",IF(F76=0,"",IF(OR(F76=$AM$1,F76=$AT$1,F77=$AM$1,F77=$AT$1,F78=$AM$1,F78=$AT$1),0,1)))</f>
        <v/>
      </c>
      <c r="AX76" s="224"/>
      <c r="AY76" s="344" t="str">
        <f>IF($A76&gt;='243way_Regular Symbol'!D$16,"",IF(B76=0,"",IF(OR(B76=$AM$1,B76=$AZ$1,B77=$AM$1,B77=$AZ$1,B78=$AM$1,B78=$AZ$1),0,1)))</f>
        <v/>
      </c>
      <c r="AZ76" s="3">
        <f>IF($A76&gt;='243way_Regular Symbol'!E$16,"",IF(C76=0,"",IF(OR(C76=$AM$1,C76=$AZ$1,C77=$AM$1,C77=$AZ$1,C78=$AM$1,C78=$AZ$1),0,1)))</f>
        <v>1</v>
      </c>
      <c r="BA76" s="3" t="str">
        <f>IF($A76&gt;='243way_Regular Symbol'!F$16,"",IF(D76=0,"",IF(OR(D76=$AM$1,D76=$AZ$1,D77=$AM$1,D77=$AZ$1,D78=$AM$1,D78=$AZ$1),0,1)))</f>
        <v/>
      </c>
      <c r="BB76" s="3" t="str">
        <f>IF($A76&gt;='243way_Regular Symbol'!G$16,"",IF(E76=0,"",IF(OR(E76=$AM$1,E76=$AZ$1,E77=$AM$1,E77=$AZ$1,E78=$AM$1,E78=$AZ$1),0,1)))</f>
        <v/>
      </c>
      <c r="BC76" s="135" t="str">
        <f>IF($A76&gt;='243way_Regular Symbol'!H$16,"",IF(F76=0,"",IF(OR(F76=$AM$1,F76=$AZ$1,F77=$AM$1,F77=$AZ$1,F78=$AM$1,F78=$AZ$1),0,1)))</f>
        <v/>
      </c>
      <c r="BD76" s="224"/>
      <c r="BE76" s="344" t="str">
        <f>IF($A76&gt;='243way_Regular Symbol'!D$16,"",IF(B76=0,"",IF(OR(B76=$AM$1,B76=$BF$1,B77=$AM$1,B77=$BF$1,B78=$AM$1,B78=$BF$1),0,1)))</f>
        <v/>
      </c>
      <c r="BF76" s="3">
        <f>IF($A76&gt;='243way_Regular Symbol'!E$16,"",IF(C76=0,"",IF(OR(C76=$AM$1,C76=$BF$1,C77=$AM$1,C77=$BF$1,C78=$AM$1,C78=$BF$1),0,1)))</f>
        <v>1</v>
      </c>
      <c r="BG76" s="3" t="str">
        <f>IF($A76&gt;='243way_Regular Symbol'!F$16,"",IF(D76=0,"",IF(OR(D76=$AM$1,D76=$BF$1,D77=$AM$1,D77=$BF$1,D78=$AM$1,D78=$BF$1),0,1)))</f>
        <v/>
      </c>
      <c r="BH76" s="3" t="str">
        <f>IF($A76&gt;='243way_Regular Symbol'!G$16,"",IF(E76=0,"",IF(OR(E76=$AM$1,E76=$BF$1,E77=$AM$1,E77=$BF$1,E78=$AM$1,E78=$BF$1),0,1)))</f>
        <v/>
      </c>
      <c r="BI76" s="135" t="str">
        <f>IF($A76&gt;='243way_Regular Symbol'!H$16,"",IF(F76=0,"",IF(OR(F76=$AM$1,F76=$BF$1,F77=$AM$1,F77=$BF$1,F78=$AM$1,F78=$BF$1),0,1)))</f>
        <v/>
      </c>
      <c r="BJ76" s="224"/>
      <c r="BK76" s="344" t="str">
        <f>IF($A76&gt;='243way_Regular Symbol'!D$16,"",IF(B76=0,"",IF(OR(B76=$AM$1,B76=$BL$1,B77=$AM$1,B77=$BL$1,B78=$AM$1,B78=$BL$1),0,1)))</f>
        <v/>
      </c>
      <c r="BL76" s="3">
        <f>IF($A76&gt;='243way_Regular Symbol'!E$16,"",IF(C76=0,"",IF(OR(C76=$AM$1,C76=$BL$1,C77=$AM$1,C77=$BL$1,C78=$AM$1,C78=$BL$1),0,1)))</f>
        <v>1</v>
      </c>
      <c r="BM76" s="3" t="str">
        <f>IF($A76&gt;='243way_Regular Symbol'!F$16,"",IF(D76=0,"",IF(OR(D76=$AM$1,D76=$BL$1,D77=$AM$1,D77=$BL$1,D78=$AM$1,D78=$BL$1),0,1)))</f>
        <v/>
      </c>
      <c r="BN76" s="3" t="str">
        <f>IF($A76&gt;='243way_Regular Symbol'!G$16,"",IF(E76=0,"",IF(OR(E76=$AM$1,E76=$BL$1,E77=$AM$1,E77=$BL$1,E78=$AM$1,E78=$BL$1),0,1)))</f>
        <v/>
      </c>
      <c r="BO76" s="135" t="str">
        <f>IF($A76&gt;='243way_Regular Symbol'!H$16,"",IF(F76=0,"",IF(OR(F76=$AM$1,F76=$BL$1,F77=$AM$1,F77=$BL$1,F78=$AM$1,F78=$BL$1),0,1)))</f>
        <v/>
      </c>
      <c r="BP76" s="224"/>
      <c r="BQ76" s="3" t="str">
        <f>IF($A76&gt;='243way_Regular Symbol'!D$16,"",IF(B76=0,"",IF(OR(B76=$BQ$1,B76=$BR$1,B77=$BQ$1,B77=$BR$1,B78=$BQ$1,B78=$BR$1),0,1)))</f>
        <v/>
      </c>
      <c r="BR76" s="3">
        <f>IF($A76&gt;='243way_Regular Symbol'!E$16,"",IF(C76=0,"",IF(OR(C76=$BQ$1,C76=$BR$1,C77=$BQ$1,C77=$BR$1,C78=$BQ$1,C78=$BR$1),0,1)))</f>
        <v>1</v>
      </c>
      <c r="BS76" s="3" t="str">
        <f>IF($A76&gt;='243way_Regular Symbol'!F$16,"",IF(D76=0,"",IF(OR(D76=$BQ$1,D76=$BR$1,D77=$BQ$1,D77=$BR$1,D78=$BQ$1,D78=$BR$1),0,1)))</f>
        <v/>
      </c>
      <c r="BT76" s="3" t="str">
        <f>IF($A76&gt;='243way_Regular Symbol'!G$16,"",IF(E76=0,"",IF(OR(E76=$BQ$1,E76=$BR$1,E77=$BQ$1,E77=$BR$1,E78=$BQ$1,E78=$BR$1),0,1)))</f>
        <v/>
      </c>
      <c r="BU76" s="3" t="str">
        <f>IF($A76&gt;='243way_Regular Symbol'!H$16,"",IF(F76=0,"",IF(OR(F76=$BQ$1,F76=$BR$1,F77=$BQ$1,F77=$BR$1,F78=$BQ$1,F78=$BR$1),0,1)))</f>
        <v/>
      </c>
      <c r="BV76" s="224"/>
      <c r="BW76" s="3" t="str">
        <f>IF($A76&gt;='243way_Regular Symbol'!D$16,"",IF(B76=0,"",IF(OR(B76=$BW$1,B77=$BW$1,B78=$BW$1,B76=$BX$1,B77=$BX$1,B78=$BX$1),0,1)))</f>
        <v/>
      </c>
      <c r="BX76" s="3">
        <f>IF($A76&gt;='243way_Regular Symbol'!E$16,"",IF(C76=0,"",IF(OR(C76=$BW$1,C77=$BW$1,C78=$BW$1,C76=$BX$1,C77=$BX$1,C78=$BX$1),0,1)))</f>
        <v>1</v>
      </c>
      <c r="BY76" s="3" t="str">
        <f>IF($A76&gt;='243way_Regular Symbol'!F$16,"",IF(D76=0,"",IF(OR(D76=$BW$1,D77=$BW$1,D78=$BW$1,D76=$BX$1,D77=$BX$1,D78=$BX$1),0,1)))</f>
        <v/>
      </c>
      <c r="BZ76" s="3" t="str">
        <f>IF($A76&gt;='243way_Regular Symbol'!G$16,"",IF(E76=0,"",IF(OR(E76=$BW$1,E77=$BW$1,E78=$BW$1,E76=$BX$1,E77=$BX$1,E78=$BX$1),0,1)))</f>
        <v/>
      </c>
      <c r="CA76" s="3" t="str">
        <f>IF($A76&gt;='243way_Regular Symbol'!H$16,"",IF(F76=0,"",IF(OR(F76=$BW$1,F77=$BW$1,F78=$BW$1,F76=$BX$1,F77=$BX$1,F78=$BX$1),0,1)))</f>
        <v/>
      </c>
      <c r="CB76" s="224"/>
      <c r="CC76" s="3" t="str">
        <f>IF($A76&gt;='243way_Regular Symbol'!D$16,"",IF(B76=0,"",IF(OR(B76=$BW$1,B77=$BW$1,B78=$BW$1,B76=$CD$1,B77=$CD$1,B78=$CD$1),0,1)))</f>
        <v/>
      </c>
      <c r="CD76" s="3">
        <f>IF($A76&gt;='243way_Regular Symbol'!E$16,"",IF(C76=0,"",IF(OR(C76=$BW$1,C77=$BW$1,C78=$BW$1,C76=$CD$1,C77=$CD$1,C78=$CD$1),0,1)))</f>
        <v>0</v>
      </c>
      <c r="CE76" s="3" t="str">
        <f>IF($A76&gt;='243way_Regular Symbol'!F$16,"",IF(D76=0,"",IF(OR(D76=$BW$1,D77=$BW$1,D78=$BW$1,D76=$CD$1,D77=$CD$1,D78=$CD$1),0,1)))</f>
        <v/>
      </c>
      <c r="CF76" s="3" t="str">
        <f>IF($A76&gt;='243way_Regular Symbol'!G$16,"",IF(E76=0,"",IF(OR(E76=$BW$1,E77=$BW$1,E78=$BW$1,E76=$CD$1,E77=$CD$1,E78=$CD$1),0,1)))</f>
        <v/>
      </c>
      <c r="CG76" s="3" t="str">
        <f>IF($A76&gt;='243way_Regular Symbol'!H$16,"",IF(F76=0,"",IF(OR(F76=$BW$1,F77=$BW$1,F78=$BW$1,F76=$CD$1,F77=$CD$1,F78=$CD$1),0,1)))</f>
        <v/>
      </c>
      <c r="CH76" s="224"/>
      <c r="CI76" s="3" t="str">
        <f>IF($A76&gt;='243way_Regular Symbol'!D$16,"",IF(B76=0,"",IF(OR(B76=$BW$1,B77=$BW$1,B78=$BW$1,B76=$CJ$1,B77=$CJ$1,B78=$CJ$1),0,1)))</f>
        <v/>
      </c>
      <c r="CJ76" s="3">
        <f>IF($A76&gt;='243way_Regular Symbol'!E$16,"",IF(C76=0,"",IF(OR(C76=$BW$1,C77=$BW$1,C78=$BW$1,C76=$CJ$1,C77=$CJ$1,C78=$CJ$1),0,1)))</f>
        <v>1</v>
      </c>
      <c r="CK76" s="3" t="str">
        <f>IF($A76&gt;='243way_Regular Symbol'!F$16,"",IF(D76=0,"",IF(OR(D76=$BW$1,D77=$BW$1,D78=$BW$1,D76=$CJ$1,D77=$CJ$1,D78=$CJ$1),0,1)))</f>
        <v/>
      </c>
      <c r="CL76" s="3" t="str">
        <f>IF($A76&gt;='243way_Regular Symbol'!G$16,"",IF(E76=0,"",IF(OR(E76=$BW$1,E77=$BW$1,E78=$BW$1,E76=$CJ$1,E77=$CJ$1,E78=$CJ$1),0,1)))</f>
        <v/>
      </c>
      <c r="CM76" s="3" t="str">
        <f>IF($A76&gt;='243way_Regular Symbol'!H$16,"",IF(F76=0,"",IF(OR(F76=$BW$1,F77=$BW$1,F78=$BW$1,F76=$CJ$1,F77=$CJ$1,F78=$CJ$1),0,1)))</f>
        <v/>
      </c>
      <c r="CN76" s="224"/>
      <c r="CO76" s="3" t="str">
        <f>IF($A76&gt;='243way_Regular Symbol'!D$16,"",IF(B76=0,"",IF(OR(B76=$BW$1,B77=$BW$1,B78=$BW$1,B76=$CP$1,B77=$CP$1,B78=$CP$1),0,1)))</f>
        <v/>
      </c>
      <c r="CP76" s="3">
        <f>IF($A76&gt;='243way_Regular Symbol'!E$16,"",IF(C76=0,"",IF(OR(C76=$BW$1,C77=$BW$1,C78=$BW$1,C76=$CP$1,C77=$CP$1,C78=$CP$1),0,1)))</f>
        <v>1</v>
      </c>
      <c r="CQ76" s="3" t="str">
        <f>IF($A76&gt;='243way_Regular Symbol'!F$16,"",IF(D76=0,"",IF(OR(D76=$BW$1,D77=$BW$1,D78=$BW$1,D76=$CP$1,D77=$CP$1,D78=$CP$1),0,1)))</f>
        <v/>
      </c>
      <c r="CR76" s="3" t="str">
        <f>IF($A76&gt;='243way_Regular Symbol'!G$16,"",IF(E76=0,"",IF(OR(E76=$BW$1,E77=$BW$1,E78=$BW$1,E76=$CP$1,E77=$CP$1,E78=$CP$1),0,1)))</f>
        <v/>
      </c>
      <c r="CS76" s="3" t="str">
        <f>IF($A76&gt;='243way_Regular Symbol'!H$16,"",IF(F76=0,"",IF(OR(F76=$BW$1,F77=$BW$1,F78=$BW$1,F76=$CP$1,F77=$CP$1,F78=$CP$1),0,1)))</f>
        <v/>
      </c>
      <c r="CT76" s="224"/>
      <c r="CU76" s="3" t="str">
        <f>IF($A76&gt;='243way_Regular Symbol'!D$16,"",IF(B76=0,"",IF(OR(B76=$BW$1,B77=$BW$1,B78=$BW$1,B76=$CV$1,B77=$CV$1,B78=$CV$1),0,1)))</f>
        <v/>
      </c>
      <c r="CV76" s="3">
        <f>IF($A76&gt;='243way_Regular Symbol'!E$16,"",IF(C76=0,"",IF(OR(C76=$BW$1,C77=$BW$1,C78=$BW$1,C76=$CV$1,C77=$CV$1,C78=$CV$1),0,1)))</f>
        <v>1</v>
      </c>
      <c r="CW76" s="3" t="str">
        <f>IF($A76&gt;='243way_Regular Symbol'!F$16,"",IF(D76=0,"",IF(OR(D76=$BW$1,D77=$BW$1,D78=$BW$1,D76=$CV$1,D77=$CV$1,D78=$CV$1),0,1)))</f>
        <v/>
      </c>
      <c r="CX76" s="3" t="str">
        <f>IF($A76&gt;='243way_Regular Symbol'!G$16,"",IF(E76=0,"",IF(OR(E76=$BW$1,E77=$BW$1,E78=$BW$1,E76=$CV$1,E77=$CV$1,E78=$CV$1),0,1)))</f>
        <v/>
      </c>
      <c r="CY76" s="3" t="str">
        <f>IF($A76&gt;='243way_Regular Symbol'!H$16,"",IF(F76=0,"",IF(OR(F76=$BW$1,F77=$BW$1,F78=$BW$1,F76=$CV$1,F77=$CV$1,F78=$CV$1),0,1)))</f>
        <v/>
      </c>
    </row>
    <row r="77" spans="1:103">
      <c r="A77" s="337">
        <f>IF('243way_Regular Symbol'!L76="","",'243way_Regular Symbol'!L76)</f>
        <v>73</v>
      </c>
      <c r="B77" s="191" t="str">
        <f>IF('243way_Regular Symbol'!M76="",
IF($A77-'243way_Regular Symbol'!D$16&gt;='243way_RegularＸ_W()'!B$2-1,"",VLOOKUP($A77-'243way_Regular Symbol'!D$16,'243way_Regular Symbol'!$L$3:$Q$99,'243way_RegularＸ_W()'!B$3+1,FALSE)),
'243way_Regular Symbol'!M76)</f>
        <v/>
      </c>
      <c r="C77" s="191" t="str">
        <f>IF('243way_Regular Symbol'!N76="",
IF($A77-'243way_Regular Symbol'!E$16&gt;='243way_RegularＸ_W()'!C$2-1,"",VLOOKUP($A77-'243way_Regular Symbol'!E$16,'243way_Regular Symbol'!$L$3:$Q$99,'243way_RegularＸ_W()'!C$3+1,FALSE)),
'243way_Regular Symbol'!N76)</f>
        <v>Q</v>
      </c>
      <c r="D77" s="191" t="str">
        <f>IF('243way_Regular Symbol'!O76="",
IF($A77-'243way_Regular Symbol'!F$16&gt;='243way_RegularＸ_W()'!D$2-1,"",VLOOKUP($A77-'243way_Regular Symbol'!F$16,'243way_Regular Symbol'!$L$3:$Q$99,'243way_RegularＸ_W()'!D$3+1,FALSE)),
'243way_Regular Symbol'!O76)</f>
        <v/>
      </c>
      <c r="E77" s="191" t="str">
        <f>IF('243way_Regular Symbol'!P76="",
IF($A77-'243way_Regular Symbol'!G$16&gt;='243way_RegularＸ_W()'!E$2-1,"",VLOOKUP($A77-'243way_Regular Symbol'!G$16,'243way_Regular Symbol'!$L$3:$Q$99,'243way_RegularＸ_W()'!E$3+1,FALSE)),
'243way_Regular Symbol'!P76)</f>
        <v/>
      </c>
      <c r="F77" s="338" t="str">
        <f>IF('243way_Regular Symbol'!Q76="",
IF($A77-'243way_Regular Symbol'!H$16&gt;='243way_RegularＸ_W()'!F$2-1,"",VLOOKUP($A77-'243way_Regular Symbol'!H$16,'243way_Regular Symbol'!$L$3:$Q$99,'243way_RegularＸ_W()'!F$3+1,FALSE)),
'243way_Regular Symbol'!Q76)</f>
        <v/>
      </c>
      <c r="O77" s="344" t="str">
        <f>IF($A77&gt;='243way_Regular Symbol'!D$16,"",IF(B77=0,"",IF(OR(B77=$O$1,B77=$P$1,B78=$O$1,B78=$P$1,B79=$O$1,B79=$P$1),0,1)))</f>
        <v/>
      </c>
      <c r="P77" s="3">
        <f>IF($A77&gt;='243way_Regular Symbol'!E$16,"",IF(C77=0,"",IF(OR(C77=$O$1,C77=$P$1,C78=$O$1,C78=$P$1,C79=$O$1,C79=$P$1),0,1)))</f>
        <v>1</v>
      </c>
      <c r="Q77" s="3" t="str">
        <f>IF($A77&gt;='243way_Regular Symbol'!F$16,"",IF(D77=0,"",IF(OR(D77=$O$1,D77=$P$1,D78=$O$1,D78=$P$1,D79=$O$1,D79=$P$1),0,1)))</f>
        <v/>
      </c>
      <c r="R77" s="3" t="str">
        <f>IF($A77&gt;='243way_Regular Symbol'!G$16,"",IF(E77=0,"",IF(OR(E77=$O$1,E77=$P$1,E78=$O$1,E78=$P$1,E79=$O$1,E79=$P$1),0,1)))</f>
        <v/>
      </c>
      <c r="S77" s="135" t="str">
        <f>IF($A77&gt;='243way_Regular Symbol'!H$16,"",IF(F77=0,"",IF(OR(F77=$O$1,F77=$P$1,F78=$O$1,F78=$P$1,F79=$O$1,F79=$P$1),0,1)))</f>
        <v/>
      </c>
      <c r="T77" s="224"/>
      <c r="U77" s="344" t="str">
        <f>IF($A77&gt;='243way_Regular Symbol'!D$16,"",IF(B77=0,"",IF(OR(B77=$U$1,B77=$V$1,B78=$U$1,B78=$V$1,B79=$U$1,B79=$V$1),0,1)))</f>
        <v/>
      </c>
      <c r="V77" s="3">
        <f>IF($A77&gt;='243way_Regular Symbol'!E$16,"",IF(C77=0,"",IF(OR(C77=$U$1,C77=$V$1,C78=$U$1,C78=$V$1,C79=$U$1,C79=$V$1),0,1)))</f>
        <v>1</v>
      </c>
      <c r="W77" s="3" t="str">
        <f>IF($A77&gt;='243way_Regular Symbol'!F$16,"",IF(D77=0,"",IF(OR(D77=$U$1,D77=$V$1,D78=$U$1,D78=$V$1,D79=$U$1,D79=$V$1),0,1)))</f>
        <v/>
      </c>
      <c r="X77" s="3" t="str">
        <f>IF($A77&gt;='243way_Regular Symbol'!G$16,"",IF(E77=0,"",IF(OR(E77=$U$1,E77=$V$1,E78=$U$1,E78=$V$1,E79=$U$1,E79=$V$1),0,1)))</f>
        <v/>
      </c>
      <c r="Y77" s="135" t="str">
        <f>IF($A77&gt;='243way_Regular Symbol'!H$16,"",IF(F77=0,"",IF(OR(F77=$U$1,F77=$V$1,F78=$U$1,F78=$V$1,F79=$U$1,F79=$V$1),0,1)))</f>
        <v/>
      </c>
      <c r="Z77" s="224"/>
      <c r="AA77" s="344" t="str">
        <f>IF($A77&gt;='243way_Regular Symbol'!D$16,"",IF(B77=0,"",IF(OR(B77=$AA$1,B77=$AB$1,B78=$AA$1,B78=$AB$1,B79=$AA$1,,B79=$AB$1),0,1)))</f>
        <v/>
      </c>
      <c r="AB77" s="3">
        <f>IF($A77&gt;='243way_Regular Symbol'!E$16,"",IF(C77=0,"",IF(OR(C77=$AA$1,C77=$AB$1,C78=$AA$1,C78=$AB$1,C79=$AA$1,,C79=$AB$1),0,1)))</f>
        <v>1</v>
      </c>
      <c r="AC77" s="3" t="str">
        <f>IF($A77&gt;='243way_Regular Symbol'!F$16,"",IF(D77=0,"",IF(OR(D77=$AA$1,D77=$AB$1,D78=$AA$1,D78=$AB$1,D79=$AA$1,,D79=$AB$1),0,1)))</f>
        <v/>
      </c>
      <c r="AD77" s="3" t="str">
        <f>IF($A77&gt;='243way_Regular Symbol'!G$16,"",IF(E77=0,"",IF(OR(E77=$AA$1,E77=$AB$1,E78=$AA$1,E78=$AB$1,E79=$AA$1,,E79=$AB$1),0,1)))</f>
        <v/>
      </c>
      <c r="AE77" s="135" t="str">
        <f>IF($A77&gt;='243way_Regular Symbol'!H$16,"",IF(F77=0,"",IF(OR(F77=$AA$1,F77=$AB$1,F78=$AA$1,F78=$AB$1,F79=$AA$1,,F79=$AB$1),0,1)))</f>
        <v/>
      </c>
      <c r="AF77" s="224"/>
      <c r="AG77" s="344" t="str">
        <f>IF($A77&gt;='243way_Regular Symbol'!D$16,"",IF(B77=0,"",IF(OR(B77=$AG$1,B77=$AH$1,B78=$AG$1,B78=$AH$1,B79=$AG$1,B79=$AH$1),0,1)))</f>
        <v/>
      </c>
      <c r="AH77" s="3">
        <f>IF($A77&gt;='243way_Regular Symbol'!E$16,"",IF(C77=0,"",IF(OR(C77=$AG$1,C77=$AH$1,C78=$AG$1,C78=$AH$1,C79=$AG$1,C79=$AH$1),0,1)))</f>
        <v>1</v>
      </c>
      <c r="AI77" s="3" t="str">
        <f>IF($A77&gt;='243way_Regular Symbol'!F$16,"",IF(D77=0,"",IF(OR(D77=$AG$1,D77=$AH$1,D78=$AG$1,D78=$AH$1,D79=$AG$1,D79=$AH$1),0,1)))</f>
        <v/>
      </c>
      <c r="AJ77" s="3" t="str">
        <f>IF($A77&gt;='243way_Regular Symbol'!G$16,"",IF(E77=0,"",IF(OR(E77=$AG$1,E77=$AH$1,E78=$AG$1,E78=$AH$1,E79=$AG$1,E79=$AH$1),0,1)))</f>
        <v/>
      </c>
      <c r="AK77" s="135" t="str">
        <f>IF($A77&gt;='243way_Regular Symbol'!H$16,"",IF(F77=0,"",IF(OR(F77=$AG$1,F77=$AH$1,F78=$AG$1,F78=$AH$1,F79=$AG$1,F79=$AH$1),0,1)))</f>
        <v/>
      </c>
      <c r="AL77" s="224"/>
      <c r="AM77" s="344" t="str">
        <f>IF($A77&gt;='243way_Regular Symbol'!D$16,"",IF(B77=0,"",IF(OR(B77=$AM$1,B77=$AN$1,B78=$AM$1,B78=$AN$1,B79=$AM$1,B79=$AN$1),0,1)))</f>
        <v/>
      </c>
      <c r="AN77" s="3">
        <f>IF($A77&gt;='243way_Regular Symbol'!E$16,"",IF(C77=0,"",IF(OR(C77=$AM$1,C77=$AN$1,C78=$AM$1,C78=$AN$1,C79=$AM$1,C79=$AN$1),0,1)))</f>
        <v>0</v>
      </c>
      <c r="AO77" s="3" t="str">
        <f>IF($A77&gt;='243way_Regular Symbol'!F$16,"",IF(D77=0,"",IF(OR(D77=$AM$1,D77=$AN$1,D78=$AM$1,D78=$AN$1,D79=$AM$1,D79=$AN$1),0,1)))</f>
        <v/>
      </c>
      <c r="AP77" s="3" t="str">
        <f>IF($A77&gt;='243way_Regular Symbol'!G$16,"",IF(E77=0,"",IF(OR(E77=$AM$1,E77=$AN$1,E78=$AM$1,E78=$AN$1,E79=$AM$1,E79=$AN$1),0,1)))</f>
        <v/>
      </c>
      <c r="AQ77" s="135" t="str">
        <f>IF($A77&gt;='243way_Regular Symbol'!H$16,"",IF(F77=0,"",IF(OR(F77=$AM$1,F77=$AN$1,F78=$AM$1,F78=$AN$1,F79=$AM$1,F79=$AN$1),0,1)))</f>
        <v/>
      </c>
      <c r="AR77" s="224"/>
      <c r="AS77" s="344" t="str">
        <f>IF($A77&gt;='243way_Regular Symbol'!D$16,"",IF(B77=0,"",IF(OR(B77=$AM$1,B77=$AT$1,B78=$AM$1,B78=$AT$1,B79=$AM$1,B79=$AT$1),0,1)))</f>
        <v/>
      </c>
      <c r="AT77" s="3">
        <f>IF($A77&gt;='243way_Regular Symbol'!E$16,"",IF(C77=0,"",IF(OR(C77=$AM$1,C77=$AT$1,C78=$AM$1,C78=$AT$1,C79=$AM$1,C79=$AT$1),0,1)))</f>
        <v>1</v>
      </c>
      <c r="AU77" s="3" t="str">
        <f>IF($A77&gt;='243way_Regular Symbol'!F$16,"",IF(D77=0,"",IF(OR(D77=$AM$1,D77=$AT$1,D78=$AM$1,D78=$AT$1,D79=$AM$1,D79=$AT$1),0,1)))</f>
        <v/>
      </c>
      <c r="AV77" s="3" t="str">
        <f>IF($A77&gt;='243way_Regular Symbol'!G$16,"",IF(E77=0,"",IF(OR(E77=$AM$1,E77=$AT$1,E78=$AM$1,E78=$AT$1,E79=$AM$1,E79=$AT$1),0,1)))</f>
        <v/>
      </c>
      <c r="AW77" s="135" t="str">
        <f>IF($A77&gt;='243way_Regular Symbol'!H$16,"",IF(F77=0,"",IF(OR(F77=$AM$1,F77=$AT$1,F78=$AM$1,F78=$AT$1,F79=$AM$1,F79=$AT$1),0,1)))</f>
        <v/>
      </c>
      <c r="AX77" s="224"/>
      <c r="AY77" s="344" t="str">
        <f>IF($A77&gt;='243way_Regular Symbol'!D$16,"",IF(B77=0,"",IF(OR(B77=$AM$1,B77=$AZ$1,B78=$AM$1,B78=$AZ$1,B79=$AM$1,B79=$AZ$1),0,1)))</f>
        <v/>
      </c>
      <c r="AZ77" s="3">
        <f>IF($A77&gt;='243way_Regular Symbol'!E$16,"",IF(C77=0,"",IF(OR(C77=$AM$1,C77=$AZ$1,C78=$AM$1,C78=$AZ$1,C79=$AM$1,C79=$AZ$1),0,1)))</f>
        <v>1</v>
      </c>
      <c r="BA77" s="3" t="str">
        <f>IF($A77&gt;='243way_Regular Symbol'!F$16,"",IF(D77=0,"",IF(OR(D77=$AM$1,D77=$AZ$1,D78=$AM$1,D78=$AZ$1,D79=$AM$1,D79=$AZ$1),0,1)))</f>
        <v/>
      </c>
      <c r="BB77" s="3" t="str">
        <f>IF($A77&gt;='243way_Regular Symbol'!G$16,"",IF(E77=0,"",IF(OR(E77=$AM$1,E77=$AZ$1,E78=$AM$1,E78=$AZ$1,E79=$AM$1,E79=$AZ$1),0,1)))</f>
        <v/>
      </c>
      <c r="BC77" s="135" t="str">
        <f>IF($A77&gt;='243way_Regular Symbol'!H$16,"",IF(F77=0,"",IF(OR(F77=$AM$1,F77=$AZ$1,F78=$AM$1,F78=$AZ$1,F79=$AM$1,F79=$AZ$1),0,1)))</f>
        <v/>
      </c>
      <c r="BD77" s="224"/>
      <c r="BE77" s="344" t="str">
        <f>IF($A77&gt;='243way_Regular Symbol'!D$16,"",IF(B77=0,"",IF(OR(B77=$AM$1,B77=$BF$1,B78=$AM$1,B78=$BF$1,B79=$AM$1,B79=$BF$1),0,1)))</f>
        <v/>
      </c>
      <c r="BF77" s="3">
        <f>IF($A77&gt;='243way_Regular Symbol'!E$16,"",IF(C77=0,"",IF(OR(C77=$AM$1,C77=$BF$1,C78=$AM$1,C78=$BF$1,C79=$AM$1,C79=$BF$1),0,1)))</f>
        <v>1</v>
      </c>
      <c r="BG77" s="3" t="str">
        <f>IF($A77&gt;='243way_Regular Symbol'!F$16,"",IF(D77=0,"",IF(OR(D77=$AM$1,D77=$BF$1,D78=$AM$1,D78=$BF$1,D79=$AM$1,D79=$BF$1),0,1)))</f>
        <v/>
      </c>
      <c r="BH77" s="3" t="str">
        <f>IF($A77&gt;='243way_Regular Symbol'!G$16,"",IF(E77=0,"",IF(OR(E77=$AM$1,E77=$BF$1,E78=$AM$1,E78=$BF$1,E79=$AM$1,E79=$BF$1),0,1)))</f>
        <v/>
      </c>
      <c r="BI77" s="135" t="str">
        <f>IF($A77&gt;='243way_Regular Symbol'!H$16,"",IF(F77=0,"",IF(OR(F77=$AM$1,F77=$BF$1,F78=$AM$1,F78=$BF$1,F79=$AM$1,F79=$BF$1),0,1)))</f>
        <v/>
      </c>
      <c r="BJ77" s="224"/>
      <c r="BK77" s="344" t="str">
        <f>IF($A77&gt;='243way_Regular Symbol'!D$16,"",IF(B77=0,"",IF(OR(B77=$AM$1,B77=$BL$1,B78=$AM$1,B78=$BL$1,B79=$AM$1,B79=$BL$1),0,1)))</f>
        <v/>
      </c>
      <c r="BL77" s="3">
        <f>IF($A77&gt;='243way_Regular Symbol'!E$16,"",IF(C77=0,"",IF(OR(C77=$AM$1,C77=$BL$1,C78=$AM$1,C78=$BL$1,C79=$AM$1,C79=$BL$1),0,1)))</f>
        <v>1</v>
      </c>
      <c r="BM77" s="3" t="str">
        <f>IF($A77&gt;='243way_Regular Symbol'!F$16,"",IF(D77=0,"",IF(OR(D77=$AM$1,D77=$BL$1,D78=$AM$1,D78=$BL$1,D79=$AM$1,D79=$BL$1),0,1)))</f>
        <v/>
      </c>
      <c r="BN77" s="3" t="str">
        <f>IF($A77&gt;='243way_Regular Symbol'!G$16,"",IF(E77=0,"",IF(OR(E77=$AM$1,E77=$BL$1,E78=$AM$1,E78=$BL$1,E79=$AM$1,E79=$BL$1),0,1)))</f>
        <v/>
      </c>
      <c r="BO77" s="135" t="str">
        <f>IF($A77&gt;='243way_Regular Symbol'!H$16,"",IF(F77=0,"",IF(OR(F77=$AM$1,F77=$BL$1,F78=$AM$1,F78=$BL$1,F79=$AM$1,F79=$BL$1),0,1)))</f>
        <v/>
      </c>
      <c r="BP77" s="224"/>
      <c r="BQ77" s="3" t="str">
        <f>IF($A77&gt;='243way_Regular Symbol'!D$16,"",IF(B77=0,"",IF(OR(B77=$BQ$1,B77=$BR$1,B78=$BQ$1,B78=$BR$1,B79=$BQ$1,B79=$BR$1),0,1)))</f>
        <v/>
      </c>
      <c r="BR77" s="3">
        <f>IF($A77&gt;='243way_Regular Symbol'!E$16,"",IF(C77=0,"",IF(OR(C77=$BQ$1,C77=$BR$1,C78=$BQ$1,C78=$BR$1,C79=$BQ$1,C79=$BR$1),0,1)))</f>
        <v>1</v>
      </c>
      <c r="BS77" s="3" t="str">
        <f>IF($A77&gt;='243way_Regular Symbol'!F$16,"",IF(D77=0,"",IF(OR(D77=$BQ$1,D77=$BR$1,D78=$BQ$1,D78=$BR$1,D79=$BQ$1,D79=$BR$1),0,1)))</f>
        <v/>
      </c>
      <c r="BT77" s="3" t="str">
        <f>IF($A77&gt;='243way_Regular Symbol'!G$16,"",IF(E77=0,"",IF(OR(E77=$BQ$1,E77=$BR$1,E78=$BQ$1,E78=$BR$1,E79=$BQ$1,E79=$BR$1),0,1)))</f>
        <v/>
      </c>
      <c r="BU77" s="3" t="str">
        <f>IF($A77&gt;='243way_Regular Symbol'!H$16,"",IF(F77=0,"",IF(OR(F77=$BQ$1,F77=$BR$1,F78=$BQ$1,F78=$BR$1,F79=$BQ$1,F79=$BR$1),0,1)))</f>
        <v/>
      </c>
      <c r="BV77" s="224"/>
      <c r="BW77" s="3" t="str">
        <f>IF($A77&gt;='243way_Regular Symbol'!D$16,"",IF(B77=0,"",IF(OR(B77=$BW$1,B78=$BW$1,B79=$BW$1,B77=$BX$1,B78=$BX$1,B79=$BX$1),0,1)))</f>
        <v/>
      </c>
      <c r="BX77" s="3">
        <f>IF($A77&gt;='243way_Regular Symbol'!E$16,"",IF(C77=0,"",IF(OR(C77=$BW$1,C78=$BW$1,C79=$BW$1,C77=$BX$1,C78=$BX$1,C79=$BX$1),0,1)))</f>
        <v>1</v>
      </c>
      <c r="BY77" s="3" t="str">
        <f>IF($A77&gt;='243way_Regular Symbol'!F$16,"",IF(D77=0,"",IF(OR(D77=$BW$1,D78=$BW$1,D79=$BW$1,D77=$BX$1,D78=$BX$1,D79=$BX$1),0,1)))</f>
        <v/>
      </c>
      <c r="BZ77" s="3" t="str">
        <f>IF($A77&gt;='243way_Regular Symbol'!G$16,"",IF(E77=0,"",IF(OR(E77=$BW$1,E78=$BW$1,E79=$BW$1,E77=$BX$1,E78=$BX$1,E79=$BX$1),0,1)))</f>
        <v/>
      </c>
      <c r="CA77" s="3" t="str">
        <f>IF($A77&gt;='243way_Regular Symbol'!H$16,"",IF(F77=0,"",IF(OR(F77=$BW$1,F78=$BW$1,F79=$BW$1,F77=$BX$1,F78=$BX$1,F79=$BX$1),0,1)))</f>
        <v/>
      </c>
      <c r="CB77" s="224"/>
      <c r="CC77" s="3" t="str">
        <f>IF($A77&gt;='243way_Regular Symbol'!D$16,"",IF(B77=0,"",IF(OR(B77=$BW$1,B78=$BW$1,B79=$BW$1,B77=$CD$1,B78=$CD$1,B79=$CD$1),0,1)))</f>
        <v/>
      </c>
      <c r="CD77" s="3">
        <f>IF($A77&gt;='243way_Regular Symbol'!E$16,"",IF(C77=0,"",IF(OR(C77=$BW$1,C78=$BW$1,C79=$BW$1,C77=$CD$1,C78=$CD$1,C79=$CD$1),0,1)))</f>
        <v>0</v>
      </c>
      <c r="CE77" s="3" t="str">
        <f>IF($A77&gt;='243way_Regular Symbol'!F$16,"",IF(D77=0,"",IF(OR(D77=$BW$1,D78=$BW$1,D79=$BW$1,D77=$CD$1,D78=$CD$1,D79=$CD$1),0,1)))</f>
        <v/>
      </c>
      <c r="CF77" s="3" t="str">
        <f>IF($A77&gt;='243way_Regular Symbol'!G$16,"",IF(E77=0,"",IF(OR(E77=$BW$1,E78=$BW$1,E79=$BW$1,E77=$CD$1,E78=$CD$1,E79=$CD$1),0,1)))</f>
        <v/>
      </c>
      <c r="CG77" s="3" t="str">
        <f>IF($A77&gt;='243way_Regular Symbol'!H$16,"",IF(F77=0,"",IF(OR(F77=$BW$1,F78=$BW$1,F79=$BW$1,F77=$CD$1,F78=$CD$1,F79=$CD$1),0,1)))</f>
        <v/>
      </c>
      <c r="CH77" s="224"/>
      <c r="CI77" s="3" t="str">
        <f>IF($A77&gt;='243way_Regular Symbol'!D$16,"",IF(B77=0,"",IF(OR(B77=$BW$1,B78=$BW$1,B79=$BW$1,B77=$CJ$1,B78=$CJ$1,B79=$CJ$1),0,1)))</f>
        <v/>
      </c>
      <c r="CJ77" s="3">
        <f>IF($A77&gt;='243way_Regular Symbol'!E$16,"",IF(C77=0,"",IF(OR(C77=$BW$1,C78=$BW$1,C79=$BW$1,C77=$CJ$1,C78=$CJ$1,C79=$CJ$1),0,1)))</f>
        <v>1</v>
      </c>
      <c r="CK77" s="3" t="str">
        <f>IF($A77&gt;='243way_Regular Symbol'!F$16,"",IF(D77=0,"",IF(OR(D77=$BW$1,D78=$BW$1,D79=$BW$1,D77=$CJ$1,D78=$CJ$1,D79=$CJ$1),0,1)))</f>
        <v/>
      </c>
      <c r="CL77" s="3" t="str">
        <f>IF($A77&gt;='243way_Regular Symbol'!G$16,"",IF(E77=0,"",IF(OR(E77=$BW$1,E78=$BW$1,E79=$BW$1,E77=$CJ$1,E78=$CJ$1,E79=$CJ$1),0,1)))</f>
        <v/>
      </c>
      <c r="CM77" s="3" t="str">
        <f>IF($A77&gt;='243way_Regular Symbol'!H$16,"",IF(F77=0,"",IF(OR(F77=$BW$1,F78=$BW$1,F79=$BW$1,F77=$CJ$1,F78=$CJ$1,F79=$CJ$1),0,1)))</f>
        <v/>
      </c>
      <c r="CN77" s="224"/>
      <c r="CO77" s="3" t="str">
        <f>IF($A77&gt;='243way_Regular Symbol'!D$16,"",IF(B77=0,"",IF(OR(B77=$BW$1,B78=$BW$1,B79=$BW$1,B77=$CP$1,B78=$CP$1,B79=$CP$1),0,1)))</f>
        <v/>
      </c>
      <c r="CP77" s="3">
        <f>IF($A77&gt;='243way_Regular Symbol'!E$16,"",IF(C77=0,"",IF(OR(C77=$BW$1,C78=$BW$1,C79=$BW$1,C77=$CP$1,C78=$CP$1,C79=$CP$1),0,1)))</f>
        <v>1</v>
      </c>
      <c r="CQ77" s="3" t="str">
        <f>IF($A77&gt;='243way_Regular Symbol'!F$16,"",IF(D77=0,"",IF(OR(D77=$BW$1,D78=$BW$1,D79=$BW$1,D77=$CP$1,D78=$CP$1,D79=$CP$1),0,1)))</f>
        <v/>
      </c>
      <c r="CR77" s="3" t="str">
        <f>IF($A77&gt;='243way_Regular Symbol'!G$16,"",IF(E77=0,"",IF(OR(E77=$BW$1,E78=$BW$1,E79=$BW$1,E77=$CP$1,E78=$CP$1,E79=$CP$1),0,1)))</f>
        <v/>
      </c>
      <c r="CS77" s="3" t="str">
        <f>IF($A77&gt;='243way_Regular Symbol'!H$16,"",IF(F77=0,"",IF(OR(F77=$BW$1,F78=$BW$1,F79=$BW$1,F77=$CP$1,F78=$CP$1,F79=$CP$1),0,1)))</f>
        <v/>
      </c>
      <c r="CT77" s="224"/>
      <c r="CU77" s="3" t="str">
        <f>IF($A77&gt;='243way_Regular Symbol'!D$16,"",IF(B77=0,"",IF(OR(B77=$BW$1,B78=$BW$1,B79=$BW$1,B77=$CV$1,B78=$CV$1,B79=$CV$1),0,1)))</f>
        <v/>
      </c>
      <c r="CV77" s="3">
        <f>IF($A77&gt;='243way_Regular Symbol'!E$16,"",IF(C77=0,"",IF(OR(C77=$BW$1,C78=$BW$1,C79=$BW$1,C77=$CV$1,C78=$CV$1,C79=$CV$1),0,1)))</f>
        <v>1</v>
      </c>
      <c r="CW77" s="3" t="str">
        <f>IF($A77&gt;='243way_Regular Symbol'!F$16,"",IF(D77=0,"",IF(OR(D77=$BW$1,D78=$BW$1,D79=$BW$1,D77=$CV$1,D78=$CV$1,D79=$CV$1),0,1)))</f>
        <v/>
      </c>
      <c r="CX77" s="3" t="str">
        <f>IF($A77&gt;='243way_Regular Symbol'!G$16,"",IF(E77=0,"",IF(OR(E77=$BW$1,E78=$BW$1,E79=$BW$1,E77=$CV$1,E78=$CV$1,E79=$CV$1),0,1)))</f>
        <v/>
      </c>
      <c r="CY77" s="3" t="str">
        <f>IF($A77&gt;='243way_Regular Symbol'!H$16,"",IF(F77=0,"",IF(OR(F77=$BW$1,F78=$BW$1,F79=$BW$1,F77=$CV$1,F78=$CV$1,F79=$CV$1),0,1)))</f>
        <v/>
      </c>
    </row>
    <row r="78" spans="1:103">
      <c r="A78" s="337">
        <f>IF('243way_Regular Symbol'!L77="","",'243way_Regular Symbol'!L77)</f>
        <v>74</v>
      </c>
      <c r="B78" s="191" t="str">
        <f>IF('243way_Regular Symbol'!M77="",
IF($A78-'243way_Regular Symbol'!D$16&gt;='243way_RegularＸ_W()'!B$2-1,"",VLOOKUP($A78-'243way_Regular Symbol'!D$16,'243way_Regular Symbol'!$L$3:$Q$99,'243way_RegularＸ_W()'!B$3+1,FALSE)),
'243way_Regular Symbol'!M77)</f>
        <v/>
      </c>
      <c r="C78" s="191" t="str">
        <f>IF('243way_Regular Symbol'!N77="",
IF($A78-'243way_Regular Symbol'!E$16&gt;='243way_RegularＸ_W()'!C$2-1,"",VLOOKUP($A78-'243way_Regular Symbol'!E$16,'243way_Regular Symbol'!$L$3:$Q$99,'243way_RegularＸ_W()'!C$3+1,FALSE)),
'243way_Regular Symbol'!N77)</f>
        <v>S1</v>
      </c>
      <c r="D78" s="191" t="str">
        <f>IF('243way_Regular Symbol'!O77="",
IF($A78-'243way_Regular Symbol'!F$16&gt;='243way_RegularＸ_W()'!D$2-1,"",VLOOKUP($A78-'243way_Regular Symbol'!F$16,'243way_Regular Symbol'!$L$3:$Q$99,'243way_RegularＸ_W()'!D$3+1,FALSE)),
'243way_Regular Symbol'!O77)</f>
        <v/>
      </c>
      <c r="E78" s="191" t="str">
        <f>IF('243way_Regular Symbol'!P77="",
IF($A78-'243way_Regular Symbol'!G$16&gt;='243way_RegularＸ_W()'!E$2-1,"",VLOOKUP($A78-'243way_Regular Symbol'!G$16,'243way_Regular Symbol'!$L$3:$Q$99,'243way_RegularＸ_W()'!E$3+1,FALSE)),
'243way_Regular Symbol'!P77)</f>
        <v/>
      </c>
      <c r="F78" s="338" t="str">
        <f>IF('243way_Regular Symbol'!Q77="",
IF($A78-'243way_Regular Symbol'!H$16&gt;='243way_RegularＸ_W()'!F$2-1,"",VLOOKUP($A78-'243way_Regular Symbol'!H$16,'243way_Regular Symbol'!$L$3:$Q$99,'243way_RegularＸ_W()'!F$3+1,FALSE)),
'243way_Regular Symbol'!Q77)</f>
        <v/>
      </c>
      <c r="O78" s="344" t="str">
        <f>IF($A78&gt;='243way_Regular Symbol'!D$16,"",IF(B78=0,"",IF(OR(B78=$O$1,B78=$P$1,B79=$O$1,B79=$P$1,B80=$O$1,B80=$P$1),0,1)))</f>
        <v/>
      </c>
      <c r="P78" s="3">
        <f>IF($A78&gt;='243way_Regular Symbol'!E$16,"",IF(C78=0,"",IF(OR(C78=$O$1,C78=$P$1,C79=$O$1,C79=$P$1,C80=$O$1,C80=$P$1),0,1)))</f>
        <v>1</v>
      </c>
      <c r="Q78" s="3" t="str">
        <f>IF($A78&gt;='243way_Regular Symbol'!F$16,"",IF(D78=0,"",IF(OR(D78=$O$1,D78=$P$1,D79=$O$1,D79=$P$1,D80=$O$1,D80=$P$1),0,1)))</f>
        <v/>
      </c>
      <c r="R78" s="3" t="str">
        <f>IF($A78&gt;='243way_Regular Symbol'!G$16,"",IF(E78=0,"",IF(OR(E78=$O$1,E78=$P$1,E79=$O$1,E79=$P$1,E80=$O$1,E80=$P$1),0,1)))</f>
        <v/>
      </c>
      <c r="S78" s="135" t="str">
        <f>IF($A78&gt;='243way_Regular Symbol'!H$16,"",IF(F78=0,"",IF(OR(F78=$O$1,F78=$P$1,F79=$O$1,F79=$P$1,F80=$O$1,F80=$P$1),0,1)))</f>
        <v/>
      </c>
      <c r="T78" s="224"/>
      <c r="U78" s="344" t="str">
        <f>IF($A78&gt;='243way_Regular Symbol'!D$16,"",IF(B78=0,"",IF(OR(B78=$U$1,B78=$V$1,B79=$U$1,B79=$V$1,B80=$U$1,B80=$V$1),0,1)))</f>
        <v/>
      </c>
      <c r="V78" s="3">
        <f>IF($A78&gt;='243way_Regular Symbol'!E$16,"",IF(C78=0,"",IF(OR(C78=$U$1,C78=$V$1,C79=$U$1,C79=$V$1,C80=$U$1,C80=$V$1),0,1)))</f>
        <v>1</v>
      </c>
      <c r="W78" s="3" t="str">
        <f>IF($A78&gt;='243way_Regular Symbol'!F$16,"",IF(D78=0,"",IF(OR(D78=$U$1,D78=$V$1,D79=$U$1,D79=$V$1,D80=$U$1,D80=$V$1),0,1)))</f>
        <v/>
      </c>
      <c r="X78" s="3" t="str">
        <f>IF($A78&gt;='243way_Regular Symbol'!G$16,"",IF(E78=0,"",IF(OR(E78=$U$1,E78=$V$1,E79=$U$1,E79=$V$1,E80=$U$1,E80=$V$1),0,1)))</f>
        <v/>
      </c>
      <c r="Y78" s="135" t="str">
        <f>IF($A78&gt;='243way_Regular Symbol'!H$16,"",IF(F78=0,"",IF(OR(F78=$U$1,F78=$V$1,F79=$U$1,F79=$V$1,F80=$U$1,F80=$V$1),0,1)))</f>
        <v/>
      </c>
      <c r="Z78" s="224"/>
      <c r="AA78" s="344" t="str">
        <f>IF($A78&gt;='243way_Regular Symbol'!D$16,"",IF(B78=0,"",IF(OR(B78=$AA$1,B78=$AB$1,B79=$AA$1,B79=$AB$1,B80=$AA$1,,B80=$AB$1),0,1)))</f>
        <v/>
      </c>
      <c r="AB78" s="3">
        <f>IF($A78&gt;='243way_Regular Symbol'!E$16,"",IF(C78=0,"",IF(OR(C78=$AA$1,C78=$AB$1,C79=$AA$1,C79=$AB$1,C80=$AA$1,,C80=$AB$1),0,1)))</f>
        <v>1</v>
      </c>
      <c r="AC78" s="3" t="str">
        <f>IF($A78&gt;='243way_Regular Symbol'!F$16,"",IF(D78=0,"",IF(OR(D78=$AA$1,D78=$AB$1,D79=$AA$1,D79=$AB$1,D80=$AA$1,,D80=$AB$1),0,1)))</f>
        <v/>
      </c>
      <c r="AD78" s="3" t="str">
        <f>IF($A78&gt;='243way_Regular Symbol'!G$16,"",IF(E78=0,"",IF(OR(E78=$AA$1,E78=$AB$1,E79=$AA$1,E79=$AB$1,E80=$AA$1,,E80=$AB$1),0,1)))</f>
        <v/>
      </c>
      <c r="AE78" s="135" t="str">
        <f>IF($A78&gt;='243way_Regular Symbol'!H$16,"",IF(F78=0,"",IF(OR(F78=$AA$1,F78=$AB$1,F79=$AA$1,F79=$AB$1,F80=$AA$1,,F80=$AB$1),0,1)))</f>
        <v/>
      </c>
      <c r="AF78" s="224"/>
      <c r="AG78" s="344" t="str">
        <f>IF($A78&gt;='243way_Regular Symbol'!D$16,"",IF(B78=0,"",IF(OR(B78=$AG$1,B78=$AH$1,B79=$AG$1,B79=$AH$1,B80=$AG$1,B80=$AH$1),0,1)))</f>
        <v/>
      </c>
      <c r="AH78" s="3">
        <f>IF($A78&gt;='243way_Regular Symbol'!E$16,"",IF(C78=0,"",IF(OR(C78=$AG$1,C78=$AH$1,C79=$AG$1,C79=$AH$1,C80=$AG$1,C80=$AH$1),0,1)))</f>
        <v>1</v>
      </c>
      <c r="AI78" s="3" t="str">
        <f>IF($A78&gt;='243way_Regular Symbol'!F$16,"",IF(D78=0,"",IF(OR(D78=$AG$1,D78=$AH$1,D79=$AG$1,D79=$AH$1,D80=$AG$1,D80=$AH$1),0,1)))</f>
        <v/>
      </c>
      <c r="AJ78" s="3" t="str">
        <f>IF($A78&gt;='243way_Regular Symbol'!G$16,"",IF(E78=0,"",IF(OR(E78=$AG$1,E78=$AH$1,E79=$AG$1,E79=$AH$1,E80=$AG$1,E80=$AH$1),0,1)))</f>
        <v/>
      </c>
      <c r="AK78" s="135" t="str">
        <f>IF($A78&gt;='243way_Regular Symbol'!H$16,"",IF(F78=0,"",IF(OR(F78=$AG$1,F78=$AH$1,F79=$AG$1,F79=$AH$1,F80=$AG$1,F80=$AH$1),0,1)))</f>
        <v/>
      </c>
      <c r="AL78" s="224"/>
      <c r="AM78" s="344" t="str">
        <f>IF($A78&gt;='243way_Regular Symbol'!D$16,"",IF(B78=0,"",IF(OR(B78=$AM$1,B78=$AN$1,B79=$AM$1,B79=$AN$1,B80=$AM$1,B80=$AN$1),0,1)))</f>
        <v/>
      </c>
      <c r="AN78" s="3">
        <f>IF($A78&gt;='243way_Regular Symbol'!E$16,"",IF(C78=0,"",IF(OR(C78=$AM$1,C78=$AN$1,C79=$AM$1,C79=$AN$1,C80=$AM$1,C80=$AN$1),0,1)))</f>
        <v>0</v>
      </c>
      <c r="AO78" s="3" t="str">
        <f>IF($A78&gt;='243way_Regular Symbol'!F$16,"",IF(D78=0,"",IF(OR(D78=$AM$1,D78=$AN$1,D79=$AM$1,D79=$AN$1,D80=$AM$1,D80=$AN$1),0,1)))</f>
        <v/>
      </c>
      <c r="AP78" s="3" t="str">
        <f>IF($A78&gt;='243way_Regular Symbol'!G$16,"",IF(E78=0,"",IF(OR(E78=$AM$1,E78=$AN$1,E79=$AM$1,E79=$AN$1,E80=$AM$1,E80=$AN$1),0,1)))</f>
        <v/>
      </c>
      <c r="AQ78" s="135" t="str">
        <f>IF($A78&gt;='243way_Regular Symbol'!H$16,"",IF(F78=0,"",IF(OR(F78=$AM$1,F78=$AN$1,F79=$AM$1,F79=$AN$1,F80=$AM$1,F80=$AN$1),0,1)))</f>
        <v/>
      </c>
      <c r="AR78" s="224"/>
      <c r="AS78" s="344" t="str">
        <f>IF($A78&gt;='243way_Regular Symbol'!D$16,"",IF(B78=0,"",IF(OR(B78=$AM$1,B78=$AT$1,B79=$AM$1,B79=$AT$1,B80=$AM$1,B80=$AT$1),0,1)))</f>
        <v/>
      </c>
      <c r="AT78" s="3">
        <f>IF($A78&gt;='243way_Regular Symbol'!E$16,"",IF(C78=0,"",IF(OR(C78=$AM$1,C78=$AT$1,C79=$AM$1,C79=$AT$1,C80=$AM$1,C80=$AT$1),0,1)))</f>
        <v>1</v>
      </c>
      <c r="AU78" s="3" t="str">
        <f>IF($A78&gt;='243way_Regular Symbol'!F$16,"",IF(D78=0,"",IF(OR(D78=$AM$1,D78=$AT$1,D79=$AM$1,D79=$AT$1,D80=$AM$1,D80=$AT$1),0,1)))</f>
        <v/>
      </c>
      <c r="AV78" s="3" t="str">
        <f>IF($A78&gt;='243way_Regular Symbol'!G$16,"",IF(E78=0,"",IF(OR(E78=$AM$1,E78=$AT$1,E79=$AM$1,E79=$AT$1,E80=$AM$1,E80=$AT$1),0,1)))</f>
        <v/>
      </c>
      <c r="AW78" s="135" t="str">
        <f>IF($A78&gt;='243way_Regular Symbol'!H$16,"",IF(F78=0,"",IF(OR(F78=$AM$1,F78=$AT$1,F79=$AM$1,F79=$AT$1,F80=$AM$1,F80=$AT$1),0,1)))</f>
        <v/>
      </c>
      <c r="AX78" s="224"/>
      <c r="AY78" s="344" t="str">
        <f>IF($A78&gt;='243way_Regular Symbol'!D$16,"",IF(B78=0,"",IF(OR(B78=$AM$1,B78=$AZ$1,B79=$AM$1,B79=$AZ$1,B80=$AM$1,B80=$AZ$1),0,1)))</f>
        <v/>
      </c>
      <c r="AZ78" s="3">
        <f>IF($A78&gt;='243way_Regular Symbol'!E$16,"",IF(C78=0,"",IF(OR(C78=$AM$1,C78=$AZ$1,C79=$AM$1,C79=$AZ$1,C80=$AM$1,C80=$AZ$1),0,1)))</f>
        <v>1</v>
      </c>
      <c r="BA78" s="3" t="str">
        <f>IF($A78&gt;='243way_Regular Symbol'!F$16,"",IF(D78=0,"",IF(OR(D78=$AM$1,D78=$AZ$1,D79=$AM$1,D79=$AZ$1,D80=$AM$1,D80=$AZ$1),0,1)))</f>
        <v/>
      </c>
      <c r="BB78" s="3" t="str">
        <f>IF($A78&gt;='243way_Regular Symbol'!G$16,"",IF(E78=0,"",IF(OR(E78=$AM$1,E78=$AZ$1,E79=$AM$1,E79=$AZ$1,E80=$AM$1,E80=$AZ$1),0,1)))</f>
        <v/>
      </c>
      <c r="BC78" s="135" t="str">
        <f>IF($A78&gt;='243way_Regular Symbol'!H$16,"",IF(F78=0,"",IF(OR(F78=$AM$1,F78=$AZ$1,F79=$AM$1,F79=$AZ$1,F80=$AM$1,F80=$AZ$1),0,1)))</f>
        <v/>
      </c>
      <c r="BD78" s="224"/>
      <c r="BE78" s="344" t="str">
        <f>IF($A78&gt;='243way_Regular Symbol'!D$16,"",IF(B78=0,"",IF(OR(B78=$AM$1,B78=$BF$1,B79=$AM$1,B79=$BF$1,B80=$AM$1,B80=$BF$1),0,1)))</f>
        <v/>
      </c>
      <c r="BF78" s="3">
        <f>IF($A78&gt;='243way_Regular Symbol'!E$16,"",IF(C78=0,"",IF(OR(C78=$AM$1,C78=$BF$1,C79=$AM$1,C79=$BF$1,C80=$AM$1,C80=$BF$1),0,1)))</f>
        <v>1</v>
      </c>
      <c r="BG78" s="3" t="str">
        <f>IF($A78&gt;='243way_Regular Symbol'!F$16,"",IF(D78=0,"",IF(OR(D78=$AM$1,D78=$BF$1,D79=$AM$1,D79=$BF$1,D80=$AM$1,D80=$BF$1),0,1)))</f>
        <v/>
      </c>
      <c r="BH78" s="3" t="str">
        <f>IF($A78&gt;='243way_Regular Symbol'!G$16,"",IF(E78=0,"",IF(OR(E78=$AM$1,E78=$BF$1,E79=$AM$1,E79=$BF$1,E80=$AM$1,E80=$BF$1),0,1)))</f>
        <v/>
      </c>
      <c r="BI78" s="135" t="str">
        <f>IF($A78&gt;='243way_Regular Symbol'!H$16,"",IF(F78=0,"",IF(OR(F78=$AM$1,F78=$BF$1,F79=$AM$1,F79=$BF$1,F80=$AM$1,F80=$BF$1),0,1)))</f>
        <v/>
      </c>
      <c r="BJ78" s="224"/>
      <c r="BK78" s="344" t="str">
        <f>IF($A78&gt;='243way_Regular Symbol'!D$16,"",IF(B78=0,"",IF(OR(B78=$AM$1,B78=$BL$1,B79=$AM$1,B79=$BL$1,B80=$AM$1,B80=$BL$1),0,1)))</f>
        <v/>
      </c>
      <c r="BL78" s="3">
        <f>IF($A78&gt;='243way_Regular Symbol'!E$16,"",IF(C78=0,"",IF(OR(C78=$AM$1,C78=$BL$1,C79=$AM$1,C79=$BL$1,C80=$AM$1,C80=$BL$1),0,1)))</f>
        <v>1</v>
      </c>
      <c r="BM78" s="3" t="str">
        <f>IF($A78&gt;='243way_Regular Symbol'!F$16,"",IF(D78=0,"",IF(OR(D78=$AM$1,D78=$BL$1,D79=$AM$1,D79=$BL$1,D80=$AM$1,D80=$BL$1),0,1)))</f>
        <v/>
      </c>
      <c r="BN78" s="3" t="str">
        <f>IF($A78&gt;='243way_Regular Symbol'!G$16,"",IF(E78=0,"",IF(OR(E78=$AM$1,E78=$BL$1,E79=$AM$1,E79=$BL$1,E80=$AM$1,E80=$BL$1),0,1)))</f>
        <v/>
      </c>
      <c r="BO78" s="135" t="str">
        <f>IF($A78&gt;='243way_Regular Symbol'!H$16,"",IF(F78=0,"",IF(OR(F78=$AM$1,F78=$BL$1,F79=$AM$1,F79=$BL$1,F80=$AM$1,F80=$BL$1),0,1)))</f>
        <v/>
      </c>
      <c r="BP78" s="224"/>
      <c r="BQ78" s="3" t="str">
        <f>IF($A78&gt;='243way_Regular Symbol'!D$16,"",IF(B78=0,"",IF(OR(B78=$BQ$1,B78=$BR$1,B79=$BQ$1,B79=$BR$1,B80=$BQ$1,B80=$BR$1),0,1)))</f>
        <v/>
      </c>
      <c r="BR78" s="3">
        <f>IF($A78&gt;='243way_Regular Symbol'!E$16,"",IF(C78=0,"",IF(OR(C78=$BQ$1,C78=$BR$1,C79=$BQ$1,C79=$BR$1,C80=$BQ$1,C80=$BR$1),0,1)))</f>
        <v>1</v>
      </c>
      <c r="BS78" s="3" t="str">
        <f>IF($A78&gt;='243way_Regular Symbol'!F$16,"",IF(D78=0,"",IF(OR(D78=$BQ$1,D78=$BR$1,D79=$BQ$1,D79=$BR$1,D80=$BQ$1,D80=$BR$1),0,1)))</f>
        <v/>
      </c>
      <c r="BT78" s="3" t="str">
        <f>IF($A78&gt;='243way_Regular Symbol'!G$16,"",IF(E78=0,"",IF(OR(E78=$BQ$1,E78=$BR$1,E79=$BQ$1,E79=$BR$1,E80=$BQ$1,E80=$BR$1),0,1)))</f>
        <v/>
      </c>
      <c r="BU78" s="3" t="str">
        <f>IF($A78&gt;='243way_Regular Symbol'!H$16,"",IF(F78=0,"",IF(OR(F78=$BQ$1,F78=$BR$1,F79=$BQ$1,F79=$BR$1,F80=$BQ$1,F80=$BR$1),0,1)))</f>
        <v/>
      </c>
      <c r="BV78" s="224"/>
      <c r="BW78" s="3" t="str">
        <f>IF($A78&gt;='243way_Regular Symbol'!D$16,"",IF(B78=0,"",IF(OR(B78=$BW$1,B79=$BW$1,B80=$BW$1,B78=$BX$1,B79=$BX$1,B80=$BX$1),0,1)))</f>
        <v/>
      </c>
      <c r="BX78" s="3">
        <f>IF($A78&gt;='243way_Regular Symbol'!E$16,"",IF(C78=0,"",IF(OR(C78=$BW$1,C79=$BW$1,C80=$BW$1,C78=$BX$1,C79=$BX$1,C80=$BX$1),0,1)))</f>
        <v>1</v>
      </c>
      <c r="BY78" s="3" t="str">
        <f>IF($A78&gt;='243way_Regular Symbol'!F$16,"",IF(D78=0,"",IF(OR(D78=$BW$1,D79=$BW$1,D80=$BW$1,D78=$BX$1,D79=$BX$1,D80=$BX$1),0,1)))</f>
        <v/>
      </c>
      <c r="BZ78" s="3" t="str">
        <f>IF($A78&gt;='243way_Regular Symbol'!G$16,"",IF(E78=0,"",IF(OR(E78=$BW$1,E79=$BW$1,E80=$BW$1,E78=$BX$1,E79=$BX$1,E80=$BX$1),0,1)))</f>
        <v/>
      </c>
      <c r="CA78" s="3" t="str">
        <f>IF($A78&gt;='243way_Regular Symbol'!H$16,"",IF(F78=0,"",IF(OR(F78=$BW$1,F79=$BW$1,F80=$BW$1,F78=$BX$1,F79=$BX$1,F80=$BX$1),0,1)))</f>
        <v/>
      </c>
      <c r="CB78" s="224"/>
      <c r="CC78" s="3" t="str">
        <f>IF($A78&gt;='243way_Regular Symbol'!D$16,"",IF(B78=0,"",IF(OR(B78=$BW$1,B79=$BW$1,B80=$BW$1,B78=$CD$1,B79=$CD$1,B80=$CD$1),0,1)))</f>
        <v/>
      </c>
      <c r="CD78" s="3">
        <f>IF($A78&gt;='243way_Regular Symbol'!E$16,"",IF(C78=0,"",IF(OR(C78=$BW$1,C79=$BW$1,C80=$BW$1,C78=$CD$1,C79=$CD$1,C80=$CD$1),0,1)))</f>
        <v>1</v>
      </c>
      <c r="CE78" s="3" t="str">
        <f>IF($A78&gt;='243way_Regular Symbol'!F$16,"",IF(D78=0,"",IF(OR(D78=$BW$1,D79=$BW$1,D80=$BW$1,D78=$CD$1,D79=$CD$1,D80=$CD$1),0,1)))</f>
        <v/>
      </c>
      <c r="CF78" s="3" t="str">
        <f>IF($A78&gt;='243way_Regular Symbol'!G$16,"",IF(E78=0,"",IF(OR(E78=$BW$1,E79=$BW$1,E80=$BW$1,E78=$CD$1,E79=$CD$1,E80=$CD$1),0,1)))</f>
        <v/>
      </c>
      <c r="CG78" s="3" t="str">
        <f>IF($A78&gt;='243way_Regular Symbol'!H$16,"",IF(F78=0,"",IF(OR(F78=$BW$1,F79=$BW$1,F80=$BW$1,F78=$CD$1,F79=$CD$1,F80=$CD$1),0,1)))</f>
        <v/>
      </c>
      <c r="CH78" s="224"/>
      <c r="CI78" s="3" t="str">
        <f>IF($A78&gt;='243way_Regular Symbol'!D$16,"",IF(B78=0,"",IF(OR(B78=$BW$1,B79=$BW$1,B80=$BW$1,B78=$CJ$1,B79=$CJ$1,B80=$CJ$1),0,1)))</f>
        <v/>
      </c>
      <c r="CJ78" s="3">
        <f>IF($A78&gt;='243way_Regular Symbol'!E$16,"",IF(C78=0,"",IF(OR(C78=$BW$1,C79=$BW$1,C80=$BW$1,C78=$CJ$1,C79=$CJ$1,C80=$CJ$1),0,1)))</f>
        <v>1</v>
      </c>
      <c r="CK78" s="3" t="str">
        <f>IF($A78&gt;='243way_Regular Symbol'!F$16,"",IF(D78=0,"",IF(OR(D78=$BW$1,D79=$BW$1,D80=$BW$1,D78=$CJ$1,D79=$CJ$1,D80=$CJ$1),0,1)))</f>
        <v/>
      </c>
      <c r="CL78" s="3" t="str">
        <f>IF($A78&gt;='243way_Regular Symbol'!G$16,"",IF(E78=0,"",IF(OR(E78=$BW$1,E79=$BW$1,E80=$BW$1,E78=$CJ$1,E79=$CJ$1,E80=$CJ$1),0,1)))</f>
        <v/>
      </c>
      <c r="CM78" s="3" t="str">
        <f>IF($A78&gt;='243way_Regular Symbol'!H$16,"",IF(F78=0,"",IF(OR(F78=$BW$1,F79=$BW$1,F80=$BW$1,F78=$CJ$1,F79=$CJ$1,F80=$CJ$1),0,1)))</f>
        <v/>
      </c>
      <c r="CN78" s="224"/>
      <c r="CO78" s="3" t="str">
        <f>IF($A78&gt;='243way_Regular Symbol'!D$16,"",IF(B78=0,"",IF(OR(B78=$BW$1,B79=$BW$1,B80=$BW$1,B78=$CP$1,B79=$CP$1,B80=$CP$1),0,1)))</f>
        <v/>
      </c>
      <c r="CP78" s="3">
        <f>IF($A78&gt;='243way_Regular Symbol'!E$16,"",IF(C78=0,"",IF(OR(C78=$BW$1,C79=$BW$1,C80=$BW$1,C78=$CP$1,C79=$CP$1,C80=$CP$1),0,1)))</f>
        <v>1</v>
      </c>
      <c r="CQ78" s="3" t="str">
        <f>IF($A78&gt;='243way_Regular Symbol'!F$16,"",IF(D78=0,"",IF(OR(D78=$BW$1,D79=$BW$1,D80=$BW$1,D78=$CP$1,D79=$CP$1,D80=$CP$1),0,1)))</f>
        <v/>
      </c>
      <c r="CR78" s="3" t="str">
        <f>IF($A78&gt;='243way_Regular Symbol'!G$16,"",IF(E78=0,"",IF(OR(E78=$BW$1,E79=$BW$1,E80=$BW$1,E78=$CP$1,E79=$CP$1,E80=$CP$1),0,1)))</f>
        <v/>
      </c>
      <c r="CS78" s="3" t="str">
        <f>IF($A78&gt;='243way_Regular Symbol'!H$16,"",IF(F78=0,"",IF(OR(F78=$BW$1,F79=$BW$1,F80=$BW$1,F78=$CP$1,F79=$CP$1,F80=$CP$1),0,1)))</f>
        <v/>
      </c>
      <c r="CT78" s="224"/>
      <c r="CU78" s="3" t="str">
        <f>IF($A78&gt;='243way_Regular Symbol'!D$16,"",IF(B78=0,"",IF(OR(B78=$BW$1,B79=$BW$1,B80=$BW$1,B78=$CV$1,B79=$CV$1,B80=$CV$1),0,1)))</f>
        <v/>
      </c>
      <c r="CV78" s="3">
        <f>IF($A78&gt;='243way_Regular Symbol'!E$16,"",IF(C78=0,"",IF(OR(C78=$BW$1,C79=$BW$1,C80=$BW$1,C78=$CV$1,C79=$CV$1,C80=$CV$1),0,1)))</f>
        <v>1</v>
      </c>
      <c r="CW78" s="3" t="str">
        <f>IF($A78&gt;='243way_Regular Symbol'!F$16,"",IF(D78=0,"",IF(OR(D78=$BW$1,D79=$BW$1,D80=$BW$1,D78=$CV$1,D79=$CV$1,D80=$CV$1),0,1)))</f>
        <v/>
      </c>
      <c r="CX78" s="3" t="str">
        <f>IF($A78&gt;='243way_Regular Symbol'!G$16,"",IF(E78=0,"",IF(OR(E78=$BW$1,E79=$BW$1,E80=$BW$1,E78=$CV$1,E79=$CV$1,E80=$CV$1),0,1)))</f>
        <v/>
      </c>
      <c r="CY78" s="3" t="str">
        <f>IF($A78&gt;='243way_Regular Symbol'!H$16,"",IF(F78=0,"",IF(OR(F78=$BW$1,F79=$BW$1,F80=$BW$1,F78=$CV$1,F79=$CV$1,F80=$CV$1),0,1)))</f>
        <v/>
      </c>
    </row>
    <row r="79" spans="1:103">
      <c r="A79" s="337">
        <f>IF('243way_Regular Symbol'!L78="","",'243way_Regular Symbol'!L78)</f>
        <v>75</v>
      </c>
      <c r="B79" s="191" t="str">
        <f>IF('243way_Regular Symbol'!M78="",
IF($A79-'243way_Regular Symbol'!D$16&gt;='243way_RegularＸ_W()'!B$2-1,"",VLOOKUP($A79-'243way_Regular Symbol'!D$16,'243way_Regular Symbol'!$L$3:$Q$99,'243way_RegularＸ_W()'!B$3+1,FALSE)),
'243way_Regular Symbol'!M78)</f>
        <v/>
      </c>
      <c r="C79" s="191" t="str">
        <f>IF('243way_Regular Symbol'!N78="",
IF($A79-'243way_Regular Symbol'!E$16&gt;='243way_RegularＸ_W()'!C$2-1,"",VLOOKUP($A79-'243way_Regular Symbol'!E$16,'243way_Regular Symbol'!$L$3:$Q$99,'243way_RegularＸ_W()'!C$3+1,FALSE)),
'243way_Regular Symbol'!N78)</f>
        <v>M5</v>
      </c>
      <c r="D79" s="191" t="str">
        <f>IF('243way_Regular Symbol'!O78="",
IF($A79-'243way_Regular Symbol'!F$16&gt;='243way_RegularＸ_W()'!D$2-1,"",VLOOKUP($A79-'243way_Regular Symbol'!F$16,'243way_Regular Symbol'!$L$3:$Q$99,'243way_RegularＸ_W()'!D$3+1,FALSE)),
'243way_Regular Symbol'!O78)</f>
        <v/>
      </c>
      <c r="E79" s="191" t="str">
        <f>IF('243way_Regular Symbol'!P78="",
IF($A79-'243way_Regular Symbol'!G$16&gt;='243way_RegularＸ_W()'!E$2-1,"",VLOOKUP($A79-'243way_Regular Symbol'!G$16,'243way_Regular Symbol'!$L$3:$Q$99,'243way_RegularＸ_W()'!E$3+1,FALSE)),
'243way_Regular Symbol'!P78)</f>
        <v/>
      </c>
      <c r="F79" s="338" t="str">
        <f>IF('243way_Regular Symbol'!Q78="",
IF($A79-'243way_Regular Symbol'!H$16&gt;='243way_RegularＸ_W()'!F$2-1,"",VLOOKUP($A79-'243way_Regular Symbol'!H$16,'243way_Regular Symbol'!$L$3:$Q$99,'243way_RegularＸ_W()'!F$3+1,FALSE)),
'243way_Regular Symbol'!Q78)</f>
        <v/>
      </c>
      <c r="O79" s="344" t="str">
        <f>IF($A79&gt;='243way_Regular Symbol'!D$16,"",IF(B79=0,"",IF(OR(B79=$O$1,B79=$P$1,B80=$O$1,B80=$P$1,B81=$O$1,B81=$P$1),0,1)))</f>
        <v/>
      </c>
      <c r="P79" s="3">
        <f>IF($A79&gt;='243way_Regular Symbol'!E$16,"",IF(C79=0,"",IF(OR(C79=$O$1,C79=$P$1,C80=$O$1,C80=$P$1,C81=$O$1,C81=$P$1),0,1)))</f>
        <v>1</v>
      </c>
      <c r="Q79" s="3" t="str">
        <f>IF($A79&gt;='243way_Regular Symbol'!F$16,"",IF(D79=0,"",IF(OR(D79=$O$1,D79=$P$1,D80=$O$1,D80=$P$1,D81=$O$1,D81=$P$1),0,1)))</f>
        <v/>
      </c>
      <c r="R79" s="3" t="str">
        <f>IF($A79&gt;='243way_Regular Symbol'!G$16,"",IF(E79=0,"",IF(OR(E79=$O$1,E79=$P$1,E80=$O$1,E80=$P$1,E81=$O$1,E81=$P$1),0,1)))</f>
        <v/>
      </c>
      <c r="S79" s="135" t="str">
        <f>IF($A79&gt;='243way_Regular Symbol'!H$16,"",IF(F79=0,"",IF(OR(F79=$O$1,F79=$P$1,F80=$O$1,F80=$P$1,F81=$O$1,F81=$P$1),0,1)))</f>
        <v/>
      </c>
      <c r="T79" s="224"/>
      <c r="U79" s="344" t="str">
        <f>IF($A79&gt;='243way_Regular Symbol'!D$16,"",IF(B79=0,"",IF(OR(B79=$U$1,B79=$V$1,B80=$U$1,B80=$V$1,B81=$U$1,B81=$V$1),0,1)))</f>
        <v/>
      </c>
      <c r="V79" s="3">
        <f>IF($A79&gt;='243way_Regular Symbol'!E$16,"",IF(C79=0,"",IF(OR(C79=$U$1,C79=$V$1,C80=$U$1,C80=$V$1,C81=$U$1,C81=$V$1),0,1)))</f>
        <v>1</v>
      </c>
      <c r="W79" s="3" t="str">
        <f>IF($A79&gt;='243way_Regular Symbol'!F$16,"",IF(D79=0,"",IF(OR(D79=$U$1,D79=$V$1,D80=$U$1,D80=$V$1,D81=$U$1,D81=$V$1),0,1)))</f>
        <v/>
      </c>
      <c r="X79" s="3" t="str">
        <f>IF($A79&gt;='243way_Regular Symbol'!G$16,"",IF(E79=0,"",IF(OR(E79=$U$1,E79=$V$1,E80=$U$1,E80=$V$1,E81=$U$1,E81=$V$1),0,1)))</f>
        <v/>
      </c>
      <c r="Y79" s="135" t="str">
        <f>IF($A79&gt;='243way_Regular Symbol'!H$16,"",IF(F79=0,"",IF(OR(F79=$U$1,F79=$V$1,F80=$U$1,F80=$V$1,F81=$U$1,F81=$V$1),0,1)))</f>
        <v/>
      </c>
      <c r="Z79" s="224"/>
      <c r="AA79" s="344" t="str">
        <f>IF($A79&gt;='243way_Regular Symbol'!D$16,"",IF(B79=0,"",IF(OR(B79=$AA$1,B79=$AB$1,B80=$AA$1,B80=$AB$1,B81=$AA$1,,B81=$AB$1),0,1)))</f>
        <v/>
      </c>
      <c r="AB79" s="3">
        <f>IF($A79&gt;='243way_Regular Symbol'!E$16,"",IF(C79=0,"",IF(OR(C79=$AA$1,C79=$AB$1,C80=$AA$1,C80=$AB$1,C81=$AA$1,,C81=$AB$1),0,1)))</f>
        <v>1</v>
      </c>
      <c r="AC79" s="3" t="str">
        <f>IF($A79&gt;='243way_Regular Symbol'!F$16,"",IF(D79=0,"",IF(OR(D79=$AA$1,D79=$AB$1,D80=$AA$1,D80=$AB$1,D81=$AA$1,,D81=$AB$1),0,1)))</f>
        <v/>
      </c>
      <c r="AD79" s="3" t="str">
        <f>IF($A79&gt;='243way_Regular Symbol'!G$16,"",IF(E79=0,"",IF(OR(E79=$AA$1,E79=$AB$1,E80=$AA$1,E80=$AB$1,E81=$AA$1,,E81=$AB$1),0,1)))</f>
        <v/>
      </c>
      <c r="AE79" s="135" t="str">
        <f>IF($A79&gt;='243way_Regular Symbol'!H$16,"",IF(F79=0,"",IF(OR(F79=$AA$1,F79=$AB$1,F80=$AA$1,F80=$AB$1,F81=$AA$1,,F81=$AB$1),0,1)))</f>
        <v/>
      </c>
      <c r="AF79" s="224"/>
      <c r="AG79" s="344" t="str">
        <f>IF($A79&gt;='243way_Regular Symbol'!D$16,"",IF(B79=0,"",IF(OR(B79=$AG$1,B79=$AH$1,B80=$AG$1,B80=$AH$1,B81=$AG$1,B81=$AH$1),0,1)))</f>
        <v/>
      </c>
      <c r="AH79" s="3">
        <f>IF($A79&gt;='243way_Regular Symbol'!E$16,"",IF(C79=0,"",IF(OR(C79=$AG$1,C79=$AH$1,C80=$AG$1,C80=$AH$1,C81=$AG$1,C81=$AH$1),0,1)))</f>
        <v>1</v>
      </c>
      <c r="AI79" s="3" t="str">
        <f>IF($A79&gt;='243way_Regular Symbol'!F$16,"",IF(D79=0,"",IF(OR(D79=$AG$1,D79=$AH$1,D80=$AG$1,D80=$AH$1,D81=$AG$1,D81=$AH$1),0,1)))</f>
        <v/>
      </c>
      <c r="AJ79" s="3" t="str">
        <f>IF($A79&gt;='243way_Regular Symbol'!G$16,"",IF(E79=0,"",IF(OR(E79=$AG$1,E79=$AH$1,E80=$AG$1,E80=$AH$1,E81=$AG$1,E81=$AH$1),0,1)))</f>
        <v/>
      </c>
      <c r="AK79" s="135" t="str">
        <f>IF($A79&gt;='243way_Regular Symbol'!H$16,"",IF(F79=0,"",IF(OR(F79=$AG$1,F79=$AH$1,F80=$AG$1,F80=$AH$1,F81=$AG$1,F81=$AH$1),0,1)))</f>
        <v/>
      </c>
      <c r="AL79" s="224"/>
      <c r="AM79" s="344" t="str">
        <f>IF($A79&gt;='243way_Regular Symbol'!D$16,"",IF(B79=0,"",IF(OR(B79=$AM$1,B79=$AN$1,B80=$AM$1,B80=$AN$1,B81=$AM$1,B81=$AN$1),0,1)))</f>
        <v/>
      </c>
      <c r="AN79" s="3">
        <f>IF($A79&gt;='243way_Regular Symbol'!E$16,"",IF(C79=0,"",IF(OR(C79=$AM$1,C79=$AN$1,C80=$AM$1,C80=$AN$1,C81=$AM$1,C81=$AN$1),0,1)))</f>
        <v>0</v>
      </c>
      <c r="AO79" s="3" t="str">
        <f>IF($A79&gt;='243way_Regular Symbol'!F$16,"",IF(D79=0,"",IF(OR(D79=$AM$1,D79=$AN$1,D80=$AM$1,D80=$AN$1,D81=$AM$1,D81=$AN$1),0,1)))</f>
        <v/>
      </c>
      <c r="AP79" s="3" t="str">
        <f>IF($A79&gt;='243way_Regular Symbol'!G$16,"",IF(E79=0,"",IF(OR(E79=$AM$1,E79=$AN$1,E80=$AM$1,E80=$AN$1,E81=$AM$1,E81=$AN$1),0,1)))</f>
        <v/>
      </c>
      <c r="AQ79" s="135" t="str">
        <f>IF($A79&gt;='243way_Regular Symbol'!H$16,"",IF(F79=0,"",IF(OR(F79=$AM$1,F79=$AN$1,F80=$AM$1,F80=$AN$1,F81=$AM$1,F81=$AN$1),0,1)))</f>
        <v/>
      </c>
      <c r="AR79" s="224"/>
      <c r="AS79" s="344" t="str">
        <f>IF($A79&gt;='243way_Regular Symbol'!D$16,"",IF(B79=0,"",IF(OR(B79=$AM$1,B79=$AT$1,B80=$AM$1,B80=$AT$1,B81=$AM$1,B81=$AT$1),0,1)))</f>
        <v/>
      </c>
      <c r="AT79" s="3">
        <f>IF($A79&gt;='243way_Regular Symbol'!E$16,"",IF(C79=0,"",IF(OR(C79=$AM$1,C79=$AT$1,C80=$AM$1,C80=$AT$1,C81=$AM$1,C81=$AT$1),0,1)))</f>
        <v>1</v>
      </c>
      <c r="AU79" s="3" t="str">
        <f>IF($A79&gt;='243way_Regular Symbol'!F$16,"",IF(D79=0,"",IF(OR(D79=$AM$1,D79=$AT$1,D80=$AM$1,D80=$AT$1,D81=$AM$1,D81=$AT$1),0,1)))</f>
        <v/>
      </c>
      <c r="AV79" s="3" t="str">
        <f>IF($A79&gt;='243way_Regular Symbol'!G$16,"",IF(E79=0,"",IF(OR(E79=$AM$1,E79=$AT$1,E80=$AM$1,E80=$AT$1,E81=$AM$1,E81=$AT$1),0,1)))</f>
        <v/>
      </c>
      <c r="AW79" s="135" t="str">
        <f>IF($A79&gt;='243way_Regular Symbol'!H$16,"",IF(F79=0,"",IF(OR(F79=$AM$1,F79=$AT$1,F80=$AM$1,F80=$AT$1,F81=$AM$1,F81=$AT$1),0,1)))</f>
        <v/>
      </c>
      <c r="AX79" s="224"/>
      <c r="AY79" s="344" t="str">
        <f>IF($A79&gt;='243way_Regular Symbol'!D$16,"",IF(B79=0,"",IF(OR(B79=$AM$1,B79=$AZ$1,B80=$AM$1,B80=$AZ$1,B81=$AM$1,B81=$AZ$1),0,1)))</f>
        <v/>
      </c>
      <c r="AZ79" s="3">
        <f>IF($A79&gt;='243way_Regular Symbol'!E$16,"",IF(C79=0,"",IF(OR(C79=$AM$1,C79=$AZ$1,C80=$AM$1,C80=$AZ$1,C81=$AM$1,C81=$AZ$1),0,1)))</f>
        <v>1</v>
      </c>
      <c r="BA79" s="3" t="str">
        <f>IF($A79&gt;='243way_Regular Symbol'!F$16,"",IF(D79=0,"",IF(OR(D79=$AM$1,D79=$AZ$1,D80=$AM$1,D80=$AZ$1,D81=$AM$1,D81=$AZ$1),0,1)))</f>
        <v/>
      </c>
      <c r="BB79" s="3" t="str">
        <f>IF($A79&gt;='243way_Regular Symbol'!G$16,"",IF(E79=0,"",IF(OR(E79=$AM$1,E79=$AZ$1,E80=$AM$1,E80=$AZ$1,E81=$AM$1,E81=$AZ$1),0,1)))</f>
        <v/>
      </c>
      <c r="BC79" s="135" t="str">
        <f>IF($A79&gt;='243way_Regular Symbol'!H$16,"",IF(F79=0,"",IF(OR(F79=$AM$1,F79=$AZ$1,F80=$AM$1,F80=$AZ$1,F81=$AM$1,F81=$AZ$1),0,1)))</f>
        <v/>
      </c>
      <c r="BD79" s="224"/>
      <c r="BE79" s="344" t="str">
        <f>IF($A79&gt;='243way_Regular Symbol'!D$16,"",IF(B79=0,"",IF(OR(B79=$AM$1,B79=$BF$1,B80=$AM$1,B80=$BF$1,B81=$AM$1,B81=$BF$1),0,1)))</f>
        <v/>
      </c>
      <c r="BF79" s="3">
        <f>IF($A79&gt;='243way_Regular Symbol'!E$16,"",IF(C79=0,"",IF(OR(C79=$AM$1,C79=$BF$1,C80=$AM$1,C80=$BF$1,C81=$AM$1,C81=$BF$1),0,1)))</f>
        <v>1</v>
      </c>
      <c r="BG79" s="3" t="str">
        <f>IF($A79&gt;='243way_Regular Symbol'!F$16,"",IF(D79=0,"",IF(OR(D79=$AM$1,D79=$BF$1,D80=$AM$1,D80=$BF$1,D81=$AM$1,D81=$BF$1),0,1)))</f>
        <v/>
      </c>
      <c r="BH79" s="3" t="str">
        <f>IF($A79&gt;='243way_Regular Symbol'!G$16,"",IF(E79=0,"",IF(OR(E79=$AM$1,E79=$BF$1,E80=$AM$1,E80=$BF$1,E81=$AM$1,E81=$BF$1),0,1)))</f>
        <v/>
      </c>
      <c r="BI79" s="135" t="str">
        <f>IF($A79&gt;='243way_Regular Symbol'!H$16,"",IF(F79=0,"",IF(OR(F79=$AM$1,F79=$BF$1,F80=$AM$1,F80=$BF$1,F81=$AM$1,F81=$BF$1),0,1)))</f>
        <v/>
      </c>
      <c r="BJ79" s="224"/>
      <c r="BK79" s="344" t="str">
        <f>IF($A79&gt;='243way_Regular Symbol'!D$16,"",IF(B79=0,"",IF(OR(B79=$AM$1,B79=$BL$1,B80=$AM$1,B80=$BL$1,B81=$AM$1,B81=$BL$1),0,1)))</f>
        <v/>
      </c>
      <c r="BL79" s="3">
        <f>IF($A79&gt;='243way_Regular Symbol'!E$16,"",IF(C79=0,"",IF(OR(C79=$AM$1,C79=$BL$1,C80=$AM$1,C80=$BL$1,C81=$AM$1,C81=$BL$1),0,1)))</f>
        <v>1</v>
      </c>
      <c r="BM79" s="3" t="str">
        <f>IF($A79&gt;='243way_Regular Symbol'!F$16,"",IF(D79=0,"",IF(OR(D79=$AM$1,D79=$BL$1,D80=$AM$1,D80=$BL$1,D81=$AM$1,D81=$BL$1),0,1)))</f>
        <v/>
      </c>
      <c r="BN79" s="3" t="str">
        <f>IF($A79&gt;='243way_Regular Symbol'!G$16,"",IF(E79=0,"",IF(OR(E79=$AM$1,E79=$BL$1,E80=$AM$1,E80=$BL$1,E81=$AM$1,E81=$BL$1),0,1)))</f>
        <v/>
      </c>
      <c r="BO79" s="135" t="str">
        <f>IF($A79&gt;='243way_Regular Symbol'!H$16,"",IF(F79=0,"",IF(OR(F79=$AM$1,F79=$BL$1,F80=$AM$1,F80=$BL$1,F81=$AM$1,F81=$BL$1),0,1)))</f>
        <v/>
      </c>
      <c r="BP79" s="224"/>
      <c r="BQ79" s="3" t="str">
        <f>IF($A79&gt;='243way_Regular Symbol'!D$16,"",IF(B79=0,"",IF(OR(B79=$BQ$1,B79=$BR$1,B80=$BQ$1,B80=$BR$1,B81=$BQ$1,B81=$BR$1),0,1)))</f>
        <v/>
      </c>
      <c r="BR79" s="3">
        <f>IF($A79&gt;='243way_Regular Symbol'!E$16,"",IF(C79=0,"",IF(OR(C79=$BQ$1,C79=$BR$1,C80=$BQ$1,C80=$BR$1,C81=$BQ$1,C81=$BR$1),0,1)))</f>
        <v>1</v>
      </c>
      <c r="BS79" s="3" t="str">
        <f>IF($A79&gt;='243way_Regular Symbol'!F$16,"",IF(D79=0,"",IF(OR(D79=$BQ$1,D79=$BR$1,D80=$BQ$1,D80=$BR$1,D81=$BQ$1,D81=$BR$1),0,1)))</f>
        <v/>
      </c>
      <c r="BT79" s="3" t="str">
        <f>IF($A79&gt;='243way_Regular Symbol'!G$16,"",IF(E79=0,"",IF(OR(E79=$BQ$1,E79=$BR$1,E80=$BQ$1,E80=$BR$1,E81=$BQ$1,E81=$BR$1),0,1)))</f>
        <v/>
      </c>
      <c r="BU79" s="3" t="str">
        <f>IF($A79&gt;='243way_Regular Symbol'!H$16,"",IF(F79=0,"",IF(OR(F79=$BQ$1,F79=$BR$1,F80=$BQ$1,F80=$BR$1,F81=$BQ$1,F81=$BR$1),0,1)))</f>
        <v/>
      </c>
      <c r="BV79" s="224"/>
      <c r="BW79" s="3" t="str">
        <f>IF($A79&gt;='243way_Regular Symbol'!D$16,"",IF(B79=0,"",IF(OR(B79=$BW$1,B80=$BW$1,B81=$BW$1,B79=$BX$1,B80=$BX$1,B81=$BX$1),0,1)))</f>
        <v/>
      </c>
      <c r="BX79" s="3">
        <f>IF($A79&gt;='243way_Regular Symbol'!E$16,"",IF(C79=0,"",IF(OR(C79=$BW$1,C80=$BW$1,C81=$BW$1,C79=$BX$1,C80=$BX$1,C81=$BX$1),0,1)))</f>
        <v>1</v>
      </c>
      <c r="BY79" s="3" t="str">
        <f>IF($A79&gt;='243way_Regular Symbol'!F$16,"",IF(D79=0,"",IF(OR(D79=$BW$1,D80=$BW$1,D81=$BW$1,D79=$BX$1,D80=$BX$1,D81=$BX$1),0,1)))</f>
        <v/>
      </c>
      <c r="BZ79" s="3" t="str">
        <f>IF($A79&gt;='243way_Regular Symbol'!G$16,"",IF(E79=0,"",IF(OR(E79=$BW$1,E80=$BW$1,E81=$BW$1,E79=$BX$1,E80=$BX$1,E81=$BX$1),0,1)))</f>
        <v/>
      </c>
      <c r="CA79" s="3" t="str">
        <f>IF($A79&gt;='243way_Regular Symbol'!H$16,"",IF(F79=0,"",IF(OR(F79=$BW$1,F80=$BW$1,F81=$BW$1,F79=$BX$1,F80=$BX$1,F81=$BX$1),0,1)))</f>
        <v/>
      </c>
      <c r="CB79" s="224"/>
      <c r="CC79" s="3" t="str">
        <f>IF($A79&gt;='243way_Regular Symbol'!D$16,"",IF(B79=0,"",IF(OR(B79=$BW$1,B80=$BW$1,B81=$BW$1,B79=$CD$1,B80=$CD$1,B81=$CD$1),0,1)))</f>
        <v/>
      </c>
      <c r="CD79" s="3">
        <f>IF($A79&gt;='243way_Regular Symbol'!E$16,"",IF(C79=0,"",IF(OR(C79=$BW$1,C80=$BW$1,C81=$BW$1,C79=$CD$1,C80=$CD$1,C81=$CD$1),0,1)))</f>
        <v>1</v>
      </c>
      <c r="CE79" s="3" t="str">
        <f>IF($A79&gt;='243way_Regular Symbol'!F$16,"",IF(D79=0,"",IF(OR(D79=$BW$1,D80=$BW$1,D81=$BW$1,D79=$CD$1,D80=$CD$1,D81=$CD$1),0,1)))</f>
        <v/>
      </c>
      <c r="CF79" s="3" t="str">
        <f>IF($A79&gt;='243way_Regular Symbol'!G$16,"",IF(E79=0,"",IF(OR(E79=$BW$1,E80=$BW$1,E81=$BW$1,E79=$CD$1,E80=$CD$1,E81=$CD$1),0,1)))</f>
        <v/>
      </c>
      <c r="CG79" s="3" t="str">
        <f>IF($A79&gt;='243way_Regular Symbol'!H$16,"",IF(F79=0,"",IF(OR(F79=$BW$1,F80=$BW$1,F81=$BW$1,F79=$CD$1,F80=$CD$1,F81=$CD$1),0,1)))</f>
        <v/>
      </c>
      <c r="CH79" s="224"/>
      <c r="CI79" s="3" t="str">
        <f>IF($A79&gt;='243way_Regular Symbol'!D$16,"",IF(B79=0,"",IF(OR(B79=$BW$1,B80=$BW$1,B81=$BW$1,B79=$CJ$1,B80=$CJ$1,B81=$CJ$1),0,1)))</f>
        <v/>
      </c>
      <c r="CJ79" s="3">
        <f>IF($A79&gt;='243way_Regular Symbol'!E$16,"",IF(C79=0,"",IF(OR(C79=$BW$1,C80=$BW$1,C81=$BW$1,C79=$CJ$1,C80=$CJ$1,C81=$CJ$1),0,1)))</f>
        <v>1</v>
      </c>
      <c r="CK79" s="3" t="str">
        <f>IF($A79&gt;='243way_Regular Symbol'!F$16,"",IF(D79=0,"",IF(OR(D79=$BW$1,D80=$BW$1,D81=$BW$1,D79=$CJ$1,D80=$CJ$1,D81=$CJ$1),0,1)))</f>
        <v/>
      </c>
      <c r="CL79" s="3" t="str">
        <f>IF($A79&gt;='243way_Regular Symbol'!G$16,"",IF(E79=0,"",IF(OR(E79=$BW$1,E80=$BW$1,E81=$BW$1,E79=$CJ$1,E80=$CJ$1,E81=$CJ$1),0,1)))</f>
        <v/>
      </c>
      <c r="CM79" s="3" t="str">
        <f>IF($A79&gt;='243way_Regular Symbol'!H$16,"",IF(F79=0,"",IF(OR(F79=$BW$1,F80=$BW$1,F81=$BW$1,F79=$CJ$1,F80=$CJ$1,F81=$CJ$1),0,1)))</f>
        <v/>
      </c>
      <c r="CN79" s="224"/>
      <c r="CO79" s="3" t="str">
        <f>IF($A79&gt;='243way_Regular Symbol'!D$16,"",IF(B79=0,"",IF(OR(B79=$BW$1,B80=$BW$1,B81=$BW$1,B79=$CP$1,B80=$CP$1,B81=$CP$1),0,1)))</f>
        <v/>
      </c>
      <c r="CP79" s="3">
        <f>IF($A79&gt;='243way_Regular Symbol'!E$16,"",IF(C79=0,"",IF(OR(C79=$BW$1,C80=$BW$1,C81=$BW$1,C79=$CP$1,C80=$CP$1,C81=$CP$1),0,1)))</f>
        <v>1</v>
      </c>
      <c r="CQ79" s="3" t="str">
        <f>IF($A79&gt;='243way_Regular Symbol'!F$16,"",IF(D79=0,"",IF(OR(D79=$BW$1,D80=$BW$1,D81=$BW$1,D79=$CP$1,D80=$CP$1,D81=$CP$1),0,1)))</f>
        <v/>
      </c>
      <c r="CR79" s="3" t="str">
        <f>IF($A79&gt;='243way_Regular Symbol'!G$16,"",IF(E79=0,"",IF(OR(E79=$BW$1,E80=$BW$1,E81=$BW$1,E79=$CP$1,E80=$CP$1,E81=$CP$1),0,1)))</f>
        <v/>
      </c>
      <c r="CS79" s="3" t="str">
        <f>IF($A79&gt;='243way_Regular Symbol'!H$16,"",IF(F79=0,"",IF(OR(F79=$BW$1,F80=$BW$1,F81=$BW$1,F79=$CP$1,F80=$CP$1,F81=$CP$1),0,1)))</f>
        <v/>
      </c>
      <c r="CT79" s="224"/>
      <c r="CU79" s="3" t="str">
        <f>IF($A79&gt;='243way_Regular Symbol'!D$16,"",IF(B79=0,"",IF(OR(B79=$BW$1,B80=$BW$1,B81=$BW$1,B79=$CV$1,B80=$CV$1,B81=$CV$1),0,1)))</f>
        <v/>
      </c>
      <c r="CV79" s="3">
        <f>IF($A79&gt;='243way_Regular Symbol'!E$16,"",IF(C79=0,"",IF(OR(C79=$BW$1,C80=$BW$1,C81=$BW$1,C79=$CV$1,C80=$CV$1,C81=$CV$1),0,1)))</f>
        <v>1</v>
      </c>
      <c r="CW79" s="3" t="str">
        <f>IF($A79&gt;='243way_Regular Symbol'!F$16,"",IF(D79=0,"",IF(OR(D79=$BW$1,D80=$BW$1,D81=$BW$1,D79=$CV$1,D80=$CV$1,D81=$CV$1),0,1)))</f>
        <v/>
      </c>
      <c r="CX79" s="3" t="str">
        <f>IF($A79&gt;='243way_Regular Symbol'!G$16,"",IF(E79=0,"",IF(OR(E79=$BW$1,E80=$BW$1,E81=$BW$1,E79=$CV$1,E80=$CV$1,E81=$CV$1),0,1)))</f>
        <v/>
      </c>
      <c r="CY79" s="3" t="str">
        <f>IF($A79&gt;='243way_Regular Symbol'!H$16,"",IF(F79=0,"",IF(OR(F79=$BW$1,F80=$BW$1,F81=$BW$1,F79=$CV$1,F80=$CV$1,F81=$CV$1),0,1)))</f>
        <v/>
      </c>
    </row>
    <row r="80" spans="1:103">
      <c r="A80" s="337">
        <f>IF('243way_Regular Symbol'!L79="","",'243way_Regular Symbol'!L79)</f>
        <v>76</v>
      </c>
      <c r="B80" s="191" t="str">
        <f>IF('243way_Regular Symbol'!M79="",
IF($A80-'243way_Regular Symbol'!D$16&gt;='243way_RegularＸ_W()'!B$2-1,"",VLOOKUP($A80-'243way_Regular Symbol'!D$16,'243way_Regular Symbol'!$L$3:$Q$99,'243way_RegularＸ_W()'!B$3+1,FALSE)),
'243way_Regular Symbol'!M79)</f>
        <v/>
      </c>
      <c r="C80" s="191" t="str">
        <f>IF('243way_Regular Symbol'!N79="",
IF($A80-'243way_Regular Symbol'!E$16&gt;='243way_RegularＸ_W()'!C$2-1,"",VLOOKUP($A80-'243way_Regular Symbol'!E$16,'243way_Regular Symbol'!$L$3:$Q$99,'243way_RegularＸ_W()'!C$3+1,FALSE)),
'243way_Regular Symbol'!N79)</f>
        <v>M5</v>
      </c>
      <c r="D80" s="191" t="str">
        <f>IF('243way_Regular Symbol'!O79="",
IF($A80-'243way_Regular Symbol'!F$16&gt;='243way_RegularＸ_W()'!D$2-1,"",VLOOKUP($A80-'243way_Regular Symbol'!F$16,'243way_Regular Symbol'!$L$3:$Q$99,'243way_RegularＸ_W()'!D$3+1,FALSE)),
'243way_Regular Symbol'!O79)</f>
        <v/>
      </c>
      <c r="E80" s="191" t="str">
        <f>IF('243way_Regular Symbol'!P79="",
IF($A80-'243way_Regular Symbol'!G$16&gt;='243way_RegularＸ_W()'!E$2-1,"",VLOOKUP($A80-'243way_Regular Symbol'!G$16,'243way_Regular Symbol'!$L$3:$Q$99,'243way_RegularＸ_W()'!E$3+1,FALSE)),
'243way_Regular Symbol'!P79)</f>
        <v/>
      </c>
      <c r="F80" s="338" t="str">
        <f>IF('243way_Regular Symbol'!Q79="",
IF($A80-'243way_Regular Symbol'!H$16&gt;='243way_RegularＸ_W()'!F$2-1,"",VLOOKUP($A80-'243way_Regular Symbol'!H$16,'243way_Regular Symbol'!$L$3:$Q$99,'243way_RegularＸ_W()'!F$3+1,FALSE)),
'243way_Regular Symbol'!Q79)</f>
        <v/>
      </c>
      <c r="O80" s="344" t="str">
        <f>IF($A80&gt;='243way_Regular Symbol'!D$16,"",IF(B80=0,"",IF(OR(B80=$O$1,B80=$P$1,B81=$O$1,B81=$P$1,B82=$O$1,B82=$P$1),0,1)))</f>
        <v/>
      </c>
      <c r="P80" s="3">
        <f>IF($A80&gt;='243way_Regular Symbol'!E$16,"",IF(C80=0,"",IF(OR(C80=$O$1,C80=$P$1,C81=$O$1,C81=$P$1,C82=$O$1,C82=$P$1),0,1)))</f>
        <v>1</v>
      </c>
      <c r="Q80" s="3" t="str">
        <f>IF($A80&gt;='243way_Regular Symbol'!F$16,"",IF(D80=0,"",IF(OR(D80=$O$1,D80=$P$1,D81=$O$1,D81=$P$1,D82=$O$1,D82=$P$1),0,1)))</f>
        <v/>
      </c>
      <c r="R80" s="3" t="str">
        <f>IF($A80&gt;='243way_Regular Symbol'!G$16,"",IF(E80=0,"",IF(OR(E80=$O$1,E80=$P$1,E81=$O$1,E81=$P$1,E82=$O$1,E82=$P$1),0,1)))</f>
        <v/>
      </c>
      <c r="S80" s="135" t="str">
        <f>IF($A80&gt;='243way_Regular Symbol'!H$16,"",IF(F80=0,"",IF(OR(F80=$O$1,F80=$P$1,F81=$O$1,F81=$P$1,F82=$O$1,F82=$P$1),0,1)))</f>
        <v/>
      </c>
      <c r="T80" s="224"/>
      <c r="U80" s="344" t="str">
        <f>IF($A80&gt;='243way_Regular Symbol'!D$16,"",IF(B80=0,"",IF(OR(B80=$U$1,B80=$V$1,B81=$U$1,B81=$V$1,B82=$U$1,B82=$V$1),0,1)))</f>
        <v/>
      </c>
      <c r="V80" s="3">
        <f>IF($A80&gt;='243way_Regular Symbol'!E$16,"",IF(C80=0,"",IF(OR(C80=$U$1,C80=$V$1,C81=$U$1,C81=$V$1,C82=$U$1,C82=$V$1),0,1)))</f>
        <v>1</v>
      </c>
      <c r="W80" s="3" t="str">
        <f>IF($A80&gt;='243way_Regular Symbol'!F$16,"",IF(D80=0,"",IF(OR(D80=$U$1,D80=$V$1,D81=$U$1,D81=$V$1,D82=$U$1,D82=$V$1),0,1)))</f>
        <v/>
      </c>
      <c r="X80" s="3" t="str">
        <f>IF($A80&gt;='243way_Regular Symbol'!G$16,"",IF(E80=0,"",IF(OR(E80=$U$1,E80=$V$1,E81=$U$1,E81=$V$1,E82=$U$1,E82=$V$1),0,1)))</f>
        <v/>
      </c>
      <c r="Y80" s="135" t="str">
        <f>IF($A80&gt;='243way_Regular Symbol'!H$16,"",IF(F80=0,"",IF(OR(F80=$U$1,F80=$V$1,F81=$U$1,F81=$V$1,F82=$U$1,F82=$V$1),0,1)))</f>
        <v/>
      </c>
      <c r="Z80" s="224"/>
      <c r="AA80" s="344" t="str">
        <f>IF($A80&gt;='243way_Regular Symbol'!D$16,"",IF(B80=0,"",IF(OR(B80=$AA$1,B80=$AB$1,B81=$AA$1,B81=$AB$1,B82=$AA$1,,B82=$AB$1),0,1)))</f>
        <v/>
      </c>
      <c r="AB80" s="3">
        <f>IF($A80&gt;='243way_Regular Symbol'!E$16,"",IF(C80=0,"",IF(OR(C80=$AA$1,C80=$AB$1,C81=$AA$1,C81=$AB$1,C82=$AA$1,,C82=$AB$1),0,1)))</f>
        <v>1</v>
      </c>
      <c r="AC80" s="3" t="str">
        <f>IF($A80&gt;='243way_Regular Symbol'!F$16,"",IF(D80=0,"",IF(OR(D80=$AA$1,D80=$AB$1,D81=$AA$1,D81=$AB$1,D82=$AA$1,,D82=$AB$1),0,1)))</f>
        <v/>
      </c>
      <c r="AD80" s="3" t="str">
        <f>IF($A80&gt;='243way_Regular Symbol'!G$16,"",IF(E80=0,"",IF(OR(E80=$AA$1,E80=$AB$1,E81=$AA$1,E81=$AB$1,E82=$AA$1,,E82=$AB$1),0,1)))</f>
        <v/>
      </c>
      <c r="AE80" s="135" t="str">
        <f>IF($A80&gt;='243way_Regular Symbol'!H$16,"",IF(F80=0,"",IF(OR(F80=$AA$1,F80=$AB$1,F81=$AA$1,F81=$AB$1,F82=$AA$1,,F82=$AB$1),0,1)))</f>
        <v/>
      </c>
      <c r="AF80" s="224"/>
      <c r="AG80" s="344" t="str">
        <f>IF($A80&gt;='243way_Regular Symbol'!D$16,"",IF(B80=0,"",IF(OR(B80=$AG$1,B80=$AH$1,B81=$AG$1,B81=$AH$1,B82=$AG$1,B82=$AH$1),0,1)))</f>
        <v/>
      </c>
      <c r="AH80" s="3">
        <f>IF($A80&gt;='243way_Regular Symbol'!E$16,"",IF(C80=0,"",IF(OR(C80=$AG$1,C80=$AH$1,C81=$AG$1,C81=$AH$1,C82=$AG$1,C82=$AH$1),0,1)))</f>
        <v>1</v>
      </c>
      <c r="AI80" s="3" t="str">
        <f>IF($A80&gt;='243way_Regular Symbol'!F$16,"",IF(D80=0,"",IF(OR(D80=$AG$1,D80=$AH$1,D81=$AG$1,D81=$AH$1,D82=$AG$1,D82=$AH$1),0,1)))</f>
        <v/>
      </c>
      <c r="AJ80" s="3" t="str">
        <f>IF($A80&gt;='243way_Regular Symbol'!G$16,"",IF(E80=0,"",IF(OR(E80=$AG$1,E80=$AH$1,E81=$AG$1,E81=$AH$1,E82=$AG$1,E82=$AH$1),0,1)))</f>
        <v/>
      </c>
      <c r="AK80" s="135" t="str">
        <f>IF($A80&gt;='243way_Regular Symbol'!H$16,"",IF(F80=0,"",IF(OR(F80=$AG$1,F80=$AH$1,F81=$AG$1,F81=$AH$1,F82=$AG$1,F82=$AH$1),0,1)))</f>
        <v/>
      </c>
      <c r="AL80" s="224"/>
      <c r="AM80" s="344" t="str">
        <f>IF($A80&gt;='243way_Regular Symbol'!D$16,"",IF(B80=0,"",IF(OR(B80=$AM$1,B80=$AN$1,B81=$AM$1,B81=$AN$1,B82=$AM$1,B82=$AN$1),0,1)))</f>
        <v/>
      </c>
      <c r="AN80" s="3">
        <f>IF($A80&gt;='243way_Regular Symbol'!E$16,"",IF(C80=0,"",IF(OR(C80=$AM$1,C80=$AN$1,C81=$AM$1,C81=$AN$1,C82=$AM$1,C82=$AN$1),0,1)))</f>
        <v>0</v>
      </c>
      <c r="AO80" s="3" t="str">
        <f>IF($A80&gt;='243way_Regular Symbol'!F$16,"",IF(D80=0,"",IF(OR(D80=$AM$1,D80=$AN$1,D81=$AM$1,D81=$AN$1,D82=$AM$1,D82=$AN$1),0,1)))</f>
        <v/>
      </c>
      <c r="AP80" s="3" t="str">
        <f>IF($A80&gt;='243way_Regular Symbol'!G$16,"",IF(E80=0,"",IF(OR(E80=$AM$1,E80=$AN$1,E81=$AM$1,E81=$AN$1,E82=$AM$1,E82=$AN$1),0,1)))</f>
        <v/>
      </c>
      <c r="AQ80" s="135" t="str">
        <f>IF($A80&gt;='243way_Regular Symbol'!H$16,"",IF(F80=0,"",IF(OR(F80=$AM$1,F80=$AN$1,F81=$AM$1,F81=$AN$1,F82=$AM$1,F82=$AN$1),0,1)))</f>
        <v/>
      </c>
      <c r="AR80" s="224"/>
      <c r="AS80" s="344" t="str">
        <f>IF($A80&gt;='243way_Regular Symbol'!D$16,"",IF(B80=0,"",IF(OR(B80=$AM$1,B80=$AT$1,B81=$AM$1,B81=$AT$1,B82=$AM$1,B82=$AT$1),0,1)))</f>
        <v/>
      </c>
      <c r="AT80" s="3">
        <f>IF($A80&gt;='243way_Regular Symbol'!E$16,"",IF(C80=0,"",IF(OR(C80=$AM$1,C80=$AT$1,C81=$AM$1,C81=$AT$1,C82=$AM$1,C82=$AT$1),0,1)))</f>
        <v>1</v>
      </c>
      <c r="AU80" s="3" t="str">
        <f>IF($A80&gt;='243way_Regular Symbol'!F$16,"",IF(D80=0,"",IF(OR(D80=$AM$1,D80=$AT$1,D81=$AM$1,D81=$AT$1,D82=$AM$1,D82=$AT$1),0,1)))</f>
        <v/>
      </c>
      <c r="AV80" s="3" t="str">
        <f>IF($A80&gt;='243way_Regular Symbol'!G$16,"",IF(E80=0,"",IF(OR(E80=$AM$1,E80=$AT$1,E81=$AM$1,E81=$AT$1,E82=$AM$1,E82=$AT$1),0,1)))</f>
        <v/>
      </c>
      <c r="AW80" s="135" t="str">
        <f>IF($A80&gt;='243way_Regular Symbol'!H$16,"",IF(F80=0,"",IF(OR(F80=$AM$1,F80=$AT$1,F81=$AM$1,F81=$AT$1,F82=$AM$1,F82=$AT$1),0,1)))</f>
        <v/>
      </c>
      <c r="AX80" s="224"/>
      <c r="AY80" s="344" t="str">
        <f>IF($A80&gt;='243way_Regular Symbol'!D$16,"",IF(B80=0,"",IF(OR(B80=$AM$1,B80=$AZ$1,B81=$AM$1,B81=$AZ$1,B82=$AM$1,B82=$AZ$1),0,1)))</f>
        <v/>
      </c>
      <c r="AZ80" s="3">
        <f>IF($A80&gt;='243way_Regular Symbol'!E$16,"",IF(C80=0,"",IF(OR(C80=$AM$1,C80=$AZ$1,C81=$AM$1,C81=$AZ$1,C82=$AM$1,C82=$AZ$1),0,1)))</f>
        <v>1</v>
      </c>
      <c r="BA80" s="3" t="str">
        <f>IF($A80&gt;='243way_Regular Symbol'!F$16,"",IF(D80=0,"",IF(OR(D80=$AM$1,D80=$AZ$1,D81=$AM$1,D81=$AZ$1,D82=$AM$1,D82=$AZ$1),0,1)))</f>
        <v/>
      </c>
      <c r="BB80" s="3" t="str">
        <f>IF($A80&gt;='243way_Regular Symbol'!G$16,"",IF(E80=0,"",IF(OR(E80=$AM$1,E80=$AZ$1,E81=$AM$1,E81=$AZ$1,E82=$AM$1,E82=$AZ$1),0,1)))</f>
        <v/>
      </c>
      <c r="BC80" s="135" t="str">
        <f>IF($A80&gt;='243way_Regular Symbol'!H$16,"",IF(F80=0,"",IF(OR(F80=$AM$1,F80=$AZ$1,F81=$AM$1,F81=$AZ$1,F82=$AM$1,F82=$AZ$1),0,1)))</f>
        <v/>
      </c>
      <c r="BD80" s="224"/>
      <c r="BE80" s="344" t="str">
        <f>IF($A80&gt;='243way_Regular Symbol'!D$16,"",IF(B80=0,"",IF(OR(B80=$AM$1,B80=$BF$1,B81=$AM$1,B81=$BF$1,B82=$AM$1,B82=$BF$1),0,1)))</f>
        <v/>
      </c>
      <c r="BF80" s="3">
        <f>IF($A80&gt;='243way_Regular Symbol'!E$16,"",IF(C80=0,"",IF(OR(C80=$AM$1,C80=$BF$1,C81=$AM$1,C81=$BF$1,C82=$AM$1,C82=$BF$1),0,1)))</f>
        <v>1</v>
      </c>
      <c r="BG80" s="3" t="str">
        <f>IF($A80&gt;='243way_Regular Symbol'!F$16,"",IF(D80=0,"",IF(OR(D80=$AM$1,D80=$BF$1,D81=$AM$1,D81=$BF$1,D82=$AM$1,D82=$BF$1),0,1)))</f>
        <v/>
      </c>
      <c r="BH80" s="3" t="str">
        <f>IF($A80&gt;='243way_Regular Symbol'!G$16,"",IF(E80=0,"",IF(OR(E80=$AM$1,E80=$BF$1,E81=$AM$1,E81=$BF$1,E82=$AM$1,E82=$BF$1),0,1)))</f>
        <v/>
      </c>
      <c r="BI80" s="135" t="str">
        <f>IF($A80&gt;='243way_Regular Symbol'!H$16,"",IF(F80=0,"",IF(OR(F80=$AM$1,F80=$BF$1,F81=$AM$1,F81=$BF$1,F82=$AM$1,F82=$BF$1),0,1)))</f>
        <v/>
      </c>
      <c r="BJ80" s="224"/>
      <c r="BK80" s="344" t="str">
        <f>IF($A80&gt;='243way_Regular Symbol'!D$16,"",IF(B80=0,"",IF(OR(B80=$AM$1,B80=$BL$1,B81=$AM$1,B81=$BL$1,B82=$AM$1,B82=$BL$1),0,1)))</f>
        <v/>
      </c>
      <c r="BL80" s="3">
        <f>IF($A80&gt;='243way_Regular Symbol'!E$16,"",IF(C80=0,"",IF(OR(C80=$AM$1,C80=$BL$1,C81=$AM$1,C81=$BL$1,C82=$AM$1,C82=$BL$1),0,1)))</f>
        <v>1</v>
      </c>
      <c r="BM80" s="3" t="str">
        <f>IF($A80&gt;='243way_Regular Symbol'!F$16,"",IF(D80=0,"",IF(OR(D80=$AM$1,D80=$BL$1,D81=$AM$1,D81=$BL$1,D82=$AM$1,D82=$BL$1),0,1)))</f>
        <v/>
      </c>
      <c r="BN80" s="3" t="str">
        <f>IF($A80&gt;='243way_Regular Symbol'!G$16,"",IF(E80=0,"",IF(OR(E80=$AM$1,E80=$BL$1,E81=$AM$1,E81=$BL$1,E82=$AM$1,E82=$BL$1),0,1)))</f>
        <v/>
      </c>
      <c r="BO80" s="135" t="str">
        <f>IF($A80&gt;='243way_Regular Symbol'!H$16,"",IF(F80=0,"",IF(OR(F80=$AM$1,F80=$BL$1,F81=$AM$1,F81=$BL$1,F82=$AM$1,F82=$BL$1),0,1)))</f>
        <v/>
      </c>
      <c r="BP80" s="224"/>
      <c r="BQ80" s="3" t="str">
        <f>IF($A80&gt;='243way_Regular Symbol'!D$16,"",IF(B80=0,"",IF(OR(B80=$BQ$1,B80=$BR$1,B81=$BQ$1,B81=$BR$1,B82=$BQ$1,B82=$BR$1),0,1)))</f>
        <v/>
      </c>
      <c r="BR80" s="3">
        <f>IF($A80&gt;='243way_Regular Symbol'!E$16,"",IF(C80=0,"",IF(OR(C80=$BQ$1,C80=$BR$1,C81=$BQ$1,C81=$BR$1,C82=$BQ$1,C82=$BR$1),0,1)))</f>
        <v>1</v>
      </c>
      <c r="BS80" s="3" t="str">
        <f>IF($A80&gt;='243way_Regular Symbol'!F$16,"",IF(D80=0,"",IF(OR(D80=$BQ$1,D80=$BR$1,D81=$BQ$1,D81=$BR$1,D82=$BQ$1,D82=$BR$1),0,1)))</f>
        <v/>
      </c>
      <c r="BT80" s="3" t="str">
        <f>IF($A80&gt;='243way_Regular Symbol'!G$16,"",IF(E80=0,"",IF(OR(E80=$BQ$1,E80=$BR$1,E81=$BQ$1,E81=$BR$1,E82=$BQ$1,E82=$BR$1),0,1)))</f>
        <v/>
      </c>
      <c r="BU80" s="3" t="str">
        <f>IF($A80&gt;='243way_Regular Symbol'!H$16,"",IF(F80=0,"",IF(OR(F80=$BQ$1,F80=$BR$1,F81=$BQ$1,F81=$BR$1,F82=$BQ$1,F82=$BR$1),0,1)))</f>
        <v/>
      </c>
      <c r="BV80" s="224"/>
      <c r="BW80" s="3" t="str">
        <f>IF($A80&gt;='243way_Regular Symbol'!D$16,"",IF(B80=0,"",IF(OR(B80=$BW$1,B81=$BW$1,B82=$BW$1,B80=$BX$1,B81=$BX$1,B82=$BX$1),0,1)))</f>
        <v/>
      </c>
      <c r="BX80" s="3">
        <f>IF($A80&gt;='243way_Regular Symbol'!E$16,"",IF(C80=0,"",IF(OR(C80=$BW$1,C81=$BW$1,C82=$BW$1,C80=$BX$1,C81=$BX$1,C82=$BX$1),0,1)))</f>
        <v>1</v>
      </c>
      <c r="BY80" s="3" t="str">
        <f>IF($A80&gt;='243way_Regular Symbol'!F$16,"",IF(D80=0,"",IF(OR(D80=$BW$1,D81=$BW$1,D82=$BW$1,D80=$BX$1,D81=$BX$1,D82=$BX$1),0,1)))</f>
        <v/>
      </c>
      <c r="BZ80" s="3" t="str">
        <f>IF($A80&gt;='243way_Regular Symbol'!G$16,"",IF(E80=0,"",IF(OR(E80=$BW$1,E81=$BW$1,E82=$BW$1,E80=$BX$1,E81=$BX$1,E82=$BX$1),0,1)))</f>
        <v/>
      </c>
      <c r="CA80" s="3" t="str">
        <f>IF($A80&gt;='243way_Regular Symbol'!H$16,"",IF(F80=0,"",IF(OR(F80=$BW$1,F81=$BW$1,F82=$BW$1,F80=$BX$1,F81=$BX$1,F82=$BX$1),0,1)))</f>
        <v/>
      </c>
      <c r="CB80" s="224"/>
      <c r="CC80" s="3" t="str">
        <f>IF($A80&gt;='243way_Regular Symbol'!D$16,"",IF(B80=0,"",IF(OR(B80=$BW$1,B81=$BW$1,B82=$BW$1,B80=$CD$1,B81=$CD$1,B82=$CD$1),0,1)))</f>
        <v/>
      </c>
      <c r="CD80" s="3">
        <f>IF($A80&gt;='243way_Regular Symbol'!E$16,"",IF(C80=0,"",IF(OR(C80=$BW$1,C81=$BW$1,C82=$BW$1,C80=$CD$1,C81=$CD$1,C82=$CD$1),0,1)))</f>
        <v>0</v>
      </c>
      <c r="CE80" s="3" t="str">
        <f>IF($A80&gt;='243way_Regular Symbol'!F$16,"",IF(D80=0,"",IF(OR(D80=$BW$1,D81=$BW$1,D82=$BW$1,D80=$CD$1,D81=$CD$1,D82=$CD$1),0,1)))</f>
        <v/>
      </c>
      <c r="CF80" s="3" t="str">
        <f>IF($A80&gt;='243way_Regular Symbol'!G$16,"",IF(E80=0,"",IF(OR(E80=$BW$1,E81=$BW$1,E82=$BW$1,E80=$CD$1,E81=$CD$1,E82=$CD$1),0,1)))</f>
        <v/>
      </c>
      <c r="CG80" s="3" t="str">
        <f>IF($A80&gt;='243way_Regular Symbol'!H$16,"",IF(F80=0,"",IF(OR(F80=$BW$1,F81=$BW$1,F82=$BW$1,F80=$CD$1,F81=$CD$1,F82=$CD$1),0,1)))</f>
        <v/>
      </c>
      <c r="CH80" s="224"/>
      <c r="CI80" s="3" t="str">
        <f>IF($A80&gt;='243way_Regular Symbol'!D$16,"",IF(B80=0,"",IF(OR(B80=$BW$1,B81=$BW$1,B82=$BW$1,B80=$CJ$1,B81=$CJ$1,B82=$CJ$1),0,1)))</f>
        <v/>
      </c>
      <c r="CJ80" s="3">
        <f>IF($A80&gt;='243way_Regular Symbol'!E$16,"",IF(C80=0,"",IF(OR(C80=$BW$1,C81=$BW$1,C82=$BW$1,C80=$CJ$1,C81=$CJ$1,C82=$CJ$1),0,1)))</f>
        <v>1</v>
      </c>
      <c r="CK80" s="3" t="str">
        <f>IF($A80&gt;='243way_Regular Symbol'!F$16,"",IF(D80=0,"",IF(OR(D80=$BW$1,D81=$BW$1,D82=$BW$1,D80=$CJ$1,D81=$CJ$1,D82=$CJ$1),0,1)))</f>
        <v/>
      </c>
      <c r="CL80" s="3" t="str">
        <f>IF($A80&gt;='243way_Regular Symbol'!G$16,"",IF(E80=0,"",IF(OR(E80=$BW$1,E81=$BW$1,E82=$BW$1,E80=$CJ$1,E81=$CJ$1,E82=$CJ$1),0,1)))</f>
        <v/>
      </c>
      <c r="CM80" s="3" t="str">
        <f>IF($A80&gt;='243way_Regular Symbol'!H$16,"",IF(F80=0,"",IF(OR(F80=$BW$1,F81=$BW$1,F82=$BW$1,F80=$CJ$1,F81=$CJ$1,F82=$CJ$1),0,1)))</f>
        <v/>
      </c>
      <c r="CN80" s="224"/>
      <c r="CO80" s="3" t="str">
        <f>IF($A80&gt;='243way_Regular Symbol'!D$16,"",IF(B80=0,"",IF(OR(B80=$BW$1,B81=$BW$1,B82=$BW$1,B80=$CP$1,B81=$CP$1,B82=$CP$1),0,1)))</f>
        <v/>
      </c>
      <c r="CP80" s="3">
        <f>IF($A80&gt;='243way_Regular Symbol'!E$16,"",IF(C80=0,"",IF(OR(C80=$BW$1,C81=$BW$1,C82=$BW$1,C80=$CP$1,C81=$CP$1,C82=$CP$1),0,1)))</f>
        <v>1</v>
      </c>
      <c r="CQ80" s="3" t="str">
        <f>IF($A80&gt;='243way_Regular Symbol'!F$16,"",IF(D80=0,"",IF(OR(D80=$BW$1,D81=$BW$1,D82=$BW$1,D80=$CP$1,D81=$CP$1,D82=$CP$1),0,1)))</f>
        <v/>
      </c>
      <c r="CR80" s="3" t="str">
        <f>IF($A80&gt;='243way_Regular Symbol'!G$16,"",IF(E80=0,"",IF(OR(E80=$BW$1,E81=$BW$1,E82=$BW$1,E80=$CP$1,E81=$CP$1,E82=$CP$1),0,1)))</f>
        <v/>
      </c>
      <c r="CS80" s="3" t="str">
        <f>IF($A80&gt;='243way_Regular Symbol'!H$16,"",IF(F80=0,"",IF(OR(F80=$BW$1,F81=$BW$1,F82=$BW$1,F80=$CP$1,F81=$CP$1,F82=$CP$1),0,1)))</f>
        <v/>
      </c>
      <c r="CT80" s="224"/>
      <c r="CU80" s="3" t="str">
        <f>IF($A80&gt;='243way_Regular Symbol'!D$16,"",IF(B80=0,"",IF(OR(B80=$BW$1,B81=$BW$1,B82=$BW$1,B80=$CV$1,B81=$CV$1,B82=$CV$1),0,1)))</f>
        <v/>
      </c>
      <c r="CV80" s="3">
        <f>IF($A80&gt;='243way_Regular Symbol'!E$16,"",IF(C80=0,"",IF(OR(C80=$BW$1,C81=$BW$1,C82=$BW$1,C80=$CV$1,C81=$CV$1,C82=$CV$1),0,1)))</f>
        <v>1</v>
      </c>
      <c r="CW80" s="3" t="str">
        <f>IF($A80&gt;='243way_Regular Symbol'!F$16,"",IF(D80=0,"",IF(OR(D80=$BW$1,D81=$BW$1,D82=$BW$1,D80=$CV$1,D81=$CV$1,D82=$CV$1),0,1)))</f>
        <v/>
      </c>
      <c r="CX80" s="3" t="str">
        <f>IF($A80&gt;='243way_Regular Symbol'!G$16,"",IF(E80=0,"",IF(OR(E80=$BW$1,E81=$BW$1,E82=$BW$1,E80=$CV$1,E81=$CV$1,E82=$CV$1),0,1)))</f>
        <v/>
      </c>
      <c r="CY80" s="3" t="str">
        <f>IF($A80&gt;='243way_Regular Symbol'!H$16,"",IF(F80=0,"",IF(OR(F80=$BW$1,F81=$BW$1,F82=$BW$1,F80=$CV$1,F81=$CV$1,F82=$CV$1),0,1)))</f>
        <v/>
      </c>
    </row>
    <row r="81" spans="1:103">
      <c r="A81" s="337">
        <f>IF('243way_Regular Symbol'!L80="","",'243way_Regular Symbol'!L80)</f>
        <v>77</v>
      </c>
      <c r="B81" s="191" t="str">
        <f>IF('243way_Regular Symbol'!M80="",
IF($A81-'243way_Regular Symbol'!D$16&gt;='243way_RegularＸ_W()'!B$2-1,"",VLOOKUP($A81-'243way_Regular Symbol'!D$16,'243way_Regular Symbol'!$L$3:$Q$99,'243way_RegularＸ_W()'!B$3+1,FALSE)),
'243way_Regular Symbol'!M80)</f>
        <v/>
      </c>
      <c r="C81" s="191" t="str">
        <f>IF('243way_Regular Symbol'!N80="",
IF($A81-'243way_Regular Symbol'!E$16&gt;='243way_RegularＸ_W()'!C$2-1,"",VLOOKUP($A81-'243way_Regular Symbol'!E$16,'243way_Regular Symbol'!$L$3:$Q$99,'243way_RegularＸ_W()'!C$3+1,FALSE)),
'243way_Regular Symbol'!N80)</f>
        <v>S1</v>
      </c>
      <c r="D81" s="191" t="str">
        <f>IF('243way_Regular Symbol'!O80="",
IF($A81-'243way_Regular Symbol'!F$16&gt;='243way_RegularＸ_W()'!D$2-1,"",VLOOKUP($A81-'243way_Regular Symbol'!F$16,'243way_Regular Symbol'!$L$3:$Q$99,'243way_RegularＸ_W()'!D$3+1,FALSE)),
'243way_Regular Symbol'!O80)</f>
        <v/>
      </c>
      <c r="E81" s="191" t="str">
        <f>IF('243way_Regular Symbol'!P80="",
IF($A81-'243way_Regular Symbol'!G$16&gt;='243way_RegularＸ_W()'!E$2-1,"",VLOOKUP($A81-'243way_Regular Symbol'!G$16,'243way_Regular Symbol'!$L$3:$Q$99,'243way_RegularＸ_W()'!E$3+1,FALSE)),
'243way_Regular Symbol'!P80)</f>
        <v/>
      </c>
      <c r="F81" s="338" t="str">
        <f>IF('243way_Regular Symbol'!Q80="",
IF($A81-'243way_Regular Symbol'!H$16&gt;='243way_RegularＸ_W()'!F$2-1,"",VLOOKUP($A81-'243way_Regular Symbol'!H$16,'243way_Regular Symbol'!$L$3:$Q$99,'243way_RegularＸ_W()'!F$3+1,FALSE)),
'243way_Regular Symbol'!Q80)</f>
        <v/>
      </c>
      <c r="O81" s="344" t="str">
        <f>IF($A81&gt;='243way_Regular Symbol'!D$16,"",IF(B81=0,"",IF(OR(B81=$O$1,B81=$P$1,B82=$O$1,B82=$P$1,B83=$O$1,B83=$P$1),0,1)))</f>
        <v/>
      </c>
      <c r="P81" s="3">
        <f>IF($A81&gt;='243way_Regular Symbol'!E$16,"",IF(C81=0,"",IF(OR(C81=$O$1,C81=$P$1,C82=$O$1,C82=$P$1,C83=$O$1,C83=$P$1),0,1)))</f>
        <v>1</v>
      </c>
      <c r="Q81" s="3" t="str">
        <f>IF($A81&gt;='243way_Regular Symbol'!F$16,"",IF(D81=0,"",IF(OR(D81=$O$1,D81=$P$1,D82=$O$1,D82=$P$1,D83=$O$1,D83=$P$1),0,1)))</f>
        <v/>
      </c>
      <c r="R81" s="3" t="str">
        <f>IF($A81&gt;='243way_Regular Symbol'!G$16,"",IF(E81=0,"",IF(OR(E81=$O$1,E81=$P$1,E82=$O$1,E82=$P$1,E83=$O$1,E83=$P$1),0,1)))</f>
        <v/>
      </c>
      <c r="S81" s="135" t="str">
        <f>IF($A81&gt;='243way_Regular Symbol'!H$16,"",IF(F81=0,"",IF(OR(F81=$O$1,F81=$P$1,F82=$O$1,F82=$P$1,F83=$O$1,F83=$P$1),0,1)))</f>
        <v/>
      </c>
      <c r="T81" s="224"/>
      <c r="U81" s="344" t="str">
        <f>IF($A81&gt;='243way_Regular Symbol'!D$16,"",IF(B81=0,"",IF(OR(B81=$U$1,B81=$V$1,B82=$U$1,B82=$V$1,B83=$U$1,B83=$V$1),0,1)))</f>
        <v/>
      </c>
      <c r="V81" s="3">
        <f>IF($A81&gt;='243way_Regular Symbol'!E$16,"",IF(C81=0,"",IF(OR(C81=$U$1,C81=$V$1,C82=$U$1,C82=$V$1,C83=$U$1,C83=$V$1),0,1)))</f>
        <v>1</v>
      </c>
      <c r="W81" s="3" t="str">
        <f>IF($A81&gt;='243way_Regular Symbol'!F$16,"",IF(D81=0,"",IF(OR(D81=$U$1,D81=$V$1,D82=$U$1,D82=$V$1,D83=$U$1,D83=$V$1),0,1)))</f>
        <v/>
      </c>
      <c r="X81" s="3" t="str">
        <f>IF($A81&gt;='243way_Regular Symbol'!G$16,"",IF(E81=0,"",IF(OR(E81=$U$1,E81=$V$1,E82=$U$1,E82=$V$1,E83=$U$1,E83=$V$1),0,1)))</f>
        <v/>
      </c>
      <c r="Y81" s="135" t="str">
        <f>IF($A81&gt;='243way_Regular Symbol'!H$16,"",IF(F81=0,"",IF(OR(F81=$U$1,F81=$V$1,F82=$U$1,F82=$V$1,F83=$U$1,F83=$V$1),0,1)))</f>
        <v/>
      </c>
      <c r="Z81" s="224"/>
      <c r="AA81" s="344" t="str">
        <f>IF($A81&gt;='243way_Regular Symbol'!D$16,"",IF(B81=0,"",IF(OR(B81=$AA$1,B81=$AB$1,B82=$AA$1,B82=$AB$1,B83=$AA$1,,B83=$AB$1),0,1)))</f>
        <v/>
      </c>
      <c r="AB81" s="3">
        <f>IF($A81&gt;='243way_Regular Symbol'!E$16,"",IF(C81=0,"",IF(OR(C81=$AA$1,C81=$AB$1,C82=$AA$1,C82=$AB$1,C83=$AA$1,,C83=$AB$1),0,1)))</f>
        <v>1</v>
      </c>
      <c r="AC81" s="3" t="str">
        <f>IF($A81&gt;='243way_Regular Symbol'!F$16,"",IF(D81=0,"",IF(OR(D81=$AA$1,D81=$AB$1,D82=$AA$1,D82=$AB$1,D83=$AA$1,,D83=$AB$1),0,1)))</f>
        <v/>
      </c>
      <c r="AD81" s="3" t="str">
        <f>IF($A81&gt;='243way_Regular Symbol'!G$16,"",IF(E81=0,"",IF(OR(E81=$AA$1,E81=$AB$1,E82=$AA$1,E82=$AB$1,E83=$AA$1,,E83=$AB$1),0,1)))</f>
        <v/>
      </c>
      <c r="AE81" s="135" t="str">
        <f>IF($A81&gt;='243way_Regular Symbol'!H$16,"",IF(F81=0,"",IF(OR(F81=$AA$1,F81=$AB$1,F82=$AA$1,F82=$AB$1,F83=$AA$1,,F83=$AB$1),0,1)))</f>
        <v/>
      </c>
      <c r="AF81" s="224"/>
      <c r="AG81" s="344" t="str">
        <f>IF($A81&gt;='243way_Regular Symbol'!D$16,"",IF(B81=0,"",IF(OR(B81=$AG$1,B81=$AH$1,B82=$AG$1,B82=$AH$1,B83=$AG$1,B83=$AH$1),0,1)))</f>
        <v/>
      </c>
      <c r="AH81" s="3">
        <f>IF($A81&gt;='243way_Regular Symbol'!E$16,"",IF(C81=0,"",IF(OR(C81=$AG$1,C81=$AH$1,C82=$AG$1,C82=$AH$1,C83=$AG$1,C83=$AH$1),0,1)))</f>
        <v>1</v>
      </c>
      <c r="AI81" s="3" t="str">
        <f>IF($A81&gt;='243way_Regular Symbol'!F$16,"",IF(D81=0,"",IF(OR(D81=$AG$1,D81=$AH$1,D82=$AG$1,D82=$AH$1,D83=$AG$1,D83=$AH$1),0,1)))</f>
        <v/>
      </c>
      <c r="AJ81" s="3" t="str">
        <f>IF($A81&gt;='243way_Regular Symbol'!G$16,"",IF(E81=0,"",IF(OR(E81=$AG$1,E81=$AH$1,E82=$AG$1,E82=$AH$1,E83=$AG$1,E83=$AH$1),0,1)))</f>
        <v/>
      </c>
      <c r="AK81" s="135" t="str">
        <f>IF($A81&gt;='243way_Regular Symbol'!H$16,"",IF(F81=0,"",IF(OR(F81=$AG$1,F81=$AH$1,F82=$AG$1,F82=$AH$1,F83=$AG$1,F83=$AH$1),0,1)))</f>
        <v/>
      </c>
      <c r="AL81" s="224"/>
      <c r="AM81" s="344" t="str">
        <f>IF($A81&gt;='243way_Regular Symbol'!D$16,"",IF(B81=0,"",IF(OR(B81=$AM$1,B81=$AN$1,B82=$AM$1,B82=$AN$1,B83=$AM$1,B83=$AN$1),0,1)))</f>
        <v/>
      </c>
      <c r="AN81" s="3">
        <f>IF($A81&gt;='243way_Regular Symbol'!E$16,"",IF(C81=0,"",IF(OR(C81=$AM$1,C81=$AN$1,C82=$AM$1,C82=$AN$1,C83=$AM$1,C83=$AN$1),0,1)))</f>
        <v>1</v>
      </c>
      <c r="AO81" s="3" t="str">
        <f>IF($A81&gt;='243way_Regular Symbol'!F$16,"",IF(D81=0,"",IF(OR(D81=$AM$1,D81=$AN$1,D82=$AM$1,D82=$AN$1,D83=$AM$1,D83=$AN$1),0,1)))</f>
        <v/>
      </c>
      <c r="AP81" s="3" t="str">
        <f>IF($A81&gt;='243way_Regular Symbol'!G$16,"",IF(E81=0,"",IF(OR(E81=$AM$1,E81=$AN$1,E82=$AM$1,E82=$AN$1,E83=$AM$1,E83=$AN$1),0,1)))</f>
        <v/>
      </c>
      <c r="AQ81" s="135" t="str">
        <f>IF($A81&gt;='243way_Regular Symbol'!H$16,"",IF(F81=0,"",IF(OR(F81=$AM$1,F81=$AN$1,F82=$AM$1,F82=$AN$1,F83=$AM$1,F83=$AN$1),0,1)))</f>
        <v/>
      </c>
      <c r="AR81" s="224"/>
      <c r="AS81" s="344" t="str">
        <f>IF($A81&gt;='243way_Regular Symbol'!D$16,"",IF(B81=0,"",IF(OR(B81=$AM$1,B81=$AT$1,B82=$AM$1,B82=$AT$1,B83=$AM$1,B83=$AT$1),0,1)))</f>
        <v/>
      </c>
      <c r="AT81" s="3">
        <f>IF($A81&gt;='243way_Regular Symbol'!E$16,"",IF(C81=0,"",IF(OR(C81=$AM$1,C81=$AT$1,C82=$AM$1,C82=$AT$1,C83=$AM$1,C83=$AT$1),0,1)))</f>
        <v>1</v>
      </c>
      <c r="AU81" s="3" t="str">
        <f>IF($A81&gt;='243way_Regular Symbol'!F$16,"",IF(D81=0,"",IF(OR(D81=$AM$1,D81=$AT$1,D82=$AM$1,D82=$AT$1,D83=$AM$1,D83=$AT$1),0,1)))</f>
        <v/>
      </c>
      <c r="AV81" s="3" t="str">
        <f>IF($A81&gt;='243way_Regular Symbol'!G$16,"",IF(E81=0,"",IF(OR(E81=$AM$1,E81=$AT$1,E82=$AM$1,E82=$AT$1,E83=$AM$1,E83=$AT$1),0,1)))</f>
        <v/>
      </c>
      <c r="AW81" s="135" t="str">
        <f>IF($A81&gt;='243way_Regular Symbol'!H$16,"",IF(F81=0,"",IF(OR(F81=$AM$1,F81=$AT$1,F82=$AM$1,F82=$AT$1,F83=$AM$1,F83=$AT$1),0,1)))</f>
        <v/>
      </c>
      <c r="AX81" s="224"/>
      <c r="AY81" s="344" t="str">
        <f>IF($A81&gt;='243way_Regular Symbol'!D$16,"",IF(B81=0,"",IF(OR(B81=$AM$1,B81=$AZ$1,B82=$AM$1,B82=$AZ$1,B83=$AM$1,B83=$AZ$1),0,1)))</f>
        <v/>
      </c>
      <c r="AZ81" s="3">
        <f>IF($A81&gt;='243way_Regular Symbol'!E$16,"",IF(C81=0,"",IF(OR(C81=$AM$1,C81=$AZ$1,C82=$AM$1,C82=$AZ$1,C83=$AM$1,C83=$AZ$1),0,1)))</f>
        <v>1</v>
      </c>
      <c r="BA81" s="3" t="str">
        <f>IF($A81&gt;='243way_Regular Symbol'!F$16,"",IF(D81=0,"",IF(OR(D81=$AM$1,D81=$AZ$1,D82=$AM$1,D82=$AZ$1,D83=$AM$1,D83=$AZ$1),0,1)))</f>
        <v/>
      </c>
      <c r="BB81" s="3" t="str">
        <f>IF($A81&gt;='243way_Regular Symbol'!G$16,"",IF(E81=0,"",IF(OR(E81=$AM$1,E81=$AZ$1,E82=$AM$1,E82=$AZ$1,E83=$AM$1,E83=$AZ$1),0,1)))</f>
        <v/>
      </c>
      <c r="BC81" s="135" t="str">
        <f>IF($A81&gt;='243way_Regular Symbol'!H$16,"",IF(F81=0,"",IF(OR(F81=$AM$1,F81=$AZ$1,F82=$AM$1,F82=$AZ$1,F83=$AM$1,F83=$AZ$1),0,1)))</f>
        <v/>
      </c>
      <c r="BD81" s="224"/>
      <c r="BE81" s="344" t="str">
        <f>IF($A81&gt;='243way_Regular Symbol'!D$16,"",IF(B81=0,"",IF(OR(B81=$AM$1,B81=$BF$1,B82=$AM$1,B82=$BF$1,B83=$AM$1,B83=$BF$1),0,1)))</f>
        <v/>
      </c>
      <c r="BF81" s="3">
        <f>IF($A81&gt;='243way_Regular Symbol'!E$16,"",IF(C81=0,"",IF(OR(C81=$AM$1,C81=$BF$1,C82=$AM$1,C82=$BF$1,C83=$AM$1,C83=$BF$1),0,1)))</f>
        <v>1</v>
      </c>
      <c r="BG81" s="3" t="str">
        <f>IF($A81&gt;='243way_Regular Symbol'!F$16,"",IF(D81=0,"",IF(OR(D81=$AM$1,D81=$BF$1,D82=$AM$1,D82=$BF$1,D83=$AM$1,D83=$BF$1),0,1)))</f>
        <v/>
      </c>
      <c r="BH81" s="3" t="str">
        <f>IF($A81&gt;='243way_Regular Symbol'!G$16,"",IF(E81=0,"",IF(OR(E81=$AM$1,E81=$BF$1,E82=$AM$1,E82=$BF$1,E83=$AM$1,E83=$BF$1),0,1)))</f>
        <v/>
      </c>
      <c r="BI81" s="135" t="str">
        <f>IF($A81&gt;='243way_Regular Symbol'!H$16,"",IF(F81=0,"",IF(OR(F81=$AM$1,F81=$BF$1,F82=$AM$1,F82=$BF$1,F83=$AM$1,F83=$BF$1),0,1)))</f>
        <v/>
      </c>
      <c r="BJ81" s="224"/>
      <c r="BK81" s="344" t="str">
        <f>IF($A81&gt;='243way_Regular Symbol'!D$16,"",IF(B81=0,"",IF(OR(B81=$AM$1,B81=$BL$1,B82=$AM$1,B82=$BL$1,B83=$AM$1,B83=$BL$1),0,1)))</f>
        <v/>
      </c>
      <c r="BL81" s="3">
        <f>IF($A81&gt;='243way_Regular Symbol'!E$16,"",IF(C81=0,"",IF(OR(C81=$AM$1,C81=$BL$1,C82=$AM$1,C82=$BL$1,C83=$AM$1,C83=$BL$1),0,1)))</f>
        <v>1</v>
      </c>
      <c r="BM81" s="3" t="str">
        <f>IF($A81&gt;='243way_Regular Symbol'!F$16,"",IF(D81=0,"",IF(OR(D81=$AM$1,D81=$BL$1,D82=$AM$1,D82=$BL$1,D83=$AM$1,D83=$BL$1),0,1)))</f>
        <v/>
      </c>
      <c r="BN81" s="3" t="str">
        <f>IF($A81&gt;='243way_Regular Symbol'!G$16,"",IF(E81=0,"",IF(OR(E81=$AM$1,E81=$BL$1,E82=$AM$1,E82=$BL$1,E83=$AM$1,E83=$BL$1),0,1)))</f>
        <v/>
      </c>
      <c r="BO81" s="135" t="str">
        <f>IF($A81&gt;='243way_Regular Symbol'!H$16,"",IF(F81=0,"",IF(OR(F81=$AM$1,F81=$BL$1,F82=$AM$1,F82=$BL$1,F83=$AM$1,F83=$BL$1),0,1)))</f>
        <v/>
      </c>
      <c r="BP81" s="224"/>
      <c r="BQ81" s="3" t="str">
        <f>IF($A81&gt;='243way_Regular Symbol'!D$16,"",IF(B81=0,"",IF(OR(B81=$BQ$1,B81=$BR$1,B82=$BQ$1,B82=$BR$1,B83=$BQ$1,B83=$BR$1),0,1)))</f>
        <v/>
      </c>
      <c r="BR81" s="3">
        <f>IF($A81&gt;='243way_Regular Symbol'!E$16,"",IF(C81=0,"",IF(OR(C81=$BQ$1,C81=$BR$1,C82=$BQ$1,C82=$BR$1,C83=$BQ$1,C83=$BR$1),0,1)))</f>
        <v>1</v>
      </c>
      <c r="BS81" s="3" t="str">
        <f>IF($A81&gt;='243way_Regular Symbol'!F$16,"",IF(D81=0,"",IF(OR(D81=$BQ$1,D81=$BR$1,D82=$BQ$1,D82=$BR$1,D83=$BQ$1,D83=$BR$1),0,1)))</f>
        <v/>
      </c>
      <c r="BT81" s="3" t="str">
        <f>IF($A81&gt;='243way_Regular Symbol'!G$16,"",IF(E81=0,"",IF(OR(E81=$BQ$1,E81=$BR$1,E82=$BQ$1,E82=$BR$1,E83=$BQ$1,E83=$BR$1),0,1)))</f>
        <v/>
      </c>
      <c r="BU81" s="3" t="str">
        <f>IF($A81&gt;='243way_Regular Symbol'!H$16,"",IF(F81=0,"",IF(OR(F81=$BQ$1,F81=$BR$1,F82=$BQ$1,F82=$BR$1,F83=$BQ$1,F83=$BR$1),0,1)))</f>
        <v/>
      </c>
      <c r="BV81" s="224"/>
      <c r="BW81" s="3" t="str">
        <f>IF($A81&gt;='243way_Regular Symbol'!D$16,"",IF(B81=0,"",IF(OR(B81=$BW$1,B82=$BW$1,B83=$BW$1,B81=$BX$1,B82=$BX$1,B83=$BX$1),0,1)))</f>
        <v/>
      </c>
      <c r="BX81" s="3">
        <f>IF($A81&gt;='243way_Regular Symbol'!E$16,"",IF(C81=0,"",IF(OR(C81=$BW$1,C82=$BW$1,C83=$BW$1,C81=$BX$1,C82=$BX$1,C83=$BX$1),0,1)))</f>
        <v>1</v>
      </c>
      <c r="BY81" s="3" t="str">
        <f>IF($A81&gt;='243way_Regular Symbol'!F$16,"",IF(D81=0,"",IF(OR(D81=$BW$1,D82=$BW$1,D83=$BW$1,D81=$BX$1,D82=$BX$1,D83=$BX$1),0,1)))</f>
        <v/>
      </c>
      <c r="BZ81" s="3" t="str">
        <f>IF($A81&gt;='243way_Regular Symbol'!G$16,"",IF(E81=0,"",IF(OR(E81=$BW$1,E82=$BW$1,E83=$BW$1,E81=$BX$1,E82=$BX$1,E83=$BX$1),0,1)))</f>
        <v/>
      </c>
      <c r="CA81" s="3" t="str">
        <f>IF($A81&gt;='243way_Regular Symbol'!H$16,"",IF(F81=0,"",IF(OR(F81=$BW$1,F82=$BW$1,F83=$BW$1,F81=$BX$1,F82=$BX$1,F83=$BX$1),0,1)))</f>
        <v/>
      </c>
      <c r="CB81" s="224"/>
      <c r="CC81" s="3" t="str">
        <f>IF($A81&gt;='243way_Regular Symbol'!D$16,"",IF(B81=0,"",IF(OR(B81=$BW$1,B82=$BW$1,B83=$BW$1,B81=$CD$1,B82=$CD$1,B83=$CD$1),0,1)))</f>
        <v/>
      </c>
      <c r="CD81" s="3">
        <f>IF($A81&gt;='243way_Regular Symbol'!E$16,"",IF(C81=0,"",IF(OR(C81=$BW$1,C82=$BW$1,C83=$BW$1,C81=$CD$1,C82=$CD$1,C83=$CD$1),0,1)))</f>
        <v>0</v>
      </c>
      <c r="CE81" s="3" t="str">
        <f>IF($A81&gt;='243way_Regular Symbol'!F$16,"",IF(D81=0,"",IF(OR(D81=$BW$1,D82=$BW$1,D83=$BW$1,D81=$CD$1,D82=$CD$1,D83=$CD$1),0,1)))</f>
        <v/>
      </c>
      <c r="CF81" s="3" t="str">
        <f>IF($A81&gt;='243way_Regular Symbol'!G$16,"",IF(E81=0,"",IF(OR(E81=$BW$1,E82=$BW$1,E83=$BW$1,E81=$CD$1,E82=$CD$1,E83=$CD$1),0,1)))</f>
        <v/>
      </c>
      <c r="CG81" s="3" t="str">
        <f>IF($A81&gt;='243way_Regular Symbol'!H$16,"",IF(F81=0,"",IF(OR(F81=$BW$1,F82=$BW$1,F83=$BW$1,F81=$CD$1,F82=$CD$1,F83=$CD$1),0,1)))</f>
        <v/>
      </c>
      <c r="CH81" s="224"/>
      <c r="CI81" s="3" t="str">
        <f>IF($A81&gt;='243way_Regular Symbol'!D$16,"",IF(B81=0,"",IF(OR(B81=$BW$1,B82=$BW$1,B83=$BW$1,B81=$CJ$1,B82=$CJ$1,B83=$CJ$1),0,1)))</f>
        <v/>
      </c>
      <c r="CJ81" s="3">
        <f>IF($A81&gt;='243way_Regular Symbol'!E$16,"",IF(C81=0,"",IF(OR(C81=$BW$1,C82=$BW$1,C83=$BW$1,C81=$CJ$1,C82=$CJ$1,C83=$CJ$1),0,1)))</f>
        <v>1</v>
      </c>
      <c r="CK81" s="3" t="str">
        <f>IF($A81&gt;='243way_Regular Symbol'!F$16,"",IF(D81=0,"",IF(OR(D81=$BW$1,D82=$BW$1,D83=$BW$1,D81=$CJ$1,D82=$CJ$1,D83=$CJ$1),0,1)))</f>
        <v/>
      </c>
      <c r="CL81" s="3" t="str">
        <f>IF($A81&gt;='243way_Regular Symbol'!G$16,"",IF(E81=0,"",IF(OR(E81=$BW$1,E82=$BW$1,E83=$BW$1,E81=$CJ$1,E82=$CJ$1,E83=$CJ$1),0,1)))</f>
        <v/>
      </c>
      <c r="CM81" s="3" t="str">
        <f>IF($A81&gt;='243way_Regular Symbol'!H$16,"",IF(F81=0,"",IF(OR(F81=$BW$1,F82=$BW$1,F83=$BW$1,F81=$CJ$1,F82=$CJ$1,F83=$CJ$1),0,1)))</f>
        <v/>
      </c>
      <c r="CN81" s="224"/>
      <c r="CO81" s="3" t="str">
        <f>IF($A81&gt;='243way_Regular Symbol'!D$16,"",IF(B81=0,"",IF(OR(B81=$BW$1,B82=$BW$1,B83=$BW$1,B81=$CP$1,B82=$CP$1,B83=$CP$1),0,1)))</f>
        <v/>
      </c>
      <c r="CP81" s="3">
        <f>IF($A81&gt;='243way_Regular Symbol'!E$16,"",IF(C81=0,"",IF(OR(C81=$BW$1,C82=$BW$1,C83=$BW$1,C81=$CP$1,C82=$CP$1,C83=$CP$1),0,1)))</f>
        <v>0</v>
      </c>
      <c r="CQ81" s="3" t="str">
        <f>IF($A81&gt;='243way_Regular Symbol'!F$16,"",IF(D81=0,"",IF(OR(D81=$BW$1,D82=$BW$1,D83=$BW$1,D81=$CP$1,D82=$CP$1,D83=$CP$1),0,1)))</f>
        <v/>
      </c>
      <c r="CR81" s="3" t="str">
        <f>IF($A81&gt;='243way_Regular Symbol'!G$16,"",IF(E81=0,"",IF(OR(E81=$BW$1,E82=$BW$1,E83=$BW$1,E81=$CP$1,E82=$CP$1,E83=$CP$1),0,1)))</f>
        <v/>
      </c>
      <c r="CS81" s="3" t="str">
        <f>IF($A81&gt;='243way_Regular Symbol'!H$16,"",IF(F81=0,"",IF(OR(F81=$BW$1,F82=$BW$1,F83=$BW$1,F81=$CP$1,F82=$CP$1,F83=$CP$1),0,1)))</f>
        <v/>
      </c>
      <c r="CT81" s="224"/>
      <c r="CU81" s="3" t="str">
        <f>IF($A81&gt;='243way_Regular Symbol'!D$16,"",IF(B81=0,"",IF(OR(B81=$BW$1,B82=$BW$1,B83=$BW$1,B81=$CV$1,B82=$CV$1,B83=$CV$1),0,1)))</f>
        <v/>
      </c>
      <c r="CV81" s="3">
        <f>IF($A81&gt;='243way_Regular Symbol'!E$16,"",IF(C81=0,"",IF(OR(C81=$BW$1,C82=$BW$1,C83=$BW$1,C81=$CV$1,C82=$CV$1,C83=$CV$1),0,1)))</f>
        <v>1</v>
      </c>
      <c r="CW81" s="3" t="str">
        <f>IF($A81&gt;='243way_Regular Symbol'!F$16,"",IF(D81=0,"",IF(OR(D81=$BW$1,D82=$BW$1,D83=$BW$1,D81=$CV$1,D82=$CV$1,D83=$CV$1),0,1)))</f>
        <v/>
      </c>
      <c r="CX81" s="3" t="str">
        <f>IF($A81&gt;='243way_Regular Symbol'!G$16,"",IF(E81=0,"",IF(OR(E81=$BW$1,E82=$BW$1,E83=$BW$1,E81=$CV$1,E82=$CV$1,E83=$CV$1),0,1)))</f>
        <v/>
      </c>
      <c r="CY81" s="3" t="str">
        <f>IF($A81&gt;='243way_Regular Symbol'!H$16,"",IF(F81=0,"",IF(OR(F81=$BW$1,F82=$BW$1,F83=$BW$1,F81=$CV$1,F82=$CV$1,F83=$CV$1),0,1)))</f>
        <v/>
      </c>
    </row>
    <row r="82" spans="1:103">
      <c r="A82" s="337">
        <f>IF('243way_Regular Symbol'!L81="","",'243way_Regular Symbol'!L81)</f>
        <v>78</v>
      </c>
      <c r="B82" s="191" t="str">
        <f>IF('243way_Regular Symbol'!M81="",
IF($A82-'243way_Regular Symbol'!D$16&gt;='243way_RegularＸ_W()'!B$2-1,"",VLOOKUP($A82-'243way_Regular Symbol'!D$16,'243way_Regular Symbol'!$L$3:$Q$99,'243way_RegularＸ_W()'!B$3+1,FALSE)),
'243way_Regular Symbol'!M81)</f>
        <v/>
      </c>
      <c r="C82" s="191" t="str">
        <f>IF('243way_Regular Symbol'!N81="",
IF($A82-'243way_Regular Symbol'!E$16&gt;='243way_RegularＸ_W()'!C$2-1,"",VLOOKUP($A82-'243way_Regular Symbol'!E$16,'243way_Regular Symbol'!$L$3:$Q$99,'243way_RegularＸ_W()'!C$3+1,FALSE)),
'243way_Regular Symbol'!N81)</f>
        <v>Q</v>
      </c>
      <c r="D82" s="191" t="str">
        <f>IF('243way_Regular Symbol'!O81="",
IF($A82-'243way_Regular Symbol'!F$16&gt;='243way_RegularＸ_W()'!D$2-1,"",VLOOKUP($A82-'243way_Regular Symbol'!F$16,'243way_Regular Symbol'!$L$3:$Q$99,'243way_RegularＸ_W()'!D$3+1,FALSE)),
'243way_Regular Symbol'!O81)</f>
        <v/>
      </c>
      <c r="E82" s="191" t="str">
        <f>IF('243way_Regular Symbol'!P81="",
IF($A82-'243way_Regular Symbol'!G$16&gt;='243way_RegularＸ_W()'!E$2-1,"",VLOOKUP($A82-'243way_Regular Symbol'!G$16,'243way_Regular Symbol'!$L$3:$Q$99,'243way_RegularＸ_W()'!E$3+1,FALSE)),
'243way_Regular Symbol'!P81)</f>
        <v/>
      </c>
      <c r="F82" s="338" t="str">
        <f>IF('243way_Regular Symbol'!Q81="",
IF($A82-'243way_Regular Symbol'!H$16&gt;='243way_RegularＸ_W()'!F$2-1,"",VLOOKUP($A82-'243way_Regular Symbol'!H$16,'243way_Regular Symbol'!$L$3:$Q$99,'243way_RegularＸ_W()'!F$3+1,FALSE)),
'243way_Regular Symbol'!Q81)</f>
        <v/>
      </c>
      <c r="O82" s="344" t="str">
        <f>IF($A82&gt;='243way_Regular Symbol'!D$16,"",IF(B82=0,"",IF(OR(B82=$O$1,B82=$P$1,B83=$O$1,B83=$P$1,B84=$O$1,B84=$P$1),0,1)))</f>
        <v/>
      </c>
      <c r="P82" s="3">
        <f>IF($A82&gt;='243way_Regular Symbol'!E$16,"",IF(C82=0,"",IF(OR(C82=$O$1,C82=$P$1,C83=$O$1,C83=$P$1,C84=$O$1,C84=$P$1),0,1)))</f>
        <v>1</v>
      </c>
      <c r="Q82" s="3" t="str">
        <f>IF($A82&gt;='243way_Regular Symbol'!F$16,"",IF(D82=0,"",IF(OR(D82=$O$1,D82=$P$1,D83=$O$1,D83=$P$1,D84=$O$1,D84=$P$1),0,1)))</f>
        <v/>
      </c>
      <c r="R82" s="3" t="str">
        <f>IF($A82&gt;='243way_Regular Symbol'!G$16,"",IF(E82=0,"",IF(OR(E82=$O$1,E82=$P$1,E83=$O$1,E83=$P$1,E84=$O$1,E84=$P$1),0,1)))</f>
        <v/>
      </c>
      <c r="S82" s="135" t="str">
        <f>IF($A82&gt;='243way_Regular Symbol'!H$16,"",IF(F82=0,"",IF(OR(F82=$O$1,F82=$P$1,F83=$O$1,F83=$P$1,F84=$O$1,F84=$P$1),0,1)))</f>
        <v/>
      </c>
      <c r="T82" s="224"/>
      <c r="U82" s="344" t="str">
        <f>IF($A82&gt;='243way_Regular Symbol'!D$16,"",IF(B82=0,"",IF(OR(B82=$U$1,B82=$V$1,B83=$U$1,B83=$V$1,B84=$U$1,B84=$V$1),0,1)))</f>
        <v/>
      </c>
      <c r="V82" s="3">
        <f>IF($A82&gt;='243way_Regular Symbol'!E$16,"",IF(C82=0,"",IF(OR(C82=$U$1,C82=$V$1,C83=$U$1,C83=$V$1,C84=$U$1,C84=$V$1),0,1)))</f>
        <v>1</v>
      </c>
      <c r="W82" s="3" t="str">
        <f>IF($A82&gt;='243way_Regular Symbol'!F$16,"",IF(D82=0,"",IF(OR(D82=$U$1,D82=$V$1,D83=$U$1,D83=$V$1,D84=$U$1,D84=$V$1),0,1)))</f>
        <v/>
      </c>
      <c r="X82" s="3" t="str">
        <f>IF($A82&gt;='243way_Regular Symbol'!G$16,"",IF(E82=0,"",IF(OR(E82=$U$1,E82=$V$1,E83=$U$1,E83=$V$1,E84=$U$1,E84=$V$1),0,1)))</f>
        <v/>
      </c>
      <c r="Y82" s="135" t="str">
        <f>IF($A82&gt;='243way_Regular Symbol'!H$16,"",IF(F82=0,"",IF(OR(F82=$U$1,F82=$V$1,F83=$U$1,F83=$V$1,F84=$U$1,F84=$V$1),0,1)))</f>
        <v/>
      </c>
      <c r="Z82" s="224"/>
      <c r="AA82" s="344" t="str">
        <f>IF($A82&gt;='243way_Regular Symbol'!D$16,"",IF(B82=0,"",IF(OR(B82=$AA$1,B82=$AB$1,B83=$AA$1,B83=$AB$1,B84=$AA$1,,B84=$AB$1),0,1)))</f>
        <v/>
      </c>
      <c r="AB82" s="3">
        <f>IF($A82&gt;='243way_Regular Symbol'!E$16,"",IF(C82=0,"",IF(OR(C82=$AA$1,C82=$AB$1,C83=$AA$1,C83=$AB$1,C84=$AA$1,,C84=$AB$1),0,1)))</f>
        <v>1</v>
      </c>
      <c r="AC82" s="3" t="str">
        <f>IF($A82&gt;='243way_Regular Symbol'!F$16,"",IF(D82=0,"",IF(OR(D82=$AA$1,D82=$AB$1,D83=$AA$1,D83=$AB$1,D84=$AA$1,,D84=$AB$1),0,1)))</f>
        <v/>
      </c>
      <c r="AD82" s="3" t="str">
        <f>IF($A82&gt;='243way_Regular Symbol'!G$16,"",IF(E82=0,"",IF(OR(E82=$AA$1,E82=$AB$1,E83=$AA$1,E83=$AB$1,E84=$AA$1,,E84=$AB$1),0,1)))</f>
        <v/>
      </c>
      <c r="AE82" s="135" t="str">
        <f>IF($A82&gt;='243way_Regular Symbol'!H$16,"",IF(F82=0,"",IF(OR(F82=$AA$1,F82=$AB$1,F83=$AA$1,F83=$AB$1,F84=$AA$1,,F84=$AB$1),0,1)))</f>
        <v/>
      </c>
      <c r="AF82" s="224"/>
      <c r="AG82" s="344" t="str">
        <f>IF($A82&gt;='243way_Regular Symbol'!D$16,"",IF(B82=0,"",IF(OR(B82=$AG$1,B82=$AH$1,B83=$AG$1,B83=$AH$1,B84=$AG$1,B84=$AH$1),0,1)))</f>
        <v/>
      </c>
      <c r="AH82" s="3">
        <f>IF($A82&gt;='243way_Regular Symbol'!E$16,"",IF(C82=0,"",IF(OR(C82=$AG$1,C82=$AH$1,C83=$AG$1,C83=$AH$1,C84=$AG$1,C84=$AH$1),0,1)))</f>
        <v>1</v>
      </c>
      <c r="AI82" s="3" t="str">
        <f>IF($A82&gt;='243way_Regular Symbol'!F$16,"",IF(D82=0,"",IF(OR(D82=$AG$1,D82=$AH$1,D83=$AG$1,D83=$AH$1,D84=$AG$1,D84=$AH$1),0,1)))</f>
        <v/>
      </c>
      <c r="AJ82" s="3" t="str">
        <f>IF($A82&gt;='243way_Regular Symbol'!G$16,"",IF(E82=0,"",IF(OR(E82=$AG$1,E82=$AH$1,E83=$AG$1,E83=$AH$1,E84=$AG$1,E84=$AH$1),0,1)))</f>
        <v/>
      </c>
      <c r="AK82" s="135" t="str">
        <f>IF($A82&gt;='243way_Regular Symbol'!H$16,"",IF(F82=0,"",IF(OR(F82=$AG$1,F82=$AH$1,F83=$AG$1,F83=$AH$1,F84=$AG$1,F84=$AH$1),0,1)))</f>
        <v/>
      </c>
      <c r="AL82" s="224"/>
      <c r="AM82" s="344" t="str">
        <f>IF($A82&gt;='243way_Regular Symbol'!D$16,"",IF(B82=0,"",IF(OR(B82=$AM$1,B82=$AN$1,B83=$AM$1,B83=$AN$1,B84=$AM$1,B84=$AN$1),0,1)))</f>
        <v/>
      </c>
      <c r="AN82" s="3">
        <f>IF($A82&gt;='243way_Regular Symbol'!E$16,"",IF(C82=0,"",IF(OR(C82=$AM$1,C82=$AN$1,C83=$AM$1,C83=$AN$1,C84=$AM$1,C84=$AN$1),0,1)))</f>
        <v>1</v>
      </c>
      <c r="AO82" s="3" t="str">
        <f>IF($A82&gt;='243way_Regular Symbol'!F$16,"",IF(D82=0,"",IF(OR(D82=$AM$1,D82=$AN$1,D83=$AM$1,D83=$AN$1,D84=$AM$1,D84=$AN$1),0,1)))</f>
        <v/>
      </c>
      <c r="AP82" s="3" t="str">
        <f>IF($A82&gt;='243way_Regular Symbol'!G$16,"",IF(E82=0,"",IF(OR(E82=$AM$1,E82=$AN$1,E83=$AM$1,E83=$AN$1,E84=$AM$1,E84=$AN$1),0,1)))</f>
        <v/>
      </c>
      <c r="AQ82" s="135" t="str">
        <f>IF($A82&gt;='243way_Regular Symbol'!H$16,"",IF(F82=0,"",IF(OR(F82=$AM$1,F82=$AN$1,F83=$AM$1,F83=$AN$1,F84=$AM$1,F84=$AN$1),0,1)))</f>
        <v/>
      </c>
      <c r="AR82" s="224"/>
      <c r="AS82" s="344" t="str">
        <f>IF($A82&gt;='243way_Regular Symbol'!D$16,"",IF(B82=0,"",IF(OR(B82=$AM$1,B82=$AT$1,B83=$AM$1,B83=$AT$1,B84=$AM$1,B84=$AT$1),0,1)))</f>
        <v/>
      </c>
      <c r="AT82" s="3">
        <f>IF($A82&gt;='243way_Regular Symbol'!E$16,"",IF(C82=0,"",IF(OR(C82=$AM$1,C82=$AT$1,C83=$AM$1,C83=$AT$1,C84=$AM$1,C84=$AT$1),0,1)))</f>
        <v>1</v>
      </c>
      <c r="AU82" s="3" t="str">
        <f>IF($A82&gt;='243way_Regular Symbol'!F$16,"",IF(D82=0,"",IF(OR(D82=$AM$1,D82=$AT$1,D83=$AM$1,D83=$AT$1,D84=$AM$1,D84=$AT$1),0,1)))</f>
        <v/>
      </c>
      <c r="AV82" s="3" t="str">
        <f>IF($A82&gt;='243way_Regular Symbol'!G$16,"",IF(E82=0,"",IF(OR(E82=$AM$1,E82=$AT$1,E83=$AM$1,E83=$AT$1,E84=$AM$1,E84=$AT$1),0,1)))</f>
        <v/>
      </c>
      <c r="AW82" s="135" t="str">
        <f>IF($A82&gt;='243way_Regular Symbol'!H$16,"",IF(F82=0,"",IF(OR(F82=$AM$1,F82=$AT$1,F83=$AM$1,F83=$AT$1,F84=$AM$1,F84=$AT$1),0,1)))</f>
        <v/>
      </c>
      <c r="AX82" s="224"/>
      <c r="AY82" s="344" t="str">
        <f>IF($A82&gt;='243way_Regular Symbol'!D$16,"",IF(B82=0,"",IF(OR(B82=$AM$1,B82=$AZ$1,B83=$AM$1,B83=$AZ$1,B84=$AM$1,B84=$AZ$1),0,1)))</f>
        <v/>
      </c>
      <c r="AZ82" s="3">
        <f>IF($A82&gt;='243way_Regular Symbol'!E$16,"",IF(C82=0,"",IF(OR(C82=$AM$1,C82=$AZ$1,C83=$AM$1,C83=$AZ$1,C84=$AM$1,C84=$AZ$1),0,1)))</f>
        <v>1</v>
      </c>
      <c r="BA82" s="3" t="str">
        <f>IF($A82&gt;='243way_Regular Symbol'!F$16,"",IF(D82=0,"",IF(OR(D82=$AM$1,D82=$AZ$1,D83=$AM$1,D83=$AZ$1,D84=$AM$1,D84=$AZ$1),0,1)))</f>
        <v/>
      </c>
      <c r="BB82" s="3" t="str">
        <f>IF($A82&gt;='243way_Regular Symbol'!G$16,"",IF(E82=0,"",IF(OR(E82=$AM$1,E82=$AZ$1,E83=$AM$1,E83=$AZ$1,E84=$AM$1,E84=$AZ$1),0,1)))</f>
        <v/>
      </c>
      <c r="BC82" s="135" t="str">
        <f>IF($A82&gt;='243way_Regular Symbol'!H$16,"",IF(F82=0,"",IF(OR(F82=$AM$1,F82=$AZ$1,F83=$AM$1,F83=$AZ$1,F84=$AM$1,F84=$AZ$1),0,1)))</f>
        <v/>
      </c>
      <c r="BD82" s="224"/>
      <c r="BE82" s="344" t="str">
        <f>IF($A82&gt;='243way_Regular Symbol'!D$16,"",IF(B82=0,"",IF(OR(B82=$AM$1,B82=$BF$1,B83=$AM$1,B83=$BF$1,B84=$AM$1,B84=$BF$1),0,1)))</f>
        <v/>
      </c>
      <c r="BF82" s="3">
        <f>IF($A82&gt;='243way_Regular Symbol'!E$16,"",IF(C82=0,"",IF(OR(C82=$AM$1,C82=$BF$1,C83=$AM$1,C83=$BF$1,C84=$AM$1,C84=$BF$1),0,1)))</f>
        <v>1</v>
      </c>
      <c r="BG82" s="3" t="str">
        <f>IF($A82&gt;='243way_Regular Symbol'!F$16,"",IF(D82=0,"",IF(OR(D82=$AM$1,D82=$BF$1,D83=$AM$1,D83=$BF$1,D84=$AM$1,D84=$BF$1),0,1)))</f>
        <v/>
      </c>
      <c r="BH82" s="3" t="str">
        <f>IF($A82&gt;='243way_Regular Symbol'!G$16,"",IF(E82=0,"",IF(OR(E82=$AM$1,E82=$BF$1,E83=$AM$1,E83=$BF$1,E84=$AM$1,E84=$BF$1),0,1)))</f>
        <v/>
      </c>
      <c r="BI82" s="135" t="str">
        <f>IF($A82&gt;='243way_Regular Symbol'!H$16,"",IF(F82=0,"",IF(OR(F82=$AM$1,F82=$BF$1,F83=$AM$1,F83=$BF$1,F84=$AM$1,F84=$BF$1),0,1)))</f>
        <v/>
      </c>
      <c r="BJ82" s="224"/>
      <c r="BK82" s="344" t="str">
        <f>IF($A82&gt;='243way_Regular Symbol'!D$16,"",IF(B82=0,"",IF(OR(B82=$AM$1,B82=$BL$1,B83=$AM$1,B83=$BL$1,B84=$AM$1,B84=$BL$1),0,1)))</f>
        <v/>
      </c>
      <c r="BL82" s="3">
        <f>IF($A82&gt;='243way_Regular Symbol'!E$16,"",IF(C82=0,"",IF(OR(C82=$AM$1,C82=$BL$1,C83=$AM$1,C83=$BL$1,C84=$AM$1,C84=$BL$1),0,1)))</f>
        <v>1</v>
      </c>
      <c r="BM82" s="3" t="str">
        <f>IF($A82&gt;='243way_Regular Symbol'!F$16,"",IF(D82=0,"",IF(OR(D82=$AM$1,D82=$BL$1,D83=$AM$1,D83=$BL$1,D84=$AM$1,D84=$BL$1),0,1)))</f>
        <v/>
      </c>
      <c r="BN82" s="3" t="str">
        <f>IF($A82&gt;='243way_Regular Symbol'!G$16,"",IF(E82=0,"",IF(OR(E82=$AM$1,E82=$BL$1,E83=$AM$1,E83=$BL$1,E84=$AM$1,E84=$BL$1),0,1)))</f>
        <v/>
      </c>
      <c r="BO82" s="135" t="str">
        <f>IF($A82&gt;='243way_Regular Symbol'!H$16,"",IF(F82=0,"",IF(OR(F82=$AM$1,F82=$BL$1,F83=$AM$1,F83=$BL$1,F84=$AM$1,F84=$BL$1),0,1)))</f>
        <v/>
      </c>
      <c r="BP82" s="224"/>
      <c r="BQ82" s="3" t="str">
        <f>IF($A82&gt;='243way_Regular Symbol'!D$16,"",IF(B82=0,"",IF(OR(B82=$BQ$1,B82=$BR$1,B83=$BQ$1,B83=$BR$1,B84=$BQ$1,B84=$BR$1),0,1)))</f>
        <v/>
      </c>
      <c r="BR82" s="3">
        <f>IF($A82&gt;='243way_Regular Symbol'!E$16,"",IF(C82=0,"",IF(OR(C82=$BQ$1,C82=$BR$1,C83=$BQ$1,C83=$BR$1,C84=$BQ$1,C84=$BR$1),0,1)))</f>
        <v>1</v>
      </c>
      <c r="BS82" s="3" t="str">
        <f>IF($A82&gt;='243way_Regular Symbol'!F$16,"",IF(D82=0,"",IF(OR(D82=$BQ$1,D82=$BR$1,D83=$BQ$1,D83=$BR$1,D84=$BQ$1,D84=$BR$1),0,1)))</f>
        <v/>
      </c>
      <c r="BT82" s="3" t="str">
        <f>IF($A82&gt;='243way_Regular Symbol'!G$16,"",IF(E82=0,"",IF(OR(E82=$BQ$1,E82=$BR$1,E83=$BQ$1,E83=$BR$1,E84=$BQ$1,E84=$BR$1),0,1)))</f>
        <v/>
      </c>
      <c r="BU82" s="3" t="str">
        <f>IF($A82&gt;='243way_Regular Symbol'!H$16,"",IF(F82=0,"",IF(OR(F82=$BQ$1,F82=$BR$1,F83=$BQ$1,F83=$BR$1,F84=$BQ$1,F84=$BR$1),0,1)))</f>
        <v/>
      </c>
      <c r="BV82" s="224"/>
      <c r="BW82" s="3" t="str">
        <f>IF($A82&gt;='243way_Regular Symbol'!D$16,"",IF(B82=0,"",IF(OR(B82=$BW$1,B83=$BW$1,B84=$BW$1,B82=$BX$1,B83=$BX$1,B84=$BX$1),0,1)))</f>
        <v/>
      </c>
      <c r="BX82" s="3">
        <f>IF($A82&gt;='243way_Regular Symbol'!E$16,"",IF(C82=0,"",IF(OR(C82=$BW$1,C83=$BW$1,C84=$BW$1,C82=$BX$1,C83=$BX$1,C84=$BX$1),0,1)))</f>
        <v>1</v>
      </c>
      <c r="BY82" s="3" t="str">
        <f>IF($A82&gt;='243way_Regular Symbol'!F$16,"",IF(D82=0,"",IF(OR(D82=$BW$1,D83=$BW$1,D84=$BW$1,D82=$BX$1,D83=$BX$1,D84=$BX$1),0,1)))</f>
        <v/>
      </c>
      <c r="BZ82" s="3" t="str">
        <f>IF($A82&gt;='243way_Regular Symbol'!G$16,"",IF(E82=0,"",IF(OR(E82=$BW$1,E83=$BW$1,E84=$BW$1,E82=$BX$1,E83=$BX$1,E84=$BX$1),0,1)))</f>
        <v/>
      </c>
      <c r="CA82" s="3" t="str">
        <f>IF($A82&gt;='243way_Regular Symbol'!H$16,"",IF(F82=0,"",IF(OR(F82=$BW$1,F83=$BW$1,F84=$BW$1,F82=$BX$1,F83=$BX$1,F84=$BX$1),0,1)))</f>
        <v/>
      </c>
      <c r="CB82" s="224"/>
      <c r="CC82" s="3" t="str">
        <f>IF($A82&gt;='243way_Regular Symbol'!D$16,"",IF(B82=0,"",IF(OR(B82=$BW$1,B83=$BW$1,B84=$BW$1,B82=$CD$1,B83=$CD$1,B84=$CD$1),0,1)))</f>
        <v/>
      </c>
      <c r="CD82" s="3">
        <f>IF($A82&gt;='243way_Regular Symbol'!E$16,"",IF(C82=0,"",IF(OR(C82=$BW$1,C83=$BW$1,C84=$BW$1,C82=$CD$1,C83=$CD$1,C84=$CD$1),0,1)))</f>
        <v>0</v>
      </c>
      <c r="CE82" s="3" t="str">
        <f>IF($A82&gt;='243way_Regular Symbol'!F$16,"",IF(D82=0,"",IF(OR(D82=$BW$1,D83=$BW$1,D84=$BW$1,D82=$CD$1,D83=$CD$1,D84=$CD$1),0,1)))</f>
        <v/>
      </c>
      <c r="CF82" s="3" t="str">
        <f>IF($A82&gt;='243way_Regular Symbol'!G$16,"",IF(E82=0,"",IF(OR(E82=$BW$1,E83=$BW$1,E84=$BW$1,E82=$CD$1,E83=$CD$1,E84=$CD$1),0,1)))</f>
        <v/>
      </c>
      <c r="CG82" s="3" t="str">
        <f>IF($A82&gt;='243way_Regular Symbol'!H$16,"",IF(F82=0,"",IF(OR(F82=$BW$1,F83=$BW$1,F84=$BW$1,F82=$CD$1,F83=$CD$1,F84=$CD$1),0,1)))</f>
        <v/>
      </c>
      <c r="CH82" s="224"/>
      <c r="CI82" s="3" t="str">
        <f>IF($A82&gt;='243way_Regular Symbol'!D$16,"",IF(B82=0,"",IF(OR(B82=$BW$1,B83=$BW$1,B84=$BW$1,B82=$CJ$1,B83=$CJ$1,B84=$CJ$1),0,1)))</f>
        <v/>
      </c>
      <c r="CJ82" s="3">
        <f>IF($A82&gt;='243way_Regular Symbol'!E$16,"",IF(C82=0,"",IF(OR(C82=$BW$1,C83=$BW$1,C84=$BW$1,C82=$CJ$1,C83=$CJ$1,C84=$CJ$1),0,1)))</f>
        <v>1</v>
      </c>
      <c r="CK82" s="3" t="str">
        <f>IF($A82&gt;='243way_Regular Symbol'!F$16,"",IF(D82=0,"",IF(OR(D82=$BW$1,D83=$BW$1,D84=$BW$1,D82=$CJ$1,D83=$CJ$1,D84=$CJ$1),0,1)))</f>
        <v/>
      </c>
      <c r="CL82" s="3" t="str">
        <f>IF($A82&gt;='243way_Regular Symbol'!G$16,"",IF(E82=0,"",IF(OR(E82=$BW$1,E83=$BW$1,E84=$BW$1,E82=$CJ$1,E83=$CJ$1,E84=$CJ$1),0,1)))</f>
        <v/>
      </c>
      <c r="CM82" s="3" t="str">
        <f>IF($A82&gt;='243way_Regular Symbol'!H$16,"",IF(F82=0,"",IF(OR(F82=$BW$1,F83=$BW$1,F84=$BW$1,F82=$CJ$1,F83=$CJ$1,F84=$CJ$1),0,1)))</f>
        <v/>
      </c>
      <c r="CN82" s="224"/>
      <c r="CO82" s="3" t="str">
        <f>IF($A82&gt;='243way_Regular Symbol'!D$16,"",IF(B82=0,"",IF(OR(B82=$BW$1,B83=$BW$1,B84=$BW$1,B82=$CP$1,B83=$CP$1,B84=$CP$1),0,1)))</f>
        <v/>
      </c>
      <c r="CP82" s="3">
        <f>IF($A82&gt;='243way_Regular Symbol'!E$16,"",IF(C82=0,"",IF(OR(C82=$BW$1,C83=$BW$1,C84=$BW$1,C82=$CP$1,C83=$CP$1,C84=$CP$1),0,1)))</f>
        <v>0</v>
      </c>
      <c r="CQ82" s="3" t="str">
        <f>IF($A82&gt;='243way_Regular Symbol'!F$16,"",IF(D82=0,"",IF(OR(D82=$BW$1,D83=$BW$1,D84=$BW$1,D82=$CP$1,D83=$CP$1,D84=$CP$1),0,1)))</f>
        <v/>
      </c>
      <c r="CR82" s="3" t="str">
        <f>IF($A82&gt;='243way_Regular Symbol'!G$16,"",IF(E82=0,"",IF(OR(E82=$BW$1,E83=$BW$1,E84=$BW$1,E82=$CP$1,E83=$CP$1,E84=$CP$1),0,1)))</f>
        <v/>
      </c>
      <c r="CS82" s="3" t="str">
        <f>IF($A82&gt;='243way_Regular Symbol'!H$16,"",IF(F82=0,"",IF(OR(F82=$BW$1,F83=$BW$1,F84=$BW$1,F82=$CP$1,F83=$CP$1,F84=$CP$1),0,1)))</f>
        <v/>
      </c>
      <c r="CT82" s="224"/>
      <c r="CU82" s="3" t="str">
        <f>IF($A82&gt;='243way_Regular Symbol'!D$16,"",IF(B82=0,"",IF(OR(B82=$BW$1,B83=$BW$1,B84=$BW$1,B82=$CV$1,B83=$CV$1,B84=$CV$1),0,1)))</f>
        <v/>
      </c>
      <c r="CV82" s="3">
        <f>IF($A82&gt;='243way_Regular Symbol'!E$16,"",IF(C82=0,"",IF(OR(C82=$BW$1,C83=$BW$1,C84=$BW$1,C82=$CV$1,C83=$CV$1,C84=$CV$1),0,1)))</f>
        <v>1</v>
      </c>
      <c r="CW82" s="3" t="str">
        <f>IF($A82&gt;='243way_Regular Symbol'!F$16,"",IF(D82=0,"",IF(OR(D82=$BW$1,D83=$BW$1,D84=$BW$1,D82=$CV$1,D83=$CV$1,D84=$CV$1),0,1)))</f>
        <v/>
      </c>
      <c r="CX82" s="3" t="str">
        <f>IF($A82&gt;='243way_Regular Symbol'!G$16,"",IF(E82=0,"",IF(OR(E82=$BW$1,E83=$BW$1,E84=$BW$1,E82=$CV$1,E83=$CV$1,E84=$CV$1),0,1)))</f>
        <v/>
      </c>
      <c r="CY82" s="3" t="str">
        <f>IF($A82&gt;='243way_Regular Symbol'!H$16,"",IF(F82=0,"",IF(OR(F82=$BW$1,F83=$BW$1,F84=$BW$1,F82=$CV$1,F83=$CV$1,F84=$CV$1),0,1)))</f>
        <v/>
      </c>
    </row>
    <row r="83" spans="1:103">
      <c r="A83" s="337">
        <f>IF('243way_Regular Symbol'!L82="","",'243way_Regular Symbol'!L82)</f>
        <v>79</v>
      </c>
      <c r="B83" s="191" t="str">
        <f>IF('243way_Regular Symbol'!M82="",
IF($A83-'243way_Regular Symbol'!D$16&gt;='243way_RegularＸ_W()'!B$2-1,"",VLOOKUP($A83-'243way_Regular Symbol'!D$16,'243way_Regular Symbol'!$L$3:$Q$99,'243way_RegularＸ_W()'!B$3+1,FALSE)),
'243way_Regular Symbol'!M82)</f>
        <v/>
      </c>
      <c r="C83" s="191" t="str">
        <f>IF('243way_Regular Symbol'!N82="",
IF($A83-'243way_Regular Symbol'!E$16&gt;='243way_RegularＸ_W()'!C$2-1,"",VLOOKUP($A83-'243way_Regular Symbol'!E$16,'243way_Regular Symbol'!$L$3:$Q$99,'243way_RegularＸ_W()'!C$3+1,FALSE)),
'243way_Regular Symbol'!N82)</f>
        <v>TE</v>
      </c>
      <c r="D83" s="191" t="str">
        <f>IF('243way_Regular Symbol'!O82="",
IF($A83-'243way_Regular Symbol'!F$16&gt;='243way_RegularＸ_W()'!D$2-1,"",VLOOKUP($A83-'243way_Regular Symbol'!F$16,'243way_Regular Symbol'!$L$3:$Q$99,'243way_RegularＸ_W()'!D$3+1,FALSE)),
'243way_Regular Symbol'!O82)</f>
        <v/>
      </c>
      <c r="E83" s="191" t="str">
        <f>IF('243way_Regular Symbol'!P82="",
IF($A83-'243way_Regular Symbol'!G$16&gt;='243way_RegularＸ_W()'!E$2-1,"",VLOOKUP($A83-'243way_Regular Symbol'!G$16,'243way_Regular Symbol'!$L$3:$Q$99,'243way_RegularＸ_W()'!E$3+1,FALSE)),
'243way_Regular Symbol'!P82)</f>
        <v/>
      </c>
      <c r="F83" s="338" t="str">
        <f>IF('243way_Regular Symbol'!Q82="",
IF($A83-'243way_Regular Symbol'!H$16&gt;='243way_RegularＸ_W()'!F$2-1,"",VLOOKUP($A83-'243way_Regular Symbol'!H$16,'243way_Regular Symbol'!$L$3:$Q$99,'243way_RegularＸ_W()'!F$3+1,FALSE)),
'243way_Regular Symbol'!Q82)</f>
        <v/>
      </c>
      <c r="O83" s="344" t="str">
        <f>IF($A83&gt;='243way_Regular Symbol'!D$16,"",IF(B83=0,"",IF(OR(B83=$O$1,B83=$P$1,B84=$O$1,B84=$P$1,B85=$O$1,B85=$P$1),0,1)))</f>
        <v/>
      </c>
      <c r="P83" s="3">
        <f>IF($A83&gt;='243way_Regular Symbol'!E$16,"",IF(C83=0,"",IF(OR(C83=$O$1,C83=$P$1,C84=$O$1,C84=$P$1,C85=$O$1,C85=$P$1),0,1)))</f>
        <v>1</v>
      </c>
      <c r="Q83" s="3" t="str">
        <f>IF($A83&gt;='243way_Regular Symbol'!F$16,"",IF(D83=0,"",IF(OR(D83=$O$1,D83=$P$1,D84=$O$1,D84=$P$1,D85=$O$1,D85=$P$1),0,1)))</f>
        <v/>
      </c>
      <c r="R83" s="3" t="str">
        <f>IF($A83&gt;='243way_Regular Symbol'!G$16,"",IF(E83=0,"",IF(OR(E83=$O$1,E83=$P$1,E84=$O$1,E84=$P$1,E85=$O$1,E85=$P$1),0,1)))</f>
        <v/>
      </c>
      <c r="S83" s="135" t="str">
        <f>IF($A83&gt;='243way_Regular Symbol'!H$16,"",IF(F83=0,"",IF(OR(F83=$O$1,F83=$P$1,F84=$O$1,F84=$P$1,F85=$O$1,F85=$P$1),0,1)))</f>
        <v/>
      </c>
      <c r="T83" s="224"/>
      <c r="U83" s="344" t="str">
        <f>IF($A83&gt;='243way_Regular Symbol'!D$16,"",IF(B83=0,"",IF(OR(B83=$U$1,B83=$V$1,B84=$U$1,B84=$V$1,B85=$U$1,B85=$V$1),0,1)))</f>
        <v/>
      </c>
      <c r="V83" s="3">
        <f>IF($A83&gt;='243way_Regular Symbol'!E$16,"",IF(C83=0,"",IF(OR(C83=$U$1,C83=$V$1,C84=$U$1,C84=$V$1,C85=$U$1,C85=$V$1),0,1)))</f>
        <v>1</v>
      </c>
      <c r="W83" s="3" t="str">
        <f>IF($A83&gt;='243way_Regular Symbol'!F$16,"",IF(D83=0,"",IF(OR(D83=$U$1,D83=$V$1,D84=$U$1,D84=$V$1,D85=$U$1,D85=$V$1),0,1)))</f>
        <v/>
      </c>
      <c r="X83" s="3" t="str">
        <f>IF($A83&gt;='243way_Regular Symbol'!G$16,"",IF(E83=0,"",IF(OR(E83=$U$1,E83=$V$1,E84=$U$1,E84=$V$1,E85=$U$1,E85=$V$1),0,1)))</f>
        <v/>
      </c>
      <c r="Y83" s="135" t="str">
        <f>IF($A83&gt;='243way_Regular Symbol'!H$16,"",IF(F83=0,"",IF(OR(F83=$U$1,F83=$V$1,F84=$U$1,F84=$V$1,F85=$U$1,F85=$V$1),0,1)))</f>
        <v/>
      </c>
      <c r="Z83" s="224"/>
      <c r="AA83" s="344" t="str">
        <f>IF($A83&gt;='243way_Regular Symbol'!D$16,"",IF(B83=0,"",IF(OR(B83=$AA$1,B83=$AB$1,B84=$AA$1,B84=$AB$1,B85=$AA$1,,B85=$AB$1),0,1)))</f>
        <v/>
      </c>
      <c r="AB83" s="3">
        <f>IF($A83&gt;='243way_Regular Symbol'!E$16,"",IF(C83=0,"",IF(OR(C83=$AA$1,C83=$AB$1,C84=$AA$1,C84=$AB$1,C85=$AA$1,,C85=$AB$1),0,1)))</f>
        <v>1</v>
      </c>
      <c r="AC83" s="3" t="str">
        <f>IF($A83&gt;='243way_Regular Symbol'!F$16,"",IF(D83=0,"",IF(OR(D83=$AA$1,D83=$AB$1,D84=$AA$1,D84=$AB$1,D85=$AA$1,,D85=$AB$1),0,1)))</f>
        <v/>
      </c>
      <c r="AD83" s="3" t="str">
        <f>IF($A83&gt;='243way_Regular Symbol'!G$16,"",IF(E83=0,"",IF(OR(E83=$AA$1,E83=$AB$1,E84=$AA$1,E84=$AB$1,E85=$AA$1,,E85=$AB$1),0,1)))</f>
        <v/>
      </c>
      <c r="AE83" s="135" t="str">
        <f>IF($A83&gt;='243way_Regular Symbol'!H$16,"",IF(F83=0,"",IF(OR(F83=$AA$1,F83=$AB$1,F84=$AA$1,F84=$AB$1,F85=$AA$1,,F85=$AB$1),0,1)))</f>
        <v/>
      </c>
      <c r="AF83" s="224"/>
      <c r="AG83" s="344" t="str">
        <f>IF($A83&gt;='243way_Regular Symbol'!D$16,"",IF(B83=0,"",IF(OR(B83=$AG$1,B83=$AH$1,B84=$AG$1,B84=$AH$1,B85=$AG$1,B85=$AH$1),0,1)))</f>
        <v/>
      </c>
      <c r="AH83" s="3">
        <f>IF($A83&gt;='243way_Regular Symbol'!E$16,"",IF(C83=0,"",IF(OR(C83=$AG$1,C83=$AH$1,C84=$AG$1,C84=$AH$1,C85=$AG$1,C85=$AH$1),0,1)))</f>
        <v>1</v>
      </c>
      <c r="AI83" s="3" t="str">
        <f>IF($A83&gt;='243way_Regular Symbol'!F$16,"",IF(D83=0,"",IF(OR(D83=$AG$1,D83=$AH$1,D84=$AG$1,D84=$AH$1,D85=$AG$1,D85=$AH$1),0,1)))</f>
        <v/>
      </c>
      <c r="AJ83" s="3" t="str">
        <f>IF($A83&gt;='243way_Regular Symbol'!G$16,"",IF(E83=0,"",IF(OR(E83=$AG$1,E83=$AH$1,E84=$AG$1,E84=$AH$1,E85=$AG$1,E85=$AH$1),0,1)))</f>
        <v/>
      </c>
      <c r="AK83" s="135" t="str">
        <f>IF($A83&gt;='243way_Regular Symbol'!H$16,"",IF(F83=0,"",IF(OR(F83=$AG$1,F83=$AH$1,F84=$AG$1,F84=$AH$1,F85=$AG$1,F85=$AH$1),0,1)))</f>
        <v/>
      </c>
      <c r="AL83" s="224"/>
      <c r="AM83" s="344" t="str">
        <f>IF($A83&gt;='243way_Regular Symbol'!D$16,"",IF(B83=0,"",IF(OR(B83=$AM$1,B83=$AN$1,B84=$AM$1,B84=$AN$1,B85=$AM$1,B85=$AN$1),0,1)))</f>
        <v/>
      </c>
      <c r="AN83" s="3">
        <f>IF($A83&gt;='243way_Regular Symbol'!E$16,"",IF(C83=0,"",IF(OR(C83=$AM$1,C83=$AN$1,C84=$AM$1,C84=$AN$1,C85=$AM$1,C85=$AN$1),0,1)))</f>
        <v>1</v>
      </c>
      <c r="AO83" s="3" t="str">
        <f>IF($A83&gt;='243way_Regular Symbol'!F$16,"",IF(D83=0,"",IF(OR(D83=$AM$1,D83=$AN$1,D84=$AM$1,D84=$AN$1,D85=$AM$1,D85=$AN$1),0,1)))</f>
        <v/>
      </c>
      <c r="AP83" s="3" t="str">
        <f>IF($A83&gt;='243way_Regular Symbol'!G$16,"",IF(E83=0,"",IF(OR(E83=$AM$1,E83=$AN$1,E84=$AM$1,E84=$AN$1,E85=$AM$1,E85=$AN$1),0,1)))</f>
        <v/>
      </c>
      <c r="AQ83" s="135" t="str">
        <f>IF($A83&gt;='243way_Regular Symbol'!H$16,"",IF(F83=0,"",IF(OR(F83=$AM$1,F83=$AN$1,F84=$AM$1,F84=$AN$1,F85=$AM$1,F85=$AN$1),0,1)))</f>
        <v/>
      </c>
      <c r="AR83" s="224"/>
      <c r="AS83" s="344" t="str">
        <f>IF($A83&gt;='243way_Regular Symbol'!D$16,"",IF(B83=0,"",IF(OR(B83=$AM$1,B83=$AT$1,B84=$AM$1,B84=$AT$1,B85=$AM$1,B85=$AT$1),0,1)))</f>
        <v/>
      </c>
      <c r="AT83" s="3">
        <f>IF($A83&gt;='243way_Regular Symbol'!E$16,"",IF(C83=0,"",IF(OR(C83=$AM$1,C83=$AT$1,C84=$AM$1,C84=$AT$1,C85=$AM$1,C85=$AT$1),0,1)))</f>
        <v>1</v>
      </c>
      <c r="AU83" s="3" t="str">
        <f>IF($A83&gt;='243way_Regular Symbol'!F$16,"",IF(D83=0,"",IF(OR(D83=$AM$1,D83=$AT$1,D84=$AM$1,D84=$AT$1,D85=$AM$1,D85=$AT$1),0,1)))</f>
        <v/>
      </c>
      <c r="AV83" s="3" t="str">
        <f>IF($A83&gt;='243way_Regular Symbol'!G$16,"",IF(E83=0,"",IF(OR(E83=$AM$1,E83=$AT$1,E84=$AM$1,E84=$AT$1,E85=$AM$1,E85=$AT$1),0,1)))</f>
        <v/>
      </c>
      <c r="AW83" s="135" t="str">
        <f>IF($A83&gt;='243way_Regular Symbol'!H$16,"",IF(F83=0,"",IF(OR(F83=$AM$1,F83=$AT$1,F84=$AM$1,F84=$AT$1,F85=$AM$1,F85=$AT$1),0,1)))</f>
        <v/>
      </c>
      <c r="AX83" s="224"/>
      <c r="AY83" s="344" t="str">
        <f>IF($A83&gt;='243way_Regular Symbol'!D$16,"",IF(B83=0,"",IF(OR(B83=$AM$1,B83=$AZ$1,B84=$AM$1,B84=$AZ$1,B85=$AM$1,B85=$AZ$1),0,1)))</f>
        <v/>
      </c>
      <c r="AZ83" s="3">
        <f>IF($A83&gt;='243way_Regular Symbol'!E$16,"",IF(C83=0,"",IF(OR(C83=$AM$1,C83=$AZ$1,C84=$AM$1,C84=$AZ$1,C85=$AM$1,C85=$AZ$1),0,1)))</f>
        <v>1</v>
      </c>
      <c r="BA83" s="3" t="str">
        <f>IF($A83&gt;='243way_Regular Symbol'!F$16,"",IF(D83=0,"",IF(OR(D83=$AM$1,D83=$AZ$1,D84=$AM$1,D84=$AZ$1,D85=$AM$1,D85=$AZ$1),0,1)))</f>
        <v/>
      </c>
      <c r="BB83" s="3" t="str">
        <f>IF($A83&gt;='243way_Regular Symbol'!G$16,"",IF(E83=0,"",IF(OR(E83=$AM$1,E83=$AZ$1,E84=$AM$1,E84=$AZ$1,E85=$AM$1,E85=$AZ$1),0,1)))</f>
        <v/>
      </c>
      <c r="BC83" s="135" t="str">
        <f>IF($A83&gt;='243way_Regular Symbol'!H$16,"",IF(F83=0,"",IF(OR(F83=$AM$1,F83=$AZ$1,F84=$AM$1,F84=$AZ$1,F85=$AM$1,F85=$AZ$1),0,1)))</f>
        <v/>
      </c>
      <c r="BD83" s="224"/>
      <c r="BE83" s="344" t="str">
        <f>IF($A83&gt;='243way_Regular Symbol'!D$16,"",IF(B83=0,"",IF(OR(B83=$AM$1,B83=$BF$1,B84=$AM$1,B84=$BF$1,B85=$AM$1,B85=$BF$1),0,1)))</f>
        <v/>
      </c>
      <c r="BF83" s="3">
        <f>IF($A83&gt;='243way_Regular Symbol'!E$16,"",IF(C83=0,"",IF(OR(C83=$AM$1,C83=$BF$1,C84=$AM$1,C84=$BF$1,C85=$AM$1,C85=$BF$1),0,1)))</f>
        <v>1</v>
      </c>
      <c r="BG83" s="3" t="str">
        <f>IF($A83&gt;='243way_Regular Symbol'!F$16,"",IF(D83=0,"",IF(OR(D83=$AM$1,D83=$BF$1,D84=$AM$1,D84=$BF$1,D85=$AM$1,D85=$BF$1),0,1)))</f>
        <v/>
      </c>
      <c r="BH83" s="3" t="str">
        <f>IF($A83&gt;='243way_Regular Symbol'!G$16,"",IF(E83=0,"",IF(OR(E83=$AM$1,E83=$BF$1,E84=$AM$1,E84=$BF$1,E85=$AM$1,E85=$BF$1),0,1)))</f>
        <v/>
      </c>
      <c r="BI83" s="135" t="str">
        <f>IF($A83&gt;='243way_Regular Symbol'!H$16,"",IF(F83=0,"",IF(OR(F83=$AM$1,F83=$BF$1,F84=$AM$1,F84=$BF$1,F85=$AM$1,F85=$BF$1),0,1)))</f>
        <v/>
      </c>
      <c r="BJ83" s="224"/>
      <c r="BK83" s="344" t="str">
        <f>IF($A83&gt;='243way_Regular Symbol'!D$16,"",IF(B83=0,"",IF(OR(B83=$AM$1,B83=$BL$1,B84=$AM$1,B84=$BL$1,B85=$AM$1,B85=$BL$1),0,1)))</f>
        <v/>
      </c>
      <c r="BL83" s="3">
        <f>IF($A83&gt;='243way_Regular Symbol'!E$16,"",IF(C83=0,"",IF(OR(C83=$AM$1,C83=$BL$1,C84=$AM$1,C84=$BL$1,C85=$AM$1,C85=$BL$1),0,1)))</f>
        <v>1</v>
      </c>
      <c r="BM83" s="3" t="str">
        <f>IF($A83&gt;='243way_Regular Symbol'!F$16,"",IF(D83=0,"",IF(OR(D83=$AM$1,D83=$BL$1,D84=$AM$1,D84=$BL$1,D85=$AM$1,D85=$BL$1),0,1)))</f>
        <v/>
      </c>
      <c r="BN83" s="3" t="str">
        <f>IF($A83&gt;='243way_Regular Symbol'!G$16,"",IF(E83=0,"",IF(OR(E83=$AM$1,E83=$BL$1,E84=$AM$1,E84=$BL$1,E85=$AM$1,E85=$BL$1),0,1)))</f>
        <v/>
      </c>
      <c r="BO83" s="135" t="str">
        <f>IF($A83&gt;='243way_Regular Symbol'!H$16,"",IF(F83=0,"",IF(OR(F83=$AM$1,F83=$BL$1,F84=$AM$1,F84=$BL$1,F85=$AM$1,F85=$BL$1),0,1)))</f>
        <v/>
      </c>
      <c r="BP83" s="224"/>
      <c r="BQ83" s="3" t="str">
        <f>IF($A83&gt;='243way_Regular Symbol'!D$16,"",IF(B83=0,"",IF(OR(B83=$BQ$1,B83=$BR$1,B84=$BQ$1,B84=$BR$1,B85=$BQ$1,B85=$BR$1),0,1)))</f>
        <v/>
      </c>
      <c r="BR83" s="3">
        <f>IF($A83&gt;='243way_Regular Symbol'!E$16,"",IF(C83=0,"",IF(OR(C83=$BQ$1,C83=$BR$1,C84=$BQ$1,C84=$BR$1,C85=$BQ$1,C85=$BR$1),0,1)))</f>
        <v>0</v>
      </c>
      <c r="BS83" s="3" t="str">
        <f>IF($A83&gt;='243way_Regular Symbol'!F$16,"",IF(D83=0,"",IF(OR(D83=$BQ$1,D83=$BR$1,D84=$BQ$1,D84=$BR$1,D85=$BQ$1,D85=$BR$1),0,1)))</f>
        <v/>
      </c>
      <c r="BT83" s="3" t="str">
        <f>IF($A83&gt;='243way_Regular Symbol'!G$16,"",IF(E83=0,"",IF(OR(E83=$BQ$1,E83=$BR$1,E84=$BQ$1,E84=$BR$1,E85=$BQ$1,E85=$BR$1),0,1)))</f>
        <v/>
      </c>
      <c r="BU83" s="3" t="str">
        <f>IF($A83&gt;='243way_Regular Symbol'!H$16,"",IF(F83=0,"",IF(OR(F83=$BQ$1,F83=$BR$1,F84=$BQ$1,F84=$BR$1,F85=$BQ$1,F85=$BR$1),0,1)))</f>
        <v/>
      </c>
      <c r="BV83" s="224"/>
      <c r="BW83" s="3" t="str">
        <f>IF($A83&gt;='243way_Regular Symbol'!D$16,"",IF(B83=0,"",IF(OR(B83=$BW$1,B84=$BW$1,B85=$BW$1,B83=$BX$1,B84=$BX$1,B85=$BX$1),0,1)))</f>
        <v/>
      </c>
      <c r="BX83" s="3">
        <f>IF($A83&gt;='243way_Regular Symbol'!E$16,"",IF(C83=0,"",IF(OR(C83=$BW$1,C84=$BW$1,C85=$BW$1,C83=$BX$1,C84=$BX$1,C85=$BX$1),0,1)))</f>
        <v>1</v>
      </c>
      <c r="BY83" s="3" t="str">
        <f>IF($A83&gt;='243way_Regular Symbol'!F$16,"",IF(D83=0,"",IF(OR(D83=$BW$1,D84=$BW$1,D85=$BW$1,D83=$BX$1,D84=$BX$1,D85=$BX$1),0,1)))</f>
        <v/>
      </c>
      <c r="BZ83" s="3" t="str">
        <f>IF($A83&gt;='243way_Regular Symbol'!G$16,"",IF(E83=0,"",IF(OR(E83=$BW$1,E84=$BW$1,E85=$BW$1,E83=$BX$1,E84=$BX$1,E85=$BX$1),0,1)))</f>
        <v/>
      </c>
      <c r="CA83" s="3" t="str">
        <f>IF($A83&gt;='243way_Regular Symbol'!H$16,"",IF(F83=0,"",IF(OR(F83=$BW$1,F84=$BW$1,F85=$BW$1,F83=$BX$1,F84=$BX$1,F85=$BX$1),0,1)))</f>
        <v/>
      </c>
      <c r="CB83" s="224"/>
      <c r="CC83" s="3" t="str">
        <f>IF($A83&gt;='243way_Regular Symbol'!D$16,"",IF(B83=0,"",IF(OR(B83=$BW$1,B84=$BW$1,B85=$BW$1,B83=$CD$1,B84=$CD$1,B85=$CD$1),0,1)))</f>
        <v/>
      </c>
      <c r="CD83" s="3">
        <f>IF($A83&gt;='243way_Regular Symbol'!E$16,"",IF(C83=0,"",IF(OR(C83=$BW$1,C84=$BW$1,C85=$BW$1,C83=$CD$1,C84=$CD$1,C85=$CD$1),0,1)))</f>
        <v>1</v>
      </c>
      <c r="CE83" s="3" t="str">
        <f>IF($A83&gt;='243way_Regular Symbol'!F$16,"",IF(D83=0,"",IF(OR(D83=$BW$1,D84=$BW$1,D85=$BW$1,D83=$CD$1,D84=$CD$1,D85=$CD$1),0,1)))</f>
        <v/>
      </c>
      <c r="CF83" s="3" t="str">
        <f>IF($A83&gt;='243way_Regular Symbol'!G$16,"",IF(E83=0,"",IF(OR(E83=$BW$1,E84=$BW$1,E85=$BW$1,E83=$CD$1,E84=$CD$1,E85=$CD$1),0,1)))</f>
        <v/>
      </c>
      <c r="CG83" s="3" t="str">
        <f>IF($A83&gt;='243way_Regular Symbol'!H$16,"",IF(F83=0,"",IF(OR(F83=$BW$1,F84=$BW$1,F85=$BW$1,F83=$CD$1,F84=$CD$1,F85=$CD$1),0,1)))</f>
        <v/>
      </c>
      <c r="CH83" s="224"/>
      <c r="CI83" s="3" t="str">
        <f>IF($A83&gt;='243way_Regular Symbol'!D$16,"",IF(B83=0,"",IF(OR(B83=$BW$1,B84=$BW$1,B85=$BW$1,B83=$CJ$1,B84=$CJ$1,B85=$CJ$1),0,1)))</f>
        <v/>
      </c>
      <c r="CJ83" s="3">
        <f>IF($A83&gt;='243way_Regular Symbol'!E$16,"",IF(C83=0,"",IF(OR(C83=$BW$1,C84=$BW$1,C85=$BW$1,C83=$CJ$1,C84=$CJ$1,C85=$CJ$1),0,1)))</f>
        <v>1</v>
      </c>
      <c r="CK83" s="3" t="str">
        <f>IF($A83&gt;='243way_Regular Symbol'!F$16,"",IF(D83=0,"",IF(OR(D83=$BW$1,D84=$BW$1,D85=$BW$1,D83=$CJ$1,D84=$CJ$1,D85=$CJ$1),0,1)))</f>
        <v/>
      </c>
      <c r="CL83" s="3" t="str">
        <f>IF($A83&gt;='243way_Regular Symbol'!G$16,"",IF(E83=0,"",IF(OR(E83=$BW$1,E84=$BW$1,E85=$BW$1,E83=$CJ$1,E84=$CJ$1,E85=$CJ$1),0,1)))</f>
        <v/>
      </c>
      <c r="CM83" s="3" t="str">
        <f>IF($A83&gt;='243way_Regular Symbol'!H$16,"",IF(F83=0,"",IF(OR(F83=$BW$1,F84=$BW$1,F85=$BW$1,F83=$CJ$1,F84=$CJ$1,F85=$CJ$1),0,1)))</f>
        <v/>
      </c>
      <c r="CN83" s="224"/>
      <c r="CO83" s="3" t="str">
        <f>IF($A83&gt;='243way_Regular Symbol'!D$16,"",IF(B83=0,"",IF(OR(B83=$BW$1,B84=$BW$1,B85=$BW$1,B83=$CP$1,B84=$CP$1,B85=$CP$1),0,1)))</f>
        <v/>
      </c>
      <c r="CP83" s="3">
        <f>IF($A83&gt;='243way_Regular Symbol'!E$16,"",IF(C83=0,"",IF(OR(C83=$BW$1,C84=$BW$1,C85=$BW$1,C83=$CP$1,C84=$CP$1,C85=$CP$1),0,1)))</f>
        <v>0</v>
      </c>
      <c r="CQ83" s="3" t="str">
        <f>IF($A83&gt;='243way_Regular Symbol'!F$16,"",IF(D83=0,"",IF(OR(D83=$BW$1,D84=$BW$1,D85=$BW$1,D83=$CP$1,D84=$CP$1,D85=$CP$1),0,1)))</f>
        <v/>
      </c>
      <c r="CR83" s="3" t="str">
        <f>IF($A83&gt;='243way_Regular Symbol'!G$16,"",IF(E83=0,"",IF(OR(E83=$BW$1,E84=$BW$1,E85=$BW$1,E83=$CP$1,E84=$CP$1,E85=$CP$1),0,1)))</f>
        <v/>
      </c>
      <c r="CS83" s="3" t="str">
        <f>IF($A83&gt;='243way_Regular Symbol'!H$16,"",IF(F83=0,"",IF(OR(F83=$BW$1,F84=$BW$1,F85=$BW$1,F83=$CP$1,F84=$CP$1,F85=$CP$1),0,1)))</f>
        <v/>
      </c>
      <c r="CT83" s="224"/>
      <c r="CU83" s="3" t="str">
        <f>IF($A83&gt;='243way_Regular Symbol'!D$16,"",IF(B83=0,"",IF(OR(B83=$BW$1,B84=$BW$1,B85=$BW$1,B83=$CV$1,B84=$CV$1,B85=$CV$1),0,1)))</f>
        <v/>
      </c>
      <c r="CV83" s="3">
        <f>IF($A83&gt;='243way_Regular Symbol'!E$16,"",IF(C83=0,"",IF(OR(C83=$BW$1,C84=$BW$1,C85=$BW$1,C83=$CV$1,C84=$CV$1,C85=$CV$1),0,1)))</f>
        <v>1</v>
      </c>
      <c r="CW83" s="3" t="str">
        <f>IF($A83&gt;='243way_Regular Symbol'!F$16,"",IF(D83=0,"",IF(OR(D83=$BW$1,D84=$BW$1,D85=$BW$1,D83=$CV$1,D84=$CV$1,D85=$CV$1),0,1)))</f>
        <v/>
      </c>
      <c r="CX83" s="3" t="str">
        <f>IF($A83&gt;='243way_Regular Symbol'!G$16,"",IF(E83=0,"",IF(OR(E83=$BW$1,E84=$BW$1,E85=$BW$1,E83=$CV$1,E84=$CV$1,E85=$CV$1),0,1)))</f>
        <v/>
      </c>
      <c r="CY83" s="3" t="str">
        <f>IF($A83&gt;='243way_Regular Symbol'!H$16,"",IF(F83=0,"",IF(OR(F83=$BW$1,F84=$BW$1,F85=$BW$1,F83=$CV$1,F84=$CV$1,F85=$CV$1),0,1)))</f>
        <v/>
      </c>
    </row>
    <row r="84" spans="1:103">
      <c r="A84" s="337">
        <f>IF('243way_Regular Symbol'!L83="","",'243way_Regular Symbol'!L83)</f>
        <v>80</v>
      </c>
      <c r="B84" s="191" t="str">
        <f>IF('243way_Regular Symbol'!M83="",
IF($A84-'243way_Regular Symbol'!D$16&gt;='243way_RegularＸ_W()'!B$2-1,"",VLOOKUP($A84-'243way_Regular Symbol'!D$16,'243way_Regular Symbol'!$L$3:$Q$99,'243way_RegularＸ_W()'!B$3+1,FALSE)),
'243way_Regular Symbol'!M83)</f>
        <v/>
      </c>
      <c r="C84" s="191" t="str">
        <f>IF('243way_Regular Symbol'!N83="",
IF($A84-'243way_Regular Symbol'!E$16&gt;='243way_RegularＸ_W()'!C$2-1,"",VLOOKUP($A84-'243way_Regular Symbol'!E$16,'243way_Regular Symbol'!$L$3:$Q$99,'243way_RegularＸ_W()'!C$3+1,FALSE)),
'243way_Regular Symbol'!N83)</f>
        <v>TE</v>
      </c>
      <c r="D84" s="191" t="str">
        <f>IF('243way_Regular Symbol'!O83="",
IF($A84-'243way_Regular Symbol'!F$16&gt;='243way_RegularＸ_W()'!D$2-1,"",VLOOKUP($A84-'243way_Regular Symbol'!F$16,'243way_Regular Symbol'!$L$3:$Q$99,'243way_RegularＸ_W()'!D$3+1,FALSE)),
'243way_Regular Symbol'!O83)</f>
        <v/>
      </c>
      <c r="E84" s="191" t="str">
        <f>IF('243way_Regular Symbol'!P83="",
IF($A84-'243way_Regular Symbol'!G$16&gt;='243way_RegularＸ_W()'!E$2-1,"",VLOOKUP($A84-'243way_Regular Symbol'!G$16,'243way_Regular Symbol'!$L$3:$Q$99,'243way_RegularＸ_W()'!E$3+1,FALSE)),
'243way_Regular Symbol'!P83)</f>
        <v/>
      </c>
      <c r="F84" s="338" t="str">
        <f>IF('243way_Regular Symbol'!Q83="",
IF($A84-'243way_Regular Symbol'!H$16&gt;='243way_RegularＸ_W()'!F$2-1,"",VLOOKUP($A84-'243way_Regular Symbol'!H$16,'243way_Regular Symbol'!$L$3:$Q$99,'243way_RegularＸ_W()'!F$3+1,FALSE)),
'243way_Regular Symbol'!Q83)</f>
        <v/>
      </c>
      <c r="O84" s="344" t="str">
        <f>IF($A84&gt;='243way_Regular Symbol'!D$16,"",IF(B84=0,"",IF(OR(B84=$O$1,B84=$P$1,B85=$O$1,B85=$P$1,B86=$O$1,B86=$P$1),0,1)))</f>
        <v/>
      </c>
      <c r="P84" s="3">
        <f>IF($A84&gt;='243way_Regular Symbol'!E$16,"",IF(C84=0,"",IF(OR(C84=$O$1,C84=$P$1,C85=$O$1,C85=$P$1,C86=$O$1,C86=$P$1),0,1)))</f>
        <v>1</v>
      </c>
      <c r="Q84" s="3" t="str">
        <f>IF($A84&gt;='243way_Regular Symbol'!F$16,"",IF(D84=0,"",IF(OR(D84=$O$1,D84=$P$1,D85=$O$1,D85=$P$1,D86=$O$1,D86=$P$1),0,1)))</f>
        <v/>
      </c>
      <c r="R84" s="3" t="str">
        <f>IF($A84&gt;='243way_Regular Symbol'!G$16,"",IF(E84=0,"",IF(OR(E84=$O$1,E84=$P$1,E85=$O$1,E85=$P$1,E86=$O$1,E86=$P$1),0,1)))</f>
        <v/>
      </c>
      <c r="S84" s="135" t="str">
        <f>IF($A84&gt;='243way_Regular Symbol'!H$16,"",IF(F84=0,"",IF(OR(F84=$O$1,F84=$P$1,F85=$O$1,F85=$P$1,F86=$O$1,F86=$P$1),0,1)))</f>
        <v/>
      </c>
      <c r="T84" s="224"/>
      <c r="U84" s="344" t="str">
        <f>IF($A84&gt;='243way_Regular Symbol'!D$16,"",IF(B84=0,"",IF(OR(B84=$U$1,B84=$V$1,B85=$U$1,B85=$V$1,B86=$U$1,B86=$V$1),0,1)))</f>
        <v/>
      </c>
      <c r="V84" s="3">
        <f>IF($A84&gt;='243way_Regular Symbol'!E$16,"",IF(C84=0,"",IF(OR(C84=$U$1,C84=$V$1,C85=$U$1,C85=$V$1,C86=$U$1,C86=$V$1),0,1)))</f>
        <v>0</v>
      </c>
      <c r="W84" s="3" t="str">
        <f>IF($A84&gt;='243way_Regular Symbol'!F$16,"",IF(D84=0,"",IF(OR(D84=$U$1,D84=$V$1,D85=$U$1,D85=$V$1,D86=$U$1,D86=$V$1),0,1)))</f>
        <v/>
      </c>
      <c r="X84" s="3" t="str">
        <f>IF($A84&gt;='243way_Regular Symbol'!G$16,"",IF(E84=0,"",IF(OR(E84=$U$1,E84=$V$1,E85=$U$1,E85=$V$1,E86=$U$1,E86=$V$1),0,1)))</f>
        <v/>
      </c>
      <c r="Y84" s="135" t="str">
        <f>IF($A84&gt;='243way_Regular Symbol'!H$16,"",IF(F84=0,"",IF(OR(F84=$U$1,F84=$V$1,F85=$U$1,F85=$V$1,F86=$U$1,F86=$V$1),0,1)))</f>
        <v/>
      </c>
      <c r="Z84" s="224"/>
      <c r="AA84" s="344" t="str">
        <f>IF($A84&gt;='243way_Regular Symbol'!D$16,"",IF(B84=0,"",IF(OR(B84=$AA$1,B84=$AB$1,B85=$AA$1,B85=$AB$1,B86=$AA$1,,B86=$AB$1),0,1)))</f>
        <v/>
      </c>
      <c r="AB84" s="3">
        <f>IF($A84&gt;='243way_Regular Symbol'!E$16,"",IF(C84=0,"",IF(OR(C84=$AA$1,C84=$AB$1,C85=$AA$1,C85=$AB$1,C86=$AA$1,,C86=$AB$1),0,1)))</f>
        <v>1</v>
      </c>
      <c r="AC84" s="3" t="str">
        <f>IF($A84&gt;='243way_Regular Symbol'!F$16,"",IF(D84=0,"",IF(OR(D84=$AA$1,D84=$AB$1,D85=$AA$1,D85=$AB$1,D86=$AA$1,,D86=$AB$1),0,1)))</f>
        <v/>
      </c>
      <c r="AD84" s="3" t="str">
        <f>IF($A84&gt;='243way_Regular Symbol'!G$16,"",IF(E84=0,"",IF(OR(E84=$AA$1,E84=$AB$1,E85=$AA$1,E85=$AB$1,E86=$AA$1,,E86=$AB$1),0,1)))</f>
        <v/>
      </c>
      <c r="AE84" s="135" t="str">
        <f>IF($A84&gt;='243way_Regular Symbol'!H$16,"",IF(F84=0,"",IF(OR(F84=$AA$1,F84=$AB$1,F85=$AA$1,F85=$AB$1,F86=$AA$1,,F86=$AB$1),0,1)))</f>
        <v/>
      </c>
      <c r="AF84" s="224"/>
      <c r="AG84" s="344" t="str">
        <f>IF($A84&gt;='243way_Regular Symbol'!D$16,"",IF(B84=0,"",IF(OR(B84=$AG$1,B84=$AH$1,B85=$AG$1,B85=$AH$1,B86=$AG$1,B86=$AH$1),0,1)))</f>
        <v/>
      </c>
      <c r="AH84" s="3">
        <f>IF($A84&gt;='243way_Regular Symbol'!E$16,"",IF(C84=0,"",IF(OR(C84=$AG$1,C84=$AH$1,C85=$AG$1,C85=$AH$1,C86=$AG$1,C86=$AH$1),0,1)))</f>
        <v>1</v>
      </c>
      <c r="AI84" s="3" t="str">
        <f>IF($A84&gt;='243way_Regular Symbol'!F$16,"",IF(D84=0,"",IF(OR(D84=$AG$1,D84=$AH$1,D85=$AG$1,D85=$AH$1,D86=$AG$1,D86=$AH$1),0,1)))</f>
        <v/>
      </c>
      <c r="AJ84" s="3" t="str">
        <f>IF($A84&gt;='243way_Regular Symbol'!G$16,"",IF(E84=0,"",IF(OR(E84=$AG$1,E84=$AH$1,E85=$AG$1,E85=$AH$1,E86=$AG$1,E86=$AH$1),0,1)))</f>
        <v/>
      </c>
      <c r="AK84" s="135" t="str">
        <f>IF($A84&gt;='243way_Regular Symbol'!H$16,"",IF(F84=0,"",IF(OR(F84=$AG$1,F84=$AH$1,F85=$AG$1,F85=$AH$1,F86=$AG$1,F86=$AH$1),0,1)))</f>
        <v/>
      </c>
      <c r="AL84" s="224"/>
      <c r="AM84" s="344" t="str">
        <f>IF($A84&gt;='243way_Regular Symbol'!D$16,"",IF(B84=0,"",IF(OR(B84=$AM$1,B84=$AN$1,B85=$AM$1,B85=$AN$1,B86=$AM$1,B86=$AN$1),0,1)))</f>
        <v/>
      </c>
      <c r="AN84" s="3">
        <f>IF($A84&gt;='243way_Regular Symbol'!E$16,"",IF(C84=0,"",IF(OR(C84=$AM$1,C84=$AN$1,C85=$AM$1,C85=$AN$1,C86=$AM$1,C86=$AN$1),0,1)))</f>
        <v>1</v>
      </c>
      <c r="AO84" s="3" t="str">
        <f>IF($A84&gt;='243way_Regular Symbol'!F$16,"",IF(D84=0,"",IF(OR(D84=$AM$1,D84=$AN$1,D85=$AM$1,D85=$AN$1,D86=$AM$1,D86=$AN$1),0,1)))</f>
        <v/>
      </c>
      <c r="AP84" s="3" t="str">
        <f>IF($A84&gt;='243way_Regular Symbol'!G$16,"",IF(E84=0,"",IF(OR(E84=$AM$1,E84=$AN$1,E85=$AM$1,E85=$AN$1,E86=$AM$1,E86=$AN$1),0,1)))</f>
        <v/>
      </c>
      <c r="AQ84" s="135" t="str">
        <f>IF($A84&gt;='243way_Regular Symbol'!H$16,"",IF(F84=0,"",IF(OR(F84=$AM$1,F84=$AN$1,F85=$AM$1,F85=$AN$1,F86=$AM$1,F86=$AN$1),0,1)))</f>
        <v/>
      </c>
      <c r="AR84" s="224"/>
      <c r="AS84" s="344" t="str">
        <f>IF($A84&gt;='243way_Regular Symbol'!D$16,"",IF(B84=0,"",IF(OR(B84=$AM$1,B84=$AT$1,B85=$AM$1,B85=$AT$1,B86=$AM$1,B86=$AT$1),0,1)))</f>
        <v/>
      </c>
      <c r="AT84" s="3">
        <f>IF($A84&gt;='243way_Regular Symbol'!E$16,"",IF(C84=0,"",IF(OR(C84=$AM$1,C84=$AT$1,C85=$AM$1,C85=$AT$1,C86=$AM$1,C86=$AT$1),0,1)))</f>
        <v>1</v>
      </c>
      <c r="AU84" s="3" t="str">
        <f>IF($A84&gt;='243way_Regular Symbol'!F$16,"",IF(D84=0,"",IF(OR(D84=$AM$1,D84=$AT$1,D85=$AM$1,D85=$AT$1,D86=$AM$1,D86=$AT$1),0,1)))</f>
        <v/>
      </c>
      <c r="AV84" s="3" t="str">
        <f>IF($A84&gt;='243way_Regular Symbol'!G$16,"",IF(E84=0,"",IF(OR(E84=$AM$1,E84=$AT$1,E85=$AM$1,E85=$AT$1,E86=$AM$1,E86=$AT$1),0,1)))</f>
        <v/>
      </c>
      <c r="AW84" s="135" t="str">
        <f>IF($A84&gt;='243way_Regular Symbol'!H$16,"",IF(F84=0,"",IF(OR(F84=$AM$1,F84=$AT$1,F85=$AM$1,F85=$AT$1,F86=$AM$1,F86=$AT$1),0,1)))</f>
        <v/>
      </c>
      <c r="AX84" s="224"/>
      <c r="AY84" s="344" t="str">
        <f>IF($A84&gt;='243way_Regular Symbol'!D$16,"",IF(B84=0,"",IF(OR(B84=$AM$1,B84=$AZ$1,B85=$AM$1,B85=$AZ$1,B86=$AM$1,B86=$AZ$1),0,1)))</f>
        <v/>
      </c>
      <c r="AZ84" s="3">
        <f>IF($A84&gt;='243way_Regular Symbol'!E$16,"",IF(C84=0,"",IF(OR(C84=$AM$1,C84=$AZ$1,C85=$AM$1,C85=$AZ$1,C86=$AM$1,C86=$AZ$1),0,1)))</f>
        <v>1</v>
      </c>
      <c r="BA84" s="3" t="str">
        <f>IF($A84&gt;='243way_Regular Symbol'!F$16,"",IF(D84=0,"",IF(OR(D84=$AM$1,D84=$AZ$1,D85=$AM$1,D85=$AZ$1,D86=$AM$1,D86=$AZ$1),0,1)))</f>
        <v/>
      </c>
      <c r="BB84" s="3" t="str">
        <f>IF($A84&gt;='243way_Regular Symbol'!G$16,"",IF(E84=0,"",IF(OR(E84=$AM$1,E84=$AZ$1,E85=$AM$1,E85=$AZ$1,E86=$AM$1,E86=$AZ$1),0,1)))</f>
        <v/>
      </c>
      <c r="BC84" s="135" t="str">
        <f>IF($A84&gt;='243way_Regular Symbol'!H$16,"",IF(F84=0,"",IF(OR(F84=$AM$1,F84=$AZ$1,F85=$AM$1,F85=$AZ$1,F86=$AM$1,F86=$AZ$1),0,1)))</f>
        <v/>
      </c>
      <c r="BD84" s="224"/>
      <c r="BE84" s="344" t="str">
        <f>IF($A84&gt;='243way_Regular Symbol'!D$16,"",IF(B84=0,"",IF(OR(B84=$AM$1,B84=$BF$1,B85=$AM$1,B85=$BF$1,B86=$AM$1,B86=$BF$1),0,1)))</f>
        <v/>
      </c>
      <c r="BF84" s="3">
        <f>IF($A84&gt;='243way_Regular Symbol'!E$16,"",IF(C84=0,"",IF(OR(C84=$AM$1,C84=$BF$1,C85=$AM$1,C85=$BF$1,C86=$AM$1,C86=$BF$1),0,1)))</f>
        <v>1</v>
      </c>
      <c r="BG84" s="3" t="str">
        <f>IF($A84&gt;='243way_Regular Symbol'!F$16,"",IF(D84=0,"",IF(OR(D84=$AM$1,D84=$BF$1,D85=$AM$1,D85=$BF$1,D86=$AM$1,D86=$BF$1),0,1)))</f>
        <v/>
      </c>
      <c r="BH84" s="3" t="str">
        <f>IF($A84&gt;='243way_Regular Symbol'!G$16,"",IF(E84=0,"",IF(OR(E84=$AM$1,E84=$BF$1,E85=$AM$1,E85=$BF$1,E86=$AM$1,E86=$BF$1),0,1)))</f>
        <v/>
      </c>
      <c r="BI84" s="135" t="str">
        <f>IF($A84&gt;='243way_Regular Symbol'!H$16,"",IF(F84=0,"",IF(OR(F84=$AM$1,F84=$BF$1,F85=$AM$1,F85=$BF$1,F86=$AM$1,F86=$BF$1),0,1)))</f>
        <v/>
      </c>
      <c r="BJ84" s="224"/>
      <c r="BK84" s="344" t="str">
        <f>IF($A84&gt;='243way_Regular Symbol'!D$16,"",IF(B84=0,"",IF(OR(B84=$AM$1,B84=$BL$1,B85=$AM$1,B85=$BL$1,B86=$AM$1,B86=$BL$1),0,1)))</f>
        <v/>
      </c>
      <c r="BL84" s="3">
        <f>IF($A84&gt;='243way_Regular Symbol'!E$16,"",IF(C84=0,"",IF(OR(C84=$AM$1,C84=$BL$1,C85=$AM$1,C85=$BL$1,C86=$AM$1,C86=$BL$1),0,1)))</f>
        <v>1</v>
      </c>
      <c r="BM84" s="3" t="str">
        <f>IF($A84&gt;='243way_Regular Symbol'!F$16,"",IF(D84=0,"",IF(OR(D84=$AM$1,D84=$BL$1,D85=$AM$1,D85=$BL$1,D86=$AM$1,D86=$BL$1),0,1)))</f>
        <v/>
      </c>
      <c r="BN84" s="3" t="str">
        <f>IF($A84&gt;='243way_Regular Symbol'!G$16,"",IF(E84=0,"",IF(OR(E84=$AM$1,E84=$BL$1,E85=$AM$1,E85=$BL$1,E86=$AM$1,E86=$BL$1),0,1)))</f>
        <v/>
      </c>
      <c r="BO84" s="135" t="str">
        <f>IF($A84&gt;='243way_Regular Symbol'!H$16,"",IF(F84=0,"",IF(OR(F84=$AM$1,F84=$BL$1,F85=$AM$1,F85=$BL$1,F86=$AM$1,F86=$BL$1),0,1)))</f>
        <v/>
      </c>
      <c r="BP84" s="224"/>
      <c r="BQ84" s="3" t="str">
        <f>IF($A84&gt;='243way_Regular Symbol'!D$16,"",IF(B84=0,"",IF(OR(B84=$BQ$1,B84=$BR$1,B85=$BQ$1,B85=$BR$1,B86=$BQ$1,B86=$BR$1),0,1)))</f>
        <v/>
      </c>
      <c r="BR84" s="3">
        <f>IF($A84&gt;='243way_Regular Symbol'!E$16,"",IF(C84=0,"",IF(OR(C84=$BQ$1,C84=$BR$1,C85=$BQ$1,C85=$BR$1,C86=$BQ$1,C86=$BR$1),0,1)))</f>
        <v>0</v>
      </c>
      <c r="BS84" s="3" t="str">
        <f>IF($A84&gt;='243way_Regular Symbol'!F$16,"",IF(D84=0,"",IF(OR(D84=$BQ$1,D84=$BR$1,D85=$BQ$1,D85=$BR$1,D86=$BQ$1,D86=$BR$1),0,1)))</f>
        <v/>
      </c>
      <c r="BT84" s="3" t="str">
        <f>IF($A84&gt;='243way_Regular Symbol'!G$16,"",IF(E84=0,"",IF(OR(E84=$BQ$1,E84=$BR$1,E85=$BQ$1,E85=$BR$1,E86=$BQ$1,E86=$BR$1),0,1)))</f>
        <v/>
      </c>
      <c r="BU84" s="3" t="str">
        <f>IF($A84&gt;='243way_Regular Symbol'!H$16,"",IF(F84=0,"",IF(OR(F84=$BQ$1,F84=$BR$1,F85=$BQ$1,F85=$BR$1,F86=$BQ$1,F86=$BR$1),0,1)))</f>
        <v/>
      </c>
      <c r="BV84" s="224"/>
      <c r="BW84" s="3" t="str">
        <f>IF($A84&gt;='243way_Regular Symbol'!D$16,"",IF(B84=0,"",IF(OR(B84=$BW$1,B85=$BW$1,B86=$BW$1,B84=$BX$1,B85=$BX$1,B86=$BX$1),0,1)))</f>
        <v/>
      </c>
      <c r="BX84" s="3">
        <f>IF($A84&gt;='243way_Regular Symbol'!E$16,"",IF(C84=0,"",IF(OR(C84=$BW$1,C85=$BW$1,C86=$BW$1,C84=$BX$1,C85=$BX$1,C86=$BX$1),0,1)))</f>
        <v>1</v>
      </c>
      <c r="BY84" s="3" t="str">
        <f>IF($A84&gt;='243way_Regular Symbol'!F$16,"",IF(D84=0,"",IF(OR(D84=$BW$1,D85=$BW$1,D86=$BW$1,D84=$BX$1,D85=$BX$1,D86=$BX$1),0,1)))</f>
        <v/>
      </c>
      <c r="BZ84" s="3" t="str">
        <f>IF($A84&gt;='243way_Regular Symbol'!G$16,"",IF(E84=0,"",IF(OR(E84=$BW$1,E85=$BW$1,E86=$BW$1,E84=$BX$1,E85=$BX$1,E86=$BX$1),0,1)))</f>
        <v/>
      </c>
      <c r="CA84" s="3" t="str">
        <f>IF($A84&gt;='243way_Regular Symbol'!H$16,"",IF(F84=0,"",IF(OR(F84=$BW$1,F85=$BW$1,F86=$BW$1,F84=$BX$1,F85=$BX$1,F86=$BX$1),0,1)))</f>
        <v/>
      </c>
      <c r="CB84" s="224"/>
      <c r="CC84" s="3" t="str">
        <f>IF($A84&gt;='243way_Regular Symbol'!D$16,"",IF(B84=0,"",IF(OR(B84=$BW$1,B85=$BW$1,B86=$BW$1,B84=$CD$1,B85=$CD$1,B86=$CD$1),0,1)))</f>
        <v/>
      </c>
      <c r="CD84" s="3">
        <f>IF($A84&gt;='243way_Regular Symbol'!E$16,"",IF(C84=0,"",IF(OR(C84=$BW$1,C85=$BW$1,C86=$BW$1,C84=$CD$1,C85=$CD$1,C86=$CD$1),0,1)))</f>
        <v>1</v>
      </c>
      <c r="CE84" s="3" t="str">
        <f>IF($A84&gt;='243way_Regular Symbol'!F$16,"",IF(D84=0,"",IF(OR(D84=$BW$1,D85=$BW$1,D86=$BW$1,D84=$CD$1,D85=$CD$1,D86=$CD$1),0,1)))</f>
        <v/>
      </c>
      <c r="CF84" s="3" t="str">
        <f>IF($A84&gt;='243way_Regular Symbol'!G$16,"",IF(E84=0,"",IF(OR(E84=$BW$1,E85=$BW$1,E86=$BW$1,E84=$CD$1,E85=$CD$1,E86=$CD$1),0,1)))</f>
        <v/>
      </c>
      <c r="CG84" s="3" t="str">
        <f>IF($A84&gt;='243way_Regular Symbol'!H$16,"",IF(F84=0,"",IF(OR(F84=$BW$1,F85=$BW$1,F86=$BW$1,F84=$CD$1,F85=$CD$1,F86=$CD$1),0,1)))</f>
        <v/>
      </c>
      <c r="CH84" s="224"/>
      <c r="CI84" s="3" t="str">
        <f>IF($A84&gt;='243way_Regular Symbol'!D$16,"",IF(B84=0,"",IF(OR(B84=$BW$1,B85=$BW$1,B86=$BW$1,B84=$CJ$1,B85=$CJ$1,B86=$CJ$1),0,1)))</f>
        <v/>
      </c>
      <c r="CJ84" s="3">
        <f>IF($A84&gt;='243way_Regular Symbol'!E$16,"",IF(C84=0,"",IF(OR(C84=$BW$1,C85=$BW$1,C86=$BW$1,C84=$CJ$1,C85=$CJ$1,C86=$CJ$1),0,1)))</f>
        <v>1</v>
      </c>
      <c r="CK84" s="3" t="str">
        <f>IF($A84&gt;='243way_Regular Symbol'!F$16,"",IF(D84=0,"",IF(OR(D84=$BW$1,D85=$BW$1,D86=$BW$1,D84=$CJ$1,D85=$CJ$1,D86=$CJ$1),0,1)))</f>
        <v/>
      </c>
      <c r="CL84" s="3" t="str">
        <f>IF($A84&gt;='243way_Regular Symbol'!G$16,"",IF(E84=0,"",IF(OR(E84=$BW$1,E85=$BW$1,E86=$BW$1,E84=$CJ$1,E85=$CJ$1,E86=$CJ$1),0,1)))</f>
        <v/>
      </c>
      <c r="CM84" s="3" t="str">
        <f>IF($A84&gt;='243way_Regular Symbol'!H$16,"",IF(F84=0,"",IF(OR(F84=$BW$1,F85=$BW$1,F86=$BW$1,F84=$CJ$1,F85=$CJ$1,F86=$CJ$1),0,1)))</f>
        <v/>
      </c>
      <c r="CN84" s="224"/>
      <c r="CO84" s="3" t="str">
        <f>IF($A84&gt;='243way_Regular Symbol'!D$16,"",IF(B84=0,"",IF(OR(B84=$BW$1,B85=$BW$1,B86=$BW$1,B84=$CP$1,B85=$CP$1,B86=$CP$1),0,1)))</f>
        <v/>
      </c>
      <c r="CP84" s="3">
        <f>IF($A84&gt;='243way_Regular Symbol'!E$16,"",IF(C84=0,"",IF(OR(C84=$BW$1,C85=$BW$1,C86=$BW$1,C84=$CP$1,C85=$CP$1,C86=$CP$1),0,1)))</f>
        <v>0</v>
      </c>
      <c r="CQ84" s="3" t="str">
        <f>IF($A84&gt;='243way_Regular Symbol'!F$16,"",IF(D84=0,"",IF(OR(D84=$BW$1,D85=$BW$1,D86=$BW$1,D84=$CP$1,D85=$CP$1,D86=$CP$1),0,1)))</f>
        <v/>
      </c>
      <c r="CR84" s="3" t="str">
        <f>IF($A84&gt;='243way_Regular Symbol'!G$16,"",IF(E84=0,"",IF(OR(E84=$BW$1,E85=$BW$1,E86=$BW$1,E84=$CP$1,E85=$CP$1,E86=$CP$1),0,1)))</f>
        <v/>
      </c>
      <c r="CS84" s="3" t="str">
        <f>IF($A84&gt;='243way_Regular Symbol'!H$16,"",IF(F84=0,"",IF(OR(F84=$BW$1,F85=$BW$1,F86=$BW$1,F84=$CP$1,F85=$CP$1,F86=$CP$1),0,1)))</f>
        <v/>
      </c>
      <c r="CT84" s="224"/>
      <c r="CU84" s="3" t="str">
        <f>IF($A84&gt;='243way_Regular Symbol'!D$16,"",IF(B84=0,"",IF(OR(B84=$BW$1,B85=$BW$1,B86=$BW$1,B84=$CV$1,B85=$CV$1,B86=$CV$1),0,1)))</f>
        <v/>
      </c>
      <c r="CV84" s="3">
        <f>IF($A84&gt;='243way_Regular Symbol'!E$16,"",IF(C84=0,"",IF(OR(C84=$BW$1,C85=$BW$1,C86=$BW$1,C84=$CV$1,C85=$CV$1,C86=$CV$1),0,1)))</f>
        <v>1</v>
      </c>
      <c r="CW84" s="3" t="str">
        <f>IF($A84&gt;='243way_Regular Symbol'!F$16,"",IF(D84=0,"",IF(OR(D84=$BW$1,D85=$BW$1,D86=$BW$1,D84=$CV$1,D85=$CV$1,D86=$CV$1),0,1)))</f>
        <v/>
      </c>
      <c r="CX84" s="3" t="str">
        <f>IF($A84&gt;='243way_Regular Symbol'!G$16,"",IF(E84=0,"",IF(OR(E84=$BW$1,E85=$BW$1,E86=$BW$1,E84=$CV$1,E85=$CV$1,E86=$CV$1),0,1)))</f>
        <v/>
      </c>
      <c r="CY84" s="3" t="str">
        <f>IF($A84&gt;='243way_Regular Symbol'!H$16,"",IF(F84=0,"",IF(OR(F84=$BW$1,F85=$BW$1,F86=$BW$1,F84=$CV$1,F85=$CV$1,F86=$CV$1),0,1)))</f>
        <v/>
      </c>
    </row>
    <row r="85" spans="1:103" s="316" customFormat="1" ht="16" thickBot="1">
      <c r="A85" s="337">
        <f>IF('243way_Regular Symbol'!L84="","",'243way_Regular Symbol'!L84)</f>
        <v>81</v>
      </c>
      <c r="B85" s="191" t="str">
        <f>IF('243way_Regular Symbol'!M84="",
IF($A85-'243way_Regular Symbol'!D$16&gt;='243way_RegularＸ_W()'!B$2-1,"",VLOOKUP($A85-'243way_Regular Symbol'!D$16,'243way_Regular Symbol'!$L$3:$Q$99,'243way_RegularＸ_W()'!B$3+1,FALSE)),
'243way_Regular Symbol'!M84)</f>
        <v/>
      </c>
      <c r="C85" s="191" t="str">
        <f>IF('243way_Regular Symbol'!N84="",
IF($A85-'243way_Regular Symbol'!E$16&gt;='243way_RegularＸ_W()'!C$2-1,"",VLOOKUP($A85-'243way_Regular Symbol'!E$16,'243way_Regular Symbol'!$L$3:$Q$99,'243way_RegularＸ_W()'!C$3+1,FALSE)),
'243way_Regular Symbol'!N84)</f>
        <v>A</v>
      </c>
      <c r="D85" s="191" t="str">
        <f>IF('243way_Regular Symbol'!O84="",
IF($A85-'243way_Regular Symbol'!F$16&gt;='243way_RegularＸ_W()'!D$2-1,"",VLOOKUP($A85-'243way_Regular Symbol'!F$16,'243way_Regular Symbol'!$L$3:$Q$99,'243way_RegularＸ_W()'!D$3+1,FALSE)),
'243way_Regular Symbol'!O84)</f>
        <v/>
      </c>
      <c r="E85" s="191" t="str">
        <f>IF('243way_Regular Symbol'!P84="",
IF($A85-'243way_Regular Symbol'!G$16&gt;='243way_RegularＸ_W()'!E$2-1,"",VLOOKUP($A85-'243way_Regular Symbol'!G$16,'243way_Regular Symbol'!$L$3:$Q$99,'243way_RegularＸ_W()'!E$3+1,FALSE)),
'243way_Regular Symbol'!P84)</f>
        <v/>
      </c>
      <c r="F85" s="338" t="str">
        <f>IF('243way_Regular Symbol'!Q84="",
IF($A85-'243way_Regular Symbol'!H$16&gt;='243way_RegularＸ_W()'!F$2-1,"",VLOOKUP($A85-'243way_Regular Symbol'!H$16,'243way_Regular Symbol'!$L$3:$Q$99,'243way_RegularＸ_W()'!F$3+1,FALSE)),
'243way_Regular Symbol'!Q84)</f>
        <v/>
      </c>
      <c r="O85" s="344" t="str">
        <f>IF($A85&gt;='243way_Regular Symbol'!D$16,"",IF(B85=0,"",IF(OR(B85=$O$1,B85=$P$1,B86=$O$1,B86=$P$1,B87=$O$1,B87=$P$1),0,1)))</f>
        <v/>
      </c>
      <c r="P85" s="3">
        <f>IF($A85&gt;='243way_Regular Symbol'!E$16,"",IF(C85=0,"",IF(OR(C85=$O$1,C85=$P$1,C86=$O$1,C86=$P$1,C87=$O$1,C87=$P$1),0,1)))</f>
        <v>1</v>
      </c>
      <c r="Q85" s="3" t="str">
        <f>IF($A85&gt;='243way_Regular Symbol'!F$16,"",IF(D85=0,"",IF(OR(D85=$O$1,D85=$P$1,D86=$O$1,D86=$P$1,D87=$O$1,D87=$P$1),0,1)))</f>
        <v/>
      </c>
      <c r="R85" s="3" t="str">
        <f>IF($A85&gt;='243way_Regular Symbol'!G$16,"",IF(E85=0,"",IF(OR(E85=$O$1,E85=$P$1,E86=$O$1,E86=$P$1,E87=$O$1,E87=$P$1),0,1)))</f>
        <v/>
      </c>
      <c r="S85" s="135" t="str">
        <f>IF($A85&gt;='243way_Regular Symbol'!H$16,"",IF(F85=0,"",IF(OR(F85=$O$1,F85=$P$1,F86=$O$1,F86=$P$1,F87=$O$1,F87=$P$1),0,1)))</f>
        <v/>
      </c>
      <c r="T85" s="224"/>
      <c r="U85" s="344" t="str">
        <f>IF($A85&gt;='243way_Regular Symbol'!D$16,"",IF(B85=0,"",IF(OR(B85=$U$1,B85=$V$1,B86=$U$1,B86=$V$1,B87=$U$1,B87=$V$1),0,1)))</f>
        <v/>
      </c>
      <c r="V85" s="3">
        <f>IF($A85&gt;='243way_Regular Symbol'!E$16,"",IF(C85=0,"",IF(OR(C85=$U$1,C85=$V$1,C86=$U$1,C86=$V$1,C87=$U$1,C87=$V$1),0,1)))</f>
        <v>0</v>
      </c>
      <c r="W85" s="3" t="str">
        <f>IF($A85&gt;='243way_Regular Symbol'!F$16,"",IF(D85=0,"",IF(OR(D85=$U$1,D85=$V$1,D86=$U$1,D86=$V$1,D87=$U$1,D87=$V$1),0,1)))</f>
        <v/>
      </c>
      <c r="X85" s="3" t="str">
        <f>IF($A85&gt;='243way_Regular Symbol'!G$16,"",IF(E85=0,"",IF(OR(E85=$U$1,E85=$V$1,E86=$U$1,E86=$V$1,E87=$U$1,E87=$V$1),0,1)))</f>
        <v/>
      </c>
      <c r="Y85" s="135" t="str">
        <f>IF($A85&gt;='243way_Regular Symbol'!H$16,"",IF(F85=0,"",IF(OR(F85=$U$1,F85=$V$1,F86=$U$1,F86=$V$1,F87=$U$1,F87=$V$1),0,1)))</f>
        <v/>
      </c>
      <c r="Z85" s="224"/>
      <c r="AA85" s="344" t="str">
        <f>IF($A85&gt;='243way_Regular Symbol'!D$16,"",IF(B85=0,"",IF(OR(B85=$AA$1,B85=$AB$1,B86=$AA$1,B86=$AB$1,B87=$AA$1,,B87=$AB$1),0,1)))</f>
        <v/>
      </c>
      <c r="AB85" s="3">
        <f>IF($A85&gt;='243way_Regular Symbol'!E$16,"",IF(C85=0,"",IF(OR(C85=$AA$1,C85=$AB$1,C86=$AA$1,C86=$AB$1,C87=$AA$1,,C87=$AB$1),0,1)))</f>
        <v>1</v>
      </c>
      <c r="AC85" s="3" t="str">
        <f>IF($A85&gt;='243way_Regular Symbol'!F$16,"",IF(D85=0,"",IF(OR(D85=$AA$1,D85=$AB$1,D86=$AA$1,D86=$AB$1,D87=$AA$1,,D87=$AB$1),0,1)))</f>
        <v/>
      </c>
      <c r="AD85" s="3" t="str">
        <f>IF($A85&gt;='243way_Regular Symbol'!G$16,"",IF(E85=0,"",IF(OR(E85=$AA$1,E85=$AB$1,E86=$AA$1,E86=$AB$1,E87=$AA$1,,E87=$AB$1),0,1)))</f>
        <v/>
      </c>
      <c r="AE85" s="135" t="str">
        <f>IF($A85&gt;='243way_Regular Symbol'!H$16,"",IF(F85=0,"",IF(OR(F85=$AA$1,F85=$AB$1,F86=$AA$1,F86=$AB$1,F87=$AA$1,,F87=$AB$1),0,1)))</f>
        <v/>
      </c>
      <c r="AF85" s="224"/>
      <c r="AG85" s="344" t="str">
        <f>IF($A85&gt;='243way_Regular Symbol'!D$16,"",IF(B85=0,"",IF(OR(B85=$AG$1,B85=$AH$1,B86=$AG$1,B86=$AH$1,B87=$AG$1,B87=$AH$1),0,1)))</f>
        <v/>
      </c>
      <c r="AH85" s="3">
        <f>IF($A85&gt;='243way_Regular Symbol'!E$16,"",IF(C85=0,"",IF(OR(C85=$AG$1,C85=$AH$1,C86=$AG$1,C86=$AH$1,C87=$AG$1,C87=$AH$1),0,1)))</f>
        <v>1</v>
      </c>
      <c r="AI85" s="3" t="str">
        <f>IF($A85&gt;='243way_Regular Symbol'!F$16,"",IF(D85=0,"",IF(OR(D85=$AG$1,D85=$AH$1,D86=$AG$1,D86=$AH$1,D87=$AG$1,D87=$AH$1),0,1)))</f>
        <v/>
      </c>
      <c r="AJ85" s="3" t="str">
        <f>IF($A85&gt;='243way_Regular Symbol'!G$16,"",IF(E85=0,"",IF(OR(E85=$AG$1,E85=$AH$1,E86=$AG$1,E86=$AH$1,E87=$AG$1,E87=$AH$1),0,1)))</f>
        <v/>
      </c>
      <c r="AK85" s="135" t="str">
        <f>IF($A85&gt;='243way_Regular Symbol'!H$16,"",IF(F85=0,"",IF(OR(F85=$AG$1,F85=$AH$1,F86=$AG$1,F86=$AH$1,F87=$AG$1,F87=$AH$1),0,1)))</f>
        <v/>
      </c>
      <c r="AL85" s="224"/>
      <c r="AM85" s="344" t="str">
        <f>IF($A85&gt;='243way_Regular Symbol'!D$16,"",IF(B85=0,"",IF(OR(B85=$AM$1,B85=$AN$1,B86=$AM$1,B86=$AN$1,B87=$AM$1,B87=$AN$1),0,1)))</f>
        <v/>
      </c>
      <c r="AN85" s="3">
        <f>IF($A85&gt;='243way_Regular Symbol'!E$16,"",IF(C85=0,"",IF(OR(C85=$AM$1,C85=$AN$1,C86=$AM$1,C86=$AN$1,C87=$AM$1,C87=$AN$1),0,1)))</f>
        <v>1</v>
      </c>
      <c r="AO85" s="3" t="str">
        <f>IF($A85&gt;='243way_Regular Symbol'!F$16,"",IF(D85=0,"",IF(OR(D85=$AM$1,D85=$AN$1,D86=$AM$1,D86=$AN$1,D87=$AM$1,D87=$AN$1),0,1)))</f>
        <v/>
      </c>
      <c r="AP85" s="3" t="str">
        <f>IF($A85&gt;='243way_Regular Symbol'!G$16,"",IF(E85=0,"",IF(OR(E85=$AM$1,E85=$AN$1,E86=$AM$1,E86=$AN$1,E87=$AM$1,E87=$AN$1),0,1)))</f>
        <v/>
      </c>
      <c r="AQ85" s="135" t="str">
        <f>IF($A85&gt;='243way_Regular Symbol'!H$16,"",IF(F85=0,"",IF(OR(F85=$AM$1,F85=$AN$1,F86=$AM$1,F86=$AN$1,F87=$AM$1,F87=$AN$1),0,1)))</f>
        <v/>
      </c>
      <c r="AR85" s="224"/>
      <c r="AS85" s="344" t="str">
        <f>IF($A85&gt;='243way_Regular Symbol'!D$16,"",IF(B85=0,"",IF(OR(B85=$AM$1,B85=$AT$1,B86=$AM$1,B86=$AT$1,B87=$AM$1,B87=$AT$1),0,1)))</f>
        <v/>
      </c>
      <c r="AT85" s="3">
        <f>IF($A85&gt;='243way_Regular Symbol'!E$16,"",IF(C85=0,"",IF(OR(C85=$AM$1,C85=$AT$1,C86=$AM$1,C86=$AT$1,C87=$AM$1,C87=$AT$1),0,1)))</f>
        <v>1</v>
      </c>
      <c r="AU85" s="3" t="str">
        <f>IF($A85&gt;='243way_Regular Symbol'!F$16,"",IF(D85=0,"",IF(OR(D85=$AM$1,D85=$AT$1,D86=$AM$1,D86=$AT$1,D87=$AM$1,D87=$AT$1),0,1)))</f>
        <v/>
      </c>
      <c r="AV85" s="3" t="str">
        <f>IF($A85&gt;='243way_Regular Symbol'!G$16,"",IF(E85=0,"",IF(OR(E85=$AM$1,E85=$AT$1,E86=$AM$1,E86=$AT$1,E87=$AM$1,E87=$AT$1),0,1)))</f>
        <v/>
      </c>
      <c r="AW85" s="135" t="str">
        <f>IF($A85&gt;='243way_Regular Symbol'!H$16,"",IF(F85=0,"",IF(OR(F85=$AM$1,F85=$AT$1,F86=$AM$1,F86=$AT$1,F87=$AM$1,F87=$AT$1),0,1)))</f>
        <v/>
      </c>
      <c r="AX85" s="224"/>
      <c r="AY85" s="344" t="str">
        <f>IF($A85&gt;='243way_Regular Symbol'!D$16,"",IF(B85=0,"",IF(OR(B85=$AM$1,B85=$AZ$1,B86=$AM$1,B86=$AZ$1,B87=$AM$1,B87=$AZ$1),0,1)))</f>
        <v/>
      </c>
      <c r="AZ85" s="3">
        <f>IF($A85&gt;='243way_Regular Symbol'!E$16,"",IF(C85=0,"",IF(OR(C85=$AM$1,C85=$AZ$1,C86=$AM$1,C86=$AZ$1,C87=$AM$1,C87=$AZ$1),0,1)))</f>
        <v>1</v>
      </c>
      <c r="BA85" s="3" t="str">
        <f>IF($A85&gt;='243way_Regular Symbol'!F$16,"",IF(D85=0,"",IF(OR(D85=$AM$1,D85=$AZ$1,D86=$AM$1,D86=$AZ$1,D87=$AM$1,D87=$AZ$1),0,1)))</f>
        <v/>
      </c>
      <c r="BB85" s="3" t="str">
        <f>IF($A85&gt;='243way_Regular Symbol'!G$16,"",IF(E85=0,"",IF(OR(E85=$AM$1,E85=$AZ$1,E86=$AM$1,E86=$AZ$1,E87=$AM$1,E87=$AZ$1),0,1)))</f>
        <v/>
      </c>
      <c r="BC85" s="135" t="str">
        <f>IF($A85&gt;='243way_Regular Symbol'!H$16,"",IF(F85=0,"",IF(OR(F85=$AM$1,F85=$AZ$1,F86=$AM$1,F86=$AZ$1,F87=$AM$1,F87=$AZ$1),0,1)))</f>
        <v/>
      </c>
      <c r="BD85" s="224"/>
      <c r="BE85" s="344" t="str">
        <f>IF($A85&gt;='243way_Regular Symbol'!D$16,"",IF(B85=0,"",IF(OR(B85=$AM$1,B85=$BF$1,B86=$AM$1,B86=$BF$1,B87=$AM$1,B87=$BF$1),0,1)))</f>
        <v/>
      </c>
      <c r="BF85" s="3">
        <f>IF($A85&gt;='243way_Regular Symbol'!E$16,"",IF(C85=0,"",IF(OR(C85=$AM$1,C85=$BF$1,C86=$AM$1,C86=$BF$1,C87=$AM$1,C87=$BF$1),0,1)))</f>
        <v>1</v>
      </c>
      <c r="BG85" s="3" t="str">
        <f>IF($A85&gt;='243way_Regular Symbol'!F$16,"",IF(D85=0,"",IF(OR(D85=$AM$1,D85=$BF$1,D86=$AM$1,D86=$BF$1,D87=$AM$1,D87=$BF$1),0,1)))</f>
        <v/>
      </c>
      <c r="BH85" s="3" t="str">
        <f>IF($A85&gt;='243way_Regular Symbol'!G$16,"",IF(E85=0,"",IF(OR(E85=$AM$1,E85=$BF$1,E86=$AM$1,E86=$BF$1,E87=$AM$1,E87=$BF$1),0,1)))</f>
        <v/>
      </c>
      <c r="BI85" s="135" t="str">
        <f>IF($A85&gt;='243way_Regular Symbol'!H$16,"",IF(F85=0,"",IF(OR(F85=$AM$1,F85=$BF$1,F86=$AM$1,F86=$BF$1,F87=$AM$1,F87=$BF$1),0,1)))</f>
        <v/>
      </c>
      <c r="BJ85" s="224"/>
      <c r="BK85" s="344" t="str">
        <f>IF($A85&gt;='243way_Regular Symbol'!D$16,"",IF(B85=0,"",IF(OR(B85=$AM$1,B85=$BL$1,B86=$AM$1,B86=$BL$1,B87=$AM$1,B87=$BL$1),0,1)))</f>
        <v/>
      </c>
      <c r="BL85" s="3">
        <f>IF($A85&gt;='243way_Regular Symbol'!E$16,"",IF(C85=0,"",IF(OR(C85=$AM$1,C85=$BL$1,C86=$AM$1,C86=$BL$1,C87=$AM$1,C87=$BL$1),0,1)))</f>
        <v>1</v>
      </c>
      <c r="BM85" s="3" t="str">
        <f>IF($A85&gt;='243way_Regular Symbol'!F$16,"",IF(D85=0,"",IF(OR(D85=$AM$1,D85=$BL$1,D86=$AM$1,D86=$BL$1,D87=$AM$1,D87=$BL$1),0,1)))</f>
        <v/>
      </c>
      <c r="BN85" s="3" t="str">
        <f>IF($A85&gt;='243way_Regular Symbol'!G$16,"",IF(E85=0,"",IF(OR(E85=$AM$1,E85=$BL$1,E86=$AM$1,E86=$BL$1,E87=$AM$1,E87=$BL$1),0,1)))</f>
        <v/>
      </c>
      <c r="BO85" s="135" t="str">
        <f>IF($A85&gt;='243way_Regular Symbol'!H$16,"",IF(F85=0,"",IF(OR(F85=$AM$1,F85=$BL$1,F86=$AM$1,F86=$BL$1,F87=$AM$1,F87=$BL$1),0,1)))</f>
        <v/>
      </c>
      <c r="BP85" s="224"/>
      <c r="BQ85" s="3" t="str">
        <f>IF($A85&gt;='243way_Regular Symbol'!D$16,"",IF(B85=0,"",IF(OR(B85=$BQ$1,B85=$BR$1,B86=$BQ$1,B86=$BR$1,B87=$BQ$1,B87=$BR$1),0,1)))</f>
        <v/>
      </c>
      <c r="BR85" s="3">
        <f>IF($A85&gt;='243way_Regular Symbol'!E$16,"",IF(C85=0,"",IF(OR(C85=$BQ$1,C85=$BR$1,C86=$BQ$1,C86=$BR$1,C87=$BQ$1,C87=$BR$1),0,1)))</f>
        <v>0</v>
      </c>
      <c r="BS85" s="3" t="str">
        <f>IF($A85&gt;='243way_Regular Symbol'!F$16,"",IF(D85=0,"",IF(OR(D85=$BQ$1,D85=$BR$1,D86=$BQ$1,D86=$BR$1,D87=$BQ$1,D87=$BR$1),0,1)))</f>
        <v/>
      </c>
      <c r="BT85" s="3" t="str">
        <f>IF($A85&gt;='243way_Regular Symbol'!G$16,"",IF(E85=0,"",IF(OR(E85=$BQ$1,E85=$BR$1,E86=$BQ$1,E86=$BR$1,E87=$BQ$1,E87=$BR$1),0,1)))</f>
        <v/>
      </c>
      <c r="BU85" s="3" t="str">
        <f>IF($A85&gt;='243way_Regular Symbol'!H$16,"",IF(F85=0,"",IF(OR(F85=$BQ$1,F85=$BR$1,F86=$BQ$1,F86=$BR$1,F87=$BQ$1,F87=$BR$1),0,1)))</f>
        <v/>
      </c>
      <c r="BV85" s="224"/>
      <c r="BW85" s="3" t="str">
        <f>IF($A85&gt;='243way_Regular Symbol'!D$16,"",IF(B85=0,"",IF(OR(B85=$BW$1,B86=$BW$1,B87=$BW$1,B85=$BX$1,B86=$BX$1,B87=$BX$1),0,1)))</f>
        <v/>
      </c>
      <c r="BX85" s="3">
        <f>IF($A85&gt;='243way_Regular Symbol'!E$16,"",IF(C85=0,"",IF(OR(C85=$BW$1,C86=$BW$1,C87=$BW$1,C85=$BX$1,C86=$BX$1,C87=$BX$1),0,1)))</f>
        <v>0</v>
      </c>
      <c r="BY85" s="3" t="str">
        <f>IF($A85&gt;='243way_Regular Symbol'!F$16,"",IF(D85=0,"",IF(OR(D85=$BW$1,D86=$BW$1,D87=$BW$1,D85=$BX$1,D86=$BX$1,D87=$BX$1),0,1)))</f>
        <v/>
      </c>
      <c r="BZ85" s="3" t="str">
        <f>IF($A85&gt;='243way_Regular Symbol'!G$16,"",IF(E85=0,"",IF(OR(E85=$BW$1,E86=$BW$1,E87=$BW$1,E85=$BX$1,E86=$BX$1,E87=$BX$1),0,1)))</f>
        <v/>
      </c>
      <c r="CA85" s="3" t="str">
        <f>IF($A85&gt;='243way_Regular Symbol'!H$16,"",IF(F85=0,"",IF(OR(F85=$BW$1,F86=$BW$1,F87=$BW$1,F85=$BX$1,F86=$BX$1,F87=$BX$1),0,1)))</f>
        <v/>
      </c>
      <c r="CB85" s="224"/>
      <c r="CC85" s="3" t="str">
        <f>IF($A85&gt;='243way_Regular Symbol'!D$16,"",IF(B85=0,"",IF(OR(B85=$BW$1,B86=$BW$1,B87=$BW$1,B85=$CD$1,B86=$CD$1,B87=$CD$1),0,1)))</f>
        <v/>
      </c>
      <c r="CD85" s="3">
        <f>IF($A85&gt;='243way_Regular Symbol'!E$16,"",IF(C85=0,"",IF(OR(C85=$BW$1,C86=$BW$1,C87=$BW$1,C85=$CD$1,C86=$CD$1,C87=$CD$1),0,1)))</f>
        <v>1</v>
      </c>
      <c r="CE85" s="3" t="str">
        <f>IF($A85&gt;='243way_Regular Symbol'!F$16,"",IF(D85=0,"",IF(OR(D85=$BW$1,D86=$BW$1,D87=$BW$1,D85=$CD$1,D86=$CD$1,D87=$CD$1),0,1)))</f>
        <v/>
      </c>
      <c r="CF85" s="3" t="str">
        <f>IF($A85&gt;='243way_Regular Symbol'!G$16,"",IF(E85=0,"",IF(OR(E85=$BW$1,E86=$BW$1,E87=$BW$1,E85=$CD$1,E86=$CD$1,E87=$CD$1),0,1)))</f>
        <v/>
      </c>
      <c r="CG85" s="3" t="str">
        <f>IF($A85&gt;='243way_Regular Symbol'!H$16,"",IF(F85=0,"",IF(OR(F85=$BW$1,F86=$BW$1,F87=$BW$1,F85=$CD$1,F86=$CD$1,F87=$CD$1),0,1)))</f>
        <v/>
      </c>
      <c r="CH85" s="224"/>
      <c r="CI85" s="3" t="str">
        <f>IF($A85&gt;='243way_Regular Symbol'!D$16,"",IF(B85=0,"",IF(OR(B85=$BW$1,B86=$BW$1,B87=$BW$1,B85=$CJ$1,B86=$CJ$1,B87=$CJ$1),0,1)))</f>
        <v/>
      </c>
      <c r="CJ85" s="3">
        <f>IF($A85&gt;='243way_Regular Symbol'!E$16,"",IF(C85=0,"",IF(OR(C85=$BW$1,C86=$BW$1,C87=$BW$1,C85=$CJ$1,C86=$CJ$1,C87=$CJ$1),0,1)))</f>
        <v>1</v>
      </c>
      <c r="CK85" s="3" t="str">
        <f>IF($A85&gt;='243way_Regular Symbol'!F$16,"",IF(D85=0,"",IF(OR(D85=$BW$1,D86=$BW$1,D87=$BW$1,D85=$CJ$1,D86=$CJ$1,D87=$CJ$1),0,1)))</f>
        <v/>
      </c>
      <c r="CL85" s="3" t="str">
        <f>IF($A85&gt;='243way_Regular Symbol'!G$16,"",IF(E85=0,"",IF(OR(E85=$BW$1,E86=$BW$1,E87=$BW$1,E85=$CJ$1,E86=$CJ$1,E87=$CJ$1),0,1)))</f>
        <v/>
      </c>
      <c r="CM85" s="3" t="str">
        <f>IF($A85&gt;='243way_Regular Symbol'!H$16,"",IF(F85=0,"",IF(OR(F85=$BW$1,F86=$BW$1,F87=$BW$1,F85=$CJ$1,F86=$CJ$1,F87=$CJ$1),0,1)))</f>
        <v/>
      </c>
      <c r="CN85" s="224"/>
      <c r="CO85" s="3" t="str">
        <f>IF($A85&gt;='243way_Regular Symbol'!D$16,"",IF(B85=0,"",IF(OR(B85=$BW$1,B86=$BW$1,B87=$BW$1,B85=$CP$1,B86=$CP$1,B87=$CP$1),0,1)))</f>
        <v/>
      </c>
      <c r="CP85" s="3">
        <f>IF($A85&gt;='243way_Regular Symbol'!E$16,"",IF(C85=0,"",IF(OR(C85=$BW$1,C86=$BW$1,C87=$BW$1,C85=$CP$1,C86=$CP$1,C87=$CP$1),0,1)))</f>
        <v>1</v>
      </c>
      <c r="CQ85" s="3" t="str">
        <f>IF($A85&gt;='243way_Regular Symbol'!F$16,"",IF(D85=0,"",IF(OR(D85=$BW$1,D86=$BW$1,D87=$BW$1,D85=$CP$1,D86=$CP$1,D87=$CP$1),0,1)))</f>
        <v/>
      </c>
      <c r="CR85" s="3" t="str">
        <f>IF($A85&gt;='243way_Regular Symbol'!G$16,"",IF(E85=0,"",IF(OR(E85=$BW$1,E86=$BW$1,E87=$BW$1,E85=$CP$1,E86=$CP$1,E87=$CP$1),0,1)))</f>
        <v/>
      </c>
      <c r="CS85" s="3" t="str">
        <f>IF($A85&gt;='243way_Regular Symbol'!H$16,"",IF(F85=0,"",IF(OR(F85=$BW$1,F86=$BW$1,F87=$BW$1,F85=$CP$1,F86=$CP$1,F87=$CP$1),0,1)))</f>
        <v/>
      </c>
      <c r="CT85" s="224"/>
      <c r="CU85" s="3" t="str">
        <f>IF($A85&gt;='243way_Regular Symbol'!D$16,"",IF(B85=0,"",IF(OR(B85=$BW$1,B86=$BW$1,B87=$BW$1,B85=$CV$1,B86=$CV$1,B87=$CV$1),0,1)))</f>
        <v/>
      </c>
      <c r="CV85" s="3">
        <f>IF($A85&gt;='243way_Regular Symbol'!E$16,"",IF(C85=0,"",IF(OR(C85=$BW$1,C86=$BW$1,C87=$BW$1,C85=$CV$1,C86=$CV$1,C87=$CV$1),0,1)))</f>
        <v>1</v>
      </c>
      <c r="CW85" s="3" t="str">
        <f>IF($A85&gt;='243way_Regular Symbol'!F$16,"",IF(D85=0,"",IF(OR(D85=$BW$1,D86=$BW$1,D87=$BW$1,D85=$CV$1,D86=$CV$1,D87=$CV$1),0,1)))</f>
        <v/>
      </c>
      <c r="CX85" s="3" t="str">
        <f>IF($A85&gt;='243way_Regular Symbol'!G$16,"",IF(E85=0,"",IF(OR(E85=$BW$1,E86=$BW$1,E87=$BW$1,E85=$CV$1,E86=$CV$1,E87=$CV$1),0,1)))</f>
        <v/>
      </c>
      <c r="CY85" s="3" t="str">
        <f>IF($A85&gt;='243way_Regular Symbol'!H$16,"",IF(F85=0,"",IF(OR(F85=$BW$1,F86=$BW$1,F87=$BW$1,F85=$CV$1,F86=$CV$1,F87=$CV$1),0,1)))</f>
        <v/>
      </c>
    </row>
    <row r="86" spans="1:103">
      <c r="A86" s="337">
        <f>IF('243way_Regular Symbol'!L85="","",'243way_Regular Symbol'!L85)</f>
        <v>82</v>
      </c>
      <c r="B86" s="191" t="str">
        <f>IF('243way_Regular Symbol'!M85="",
IF($A86-'243way_Regular Symbol'!D$16&gt;='243way_RegularＸ_W()'!B$2-1,"",VLOOKUP($A86-'243way_Regular Symbol'!D$16,'243way_Regular Symbol'!$L$3:$Q$99,'243way_RegularＸ_W()'!B$3+1,FALSE)),
'243way_Regular Symbol'!M85)</f>
        <v/>
      </c>
      <c r="C86" s="191" t="str">
        <f>IF('243way_Regular Symbol'!N85="",
IF($A86-'243way_Regular Symbol'!E$16&gt;='243way_RegularＸ_W()'!C$2-1,"",VLOOKUP($A86-'243way_Regular Symbol'!E$16,'243way_Regular Symbol'!$L$3:$Q$99,'243way_RegularＸ_W()'!C$3+1,FALSE)),
'243way_Regular Symbol'!N85)</f>
        <v>M2</v>
      </c>
      <c r="D86" s="191" t="str">
        <f>IF('243way_Regular Symbol'!O85="",
IF($A86-'243way_Regular Symbol'!F$16&gt;='243way_RegularＸ_W()'!D$2-1,"",VLOOKUP($A86-'243way_Regular Symbol'!F$16,'243way_Regular Symbol'!$L$3:$Q$99,'243way_RegularＸ_W()'!D$3+1,FALSE)),
'243way_Regular Symbol'!O85)</f>
        <v/>
      </c>
      <c r="E86" s="191" t="str">
        <f>IF('243way_Regular Symbol'!P85="",
IF($A86-'243way_Regular Symbol'!G$16&gt;='243way_RegularＸ_W()'!E$2-1,"",VLOOKUP($A86-'243way_Regular Symbol'!G$16,'243way_Regular Symbol'!$L$3:$Q$99,'243way_RegularＸ_W()'!E$3+1,FALSE)),
'243way_Regular Symbol'!P85)</f>
        <v/>
      </c>
      <c r="F86" s="338" t="str">
        <f>IF('243way_Regular Symbol'!Q85="",
IF($A86-'243way_Regular Symbol'!H$16&gt;='243way_RegularＸ_W()'!F$2-1,"",VLOOKUP($A86-'243way_Regular Symbol'!H$16,'243way_Regular Symbol'!$L$3:$Q$99,'243way_RegularＸ_W()'!F$3+1,FALSE)),
'243way_Regular Symbol'!Q85)</f>
        <v/>
      </c>
      <c r="O86" s="344" t="str">
        <f>IF($A86&gt;='243way_Regular Symbol'!D$16,"",IF(B86=0,"",IF(OR(B86=$O$1,B86=$P$1,B87=$O$1,B87=$P$1,B88=$O$1,B88=$P$1),0,1)))</f>
        <v/>
      </c>
      <c r="P86" s="3" t="str">
        <f>IF($A86&gt;='243way_Regular Symbol'!E$16,"",IF(C86=0,"",IF(OR(C86=$O$1,C86=$P$1,C87=$O$1,C87=$P$1,C88=$O$1,C88=$P$1),0,1)))</f>
        <v/>
      </c>
      <c r="Q86" s="3" t="str">
        <f>IF($A86&gt;='243way_Regular Symbol'!F$16,"",IF(D86=0,"",IF(OR(D86=$O$1,D86=$P$1,D87=$O$1,D87=$P$1,D88=$O$1,D88=$P$1),0,1)))</f>
        <v/>
      </c>
      <c r="R86" s="3" t="str">
        <f>IF($A86&gt;='243way_Regular Symbol'!G$16,"",IF(E86=0,"",IF(OR(E86=$O$1,E86=$P$1,E87=$O$1,E87=$P$1,E88=$O$1,E88=$P$1),0,1)))</f>
        <v/>
      </c>
      <c r="S86" s="135" t="str">
        <f>IF($A86&gt;='243way_Regular Symbol'!H$16,"",IF(F86=0,"",IF(OR(F86=$O$1,F86=$P$1,F87=$O$1,F87=$P$1,F88=$O$1,F88=$P$1),0,1)))</f>
        <v/>
      </c>
      <c r="U86" s="344" t="str">
        <f>IF($A86&gt;='243way_Regular Symbol'!D$16,"",IF(B86=0,"",IF(OR(B86=$U$1,B86=$V$1,B87=$U$1,B87=$V$1,B88=$U$1,B88=$V$1),0,1)))</f>
        <v/>
      </c>
      <c r="V86" s="3" t="str">
        <f>IF($A86&gt;='243way_Regular Symbol'!E$16,"",IF(C86=0,"",IF(OR(C86=$U$1,C86=$V$1,C87=$U$1,C87=$V$1,C88=$U$1,C88=$V$1),0,1)))</f>
        <v/>
      </c>
      <c r="W86" s="3" t="str">
        <f>IF($A86&gt;='243way_Regular Symbol'!F$16,"",IF(D86=0,"",IF(OR(D86=$U$1,D86=$V$1,D87=$U$1,D87=$V$1,D88=$U$1,D88=$V$1),0,1)))</f>
        <v/>
      </c>
      <c r="X86" s="3" t="str">
        <f>IF($A86&gt;='243way_Regular Symbol'!G$16,"",IF(E86=0,"",IF(OR(E86=$U$1,E86=$V$1,E87=$U$1,E87=$V$1,E88=$U$1,E88=$V$1),0,1)))</f>
        <v/>
      </c>
      <c r="Y86" s="135" t="str">
        <f>IF($A86&gt;='243way_Regular Symbol'!H$16,"",IF(F86=0,"",IF(OR(F86=$U$1,F86=$V$1,F87=$U$1,F87=$V$1,F88=$U$1,F88=$V$1),0,1)))</f>
        <v/>
      </c>
      <c r="AA86" s="344" t="str">
        <f>IF($A86&gt;='243way_Regular Symbol'!D$16,"",IF(B86=0,"",IF(OR(B86=$AA$1,B86=$AB$1,B87=$AA$1,B87=$AB$1,B88=$AA$1,,B88=$AB$1),0,1)))</f>
        <v/>
      </c>
      <c r="AB86" s="3" t="str">
        <f>IF($A86&gt;='243way_Regular Symbol'!E$16,"",IF(C86=0,"",IF(OR(C86=$AA$1,C86=$AB$1,C87=$AA$1,C87=$AB$1,C88=$AA$1,,C88=$AB$1),0,1)))</f>
        <v/>
      </c>
      <c r="AC86" s="3" t="str">
        <f>IF($A86&gt;='243way_Regular Symbol'!F$16,"",IF(D86=0,"",IF(OR(D86=$AA$1,D86=$AB$1,D87=$AA$1,D87=$AB$1,D88=$AA$1,,D88=$AB$1),0,1)))</f>
        <v/>
      </c>
      <c r="AD86" s="3" t="str">
        <f>IF($A86&gt;='243way_Regular Symbol'!G$16,"",IF(E86=0,"",IF(OR(E86=$AA$1,E86=$AB$1,E87=$AA$1,E87=$AB$1,E88=$AA$1,,E88=$AB$1),0,1)))</f>
        <v/>
      </c>
      <c r="AE86" s="135" t="str">
        <f>IF($A86&gt;='243way_Regular Symbol'!H$16,"",IF(F86=0,"",IF(OR(F86=$AA$1,F86=$AB$1,F87=$AA$1,F87=$AB$1,F88=$AA$1,,F88=$AB$1),0,1)))</f>
        <v/>
      </c>
      <c r="AG86" s="344" t="str">
        <f>IF($A86&gt;='243way_Regular Symbol'!D$16,"",IF(B86=0,"",IF(OR(B86=$AG$1,B86=$AH$1,B87=$AG$1,B87=$AH$1,B88=$AG$1,B88=$AH$1),0,1)))</f>
        <v/>
      </c>
      <c r="AH86" s="3" t="str">
        <f>IF($A86&gt;='243way_Regular Symbol'!E$16,"",IF(C86=0,"",IF(OR(C86=$AG$1,C86=$AH$1,C87=$AG$1,C87=$AH$1,C88=$AG$1,C88=$AH$1),0,1)))</f>
        <v/>
      </c>
      <c r="AI86" s="3" t="str">
        <f>IF($A86&gt;='243way_Regular Symbol'!F$16,"",IF(D86=0,"",IF(OR(D86=$AG$1,D86=$AH$1,D87=$AG$1,D87=$AH$1,D88=$AG$1,D88=$AH$1),0,1)))</f>
        <v/>
      </c>
      <c r="AJ86" s="3" t="str">
        <f>IF($A86&gt;='243way_Regular Symbol'!G$16,"",IF(E86=0,"",IF(OR(E86=$AG$1,E86=$AH$1,E87=$AG$1,E87=$AH$1,E88=$AG$1,E88=$AH$1),0,1)))</f>
        <v/>
      </c>
      <c r="AK86" s="135" t="str">
        <f>IF($A86&gt;='243way_Regular Symbol'!H$16,"",IF(F86=0,"",IF(OR(F86=$AG$1,F86=$AH$1,F87=$AG$1,F87=$AH$1,F88=$AG$1,F88=$AH$1),0,1)))</f>
        <v/>
      </c>
      <c r="AM86" s="344" t="str">
        <f>IF($A86&gt;='243way_Regular Symbol'!D$16,"",IF(B86=0,"",IF(OR(B86=$AM$1,B86=$AN$1,B87=$AM$1,B87=$AN$1,B88=$AM$1,B88=$AN$1),0,1)))</f>
        <v/>
      </c>
      <c r="AN86" s="3" t="str">
        <f>IF($A86&gt;='243way_Regular Symbol'!E$16,"",IF(C86=0,"",IF(OR(C86=$AM$1,C86=$AN$1,C87=$AM$1,C87=$AN$1,C88=$AM$1,C88=$AN$1),0,1)))</f>
        <v/>
      </c>
      <c r="AO86" s="3" t="str">
        <f>IF($A86&gt;='243way_Regular Symbol'!F$16,"",IF(D86=0,"",IF(OR(D86=$AM$1,D86=$AN$1,D87=$AM$1,D87=$AN$1,D88=$AM$1,D88=$AN$1),0,1)))</f>
        <v/>
      </c>
      <c r="AP86" s="3" t="str">
        <f>IF($A86&gt;='243way_Regular Symbol'!G$16,"",IF(E86=0,"",IF(OR(E86=$AM$1,E86=$AN$1,E87=$AM$1,E87=$AN$1,E88=$AM$1,E88=$AN$1),0,1)))</f>
        <v/>
      </c>
      <c r="AQ86" s="135" t="str">
        <f>IF($A86&gt;='243way_Regular Symbol'!H$16,"",IF(F86=0,"",IF(OR(F86=$AM$1,F86=$AN$1,F87=$AM$1,F87=$AN$1,F88=$AM$1,F88=$AN$1),0,1)))</f>
        <v/>
      </c>
      <c r="AS86" s="344" t="str">
        <f>IF($A86&gt;='243way_Regular Symbol'!D$16,"",IF(B86=0,"",IF(OR(B86=$AM$1,B86=$AT$1,B87=$AM$1,B87=$AT$1,B88=$AM$1,B88=$AT$1),0,1)))</f>
        <v/>
      </c>
      <c r="AT86" s="3" t="str">
        <f>IF($A86&gt;='243way_Regular Symbol'!E$16,"",IF(C86=0,"",IF(OR(C86=$AM$1,C86=$AT$1,C87=$AM$1,C87=$AT$1,C88=$AM$1,C88=$AT$1),0,1)))</f>
        <v/>
      </c>
      <c r="AU86" s="3" t="str">
        <f>IF($A86&gt;='243way_Regular Symbol'!F$16,"",IF(D86=0,"",IF(OR(D86=$AM$1,D86=$AT$1,D87=$AM$1,D87=$AT$1,D88=$AM$1,D88=$AT$1),0,1)))</f>
        <v/>
      </c>
      <c r="AV86" s="3" t="str">
        <f>IF($A86&gt;='243way_Regular Symbol'!G$16,"",IF(E86=0,"",IF(OR(E86=$AM$1,E86=$AT$1,E87=$AM$1,E87=$AT$1,E88=$AM$1,E88=$AT$1),0,1)))</f>
        <v/>
      </c>
      <c r="AW86" s="135" t="str">
        <f>IF($A86&gt;='243way_Regular Symbol'!H$16,"",IF(F86=0,"",IF(OR(F86=$AM$1,F86=$AT$1,F87=$AM$1,F87=$AT$1,F88=$AM$1,F88=$AT$1),0,1)))</f>
        <v/>
      </c>
      <c r="AY86" s="344" t="str">
        <f>IF($A86&gt;='243way_Regular Symbol'!D$16,"",IF(B86=0,"",IF(OR(B86=$AM$1,B86=$AZ$1,B87=$AM$1,B87=$AZ$1,B88=$AM$1,B88=$AZ$1),0,1)))</f>
        <v/>
      </c>
      <c r="AZ86" s="3" t="str">
        <f>IF($A86&gt;='243way_Regular Symbol'!E$16,"",IF(C86=0,"",IF(OR(C86=$AM$1,C86=$AZ$1,C87=$AM$1,C87=$AZ$1,C88=$AM$1,C88=$AZ$1),0,1)))</f>
        <v/>
      </c>
      <c r="BA86" s="3" t="str">
        <f>IF($A86&gt;='243way_Regular Symbol'!F$16,"",IF(D86=0,"",IF(OR(D86=$AM$1,D86=$AZ$1,D87=$AM$1,D87=$AZ$1,D88=$AM$1,D88=$AZ$1),0,1)))</f>
        <v/>
      </c>
      <c r="BB86" s="3" t="str">
        <f>IF($A86&gt;='243way_Regular Symbol'!G$16,"",IF(E86=0,"",IF(OR(E86=$AM$1,E86=$AZ$1,E87=$AM$1,E87=$AZ$1,E88=$AM$1,E88=$AZ$1),0,1)))</f>
        <v/>
      </c>
      <c r="BC86" s="135" t="str">
        <f>IF($A86&gt;='243way_Regular Symbol'!H$16,"",IF(F86=0,"",IF(OR(F86=$AM$1,F86=$AZ$1,F87=$AM$1,F87=$AZ$1,F88=$AM$1,F88=$AZ$1),0,1)))</f>
        <v/>
      </c>
      <c r="BE86" s="344" t="str">
        <f>IF($A86&gt;='243way_Regular Symbol'!D$16,"",IF(B86=0,"",IF(OR(B86=$AM$1,B86=$BF$1,B87=$AM$1,B87=$BF$1,B88=$AM$1,B88=$BF$1),0,1)))</f>
        <v/>
      </c>
      <c r="BF86" s="3" t="str">
        <f>IF($A86&gt;='243way_Regular Symbol'!E$16,"",IF(C86=0,"",IF(OR(C86=$AM$1,C86=$BF$1,C87=$AM$1,C87=$BF$1,C88=$AM$1,C88=$BF$1),0,1)))</f>
        <v/>
      </c>
      <c r="BG86" s="3" t="str">
        <f>IF($A86&gt;='243way_Regular Symbol'!F$16,"",IF(D86=0,"",IF(OR(D86=$AM$1,D86=$BF$1,D87=$AM$1,D87=$BF$1,D88=$AM$1,D88=$BF$1),0,1)))</f>
        <v/>
      </c>
      <c r="BH86" s="3" t="str">
        <f>IF($A86&gt;='243way_Regular Symbol'!G$16,"",IF(E86=0,"",IF(OR(E86=$AM$1,E86=$BF$1,E87=$AM$1,E87=$BF$1,E88=$AM$1,E88=$BF$1),0,1)))</f>
        <v/>
      </c>
      <c r="BI86" s="135" t="str">
        <f>IF($A86&gt;='243way_Regular Symbol'!H$16,"",IF(F86=0,"",IF(OR(F86=$AM$1,F86=$BF$1,F87=$AM$1,F87=$BF$1,F88=$AM$1,F88=$BF$1),0,1)))</f>
        <v/>
      </c>
      <c r="BK86" s="344" t="str">
        <f>IF($A86&gt;='243way_Regular Symbol'!D$16,"",IF(B86=0,"",IF(OR(B86=$AM$1,B86=$BL$1,B87=$AM$1,B87=$BL$1,B88=$AM$1,B88=$BL$1),0,1)))</f>
        <v/>
      </c>
      <c r="BL86" s="3" t="str">
        <f>IF($A86&gt;='243way_Regular Symbol'!E$16,"",IF(C86=0,"",IF(OR(C86=$AM$1,C86=$BL$1,C87=$AM$1,C87=$BL$1,C88=$AM$1,C88=$BL$1),0,1)))</f>
        <v/>
      </c>
      <c r="BM86" s="3" t="str">
        <f>IF($A86&gt;='243way_Regular Symbol'!F$16,"",IF(D86=0,"",IF(OR(D86=$AM$1,D86=$BL$1,D87=$AM$1,D87=$BL$1,D88=$AM$1,D88=$BL$1),0,1)))</f>
        <v/>
      </c>
      <c r="BN86" s="3" t="str">
        <f>IF($A86&gt;='243way_Regular Symbol'!G$16,"",IF(E86=0,"",IF(OR(E86=$AM$1,E86=$BL$1,E87=$AM$1,E87=$BL$1,E88=$AM$1,E88=$BL$1),0,1)))</f>
        <v/>
      </c>
      <c r="BO86" s="135" t="str">
        <f>IF($A86&gt;='243way_Regular Symbol'!H$16,"",IF(F86=0,"",IF(OR(F86=$AM$1,F86=$BL$1,F87=$AM$1,F87=$BL$1,F88=$AM$1,F88=$BL$1),0,1)))</f>
        <v/>
      </c>
      <c r="BQ86" s="3" t="str">
        <f>IF($A86&gt;='243way_Regular Symbol'!D$16,"",IF(B86=0,"",IF(OR(B86=$BQ$1,B86=$BR$1,B87=$BQ$1,B87=$BR$1,B88=$BQ$1,B88=$BR$1),0,1)))</f>
        <v/>
      </c>
      <c r="BR86" s="3" t="str">
        <f>IF($A86&gt;='243way_Regular Symbol'!E$16,"",IF(C86=0,"",IF(OR(C86=$BQ$1,C86=$BR$1,C87=$BQ$1,C87=$BR$1,C88=$BQ$1,C88=$BR$1),0,1)))</f>
        <v/>
      </c>
      <c r="BS86" s="3" t="str">
        <f>IF($A86&gt;='243way_Regular Symbol'!F$16,"",IF(D86=0,"",IF(OR(D86=$BQ$1,D86=$BR$1,D87=$BQ$1,D87=$BR$1,D88=$BQ$1,D88=$BR$1),0,1)))</f>
        <v/>
      </c>
      <c r="BT86" s="3" t="str">
        <f>IF($A86&gt;='243way_Regular Symbol'!G$16,"",IF(E86=0,"",IF(OR(E86=$BQ$1,E86=$BR$1,E87=$BQ$1,E87=$BR$1,E88=$BQ$1,E88=$BR$1),0,1)))</f>
        <v/>
      </c>
      <c r="BU86" s="3" t="str">
        <f>IF($A86&gt;='243way_Regular Symbol'!H$16,"",IF(F86=0,"",IF(OR(F86=$BQ$1,F86=$BR$1,F87=$BQ$1,F87=$BR$1,F88=$BQ$1,F88=$BR$1),0,1)))</f>
        <v/>
      </c>
      <c r="BW86" s="3" t="str">
        <f>IF($A86&gt;='243way_Regular Symbol'!D$16,"",IF(B86=0,"",IF(OR(B86=$BW$1,B87=$BW$1,B88=$BW$1,B86=$BX$1,B87=$BX$1,B88=$BX$1),0,1)))</f>
        <v/>
      </c>
      <c r="BX86" s="3" t="str">
        <f>IF($A86&gt;='243way_Regular Symbol'!E$16,"",IF(C86=0,"",IF(OR(C86=$BW$1,C87=$BW$1,C88=$BW$1,C86=$BX$1,C87=$BX$1,C88=$BX$1),0,1)))</f>
        <v/>
      </c>
      <c r="BY86" s="3" t="str">
        <f>IF($A86&gt;='243way_Regular Symbol'!F$16,"",IF(D86=0,"",IF(OR(D86=$BW$1,D87=$BW$1,D88=$BW$1,D86=$BX$1,D87=$BX$1,D88=$BX$1),0,1)))</f>
        <v/>
      </c>
      <c r="BZ86" s="3" t="str">
        <f>IF($A86&gt;='243way_Regular Symbol'!G$16,"",IF(E86=0,"",IF(OR(E86=$BW$1,E87=$BW$1,E88=$BW$1,E86=$BX$1,E87=$BX$1,E88=$BX$1),0,1)))</f>
        <v/>
      </c>
      <c r="CA86" s="3" t="str">
        <f>IF($A86&gt;='243way_Regular Symbol'!H$16,"",IF(F86=0,"",IF(OR(F86=$BW$1,F87=$BW$1,F88=$BW$1,F86=$BX$1,F87=$BX$1,F88=$BX$1),0,1)))</f>
        <v/>
      </c>
      <c r="CC86" s="3" t="str">
        <f>IF($A86&gt;='243way_Regular Symbol'!D$16,"",IF(B86=0,"",IF(OR(B86=$BW$1,B87=$BW$1,B88=$BW$1,B86=$CD$1,B87=$CD$1,B88=$CD$1),0,1)))</f>
        <v/>
      </c>
      <c r="CD86" s="3" t="str">
        <f>IF($A86&gt;='243way_Regular Symbol'!E$16,"",IF(C86=0,"",IF(OR(C86=$BW$1,C87=$BW$1,C88=$BW$1,C86=$CD$1,C87=$CD$1,C88=$CD$1),0,1)))</f>
        <v/>
      </c>
      <c r="CE86" s="3" t="str">
        <f>IF($A86&gt;='243way_Regular Symbol'!F$16,"",IF(D86=0,"",IF(OR(D86=$BW$1,D87=$BW$1,D88=$BW$1,D86=$CD$1,D87=$CD$1,D88=$CD$1),0,1)))</f>
        <v/>
      </c>
      <c r="CF86" s="3" t="str">
        <f>IF($A86&gt;='243way_Regular Symbol'!G$16,"",IF(E86=0,"",IF(OR(E86=$BW$1,E87=$BW$1,E88=$BW$1,E86=$CD$1,E87=$CD$1,E88=$CD$1),0,1)))</f>
        <v/>
      </c>
      <c r="CG86" s="3" t="str">
        <f>IF($A86&gt;='243way_Regular Symbol'!H$16,"",IF(F86=0,"",IF(OR(F86=$BW$1,F87=$BW$1,F88=$BW$1,F86=$CD$1,F87=$CD$1,F88=$CD$1),0,1)))</f>
        <v/>
      </c>
      <c r="CI86" s="3" t="str">
        <f>IF($A86&gt;='243way_Regular Symbol'!D$16,"",IF(B86=0,"",IF(OR(B86=$BW$1,B87=$BW$1,B88=$BW$1,B86=$CJ$1,B87=$CJ$1,B88=$CJ$1),0,1)))</f>
        <v/>
      </c>
      <c r="CJ86" s="3" t="str">
        <f>IF($A86&gt;='243way_Regular Symbol'!E$16,"",IF(C86=0,"",IF(OR(C86=$BW$1,C87=$BW$1,C88=$BW$1,C86=$CJ$1,C87=$CJ$1,C88=$CJ$1),0,1)))</f>
        <v/>
      </c>
      <c r="CK86" s="3" t="str">
        <f>IF($A86&gt;='243way_Regular Symbol'!F$16,"",IF(D86=0,"",IF(OR(D86=$BW$1,D87=$BW$1,D88=$BW$1,D86=$CJ$1,D87=$CJ$1,D88=$CJ$1),0,1)))</f>
        <v/>
      </c>
      <c r="CL86" s="3" t="str">
        <f>IF($A86&gt;='243way_Regular Symbol'!G$16,"",IF(E86=0,"",IF(OR(E86=$BW$1,E87=$BW$1,E88=$BW$1,E86=$CJ$1,E87=$CJ$1,E88=$CJ$1),0,1)))</f>
        <v/>
      </c>
      <c r="CM86" s="3" t="str">
        <f>IF($A86&gt;='243way_Regular Symbol'!H$16,"",IF(F86=0,"",IF(OR(F86=$BW$1,F87=$BW$1,F88=$BW$1,F86=$CJ$1,F87=$CJ$1,F88=$CJ$1),0,1)))</f>
        <v/>
      </c>
      <c r="CO86" s="3" t="str">
        <f>IF($A86&gt;='243way_Regular Symbol'!D$16,"",IF(B86=0,"",IF(OR(B86=$BW$1,B87=$BW$1,B88=$BW$1,B86=$CP$1,B87=$CP$1,B88=$CP$1),0,1)))</f>
        <v/>
      </c>
      <c r="CP86" s="3" t="str">
        <f>IF($A86&gt;='243way_Regular Symbol'!E$16,"",IF(C86=0,"",IF(OR(C86=$BW$1,C87=$BW$1,C88=$BW$1,C86=$CP$1,C87=$CP$1,C88=$CP$1),0,1)))</f>
        <v/>
      </c>
      <c r="CQ86" s="3" t="str">
        <f>IF($A86&gt;='243way_Regular Symbol'!F$16,"",IF(D86=0,"",IF(OR(D86=$BW$1,D87=$BW$1,D88=$BW$1,D86=$CP$1,D87=$CP$1,D88=$CP$1),0,1)))</f>
        <v/>
      </c>
      <c r="CR86" s="3" t="str">
        <f>IF($A86&gt;='243way_Regular Symbol'!G$16,"",IF(E86=0,"",IF(OR(E86=$BW$1,E87=$BW$1,E88=$BW$1,E86=$CP$1,E87=$CP$1,E88=$CP$1),0,1)))</f>
        <v/>
      </c>
      <c r="CS86" s="3" t="str">
        <f>IF($A86&gt;='243way_Regular Symbol'!H$16,"",IF(F86=0,"",IF(OR(F86=$BW$1,F87=$BW$1,F88=$BW$1,F86=$CP$1,F87=$CP$1,F88=$CP$1),0,1)))</f>
        <v/>
      </c>
      <c r="CU86" s="3" t="str">
        <f>IF($A86&gt;='243way_Regular Symbol'!D$16,"",IF(B86=0,"",IF(OR(B86=$BW$1,B87=$BW$1,B88=$BW$1,B86=$CV$1,B87=$CV$1,B88=$CV$1),0,1)))</f>
        <v/>
      </c>
      <c r="CV86" s="3" t="str">
        <f>IF($A86&gt;='243way_Regular Symbol'!E$16,"",IF(C86=0,"",IF(OR(C86=$BW$1,C87=$BW$1,C88=$BW$1,C86=$CV$1,C87=$CV$1,C88=$CV$1),0,1)))</f>
        <v/>
      </c>
      <c r="CW86" s="3" t="str">
        <f>IF($A86&gt;='243way_Regular Symbol'!F$16,"",IF(D86=0,"",IF(OR(D86=$BW$1,D87=$BW$1,D88=$BW$1,D86=$CV$1,D87=$CV$1,D88=$CV$1),0,1)))</f>
        <v/>
      </c>
      <c r="CX86" s="3" t="str">
        <f>IF($A86&gt;='243way_Regular Symbol'!G$16,"",IF(E86=0,"",IF(OR(E86=$BW$1,E87=$BW$1,E88=$BW$1,E86=$CV$1,E87=$CV$1,E88=$CV$1),0,1)))</f>
        <v/>
      </c>
      <c r="CY86" s="3" t="str">
        <f>IF($A86&gt;='243way_Regular Symbol'!H$16,"",IF(F86=0,"",IF(OR(F86=$BW$1,F87=$BW$1,F88=$BW$1,F86=$CV$1,F87=$CV$1,F88=$CV$1),0,1)))</f>
        <v/>
      </c>
    </row>
    <row r="87" spans="1:103">
      <c r="A87" s="337">
        <f>IF('243way_Regular Symbol'!L86="","",'243way_Regular Symbol'!L86)</f>
        <v>83</v>
      </c>
      <c r="B87" s="191" t="str">
        <f>IF('243way_Regular Symbol'!M86="",
IF($A87-'243way_Regular Symbol'!D$16&gt;='243way_RegularＸ_W()'!B$2-1,"",VLOOKUP($A87-'243way_Regular Symbol'!D$16,'243way_Regular Symbol'!$L$3:$Q$99,'243way_RegularＸ_W()'!B$3+1,FALSE)),
'243way_Regular Symbol'!M86)</f>
        <v/>
      </c>
      <c r="C87" s="191" t="str">
        <f>IF('243way_Regular Symbol'!N86="",
IF($A87-'243way_Regular Symbol'!E$16&gt;='243way_RegularＸ_W()'!C$2-1,"",VLOOKUP($A87-'243way_Regular Symbol'!E$16,'243way_Regular Symbol'!$L$3:$Q$99,'243way_RegularＸ_W()'!C$3+1,FALSE)),
'243way_Regular Symbol'!N86)</f>
        <v>K</v>
      </c>
      <c r="D87" s="191" t="str">
        <f>IF('243way_Regular Symbol'!O86="",
IF($A87-'243way_Regular Symbol'!F$16&gt;='243way_RegularＸ_W()'!D$2-1,"",VLOOKUP($A87-'243way_Regular Symbol'!F$16,'243way_Regular Symbol'!$L$3:$Q$99,'243way_RegularＸ_W()'!D$3+1,FALSE)),
'243way_Regular Symbol'!O86)</f>
        <v/>
      </c>
      <c r="E87" s="191" t="str">
        <f>IF('243way_Regular Symbol'!P86="",
IF($A87-'243way_Regular Symbol'!G$16&gt;='243way_RegularＸ_W()'!E$2-1,"",VLOOKUP($A87-'243way_Regular Symbol'!G$16,'243way_Regular Symbol'!$L$3:$Q$99,'243way_RegularＸ_W()'!E$3+1,FALSE)),
'243way_Regular Symbol'!P86)</f>
        <v/>
      </c>
      <c r="F87" s="338" t="str">
        <f>IF('243way_Regular Symbol'!Q86="",
IF($A87-'243way_Regular Symbol'!H$16&gt;='243way_RegularＸ_W()'!F$2-1,"",VLOOKUP($A87-'243way_Regular Symbol'!H$16,'243way_Regular Symbol'!$L$3:$Q$99,'243way_RegularＸ_W()'!F$3+1,FALSE)),
'243way_Regular Symbol'!Q86)</f>
        <v/>
      </c>
      <c r="O87" s="344" t="str">
        <f>IF($A87&gt;='243way_Regular Symbol'!D$16,"",IF(B87=0,"",IF(OR(B87=$O$1,B87=$P$1,B88=$O$1,B88=$P$1,B89=$O$1,B89=$P$1),0,1)))</f>
        <v/>
      </c>
      <c r="P87" s="3" t="str">
        <f>IF($A87&gt;='243way_Regular Symbol'!E$16,"",IF(C87=0,"",IF(OR(C87=$O$1,C87=$P$1,C88=$O$1,C88=$P$1,C89=$O$1,C89=$P$1),0,1)))</f>
        <v/>
      </c>
      <c r="Q87" s="3" t="str">
        <f>IF($A87&gt;='243way_Regular Symbol'!F$16,"",IF(D87=0,"",IF(OR(D87=$O$1,D87=$P$1,D88=$O$1,D88=$P$1,D89=$O$1,D89=$P$1),0,1)))</f>
        <v/>
      </c>
      <c r="R87" s="3" t="str">
        <f>IF($A87&gt;='243way_Regular Symbol'!G$16,"",IF(E87=0,"",IF(OR(E87=$O$1,E87=$P$1,E88=$O$1,E88=$P$1,E89=$O$1,E89=$P$1),0,1)))</f>
        <v/>
      </c>
      <c r="S87" s="135" t="str">
        <f>IF($A87&gt;='243way_Regular Symbol'!H$16,"",IF(F87=0,"",IF(OR(F87=$O$1,F87=$P$1,F88=$O$1,F88=$P$1,F89=$O$1,F89=$P$1),0,1)))</f>
        <v/>
      </c>
      <c r="U87" s="344" t="str">
        <f>IF($A87&gt;='243way_Regular Symbol'!D$16,"",IF(B87=0,"",IF(OR(B87=$U$1,B87=$V$1,B88=$U$1,B88=$V$1,B89=$U$1,B89=$V$1),0,1)))</f>
        <v/>
      </c>
      <c r="V87" s="3" t="str">
        <f>IF($A87&gt;='243way_Regular Symbol'!E$16,"",IF(C87=0,"",IF(OR(C87=$U$1,C87=$V$1,C88=$U$1,C88=$V$1,C89=$U$1,C89=$V$1),0,1)))</f>
        <v/>
      </c>
      <c r="W87" s="3" t="str">
        <f>IF($A87&gt;='243way_Regular Symbol'!F$16,"",IF(D87=0,"",IF(OR(D87=$U$1,D87=$V$1,D88=$U$1,D88=$V$1,D89=$U$1,D89=$V$1),0,1)))</f>
        <v/>
      </c>
      <c r="X87" s="3" t="str">
        <f>IF($A87&gt;='243way_Regular Symbol'!G$16,"",IF(E87=0,"",IF(OR(E87=$U$1,E87=$V$1,E88=$U$1,E88=$V$1,E89=$U$1,E89=$V$1),0,1)))</f>
        <v/>
      </c>
      <c r="Y87" s="135" t="str">
        <f>IF($A87&gt;='243way_Regular Symbol'!H$16,"",IF(F87=0,"",IF(OR(F87=$U$1,F87=$V$1,F88=$U$1,F88=$V$1,F89=$U$1,F89=$V$1),0,1)))</f>
        <v/>
      </c>
      <c r="AA87" s="344" t="str">
        <f>IF($A87&gt;='243way_Regular Symbol'!D$16,"",IF(B87=0,"",IF(OR(B87=$AA$1,B87=$AB$1,B88=$AA$1,B88=$AB$1,B89=$AA$1,,B89=$AB$1),0,1)))</f>
        <v/>
      </c>
      <c r="AB87" s="3" t="str">
        <f>IF($A87&gt;='243way_Regular Symbol'!E$16,"",IF(C87=0,"",IF(OR(C87=$AA$1,C87=$AB$1,C88=$AA$1,C88=$AB$1,C89=$AA$1,,C89=$AB$1),0,1)))</f>
        <v/>
      </c>
      <c r="AC87" s="3" t="str">
        <f>IF($A87&gt;='243way_Regular Symbol'!F$16,"",IF(D87=0,"",IF(OR(D87=$AA$1,D87=$AB$1,D88=$AA$1,D88=$AB$1,D89=$AA$1,,D89=$AB$1),0,1)))</f>
        <v/>
      </c>
      <c r="AD87" s="3" t="str">
        <f>IF($A87&gt;='243way_Regular Symbol'!G$16,"",IF(E87=0,"",IF(OR(E87=$AA$1,E87=$AB$1,E88=$AA$1,E88=$AB$1,E89=$AA$1,,E89=$AB$1),0,1)))</f>
        <v/>
      </c>
      <c r="AE87" s="135" t="str">
        <f>IF($A87&gt;='243way_Regular Symbol'!H$16,"",IF(F87=0,"",IF(OR(F87=$AA$1,F87=$AB$1,F88=$AA$1,F88=$AB$1,F89=$AA$1,,F89=$AB$1),0,1)))</f>
        <v/>
      </c>
      <c r="AG87" s="344" t="str">
        <f>IF($A87&gt;='243way_Regular Symbol'!D$16,"",IF(B87=0,"",IF(OR(B87=$AG$1,B87=$AH$1,B88=$AG$1,B88=$AH$1,B89=$AG$1,B89=$AH$1),0,1)))</f>
        <v/>
      </c>
      <c r="AH87" s="3" t="str">
        <f>IF($A87&gt;='243way_Regular Symbol'!E$16,"",IF(C87=0,"",IF(OR(C87=$AG$1,C87=$AH$1,C88=$AG$1,C88=$AH$1,C89=$AG$1,C89=$AH$1),0,1)))</f>
        <v/>
      </c>
      <c r="AI87" s="3" t="str">
        <f>IF($A87&gt;='243way_Regular Symbol'!F$16,"",IF(D87=0,"",IF(OR(D87=$AG$1,D87=$AH$1,D88=$AG$1,D88=$AH$1,D89=$AG$1,D89=$AH$1),0,1)))</f>
        <v/>
      </c>
      <c r="AJ87" s="3" t="str">
        <f>IF($A87&gt;='243way_Regular Symbol'!G$16,"",IF(E87=0,"",IF(OR(E87=$AG$1,E87=$AH$1,E88=$AG$1,E88=$AH$1,E89=$AG$1,E89=$AH$1),0,1)))</f>
        <v/>
      </c>
      <c r="AK87" s="135" t="str">
        <f>IF($A87&gt;='243way_Regular Symbol'!H$16,"",IF(F87=0,"",IF(OR(F87=$AG$1,F87=$AH$1,F88=$AG$1,F88=$AH$1,F89=$AG$1,F89=$AH$1),0,1)))</f>
        <v/>
      </c>
      <c r="AM87" s="344" t="str">
        <f>IF($A87&gt;='243way_Regular Symbol'!D$16,"",IF(B87=0,"",IF(OR(B87=$AM$1,B87=$AN$1,B88=$AM$1,B88=$AN$1,B89=$AM$1,B89=$AN$1),0,1)))</f>
        <v/>
      </c>
      <c r="AN87" s="3" t="str">
        <f>IF($A87&gt;='243way_Regular Symbol'!E$16,"",IF(C87=0,"",IF(OR(C87=$AM$1,C87=$AN$1,C88=$AM$1,C88=$AN$1,C89=$AM$1,C89=$AN$1),0,1)))</f>
        <v/>
      </c>
      <c r="AO87" s="3" t="str">
        <f>IF($A87&gt;='243way_Regular Symbol'!F$16,"",IF(D87=0,"",IF(OR(D87=$AM$1,D87=$AN$1,D88=$AM$1,D88=$AN$1,D89=$AM$1,D89=$AN$1),0,1)))</f>
        <v/>
      </c>
      <c r="AP87" s="3" t="str">
        <f>IF($A87&gt;='243way_Regular Symbol'!G$16,"",IF(E87=0,"",IF(OR(E87=$AM$1,E87=$AN$1,E88=$AM$1,E88=$AN$1,E89=$AM$1,E89=$AN$1),0,1)))</f>
        <v/>
      </c>
      <c r="AQ87" s="135" t="str">
        <f>IF($A87&gt;='243way_Regular Symbol'!H$16,"",IF(F87=0,"",IF(OR(F87=$AM$1,F87=$AN$1,F88=$AM$1,F88=$AN$1,F89=$AM$1,F89=$AN$1),0,1)))</f>
        <v/>
      </c>
      <c r="AS87" s="344" t="str">
        <f>IF($A87&gt;='243way_Regular Symbol'!D$16,"",IF(B87=0,"",IF(OR(B87=$AM$1,B87=$AT$1,B88=$AM$1,B88=$AT$1,B89=$AM$1,B89=$AT$1),0,1)))</f>
        <v/>
      </c>
      <c r="AT87" s="3" t="str">
        <f>IF($A87&gt;='243way_Regular Symbol'!E$16,"",IF(C87=0,"",IF(OR(C87=$AM$1,C87=$AT$1,C88=$AM$1,C88=$AT$1,C89=$AM$1,C89=$AT$1),0,1)))</f>
        <v/>
      </c>
      <c r="AU87" s="3" t="str">
        <f>IF($A87&gt;='243way_Regular Symbol'!F$16,"",IF(D87=0,"",IF(OR(D87=$AM$1,D87=$AT$1,D88=$AM$1,D88=$AT$1,D89=$AM$1,D89=$AT$1),0,1)))</f>
        <v/>
      </c>
      <c r="AV87" s="3" t="str">
        <f>IF($A87&gt;='243way_Regular Symbol'!G$16,"",IF(E87=0,"",IF(OR(E87=$AM$1,E87=$AT$1,E88=$AM$1,E88=$AT$1,E89=$AM$1,E89=$AT$1),0,1)))</f>
        <v/>
      </c>
      <c r="AW87" s="135" t="str">
        <f>IF($A87&gt;='243way_Regular Symbol'!H$16,"",IF(F87=0,"",IF(OR(F87=$AM$1,F87=$AT$1,F88=$AM$1,F88=$AT$1,F89=$AM$1,F89=$AT$1),0,1)))</f>
        <v/>
      </c>
      <c r="AY87" s="344" t="str">
        <f>IF($A87&gt;='243way_Regular Symbol'!D$16,"",IF(B87=0,"",IF(OR(B87=$AM$1,B87=$AZ$1,B88=$AM$1,B88=$AZ$1,B89=$AM$1,B89=$AZ$1),0,1)))</f>
        <v/>
      </c>
      <c r="AZ87" s="3" t="str">
        <f>IF($A87&gt;='243way_Regular Symbol'!E$16,"",IF(C87=0,"",IF(OR(C87=$AM$1,C87=$AZ$1,C88=$AM$1,C88=$AZ$1,C89=$AM$1,C89=$AZ$1),0,1)))</f>
        <v/>
      </c>
      <c r="BA87" s="3" t="str">
        <f>IF($A87&gt;='243way_Regular Symbol'!F$16,"",IF(D87=0,"",IF(OR(D87=$AM$1,D87=$AZ$1,D88=$AM$1,D88=$AZ$1,D89=$AM$1,D89=$AZ$1),0,1)))</f>
        <v/>
      </c>
      <c r="BB87" s="3" t="str">
        <f>IF($A87&gt;='243way_Regular Symbol'!G$16,"",IF(E87=0,"",IF(OR(E87=$AM$1,E87=$AZ$1,E88=$AM$1,E88=$AZ$1,E89=$AM$1,E89=$AZ$1),0,1)))</f>
        <v/>
      </c>
      <c r="BC87" s="135" t="str">
        <f>IF($A87&gt;='243way_Regular Symbol'!H$16,"",IF(F87=0,"",IF(OR(F87=$AM$1,F87=$AZ$1,F88=$AM$1,F88=$AZ$1,F89=$AM$1,F89=$AZ$1),0,1)))</f>
        <v/>
      </c>
      <c r="BE87" s="344" t="str">
        <f>IF($A87&gt;='243way_Regular Symbol'!D$16,"",IF(B87=0,"",IF(OR(B87=$AM$1,B87=$BF$1,B88=$AM$1,B88=$BF$1,B89=$AM$1,B89=$BF$1),0,1)))</f>
        <v/>
      </c>
      <c r="BF87" s="3" t="str">
        <f>IF($A87&gt;='243way_Regular Symbol'!E$16,"",IF(C87=0,"",IF(OR(C87=$AM$1,C87=$BF$1,C88=$AM$1,C88=$BF$1,C89=$AM$1,C89=$BF$1),0,1)))</f>
        <v/>
      </c>
      <c r="BG87" s="3" t="str">
        <f>IF($A87&gt;='243way_Regular Symbol'!F$16,"",IF(D87=0,"",IF(OR(D87=$AM$1,D87=$BF$1,D88=$AM$1,D88=$BF$1,D89=$AM$1,D89=$BF$1),0,1)))</f>
        <v/>
      </c>
      <c r="BH87" s="3" t="str">
        <f>IF($A87&gt;='243way_Regular Symbol'!G$16,"",IF(E87=0,"",IF(OR(E87=$AM$1,E87=$BF$1,E88=$AM$1,E88=$BF$1,E89=$AM$1,E89=$BF$1),0,1)))</f>
        <v/>
      </c>
      <c r="BI87" s="135" t="str">
        <f>IF($A87&gt;='243way_Regular Symbol'!H$16,"",IF(F87=0,"",IF(OR(F87=$AM$1,F87=$BF$1,F88=$AM$1,F88=$BF$1,F89=$AM$1,F89=$BF$1),0,1)))</f>
        <v/>
      </c>
      <c r="BK87" s="344" t="str">
        <f>IF($A87&gt;='243way_Regular Symbol'!D$16,"",IF(B87=0,"",IF(OR(B87=$AM$1,B87=$BL$1,B88=$AM$1,B88=$BL$1,B89=$AM$1,B89=$BL$1),0,1)))</f>
        <v/>
      </c>
      <c r="BL87" s="3" t="str">
        <f>IF($A87&gt;='243way_Regular Symbol'!E$16,"",IF(C87=0,"",IF(OR(C87=$AM$1,C87=$BL$1,C88=$AM$1,C88=$BL$1,C89=$AM$1,C89=$BL$1),0,1)))</f>
        <v/>
      </c>
      <c r="BM87" s="3" t="str">
        <f>IF($A87&gt;='243way_Regular Symbol'!F$16,"",IF(D87=0,"",IF(OR(D87=$AM$1,D87=$BL$1,D88=$AM$1,D88=$BL$1,D89=$AM$1,D89=$BL$1),0,1)))</f>
        <v/>
      </c>
      <c r="BN87" s="3" t="str">
        <f>IF($A87&gt;='243way_Regular Symbol'!G$16,"",IF(E87=0,"",IF(OR(E87=$AM$1,E87=$BL$1,E88=$AM$1,E88=$BL$1,E89=$AM$1,E89=$BL$1),0,1)))</f>
        <v/>
      </c>
      <c r="BO87" s="135" t="str">
        <f>IF($A87&gt;='243way_Regular Symbol'!H$16,"",IF(F87=0,"",IF(OR(F87=$AM$1,F87=$BL$1,F88=$AM$1,F88=$BL$1,F89=$AM$1,F89=$BL$1),0,1)))</f>
        <v/>
      </c>
      <c r="BQ87" s="3" t="str">
        <f>IF($A87&gt;='243way_Regular Symbol'!D$16,"",IF(B87=0,"",IF(OR(B87=$BQ$1,B87=$BR$1,B88=$BQ$1,B88=$BR$1,B89=$BQ$1,B89=$BR$1),0,1)))</f>
        <v/>
      </c>
      <c r="BR87" s="3" t="str">
        <f>IF($A87&gt;='243way_Regular Symbol'!E$16,"",IF(C87=0,"",IF(OR(C87=$BQ$1,C87=$BR$1,C88=$BQ$1,C88=$BR$1,C89=$BQ$1,C89=$BR$1),0,1)))</f>
        <v/>
      </c>
      <c r="BS87" s="3" t="str">
        <f>IF($A87&gt;='243way_Regular Symbol'!F$16,"",IF(D87=0,"",IF(OR(D87=$BQ$1,D87=$BR$1,D88=$BQ$1,D88=$BR$1,D89=$BQ$1,D89=$BR$1),0,1)))</f>
        <v/>
      </c>
      <c r="BT87" s="3" t="str">
        <f>IF($A87&gt;='243way_Regular Symbol'!G$16,"",IF(E87=0,"",IF(OR(E87=$BQ$1,E87=$BR$1,E88=$BQ$1,E88=$BR$1,E89=$BQ$1,E89=$BR$1),0,1)))</f>
        <v/>
      </c>
      <c r="BU87" s="3" t="str">
        <f>IF($A87&gt;='243way_Regular Symbol'!H$16,"",IF(F87=0,"",IF(OR(F87=$BQ$1,F87=$BR$1,F88=$BQ$1,F88=$BR$1,F89=$BQ$1,F89=$BR$1),0,1)))</f>
        <v/>
      </c>
      <c r="BW87" s="3" t="str">
        <f>IF($A87&gt;='243way_Regular Symbol'!D$16,"",IF(B87=0,"",IF(OR(B87=$BW$1,B88=$BW$1,B89=$BW$1,B87=$BX$1,B88=$BX$1,B89=$BX$1),0,1)))</f>
        <v/>
      </c>
      <c r="BX87" s="3" t="str">
        <f>IF($A87&gt;='243way_Regular Symbol'!E$16,"",IF(C87=0,"",IF(OR(C87=$BW$1,C88=$BW$1,C89=$BW$1,C87=$BX$1,C88=$BX$1,C89=$BX$1),0,1)))</f>
        <v/>
      </c>
      <c r="BY87" s="3" t="str">
        <f>IF($A87&gt;='243way_Regular Symbol'!F$16,"",IF(D87=0,"",IF(OR(D87=$BW$1,D88=$BW$1,D89=$BW$1,D87=$BX$1,D88=$BX$1,D89=$BX$1),0,1)))</f>
        <v/>
      </c>
      <c r="BZ87" s="3" t="str">
        <f>IF($A87&gt;='243way_Regular Symbol'!G$16,"",IF(E87=0,"",IF(OR(E87=$BW$1,E88=$BW$1,E89=$BW$1,E87=$BX$1,E88=$BX$1,E89=$BX$1),0,1)))</f>
        <v/>
      </c>
      <c r="CA87" s="3" t="str">
        <f>IF($A87&gt;='243way_Regular Symbol'!H$16,"",IF(F87=0,"",IF(OR(F87=$BW$1,F88=$BW$1,F89=$BW$1,F87=$BX$1,F88=$BX$1,F89=$BX$1),0,1)))</f>
        <v/>
      </c>
      <c r="CC87" s="3" t="str">
        <f>IF($A87&gt;='243way_Regular Symbol'!D$16,"",IF(B87=0,"",IF(OR(B87=$BW$1,B88=$BW$1,B89=$BW$1,B87=$CD$1,B88=$CD$1,B89=$CD$1),0,1)))</f>
        <v/>
      </c>
      <c r="CD87" s="3" t="str">
        <f>IF($A87&gt;='243way_Regular Symbol'!E$16,"",IF(C87=0,"",IF(OR(C87=$BW$1,C88=$BW$1,C89=$BW$1,C87=$CD$1,C88=$CD$1,C89=$CD$1),0,1)))</f>
        <v/>
      </c>
      <c r="CE87" s="3" t="str">
        <f>IF($A87&gt;='243way_Regular Symbol'!F$16,"",IF(D87=0,"",IF(OR(D87=$BW$1,D88=$BW$1,D89=$BW$1,D87=$CD$1,D88=$CD$1,D89=$CD$1),0,1)))</f>
        <v/>
      </c>
      <c r="CF87" s="3" t="str">
        <f>IF($A87&gt;='243way_Regular Symbol'!G$16,"",IF(E87=0,"",IF(OR(E87=$BW$1,E88=$BW$1,E89=$BW$1,E87=$CD$1,E88=$CD$1,E89=$CD$1),0,1)))</f>
        <v/>
      </c>
      <c r="CG87" s="3" t="str">
        <f>IF($A87&gt;='243way_Regular Symbol'!H$16,"",IF(F87=0,"",IF(OR(F87=$BW$1,F88=$BW$1,F89=$BW$1,F87=$CD$1,F88=$CD$1,F89=$CD$1),0,1)))</f>
        <v/>
      </c>
      <c r="CI87" s="3" t="str">
        <f>IF($A87&gt;='243way_Regular Symbol'!D$16,"",IF(B87=0,"",IF(OR(B87=$BW$1,B88=$BW$1,B89=$BW$1,B87=$CJ$1,B88=$CJ$1,B89=$CJ$1),0,1)))</f>
        <v/>
      </c>
      <c r="CJ87" s="3" t="str">
        <f>IF($A87&gt;='243way_Regular Symbol'!E$16,"",IF(C87=0,"",IF(OR(C87=$BW$1,C88=$BW$1,C89=$BW$1,C87=$CJ$1,C88=$CJ$1,C89=$CJ$1),0,1)))</f>
        <v/>
      </c>
      <c r="CK87" s="3" t="str">
        <f>IF($A87&gt;='243way_Regular Symbol'!F$16,"",IF(D87=0,"",IF(OR(D87=$BW$1,D88=$BW$1,D89=$BW$1,D87=$CJ$1,D88=$CJ$1,D89=$CJ$1),0,1)))</f>
        <v/>
      </c>
      <c r="CL87" s="3" t="str">
        <f>IF($A87&gt;='243way_Regular Symbol'!G$16,"",IF(E87=0,"",IF(OR(E87=$BW$1,E88=$BW$1,E89=$BW$1,E87=$CJ$1,E88=$CJ$1,E89=$CJ$1),0,1)))</f>
        <v/>
      </c>
      <c r="CM87" s="3" t="str">
        <f>IF($A87&gt;='243way_Regular Symbol'!H$16,"",IF(F87=0,"",IF(OR(F87=$BW$1,F88=$BW$1,F89=$BW$1,F87=$CJ$1,F88=$CJ$1,F89=$CJ$1),0,1)))</f>
        <v/>
      </c>
      <c r="CO87" s="3" t="str">
        <f>IF($A87&gt;='243way_Regular Symbol'!D$16,"",IF(B87=0,"",IF(OR(B87=$BW$1,B88=$BW$1,B89=$BW$1,B87=$CP$1,B88=$CP$1,B89=$CP$1),0,1)))</f>
        <v/>
      </c>
      <c r="CP87" s="3" t="str">
        <f>IF($A87&gt;='243way_Regular Symbol'!E$16,"",IF(C87=0,"",IF(OR(C87=$BW$1,C88=$BW$1,C89=$BW$1,C87=$CP$1,C88=$CP$1,C89=$CP$1),0,1)))</f>
        <v/>
      </c>
      <c r="CQ87" s="3" t="str">
        <f>IF($A87&gt;='243way_Regular Symbol'!F$16,"",IF(D87=0,"",IF(OR(D87=$BW$1,D88=$BW$1,D89=$BW$1,D87=$CP$1,D88=$CP$1,D89=$CP$1),0,1)))</f>
        <v/>
      </c>
      <c r="CR87" s="3" t="str">
        <f>IF($A87&gt;='243way_Regular Symbol'!G$16,"",IF(E87=0,"",IF(OR(E87=$BW$1,E88=$BW$1,E89=$BW$1,E87=$CP$1,E88=$CP$1,E89=$CP$1),0,1)))</f>
        <v/>
      </c>
      <c r="CS87" s="3" t="str">
        <f>IF($A87&gt;='243way_Regular Symbol'!H$16,"",IF(F87=0,"",IF(OR(F87=$BW$1,F88=$BW$1,F89=$BW$1,F87=$CP$1,F88=$CP$1,F89=$CP$1),0,1)))</f>
        <v/>
      </c>
      <c r="CU87" s="3" t="str">
        <f>IF($A87&gt;='243way_Regular Symbol'!D$16,"",IF(B87=0,"",IF(OR(B87=$BW$1,B88=$BW$1,B89=$BW$1,B87=$CV$1,B88=$CV$1,B89=$CV$1),0,1)))</f>
        <v/>
      </c>
      <c r="CV87" s="3" t="str">
        <f>IF($A87&gt;='243way_Regular Symbol'!E$16,"",IF(C87=0,"",IF(OR(C87=$BW$1,C88=$BW$1,C89=$BW$1,C87=$CV$1,C88=$CV$1,C89=$CV$1),0,1)))</f>
        <v/>
      </c>
      <c r="CW87" s="3" t="str">
        <f>IF($A87&gt;='243way_Regular Symbol'!F$16,"",IF(D87=0,"",IF(OR(D87=$BW$1,D88=$BW$1,D89=$BW$1,D87=$CV$1,D88=$CV$1,D89=$CV$1),0,1)))</f>
        <v/>
      </c>
      <c r="CX87" s="3" t="str">
        <f>IF($A87&gt;='243way_Regular Symbol'!G$16,"",IF(E87=0,"",IF(OR(E87=$BW$1,E88=$BW$1,E89=$BW$1,E87=$CV$1,E88=$CV$1,E89=$CV$1),0,1)))</f>
        <v/>
      </c>
      <c r="CY87" s="3" t="str">
        <f>IF($A87&gt;='243way_Regular Symbol'!H$16,"",IF(F87=0,"",IF(OR(F87=$BW$1,F88=$BW$1,F89=$BW$1,F87=$CV$1,F88=$CV$1,F89=$CV$1),0,1)))</f>
        <v/>
      </c>
    </row>
    <row r="88" spans="1:103">
      <c r="A88" s="337">
        <f>IF('243way_Regular Symbol'!L87="","",'243way_Regular Symbol'!L87)</f>
        <v>84</v>
      </c>
      <c r="B88" s="191" t="str">
        <f>IF('243way_Regular Symbol'!M87="",
IF($A88-'243way_Regular Symbol'!D$16&gt;='243way_RegularＸ_W()'!B$2-1,"",VLOOKUP($A88-'243way_Regular Symbol'!D$16,'243way_Regular Symbol'!$L$3:$Q$99,'243way_RegularＸ_W()'!B$3+1,FALSE)),
'243way_Regular Symbol'!M87)</f>
        <v/>
      </c>
      <c r="C88" s="191" t="str">
        <f>IF('243way_Regular Symbol'!N87="",
IF($A88-'243way_Regular Symbol'!E$16&gt;='243way_RegularＸ_W()'!C$2-1,"",VLOOKUP($A88-'243way_Regular Symbol'!E$16,'243way_Regular Symbol'!$L$3:$Q$99,'243way_RegularＸ_W()'!C$3+1,FALSE)),
'243way_Regular Symbol'!N87)</f>
        <v/>
      </c>
      <c r="D88" s="191" t="str">
        <f>IF('243way_Regular Symbol'!O87="",
IF($A88-'243way_Regular Symbol'!F$16&gt;='243way_RegularＸ_W()'!D$2-1,"",VLOOKUP($A88-'243way_Regular Symbol'!F$16,'243way_Regular Symbol'!$L$3:$Q$99,'243way_RegularＸ_W()'!D$3+1,FALSE)),
'243way_Regular Symbol'!O87)</f>
        <v/>
      </c>
      <c r="E88" s="191" t="str">
        <f>IF('243way_Regular Symbol'!P87="",
IF($A88-'243way_Regular Symbol'!G$16&gt;='243way_RegularＸ_W()'!E$2-1,"",VLOOKUP($A88-'243way_Regular Symbol'!G$16,'243way_Regular Symbol'!$L$3:$Q$99,'243way_RegularＸ_W()'!E$3+1,FALSE)),
'243way_Regular Symbol'!P87)</f>
        <v/>
      </c>
      <c r="F88" s="338" t="str">
        <f>IF('243way_Regular Symbol'!Q87="",
IF($A88-'243way_Regular Symbol'!H$16&gt;='243way_RegularＸ_W()'!F$2-1,"",VLOOKUP($A88-'243way_Regular Symbol'!H$16,'243way_Regular Symbol'!$L$3:$Q$99,'243way_RegularＸ_W()'!F$3+1,FALSE)),
'243way_Regular Symbol'!Q87)</f>
        <v/>
      </c>
      <c r="O88" s="344" t="str">
        <f>IF($A88&gt;='243way_Regular Symbol'!D$16,"",IF(B88=0,"",IF(OR(B88=$O$1,B88=$P$1,B89=$O$1,B89=$P$1,B90=$O$1,B90=$P$1),0,1)))</f>
        <v/>
      </c>
      <c r="P88" s="3" t="str">
        <f>IF($A88&gt;='243way_Regular Symbol'!E$16,"",IF(C88=0,"",IF(OR(C88=$O$1,C88=$P$1,C89=$O$1,C89=$P$1,C90=$O$1,C90=$P$1),0,1)))</f>
        <v/>
      </c>
      <c r="Q88" s="3" t="str">
        <f>IF($A88&gt;='243way_Regular Symbol'!F$16,"",IF(D88=0,"",IF(OR(D88=$O$1,D88=$P$1,D89=$O$1,D89=$P$1,D90=$O$1,D90=$P$1),0,1)))</f>
        <v/>
      </c>
      <c r="R88" s="3" t="str">
        <f>IF($A88&gt;='243way_Regular Symbol'!G$16,"",IF(E88=0,"",IF(OR(E88=$O$1,E88=$P$1,E89=$O$1,E89=$P$1,E90=$O$1,E90=$P$1),0,1)))</f>
        <v/>
      </c>
      <c r="S88" s="135" t="str">
        <f>IF($A88&gt;='243way_Regular Symbol'!H$16,"",IF(F88=0,"",IF(OR(F88=$O$1,F88=$P$1,F89=$O$1,F89=$P$1,F90=$O$1,F90=$P$1),0,1)))</f>
        <v/>
      </c>
      <c r="U88" s="344" t="str">
        <f>IF($A88&gt;='243way_Regular Symbol'!D$16,"",IF(B88=0,"",IF(OR(B88=$U$1,B88=$V$1,B89=$U$1,B89=$V$1,B90=$U$1,B90=$V$1),0,1)))</f>
        <v/>
      </c>
      <c r="V88" s="3" t="str">
        <f>IF($A88&gt;='243way_Regular Symbol'!E$16,"",IF(C88=0,"",IF(OR(C88=$U$1,C88=$V$1,C89=$U$1,C89=$V$1,C90=$U$1,C90=$V$1),0,1)))</f>
        <v/>
      </c>
      <c r="W88" s="3" t="str">
        <f>IF($A88&gt;='243way_Regular Symbol'!F$16,"",IF(D88=0,"",IF(OR(D88=$U$1,D88=$V$1,D89=$U$1,D89=$V$1,D90=$U$1,D90=$V$1),0,1)))</f>
        <v/>
      </c>
      <c r="X88" s="3" t="str">
        <f>IF($A88&gt;='243way_Regular Symbol'!G$16,"",IF(E88=0,"",IF(OR(E88=$U$1,E88=$V$1,E89=$U$1,E89=$V$1,E90=$U$1,E90=$V$1),0,1)))</f>
        <v/>
      </c>
      <c r="Y88" s="135" t="str">
        <f>IF($A88&gt;='243way_Regular Symbol'!H$16,"",IF(F88=0,"",IF(OR(F88=$U$1,F88=$V$1,F89=$U$1,F89=$V$1,F90=$U$1,F90=$V$1),0,1)))</f>
        <v/>
      </c>
      <c r="AA88" s="344" t="str">
        <f>IF($A88&gt;='243way_Regular Symbol'!D$16,"",IF(B88=0,"",IF(OR(B88=$AA$1,B88=$AB$1,B89=$AA$1,B89=$AB$1,B90=$AA$1,,B90=$AB$1),0,1)))</f>
        <v/>
      </c>
      <c r="AB88" s="3" t="str">
        <f>IF($A88&gt;='243way_Regular Symbol'!E$16,"",IF(C88=0,"",IF(OR(C88=$AA$1,C88=$AB$1,C89=$AA$1,C89=$AB$1,C90=$AA$1,,C90=$AB$1),0,1)))</f>
        <v/>
      </c>
      <c r="AC88" s="3" t="str">
        <f>IF($A88&gt;='243way_Regular Symbol'!F$16,"",IF(D88=0,"",IF(OR(D88=$AA$1,D88=$AB$1,D89=$AA$1,D89=$AB$1,D90=$AA$1,,D90=$AB$1),0,1)))</f>
        <v/>
      </c>
      <c r="AD88" s="3" t="str">
        <f>IF($A88&gt;='243way_Regular Symbol'!G$16,"",IF(E88=0,"",IF(OR(E88=$AA$1,E88=$AB$1,E89=$AA$1,E89=$AB$1,E90=$AA$1,,E90=$AB$1),0,1)))</f>
        <v/>
      </c>
      <c r="AE88" s="135" t="str">
        <f>IF($A88&gt;='243way_Regular Symbol'!H$16,"",IF(F88=0,"",IF(OR(F88=$AA$1,F88=$AB$1,F89=$AA$1,F89=$AB$1,F90=$AA$1,,F90=$AB$1),0,1)))</f>
        <v/>
      </c>
      <c r="AG88" s="344" t="str">
        <f>IF($A88&gt;='243way_Regular Symbol'!D$16,"",IF(B88=0,"",IF(OR(B88=$AG$1,B88=$AH$1,B89=$AG$1,B89=$AH$1,B90=$AG$1,B90=$AH$1),0,1)))</f>
        <v/>
      </c>
      <c r="AH88" s="3" t="str">
        <f>IF($A88&gt;='243way_Regular Symbol'!E$16,"",IF(C88=0,"",IF(OR(C88=$AG$1,C88=$AH$1,C89=$AG$1,C89=$AH$1,C90=$AG$1,C90=$AH$1),0,1)))</f>
        <v/>
      </c>
      <c r="AI88" s="3" t="str">
        <f>IF($A88&gt;='243way_Regular Symbol'!F$16,"",IF(D88=0,"",IF(OR(D88=$AG$1,D88=$AH$1,D89=$AG$1,D89=$AH$1,D90=$AG$1,D90=$AH$1),0,1)))</f>
        <v/>
      </c>
      <c r="AJ88" s="3" t="str">
        <f>IF($A88&gt;='243way_Regular Symbol'!G$16,"",IF(E88=0,"",IF(OR(E88=$AG$1,E88=$AH$1,E89=$AG$1,E89=$AH$1,E90=$AG$1,E90=$AH$1),0,1)))</f>
        <v/>
      </c>
      <c r="AK88" s="135" t="str">
        <f>IF($A88&gt;='243way_Regular Symbol'!H$16,"",IF(F88=0,"",IF(OR(F88=$AG$1,F88=$AH$1,F89=$AG$1,F89=$AH$1,F90=$AG$1,F90=$AH$1),0,1)))</f>
        <v/>
      </c>
      <c r="AM88" s="344" t="str">
        <f>IF($A88&gt;='243way_Regular Symbol'!D$16,"",IF(B88=0,"",IF(OR(B88=$AM$1,B88=$AN$1,B89=$AM$1,B89=$AN$1,B90=$AM$1,B90=$AN$1),0,1)))</f>
        <v/>
      </c>
      <c r="AN88" s="3" t="str">
        <f>IF($A88&gt;='243way_Regular Symbol'!E$16,"",IF(C88=0,"",IF(OR(C88=$AM$1,C88=$AN$1,C89=$AM$1,C89=$AN$1,C90=$AM$1,C90=$AN$1),0,1)))</f>
        <v/>
      </c>
      <c r="AO88" s="3" t="str">
        <f>IF($A88&gt;='243way_Regular Symbol'!F$16,"",IF(D88=0,"",IF(OR(D88=$AM$1,D88=$AN$1,D89=$AM$1,D89=$AN$1,D90=$AM$1,D90=$AN$1),0,1)))</f>
        <v/>
      </c>
      <c r="AP88" s="3" t="str">
        <f>IF($A88&gt;='243way_Regular Symbol'!G$16,"",IF(E88=0,"",IF(OR(E88=$AM$1,E88=$AN$1,E89=$AM$1,E89=$AN$1,E90=$AM$1,E90=$AN$1),0,1)))</f>
        <v/>
      </c>
      <c r="AQ88" s="135" t="str">
        <f>IF($A88&gt;='243way_Regular Symbol'!H$16,"",IF(F88=0,"",IF(OR(F88=$AM$1,F88=$AN$1,F89=$AM$1,F89=$AN$1,F90=$AM$1,F90=$AN$1),0,1)))</f>
        <v/>
      </c>
      <c r="AS88" s="344" t="str">
        <f>IF($A88&gt;='243way_Regular Symbol'!D$16,"",IF(B88=0,"",IF(OR(B88=$AM$1,B88=$AT$1,B89=$AM$1,B89=$AT$1,B90=$AM$1,B90=$AT$1),0,1)))</f>
        <v/>
      </c>
      <c r="AT88" s="3" t="str">
        <f>IF($A88&gt;='243way_Regular Symbol'!E$16,"",IF(C88=0,"",IF(OR(C88=$AM$1,C88=$AT$1,C89=$AM$1,C89=$AT$1,C90=$AM$1,C90=$AT$1),0,1)))</f>
        <v/>
      </c>
      <c r="AU88" s="3" t="str">
        <f>IF($A88&gt;='243way_Regular Symbol'!F$16,"",IF(D88=0,"",IF(OR(D88=$AM$1,D88=$AT$1,D89=$AM$1,D89=$AT$1,D90=$AM$1,D90=$AT$1),0,1)))</f>
        <v/>
      </c>
      <c r="AV88" s="3" t="str">
        <f>IF($A88&gt;='243way_Regular Symbol'!G$16,"",IF(E88=0,"",IF(OR(E88=$AM$1,E88=$AT$1,E89=$AM$1,E89=$AT$1,E90=$AM$1,E90=$AT$1),0,1)))</f>
        <v/>
      </c>
      <c r="AW88" s="135" t="str">
        <f>IF($A88&gt;='243way_Regular Symbol'!H$16,"",IF(F88=0,"",IF(OR(F88=$AM$1,F88=$AT$1,F89=$AM$1,F89=$AT$1,F90=$AM$1,F90=$AT$1),0,1)))</f>
        <v/>
      </c>
      <c r="AY88" s="344" t="str">
        <f>IF($A88&gt;='243way_Regular Symbol'!D$16,"",IF(B88=0,"",IF(OR(B88=$AM$1,B88=$AZ$1,B89=$AM$1,B89=$AZ$1,B90=$AM$1,B90=$AZ$1),0,1)))</f>
        <v/>
      </c>
      <c r="AZ88" s="3" t="str">
        <f>IF($A88&gt;='243way_Regular Symbol'!E$16,"",IF(C88=0,"",IF(OR(C88=$AM$1,C88=$AZ$1,C89=$AM$1,C89=$AZ$1,C90=$AM$1,C90=$AZ$1),0,1)))</f>
        <v/>
      </c>
      <c r="BA88" s="3" t="str">
        <f>IF($A88&gt;='243way_Regular Symbol'!F$16,"",IF(D88=0,"",IF(OR(D88=$AM$1,D88=$AZ$1,D89=$AM$1,D89=$AZ$1,D90=$AM$1,D90=$AZ$1),0,1)))</f>
        <v/>
      </c>
      <c r="BB88" s="3" t="str">
        <f>IF($A88&gt;='243way_Regular Symbol'!G$16,"",IF(E88=0,"",IF(OR(E88=$AM$1,E88=$AZ$1,E89=$AM$1,E89=$AZ$1,E90=$AM$1,E90=$AZ$1),0,1)))</f>
        <v/>
      </c>
      <c r="BC88" s="135" t="str">
        <f>IF($A88&gt;='243way_Regular Symbol'!H$16,"",IF(F88=0,"",IF(OR(F88=$AM$1,F88=$AZ$1,F89=$AM$1,F89=$AZ$1,F90=$AM$1,F90=$AZ$1),0,1)))</f>
        <v/>
      </c>
      <c r="BE88" s="344" t="str">
        <f>IF($A88&gt;='243way_Regular Symbol'!D$16,"",IF(B88=0,"",IF(OR(B88=$AM$1,B88=$BF$1,B89=$AM$1,B89=$BF$1,B90=$AM$1,B90=$BF$1),0,1)))</f>
        <v/>
      </c>
      <c r="BF88" s="3" t="str">
        <f>IF($A88&gt;='243way_Regular Symbol'!E$16,"",IF(C88=0,"",IF(OR(C88=$AM$1,C88=$BF$1,C89=$AM$1,C89=$BF$1,C90=$AM$1,C90=$BF$1),0,1)))</f>
        <v/>
      </c>
      <c r="BG88" s="3" t="str">
        <f>IF($A88&gt;='243way_Regular Symbol'!F$16,"",IF(D88=0,"",IF(OR(D88=$AM$1,D88=$BF$1,D89=$AM$1,D89=$BF$1,D90=$AM$1,D90=$BF$1),0,1)))</f>
        <v/>
      </c>
      <c r="BH88" s="3" t="str">
        <f>IF($A88&gt;='243way_Regular Symbol'!G$16,"",IF(E88=0,"",IF(OR(E88=$AM$1,E88=$BF$1,E89=$AM$1,E89=$BF$1,E90=$AM$1,E90=$BF$1),0,1)))</f>
        <v/>
      </c>
      <c r="BI88" s="135" t="str">
        <f>IF($A88&gt;='243way_Regular Symbol'!H$16,"",IF(F88=0,"",IF(OR(F88=$AM$1,F88=$BF$1,F89=$AM$1,F89=$BF$1,F90=$AM$1,F90=$BF$1),0,1)))</f>
        <v/>
      </c>
      <c r="BK88" s="344" t="str">
        <f>IF($A88&gt;='243way_Regular Symbol'!D$16,"",IF(B88=0,"",IF(OR(B88=$AM$1,B88=$BL$1,B89=$AM$1,B89=$BL$1,B90=$AM$1,B90=$BL$1),0,1)))</f>
        <v/>
      </c>
      <c r="BL88" s="3" t="str">
        <f>IF($A88&gt;='243way_Regular Symbol'!E$16,"",IF(C88=0,"",IF(OR(C88=$AM$1,C88=$BL$1,C89=$AM$1,C89=$BL$1,C90=$AM$1,C90=$BL$1),0,1)))</f>
        <v/>
      </c>
      <c r="BM88" s="3" t="str">
        <f>IF($A88&gt;='243way_Regular Symbol'!F$16,"",IF(D88=0,"",IF(OR(D88=$AM$1,D88=$BL$1,D89=$AM$1,D89=$BL$1,D90=$AM$1,D90=$BL$1),0,1)))</f>
        <v/>
      </c>
      <c r="BN88" s="3" t="str">
        <f>IF($A88&gt;='243way_Regular Symbol'!G$16,"",IF(E88=0,"",IF(OR(E88=$AM$1,E88=$BL$1,E89=$AM$1,E89=$BL$1,E90=$AM$1,E90=$BL$1),0,1)))</f>
        <v/>
      </c>
      <c r="BO88" s="135" t="str">
        <f>IF($A88&gt;='243way_Regular Symbol'!H$16,"",IF(F88=0,"",IF(OR(F88=$AM$1,F88=$BL$1,F89=$AM$1,F89=$BL$1,F90=$AM$1,F90=$BL$1),0,1)))</f>
        <v/>
      </c>
      <c r="BQ88" s="3" t="str">
        <f>IF($A88&gt;='243way_Regular Symbol'!D$16,"",IF(B88=0,"",IF(OR(B88=$BQ$1,B88=$BR$1,B89=$BQ$1,B89=$BR$1,B90=$BQ$1,B90=$BR$1),0,1)))</f>
        <v/>
      </c>
      <c r="BR88" s="3" t="str">
        <f>IF($A88&gt;='243way_Regular Symbol'!E$16,"",IF(C88=0,"",IF(OR(C88=$BQ$1,C88=$BR$1,C89=$BQ$1,C89=$BR$1,C90=$BQ$1,C90=$BR$1),0,1)))</f>
        <v/>
      </c>
      <c r="BS88" s="3" t="str">
        <f>IF($A88&gt;='243way_Regular Symbol'!F$16,"",IF(D88=0,"",IF(OR(D88=$BQ$1,D88=$BR$1,D89=$BQ$1,D89=$BR$1,D90=$BQ$1,D90=$BR$1),0,1)))</f>
        <v/>
      </c>
      <c r="BT88" s="3" t="str">
        <f>IF($A88&gt;='243way_Regular Symbol'!G$16,"",IF(E88=0,"",IF(OR(E88=$BQ$1,E88=$BR$1,E89=$BQ$1,E89=$BR$1,E90=$BQ$1,E90=$BR$1),0,1)))</f>
        <v/>
      </c>
      <c r="BU88" s="3" t="str">
        <f>IF($A88&gt;='243way_Regular Symbol'!H$16,"",IF(F88=0,"",IF(OR(F88=$BQ$1,F88=$BR$1,F89=$BQ$1,F89=$BR$1,F90=$BQ$1,F90=$BR$1),0,1)))</f>
        <v/>
      </c>
      <c r="BW88" s="3" t="str">
        <f>IF($A88&gt;='243way_Regular Symbol'!D$16,"",IF(B88=0,"",IF(OR(B88=$BW$1,B89=$BW$1,B90=$BW$1,B88=$BX$1,B89=$BX$1,B90=$BX$1),0,1)))</f>
        <v/>
      </c>
      <c r="BX88" s="3" t="str">
        <f>IF($A88&gt;='243way_Regular Symbol'!E$16,"",IF(C88=0,"",IF(OR(C88=$BW$1,C89=$BW$1,C90=$BW$1,C88=$BX$1,C89=$BX$1,C90=$BX$1),0,1)))</f>
        <v/>
      </c>
      <c r="BY88" s="3" t="str">
        <f>IF($A88&gt;='243way_Regular Symbol'!F$16,"",IF(D88=0,"",IF(OR(D88=$BW$1,D89=$BW$1,D90=$BW$1,D88=$BX$1,D89=$BX$1,D90=$BX$1),0,1)))</f>
        <v/>
      </c>
      <c r="BZ88" s="3" t="str">
        <f>IF($A88&gt;='243way_Regular Symbol'!G$16,"",IF(E88=0,"",IF(OR(E88=$BW$1,E89=$BW$1,E90=$BW$1,E88=$BX$1,E89=$BX$1,E90=$BX$1),0,1)))</f>
        <v/>
      </c>
      <c r="CA88" s="3" t="str">
        <f>IF($A88&gt;='243way_Regular Symbol'!H$16,"",IF(F88=0,"",IF(OR(F88=$BW$1,F89=$BW$1,F90=$BW$1,F88=$BX$1,F89=$BX$1,F90=$BX$1),0,1)))</f>
        <v/>
      </c>
      <c r="CC88" s="3" t="str">
        <f>IF($A88&gt;='243way_Regular Symbol'!D$16,"",IF(B88=0,"",IF(OR(B88=$BW$1,B89=$BW$1,B90=$BW$1,B88=$CD$1,B89=$CD$1,B90=$CD$1),0,1)))</f>
        <v/>
      </c>
      <c r="CD88" s="3" t="str">
        <f>IF($A88&gt;='243way_Regular Symbol'!E$16,"",IF(C88=0,"",IF(OR(C88=$BW$1,C89=$BW$1,C90=$BW$1,C88=$CD$1,C89=$CD$1,C90=$CD$1),0,1)))</f>
        <v/>
      </c>
      <c r="CE88" s="3" t="str">
        <f>IF($A88&gt;='243way_Regular Symbol'!F$16,"",IF(D88=0,"",IF(OR(D88=$BW$1,D89=$BW$1,D90=$BW$1,D88=$CD$1,D89=$CD$1,D90=$CD$1),0,1)))</f>
        <v/>
      </c>
      <c r="CF88" s="3" t="str">
        <f>IF($A88&gt;='243way_Regular Symbol'!G$16,"",IF(E88=0,"",IF(OR(E88=$BW$1,E89=$BW$1,E90=$BW$1,E88=$CD$1,E89=$CD$1,E90=$CD$1),0,1)))</f>
        <v/>
      </c>
      <c r="CG88" s="3" t="str">
        <f>IF($A88&gt;='243way_Regular Symbol'!H$16,"",IF(F88=0,"",IF(OR(F88=$BW$1,F89=$BW$1,F90=$BW$1,F88=$CD$1,F89=$CD$1,F90=$CD$1),0,1)))</f>
        <v/>
      </c>
      <c r="CI88" s="3" t="str">
        <f>IF($A88&gt;='243way_Regular Symbol'!D$16,"",IF(B88=0,"",IF(OR(B88=$BW$1,B89=$BW$1,B90=$BW$1,B88=$CJ$1,B89=$CJ$1,B90=$CJ$1),0,1)))</f>
        <v/>
      </c>
      <c r="CJ88" s="3" t="str">
        <f>IF($A88&gt;='243way_Regular Symbol'!E$16,"",IF(C88=0,"",IF(OR(C88=$BW$1,C89=$BW$1,C90=$BW$1,C88=$CJ$1,C89=$CJ$1,C90=$CJ$1),0,1)))</f>
        <v/>
      </c>
      <c r="CK88" s="3" t="str">
        <f>IF($A88&gt;='243way_Regular Symbol'!F$16,"",IF(D88=0,"",IF(OR(D88=$BW$1,D89=$BW$1,D90=$BW$1,D88=$CJ$1,D89=$CJ$1,D90=$CJ$1),0,1)))</f>
        <v/>
      </c>
      <c r="CL88" s="3" t="str">
        <f>IF($A88&gt;='243way_Regular Symbol'!G$16,"",IF(E88=0,"",IF(OR(E88=$BW$1,E89=$BW$1,E90=$BW$1,E88=$CJ$1,E89=$CJ$1,E90=$CJ$1),0,1)))</f>
        <v/>
      </c>
      <c r="CM88" s="3" t="str">
        <f>IF($A88&gt;='243way_Regular Symbol'!H$16,"",IF(F88=0,"",IF(OR(F88=$BW$1,F89=$BW$1,F90=$BW$1,F88=$CJ$1,F89=$CJ$1,F90=$CJ$1),0,1)))</f>
        <v/>
      </c>
      <c r="CO88" s="3" t="str">
        <f>IF($A88&gt;='243way_Regular Symbol'!D$16,"",IF(B88=0,"",IF(OR(B88=$BW$1,B89=$BW$1,B90=$BW$1,B88=$CP$1,B89=$CP$1,B90=$CP$1),0,1)))</f>
        <v/>
      </c>
      <c r="CP88" s="3" t="str">
        <f>IF($A88&gt;='243way_Regular Symbol'!E$16,"",IF(C88=0,"",IF(OR(C88=$BW$1,C89=$BW$1,C90=$BW$1,C88=$CP$1,C89=$CP$1,C90=$CP$1),0,1)))</f>
        <v/>
      </c>
      <c r="CQ88" s="3" t="str">
        <f>IF($A88&gt;='243way_Regular Symbol'!F$16,"",IF(D88=0,"",IF(OR(D88=$BW$1,D89=$BW$1,D90=$BW$1,D88=$CP$1,D89=$CP$1,D90=$CP$1),0,1)))</f>
        <v/>
      </c>
      <c r="CR88" s="3" t="str">
        <f>IF($A88&gt;='243way_Regular Symbol'!G$16,"",IF(E88=0,"",IF(OR(E88=$BW$1,E89=$BW$1,E90=$BW$1,E88=$CP$1,E89=$CP$1,E90=$CP$1),0,1)))</f>
        <v/>
      </c>
      <c r="CS88" s="3" t="str">
        <f>IF($A88&gt;='243way_Regular Symbol'!H$16,"",IF(F88=0,"",IF(OR(F88=$BW$1,F89=$BW$1,F90=$BW$1,F88=$CP$1,F89=$CP$1,F90=$CP$1),0,1)))</f>
        <v/>
      </c>
      <c r="CU88" s="3" t="str">
        <f>IF($A88&gt;='243way_Regular Symbol'!D$16,"",IF(B88=0,"",IF(OR(B88=$BW$1,B89=$BW$1,B90=$BW$1,B88=$CV$1,B89=$CV$1,B90=$CV$1),0,1)))</f>
        <v/>
      </c>
      <c r="CV88" s="3" t="str">
        <f>IF($A88&gt;='243way_Regular Symbol'!E$16,"",IF(C88=0,"",IF(OR(C88=$BW$1,C89=$BW$1,C90=$BW$1,C88=$CV$1,C89=$CV$1,C90=$CV$1),0,1)))</f>
        <v/>
      </c>
      <c r="CW88" s="3" t="str">
        <f>IF($A88&gt;='243way_Regular Symbol'!F$16,"",IF(D88=0,"",IF(OR(D88=$BW$1,D89=$BW$1,D90=$BW$1,D88=$CV$1,D89=$CV$1,D90=$CV$1),0,1)))</f>
        <v/>
      </c>
      <c r="CX88" s="3" t="str">
        <f>IF($A88&gt;='243way_Regular Symbol'!G$16,"",IF(E88=0,"",IF(OR(E88=$BW$1,E89=$BW$1,E90=$BW$1,E88=$CV$1,E89=$CV$1,E90=$CV$1),0,1)))</f>
        <v/>
      </c>
      <c r="CY88" s="3" t="str">
        <f>IF($A88&gt;='243way_Regular Symbol'!H$16,"",IF(F88=0,"",IF(OR(F88=$BW$1,F89=$BW$1,F90=$BW$1,F88=$CV$1,F89=$CV$1,F90=$CV$1),0,1)))</f>
        <v/>
      </c>
    </row>
    <row r="89" spans="1:103">
      <c r="A89" s="335"/>
      <c r="B89" s="191"/>
      <c r="C89" s="191"/>
      <c r="D89" s="191"/>
      <c r="E89" s="191"/>
      <c r="F89" s="338"/>
      <c r="O89" s="344" t="str">
        <f>IF($A89&gt;='243way_Regular Symbol'!D$16,"",IF(B89=0,"",IF(OR(B89=$O$1,B89=$P$1,B90=$O$1,B90=$P$1,B91=$O$1,B91=$P$1),0,1)))</f>
        <v/>
      </c>
      <c r="P89" s="3" t="str">
        <f>IF($A89&gt;='243way_Regular Symbol'!E$16,"",IF(C89=0,"",IF(OR(C89=$O$1,C89=$P$1,C90=$O$1,C90=$P$1,C91=$O$1,C91=$P$1),0,1)))</f>
        <v/>
      </c>
      <c r="Q89" s="3" t="str">
        <f>IF($A89&gt;='243way_Regular Symbol'!F$16,"",IF(D89=0,"",IF(OR(D89=$O$1,D89=$P$1,D90=$O$1,D90=$P$1,D91=$O$1,D91=$P$1),0,1)))</f>
        <v/>
      </c>
      <c r="R89" s="3" t="str">
        <f>IF($A89&gt;='243way_Regular Symbol'!G$16,"",IF(E89=0,"",IF(OR(E89=$O$1,E89=$P$1,E90=$O$1,E90=$P$1,E91=$O$1,E91=$P$1),0,1)))</f>
        <v/>
      </c>
      <c r="S89" s="135" t="str">
        <f>IF($A89&gt;='243way_Regular Symbol'!H$16,"",IF(F89=0,"",IF(OR(F89=$O$1,F89=$P$1,F90=$O$1,F90=$P$1,F91=$O$1,F91=$P$1),0,1)))</f>
        <v/>
      </c>
      <c r="U89" s="344"/>
      <c r="V89" s="3"/>
      <c r="W89" s="3"/>
      <c r="X89" s="3"/>
      <c r="Y89" s="135"/>
      <c r="AA89" s="344" t="str">
        <f>IF($A89&gt;='243way_Regular Symbol'!D$16,"",IF(B89=0,"",IF(OR(B89=$AA$1,B89=$AB$1,B90=$AA$1,B90=$AB$1,B91=$AA$1,,B91=$AB$1),0,1)))</f>
        <v/>
      </c>
      <c r="AB89" s="3" t="str">
        <f>IF($A89&gt;='243way_Regular Symbol'!E$16,"",IF(C89=0,"",IF(OR(C89=$AA$1,C89=$AB$1,C90=$AA$1,C90=$AB$1,C91=$AA$1,,C91=$AB$1),0,1)))</f>
        <v/>
      </c>
      <c r="AC89" s="3" t="str">
        <f>IF($A89&gt;='243way_Regular Symbol'!F$16,"",IF(D89=0,"",IF(OR(D89=$AA$1,D89=$AB$1,D90=$AA$1,D90=$AB$1,D91=$AA$1,,D91=$AB$1),0,1)))</f>
        <v/>
      </c>
      <c r="AD89" s="3" t="str">
        <f>IF($A89&gt;='243way_Regular Symbol'!G$16,"",IF(E89=0,"",IF(OR(E89=$AA$1,E89=$AB$1,E90=$AA$1,E90=$AB$1,E91=$AA$1,,E91=$AB$1),0,1)))</f>
        <v/>
      </c>
      <c r="AE89" s="135" t="str">
        <f>IF($A89&gt;='243way_Regular Symbol'!H$16,"",IF(F89=0,"",IF(OR(F89=$AA$1,F89=$AB$1,F90=$AA$1,F90=$AB$1,F91=$AA$1,,F91=$AB$1),0,1)))</f>
        <v/>
      </c>
      <c r="AG89" s="344" t="str">
        <f>IF($A89&gt;='243way_Regular Symbol'!D$16,"",IF(B89=0,"",IF(OR(B89=$AG$1,B89=$AH$1,B90=$AG$1,B90=$AH$1,B91=$AG$1,B91=$AH$1),0,1)))</f>
        <v/>
      </c>
      <c r="AH89" s="3" t="str">
        <f>IF($A89&gt;='243way_Regular Symbol'!E$16,"",IF(C89=0,"",IF(OR(C89=$AG$1,C89=$AH$1,C90=$AG$1,C90=$AH$1,C91=$AG$1,C91=$AH$1),0,1)))</f>
        <v/>
      </c>
      <c r="AI89" s="3" t="str">
        <f>IF($A89&gt;='243way_Regular Symbol'!F$16,"",IF(D89=0,"",IF(OR(D89=$AG$1,D89=$AH$1,D90=$AG$1,D90=$AH$1,D91=$AG$1,D91=$AH$1),0,1)))</f>
        <v/>
      </c>
      <c r="AJ89" s="3" t="str">
        <f>IF($A89&gt;='243way_Regular Symbol'!G$16,"",IF(E89=0,"",IF(OR(E89=$AG$1,E89=$AH$1,E90=$AG$1,E90=$AH$1,E91=$AG$1,E91=$AH$1),0,1)))</f>
        <v/>
      </c>
      <c r="AK89" s="135" t="str">
        <f>IF($A89&gt;='243way_Regular Symbol'!H$16,"",IF(F89=0,"",IF(OR(F89=$AG$1,F89=$AH$1,F90=$AG$1,F90=$AH$1,F91=$AG$1,F91=$AH$1),0,1)))</f>
        <v/>
      </c>
      <c r="AM89" s="344" t="str">
        <f>IF($A89&gt;='243way_Regular Symbol'!D$16,"",IF(B89=0,"",IF(OR(B89=$AM$1,B89=$AN$1,B90=$AM$1,B90=$AN$1,B91=$AM$1,B91=$AN$1),0,1)))</f>
        <v/>
      </c>
      <c r="AN89" s="3" t="str">
        <f>IF($A89&gt;='243way_Regular Symbol'!E$16,"",IF(C89=0,"",IF(OR(C89=$AM$1,C89=$AN$1,C90=$AM$1,C90=$AN$1,C91=$AM$1,C91=$AN$1),0,1)))</f>
        <v/>
      </c>
      <c r="AO89" s="3" t="str">
        <f>IF($A89&gt;='243way_Regular Symbol'!F$16,"",IF(D89=0,"",IF(OR(D89=$AM$1,D89=$AN$1,D90=$AM$1,D90=$AN$1,D91=$AM$1,D91=$AN$1),0,1)))</f>
        <v/>
      </c>
      <c r="AP89" s="3" t="str">
        <f>IF($A89&gt;='243way_Regular Symbol'!G$16,"",IF(E89=0,"",IF(OR(E89=$AM$1,E89=$AN$1,E90=$AM$1,E90=$AN$1,E91=$AM$1,E91=$AN$1),0,1)))</f>
        <v/>
      </c>
      <c r="AQ89" s="135" t="str">
        <f>IF($A89&gt;='243way_Regular Symbol'!H$16,"",IF(F89=0,"",IF(OR(F89=$AM$1,F89=$AN$1,F90=$AM$1,F90=$AN$1,F91=$AM$1,F91=$AN$1),0,1)))</f>
        <v/>
      </c>
      <c r="AS89" s="344" t="str">
        <f>IF($A89&gt;='243way_Regular Symbol'!D$16,"",IF(B89=0,"",IF(OR(B89=$AM$1,B89=$AT$1,B90=$AM$1,B90=$AT$1,B91=$AM$1,B91=$AT$1),0,1)))</f>
        <v/>
      </c>
      <c r="AT89" s="3" t="str">
        <f>IF($A89&gt;='243way_Regular Symbol'!E$16,"",IF(C89=0,"",IF(OR(C89=$AM$1,C89=$AT$1,C90=$AM$1,C90=$AT$1,C91=$AM$1,C91=$AT$1),0,1)))</f>
        <v/>
      </c>
      <c r="AU89" s="3" t="str">
        <f>IF($A89&gt;='243way_Regular Symbol'!F$16,"",IF(D89=0,"",IF(OR(D89=$AM$1,D89=$AT$1,D90=$AM$1,D90=$AT$1,D91=$AM$1,D91=$AT$1),0,1)))</f>
        <v/>
      </c>
      <c r="AV89" s="3" t="str">
        <f>IF($A89&gt;='243way_Regular Symbol'!G$16,"",IF(E89=0,"",IF(OR(E89=$AM$1,E89=$AT$1,E90=$AM$1,E90=$AT$1,E91=$AM$1,E91=$AT$1),0,1)))</f>
        <v/>
      </c>
      <c r="AW89" s="135" t="str">
        <f>IF($A89&gt;='243way_Regular Symbol'!H$16,"",IF(F89=0,"",IF(OR(F89=$AM$1,F89=$AT$1,F90=$AM$1,F90=$AT$1,F91=$AM$1,F91=$AT$1),0,1)))</f>
        <v/>
      </c>
      <c r="AY89" s="344" t="str">
        <f>IF($A89&gt;='243way_Regular Symbol'!D$16,"",IF(B89=0,"",IF(OR(B89=$AM$1,B89=$AZ$1,B90=$AM$1,B90=$AZ$1,B91=$AM$1,B91=$AZ$1),0,1)))</f>
        <v/>
      </c>
      <c r="AZ89" s="3" t="str">
        <f>IF($A89&gt;='243way_Regular Symbol'!E$16,"",IF(C89=0,"",IF(OR(C89=$AM$1,C89=$AZ$1,C90=$AM$1,C90=$AZ$1,C91=$AM$1,C91=$AZ$1),0,1)))</f>
        <v/>
      </c>
      <c r="BA89" s="3" t="str">
        <f>IF($A89&gt;='243way_Regular Symbol'!F$16,"",IF(D89=0,"",IF(OR(D89=$AM$1,D89=$AZ$1,D90=$AM$1,D90=$AZ$1,D91=$AM$1,D91=$AZ$1),0,1)))</f>
        <v/>
      </c>
      <c r="BB89" s="3" t="str">
        <f>IF($A89&gt;='243way_Regular Symbol'!G$16,"",IF(E89=0,"",IF(OR(E89=$AM$1,E89=$AZ$1,E90=$AM$1,E90=$AZ$1,E91=$AM$1,E91=$AZ$1),0,1)))</f>
        <v/>
      </c>
      <c r="BC89" s="135" t="str">
        <f>IF($A89&gt;='243way_Regular Symbol'!H$16,"",IF(F89=0,"",IF(OR(F89=$AM$1,F89=$AZ$1,F90=$AM$1,F90=$AZ$1,F91=$AM$1,F91=$AZ$1),0,1)))</f>
        <v/>
      </c>
      <c r="BE89" s="344" t="str">
        <f>IF($A89&gt;='243way_Regular Symbol'!D$16,"",IF(B89=0,"",IF(OR(B89=$AM$1,B89=$BF$1,B90=$AM$1,B90=$BF$1,B91=$AM$1,B91=$BF$1),0,1)))</f>
        <v/>
      </c>
      <c r="BF89" s="3" t="str">
        <f>IF($A89&gt;='243way_Regular Symbol'!E$16,"",IF(C89=0,"",IF(OR(C89=$AM$1,C89=$BF$1,C90=$AM$1,C90=$BF$1,C91=$AM$1,C91=$BF$1),0,1)))</f>
        <v/>
      </c>
      <c r="BG89" s="3" t="str">
        <f>IF($A89&gt;='243way_Regular Symbol'!F$16,"",IF(D89=0,"",IF(OR(D89=$AM$1,D89=$BF$1,D90=$AM$1,D90=$BF$1,D91=$AM$1,D91=$BF$1),0,1)))</f>
        <v/>
      </c>
      <c r="BH89" s="3" t="str">
        <f>IF($A89&gt;='243way_Regular Symbol'!G$16,"",IF(E89=0,"",IF(OR(E89=$AM$1,E89=$BF$1,E90=$AM$1,E90=$BF$1,E91=$AM$1,E91=$BF$1),0,1)))</f>
        <v/>
      </c>
      <c r="BI89" s="135" t="str">
        <f>IF($A89&gt;='243way_Regular Symbol'!H$16,"",IF(F89=0,"",IF(OR(F89=$AM$1,F89=$BF$1,F90=$AM$1,F90=$BF$1,F91=$AM$1,F91=$BF$1),0,1)))</f>
        <v/>
      </c>
      <c r="BK89" s="344" t="str">
        <f>IF($A89&gt;='243way_Regular Symbol'!D$16,"",IF(B89=0,"",IF(OR(B89=$AM$1,B89=$BL$1,B90=$AM$1,B90=$BL$1,B91=$AM$1,B91=$BL$1),0,1)))</f>
        <v/>
      </c>
      <c r="BL89" s="3" t="str">
        <f>IF($A89&gt;='243way_Regular Symbol'!E$16,"",IF(C89=0,"",IF(OR(C89=$AM$1,C89=$BL$1,C90=$AM$1,C90=$BL$1,C91=$AM$1,C91=$BL$1),0,1)))</f>
        <v/>
      </c>
      <c r="BM89" s="3" t="str">
        <f>IF($A89&gt;='243way_Regular Symbol'!F$16,"",IF(D89=0,"",IF(OR(D89=$AM$1,D89=$BL$1,D90=$AM$1,D90=$BL$1,D91=$AM$1,D91=$BL$1),0,1)))</f>
        <v/>
      </c>
      <c r="BN89" s="3" t="str">
        <f>IF($A89&gt;='243way_Regular Symbol'!G$16,"",IF(E89=0,"",IF(OR(E89=$AM$1,E89=$BL$1,E90=$AM$1,E90=$BL$1,E91=$AM$1,E91=$BL$1),0,1)))</f>
        <v/>
      </c>
      <c r="BO89" s="135" t="str">
        <f>IF($A89&gt;='243way_Regular Symbol'!H$16,"",IF(F89=0,"",IF(OR(F89=$AM$1,F89=$BL$1,F90=$AM$1,F90=$BL$1,F91=$AM$1,F91=$BL$1),0,1)))</f>
        <v/>
      </c>
      <c r="BQ89" s="3" t="str">
        <f>IF($A89&gt;='243way_Regular Symbol'!D$16,"",IF(B89=0,"",IF(OR(B89=$BQ$1,B89=$BR$1,B90=$BQ$1,B90=$BR$1,B91=$BQ$1,B91=$BR$1),0,1)))</f>
        <v/>
      </c>
      <c r="BR89" s="3" t="str">
        <f>IF($A89&gt;='243way_Regular Symbol'!E$16,"",IF(C89=0,"",IF(OR(C89=$BQ$1,C89=$BR$1,C90=$BQ$1,C90=$BR$1,C91=$BQ$1,C91=$BR$1),0,1)))</f>
        <v/>
      </c>
      <c r="BS89" s="3" t="str">
        <f>IF($A89&gt;='243way_Regular Symbol'!F$16,"",IF(D89=0,"",IF(OR(D89=$BQ$1,D89=$BR$1,D90=$BQ$1,D90=$BR$1,D91=$BQ$1,D91=$BR$1),0,1)))</f>
        <v/>
      </c>
      <c r="BT89" s="3" t="str">
        <f>IF($A89&gt;='243way_Regular Symbol'!G$16,"",IF(E89=0,"",IF(OR(E89=$BQ$1,E89=$BR$1,E90=$BQ$1,E90=$BR$1,E91=$BQ$1,E91=$BR$1),0,1)))</f>
        <v/>
      </c>
      <c r="BU89" s="3" t="str">
        <f>IF($A89&gt;='243way_Regular Symbol'!H$16,"",IF(F89=0,"",IF(OR(F89=$BQ$1,F89=$BR$1,F90=$BQ$1,F90=$BR$1,F91=$BQ$1,F91=$BR$1),0,1)))</f>
        <v/>
      </c>
      <c r="BW89" s="3" t="str">
        <f>IF($A89&gt;='243way_Regular Symbol'!D$16,"",IF(B89=0,"",IF(OR(B89=$BW$1,B90=$BW$1,B91=$BW$1,B89=$BX$1,B90=$BX$1,B91=$BX$1),0,1)))</f>
        <v/>
      </c>
      <c r="BX89" s="3" t="str">
        <f>IF($A89&gt;='243way_Regular Symbol'!E$16,"",IF(C89=0,"",IF(OR(C89=$BW$1,C90=$BW$1,C91=$BW$1,C89=$BX$1,C90=$BX$1,C91=$BX$1),0,1)))</f>
        <v/>
      </c>
      <c r="BY89" s="3" t="str">
        <f>IF($A89&gt;='243way_Regular Symbol'!F$16,"",IF(D89=0,"",IF(OR(D89=$BW$1,D90=$BW$1,D91=$BW$1,D89=$BX$1,D90=$BX$1,D91=$BX$1),0,1)))</f>
        <v/>
      </c>
      <c r="BZ89" s="3" t="str">
        <f>IF($A89&gt;='243way_Regular Symbol'!G$16,"",IF(E89=0,"",IF(OR(E89=$BW$1,E90=$BW$1,E91=$BW$1,E89=$BX$1,E90=$BX$1,E91=$BX$1),0,1)))</f>
        <v/>
      </c>
      <c r="CA89" s="3" t="str">
        <f>IF($A89&gt;='243way_Regular Symbol'!H$16,"",IF(F89=0,"",IF(OR(F89=$BW$1,F90=$BW$1,F91=$BW$1,F89=$BX$1,F90=$BX$1,F91=$BX$1),0,1)))</f>
        <v/>
      </c>
      <c r="CC89" s="3" t="str">
        <f>IF($A89&gt;='243way_Regular Symbol'!D$16,"",IF(B89=0,"",IF(OR(B89=$BW$1,B90=$BW$1,B91=$BW$1,B89=$CD$1,B90=$CD$1,B91=$CD$1),0,1)))</f>
        <v/>
      </c>
      <c r="CD89" s="3" t="str">
        <f>IF($A89&gt;='243way_Regular Symbol'!E$16,"",IF(C89=0,"",IF(OR(C89=$BW$1,C90=$BW$1,C91=$BW$1,C89=$CD$1,C90=$CD$1,C91=$CD$1),0,1)))</f>
        <v/>
      </c>
      <c r="CE89" s="3" t="str">
        <f>IF($A89&gt;='243way_Regular Symbol'!F$16,"",IF(D89=0,"",IF(OR(D89=$BW$1,D90=$BW$1,D91=$BW$1,D89=$CD$1,D90=$CD$1,D91=$CD$1),0,1)))</f>
        <v/>
      </c>
      <c r="CF89" s="3" t="str">
        <f>IF($A89&gt;='243way_Regular Symbol'!G$16,"",IF(E89=0,"",IF(OR(E89=$BW$1,E90=$BW$1,E91=$BW$1,E89=$CD$1,E90=$CD$1,E91=$CD$1),0,1)))</f>
        <v/>
      </c>
      <c r="CG89" s="3" t="str">
        <f>IF($A89&gt;='243way_Regular Symbol'!H$16,"",IF(F89=0,"",IF(OR(F89=$BW$1,F90=$BW$1,F91=$BW$1,F89=$CD$1,F90=$CD$1,F91=$CD$1),0,1)))</f>
        <v/>
      </c>
      <c r="CI89" s="3" t="str">
        <f>IF($A89&gt;='243way_Regular Symbol'!D$16,"",IF(B89=0,"",IF(OR(B89=$BW$1,B90=$BW$1,B91=$BW$1,B89=$CJ$1,B90=$CJ$1,B91=$CJ$1),0,1)))</f>
        <v/>
      </c>
      <c r="CJ89" s="3" t="str">
        <f>IF($A89&gt;='243way_Regular Symbol'!E$16,"",IF(C89=0,"",IF(OR(C89=$BW$1,C90=$BW$1,C91=$BW$1,C89=$CJ$1,C90=$CJ$1,C91=$CJ$1),0,1)))</f>
        <v/>
      </c>
      <c r="CK89" s="3" t="str">
        <f>IF($A89&gt;='243way_Regular Symbol'!F$16,"",IF(D89=0,"",IF(OR(D89=$BW$1,D90=$BW$1,D91=$BW$1,D89=$CJ$1,D90=$CJ$1,D91=$CJ$1),0,1)))</f>
        <v/>
      </c>
      <c r="CL89" s="3" t="str">
        <f>IF($A89&gt;='243way_Regular Symbol'!G$16,"",IF(E89=0,"",IF(OR(E89=$BW$1,E90=$BW$1,E91=$BW$1,E89=$CJ$1,E90=$CJ$1,E91=$CJ$1),0,1)))</f>
        <v/>
      </c>
      <c r="CM89" s="3" t="str">
        <f>IF($A89&gt;='243way_Regular Symbol'!H$16,"",IF(F89=0,"",IF(OR(F89=$BW$1,F90=$BW$1,F91=$BW$1,F89=$CJ$1,F90=$CJ$1,F91=$CJ$1),0,1)))</f>
        <v/>
      </c>
      <c r="CO89" s="3" t="str">
        <f>IF($A89&gt;='243way_Regular Symbol'!D$16,"",IF(B89=0,"",IF(OR(B89=$BW$1,B90=$BW$1,B91=$BW$1,B89=$CP$1,B90=$CP$1,B91=$CP$1),0,1)))</f>
        <v/>
      </c>
      <c r="CP89" s="3" t="str">
        <f>IF($A89&gt;='243way_Regular Symbol'!E$16,"",IF(C89=0,"",IF(OR(C89=$BW$1,C90=$BW$1,C91=$BW$1,C89=$CP$1,C90=$CP$1,C91=$CP$1),0,1)))</f>
        <v/>
      </c>
      <c r="CQ89" s="3" t="str">
        <f>IF($A89&gt;='243way_Regular Symbol'!F$16,"",IF(D89=0,"",IF(OR(D89=$BW$1,D90=$BW$1,D91=$BW$1,D89=$CP$1,D90=$CP$1,D91=$CP$1),0,1)))</f>
        <v/>
      </c>
      <c r="CR89" s="3" t="str">
        <f>IF($A89&gt;='243way_Regular Symbol'!G$16,"",IF(E89=0,"",IF(OR(E89=$BW$1,E90=$BW$1,E91=$BW$1,E89=$CP$1,E90=$CP$1,E91=$CP$1),0,1)))</f>
        <v/>
      </c>
      <c r="CS89" s="3" t="str">
        <f>IF($A89&gt;='243way_Regular Symbol'!H$16,"",IF(F89=0,"",IF(OR(F89=$BW$1,F90=$BW$1,F91=$BW$1,F89=$CP$1,F90=$CP$1,F91=$CP$1),0,1)))</f>
        <v/>
      </c>
      <c r="CU89" s="3" t="str">
        <f>IF($A89&gt;='243way_Regular Symbol'!D$16,"",IF(B89=0,"",IF(OR(B89=$BW$1,B90=$BW$1,B91=$BW$1,B89=$CV$1,B90=$CV$1,B91=$CV$1),0,1)))</f>
        <v/>
      </c>
      <c r="CV89" s="3" t="str">
        <f>IF($A89&gt;='243way_Regular Symbol'!E$16,"",IF(C89=0,"",IF(OR(C89=$BW$1,C90=$BW$1,C91=$BW$1,C89=$CV$1,C90=$CV$1,C91=$CV$1),0,1)))</f>
        <v/>
      </c>
      <c r="CW89" s="3" t="str">
        <f>IF($A89&gt;='243way_Regular Symbol'!F$16,"",IF(D89=0,"",IF(OR(D89=$BW$1,D90=$BW$1,D91=$BW$1,D89=$CV$1,D90=$CV$1,D91=$CV$1),0,1)))</f>
        <v/>
      </c>
      <c r="CX89" s="3" t="str">
        <f>IF($A89&gt;='243way_Regular Symbol'!G$16,"",IF(E89=0,"",IF(OR(E89=$BW$1,E90=$BW$1,E91=$BW$1,E89=$CV$1,E90=$CV$1,E91=$CV$1),0,1)))</f>
        <v/>
      </c>
      <c r="CY89" s="3" t="str">
        <f>IF($A89&gt;='243way_Regular Symbol'!H$16,"",IF(F89=0,"",IF(OR(F89=$BW$1,F90=$BW$1,F91=$BW$1,F89=$CV$1,F90=$CV$1,F91=$CV$1),0,1)))</f>
        <v/>
      </c>
    </row>
    <row r="90" spans="1:103">
      <c r="A90" s="335"/>
      <c r="B90" s="191"/>
      <c r="C90" s="191"/>
      <c r="D90" s="191"/>
      <c r="E90" s="191"/>
      <c r="F90" s="338"/>
      <c r="O90" s="344"/>
      <c r="P90" s="3"/>
      <c r="Q90" s="3"/>
      <c r="R90" s="3"/>
      <c r="S90" s="135"/>
      <c r="U90" s="344"/>
      <c r="V90" s="3"/>
      <c r="W90" s="3"/>
      <c r="X90" s="3"/>
      <c r="Y90" s="135"/>
      <c r="AA90" s="344" t="str">
        <f>IF($A90&gt;='243way_Regular Symbol'!D$16,"",IF(B90=0,"",IF(OR(B90=$AA$1,B90=$AB$1,B91=$AA$1,B91=$AB$1,B92=$AA$1,,B92=$AB$1),0,1)))</f>
        <v/>
      </c>
      <c r="AB90" s="3" t="str">
        <f>IF($A90&gt;='243way_Regular Symbol'!E$16,"",IF(C90=0,"",IF(OR(C90=$AA$1,C90=$AB$1,C91=$AA$1,C91=$AB$1,C92=$AA$1,,C92=$AB$1),0,1)))</f>
        <v/>
      </c>
      <c r="AC90" s="3" t="str">
        <f>IF($A90&gt;='243way_Regular Symbol'!F$16,"",IF(D90=0,"",IF(OR(D90=$AA$1,D90=$AB$1,D91=$AA$1,D91=$AB$1,D92=$AA$1,,D92=$AB$1),0,1)))</f>
        <v/>
      </c>
      <c r="AD90" s="3" t="str">
        <f>IF($A90&gt;='243way_Regular Symbol'!G$16,"",IF(E90=0,"",IF(OR(E90=$AA$1,E90=$AB$1,E91=$AA$1,E91=$AB$1,E92=$AA$1,,E92=$AB$1),0,1)))</f>
        <v/>
      </c>
      <c r="AE90" s="135" t="str">
        <f>IF($A90&gt;='243way_Regular Symbol'!H$16,"",IF(F90=0,"",IF(OR(F90=$AA$1,F90=$AB$1,F91=$AA$1,F91=$AB$1,F92=$AA$1,,F92=$AB$1),0,1)))</f>
        <v/>
      </c>
      <c r="AG90" s="344" t="str">
        <f>IF($A90&gt;='243way_Regular Symbol'!D$16,"",IF(B90=0,"",IF(OR(B90=$AG$1,B90=$AH$1,B91=$AG$1,B91=$AH$1,B92=$AG$1,B92=$AH$1),0,1)))</f>
        <v/>
      </c>
      <c r="AH90" s="3" t="str">
        <f>IF($A90&gt;='243way_Regular Symbol'!E$16,"",IF(C90=0,"",IF(OR(C90=$AG$1,C90=$AH$1,C91=$AG$1,C91=$AH$1,C92=$AG$1,C92=$AH$1),0,1)))</f>
        <v/>
      </c>
      <c r="AI90" s="3" t="str">
        <f>IF($A90&gt;='243way_Regular Symbol'!F$16,"",IF(D90=0,"",IF(OR(D90=$AG$1,D90=$AH$1,D91=$AG$1,D91=$AH$1,D92=$AG$1,D92=$AH$1),0,1)))</f>
        <v/>
      </c>
      <c r="AJ90" s="3" t="str">
        <f>IF($A90&gt;='243way_Regular Symbol'!G$16,"",IF(E90=0,"",IF(OR(E90=$AG$1,E90=$AH$1,E91=$AG$1,E91=$AH$1,E92=$AG$1,E92=$AH$1),0,1)))</f>
        <v/>
      </c>
      <c r="AK90" s="135" t="str">
        <f>IF($A90&gt;='243way_Regular Symbol'!H$16,"",IF(F90=0,"",IF(OR(F90=$AG$1,F90=$AH$1,F91=$AG$1,F91=$AH$1,F92=$AG$1,F92=$AH$1),0,1)))</f>
        <v/>
      </c>
      <c r="AM90" s="344" t="str">
        <f>IF($A90&gt;='243way_Regular Symbol'!D$16,"",IF(B90=0,"",IF(OR(B90=$AM$1,B90=$AN$1,B91=$AM$1,B91=$AN$1,B92=$AM$1,B92=$AN$1),0,1)))</f>
        <v/>
      </c>
      <c r="AN90" s="3" t="str">
        <f>IF($A90&gt;='243way_Regular Symbol'!E$16,"",IF(C90=0,"",IF(OR(C90=$AM$1,C90=$AN$1,C91=$AM$1,C91=$AN$1,C92=$AM$1,C92=$AN$1),0,1)))</f>
        <v/>
      </c>
      <c r="AO90" s="3" t="str">
        <f>IF($A90&gt;='243way_Regular Symbol'!F$16,"",IF(D90=0,"",IF(OR(D90=$AM$1,D90=$AN$1,D91=$AM$1,D91=$AN$1,D92=$AM$1,D92=$AN$1),0,1)))</f>
        <v/>
      </c>
      <c r="AP90" s="3" t="str">
        <f>IF($A90&gt;='243way_Regular Symbol'!G$16,"",IF(E90=0,"",IF(OR(E90=$AM$1,E90=$AN$1,E91=$AM$1,E91=$AN$1,E92=$AM$1,E92=$AN$1),0,1)))</f>
        <v/>
      </c>
      <c r="AQ90" s="135" t="str">
        <f>IF($A90&gt;='243way_Regular Symbol'!H$16,"",IF(F90=0,"",IF(OR(F90=$AM$1,F90=$AN$1,F91=$AM$1,F91=$AN$1,F92=$AM$1,F92=$AN$1),0,1)))</f>
        <v/>
      </c>
      <c r="AS90" s="344" t="str">
        <f>IF($A90&gt;='243way_Regular Symbol'!D$16,"",IF(B90=0,"",IF(OR(B90=$AM$1,B90=$AT$1,B91=$AM$1,B91=$AT$1,B92=$AM$1,B92=$AT$1),0,1)))</f>
        <v/>
      </c>
      <c r="AT90" s="3" t="str">
        <f>IF($A90&gt;='243way_Regular Symbol'!E$16,"",IF(C90=0,"",IF(OR(C90=$AM$1,C90=$AT$1,C91=$AM$1,C91=$AT$1,C92=$AM$1,C92=$AT$1),0,1)))</f>
        <v/>
      </c>
      <c r="AU90" s="3" t="str">
        <f>IF($A90&gt;='243way_Regular Symbol'!F$16,"",IF(D90=0,"",IF(OR(D90=$AM$1,D90=$AT$1,D91=$AM$1,D91=$AT$1,D92=$AM$1,D92=$AT$1),0,1)))</f>
        <v/>
      </c>
      <c r="AV90" s="3" t="str">
        <f>IF($A90&gt;='243way_Regular Symbol'!G$16,"",IF(E90=0,"",IF(OR(E90=$AM$1,E90=$AT$1,E91=$AM$1,E91=$AT$1,E92=$AM$1,E92=$AT$1),0,1)))</f>
        <v/>
      </c>
      <c r="AW90" s="135" t="str">
        <f>IF($A90&gt;='243way_Regular Symbol'!H$16,"",IF(F90=0,"",IF(OR(F90=$AM$1,F90=$AT$1,F91=$AM$1,F91=$AT$1,F92=$AM$1,F92=$AT$1),0,1)))</f>
        <v/>
      </c>
      <c r="AY90" s="344" t="str">
        <f>IF($A90&gt;='243way_Regular Symbol'!D$16,"",IF(B90=0,"",IF(OR(B90=$AM$1,B90=$AZ$1,B91=$AM$1,B91=$AZ$1,B92=$AM$1,B92=$AZ$1),0,1)))</f>
        <v/>
      </c>
      <c r="AZ90" s="3" t="str">
        <f>IF($A90&gt;='243way_Regular Symbol'!E$16,"",IF(C90=0,"",IF(OR(C90=$AM$1,C90=$AZ$1,C91=$AM$1,C91=$AZ$1,C92=$AM$1,C92=$AZ$1),0,1)))</f>
        <v/>
      </c>
      <c r="BA90" s="3" t="str">
        <f>IF($A90&gt;='243way_Regular Symbol'!F$16,"",IF(D90=0,"",IF(OR(D90=$AM$1,D90=$AZ$1,D91=$AM$1,D91=$AZ$1,D92=$AM$1,D92=$AZ$1),0,1)))</f>
        <v/>
      </c>
      <c r="BB90" s="3" t="str">
        <f>IF($A90&gt;='243way_Regular Symbol'!G$16,"",IF(E90=0,"",IF(OR(E90=$AM$1,E90=$AZ$1,E91=$AM$1,E91=$AZ$1,E92=$AM$1,E92=$AZ$1),0,1)))</f>
        <v/>
      </c>
      <c r="BC90" s="135" t="str">
        <f>IF($A90&gt;='243way_Regular Symbol'!H$16,"",IF(F90=0,"",IF(OR(F90=$AM$1,F90=$AZ$1,F91=$AM$1,F91=$AZ$1,F92=$AM$1,F92=$AZ$1),0,1)))</f>
        <v/>
      </c>
      <c r="BE90" s="344" t="str">
        <f>IF($A90&gt;='243way_Regular Symbol'!D$16,"",IF(B90=0,"",IF(OR(B90=$AM$1,B90=$BF$1,B91=$AM$1,B91=$BF$1,B92=$AM$1,B92=$BF$1),0,1)))</f>
        <v/>
      </c>
      <c r="BF90" s="3" t="str">
        <f>IF($A90&gt;='243way_Regular Symbol'!E$16,"",IF(C90=0,"",IF(OR(C90=$AM$1,C90=$BF$1,C91=$AM$1,C91=$BF$1,C92=$AM$1,C92=$BF$1),0,1)))</f>
        <v/>
      </c>
      <c r="BG90" s="3" t="str">
        <f>IF($A90&gt;='243way_Regular Symbol'!F$16,"",IF(D90=0,"",IF(OR(D90=$AM$1,D90=$BF$1,D91=$AM$1,D91=$BF$1,D92=$AM$1,D92=$BF$1),0,1)))</f>
        <v/>
      </c>
      <c r="BH90" s="3" t="str">
        <f>IF($A90&gt;='243way_Regular Symbol'!G$16,"",IF(E90=0,"",IF(OR(E90=$AM$1,E90=$BF$1,E91=$AM$1,E91=$BF$1,E92=$AM$1,E92=$BF$1),0,1)))</f>
        <v/>
      </c>
      <c r="BI90" s="135" t="str">
        <f>IF($A90&gt;='243way_Regular Symbol'!H$16,"",IF(F90=0,"",IF(OR(F90=$AM$1,F90=$BF$1,F91=$AM$1,F91=$BF$1,F92=$AM$1,F92=$BF$1),0,1)))</f>
        <v/>
      </c>
      <c r="BK90" s="344" t="str">
        <f>IF($A90&gt;='243way_Regular Symbol'!D$16,"",IF(B90=0,"",IF(OR(B90=$AM$1,B90=$BL$1,B91=$AM$1,B91=$BL$1,B92=$AM$1,B92=$BL$1),0,1)))</f>
        <v/>
      </c>
      <c r="BL90" s="3" t="str">
        <f>IF($A90&gt;='243way_Regular Symbol'!E$16,"",IF(C90=0,"",IF(OR(C90=$AM$1,C90=$BL$1,C91=$AM$1,C91=$BL$1,C92=$AM$1,C92=$BL$1),0,1)))</f>
        <v/>
      </c>
      <c r="BM90" s="3" t="str">
        <f>IF($A90&gt;='243way_Regular Symbol'!F$16,"",IF(D90=0,"",IF(OR(D90=$AM$1,D90=$BL$1,D91=$AM$1,D91=$BL$1,D92=$AM$1,D92=$BL$1),0,1)))</f>
        <v/>
      </c>
      <c r="BN90" s="3" t="str">
        <f>IF($A90&gt;='243way_Regular Symbol'!G$16,"",IF(E90=0,"",IF(OR(E90=$AM$1,E90=$BL$1,E91=$AM$1,E91=$BL$1,E92=$AM$1,E92=$BL$1),0,1)))</f>
        <v/>
      </c>
      <c r="BO90" s="135" t="str">
        <f>IF($A90&gt;='243way_Regular Symbol'!H$16,"",IF(F90=0,"",IF(OR(F90=$AM$1,F90=$BL$1,F91=$AM$1,F91=$BL$1,F92=$AM$1,F92=$BL$1),0,1)))</f>
        <v/>
      </c>
      <c r="BQ90" s="3" t="str">
        <f>IF($A90&gt;='243way_Regular Symbol'!D$16,"",IF(B90=0,"",IF(OR(B90=$BQ$1,B90=$BR$1,B91=$BQ$1,B91=$BR$1,B92=$BQ$1,B92=$BR$1),0,1)))</f>
        <v/>
      </c>
      <c r="BR90" s="3" t="str">
        <f>IF($A90&gt;='243way_Regular Symbol'!E$16,"",IF(C90=0,"",IF(OR(C90=$BQ$1,C90=$BR$1,C91=$BQ$1,C91=$BR$1,C92=$BQ$1,C92=$BR$1),0,1)))</f>
        <v/>
      </c>
      <c r="BS90" s="3" t="str">
        <f>IF($A90&gt;='243way_Regular Symbol'!F$16,"",IF(D90=0,"",IF(OR(D90=$BQ$1,D90=$BR$1,D91=$BQ$1,D91=$BR$1,D92=$BQ$1,D92=$BR$1),0,1)))</f>
        <v/>
      </c>
      <c r="BT90" s="3" t="str">
        <f>IF($A90&gt;='243way_Regular Symbol'!G$16,"",IF(E90=0,"",IF(OR(E90=$BQ$1,E90=$BR$1,E91=$BQ$1,E91=$BR$1,E92=$BQ$1,E92=$BR$1),0,1)))</f>
        <v/>
      </c>
      <c r="BU90" s="3" t="str">
        <f>IF($A90&gt;='243way_Regular Symbol'!H$16,"",IF(F90=0,"",IF(OR(F90=$BQ$1,F90=$BR$1,F91=$BQ$1,F91=$BR$1,F92=$BQ$1,F92=$BR$1),0,1)))</f>
        <v/>
      </c>
      <c r="BW90" s="3" t="str">
        <f>IF($A90&gt;='243way_Regular Symbol'!D$16,"",IF(B90=0,"",IF(OR(B90=$BW$1,B91=$BW$1,B92=$BW$1,B90=$BX$1,B91=$BX$1,B92=$BX$1),0,1)))</f>
        <v/>
      </c>
      <c r="BX90" s="3" t="str">
        <f>IF($A90&gt;='243way_Regular Symbol'!E$16,"",IF(C90=0,"",IF(OR(C90=$BW$1,C91=$BW$1,C92=$BW$1,C90=$BX$1,C91=$BX$1,C92=$BX$1),0,1)))</f>
        <v/>
      </c>
      <c r="BY90" s="3" t="str">
        <f>IF($A90&gt;='243way_Regular Symbol'!F$16,"",IF(D90=0,"",IF(OR(D90=$BW$1,D91=$BW$1,D92=$BW$1,D90=$BX$1,D91=$BX$1,D92=$BX$1),0,1)))</f>
        <v/>
      </c>
      <c r="BZ90" s="3" t="str">
        <f>IF($A90&gt;='243way_Regular Symbol'!G$16,"",IF(E90=0,"",IF(OR(E90=$BW$1,E91=$BW$1,E92=$BW$1,E90=$BX$1,E91=$BX$1,E92=$BX$1),0,1)))</f>
        <v/>
      </c>
      <c r="CA90" s="3" t="str">
        <f>IF($A90&gt;='243way_Regular Symbol'!H$16,"",IF(F90=0,"",IF(OR(F90=$BW$1,F91=$BW$1,F92=$BW$1,F90=$BX$1,F91=$BX$1,F92=$BX$1),0,1)))</f>
        <v/>
      </c>
      <c r="CC90" s="3" t="str">
        <f>IF($A90&gt;='243way_Regular Symbol'!D$16,"",IF(B90=0,"",IF(OR(B90=$BW$1,B91=$BW$1,B92=$BW$1,B90=$CD$1,B91=$CD$1,B92=$CD$1),0,1)))</f>
        <v/>
      </c>
      <c r="CD90" s="3" t="str">
        <f>IF($A90&gt;='243way_Regular Symbol'!E$16,"",IF(C90=0,"",IF(OR(C90=$BW$1,C91=$BW$1,C92=$BW$1,C90=$CD$1,C91=$CD$1,C92=$CD$1),0,1)))</f>
        <v/>
      </c>
      <c r="CE90" s="3" t="str">
        <f>IF($A90&gt;='243way_Regular Symbol'!F$16,"",IF(D90=0,"",IF(OR(D90=$BW$1,D91=$BW$1,D92=$BW$1,D90=$CD$1,D91=$CD$1,D92=$CD$1),0,1)))</f>
        <v/>
      </c>
      <c r="CF90" s="3" t="str">
        <f>IF($A90&gt;='243way_Regular Symbol'!G$16,"",IF(E90=0,"",IF(OR(E90=$BW$1,E91=$BW$1,E92=$BW$1,E90=$CD$1,E91=$CD$1,E92=$CD$1),0,1)))</f>
        <v/>
      </c>
      <c r="CG90" s="3" t="str">
        <f>IF($A90&gt;='243way_Regular Symbol'!H$16,"",IF(F90=0,"",IF(OR(F90=$BW$1,F91=$BW$1,F92=$BW$1,F90=$CD$1,F91=$CD$1,F92=$CD$1),0,1)))</f>
        <v/>
      </c>
      <c r="CI90" s="3" t="str">
        <f>IF($A90&gt;='243way_Regular Symbol'!D$16,"",IF(B90=0,"",IF(OR(B90=$BW$1,B91=$BW$1,B92=$BW$1,B90=$CJ$1,B91=$CJ$1,B92=$CJ$1),0,1)))</f>
        <v/>
      </c>
      <c r="CJ90" s="3" t="str">
        <f>IF($A90&gt;='243way_Regular Symbol'!E$16,"",IF(C90=0,"",IF(OR(C90=$BW$1,C91=$BW$1,C92=$BW$1,C90=$CJ$1,C91=$CJ$1,C92=$CJ$1),0,1)))</f>
        <v/>
      </c>
      <c r="CK90" s="3" t="str">
        <f>IF($A90&gt;='243way_Regular Symbol'!F$16,"",IF(D90=0,"",IF(OR(D90=$BW$1,D91=$BW$1,D92=$BW$1,D90=$CJ$1,D91=$CJ$1,D92=$CJ$1),0,1)))</f>
        <v/>
      </c>
      <c r="CL90" s="3" t="str">
        <f>IF($A90&gt;='243way_Regular Symbol'!G$16,"",IF(E90=0,"",IF(OR(E90=$BW$1,E91=$BW$1,E92=$BW$1,E90=$CJ$1,E91=$CJ$1,E92=$CJ$1),0,1)))</f>
        <v/>
      </c>
      <c r="CM90" s="3" t="str">
        <f>IF($A90&gt;='243way_Regular Symbol'!H$16,"",IF(F90=0,"",IF(OR(F90=$BW$1,F91=$BW$1,F92=$BW$1,F90=$CJ$1,F91=$CJ$1,F92=$CJ$1),0,1)))</f>
        <v/>
      </c>
      <c r="CO90" s="3" t="str">
        <f>IF($A90&gt;='243way_Regular Symbol'!D$16,"",IF(B90=0,"",IF(OR(B90=$BW$1,B91=$BW$1,B92=$BW$1,B90=$CP$1,B91=$CP$1,B92=$CP$1),0,1)))</f>
        <v/>
      </c>
      <c r="CP90" s="3" t="str">
        <f>IF($A90&gt;='243way_Regular Symbol'!E$16,"",IF(C90=0,"",IF(OR(C90=$BW$1,C91=$BW$1,C92=$BW$1,C90=$CP$1,C91=$CP$1,C92=$CP$1),0,1)))</f>
        <v/>
      </c>
      <c r="CQ90" s="3" t="str">
        <f>IF($A90&gt;='243way_Regular Symbol'!F$16,"",IF(D90=0,"",IF(OR(D90=$BW$1,D91=$BW$1,D92=$BW$1,D90=$CP$1,D91=$CP$1,D92=$CP$1),0,1)))</f>
        <v/>
      </c>
      <c r="CR90" s="3" t="str">
        <f>IF($A90&gt;='243way_Regular Symbol'!G$16,"",IF(E90=0,"",IF(OR(E90=$BW$1,E91=$BW$1,E92=$BW$1,E90=$CP$1,E91=$CP$1,E92=$CP$1),0,1)))</f>
        <v/>
      </c>
      <c r="CS90" s="3" t="str">
        <f>IF($A90&gt;='243way_Regular Symbol'!H$16,"",IF(F90=0,"",IF(OR(F90=$BW$1,F91=$BW$1,F92=$BW$1,F90=$CP$1,F91=$CP$1,F92=$CP$1),0,1)))</f>
        <v/>
      </c>
      <c r="CU90" s="3" t="str">
        <f>IF($A90&gt;='243way_Regular Symbol'!D$16,"",IF(B90=0,"",IF(OR(B90=$BW$1,B91=$BW$1,B92=$BW$1,B90=$CV$1,B91=$CV$1,B92=$CV$1),0,1)))</f>
        <v/>
      </c>
      <c r="CV90" s="3" t="str">
        <f>IF($A90&gt;='243way_Regular Symbol'!E$16,"",IF(C90=0,"",IF(OR(C90=$BW$1,C91=$BW$1,C92=$BW$1,C90=$CV$1,C91=$CV$1,C92=$CV$1),0,1)))</f>
        <v/>
      </c>
      <c r="CW90" s="3" t="str">
        <f>IF($A90&gt;='243way_Regular Symbol'!F$16,"",IF(D90=0,"",IF(OR(D90=$BW$1,D91=$BW$1,D92=$BW$1,D90=$CV$1,D91=$CV$1,D92=$CV$1),0,1)))</f>
        <v/>
      </c>
      <c r="CX90" s="3" t="str">
        <f>IF($A90&gt;='243way_Regular Symbol'!G$16,"",IF(E90=0,"",IF(OR(E90=$BW$1,E91=$BW$1,E92=$BW$1,E90=$CV$1,E91=$CV$1,E92=$CV$1),0,1)))</f>
        <v/>
      </c>
      <c r="CY90" s="3" t="str">
        <f>IF($A90&gt;='243way_Regular Symbol'!H$16,"",IF(F90=0,"",IF(OR(F90=$BW$1,F91=$BW$1,F92=$BW$1,F90=$CV$1,F91=$CV$1,F92=$CV$1),0,1)))</f>
        <v/>
      </c>
    </row>
    <row r="91" spans="1:103">
      <c r="A91" s="335"/>
      <c r="B91" s="191"/>
      <c r="C91" s="191"/>
      <c r="D91" s="191"/>
      <c r="E91" s="191"/>
      <c r="F91" s="338"/>
      <c r="O91" s="344"/>
      <c r="P91" s="3"/>
      <c r="Q91" s="3"/>
      <c r="R91" s="3"/>
      <c r="S91" s="135"/>
      <c r="U91" s="344"/>
      <c r="V91" s="3"/>
      <c r="W91" s="3"/>
      <c r="X91" s="3"/>
      <c r="Y91" s="135"/>
      <c r="AA91" s="344"/>
      <c r="AB91" s="3"/>
      <c r="AC91" s="3"/>
      <c r="AD91" s="3"/>
      <c r="AE91" s="135"/>
      <c r="AG91" s="344" t="str">
        <f>IF($A91&gt;='243way_Regular Symbol'!D$16,"",IF(B91=0,"",IF(OR(B91=$AG$1,B91=$AH$1,B92=$AG$1,B92=$AH$1,B93=$AG$1,B93=$AH$1),0,1)))</f>
        <v/>
      </c>
      <c r="AH91" s="3" t="str">
        <f>IF($A91&gt;='243way_Regular Symbol'!E$16,"",IF(C91=0,"",IF(OR(C91=$AG$1,C91=$AH$1,C92=$AG$1,C92=$AH$1,C93=$AG$1,C93=$AH$1),0,1)))</f>
        <v/>
      </c>
      <c r="AI91" s="3" t="str">
        <f>IF($A91&gt;='243way_Regular Symbol'!F$16,"",IF(D91=0,"",IF(OR(D91=$AG$1,D91=$AH$1,D92=$AG$1,D92=$AH$1,D93=$AG$1,D93=$AH$1),0,1)))</f>
        <v/>
      </c>
      <c r="AJ91" s="3" t="str">
        <f>IF($A91&gt;='243way_Regular Symbol'!G$16,"",IF(E91=0,"",IF(OR(E91=$AG$1,E91=$AH$1,E92=$AG$1,E92=$AH$1,E93=$AG$1,E93=$AH$1),0,1)))</f>
        <v/>
      </c>
      <c r="AK91" s="135" t="str">
        <f>IF($A91&gt;='243way_Regular Symbol'!H$16,"",IF(F91=0,"",IF(OR(F91=$AG$1,F91=$AH$1,F92=$AG$1,F92=$AH$1,F93=$AG$1,F93=$AH$1),0,1)))</f>
        <v/>
      </c>
      <c r="AM91" s="344" t="str">
        <f>IF($A91&gt;='243way_Regular Symbol'!D$16,"",IF(B91=0,"",IF(OR(B91=$AM$1,B91=$AN$1,B92=$AM$1,B92=$AN$1,B93=$AM$1,B93=$AN$1),0,1)))</f>
        <v/>
      </c>
      <c r="AN91" s="3" t="str">
        <f>IF($A91&gt;='243way_Regular Symbol'!E$16,"",IF(C91=0,"",IF(OR(C91=$AM$1,C91=$AN$1,C92=$AM$1,C92=$AN$1,C93=$AM$1,C93=$AN$1),0,1)))</f>
        <v/>
      </c>
      <c r="AO91" s="3" t="str">
        <f>IF($A91&gt;='243way_Regular Symbol'!F$16,"",IF(D91=0,"",IF(OR(D91=$AM$1,D91=$AN$1,D92=$AM$1,D92=$AN$1,D93=$AM$1,D93=$AN$1),0,1)))</f>
        <v/>
      </c>
      <c r="AP91" s="3" t="str">
        <f>IF($A91&gt;='243way_Regular Symbol'!G$16,"",IF(E91=0,"",IF(OR(E91=$AM$1,E91=$AN$1,E92=$AM$1,E92=$AN$1,E93=$AM$1,E93=$AN$1),0,1)))</f>
        <v/>
      </c>
      <c r="AQ91" s="135" t="str">
        <f>IF($A91&gt;='243way_Regular Symbol'!H$16,"",IF(F91=0,"",IF(OR(F91=$AM$1,F91=$AN$1,F92=$AM$1,F92=$AN$1,F93=$AM$1,F93=$AN$1),0,1)))</f>
        <v/>
      </c>
      <c r="AS91" s="344" t="str">
        <f>IF($A91&gt;='243way_Regular Symbol'!D$16,"",IF(B91=0,"",IF(OR(B91=$AM$1,B91=$AT$1,B92=$AM$1,B92=$AT$1,B93=$AM$1,B93=$AT$1),0,1)))</f>
        <v/>
      </c>
      <c r="AT91" s="3" t="str">
        <f>IF($A91&gt;='243way_Regular Symbol'!E$16,"",IF(C91=0,"",IF(OR(C91=$AM$1,C91=$AT$1,C92=$AM$1,C92=$AT$1,C93=$AM$1,C93=$AT$1),0,1)))</f>
        <v/>
      </c>
      <c r="AU91" s="3" t="str">
        <f>IF($A91&gt;='243way_Regular Symbol'!F$16,"",IF(D91=0,"",IF(OR(D91=$AM$1,D91=$AT$1,D92=$AM$1,D92=$AT$1,D93=$AM$1,D93=$AT$1),0,1)))</f>
        <v/>
      </c>
      <c r="AV91" s="3" t="str">
        <f>IF($A91&gt;='243way_Regular Symbol'!G$16,"",IF(E91=0,"",IF(OR(E91=$AM$1,E91=$AT$1,E92=$AM$1,E92=$AT$1,E93=$AM$1,E93=$AT$1),0,1)))</f>
        <v/>
      </c>
      <c r="AW91" s="135" t="str">
        <f>IF($A91&gt;='243way_Regular Symbol'!H$16,"",IF(F91=0,"",IF(OR(F91=$AM$1,F91=$AT$1,F92=$AM$1,F92=$AT$1,F93=$AM$1,F93=$AT$1),0,1)))</f>
        <v/>
      </c>
      <c r="AY91" s="344" t="str">
        <f>IF($A91&gt;='243way_Regular Symbol'!D$16,"",IF(B91=0,"",IF(OR(B91=$AM$1,B91=$AZ$1,B92=$AM$1,B92=$AZ$1,B93=$AM$1,B93=$AZ$1),0,1)))</f>
        <v/>
      </c>
      <c r="AZ91" s="3" t="str">
        <f>IF($A91&gt;='243way_Regular Symbol'!E$16,"",IF(C91=0,"",IF(OR(C91=$AM$1,C91=$AZ$1,C92=$AM$1,C92=$AZ$1,C93=$AM$1,C93=$AZ$1),0,1)))</f>
        <v/>
      </c>
      <c r="BA91" s="3" t="str">
        <f>IF($A91&gt;='243way_Regular Symbol'!F$16,"",IF(D91=0,"",IF(OR(D91=$AM$1,D91=$AZ$1,D92=$AM$1,D92=$AZ$1,D93=$AM$1,D93=$AZ$1),0,1)))</f>
        <v/>
      </c>
      <c r="BB91" s="3" t="str">
        <f>IF($A91&gt;='243way_Regular Symbol'!G$16,"",IF(E91=0,"",IF(OR(E91=$AM$1,E91=$AZ$1,E92=$AM$1,E92=$AZ$1,E93=$AM$1,E93=$AZ$1),0,1)))</f>
        <v/>
      </c>
      <c r="BC91" s="135" t="str">
        <f>IF($A91&gt;='243way_Regular Symbol'!H$16,"",IF(F91=0,"",IF(OR(F91=$AM$1,F91=$AZ$1,F92=$AM$1,F92=$AZ$1,F93=$AM$1,F93=$AZ$1),0,1)))</f>
        <v/>
      </c>
      <c r="BE91" s="344" t="str">
        <f>IF($A91&gt;='243way_Regular Symbol'!D$16,"",IF(B91=0,"",IF(OR(B91=$AM$1,B91=$BF$1,B92=$AM$1,B92=$BF$1,B93=$AM$1,B93=$BF$1),0,1)))</f>
        <v/>
      </c>
      <c r="BF91" s="3" t="str">
        <f>IF($A91&gt;='243way_Regular Symbol'!E$16,"",IF(C91=0,"",IF(OR(C91=$AM$1,C91=$BF$1,C92=$AM$1,C92=$BF$1,C93=$AM$1,C93=$BF$1),0,1)))</f>
        <v/>
      </c>
      <c r="BG91" s="3" t="str">
        <f>IF($A91&gt;='243way_Regular Symbol'!F$16,"",IF(D91=0,"",IF(OR(D91=$AM$1,D91=$BF$1,D92=$AM$1,D92=$BF$1,D93=$AM$1,D93=$BF$1),0,1)))</f>
        <v/>
      </c>
      <c r="BH91" s="3" t="str">
        <f>IF($A91&gt;='243way_Regular Symbol'!G$16,"",IF(E91=0,"",IF(OR(E91=$AM$1,E91=$BF$1,E92=$AM$1,E92=$BF$1,E93=$AM$1,E93=$BF$1),0,1)))</f>
        <v/>
      </c>
      <c r="BI91" s="135" t="str">
        <f>IF($A91&gt;='243way_Regular Symbol'!H$16,"",IF(F91=0,"",IF(OR(F91=$AM$1,F91=$BF$1,F92=$AM$1,F92=$BF$1,F93=$AM$1,F93=$BF$1),0,1)))</f>
        <v/>
      </c>
      <c r="BK91" s="344" t="str">
        <f>IF($A91&gt;='243way_Regular Symbol'!D$16,"",IF(B91=0,"",IF(OR(B91=$AM$1,B91=$BL$1,B92=$AM$1,B92=$BL$1,B93=$AM$1,B93=$BL$1),0,1)))</f>
        <v/>
      </c>
      <c r="BL91" s="3" t="str">
        <f>IF($A91&gt;='243way_Regular Symbol'!E$16,"",IF(C91=0,"",IF(OR(C91=$AM$1,C91=$BL$1,C92=$AM$1,C92=$BL$1,C93=$AM$1,C93=$BL$1),0,1)))</f>
        <v/>
      </c>
      <c r="BM91" s="3" t="str">
        <f>IF($A91&gt;='243way_Regular Symbol'!F$16,"",IF(D91=0,"",IF(OR(D91=$AM$1,D91=$BL$1,D92=$AM$1,D92=$BL$1,D93=$AM$1,D93=$BL$1),0,1)))</f>
        <v/>
      </c>
      <c r="BN91" s="3" t="str">
        <f>IF($A91&gt;='243way_Regular Symbol'!G$16,"",IF(E91=0,"",IF(OR(E91=$AM$1,E91=$BL$1,E92=$AM$1,E92=$BL$1,E93=$AM$1,E93=$BL$1),0,1)))</f>
        <v/>
      </c>
      <c r="BO91" s="135" t="str">
        <f>IF($A91&gt;='243way_Regular Symbol'!H$16,"",IF(F91=0,"",IF(OR(F91=$AM$1,F91=$BL$1,F92=$AM$1,F92=$BL$1,F93=$AM$1,F93=$BL$1),0,1)))</f>
        <v/>
      </c>
      <c r="BQ91" s="3" t="str">
        <f>IF($A91&gt;='243way_Regular Symbol'!D$16,"",IF(B91=0,"",IF(OR(B91=$BQ$1,B91=$BR$1,B92=$BQ$1,B92=$BR$1,B93=$BQ$1,B93=$BR$1),0,1)))</f>
        <v/>
      </c>
      <c r="BR91" s="3" t="str">
        <f>IF($A91&gt;='243way_Regular Symbol'!E$16,"",IF(C91=0,"",IF(OR(C91=$BQ$1,C91=$BR$1,C92=$BQ$1,C92=$BR$1,C93=$BQ$1,C93=$BR$1),0,1)))</f>
        <v/>
      </c>
      <c r="BS91" s="3" t="str">
        <f>IF($A91&gt;='243way_Regular Symbol'!F$16,"",IF(D91=0,"",IF(OR(D91=$BQ$1,D91=$BR$1,D92=$BQ$1,D92=$BR$1,D93=$BQ$1,D93=$BR$1),0,1)))</f>
        <v/>
      </c>
      <c r="BT91" s="3" t="str">
        <f>IF($A91&gt;='243way_Regular Symbol'!G$16,"",IF(E91=0,"",IF(OR(E91=$BQ$1,E91=$BR$1,E92=$BQ$1,E92=$BR$1,E93=$BQ$1,E93=$BR$1),0,1)))</f>
        <v/>
      </c>
      <c r="BU91" s="3" t="str">
        <f>IF($A91&gt;='243way_Regular Symbol'!H$16,"",IF(F91=0,"",IF(OR(F91=$BQ$1,F91=$BR$1,F92=$BQ$1,F92=$BR$1,F93=$BQ$1,F93=$BR$1),0,1)))</f>
        <v/>
      </c>
      <c r="BW91" s="3" t="str">
        <f>IF($A91&gt;='243way_Regular Symbol'!D$16,"",IF(B91=0,"",IF(OR(B91=$BW$1,B92=$BW$1,B93=$BW$1,B91=$BX$1,B92=$BX$1,B93=$BX$1),0,1)))</f>
        <v/>
      </c>
      <c r="BX91" s="3" t="str">
        <f>IF($A91&gt;='243way_Regular Symbol'!E$16,"",IF(C91=0,"",IF(OR(C91=$BW$1,C92=$BW$1,C93=$BW$1,C91=$BX$1,C92=$BX$1,C93=$BX$1),0,1)))</f>
        <v/>
      </c>
      <c r="BY91" s="3" t="str">
        <f>IF($A91&gt;='243way_Regular Symbol'!F$16,"",IF(D91=0,"",IF(OR(D91=$BW$1,D92=$BW$1,D93=$BW$1,D91=$BX$1,D92=$BX$1,D93=$BX$1),0,1)))</f>
        <v/>
      </c>
      <c r="BZ91" s="3" t="str">
        <f>IF($A91&gt;='243way_Regular Symbol'!G$16,"",IF(E91=0,"",IF(OR(E91=$BW$1,E92=$BW$1,E93=$BW$1,E91=$BX$1,E92=$BX$1,E93=$BX$1),0,1)))</f>
        <v/>
      </c>
      <c r="CA91" s="3" t="str">
        <f>IF($A91&gt;='243way_Regular Symbol'!H$16,"",IF(F91=0,"",IF(OR(F91=$BW$1,F92=$BW$1,F93=$BW$1,F91=$BX$1,F92=$BX$1,F93=$BX$1),0,1)))</f>
        <v/>
      </c>
      <c r="CC91" s="3" t="str">
        <f>IF($A91&gt;='243way_Regular Symbol'!D$16,"",IF(B91=0,"",IF(OR(B91=$BW$1,B92=$BW$1,B93=$BW$1,B91=$CD$1,B92=$CD$1,B93=$CD$1),0,1)))</f>
        <v/>
      </c>
      <c r="CD91" s="3" t="str">
        <f>IF($A91&gt;='243way_Regular Symbol'!E$16,"",IF(C91=0,"",IF(OR(C91=$BW$1,C92=$BW$1,C93=$BW$1,C91=$CD$1,C92=$CD$1,C93=$CD$1),0,1)))</f>
        <v/>
      </c>
      <c r="CE91" s="3" t="str">
        <f>IF($A91&gt;='243way_Regular Symbol'!F$16,"",IF(D91=0,"",IF(OR(D91=$BW$1,D92=$BW$1,D93=$BW$1,D91=$CD$1,D92=$CD$1,D93=$CD$1),0,1)))</f>
        <v/>
      </c>
      <c r="CF91" s="3" t="str">
        <f>IF($A91&gt;='243way_Regular Symbol'!G$16,"",IF(E91=0,"",IF(OR(E91=$BW$1,E92=$BW$1,E93=$BW$1,E91=$CD$1,E92=$CD$1,E93=$CD$1),0,1)))</f>
        <v/>
      </c>
      <c r="CG91" s="3" t="str">
        <f>IF($A91&gt;='243way_Regular Symbol'!H$16,"",IF(F91=0,"",IF(OR(F91=$BW$1,F92=$BW$1,F93=$BW$1,F91=$CD$1,F92=$CD$1,F93=$CD$1),0,1)))</f>
        <v/>
      </c>
      <c r="CI91" s="3" t="str">
        <f>IF($A91&gt;='243way_Regular Symbol'!D$16,"",IF(B91=0,"",IF(OR(B91=$BW$1,B92=$BW$1,B93=$BW$1,B91=$CJ$1,B92=$CJ$1,B93=$CJ$1),0,1)))</f>
        <v/>
      </c>
      <c r="CJ91" s="3" t="str">
        <f>IF($A91&gt;='243way_Regular Symbol'!E$16,"",IF(C91=0,"",IF(OR(C91=$BW$1,C92=$BW$1,C93=$BW$1,C91=$CJ$1,C92=$CJ$1,C93=$CJ$1),0,1)))</f>
        <v/>
      </c>
      <c r="CK91" s="3" t="str">
        <f>IF($A91&gt;='243way_Regular Symbol'!F$16,"",IF(D91=0,"",IF(OR(D91=$BW$1,D92=$BW$1,D93=$BW$1,D91=$CJ$1,D92=$CJ$1,D93=$CJ$1),0,1)))</f>
        <v/>
      </c>
      <c r="CL91" s="3" t="str">
        <f>IF($A91&gt;='243way_Regular Symbol'!G$16,"",IF(E91=0,"",IF(OR(E91=$BW$1,E92=$BW$1,E93=$BW$1,E91=$CJ$1,E92=$CJ$1,E93=$CJ$1),0,1)))</f>
        <v/>
      </c>
      <c r="CM91" s="3" t="str">
        <f>IF($A91&gt;='243way_Regular Symbol'!H$16,"",IF(F91=0,"",IF(OR(F91=$BW$1,F92=$BW$1,F93=$BW$1,F91=$CJ$1,F92=$CJ$1,F93=$CJ$1),0,1)))</f>
        <v/>
      </c>
      <c r="CO91" s="3" t="str">
        <f>IF($A91&gt;='243way_Regular Symbol'!D$16,"",IF(B91=0,"",IF(OR(B91=$BW$1,B92=$BW$1,B93=$BW$1,B91=$CP$1,B92=$CP$1,B93=$CP$1),0,1)))</f>
        <v/>
      </c>
      <c r="CP91" s="3" t="str">
        <f>IF($A91&gt;='243way_Regular Symbol'!E$16,"",IF(C91=0,"",IF(OR(C91=$BW$1,C92=$BW$1,C93=$BW$1,C91=$CP$1,C92=$CP$1,C93=$CP$1),0,1)))</f>
        <v/>
      </c>
      <c r="CQ91" s="3" t="str">
        <f>IF($A91&gt;='243way_Regular Symbol'!F$16,"",IF(D91=0,"",IF(OR(D91=$BW$1,D92=$BW$1,D93=$BW$1,D91=$CP$1,D92=$CP$1,D93=$CP$1),0,1)))</f>
        <v/>
      </c>
      <c r="CR91" s="3" t="str">
        <f>IF($A91&gt;='243way_Regular Symbol'!G$16,"",IF(E91=0,"",IF(OR(E91=$BW$1,E92=$BW$1,E93=$BW$1,E91=$CP$1,E92=$CP$1,E93=$CP$1),0,1)))</f>
        <v/>
      </c>
      <c r="CS91" s="3" t="str">
        <f>IF($A91&gt;='243way_Regular Symbol'!H$16,"",IF(F91=0,"",IF(OR(F91=$BW$1,F92=$BW$1,F93=$BW$1,F91=$CP$1,F92=$CP$1,F93=$CP$1),0,1)))</f>
        <v/>
      </c>
      <c r="CU91" s="3" t="str">
        <f>IF($A91&gt;='243way_Regular Symbol'!D$16,"",IF(B91=0,"",IF(OR(B91=$BW$1,B92=$BW$1,B93=$BW$1,B91=$CV$1,B92=$CV$1,B93=$CV$1),0,1)))</f>
        <v/>
      </c>
      <c r="CV91" s="3" t="str">
        <f>IF($A91&gt;='243way_Regular Symbol'!E$16,"",IF(C91=0,"",IF(OR(C91=$BW$1,C92=$BW$1,C93=$BW$1,C91=$CV$1,C92=$CV$1,C93=$CV$1),0,1)))</f>
        <v/>
      </c>
      <c r="CW91" s="3" t="str">
        <f>IF($A91&gt;='243way_Regular Symbol'!F$16,"",IF(D91=0,"",IF(OR(D91=$BW$1,D92=$BW$1,D93=$BW$1,D91=$CV$1,D92=$CV$1,D93=$CV$1),0,1)))</f>
        <v/>
      </c>
      <c r="CX91" s="3" t="str">
        <f>IF($A91&gt;='243way_Regular Symbol'!G$16,"",IF(E91=0,"",IF(OR(E91=$BW$1,E92=$BW$1,E93=$BW$1,E91=$CV$1,E92=$CV$1,E93=$CV$1),0,1)))</f>
        <v/>
      </c>
      <c r="CY91" s="3" t="str">
        <f>IF($A91&gt;='243way_Regular Symbol'!H$16,"",IF(F91=0,"",IF(OR(F91=$BW$1,F92=$BW$1,F93=$BW$1,F91=$CV$1,F92=$CV$1,F93=$CV$1),0,1)))</f>
        <v/>
      </c>
    </row>
    <row r="92" spans="1:103">
      <c r="A92" s="335"/>
      <c r="B92" s="191"/>
      <c r="C92" s="191"/>
      <c r="D92" s="191"/>
      <c r="E92" s="191"/>
      <c r="F92" s="338"/>
      <c r="O92" s="344"/>
      <c r="P92" s="3"/>
      <c r="Q92" s="3"/>
      <c r="R92" s="3"/>
      <c r="S92" s="135"/>
      <c r="U92" s="344"/>
      <c r="V92" s="3"/>
      <c r="W92" s="3"/>
      <c r="X92" s="3"/>
      <c r="Y92" s="135"/>
      <c r="AA92" s="344"/>
      <c r="AB92" s="3"/>
      <c r="AC92" s="3"/>
      <c r="AD92" s="3"/>
      <c r="AE92" s="135"/>
      <c r="AG92" s="344" t="str">
        <f>IF($A92&gt;='243way_Regular Symbol'!D$16,"",IF(B92=0,"",IF(OR(B92=$AG$1,B92=$AH$1,B93=$AG$1,B93=$AH$1,B94=$AG$1,B94=$AH$1),0,1)))</f>
        <v/>
      </c>
      <c r="AH92" s="3" t="str">
        <f>IF($A92&gt;='243way_Regular Symbol'!E$16,"",IF(C92=0,"",IF(OR(C92=$AG$1,C92=$AH$1,C93=$AG$1,C93=$AH$1,C94=$AG$1,C94=$AH$1),0,1)))</f>
        <v/>
      </c>
      <c r="AI92" s="3" t="str">
        <f>IF($A92&gt;='243way_Regular Symbol'!F$16,"",IF(D92=0,"",IF(OR(D92=$AG$1,D92=$AH$1,D93=$AG$1,D93=$AH$1,D94=$AG$1,D94=$AH$1),0,1)))</f>
        <v/>
      </c>
      <c r="AJ92" s="3" t="str">
        <f>IF($A92&gt;='243way_Regular Symbol'!G$16,"",IF(E92=0,"",IF(OR(E92=$AG$1,E92=$AH$1,E93=$AG$1,E93=$AH$1,E94=$AG$1,E94=$AH$1),0,1)))</f>
        <v/>
      </c>
      <c r="AK92" s="135" t="str">
        <f>IF($A92&gt;='243way_Regular Symbol'!H$16,"",IF(F92=0,"",IF(OR(F92=$AG$1,F92=$AH$1,F93=$AG$1,F93=$AH$1,F94=$AG$1,F94=$AH$1),0,1)))</f>
        <v/>
      </c>
      <c r="AM92" s="344" t="str">
        <f>IF($A92&gt;='243way_Regular Symbol'!D$16,"",IF(B92=0,"",IF(OR(B92=$AM$1,B92=$AN$1,B93=$AM$1,B93=$AN$1,B94=$AM$1,B94=$AN$1),0,1)))</f>
        <v/>
      </c>
      <c r="AN92" s="3" t="str">
        <f>IF($A92&gt;='243way_Regular Symbol'!E$16,"",IF(C92=0,"",IF(OR(C92=$AM$1,C92=$AN$1,C93=$AM$1,C93=$AN$1,C94=$AM$1,C94=$AN$1),0,1)))</f>
        <v/>
      </c>
      <c r="AO92" s="3" t="str">
        <f>IF($A92&gt;='243way_Regular Symbol'!F$16,"",IF(D92=0,"",IF(OR(D92=$AM$1,D92=$AN$1,D93=$AM$1,D93=$AN$1,D94=$AM$1,D94=$AN$1),0,1)))</f>
        <v/>
      </c>
      <c r="AP92" s="3" t="str">
        <f>IF($A92&gt;='243way_Regular Symbol'!G$16,"",IF(E92=0,"",IF(OR(E92=$AM$1,E92=$AN$1,E93=$AM$1,E93=$AN$1,E94=$AM$1,E94=$AN$1),0,1)))</f>
        <v/>
      </c>
      <c r="AQ92" s="135" t="str">
        <f>IF($A92&gt;='243way_Regular Symbol'!H$16,"",IF(F92=0,"",IF(OR(F92=$AM$1,F92=$AN$1,F93=$AM$1,F93=$AN$1,F94=$AM$1,F94=$AN$1),0,1)))</f>
        <v/>
      </c>
      <c r="AS92" s="344" t="str">
        <f>IF($A92&gt;='243way_Regular Symbol'!D$16,"",IF(B92=0,"",IF(OR(B92=$AM$1,B92=$AT$1,B93=$AM$1,B93=$AT$1,B94=$AM$1,B94=$AT$1),0,1)))</f>
        <v/>
      </c>
      <c r="AT92" s="3" t="str">
        <f>IF($A92&gt;='243way_Regular Symbol'!E$16,"",IF(C92=0,"",IF(OR(C92=$AM$1,C92=$AT$1,C93=$AM$1,C93=$AT$1,C94=$AM$1,C94=$AT$1),0,1)))</f>
        <v/>
      </c>
      <c r="AU92" s="3" t="str">
        <f>IF($A92&gt;='243way_Regular Symbol'!F$16,"",IF(D92=0,"",IF(OR(D92=$AM$1,D92=$AT$1,D93=$AM$1,D93=$AT$1,D94=$AM$1,D94=$AT$1),0,1)))</f>
        <v/>
      </c>
      <c r="AV92" s="3" t="str">
        <f>IF($A92&gt;='243way_Regular Symbol'!G$16,"",IF(E92=0,"",IF(OR(E92=$AM$1,E92=$AT$1,E93=$AM$1,E93=$AT$1,E94=$AM$1,E94=$AT$1),0,1)))</f>
        <v/>
      </c>
      <c r="AW92" s="135" t="str">
        <f>IF($A92&gt;='243way_Regular Symbol'!H$16,"",IF(F92=0,"",IF(OR(F92=$AM$1,F92=$AT$1,F93=$AM$1,F93=$AT$1,F94=$AM$1,F94=$AT$1),0,1)))</f>
        <v/>
      </c>
      <c r="AY92" s="344" t="str">
        <f>IF($A92&gt;='243way_Regular Symbol'!D$16,"",IF(B92=0,"",IF(OR(B92=$AM$1,B92=$AZ$1,B93=$AM$1,B93=$AZ$1,B94=$AM$1,B94=$AZ$1),0,1)))</f>
        <v/>
      </c>
      <c r="AZ92" s="3" t="str">
        <f>IF($A92&gt;='243way_Regular Symbol'!E$16,"",IF(C92=0,"",IF(OR(C92=$AM$1,C92=$AZ$1,C93=$AM$1,C93=$AZ$1,C94=$AM$1,C94=$AZ$1),0,1)))</f>
        <v/>
      </c>
      <c r="BA92" s="3" t="str">
        <f>IF($A92&gt;='243way_Regular Symbol'!F$16,"",IF(D92=0,"",IF(OR(D92=$AM$1,D92=$AZ$1,D93=$AM$1,D93=$AZ$1,D94=$AM$1,D94=$AZ$1),0,1)))</f>
        <v/>
      </c>
      <c r="BB92" s="3" t="str">
        <f>IF($A92&gt;='243way_Regular Symbol'!G$16,"",IF(E92=0,"",IF(OR(E92=$AM$1,E92=$AZ$1,E93=$AM$1,E93=$AZ$1,E94=$AM$1,E94=$AZ$1),0,1)))</f>
        <v/>
      </c>
      <c r="BC92" s="135" t="str">
        <f>IF($A92&gt;='243way_Regular Symbol'!H$16,"",IF(F92=0,"",IF(OR(F92=$AM$1,F92=$AZ$1,F93=$AM$1,F93=$AZ$1,F94=$AM$1,F94=$AZ$1),0,1)))</f>
        <v/>
      </c>
      <c r="BE92" s="344" t="str">
        <f>IF($A92&gt;='243way_Regular Symbol'!D$16,"",IF(B92=0,"",IF(OR(B92=$AM$1,B92=$BF$1,B93=$AM$1,B93=$BF$1,B94=$AM$1,B94=$BF$1),0,1)))</f>
        <v/>
      </c>
      <c r="BF92" s="3" t="str">
        <f>IF($A92&gt;='243way_Regular Symbol'!E$16,"",IF(C92=0,"",IF(OR(C92=$AM$1,C92=$BF$1,C93=$AM$1,C93=$BF$1,C94=$AM$1,C94=$BF$1),0,1)))</f>
        <v/>
      </c>
      <c r="BG92" s="3" t="str">
        <f>IF($A92&gt;='243way_Regular Symbol'!F$16,"",IF(D92=0,"",IF(OR(D92=$AM$1,D92=$BF$1,D93=$AM$1,D93=$BF$1,D94=$AM$1,D94=$BF$1),0,1)))</f>
        <v/>
      </c>
      <c r="BH92" s="3" t="str">
        <f>IF($A92&gt;='243way_Regular Symbol'!G$16,"",IF(E92=0,"",IF(OR(E92=$AM$1,E92=$BF$1,E93=$AM$1,E93=$BF$1,E94=$AM$1,E94=$BF$1),0,1)))</f>
        <v/>
      </c>
      <c r="BI92" s="135" t="str">
        <f>IF($A92&gt;='243way_Regular Symbol'!H$16,"",IF(F92=0,"",IF(OR(F92=$AM$1,F92=$BF$1,F93=$AM$1,F93=$BF$1,F94=$AM$1,F94=$BF$1),0,1)))</f>
        <v/>
      </c>
      <c r="BK92" s="344" t="str">
        <f>IF($A92&gt;='243way_Regular Symbol'!D$16,"",IF(B92=0,"",IF(OR(B92=$AM$1,B92=$BL$1,B93=$AM$1,B93=$BL$1,B94=$AM$1,B94=$BL$1),0,1)))</f>
        <v/>
      </c>
      <c r="BL92" s="3" t="str">
        <f>IF($A92&gt;='243way_Regular Symbol'!E$16,"",IF(C92=0,"",IF(OR(C92=$AM$1,C92=$BL$1,C93=$AM$1,C93=$BL$1,C94=$AM$1,C94=$BL$1),0,1)))</f>
        <v/>
      </c>
      <c r="BM92" s="3" t="str">
        <f>IF($A92&gt;='243way_Regular Symbol'!F$16,"",IF(D92=0,"",IF(OR(D92=$AM$1,D92=$BL$1,D93=$AM$1,D93=$BL$1,D94=$AM$1,D94=$BL$1),0,1)))</f>
        <v/>
      </c>
      <c r="BN92" s="3" t="str">
        <f>IF($A92&gt;='243way_Regular Symbol'!G$16,"",IF(E92=0,"",IF(OR(E92=$AM$1,E92=$BL$1,E93=$AM$1,E93=$BL$1,E94=$AM$1,E94=$BL$1),0,1)))</f>
        <v/>
      </c>
      <c r="BO92" s="135" t="str">
        <f>IF($A92&gt;='243way_Regular Symbol'!H$16,"",IF(F92=0,"",IF(OR(F92=$AM$1,F92=$BL$1,F93=$AM$1,F93=$BL$1,F94=$AM$1,F94=$BL$1),0,1)))</f>
        <v/>
      </c>
      <c r="BQ92" s="3" t="str">
        <f>IF($A92&gt;='243way_Regular Symbol'!D$16,"",IF(B92=0,"",IF(OR(B92=$BQ$1,B92=$BR$1,B93=$BQ$1,B93=$BR$1,B94=$BQ$1,B94=$BR$1),0,1)))</f>
        <v/>
      </c>
      <c r="BR92" s="3" t="str">
        <f>IF($A92&gt;='243way_Regular Symbol'!E$16,"",IF(C92=0,"",IF(OR(C92=$BQ$1,C92=$BR$1,C93=$BQ$1,C93=$BR$1,C94=$BQ$1,C94=$BR$1),0,1)))</f>
        <v/>
      </c>
      <c r="BS92" s="3" t="str">
        <f>IF($A92&gt;='243way_Regular Symbol'!F$16,"",IF(D92=0,"",IF(OR(D92=$BQ$1,D92=$BR$1,D93=$BQ$1,D93=$BR$1,D94=$BQ$1,D94=$BR$1),0,1)))</f>
        <v/>
      </c>
      <c r="BT92" s="3" t="str">
        <f>IF($A92&gt;='243way_Regular Symbol'!G$16,"",IF(E92=0,"",IF(OR(E92=$BQ$1,E92=$BR$1,E93=$BQ$1,E93=$BR$1,E94=$BQ$1,E94=$BR$1),0,1)))</f>
        <v/>
      </c>
      <c r="BU92" s="3" t="str">
        <f>IF($A92&gt;='243way_Regular Symbol'!H$16,"",IF(F92=0,"",IF(OR(F92=$BQ$1,F92=$BR$1,F93=$BQ$1,F93=$BR$1,F94=$BQ$1,F94=$BR$1),0,1)))</f>
        <v/>
      </c>
      <c r="BW92" s="3" t="str">
        <f>IF($A92&gt;='243way_Regular Symbol'!D$16,"",IF(B92=0,"",IF(OR(B92=$BW$1,B93=$BW$1,B94=$BW$1,B92=$BX$1,B93=$BX$1,B94=$BX$1),0,1)))</f>
        <v/>
      </c>
      <c r="BX92" s="3" t="str">
        <f>IF($A92&gt;='243way_Regular Symbol'!E$16,"",IF(C92=0,"",IF(OR(C92=$BW$1,C93=$BW$1,C94=$BW$1,C92=$BX$1,C93=$BX$1,C94=$BX$1),0,1)))</f>
        <v/>
      </c>
      <c r="BY92" s="3" t="str">
        <f>IF($A92&gt;='243way_Regular Symbol'!F$16,"",IF(D92=0,"",IF(OR(D92=$BW$1,D93=$BW$1,D94=$BW$1,D92=$BX$1,D93=$BX$1,D94=$BX$1),0,1)))</f>
        <v/>
      </c>
      <c r="BZ92" s="3" t="str">
        <f>IF($A92&gt;='243way_Regular Symbol'!G$16,"",IF(E92=0,"",IF(OR(E92=$BW$1,E93=$BW$1,E94=$BW$1,E92=$BX$1,E93=$BX$1,E94=$BX$1),0,1)))</f>
        <v/>
      </c>
      <c r="CA92" s="3" t="str">
        <f>IF($A92&gt;='243way_Regular Symbol'!H$16,"",IF(F92=0,"",IF(OR(F92=$BW$1,F93=$BW$1,F94=$BW$1,F92=$BX$1,F93=$BX$1,F94=$BX$1),0,1)))</f>
        <v/>
      </c>
      <c r="CC92" s="3" t="str">
        <f>IF($A92&gt;='243way_Regular Symbol'!D$16,"",IF(B92=0,"",IF(OR(B92=$BW$1,B93=$BW$1,B94=$BW$1,B92=$CD$1,B93=$CD$1,B94=$CD$1),0,1)))</f>
        <v/>
      </c>
      <c r="CD92" s="3" t="str">
        <f>IF($A92&gt;='243way_Regular Symbol'!E$16,"",IF(C92=0,"",IF(OR(C92=$BW$1,C93=$BW$1,C94=$BW$1,C92=$CD$1,C93=$CD$1,C94=$CD$1),0,1)))</f>
        <v/>
      </c>
      <c r="CE92" s="3" t="str">
        <f>IF($A92&gt;='243way_Regular Symbol'!F$16,"",IF(D92=0,"",IF(OR(D92=$BW$1,D93=$BW$1,D94=$BW$1,D92=$CD$1,D93=$CD$1,D94=$CD$1),0,1)))</f>
        <v/>
      </c>
      <c r="CF92" s="3" t="str">
        <f>IF($A92&gt;='243way_Regular Symbol'!G$16,"",IF(E92=0,"",IF(OR(E92=$BW$1,E93=$BW$1,E94=$BW$1,E92=$CD$1,E93=$CD$1,E94=$CD$1),0,1)))</f>
        <v/>
      </c>
      <c r="CG92" s="3" t="str">
        <f>IF($A92&gt;='243way_Regular Symbol'!H$16,"",IF(F92=0,"",IF(OR(F92=$BW$1,F93=$BW$1,F94=$BW$1,F92=$CD$1,F93=$CD$1,F94=$CD$1),0,1)))</f>
        <v/>
      </c>
      <c r="CI92" s="3" t="str">
        <f>IF($A92&gt;='243way_Regular Symbol'!D$16,"",IF(B92=0,"",IF(OR(B92=$BW$1,B93=$BW$1,B94=$BW$1,B92=$CJ$1,B93=$CJ$1,B94=$CJ$1),0,1)))</f>
        <v/>
      </c>
      <c r="CJ92" s="3" t="str">
        <f>IF($A92&gt;='243way_Regular Symbol'!E$16,"",IF(C92=0,"",IF(OR(C92=$BW$1,C93=$BW$1,C94=$BW$1,C92=$CJ$1,C93=$CJ$1,C94=$CJ$1),0,1)))</f>
        <v/>
      </c>
      <c r="CK92" s="3" t="str">
        <f>IF($A92&gt;='243way_Regular Symbol'!F$16,"",IF(D92=0,"",IF(OR(D92=$BW$1,D93=$BW$1,D94=$BW$1,D92=$CJ$1,D93=$CJ$1,D94=$CJ$1),0,1)))</f>
        <v/>
      </c>
      <c r="CL92" s="3" t="str">
        <f>IF($A92&gt;='243way_Regular Symbol'!G$16,"",IF(E92=0,"",IF(OR(E92=$BW$1,E93=$BW$1,E94=$BW$1,E92=$CJ$1,E93=$CJ$1,E94=$CJ$1),0,1)))</f>
        <v/>
      </c>
      <c r="CM92" s="3" t="str">
        <f>IF($A92&gt;='243way_Regular Symbol'!H$16,"",IF(F92=0,"",IF(OR(F92=$BW$1,F93=$BW$1,F94=$BW$1,F92=$CJ$1,F93=$CJ$1,F94=$CJ$1),0,1)))</f>
        <v/>
      </c>
      <c r="CO92" s="3" t="str">
        <f>IF($A92&gt;='243way_Regular Symbol'!D$16,"",IF(B92=0,"",IF(OR(B92=$BW$1,B93=$BW$1,B94=$BW$1,B92=$CP$1,B93=$CP$1,B94=$CP$1),0,1)))</f>
        <v/>
      </c>
      <c r="CP92" s="3" t="str">
        <f>IF($A92&gt;='243way_Regular Symbol'!E$16,"",IF(C92=0,"",IF(OR(C92=$BW$1,C93=$BW$1,C94=$BW$1,C92=$CP$1,C93=$CP$1,C94=$CP$1),0,1)))</f>
        <v/>
      </c>
      <c r="CQ92" s="3" t="str">
        <f>IF($A92&gt;='243way_Regular Symbol'!F$16,"",IF(D92=0,"",IF(OR(D92=$BW$1,D93=$BW$1,D94=$BW$1,D92=$CP$1,D93=$CP$1,D94=$CP$1),0,1)))</f>
        <v/>
      </c>
      <c r="CR92" s="3" t="str">
        <f>IF($A92&gt;='243way_Regular Symbol'!G$16,"",IF(E92=0,"",IF(OR(E92=$BW$1,E93=$BW$1,E94=$BW$1,E92=$CP$1,E93=$CP$1,E94=$CP$1),0,1)))</f>
        <v/>
      </c>
      <c r="CS92" s="3" t="str">
        <f>IF($A92&gt;='243way_Regular Symbol'!H$16,"",IF(F92=0,"",IF(OR(F92=$BW$1,F93=$BW$1,F94=$BW$1,F92=$CP$1,F93=$CP$1,F94=$CP$1),0,1)))</f>
        <v/>
      </c>
      <c r="CU92" s="3" t="str">
        <f>IF($A92&gt;='243way_Regular Symbol'!D$16,"",IF(B92=0,"",IF(OR(B92=$BW$1,B93=$BW$1,B94=$BW$1,B92=$CV$1,B93=$CV$1,B94=$CV$1),0,1)))</f>
        <v/>
      </c>
      <c r="CV92" s="3" t="str">
        <f>IF($A92&gt;='243way_Regular Symbol'!E$16,"",IF(C92=0,"",IF(OR(C92=$BW$1,C93=$BW$1,C94=$BW$1,C92=$CV$1,C93=$CV$1,C94=$CV$1),0,1)))</f>
        <v/>
      </c>
      <c r="CW92" s="3" t="str">
        <f>IF($A92&gt;='243way_Regular Symbol'!F$16,"",IF(D92=0,"",IF(OR(D92=$BW$1,D93=$BW$1,D94=$BW$1,D92=$CV$1,D93=$CV$1,D94=$CV$1),0,1)))</f>
        <v/>
      </c>
      <c r="CX92" s="3" t="str">
        <f>IF($A92&gt;='243way_Regular Symbol'!G$16,"",IF(E92=0,"",IF(OR(E92=$BW$1,E93=$BW$1,E94=$BW$1,E92=$CV$1,E93=$CV$1,E94=$CV$1),0,1)))</f>
        <v/>
      </c>
      <c r="CY92" s="3" t="str">
        <f>IF($A92&gt;='243way_Regular Symbol'!H$16,"",IF(F92=0,"",IF(OR(F92=$BW$1,F93=$BW$1,F94=$BW$1,F92=$CV$1,F93=$CV$1,F94=$CV$1),0,1)))</f>
        <v/>
      </c>
    </row>
    <row r="93" spans="1:103">
      <c r="A93" s="335"/>
      <c r="B93" s="191"/>
      <c r="C93" s="191"/>
      <c r="D93" s="191"/>
      <c r="E93" s="191"/>
      <c r="F93" s="338"/>
      <c r="O93" s="344"/>
      <c r="P93" s="3"/>
      <c r="Q93" s="3"/>
      <c r="R93" s="3"/>
      <c r="S93" s="135"/>
      <c r="U93" s="344"/>
      <c r="V93" s="3"/>
      <c r="W93" s="3"/>
      <c r="X93" s="3"/>
      <c r="Y93" s="135"/>
      <c r="AA93" s="344"/>
      <c r="AB93" s="3"/>
      <c r="AC93" s="3"/>
      <c r="AD93" s="3"/>
      <c r="AE93" s="135"/>
      <c r="AG93" s="344" t="str">
        <f>IF($A93&gt;='243way_Regular Symbol'!D$16,"",IF(B93=0,"",IF(OR(B93=$AG$1,B93=$AH$1,B94=$AG$1,B94=$AH$1,B95=$AG$1,B95=$AH$1),0,1)))</f>
        <v/>
      </c>
      <c r="AH93" s="3" t="str">
        <f>IF($A93&gt;='243way_Regular Symbol'!E$16,"",IF(C93=0,"",IF(OR(C93=$AG$1,C93=$AH$1,C94=$AG$1,C94=$AH$1,C95=$AG$1,C95=$AH$1),0,1)))</f>
        <v/>
      </c>
      <c r="AI93" s="3" t="str">
        <f>IF($A93&gt;='243way_Regular Symbol'!F$16,"",IF(D93=0,"",IF(OR(D93=$AG$1,D93=$AH$1,D94=$AG$1,D94=$AH$1,D95=$AG$1,D95=$AH$1),0,1)))</f>
        <v/>
      </c>
      <c r="AJ93" s="3" t="str">
        <f>IF($A93&gt;='243way_Regular Symbol'!G$16,"",IF(E93=0,"",IF(OR(E93=$AG$1,E93=$AH$1,E94=$AG$1,E94=$AH$1,E95=$AG$1,E95=$AH$1),0,1)))</f>
        <v/>
      </c>
      <c r="AK93" s="135" t="str">
        <f>IF($A93&gt;='243way_Regular Symbol'!H$16,"",IF(F93=0,"",IF(OR(F93=$AG$1,F93=$AH$1,F94=$AG$1,F94=$AH$1,F95=$AG$1,F95=$AH$1),0,1)))</f>
        <v/>
      </c>
      <c r="AM93" s="344" t="str">
        <f>IF($A93&gt;='243way_Regular Symbol'!D$16,"",IF(B93=0,"",IF(OR(B93=$AM$1,B93=$AN$1,B94=$AM$1,B94=$AN$1,B95=$AM$1,B95=$AN$1),0,1)))</f>
        <v/>
      </c>
      <c r="AN93" s="3" t="str">
        <f>IF($A93&gt;='243way_Regular Symbol'!E$16,"",IF(C93=0,"",IF(OR(C93=$AM$1,C93=$AN$1,C94=$AM$1,C94=$AN$1,C95=$AM$1,C95=$AN$1),0,1)))</f>
        <v/>
      </c>
      <c r="AO93" s="3" t="str">
        <f>IF($A93&gt;='243way_Regular Symbol'!F$16,"",IF(D93=0,"",IF(OR(D93=$AM$1,D93=$AN$1,D94=$AM$1,D94=$AN$1,D95=$AM$1,D95=$AN$1),0,1)))</f>
        <v/>
      </c>
      <c r="AP93" s="3" t="str">
        <f>IF($A93&gt;='243way_Regular Symbol'!G$16,"",IF(E93=0,"",IF(OR(E93=$AM$1,E93=$AN$1,E94=$AM$1,E94=$AN$1,E95=$AM$1,E95=$AN$1),0,1)))</f>
        <v/>
      </c>
      <c r="AQ93" s="135" t="str">
        <f>IF($A93&gt;='243way_Regular Symbol'!H$16,"",IF(F93=0,"",IF(OR(F93=$AM$1,F93=$AN$1,F94=$AM$1,F94=$AN$1,F95=$AM$1,F95=$AN$1),0,1)))</f>
        <v/>
      </c>
      <c r="AS93" s="344" t="str">
        <f>IF($A93&gt;='243way_Regular Symbol'!D$16,"",IF(B93=0,"",IF(OR(B93=$AM$1,B93=$AT$1,B94=$AM$1,B94=$AT$1,B95=$AM$1,B95=$AT$1),0,1)))</f>
        <v/>
      </c>
      <c r="AT93" s="3" t="str">
        <f>IF($A93&gt;='243way_Regular Symbol'!E$16,"",IF(C93=0,"",IF(OR(C93=$AM$1,C93=$AT$1,C94=$AM$1,C94=$AT$1,C95=$AM$1,C95=$AT$1),0,1)))</f>
        <v/>
      </c>
      <c r="AU93" s="3" t="str">
        <f>IF($A93&gt;='243way_Regular Symbol'!F$16,"",IF(D93=0,"",IF(OR(D93=$AM$1,D93=$AT$1,D94=$AM$1,D94=$AT$1,D95=$AM$1,D95=$AT$1),0,1)))</f>
        <v/>
      </c>
      <c r="AV93" s="3" t="str">
        <f>IF($A93&gt;='243way_Regular Symbol'!G$16,"",IF(E93=0,"",IF(OR(E93=$AM$1,E93=$AT$1,E94=$AM$1,E94=$AT$1,E95=$AM$1,E95=$AT$1),0,1)))</f>
        <v/>
      </c>
      <c r="AW93" s="135" t="str">
        <f>IF($A93&gt;='243way_Regular Symbol'!H$16,"",IF(F93=0,"",IF(OR(F93=$AM$1,F93=$AT$1,F94=$AM$1,F94=$AT$1,F95=$AM$1,F95=$AT$1),0,1)))</f>
        <v/>
      </c>
      <c r="AY93" s="344" t="str">
        <f>IF($A93&gt;='243way_Regular Symbol'!D$16,"",IF(B93=0,"",IF(OR(B93=$AM$1,B93=$AZ$1,B94=$AM$1,B94=$AZ$1,B95=$AM$1,B95=$AZ$1),0,1)))</f>
        <v/>
      </c>
      <c r="AZ93" s="3" t="str">
        <f>IF($A93&gt;='243way_Regular Symbol'!E$16,"",IF(C93=0,"",IF(OR(C93=$AM$1,C93=$AZ$1,C94=$AM$1,C94=$AZ$1,C95=$AM$1,C95=$AZ$1),0,1)))</f>
        <v/>
      </c>
      <c r="BA93" s="3" t="str">
        <f>IF($A93&gt;='243way_Regular Symbol'!F$16,"",IF(D93=0,"",IF(OR(D93=$AM$1,D93=$AZ$1,D94=$AM$1,D94=$AZ$1,D95=$AM$1,D95=$AZ$1),0,1)))</f>
        <v/>
      </c>
      <c r="BB93" s="3" t="str">
        <f>IF($A93&gt;='243way_Regular Symbol'!G$16,"",IF(E93=0,"",IF(OR(E93=$AM$1,E93=$AZ$1,E94=$AM$1,E94=$AZ$1,E95=$AM$1,E95=$AZ$1),0,1)))</f>
        <v/>
      </c>
      <c r="BC93" s="135" t="str">
        <f>IF($A93&gt;='243way_Regular Symbol'!H$16,"",IF(F93=0,"",IF(OR(F93=$AM$1,F93=$AZ$1,F94=$AM$1,F94=$AZ$1,F95=$AM$1,F95=$AZ$1),0,1)))</f>
        <v/>
      </c>
      <c r="BE93" s="344" t="str">
        <f>IF($A93&gt;='243way_Regular Symbol'!D$16,"",IF(B93=0,"",IF(OR(B93=$AM$1,B93=$BF$1,B94=$AM$1,B94=$BF$1,B95=$AM$1,B95=$BF$1),0,1)))</f>
        <v/>
      </c>
      <c r="BF93" s="3" t="str">
        <f>IF($A93&gt;='243way_Regular Symbol'!E$16,"",IF(C93=0,"",IF(OR(C93=$AM$1,C93=$BF$1,C94=$AM$1,C94=$BF$1,C95=$AM$1,C95=$BF$1),0,1)))</f>
        <v/>
      </c>
      <c r="BG93" s="3" t="str">
        <f>IF($A93&gt;='243way_Regular Symbol'!F$16,"",IF(D93=0,"",IF(OR(D93=$AM$1,D93=$BF$1,D94=$AM$1,D94=$BF$1,D95=$AM$1,D95=$BF$1),0,1)))</f>
        <v/>
      </c>
      <c r="BH93" s="3" t="str">
        <f>IF($A93&gt;='243way_Regular Symbol'!G$16,"",IF(E93=0,"",IF(OR(E93=$AM$1,E93=$BF$1,E94=$AM$1,E94=$BF$1,E95=$AM$1,E95=$BF$1),0,1)))</f>
        <v/>
      </c>
      <c r="BI93" s="135" t="str">
        <f>IF($A93&gt;='243way_Regular Symbol'!H$16,"",IF(F93=0,"",IF(OR(F93=$AM$1,F93=$BF$1,F94=$AM$1,F94=$BF$1,F95=$AM$1,F95=$BF$1),0,1)))</f>
        <v/>
      </c>
      <c r="BK93" s="344" t="str">
        <f>IF($A93&gt;='243way_Regular Symbol'!D$16,"",IF(B93=0,"",IF(OR(B93=$AM$1,B93=$BL$1,B94=$AM$1,B94=$BL$1,B95=$AM$1,B95=$BL$1),0,1)))</f>
        <v/>
      </c>
      <c r="BL93" s="3" t="str">
        <f>IF($A93&gt;='243way_Regular Symbol'!E$16,"",IF(C93=0,"",IF(OR(C93=$AM$1,C93=$BL$1,C94=$AM$1,C94=$BL$1,C95=$AM$1,C95=$BL$1),0,1)))</f>
        <v/>
      </c>
      <c r="BM93" s="3" t="str">
        <f>IF($A93&gt;='243way_Regular Symbol'!F$16,"",IF(D93=0,"",IF(OR(D93=$AM$1,D93=$BL$1,D94=$AM$1,D94=$BL$1,D95=$AM$1,D95=$BL$1),0,1)))</f>
        <v/>
      </c>
      <c r="BN93" s="3" t="str">
        <f>IF($A93&gt;='243way_Regular Symbol'!G$16,"",IF(E93=0,"",IF(OR(E93=$AM$1,E93=$BL$1,E94=$AM$1,E94=$BL$1,E95=$AM$1,E95=$BL$1),0,1)))</f>
        <v/>
      </c>
      <c r="BO93" s="135" t="str">
        <f>IF($A93&gt;='243way_Regular Symbol'!H$16,"",IF(F93=0,"",IF(OR(F93=$AM$1,F93=$BL$1,F94=$AM$1,F94=$BL$1,F95=$AM$1,F95=$BL$1),0,1)))</f>
        <v/>
      </c>
      <c r="BQ93" s="3" t="str">
        <f>IF($A93&gt;='243way_Regular Symbol'!D$16,"",IF(B93=0,"",IF(OR(B93=$BQ$1,B93=$BR$1,B94=$BQ$1,B94=$BR$1,B95=$BQ$1,B95=$BR$1),0,1)))</f>
        <v/>
      </c>
      <c r="BR93" s="3" t="str">
        <f>IF($A93&gt;='243way_Regular Symbol'!E$16,"",IF(C93=0,"",IF(OR(C93=$BQ$1,C93=$BR$1,C94=$BQ$1,C94=$BR$1,C95=$BQ$1,C95=$BR$1),0,1)))</f>
        <v/>
      </c>
      <c r="BS93" s="3" t="str">
        <f>IF($A93&gt;='243way_Regular Symbol'!F$16,"",IF(D93=0,"",IF(OR(D93=$BQ$1,D93=$BR$1,D94=$BQ$1,D94=$BR$1,D95=$BQ$1,D95=$BR$1),0,1)))</f>
        <v/>
      </c>
      <c r="BT93" s="3" t="str">
        <f>IF($A93&gt;='243way_Regular Symbol'!G$16,"",IF(E93=0,"",IF(OR(E93=$BQ$1,E93=$BR$1,E94=$BQ$1,E94=$BR$1,E95=$BQ$1,E95=$BR$1),0,1)))</f>
        <v/>
      </c>
      <c r="BU93" s="3" t="str">
        <f>IF($A93&gt;='243way_Regular Symbol'!H$16,"",IF(F93=0,"",IF(OR(F93=$BQ$1,F93=$BR$1,F94=$BQ$1,F94=$BR$1,F95=$BQ$1,F95=$BR$1),0,1)))</f>
        <v/>
      </c>
      <c r="BW93" s="3" t="str">
        <f>IF($A93&gt;='243way_Regular Symbol'!D$16,"",IF(B93=0,"",IF(OR(B93=$BW$1,B94=$BW$1,B95=$BW$1,B93=$BX$1,B94=$BX$1,B95=$BX$1),0,1)))</f>
        <v/>
      </c>
      <c r="BX93" s="3" t="str">
        <f>IF($A93&gt;='243way_Regular Symbol'!E$16,"",IF(C93=0,"",IF(OR(C93=$BW$1,C94=$BW$1,C95=$BW$1,C93=$BX$1,C94=$BX$1,C95=$BX$1),0,1)))</f>
        <v/>
      </c>
      <c r="BY93" s="3" t="str">
        <f>IF($A93&gt;='243way_Regular Symbol'!F$16,"",IF(D93=0,"",IF(OR(D93=$BW$1,D94=$BW$1,D95=$BW$1,D93=$BX$1,D94=$BX$1,D95=$BX$1),0,1)))</f>
        <v/>
      </c>
      <c r="BZ93" s="3" t="str">
        <f>IF($A93&gt;='243way_Regular Symbol'!G$16,"",IF(E93=0,"",IF(OR(E93=$BW$1,E94=$BW$1,E95=$BW$1,E93=$BX$1,E94=$BX$1,E95=$BX$1),0,1)))</f>
        <v/>
      </c>
      <c r="CA93" s="3" t="str">
        <f>IF($A93&gt;='243way_Regular Symbol'!H$16,"",IF(F93=0,"",IF(OR(F93=$BW$1,F94=$BW$1,F95=$BW$1,F93=$BX$1,F94=$BX$1,F95=$BX$1),0,1)))</f>
        <v/>
      </c>
      <c r="CC93" s="3" t="str">
        <f>IF($A93&gt;='243way_Regular Symbol'!D$16,"",IF(B93=0,"",IF(OR(B93=$BW$1,B94=$BW$1,B95=$BW$1,B93=$CD$1,B94=$CD$1,B95=$CD$1),0,1)))</f>
        <v/>
      </c>
      <c r="CD93" s="3" t="str">
        <f>IF($A93&gt;='243way_Regular Symbol'!E$16,"",IF(C93=0,"",IF(OR(C93=$BW$1,C94=$BW$1,C95=$BW$1,C93=$CD$1,C94=$CD$1,C95=$CD$1),0,1)))</f>
        <v/>
      </c>
      <c r="CE93" s="3" t="str">
        <f>IF($A93&gt;='243way_Regular Symbol'!F$16,"",IF(D93=0,"",IF(OR(D93=$BW$1,D94=$BW$1,D95=$BW$1,D93=$CD$1,D94=$CD$1,D95=$CD$1),0,1)))</f>
        <v/>
      </c>
      <c r="CF93" s="3" t="str">
        <f>IF($A93&gt;='243way_Regular Symbol'!G$16,"",IF(E93=0,"",IF(OR(E93=$BW$1,E94=$BW$1,E95=$BW$1,E93=$CD$1,E94=$CD$1,E95=$CD$1),0,1)))</f>
        <v/>
      </c>
      <c r="CG93" s="3" t="str">
        <f>IF($A93&gt;='243way_Regular Symbol'!H$16,"",IF(F93=0,"",IF(OR(F93=$BW$1,F94=$BW$1,F95=$BW$1,F93=$CD$1,F94=$CD$1,F95=$CD$1),0,1)))</f>
        <v/>
      </c>
      <c r="CI93" s="3" t="str">
        <f>IF($A93&gt;='243way_Regular Symbol'!D$16,"",IF(B93=0,"",IF(OR(B93=$BW$1,B94=$BW$1,B95=$BW$1,B93=$CJ$1,B94=$CJ$1,B95=$CJ$1),0,1)))</f>
        <v/>
      </c>
      <c r="CJ93" s="3" t="str">
        <f>IF($A93&gt;='243way_Regular Symbol'!E$16,"",IF(C93=0,"",IF(OR(C93=$BW$1,C94=$BW$1,C95=$BW$1,C93=$CJ$1,C94=$CJ$1,C95=$CJ$1),0,1)))</f>
        <v/>
      </c>
      <c r="CK93" s="3" t="str">
        <f>IF($A93&gt;='243way_Regular Symbol'!F$16,"",IF(D93=0,"",IF(OR(D93=$BW$1,D94=$BW$1,D95=$BW$1,D93=$CJ$1,D94=$CJ$1,D95=$CJ$1),0,1)))</f>
        <v/>
      </c>
      <c r="CL93" s="3" t="str">
        <f>IF($A93&gt;='243way_Regular Symbol'!G$16,"",IF(E93=0,"",IF(OR(E93=$BW$1,E94=$BW$1,E95=$BW$1,E93=$CJ$1,E94=$CJ$1,E95=$CJ$1),0,1)))</f>
        <v/>
      </c>
      <c r="CM93" s="3" t="str">
        <f>IF($A93&gt;='243way_Regular Symbol'!H$16,"",IF(F93=0,"",IF(OR(F93=$BW$1,F94=$BW$1,F95=$BW$1,F93=$CJ$1,F94=$CJ$1,F95=$CJ$1),0,1)))</f>
        <v/>
      </c>
      <c r="CO93" s="3" t="str">
        <f>IF($A93&gt;='243way_Regular Symbol'!D$16,"",IF(B93=0,"",IF(OR(B93=$BW$1,B94=$BW$1,B95=$BW$1,B93=$CP$1,B94=$CP$1,B95=$CP$1),0,1)))</f>
        <v/>
      </c>
      <c r="CP93" s="3" t="str">
        <f>IF($A93&gt;='243way_Regular Symbol'!E$16,"",IF(C93=0,"",IF(OR(C93=$BW$1,C94=$BW$1,C95=$BW$1,C93=$CP$1,C94=$CP$1,C95=$CP$1),0,1)))</f>
        <v/>
      </c>
      <c r="CQ93" s="3" t="str">
        <f>IF($A93&gt;='243way_Regular Symbol'!F$16,"",IF(D93=0,"",IF(OR(D93=$BW$1,D94=$BW$1,D95=$BW$1,D93=$CP$1,D94=$CP$1,D95=$CP$1),0,1)))</f>
        <v/>
      </c>
      <c r="CR93" s="3" t="str">
        <f>IF($A93&gt;='243way_Regular Symbol'!G$16,"",IF(E93=0,"",IF(OR(E93=$BW$1,E94=$BW$1,E95=$BW$1,E93=$CP$1,E94=$CP$1,E95=$CP$1),0,1)))</f>
        <v/>
      </c>
      <c r="CS93" s="3" t="str">
        <f>IF($A93&gt;='243way_Regular Symbol'!H$16,"",IF(F93=0,"",IF(OR(F93=$BW$1,F94=$BW$1,F95=$BW$1,F93=$CP$1,F94=$CP$1,F95=$CP$1),0,1)))</f>
        <v/>
      </c>
      <c r="CU93" s="3" t="str">
        <f>IF($A93&gt;='243way_Regular Symbol'!D$16,"",IF(B93=0,"",IF(OR(B93=$BW$1,B94=$BW$1,B95=$BW$1,B93=$CV$1,B94=$CV$1,B95=$CV$1),0,1)))</f>
        <v/>
      </c>
      <c r="CV93" s="3" t="str">
        <f>IF($A93&gt;='243way_Regular Symbol'!E$16,"",IF(C93=0,"",IF(OR(C93=$BW$1,C94=$BW$1,C95=$BW$1,C93=$CV$1,C94=$CV$1,C95=$CV$1),0,1)))</f>
        <v/>
      </c>
      <c r="CW93" s="3" t="str">
        <f>IF($A93&gt;='243way_Regular Symbol'!F$16,"",IF(D93=0,"",IF(OR(D93=$BW$1,D94=$BW$1,D95=$BW$1,D93=$CV$1,D94=$CV$1,D95=$CV$1),0,1)))</f>
        <v/>
      </c>
      <c r="CX93" s="3" t="str">
        <f>IF($A93&gt;='243way_Regular Symbol'!G$16,"",IF(E93=0,"",IF(OR(E93=$BW$1,E94=$BW$1,E95=$BW$1,E93=$CV$1,E94=$CV$1,E95=$CV$1),0,1)))</f>
        <v/>
      </c>
      <c r="CY93" s="3" t="str">
        <f>IF($A93&gt;='243way_Regular Symbol'!H$16,"",IF(F93=0,"",IF(OR(F93=$BW$1,F94=$BW$1,F95=$BW$1,F93=$CV$1,F94=$CV$1,F95=$CV$1),0,1)))</f>
        <v/>
      </c>
    </row>
    <row r="94" spans="1:103">
      <c r="A94" s="335"/>
      <c r="B94" s="191"/>
      <c r="C94" s="191"/>
      <c r="D94" s="191"/>
      <c r="E94" s="191"/>
      <c r="F94" s="338"/>
      <c r="O94" s="344"/>
      <c r="P94" s="3"/>
      <c r="Q94" s="3"/>
      <c r="R94" s="3"/>
      <c r="S94" s="135"/>
      <c r="U94" s="344"/>
      <c r="V94" s="3"/>
      <c r="W94" s="3"/>
      <c r="X94" s="3"/>
      <c r="Y94" s="135"/>
      <c r="AA94" s="344"/>
      <c r="AB94" s="3"/>
      <c r="AC94" s="3"/>
      <c r="AD94" s="3"/>
      <c r="AE94" s="135"/>
      <c r="AG94" s="344" t="str">
        <f>IF($A94&gt;='243way_Regular Symbol'!D$16,"",IF(B94=0,"",IF(OR(B94=$AG$1,B94=$AH$1,B95=$AG$1,B95=$AH$1,B96=$AG$1,B96=$AH$1),0,1)))</f>
        <v/>
      </c>
      <c r="AH94" s="3" t="str">
        <f>IF($A94&gt;='243way_Regular Symbol'!E$16,"",IF(C94=0,"",IF(OR(C94=$AG$1,C94=$AH$1,C95=$AG$1,C95=$AH$1,C96=$AG$1,C96=$AH$1),0,1)))</f>
        <v/>
      </c>
      <c r="AI94" s="3" t="str">
        <f>IF($A94&gt;='243way_Regular Symbol'!F$16,"",IF(D94=0,"",IF(OR(D94=$AG$1,D94=$AH$1,D95=$AG$1,D95=$AH$1,D96=$AG$1,D96=$AH$1),0,1)))</f>
        <v/>
      </c>
      <c r="AJ94" s="3" t="str">
        <f>IF($A94&gt;='243way_Regular Symbol'!G$16,"",IF(E94=0,"",IF(OR(E94=$AG$1,E94=$AH$1,E95=$AG$1,E95=$AH$1,E96=$AG$1,E96=$AH$1),0,1)))</f>
        <v/>
      </c>
      <c r="AK94" s="135" t="str">
        <f>IF($A94&gt;='243way_Regular Symbol'!H$16,"",IF(F94=0,"",IF(OR(F94=$AG$1,F94=$AH$1,F95=$AG$1,F95=$AH$1,F96=$AG$1,F96=$AH$1),0,1)))</f>
        <v/>
      </c>
      <c r="AM94" s="344" t="str">
        <f>IF($A94&gt;='243way_Regular Symbol'!D$16,"",IF(B94=0,"",IF(OR(B94=$AM$1,B94=$AN$1,B95=$AM$1,B95=$AN$1,B96=$AM$1,B96=$AN$1),0,1)))</f>
        <v/>
      </c>
      <c r="AN94" s="3" t="str">
        <f>IF($A94&gt;='243way_Regular Symbol'!E$16,"",IF(C94=0,"",IF(OR(C94=$AM$1,C94=$AN$1,C95=$AM$1,C95=$AN$1,C96=$AM$1,C96=$AN$1),0,1)))</f>
        <v/>
      </c>
      <c r="AO94" s="3" t="str">
        <f>IF($A94&gt;='243way_Regular Symbol'!F$16,"",IF(D94=0,"",IF(OR(D94=$AM$1,D94=$AN$1,D95=$AM$1,D95=$AN$1,D96=$AM$1,D96=$AN$1),0,1)))</f>
        <v/>
      </c>
      <c r="AP94" s="3" t="str">
        <f>IF($A94&gt;='243way_Regular Symbol'!G$16,"",IF(E94=0,"",IF(OR(E94=$AM$1,E94=$AN$1,E95=$AM$1,E95=$AN$1,E96=$AM$1,E96=$AN$1),0,1)))</f>
        <v/>
      </c>
      <c r="AQ94" s="135" t="str">
        <f>IF($A94&gt;='243way_Regular Symbol'!H$16,"",IF(F94=0,"",IF(OR(F94=$AM$1,F94=$AN$1,F95=$AM$1,F95=$AN$1,F96=$AM$1,F96=$AN$1),0,1)))</f>
        <v/>
      </c>
      <c r="AS94" s="344" t="str">
        <f>IF($A94&gt;='243way_Regular Symbol'!D$16,"",IF(B94=0,"",IF(OR(B94=$AM$1,B94=$AT$1,B95=$AM$1,B95=$AT$1,B96=$AM$1,B96=$AT$1),0,1)))</f>
        <v/>
      </c>
      <c r="AT94" s="3" t="str">
        <f>IF($A94&gt;='243way_Regular Symbol'!E$16,"",IF(C94=0,"",IF(OR(C94=$AM$1,C94=$AT$1,C95=$AM$1,C95=$AT$1,C96=$AM$1,C96=$AT$1),0,1)))</f>
        <v/>
      </c>
      <c r="AU94" s="3" t="str">
        <f>IF($A94&gt;='243way_Regular Symbol'!F$16,"",IF(D94=0,"",IF(OR(D94=$AM$1,D94=$AT$1,D95=$AM$1,D95=$AT$1,D96=$AM$1,D96=$AT$1),0,1)))</f>
        <v/>
      </c>
      <c r="AV94" s="3" t="str">
        <f>IF($A94&gt;='243way_Regular Symbol'!G$16,"",IF(E94=0,"",IF(OR(E94=$AM$1,E94=$AT$1,E95=$AM$1,E95=$AT$1,E96=$AM$1,E96=$AT$1),0,1)))</f>
        <v/>
      </c>
      <c r="AW94" s="135" t="str">
        <f>IF($A94&gt;='243way_Regular Symbol'!H$16,"",IF(F94=0,"",IF(OR(F94=$AM$1,F94=$AT$1,F95=$AM$1,F95=$AT$1,F96=$AM$1,F96=$AT$1),0,1)))</f>
        <v/>
      </c>
      <c r="AY94" s="344" t="str">
        <f>IF($A94&gt;='243way_Regular Symbol'!D$16,"",IF(B94=0,"",IF(OR(B94=$AM$1,B94=$AZ$1,B95=$AM$1,B95=$AZ$1,B96=$AM$1,B96=$AZ$1),0,1)))</f>
        <v/>
      </c>
      <c r="AZ94" s="3" t="str">
        <f>IF($A94&gt;='243way_Regular Symbol'!E$16,"",IF(C94=0,"",IF(OR(C94=$AM$1,C94=$AZ$1,C95=$AM$1,C95=$AZ$1,C96=$AM$1,C96=$AZ$1),0,1)))</f>
        <v/>
      </c>
      <c r="BA94" s="3" t="str">
        <f>IF($A94&gt;='243way_Regular Symbol'!F$16,"",IF(D94=0,"",IF(OR(D94=$AM$1,D94=$AZ$1,D95=$AM$1,D95=$AZ$1,D96=$AM$1,D96=$AZ$1),0,1)))</f>
        <v/>
      </c>
      <c r="BB94" s="3" t="str">
        <f>IF($A94&gt;='243way_Regular Symbol'!G$16,"",IF(E94=0,"",IF(OR(E94=$AM$1,E94=$AZ$1,E95=$AM$1,E95=$AZ$1,E96=$AM$1,E96=$AZ$1),0,1)))</f>
        <v/>
      </c>
      <c r="BC94" s="135" t="str">
        <f>IF($A94&gt;='243way_Regular Symbol'!H$16,"",IF(F94=0,"",IF(OR(F94=$AM$1,F94=$AZ$1,F95=$AM$1,F95=$AZ$1,F96=$AM$1,F96=$AZ$1),0,1)))</f>
        <v/>
      </c>
      <c r="BE94" s="344" t="str">
        <f>IF($A94&gt;='243way_Regular Symbol'!D$16,"",IF(B94=0,"",IF(OR(B94=$AM$1,B94=$BF$1,B95=$AM$1,B95=$BF$1,B96=$AM$1,B96=$BF$1),0,1)))</f>
        <v/>
      </c>
      <c r="BF94" s="3" t="str">
        <f>IF($A94&gt;='243way_Regular Symbol'!E$16,"",IF(C94=0,"",IF(OR(C94=$AM$1,C94=$BF$1,C95=$AM$1,C95=$BF$1,C96=$AM$1,C96=$BF$1),0,1)))</f>
        <v/>
      </c>
      <c r="BG94" s="3" t="str">
        <f>IF($A94&gt;='243way_Regular Symbol'!F$16,"",IF(D94=0,"",IF(OR(D94=$AM$1,D94=$BF$1,D95=$AM$1,D95=$BF$1,D96=$AM$1,D96=$BF$1),0,1)))</f>
        <v/>
      </c>
      <c r="BH94" s="3" t="str">
        <f>IF($A94&gt;='243way_Regular Symbol'!G$16,"",IF(E94=0,"",IF(OR(E94=$AM$1,E94=$BF$1,E95=$AM$1,E95=$BF$1,E96=$AM$1,E96=$BF$1),0,1)))</f>
        <v/>
      </c>
      <c r="BI94" s="135" t="str">
        <f>IF($A94&gt;='243way_Regular Symbol'!H$16,"",IF(F94=0,"",IF(OR(F94=$AM$1,F94=$BF$1,F95=$AM$1,F95=$BF$1,F96=$AM$1,F96=$BF$1),0,1)))</f>
        <v/>
      </c>
      <c r="BK94" s="344" t="str">
        <f>IF($A94&gt;='243way_Regular Symbol'!D$16,"",IF(B94=0,"",IF(OR(B94=$AM$1,B94=$BL$1,B95=$AM$1,B95=$BL$1,B96=$AM$1,B96=$BL$1),0,1)))</f>
        <v/>
      </c>
      <c r="BL94" s="3" t="str">
        <f>IF($A94&gt;='243way_Regular Symbol'!E$16,"",IF(C94=0,"",IF(OR(C94=$AM$1,C94=$BL$1,C95=$AM$1,C95=$BL$1,C96=$AM$1,C96=$BL$1),0,1)))</f>
        <v/>
      </c>
      <c r="BM94" s="3" t="str">
        <f>IF($A94&gt;='243way_Regular Symbol'!F$16,"",IF(D94=0,"",IF(OR(D94=$AM$1,D94=$BL$1,D95=$AM$1,D95=$BL$1,D96=$AM$1,D96=$BL$1),0,1)))</f>
        <v/>
      </c>
      <c r="BN94" s="3" t="str">
        <f>IF($A94&gt;='243way_Regular Symbol'!G$16,"",IF(E94=0,"",IF(OR(E94=$AM$1,E94=$BL$1,E95=$AM$1,E95=$BL$1,E96=$AM$1,E96=$BL$1),0,1)))</f>
        <v/>
      </c>
      <c r="BO94" s="135" t="str">
        <f>IF($A94&gt;='243way_Regular Symbol'!H$16,"",IF(F94=0,"",IF(OR(F94=$AM$1,F94=$BL$1,F95=$AM$1,F95=$BL$1,F96=$AM$1,F96=$BL$1),0,1)))</f>
        <v/>
      </c>
      <c r="BQ94" s="3" t="str">
        <f>IF($A94&gt;='243way_Regular Symbol'!D$16,"",IF(B94=0,"",IF(OR(B94=$BQ$1,B94=$BR$1,B95=$BQ$1,B95=$BR$1,B96=$BQ$1,B96=$BR$1),0,1)))</f>
        <v/>
      </c>
      <c r="BR94" s="3" t="str">
        <f>IF($A94&gt;='243way_Regular Symbol'!E$16,"",IF(C94=0,"",IF(OR(C94=$BQ$1,C94=$BR$1,C95=$BQ$1,C95=$BR$1,C96=$BQ$1,C96=$BR$1),0,1)))</f>
        <v/>
      </c>
      <c r="BS94" s="3" t="str">
        <f>IF($A94&gt;='243way_Regular Symbol'!F$16,"",IF(D94=0,"",IF(OR(D94=$BQ$1,D94=$BR$1,D95=$BQ$1,D95=$BR$1,D96=$BQ$1,D96=$BR$1),0,1)))</f>
        <v/>
      </c>
      <c r="BT94" s="3" t="str">
        <f>IF($A94&gt;='243way_Regular Symbol'!G$16,"",IF(E94=0,"",IF(OR(E94=$BQ$1,E94=$BR$1,E95=$BQ$1,E95=$BR$1,E96=$BQ$1,E96=$BR$1),0,1)))</f>
        <v/>
      </c>
      <c r="BU94" s="3" t="str">
        <f>IF($A94&gt;='243way_Regular Symbol'!H$16,"",IF(F94=0,"",IF(OR(F94=$BQ$1,F94=$BR$1,F95=$BQ$1,F95=$BR$1,F96=$BQ$1,F96=$BR$1),0,1)))</f>
        <v/>
      </c>
      <c r="BW94" s="3" t="str">
        <f>IF($A94&gt;='243way_Regular Symbol'!D$16,"",IF(B94=0,"",IF(OR(B94=$BW$1,B95=$BW$1,B96=$BW$1,B94=$BX$1,B95=$BX$1,B96=$BX$1),0,1)))</f>
        <v/>
      </c>
      <c r="BX94" s="3" t="str">
        <f>IF($A94&gt;='243way_Regular Symbol'!E$16,"",IF(C94=0,"",IF(OR(C94=$BW$1,C95=$BW$1,C96=$BW$1,C94=$BX$1,C95=$BX$1,C96=$BX$1),0,1)))</f>
        <v/>
      </c>
      <c r="BY94" s="3" t="str">
        <f>IF($A94&gt;='243way_Regular Symbol'!F$16,"",IF(D94=0,"",IF(OR(D94=$BW$1,D95=$BW$1,D96=$BW$1,D94=$BX$1,D95=$BX$1,D96=$BX$1),0,1)))</f>
        <v/>
      </c>
      <c r="BZ94" s="3" t="str">
        <f>IF($A94&gt;='243way_Regular Symbol'!G$16,"",IF(E94=0,"",IF(OR(E94=$BW$1,E95=$BW$1,E96=$BW$1,E94=$BX$1,E95=$BX$1,E96=$BX$1),0,1)))</f>
        <v/>
      </c>
      <c r="CA94" s="3" t="str">
        <f>IF($A94&gt;='243way_Regular Symbol'!H$16,"",IF(F94=0,"",IF(OR(F94=$BW$1,F95=$BW$1,F96=$BW$1,F94=$BX$1,F95=$BX$1,F96=$BX$1),0,1)))</f>
        <v/>
      </c>
      <c r="CC94" s="3" t="str">
        <f>IF($A94&gt;='243way_Regular Symbol'!D$16,"",IF(B94=0,"",IF(OR(B94=$BW$1,B95=$BW$1,B96=$BW$1,B94=$CD$1,B95=$CD$1,B96=$CD$1),0,1)))</f>
        <v/>
      </c>
      <c r="CD94" s="3" t="str">
        <f>IF($A94&gt;='243way_Regular Symbol'!E$16,"",IF(C94=0,"",IF(OR(C94=$BW$1,C95=$BW$1,C96=$BW$1,C94=$CD$1,C95=$CD$1,C96=$CD$1),0,1)))</f>
        <v/>
      </c>
      <c r="CE94" s="3" t="str">
        <f>IF($A94&gt;='243way_Regular Symbol'!F$16,"",IF(D94=0,"",IF(OR(D94=$BW$1,D95=$BW$1,D96=$BW$1,D94=$CD$1,D95=$CD$1,D96=$CD$1),0,1)))</f>
        <v/>
      </c>
      <c r="CF94" s="3" t="str">
        <f>IF($A94&gt;='243way_Regular Symbol'!G$16,"",IF(E94=0,"",IF(OR(E94=$BW$1,E95=$BW$1,E96=$BW$1,E94=$CD$1,E95=$CD$1,E96=$CD$1),0,1)))</f>
        <v/>
      </c>
      <c r="CG94" s="3" t="str">
        <f>IF($A94&gt;='243way_Regular Symbol'!H$16,"",IF(F94=0,"",IF(OR(F94=$BW$1,F95=$BW$1,F96=$BW$1,F94=$CD$1,F95=$CD$1,F96=$CD$1),0,1)))</f>
        <v/>
      </c>
      <c r="CI94" s="3" t="str">
        <f>IF($A94&gt;='243way_Regular Symbol'!D$16,"",IF(B94=0,"",IF(OR(B94=$BW$1,B95=$BW$1,B96=$BW$1,B94=$CJ$1,B95=$CJ$1,B96=$CJ$1),0,1)))</f>
        <v/>
      </c>
      <c r="CJ94" s="3" t="str">
        <f>IF($A94&gt;='243way_Regular Symbol'!E$16,"",IF(C94=0,"",IF(OR(C94=$BW$1,C95=$BW$1,C96=$BW$1,C94=$CJ$1,C95=$CJ$1,C96=$CJ$1),0,1)))</f>
        <v/>
      </c>
      <c r="CK94" s="3" t="str">
        <f>IF($A94&gt;='243way_Regular Symbol'!F$16,"",IF(D94=0,"",IF(OR(D94=$BW$1,D95=$BW$1,D96=$BW$1,D94=$CJ$1,D95=$CJ$1,D96=$CJ$1),0,1)))</f>
        <v/>
      </c>
      <c r="CL94" s="3" t="str">
        <f>IF($A94&gt;='243way_Regular Symbol'!G$16,"",IF(E94=0,"",IF(OR(E94=$BW$1,E95=$BW$1,E96=$BW$1,E94=$CJ$1,E95=$CJ$1,E96=$CJ$1),0,1)))</f>
        <v/>
      </c>
      <c r="CM94" s="3" t="str">
        <f>IF($A94&gt;='243way_Regular Symbol'!H$16,"",IF(F94=0,"",IF(OR(F94=$BW$1,F95=$BW$1,F96=$BW$1,F94=$CJ$1,F95=$CJ$1,F96=$CJ$1),0,1)))</f>
        <v/>
      </c>
      <c r="CO94" s="3" t="str">
        <f>IF($A94&gt;='243way_Regular Symbol'!D$16,"",IF(B94=0,"",IF(OR(B94=$BW$1,B95=$BW$1,B96=$BW$1,B94=$CP$1,B95=$CP$1,B96=$CP$1),0,1)))</f>
        <v/>
      </c>
      <c r="CP94" s="3" t="str">
        <f>IF($A94&gt;='243way_Regular Symbol'!E$16,"",IF(C94=0,"",IF(OR(C94=$BW$1,C95=$BW$1,C96=$BW$1,C94=$CP$1,C95=$CP$1,C96=$CP$1),0,1)))</f>
        <v/>
      </c>
      <c r="CQ94" s="3" t="str">
        <f>IF($A94&gt;='243way_Regular Symbol'!F$16,"",IF(D94=0,"",IF(OR(D94=$BW$1,D95=$BW$1,D96=$BW$1,D94=$CP$1,D95=$CP$1,D96=$CP$1),0,1)))</f>
        <v/>
      </c>
      <c r="CR94" s="3" t="str">
        <f>IF($A94&gt;='243way_Regular Symbol'!G$16,"",IF(E94=0,"",IF(OR(E94=$BW$1,E95=$BW$1,E96=$BW$1,E94=$CP$1,E95=$CP$1,E96=$CP$1),0,1)))</f>
        <v/>
      </c>
      <c r="CS94" s="3" t="str">
        <f>IF($A94&gt;='243way_Regular Symbol'!H$16,"",IF(F94=0,"",IF(OR(F94=$BW$1,F95=$BW$1,F96=$BW$1,F94=$CP$1,F95=$CP$1,F96=$CP$1),0,1)))</f>
        <v/>
      </c>
      <c r="CU94" s="3" t="str">
        <f>IF($A94&gt;='243way_Regular Symbol'!D$16,"",IF(B94=0,"",IF(OR(B94=$BW$1,B95=$BW$1,B96=$BW$1,B94=$CV$1,B95=$CV$1,B96=$CV$1),0,1)))</f>
        <v/>
      </c>
      <c r="CV94" s="3" t="str">
        <f>IF($A94&gt;='243way_Regular Symbol'!E$16,"",IF(C94=0,"",IF(OR(C94=$BW$1,C95=$BW$1,C96=$BW$1,C94=$CV$1,C95=$CV$1,C96=$CV$1),0,1)))</f>
        <v/>
      </c>
      <c r="CW94" s="3" t="str">
        <f>IF($A94&gt;='243way_Regular Symbol'!F$16,"",IF(D94=0,"",IF(OR(D94=$BW$1,D95=$BW$1,D96=$BW$1,D94=$CV$1,D95=$CV$1,D96=$CV$1),0,1)))</f>
        <v/>
      </c>
      <c r="CX94" s="3" t="str">
        <f>IF($A94&gt;='243way_Regular Symbol'!G$16,"",IF(E94=0,"",IF(OR(E94=$BW$1,E95=$BW$1,E96=$BW$1,E94=$CV$1,E95=$CV$1,E96=$CV$1),0,1)))</f>
        <v/>
      </c>
      <c r="CY94" s="3" t="str">
        <f>IF($A94&gt;='243way_Regular Symbol'!H$16,"",IF(F94=0,"",IF(OR(F94=$BW$1,F95=$BW$1,F96=$BW$1,F94=$CV$1,F95=$CV$1,F96=$CV$1),0,1)))</f>
        <v/>
      </c>
    </row>
    <row r="95" spans="1:103">
      <c r="A95" s="335"/>
      <c r="B95" s="191"/>
      <c r="C95" s="191"/>
      <c r="D95" s="191"/>
      <c r="E95" s="191"/>
      <c r="F95" s="338"/>
      <c r="O95" s="344"/>
      <c r="P95" s="3"/>
      <c r="Q95" s="3"/>
      <c r="R95" s="3"/>
      <c r="S95" s="135"/>
      <c r="U95" s="344"/>
      <c r="V95" s="3"/>
      <c r="W95" s="3"/>
      <c r="X95" s="3"/>
      <c r="Y95" s="135"/>
      <c r="AA95" s="344"/>
      <c r="AB95" s="3"/>
      <c r="AC95" s="3"/>
      <c r="AD95" s="3"/>
      <c r="AE95" s="135"/>
      <c r="AG95" s="344" t="str">
        <f>IF($A95&gt;='243way_Regular Symbol'!D$16,"",IF(B95=0,"",IF(OR(B95=$AG$1,B95=$AH$1,B96=$AG$1,B96=$AH$1,B97=$AG$1,B97=$AH$1),0,1)))</f>
        <v/>
      </c>
      <c r="AH95" s="3" t="str">
        <f>IF($A95&gt;='243way_Regular Symbol'!E$16,"",IF(C95=0,"",IF(OR(C95=$AG$1,C95=$AH$1,C96=$AG$1,C96=$AH$1,C97=$AG$1,C97=$AH$1),0,1)))</f>
        <v/>
      </c>
      <c r="AI95" s="3" t="str">
        <f>IF($A95&gt;='243way_Regular Symbol'!F$16,"",IF(D95=0,"",IF(OR(D95=$AG$1,D95=$AH$1,D96=$AG$1,D96=$AH$1,D97=$AG$1,D97=$AH$1),0,1)))</f>
        <v/>
      </c>
      <c r="AJ95" s="3" t="str">
        <f>IF($A95&gt;='243way_Regular Symbol'!G$16,"",IF(E95=0,"",IF(OR(E95=$AG$1,E95=$AH$1,E96=$AG$1,E96=$AH$1,E97=$AG$1,E97=$AH$1),0,1)))</f>
        <v/>
      </c>
      <c r="AK95" s="135" t="str">
        <f>IF($A95&gt;='243way_Regular Symbol'!H$16,"",IF(F95=0,"",IF(OR(F95=$AG$1,F95=$AH$1,F96=$AG$1,F96=$AH$1,F97=$AG$1,F97=$AH$1),0,1)))</f>
        <v/>
      </c>
      <c r="AM95" s="344" t="str">
        <f>IF($A95&gt;='243way_Regular Symbol'!D$16,"",IF(B95=0,"",IF(OR(B95=$AM$1,B95=$AN$1,B96=$AM$1,B96=$AN$1,B97=$AM$1,B97=$AN$1),0,1)))</f>
        <v/>
      </c>
      <c r="AN95" s="3" t="str">
        <f>IF($A95&gt;='243way_Regular Symbol'!E$16,"",IF(C95=0,"",IF(OR(C95=$AM$1,C95=$AN$1,C96=$AM$1,C96=$AN$1,C97=$AM$1,C97=$AN$1),0,1)))</f>
        <v/>
      </c>
      <c r="AO95" s="3" t="str">
        <f>IF($A95&gt;='243way_Regular Symbol'!F$16,"",IF(D95=0,"",IF(OR(D95=$AM$1,D95=$AN$1,D96=$AM$1,D96=$AN$1,D97=$AM$1,D97=$AN$1),0,1)))</f>
        <v/>
      </c>
      <c r="AP95" s="3" t="str">
        <f>IF($A95&gt;='243way_Regular Symbol'!G$16,"",IF(E95=0,"",IF(OR(E95=$AM$1,E95=$AN$1,E96=$AM$1,E96=$AN$1,E97=$AM$1,E97=$AN$1),0,1)))</f>
        <v/>
      </c>
      <c r="AQ95" s="135" t="str">
        <f>IF($A95&gt;='243way_Regular Symbol'!H$16,"",IF(F95=0,"",IF(OR(F95=$AM$1,F95=$AN$1,F96=$AM$1,F96=$AN$1,F97=$AM$1,F97=$AN$1),0,1)))</f>
        <v/>
      </c>
      <c r="AS95" s="344" t="str">
        <f>IF($A95&gt;='243way_Regular Symbol'!D$16,"",IF(B95=0,"",IF(OR(B95=$AM$1,B95=$AT$1,B96=$AM$1,B96=$AT$1,B97=$AM$1,B97=$AT$1),0,1)))</f>
        <v/>
      </c>
      <c r="AT95" s="3" t="str">
        <f>IF($A95&gt;='243way_Regular Symbol'!E$16,"",IF(C95=0,"",IF(OR(C95=$AM$1,C95=$AT$1,C96=$AM$1,C96=$AT$1,C97=$AM$1,C97=$AT$1),0,1)))</f>
        <v/>
      </c>
      <c r="AU95" s="3" t="str">
        <f>IF($A95&gt;='243way_Regular Symbol'!F$16,"",IF(D95=0,"",IF(OR(D95=$AM$1,D95=$AT$1,D96=$AM$1,D96=$AT$1,D97=$AM$1,D97=$AT$1),0,1)))</f>
        <v/>
      </c>
      <c r="AV95" s="3" t="str">
        <f>IF($A95&gt;='243way_Regular Symbol'!G$16,"",IF(E95=0,"",IF(OR(E95=$AM$1,E95=$AT$1,E96=$AM$1,E96=$AT$1,E97=$AM$1,E97=$AT$1),0,1)))</f>
        <v/>
      </c>
      <c r="AW95" s="135" t="str">
        <f>IF($A95&gt;='243way_Regular Symbol'!H$16,"",IF(F95=0,"",IF(OR(F95=$AM$1,F95=$AT$1,F96=$AM$1,F96=$AT$1,F97=$AM$1,F97=$AT$1),0,1)))</f>
        <v/>
      </c>
      <c r="AY95" s="344" t="str">
        <f>IF($A95&gt;='243way_Regular Symbol'!D$16,"",IF(B95=0,"",IF(OR(B95=$AM$1,B95=$AZ$1,B96=$AM$1,B96=$AZ$1,B97=$AM$1,B97=$AZ$1),0,1)))</f>
        <v/>
      </c>
      <c r="AZ95" s="3" t="str">
        <f>IF($A95&gt;='243way_Regular Symbol'!E$16,"",IF(C95=0,"",IF(OR(C95=$AM$1,C95=$AZ$1,C96=$AM$1,C96=$AZ$1,C97=$AM$1,C97=$AZ$1),0,1)))</f>
        <v/>
      </c>
      <c r="BA95" s="3" t="str">
        <f>IF($A95&gt;='243way_Regular Symbol'!F$16,"",IF(D95=0,"",IF(OR(D95=$AM$1,D95=$AZ$1,D96=$AM$1,D96=$AZ$1,D97=$AM$1,D97=$AZ$1),0,1)))</f>
        <v/>
      </c>
      <c r="BB95" s="3" t="str">
        <f>IF($A95&gt;='243way_Regular Symbol'!G$16,"",IF(E95=0,"",IF(OR(E95=$AM$1,E95=$AZ$1,E96=$AM$1,E96=$AZ$1,E97=$AM$1,E97=$AZ$1),0,1)))</f>
        <v/>
      </c>
      <c r="BC95" s="135" t="str">
        <f>IF($A95&gt;='243way_Regular Symbol'!H$16,"",IF(F95=0,"",IF(OR(F95=$AM$1,F95=$AZ$1,F96=$AM$1,F96=$AZ$1,F97=$AM$1,F97=$AZ$1),0,1)))</f>
        <v/>
      </c>
      <c r="BE95" s="344" t="str">
        <f>IF($A95&gt;='243way_Regular Symbol'!D$16,"",IF(B95=0,"",IF(OR(B95=$AM$1,B95=$BF$1,B96=$AM$1,B96=$BF$1,B97=$AM$1,B97=$BF$1),0,1)))</f>
        <v/>
      </c>
      <c r="BF95" s="3" t="str">
        <f>IF($A95&gt;='243way_Regular Symbol'!E$16,"",IF(C95=0,"",IF(OR(C95=$AM$1,C95=$BF$1,C96=$AM$1,C96=$BF$1,C97=$AM$1,C97=$BF$1),0,1)))</f>
        <v/>
      </c>
      <c r="BG95" s="3" t="str">
        <f>IF($A95&gt;='243way_Regular Symbol'!F$16,"",IF(D95=0,"",IF(OR(D95=$AM$1,D95=$BF$1,D96=$AM$1,D96=$BF$1,D97=$AM$1,D97=$BF$1),0,1)))</f>
        <v/>
      </c>
      <c r="BH95" s="3" t="str">
        <f>IF($A95&gt;='243way_Regular Symbol'!G$16,"",IF(E95=0,"",IF(OR(E95=$AM$1,E95=$BF$1,E96=$AM$1,E96=$BF$1,E97=$AM$1,E97=$BF$1),0,1)))</f>
        <v/>
      </c>
      <c r="BI95" s="135" t="str">
        <f>IF($A95&gt;='243way_Regular Symbol'!H$16,"",IF(F95=0,"",IF(OR(F95=$AM$1,F95=$BF$1,F96=$AM$1,F96=$BF$1,F97=$AM$1,F97=$BF$1),0,1)))</f>
        <v/>
      </c>
      <c r="BK95" s="344" t="str">
        <f>IF($A95&gt;='243way_Regular Symbol'!D$16,"",IF(B95=0,"",IF(OR(B95=$AM$1,B95=$BL$1,B96=$AM$1,B96=$BL$1,B97=$AM$1,B97=$BL$1),0,1)))</f>
        <v/>
      </c>
      <c r="BL95" s="3" t="str">
        <f>IF($A95&gt;='243way_Regular Symbol'!E$16,"",IF(C95=0,"",IF(OR(C95=$AM$1,C95=$BL$1,C96=$AM$1,C96=$BL$1,C97=$AM$1,C97=$BL$1),0,1)))</f>
        <v/>
      </c>
      <c r="BM95" s="3" t="str">
        <f>IF($A95&gt;='243way_Regular Symbol'!F$16,"",IF(D95=0,"",IF(OR(D95=$AM$1,D95=$BL$1,D96=$AM$1,D96=$BL$1,D97=$AM$1,D97=$BL$1),0,1)))</f>
        <v/>
      </c>
      <c r="BN95" s="3" t="str">
        <f>IF($A95&gt;='243way_Regular Symbol'!G$16,"",IF(E95=0,"",IF(OR(E95=$AM$1,E95=$BL$1,E96=$AM$1,E96=$BL$1,E97=$AM$1,E97=$BL$1),0,1)))</f>
        <v/>
      </c>
      <c r="BO95" s="135" t="str">
        <f>IF($A95&gt;='243way_Regular Symbol'!H$16,"",IF(F95=0,"",IF(OR(F95=$AM$1,F95=$BL$1,F96=$AM$1,F96=$BL$1,F97=$AM$1,F97=$BL$1),0,1)))</f>
        <v/>
      </c>
      <c r="BQ95" s="3" t="str">
        <f>IF($A95&gt;='243way_Regular Symbol'!D$16,"",IF(B95=0,"",IF(OR(B95=$BQ$1,B95=$BR$1,B96=$BQ$1,B96=$BR$1,B97=$BQ$1,B97=$BR$1),0,1)))</f>
        <v/>
      </c>
      <c r="BR95" s="3" t="str">
        <f>IF($A95&gt;='243way_Regular Symbol'!E$16,"",IF(C95=0,"",IF(OR(C95=$BQ$1,C95=$BR$1,C96=$BQ$1,C96=$BR$1,C97=$BQ$1,C97=$BR$1),0,1)))</f>
        <v/>
      </c>
      <c r="BS95" s="3" t="str">
        <f>IF($A95&gt;='243way_Regular Symbol'!F$16,"",IF(D95=0,"",IF(OR(D95=$BQ$1,D95=$BR$1,D96=$BQ$1,D96=$BR$1,D97=$BQ$1,D97=$BR$1),0,1)))</f>
        <v/>
      </c>
      <c r="BT95" s="3" t="str">
        <f>IF($A95&gt;='243way_Regular Symbol'!G$16,"",IF(E95=0,"",IF(OR(E95=$BQ$1,E95=$BR$1,E96=$BQ$1,E96=$BR$1,E97=$BQ$1,E97=$BR$1),0,1)))</f>
        <v/>
      </c>
      <c r="BU95" s="3" t="str">
        <f>IF($A95&gt;='243way_Regular Symbol'!H$16,"",IF(F95=0,"",IF(OR(F95=$BQ$1,F95=$BR$1,F96=$BQ$1,F96=$BR$1,F97=$BQ$1,F97=$BR$1),0,1)))</f>
        <v/>
      </c>
      <c r="BW95" s="3" t="str">
        <f>IF($A95&gt;='243way_Regular Symbol'!D$16,"",IF(B95=0,"",IF(OR(B95=$BW$1,B96=$BW$1,B97=$BW$1,B95=$BX$1,B96=$BX$1,B97=$BX$1),0,1)))</f>
        <v/>
      </c>
      <c r="BX95" s="3" t="str">
        <f>IF($A95&gt;='243way_Regular Symbol'!E$16,"",IF(C95=0,"",IF(OR(C95=$BW$1,C96=$BW$1,C97=$BW$1,C95=$BX$1,C96=$BX$1,C97=$BX$1),0,1)))</f>
        <v/>
      </c>
      <c r="BY95" s="3" t="str">
        <f>IF($A95&gt;='243way_Regular Symbol'!F$16,"",IF(D95=0,"",IF(OR(D95=$BW$1,D96=$BW$1,D97=$BW$1,D95=$BX$1,D96=$BX$1,D97=$BX$1),0,1)))</f>
        <v/>
      </c>
      <c r="BZ95" s="3" t="str">
        <f>IF($A95&gt;='243way_Regular Symbol'!G$16,"",IF(E95=0,"",IF(OR(E95=$BW$1,E96=$BW$1,E97=$BW$1,E95=$BX$1,E96=$BX$1,E97=$BX$1),0,1)))</f>
        <v/>
      </c>
      <c r="CA95" s="3" t="str">
        <f>IF($A95&gt;='243way_Regular Symbol'!H$16,"",IF(F95=0,"",IF(OR(F95=$BW$1,F96=$BW$1,F97=$BW$1,F95=$BX$1,F96=$BX$1,F97=$BX$1),0,1)))</f>
        <v/>
      </c>
      <c r="CC95" s="3" t="str">
        <f>IF($A95&gt;='243way_Regular Symbol'!D$16,"",IF(B95=0,"",IF(OR(B95=$BW$1,B96=$BW$1,B97=$BW$1,B95=$CD$1,B96=$CD$1,B97=$CD$1),0,1)))</f>
        <v/>
      </c>
      <c r="CD95" s="3" t="str">
        <f>IF($A95&gt;='243way_Regular Symbol'!E$16,"",IF(C95=0,"",IF(OR(C95=$BW$1,C96=$BW$1,C97=$BW$1,C95=$CD$1,C96=$CD$1,C97=$CD$1),0,1)))</f>
        <v/>
      </c>
      <c r="CE95" s="3" t="str">
        <f>IF($A95&gt;='243way_Regular Symbol'!F$16,"",IF(D95=0,"",IF(OR(D95=$BW$1,D96=$BW$1,D97=$BW$1,D95=$CD$1,D96=$CD$1,D97=$CD$1),0,1)))</f>
        <v/>
      </c>
      <c r="CF95" s="3" t="str">
        <f>IF($A95&gt;='243way_Regular Symbol'!G$16,"",IF(E95=0,"",IF(OR(E95=$BW$1,E96=$BW$1,E97=$BW$1,E95=$CD$1,E96=$CD$1,E97=$CD$1),0,1)))</f>
        <v/>
      </c>
      <c r="CG95" s="3" t="str">
        <f>IF($A95&gt;='243way_Regular Symbol'!H$16,"",IF(F95=0,"",IF(OR(F95=$BW$1,F96=$BW$1,F97=$BW$1,F95=$CD$1,F96=$CD$1,F97=$CD$1),0,1)))</f>
        <v/>
      </c>
      <c r="CI95" s="3" t="str">
        <f>IF($A95&gt;='243way_Regular Symbol'!D$16,"",IF(B95=0,"",IF(OR(B95=$BW$1,B96=$BW$1,B97=$BW$1,B95=$CJ$1,B96=$CJ$1,B97=$CJ$1),0,1)))</f>
        <v/>
      </c>
      <c r="CJ95" s="3" t="str">
        <f>IF($A95&gt;='243way_Regular Symbol'!E$16,"",IF(C95=0,"",IF(OR(C95=$BW$1,C96=$BW$1,C97=$BW$1,C95=$CJ$1,C96=$CJ$1,C97=$CJ$1),0,1)))</f>
        <v/>
      </c>
      <c r="CK95" s="3" t="str">
        <f>IF($A95&gt;='243way_Regular Symbol'!F$16,"",IF(D95=0,"",IF(OR(D95=$BW$1,D96=$BW$1,D97=$BW$1,D95=$CJ$1,D96=$CJ$1,D97=$CJ$1),0,1)))</f>
        <v/>
      </c>
      <c r="CL95" s="3" t="str">
        <f>IF($A95&gt;='243way_Regular Symbol'!G$16,"",IF(E95=0,"",IF(OR(E95=$BW$1,E96=$BW$1,E97=$BW$1,E95=$CJ$1,E96=$CJ$1,E97=$CJ$1),0,1)))</f>
        <v/>
      </c>
      <c r="CM95" s="3" t="str">
        <f>IF($A95&gt;='243way_Regular Symbol'!H$16,"",IF(F95=0,"",IF(OR(F95=$BW$1,F96=$BW$1,F97=$BW$1,F95=$CJ$1,F96=$CJ$1,F97=$CJ$1),0,1)))</f>
        <v/>
      </c>
      <c r="CO95" s="3" t="str">
        <f>IF($A95&gt;='243way_Regular Symbol'!D$16,"",IF(B95=0,"",IF(OR(B95=$BW$1,B96=$BW$1,B97=$BW$1,B95=$CP$1,B96=$CP$1,B97=$CP$1),0,1)))</f>
        <v/>
      </c>
      <c r="CP95" s="3" t="str">
        <f>IF($A95&gt;='243way_Regular Symbol'!E$16,"",IF(C95=0,"",IF(OR(C95=$BW$1,C96=$BW$1,C97=$BW$1,C95=$CP$1,C96=$CP$1,C97=$CP$1),0,1)))</f>
        <v/>
      </c>
      <c r="CQ95" s="3" t="str">
        <f>IF($A95&gt;='243way_Regular Symbol'!F$16,"",IF(D95=0,"",IF(OR(D95=$BW$1,D96=$BW$1,D97=$BW$1,D95=$CP$1,D96=$CP$1,D97=$CP$1),0,1)))</f>
        <v/>
      </c>
      <c r="CR95" s="3" t="str">
        <f>IF($A95&gt;='243way_Regular Symbol'!G$16,"",IF(E95=0,"",IF(OR(E95=$BW$1,E96=$BW$1,E97=$BW$1,E95=$CP$1,E96=$CP$1,E97=$CP$1),0,1)))</f>
        <v/>
      </c>
      <c r="CS95" s="3" t="str">
        <f>IF($A95&gt;='243way_Regular Symbol'!H$16,"",IF(F95=0,"",IF(OR(F95=$BW$1,F96=$BW$1,F97=$BW$1,F95=$CP$1,F96=$CP$1,F97=$CP$1),0,1)))</f>
        <v/>
      </c>
      <c r="CU95" s="3" t="str">
        <f>IF($A95&gt;='243way_Regular Symbol'!D$16,"",IF(B95=0,"",IF(OR(B95=$BW$1,B96=$BW$1,B97=$BW$1,B95=$CV$1,B96=$CV$1,B97=$CV$1),0,1)))</f>
        <v/>
      </c>
      <c r="CV95" s="3" t="str">
        <f>IF($A95&gt;='243way_Regular Symbol'!E$16,"",IF(C95=0,"",IF(OR(C95=$BW$1,C96=$BW$1,C97=$BW$1,C95=$CV$1,C96=$CV$1,C97=$CV$1),0,1)))</f>
        <v/>
      </c>
      <c r="CW95" s="3" t="str">
        <f>IF($A95&gt;='243way_Regular Symbol'!F$16,"",IF(D95=0,"",IF(OR(D95=$BW$1,D96=$BW$1,D97=$BW$1,D95=$CV$1,D96=$CV$1,D97=$CV$1),0,1)))</f>
        <v/>
      </c>
      <c r="CX95" s="3" t="str">
        <f>IF($A95&gt;='243way_Regular Symbol'!G$16,"",IF(E95=0,"",IF(OR(E95=$BW$1,E96=$BW$1,E97=$BW$1,E95=$CV$1,E96=$CV$1,E97=$CV$1),0,1)))</f>
        <v/>
      </c>
      <c r="CY95" s="3" t="str">
        <f>IF($A95&gt;='243way_Regular Symbol'!H$16,"",IF(F95=0,"",IF(OR(F95=$BW$1,F96=$BW$1,F97=$BW$1,F95=$CV$1,F96=$CV$1,F97=$CV$1),0,1)))</f>
        <v/>
      </c>
    </row>
    <row r="96" spans="1:103">
      <c r="A96" s="335"/>
      <c r="B96" s="191"/>
      <c r="C96" s="191"/>
      <c r="D96" s="191"/>
      <c r="E96" s="191"/>
      <c r="F96" s="338"/>
      <c r="O96" s="344"/>
      <c r="P96" s="3"/>
      <c r="Q96" s="3"/>
      <c r="R96" s="3"/>
      <c r="S96" s="135"/>
      <c r="U96" s="344"/>
      <c r="V96" s="3"/>
      <c r="W96" s="3"/>
      <c r="X96" s="3"/>
      <c r="Y96" s="135"/>
      <c r="AA96" s="344"/>
      <c r="AB96" s="3"/>
      <c r="AC96" s="3"/>
      <c r="AD96" s="3"/>
      <c r="AE96" s="135"/>
      <c r="AG96" s="344" t="str">
        <f>IF($A96&gt;='243way_Regular Symbol'!D$16,"",IF(B96=0,"",IF(OR(B96=$AG$1,B96=$AH$1,B97=$AG$1,B97=$AH$1,B98=$AG$1,B98=$AH$1),0,1)))</f>
        <v/>
      </c>
      <c r="AH96" s="3" t="str">
        <f>IF($A96&gt;='243way_Regular Symbol'!E$16,"",IF(C96=0,"",IF(OR(C96=$AG$1,C96=$AH$1,C97=$AG$1,C97=$AH$1,C98=$AG$1,C98=$AH$1),0,1)))</f>
        <v/>
      </c>
      <c r="AI96" s="3" t="str">
        <f>IF($A96&gt;='243way_Regular Symbol'!F$16,"",IF(D96=0,"",IF(OR(D96=$AG$1,D96=$AH$1,D97=$AG$1,D97=$AH$1,D98=$AG$1,D98=$AH$1),0,1)))</f>
        <v/>
      </c>
      <c r="AJ96" s="3" t="str">
        <f>IF($A96&gt;='243way_Regular Symbol'!G$16,"",IF(E96=0,"",IF(OR(E96=$AG$1,E96=$AH$1,E97=$AG$1,E97=$AH$1,E98=$AG$1,E98=$AH$1),0,1)))</f>
        <v/>
      </c>
      <c r="AK96" s="135" t="str">
        <f>IF($A96&gt;='243way_Regular Symbol'!H$16,"",IF(F96=0,"",IF(OR(F96=$AG$1,F96=$AH$1,F97=$AG$1,F97=$AH$1,F98=$AG$1,F98=$AH$1),0,1)))</f>
        <v/>
      </c>
      <c r="AM96" s="344" t="str">
        <f>IF($A96&gt;='243way_Regular Symbol'!D$16,"",IF(B96=0,"",IF(OR(B96=$AM$1,B96=$AN$1,B97=$AM$1,B97=$AN$1,B98=$AM$1,B98=$AN$1),0,1)))</f>
        <v/>
      </c>
      <c r="AN96" s="3" t="str">
        <f>IF($A96&gt;='243way_Regular Symbol'!E$16,"",IF(C96=0,"",IF(OR(C96=$AM$1,C96=$AN$1,C97=$AM$1,C97=$AN$1,C98=$AM$1,C98=$AN$1),0,1)))</f>
        <v/>
      </c>
      <c r="AO96" s="3" t="str">
        <f>IF($A96&gt;='243way_Regular Symbol'!F$16,"",IF(D96=0,"",IF(OR(D96=$AM$1,D96=$AN$1,D97=$AM$1,D97=$AN$1,D98=$AM$1,D98=$AN$1),0,1)))</f>
        <v/>
      </c>
      <c r="AP96" s="3" t="str">
        <f>IF($A96&gt;='243way_Regular Symbol'!G$16,"",IF(E96=0,"",IF(OR(E96=$AM$1,E96=$AN$1,E97=$AM$1,E97=$AN$1,E98=$AM$1,E98=$AN$1),0,1)))</f>
        <v/>
      </c>
      <c r="AQ96" s="135" t="str">
        <f>IF($A96&gt;='243way_Regular Symbol'!H$16,"",IF(F96=0,"",IF(OR(F96=$AM$1,F96=$AN$1,F97=$AM$1,F97=$AN$1,F98=$AM$1,F98=$AN$1),0,1)))</f>
        <v/>
      </c>
      <c r="AS96" s="344" t="str">
        <f>IF($A96&gt;='243way_Regular Symbol'!D$16,"",IF(B96=0,"",IF(OR(B96=$AM$1,B96=$AT$1,B97=$AM$1,B97=$AT$1,B98=$AM$1,B98=$AT$1),0,1)))</f>
        <v/>
      </c>
      <c r="AT96" s="3" t="str">
        <f>IF($A96&gt;='243way_Regular Symbol'!E$16,"",IF(C96=0,"",IF(OR(C96=$AM$1,C96=$AT$1,C97=$AM$1,C97=$AT$1,C98=$AM$1,C98=$AT$1),0,1)))</f>
        <v/>
      </c>
      <c r="AU96" s="3" t="str">
        <f>IF($A96&gt;='243way_Regular Symbol'!F$16,"",IF(D96=0,"",IF(OR(D96=$AM$1,D96=$AT$1,D97=$AM$1,D97=$AT$1,D98=$AM$1,D98=$AT$1),0,1)))</f>
        <v/>
      </c>
      <c r="AV96" s="3" t="str">
        <f>IF($A96&gt;='243way_Regular Symbol'!G$16,"",IF(E96=0,"",IF(OR(E96=$AM$1,E96=$AT$1,E97=$AM$1,E97=$AT$1,E98=$AM$1,E98=$AT$1),0,1)))</f>
        <v/>
      </c>
      <c r="AW96" s="135" t="str">
        <f>IF($A96&gt;='243way_Regular Symbol'!H$16,"",IF(F96=0,"",IF(OR(F96=$AM$1,F96=$AT$1,F97=$AM$1,F97=$AT$1,F98=$AM$1,F98=$AT$1),0,1)))</f>
        <v/>
      </c>
      <c r="AY96" s="344" t="str">
        <f>IF($A96&gt;='243way_Regular Symbol'!D$16,"",IF(B96=0,"",IF(OR(B96=$AM$1,B96=$AZ$1,B97=$AM$1,B97=$AZ$1,B98=$AM$1,B98=$AZ$1),0,1)))</f>
        <v/>
      </c>
      <c r="AZ96" s="3" t="str">
        <f>IF($A96&gt;='243way_Regular Symbol'!E$16,"",IF(C96=0,"",IF(OR(C96=$AM$1,C96=$AZ$1,C97=$AM$1,C97=$AZ$1,C98=$AM$1,C98=$AZ$1),0,1)))</f>
        <v/>
      </c>
      <c r="BA96" s="3" t="str">
        <f>IF($A96&gt;='243way_Regular Symbol'!F$16,"",IF(D96=0,"",IF(OR(D96=$AM$1,D96=$AZ$1,D97=$AM$1,D97=$AZ$1,D98=$AM$1,D98=$AZ$1),0,1)))</f>
        <v/>
      </c>
      <c r="BB96" s="3" t="str">
        <f>IF($A96&gt;='243way_Regular Symbol'!G$16,"",IF(E96=0,"",IF(OR(E96=$AM$1,E96=$AZ$1,E97=$AM$1,E97=$AZ$1,E98=$AM$1,E98=$AZ$1),0,1)))</f>
        <v/>
      </c>
      <c r="BC96" s="135" t="str">
        <f>IF($A96&gt;='243way_Regular Symbol'!H$16,"",IF(F96=0,"",IF(OR(F96=$AM$1,F96=$AZ$1,F97=$AM$1,F97=$AZ$1,F98=$AM$1,F98=$AZ$1),0,1)))</f>
        <v/>
      </c>
      <c r="BE96" s="344" t="str">
        <f>IF($A96&gt;='243way_Regular Symbol'!D$16,"",IF(B96=0,"",IF(OR(B96=$AM$1,B96=$BF$1,B97=$AM$1,B97=$BF$1,B98=$AM$1,B98=$BF$1),0,1)))</f>
        <v/>
      </c>
      <c r="BF96" s="3" t="str">
        <f>IF($A96&gt;='243way_Regular Symbol'!E$16,"",IF(C96=0,"",IF(OR(C96=$AM$1,C96=$BF$1,C97=$AM$1,C97=$BF$1,C98=$AM$1,C98=$BF$1),0,1)))</f>
        <v/>
      </c>
      <c r="BG96" s="3" t="str">
        <f>IF($A96&gt;='243way_Regular Symbol'!F$16,"",IF(D96=0,"",IF(OR(D96=$AM$1,D96=$BF$1,D97=$AM$1,D97=$BF$1,D98=$AM$1,D98=$BF$1),0,1)))</f>
        <v/>
      </c>
      <c r="BH96" s="3" t="str">
        <f>IF($A96&gt;='243way_Regular Symbol'!G$16,"",IF(E96=0,"",IF(OR(E96=$AM$1,E96=$BF$1,E97=$AM$1,E97=$BF$1,E98=$AM$1,E98=$BF$1),0,1)))</f>
        <v/>
      </c>
      <c r="BI96" s="135" t="str">
        <f>IF($A96&gt;='243way_Regular Symbol'!H$16,"",IF(F96=0,"",IF(OR(F96=$AM$1,F96=$BF$1,F97=$AM$1,F97=$BF$1,F98=$AM$1,F98=$BF$1),0,1)))</f>
        <v/>
      </c>
      <c r="BK96" s="344" t="str">
        <f>IF($A96&gt;='243way_Regular Symbol'!D$16,"",IF(B96=0,"",IF(OR(B96=$AM$1,B96=$BL$1,B97=$AM$1,B97=$BL$1,B98=$AM$1,B98=$BL$1),0,1)))</f>
        <v/>
      </c>
      <c r="BL96" s="3" t="str">
        <f>IF($A96&gt;='243way_Regular Symbol'!E$16,"",IF(C96=0,"",IF(OR(C96=$AM$1,C96=$BL$1,C97=$AM$1,C97=$BL$1,C98=$AM$1,C98=$BL$1),0,1)))</f>
        <v/>
      </c>
      <c r="BM96" s="3" t="str">
        <f>IF($A96&gt;='243way_Regular Symbol'!F$16,"",IF(D96=0,"",IF(OR(D96=$AM$1,D96=$BL$1,D97=$AM$1,D97=$BL$1,D98=$AM$1,D98=$BL$1),0,1)))</f>
        <v/>
      </c>
      <c r="BN96" s="3" t="str">
        <f>IF($A96&gt;='243way_Regular Symbol'!G$16,"",IF(E96=0,"",IF(OR(E96=$AM$1,E96=$BL$1,E97=$AM$1,E97=$BL$1,E98=$AM$1,E98=$BL$1),0,1)))</f>
        <v/>
      </c>
      <c r="BO96" s="135" t="str">
        <f>IF($A96&gt;='243way_Regular Symbol'!H$16,"",IF(F96=0,"",IF(OR(F96=$AM$1,F96=$BL$1,F97=$AM$1,F97=$BL$1,F98=$AM$1,F98=$BL$1),0,1)))</f>
        <v/>
      </c>
      <c r="BQ96" s="3" t="str">
        <f>IF($A96&gt;='243way_Regular Symbol'!D$16,"",IF(B96=0,"",IF(OR(B96=$BQ$1,B96=$BR$1,B97=$BQ$1,B97=$BR$1,B98=$BQ$1,B98=$BR$1),0,1)))</f>
        <v/>
      </c>
      <c r="BR96" s="3" t="str">
        <f>IF($A96&gt;='243way_Regular Symbol'!E$16,"",IF(C96=0,"",IF(OR(C96=$BQ$1,C96=$BR$1,C97=$BQ$1,C97=$BR$1,C98=$BQ$1,C98=$BR$1),0,1)))</f>
        <v/>
      </c>
      <c r="BS96" s="3" t="str">
        <f>IF($A96&gt;='243way_Regular Symbol'!F$16,"",IF(D96=0,"",IF(OR(D96=$BQ$1,D96=$BR$1,D97=$BQ$1,D97=$BR$1,D98=$BQ$1,D98=$BR$1),0,1)))</f>
        <v/>
      </c>
      <c r="BT96" s="3" t="str">
        <f>IF($A96&gt;='243way_Regular Symbol'!G$16,"",IF(E96=0,"",IF(OR(E96=$BQ$1,E96=$BR$1,E97=$BQ$1,E97=$BR$1,E98=$BQ$1,E98=$BR$1),0,1)))</f>
        <v/>
      </c>
      <c r="BU96" s="3" t="str">
        <f>IF($A96&gt;='243way_Regular Symbol'!H$16,"",IF(F96=0,"",IF(OR(F96=$BQ$1,F96=$BR$1,F97=$BQ$1,F97=$BR$1,F98=$BQ$1,F98=$BR$1),0,1)))</f>
        <v/>
      </c>
      <c r="BW96" s="3" t="str">
        <f>IF($A96&gt;='243way_Regular Symbol'!D$16,"",IF(B96=0,"",IF(OR(B96=$BW$1,B97=$BW$1,B98=$BW$1,B96=$BX$1,B97=$BX$1,B98=$BX$1),0,1)))</f>
        <v/>
      </c>
      <c r="BX96" s="3" t="str">
        <f>IF($A96&gt;='243way_Regular Symbol'!E$16,"",IF(C96=0,"",IF(OR(C96=$BW$1,C97=$BW$1,C98=$BW$1,C96=$BX$1,C97=$BX$1,C98=$BX$1),0,1)))</f>
        <v/>
      </c>
      <c r="BY96" s="3" t="str">
        <f>IF($A96&gt;='243way_Regular Symbol'!F$16,"",IF(D96=0,"",IF(OR(D96=$BW$1,D97=$BW$1,D98=$BW$1,D96=$BX$1,D97=$BX$1,D98=$BX$1),0,1)))</f>
        <v/>
      </c>
      <c r="BZ96" s="3" t="str">
        <f>IF($A96&gt;='243way_Regular Symbol'!G$16,"",IF(E96=0,"",IF(OR(E96=$BW$1,E97=$BW$1,E98=$BW$1,E96=$BX$1,E97=$BX$1,E98=$BX$1),0,1)))</f>
        <v/>
      </c>
      <c r="CA96" s="3" t="str">
        <f>IF($A96&gt;='243way_Regular Symbol'!H$16,"",IF(F96=0,"",IF(OR(F96=$BW$1,F97=$BW$1,F98=$BW$1,F96=$BX$1,F97=$BX$1,F98=$BX$1),0,1)))</f>
        <v/>
      </c>
      <c r="CC96" s="3" t="str">
        <f>IF($A96&gt;='243way_Regular Symbol'!D$16,"",IF(B96=0,"",IF(OR(B96=$BW$1,B97=$BW$1,B98=$BW$1,B96=$CD$1,B97=$CD$1,B98=$CD$1),0,1)))</f>
        <v/>
      </c>
      <c r="CD96" s="3" t="str">
        <f>IF($A96&gt;='243way_Regular Symbol'!E$16,"",IF(C96=0,"",IF(OR(C96=$BW$1,C97=$BW$1,C98=$BW$1,C96=$CD$1,C97=$CD$1,C98=$CD$1),0,1)))</f>
        <v/>
      </c>
      <c r="CE96" s="3" t="str">
        <f>IF($A96&gt;='243way_Regular Symbol'!F$16,"",IF(D96=0,"",IF(OR(D96=$BW$1,D97=$BW$1,D98=$BW$1,D96=$CD$1,D97=$CD$1,D98=$CD$1),0,1)))</f>
        <v/>
      </c>
      <c r="CF96" s="3" t="str">
        <f>IF($A96&gt;='243way_Regular Symbol'!G$16,"",IF(E96=0,"",IF(OR(E96=$BW$1,E97=$BW$1,E98=$BW$1,E96=$CD$1,E97=$CD$1,E98=$CD$1),0,1)))</f>
        <v/>
      </c>
      <c r="CG96" s="3" t="str">
        <f>IF($A96&gt;='243way_Regular Symbol'!H$16,"",IF(F96=0,"",IF(OR(F96=$BW$1,F97=$BW$1,F98=$BW$1,F96=$CD$1,F97=$CD$1,F98=$CD$1),0,1)))</f>
        <v/>
      </c>
      <c r="CI96" s="3" t="str">
        <f>IF($A96&gt;='243way_Regular Symbol'!D$16,"",IF(B96=0,"",IF(OR(B96=$BW$1,B97=$BW$1,B98=$BW$1,B96=$CJ$1,B97=$CJ$1,B98=$CJ$1),0,1)))</f>
        <v/>
      </c>
      <c r="CJ96" s="3" t="str">
        <f>IF($A96&gt;='243way_Regular Symbol'!E$16,"",IF(C96=0,"",IF(OR(C96=$BW$1,C97=$BW$1,C98=$BW$1,C96=$CJ$1,C97=$CJ$1,C98=$CJ$1),0,1)))</f>
        <v/>
      </c>
      <c r="CK96" s="3" t="str">
        <f>IF($A96&gt;='243way_Regular Symbol'!F$16,"",IF(D96=0,"",IF(OR(D96=$BW$1,D97=$BW$1,D98=$BW$1,D96=$CJ$1,D97=$CJ$1,D98=$CJ$1),0,1)))</f>
        <v/>
      </c>
      <c r="CL96" s="3" t="str">
        <f>IF($A96&gt;='243way_Regular Symbol'!G$16,"",IF(E96=0,"",IF(OR(E96=$BW$1,E97=$BW$1,E98=$BW$1,E96=$CJ$1,E97=$CJ$1,E98=$CJ$1),0,1)))</f>
        <v/>
      </c>
      <c r="CM96" s="3" t="str">
        <f>IF($A96&gt;='243way_Regular Symbol'!H$16,"",IF(F96=0,"",IF(OR(F96=$BW$1,F97=$BW$1,F98=$BW$1,F96=$CJ$1,F97=$CJ$1,F98=$CJ$1),0,1)))</f>
        <v/>
      </c>
      <c r="CO96" s="3" t="str">
        <f>IF($A96&gt;='243way_Regular Symbol'!D$16,"",IF(B96=0,"",IF(OR(B96=$BW$1,B97=$BW$1,B98=$BW$1,B96=$CP$1,B97=$CP$1,B98=$CP$1),0,1)))</f>
        <v/>
      </c>
      <c r="CP96" s="3" t="str">
        <f>IF($A96&gt;='243way_Regular Symbol'!E$16,"",IF(C96=0,"",IF(OR(C96=$BW$1,C97=$BW$1,C98=$BW$1,C96=$CP$1,C97=$CP$1,C98=$CP$1),0,1)))</f>
        <v/>
      </c>
      <c r="CQ96" s="3" t="str">
        <f>IF($A96&gt;='243way_Regular Symbol'!F$16,"",IF(D96=0,"",IF(OR(D96=$BW$1,D97=$BW$1,D98=$BW$1,D96=$CP$1,D97=$CP$1,D98=$CP$1),0,1)))</f>
        <v/>
      </c>
      <c r="CR96" s="3" t="str">
        <f>IF($A96&gt;='243way_Regular Symbol'!G$16,"",IF(E96=0,"",IF(OR(E96=$BW$1,E97=$BW$1,E98=$BW$1,E96=$CP$1,E97=$CP$1,E98=$CP$1),0,1)))</f>
        <v/>
      </c>
      <c r="CS96" s="3" t="str">
        <f>IF($A96&gt;='243way_Regular Symbol'!H$16,"",IF(F96=0,"",IF(OR(F96=$BW$1,F97=$BW$1,F98=$BW$1,F96=$CP$1,F97=$CP$1,F98=$CP$1),0,1)))</f>
        <v/>
      </c>
      <c r="CU96" s="3" t="str">
        <f>IF($A96&gt;='243way_Regular Symbol'!D$16,"",IF(B96=0,"",IF(OR(B96=$BW$1,B97=$BW$1,B98=$BW$1,B96=$CV$1,B97=$CV$1,B98=$CV$1),0,1)))</f>
        <v/>
      </c>
      <c r="CV96" s="3" t="str">
        <f>IF($A96&gt;='243way_Regular Symbol'!E$16,"",IF(C96=0,"",IF(OR(C96=$BW$1,C97=$BW$1,C98=$BW$1,C96=$CV$1,C97=$CV$1,C98=$CV$1),0,1)))</f>
        <v/>
      </c>
      <c r="CW96" s="3" t="str">
        <f>IF($A96&gt;='243way_Regular Symbol'!F$16,"",IF(D96=0,"",IF(OR(D96=$BW$1,D97=$BW$1,D98=$BW$1,D96=$CV$1,D97=$CV$1,D98=$CV$1),0,1)))</f>
        <v/>
      </c>
      <c r="CX96" s="3" t="str">
        <f>IF($A96&gt;='243way_Regular Symbol'!G$16,"",IF(E96=0,"",IF(OR(E96=$BW$1,E97=$BW$1,E98=$BW$1,E96=$CV$1,E97=$CV$1,E98=$CV$1),0,1)))</f>
        <v/>
      </c>
      <c r="CY96" s="3" t="str">
        <f>IF($A96&gt;='243way_Regular Symbol'!H$16,"",IF(F96=0,"",IF(OR(F96=$BW$1,F97=$BW$1,F98=$BW$1,F96=$CV$1,F97=$CV$1,F98=$CV$1),0,1)))</f>
        <v/>
      </c>
    </row>
    <row r="97" spans="1:103">
      <c r="A97" s="335"/>
      <c r="B97" s="191"/>
      <c r="C97" s="191"/>
      <c r="D97" s="191"/>
      <c r="E97" s="191"/>
      <c r="F97" s="338"/>
      <c r="O97" s="344"/>
      <c r="P97" s="3"/>
      <c r="Q97" s="3"/>
      <c r="R97" s="3"/>
      <c r="S97" s="135"/>
      <c r="U97" s="344"/>
      <c r="V97" s="3"/>
      <c r="W97" s="3"/>
      <c r="X97" s="3"/>
      <c r="Y97" s="135"/>
      <c r="AA97" s="344"/>
      <c r="AB97" s="3"/>
      <c r="AC97" s="3"/>
      <c r="AD97" s="3"/>
      <c r="AE97" s="135"/>
      <c r="AG97" s="344"/>
      <c r="AH97" s="3"/>
      <c r="AI97" s="3"/>
      <c r="AJ97" s="3"/>
      <c r="AK97" s="135"/>
      <c r="AM97" s="344" t="str">
        <f>IF($A97&gt;='243way_Regular Symbol'!D$16,"",IF(B97=0,"",IF(OR(B97=$AM$1,B97=$AN$1,B98=$AM$1,B98=$AN$1,B99=$AM$1,B99=$AN$1),0,1)))</f>
        <v/>
      </c>
      <c r="AN97" s="3" t="str">
        <f>IF($A97&gt;='243way_Regular Symbol'!E$16,"",IF(C97=0,"",IF(OR(C97=$AM$1,C97=$AN$1,C98=$AM$1,C98=$AN$1,C99=$AM$1,C99=$AN$1),0,1)))</f>
        <v/>
      </c>
      <c r="AO97" s="3" t="str">
        <f>IF($A97&gt;='243way_Regular Symbol'!F$16,"",IF(D97=0,"",IF(OR(D97=$AM$1,D97=$AN$1,D98=$AM$1,D98=$AN$1,D99=$AM$1,D99=$AN$1),0,1)))</f>
        <v/>
      </c>
      <c r="AP97" s="3" t="str">
        <f>IF($A97&gt;='243way_Regular Symbol'!G$16,"",IF(E97=0,"",IF(OR(E97=$AM$1,E97=$AN$1,E98=$AM$1,E98=$AN$1,E99=$AM$1,E99=$AN$1),0,1)))</f>
        <v/>
      </c>
      <c r="AQ97" s="135" t="str">
        <f>IF($A97&gt;='243way_Regular Symbol'!H$16,"",IF(F97=0,"",IF(OR(F97=$AM$1,F97=$AN$1,F98=$AM$1,F98=$AN$1,F99=$AM$1,F99=$AN$1),0,1)))</f>
        <v/>
      </c>
      <c r="AS97" s="344" t="str">
        <f>IF($A97&gt;='243way_Regular Symbol'!D$16,"",IF(B97=0,"",IF(OR(B97=$AM$1,B97=$AT$1,B98=$AM$1,B98=$AT$1,B99=$AM$1,B99=$AT$1),0,1)))</f>
        <v/>
      </c>
      <c r="AT97" s="3" t="str">
        <f>IF($A97&gt;='243way_Regular Symbol'!E$16,"",IF(C97=0,"",IF(OR(C97=$AM$1,C97=$AT$1,C98=$AM$1,C98=$AT$1,C99=$AM$1,C99=$AT$1),0,1)))</f>
        <v/>
      </c>
      <c r="AU97" s="3" t="str">
        <f>IF($A97&gt;='243way_Regular Symbol'!F$16,"",IF(D97=0,"",IF(OR(D97=$AM$1,D97=$AT$1,D98=$AM$1,D98=$AT$1,D99=$AM$1,D99=$AT$1),0,1)))</f>
        <v/>
      </c>
      <c r="AV97" s="3" t="str">
        <f>IF($A97&gt;='243way_Regular Symbol'!G$16,"",IF(E97=0,"",IF(OR(E97=$AM$1,E97=$AT$1,E98=$AM$1,E98=$AT$1,E99=$AM$1,E99=$AT$1),0,1)))</f>
        <v/>
      </c>
      <c r="AW97" s="135" t="str">
        <f>IF($A97&gt;='243way_Regular Symbol'!H$16,"",IF(F97=0,"",IF(OR(F97=$AM$1,F97=$AT$1,F98=$AM$1,F98=$AT$1,F99=$AM$1,F99=$AT$1),0,1)))</f>
        <v/>
      </c>
      <c r="AY97" s="344" t="str">
        <f>IF($A97&gt;='243way_Regular Symbol'!D$16,"",IF(B97=0,"",IF(OR(B97=$AM$1,B97=$AZ$1,B98=$AM$1,B98=$AZ$1,B99=$AM$1,B99=$AZ$1),0,1)))</f>
        <v/>
      </c>
      <c r="AZ97" s="3" t="str">
        <f>IF($A97&gt;='243way_Regular Symbol'!E$16,"",IF(C97=0,"",IF(OR(C97=$AM$1,C97=$AZ$1,C98=$AM$1,C98=$AZ$1,C99=$AM$1,C99=$AZ$1),0,1)))</f>
        <v/>
      </c>
      <c r="BA97" s="3" t="str">
        <f>IF($A97&gt;='243way_Regular Symbol'!F$16,"",IF(D97=0,"",IF(OR(D97=$AM$1,D97=$AZ$1,D98=$AM$1,D98=$AZ$1,D99=$AM$1,D99=$AZ$1),0,1)))</f>
        <v/>
      </c>
      <c r="BB97" s="3" t="str">
        <f>IF($A97&gt;='243way_Regular Symbol'!G$16,"",IF(E97=0,"",IF(OR(E97=$AM$1,E97=$AZ$1,E98=$AM$1,E98=$AZ$1,E99=$AM$1,E99=$AZ$1),0,1)))</f>
        <v/>
      </c>
      <c r="BC97" s="135" t="str">
        <f>IF($A97&gt;='243way_Regular Symbol'!H$16,"",IF(F97=0,"",IF(OR(F97=$AM$1,F97=$AZ$1,F98=$AM$1,F98=$AZ$1,F99=$AM$1,F99=$AZ$1),0,1)))</f>
        <v/>
      </c>
      <c r="BE97" s="344" t="str">
        <f>IF($A97&gt;='243way_Regular Symbol'!D$16,"",IF(B97=0,"",IF(OR(B97=$AM$1,B97=$BF$1,B98=$AM$1,B98=$BF$1,B99=$AM$1,B99=$BF$1),0,1)))</f>
        <v/>
      </c>
      <c r="BF97" s="3" t="str">
        <f>IF($A97&gt;='243way_Regular Symbol'!E$16,"",IF(C97=0,"",IF(OR(C97=$AM$1,C97=$BF$1,C98=$AM$1,C98=$BF$1,C99=$AM$1,C99=$BF$1),0,1)))</f>
        <v/>
      </c>
      <c r="BG97" s="3" t="str">
        <f>IF($A97&gt;='243way_Regular Symbol'!F$16,"",IF(D97=0,"",IF(OR(D97=$AM$1,D97=$BF$1,D98=$AM$1,D98=$BF$1,D99=$AM$1,D99=$BF$1),0,1)))</f>
        <v/>
      </c>
      <c r="BH97" s="3" t="str">
        <f>IF($A97&gt;='243way_Regular Symbol'!G$16,"",IF(E97=0,"",IF(OR(E97=$AM$1,E97=$BF$1,E98=$AM$1,E98=$BF$1,E99=$AM$1,E99=$BF$1),0,1)))</f>
        <v/>
      </c>
      <c r="BI97" s="135" t="str">
        <f>IF($A97&gt;='243way_Regular Symbol'!H$16,"",IF(F97=0,"",IF(OR(F97=$AM$1,F97=$BF$1,F98=$AM$1,F98=$BF$1,F99=$AM$1,F99=$BF$1),0,1)))</f>
        <v/>
      </c>
      <c r="BK97" s="344" t="str">
        <f>IF($A97&gt;='243way_Regular Symbol'!D$16,"",IF(B97=0,"",IF(OR(B97=$AM$1,B97=$BL$1,B98=$AM$1,B98=$BL$1,B99=$AM$1,B99=$BL$1),0,1)))</f>
        <v/>
      </c>
      <c r="BL97" s="3" t="str">
        <f>IF($A97&gt;='243way_Regular Symbol'!E$16,"",IF(C97=0,"",IF(OR(C97=$AM$1,C97=$BL$1,C98=$AM$1,C98=$BL$1,C99=$AM$1,C99=$BL$1),0,1)))</f>
        <v/>
      </c>
      <c r="BM97" s="3" t="str">
        <f>IF($A97&gt;='243way_Regular Symbol'!F$16,"",IF(D97=0,"",IF(OR(D97=$AM$1,D97=$BL$1,D98=$AM$1,D98=$BL$1,D99=$AM$1,D99=$BL$1),0,1)))</f>
        <v/>
      </c>
      <c r="BN97" s="3" t="str">
        <f>IF($A97&gt;='243way_Regular Symbol'!G$16,"",IF(E97=0,"",IF(OR(E97=$AM$1,E97=$BL$1,E98=$AM$1,E98=$BL$1,E99=$AM$1,E99=$BL$1),0,1)))</f>
        <v/>
      </c>
      <c r="BO97" s="135" t="str">
        <f>IF($A97&gt;='243way_Regular Symbol'!H$16,"",IF(F97=0,"",IF(OR(F97=$AM$1,F97=$BL$1,F98=$AM$1,F98=$BL$1,F99=$AM$1,F99=$BL$1),0,1)))</f>
        <v/>
      </c>
      <c r="BQ97" s="3" t="str">
        <f>IF($A97&gt;='243way_Regular Symbol'!D$16,"",IF(B97=0,"",IF(OR(B97=$BQ$1,B97=$BR$1,B98=$BQ$1,B98=$BR$1,B99=$BQ$1,B99=$BR$1),0,1)))</f>
        <v/>
      </c>
      <c r="BR97" s="3" t="str">
        <f>IF($A97&gt;='243way_Regular Symbol'!E$16,"",IF(C97=0,"",IF(OR(C97=$BQ$1,C97=$BR$1,C98=$BQ$1,C98=$BR$1,C99=$BQ$1,C99=$BR$1),0,1)))</f>
        <v/>
      </c>
      <c r="BS97" s="3" t="str">
        <f>IF($A97&gt;='243way_Regular Symbol'!F$16,"",IF(D97=0,"",IF(OR(D97=$BQ$1,D97=$BR$1,D98=$BQ$1,D98=$BR$1,D99=$BQ$1,D99=$BR$1),0,1)))</f>
        <v/>
      </c>
      <c r="BT97" s="3" t="str">
        <f>IF($A97&gt;='243way_Regular Symbol'!G$16,"",IF(E97=0,"",IF(OR(E97=$BQ$1,E97=$BR$1,E98=$BQ$1,E98=$BR$1,E99=$BQ$1,E99=$BR$1),0,1)))</f>
        <v/>
      </c>
      <c r="BU97" s="3" t="str">
        <f>IF($A97&gt;='243way_Regular Symbol'!H$16,"",IF(F97=0,"",IF(OR(F97=$BQ$1,F97=$BR$1,F98=$BQ$1,F98=$BR$1,F99=$BQ$1,F99=$BR$1),0,1)))</f>
        <v/>
      </c>
      <c r="BW97" s="3" t="str">
        <f>IF($A97&gt;='243way_Regular Symbol'!D$16,"",IF(B97=0,"",IF(OR(B97=$BW$1,B98=$BW$1,B99=$BW$1,B97=$BX$1,B98=$BX$1,B99=$BX$1),0,1)))</f>
        <v/>
      </c>
      <c r="BX97" s="3" t="str">
        <f>IF($A97&gt;='243way_Regular Symbol'!E$16,"",IF(C97=0,"",IF(OR(C97=$BW$1,C98=$BW$1,C99=$BW$1,C97=$BX$1,C98=$BX$1,C99=$BX$1),0,1)))</f>
        <v/>
      </c>
      <c r="BY97" s="3" t="str">
        <f>IF($A97&gt;='243way_Regular Symbol'!F$16,"",IF(D97=0,"",IF(OR(D97=$BW$1,D98=$BW$1,D99=$BW$1,D97=$BX$1,D98=$BX$1,D99=$BX$1),0,1)))</f>
        <v/>
      </c>
      <c r="BZ97" s="3" t="str">
        <f>IF($A97&gt;='243way_Regular Symbol'!G$16,"",IF(E97=0,"",IF(OR(E97=$BW$1,E98=$BW$1,E99=$BW$1,E97=$BX$1,E98=$BX$1,E99=$BX$1),0,1)))</f>
        <v/>
      </c>
      <c r="CA97" s="3" t="str">
        <f>IF($A97&gt;='243way_Regular Symbol'!H$16,"",IF(F97=0,"",IF(OR(F97=$BW$1,F98=$BW$1,F99=$BW$1,F97=$BX$1,F98=$BX$1,F99=$BX$1),0,1)))</f>
        <v/>
      </c>
      <c r="CC97" s="3" t="str">
        <f>IF($A97&gt;='243way_Regular Symbol'!D$16,"",IF(B97=0,"",IF(OR(B97=$BW$1,B98=$BW$1,B99=$BW$1,B97=$CD$1,B98=$CD$1,B99=$CD$1),0,1)))</f>
        <v/>
      </c>
      <c r="CD97" s="3" t="str">
        <f>IF($A97&gt;='243way_Regular Symbol'!E$16,"",IF(C97=0,"",IF(OR(C97=$BW$1,C98=$BW$1,C99=$BW$1,C97=$CD$1,C98=$CD$1,C99=$CD$1),0,1)))</f>
        <v/>
      </c>
      <c r="CE97" s="3" t="str">
        <f>IF($A97&gt;='243way_Regular Symbol'!F$16,"",IF(D97=0,"",IF(OR(D97=$BW$1,D98=$BW$1,D99=$BW$1,D97=$CD$1,D98=$CD$1,D99=$CD$1),0,1)))</f>
        <v/>
      </c>
      <c r="CF97" s="3" t="str">
        <f>IF($A97&gt;='243way_Regular Symbol'!G$16,"",IF(E97=0,"",IF(OR(E97=$BW$1,E98=$BW$1,E99=$BW$1,E97=$CD$1,E98=$CD$1,E99=$CD$1),0,1)))</f>
        <v/>
      </c>
      <c r="CG97" s="3" t="str">
        <f>IF($A97&gt;='243way_Regular Symbol'!H$16,"",IF(F97=0,"",IF(OR(F97=$BW$1,F98=$BW$1,F99=$BW$1,F97=$CD$1,F98=$CD$1,F99=$CD$1),0,1)))</f>
        <v/>
      </c>
      <c r="CI97" s="3" t="str">
        <f>IF($A97&gt;='243way_Regular Symbol'!D$16,"",IF(B97=0,"",IF(OR(B97=$BW$1,B98=$BW$1,B99=$BW$1,B97=$CJ$1,B98=$CJ$1,B99=$CJ$1),0,1)))</f>
        <v/>
      </c>
      <c r="CJ97" s="3" t="str">
        <f>IF($A97&gt;='243way_Regular Symbol'!E$16,"",IF(C97=0,"",IF(OR(C97=$BW$1,C98=$BW$1,C99=$BW$1,C97=$CJ$1,C98=$CJ$1,C99=$CJ$1),0,1)))</f>
        <v/>
      </c>
      <c r="CK97" s="3" t="str">
        <f>IF($A97&gt;='243way_Regular Symbol'!F$16,"",IF(D97=0,"",IF(OR(D97=$BW$1,D98=$BW$1,D99=$BW$1,D97=$CJ$1,D98=$CJ$1,D99=$CJ$1),0,1)))</f>
        <v/>
      </c>
      <c r="CL97" s="3" t="str">
        <f>IF($A97&gt;='243way_Regular Symbol'!G$16,"",IF(E97=0,"",IF(OR(E97=$BW$1,E98=$BW$1,E99=$BW$1,E97=$CJ$1,E98=$CJ$1,E99=$CJ$1),0,1)))</f>
        <v/>
      </c>
      <c r="CM97" s="3" t="str">
        <f>IF($A97&gt;='243way_Regular Symbol'!H$16,"",IF(F97=0,"",IF(OR(F97=$BW$1,F98=$BW$1,F99=$BW$1,F97=$CJ$1,F98=$CJ$1,F99=$CJ$1),0,1)))</f>
        <v/>
      </c>
      <c r="CO97" s="3" t="str">
        <f>IF($A97&gt;='243way_Regular Symbol'!D$16,"",IF(B97=0,"",IF(OR(B97=$BW$1,B98=$BW$1,B99=$BW$1,B97=$CP$1,B98=$CP$1,B99=$CP$1),0,1)))</f>
        <v/>
      </c>
      <c r="CP97" s="3" t="str">
        <f>IF($A97&gt;='243way_Regular Symbol'!E$16,"",IF(C97=0,"",IF(OR(C97=$BW$1,C98=$BW$1,C99=$BW$1,C97=$CP$1,C98=$CP$1,C99=$CP$1),0,1)))</f>
        <v/>
      </c>
      <c r="CQ97" s="3" t="str">
        <f>IF($A97&gt;='243way_Regular Symbol'!F$16,"",IF(D97=0,"",IF(OR(D97=$BW$1,D98=$BW$1,D99=$BW$1,D97=$CP$1,D98=$CP$1,D99=$CP$1),0,1)))</f>
        <v/>
      </c>
      <c r="CR97" s="3" t="str">
        <f>IF($A97&gt;='243way_Regular Symbol'!G$16,"",IF(E97=0,"",IF(OR(E97=$BW$1,E98=$BW$1,E99=$BW$1,E97=$CP$1,E98=$CP$1,E99=$CP$1),0,1)))</f>
        <v/>
      </c>
      <c r="CS97" s="3" t="str">
        <f>IF($A97&gt;='243way_Regular Symbol'!H$16,"",IF(F97=0,"",IF(OR(F97=$BW$1,F98=$BW$1,F99=$BW$1,F97=$CP$1,F98=$CP$1,F99=$CP$1),0,1)))</f>
        <v/>
      </c>
      <c r="CU97" s="3" t="str">
        <f>IF($A97&gt;='243way_Regular Symbol'!D$16,"",IF(B97=0,"",IF(OR(B97=$BW$1,B98=$BW$1,B99=$BW$1,B97=$CV$1,B98=$CV$1,B99=$CV$1),0,1)))</f>
        <v/>
      </c>
      <c r="CV97" s="3" t="str">
        <f>IF($A97&gt;='243way_Regular Symbol'!E$16,"",IF(C97=0,"",IF(OR(C97=$BW$1,C98=$BW$1,C99=$BW$1,C97=$CV$1,C98=$CV$1,C99=$CV$1),0,1)))</f>
        <v/>
      </c>
      <c r="CW97" s="3" t="str">
        <f>IF($A97&gt;='243way_Regular Symbol'!F$16,"",IF(D97=0,"",IF(OR(D97=$BW$1,D98=$BW$1,D99=$BW$1,D97=$CV$1,D98=$CV$1,D99=$CV$1),0,1)))</f>
        <v/>
      </c>
      <c r="CX97" s="3" t="str">
        <f>IF($A97&gt;='243way_Regular Symbol'!G$16,"",IF(E97=0,"",IF(OR(E97=$BW$1,E98=$BW$1,E99=$BW$1,E97=$CV$1,E98=$CV$1,E99=$CV$1),0,1)))</f>
        <v/>
      </c>
      <c r="CY97" s="3" t="str">
        <f>IF($A97&gt;='243way_Regular Symbol'!H$16,"",IF(F97=0,"",IF(OR(F97=$BW$1,F98=$BW$1,F99=$BW$1,F97=$CV$1,F98=$CV$1,F99=$CV$1),0,1)))</f>
        <v/>
      </c>
    </row>
    <row r="98" spans="1:103">
      <c r="A98" s="335"/>
      <c r="B98" s="191"/>
      <c r="C98" s="191"/>
      <c r="D98" s="191"/>
      <c r="E98" s="191"/>
      <c r="F98" s="338"/>
      <c r="O98" s="344"/>
      <c r="P98" s="3"/>
      <c r="Q98" s="3"/>
      <c r="R98" s="3"/>
      <c r="S98" s="135"/>
      <c r="U98" s="344"/>
      <c r="V98" s="3"/>
      <c r="W98" s="3"/>
      <c r="X98" s="3"/>
      <c r="Y98" s="135"/>
      <c r="AA98" s="344"/>
      <c r="AB98" s="3"/>
      <c r="AC98" s="3"/>
      <c r="AD98" s="3"/>
      <c r="AE98" s="135"/>
      <c r="AG98" s="344"/>
      <c r="AH98" s="3"/>
      <c r="AI98" s="3"/>
      <c r="AJ98" s="3"/>
      <c r="AK98" s="135"/>
      <c r="AM98" s="344"/>
      <c r="AN98" s="3"/>
      <c r="AO98" s="3"/>
      <c r="AP98" s="3"/>
      <c r="AQ98" s="135"/>
      <c r="AS98" s="344" t="str">
        <f>IF($A98&gt;='243way_Regular Symbol'!D$16,"",IF(B98=0,"",IF(OR(B98=$AM$1,B98=$AT$1,B99=$AM$1,B99=$AT$1,B100=$AM$1,B100=$AT$1),0,1)))</f>
        <v/>
      </c>
      <c r="AT98" s="3" t="str">
        <f>IF($A98&gt;='243way_Regular Symbol'!E$16,"",IF(C98=0,"",IF(OR(C98=$AM$1,C98=$AT$1,C99=$AM$1,C99=$AT$1,C100=$AM$1,C100=$AT$1),0,1)))</f>
        <v/>
      </c>
      <c r="AU98" s="3" t="str">
        <f>IF($A98&gt;='243way_Regular Symbol'!F$16,"",IF(D98=0,"",IF(OR(D98=$AM$1,D98=$AT$1,D99=$AM$1,D99=$AT$1,D100=$AM$1,D100=$AT$1),0,1)))</f>
        <v/>
      </c>
      <c r="AV98" s="3" t="str">
        <f>IF($A98&gt;='243way_Regular Symbol'!G$16,"",IF(E98=0,"",IF(OR(E98=$AM$1,E98=$AT$1,E99=$AM$1,E99=$AT$1,E100=$AM$1,E100=$AT$1),0,1)))</f>
        <v/>
      </c>
      <c r="AW98" s="135" t="str">
        <f>IF($A98&gt;='243way_Regular Symbol'!H$16,"",IF(F98=0,"",IF(OR(F98=$AM$1,F98=$AT$1,F99=$AM$1,F99=$AT$1,F100=$AM$1,F100=$AT$1),0,1)))</f>
        <v/>
      </c>
      <c r="AY98" s="344" t="str">
        <f>IF($A98&gt;='243way_Regular Symbol'!D$16,"",IF(B98=0,"",IF(OR(B98=$AM$1,B98=$AZ$1,B99=$AM$1,B99=$AZ$1,B100=$AM$1,B100=$AZ$1),0,1)))</f>
        <v/>
      </c>
      <c r="AZ98" s="3" t="str">
        <f>IF($A98&gt;='243way_Regular Symbol'!E$16,"",IF(C98=0,"",IF(OR(C98=$AM$1,C98=$AZ$1,C99=$AM$1,C99=$AZ$1,C100=$AM$1,C100=$AZ$1),0,1)))</f>
        <v/>
      </c>
      <c r="BA98" s="3" t="str">
        <f>IF($A98&gt;='243way_Regular Symbol'!F$16,"",IF(D98=0,"",IF(OR(D98=$AM$1,D98=$AZ$1,D99=$AM$1,D99=$AZ$1,D100=$AM$1,D100=$AZ$1),0,1)))</f>
        <v/>
      </c>
      <c r="BB98" s="3" t="str">
        <f>IF($A98&gt;='243way_Regular Symbol'!G$16,"",IF(E98=0,"",IF(OR(E98=$AM$1,E98=$AZ$1,E99=$AM$1,E99=$AZ$1,E100=$AM$1,E100=$AZ$1),0,1)))</f>
        <v/>
      </c>
      <c r="BC98" s="135" t="str">
        <f>IF($A98&gt;='243way_Regular Symbol'!H$16,"",IF(F98=0,"",IF(OR(F98=$AM$1,F98=$AZ$1,F99=$AM$1,F99=$AZ$1,F100=$AM$1,F100=$AZ$1),0,1)))</f>
        <v/>
      </c>
      <c r="BE98" s="344" t="str">
        <f>IF($A98&gt;='243way_Regular Symbol'!D$16,"",IF(B98=0,"",IF(OR(B98=$AM$1,B98=$BF$1,B99=$AM$1,B99=$BF$1,B100=$AM$1,B100=$BF$1),0,1)))</f>
        <v/>
      </c>
      <c r="BF98" s="3" t="str">
        <f>IF($A98&gt;='243way_Regular Symbol'!E$16,"",IF(C98=0,"",IF(OR(C98=$AM$1,C98=$BF$1,C99=$AM$1,C99=$BF$1,C100=$AM$1,C100=$BF$1),0,1)))</f>
        <v/>
      </c>
      <c r="BG98" s="3" t="str">
        <f>IF($A98&gt;='243way_Regular Symbol'!F$16,"",IF(D98=0,"",IF(OR(D98=$AM$1,D98=$BF$1,D99=$AM$1,D99=$BF$1,D100=$AM$1,D100=$BF$1),0,1)))</f>
        <v/>
      </c>
      <c r="BH98" s="3" t="str">
        <f>IF($A98&gt;='243way_Regular Symbol'!G$16,"",IF(E98=0,"",IF(OR(E98=$AM$1,E98=$BF$1,E99=$AM$1,E99=$BF$1,E100=$AM$1,E100=$BF$1),0,1)))</f>
        <v/>
      </c>
      <c r="BI98" s="135" t="str">
        <f>IF($A98&gt;='243way_Regular Symbol'!H$16,"",IF(F98=0,"",IF(OR(F98=$AM$1,F98=$BF$1,F99=$AM$1,F99=$BF$1,F100=$AM$1,F100=$BF$1),0,1)))</f>
        <v/>
      </c>
      <c r="BK98" s="344" t="str">
        <f>IF($A98&gt;='243way_Regular Symbol'!D$16,"",IF(B98=0,"",IF(OR(B98=$AM$1,B98=$BL$1,B99=$AM$1,B99=$BL$1,B100=$AM$1,B100=$BL$1),0,1)))</f>
        <v/>
      </c>
      <c r="BL98" s="3" t="str">
        <f>IF($A98&gt;='243way_Regular Symbol'!E$16,"",IF(C98=0,"",IF(OR(C98=$AM$1,C98=$BL$1,C99=$AM$1,C99=$BL$1,C100=$AM$1,C100=$BL$1),0,1)))</f>
        <v/>
      </c>
      <c r="BM98" s="3" t="str">
        <f>IF($A98&gt;='243way_Regular Symbol'!F$16,"",IF(D98=0,"",IF(OR(D98=$AM$1,D98=$BL$1,D99=$AM$1,D99=$BL$1,D100=$AM$1,D100=$BL$1),0,1)))</f>
        <v/>
      </c>
      <c r="BN98" s="3" t="str">
        <f>IF($A98&gt;='243way_Regular Symbol'!G$16,"",IF(E98=0,"",IF(OR(E98=$AM$1,E98=$BL$1,E99=$AM$1,E99=$BL$1,E100=$AM$1,E100=$BL$1),0,1)))</f>
        <v/>
      </c>
      <c r="BO98" s="135" t="str">
        <f>IF($A98&gt;='243way_Regular Symbol'!H$16,"",IF(F98=0,"",IF(OR(F98=$AM$1,F98=$BL$1,F99=$AM$1,F99=$BL$1,F100=$AM$1,F100=$BL$1),0,1)))</f>
        <v/>
      </c>
      <c r="BQ98" s="3" t="str">
        <f>IF($A98&gt;='243way_Regular Symbol'!D$16,"",IF(B98=0,"",IF(OR(B98=$BQ$1,B98=$BR$1,B99=$BQ$1,B99=$BR$1,B100=$BQ$1,B100=$BR$1),0,1)))</f>
        <v/>
      </c>
      <c r="BR98" s="3" t="str">
        <f>IF($A98&gt;='243way_Regular Symbol'!E$16,"",IF(C98=0,"",IF(OR(C98=$BQ$1,C98=$BR$1,C99=$BQ$1,C99=$BR$1,C100=$BQ$1,C100=$BR$1),0,1)))</f>
        <v/>
      </c>
      <c r="BS98" s="3" t="str">
        <f>IF($A98&gt;='243way_Regular Symbol'!F$16,"",IF(D98=0,"",IF(OR(D98=$BQ$1,D98=$BR$1,D99=$BQ$1,D99=$BR$1,D100=$BQ$1,D100=$BR$1),0,1)))</f>
        <v/>
      </c>
      <c r="BT98" s="3" t="str">
        <f>IF($A98&gt;='243way_Regular Symbol'!G$16,"",IF(E98=0,"",IF(OR(E98=$BQ$1,E98=$BR$1,E99=$BQ$1,E99=$BR$1,E100=$BQ$1,E100=$BR$1),0,1)))</f>
        <v/>
      </c>
      <c r="BU98" s="3" t="str">
        <f>IF($A98&gt;='243way_Regular Symbol'!H$16,"",IF(F98=0,"",IF(OR(F98=$BQ$1,F98=$BR$1,F99=$BQ$1,F99=$BR$1,F100=$BQ$1,F100=$BR$1),0,1)))</f>
        <v/>
      </c>
      <c r="BW98" s="3" t="str">
        <f>IF($A98&gt;='243way_Regular Symbol'!D$16,"",IF(B98=0,"",IF(OR(B98=$BW$1,B99=$BW$1,B100=$BW$1,B98=$BX$1,B99=$BX$1,B100=$BX$1),0,1)))</f>
        <v/>
      </c>
      <c r="BX98" s="3" t="str">
        <f>IF($A98&gt;='243way_Regular Symbol'!E$16,"",IF(C98=0,"",IF(OR(C98=$BW$1,C99=$BW$1,C100=$BW$1,C98=$BX$1,C99=$BX$1,C100=$BX$1),0,1)))</f>
        <v/>
      </c>
      <c r="BY98" s="3" t="str">
        <f>IF($A98&gt;='243way_Regular Symbol'!F$16,"",IF(D98=0,"",IF(OR(D98=$BW$1,D99=$BW$1,D100=$BW$1,D98=$BX$1,D99=$BX$1,D100=$BX$1),0,1)))</f>
        <v/>
      </c>
      <c r="BZ98" s="3" t="str">
        <f>IF($A98&gt;='243way_Regular Symbol'!G$16,"",IF(E98=0,"",IF(OR(E98=$BW$1,E99=$BW$1,E100=$BW$1,E98=$BX$1,E99=$BX$1,E100=$BX$1),0,1)))</f>
        <v/>
      </c>
      <c r="CA98" s="3" t="str">
        <f>IF($A98&gt;='243way_Regular Symbol'!H$16,"",IF(F98=0,"",IF(OR(F98=$BW$1,F99=$BW$1,F100=$BW$1,F98=$BX$1,F99=$BX$1,F100=$BX$1),0,1)))</f>
        <v/>
      </c>
      <c r="CC98" s="3" t="str">
        <f>IF($A98&gt;='243way_Regular Symbol'!D$16,"",IF(B98=0,"",IF(OR(B98=$BW$1,B99=$BW$1,B100=$BW$1,B98=$CD$1,B99=$CD$1,B100=$CD$1),0,1)))</f>
        <v/>
      </c>
      <c r="CD98" s="3" t="str">
        <f>IF($A98&gt;='243way_Regular Symbol'!E$16,"",IF(C98=0,"",IF(OR(C98=$BW$1,C99=$BW$1,C100=$BW$1,C98=$CD$1,C99=$CD$1,C100=$CD$1),0,1)))</f>
        <v/>
      </c>
      <c r="CE98" s="3" t="str">
        <f>IF($A98&gt;='243way_Regular Symbol'!F$16,"",IF(D98=0,"",IF(OR(D98=$BW$1,D99=$BW$1,D100=$BW$1,D98=$CD$1,D99=$CD$1,D100=$CD$1),0,1)))</f>
        <v/>
      </c>
      <c r="CF98" s="3" t="str">
        <f>IF($A98&gt;='243way_Regular Symbol'!G$16,"",IF(E98=0,"",IF(OR(E98=$BW$1,E99=$BW$1,E100=$BW$1,E98=$CD$1,E99=$CD$1,E100=$CD$1),0,1)))</f>
        <v/>
      </c>
      <c r="CG98" s="3" t="str">
        <f>IF($A98&gt;='243way_Regular Symbol'!H$16,"",IF(F98=0,"",IF(OR(F98=$BW$1,F99=$BW$1,F100=$BW$1,F98=$CD$1,F99=$CD$1,F100=$CD$1),0,1)))</f>
        <v/>
      </c>
      <c r="CI98" s="3" t="str">
        <f>IF($A98&gt;='243way_Regular Symbol'!D$16,"",IF(B98=0,"",IF(OR(B98=$BW$1,B99=$BW$1,B100=$BW$1,B98=$CJ$1,B99=$CJ$1,B100=$CJ$1),0,1)))</f>
        <v/>
      </c>
      <c r="CJ98" s="3" t="str">
        <f>IF($A98&gt;='243way_Regular Symbol'!E$16,"",IF(C98=0,"",IF(OR(C98=$BW$1,C99=$BW$1,C100=$BW$1,C98=$CJ$1,C99=$CJ$1,C100=$CJ$1),0,1)))</f>
        <v/>
      </c>
      <c r="CK98" s="3" t="str">
        <f>IF($A98&gt;='243way_Regular Symbol'!F$16,"",IF(D98=0,"",IF(OR(D98=$BW$1,D99=$BW$1,D100=$BW$1,D98=$CJ$1,D99=$CJ$1,D100=$CJ$1),0,1)))</f>
        <v/>
      </c>
      <c r="CL98" s="3" t="str">
        <f>IF($A98&gt;='243way_Regular Symbol'!G$16,"",IF(E98=0,"",IF(OR(E98=$BW$1,E99=$BW$1,E100=$BW$1,E98=$CJ$1,E99=$CJ$1,E100=$CJ$1),0,1)))</f>
        <v/>
      </c>
      <c r="CM98" s="3" t="str">
        <f>IF($A98&gt;='243way_Regular Symbol'!H$16,"",IF(F98=0,"",IF(OR(F98=$BW$1,F99=$BW$1,F100=$BW$1,F98=$CJ$1,F99=$CJ$1,F100=$CJ$1),0,1)))</f>
        <v/>
      </c>
      <c r="CO98" s="3" t="str">
        <f>IF($A98&gt;='243way_Regular Symbol'!D$16,"",IF(B98=0,"",IF(OR(B98=$BW$1,B99=$BW$1,B100=$BW$1,B98=$CP$1,B99=$CP$1,B100=$CP$1),0,1)))</f>
        <v/>
      </c>
      <c r="CP98" s="3" t="str">
        <f>IF($A98&gt;='243way_Regular Symbol'!E$16,"",IF(C98=0,"",IF(OR(C98=$BW$1,C99=$BW$1,C100=$BW$1,C98=$CP$1,C99=$CP$1,C100=$CP$1),0,1)))</f>
        <v/>
      </c>
      <c r="CQ98" s="3" t="str">
        <f>IF($A98&gt;='243way_Regular Symbol'!F$16,"",IF(D98=0,"",IF(OR(D98=$BW$1,D99=$BW$1,D100=$BW$1,D98=$CP$1,D99=$CP$1,D100=$CP$1),0,1)))</f>
        <v/>
      </c>
      <c r="CR98" s="3" t="str">
        <f>IF($A98&gt;='243way_Regular Symbol'!G$16,"",IF(E98=0,"",IF(OR(E98=$BW$1,E99=$BW$1,E100=$BW$1,E98=$CP$1,E99=$CP$1,E100=$CP$1),0,1)))</f>
        <v/>
      </c>
      <c r="CS98" s="3" t="str">
        <f>IF($A98&gt;='243way_Regular Symbol'!H$16,"",IF(F98=0,"",IF(OR(F98=$BW$1,F99=$BW$1,F100=$BW$1,F98=$CP$1,F99=$CP$1,F100=$CP$1),0,1)))</f>
        <v/>
      </c>
      <c r="CU98" s="3" t="str">
        <f>IF($A98&gt;='243way_Regular Symbol'!D$16,"",IF(B98=0,"",IF(OR(B98=$BW$1,B99=$BW$1,B100=$BW$1,B98=$CV$1,B99=$CV$1,B100=$CV$1),0,1)))</f>
        <v/>
      </c>
      <c r="CV98" s="3" t="str">
        <f>IF($A98&gt;='243way_Regular Symbol'!E$16,"",IF(C98=0,"",IF(OR(C98=$BW$1,C99=$BW$1,C100=$BW$1,C98=$CV$1,C99=$CV$1,C100=$CV$1),0,1)))</f>
        <v/>
      </c>
      <c r="CW98" s="3" t="str">
        <f>IF($A98&gt;='243way_Regular Symbol'!F$16,"",IF(D98=0,"",IF(OR(D98=$BW$1,D99=$BW$1,D100=$BW$1,D98=$CV$1,D99=$CV$1,D100=$CV$1),0,1)))</f>
        <v/>
      </c>
      <c r="CX98" s="3" t="str">
        <f>IF($A98&gt;='243way_Regular Symbol'!G$16,"",IF(E98=0,"",IF(OR(E98=$BW$1,E99=$BW$1,E100=$BW$1,E98=$CV$1,E99=$CV$1,E100=$CV$1),0,1)))</f>
        <v/>
      </c>
      <c r="CY98" s="3" t="str">
        <f>IF($A98&gt;='243way_Regular Symbol'!H$16,"",IF(F98=0,"",IF(OR(F98=$BW$1,F99=$BW$1,F100=$BW$1,F98=$CV$1,F99=$CV$1,F100=$CV$1),0,1)))</f>
        <v/>
      </c>
    </row>
    <row r="99" spans="1:103">
      <c r="A99" s="335"/>
      <c r="B99" s="191"/>
      <c r="C99" s="191"/>
      <c r="D99" s="191"/>
      <c r="E99" s="191"/>
      <c r="F99" s="338"/>
      <c r="O99" s="344"/>
      <c r="P99" s="3"/>
      <c r="Q99" s="3"/>
      <c r="R99" s="3"/>
      <c r="S99" s="135"/>
      <c r="U99" s="344"/>
      <c r="V99" s="3"/>
      <c r="W99" s="3"/>
      <c r="X99" s="3"/>
      <c r="Y99" s="135"/>
      <c r="AA99" s="344"/>
      <c r="AB99" s="3"/>
      <c r="AC99" s="3"/>
      <c r="AD99" s="3"/>
      <c r="AE99" s="135"/>
      <c r="AG99" s="344"/>
      <c r="AH99" s="3"/>
      <c r="AI99" s="3"/>
      <c r="AJ99" s="3"/>
      <c r="AK99" s="135"/>
      <c r="AM99" s="344"/>
      <c r="AN99" s="3"/>
      <c r="AO99" s="3"/>
      <c r="AP99" s="3"/>
      <c r="AQ99" s="135"/>
      <c r="AS99" s="344" t="str">
        <f>IF($A99&gt;='243way_Regular Symbol'!D$16,"",IF(B99=0,"",IF(OR(B99=$AM$1,B99=$AT$1,B100=$AM$1,B100=$AT$1,B101=$AM$1,B101=$AT$1),0,1)))</f>
        <v/>
      </c>
      <c r="AT99" s="3" t="str">
        <f>IF($A99&gt;='243way_Regular Symbol'!E$16,"",IF(C99=0,"",IF(OR(C99=$AM$1,C99=$AT$1,C100=$AM$1,C100=$AT$1,C101=$AM$1,C101=$AT$1),0,1)))</f>
        <v/>
      </c>
      <c r="AU99" s="3" t="str">
        <f>IF($A99&gt;='243way_Regular Symbol'!F$16,"",IF(D99=0,"",IF(OR(D99=$AM$1,D99=$AT$1,D100=$AM$1,D100=$AT$1,D101=$AM$1,D101=$AT$1),0,1)))</f>
        <v/>
      </c>
      <c r="AV99" s="3" t="str">
        <f>IF($A99&gt;='243way_Regular Symbol'!G$16,"",IF(E99=0,"",IF(OR(E99=$AM$1,E99=$AT$1,E100=$AM$1,E100=$AT$1,E101=$AM$1,E101=$AT$1),0,1)))</f>
        <v/>
      </c>
      <c r="AW99" s="135" t="str">
        <f>IF($A99&gt;='243way_Regular Symbol'!H$16,"",IF(F99=0,"",IF(OR(F99=$AM$1,F99=$AT$1,F100=$AM$1,F100=$AT$1,F101=$AM$1,F101=$AT$1),0,1)))</f>
        <v/>
      </c>
      <c r="AY99" s="344" t="str">
        <f>IF($A99&gt;='243way_Regular Symbol'!D$16,"",IF(B99=0,"",IF(OR(B99=$AM$1,B99=$AZ$1,B100=$AM$1,B100=$AZ$1,B101=$AM$1,B101=$AZ$1),0,1)))</f>
        <v/>
      </c>
      <c r="AZ99" s="3" t="str">
        <f>IF($A99&gt;='243way_Regular Symbol'!E$16,"",IF(C99=0,"",IF(OR(C99=$AM$1,C99=$AZ$1,C100=$AM$1,C100=$AZ$1,C101=$AM$1,C101=$AZ$1),0,1)))</f>
        <v/>
      </c>
      <c r="BA99" s="3" t="str">
        <f>IF($A99&gt;='243way_Regular Symbol'!F$16,"",IF(D99=0,"",IF(OR(D99=$AM$1,D99=$AZ$1,D100=$AM$1,D100=$AZ$1,D101=$AM$1,D101=$AZ$1),0,1)))</f>
        <v/>
      </c>
      <c r="BB99" s="3" t="str">
        <f>IF($A99&gt;='243way_Regular Symbol'!G$16,"",IF(E99=0,"",IF(OR(E99=$AM$1,E99=$AZ$1,E100=$AM$1,E100=$AZ$1,E101=$AM$1,E101=$AZ$1),0,1)))</f>
        <v/>
      </c>
      <c r="BC99" s="135" t="str">
        <f>IF($A99&gt;='243way_Regular Symbol'!H$16,"",IF(F99=0,"",IF(OR(F99=$AM$1,F99=$AZ$1,F100=$AM$1,F100=$AZ$1,F101=$AM$1,F101=$AZ$1),0,1)))</f>
        <v/>
      </c>
      <c r="BE99" s="344" t="str">
        <f>IF($A99&gt;='243way_Regular Symbol'!D$16,"",IF(B99=0,"",IF(OR(B99=$AM$1,B99=$BF$1,B100=$AM$1,B100=$BF$1,B101=$AM$1,B101=$BF$1),0,1)))</f>
        <v/>
      </c>
      <c r="BF99" s="3" t="str">
        <f>IF($A99&gt;='243way_Regular Symbol'!E$16,"",IF(C99=0,"",IF(OR(C99=$AM$1,C99=$BF$1,C100=$AM$1,C100=$BF$1,C101=$AM$1,C101=$BF$1),0,1)))</f>
        <v/>
      </c>
      <c r="BG99" s="3" t="str">
        <f>IF($A99&gt;='243way_Regular Symbol'!F$16,"",IF(D99=0,"",IF(OR(D99=$AM$1,D99=$BF$1,D100=$AM$1,D100=$BF$1,D101=$AM$1,D101=$BF$1),0,1)))</f>
        <v/>
      </c>
      <c r="BH99" s="3" t="str">
        <f>IF($A99&gt;='243way_Regular Symbol'!G$16,"",IF(E99=0,"",IF(OR(E99=$AM$1,E99=$BF$1,E100=$AM$1,E100=$BF$1,E101=$AM$1,E101=$BF$1),0,1)))</f>
        <v/>
      </c>
      <c r="BI99" s="135" t="str">
        <f>IF($A99&gt;='243way_Regular Symbol'!H$16,"",IF(F99=0,"",IF(OR(F99=$AM$1,F99=$BF$1,F100=$AM$1,F100=$BF$1,F101=$AM$1,F101=$BF$1),0,1)))</f>
        <v/>
      </c>
      <c r="BK99" s="344" t="str">
        <f>IF($A99&gt;='243way_Regular Symbol'!D$16,"",IF(B99=0,"",IF(OR(B99=$AM$1,B99=$BL$1,B100=$AM$1,B100=$BL$1,B101=$AM$1,B101=$BL$1),0,1)))</f>
        <v/>
      </c>
      <c r="BL99" s="3" t="str">
        <f>IF($A99&gt;='243way_Regular Symbol'!E$16,"",IF(C99=0,"",IF(OR(C99=$AM$1,C99=$BL$1,C100=$AM$1,C100=$BL$1,C101=$AM$1,C101=$BL$1),0,1)))</f>
        <v/>
      </c>
      <c r="BM99" s="3" t="str">
        <f>IF($A99&gt;='243way_Regular Symbol'!F$16,"",IF(D99=0,"",IF(OR(D99=$AM$1,D99=$BL$1,D100=$AM$1,D100=$BL$1,D101=$AM$1,D101=$BL$1),0,1)))</f>
        <v/>
      </c>
      <c r="BN99" s="3" t="str">
        <f>IF($A99&gt;='243way_Regular Symbol'!G$16,"",IF(E99=0,"",IF(OR(E99=$AM$1,E99=$BL$1,E100=$AM$1,E100=$BL$1,E101=$AM$1,E101=$BL$1),0,1)))</f>
        <v/>
      </c>
      <c r="BO99" s="135" t="str">
        <f>IF($A99&gt;='243way_Regular Symbol'!H$16,"",IF(F99=0,"",IF(OR(F99=$AM$1,F99=$BL$1,F100=$AM$1,F100=$BL$1,F101=$AM$1,F101=$BL$1),0,1)))</f>
        <v/>
      </c>
      <c r="BQ99" s="3" t="str">
        <f>IF($A99&gt;='243way_Regular Symbol'!D$16,"",IF(B99=0,"",IF(OR(B99=$BQ$1,B99=$BR$1,B100=$BQ$1,B100=$BR$1,B101=$BQ$1,B101=$BR$1),0,1)))</f>
        <v/>
      </c>
      <c r="BR99" s="3" t="str">
        <f>IF($A99&gt;='243way_Regular Symbol'!E$16,"",IF(C99=0,"",IF(OR(C99=$BQ$1,C99=$BR$1,C100=$BQ$1,C100=$BR$1,C101=$BQ$1,C101=$BR$1),0,1)))</f>
        <v/>
      </c>
      <c r="BS99" s="3" t="str">
        <f>IF($A99&gt;='243way_Regular Symbol'!F$16,"",IF(D99=0,"",IF(OR(D99=$BQ$1,D99=$BR$1,D100=$BQ$1,D100=$BR$1,D101=$BQ$1,D101=$BR$1),0,1)))</f>
        <v/>
      </c>
      <c r="BT99" s="3" t="str">
        <f>IF($A99&gt;='243way_Regular Symbol'!G$16,"",IF(E99=0,"",IF(OR(E99=$BQ$1,E99=$BR$1,E100=$BQ$1,E100=$BR$1,E101=$BQ$1,E101=$BR$1),0,1)))</f>
        <v/>
      </c>
      <c r="BU99" s="3" t="str">
        <f>IF($A99&gt;='243way_Regular Symbol'!H$16,"",IF(F99=0,"",IF(OR(F99=$BQ$1,F99=$BR$1,F100=$BQ$1,F100=$BR$1,F101=$BQ$1,F101=$BR$1),0,1)))</f>
        <v/>
      </c>
      <c r="BW99" s="3" t="str">
        <f>IF($A99&gt;='243way_Regular Symbol'!D$16,"",IF(B99=0,"",IF(OR(B99=$BW$1,B100=$BW$1,B101=$BW$1,B99=$BX$1,B100=$BX$1,B101=$BX$1),0,1)))</f>
        <v/>
      </c>
      <c r="BX99" s="3" t="str">
        <f>IF($A99&gt;='243way_Regular Symbol'!E$16,"",IF(C99=0,"",IF(OR(C99=$BW$1,C100=$BW$1,C101=$BW$1,C99=$BX$1,C100=$BX$1,C101=$BX$1),0,1)))</f>
        <v/>
      </c>
      <c r="BY99" s="3" t="str">
        <f>IF($A99&gt;='243way_Regular Symbol'!F$16,"",IF(D99=0,"",IF(OR(D99=$BW$1,D100=$BW$1,D101=$BW$1,D99=$BX$1,D100=$BX$1,D101=$BX$1),0,1)))</f>
        <v/>
      </c>
      <c r="BZ99" s="3" t="str">
        <f>IF($A99&gt;='243way_Regular Symbol'!G$16,"",IF(E99=0,"",IF(OR(E99=$BW$1,E100=$BW$1,E101=$BW$1,E99=$BX$1,E100=$BX$1,E101=$BX$1),0,1)))</f>
        <v/>
      </c>
      <c r="CA99" s="3" t="str">
        <f>IF($A99&gt;='243way_Regular Symbol'!H$16,"",IF(F99=0,"",IF(OR(F99=$BW$1,F100=$BW$1,F101=$BW$1,F99=$BX$1,F100=$BX$1,F101=$BX$1),0,1)))</f>
        <v/>
      </c>
      <c r="CC99" s="3" t="str">
        <f>IF($A99&gt;='243way_Regular Symbol'!D$16,"",IF(B99=0,"",IF(OR(B99=$BW$1,B100=$BW$1,B101=$BW$1,B99=$CD$1,B100=$CD$1,B101=$CD$1),0,1)))</f>
        <v/>
      </c>
      <c r="CD99" s="3" t="str">
        <f>IF($A99&gt;='243way_Regular Symbol'!E$16,"",IF(C99=0,"",IF(OR(C99=$BW$1,C100=$BW$1,C101=$BW$1,C99=$CD$1,C100=$CD$1,C101=$CD$1),0,1)))</f>
        <v/>
      </c>
      <c r="CE99" s="3" t="str">
        <f>IF($A99&gt;='243way_Regular Symbol'!F$16,"",IF(D99=0,"",IF(OR(D99=$BW$1,D100=$BW$1,D101=$BW$1,D99=$CD$1,D100=$CD$1,D101=$CD$1),0,1)))</f>
        <v/>
      </c>
      <c r="CF99" s="3" t="str">
        <f>IF($A99&gt;='243way_Regular Symbol'!G$16,"",IF(E99=0,"",IF(OR(E99=$BW$1,E100=$BW$1,E101=$BW$1,E99=$CD$1,E100=$CD$1,E101=$CD$1),0,1)))</f>
        <v/>
      </c>
      <c r="CG99" s="3" t="str">
        <f>IF($A99&gt;='243way_Regular Symbol'!H$16,"",IF(F99=0,"",IF(OR(F99=$BW$1,F100=$BW$1,F101=$BW$1,F99=$CD$1,F100=$CD$1,F101=$CD$1),0,1)))</f>
        <v/>
      </c>
      <c r="CI99" s="3" t="str">
        <f>IF($A99&gt;='243way_Regular Symbol'!D$16,"",IF(B99=0,"",IF(OR(B99=$BW$1,B100=$BW$1,B101=$BW$1,B99=$CJ$1,B100=$CJ$1,B101=$CJ$1),0,1)))</f>
        <v/>
      </c>
      <c r="CJ99" s="3" t="str">
        <f>IF($A99&gt;='243way_Regular Symbol'!E$16,"",IF(C99=0,"",IF(OR(C99=$BW$1,C100=$BW$1,C101=$BW$1,C99=$CJ$1,C100=$CJ$1,C101=$CJ$1),0,1)))</f>
        <v/>
      </c>
      <c r="CK99" s="3" t="str">
        <f>IF($A99&gt;='243way_Regular Symbol'!F$16,"",IF(D99=0,"",IF(OR(D99=$BW$1,D100=$BW$1,D101=$BW$1,D99=$CJ$1,D100=$CJ$1,D101=$CJ$1),0,1)))</f>
        <v/>
      </c>
      <c r="CL99" s="3" t="str">
        <f>IF($A99&gt;='243way_Regular Symbol'!G$16,"",IF(E99=0,"",IF(OR(E99=$BW$1,E100=$BW$1,E101=$BW$1,E99=$CJ$1,E100=$CJ$1,E101=$CJ$1),0,1)))</f>
        <v/>
      </c>
      <c r="CM99" s="3" t="str">
        <f>IF($A99&gt;='243way_Regular Symbol'!H$16,"",IF(F99=0,"",IF(OR(F99=$BW$1,F100=$BW$1,F101=$BW$1,F99=$CJ$1,F100=$CJ$1,F101=$CJ$1),0,1)))</f>
        <v/>
      </c>
      <c r="CO99" s="3" t="str">
        <f>IF($A99&gt;='243way_Regular Symbol'!D$16,"",IF(B99=0,"",IF(OR(B99=$BW$1,B100=$BW$1,B101=$BW$1,B99=$CP$1,B100=$CP$1,B101=$CP$1),0,1)))</f>
        <v/>
      </c>
      <c r="CP99" s="3" t="str">
        <f>IF($A99&gt;='243way_Regular Symbol'!E$16,"",IF(C99=0,"",IF(OR(C99=$BW$1,C100=$BW$1,C101=$BW$1,C99=$CP$1,C100=$CP$1,C101=$CP$1),0,1)))</f>
        <v/>
      </c>
      <c r="CQ99" s="3" t="str">
        <f>IF($A99&gt;='243way_Regular Symbol'!F$16,"",IF(D99=0,"",IF(OR(D99=$BW$1,D100=$BW$1,D101=$BW$1,D99=$CP$1,D100=$CP$1,D101=$CP$1),0,1)))</f>
        <v/>
      </c>
      <c r="CR99" s="3" t="str">
        <f>IF($A99&gt;='243way_Regular Symbol'!G$16,"",IF(E99=0,"",IF(OR(E99=$BW$1,E100=$BW$1,E101=$BW$1,E99=$CP$1,E100=$CP$1,E101=$CP$1),0,1)))</f>
        <v/>
      </c>
      <c r="CS99" s="3" t="str">
        <f>IF($A99&gt;='243way_Regular Symbol'!H$16,"",IF(F99=0,"",IF(OR(F99=$BW$1,F100=$BW$1,F101=$BW$1,F99=$CP$1,F100=$CP$1,F101=$CP$1),0,1)))</f>
        <v/>
      </c>
      <c r="CU99" s="3" t="str">
        <f>IF($A99&gt;='243way_Regular Symbol'!D$16,"",IF(B99=0,"",IF(OR(B99=$BW$1,B100=$BW$1,B101=$BW$1,B99=$CV$1,B100=$CV$1,B101=$CV$1),0,1)))</f>
        <v/>
      </c>
      <c r="CV99" s="3" t="str">
        <f>IF($A99&gt;='243way_Regular Symbol'!E$16,"",IF(C99=0,"",IF(OR(C99=$BW$1,C100=$BW$1,C101=$BW$1,C99=$CV$1,C100=$CV$1,C101=$CV$1),0,1)))</f>
        <v/>
      </c>
      <c r="CW99" s="3" t="str">
        <f>IF($A99&gt;='243way_Regular Symbol'!F$16,"",IF(D99=0,"",IF(OR(D99=$BW$1,D100=$BW$1,D101=$BW$1,D99=$CV$1,D100=$CV$1,D101=$CV$1),0,1)))</f>
        <v/>
      </c>
      <c r="CX99" s="3" t="str">
        <f>IF($A99&gt;='243way_Regular Symbol'!G$16,"",IF(E99=0,"",IF(OR(E99=$BW$1,E100=$BW$1,E101=$BW$1,E99=$CV$1,E100=$CV$1,E101=$CV$1),0,1)))</f>
        <v/>
      </c>
      <c r="CY99" s="3" t="str">
        <f>IF($A99&gt;='243way_Regular Symbol'!H$16,"",IF(F99=0,"",IF(OR(F99=$BW$1,F100=$BW$1,F101=$BW$1,F99=$CV$1,F100=$CV$1,F101=$CV$1),0,1)))</f>
        <v/>
      </c>
    </row>
    <row r="100" spans="1:103" ht="16" thickBot="1">
      <c r="A100" s="339"/>
      <c r="B100" s="340"/>
      <c r="C100" s="340"/>
      <c r="D100" s="340"/>
      <c r="E100" s="340"/>
      <c r="F100" s="143"/>
      <c r="O100" s="347"/>
      <c r="P100" s="154"/>
      <c r="Q100" s="154"/>
      <c r="R100" s="154"/>
      <c r="S100" s="153"/>
      <c r="U100" s="347"/>
      <c r="V100" s="154"/>
      <c r="W100" s="154"/>
      <c r="X100" s="154"/>
      <c r="Y100" s="153"/>
      <c r="AA100" s="347"/>
      <c r="AB100" s="154"/>
      <c r="AC100" s="154"/>
      <c r="AD100" s="154"/>
      <c r="AE100" s="153"/>
      <c r="AG100" s="347"/>
      <c r="AH100" s="154"/>
      <c r="AI100" s="154"/>
      <c r="AJ100" s="154"/>
      <c r="AK100" s="153"/>
      <c r="AM100" s="347"/>
      <c r="AN100" s="154"/>
      <c r="AO100" s="154"/>
      <c r="AP100" s="154"/>
      <c r="AQ100" s="153"/>
      <c r="AS100" s="347" t="str">
        <f>IF($A100&gt;='243way_Regular Symbol'!D$16,"",IF(B100=0,"",IF(OR(B100=$AM$1,B100=$AT$1,B101=$AM$1,B101=$AT$1,B102=$AM$1,B102=$AT$1),0,1)))</f>
        <v/>
      </c>
      <c r="AT100" s="154" t="str">
        <f>IF($A100&gt;='243way_Regular Symbol'!E$16,"",IF(C100=0,"",IF(OR(C100=$AM$1,C100=$AT$1,C101=$AM$1,C101=$AT$1,C102=$AM$1,C102=$AT$1),0,1)))</f>
        <v/>
      </c>
      <c r="AU100" s="154" t="str">
        <f>IF($A100&gt;='243way_Regular Symbol'!F$16,"",IF(D100=0,"",IF(OR(D100=$AM$1,D100=$AT$1,D101=$AM$1,D101=$AT$1,D102=$AM$1,D102=$AT$1),0,1)))</f>
        <v/>
      </c>
      <c r="AV100" s="154" t="str">
        <f>IF($A100&gt;='243way_Regular Symbol'!G$16,"",IF(E100=0,"",IF(OR(E100=$AM$1,E100=$AT$1,E101=$AM$1,E101=$AT$1,E102=$AM$1,E102=$AT$1),0,1)))</f>
        <v/>
      </c>
      <c r="AW100" s="153" t="str">
        <f>IF($A100&gt;='243way_Regular Symbol'!H$16,"",IF(F100=0,"",IF(OR(F100=$AM$1,F100=$AT$1,F101=$AM$1,F101=$AT$1,F102=$AM$1,F102=$AT$1),0,1)))</f>
        <v/>
      </c>
      <c r="AY100" s="347" t="str">
        <f>IF($A100&gt;='243way_Regular Symbol'!D$16,"",IF(B100=0,"",IF(OR(B100=$AM$1,B100=$AZ$1,B101=$AM$1,B101=$AZ$1,B102=$AM$1,B102=$AZ$1),0,1)))</f>
        <v/>
      </c>
      <c r="AZ100" s="154" t="str">
        <f>IF($A100&gt;='243way_Regular Symbol'!E$16,"",IF(C100=0,"",IF(OR(C100=$AM$1,C100=$AZ$1,C101=$AM$1,C101=$AZ$1,C102=$AM$1,C102=$AZ$1),0,1)))</f>
        <v/>
      </c>
      <c r="BA100" s="154" t="str">
        <f>IF($A100&gt;='243way_Regular Symbol'!F$16,"",IF(D100=0,"",IF(OR(D100=$AM$1,D100=$AZ$1,D101=$AM$1,D101=$AZ$1,D102=$AM$1,D102=$AZ$1),0,1)))</f>
        <v/>
      </c>
      <c r="BB100" s="154" t="str">
        <f>IF($A100&gt;='243way_Regular Symbol'!G$16,"",IF(E100=0,"",IF(OR(E100=$AM$1,E100=$AZ$1,E101=$AM$1,E101=$AZ$1,E102=$AM$1,E102=$AZ$1),0,1)))</f>
        <v/>
      </c>
      <c r="BC100" s="153" t="str">
        <f>IF($A100&gt;='243way_Regular Symbol'!H$16,"",IF(F100=0,"",IF(OR(F100=$AM$1,F100=$AZ$1,F101=$AM$1,F101=$AZ$1,F102=$AM$1,F102=$AZ$1),0,1)))</f>
        <v/>
      </c>
      <c r="BE100" s="347" t="str">
        <f>IF($A100&gt;='243way_Regular Symbol'!D$16,"",IF(B100=0,"",IF(OR(B100=$AM$1,B100=$BF$1,B101=$AM$1,B101=$BF$1,B102=$AM$1,B102=$BF$1),0,1)))</f>
        <v/>
      </c>
      <c r="BF100" s="154" t="str">
        <f>IF($A100&gt;='243way_Regular Symbol'!E$16,"",IF(C100=0,"",IF(OR(C100=$AM$1,C100=$BF$1,C101=$AM$1,C101=$BF$1,C102=$AM$1,C102=$BF$1),0,1)))</f>
        <v/>
      </c>
      <c r="BG100" s="154" t="str">
        <f>IF($A100&gt;='243way_Regular Symbol'!F$16,"",IF(D100=0,"",IF(OR(D100=$AM$1,D100=$BF$1,D101=$AM$1,D101=$BF$1,D102=$AM$1,D102=$BF$1),0,1)))</f>
        <v/>
      </c>
      <c r="BH100" s="154" t="str">
        <f>IF($A100&gt;='243way_Regular Symbol'!G$16,"",IF(E100=0,"",IF(OR(E100=$AM$1,E100=$BF$1,E101=$AM$1,E101=$BF$1,E102=$AM$1,E102=$BF$1),0,1)))</f>
        <v/>
      </c>
      <c r="BI100" s="153" t="str">
        <f>IF($A100&gt;='243way_Regular Symbol'!H$16,"",IF(F100=0,"",IF(OR(F100=$AM$1,F100=$BF$1,F101=$AM$1,F101=$BF$1,F102=$AM$1,F102=$BF$1),0,1)))</f>
        <v/>
      </c>
      <c r="BK100" s="347" t="str">
        <f>IF($A100&gt;='243way_Regular Symbol'!D$16,"",IF(B100=0,"",IF(OR(B100=$AM$1,B100=$BL$1,B101=$AM$1,B101=$BL$1,B102=$AM$1,B102=$BL$1),0,1)))</f>
        <v/>
      </c>
      <c r="BL100" s="154" t="str">
        <f>IF($A100&gt;='243way_Regular Symbol'!E$16,"",IF(C100=0,"",IF(OR(C100=$AM$1,C100=$BL$1,C101=$AM$1,C101=$BL$1,C102=$AM$1,C102=$BL$1),0,1)))</f>
        <v/>
      </c>
      <c r="BM100" s="154" t="str">
        <f>IF($A100&gt;='243way_Regular Symbol'!F$16,"",IF(D100=0,"",IF(OR(D100=$AM$1,D100=$BL$1,D101=$AM$1,D101=$BL$1,D102=$AM$1,D102=$BL$1),0,1)))</f>
        <v/>
      </c>
      <c r="BN100" s="154" t="str">
        <f>IF($A100&gt;='243way_Regular Symbol'!G$16,"",IF(E100=0,"",IF(OR(E100=$AM$1,E100=$BL$1,E101=$AM$1,E101=$BL$1,E102=$AM$1,E102=$BL$1),0,1)))</f>
        <v/>
      </c>
      <c r="BO100" s="153" t="str">
        <f>IF($A100&gt;='243way_Regular Symbol'!H$16,"",IF(F100=0,"",IF(OR(F100=$AM$1,F100=$BL$1,F101=$AM$1,F101=$BL$1,F102=$AM$1,F102=$BL$1),0,1)))</f>
        <v/>
      </c>
      <c r="BQ100" s="348" t="str">
        <f>IF($A100&gt;='243way_Regular Symbol'!D$16,"",IF(B100=0,"",IF(OR(B100=$BQ$1,B100=$BR$1,B101=$BQ$1,B101=$BR$1,B102=$BQ$1,B102=$BR$1),0,1)))</f>
        <v/>
      </c>
      <c r="BR100" s="348" t="str">
        <f>IF($A100&gt;='243way_Regular Symbol'!E$16,"",IF(C100=0,"",IF(OR(C100=$BQ$1,C100=$BR$1,C101=$BQ$1,C101=$BR$1,C102=$BQ$1,C102=$BR$1),0,1)))</f>
        <v/>
      </c>
      <c r="BS100" s="348" t="str">
        <f>IF($A100&gt;='243way_Regular Symbol'!F$16,"",IF(D100=0,"",IF(OR(D100=$BQ$1,D100=$BR$1,D101=$BQ$1,D101=$BR$1,D102=$BQ$1,D102=$BR$1),0,1)))</f>
        <v/>
      </c>
      <c r="BT100" s="348" t="str">
        <f>IF($A100&gt;='243way_Regular Symbol'!G$16,"",IF(E100=0,"",IF(OR(E100=$BQ$1,E100=$BR$1,E101=$BQ$1,E101=$BR$1,E102=$BQ$1,E102=$BR$1),0,1)))</f>
        <v/>
      </c>
      <c r="BU100" s="348" t="str">
        <f>IF($A100&gt;='243way_Regular Symbol'!H$16,"",IF(F100=0,"",IF(OR(F100=$BQ$1,F100=$BR$1,F101=$BQ$1,F101=$BR$1,F102=$BQ$1,F102=$BR$1),0,1)))</f>
        <v/>
      </c>
      <c r="BW100" s="348" t="str">
        <f>IF($A100&gt;='243way_Regular Symbol'!D$16,"",IF(B100=0,"",IF(OR(B100=$BW$1,B101=$BW$1,B102=$BW$1,B100=$BX$1,B101=$BX$1,B102=$BX$1),0,1)))</f>
        <v/>
      </c>
      <c r="BX100" s="348" t="str">
        <f>IF($A100&gt;='243way_Regular Symbol'!E$16,"",IF(C100=0,"",IF(OR(C100=$BW$1,C101=$BW$1,C102=$BW$1,C100=$BX$1,C101=$BX$1,C102=$BX$1),0,1)))</f>
        <v/>
      </c>
      <c r="BY100" s="348" t="str">
        <f>IF($A100&gt;='243way_Regular Symbol'!F$16,"",IF(D100=0,"",IF(OR(D100=$BW$1,D101=$BW$1,D102=$BW$1,D100=$BX$1,D101=$BX$1,D102=$BX$1),0,1)))</f>
        <v/>
      </c>
      <c r="BZ100" s="348" t="str">
        <f>IF($A100&gt;='243way_Regular Symbol'!G$16,"",IF(E100=0,"",IF(OR(E100=$BW$1,E101=$BW$1,E102=$BW$1,E100=$BX$1,E101=$BX$1,E102=$BX$1),0,1)))</f>
        <v/>
      </c>
      <c r="CA100" s="348" t="str">
        <f>IF($A100&gt;='243way_Regular Symbol'!H$16,"",IF(F100=0,"",IF(OR(F100=$BW$1,F101=$BW$1,F102=$BW$1,F100=$BX$1,F101=$BX$1,F102=$BX$1),0,1)))</f>
        <v/>
      </c>
      <c r="CC100" s="348" t="str">
        <f>IF($A100&gt;='243way_Regular Symbol'!D$16,"",IF(B100=0,"",IF(OR(B100=$BW$1,B101=$BW$1,B102=$BW$1,B100=$CD$1,B101=$CD$1,B102=$CD$1),0,1)))</f>
        <v/>
      </c>
      <c r="CD100" s="348" t="str">
        <f>IF($A100&gt;='243way_Regular Symbol'!E$16,"",IF(C100=0,"",IF(OR(C100=$BW$1,C101=$BW$1,C102=$BW$1,C100=$CD$1,C101=$CD$1,C102=$CD$1),0,1)))</f>
        <v/>
      </c>
      <c r="CE100" s="348" t="str">
        <f>IF($A100&gt;='243way_Regular Symbol'!F$16,"",IF(D100=0,"",IF(OR(D100=$BW$1,D101=$BW$1,D102=$BW$1,D100=$CD$1,D101=$CD$1,D102=$CD$1),0,1)))</f>
        <v/>
      </c>
      <c r="CF100" s="348" t="str">
        <f>IF($A100&gt;='243way_Regular Symbol'!G$16,"",IF(E100=0,"",IF(OR(E100=$BW$1,E101=$BW$1,E102=$BW$1,E100=$CD$1,E101=$CD$1,E102=$CD$1),0,1)))</f>
        <v/>
      </c>
      <c r="CG100" s="348" t="str">
        <f>IF($A100&gt;='243way_Regular Symbol'!H$16,"",IF(F100=0,"",IF(OR(F100=$BW$1,F101=$BW$1,F102=$BW$1,F100=$CD$1,F101=$CD$1,F102=$CD$1),0,1)))</f>
        <v/>
      </c>
      <c r="CI100" s="348" t="str">
        <f>IF($A100&gt;='243way_Regular Symbol'!D$16,"",IF(B100=0,"",IF(OR(B100=$BW$1,B101=$BW$1,B102=$BW$1,B100=$CJ$1,B101=$CJ$1,B102=$CJ$1),0,1)))</f>
        <v/>
      </c>
      <c r="CJ100" s="348" t="str">
        <f>IF($A100&gt;='243way_Regular Symbol'!E$16,"",IF(C100=0,"",IF(OR(C100=$BW$1,C101=$BW$1,C102=$BW$1,C100=$CJ$1,C101=$CJ$1,C102=$CJ$1),0,1)))</f>
        <v/>
      </c>
      <c r="CK100" s="348" t="str">
        <f>IF($A100&gt;='243way_Regular Symbol'!F$16,"",IF(D100=0,"",IF(OR(D100=$BW$1,D101=$BW$1,D102=$BW$1,D100=$CJ$1,D101=$CJ$1,D102=$CJ$1),0,1)))</f>
        <v/>
      </c>
      <c r="CL100" s="348" t="str">
        <f>IF($A100&gt;='243way_Regular Symbol'!G$16,"",IF(E100=0,"",IF(OR(E100=$BW$1,E101=$BW$1,E102=$BW$1,E100=$CJ$1,E101=$CJ$1,E102=$CJ$1),0,1)))</f>
        <v/>
      </c>
      <c r="CM100" s="348" t="str">
        <f>IF($A100&gt;='243way_Regular Symbol'!H$16,"",IF(F100=0,"",IF(OR(F100=$BW$1,F101=$BW$1,F102=$BW$1,F100=$CJ$1,F101=$CJ$1,F102=$CJ$1),0,1)))</f>
        <v/>
      </c>
      <c r="CO100" s="348" t="str">
        <f>IF($A100&gt;='243way_Regular Symbol'!D$16,"",IF(B100=0,"",IF(OR(B100=$BW$1,B101=$BW$1,B102=$BW$1,B100=$CP$1,B101=$CP$1,B102=$CP$1),0,1)))</f>
        <v/>
      </c>
      <c r="CP100" s="348" t="str">
        <f>IF($A100&gt;='243way_Regular Symbol'!E$16,"",IF(C100=0,"",IF(OR(C100=$BW$1,C101=$BW$1,C102=$BW$1,C100=$CP$1,C101=$CP$1,C102=$CP$1),0,1)))</f>
        <v/>
      </c>
      <c r="CQ100" s="348" t="str">
        <f>IF($A100&gt;='243way_Regular Symbol'!F$16,"",IF(D100=0,"",IF(OR(D100=$BW$1,D101=$BW$1,D102=$BW$1,D100=$CP$1,D101=$CP$1,D102=$CP$1),0,1)))</f>
        <v/>
      </c>
      <c r="CR100" s="348" t="str">
        <f>IF($A100&gt;='243way_Regular Symbol'!G$16,"",IF(E100=0,"",IF(OR(E100=$BW$1,E101=$BW$1,E102=$BW$1,E100=$CP$1,E101=$CP$1,E102=$CP$1),0,1)))</f>
        <v/>
      </c>
      <c r="CS100" s="348" t="str">
        <f>IF($A100&gt;='243way_Regular Symbol'!H$16,"",IF(F100=0,"",IF(OR(F100=$BW$1,F101=$BW$1,F102=$BW$1,F100=$CP$1,F101=$CP$1,F102=$CP$1),0,1)))</f>
        <v/>
      </c>
      <c r="CU100" s="348" t="str">
        <f>IF($A100&gt;='243way_Regular Symbol'!D$16,"",IF(B100=0,"",IF(OR(B100=$BW$1,B101=$BW$1,B102=$BW$1,B100=$CV$1,B101=$CV$1,B102=$CV$1),0,1)))</f>
        <v/>
      </c>
      <c r="CV100" s="348" t="str">
        <f>IF($A100&gt;='243way_Regular Symbol'!E$16,"",IF(C100=0,"",IF(OR(C100=$BW$1,C101=$BW$1,C102=$BW$1,C100=$CV$1,C101=$CV$1,C102=$CV$1),0,1)))</f>
        <v/>
      </c>
      <c r="CW100" s="348" t="str">
        <f>IF($A100&gt;='243way_Regular Symbol'!F$16,"",IF(D100=0,"",IF(OR(D100=$BW$1,D101=$BW$1,D102=$BW$1,D100=$CV$1,D101=$CV$1,D102=$CV$1),0,1)))</f>
        <v/>
      </c>
      <c r="CX100" s="348" t="str">
        <f>IF($A100&gt;='243way_Regular Symbol'!G$16,"",IF(E100=0,"",IF(OR(E100=$BW$1,E101=$BW$1,E102=$BW$1,E100=$CV$1,E101=$CV$1,E102=$CV$1),0,1)))</f>
        <v/>
      </c>
      <c r="CY100" s="348" t="str">
        <f>IF($A100&gt;='243way_Regular Symbol'!H$16,"",IF(F100=0,"",IF(OR(F100=$BW$1,F101=$BW$1,F102=$BW$1,F100=$CV$1,F101=$CV$1,F102=$CV$1),0,1)))</f>
        <v/>
      </c>
    </row>
    <row r="101" spans="1:103">
      <c r="AS101" s="6" t="str">
        <f>IF($A101&gt;='243way_Regular Symbol'!D$16,"",IF(B101=0,"",IF(OR(B101=$AM$1,B101=$AT$1,B102=$AM$1,B102=$AT$1,B103=$AM$1,B103=$AT$1),0,1)))</f>
        <v/>
      </c>
      <c r="AT101" s="6" t="str">
        <f>IF($A101&gt;='243way_Regular Symbol'!E$16,"",IF(C101=0,"",IF(OR(C101=$AM$1,C101=$AT$1,C102=$AM$1,C102=$AT$1,C103=$AM$1,C103=$AT$1),0,1)))</f>
        <v/>
      </c>
      <c r="AU101" s="6" t="str">
        <f>IF($A101&gt;='243way_Regular Symbol'!F$16,"",IF(D101=0,"",IF(OR(D101=$AM$1,D101=$AT$1,D102=$AM$1,D102=$AT$1,D103=$AM$1,D103=$AT$1),0,1)))</f>
        <v/>
      </c>
      <c r="AV101" s="6" t="str">
        <f>IF($A101&gt;='243way_Regular Symbol'!G$16,"",IF(E101=0,"",IF(OR(E101=$AM$1,E101=$AT$1,E102=$AM$1,E102=$AT$1,E103=$AM$1,E103=$AT$1),0,1)))</f>
        <v/>
      </c>
      <c r="AW101" s="6" t="str">
        <f>IF($A101&gt;='243way_Regular Symbol'!H$16,"",IF(F101=0,"",IF(OR(F101=$AM$1,F101=$AT$1,F102=$AM$1,F102=$AT$1,F103=$AM$1,F103=$AT$1),0,1)))</f>
        <v/>
      </c>
      <c r="AY101" s="6" t="str">
        <f>IF($A101&gt;='243way_Regular Symbol'!D$16,"",IF(B101=0,"",IF(OR(B101=$AM$1,B101=$AZ$1,B102=$AM$1,B102=$AZ$1,B103=$AM$1,B103=$AZ$1),0,1)))</f>
        <v/>
      </c>
      <c r="AZ101" s="6" t="str">
        <f>IF($A101&gt;='243way_Regular Symbol'!E$16,"",IF(C101=0,"",IF(OR(C101=$AM$1,C101=$AZ$1,C102=$AM$1,C102=$AZ$1,C103=$AM$1,C103=$AZ$1),0,1)))</f>
        <v/>
      </c>
      <c r="BA101" s="6" t="str">
        <f>IF($A101&gt;='243way_Regular Symbol'!F$16,"",IF(D101=0,"",IF(OR(D101=$AM$1,D101=$AZ$1,D102=$AM$1,D102=$AZ$1,D103=$AM$1,D103=$AZ$1),0,1)))</f>
        <v/>
      </c>
      <c r="BB101" s="6" t="str">
        <f>IF($A101&gt;='243way_Regular Symbol'!G$16,"",IF(E101=0,"",IF(OR(E101=$AM$1,E101=$AZ$1,E102=$AM$1,E102=$AZ$1,E103=$AM$1,E103=$AZ$1),0,1)))</f>
        <v/>
      </c>
      <c r="BC101" s="6" t="str">
        <f>IF($A101&gt;='243way_Regular Symbol'!H$16,"",IF(F101=0,"",IF(OR(F101=$AM$1,F101=$AZ$1,F102=$AM$1,F102=$AZ$1,F103=$AM$1,F103=$AZ$1),0,1)))</f>
        <v/>
      </c>
      <c r="BD101" s="6"/>
      <c r="BE101" s="6" t="str">
        <f>IF($A101&gt;='243way_Regular Symbol'!D$16,"",IF(B101=0,"",IF(OR(B101=$AM$1,B101=$BF$1,B102=$AM$1,B102=$BF$1,B103=$AM$1,B103=$BF$1),0,1)))</f>
        <v/>
      </c>
      <c r="BF101" s="6" t="str">
        <f>IF($A101&gt;='243way_Regular Symbol'!E$16,"",IF(C101=0,"",IF(OR(C101=$AM$1,C101=$BF$1,C102=$AM$1,C102=$BF$1,C103=$AM$1,C103=$BF$1),0,1)))</f>
        <v/>
      </c>
      <c r="BG101" s="6" t="str">
        <f>IF($A101&gt;='243way_Regular Symbol'!F$16,"",IF(D101=0,"",IF(OR(D101=$AM$1,D101=$BF$1,D102=$AM$1,D102=$BF$1,D103=$AM$1,D103=$BF$1),0,1)))</f>
        <v/>
      </c>
      <c r="BH101" s="6" t="str">
        <f>IF($A101&gt;='243way_Regular Symbol'!G$16,"",IF(E101=0,"",IF(OR(E101=$AM$1,E101=$BF$1,E102=$AM$1,E102=$BF$1,E103=$AM$1,E103=$BF$1),0,1)))</f>
        <v/>
      </c>
      <c r="BI101" s="6" t="str">
        <f>IF($A101&gt;='243way_Regular Symbol'!H$16,"",IF(F101=0,"",IF(OR(F101=$AM$1,F101=$BF$1,F102=$AM$1,F102=$BF$1,F103=$AM$1,F103=$BF$1),0,1)))</f>
        <v/>
      </c>
      <c r="BJ101" s="6"/>
      <c r="BK101" s="6" t="str">
        <f>IF($A101&gt;='243way_Regular Symbol'!D$16,"",IF(B101=0,"",IF(OR(B101=$AM$1,B101=$BL$1,B102=$AM$1,B102=$BL$1,B103=$AM$1,B103=$BL$1),0,1)))</f>
        <v/>
      </c>
      <c r="BL101" s="6" t="str">
        <f>IF($A101&gt;='243way_Regular Symbol'!E$16,"",IF(C101=0,"",IF(OR(C101=$AM$1,C101=$BL$1,C102=$AM$1,C102=$BL$1,C103=$AM$1,C103=$BL$1),0,1)))</f>
        <v/>
      </c>
      <c r="BM101" s="6" t="str">
        <f>IF($A101&gt;='243way_Regular Symbol'!F$16,"",IF(D101=0,"",IF(OR(D101=$AM$1,D101=$BL$1,D102=$AM$1,D102=$BL$1,D103=$AM$1,D103=$BL$1),0,1)))</f>
        <v/>
      </c>
      <c r="BN101" s="6" t="str">
        <f>IF($A101&gt;='243way_Regular Symbol'!G$16,"",IF(E101=0,"",IF(OR(E101=$AM$1,E101=$BL$1,E102=$AM$1,E102=$BL$1,E103=$AM$1,E103=$BL$1),0,1)))</f>
        <v/>
      </c>
      <c r="BO101" s="6" t="str">
        <f>IF($A101&gt;='243way_Regular Symbol'!H$16,"",IF(F101=0,"",IF(OR(F101=$AM$1,F101=$BL$1,F102=$AM$1,F102=$BL$1,F103=$AM$1,F103=$BL$1),0,1)))</f>
        <v/>
      </c>
      <c r="BP101" s="6"/>
      <c r="BQ101" s="6" t="str">
        <f>IF($A101&gt;='243way_Regular Symbol'!D$16,"",IF(B101=0,"",IF(OR(B101=$BQ$1,B101=$BR$1,B102=$BQ$1,B102=$BR$1,B103=$BQ$1,B103=$BR$1),0,1)))</f>
        <v/>
      </c>
      <c r="BR101" s="6" t="str">
        <f>IF($A101&gt;='243way_Regular Symbol'!E$16,"",IF(C101=0,"",IF(OR(C101=$BQ$1,C101=$BR$1,C102=$BQ$1,C102=$BR$1,C103=$BQ$1,C103=$BR$1),0,1)))</f>
        <v/>
      </c>
      <c r="BS101" s="6" t="str">
        <f>IF($A101&gt;='243way_Regular Symbol'!F$16,"",IF(D101=0,"",IF(OR(D101=$BQ$1,D101=$BR$1,D102=$BQ$1,D102=$BR$1,D103=$BQ$1,D103=$BR$1),0,1)))</f>
        <v/>
      </c>
      <c r="BT101" s="6" t="str">
        <f>IF($A101&gt;='243way_Regular Symbol'!G$16,"",IF(E101=0,"",IF(OR(E101=$BQ$1,E101=$BR$1,E102=$BQ$1,E102=$BR$1,E103=$BQ$1,E103=$BR$1),0,1)))</f>
        <v/>
      </c>
      <c r="BU101" s="6" t="str">
        <f>IF($A101&gt;='243way_Regular Symbol'!H$16,"",IF(F101=0,"",IF(OR(F101=$BQ$1,F101=$BR$1,F102=$BQ$1,F102=$BR$1,F103=$BQ$1,F103=$BR$1),0,1)))</f>
        <v/>
      </c>
      <c r="BV101" s="6"/>
      <c r="BW101" s="6" t="str">
        <f>IF($A101&gt;='243way_Regular Symbol'!D$16,"",IF(B101=0,"",IF(OR(B101=$BW$1,B102=$BW$1,B103=$BW$1,B101=$BX$1,B102=$BX$1,B103=$BX$1),0,1)))</f>
        <v/>
      </c>
      <c r="BX101" s="6" t="str">
        <f>IF($A101&gt;='243way_Regular Symbol'!E$16,"",IF(C101=0,"",IF(OR(C101=$BW$1,C102=$BW$1,C103=$BW$1,C101=$BX$1,C102=$BX$1,C103=$BX$1),0,1)))</f>
        <v/>
      </c>
      <c r="BY101" s="6" t="str">
        <f>IF($A101&gt;='243way_Regular Symbol'!F$16,"",IF(D101=0,"",IF(OR(D101=$BW$1,D102=$BW$1,D103=$BW$1,D101=$BX$1,D102=$BX$1,D103=$BX$1),0,1)))</f>
        <v/>
      </c>
      <c r="BZ101" s="6" t="str">
        <f>IF($A101&gt;='243way_Regular Symbol'!G$16,"",IF(E101=0,"",IF(OR(E101=$BW$1,E102=$BW$1,E103=$BW$1,E101=$BX$1,E102=$BX$1,E103=$BX$1),0,1)))</f>
        <v/>
      </c>
      <c r="CA101" s="6" t="str">
        <f>IF($A101&gt;='243way_Regular Symbol'!H$16,"",IF(F101=0,"",IF(OR(F101=$BW$1,F102=$BW$1,F103=$BW$1,F101=$BX$1,F102=$BX$1,F103=$BX$1),0,1)))</f>
        <v/>
      </c>
      <c r="CB101" s="6"/>
      <c r="CC101" s="6" t="str">
        <f>IF($A101&gt;='243way_Regular Symbol'!D$16,"",IF(B101=0,"",IF(OR(B101=$BW$1,B102=$BW$1,B103=$BW$1,B101=$CD$1,B102=$CD$1,B103=$CD$1),0,1)))</f>
        <v/>
      </c>
      <c r="CD101" s="6" t="str">
        <f>IF($A101&gt;='243way_Regular Symbol'!E$16,"",IF(C101=0,"",IF(OR(C101=$BW$1,C102=$BW$1,C103=$BW$1,C101=$CD$1,C102=$CD$1,C103=$CD$1),0,1)))</f>
        <v/>
      </c>
      <c r="CE101" s="6" t="str">
        <f>IF($A101&gt;='243way_Regular Symbol'!F$16,"",IF(D101=0,"",IF(OR(D101=$BW$1,D102=$BW$1,D103=$BW$1,D101=$CD$1,D102=$CD$1,D103=$CD$1),0,1)))</f>
        <v/>
      </c>
      <c r="CF101" s="6" t="str">
        <f>IF($A101&gt;='243way_Regular Symbol'!G$16,"",IF(E101=0,"",IF(OR(E101=$BW$1,E102=$BW$1,E103=$BW$1,E101=$CD$1,E102=$CD$1,E103=$CD$1),0,1)))</f>
        <v/>
      </c>
      <c r="CG101" s="6" t="str">
        <f>IF($A101&gt;='243way_Regular Symbol'!H$16,"",IF(F101=0,"",IF(OR(F101=$BW$1,F102=$BW$1,F103=$BW$1,F101=$CD$1,F102=$CD$1,F103=$CD$1),0,1)))</f>
        <v/>
      </c>
      <c r="CH101" s="6"/>
      <c r="CI101" s="6" t="str">
        <f>IF($A101&gt;='243way_Regular Symbol'!D$16,"",IF(B101=0,"",IF(OR(B101=$BW$1,B102=$BW$1,B103=$BW$1,B101=$CJ$1,B102=$CJ$1,B103=$CJ$1),0,1)))</f>
        <v/>
      </c>
      <c r="CJ101" s="6" t="str">
        <f>IF($A101&gt;='243way_Regular Symbol'!E$16,"",IF(C101=0,"",IF(OR(C101=$BW$1,C102=$BW$1,C103=$BW$1,C101=$CJ$1,C102=$CJ$1,C103=$CJ$1),0,1)))</f>
        <v/>
      </c>
      <c r="CK101" s="6" t="str">
        <f>IF($A101&gt;='243way_Regular Symbol'!F$16,"",IF(D101=0,"",IF(OR(D101=$BW$1,D102=$BW$1,D103=$BW$1,D101=$CJ$1,D102=$CJ$1,D103=$CJ$1),0,1)))</f>
        <v/>
      </c>
      <c r="CL101" s="6" t="str">
        <f>IF($A101&gt;='243way_Regular Symbol'!G$16,"",IF(E101=0,"",IF(OR(E101=$BW$1,E102=$BW$1,E103=$BW$1,E101=$CJ$1,E102=$CJ$1,E103=$CJ$1),0,1)))</f>
        <v/>
      </c>
      <c r="CM101" s="6" t="str">
        <f>IF($A101&gt;='243way_Regular Symbol'!H$16,"",IF(F101=0,"",IF(OR(F101=$BW$1,F102=$BW$1,F103=$BW$1,F101=$CJ$1,F102=$CJ$1,F103=$CJ$1),0,1)))</f>
        <v/>
      </c>
      <c r="CN101" s="6"/>
      <c r="CO101" s="6" t="str">
        <f>IF($A101&gt;='243way_Regular Symbol'!D$16,"",IF(B101=0,"",IF(OR(B101=$BW$1,B102=$BW$1,B103=$BW$1,B101=$CP$1,B102=$CP$1,B103=$CP$1),0,1)))</f>
        <v/>
      </c>
      <c r="CP101" s="6" t="str">
        <f>IF($A101&gt;='243way_Regular Symbol'!E$16,"",IF(C101=0,"",IF(OR(C101=$BW$1,C102=$BW$1,C103=$BW$1,C101=$CP$1,C102=$CP$1,C103=$CP$1),0,1)))</f>
        <v/>
      </c>
      <c r="CQ101" s="6" t="str">
        <f>IF($A101&gt;='243way_Regular Symbol'!F$16,"",IF(D101=0,"",IF(OR(D101=$BW$1,D102=$BW$1,D103=$BW$1,D101=$CP$1,D102=$CP$1,D103=$CP$1),0,1)))</f>
        <v/>
      </c>
      <c r="CR101" s="6" t="str">
        <f>IF($A101&gt;='243way_Regular Symbol'!G$16,"",IF(E101=0,"",IF(OR(E101=$BW$1,E102=$BW$1,E103=$BW$1,E101=$CP$1,E102=$CP$1,E103=$CP$1),0,1)))</f>
        <v/>
      </c>
      <c r="CS101" s="6" t="str">
        <f>IF($A101&gt;='243way_Regular Symbol'!H$16,"",IF(F101=0,"",IF(OR(F101=$BW$1,F102=$BW$1,F103=$BW$1,F101=$CP$1,F102=$CP$1,F103=$CP$1),0,1)))</f>
        <v/>
      </c>
      <c r="CT101" s="6"/>
      <c r="CU101" s="6" t="str">
        <f>IF($A101&gt;='243way_Regular Symbol'!D$16,"",IF(B101=0,"",IF(OR(B101=$BW$1,B102=$BW$1,B103=$BW$1,B101=$CV$1,B102=$CV$1,B103=$CV$1),0,1)))</f>
        <v/>
      </c>
      <c r="CV101" s="6" t="str">
        <f>IF($A101&gt;='243way_Regular Symbol'!E$16,"",IF(C101=0,"",IF(OR(C101=$BW$1,C102=$BW$1,C103=$BW$1,C101=$CV$1,C102=$CV$1,C103=$CV$1),0,1)))</f>
        <v/>
      </c>
      <c r="CW101" s="6" t="str">
        <f>IF($A101&gt;='243way_Regular Symbol'!F$16,"",IF(D101=0,"",IF(OR(D101=$BW$1,D102=$BW$1,D103=$BW$1,D101=$CV$1,D102=$CV$1,D103=$CV$1),0,1)))</f>
        <v/>
      </c>
      <c r="CX101" s="6" t="str">
        <f>IF($A101&gt;='243way_Regular Symbol'!G$16,"",IF(E101=0,"",IF(OR(E101=$BW$1,E102=$BW$1,E103=$BW$1,E101=$CV$1,E102=$CV$1,E103=$CV$1),0,1)))</f>
        <v/>
      </c>
      <c r="CY101" s="6" t="str">
        <f>IF($A101&gt;='243way_Regular Symbol'!H$16,"",IF(F101=0,"",IF(OR(F101=$BW$1,F102=$BW$1,F103=$BW$1,F101=$CV$1,F102=$CV$1,F103=$CV$1),0,1)))</f>
        <v/>
      </c>
    </row>
    <row r="102" spans="1:103">
      <c r="AS102" s="6" t="str">
        <f>IF($A102&gt;='243way_Regular Symbol'!D$16,"",IF(B102=0,"",IF(OR(B102=$AM$1,B102=$AT$1,B103=$AM$1,B103=$AT$1,B104=$AM$1,B104=$AT$1),0,1)))</f>
        <v/>
      </c>
      <c r="AT102" s="6" t="str">
        <f>IF($A102&gt;='243way_Regular Symbol'!E$16,"",IF(C102=0,"",IF(OR(C102=$AM$1,C102=$AT$1,C103=$AM$1,C103=$AT$1,C104=$AM$1,C104=$AT$1),0,1)))</f>
        <v/>
      </c>
      <c r="AU102" s="6" t="str">
        <f>IF($A102&gt;='243way_Regular Symbol'!F$16,"",IF(D102=0,"",IF(OR(D102=$AM$1,D102=$AT$1,D103=$AM$1,D103=$AT$1,D104=$AM$1,D104=$AT$1),0,1)))</f>
        <v/>
      </c>
      <c r="AV102" s="6" t="str">
        <f>IF($A102&gt;='243way_Regular Symbol'!G$16,"",IF(E102=0,"",IF(OR(E102=$AM$1,E102=$AT$1,E103=$AM$1,E103=$AT$1,E104=$AM$1,E104=$AT$1),0,1)))</f>
        <v/>
      </c>
      <c r="AW102" s="6" t="str">
        <f>IF($A102&gt;='243way_Regular Symbol'!H$16,"",IF(F102=0,"",IF(OR(F102=$AM$1,F102=$AT$1,F103=$AM$1,F103=$AT$1,F104=$AM$1,F104=$AT$1),0,1)))</f>
        <v/>
      </c>
      <c r="AY102" s="6" t="str">
        <f>IF($A102&gt;='243way_Regular Symbol'!D$16,"",IF(B102=0,"",IF(OR(B102=$AM$1,B102=$AZ$1,B103=$AM$1,B103=$AZ$1,B104=$AM$1,B104=$AZ$1),0,1)))</f>
        <v/>
      </c>
      <c r="AZ102" s="6" t="str">
        <f>IF($A102&gt;='243way_Regular Symbol'!E$16,"",IF(C102=0,"",IF(OR(C102=$AM$1,C102=$AZ$1,C103=$AM$1,C103=$AZ$1,C104=$AM$1,C104=$AZ$1),0,1)))</f>
        <v/>
      </c>
      <c r="BA102" s="6" t="str">
        <f>IF($A102&gt;='243way_Regular Symbol'!F$16,"",IF(D102=0,"",IF(OR(D102=$AM$1,D102=$AZ$1,D103=$AM$1,D103=$AZ$1,D104=$AM$1,D104=$AZ$1),0,1)))</f>
        <v/>
      </c>
      <c r="BB102" s="6" t="str">
        <f>IF($A102&gt;='243way_Regular Symbol'!G$16,"",IF(E102=0,"",IF(OR(E102=$AM$1,E102=$AZ$1,E103=$AM$1,E103=$AZ$1,E104=$AM$1,E104=$AZ$1),0,1)))</f>
        <v/>
      </c>
      <c r="BC102" s="6" t="str">
        <f>IF($A102&gt;='243way_Regular Symbol'!H$16,"",IF(F102=0,"",IF(OR(F102=$AM$1,F102=$AZ$1,F103=$AM$1,F103=$AZ$1,F104=$AM$1,F104=$AZ$1),0,1)))</f>
        <v/>
      </c>
      <c r="BD102" s="6"/>
      <c r="BE102" s="6" t="str">
        <f>IF($A102&gt;='243way_Regular Symbol'!D$16,"",IF(B102=0,"",IF(OR(B102=$AM$1,B102=$BF$1,B103=$AM$1,B103=$BF$1,B104=$AM$1,B104=$BF$1),0,1)))</f>
        <v/>
      </c>
      <c r="BF102" s="6" t="str">
        <f>IF($A102&gt;='243way_Regular Symbol'!E$16,"",IF(C102=0,"",IF(OR(C102=$AM$1,C102=$BF$1,C103=$AM$1,C103=$BF$1,C104=$AM$1,C104=$BF$1),0,1)))</f>
        <v/>
      </c>
      <c r="BG102" s="6" t="str">
        <f>IF($A102&gt;='243way_Regular Symbol'!F$16,"",IF(D102=0,"",IF(OR(D102=$AM$1,D102=$BF$1,D103=$AM$1,D103=$BF$1,D104=$AM$1,D104=$BF$1),0,1)))</f>
        <v/>
      </c>
      <c r="BH102" s="6" t="str">
        <f>IF($A102&gt;='243way_Regular Symbol'!G$16,"",IF(E102=0,"",IF(OR(E102=$AM$1,E102=$BF$1,E103=$AM$1,E103=$BF$1,E104=$AM$1,E104=$BF$1),0,1)))</f>
        <v/>
      </c>
      <c r="BI102" s="6" t="str">
        <f>IF($A102&gt;='243way_Regular Symbol'!H$16,"",IF(F102=0,"",IF(OR(F102=$AM$1,F102=$BF$1,F103=$AM$1,F103=$BF$1,F104=$AM$1,F104=$BF$1),0,1)))</f>
        <v/>
      </c>
      <c r="BJ102" s="6"/>
      <c r="BK102" s="6" t="str">
        <f>IF($A102&gt;='243way_Regular Symbol'!D$16,"",IF(B102=0,"",IF(OR(B102=$AM$1,B102=$BL$1,B103=$AM$1,B103=$BL$1,B104=$AM$1,B104=$BL$1),0,1)))</f>
        <v/>
      </c>
      <c r="BL102" s="6" t="str">
        <f>IF($A102&gt;='243way_Regular Symbol'!E$16,"",IF(C102=0,"",IF(OR(C102=$AM$1,C102=$BL$1,C103=$AM$1,C103=$BL$1,C104=$AM$1,C104=$BL$1),0,1)))</f>
        <v/>
      </c>
      <c r="BM102" s="6" t="str">
        <f>IF($A102&gt;='243way_Regular Symbol'!F$16,"",IF(D102=0,"",IF(OR(D102=$AM$1,D102=$BL$1,D103=$AM$1,D103=$BL$1,D104=$AM$1,D104=$BL$1),0,1)))</f>
        <v/>
      </c>
      <c r="BN102" s="6" t="str">
        <f>IF($A102&gt;='243way_Regular Symbol'!G$16,"",IF(E102=0,"",IF(OR(E102=$AM$1,E102=$BL$1,E103=$AM$1,E103=$BL$1,E104=$AM$1,E104=$BL$1),0,1)))</f>
        <v/>
      </c>
      <c r="BO102" s="6" t="str">
        <f>IF($A102&gt;='243way_Regular Symbol'!H$16,"",IF(F102=0,"",IF(OR(F102=$AM$1,F102=$BL$1,F103=$AM$1,F103=$BL$1,F104=$AM$1,F104=$BL$1),0,1)))</f>
        <v/>
      </c>
      <c r="BP102" s="6"/>
      <c r="BQ102" s="6" t="str">
        <f>IF($A102&gt;='243way_Regular Symbol'!D$16,"",IF(B102=0,"",IF(OR(B102=$BQ$1,B102=$BR$1,B103=$BQ$1,B103=$BR$1,B104=$BQ$1,B104=$BR$1),0,1)))</f>
        <v/>
      </c>
      <c r="BR102" s="6" t="str">
        <f>IF($A102&gt;='243way_Regular Symbol'!E$16,"",IF(C102=0,"",IF(OR(C102=$BQ$1,C102=$BR$1,C103=$BQ$1,C103=$BR$1,C104=$BQ$1,C104=$BR$1),0,1)))</f>
        <v/>
      </c>
      <c r="BS102" s="6" t="str">
        <f>IF($A102&gt;='243way_Regular Symbol'!F$16,"",IF(D102=0,"",IF(OR(D102=$BQ$1,D102=$BR$1,D103=$BQ$1,D103=$BR$1,D104=$BQ$1,D104=$BR$1),0,1)))</f>
        <v/>
      </c>
      <c r="BT102" s="6" t="str">
        <f>IF($A102&gt;='243way_Regular Symbol'!G$16,"",IF(E102=0,"",IF(OR(E102=$BQ$1,E102=$BR$1,E103=$BQ$1,E103=$BR$1,E104=$BQ$1,E104=$BR$1),0,1)))</f>
        <v/>
      </c>
      <c r="BU102" s="6" t="str">
        <f>IF($A102&gt;='243way_Regular Symbol'!H$16,"",IF(F102=0,"",IF(OR(F102=$BQ$1,F102=$BR$1,F103=$BQ$1,F103=$BR$1,F104=$BQ$1,F104=$BR$1),0,1)))</f>
        <v/>
      </c>
      <c r="BV102" s="6"/>
      <c r="BW102" s="6" t="str">
        <f>IF($A102&gt;='243way_Regular Symbol'!D$16,"",IF(B102=0,"",IF(OR(B102=$BW$1,B103=$BW$1,B104=$BW$1,B102=$BX$1,B103=$BX$1,B104=$BX$1),0,1)))</f>
        <v/>
      </c>
      <c r="BX102" s="6" t="str">
        <f>IF($A102&gt;='243way_Regular Symbol'!E$16,"",IF(C102=0,"",IF(OR(C102=$BW$1,C103=$BW$1,C104=$BW$1,C102=$BX$1,C103=$BX$1,C104=$BX$1),0,1)))</f>
        <v/>
      </c>
      <c r="BY102" s="6" t="str">
        <f>IF($A102&gt;='243way_Regular Symbol'!F$16,"",IF(D102=0,"",IF(OR(D102=$BW$1,D103=$BW$1,D104=$BW$1,D102=$BX$1,D103=$BX$1,D104=$BX$1),0,1)))</f>
        <v/>
      </c>
      <c r="BZ102" s="6" t="str">
        <f>IF($A102&gt;='243way_Regular Symbol'!G$16,"",IF(E102=0,"",IF(OR(E102=$BW$1,E103=$BW$1,E104=$BW$1,E102=$BX$1,E103=$BX$1,E104=$BX$1),0,1)))</f>
        <v/>
      </c>
      <c r="CA102" s="6" t="str">
        <f>IF($A102&gt;='243way_Regular Symbol'!H$16,"",IF(F102=0,"",IF(OR(F102=$BW$1,F103=$BW$1,F104=$BW$1,F102=$BX$1,F103=$BX$1,F104=$BX$1),0,1)))</f>
        <v/>
      </c>
      <c r="CB102" s="6"/>
      <c r="CC102" s="6" t="str">
        <f>IF($A102&gt;='243way_Regular Symbol'!D$16,"",IF(B102=0,"",IF(OR(B102=$BW$1,B103=$BW$1,B104=$BW$1,B102=$CD$1,B103=$CD$1,B104=$CD$1),0,1)))</f>
        <v/>
      </c>
      <c r="CD102" s="6" t="str">
        <f>IF($A102&gt;='243way_Regular Symbol'!E$16,"",IF(C102=0,"",IF(OR(C102=$BW$1,C103=$BW$1,C104=$BW$1,C102=$CD$1,C103=$CD$1,C104=$CD$1),0,1)))</f>
        <v/>
      </c>
      <c r="CE102" s="6" t="str">
        <f>IF($A102&gt;='243way_Regular Symbol'!F$16,"",IF(D102=0,"",IF(OR(D102=$BW$1,D103=$BW$1,D104=$BW$1,D102=$CD$1,D103=$CD$1,D104=$CD$1),0,1)))</f>
        <v/>
      </c>
      <c r="CF102" s="6" t="str">
        <f>IF($A102&gt;='243way_Regular Symbol'!G$16,"",IF(E102=0,"",IF(OR(E102=$BW$1,E103=$BW$1,E104=$BW$1,E102=$CD$1,E103=$CD$1,E104=$CD$1),0,1)))</f>
        <v/>
      </c>
      <c r="CG102" s="6" t="str">
        <f>IF($A102&gt;='243way_Regular Symbol'!H$16,"",IF(F102=0,"",IF(OR(F102=$BW$1,F103=$BW$1,F104=$BW$1,F102=$CD$1,F103=$CD$1,F104=$CD$1),0,1)))</f>
        <v/>
      </c>
      <c r="CH102" s="6"/>
      <c r="CI102" s="6" t="str">
        <f>IF($A102&gt;='243way_Regular Symbol'!D$16,"",IF(B102=0,"",IF(OR(B102=$BW$1,B103=$BW$1,B104=$BW$1,B102=$CJ$1,B103=$CJ$1,B104=$CJ$1),0,1)))</f>
        <v/>
      </c>
      <c r="CJ102" s="6" t="str">
        <f>IF($A102&gt;='243way_Regular Symbol'!E$16,"",IF(C102=0,"",IF(OR(C102=$BW$1,C103=$BW$1,C104=$BW$1,C102=$CJ$1,C103=$CJ$1,C104=$CJ$1),0,1)))</f>
        <v/>
      </c>
      <c r="CK102" s="6" t="str">
        <f>IF($A102&gt;='243way_Regular Symbol'!F$16,"",IF(D102=0,"",IF(OR(D102=$BW$1,D103=$BW$1,D104=$BW$1,D102=$CJ$1,D103=$CJ$1,D104=$CJ$1),0,1)))</f>
        <v/>
      </c>
      <c r="CL102" s="6" t="str">
        <f>IF($A102&gt;='243way_Regular Symbol'!G$16,"",IF(E102=0,"",IF(OR(E102=$BW$1,E103=$BW$1,E104=$BW$1,E102=$CJ$1,E103=$CJ$1,E104=$CJ$1),0,1)))</f>
        <v/>
      </c>
      <c r="CM102" s="6" t="str">
        <f>IF($A102&gt;='243way_Regular Symbol'!H$16,"",IF(F102=0,"",IF(OR(F102=$BW$1,F103=$BW$1,F104=$BW$1,F102=$CJ$1,F103=$CJ$1,F104=$CJ$1),0,1)))</f>
        <v/>
      </c>
      <c r="CN102" s="6"/>
      <c r="CO102" s="6" t="str">
        <f>IF($A102&gt;='243way_Regular Symbol'!D$16,"",IF(B102=0,"",IF(OR(B102=$BW$1,B103=$BW$1,B104=$BW$1,B102=$CP$1,B103=$CP$1,B104=$CP$1),0,1)))</f>
        <v/>
      </c>
      <c r="CP102" s="6" t="str">
        <f>IF($A102&gt;='243way_Regular Symbol'!E$16,"",IF(C102=0,"",IF(OR(C102=$BW$1,C103=$BW$1,C104=$BW$1,C102=$CP$1,C103=$CP$1,C104=$CP$1),0,1)))</f>
        <v/>
      </c>
      <c r="CQ102" s="6" t="str">
        <f>IF($A102&gt;='243way_Regular Symbol'!F$16,"",IF(D102=0,"",IF(OR(D102=$BW$1,D103=$BW$1,D104=$BW$1,D102=$CP$1,D103=$CP$1,D104=$CP$1),0,1)))</f>
        <v/>
      </c>
      <c r="CR102" s="6" t="str">
        <f>IF($A102&gt;='243way_Regular Symbol'!G$16,"",IF(E102=0,"",IF(OR(E102=$BW$1,E103=$BW$1,E104=$BW$1,E102=$CP$1,E103=$CP$1,E104=$CP$1),0,1)))</f>
        <v/>
      </c>
      <c r="CS102" s="6" t="str">
        <f>IF($A102&gt;='243way_Regular Symbol'!H$16,"",IF(F102=0,"",IF(OR(F102=$BW$1,F103=$BW$1,F104=$BW$1,F102=$CP$1,F103=$CP$1,F104=$CP$1),0,1)))</f>
        <v/>
      </c>
      <c r="CT102" s="6"/>
      <c r="CU102" s="6" t="str">
        <f>IF($A102&gt;='243way_Regular Symbol'!D$16,"",IF(B102=0,"",IF(OR(B102=$BW$1,B103=$BW$1,B104=$BW$1,B102=$CV$1,B103=$CV$1,B104=$CV$1),0,1)))</f>
        <v/>
      </c>
      <c r="CV102" s="6" t="str">
        <f>IF($A102&gt;='243way_Regular Symbol'!E$16,"",IF(C102=0,"",IF(OR(C102=$BW$1,C103=$BW$1,C104=$BW$1,C102=$CV$1,C103=$CV$1,C104=$CV$1),0,1)))</f>
        <v/>
      </c>
      <c r="CW102" s="6" t="str">
        <f>IF($A102&gt;='243way_Regular Symbol'!F$16,"",IF(D102=0,"",IF(OR(D102=$BW$1,D103=$BW$1,D104=$BW$1,D102=$CV$1,D103=$CV$1,D104=$CV$1),0,1)))</f>
        <v/>
      </c>
      <c r="CX102" s="6" t="str">
        <f>IF($A102&gt;='243way_Regular Symbol'!G$16,"",IF(E102=0,"",IF(OR(E102=$BW$1,E103=$BW$1,E104=$BW$1,E102=$CV$1,E103=$CV$1,E104=$CV$1),0,1)))</f>
        <v/>
      </c>
      <c r="CY102" s="6" t="str">
        <f>IF($A102&gt;='243way_Regular Symbol'!H$16,"",IF(F102=0,"",IF(OR(F102=$BW$1,F103=$BW$1,F104=$BW$1,F102=$CV$1,F103=$CV$1,F104=$CV$1),0,1)))</f>
        <v/>
      </c>
    </row>
    <row r="103" spans="1:103">
      <c r="AS103" s="6" t="str">
        <f>IF($A103&gt;='243way_Regular Symbol'!D$16,"",IF(B103=0,"",IF(OR(B103=$AM$1,B103=$AT$1,B104=$AM$1,B104=$AT$1,B105=$AM$1,B105=$AT$1),0,1)))</f>
        <v/>
      </c>
      <c r="AT103" s="6" t="str">
        <f>IF($A103&gt;='243way_Regular Symbol'!E$16,"",IF(C103=0,"",IF(OR(C103=$AM$1,C103=$AT$1,C104=$AM$1,C104=$AT$1,C105=$AM$1,C105=$AT$1),0,1)))</f>
        <v/>
      </c>
      <c r="AU103" s="6" t="str">
        <f>IF($A103&gt;='243way_Regular Symbol'!F$16,"",IF(D103=0,"",IF(OR(D103=$AM$1,D103=$AT$1,D104=$AM$1,D104=$AT$1,D105=$AM$1,D105=$AT$1),0,1)))</f>
        <v/>
      </c>
      <c r="AV103" s="6" t="str">
        <f>IF($A103&gt;='243way_Regular Symbol'!G$16,"",IF(E103=0,"",IF(OR(E103=$AM$1,E103=$AT$1,E104=$AM$1,E104=$AT$1,E105=$AM$1,E105=$AT$1),0,1)))</f>
        <v/>
      </c>
      <c r="AW103" s="6" t="str">
        <f>IF($A103&gt;='243way_Regular Symbol'!H$16,"",IF(F103=0,"",IF(OR(F103=$AM$1,F103=$AT$1,F104=$AM$1,F104=$AT$1,F105=$AM$1,F105=$AT$1),0,1)))</f>
        <v/>
      </c>
      <c r="AY103" s="6"/>
      <c r="AZ103" s="6"/>
      <c r="BA103" s="6"/>
      <c r="BB103" s="6"/>
      <c r="BC103" s="6"/>
      <c r="BD103" s="6"/>
      <c r="BE103" s="6" t="str">
        <f>IF($A103&gt;='243way_Regular Symbol'!D$16,"",IF(B103=0,"",IF(OR(B103=$AM$1,B103=$BF$1,B104=$AM$1,B104=$BF$1,B105=$AM$1,B105=$BF$1),0,1)))</f>
        <v/>
      </c>
      <c r="BF103" s="6" t="str">
        <f>IF($A103&gt;='243way_Regular Symbol'!E$16,"",IF(C103=0,"",IF(OR(C103=$AM$1,C103=$BF$1,C104=$AM$1,C104=$BF$1,C105=$AM$1,C105=$BF$1),0,1)))</f>
        <v/>
      </c>
      <c r="BG103" s="6" t="str">
        <f>IF($A103&gt;='243way_Regular Symbol'!F$16,"",IF(D103=0,"",IF(OR(D103=$AM$1,D103=$BF$1,D104=$AM$1,D104=$BF$1,D105=$AM$1,D105=$BF$1),0,1)))</f>
        <v/>
      </c>
      <c r="BH103" s="6" t="str">
        <f>IF($A103&gt;='243way_Regular Symbol'!G$16,"",IF(E103=0,"",IF(OR(E103=$AM$1,E103=$BF$1,E104=$AM$1,E104=$BF$1,E105=$AM$1,E105=$BF$1),0,1)))</f>
        <v/>
      </c>
      <c r="BI103" s="6" t="str">
        <f>IF($A103&gt;='243way_Regular Symbol'!H$16,"",IF(F103=0,"",IF(OR(F103=$AM$1,F103=$BF$1,F104=$AM$1,F104=$BF$1,F105=$AM$1,F105=$BF$1),0,1)))</f>
        <v/>
      </c>
      <c r="BJ103" s="6"/>
      <c r="BK103" s="6" t="str">
        <f>IF($A103&gt;='243way_Regular Symbol'!D$16,"",IF(B103=0,"",IF(OR(B103=$AM$1,B103=$BL$1,B104=$AM$1,B104=$BL$1,B105=$AM$1,B105=$BL$1),0,1)))</f>
        <v/>
      </c>
      <c r="BL103" s="6" t="str">
        <f>IF($A103&gt;='243way_Regular Symbol'!E$16,"",IF(C103=0,"",IF(OR(C103=$AM$1,C103=$BL$1,C104=$AM$1,C104=$BL$1,C105=$AM$1,C105=$BL$1),0,1)))</f>
        <v/>
      </c>
      <c r="BM103" s="6" t="str">
        <f>IF($A103&gt;='243way_Regular Symbol'!F$16,"",IF(D103=0,"",IF(OR(D103=$AM$1,D103=$BL$1,D104=$AM$1,D104=$BL$1,D105=$AM$1,D105=$BL$1),0,1)))</f>
        <v/>
      </c>
      <c r="BN103" s="6" t="str">
        <f>IF($A103&gt;='243way_Regular Symbol'!G$16,"",IF(E103=0,"",IF(OR(E103=$AM$1,E103=$BL$1,E104=$AM$1,E104=$BL$1,E105=$AM$1,E105=$BL$1),0,1)))</f>
        <v/>
      </c>
      <c r="BO103" s="6" t="str">
        <f>IF($A103&gt;='243way_Regular Symbol'!H$16,"",IF(F103=0,"",IF(OR(F103=$AM$1,F103=$BL$1,F104=$AM$1,F104=$BL$1,F105=$AM$1,F105=$BL$1),0,1)))</f>
        <v/>
      </c>
      <c r="BP103" s="6"/>
      <c r="BQ103" s="6" t="str">
        <f>IF($A103&gt;='243way_Regular Symbol'!D$16,"",IF(B103=0,"",IF(OR(B103=$BQ$1,B103=$BR$1,B104=$BQ$1,B104=$BR$1,B105=$BQ$1,B105=$BR$1),0,1)))</f>
        <v/>
      </c>
      <c r="BR103" s="6" t="str">
        <f>IF($A103&gt;='243way_Regular Symbol'!E$16,"",IF(C103=0,"",IF(OR(C103=$BQ$1,C103=$BR$1,C104=$BQ$1,C104=$BR$1,C105=$BQ$1,C105=$BR$1),0,1)))</f>
        <v/>
      </c>
      <c r="BS103" s="6" t="str">
        <f>IF($A103&gt;='243way_Regular Symbol'!F$16,"",IF(D103=0,"",IF(OR(D103=$BQ$1,D103=$BR$1,D104=$BQ$1,D104=$BR$1,D105=$BQ$1,D105=$BR$1),0,1)))</f>
        <v/>
      </c>
      <c r="BT103" s="6" t="str">
        <f>IF($A103&gt;='243way_Regular Symbol'!G$16,"",IF(E103=0,"",IF(OR(E103=$BQ$1,E103=$BR$1,E104=$BQ$1,E104=$BR$1,E105=$BQ$1,E105=$BR$1),0,1)))</f>
        <v/>
      </c>
      <c r="BU103" s="6" t="str">
        <f>IF($A103&gt;='243way_Regular Symbol'!H$16,"",IF(F103=0,"",IF(OR(F103=$BQ$1,F103=$BR$1,F104=$BQ$1,F104=$BR$1,F105=$BQ$1,F105=$BR$1),0,1)))</f>
        <v/>
      </c>
      <c r="BV103" s="6"/>
      <c r="BW103" s="6" t="str">
        <f>IF($A103&gt;='243way_Regular Symbol'!D$16,"",IF(B103=0,"",IF(OR(B103=$BW$1,B104=$BW$1,B105=$BW$1,B103=$BX$1,B104=$BX$1,B105=$BX$1),0,1)))</f>
        <v/>
      </c>
      <c r="BX103" s="6" t="str">
        <f>IF($A103&gt;='243way_Regular Symbol'!E$16,"",IF(C103=0,"",IF(OR(C103=$BW$1,C104=$BW$1,C105=$BW$1,C103=$BX$1,C104=$BX$1,C105=$BX$1),0,1)))</f>
        <v/>
      </c>
      <c r="BY103" s="6" t="str">
        <f>IF($A103&gt;='243way_Regular Symbol'!F$16,"",IF(D103=0,"",IF(OR(D103=$BW$1,D104=$BW$1,D105=$BW$1,D103=$BX$1,D104=$BX$1,D105=$BX$1),0,1)))</f>
        <v/>
      </c>
      <c r="BZ103" s="6" t="str">
        <f>IF($A103&gt;='243way_Regular Symbol'!G$16,"",IF(E103=0,"",IF(OR(E103=$BW$1,E104=$BW$1,E105=$BW$1,E103=$BX$1,E104=$BX$1,E105=$BX$1),0,1)))</f>
        <v/>
      </c>
      <c r="CA103" s="6" t="str">
        <f>IF($A103&gt;='243way_Regular Symbol'!H$16,"",IF(F103=0,"",IF(OR(F103=$BW$1,F104=$BW$1,F105=$BW$1,F103=$BX$1,F104=$BX$1,F105=$BX$1),0,1)))</f>
        <v/>
      </c>
      <c r="CB103" s="6"/>
      <c r="CC103" s="6" t="str">
        <f>IF($A103&gt;='243way_Regular Symbol'!D$16,"",IF(B103=0,"",IF(OR(B103=$BW$1,B104=$BW$1,B105=$BW$1,B103=$CD$1,B104=$CD$1,B105=$CD$1),0,1)))</f>
        <v/>
      </c>
      <c r="CD103" s="6" t="str">
        <f>IF($A103&gt;='243way_Regular Symbol'!E$16,"",IF(C103=0,"",IF(OR(C103=$BW$1,C104=$BW$1,C105=$BW$1,C103=$CD$1,C104=$CD$1,C105=$CD$1),0,1)))</f>
        <v/>
      </c>
      <c r="CE103" s="6" t="str">
        <f>IF($A103&gt;='243way_Regular Symbol'!F$16,"",IF(D103=0,"",IF(OR(D103=$BW$1,D104=$BW$1,D105=$BW$1,D103=$CD$1,D104=$CD$1,D105=$CD$1),0,1)))</f>
        <v/>
      </c>
      <c r="CF103" s="6" t="str">
        <f>IF($A103&gt;='243way_Regular Symbol'!G$16,"",IF(E103=0,"",IF(OR(E103=$BW$1,E104=$BW$1,E105=$BW$1,E103=$CD$1,E104=$CD$1,E105=$CD$1),0,1)))</f>
        <v/>
      </c>
      <c r="CG103" s="6" t="str">
        <f>IF($A103&gt;='243way_Regular Symbol'!H$16,"",IF(F103=0,"",IF(OR(F103=$BW$1,F104=$BW$1,F105=$BW$1,F103=$CD$1,F104=$CD$1,F105=$CD$1),0,1)))</f>
        <v/>
      </c>
      <c r="CH103" s="6"/>
      <c r="CI103" s="6" t="str">
        <f>IF($A103&gt;='243way_Regular Symbol'!D$16,"",IF(B103=0,"",IF(OR(B103=$BW$1,B104=$BW$1,B105=$BW$1,B103=$CJ$1,B104=$CJ$1,B105=$CJ$1),0,1)))</f>
        <v/>
      </c>
      <c r="CJ103" s="6" t="str">
        <f>IF($A103&gt;='243way_Regular Symbol'!E$16,"",IF(C103=0,"",IF(OR(C103=$BW$1,C104=$BW$1,C105=$BW$1,C103=$CJ$1,C104=$CJ$1,C105=$CJ$1),0,1)))</f>
        <v/>
      </c>
      <c r="CK103" s="6" t="str">
        <f>IF($A103&gt;='243way_Regular Symbol'!F$16,"",IF(D103=0,"",IF(OR(D103=$BW$1,D104=$BW$1,D105=$BW$1,D103=$CJ$1,D104=$CJ$1,D105=$CJ$1),0,1)))</f>
        <v/>
      </c>
      <c r="CL103" s="6" t="str">
        <f>IF($A103&gt;='243way_Regular Symbol'!G$16,"",IF(E103=0,"",IF(OR(E103=$BW$1,E104=$BW$1,E105=$BW$1,E103=$CJ$1,E104=$CJ$1,E105=$CJ$1),0,1)))</f>
        <v/>
      </c>
      <c r="CM103" s="6" t="str">
        <f>IF($A103&gt;='243way_Regular Symbol'!H$16,"",IF(F103=0,"",IF(OR(F103=$BW$1,F104=$BW$1,F105=$BW$1,F103=$CJ$1,F104=$CJ$1,F105=$CJ$1),0,1)))</f>
        <v/>
      </c>
      <c r="CN103" s="6"/>
      <c r="CO103" s="6" t="str">
        <f>IF($A103&gt;='243way_Regular Symbol'!D$16,"",IF(B103=0,"",IF(OR(B103=$BW$1,B104=$BW$1,B105=$BW$1,B103=$CP$1,B104=$CP$1,B105=$CP$1),0,1)))</f>
        <v/>
      </c>
      <c r="CP103" s="6" t="str">
        <f>IF($A103&gt;='243way_Regular Symbol'!E$16,"",IF(C103=0,"",IF(OR(C103=$BW$1,C104=$BW$1,C105=$BW$1,C103=$CP$1,C104=$CP$1,C105=$CP$1),0,1)))</f>
        <v/>
      </c>
      <c r="CQ103" s="6" t="str">
        <f>IF($A103&gt;='243way_Regular Symbol'!F$16,"",IF(D103=0,"",IF(OR(D103=$BW$1,D104=$BW$1,D105=$BW$1,D103=$CP$1,D104=$CP$1,D105=$CP$1),0,1)))</f>
        <v/>
      </c>
      <c r="CR103" s="6" t="str">
        <f>IF($A103&gt;='243way_Regular Symbol'!G$16,"",IF(E103=0,"",IF(OR(E103=$BW$1,E104=$BW$1,E105=$BW$1,E103=$CP$1,E104=$CP$1,E105=$CP$1),0,1)))</f>
        <v/>
      </c>
      <c r="CS103" s="6" t="str">
        <f>IF($A103&gt;='243way_Regular Symbol'!H$16,"",IF(F103=0,"",IF(OR(F103=$BW$1,F104=$BW$1,F105=$BW$1,F103=$CP$1,F104=$CP$1,F105=$CP$1),0,1)))</f>
        <v/>
      </c>
      <c r="CT103" s="6"/>
      <c r="CU103" s="6" t="str">
        <f>IF($A103&gt;='243way_Regular Symbol'!D$16,"",IF(B103=0,"",IF(OR(B103=$BW$1,B104=$BW$1,B105=$BW$1,B103=$CV$1,B104=$CV$1,B105=$CV$1),0,1)))</f>
        <v/>
      </c>
      <c r="CV103" s="6" t="str">
        <f>IF($A103&gt;='243way_Regular Symbol'!E$16,"",IF(C103=0,"",IF(OR(C103=$BW$1,C104=$BW$1,C105=$BW$1,C103=$CV$1,C104=$CV$1,C105=$CV$1),0,1)))</f>
        <v/>
      </c>
      <c r="CW103" s="6" t="str">
        <f>IF($A103&gt;='243way_Regular Symbol'!F$16,"",IF(D103=0,"",IF(OR(D103=$BW$1,D104=$BW$1,D105=$BW$1,D103=$CV$1,D104=$CV$1,D105=$CV$1),0,1)))</f>
        <v/>
      </c>
      <c r="CX103" s="6" t="str">
        <f>IF($A103&gt;='243way_Regular Symbol'!G$16,"",IF(E103=0,"",IF(OR(E103=$BW$1,E104=$BW$1,E105=$BW$1,E103=$CV$1,E104=$CV$1,E105=$CV$1),0,1)))</f>
        <v/>
      </c>
      <c r="CY103" s="6" t="str">
        <f>IF($A103&gt;='243way_Regular Symbol'!H$16,"",IF(F103=0,"",IF(OR(F103=$BW$1,F104=$BW$1,F105=$BW$1,F103=$CV$1,F104=$CV$1,F105=$CV$1),0,1)))</f>
        <v/>
      </c>
    </row>
    <row r="104" spans="1:103">
      <c r="AS104" s="6" t="str">
        <f>IF($A104&gt;='243way_Regular Symbol'!D$16,"",IF(B104=0,"",IF(OR(B104=$AM$1,B104=$AT$1,B105=$AM$1,B105=$AT$1,B106=$AM$1,B106=$AT$1),0,1)))</f>
        <v/>
      </c>
      <c r="AT104" s="6" t="str">
        <f>IF($A104&gt;='243way_Regular Symbol'!E$16,"",IF(C104=0,"",IF(OR(C104=$AM$1,C104=$AT$1,C105=$AM$1,C105=$AT$1,C106=$AM$1,C106=$AT$1),0,1)))</f>
        <v/>
      </c>
      <c r="AU104" s="6" t="str">
        <f>IF($A104&gt;='243way_Regular Symbol'!F$16,"",IF(D104=0,"",IF(OR(D104=$AM$1,D104=$AT$1,D105=$AM$1,D105=$AT$1,D106=$AM$1,D106=$AT$1),0,1)))</f>
        <v/>
      </c>
      <c r="AV104" s="6" t="str">
        <f>IF($A104&gt;='243way_Regular Symbol'!G$16,"",IF(E104=0,"",IF(OR(E104=$AM$1,E104=$AT$1,E105=$AM$1,E105=$AT$1,E106=$AM$1,E106=$AT$1),0,1)))</f>
        <v/>
      </c>
      <c r="AW104" s="6" t="str">
        <f>IF($A104&gt;='243way_Regular Symbol'!H$16,"",IF(F104=0,"",IF(OR(F104=$AM$1,F104=$AT$1,F105=$AM$1,F105=$AT$1,F106=$AM$1,F106=$AT$1),0,1)))</f>
        <v/>
      </c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 t="str">
        <f>IF($A104&gt;='243way_Regular Symbol'!D$16,"",IF(B104=0,"",IF(OR(B104=$BQ$1,B104=$BR$1,B105=$BQ$1,B105=$BR$1,B106=$BQ$1,B106=$BR$1),0,1)))</f>
        <v/>
      </c>
      <c r="BR104" s="6" t="str">
        <f>IF($A104&gt;='243way_Regular Symbol'!E$16,"",IF(C104=0,"",IF(OR(C104=$BQ$1,C104=$BR$1,C105=$BQ$1,C105=$BR$1,C106=$BQ$1,C106=$BR$1),0,1)))</f>
        <v/>
      </c>
      <c r="BS104" s="6" t="str">
        <f>IF($A104&gt;='243way_Regular Symbol'!F$16,"",IF(D104=0,"",IF(OR(D104=$BQ$1,D104=$BR$1,D105=$BQ$1,D105=$BR$1,D106=$BQ$1,D106=$BR$1),0,1)))</f>
        <v/>
      </c>
      <c r="BT104" s="6" t="str">
        <f>IF($A104&gt;='243way_Regular Symbol'!G$16,"",IF(E104=0,"",IF(OR(E104=$BQ$1,E104=$BR$1,E105=$BQ$1,E105=$BR$1,E106=$BQ$1,E106=$BR$1),0,1)))</f>
        <v/>
      </c>
      <c r="BU104" s="6" t="str">
        <f>IF($A104&gt;='243way_Regular Symbol'!H$16,"",IF(F104=0,"",IF(OR(F104=$BQ$1,F104=$BR$1,F105=$BQ$1,F105=$BR$1,F106=$BQ$1,F106=$BR$1),0,1)))</f>
        <v/>
      </c>
      <c r="BV104" s="6"/>
      <c r="BW104" s="6" t="str">
        <f>IF($A104&gt;='243way_Regular Symbol'!D$16,"",IF(B104=0,"",IF(OR(B104=$BW$1,B105=$BW$1,B106=$BW$1,B104=$BX$1,B105=$BX$1,B106=$BX$1),0,1)))</f>
        <v/>
      </c>
      <c r="BX104" s="6" t="str">
        <f>IF($A104&gt;='243way_Regular Symbol'!E$16,"",IF(C104=0,"",IF(OR(C104=$BW$1,C105=$BW$1,C106=$BW$1,C104=$BX$1,C105=$BX$1,C106=$BX$1),0,1)))</f>
        <v/>
      </c>
      <c r="BY104" s="6" t="str">
        <f>IF($A104&gt;='243way_Regular Symbol'!F$16,"",IF(D104=0,"",IF(OR(D104=$BW$1,D105=$BW$1,D106=$BW$1,D104=$BX$1,D105=$BX$1,D106=$BX$1),0,1)))</f>
        <v/>
      </c>
      <c r="BZ104" s="6" t="str">
        <f>IF($A104&gt;='243way_Regular Symbol'!G$16,"",IF(E104=0,"",IF(OR(E104=$BW$1,E105=$BW$1,E106=$BW$1,E104=$BX$1,E105=$BX$1,E106=$BX$1),0,1)))</f>
        <v/>
      </c>
      <c r="CA104" s="6" t="str">
        <f>IF($A104&gt;='243way_Regular Symbol'!H$16,"",IF(F104=0,"",IF(OR(F104=$BW$1,F105=$BW$1,F106=$BW$1,F104=$BX$1,F105=$BX$1,F106=$BX$1),0,1)))</f>
        <v/>
      </c>
      <c r="CB104" s="6"/>
      <c r="CC104" s="6" t="str">
        <f>IF($A104&gt;='243way_Regular Symbol'!D$16,"",IF(B104=0,"",IF(OR(B104=$BW$1,B105=$BW$1,B106=$BW$1,B104=$CD$1,B105=$CD$1,B106=$CD$1),0,1)))</f>
        <v/>
      </c>
      <c r="CD104" s="6" t="str">
        <f>IF($A104&gt;='243way_Regular Symbol'!E$16,"",IF(C104=0,"",IF(OR(C104=$BW$1,C105=$BW$1,C106=$BW$1,C104=$CD$1,C105=$CD$1,C106=$CD$1),0,1)))</f>
        <v/>
      </c>
      <c r="CE104" s="6" t="str">
        <f>IF($A104&gt;='243way_Regular Symbol'!F$16,"",IF(D104=0,"",IF(OR(D104=$BW$1,D105=$BW$1,D106=$BW$1,D104=$CD$1,D105=$CD$1,D106=$CD$1),0,1)))</f>
        <v/>
      </c>
      <c r="CF104" s="6" t="str">
        <f>IF($A104&gt;='243way_Regular Symbol'!G$16,"",IF(E104=0,"",IF(OR(E104=$BW$1,E105=$BW$1,E106=$BW$1,E104=$CD$1,E105=$CD$1,E106=$CD$1),0,1)))</f>
        <v/>
      </c>
      <c r="CG104" s="6" t="str">
        <f>IF($A104&gt;='243way_Regular Symbol'!H$16,"",IF(F104=0,"",IF(OR(F104=$BW$1,F105=$BW$1,F106=$BW$1,F104=$CD$1,F105=$CD$1,F106=$CD$1),0,1)))</f>
        <v/>
      </c>
      <c r="CH104" s="6"/>
      <c r="CI104" s="6" t="str">
        <f>IF($A104&gt;='243way_Regular Symbol'!D$16,"",IF(B104=0,"",IF(OR(B104=$BW$1,B105=$BW$1,B106=$BW$1,B104=$CJ$1,B105=$CJ$1,B106=$CJ$1),0,1)))</f>
        <v/>
      </c>
      <c r="CJ104" s="6" t="str">
        <f>IF($A104&gt;='243way_Regular Symbol'!E$16,"",IF(C104=0,"",IF(OR(C104=$BW$1,C105=$BW$1,C106=$BW$1,C104=$CJ$1,C105=$CJ$1,C106=$CJ$1),0,1)))</f>
        <v/>
      </c>
      <c r="CK104" s="6" t="str">
        <f>IF($A104&gt;='243way_Regular Symbol'!F$16,"",IF(D104=0,"",IF(OR(D104=$BW$1,D105=$BW$1,D106=$BW$1,D104=$CJ$1,D105=$CJ$1,D106=$CJ$1),0,1)))</f>
        <v/>
      </c>
      <c r="CL104" s="6" t="str">
        <f>IF($A104&gt;='243way_Regular Symbol'!G$16,"",IF(E104=0,"",IF(OR(E104=$BW$1,E105=$BW$1,E106=$BW$1,E104=$CJ$1,E105=$CJ$1,E106=$CJ$1),0,1)))</f>
        <v/>
      </c>
      <c r="CM104" s="6" t="str">
        <f>IF($A104&gt;='243way_Regular Symbol'!H$16,"",IF(F104=0,"",IF(OR(F104=$BW$1,F105=$BW$1,F106=$BW$1,F104=$CJ$1,F105=$CJ$1,F106=$CJ$1),0,1)))</f>
        <v/>
      </c>
      <c r="CN104" s="6"/>
      <c r="CO104" s="6" t="str">
        <f>IF($A104&gt;='243way_Regular Symbol'!D$16,"",IF(B104=0,"",IF(OR(B104=$BW$1,B105=$BW$1,B106=$BW$1,B104=$CP$1,B105=$CP$1,B106=$CP$1),0,1)))</f>
        <v/>
      </c>
      <c r="CP104" s="6" t="str">
        <f>IF($A104&gt;='243way_Regular Symbol'!E$16,"",IF(C104=0,"",IF(OR(C104=$BW$1,C105=$BW$1,C106=$BW$1,C104=$CP$1,C105=$CP$1,C106=$CP$1),0,1)))</f>
        <v/>
      </c>
      <c r="CQ104" s="6" t="str">
        <f>IF($A104&gt;='243way_Regular Symbol'!F$16,"",IF(D104=0,"",IF(OR(D104=$BW$1,D105=$BW$1,D106=$BW$1,D104=$CP$1,D105=$CP$1,D106=$CP$1),0,1)))</f>
        <v/>
      </c>
      <c r="CR104" s="6" t="str">
        <f>IF($A104&gt;='243way_Regular Symbol'!G$16,"",IF(E104=0,"",IF(OR(E104=$BW$1,E105=$BW$1,E106=$BW$1,E104=$CP$1,E105=$CP$1,E106=$CP$1),0,1)))</f>
        <v/>
      </c>
      <c r="CS104" s="6" t="str">
        <f>IF($A104&gt;='243way_Regular Symbol'!H$16,"",IF(F104=0,"",IF(OR(F104=$BW$1,F105=$BW$1,F106=$BW$1,F104=$CP$1,F105=$CP$1,F106=$CP$1),0,1)))</f>
        <v/>
      </c>
      <c r="CT104" s="6"/>
      <c r="CU104" s="6" t="str">
        <f>IF($A104&gt;='243way_Regular Symbol'!D$16,"",IF(B104=0,"",IF(OR(B104=$BW$1,B105=$BW$1,B106=$BW$1,B104=$CV$1,B105=$CV$1,B106=$CV$1),0,1)))</f>
        <v/>
      </c>
      <c r="CV104" s="6" t="str">
        <f>IF($A104&gt;='243way_Regular Symbol'!E$16,"",IF(C104=0,"",IF(OR(C104=$BW$1,C105=$BW$1,C106=$BW$1,C104=$CV$1,C105=$CV$1,C106=$CV$1),0,1)))</f>
        <v/>
      </c>
      <c r="CW104" s="6" t="str">
        <f>IF($A104&gt;='243way_Regular Symbol'!F$16,"",IF(D104=0,"",IF(OR(D104=$BW$1,D105=$BW$1,D106=$BW$1,D104=$CV$1,D105=$CV$1,D106=$CV$1),0,1)))</f>
        <v/>
      </c>
      <c r="CX104" s="6" t="str">
        <f>IF($A104&gt;='243way_Regular Symbol'!G$16,"",IF(E104=0,"",IF(OR(E104=$BW$1,E105=$BW$1,E106=$BW$1,E104=$CV$1,E105=$CV$1,E106=$CV$1),0,1)))</f>
        <v/>
      </c>
      <c r="CY104" s="6" t="str">
        <f>IF($A104&gt;='243way_Regular Symbol'!H$16,"",IF(F104=0,"",IF(OR(F104=$BW$1,F105=$BW$1,F106=$BW$1,F104=$CV$1,F105=$CV$1,F106=$CV$1),0,1)))</f>
        <v/>
      </c>
    </row>
    <row r="105" spans="1:103">
      <c r="AS105" s="6" t="str">
        <f>IF($A105&gt;='243way_Regular Symbol'!D$16,"",IF(B105=0,"",IF(OR(B105=$AM$1,B105=$AT$1,B106=$AM$1,B106=$AT$1,B107=$AM$1,B107=$AT$1),0,1)))</f>
        <v/>
      </c>
      <c r="AT105" s="6" t="str">
        <f>IF($A105&gt;='243way_Regular Symbol'!E$16,"",IF(C105=0,"",IF(OR(C105=$AM$1,C105=$AT$1,C106=$AM$1,C106=$AT$1,C107=$AM$1,C107=$AT$1),0,1)))</f>
        <v/>
      </c>
      <c r="AU105" s="6" t="str">
        <f>IF($A105&gt;='243way_Regular Symbol'!F$16,"",IF(D105=0,"",IF(OR(D105=$AM$1,D105=$AT$1,D106=$AM$1,D106=$AT$1,D107=$AM$1,D107=$AT$1),0,1)))</f>
        <v/>
      </c>
      <c r="AV105" s="6" t="str">
        <f>IF($A105&gt;='243way_Regular Symbol'!G$16,"",IF(E105=0,"",IF(OR(E105=$AM$1,E105=$AT$1,E106=$AM$1,E106=$AT$1,E107=$AM$1,E107=$AT$1),0,1)))</f>
        <v/>
      </c>
      <c r="AW105" s="6" t="str">
        <f>IF($A105&gt;='243way_Regular Symbol'!H$16,"",IF(F105=0,"",IF(OR(F105=$AM$1,F105=$AT$1,F106=$AM$1,F106=$AT$1,F107=$AM$1,F107=$AT$1),0,1)))</f>
        <v/>
      </c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 t="str">
        <f>IF($A105&gt;='243way_Regular Symbol'!D$16,"",IF(B105=0,"",IF(OR(B105=$BW$1,B106=$BW$1,B107=$BW$1,B105=$CD$1,B106=$CD$1,B107=$CD$1),0,1)))</f>
        <v/>
      </c>
      <c r="CD105" s="6" t="str">
        <f>IF($A105&gt;='243way_Regular Symbol'!E$16,"",IF(C105=0,"",IF(OR(C105=$BW$1,C106=$BW$1,C107=$BW$1,C105=$CD$1,C106=$CD$1,C107=$CD$1),0,1)))</f>
        <v/>
      </c>
      <c r="CE105" s="6" t="str">
        <f>IF($A105&gt;='243way_Regular Symbol'!F$16,"",IF(D105=0,"",IF(OR(D105=$BW$1,D106=$BW$1,D107=$BW$1,D105=$CD$1,D106=$CD$1,D107=$CD$1),0,1)))</f>
        <v/>
      </c>
      <c r="CF105" s="6" t="str">
        <f>IF($A105&gt;='243way_Regular Symbol'!G$16,"",IF(E105=0,"",IF(OR(E105=$BW$1,E106=$BW$1,E107=$BW$1,E105=$CD$1,E106=$CD$1,E107=$CD$1),0,1)))</f>
        <v/>
      </c>
      <c r="CG105" s="6" t="str">
        <f>IF($A105&gt;='243way_Regular Symbol'!H$16,"",IF(F105=0,"",IF(OR(F105=$BW$1,F106=$BW$1,F107=$BW$1,F105=$CD$1,F106=$CD$1,F107=$CD$1),0,1)))</f>
        <v/>
      </c>
      <c r="CH105" s="6"/>
      <c r="CI105" s="6" t="str">
        <f>IF($A105&gt;='243way_Regular Symbol'!D$16,"",IF(B105=0,"",IF(OR(B105=$BW$1,B106=$BW$1,B107=$BW$1,B105=$CJ$1,B106=$CJ$1,B107=$CJ$1),0,1)))</f>
        <v/>
      </c>
      <c r="CJ105" s="6" t="str">
        <f>IF($A105&gt;='243way_Regular Symbol'!E$16,"",IF(C105=0,"",IF(OR(C105=$BW$1,C106=$BW$1,C107=$BW$1,C105=$CJ$1,C106=$CJ$1,C107=$CJ$1),0,1)))</f>
        <v/>
      </c>
      <c r="CK105" s="6" t="str">
        <f>IF($A105&gt;='243way_Regular Symbol'!F$16,"",IF(D105=0,"",IF(OR(D105=$BW$1,D106=$BW$1,D107=$BW$1,D105=$CJ$1,D106=$CJ$1,D107=$CJ$1),0,1)))</f>
        <v/>
      </c>
      <c r="CL105" s="6" t="str">
        <f>IF($A105&gt;='243way_Regular Symbol'!G$16,"",IF(E105=0,"",IF(OR(E105=$BW$1,E106=$BW$1,E107=$BW$1,E105=$CJ$1,E106=$CJ$1,E107=$CJ$1),0,1)))</f>
        <v/>
      </c>
      <c r="CM105" s="6" t="str">
        <f>IF($A105&gt;='243way_Regular Symbol'!H$16,"",IF(F105=0,"",IF(OR(F105=$BW$1,F106=$BW$1,F107=$BW$1,F105=$CJ$1,F106=$CJ$1,F107=$CJ$1),0,1)))</f>
        <v/>
      </c>
      <c r="CN105" s="6"/>
      <c r="CO105" s="6" t="str">
        <f>IF($A105&gt;='243way_Regular Symbol'!D$16,"",IF(B105=0,"",IF(OR(B105=$BW$1,B106=$BW$1,B107=$BW$1,B105=$CP$1,B106=$CP$1,B107=$CP$1),0,1)))</f>
        <v/>
      </c>
      <c r="CP105" s="6" t="str">
        <f>IF($A105&gt;='243way_Regular Symbol'!E$16,"",IF(C105=0,"",IF(OR(C105=$BW$1,C106=$BW$1,C107=$BW$1,C105=$CP$1,C106=$CP$1,C107=$CP$1),0,1)))</f>
        <v/>
      </c>
      <c r="CQ105" s="6" t="str">
        <f>IF($A105&gt;='243way_Regular Symbol'!F$16,"",IF(D105=0,"",IF(OR(D105=$BW$1,D106=$BW$1,D107=$BW$1,D105=$CP$1,D106=$CP$1,D107=$CP$1),0,1)))</f>
        <v/>
      </c>
      <c r="CR105" s="6" t="str">
        <f>IF($A105&gt;='243way_Regular Symbol'!G$16,"",IF(E105=0,"",IF(OR(E105=$BW$1,E106=$BW$1,E107=$BW$1,E105=$CP$1,E106=$CP$1,E107=$CP$1),0,1)))</f>
        <v/>
      </c>
      <c r="CS105" s="6" t="str">
        <f>IF($A105&gt;='243way_Regular Symbol'!H$16,"",IF(F105=0,"",IF(OR(F105=$BW$1,F106=$BW$1,F107=$BW$1,F105=$CP$1,F106=$CP$1,F107=$CP$1),0,1)))</f>
        <v/>
      </c>
      <c r="CT105" s="6"/>
      <c r="CU105" s="6" t="str">
        <f>IF($A105&gt;='243way_Regular Symbol'!D$16,"",IF(B105=0,"",IF(OR(B105=$BW$1,B106=$BW$1,B107=$BW$1,B105=$CV$1,B106=$CV$1,B107=$CV$1),0,1)))</f>
        <v/>
      </c>
      <c r="CV105" s="6" t="str">
        <f>IF($A105&gt;='243way_Regular Symbol'!E$16,"",IF(C105=0,"",IF(OR(C105=$BW$1,C106=$BW$1,C107=$BW$1,C105=$CV$1,C106=$CV$1,C107=$CV$1),0,1)))</f>
        <v/>
      </c>
      <c r="CW105" s="6" t="str">
        <f>IF($A105&gt;='243way_Regular Symbol'!F$16,"",IF(D105=0,"",IF(OR(D105=$BW$1,D106=$BW$1,D107=$BW$1,D105=$CV$1,D106=$CV$1,D107=$CV$1),0,1)))</f>
        <v/>
      </c>
      <c r="CX105" s="6" t="str">
        <f>IF($A105&gt;='243way_Regular Symbol'!G$16,"",IF(E105=0,"",IF(OR(E105=$BW$1,E106=$BW$1,E107=$BW$1,E105=$CV$1,E106=$CV$1,E107=$CV$1),0,1)))</f>
        <v/>
      </c>
      <c r="CY105" s="6" t="str">
        <f>IF($A105&gt;='243way_Regular Symbol'!H$16,"",IF(F105=0,"",IF(OR(F105=$BW$1,F106=$BW$1,F107=$BW$1,F105=$CV$1,F106=$CV$1,F107=$CV$1),0,1)))</f>
        <v/>
      </c>
    </row>
    <row r="106" spans="1:103">
      <c r="AS106" s="6" t="str">
        <f>IF($A106&gt;='243way_Regular Symbol'!D$16,"",IF(B106=0,"",IF(OR(B106=$AM$1,B106=$AT$1,B107=$AM$1,B107=$AT$1,B108=$AM$1,B108=$AT$1),0,1)))</f>
        <v/>
      </c>
      <c r="AT106" s="6" t="str">
        <f>IF($A106&gt;='243way_Regular Symbol'!E$16,"",IF(C106=0,"",IF(OR(C106=$AM$1,C106=$AT$1,C107=$AM$1,C107=$AT$1,C108=$AM$1,C108=$AT$1),0,1)))</f>
        <v/>
      </c>
      <c r="AU106" s="6" t="str">
        <f>IF($A106&gt;='243way_Regular Symbol'!F$16,"",IF(D106=0,"",IF(OR(D106=$AM$1,D106=$AT$1,D107=$AM$1,D107=$AT$1,D108=$AM$1,D108=$AT$1),0,1)))</f>
        <v/>
      </c>
      <c r="AV106" s="6" t="str">
        <f>IF($A106&gt;='243way_Regular Symbol'!G$16,"",IF(E106=0,"",IF(OR(E106=$AM$1,E106=$AT$1,E107=$AM$1,E107=$AT$1,E108=$AM$1,E108=$AT$1),0,1)))</f>
        <v/>
      </c>
      <c r="AW106" s="6" t="str">
        <f>IF($A106&gt;='243way_Regular Symbol'!H$16,"",IF(F106=0,"",IF(OR(F106=$AM$1,F106=$AT$1,F107=$AM$1,F107=$AT$1,F108=$AM$1,F108=$AT$1),0,1)))</f>
        <v/>
      </c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 t="str">
        <f>IF($A106&gt;='243way_Regular Symbol'!D$16,"",IF(B106=0,"",IF(OR(B106=$BW$1,B107=$BW$1,B108=$BW$1,B106=$CD$1,B107=$CD$1,B108=$CD$1),0,1)))</f>
        <v/>
      </c>
      <c r="CD106" s="6" t="str">
        <f>IF($A106&gt;='243way_Regular Symbol'!E$16,"",IF(C106=0,"",IF(OR(C106=$BW$1,C107=$BW$1,C108=$BW$1,C106=$CD$1,C107=$CD$1,C108=$CD$1),0,1)))</f>
        <v/>
      </c>
      <c r="CE106" s="6" t="str">
        <f>IF($A106&gt;='243way_Regular Symbol'!F$16,"",IF(D106=0,"",IF(OR(D106=$BW$1,D107=$BW$1,D108=$BW$1,D106=$CD$1,D107=$CD$1,D108=$CD$1),0,1)))</f>
        <v/>
      </c>
      <c r="CF106" s="6" t="str">
        <f>IF($A106&gt;='243way_Regular Symbol'!G$16,"",IF(E106=0,"",IF(OR(E106=$BW$1,E107=$BW$1,E108=$BW$1,E106=$CD$1,E107=$CD$1,E108=$CD$1),0,1)))</f>
        <v/>
      </c>
      <c r="CG106" s="6" t="str">
        <f>IF($A106&gt;='243way_Regular Symbol'!H$16,"",IF(F106=0,"",IF(OR(F106=$BW$1,F107=$BW$1,F108=$BW$1,F106=$CD$1,F107=$CD$1,F108=$CD$1),0,1)))</f>
        <v/>
      </c>
      <c r="CH106" s="6"/>
      <c r="CI106" s="6" t="str">
        <f>IF($A106&gt;='243way_Regular Symbol'!D$16,"",IF(B106=0,"",IF(OR(B106=$BW$1,B107=$BW$1,B108=$BW$1,B106=$CJ$1,B107=$CJ$1,B108=$CJ$1),0,1)))</f>
        <v/>
      </c>
      <c r="CJ106" s="6" t="str">
        <f>IF($A106&gt;='243way_Regular Symbol'!E$16,"",IF(C106=0,"",IF(OR(C106=$BW$1,C107=$BW$1,C108=$BW$1,C106=$CJ$1,C107=$CJ$1,C108=$CJ$1),0,1)))</f>
        <v/>
      </c>
      <c r="CK106" s="6" t="str">
        <f>IF($A106&gt;='243way_Regular Symbol'!F$16,"",IF(D106=0,"",IF(OR(D106=$BW$1,D107=$BW$1,D108=$BW$1,D106=$CJ$1,D107=$CJ$1,D108=$CJ$1),0,1)))</f>
        <v/>
      </c>
      <c r="CL106" s="6" t="str">
        <f>IF($A106&gt;='243way_Regular Symbol'!G$16,"",IF(E106=0,"",IF(OR(E106=$BW$1,E107=$BW$1,E108=$BW$1,E106=$CJ$1,E107=$CJ$1,E108=$CJ$1),0,1)))</f>
        <v/>
      </c>
      <c r="CM106" s="6" t="str">
        <f>IF($A106&gt;='243way_Regular Symbol'!H$16,"",IF(F106=0,"",IF(OR(F106=$BW$1,F107=$BW$1,F108=$BW$1,F106=$CJ$1,F107=$CJ$1,F108=$CJ$1),0,1)))</f>
        <v/>
      </c>
      <c r="CN106" s="6"/>
      <c r="CO106" s="6" t="str">
        <f>IF($A106&gt;='243way_Regular Symbol'!D$16,"",IF(B106=0,"",IF(OR(B106=$BW$1,B107=$BW$1,B108=$BW$1,B106=$CP$1,B107=$CP$1,B108=$CP$1),0,1)))</f>
        <v/>
      </c>
      <c r="CP106" s="6" t="str">
        <f>IF($A106&gt;='243way_Regular Symbol'!E$16,"",IF(C106=0,"",IF(OR(C106=$BW$1,C107=$BW$1,C108=$BW$1,C106=$CP$1,C107=$CP$1,C108=$CP$1),0,1)))</f>
        <v/>
      </c>
      <c r="CQ106" s="6" t="str">
        <f>IF($A106&gt;='243way_Regular Symbol'!F$16,"",IF(D106=0,"",IF(OR(D106=$BW$1,D107=$BW$1,D108=$BW$1,D106=$CP$1,D107=$CP$1,D108=$CP$1),0,1)))</f>
        <v/>
      </c>
      <c r="CR106" s="6" t="str">
        <f>IF($A106&gt;='243way_Regular Symbol'!G$16,"",IF(E106=0,"",IF(OR(E106=$BW$1,E107=$BW$1,E108=$BW$1,E106=$CP$1,E107=$CP$1,E108=$CP$1),0,1)))</f>
        <v/>
      </c>
      <c r="CS106" s="6" t="str">
        <f>IF($A106&gt;='243way_Regular Symbol'!H$16,"",IF(F106=0,"",IF(OR(F106=$BW$1,F107=$BW$1,F108=$BW$1,F106=$CP$1,F107=$CP$1,F108=$CP$1),0,1)))</f>
        <v/>
      </c>
      <c r="CT106" s="6"/>
      <c r="CU106" s="6" t="str">
        <f>IF($A106&gt;='243way_Regular Symbol'!D$16,"",IF(B106=0,"",IF(OR(B106=$BW$1,B107=$BW$1,B108=$BW$1,B106=$CV$1,B107=$CV$1,B108=$CV$1),0,1)))</f>
        <v/>
      </c>
      <c r="CV106" s="6" t="str">
        <f>IF($A106&gt;='243way_Regular Symbol'!E$16,"",IF(C106=0,"",IF(OR(C106=$BW$1,C107=$BW$1,C108=$BW$1,C106=$CV$1,C107=$CV$1,C108=$CV$1),0,1)))</f>
        <v/>
      </c>
      <c r="CW106" s="6" t="str">
        <f>IF($A106&gt;='243way_Regular Symbol'!F$16,"",IF(D106=0,"",IF(OR(D106=$BW$1,D107=$BW$1,D108=$BW$1,D106=$CV$1,D107=$CV$1,D108=$CV$1),0,1)))</f>
        <v/>
      </c>
      <c r="CX106" s="6" t="str">
        <f>IF($A106&gt;='243way_Regular Symbol'!G$16,"",IF(E106=0,"",IF(OR(E106=$BW$1,E107=$BW$1,E108=$BW$1,E106=$CV$1,E107=$CV$1,E108=$CV$1),0,1)))</f>
        <v/>
      </c>
      <c r="CY106" s="6" t="str">
        <f>IF($A106&gt;='243way_Regular Symbol'!H$16,"",IF(F106=0,"",IF(OR(F106=$BW$1,F107=$BW$1,F108=$BW$1,F106=$CV$1,F107=$CV$1,F108=$CV$1),0,1)))</f>
        <v/>
      </c>
    </row>
    <row r="107" spans="1:103">
      <c r="AS107" s="6" t="str">
        <f>IF($A107&gt;='243way_Regular Symbol'!D$16,"",IF(B107=0,"",IF(OR(B107=$AM$1,B107=$AT$1,B108=$AM$1,B108=$AT$1,B109=$AM$1,B109=$AT$1),0,1)))</f>
        <v/>
      </c>
      <c r="AT107" s="6" t="str">
        <f>IF($A107&gt;='243way_Regular Symbol'!E$16,"",IF(C107=0,"",IF(OR(C107=$AM$1,C107=$AT$1,C108=$AM$1,C108=$AT$1,C109=$AM$1,C109=$AT$1),0,1)))</f>
        <v/>
      </c>
      <c r="AU107" s="6" t="str">
        <f>IF($A107&gt;='243way_Regular Symbol'!F$16,"",IF(D107=0,"",IF(OR(D107=$AM$1,D107=$AT$1,D108=$AM$1,D108=$AT$1,D109=$AM$1,D109=$AT$1),0,1)))</f>
        <v/>
      </c>
      <c r="AV107" s="6" t="str">
        <f>IF($A107&gt;='243way_Regular Symbol'!G$16,"",IF(E107=0,"",IF(OR(E107=$AM$1,E107=$AT$1,E108=$AM$1,E108=$AT$1,E109=$AM$1,E109=$AT$1),0,1)))</f>
        <v/>
      </c>
      <c r="AW107" s="6" t="str">
        <f>IF($A107&gt;='243way_Regular Symbol'!H$16,"",IF(F107=0,"",IF(OR(F107=$AM$1,F107=$AT$1,F108=$AM$1,F108=$AT$1,F109=$AM$1,F109=$AT$1),0,1)))</f>
        <v/>
      </c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 t="str">
        <f>IF($A107&gt;='243way_Regular Symbol'!D$16,"",IF(B107=0,"",IF(OR(B107=$BW$1,B108=$BW$1,B109=$BW$1,B107=$CD$1,B108=$CD$1,B109=$CD$1),0,1)))</f>
        <v/>
      </c>
      <c r="CD107" s="6" t="str">
        <f>IF($A107&gt;='243way_Regular Symbol'!E$16,"",IF(C107=0,"",IF(OR(C107=$BW$1,C108=$BW$1,C109=$BW$1,C107=$CD$1,C108=$CD$1,C109=$CD$1),0,1)))</f>
        <v/>
      </c>
      <c r="CE107" s="6" t="str">
        <f>IF($A107&gt;='243way_Regular Symbol'!F$16,"",IF(D107=0,"",IF(OR(D107=$BW$1,D108=$BW$1,D109=$BW$1,D107=$CD$1,D108=$CD$1,D109=$CD$1),0,1)))</f>
        <v/>
      </c>
      <c r="CF107" s="6" t="str">
        <f>IF($A107&gt;='243way_Regular Symbol'!G$16,"",IF(E107=0,"",IF(OR(E107=$BW$1,E108=$BW$1,E109=$BW$1,E107=$CD$1,E108=$CD$1,E109=$CD$1),0,1)))</f>
        <v/>
      </c>
      <c r="CG107" s="6" t="str">
        <f>IF($A107&gt;='243way_Regular Symbol'!H$16,"",IF(F107=0,"",IF(OR(F107=$BW$1,F108=$BW$1,F109=$BW$1,F107=$CD$1,F108=$CD$1,F109=$CD$1),0,1)))</f>
        <v/>
      </c>
      <c r="CH107" s="6"/>
      <c r="CI107" s="6"/>
      <c r="CJ107" s="6"/>
      <c r="CK107" s="6"/>
      <c r="CL107" s="6"/>
      <c r="CM107" s="6"/>
      <c r="CN107" s="6"/>
      <c r="CO107" s="6" t="str">
        <f>IF($A107&gt;='243way_Regular Symbol'!D$16,"",IF(B107=0,"",IF(OR(B107=$BW$1,B108=$BW$1,B109=$BW$1,B107=$CP$1,B108=$CP$1,B109=$CP$1),0,1)))</f>
        <v/>
      </c>
      <c r="CP107" s="6" t="str">
        <f>IF($A107&gt;='243way_Regular Symbol'!E$16,"",IF(C107=0,"",IF(OR(C107=$BW$1,C108=$BW$1,C109=$BW$1,C107=$CP$1,C108=$CP$1,C109=$CP$1),0,1)))</f>
        <v/>
      </c>
      <c r="CQ107" s="6" t="str">
        <f>IF($A107&gt;='243way_Regular Symbol'!F$16,"",IF(D107=0,"",IF(OR(D107=$BW$1,D108=$BW$1,D109=$BW$1,D107=$CP$1,D108=$CP$1,D109=$CP$1),0,1)))</f>
        <v/>
      </c>
      <c r="CR107" s="6" t="str">
        <f>IF($A107&gt;='243way_Regular Symbol'!G$16,"",IF(E107=0,"",IF(OR(E107=$BW$1,E108=$BW$1,E109=$BW$1,E107=$CP$1,E108=$CP$1,E109=$CP$1),0,1)))</f>
        <v/>
      </c>
      <c r="CS107" s="6" t="str">
        <f>IF($A107&gt;='243way_Regular Symbol'!H$16,"",IF(F107=0,"",IF(OR(F107=$BW$1,F108=$BW$1,F109=$BW$1,F107=$CP$1,F108=$CP$1,F109=$CP$1),0,1)))</f>
        <v/>
      </c>
      <c r="CT107" s="6"/>
      <c r="CU107" s="6" t="str">
        <f>IF($A107&gt;='243way_Regular Symbol'!D$16,"",IF(B107=0,"",IF(OR(B107=$BW$1,B108=$BW$1,B109=$BW$1,B107=$CV$1,B108=$CV$1,B109=$CV$1),0,1)))</f>
        <v/>
      </c>
      <c r="CV107" s="6" t="str">
        <f>IF($A107&gt;='243way_Regular Symbol'!E$16,"",IF(C107=0,"",IF(OR(C107=$BW$1,C108=$BW$1,C109=$BW$1,C107=$CV$1,C108=$CV$1,C109=$CV$1),0,1)))</f>
        <v/>
      </c>
      <c r="CW107" s="6" t="str">
        <f>IF($A107&gt;='243way_Regular Symbol'!F$16,"",IF(D107=0,"",IF(OR(D107=$BW$1,D108=$BW$1,D109=$BW$1,D107=$CV$1,D108=$CV$1,D109=$CV$1),0,1)))</f>
        <v/>
      </c>
      <c r="CX107" s="6" t="str">
        <f>IF($A107&gt;='243way_Regular Symbol'!G$16,"",IF(E107=0,"",IF(OR(E107=$BW$1,E108=$BW$1,E109=$BW$1,E107=$CV$1,E108=$CV$1,E109=$CV$1),0,1)))</f>
        <v/>
      </c>
      <c r="CY107" s="6" t="str">
        <f>IF($A107&gt;='243way_Regular Symbol'!H$16,"",IF(F107=0,"",IF(OR(F107=$BW$1,F108=$BW$1,F109=$BW$1,F107=$CV$1,F108=$CV$1,F109=$CV$1),0,1)))</f>
        <v/>
      </c>
    </row>
    <row r="108" spans="1:103">
      <c r="AS108" s="6" t="str">
        <f>IF($A108&gt;='243way_Regular Symbol'!D$16,"",IF(B108=0,"",IF(OR(B108=$AM$1,B108=$AT$1,B109=$AM$1,B109=$AT$1,B110=$AM$1,B110=$AT$1),0,1)))</f>
        <v/>
      </c>
      <c r="AT108" s="6" t="str">
        <f>IF($A108&gt;='243way_Regular Symbol'!E$16,"",IF(C108=0,"",IF(OR(C108=$AM$1,C108=$AT$1,C109=$AM$1,C109=$AT$1,C110=$AM$1,C110=$AT$1),0,1)))</f>
        <v/>
      </c>
      <c r="AU108" s="6" t="str">
        <f>IF($A108&gt;='243way_Regular Symbol'!F$16,"",IF(D108=0,"",IF(OR(D108=$AM$1,D108=$AT$1,D109=$AM$1,D109=$AT$1,D110=$AM$1,D110=$AT$1),0,1)))</f>
        <v/>
      </c>
      <c r="AV108" s="6" t="str">
        <f>IF($A108&gt;='243way_Regular Symbol'!G$16,"",IF(E108=0,"",IF(OR(E108=$AM$1,E108=$AT$1,E109=$AM$1,E109=$AT$1,E110=$AM$1,E110=$AT$1),0,1)))</f>
        <v/>
      </c>
      <c r="AW108" s="6" t="str">
        <f>IF($A108&gt;='243way_Regular Symbol'!H$16,"",IF(F108=0,"",IF(OR(F108=$AM$1,F108=$AT$1,F109=$AM$1,F109=$AT$1,F110=$AM$1,F110=$AT$1),0,1)))</f>
        <v/>
      </c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 t="str">
        <f>IF($A108&gt;='243way_Regular Symbol'!D$16,"",IF(B108=0,"",IF(OR(B108=$BW$1,B109=$BW$1,B110=$BW$1,B108=$CP$1,B109=$CP$1,B110=$CP$1),0,1)))</f>
        <v/>
      </c>
      <c r="CP108" s="6" t="str">
        <f>IF($A108&gt;='243way_Regular Symbol'!E$16,"",IF(C108=0,"",IF(OR(C108=$BW$1,C109=$BW$1,C110=$BW$1,C108=$CP$1,C109=$CP$1,C110=$CP$1),0,1)))</f>
        <v/>
      </c>
      <c r="CQ108" s="6" t="str">
        <f>IF($A108&gt;='243way_Regular Symbol'!F$16,"",IF(D108=0,"",IF(OR(D108=$BW$1,D109=$BW$1,D110=$BW$1,D108=$CP$1,D109=$CP$1,D110=$CP$1),0,1)))</f>
        <v/>
      </c>
      <c r="CR108" s="6" t="str">
        <f>IF($A108&gt;='243way_Regular Symbol'!G$16,"",IF(E108=0,"",IF(OR(E108=$BW$1,E109=$BW$1,E110=$BW$1,E108=$CP$1,E109=$CP$1,E110=$CP$1),0,1)))</f>
        <v/>
      </c>
      <c r="CS108" s="6" t="str">
        <f>IF($A108&gt;='243way_Regular Symbol'!H$16,"",IF(F108=0,"",IF(OR(F108=$BW$1,F109=$BW$1,F110=$BW$1,F108=$CP$1,F109=$CP$1,F110=$CP$1),0,1)))</f>
        <v/>
      </c>
      <c r="CT108" s="6"/>
      <c r="CU108" s="6" t="str">
        <f>IF($A108&gt;='243way_Regular Symbol'!D$16,"",IF(B108=0,"",IF(OR(B108=$BW$1,B109=$BW$1,B110=$BW$1,B108=$CV$1,B109=$CV$1,B110=$CV$1),0,1)))</f>
        <v/>
      </c>
      <c r="CV108" s="6" t="str">
        <f>IF($A108&gt;='243way_Regular Symbol'!E$16,"",IF(C108=0,"",IF(OR(C108=$BW$1,C109=$BW$1,C110=$BW$1,C108=$CV$1,C109=$CV$1,C110=$CV$1),0,1)))</f>
        <v/>
      </c>
      <c r="CW108" s="6" t="str">
        <f>IF($A108&gt;='243way_Regular Symbol'!F$16,"",IF(D108=0,"",IF(OR(D108=$BW$1,D109=$BW$1,D110=$BW$1,D108=$CV$1,D109=$CV$1,D110=$CV$1),0,1)))</f>
        <v/>
      </c>
      <c r="CX108" s="6" t="str">
        <f>IF($A108&gt;='243way_Regular Symbol'!G$16,"",IF(E108=0,"",IF(OR(E108=$BW$1,E109=$BW$1,E110=$BW$1,E108=$CV$1,E109=$CV$1,E110=$CV$1),0,1)))</f>
        <v/>
      </c>
      <c r="CY108" s="6" t="str">
        <f>IF($A108&gt;='243way_Regular Symbol'!H$16,"",IF(F108=0,"",IF(OR(F108=$BW$1,F109=$BW$1,F110=$BW$1,F108=$CV$1,F109=$CV$1,F110=$CV$1),0,1)))</f>
        <v/>
      </c>
    </row>
    <row r="109" spans="1:103"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 t="str">
        <f>IF($A109&gt;='243way_Regular Symbol'!D$16,"",IF(B109=0,"",IF(OR(B109=$BW$1,B110=$BW$1,B111=$BW$1,B109=$CV$1,B110=$CV$1,B111=$CV$1),0,1)))</f>
        <v/>
      </c>
      <c r="CV109" s="6" t="str">
        <f>IF($A109&gt;='243way_Regular Symbol'!E$16,"",IF(C109=0,"",IF(OR(C109=$BW$1,C110=$BW$1,C111=$BW$1,C109=$CV$1,C110=$CV$1,C111=$CV$1),0,1)))</f>
        <v/>
      </c>
      <c r="CW109" s="6" t="str">
        <f>IF($A109&gt;='243way_Regular Symbol'!F$16,"",IF(D109=0,"",IF(OR(D109=$BW$1,D110=$BW$1,D111=$BW$1,D109=$CV$1,D110=$CV$1,D111=$CV$1),0,1)))</f>
        <v/>
      </c>
      <c r="CX109" s="6" t="str">
        <f>IF($A109&gt;='243way_Regular Symbol'!G$16,"",IF(E109=0,"",IF(OR(E109=$BW$1,E110=$BW$1,E111=$BW$1,E109=$CV$1,E110=$CV$1,E111=$CV$1),0,1)))</f>
        <v/>
      </c>
      <c r="CY109" s="6" t="str">
        <f>IF($A109&gt;='243way_Regular Symbol'!H$16,"",IF(F109=0,"",IF(OR(F109=$BW$1,F110=$BW$1,F111=$BW$1,F109=$CV$1,F110=$CV$1,F111=$CV$1),0,1)))</f>
        <v/>
      </c>
    </row>
  </sheetData>
  <phoneticPr fontId="1" type="noConversion"/>
  <conditionalFormatting sqref="O3:S3">
    <cfRule type="cellIs" dxfId="2379" priority="285" operator="equal">
      <formula>"S2"</formula>
    </cfRule>
    <cfRule type="cellIs" dxfId="2378" priority="286" operator="equal">
      <formula>"WW"</formula>
    </cfRule>
    <cfRule type="cellIs" dxfId="2377" priority="287" operator="equal">
      <formula>"S1"</formula>
    </cfRule>
    <cfRule type="cellIs" dxfId="2376" priority="288" operator="equal">
      <formula>"M5"</formula>
    </cfRule>
    <cfRule type="cellIs" dxfId="2375" priority="289" operator="equal">
      <formula>"M4"</formula>
    </cfRule>
    <cfRule type="cellIs" dxfId="2374" priority="290" operator="equal">
      <formula>"M3"</formula>
    </cfRule>
    <cfRule type="cellIs" dxfId="2373" priority="291" operator="equal">
      <formula>"M2"</formula>
    </cfRule>
    <cfRule type="cellIs" dxfId="2372" priority="292" operator="equal">
      <formula>"M1"</formula>
    </cfRule>
  </conditionalFormatting>
  <conditionalFormatting sqref="B89:F95 O3:S3">
    <cfRule type="cellIs" dxfId="2371" priority="278" operator="equal">
      <formula>"M5"</formula>
    </cfRule>
    <cfRule type="cellIs" dxfId="2370" priority="279" operator="equal">
      <formula>"M4"</formula>
    </cfRule>
    <cfRule type="cellIs" dxfId="2369" priority="280" operator="equal">
      <formula>"M3"</formula>
    </cfRule>
    <cfRule type="cellIs" dxfId="2368" priority="281" operator="equal">
      <formula>"M2"</formula>
    </cfRule>
    <cfRule type="cellIs" dxfId="2367" priority="282" operator="equal">
      <formula>"M1"</formula>
    </cfRule>
    <cfRule type="cellIs" dxfId="2366" priority="283" operator="equal">
      <formula>"WW"</formula>
    </cfRule>
    <cfRule type="cellIs" dxfId="2365" priority="284" operator="equal">
      <formula>"S1"</formula>
    </cfRule>
  </conditionalFormatting>
  <conditionalFormatting sqref="AM3:AQ3">
    <cfRule type="cellIs" dxfId="2364" priority="180" operator="equal">
      <formula>"S2"</formula>
    </cfRule>
    <cfRule type="cellIs" dxfId="2363" priority="181" operator="equal">
      <formula>"WW"</formula>
    </cfRule>
    <cfRule type="cellIs" dxfId="2362" priority="182" operator="equal">
      <formula>"S1"</formula>
    </cfRule>
    <cfRule type="cellIs" dxfId="2361" priority="183" operator="equal">
      <formula>"M5"</formula>
    </cfRule>
    <cfRule type="cellIs" dxfId="2360" priority="184" operator="equal">
      <formula>"M4"</formula>
    </cfRule>
    <cfRule type="cellIs" dxfId="2359" priority="185" operator="equal">
      <formula>"M3"</formula>
    </cfRule>
    <cfRule type="cellIs" dxfId="2358" priority="186" operator="equal">
      <formula>"M2"</formula>
    </cfRule>
    <cfRule type="cellIs" dxfId="2357" priority="187" operator="equal">
      <formula>"M1"</formula>
    </cfRule>
  </conditionalFormatting>
  <conditionalFormatting sqref="AM3:AQ3">
    <cfRule type="cellIs" dxfId="2356" priority="173" operator="equal">
      <formula>"M5"</formula>
    </cfRule>
    <cfRule type="cellIs" dxfId="2355" priority="174" operator="equal">
      <formula>"M4"</formula>
    </cfRule>
    <cfRule type="cellIs" dxfId="2354" priority="175" operator="equal">
      <formula>"M3"</formula>
    </cfRule>
    <cfRule type="cellIs" dxfId="2353" priority="176" operator="equal">
      <formula>"M2"</formula>
    </cfRule>
    <cfRule type="cellIs" dxfId="2352" priority="177" operator="equal">
      <formula>"M1"</formula>
    </cfRule>
    <cfRule type="cellIs" dxfId="2351" priority="178" operator="equal">
      <formula>"WW"</formula>
    </cfRule>
    <cfRule type="cellIs" dxfId="2350" priority="179" operator="equal">
      <formula>"S1"</formula>
    </cfRule>
  </conditionalFormatting>
  <conditionalFormatting sqref="BQ3:BU3">
    <cfRule type="cellIs" dxfId="2349" priority="165" operator="equal">
      <formula>"S2"</formula>
    </cfRule>
    <cfRule type="cellIs" dxfId="2348" priority="166" operator="equal">
      <formula>"WW"</formula>
    </cfRule>
    <cfRule type="cellIs" dxfId="2347" priority="167" operator="equal">
      <formula>"S1"</formula>
    </cfRule>
    <cfRule type="cellIs" dxfId="2346" priority="168" operator="equal">
      <formula>"M5"</formula>
    </cfRule>
    <cfRule type="cellIs" dxfId="2345" priority="169" operator="equal">
      <formula>"M4"</formula>
    </cfRule>
    <cfRule type="cellIs" dxfId="2344" priority="170" operator="equal">
      <formula>"M3"</formula>
    </cfRule>
    <cfRule type="cellIs" dxfId="2343" priority="171" operator="equal">
      <formula>"M2"</formula>
    </cfRule>
    <cfRule type="cellIs" dxfId="2342" priority="172" operator="equal">
      <formula>"M1"</formula>
    </cfRule>
  </conditionalFormatting>
  <conditionalFormatting sqref="BQ3:BU3">
    <cfRule type="cellIs" dxfId="2341" priority="158" operator="equal">
      <formula>"M5"</formula>
    </cfRule>
    <cfRule type="cellIs" dxfId="2340" priority="159" operator="equal">
      <formula>"M4"</formula>
    </cfRule>
    <cfRule type="cellIs" dxfId="2339" priority="160" operator="equal">
      <formula>"M3"</formula>
    </cfRule>
    <cfRule type="cellIs" dxfId="2338" priority="161" operator="equal">
      <formula>"M2"</formula>
    </cfRule>
    <cfRule type="cellIs" dxfId="2337" priority="162" operator="equal">
      <formula>"M1"</formula>
    </cfRule>
    <cfRule type="cellIs" dxfId="2336" priority="163" operator="equal">
      <formula>"WW"</formula>
    </cfRule>
    <cfRule type="cellIs" dxfId="2335" priority="164" operator="equal">
      <formula>"S1"</formula>
    </cfRule>
  </conditionalFormatting>
  <conditionalFormatting sqref="BW3:CA3">
    <cfRule type="cellIs" dxfId="2334" priority="150" operator="equal">
      <formula>"S2"</formula>
    </cfRule>
    <cfRule type="cellIs" dxfId="2333" priority="151" operator="equal">
      <formula>"WW"</formula>
    </cfRule>
    <cfRule type="cellIs" dxfId="2332" priority="152" operator="equal">
      <formula>"S1"</formula>
    </cfRule>
    <cfRule type="cellIs" dxfId="2331" priority="153" operator="equal">
      <formula>"M5"</formula>
    </cfRule>
    <cfRule type="cellIs" dxfId="2330" priority="154" operator="equal">
      <formula>"M4"</formula>
    </cfRule>
    <cfRule type="cellIs" dxfId="2329" priority="155" operator="equal">
      <formula>"M3"</formula>
    </cfRule>
    <cfRule type="cellIs" dxfId="2328" priority="156" operator="equal">
      <formula>"M2"</formula>
    </cfRule>
    <cfRule type="cellIs" dxfId="2327" priority="157" operator="equal">
      <formula>"M1"</formula>
    </cfRule>
  </conditionalFormatting>
  <conditionalFormatting sqref="BW3:CA3">
    <cfRule type="cellIs" dxfId="2326" priority="143" operator="equal">
      <formula>"M5"</formula>
    </cfRule>
    <cfRule type="cellIs" dxfId="2325" priority="144" operator="equal">
      <formula>"M4"</formula>
    </cfRule>
    <cfRule type="cellIs" dxfId="2324" priority="145" operator="equal">
      <formula>"M3"</formula>
    </cfRule>
    <cfRule type="cellIs" dxfId="2323" priority="146" operator="equal">
      <formula>"M2"</formula>
    </cfRule>
    <cfRule type="cellIs" dxfId="2322" priority="147" operator="equal">
      <formula>"M1"</formula>
    </cfRule>
    <cfRule type="cellIs" dxfId="2321" priority="148" operator="equal">
      <formula>"WW"</formula>
    </cfRule>
    <cfRule type="cellIs" dxfId="2320" priority="149" operator="equal">
      <formula>"S1"</formula>
    </cfRule>
  </conditionalFormatting>
  <conditionalFormatting sqref="U3:Y3">
    <cfRule type="cellIs" dxfId="2319" priority="225" operator="equal">
      <formula>"S2"</formula>
    </cfRule>
    <cfRule type="cellIs" dxfId="2318" priority="226" operator="equal">
      <formula>"WW"</formula>
    </cfRule>
    <cfRule type="cellIs" dxfId="2317" priority="227" operator="equal">
      <formula>"S1"</formula>
    </cfRule>
    <cfRule type="cellIs" dxfId="2316" priority="228" operator="equal">
      <formula>"M5"</formula>
    </cfRule>
    <cfRule type="cellIs" dxfId="2315" priority="229" operator="equal">
      <formula>"M4"</formula>
    </cfRule>
    <cfRule type="cellIs" dxfId="2314" priority="230" operator="equal">
      <formula>"M3"</formula>
    </cfRule>
    <cfRule type="cellIs" dxfId="2313" priority="231" operator="equal">
      <formula>"M2"</formula>
    </cfRule>
    <cfRule type="cellIs" dxfId="2312" priority="232" operator="equal">
      <formula>"M1"</formula>
    </cfRule>
  </conditionalFormatting>
  <conditionalFormatting sqref="U3:Y3">
    <cfRule type="cellIs" dxfId="2311" priority="218" operator="equal">
      <formula>"M5"</formula>
    </cfRule>
    <cfRule type="cellIs" dxfId="2310" priority="219" operator="equal">
      <formula>"M4"</formula>
    </cfRule>
    <cfRule type="cellIs" dxfId="2309" priority="220" operator="equal">
      <formula>"M3"</formula>
    </cfRule>
    <cfRule type="cellIs" dxfId="2308" priority="221" operator="equal">
      <formula>"M2"</formula>
    </cfRule>
    <cfRule type="cellIs" dxfId="2307" priority="222" operator="equal">
      <formula>"M1"</formula>
    </cfRule>
    <cfRule type="cellIs" dxfId="2306" priority="223" operator="equal">
      <formula>"WW"</formula>
    </cfRule>
    <cfRule type="cellIs" dxfId="2305" priority="224" operator="equal">
      <formula>"S1"</formula>
    </cfRule>
  </conditionalFormatting>
  <conditionalFormatting sqref="AA3:AE3">
    <cfRule type="cellIs" dxfId="2304" priority="210" operator="equal">
      <formula>"S2"</formula>
    </cfRule>
    <cfRule type="cellIs" dxfId="2303" priority="211" operator="equal">
      <formula>"WW"</formula>
    </cfRule>
    <cfRule type="cellIs" dxfId="2302" priority="212" operator="equal">
      <formula>"S1"</formula>
    </cfRule>
    <cfRule type="cellIs" dxfId="2301" priority="213" operator="equal">
      <formula>"M5"</formula>
    </cfRule>
    <cfRule type="cellIs" dxfId="2300" priority="214" operator="equal">
      <formula>"M4"</formula>
    </cfRule>
    <cfRule type="cellIs" dxfId="2299" priority="215" operator="equal">
      <formula>"M3"</formula>
    </cfRule>
    <cfRule type="cellIs" dxfId="2298" priority="216" operator="equal">
      <formula>"M2"</formula>
    </cfRule>
    <cfRule type="cellIs" dxfId="2297" priority="217" operator="equal">
      <formula>"M1"</formula>
    </cfRule>
  </conditionalFormatting>
  <conditionalFormatting sqref="AA3:AE3">
    <cfRule type="cellIs" dxfId="2296" priority="203" operator="equal">
      <formula>"M5"</formula>
    </cfRule>
    <cfRule type="cellIs" dxfId="2295" priority="204" operator="equal">
      <formula>"M4"</formula>
    </cfRule>
    <cfRule type="cellIs" dxfId="2294" priority="205" operator="equal">
      <formula>"M3"</formula>
    </cfRule>
    <cfRule type="cellIs" dxfId="2293" priority="206" operator="equal">
      <formula>"M2"</formula>
    </cfRule>
    <cfRule type="cellIs" dxfId="2292" priority="207" operator="equal">
      <formula>"M1"</formula>
    </cfRule>
    <cfRule type="cellIs" dxfId="2291" priority="208" operator="equal">
      <formula>"WW"</formula>
    </cfRule>
    <cfRule type="cellIs" dxfId="2290" priority="209" operator="equal">
      <formula>"S1"</formula>
    </cfRule>
  </conditionalFormatting>
  <conditionalFormatting sqref="AG3:AK3">
    <cfRule type="cellIs" dxfId="2289" priority="195" operator="equal">
      <formula>"S2"</formula>
    </cfRule>
    <cfRule type="cellIs" dxfId="2288" priority="196" operator="equal">
      <formula>"WW"</formula>
    </cfRule>
    <cfRule type="cellIs" dxfId="2287" priority="197" operator="equal">
      <formula>"S1"</formula>
    </cfRule>
    <cfRule type="cellIs" dxfId="2286" priority="198" operator="equal">
      <formula>"M5"</formula>
    </cfRule>
    <cfRule type="cellIs" dxfId="2285" priority="199" operator="equal">
      <formula>"M4"</formula>
    </cfRule>
    <cfRule type="cellIs" dxfId="2284" priority="200" operator="equal">
      <formula>"M3"</formula>
    </cfRule>
    <cfRule type="cellIs" dxfId="2283" priority="201" operator="equal">
      <formula>"M2"</formula>
    </cfRule>
    <cfRule type="cellIs" dxfId="2282" priority="202" operator="equal">
      <formula>"M1"</formula>
    </cfRule>
  </conditionalFormatting>
  <conditionalFormatting sqref="AG3:AK3">
    <cfRule type="cellIs" dxfId="2281" priority="188" operator="equal">
      <formula>"M5"</formula>
    </cfRule>
    <cfRule type="cellIs" dxfId="2280" priority="189" operator="equal">
      <formula>"M4"</formula>
    </cfRule>
    <cfRule type="cellIs" dxfId="2279" priority="190" operator="equal">
      <formula>"M3"</formula>
    </cfRule>
    <cfRule type="cellIs" dxfId="2278" priority="191" operator="equal">
      <formula>"M2"</formula>
    </cfRule>
    <cfRule type="cellIs" dxfId="2277" priority="192" operator="equal">
      <formula>"M1"</formula>
    </cfRule>
    <cfRule type="cellIs" dxfId="2276" priority="193" operator="equal">
      <formula>"WW"</formula>
    </cfRule>
    <cfRule type="cellIs" dxfId="2275" priority="194" operator="equal">
      <formula>"S1"</formula>
    </cfRule>
  </conditionalFormatting>
  <conditionalFormatting sqref="CC3:CG3">
    <cfRule type="cellIs" dxfId="2274" priority="135" operator="equal">
      <formula>"S2"</formula>
    </cfRule>
    <cfRule type="cellIs" dxfId="2273" priority="136" operator="equal">
      <formula>"WW"</formula>
    </cfRule>
    <cfRule type="cellIs" dxfId="2272" priority="137" operator="equal">
      <formula>"S1"</formula>
    </cfRule>
    <cfRule type="cellIs" dxfId="2271" priority="138" operator="equal">
      <formula>"M5"</formula>
    </cfRule>
    <cfRule type="cellIs" dxfId="2270" priority="139" operator="equal">
      <formula>"M4"</formula>
    </cfRule>
    <cfRule type="cellIs" dxfId="2269" priority="140" operator="equal">
      <formula>"M3"</formula>
    </cfRule>
    <cfRule type="cellIs" dxfId="2268" priority="141" operator="equal">
      <formula>"M2"</formula>
    </cfRule>
    <cfRule type="cellIs" dxfId="2267" priority="142" operator="equal">
      <formula>"M1"</formula>
    </cfRule>
  </conditionalFormatting>
  <conditionalFormatting sqref="CC3:CG3">
    <cfRule type="cellIs" dxfId="2266" priority="128" operator="equal">
      <formula>"M5"</formula>
    </cfRule>
    <cfRule type="cellIs" dxfId="2265" priority="129" operator="equal">
      <formula>"M4"</formula>
    </cfRule>
    <cfRule type="cellIs" dxfId="2264" priority="130" operator="equal">
      <formula>"M3"</formula>
    </cfRule>
    <cfRule type="cellIs" dxfId="2263" priority="131" operator="equal">
      <formula>"M2"</formula>
    </cfRule>
    <cfRule type="cellIs" dxfId="2262" priority="132" operator="equal">
      <formula>"M1"</formula>
    </cfRule>
    <cfRule type="cellIs" dxfId="2261" priority="133" operator="equal">
      <formula>"WW"</formula>
    </cfRule>
    <cfRule type="cellIs" dxfId="2260" priority="134" operator="equal">
      <formula>"S1"</formula>
    </cfRule>
  </conditionalFormatting>
  <conditionalFormatting sqref="CI3:CM3">
    <cfRule type="cellIs" dxfId="2259" priority="120" operator="equal">
      <formula>"S2"</formula>
    </cfRule>
    <cfRule type="cellIs" dxfId="2258" priority="121" operator="equal">
      <formula>"WW"</formula>
    </cfRule>
    <cfRule type="cellIs" dxfId="2257" priority="122" operator="equal">
      <formula>"S1"</formula>
    </cfRule>
    <cfRule type="cellIs" dxfId="2256" priority="123" operator="equal">
      <formula>"M5"</formula>
    </cfRule>
    <cfRule type="cellIs" dxfId="2255" priority="124" operator="equal">
      <formula>"M4"</formula>
    </cfRule>
    <cfRule type="cellIs" dxfId="2254" priority="125" operator="equal">
      <formula>"M3"</formula>
    </cfRule>
    <cfRule type="cellIs" dxfId="2253" priority="126" operator="equal">
      <formula>"M2"</formula>
    </cfRule>
    <cfRule type="cellIs" dxfId="2252" priority="127" operator="equal">
      <formula>"M1"</formula>
    </cfRule>
  </conditionalFormatting>
  <conditionalFormatting sqref="CI3:CM3">
    <cfRule type="cellIs" dxfId="2251" priority="113" operator="equal">
      <formula>"M5"</formula>
    </cfRule>
    <cfRule type="cellIs" dxfId="2250" priority="114" operator="equal">
      <formula>"M4"</formula>
    </cfRule>
    <cfRule type="cellIs" dxfId="2249" priority="115" operator="equal">
      <formula>"M3"</formula>
    </cfRule>
    <cfRule type="cellIs" dxfId="2248" priority="116" operator="equal">
      <formula>"M2"</formula>
    </cfRule>
    <cfRule type="cellIs" dxfId="2247" priority="117" operator="equal">
      <formula>"M1"</formula>
    </cfRule>
    <cfRule type="cellIs" dxfId="2246" priority="118" operator="equal">
      <formula>"WW"</formula>
    </cfRule>
    <cfRule type="cellIs" dxfId="2245" priority="119" operator="equal">
      <formula>"S1"</formula>
    </cfRule>
  </conditionalFormatting>
  <conditionalFormatting sqref="CO3:CS3">
    <cfRule type="cellIs" dxfId="2244" priority="105" operator="equal">
      <formula>"S2"</formula>
    </cfRule>
    <cfRule type="cellIs" dxfId="2243" priority="106" operator="equal">
      <formula>"WW"</formula>
    </cfRule>
    <cfRule type="cellIs" dxfId="2242" priority="107" operator="equal">
      <formula>"S1"</formula>
    </cfRule>
    <cfRule type="cellIs" dxfId="2241" priority="108" operator="equal">
      <formula>"M5"</formula>
    </cfRule>
    <cfRule type="cellIs" dxfId="2240" priority="109" operator="equal">
      <formula>"M4"</formula>
    </cfRule>
    <cfRule type="cellIs" dxfId="2239" priority="110" operator="equal">
      <formula>"M3"</formula>
    </cfRule>
    <cfRule type="cellIs" dxfId="2238" priority="111" operator="equal">
      <formula>"M2"</formula>
    </cfRule>
    <cfRule type="cellIs" dxfId="2237" priority="112" operator="equal">
      <formula>"M1"</formula>
    </cfRule>
  </conditionalFormatting>
  <conditionalFormatting sqref="CO3:CS3">
    <cfRule type="cellIs" dxfId="2236" priority="98" operator="equal">
      <formula>"M5"</formula>
    </cfRule>
    <cfRule type="cellIs" dxfId="2235" priority="99" operator="equal">
      <formula>"M4"</formula>
    </cfRule>
    <cfRule type="cellIs" dxfId="2234" priority="100" operator="equal">
      <formula>"M3"</formula>
    </cfRule>
    <cfRule type="cellIs" dxfId="2233" priority="101" operator="equal">
      <formula>"M2"</formula>
    </cfRule>
    <cfRule type="cellIs" dxfId="2232" priority="102" operator="equal">
      <formula>"M1"</formula>
    </cfRule>
    <cfRule type="cellIs" dxfId="2231" priority="103" operator="equal">
      <formula>"WW"</formula>
    </cfRule>
    <cfRule type="cellIs" dxfId="2230" priority="104" operator="equal">
      <formula>"S1"</formula>
    </cfRule>
  </conditionalFormatting>
  <conditionalFormatting sqref="CU3:CY3">
    <cfRule type="cellIs" dxfId="2229" priority="90" operator="equal">
      <formula>"S2"</formula>
    </cfRule>
    <cfRule type="cellIs" dxfId="2228" priority="91" operator="equal">
      <formula>"WW"</formula>
    </cfRule>
    <cfRule type="cellIs" dxfId="2227" priority="92" operator="equal">
      <formula>"S1"</formula>
    </cfRule>
    <cfRule type="cellIs" dxfId="2226" priority="93" operator="equal">
      <formula>"M5"</formula>
    </cfRule>
    <cfRule type="cellIs" dxfId="2225" priority="94" operator="equal">
      <formula>"M4"</formula>
    </cfRule>
    <cfRule type="cellIs" dxfId="2224" priority="95" operator="equal">
      <formula>"M3"</formula>
    </cfRule>
    <cfRule type="cellIs" dxfId="2223" priority="96" operator="equal">
      <formula>"M2"</formula>
    </cfRule>
    <cfRule type="cellIs" dxfId="2222" priority="97" operator="equal">
      <formula>"M1"</formula>
    </cfRule>
  </conditionalFormatting>
  <conditionalFormatting sqref="CU3:CY3">
    <cfRule type="cellIs" dxfId="2221" priority="83" operator="equal">
      <formula>"M5"</formula>
    </cfRule>
    <cfRule type="cellIs" dxfId="2220" priority="84" operator="equal">
      <formula>"M4"</formula>
    </cfRule>
    <cfRule type="cellIs" dxfId="2219" priority="85" operator="equal">
      <formula>"M3"</formula>
    </cfRule>
    <cfRule type="cellIs" dxfId="2218" priority="86" operator="equal">
      <formula>"M2"</formula>
    </cfRule>
    <cfRule type="cellIs" dxfId="2217" priority="87" operator="equal">
      <formula>"M1"</formula>
    </cfRule>
    <cfRule type="cellIs" dxfId="2216" priority="88" operator="equal">
      <formula>"WW"</formula>
    </cfRule>
    <cfRule type="cellIs" dxfId="2215" priority="89" operator="equal">
      <formula>"S1"</formula>
    </cfRule>
  </conditionalFormatting>
  <conditionalFormatting sqref="B1:F1">
    <cfRule type="cellIs" dxfId="2214" priority="76" operator="equal">
      <formula>"M5"</formula>
    </cfRule>
    <cfRule type="cellIs" dxfId="2213" priority="77" operator="equal">
      <formula>"M4"</formula>
    </cfRule>
    <cfRule type="cellIs" dxfId="2212" priority="78" operator="equal">
      <formula>"M3"</formula>
    </cfRule>
    <cfRule type="cellIs" dxfId="2211" priority="79" operator="equal">
      <formula>"M2"</formula>
    </cfRule>
    <cfRule type="cellIs" dxfId="2210" priority="80" operator="equal">
      <formula>"M1"</formula>
    </cfRule>
    <cfRule type="cellIs" dxfId="2209" priority="81" operator="equal">
      <formula>"WW"</formula>
    </cfRule>
    <cfRule type="cellIs" dxfId="2208" priority="82" operator="equal">
      <formula>"S1"</formula>
    </cfRule>
  </conditionalFormatting>
  <conditionalFormatting sqref="AS3:AW3">
    <cfRule type="cellIs" dxfId="2207" priority="53" operator="equal">
      <formula>"S2"</formula>
    </cfRule>
    <cfRule type="cellIs" dxfId="2206" priority="54" operator="equal">
      <formula>"WW"</formula>
    </cfRule>
    <cfRule type="cellIs" dxfId="2205" priority="55" operator="equal">
      <formula>"S1"</formula>
    </cfRule>
    <cfRule type="cellIs" dxfId="2204" priority="56" operator="equal">
      <formula>"M5"</formula>
    </cfRule>
    <cfRule type="cellIs" dxfId="2203" priority="57" operator="equal">
      <formula>"M4"</formula>
    </cfRule>
    <cfRule type="cellIs" dxfId="2202" priority="58" operator="equal">
      <formula>"M3"</formula>
    </cfRule>
    <cfRule type="cellIs" dxfId="2201" priority="59" operator="equal">
      <formula>"M2"</formula>
    </cfRule>
    <cfRule type="cellIs" dxfId="2200" priority="60" operator="equal">
      <formula>"M1"</formula>
    </cfRule>
  </conditionalFormatting>
  <conditionalFormatting sqref="AS3:AW3">
    <cfRule type="cellIs" dxfId="2199" priority="46" operator="equal">
      <formula>"M5"</formula>
    </cfRule>
    <cfRule type="cellIs" dxfId="2198" priority="47" operator="equal">
      <formula>"M4"</formula>
    </cfRule>
    <cfRule type="cellIs" dxfId="2197" priority="48" operator="equal">
      <formula>"M3"</formula>
    </cfRule>
    <cfRule type="cellIs" dxfId="2196" priority="49" operator="equal">
      <formula>"M2"</formula>
    </cfRule>
    <cfRule type="cellIs" dxfId="2195" priority="50" operator="equal">
      <formula>"M1"</formula>
    </cfRule>
    <cfRule type="cellIs" dxfId="2194" priority="51" operator="equal">
      <formula>"WW"</formula>
    </cfRule>
    <cfRule type="cellIs" dxfId="2193" priority="52" operator="equal">
      <formula>"S1"</formula>
    </cfRule>
  </conditionalFormatting>
  <conditionalFormatting sqref="AY3:BC3">
    <cfRule type="cellIs" dxfId="2192" priority="38" operator="equal">
      <formula>"S2"</formula>
    </cfRule>
    <cfRule type="cellIs" dxfId="2191" priority="39" operator="equal">
      <formula>"WW"</formula>
    </cfRule>
    <cfRule type="cellIs" dxfId="2190" priority="40" operator="equal">
      <formula>"S1"</formula>
    </cfRule>
    <cfRule type="cellIs" dxfId="2189" priority="41" operator="equal">
      <formula>"M5"</formula>
    </cfRule>
    <cfRule type="cellIs" dxfId="2188" priority="42" operator="equal">
      <formula>"M4"</formula>
    </cfRule>
    <cfRule type="cellIs" dxfId="2187" priority="43" operator="equal">
      <formula>"M3"</formula>
    </cfRule>
    <cfRule type="cellIs" dxfId="2186" priority="44" operator="equal">
      <formula>"M2"</formula>
    </cfRule>
    <cfRule type="cellIs" dxfId="2185" priority="45" operator="equal">
      <formula>"M1"</formula>
    </cfRule>
  </conditionalFormatting>
  <conditionalFormatting sqref="AY3:BC3">
    <cfRule type="cellIs" dxfId="2184" priority="31" operator="equal">
      <formula>"M5"</formula>
    </cfRule>
    <cfRule type="cellIs" dxfId="2183" priority="32" operator="equal">
      <formula>"M4"</formula>
    </cfRule>
    <cfRule type="cellIs" dxfId="2182" priority="33" operator="equal">
      <formula>"M3"</formula>
    </cfRule>
    <cfRule type="cellIs" dxfId="2181" priority="34" operator="equal">
      <formula>"M2"</formula>
    </cfRule>
    <cfRule type="cellIs" dxfId="2180" priority="35" operator="equal">
      <formula>"M1"</formula>
    </cfRule>
    <cfRule type="cellIs" dxfId="2179" priority="36" operator="equal">
      <formula>"WW"</formula>
    </cfRule>
    <cfRule type="cellIs" dxfId="2178" priority="37" operator="equal">
      <formula>"S1"</formula>
    </cfRule>
  </conditionalFormatting>
  <conditionalFormatting sqref="BE3:BI3">
    <cfRule type="cellIs" dxfId="2177" priority="23" operator="equal">
      <formula>"S2"</formula>
    </cfRule>
    <cfRule type="cellIs" dxfId="2176" priority="24" operator="equal">
      <formula>"WW"</formula>
    </cfRule>
    <cfRule type="cellIs" dxfId="2175" priority="25" operator="equal">
      <formula>"S1"</formula>
    </cfRule>
    <cfRule type="cellIs" dxfId="2174" priority="26" operator="equal">
      <formula>"M5"</formula>
    </cfRule>
    <cfRule type="cellIs" dxfId="2173" priority="27" operator="equal">
      <formula>"M4"</formula>
    </cfRule>
    <cfRule type="cellIs" dxfId="2172" priority="28" operator="equal">
      <formula>"M3"</formula>
    </cfRule>
    <cfRule type="cellIs" dxfId="2171" priority="29" operator="equal">
      <formula>"M2"</formula>
    </cfRule>
    <cfRule type="cellIs" dxfId="2170" priority="30" operator="equal">
      <formula>"M1"</formula>
    </cfRule>
  </conditionalFormatting>
  <conditionalFormatting sqref="BE3:BI3">
    <cfRule type="cellIs" dxfId="2169" priority="16" operator="equal">
      <formula>"M5"</formula>
    </cfRule>
    <cfRule type="cellIs" dxfId="2168" priority="17" operator="equal">
      <formula>"M4"</formula>
    </cfRule>
    <cfRule type="cellIs" dxfId="2167" priority="18" operator="equal">
      <formula>"M3"</formula>
    </cfRule>
    <cfRule type="cellIs" dxfId="2166" priority="19" operator="equal">
      <formula>"M2"</formula>
    </cfRule>
    <cfRule type="cellIs" dxfId="2165" priority="20" operator="equal">
      <formula>"M1"</formula>
    </cfRule>
    <cfRule type="cellIs" dxfId="2164" priority="21" operator="equal">
      <formula>"WW"</formula>
    </cfRule>
    <cfRule type="cellIs" dxfId="2163" priority="22" operator="equal">
      <formula>"S1"</formula>
    </cfRule>
  </conditionalFormatting>
  <conditionalFormatting sqref="BK3:BO3">
    <cfRule type="cellIs" dxfId="2162" priority="8" operator="equal">
      <formula>"S2"</formula>
    </cfRule>
    <cfRule type="cellIs" dxfId="2161" priority="9" operator="equal">
      <formula>"WW"</formula>
    </cfRule>
    <cfRule type="cellIs" dxfId="2160" priority="10" operator="equal">
      <formula>"S1"</formula>
    </cfRule>
    <cfRule type="cellIs" dxfId="2159" priority="11" operator="equal">
      <formula>"M5"</formula>
    </cfRule>
    <cfRule type="cellIs" dxfId="2158" priority="12" operator="equal">
      <formula>"M4"</formula>
    </cfRule>
    <cfRule type="cellIs" dxfId="2157" priority="13" operator="equal">
      <formula>"M3"</formula>
    </cfRule>
    <cfRule type="cellIs" dxfId="2156" priority="14" operator="equal">
      <formula>"M2"</formula>
    </cfRule>
    <cfRule type="cellIs" dxfId="2155" priority="15" operator="equal">
      <formula>"M1"</formula>
    </cfRule>
  </conditionalFormatting>
  <conditionalFormatting sqref="BK3:BO3">
    <cfRule type="cellIs" dxfId="2154" priority="1" operator="equal">
      <formula>"M5"</formula>
    </cfRule>
    <cfRule type="cellIs" dxfId="2153" priority="2" operator="equal">
      <formula>"M4"</formula>
    </cfRule>
    <cfRule type="cellIs" dxfId="2152" priority="3" operator="equal">
      <formula>"M3"</formula>
    </cfRule>
    <cfRule type="cellIs" dxfId="2151" priority="4" operator="equal">
      <formula>"M2"</formula>
    </cfRule>
    <cfRule type="cellIs" dxfId="2150" priority="5" operator="equal">
      <formula>"M1"</formula>
    </cfRule>
    <cfRule type="cellIs" dxfId="2149" priority="6" operator="equal">
      <formula>"WW"</formula>
    </cfRule>
    <cfRule type="cellIs" dxfId="2148" priority="7" operator="equal">
      <formula>"S1"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3"/>
  <dimension ref="A1:AC81"/>
  <sheetViews>
    <sheetView zoomScale="125" zoomScaleNormal="125" workbookViewId="0">
      <pane ySplit="6" topLeftCell="A7" activePane="bottomLeft" state="frozen"/>
      <selection pane="bottomLeft" activeCell="K40" sqref="K40:K42"/>
    </sheetView>
  </sheetViews>
  <sheetFormatPr baseColWidth="10" defaultColWidth="9" defaultRowHeight="13"/>
  <cols>
    <col min="1" max="1" width="9" style="193"/>
    <col min="2" max="2" width="19.83203125" style="17" customWidth="1"/>
    <col min="3" max="4" width="11.1640625" style="17" customWidth="1"/>
    <col min="5" max="5" width="11" style="17" customWidth="1"/>
    <col min="6" max="6" width="12" style="17" bestFit="1" customWidth="1"/>
    <col min="7" max="7" width="9" style="17" customWidth="1"/>
    <col min="8" max="8" width="8.83203125" style="17" customWidth="1"/>
    <col min="9" max="9" width="10" style="17" customWidth="1"/>
    <col min="10" max="10" width="8.5" style="17" customWidth="1"/>
    <col min="11" max="11" width="14.1640625" style="17" customWidth="1"/>
    <col min="12" max="12" width="13.1640625" style="17" customWidth="1"/>
    <col min="13" max="13" width="13.33203125" style="17" customWidth="1"/>
    <col min="14" max="14" width="17.6640625" style="193" customWidth="1"/>
    <col min="15" max="15" width="12.1640625" style="19" bestFit="1" customWidth="1"/>
    <col min="16" max="17" width="9" style="19"/>
    <col min="18" max="25" width="9" style="17"/>
    <col min="26" max="26" width="10" style="17" bestFit="1" customWidth="1"/>
    <col min="27" max="16384" width="9" style="17"/>
  </cols>
  <sheetData>
    <row r="1" spans="1:26">
      <c r="O1" s="19" t="s">
        <v>315</v>
      </c>
      <c r="P1" s="19">
        <v>1</v>
      </c>
      <c r="Q1" s="19">
        <v>2</v>
      </c>
      <c r="R1" s="17">
        <v>3</v>
      </c>
      <c r="S1" s="17">
        <v>4</v>
      </c>
      <c r="T1" s="17">
        <v>5</v>
      </c>
    </row>
    <row r="2" spans="1:26">
      <c r="B2" s="17" t="s">
        <v>45</v>
      </c>
      <c r="C2" s="17" t="s">
        <v>46</v>
      </c>
      <c r="D2" s="17" t="s">
        <v>47</v>
      </c>
      <c r="E2" s="17" t="s">
        <v>48</v>
      </c>
      <c r="F2" s="17" t="s">
        <v>49</v>
      </c>
      <c r="P2" s="19">
        <v>3</v>
      </c>
      <c r="Q2" s="19">
        <v>3</v>
      </c>
      <c r="R2" s="17">
        <v>3</v>
      </c>
      <c r="S2" s="17">
        <v>3</v>
      </c>
      <c r="T2" s="17">
        <v>3</v>
      </c>
    </row>
    <row r="3" spans="1:26">
      <c r="C3" s="17">
        <f>OverView!B17</f>
        <v>50</v>
      </c>
      <c r="D3" s="17" t="s">
        <v>254</v>
      </c>
      <c r="E3" s="28">
        <f>SUM(K7:K42)</f>
        <v>0.53509716911554706</v>
      </c>
      <c r="F3" s="18">
        <f>SUM(L7:L40)</f>
        <v>0.45222451460592239</v>
      </c>
    </row>
    <row r="5" spans="1:26" ht="14">
      <c r="B5" s="26" t="s">
        <v>25</v>
      </c>
      <c r="C5" s="389">
        <f>PRODUCT('243way_Regular Symbol'!D16:'243way_Regular Symbol'!H16)</f>
        <v>1142856960</v>
      </c>
      <c r="D5" s="389"/>
      <c r="E5" s="389"/>
      <c r="F5" s="389"/>
      <c r="G5" s="389"/>
      <c r="H5" s="12"/>
      <c r="I5" s="13"/>
      <c r="J5" s="14"/>
      <c r="K5" s="15"/>
      <c r="L5" s="16"/>
      <c r="M5" s="20"/>
      <c r="N5" s="196"/>
    </row>
    <row r="6" spans="1:26" ht="14">
      <c r="A6" s="193" t="s">
        <v>7</v>
      </c>
      <c r="B6" s="22" t="s">
        <v>329</v>
      </c>
      <c r="C6" s="184">
        <v>1</v>
      </c>
      <c r="D6" s="184">
        <v>2</v>
      </c>
      <c r="E6" s="184">
        <v>3</v>
      </c>
      <c r="F6" s="184">
        <v>4</v>
      </c>
      <c r="G6" s="184">
        <v>5</v>
      </c>
      <c r="H6" s="22" t="s">
        <v>30</v>
      </c>
      <c r="I6" s="23" t="s">
        <v>31</v>
      </c>
      <c r="J6" s="24" t="s">
        <v>32</v>
      </c>
      <c r="K6" s="25" t="s">
        <v>33</v>
      </c>
      <c r="L6" s="238" t="s">
        <v>34</v>
      </c>
      <c r="M6" s="194" t="s">
        <v>124</v>
      </c>
      <c r="N6" s="208"/>
    </row>
    <row r="7" spans="1:26">
      <c r="A7" s="303" t="s">
        <v>149</v>
      </c>
      <c r="B7" s="356">
        <v>5</v>
      </c>
      <c r="C7" s="27">
        <f>IF(C$6&lt;=$B7,VLOOKUP($A7,'243way_Regular Symbol'!$B$21:$H$31,'243way_PayCombo'!C$6+2,FALSE)*P$2,IF(C$6-$B7=1,VLOOKUP($A7,'243way_Regular Symbol'!$B$34:$H$44,'243way_PayCombo'!C$6+2,FALSE),'243way_Regular Symbol'!D$16))</f>
        <v>21</v>
      </c>
      <c r="D7" s="27">
        <f>IF(D$6&lt;=$B7,VLOOKUP($A7,'243way_Regular Symbol'!$B$21:$H$31,'243way_PayCombo'!D$6+2,FALSE)*Q$2,IF(D$6-$B7=1,VLOOKUP($A7,'243way_Regular Symbol'!$B$34:$H$44,'243way_PayCombo'!D$6+2,FALSE),'243way_Regular Symbol'!E$16))</f>
        <v>36</v>
      </c>
      <c r="E7" s="27">
        <f>IF(E$6&lt;=$B7,VLOOKUP($A7,'243way_Regular Symbol'!$B$21:$H$31,'243way_PayCombo'!E$6+2,FALSE)*R$2,IF(E$6-$B7=1,VLOOKUP($A7,'243way_Regular Symbol'!$B$34:$H$44,'243way_PayCombo'!E$6+2,FALSE),'243way_Regular Symbol'!F$16))</f>
        <v>18</v>
      </c>
      <c r="F7" s="27">
        <f>IF(F$6&lt;=$B7,VLOOKUP($A7,'243way_Regular Symbol'!$B$21:$H$31,'243way_PayCombo'!F$6+2,FALSE)*S$2,IF(F$6-$B7=1,VLOOKUP($A7,'243way_Regular Symbol'!$B$34:$H$44,'243way_PayCombo'!F$6+2,FALSE),'243way_Regular Symbol'!G$16))</f>
        <v>18</v>
      </c>
      <c r="G7" s="27">
        <f>IF(G$6&lt;=$B7,VLOOKUP($A7,'243way_Regular Symbol'!$B$21:$H$31,'243way_PayCombo'!G$6+2,FALSE)*T$2,IF(G$6-$B7=1,VLOOKUP($A7,'243way_Regular Symbol'!$B$34:$H$44,'243way_PayCombo'!G$6+2,FALSE),'243way_Regular Symbol'!H$16))</f>
        <v>6</v>
      </c>
      <c r="H7" s="256">
        <f>PRODUCT(C7:G7)</f>
        <v>1469664</v>
      </c>
      <c r="I7" s="244">
        <f t="shared" ref="I7" si="0">$C$5/H7</f>
        <v>777.63145861911289</v>
      </c>
      <c r="J7" s="190">
        <f>VLOOKUP($A7,OverView!$B$51:$G$61,'243way_PayCombo'!$B7+1,FALSE)</f>
        <v>800</v>
      </c>
      <c r="K7" s="183">
        <f>M7/$C$3</f>
        <v>2.0575299292047888E-2</v>
      </c>
      <c r="L7" s="276">
        <f t="shared" ref="L7:L10" si="1">1/I7</f>
        <v>1.285956205752993E-3</v>
      </c>
      <c r="M7" s="275">
        <f t="shared" ref="M7:M10" si="2">L7*J7</f>
        <v>1.0287649646023944</v>
      </c>
      <c r="N7" s="134"/>
      <c r="O7" s="17"/>
    </row>
    <row r="8" spans="1:26">
      <c r="A8" s="303" t="s">
        <v>85</v>
      </c>
      <c r="B8" s="356">
        <v>5</v>
      </c>
      <c r="C8" s="27">
        <f>IF(C$6&lt;=$B8,VLOOKUP($A8,'243way_Regular Symbol'!$B$21:$H$31,'243way_PayCombo'!C$6+2,FALSE)*P$2,IF(C$6-$B8=1,VLOOKUP($A8,'243way_Regular Symbol'!$B$34:$H$44,'243way_PayCombo'!C$6+2,FALSE),'243way_Regular Symbol'!D$16))</f>
        <v>21</v>
      </c>
      <c r="D8" s="27">
        <f>IF(D$6&lt;=$B8,VLOOKUP($A8,'243way_Regular Symbol'!$B$21:$H$31,'243way_PayCombo'!D$6+2,FALSE)*Q$2,IF(D$6-$B8=1,VLOOKUP($A8,'243way_Regular Symbol'!$B$34:$H$44,'243way_PayCombo'!D$6+2,FALSE),'243way_Regular Symbol'!E$16))</f>
        <v>21</v>
      </c>
      <c r="E8" s="27">
        <f>IF(E$6&lt;=$B8,VLOOKUP($A8,'243way_Regular Symbol'!$B$21:$H$31,'243way_PayCombo'!E$6+2,FALSE)*R$2,IF(E$6-$B8=1,VLOOKUP($A8,'243way_Regular Symbol'!$B$34:$H$44,'243way_PayCombo'!E$6+2,FALSE),'243way_Regular Symbol'!F$16))</f>
        <v>15</v>
      </c>
      <c r="F8" s="27">
        <f>IF(F$6&lt;=$B8,VLOOKUP($A8,'243way_Regular Symbol'!$B$21:$H$31,'243way_PayCombo'!F$6+2,FALSE)*S$2,IF(F$6-$B8=1,VLOOKUP($A8,'243way_Regular Symbol'!$B$34:$H$44,'243way_PayCombo'!F$6+2,FALSE),'243way_Regular Symbol'!G$16))</f>
        <v>24</v>
      </c>
      <c r="G8" s="27">
        <f>IF(G$6&lt;=$B8,VLOOKUP($A8,'243way_Regular Symbol'!$B$21:$H$31,'243way_PayCombo'!G$6+2,FALSE)*T$2,IF(G$6-$B8=1,VLOOKUP($A8,'243way_Regular Symbol'!$B$34:$H$44,'243way_PayCombo'!G$6+2,FALSE),'243way_Regular Symbol'!H$16))</f>
        <v>6</v>
      </c>
      <c r="H8" s="256">
        <f t="shared" ref="H8:H36" si="3">PRODUCT(C8:G8)</f>
        <v>952560</v>
      </c>
      <c r="I8" s="244">
        <f t="shared" ref="I8:I10" si="4">$C$5/H8</f>
        <v>1199.7742504409171</v>
      </c>
      <c r="J8" s="190">
        <f>VLOOKUP($A8,OverView!$B$51:$G$61,'243way_PayCombo'!$B8+1,FALSE)</f>
        <v>800</v>
      </c>
      <c r="K8" s="183">
        <f t="shared" ref="K8:K10" si="5">M8/$C$3</f>
        <v>1.3335842133734743E-2</v>
      </c>
      <c r="L8" s="276">
        <f t="shared" si="1"/>
        <v>8.3349013335842141E-4</v>
      </c>
      <c r="M8" s="275">
        <f t="shared" si="2"/>
        <v>0.66679210668673716</v>
      </c>
      <c r="N8" s="134"/>
      <c r="O8" s="193" t="s">
        <v>282</v>
      </c>
      <c r="P8" s="195"/>
      <c r="Q8" s="195"/>
      <c r="R8" s="193"/>
      <c r="S8" s="193"/>
      <c r="T8" s="193"/>
      <c r="U8" s="193"/>
      <c r="V8" s="193"/>
      <c r="W8" s="193"/>
      <c r="X8" s="193"/>
      <c r="Y8" s="193"/>
      <c r="Z8" s="193"/>
    </row>
    <row r="9" spans="1:26">
      <c r="A9" s="303" t="s">
        <v>83</v>
      </c>
      <c r="B9" s="356">
        <v>5</v>
      </c>
      <c r="C9" s="27">
        <f>IF(C$6&lt;=$B9,VLOOKUP($A9,'243way_Regular Symbol'!$B$21:$H$31,'243way_PayCombo'!C$6+2,FALSE)*P$2,IF(C$6-$B9=1,VLOOKUP($A9,'243way_Regular Symbol'!$B$34:$H$44,'243way_PayCombo'!C$6+2,FALSE),'243way_Regular Symbol'!D$16))</f>
        <v>15</v>
      </c>
      <c r="D9" s="27">
        <f>IF(D$6&lt;=$B9,VLOOKUP($A9,'243way_Regular Symbol'!$B$21:$H$31,'243way_PayCombo'!D$6+2,FALSE)*Q$2,IF(D$6-$B9=1,VLOOKUP($A9,'243way_Regular Symbol'!$B$34:$H$44,'243way_PayCombo'!D$6+2,FALSE),'243way_Regular Symbol'!E$16))</f>
        <v>15</v>
      </c>
      <c r="E9" s="27">
        <f>IF(E$6&lt;=$B9,VLOOKUP($A9,'243way_Regular Symbol'!$B$21:$H$31,'243way_PayCombo'!E$6+2,FALSE)*R$2,IF(E$6-$B9=1,VLOOKUP($A9,'243way_Regular Symbol'!$B$34:$H$44,'243way_PayCombo'!E$6+2,FALSE),'243way_Regular Symbol'!F$16))</f>
        <v>9</v>
      </c>
      <c r="F9" s="27">
        <f>IF(F$6&lt;=$B9,VLOOKUP($A9,'243way_Regular Symbol'!$B$21:$H$31,'243way_PayCombo'!F$6+2,FALSE)*S$2,IF(F$6-$B9=1,VLOOKUP($A9,'243way_Regular Symbol'!$B$34:$H$44,'243way_PayCombo'!F$6+2,FALSE),'243way_Regular Symbol'!G$16))</f>
        <v>3</v>
      </c>
      <c r="G9" s="27">
        <f>IF(G$6&lt;=$B9,VLOOKUP($A9,'243way_Regular Symbol'!$B$21:$H$31,'243way_PayCombo'!G$6+2,FALSE)*T$2,IF(G$6-$B9=1,VLOOKUP($A9,'243way_Regular Symbol'!$B$34:$H$44,'243way_PayCombo'!G$6+2,FALSE),'243way_Regular Symbol'!H$16))</f>
        <v>24</v>
      </c>
      <c r="H9" s="256">
        <f t="shared" si="3"/>
        <v>145800</v>
      </c>
      <c r="I9" s="244">
        <f t="shared" si="4"/>
        <v>7838.5251028806588</v>
      </c>
      <c r="J9" s="190">
        <f>VLOOKUP($A9,OverView!$B$51:$G$61,'243way_PayCombo'!$B9+1,FALSE)</f>
        <v>300</v>
      </c>
      <c r="K9" s="183">
        <f t="shared" si="5"/>
        <v>7.6545012247201949E-4</v>
      </c>
      <c r="L9" s="276">
        <f t="shared" si="1"/>
        <v>1.2757502041200325E-4</v>
      </c>
      <c r="M9" s="275">
        <f t="shared" si="2"/>
        <v>3.8272506123600974E-2</v>
      </c>
      <c r="N9" s="134"/>
      <c r="O9" s="302"/>
      <c r="P9" s="302"/>
      <c r="Q9" s="302"/>
      <c r="R9" s="302"/>
      <c r="S9" s="302"/>
      <c r="T9" s="302" t="s">
        <v>0</v>
      </c>
      <c r="U9" s="302" t="s">
        <v>4</v>
      </c>
      <c r="V9" s="302" t="s">
        <v>1</v>
      </c>
      <c r="W9" s="302" t="s">
        <v>2</v>
      </c>
      <c r="X9" s="302" t="s">
        <v>3</v>
      </c>
      <c r="Y9" s="303" t="s">
        <v>283</v>
      </c>
      <c r="Z9" s="303" t="s">
        <v>284</v>
      </c>
    </row>
    <row r="10" spans="1:26">
      <c r="A10" s="303" t="s">
        <v>84</v>
      </c>
      <c r="B10" s="356">
        <v>5</v>
      </c>
      <c r="C10" s="27">
        <f>IF(C$6&lt;=$B10,VLOOKUP($A10,'243way_Regular Symbol'!$B$21:$H$31,'243way_PayCombo'!C$6+2,FALSE)*P$2,IF(C$6-$B10=1,VLOOKUP($A10,'243way_Regular Symbol'!$B$34:$H$44,'243way_PayCombo'!C$6+2,FALSE),'243way_Regular Symbol'!D$16))</f>
        <v>18</v>
      </c>
      <c r="D10" s="27">
        <f>IF(D$6&lt;=$B10,VLOOKUP($A10,'243way_Regular Symbol'!$B$21:$H$31,'243way_PayCombo'!D$6+2,FALSE)*Q$2,IF(D$6-$B10=1,VLOOKUP($A10,'243way_Regular Symbol'!$B$34:$H$44,'243way_PayCombo'!D$6+2,FALSE),'243way_Regular Symbol'!E$16))</f>
        <v>30</v>
      </c>
      <c r="E10" s="27">
        <f>IF(E$6&lt;=$B10,VLOOKUP($A10,'243way_Regular Symbol'!$B$21:$H$31,'243way_PayCombo'!E$6+2,FALSE)*R$2,IF(E$6-$B10=1,VLOOKUP($A10,'243way_Regular Symbol'!$B$34:$H$44,'243way_PayCombo'!E$6+2,FALSE),'243way_Regular Symbol'!F$16))</f>
        <v>12</v>
      </c>
      <c r="F10" s="27">
        <f>IF(F$6&lt;=$B10,VLOOKUP($A10,'243way_Regular Symbol'!$B$21:$H$31,'243way_PayCombo'!F$6+2,FALSE)*S$2,IF(F$6-$B10=1,VLOOKUP($A10,'243way_Regular Symbol'!$B$34:$H$44,'243way_PayCombo'!F$6+2,FALSE),'243way_Regular Symbol'!G$16))</f>
        <v>6</v>
      </c>
      <c r="G10" s="27">
        <f>IF(G$6&lt;=$B10,VLOOKUP($A10,'243way_Regular Symbol'!$B$21:$H$31,'243way_PayCombo'!G$6+2,FALSE)*T$2,IF(G$6-$B10=1,VLOOKUP($A10,'243way_Regular Symbol'!$B$34:$H$44,'243way_PayCombo'!G$6+2,FALSE),'243way_Regular Symbol'!H$16))</f>
        <v>6</v>
      </c>
      <c r="H10" s="256">
        <f t="shared" si="3"/>
        <v>233280</v>
      </c>
      <c r="I10" s="244">
        <f t="shared" si="4"/>
        <v>4899.0781893004114</v>
      </c>
      <c r="J10" s="190">
        <f>VLOOKUP($A10,OverView!$B$51:$G$61,'243way_PayCombo'!$B10+1,FALSE)</f>
        <v>300</v>
      </c>
      <c r="K10" s="183">
        <f t="shared" si="5"/>
        <v>1.2247201959552313E-3</v>
      </c>
      <c r="L10" s="276">
        <f t="shared" si="1"/>
        <v>2.0412003265920522E-4</v>
      </c>
      <c r="M10" s="275">
        <f t="shared" si="2"/>
        <v>6.1236009797761566E-2</v>
      </c>
      <c r="N10" s="134"/>
      <c r="O10" s="304" t="s">
        <v>44</v>
      </c>
      <c r="P10" s="304" t="s">
        <v>44</v>
      </c>
      <c r="Q10" s="304" t="s">
        <v>44</v>
      </c>
      <c r="R10" s="304" t="s">
        <v>44</v>
      </c>
      <c r="S10" s="304" t="s">
        <v>44</v>
      </c>
      <c r="T10" s="302">
        <f>IF(O10="S1",VLOOKUP(O10,'243way_Regular Symbol'!$B$3:$H$15,'243way_PayCombo'!P$1+2,FALSE)*P$2,'243way_Regular Symbol'!D$16-VLOOKUP("S1",'243way_Regular Symbol'!$B$3:$H$15,'243way_PayCombo'!P$1+2,FALSE)*P$2)</f>
        <v>3</v>
      </c>
      <c r="U10" s="302">
        <f>IF(P10="S1",VLOOKUP(P10,'243way_Regular Symbol'!$B$3:$H$15,'243way_PayCombo'!Q$1+2,FALSE)*Q$2,'243way_Regular Symbol'!E$16-VLOOKUP("S1",'243way_Regular Symbol'!$B$3:$H$15,'243way_PayCombo'!Q$1+2,FALSE)*Q$2)</f>
        <v>18</v>
      </c>
      <c r="V10" s="302">
        <f>IF(Q10="S1",VLOOKUP(Q10,'243way_Regular Symbol'!$B$3:$H$15,'243way_PayCombo'!R$1+2,FALSE)*R$2,'243way_Regular Symbol'!F$16-VLOOKUP("S1",'243way_Regular Symbol'!$B$3:$H$15,'243way_PayCombo'!R$1+2,FALSE)*R$2)</f>
        <v>12</v>
      </c>
      <c r="W10" s="302">
        <f>IF(R10="S1",VLOOKUP(R10,'243way_Regular Symbol'!$B$3:$H$15,'243way_PayCombo'!S$1+2,FALSE)*S$2,'243way_Regular Symbol'!G$16-VLOOKUP("S1",'243way_Regular Symbol'!$B$3:$H$15,'243way_PayCombo'!S$1+2,FALSE)*S$2)</f>
        <v>6</v>
      </c>
      <c r="X10" s="302">
        <f>IF(S10="S1",VLOOKUP(S10,'243way_Regular Symbol'!$B$3:$H$15,'243way_PayCombo'!T$1+2,FALSE)*T$2,'243way_Regular Symbol'!H$16-VLOOKUP("S1",'243way_Regular Symbol'!$B$3:$H$15,'243way_PayCombo'!T$1+2,FALSE)*T$2)</f>
        <v>3</v>
      </c>
      <c r="Y10" s="305">
        <f>PRODUCT(T10,U10,V10,W10,X10)</f>
        <v>11664</v>
      </c>
      <c r="Z10" s="18">
        <f>Y10/$C$5</f>
        <v>1.0206001632960262E-5</v>
      </c>
    </row>
    <row r="11" spans="1:26">
      <c r="A11" s="303" t="s">
        <v>147</v>
      </c>
      <c r="B11" s="356">
        <v>5</v>
      </c>
      <c r="C11" s="27">
        <f>IF(C$6&lt;=$B11,VLOOKUP($A11,'243way_Regular Symbol'!$B$21:$H$31,'243way_PayCombo'!C$6+2,FALSE)*P$2,IF(C$6-$B11=1,VLOOKUP($A11,'243way_Regular Symbol'!$B$34:$H$44,'243way_PayCombo'!C$6+2,FALSE),'243way_Regular Symbol'!D$16))</f>
        <v>24</v>
      </c>
      <c r="D11" s="27">
        <f>IF(D$6&lt;=$B11,VLOOKUP($A11,'243way_Regular Symbol'!$B$21:$H$31,'243way_PayCombo'!D$6+2,FALSE)*Q$2,IF(D$6-$B11=1,VLOOKUP($A11,'243way_Regular Symbol'!$B$34:$H$44,'243way_PayCombo'!D$6+2,FALSE),'243way_Regular Symbol'!E$16))</f>
        <v>36</v>
      </c>
      <c r="E11" s="27">
        <f>IF(E$6&lt;=$B11,VLOOKUP($A11,'243way_Regular Symbol'!$B$21:$H$31,'243way_PayCombo'!E$6+2,FALSE)*R$2,IF(E$6-$B11=1,VLOOKUP($A11,'243way_Regular Symbol'!$B$34:$H$44,'243way_PayCombo'!E$6+2,FALSE),'243way_Regular Symbol'!F$16))</f>
        <v>42</v>
      </c>
      <c r="F11" s="27">
        <f>IF(F$6&lt;=$B11,VLOOKUP($A11,'243way_Regular Symbol'!$B$21:$H$31,'243way_PayCombo'!F$6+2,FALSE)*S$2,IF(F$6-$B11=1,VLOOKUP($A11,'243way_Regular Symbol'!$B$34:$H$44,'243way_PayCombo'!F$6+2,FALSE),'243way_Regular Symbol'!G$16))</f>
        <v>33</v>
      </c>
      <c r="G11" s="27">
        <f>IF(G$6&lt;=$B11,VLOOKUP($A11,'243way_Regular Symbol'!$B$21:$H$31,'243way_PayCombo'!G$6+2,FALSE)*T$2,IF(G$6-$B11=1,VLOOKUP($A11,'243way_Regular Symbol'!$B$34:$H$44,'243way_PayCombo'!G$6+2,FALSE),'243way_Regular Symbol'!H$16))</f>
        <v>12</v>
      </c>
      <c r="H11" s="256">
        <f t="shared" si="3"/>
        <v>14370048</v>
      </c>
      <c r="I11" s="244">
        <f t="shared" ref="I11:I40" si="6">$C$5/H11</f>
        <v>79.530490086045646</v>
      </c>
      <c r="J11" s="190">
        <f>VLOOKUP($A11,OverView!$B$51:$G$61,'243way_PayCombo'!$B11+1,FALSE)</f>
        <v>200</v>
      </c>
      <c r="K11" s="183">
        <f t="shared" ref="K11:K15" si="7">M11/$C$3</f>
        <v>5.0295176047228163E-2</v>
      </c>
      <c r="L11" s="276">
        <f t="shared" ref="L11:L15" si="8">1/I11</f>
        <v>1.2573794011807041E-2</v>
      </c>
      <c r="M11" s="275">
        <f t="shared" ref="M11:M15" si="9">L11*J11</f>
        <v>2.514758802361408</v>
      </c>
      <c r="N11" s="134"/>
      <c r="O11" s="306" t="s">
        <v>44</v>
      </c>
      <c r="P11" s="306" t="s">
        <v>44</v>
      </c>
      <c r="Q11" s="306" t="s">
        <v>44</v>
      </c>
      <c r="R11" s="306" t="s">
        <v>44</v>
      </c>
      <c r="S11" s="306" t="s">
        <v>285</v>
      </c>
      <c r="T11" s="302">
        <f>IF(O11="S1",VLOOKUP(O11,'243way_Regular Symbol'!$B$3:$H$15,'243way_PayCombo'!P$1+2,FALSE)*P$2,'243way_Regular Symbol'!D$16-VLOOKUP("S1",'243way_Regular Symbol'!$B$3:$H$15,'243way_PayCombo'!P$1+2,FALSE)*P$2)</f>
        <v>3</v>
      </c>
      <c r="U11" s="302">
        <f>IF(P11="S1",VLOOKUP(P11,'243way_Regular Symbol'!$B$3:$H$15,'243way_PayCombo'!Q$1+2,FALSE)*Q$2,'243way_Regular Symbol'!E$16-VLOOKUP("S1",'243way_Regular Symbol'!$B$3:$H$15,'243way_PayCombo'!Q$1+2,FALSE)*Q$2)</f>
        <v>18</v>
      </c>
      <c r="V11" s="302">
        <f>IF(Q11="S1",VLOOKUP(Q11,'243way_Regular Symbol'!$B$3:$H$15,'243way_PayCombo'!R$1+2,FALSE)*R$2,'243way_Regular Symbol'!F$16-VLOOKUP("S1",'243way_Regular Symbol'!$B$3:$H$15,'243way_PayCombo'!R$1+2,FALSE)*R$2)</f>
        <v>12</v>
      </c>
      <c r="W11" s="302">
        <f>IF(R11="S1",VLOOKUP(R11,'243way_Regular Symbol'!$B$3:$H$15,'243way_PayCombo'!S$1+2,FALSE)*S$2,'243way_Regular Symbol'!G$16-VLOOKUP("S1",'243way_Regular Symbol'!$B$3:$H$15,'243way_PayCombo'!S$1+2,FALSE)*S$2)</f>
        <v>6</v>
      </c>
      <c r="X11" s="302">
        <f>IF(S11="S1",VLOOKUP(S11,'243way_Regular Symbol'!$B$3:$H$15,'243way_PayCombo'!T$1+2,FALSE)*T$2,'243way_Regular Symbol'!H$16-VLOOKUP("S1",'243way_Regular Symbol'!$B$3:$H$15,'243way_PayCombo'!T$1+2,FALSE)*T$2)</f>
        <v>65</v>
      </c>
      <c r="Y11" s="305">
        <f>PRODUCT(T11,U11,V11,W11,X11)</f>
        <v>252720</v>
      </c>
      <c r="Z11" s="18">
        <f t="shared" ref="Z11:Z25" si="10">Y11/$C$5</f>
        <v>2.2113003538080567E-4</v>
      </c>
    </row>
    <row r="12" spans="1:26" s="193" customFormat="1">
      <c r="A12" s="303" t="s">
        <v>69</v>
      </c>
      <c r="B12" s="356">
        <v>5</v>
      </c>
      <c r="C12" s="27">
        <f>IF(C$6&lt;=$B12,VLOOKUP($A12,'243way_Regular Symbol'!$B$21:$H$31,'243way_PayCombo'!C$6+2,FALSE)*P$2,IF(C$6-$B12=1,VLOOKUP($A12,'243way_Regular Symbol'!$B$34:$H$44,'243way_PayCombo'!C$6+2,FALSE),'243way_Regular Symbol'!D$16))</f>
        <v>15</v>
      </c>
      <c r="D12" s="27">
        <f>IF(D$6&lt;=$B12,VLOOKUP($A12,'243way_Regular Symbol'!$B$21:$H$31,'243way_PayCombo'!D$6+2,FALSE)*Q$2,IF(D$6-$B12=1,VLOOKUP($A12,'243way_Regular Symbol'!$B$34:$H$44,'243way_PayCombo'!D$6+2,FALSE),'243way_Regular Symbol'!E$16))</f>
        <v>15</v>
      </c>
      <c r="E12" s="27">
        <f>IF(E$6&lt;=$B12,VLOOKUP($A12,'243way_Regular Symbol'!$B$21:$H$31,'243way_PayCombo'!E$6+2,FALSE)*R$2,IF(E$6-$B12=1,VLOOKUP($A12,'243way_Regular Symbol'!$B$34:$H$44,'243way_PayCombo'!E$6+2,FALSE),'243way_Regular Symbol'!F$16))</f>
        <v>6</v>
      </c>
      <c r="F12" s="27">
        <f>IF(F$6&lt;=$B12,VLOOKUP($A12,'243way_Regular Symbol'!$B$21:$H$31,'243way_PayCombo'!F$6+2,FALSE)*S$2,IF(F$6-$B12=1,VLOOKUP($A12,'243way_Regular Symbol'!$B$34:$H$44,'243way_PayCombo'!F$6+2,FALSE),'243way_Regular Symbol'!G$16))</f>
        <v>12</v>
      </c>
      <c r="G12" s="27">
        <f>IF(G$6&lt;=$B12,VLOOKUP($A12,'243way_Regular Symbol'!$B$21:$H$31,'243way_PayCombo'!G$6+2,FALSE)*T$2,IF(G$6-$B12=1,VLOOKUP($A12,'243way_Regular Symbol'!$B$34:$H$44,'243way_PayCombo'!G$6+2,FALSE),'243way_Regular Symbol'!H$16))</f>
        <v>6</v>
      </c>
      <c r="H12" s="256">
        <f t="shared" si="3"/>
        <v>97200</v>
      </c>
      <c r="I12" s="244">
        <f t="shared" si="6"/>
        <v>11757.787654320988</v>
      </c>
      <c r="J12" s="190">
        <f>VLOOKUP($A12,OverView!$B$51:$G$61,'243way_PayCombo'!$B12+1,FALSE)</f>
        <v>50</v>
      </c>
      <c r="K12" s="183">
        <f t="shared" si="7"/>
        <v>8.5050013608002184E-5</v>
      </c>
      <c r="L12" s="276">
        <f t="shared" si="8"/>
        <v>8.5050013608002184E-5</v>
      </c>
      <c r="M12" s="275">
        <f t="shared" si="9"/>
        <v>4.2525006804001089E-3</v>
      </c>
      <c r="N12" s="134"/>
      <c r="O12" s="306" t="s">
        <v>44</v>
      </c>
      <c r="P12" s="306" t="s">
        <v>44</v>
      </c>
      <c r="Q12" s="306" t="s">
        <v>44</v>
      </c>
      <c r="R12" s="306" t="s">
        <v>285</v>
      </c>
      <c r="S12" s="306" t="s">
        <v>44</v>
      </c>
      <c r="T12" s="302">
        <f>IF(O12="S1",VLOOKUP(O12,'243way_Regular Symbol'!$B$3:$H$15,'243way_PayCombo'!P$1+2,FALSE)*P$2,'243way_Regular Symbol'!D$16-VLOOKUP("S1",'243way_Regular Symbol'!$B$3:$H$15,'243way_PayCombo'!P$1+2,FALSE)*P$2)</f>
        <v>3</v>
      </c>
      <c r="U12" s="302">
        <f>IF(P12="S1",VLOOKUP(P12,'243way_Regular Symbol'!$B$3:$H$15,'243way_PayCombo'!Q$1+2,FALSE)*Q$2,'243way_Regular Symbol'!E$16-VLOOKUP("S1",'243way_Regular Symbol'!$B$3:$H$15,'243way_PayCombo'!Q$1+2,FALSE)*Q$2)</f>
        <v>18</v>
      </c>
      <c r="V12" s="302">
        <f>IF(Q12="S1",VLOOKUP(Q12,'243way_Regular Symbol'!$B$3:$H$15,'243way_PayCombo'!R$1+2,FALSE)*R$2,'243way_Regular Symbol'!F$16-VLOOKUP("S1",'243way_Regular Symbol'!$B$3:$H$15,'243way_PayCombo'!R$1+2,FALSE)*R$2)</f>
        <v>12</v>
      </c>
      <c r="W12" s="302">
        <f>IF(R12="S1",VLOOKUP(R12,'243way_Regular Symbol'!$B$3:$H$15,'243way_PayCombo'!S$1+2,FALSE)*S$2,'243way_Regular Symbol'!G$16-VLOOKUP("S1",'243way_Regular Symbol'!$B$3:$H$15,'243way_PayCombo'!S$1+2,FALSE)*S$2)</f>
        <v>50</v>
      </c>
      <c r="X12" s="302">
        <f>IF(S12="S1",VLOOKUP(S12,'243way_Regular Symbol'!$B$3:$H$15,'243way_PayCombo'!T$1+2,FALSE)*T$2,'243way_Regular Symbol'!H$16-VLOOKUP("S1",'243way_Regular Symbol'!$B$3:$H$15,'243way_PayCombo'!T$1+2,FALSE)*T$2)</f>
        <v>3</v>
      </c>
      <c r="Y12" s="305">
        <f t="shared" ref="Y12:Y25" si="11">PRODUCT(T12,U12,V12,W12,X12)</f>
        <v>97200</v>
      </c>
      <c r="Z12" s="18">
        <f t="shared" si="10"/>
        <v>8.5050013608002184E-5</v>
      </c>
    </row>
    <row r="13" spans="1:26" s="193" customFormat="1">
      <c r="A13" s="303" t="s">
        <v>188</v>
      </c>
      <c r="B13" s="356">
        <v>5</v>
      </c>
      <c r="C13" s="27">
        <f>IF(C$6&lt;=$B13,VLOOKUP($A13,'243way_Regular Symbol'!$B$21:$H$31,'243way_PayCombo'!C$6+2,FALSE)*P$2,IF(C$6-$B13=1,VLOOKUP($A13,'243way_Regular Symbol'!$B$34:$H$44,'243way_PayCombo'!C$6+2,FALSE),'243way_Regular Symbol'!D$16))</f>
        <v>33</v>
      </c>
      <c r="D13" s="27">
        <f>IF(D$6&lt;=$B13,VLOOKUP($A13,'243way_Regular Symbol'!$B$21:$H$31,'243way_PayCombo'!D$6+2,FALSE)*Q$2,IF(D$6-$B13=1,VLOOKUP($A13,'243way_Regular Symbol'!$B$34:$H$44,'243way_PayCombo'!D$6+2,FALSE),'243way_Regular Symbol'!E$16))</f>
        <v>39</v>
      </c>
      <c r="E13" s="27">
        <f>IF(E$6&lt;=$B13,VLOOKUP($A13,'243way_Regular Symbol'!$B$21:$H$31,'243way_PayCombo'!E$6+2,FALSE)*R$2,IF(E$6-$B13=1,VLOOKUP($A13,'243way_Regular Symbol'!$B$34:$H$44,'243way_PayCombo'!E$6+2,FALSE),'243way_Regular Symbol'!F$16))</f>
        <v>12</v>
      </c>
      <c r="F13" s="27">
        <f>IF(F$6&lt;=$B13,VLOOKUP($A13,'243way_Regular Symbol'!$B$21:$H$31,'243way_PayCombo'!F$6+2,FALSE)*S$2,IF(F$6-$B13=1,VLOOKUP($A13,'243way_Regular Symbol'!$B$34:$H$44,'243way_PayCombo'!F$6+2,FALSE),'243way_Regular Symbol'!G$16))</f>
        <v>24</v>
      </c>
      <c r="G13" s="27">
        <f>IF(G$6&lt;=$B13,VLOOKUP($A13,'243way_Regular Symbol'!$B$21:$H$31,'243way_PayCombo'!G$6+2,FALSE)*T$2,IF(G$6-$B13=1,VLOOKUP($A13,'243way_Regular Symbol'!$B$34:$H$44,'243way_PayCombo'!G$6+2,FALSE),'243way_Regular Symbol'!H$16))</f>
        <v>39</v>
      </c>
      <c r="H13" s="256">
        <f t="shared" si="3"/>
        <v>14455584</v>
      </c>
      <c r="I13" s="244">
        <f t="shared" si="6"/>
        <v>79.059895470151886</v>
      </c>
      <c r="J13" s="190">
        <f>VLOOKUP($A13,OverView!$B$51:$G$61,'243way_PayCombo'!$B13+1,FALSE)</f>
        <v>50</v>
      </c>
      <c r="K13" s="183">
        <f t="shared" si="7"/>
        <v>1.2648638023782082E-2</v>
      </c>
      <c r="L13" s="276">
        <f t="shared" si="8"/>
        <v>1.2648638023782082E-2</v>
      </c>
      <c r="M13" s="275">
        <f t="shared" si="9"/>
        <v>0.63243190118910408</v>
      </c>
      <c r="N13" s="134"/>
      <c r="O13" s="306" t="s">
        <v>44</v>
      </c>
      <c r="P13" s="306" t="s">
        <v>44</v>
      </c>
      <c r="Q13" s="306" t="s">
        <v>285</v>
      </c>
      <c r="R13" s="306" t="s">
        <v>44</v>
      </c>
      <c r="S13" s="306" t="s">
        <v>44</v>
      </c>
      <c r="T13" s="302">
        <f>IF(O13="S1",VLOOKUP(O13,'243way_Regular Symbol'!$B$3:$H$15,'243way_PayCombo'!P$1+2,FALSE)*P$2,'243way_Regular Symbol'!D$16-VLOOKUP("S1",'243way_Regular Symbol'!$B$3:$H$15,'243way_PayCombo'!P$1+2,FALSE)*P$2)</f>
        <v>3</v>
      </c>
      <c r="U13" s="302">
        <f>IF(P13="S1",VLOOKUP(P13,'243way_Regular Symbol'!$B$3:$H$15,'243way_PayCombo'!Q$1+2,FALSE)*Q$2,'243way_Regular Symbol'!E$16-VLOOKUP("S1",'243way_Regular Symbol'!$B$3:$H$15,'243way_PayCombo'!Q$1+2,FALSE)*Q$2)</f>
        <v>18</v>
      </c>
      <c r="V13" s="302">
        <f>IF(Q13="S1",VLOOKUP(Q13,'243way_Regular Symbol'!$B$3:$H$15,'243way_PayCombo'!R$1+2,FALSE)*R$2,'243way_Regular Symbol'!F$16-VLOOKUP("S1",'243way_Regular Symbol'!$B$3:$H$15,'243way_PayCombo'!R$1+2,FALSE)*R$2)</f>
        <v>48</v>
      </c>
      <c r="W13" s="302">
        <f>IF(R13="S1",VLOOKUP(R13,'243way_Regular Symbol'!$B$3:$H$15,'243way_PayCombo'!S$1+2,FALSE)*S$2,'243way_Regular Symbol'!G$16-VLOOKUP("S1",'243way_Regular Symbol'!$B$3:$H$15,'243way_PayCombo'!S$1+2,FALSE)*S$2)</f>
        <v>6</v>
      </c>
      <c r="X13" s="302">
        <f>IF(S13="S1",VLOOKUP(S13,'243way_Regular Symbol'!$B$3:$H$15,'243way_PayCombo'!T$1+2,FALSE)*T$2,'243way_Regular Symbol'!H$16-VLOOKUP("S1",'243way_Regular Symbol'!$B$3:$H$15,'243way_PayCombo'!T$1+2,FALSE)*T$2)</f>
        <v>3</v>
      </c>
      <c r="Y13" s="305">
        <f t="shared" si="11"/>
        <v>46656</v>
      </c>
      <c r="Z13" s="18">
        <f t="shared" si="10"/>
        <v>4.0824006531841048E-5</v>
      </c>
    </row>
    <row r="14" spans="1:26" s="193" customFormat="1">
      <c r="A14" s="303" t="s">
        <v>189</v>
      </c>
      <c r="B14" s="356">
        <v>5</v>
      </c>
      <c r="C14" s="27">
        <f>IF(C$6&lt;=$B14,VLOOKUP($A14,'243way_Regular Symbol'!$B$21:$H$31,'243way_PayCombo'!C$6+2,FALSE)*P$2,IF(C$6-$B14=1,VLOOKUP($A14,'243way_Regular Symbol'!$B$34:$H$44,'243way_PayCombo'!C$6+2,FALSE),'243way_Regular Symbol'!D$16))</f>
        <v>39</v>
      </c>
      <c r="D14" s="27">
        <f>IF(D$6&lt;=$B14,VLOOKUP($A14,'243way_Regular Symbol'!$B$21:$H$31,'243way_PayCombo'!D$6+2,FALSE)*Q$2,IF(D$6-$B14=1,VLOOKUP($A14,'243way_Regular Symbol'!$B$34:$H$44,'243way_PayCombo'!D$6+2,FALSE),'243way_Regular Symbol'!E$16))</f>
        <v>30</v>
      </c>
      <c r="E14" s="27">
        <f>IF(E$6&lt;=$B14,VLOOKUP($A14,'243way_Regular Symbol'!$B$21:$H$31,'243way_PayCombo'!E$6+2,FALSE)*R$2,IF(E$6-$B14=1,VLOOKUP($A14,'243way_Regular Symbol'!$B$34:$H$44,'243way_PayCombo'!E$6+2,FALSE),'243way_Regular Symbol'!F$16))</f>
        <v>15</v>
      </c>
      <c r="F14" s="27">
        <f>IF(F$6&lt;=$B14,VLOOKUP($A14,'243way_Regular Symbol'!$B$21:$H$31,'243way_PayCombo'!F$6+2,FALSE)*S$2,IF(F$6-$B14=1,VLOOKUP($A14,'243way_Regular Symbol'!$B$34:$H$44,'243way_PayCombo'!F$6+2,FALSE),'243way_Regular Symbol'!G$16))</f>
        <v>21</v>
      </c>
      <c r="G14" s="27">
        <f>IF(G$6&lt;=$B14,VLOOKUP($A14,'243way_Regular Symbol'!$B$21:$H$31,'243way_PayCombo'!G$6+2,FALSE)*T$2,IF(G$6-$B14=1,VLOOKUP($A14,'243way_Regular Symbol'!$B$34:$H$44,'243way_PayCombo'!G$6+2,FALSE),'243way_Regular Symbol'!H$16))</f>
        <v>30</v>
      </c>
      <c r="H14" s="256">
        <f t="shared" si="3"/>
        <v>11056500</v>
      </c>
      <c r="I14" s="244">
        <f t="shared" si="6"/>
        <v>103.36516619183286</v>
      </c>
      <c r="J14" s="190">
        <f>VLOOKUP($A14,OverView!$B$51:$G$61,'243way_PayCombo'!$B14+1,FALSE)</f>
        <v>50</v>
      </c>
      <c r="K14" s="183">
        <f t="shared" si="7"/>
        <v>9.6744390479102486E-3</v>
      </c>
      <c r="L14" s="276">
        <f t="shared" si="8"/>
        <v>9.6744390479102486E-3</v>
      </c>
      <c r="M14" s="275">
        <f t="shared" si="9"/>
        <v>0.48372195239551241</v>
      </c>
      <c r="N14" s="134"/>
      <c r="O14" s="306" t="s">
        <v>44</v>
      </c>
      <c r="P14" s="306" t="s">
        <v>285</v>
      </c>
      <c r="Q14" s="306" t="s">
        <v>44</v>
      </c>
      <c r="R14" s="306" t="s">
        <v>44</v>
      </c>
      <c r="S14" s="306" t="s">
        <v>44</v>
      </c>
      <c r="T14" s="302">
        <f>IF(O14="S1",VLOOKUP(O14,'243way_Regular Symbol'!$B$3:$H$15,'243way_PayCombo'!P$1+2,FALSE)*P$2,'243way_Regular Symbol'!D$16-VLOOKUP("S1",'243way_Regular Symbol'!$B$3:$H$15,'243way_PayCombo'!P$1+2,FALSE)*P$2)</f>
        <v>3</v>
      </c>
      <c r="U14" s="302">
        <f>IF(P14="S1",VLOOKUP(P14,'243way_Regular Symbol'!$B$3:$H$15,'243way_PayCombo'!Q$1+2,FALSE)*Q$2,'243way_Regular Symbol'!E$16-VLOOKUP("S1",'243way_Regular Symbol'!$B$3:$H$15,'243way_PayCombo'!Q$1+2,FALSE)*Q$2)</f>
        <v>64</v>
      </c>
      <c r="V14" s="302">
        <f>IF(Q14="S1",VLOOKUP(Q14,'243way_Regular Symbol'!$B$3:$H$15,'243way_PayCombo'!R$1+2,FALSE)*R$2,'243way_Regular Symbol'!F$16-VLOOKUP("S1",'243way_Regular Symbol'!$B$3:$H$15,'243way_PayCombo'!R$1+2,FALSE)*R$2)</f>
        <v>12</v>
      </c>
      <c r="W14" s="302">
        <f>IF(R14="S1",VLOOKUP(R14,'243way_Regular Symbol'!$B$3:$H$15,'243way_PayCombo'!S$1+2,FALSE)*S$2,'243way_Regular Symbol'!G$16-VLOOKUP("S1",'243way_Regular Symbol'!$B$3:$H$15,'243way_PayCombo'!S$1+2,FALSE)*S$2)</f>
        <v>6</v>
      </c>
      <c r="X14" s="302">
        <f>IF(S14="S1",VLOOKUP(S14,'243way_Regular Symbol'!$B$3:$H$15,'243way_PayCombo'!T$1+2,FALSE)*T$2,'243way_Regular Symbol'!H$16-VLOOKUP("S1",'243way_Regular Symbol'!$B$3:$H$15,'243way_PayCombo'!T$1+2,FALSE)*T$2)</f>
        <v>3</v>
      </c>
      <c r="Y14" s="305">
        <f t="shared" si="11"/>
        <v>41472</v>
      </c>
      <c r="Z14" s="18">
        <f t="shared" si="10"/>
        <v>3.6288005806080926E-5</v>
      </c>
    </row>
    <row r="15" spans="1:26" s="193" customFormat="1">
      <c r="A15" s="303" t="s">
        <v>190</v>
      </c>
      <c r="B15" s="356">
        <v>5</v>
      </c>
      <c r="C15" s="27">
        <f>IF(C$6&lt;=$B15,VLOOKUP($A15,'243way_Regular Symbol'!$B$21:$H$31,'243way_PayCombo'!C$6+2,FALSE)*P$2,IF(C$6-$B15=1,VLOOKUP($A15,'243way_Regular Symbol'!$B$34:$H$44,'243way_PayCombo'!C$6+2,FALSE),'243way_Regular Symbol'!D$16))</f>
        <v>27</v>
      </c>
      <c r="D15" s="27">
        <f>IF(D$6&lt;=$B15,VLOOKUP($A15,'243way_Regular Symbol'!$B$21:$H$31,'243way_PayCombo'!D$6+2,FALSE)*Q$2,IF(D$6-$B15=1,VLOOKUP($A15,'243way_Regular Symbol'!$B$34:$H$44,'243way_PayCombo'!D$6+2,FALSE),'243way_Regular Symbol'!E$16))</f>
        <v>36</v>
      </c>
      <c r="E15" s="27">
        <f>IF(E$6&lt;=$B15,VLOOKUP($A15,'243way_Regular Symbol'!$B$21:$H$31,'243way_PayCombo'!E$6+2,FALSE)*R$2,IF(E$6-$B15=1,VLOOKUP($A15,'243way_Regular Symbol'!$B$34:$H$44,'243way_PayCombo'!E$6+2,FALSE),'243way_Regular Symbol'!F$16))</f>
        <v>12</v>
      </c>
      <c r="F15" s="27">
        <f>IF(F$6&lt;=$B15,VLOOKUP($A15,'243way_Regular Symbol'!$B$21:$H$31,'243way_PayCombo'!F$6+2,FALSE)*S$2,IF(F$6-$B15=1,VLOOKUP($A15,'243way_Regular Symbol'!$B$34:$H$44,'243way_PayCombo'!F$6+2,FALSE),'243way_Regular Symbol'!G$16))</f>
        <v>6</v>
      </c>
      <c r="G15" s="27">
        <f>IF(G$6&lt;=$B15,VLOOKUP($A15,'243way_Regular Symbol'!$B$21:$H$31,'243way_PayCombo'!G$6+2,FALSE)*T$2,IF(G$6-$B15=1,VLOOKUP($A15,'243way_Regular Symbol'!$B$34:$H$44,'243way_PayCombo'!G$6+2,FALSE),'243way_Regular Symbol'!H$16))</f>
        <v>36</v>
      </c>
      <c r="H15" s="256">
        <f t="shared" si="3"/>
        <v>2519424</v>
      </c>
      <c r="I15" s="244">
        <f t="shared" si="6"/>
        <v>453.61835086114922</v>
      </c>
      <c r="J15" s="190">
        <f>VLOOKUP($A15,OverView!$B$51:$G$61,'243way_PayCombo'!$B15+1,FALSE)</f>
        <v>50</v>
      </c>
      <c r="K15" s="183">
        <f t="shared" si="7"/>
        <v>2.2044963527194164E-3</v>
      </c>
      <c r="L15" s="276">
        <f t="shared" si="8"/>
        <v>2.2044963527194164E-3</v>
      </c>
      <c r="M15" s="275">
        <f t="shared" si="9"/>
        <v>0.11022481763597082</v>
      </c>
      <c r="N15" s="134"/>
      <c r="O15" s="306" t="s">
        <v>285</v>
      </c>
      <c r="P15" s="306" t="s">
        <v>44</v>
      </c>
      <c r="Q15" s="306" t="s">
        <v>44</v>
      </c>
      <c r="R15" s="306" t="s">
        <v>44</v>
      </c>
      <c r="S15" s="306" t="s">
        <v>44</v>
      </c>
      <c r="T15" s="302">
        <f>IF(O15="S1",VLOOKUP(O15,'243way_Regular Symbol'!$B$3:$H$15,'243way_PayCombo'!P$1+2,FALSE)*P$2,'243way_Regular Symbol'!D$16-VLOOKUP("S1",'243way_Regular Symbol'!$B$3:$H$15,'243way_PayCombo'!P$1+2,FALSE)*P$2)</f>
        <v>58</v>
      </c>
      <c r="U15" s="302">
        <f>IF(P15="S1",VLOOKUP(P15,'243way_Regular Symbol'!$B$3:$H$15,'243way_PayCombo'!Q$1+2,FALSE)*Q$2,'243way_Regular Symbol'!E$16-VLOOKUP("S1",'243way_Regular Symbol'!$B$3:$H$15,'243way_PayCombo'!Q$1+2,FALSE)*Q$2)</f>
        <v>18</v>
      </c>
      <c r="V15" s="302">
        <f>IF(Q15="S1",VLOOKUP(Q15,'243way_Regular Symbol'!$B$3:$H$15,'243way_PayCombo'!R$1+2,FALSE)*R$2,'243way_Regular Symbol'!F$16-VLOOKUP("S1",'243way_Regular Symbol'!$B$3:$H$15,'243way_PayCombo'!R$1+2,FALSE)*R$2)</f>
        <v>12</v>
      </c>
      <c r="W15" s="302">
        <f>IF(R15="S1",VLOOKUP(R15,'243way_Regular Symbol'!$B$3:$H$15,'243way_PayCombo'!S$1+2,FALSE)*S$2,'243way_Regular Symbol'!G$16-VLOOKUP("S1",'243way_Regular Symbol'!$B$3:$H$15,'243way_PayCombo'!S$1+2,FALSE)*S$2)</f>
        <v>6</v>
      </c>
      <c r="X15" s="302">
        <f>IF(S15="S1",VLOOKUP(S15,'243way_Regular Symbol'!$B$3:$H$15,'243way_PayCombo'!T$1+2,FALSE)*T$2,'243way_Regular Symbol'!H$16-VLOOKUP("S1",'243way_Regular Symbol'!$B$3:$H$15,'243way_PayCombo'!T$1+2,FALSE)*T$2)</f>
        <v>3</v>
      </c>
      <c r="Y15" s="305">
        <f t="shared" si="11"/>
        <v>225504</v>
      </c>
      <c r="Z15" s="18">
        <f t="shared" si="10"/>
        <v>1.9731603157056504E-4</v>
      </c>
    </row>
    <row r="16" spans="1:26">
      <c r="A16" s="303" t="s">
        <v>186</v>
      </c>
      <c r="B16" s="356">
        <v>5</v>
      </c>
      <c r="C16" s="27">
        <f>IF(C$6&lt;=$B16,VLOOKUP($A16,'243way_Regular Symbol'!$B$21:$H$31,'243way_PayCombo'!C$6+2,FALSE)*P$2,IF(C$6-$B16=1,VLOOKUP($A16,'243way_Regular Symbol'!$B$34:$H$44,'243way_PayCombo'!C$6+2,FALSE),'243way_Regular Symbol'!D$16))</f>
        <v>21</v>
      </c>
      <c r="D16" s="27">
        <f>IF(D$6&lt;=$B16,VLOOKUP($A16,'243way_Regular Symbol'!$B$21:$H$31,'243way_PayCombo'!D$6+2,FALSE)*Q$2,IF(D$6-$B16=1,VLOOKUP($A16,'243way_Regular Symbol'!$B$34:$H$44,'243way_PayCombo'!D$6+2,FALSE),'243way_Regular Symbol'!E$16))</f>
        <v>24</v>
      </c>
      <c r="E16" s="27">
        <f>IF(E$6&lt;=$B16,VLOOKUP($A16,'243way_Regular Symbol'!$B$21:$H$31,'243way_PayCombo'!E$6+2,FALSE)*R$2,IF(E$6-$B16=1,VLOOKUP($A16,'243way_Regular Symbol'!$B$34:$H$44,'243way_PayCombo'!E$6+2,FALSE),'243way_Regular Symbol'!F$16))</f>
        <v>21</v>
      </c>
      <c r="F16" s="27">
        <f>IF(F$6&lt;=$B16,VLOOKUP($A16,'243way_Regular Symbol'!$B$21:$H$31,'243way_PayCombo'!F$6+2,FALSE)*S$2,IF(F$6-$B16=1,VLOOKUP($A16,'243way_Regular Symbol'!$B$34:$H$44,'243way_PayCombo'!F$6+2,FALSE),'243way_Regular Symbol'!G$16))</f>
        <v>6</v>
      </c>
      <c r="G16" s="27">
        <f>IF(G$6&lt;=$B16,VLOOKUP($A16,'243way_Regular Symbol'!$B$21:$H$31,'243way_PayCombo'!G$6+2,FALSE)*T$2,IF(G$6-$B16=1,VLOOKUP($A16,'243way_Regular Symbol'!$B$34:$H$44,'243way_PayCombo'!G$6+2,FALSE),'243way_Regular Symbol'!H$16))</f>
        <v>24</v>
      </c>
      <c r="H16" s="256">
        <f t="shared" si="3"/>
        <v>1524096</v>
      </c>
      <c r="I16" s="244">
        <f t="shared" si="6"/>
        <v>749.85890652557316</v>
      </c>
      <c r="J16" s="190">
        <f>VLOOKUP($A16,OverView!$B$51:$G$61,'243way_PayCombo'!$B16+1,FALSE)</f>
        <v>50</v>
      </c>
      <c r="K16" s="183">
        <f t="shared" ref="K16:K41" si="12">M16/$C$3</f>
        <v>1.3335842133734741E-3</v>
      </c>
      <c r="L16" s="276">
        <f t="shared" ref="L16:L41" si="13">1/I16</f>
        <v>1.3335842133734741E-3</v>
      </c>
      <c r="M16" s="275">
        <f t="shared" ref="M16:M36" si="14">L16*J16</f>
        <v>6.6679210668673702E-2</v>
      </c>
      <c r="N16" s="134"/>
      <c r="O16" s="307" t="s">
        <v>44</v>
      </c>
      <c r="P16" s="307" t="s">
        <v>44</v>
      </c>
      <c r="Q16" s="307" t="s">
        <v>44</v>
      </c>
      <c r="R16" s="307" t="s">
        <v>285</v>
      </c>
      <c r="S16" s="307" t="s">
        <v>285</v>
      </c>
      <c r="T16" s="302">
        <f>IF(O16="S1",VLOOKUP(O16,'243way_Regular Symbol'!$B$3:$H$15,'243way_PayCombo'!P$1+2,FALSE)*P$2,'243way_Regular Symbol'!D$16-VLOOKUP("S1",'243way_Regular Symbol'!$B$3:$H$15,'243way_PayCombo'!P$1+2,FALSE)*P$2)</f>
        <v>3</v>
      </c>
      <c r="U16" s="302">
        <f>IF(P16="S1",VLOOKUP(P16,'243way_Regular Symbol'!$B$3:$H$15,'243way_PayCombo'!Q$1+2,FALSE)*Q$2,'243way_Regular Symbol'!E$16-VLOOKUP("S1",'243way_Regular Symbol'!$B$3:$H$15,'243way_PayCombo'!Q$1+2,FALSE)*Q$2)</f>
        <v>18</v>
      </c>
      <c r="V16" s="302">
        <f>IF(Q16="S1",VLOOKUP(Q16,'243way_Regular Symbol'!$B$3:$H$15,'243way_PayCombo'!R$1+2,FALSE)*R$2,'243way_Regular Symbol'!F$16-VLOOKUP("S1",'243way_Regular Symbol'!$B$3:$H$15,'243way_PayCombo'!R$1+2,FALSE)*R$2)</f>
        <v>12</v>
      </c>
      <c r="W16" s="302">
        <f>IF(R16="S1",VLOOKUP(R16,'243way_Regular Symbol'!$B$3:$H$15,'243way_PayCombo'!S$1+2,FALSE)*S$2,'243way_Regular Symbol'!G$16-VLOOKUP("S1",'243way_Regular Symbol'!$B$3:$H$15,'243way_PayCombo'!S$1+2,FALSE)*S$2)</f>
        <v>50</v>
      </c>
      <c r="X16" s="302">
        <f>IF(S16="S1",VLOOKUP(S16,'243way_Regular Symbol'!$B$3:$H$15,'243way_PayCombo'!T$1+2,FALSE)*T$2,'243way_Regular Symbol'!H$16-VLOOKUP("S1",'243way_Regular Symbol'!$B$3:$H$15,'243way_PayCombo'!T$1+2,FALSE)*T$2)</f>
        <v>65</v>
      </c>
      <c r="Y16" s="305">
        <f t="shared" si="11"/>
        <v>2106000</v>
      </c>
      <c r="Z16" s="18">
        <f t="shared" si="10"/>
        <v>1.8427502948400471E-3</v>
      </c>
    </row>
    <row r="17" spans="1:29">
      <c r="A17" s="303" t="s">
        <v>149</v>
      </c>
      <c r="B17" s="356">
        <v>4</v>
      </c>
      <c r="C17" s="27">
        <f>IF(C$6&lt;=$B17,VLOOKUP($A17,'243way_Regular Symbol'!$B$21:$H$31,'243way_PayCombo'!C$6+2,FALSE)*P$2,IF(C$6-$B17=1,VLOOKUP($A17,'243way_Regular Symbol'!$B$34:$H$44,'243way_PayCombo'!C$6+2,FALSE),'243way_Regular Symbol'!D$16))</f>
        <v>21</v>
      </c>
      <c r="D17" s="27">
        <f>IF(D$6&lt;=$B17,VLOOKUP($A17,'243way_Regular Symbol'!$B$21:$H$31,'243way_PayCombo'!D$6+2,FALSE)*Q$2,IF(D$6-$B17=1,VLOOKUP($A17,'243way_Regular Symbol'!$B$34:$H$44,'243way_PayCombo'!D$6+2,FALSE),'243way_Regular Symbol'!E$16))</f>
        <v>36</v>
      </c>
      <c r="E17" s="27">
        <f>IF(E$6&lt;=$B17,VLOOKUP($A17,'243way_Regular Symbol'!$B$21:$H$31,'243way_PayCombo'!E$6+2,FALSE)*R$2,IF(E$6-$B17=1,VLOOKUP($A17,'243way_Regular Symbol'!$B$34:$H$44,'243way_PayCombo'!E$6+2,FALSE),'243way_Regular Symbol'!F$16))</f>
        <v>18</v>
      </c>
      <c r="F17" s="27">
        <f>IF(F$6&lt;=$B17,VLOOKUP($A17,'243way_Regular Symbol'!$B$21:$H$31,'243way_PayCombo'!F$6+2,FALSE)*S$2,IF(F$6-$B17=1,VLOOKUP($A17,'243way_Regular Symbol'!$B$34:$H$44,'243way_PayCombo'!F$6+2,FALSE),'243way_Regular Symbol'!G$16))</f>
        <v>18</v>
      </c>
      <c r="G17" s="27">
        <f>IF(G$6&lt;=$B17,VLOOKUP($A17,'243way_Regular Symbol'!$B$21:$H$31,'243way_PayCombo'!G$6+2,FALSE)*T$2,IF(G$6-$B17=1,VLOOKUP($A17,'243way_Regular Symbol'!$B$34:$H$44,'243way_PayCombo'!G$6+2,FALSE),'243way_Regular Symbol'!H$16))</f>
        <v>62</v>
      </c>
      <c r="H17" s="256">
        <f t="shared" si="3"/>
        <v>15186528</v>
      </c>
      <c r="I17" s="244">
        <f t="shared" si="6"/>
        <v>75.254657285720612</v>
      </c>
      <c r="J17" s="190">
        <f>VLOOKUP($A17,OverView!$B$51:$G$61,'243way_PayCombo'!$B17+1,FALSE)</f>
        <v>200</v>
      </c>
      <c r="K17" s="183">
        <f t="shared" si="12"/>
        <v>5.3152856504457037E-2</v>
      </c>
      <c r="L17" s="276">
        <f t="shared" si="13"/>
        <v>1.3288214126114259E-2</v>
      </c>
      <c r="M17" s="275">
        <f t="shared" si="14"/>
        <v>2.6576428252228519</v>
      </c>
      <c r="N17" s="134"/>
      <c r="O17" s="307" t="s">
        <v>44</v>
      </c>
      <c r="P17" s="307" t="s">
        <v>44</v>
      </c>
      <c r="Q17" s="307" t="s">
        <v>285</v>
      </c>
      <c r="R17" s="307" t="s">
        <v>44</v>
      </c>
      <c r="S17" s="307" t="s">
        <v>285</v>
      </c>
      <c r="T17" s="302">
        <f>IF(O17="S1",VLOOKUP(O17,'243way_Regular Symbol'!$B$3:$H$15,'243way_PayCombo'!P$1+2,FALSE)*P$2,'243way_Regular Symbol'!D$16-VLOOKUP("S1",'243way_Regular Symbol'!$B$3:$H$15,'243way_PayCombo'!P$1+2,FALSE)*P$2)</f>
        <v>3</v>
      </c>
      <c r="U17" s="302">
        <f>IF(P17="S1",VLOOKUP(P17,'243way_Regular Symbol'!$B$3:$H$15,'243way_PayCombo'!Q$1+2,FALSE)*Q$2,'243way_Regular Symbol'!E$16-VLOOKUP("S1",'243way_Regular Symbol'!$B$3:$H$15,'243way_PayCombo'!Q$1+2,FALSE)*Q$2)</f>
        <v>18</v>
      </c>
      <c r="V17" s="302">
        <f>IF(Q17="S1",VLOOKUP(Q17,'243way_Regular Symbol'!$B$3:$H$15,'243way_PayCombo'!R$1+2,FALSE)*R$2,'243way_Regular Symbol'!F$16-VLOOKUP("S1",'243way_Regular Symbol'!$B$3:$H$15,'243way_PayCombo'!R$1+2,FALSE)*R$2)</f>
        <v>48</v>
      </c>
      <c r="W17" s="302">
        <f>IF(R17="S1",VLOOKUP(R17,'243way_Regular Symbol'!$B$3:$H$15,'243way_PayCombo'!S$1+2,FALSE)*S$2,'243way_Regular Symbol'!G$16-VLOOKUP("S1",'243way_Regular Symbol'!$B$3:$H$15,'243way_PayCombo'!S$1+2,FALSE)*S$2)</f>
        <v>6</v>
      </c>
      <c r="X17" s="302">
        <f>IF(S17="S1",VLOOKUP(S17,'243way_Regular Symbol'!$B$3:$H$15,'243way_PayCombo'!T$1+2,FALSE)*T$2,'243way_Regular Symbol'!H$16-VLOOKUP("S1",'243way_Regular Symbol'!$B$3:$H$15,'243way_PayCombo'!T$1+2,FALSE)*T$2)</f>
        <v>65</v>
      </c>
      <c r="Y17" s="305">
        <f t="shared" si="11"/>
        <v>1010880</v>
      </c>
      <c r="Z17" s="18">
        <f t="shared" si="10"/>
        <v>8.8452014152322269E-4</v>
      </c>
    </row>
    <row r="18" spans="1:29">
      <c r="A18" s="303" t="s">
        <v>85</v>
      </c>
      <c r="B18" s="356">
        <v>4</v>
      </c>
      <c r="C18" s="27">
        <f>IF(C$6&lt;=$B18,VLOOKUP($A18,'243way_Regular Symbol'!$B$21:$H$31,'243way_PayCombo'!C$6+2,FALSE)*P$2,IF(C$6-$B18=1,VLOOKUP($A18,'243way_Regular Symbol'!$B$34:$H$44,'243way_PayCombo'!C$6+2,FALSE),'243way_Regular Symbol'!D$16))</f>
        <v>21</v>
      </c>
      <c r="D18" s="27">
        <f>IF(D$6&lt;=$B18,VLOOKUP($A18,'243way_Regular Symbol'!$B$21:$H$31,'243way_PayCombo'!D$6+2,FALSE)*Q$2,IF(D$6-$B18=1,VLOOKUP($A18,'243way_Regular Symbol'!$B$34:$H$44,'243way_PayCombo'!D$6+2,FALSE),'243way_Regular Symbol'!E$16))</f>
        <v>21</v>
      </c>
      <c r="E18" s="27">
        <f>IF(E$6&lt;=$B18,VLOOKUP($A18,'243way_Regular Symbol'!$B$21:$H$31,'243way_PayCombo'!E$6+2,FALSE)*R$2,IF(E$6-$B18=1,VLOOKUP($A18,'243way_Regular Symbol'!$B$34:$H$44,'243way_PayCombo'!E$6+2,FALSE),'243way_Regular Symbol'!F$16))</f>
        <v>15</v>
      </c>
      <c r="F18" s="27">
        <f>IF(F$6&lt;=$B18,VLOOKUP($A18,'243way_Regular Symbol'!$B$21:$H$31,'243way_PayCombo'!F$6+2,FALSE)*S$2,IF(F$6-$B18=1,VLOOKUP($A18,'243way_Regular Symbol'!$B$34:$H$44,'243way_PayCombo'!F$6+2,FALSE),'243way_Regular Symbol'!G$16))</f>
        <v>24</v>
      </c>
      <c r="G18" s="27">
        <f>IF(G$6&lt;=$B18,VLOOKUP($A18,'243way_Regular Symbol'!$B$21:$H$31,'243way_PayCombo'!G$6+2,FALSE)*T$2,IF(G$6-$B18=1,VLOOKUP($A18,'243way_Regular Symbol'!$B$34:$H$44,'243way_PayCombo'!G$6+2,FALSE),'243way_Regular Symbol'!H$16))</f>
        <v>62</v>
      </c>
      <c r="H18" s="256">
        <f t="shared" si="3"/>
        <v>9843120</v>
      </c>
      <c r="I18" s="244">
        <f t="shared" si="6"/>
        <v>116.10718552654036</v>
      </c>
      <c r="J18" s="190">
        <f>VLOOKUP($A18,OverView!$B$51:$G$61,'243way_PayCombo'!$B18+1,FALSE)</f>
        <v>200</v>
      </c>
      <c r="K18" s="183">
        <f t="shared" si="12"/>
        <v>3.4450925512148081E-2</v>
      </c>
      <c r="L18" s="276">
        <f t="shared" si="13"/>
        <v>8.6127313780370203E-3</v>
      </c>
      <c r="M18" s="275">
        <f t="shared" si="14"/>
        <v>1.7225462756074041</v>
      </c>
      <c r="N18" s="134"/>
      <c r="O18" s="307" t="s">
        <v>44</v>
      </c>
      <c r="P18" s="307" t="s">
        <v>44</v>
      </c>
      <c r="Q18" s="307" t="s">
        <v>285</v>
      </c>
      <c r="R18" s="307" t="s">
        <v>285</v>
      </c>
      <c r="S18" s="307" t="s">
        <v>44</v>
      </c>
      <c r="T18" s="302">
        <f>IF(O18="S1",VLOOKUP(O18,'243way_Regular Symbol'!$B$3:$H$15,'243way_PayCombo'!P$1+2,FALSE)*P$2,'243way_Regular Symbol'!D$16-VLOOKUP("S1",'243way_Regular Symbol'!$B$3:$H$15,'243way_PayCombo'!P$1+2,FALSE)*P$2)</f>
        <v>3</v>
      </c>
      <c r="U18" s="302">
        <f>IF(P18="S1",VLOOKUP(P18,'243way_Regular Symbol'!$B$3:$H$15,'243way_PayCombo'!Q$1+2,FALSE)*Q$2,'243way_Regular Symbol'!E$16-VLOOKUP("S1",'243way_Regular Symbol'!$B$3:$H$15,'243way_PayCombo'!Q$1+2,FALSE)*Q$2)</f>
        <v>18</v>
      </c>
      <c r="V18" s="302">
        <f>IF(Q18="S1",VLOOKUP(Q18,'243way_Regular Symbol'!$B$3:$H$15,'243way_PayCombo'!R$1+2,FALSE)*R$2,'243way_Regular Symbol'!F$16-VLOOKUP("S1",'243way_Regular Symbol'!$B$3:$H$15,'243way_PayCombo'!R$1+2,FALSE)*R$2)</f>
        <v>48</v>
      </c>
      <c r="W18" s="302">
        <f>IF(R18="S1",VLOOKUP(R18,'243way_Regular Symbol'!$B$3:$H$15,'243way_PayCombo'!S$1+2,FALSE)*S$2,'243way_Regular Symbol'!G$16-VLOOKUP("S1",'243way_Regular Symbol'!$B$3:$H$15,'243way_PayCombo'!S$1+2,FALSE)*S$2)</f>
        <v>50</v>
      </c>
      <c r="X18" s="302">
        <f>IF(S18="S1",VLOOKUP(S18,'243way_Regular Symbol'!$B$3:$H$15,'243way_PayCombo'!T$1+2,FALSE)*T$2,'243way_Regular Symbol'!H$16-VLOOKUP("S1",'243way_Regular Symbol'!$B$3:$H$15,'243way_PayCombo'!T$1+2,FALSE)*T$2)</f>
        <v>3</v>
      </c>
      <c r="Y18" s="305">
        <f>PRODUCT(T18,U18,V18,W18,X18)</f>
        <v>388800</v>
      </c>
      <c r="Z18" s="18">
        <f t="shared" si="10"/>
        <v>3.4020005443200873E-4</v>
      </c>
    </row>
    <row r="19" spans="1:29">
      <c r="A19" s="303" t="s">
        <v>83</v>
      </c>
      <c r="B19" s="356">
        <v>4</v>
      </c>
      <c r="C19" s="27">
        <f>IF(C$6&lt;=$B19,VLOOKUP($A19,'243way_Regular Symbol'!$B$21:$H$31,'243way_PayCombo'!C$6+2,FALSE)*P$2,IF(C$6-$B19=1,VLOOKUP($A19,'243way_Regular Symbol'!$B$34:$H$44,'243way_PayCombo'!C$6+2,FALSE),'243way_Regular Symbol'!D$16))</f>
        <v>15</v>
      </c>
      <c r="D19" s="27">
        <f>IF(D$6&lt;=$B19,VLOOKUP($A19,'243way_Regular Symbol'!$B$21:$H$31,'243way_PayCombo'!D$6+2,FALSE)*Q$2,IF(D$6-$B19=1,VLOOKUP($A19,'243way_Regular Symbol'!$B$34:$H$44,'243way_PayCombo'!D$6+2,FALSE),'243way_Regular Symbol'!E$16))</f>
        <v>15</v>
      </c>
      <c r="E19" s="27">
        <f>IF(E$6&lt;=$B19,VLOOKUP($A19,'243way_Regular Symbol'!$B$21:$H$31,'243way_PayCombo'!E$6+2,FALSE)*R$2,IF(E$6-$B19=1,VLOOKUP($A19,'243way_Regular Symbol'!$B$34:$H$44,'243way_PayCombo'!E$6+2,FALSE),'243way_Regular Symbol'!F$16))</f>
        <v>9</v>
      </c>
      <c r="F19" s="27">
        <f>IF(F$6&lt;=$B19,VLOOKUP($A19,'243way_Regular Symbol'!$B$21:$H$31,'243way_PayCombo'!F$6+2,FALSE)*S$2,IF(F$6-$B19=1,VLOOKUP($A19,'243way_Regular Symbol'!$B$34:$H$44,'243way_PayCombo'!F$6+2,FALSE),'243way_Regular Symbol'!G$16))</f>
        <v>3</v>
      </c>
      <c r="G19" s="27">
        <f>IF(G$6&lt;=$B19,VLOOKUP($A19,'243way_Regular Symbol'!$B$21:$H$31,'243way_PayCombo'!G$6+2,FALSE)*T$2,IF(G$6-$B19=1,VLOOKUP($A19,'243way_Regular Symbol'!$B$34:$H$44,'243way_PayCombo'!G$6+2,FALSE),'243way_Regular Symbol'!H$16))</f>
        <v>46</v>
      </c>
      <c r="H19" s="256">
        <f t="shared" si="3"/>
        <v>279450</v>
      </c>
      <c r="I19" s="244">
        <f t="shared" si="6"/>
        <v>4089.6652710681697</v>
      </c>
      <c r="J19" s="190">
        <f>VLOOKUP($A19,OverView!$B$51:$G$61,'243way_PayCombo'!$B19+1,FALSE)</f>
        <v>100</v>
      </c>
      <c r="K19" s="183">
        <f t="shared" si="12"/>
        <v>4.8903757824601249E-4</v>
      </c>
      <c r="L19" s="276">
        <f t="shared" si="13"/>
        <v>2.4451878912300624E-4</v>
      </c>
      <c r="M19" s="275">
        <f t="shared" si="14"/>
        <v>2.4451878912300624E-2</v>
      </c>
      <c r="N19" s="134"/>
      <c r="O19" s="307" t="s">
        <v>44</v>
      </c>
      <c r="P19" s="307" t="s">
        <v>285</v>
      </c>
      <c r="Q19" s="307" t="s">
        <v>44</v>
      </c>
      <c r="R19" s="307" t="s">
        <v>44</v>
      </c>
      <c r="S19" s="307" t="s">
        <v>285</v>
      </c>
      <c r="T19" s="302">
        <f>IF(O19="S1",VLOOKUP(O19,'243way_Regular Symbol'!$B$3:$H$15,'243way_PayCombo'!P$1+2,FALSE)*P$2,'243way_Regular Symbol'!D$16-VLOOKUP("S1",'243way_Regular Symbol'!$B$3:$H$15,'243way_PayCombo'!P$1+2,FALSE)*P$2)</f>
        <v>3</v>
      </c>
      <c r="U19" s="302">
        <f>IF(P19="S1",VLOOKUP(P19,'243way_Regular Symbol'!$B$3:$H$15,'243way_PayCombo'!Q$1+2,FALSE)*Q$2,'243way_Regular Symbol'!E$16-VLOOKUP("S1",'243way_Regular Symbol'!$B$3:$H$15,'243way_PayCombo'!Q$1+2,FALSE)*Q$2)</f>
        <v>64</v>
      </c>
      <c r="V19" s="302">
        <f>IF(Q19="S1",VLOOKUP(Q19,'243way_Regular Symbol'!$B$3:$H$15,'243way_PayCombo'!R$1+2,FALSE)*R$2,'243way_Regular Symbol'!F$16-VLOOKUP("S1",'243way_Regular Symbol'!$B$3:$H$15,'243way_PayCombo'!R$1+2,FALSE)*R$2)</f>
        <v>12</v>
      </c>
      <c r="W19" s="302">
        <f>IF(R19="S1",VLOOKUP(R19,'243way_Regular Symbol'!$B$3:$H$15,'243way_PayCombo'!S$1+2,FALSE)*S$2,'243way_Regular Symbol'!G$16-VLOOKUP("S1",'243way_Regular Symbol'!$B$3:$H$15,'243way_PayCombo'!S$1+2,FALSE)*S$2)</f>
        <v>6</v>
      </c>
      <c r="X19" s="302">
        <f>IF(S19="S1",VLOOKUP(S19,'243way_Regular Symbol'!$B$3:$H$15,'243way_PayCombo'!T$1+2,FALSE)*T$2,'243way_Regular Symbol'!H$16-VLOOKUP("S1",'243way_Regular Symbol'!$B$3:$H$15,'243way_PayCombo'!T$1+2,FALSE)*T$2)</f>
        <v>65</v>
      </c>
      <c r="Y19" s="305">
        <f t="shared" si="11"/>
        <v>898560</v>
      </c>
      <c r="Z19" s="18">
        <f t="shared" si="10"/>
        <v>7.8624012579842008E-4</v>
      </c>
    </row>
    <row r="20" spans="1:29">
      <c r="A20" s="303" t="s">
        <v>84</v>
      </c>
      <c r="B20" s="356">
        <v>4</v>
      </c>
      <c r="C20" s="27">
        <f>IF(C$6&lt;=$B20,VLOOKUP($A20,'243way_Regular Symbol'!$B$21:$H$31,'243way_PayCombo'!C$6+2,FALSE)*P$2,IF(C$6-$B20=1,VLOOKUP($A20,'243way_Regular Symbol'!$B$34:$H$44,'243way_PayCombo'!C$6+2,FALSE),'243way_Regular Symbol'!D$16))</f>
        <v>18</v>
      </c>
      <c r="D20" s="27">
        <f>IF(D$6&lt;=$B20,VLOOKUP($A20,'243way_Regular Symbol'!$B$21:$H$31,'243way_PayCombo'!D$6+2,FALSE)*Q$2,IF(D$6-$B20=1,VLOOKUP($A20,'243way_Regular Symbol'!$B$34:$H$44,'243way_PayCombo'!D$6+2,FALSE),'243way_Regular Symbol'!E$16))</f>
        <v>30</v>
      </c>
      <c r="E20" s="27">
        <f>IF(E$6&lt;=$B20,VLOOKUP($A20,'243way_Regular Symbol'!$B$21:$H$31,'243way_PayCombo'!E$6+2,FALSE)*R$2,IF(E$6-$B20=1,VLOOKUP($A20,'243way_Regular Symbol'!$B$34:$H$44,'243way_PayCombo'!E$6+2,FALSE),'243way_Regular Symbol'!F$16))</f>
        <v>12</v>
      </c>
      <c r="F20" s="27">
        <f>IF(F$6&lt;=$B20,VLOOKUP($A20,'243way_Regular Symbol'!$B$21:$H$31,'243way_PayCombo'!F$6+2,FALSE)*S$2,IF(F$6-$B20=1,VLOOKUP($A20,'243way_Regular Symbol'!$B$34:$H$44,'243way_PayCombo'!F$6+2,FALSE),'243way_Regular Symbol'!G$16))</f>
        <v>6</v>
      </c>
      <c r="G20" s="27">
        <f>IF(G$6&lt;=$B20,VLOOKUP($A20,'243way_Regular Symbol'!$B$21:$H$31,'243way_PayCombo'!G$6+2,FALSE)*T$2,IF(G$6-$B20=1,VLOOKUP($A20,'243way_Regular Symbol'!$B$34:$H$44,'243way_PayCombo'!G$6+2,FALSE),'243way_Regular Symbol'!H$16))</f>
        <v>62</v>
      </c>
      <c r="H20" s="256">
        <f t="shared" si="3"/>
        <v>2410560</v>
      </c>
      <c r="I20" s="244">
        <f t="shared" si="6"/>
        <v>474.1043409000398</v>
      </c>
      <c r="J20" s="190">
        <f>VLOOKUP($A20,OverView!$B$51:$G$61,'243way_PayCombo'!$B20+1,FALSE)</f>
        <v>100</v>
      </c>
      <c r="K20" s="183">
        <f t="shared" si="12"/>
        <v>4.2184806749569082E-3</v>
      </c>
      <c r="L20" s="276">
        <f t="shared" si="13"/>
        <v>2.1092403374784541E-3</v>
      </c>
      <c r="M20" s="275">
        <f t="shared" si="14"/>
        <v>0.21092403374784541</v>
      </c>
      <c r="N20" s="134"/>
      <c r="O20" s="307" t="s">
        <v>44</v>
      </c>
      <c r="P20" s="307" t="s">
        <v>285</v>
      </c>
      <c r="Q20" s="307" t="s">
        <v>44</v>
      </c>
      <c r="R20" s="307" t="s">
        <v>285</v>
      </c>
      <c r="S20" s="307" t="s">
        <v>44</v>
      </c>
      <c r="T20" s="302">
        <f>IF(O20="S1",VLOOKUP(O20,'243way_Regular Symbol'!$B$3:$H$15,'243way_PayCombo'!P$1+2,FALSE)*P$2,'243way_Regular Symbol'!D$16-VLOOKUP("S1",'243way_Regular Symbol'!$B$3:$H$15,'243way_PayCombo'!P$1+2,FALSE)*P$2)</f>
        <v>3</v>
      </c>
      <c r="U20" s="302">
        <f>IF(P20="S1",VLOOKUP(P20,'243way_Regular Symbol'!$B$3:$H$15,'243way_PayCombo'!Q$1+2,FALSE)*Q$2,'243way_Regular Symbol'!E$16-VLOOKUP("S1",'243way_Regular Symbol'!$B$3:$H$15,'243way_PayCombo'!Q$1+2,FALSE)*Q$2)</f>
        <v>64</v>
      </c>
      <c r="V20" s="302">
        <f>IF(Q20="S1",VLOOKUP(Q20,'243way_Regular Symbol'!$B$3:$H$15,'243way_PayCombo'!R$1+2,FALSE)*R$2,'243way_Regular Symbol'!F$16-VLOOKUP("S1",'243way_Regular Symbol'!$B$3:$H$15,'243way_PayCombo'!R$1+2,FALSE)*R$2)</f>
        <v>12</v>
      </c>
      <c r="W20" s="302">
        <f>IF(R20="S1",VLOOKUP(R20,'243way_Regular Symbol'!$B$3:$H$15,'243way_PayCombo'!S$1+2,FALSE)*S$2,'243way_Regular Symbol'!G$16-VLOOKUP("S1",'243way_Regular Symbol'!$B$3:$H$15,'243way_PayCombo'!S$1+2,FALSE)*S$2)</f>
        <v>50</v>
      </c>
      <c r="X20" s="302">
        <f>IF(S20="S1",VLOOKUP(S20,'243way_Regular Symbol'!$B$3:$H$15,'243way_PayCombo'!T$1+2,FALSE)*T$2,'243way_Regular Symbol'!H$16-VLOOKUP("S1",'243way_Regular Symbol'!$B$3:$H$15,'243way_PayCombo'!T$1+2,FALSE)*T$2)</f>
        <v>3</v>
      </c>
      <c r="Y20" s="305">
        <f t="shared" si="11"/>
        <v>345600</v>
      </c>
      <c r="Z20" s="18">
        <f t="shared" si="10"/>
        <v>3.0240004838400772E-4</v>
      </c>
    </row>
    <row r="21" spans="1:29" s="193" customFormat="1">
      <c r="A21" s="303" t="s">
        <v>147</v>
      </c>
      <c r="B21" s="356">
        <v>4</v>
      </c>
      <c r="C21" s="27">
        <f>IF(C$6&lt;=$B21,VLOOKUP($A21,'243way_Regular Symbol'!$B$21:$H$31,'243way_PayCombo'!C$6+2,FALSE)*P$2,IF(C$6-$B21=1,VLOOKUP($A21,'243way_Regular Symbol'!$B$34:$H$44,'243way_PayCombo'!C$6+2,FALSE),'243way_Regular Symbol'!D$16))</f>
        <v>24</v>
      </c>
      <c r="D21" s="27">
        <f>IF(D$6&lt;=$B21,VLOOKUP($A21,'243way_Regular Symbol'!$B$21:$H$31,'243way_PayCombo'!D$6+2,FALSE)*Q$2,IF(D$6-$B21=1,VLOOKUP($A21,'243way_Regular Symbol'!$B$34:$H$44,'243way_PayCombo'!D$6+2,FALSE),'243way_Regular Symbol'!E$16))</f>
        <v>36</v>
      </c>
      <c r="E21" s="27">
        <f>IF(E$6&lt;=$B21,VLOOKUP($A21,'243way_Regular Symbol'!$B$21:$H$31,'243way_PayCombo'!E$6+2,FALSE)*R$2,IF(E$6-$B21=1,VLOOKUP($A21,'243way_Regular Symbol'!$B$34:$H$44,'243way_PayCombo'!E$6+2,FALSE),'243way_Regular Symbol'!F$16))</f>
        <v>42</v>
      </c>
      <c r="F21" s="27">
        <f>IF(F$6&lt;=$B21,VLOOKUP($A21,'243way_Regular Symbol'!$B$21:$H$31,'243way_PayCombo'!F$6+2,FALSE)*S$2,IF(F$6-$B21=1,VLOOKUP($A21,'243way_Regular Symbol'!$B$34:$H$44,'243way_PayCombo'!F$6+2,FALSE),'243way_Regular Symbol'!G$16))</f>
        <v>33</v>
      </c>
      <c r="G21" s="27">
        <f>IF(G$6&lt;=$B21,VLOOKUP($A21,'243way_Regular Symbol'!$B$21:$H$31,'243way_PayCombo'!G$6+2,FALSE)*T$2,IF(G$6-$B21=1,VLOOKUP($A21,'243way_Regular Symbol'!$B$34:$H$44,'243way_PayCombo'!G$6+2,FALSE),'243way_Regular Symbol'!H$16))</f>
        <v>60</v>
      </c>
      <c r="H21" s="256">
        <f t="shared" si="3"/>
        <v>71850240</v>
      </c>
      <c r="I21" s="244">
        <f t="shared" si="6"/>
        <v>15.906098017209128</v>
      </c>
      <c r="J21" s="190">
        <f>VLOOKUP($A21,OverView!$B$51:$G$61,'243way_PayCombo'!$B21+1,FALSE)</f>
        <v>60</v>
      </c>
      <c r="K21" s="183">
        <f t="shared" si="12"/>
        <v>7.5442764070842244E-2</v>
      </c>
      <c r="L21" s="276">
        <f t="shared" si="13"/>
        <v>6.2868970059035204E-2</v>
      </c>
      <c r="M21" s="275">
        <f t="shared" si="14"/>
        <v>3.772138203542112</v>
      </c>
      <c r="N21" s="134"/>
      <c r="O21" s="307" t="s">
        <v>44</v>
      </c>
      <c r="P21" s="307" t="s">
        <v>285</v>
      </c>
      <c r="Q21" s="307" t="s">
        <v>285</v>
      </c>
      <c r="R21" s="307" t="s">
        <v>44</v>
      </c>
      <c r="S21" s="307" t="s">
        <v>44</v>
      </c>
      <c r="T21" s="302">
        <f>IF(O21="S1",VLOOKUP(O21,'243way_Regular Symbol'!$B$3:$H$15,'243way_PayCombo'!P$1+2,FALSE)*P$2,'243way_Regular Symbol'!D$16-VLOOKUP("S1",'243way_Regular Symbol'!$B$3:$H$15,'243way_PayCombo'!P$1+2,FALSE)*P$2)</f>
        <v>3</v>
      </c>
      <c r="U21" s="302">
        <f>IF(P21="S1",VLOOKUP(P21,'243way_Regular Symbol'!$B$3:$H$15,'243way_PayCombo'!Q$1+2,FALSE)*Q$2,'243way_Regular Symbol'!E$16-VLOOKUP("S1",'243way_Regular Symbol'!$B$3:$H$15,'243way_PayCombo'!Q$1+2,FALSE)*Q$2)</f>
        <v>64</v>
      </c>
      <c r="V21" s="302">
        <f>IF(Q21="S1",VLOOKUP(Q21,'243way_Regular Symbol'!$B$3:$H$15,'243way_PayCombo'!R$1+2,FALSE)*R$2,'243way_Regular Symbol'!F$16-VLOOKUP("S1",'243way_Regular Symbol'!$B$3:$H$15,'243way_PayCombo'!R$1+2,FALSE)*R$2)</f>
        <v>48</v>
      </c>
      <c r="W21" s="302">
        <f>IF(R21="S1",VLOOKUP(R21,'243way_Regular Symbol'!$B$3:$H$15,'243way_PayCombo'!S$1+2,FALSE)*S$2,'243way_Regular Symbol'!G$16-VLOOKUP("S1",'243way_Regular Symbol'!$B$3:$H$15,'243way_PayCombo'!S$1+2,FALSE)*S$2)</f>
        <v>6</v>
      </c>
      <c r="X21" s="302">
        <f>IF(S21="S1",VLOOKUP(S21,'243way_Regular Symbol'!$B$3:$H$15,'243way_PayCombo'!T$1+2,FALSE)*T$2,'243way_Regular Symbol'!H$16-VLOOKUP("S1",'243way_Regular Symbol'!$B$3:$H$15,'243way_PayCombo'!T$1+2,FALSE)*T$2)</f>
        <v>3</v>
      </c>
      <c r="Y21" s="305">
        <f t="shared" si="11"/>
        <v>165888</v>
      </c>
      <c r="Z21" s="18">
        <f t="shared" si="10"/>
        <v>1.451520232243237E-4</v>
      </c>
    </row>
    <row r="22" spans="1:29">
      <c r="A22" s="303" t="s">
        <v>69</v>
      </c>
      <c r="B22" s="356">
        <v>4</v>
      </c>
      <c r="C22" s="27">
        <f>IF(C$6&lt;=$B22,VLOOKUP($A22,'243way_Regular Symbol'!$B$21:$H$31,'243way_PayCombo'!C$6+2,FALSE)*P$2,IF(C$6-$B22=1,VLOOKUP($A22,'243way_Regular Symbol'!$B$34:$H$44,'243way_PayCombo'!C$6+2,FALSE),'243way_Regular Symbol'!D$16))</f>
        <v>15</v>
      </c>
      <c r="D22" s="27">
        <f>IF(D$6&lt;=$B22,VLOOKUP($A22,'243way_Regular Symbol'!$B$21:$H$31,'243way_PayCombo'!D$6+2,FALSE)*Q$2,IF(D$6-$B22=1,VLOOKUP($A22,'243way_Regular Symbol'!$B$34:$H$44,'243way_PayCombo'!D$6+2,FALSE),'243way_Regular Symbol'!E$16))</f>
        <v>15</v>
      </c>
      <c r="E22" s="27">
        <f>IF(E$6&lt;=$B22,VLOOKUP($A22,'243way_Regular Symbol'!$B$21:$H$31,'243way_PayCombo'!E$6+2,FALSE)*R$2,IF(E$6-$B22=1,VLOOKUP($A22,'243way_Regular Symbol'!$B$34:$H$44,'243way_PayCombo'!E$6+2,FALSE),'243way_Regular Symbol'!F$16))</f>
        <v>6</v>
      </c>
      <c r="F22" s="27">
        <f>IF(F$6&lt;=$B22,VLOOKUP($A22,'243way_Regular Symbol'!$B$21:$H$31,'243way_PayCombo'!F$6+2,FALSE)*S$2,IF(F$6-$B22=1,VLOOKUP($A22,'243way_Regular Symbol'!$B$34:$H$44,'243way_PayCombo'!F$6+2,FALSE),'243way_Regular Symbol'!G$16))</f>
        <v>12</v>
      </c>
      <c r="G22" s="27">
        <f>IF(G$6&lt;=$B22,VLOOKUP($A22,'243way_Regular Symbol'!$B$21:$H$31,'243way_PayCombo'!G$6+2,FALSE)*T$2,IF(G$6-$B22=1,VLOOKUP($A22,'243way_Regular Symbol'!$B$34:$H$44,'243way_PayCombo'!G$6+2,FALSE),'243way_Regular Symbol'!H$16))</f>
        <v>62</v>
      </c>
      <c r="H22" s="256">
        <f t="shared" si="3"/>
        <v>1004400</v>
      </c>
      <c r="I22" s="244">
        <f t="shared" si="6"/>
        <v>1137.8504181600956</v>
      </c>
      <c r="J22" s="190">
        <f>VLOOKUP($A22,OverView!$B$51:$G$61,'243way_PayCombo'!$B22+1,FALSE)</f>
        <v>10</v>
      </c>
      <c r="K22" s="183">
        <f t="shared" si="12"/>
        <v>1.7577002812320448E-4</v>
      </c>
      <c r="L22" s="276">
        <f t="shared" si="13"/>
        <v>8.7885014061602244E-4</v>
      </c>
      <c r="M22" s="275">
        <f t="shared" si="14"/>
        <v>8.7885014061602242E-3</v>
      </c>
      <c r="N22" s="134"/>
      <c r="O22" s="307" t="s">
        <v>285</v>
      </c>
      <c r="P22" s="307" t="s">
        <v>44</v>
      </c>
      <c r="Q22" s="307" t="s">
        <v>44</v>
      </c>
      <c r="R22" s="307" t="s">
        <v>44</v>
      </c>
      <c r="S22" s="307" t="s">
        <v>285</v>
      </c>
      <c r="T22" s="302">
        <f>IF(O22="S1",VLOOKUP(O22,'243way_Regular Symbol'!$B$3:$H$15,'243way_PayCombo'!P$1+2,FALSE)*P$2,'243way_Regular Symbol'!D$16-VLOOKUP("S1",'243way_Regular Symbol'!$B$3:$H$15,'243way_PayCombo'!P$1+2,FALSE)*P$2)</f>
        <v>58</v>
      </c>
      <c r="U22" s="302">
        <f>IF(P22="S1",VLOOKUP(P22,'243way_Regular Symbol'!$B$3:$H$15,'243way_PayCombo'!Q$1+2,FALSE)*Q$2,'243way_Regular Symbol'!E$16-VLOOKUP("S1",'243way_Regular Symbol'!$B$3:$H$15,'243way_PayCombo'!Q$1+2,FALSE)*Q$2)</f>
        <v>18</v>
      </c>
      <c r="V22" s="302">
        <f>IF(Q22="S1",VLOOKUP(Q22,'243way_Regular Symbol'!$B$3:$H$15,'243way_PayCombo'!R$1+2,FALSE)*R$2,'243way_Regular Symbol'!F$16-VLOOKUP("S1",'243way_Regular Symbol'!$B$3:$H$15,'243way_PayCombo'!R$1+2,FALSE)*R$2)</f>
        <v>12</v>
      </c>
      <c r="W22" s="302">
        <f>IF(R22="S1",VLOOKUP(R22,'243way_Regular Symbol'!$B$3:$H$15,'243way_PayCombo'!S$1+2,FALSE)*S$2,'243way_Regular Symbol'!G$16-VLOOKUP("S1",'243way_Regular Symbol'!$B$3:$H$15,'243way_PayCombo'!S$1+2,FALSE)*S$2)</f>
        <v>6</v>
      </c>
      <c r="X22" s="302">
        <f>IF(S22="S1",VLOOKUP(S22,'243way_Regular Symbol'!$B$3:$H$15,'243way_PayCombo'!T$1+2,FALSE)*T$2,'243way_Regular Symbol'!H$16-VLOOKUP("S1",'243way_Regular Symbol'!$B$3:$H$15,'243way_PayCombo'!T$1+2,FALSE)*T$2)</f>
        <v>65</v>
      </c>
      <c r="Y22" s="305">
        <f t="shared" si="11"/>
        <v>4885920</v>
      </c>
      <c r="Z22" s="18">
        <f t="shared" si="10"/>
        <v>4.2751806840289099E-3</v>
      </c>
    </row>
    <row r="23" spans="1:29">
      <c r="A23" s="303" t="s">
        <v>188</v>
      </c>
      <c r="B23" s="356">
        <v>4</v>
      </c>
      <c r="C23" s="27">
        <f>IF(C$6&lt;=$B23,VLOOKUP($A23,'243way_Regular Symbol'!$B$21:$H$31,'243way_PayCombo'!C$6+2,FALSE)*P$2,IF(C$6-$B23=1,VLOOKUP($A23,'243way_Regular Symbol'!$B$34:$H$44,'243way_PayCombo'!C$6+2,FALSE),'243way_Regular Symbol'!D$16))</f>
        <v>33</v>
      </c>
      <c r="D23" s="27">
        <f>IF(D$6&lt;=$B23,VLOOKUP($A23,'243way_Regular Symbol'!$B$21:$H$31,'243way_PayCombo'!D$6+2,FALSE)*Q$2,IF(D$6-$B23=1,VLOOKUP($A23,'243way_Regular Symbol'!$B$34:$H$44,'243way_PayCombo'!D$6+2,FALSE),'243way_Regular Symbol'!E$16))</f>
        <v>39</v>
      </c>
      <c r="E23" s="27">
        <f>IF(E$6&lt;=$B23,VLOOKUP($A23,'243way_Regular Symbol'!$B$21:$H$31,'243way_PayCombo'!E$6+2,FALSE)*R$2,IF(E$6-$B23=1,VLOOKUP($A23,'243way_Regular Symbol'!$B$34:$H$44,'243way_PayCombo'!E$6+2,FALSE),'243way_Regular Symbol'!F$16))</f>
        <v>12</v>
      </c>
      <c r="F23" s="27">
        <f>IF(F$6&lt;=$B23,VLOOKUP($A23,'243way_Regular Symbol'!$B$21:$H$31,'243way_PayCombo'!F$6+2,FALSE)*S$2,IF(F$6-$B23=1,VLOOKUP($A23,'243way_Regular Symbol'!$B$34:$H$44,'243way_PayCombo'!F$6+2,FALSE),'243way_Regular Symbol'!G$16))</f>
        <v>24</v>
      </c>
      <c r="G23" s="27">
        <f>IF(G$6&lt;=$B23,VLOOKUP($A23,'243way_Regular Symbol'!$B$21:$H$31,'243way_PayCombo'!G$6+2,FALSE)*T$2,IF(G$6-$B23=1,VLOOKUP($A23,'243way_Regular Symbol'!$B$34:$H$44,'243way_PayCombo'!G$6+2,FALSE),'243way_Regular Symbol'!H$16))</f>
        <v>43</v>
      </c>
      <c r="H23" s="256">
        <f t="shared" si="3"/>
        <v>15938208</v>
      </c>
      <c r="I23" s="244">
        <f t="shared" si="6"/>
        <v>71.705486589207524</v>
      </c>
      <c r="J23" s="190">
        <f>VLOOKUP($A23,OverView!$B$51:$G$61,'243way_PayCombo'!$B23+1,FALSE)</f>
        <v>10</v>
      </c>
      <c r="K23" s="183">
        <f t="shared" si="12"/>
        <v>2.7891868462698952E-3</v>
      </c>
      <c r="L23" s="276">
        <f t="shared" si="13"/>
        <v>1.3945934231349476E-2</v>
      </c>
      <c r="M23" s="275">
        <f t="shared" si="14"/>
        <v>0.13945934231349477</v>
      </c>
      <c r="N23" s="134"/>
      <c r="O23" s="307" t="s">
        <v>285</v>
      </c>
      <c r="P23" s="307" t="s">
        <v>44</v>
      </c>
      <c r="Q23" s="307" t="s">
        <v>44</v>
      </c>
      <c r="R23" s="307" t="s">
        <v>285</v>
      </c>
      <c r="S23" s="307" t="s">
        <v>44</v>
      </c>
      <c r="T23" s="302">
        <f>IF(O23="S1",VLOOKUP(O23,'243way_Regular Symbol'!$B$3:$H$15,'243way_PayCombo'!P$1+2,FALSE)*P$2,'243way_Regular Symbol'!D$16-VLOOKUP("S1",'243way_Regular Symbol'!$B$3:$H$15,'243way_PayCombo'!P$1+2,FALSE)*P$2)</f>
        <v>58</v>
      </c>
      <c r="U23" s="302">
        <f>IF(P23="S1",VLOOKUP(P23,'243way_Regular Symbol'!$B$3:$H$15,'243way_PayCombo'!Q$1+2,FALSE)*Q$2,'243way_Regular Symbol'!E$16-VLOOKUP("S1",'243way_Regular Symbol'!$B$3:$H$15,'243way_PayCombo'!Q$1+2,FALSE)*Q$2)</f>
        <v>18</v>
      </c>
      <c r="V23" s="302">
        <f>IF(Q23="S1",VLOOKUP(Q23,'243way_Regular Symbol'!$B$3:$H$15,'243way_PayCombo'!R$1+2,FALSE)*R$2,'243way_Regular Symbol'!F$16-VLOOKUP("S1",'243way_Regular Symbol'!$B$3:$H$15,'243way_PayCombo'!R$1+2,FALSE)*R$2)</f>
        <v>12</v>
      </c>
      <c r="W23" s="302">
        <f>IF(R23="S1",VLOOKUP(R23,'243way_Regular Symbol'!$B$3:$H$15,'243way_PayCombo'!S$1+2,FALSE)*S$2,'243way_Regular Symbol'!G$16-VLOOKUP("S1",'243way_Regular Symbol'!$B$3:$H$15,'243way_PayCombo'!S$1+2,FALSE)*S$2)</f>
        <v>50</v>
      </c>
      <c r="X23" s="302">
        <f>IF(S23="S1",VLOOKUP(S23,'243way_Regular Symbol'!$B$3:$H$15,'243way_PayCombo'!T$1+2,FALSE)*T$2,'243way_Regular Symbol'!H$16-VLOOKUP("S1",'243way_Regular Symbol'!$B$3:$H$15,'243way_PayCombo'!T$1+2,FALSE)*T$2)</f>
        <v>3</v>
      </c>
      <c r="Y23" s="305">
        <f>PRODUCT(T23,U23,V23,W23,X23)</f>
        <v>1879200</v>
      </c>
      <c r="Z23" s="18">
        <f t="shared" si="10"/>
        <v>1.644300263088042E-3</v>
      </c>
    </row>
    <row r="24" spans="1:29" s="105" customFormat="1">
      <c r="A24" s="303" t="s">
        <v>189</v>
      </c>
      <c r="B24" s="356">
        <v>4</v>
      </c>
      <c r="C24" s="27">
        <f>IF(C$6&lt;=$B24,VLOOKUP($A24,'243way_Regular Symbol'!$B$21:$H$31,'243way_PayCombo'!C$6+2,FALSE)*P$2,IF(C$6-$B24=1,VLOOKUP($A24,'243way_Regular Symbol'!$B$34:$H$44,'243way_PayCombo'!C$6+2,FALSE),'243way_Regular Symbol'!D$16))</f>
        <v>39</v>
      </c>
      <c r="D24" s="27">
        <f>IF(D$6&lt;=$B24,VLOOKUP($A24,'243way_Regular Symbol'!$B$21:$H$31,'243way_PayCombo'!D$6+2,FALSE)*Q$2,IF(D$6-$B24=1,VLOOKUP($A24,'243way_Regular Symbol'!$B$34:$H$44,'243way_PayCombo'!D$6+2,FALSE),'243way_Regular Symbol'!E$16))</f>
        <v>30</v>
      </c>
      <c r="E24" s="27">
        <f>IF(E$6&lt;=$B24,VLOOKUP($A24,'243way_Regular Symbol'!$B$21:$H$31,'243way_PayCombo'!E$6+2,FALSE)*R$2,IF(E$6-$B24=1,VLOOKUP($A24,'243way_Regular Symbol'!$B$34:$H$44,'243way_PayCombo'!E$6+2,FALSE),'243way_Regular Symbol'!F$16))</f>
        <v>15</v>
      </c>
      <c r="F24" s="27">
        <f>IF(F$6&lt;=$B24,VLOOKUP($A24,'243way_Regular Symbol'!$B$21:$H$31,'243way_PayCombo'!F$6+2,FALSE)*S$2,IF(F$6-$B24=1,VLOOKUP($A24,'243way_Regular Symbol'!$B$34:$H$44,'243way_PayCombo'!F$6+2,FALSE),'243way_Regular Symbol'!G$16))</f>
        <v>21</v>
      </c>
      <c r="G24" s="27">
        <f>IF(G$6&lt;=$B24,VLOOKUP($A24,'243way_Regular Symbol'!$B$21:$H$31,'243way_PayCombo'!G$6+2,FALSE)*T$2,IF(G$6-$B24=1,VLOOKUP($A24,'243way_Regular Symbol'!$B$34:$H$44,'243way_PayCombo'!G$6+2,FALSE),'243way_Regular Symbol'!H$16))</f>
        <v>42</v>
      </c>
      <c r="H24" s="256">
        <f t="shared" si="3"/>
        <v>15479100</v>
      </c>
      <c r="I24" s="244">
        <f t="shared" si="6"/>
        <v>73.832261565594905</v>
      </c>
      <c r="J24" s="190">
        <f>VLOOKUP($A24,OverView!$B$51:$G$61,'243way_PayCombo'!$B24+1,FALSE)</f>
        <v>10</v>
      </c>
      <c r="K24" s="183">
        <f t="shared" si="12"/>
        <v>2.7088429334148688E-3</v>
      </c>
      <c r="L24" s="276">
        <f t="shared" si="13"/>
        <v>1.3544214667074346E-2</v>
      </c>
      <c r="M24" s="275">
        <f t="shared" si="14"/>
        <v>0.13544214667074345</v>
      </c>
      <c r="N24" s="134"/>
      <c r="O24" s="307" t="s">
        <v>285</v>
      </c>
      <c r="P24" s="307" t="s">
        <v>44</v>
      </c>
      <c r="Q24" s="307" t="s">
        <v>285</v>
      </c>
      <c r="R24" s="307" t="s">
        <v>44</v>
      </c>
      <c r="S24" s="307" t="s">
        <v>44</v>
      </c>
      <c r="T24" s="302">
        <f>IF(O24="S1",VLOOKUP(O24,'243way_Regular Symbol'!$B$3:$H$15,'243way_PayCombo'!P$1+2,FALSE)*P$2,'243way_Regular Symbol'!D$16-VLOOKUP("S1",'243way_Regular Symbol'!$B$3:$H$15,'243way_PayCombo'!P$1+2,FALSE)*P$2)</f>
        <v>58</v>
      </c>
      <c r="U24" s="302">
        <f>IF(P24="S1",VLOOKUP(P24,'243way_Regular Symbol'!$B$3:$H$15,'243way_PayCombo'!Q$1+2,FALSE)*Q$2,'243way_Regular Symbol'!E$16-VLOOKUP("S1",'243way_Regular Symbol'!$B$3:$H$15,'243way_PayCombo'!Q$1+2,FALSE)*Q$2)</f>
        <v>18</v>
      </c>
      <c r="V24" s="302">
        <f>IF(Q24="S1",VLOOKUP(Q24,'243way_Regular Symbol'!$B$3:$H$15,'243way_PayCombo'!R$1+2,FALSE)*R$2,'243way_Regular Symbol'!F$16-VLOOKUP("S1",'243way_Regular Symbol'!$B$3:$H$15,'243way_PayCombo'!R$1+2,FALSE)*R$2)</f>
        <v>48</v>
      </c>
      <c r="W24" s="302">
        <f>IF(R24="S1",VLOOKUP(R24,'243way_Regular Symbol'!$B$3:$H$15,'243way_PayCombo'!S$1+2,FALSE)*S$2,'243way_Regular Symbol'!G$16-VLOOKUP("S1",'243way_Regular Symbol'!$B$3:$H$15,'243way_PayCombo'!S$1+2,FALSE)*S$2)</f>
        <v>6</v>
      </c>
      <c r="X24" s="302">
        <f>IF(S24="S1",VLOOKUP(S24,'243way_Regular Symbol'!$B$3:$H$15,'243way_PayCombo'!T$1+2,FALSE)*T$2,'243way_Regular Symbol'!H$16-VLOOKUP("S1",'243way_Regular Symbol'!$B$3:$H$15,'243way_PayCombo'!T$1+2,FALSE)*T$2)</f>
        <v>3</v>
      </c>
      <c r="Y24" s="305">
        <f t="shared" si="11"/>
        <v>902016</v>
      </c>
      <c r="Z24" s="18">
        <f t="shared" si="10"/>
        <v>7.8926412628226017E-4</v>
      </c>
    </row>
    <row r="25" spans="1:29">
      <c r="A25" s="303" t="s">
        <v>190</v>
      </c>
      <c r="B25" s="356">
        <v>4</v>
      </c>
      <c r="C25" s="27">
        <f>IF(C$6&lt;=$B25,VLOOKUP($A25,'243way_Regular Symbol'!$B$21:$H$31,'243way_PayCombo'!C$6+2,FALSE)*P$2,IF(C$6-$B25=1,VLOOKUP($A25,'243way_Regular Symbol'!$B$34:$H$44,'243way_PayCombo'!C$6+2,FALSE),'243way_Regular Symbol'!D$16))</f>
        <v>27</v>
      </c>
      <c r="D25" s="27">
        <f>IF(D$6&lt;=$B25,VLOOKUP($A25,'243way_Regular Symbol'!$B$21:$H$31,'243way_PayCombo'!D$6+2,FALSE)*Q$2,IF(D$6-$B25=1,VLOOKUP($A25,'243way_Regular Symbol'!$B$34:$H$44,'243way_PayCombo'!D$6+2,FALSE),'243way_Regular Symbol'!E$16))</f>
        <v>36</v>
      </c>
      <c r="E25" s="27">
        <f>IF(E$6&lt;=$B25,VLOOKUP($A25,'243way_Regular Symbol'!$B$21:$H$31,'243way_PayCombo'!E$6+2,FALSE)*R$2,IF(E$6-$B25=1,VLOOKUP($A25,'243way_Regular Symbol'!$B$34:$H$44,'243way_PayCombo'!E$6+2,FALSE),'243way_Regular Symbol'!F$16))</f>
        <v>12</v>
      </c>
      <c r="F25" s="27">
        <f>IF(F$6&lt;=$B25,VLOOKUP($A25,'243way_Regular Symbol'!$B$21:$H$31,'243way_PayCombo'!F$6+2,FALSE)*S$2,IF(F$6-$B25=1,VLOOKUP($A25,'243way_Regular Symbol'!$B$34:$H$44,'243way_PayCombo'!F$6+2,FALSE),'243way_Regular Symbol'!G$16))</f>
        <v>6</v>
      </c>
      <c r="G25" s="27">
        <f>IF(G$6&lt;=$B25,VLOOKUP($A25,'243way_Regular Symbol'!$B$21:$H$31,'243way_PayCombo'!G$6+2,FALSE)*T$2,IF(G$6-$B25=1,VLOOKUP($A25,'243way_Regular Symbol'!$B$34:$H$44,'243way_PayCombo'!G$6+2,FALSE),'243way_Regular Symbol'!H$16))</f>
        <v>36</v>
      </c>
      <c r="H25" s="256">
        <f t="shared" si="3"/>
        <v>2519424</v>
      </c>
      <c r="I25" s="244">
        <f t="shared" si="6"/>
        <v>453.61835086114922</v>
      </c>
      <c r="J25" s="190">
        <f>VLOOKUP($A25,OverView!$B$51:$G$61,'243way_PayCombo'!$B25+1,FALSE)</f>
        <v>10</v>
      </c>
      <c r="K25" s="183">
        <f t="shared" si="12"/>
        <v>4.4089927054388327E-4</v>
      </c>
      <c r="L25" s="276">
        <f t="shared" si="13"/>
        <v>2.2044963527194164E-3</v>
      </c>
      <c r="M25" s="275">
        <f t="shared" si="14"/>
        <v>2.2044963527194164E-2</v>
      </c>
      <c r="N25" s="134"/>
      <c r="O25" s="307" t="s">
        <v>285</v>
      </c>
      <c r="P25" s="307" t="s">
        <v>285</v>
      </c>
      <c r="Q25" s="307" t="s">
        <v>44</v>
      </c>
      <c r="R25" s="307" t="s">
        <v>44</v>
      </c>
      <c r="S25" s="307" t="s">
        <v>44</v>
      </c>
      <c r="T25" s="302">
        <f>IF(O25="S1",VLOOKUP(O25,'243way_Regular Symbol'!$B$3:$H$15,'243way_PayCombo'!P$1+2,FALSE)*P$2,'243way_Regular Symbol'!D$16-VLOOKUP("S1",'243way_Regular Symbol'!$B$3:$H$15,'243way_PayCombo'!P$1+2,FALSE)*P$2)</f>
        <v>58</v>
      </c>
      <c r="U25" s="302">
        <f>IF(P25="S1",VLOOKUP(P25,'243way_Regular Symbol'!$B$3:$H$15,'243way_PayCombo'!Q$1+2,FALSE)*Q$2,'243way_Regular Symbol'!E$16-VLOOKUP("S1",'243way_Regular Symbol'!$B$3:$H$15,'243way_PayCombo'!Q$1+2,FALSE)*Q$2)</f>
        <v>64</v>
      </c>
      <c r="V25" s="302">
        <f>IF(Q25="S1",VLOOKUP(Q25,'243way_Regular Symbol'!$B$3:$H$15,'243way_PayCombo'!R$1+2,FALSE)*R$2,'243way_Regular Symbol'!F$16-VLOOKUP("S1",'243way_Regular Symbol'!$B$3:$H$15,'243way_PayCombo'!R$1+2,FALSE)*R$2)</f>
        <v>12</v>
      </c>
      <c r="W25" s="302">
        <f>IF(R25="S1",VLOOKUP(R25,'243way_Regular Symbol'!$B$3:$H$15,'243way_PayCombo'!S$1+2,FALSE)*S$2,'243way_Regular Symbol'!G$16-VLOOKUP("S1",'243way_Regular Symbol'!$B$3:$H$15,'243way_PayCombo'!S$1+2,FALSE)*S$2)</f>
        <v>6</v>
      </c>
      <c r="X25" s="302">
        <f>IF(S25="S1",VLOOKUP(S25,'243way_Regular Symbol'!$B$3:$H$15,'243way_PayCombo'!T$1+2,FALSE)*T$2,'243way_Regular Symbol'!H$16-VLOOKUP("S1",'243way_Regular Symbol'!$B$3:$H$15,'243way_PayCombo'!T$1+2,FALSE)*T$2)</f>
        <v>3</v>
      </c>
      <c r="Y25" s="305">
        <f t="shared" si="11"/>
        <v>801792</v>
      </c>
      <c r="Z25" s="18">
        <f t="shared" si="10"/>
        <v>7.0156811225089799E-4</v>
      </c>
    </row>
    <row r="26" spans="1:29">
      <c r="A26" s="303" t="s">
        <v>186</v>
      </c>
      <c r="B26" s="356">
        <v>4</v>
      </c>
      <c r="C26" s="27">
        <f>IF(C$6&lt;=$B26,VLOOKUP($A26,'243way_Regular Symbol'!$B$21:$H$31,'243way_PayCombo'!C$6+2,FALSE)*P$2,IF(C$6-$B26=1,VLOOKUP($A26,'243way_Regular Symbol'!$B$34:$H$44,'243way_PayCombo'!C$6+2,FALSE),'243way_Regular Symbol'!D$16))</f>
        <v>21</v>
      </c>
      <c r="D26" s="27">
        <f>IF(D$6&lt;=$B26,VLOOKUP($A26,'243way_Regular Symbol'!$B$21:$H$31,'243way_PayCombo'!D$6+2,FALSE)*Q$2,IF(D$6-$B26=1,VLOOKUP($A26,'243way_Regular Symbol'!$B$34:$H$44,'243way_PayCombo'!D$6+2,FALSE),'243way_Regular Symbol'!E$16))</f>
        <v>24</v>
      </c>
      <c r="E26" s="27">
        <f>IF(E$6&lt;=$B26,VLOOKUP($A26,'243way_Regular Symbol'!$B$21:$H$31,'243way_PayCombo'!E$6+2,FALSE)*R$2,IF(E$6-$B26=1,VLOOKUP($A26,'243way_Regular Symbol'!$B$34:$H$44,'243way_PayCombo'!E$6+2,FALSE),'243way_Regular Symbol'!F$16))</f>
        <v>21</v>
      </c>
      <c r="F26" s="27">
        <f>IF(F$6&lt;=$B26,VLOOKUP($A26,'243way_Regular Symbol'!$B$21:$H$31,'243way_PayCombo'!F$6+2,FALSE)*S$2,IF(F$6-$B26=1,VLOOKUP($A26,'243way_Regular Symbol'!$B$34:$H$44,'243way_PayCombo'!F$6+2,FALSE),'243way_Regular Symbol'!G$16))</f>
        <v>6</v>
      </c>
      <c r="G26" s="27">
        <f>IF(G$6&lt;=$B26,VLOOKUP($A26,'243way_Regular Symbol'!$B$21:$H$31,'243way_PayCombo'!G$6+2,FALSE)*T$2,IF(G$6-$B26=1,VLOOKUP($A26,'243way_Regular Symbol'!$B$34:$H$44,'243way_PayCombo'!G$6+2,FALSE),'243way_Regular Symbol'!H$16))</f>
        <v>48</v>
      </c>
      <c r="H26" s="256">
        <f t="shared" si="3"/>
        <v>3048192</v>
      </c>
      <c r="I26" s="244">
        <f t="shared" si="6"/>
        <v>374.92945326278658</v>
      </c>
      <c r="J26" s="190">
        <f>VLOOKUP($A26,OverView!$B$51:$G$61,'243way_PayCombo'!$B26+1,FALSE)</f>
        <v>10</v>
      </c>
      <c r="K26" s="183">
        <f t="shared" si="12"/>
        <v>5.3343368534938959E-4</v>
      </c>
      <c r="L26" s="276">
        <f t="shared" si="13"/>
        <v>2.6671684267469483E-3</v>
      </c>
      <c r="M26" s="275">
        <f t="shared" si="14"/>
        <v>2.6671684267469482E-2</v>
      </c>
      <c r="N26" s="134"/>
    </row>
    <row r="27" spans="1:29" s="193" customFormat="1">
      <c r="A27" s="303" t="s">
        <v>149</v>
      </c>
      <c r="B27" s="356">
        <v>3</v>
      </c>
      <c r="C27" s="27">
        <f>IF(C$6&lt;=$B27,VLOOKUP($A27,'243way_Regular Symbol'!$B$21:$H$31,'243way_PayCombo'!C$6+2,FALSE)*P$2,IF(C$6-$B27=1,VLOOKUP($A27,'243way_Regular Symbol'!$B$34:$H$44,'243way_PayCombo'!C$6+2,FALSE),'243way_Regular Symbol'!D$16))</f>
        <v>21</v>
      </c>
      <c r="D27" s="27">
        <f>IF(D$6&lt;=$B27,VLOOKUP($A27,'243way_Regular Symbol'!$B$21:$H$31,'243way_PayCombo'!D$6+2,FALSE)*Q$2,IF(D$6-$B27=1,VLOOKUP($A27,'243way_Regular Symbol'!$B$34:$H$44,'243way_PayCombo'!D$6+2,FALSE),'243way_Regular Symbol'!E$16))</f>
        <v>36</v>
      </c>
      <c r="E27" s="27">
        <f>IF(E$6&lt;=$B27,VLOOKUP($A27,'243way_Regular Symbol'!$B$21:$H$31,'243way_PayCombo'!E$6+2,FALSE)*R$2,IF(E$6-$B27=1,VLOOKUP($A27,'243way_Regular Symbol'!$B$34:$H$44,'243way_PayCombo'!E$6+2,FALSE),'243way_Regular Symbol'!F$16))</f>
        <v>18</v>
      </c>
      <c r="F27" s="27">
        <f>IF(F$6&lt;=$B27,VLOOKUP($A27,'243way_Regular Symbol'!$B$21:$H$31,'243way_PayCombo'!F$6+2,FALSE)*S$2,IF(F$6-$B27=1,VLOOKUP($A27,'243way_Regular Symbol'!$B$34:$H$44,'243way_PayCombo'!F$6+2,FALSE),'243way_Regular Symbol'!G$16))</f>
        <v>42</v>
      </c>
      <c r="G27" s="27">
        <f>IF(G$6&lt;=$B27,VLOOKUP($A27,'243way_Regular Symbol'!$B$21:$H$31,'243way_PayCombo'!G$6+2,FALSE)*T$2,IF(G$6-$B27=1,VLOOKUP($A27,'243way_Regular Symbol'!$B$34:$H$44,'243way_PayCombo'!G$6+2,FALSE),'243way_Regular Symbol'!H$16))</f>
        <v>68</v>
      </c>
      <c r="H27" s="256">
        <f t="shared" si="3"/>
        <v>38864448</v>
      </c>
      <c r="I27" s="244">
        <f t="shared" si="6"/>
        <v>29.406231628453849</v>
      </c>
      <c r="J27" s="190">
        <f>VLOOKUP($A27,OverView!$B$51:$G$61,'243way_PayCombo'!$B27+1,FALSE)</f>
        <v>100</v>
      </c>
      <c r="K27" s="183">
        <f t="shared" si="12"/>
        <v>6.8012794882047187E-2</v>
      </c>
      <c r="L27" s="276">
        <f t="shared" si="13"/>
        <v>3.4006397441023593E-2</v>
      </c>
      <c r="M27" s="275">
        <f t="shared" si="14"/>
        <v>3.4006397441023593</v>
      </c>
      <c r="N27" s="134"/>
    </row>
    <row r="28" spans="1:29" s="193" customFormat="1">
      <c r="A28" s="303" t="s">
        <v>85</v>
      </c>
      <c r="B28" s="356">
        <v>3</v>
      </c>
      <c r="C28" s="27">
        <f>IF(C$6&lt;=$B28,VLOOKUP($A28,'243way_Regular Symbol'!$B$21:$H$31,'243way_PayCombo'!C$6+2,FALSE)*P$2,IF(C$6-$B28=1,VLOOKUP($A28,'243way_Regular Symbol'!$B$34:$H$44,'243way_PayCombo'!C$6+2,FALSE),'243way_Regular Symbol'!D$16))</f>
        <v>21</v>
      </c>
      <c r="D28" s="27">
        <f>IF(D$6&lt;=$B28,VLOOKUP($A28,'243way_Regular Symbol'!$B$21:$H$31,'243way_PayCombo'!D$6+2,FALSE)*Q$2,IF(D$6-$B28=1,VLOOKUP($A28,'243way_Regular Symbol'!$B$34:$H$44,'243way_PayCombo'!D$6+2,FALSE),'243way_Regular Symbol'!E$16))</f>
        <v>21</v>
      </c>
      <c r="E28" s="27">
        <f>IF(E$6&lt;=$B28,VLOOKUP($A28,'243way_Regular Symbol'!$B$21:$H$31,'243way_PayCombo'!E$6+2,FALSE)*R$2,IF(E$6-$B28=1,VLOOKUP($A28,'243way_Regular Symbol'!$B$34:$H$44,'243way_PayCombo'!E$6+2,FALSE),'243way_Regular Symbol'!F$16))</f>
        <v>15</v>
      </c>
      <c r="F28" s="27">
        <f>IF(F$6&lt;=$B28,VLOOKUP($A28,'243way_Regular Symbol'!$B$21:$H$31,'243way_PayCombo'!F$6+2,FALSE)*S$2,IF(F$6-$B28=1,VLOOKUP($A28,'243way_Regular Symbol'!$B$34:$H$44,'243way_PayCombo'!F$6+2,FALSE),'243way_Regular Symbol'!G$16))</f>
        <v>36</v>
      </c>
      <c r="G28" s="27">
        <f>IF(G$6&lt;=$B28,VLOOKUP($A28,'243way_Regular Symbol'!$B$21:$H$31,'243way_PayCombo'!G$6+2,FALSE)*T$2,IF(G$6-$B28=1,VLOOKUP($A28,'243way_Regular Symbol'!$B$34:$H$44,'243way_PayCombo'!G$6+2,FALSE),'243way_Regular Symbol'!H$16))</f>
        <v>68</v>
      </c>
      <c r="H28" s="256">
        <f t="shared" si="3"/>
        <v>16193520</v>
      </c>
      <c r="I28" s="244">
        <f t="shared" si="6"/>
        <v>70.57495590828924</v>
      </c>
      <c r="J28" s="190">
        <f>VLOOKUP($A28,OverView!$B$51:$G$61,'243way_PayCombo'!$B28+1,FALSE)</f>
        <v>100</v>
      </c>
      <c r="K28" s="183">
        <f t="shared" si="12"/>
        <v>2.833866453418633E-2</v>
      </c>
      <c r="L28" s="276">
        <f t="shared" si="13"/>
        <v>1.4169332267093163E-2</v>
      </c>
      <c r="M28" s="275">
        <f t="shared" si="14"/>
        <v>1.4169332267093164</v>
      </c>
      <c r="N28" s="134"/>
      <c r="O28" s="193" t="s">
        <v>355</v>
      </c>
    </row>
    <row r="29" spans="1:29" s="193" customFormat="1">
      <c r="A29" s="303" t="s">
        <v>83</v>
      </c>
      <c r="B29" s="356">
        <v>3</v>
      </c>
      <c r="C29" s="27">
        <f>IF(C$6&lt;=$B29,VLOOKUP($A29,'243way_Regular Symbol'!$B$21:$H$31,'243way_PayCombo'!C$6+2,FALSE)*P$2,IF(C$6-$B29=1,VLOOKUP($A29,'243way_Regular Symbol'!$B$34:$H$44,'243way_PayCombo'!C$6+2,FALSE),'243way_Regular Symbol'!D$16))</f>
        <v>15</v>
      </c>
      <c r="D29" s="27">
        <f>IF(D$6&lt;=$B29,VLOOKUP($A29,'243way_Regular Symbol'!$B$21:$H$31,'243way_PayCombo'!D$6+2,FALSE)*Q$2,IF(D$6-$B29=1,VLOOKUP($A29,'243way_Regular Symbol'!$B$34:$H$44,'243way_PayCombo'!D$6+2,FALSE),'243way_Regular Symbol'!E$16))</f>
        <v>15</v>
      </c>
      <c r="E29" s="27">
        <f>IF(E$6&lt;=$B29,VLOOKUP($A29,'243way_Regular Symbol'!$B$21:$H$31,'243way_PayCombo'!E$6+2,FALSE)*R$2,IF(E$6-$B29=1,VLOOKUP($A29,'243way_Regular Symbol'!$B$34:$H$44,'243way_PayCombo'!E$6+2,FALSE),'243way_Regular Symbol'!F$16))</f>
        <v>9</v>
      </c>
      <c r="F29" s="27">
        <f>IF(F$6&lt;=$B29,VLOOKUP($A29,'243way_Regular Symbol'!$B$21:$H$31,'243way_PayCombo'!F$6+2,FALSE)*S$2,IF(F$6-$B29=1,VLOOKUP($A29,'243way_Regular Symbol'!$B$34:$H$44,'243way_PayCombo'!F$6+2,FALSE),'243way_Regular Symbol'!G$16))</f>
        <v>53</v>
      </c>
      <c r="G29" s="27">
        <f>IF(G$6&lt;=$B29,VLOOKUP($A29,'243way_Regular Symbol'!$B$21:$H$31,'243way_PayCombo'!G$6+2,FALSE)*T$2,IF(G$6-$B29=1,VLOOKUP($A29,'243way_Regular Symbol'!$B$34:$H$44,'243way_PayCombo'!G$6+2,FALSE),'243way_Regular Symbol'!H$16))</f>
        <v>68</v>
      </c>
      <c r="H29" s="256">
        <f t="shared" si="3"/>
        <v>7298100</v>
      </c>
      <c r="I29" s="244">
        <f t="shared" si="6"/>
        <v>156.59650593990216</v>
      </c>
      <c r="J29" s="190">
        <f>VLOOKUP($A29,OverView!$B$51:$G$61,'243way_PayCombo'!$B29+1,FALSE)</f>
        <v>50</v>
      </c>
      <c r="K29" s="183">
        <f t="shared" si="12"/>
        <v>6.3858385217341641E-3</v>
      </c>
      <c r="L29" s="276">
        <f t="shared" si="13"/>
        <v>6.3858385217341641E-3</v>
      </c>
      <c r="M29" s="275">
        <f t="shared" si="14"/>
        <v>0.3192919260867082</v>
      </c>
      <c r="N29" s="134"/>
      <c r="O29" s="193" t="s">
        <v>253</v>
      </c>
      <c r="P29" s="193" t="s">
        <v>253</v>
      </c>
      <c r="Q29" s="193" t="s">
        <v>318</v>
      </c>
      <c r="R29" s="193" t="s">
        <v>318</v>
      </c>
      <c r="S29" s="193" t="s">
        <v>318</v>
      </c>
      <c r="T29" s="193">
        <f>IF(O29="WW",'243way_Regular Symbol'!D$15*'243way_PayCombo'!P$2,IF('243way_PayCombo'!O29="BN",'243way_Regular Symbol'!D$16-'243way_Regular Symbol'!D$44,IF(N31="X",'243way_Regular Symbol'!D$16,'243way_Regular Symbol'!D$44)))</f>
        <v>6</v>
      </c>
      <c r="U29" s="193">
        <f>IF(P29="WW",'243way_Regular Symbol'!E$15*'243way_PayCombo'!Q$2,IF('243way_PayCombo'!P29="BN",'243way_Regular Symbol'!E$16-'243way_Regular Symbol'!E$44,IF(O29="X",'243way_Regular Symbol'!E$16,'243way_Regular Symbol'!E$44)))</f>
        <v>6</v>
      </c>
      <c r="V29" s="193">
        <f>IF(Q29="WW",'243way_Regular Symbol'!F$15*'243way_PayCombo'!R$2,IF('243way_PayCombo'!Q29="BN",'243way_Regular Symbol'!F$16-'243way_Regular Symbol'!F$44,IF(P29="X",'243way_Regular Symbol'!F$16,'243way_Regular Symbol'!F$44)))</f>
        <v>4</v>
      </c>
      <c r="W29" s="193">
        <f>IF(R29="WW",'243way_Regular Symbol'!G$15*'243way_PayCombo'!S$2,IF('243way_PayCombo'!R29="BN",'243way_Regular Symbol'!G$16-'243way_Regular Symbol'!G$44,IF(Q29="X",'243way_Regular Symbol'!G$16,'243way_Regular Symbol'!G$44)))</f>
        <v>9</v>
      </c>
      <c r="X29" s="193">
        <f>IF(S29="WW",'243way_Regular Symbol'!H$15*'243way_PayCombo'!T$2,IF('243way_PayCombo'!S29="BN",'243way_Regular Symbol'!H$16-'243way_Regular Symbol'!H$44,IF(R29="X",'243way_Regular Symbol'!H$16,'243way_Regular Symbol'!H$44)))</f>
        <v>12</v>
      </c>
      <c r="Y29" s="305">
        <f>PRODUCT(T29,U29,V29,W29,X29)</f>
        <v>15552</v>
      </c>
      <c r="Z29" s="18">
        <f>Y29/$C$5</f>
        <v>1.3608002177280348E-5</v>
      </c>
      <c r="AA29" s="17"/>
      <c r="AB29" s="193">
        <v>5888</v>
      </c>
      <c r="AC29" s="193">
        <f>AB29/SUM($AB$29:$AB$30)</f>
        <v>0.16261599646486966</v>
      </c>
    </row>
    <row r="30" spans="1:29" s="193" customFormat="1">
      <c r="A30" s="303" t="s">
        <v>84</v>
      </c>
      <c r="B30" s="356">
        <v>3</v>
      </c>
      <c r="C30" s="27">
        <f>IF(C$6&lt;=$B30,VLOOKUP($A30,'243way_Regular Symbol'!$B$21:$H$31,'243way_PayCombo'!C$6+2,FALSE)*P$2,IF(C$6-$B30=1,VLOOKUP($A30,'243way_Regular Symbol'!$B$34:$H$44,'243way_PayCombo'!C$6+2,FALSE),'243way_Regular Symbol'!D$16))</f>
        <v>18</v>
      </c>
      <c r="D30" s="27">
        <f>IF(D$6&lt;=$B30,VLOOKUP($A30,'243way_Regular Symbol'!$B$21:$H$31,'243way_PayCombo'!D$6+2,FALSE)*Q$2,IF(D$6-$B30=1,VLOOKUP($A30,'243way_Regular Symbol'!$B$34:$H$44,'243way_PayCombo'!D$6+2,FALSE),'243way_Regular Symbol'!E$16))</f>
        <v>30</v>
      </c>
      <c r="E30" s="27">
        <f>IF(E$6&lt;=$B30,VLOOKUP($A30,'243way_Regular Symbol'!$B$21:$H$31,'243way_PayCombo'!E$6+2,FALSE)*R$2,IF(E$6-$B30=1,VLOOKUP($A30,'243way_Regular Symbol'!$B$34:$H$44,'243way_PayCombo'!E$6+2,FALSE),'243way_Regular Symbol'!F$16))</f>
        <v>12</v>
      </c>
      <c r="F30" s="27">
        <f>IF(F$6&lt;=$B30,VLOOKUP($A30,'243way_Regular Symbol'!$B$21:$H$31,'243way_PayCombo'!F$6+2,FALSE)*S$2,IF(F$6-$B30=1,VLOOKUP($A30,'243way_Regular Symbol'!$B$34:$H$44,'243way_PayCombo'!F$6+2,FALSE),'243way_Regular Symbol'!G$16))</f>
        <v>50</v>
      </c>
      <c r="G30" s="27">
        <f>IF(G$6&lt;=$B30,VLOOKUP($A30,'243way_Regular Symbol'!$B$21:$H$31,'243way_PayCombo'!G$6+2,FALSE)*T$2,IF(G$6-$B30=1,VLOOKUP($A30,'243way_Regular Symbol'!$B$34:$H$44,'243way_PayCombo'!G$6+2,FALSE),'243way_Regular Symbol'!H$16))</f>
        <v>68</v>
      </c>
      <c r="H30" s="256">
        <f t="shared" si="3"/>
        <v>22032000</v>
      </c>
      <c r="I30" s="244">
        <f t="shared" si="6"/>
        <v>51.872592592592589</v>
      </c>
      <c r="J30" s="190">
        <f>VLOOKUP($A30,OverView!$B$51:$G$61,'243way_PayCombo'!$B30+1,FALSE)</f>
        <v>50</v>
      </c>
      <c r="K30" s="183">
        <f t="shared" si="12"/>
        <v>1.9278003084480494E-2</v>
      </c>
      <c r="L30" s="276">
        <f t="shared" si="13"/>
        <v>1.9278003084480494E-2</v>
      </c>
      <c r="M30" s="275">
        <f t="shared" si="14"/>
        <v>0.96390015422402464</v>
      </c>
      <c r="N30" s="134"/>
      <c r="O30" s="193" t="s">
        <v>253</v>
      </c>
      <c r="P30" s="193" t="s">
        <v>253</v>
      </c>
      <c r="Q30" s="193" t="s">
        <v>318</v>
      </c>
      <c r="R30" s="193" t="s">
        <v>318</v>
      </c>
      <c r="S30" s="193" t="s">
        <v>285</v>
      </c>
      <c r="T30" s="193">
        <f>IF(O30="WW",'243way_Regular Symbol'!D$15*'243way_PayCombo'!P$2,IF('243way_PayCombo'!O30="BN",'243way_Regular Symbol'!D$16-'243way_Regular Symbol'!D$44,IF(N30="X",'243way_Regular Symbol'!D$16,'243way_Regular Symbol'!D$44)))</f>
        <v>6</v>
      </c>
      <c r="U30" s="193">
        <f>IF(P30="WW",'243way_Regular Symbol'!E$15*'243way_PayCombo'!Q$2,IF('243way_PayCombo'!P30="BN",'243way_Regular Symbol'!E$16-'243way_Regular Symbol'!E$44,IF(O30="X",'243way_Regular Symbol'!E$16,'243way_Regular Symbol'!E$44)))</f>
        <v>6</v>
      </c>
      <c r="V30" s="193">
        <f>IF(Q30="WW",'243way_Regular Symbol'!F$15*'243way_PayCombo'!R$2,IF('243way_PayCombo'!Q30="BN",'243way_Regular Symbol'!F$16-'243way_Regular Symbol'!F$44,IF(P30="X",'243way_Regular Symbol'!F$16,'243way_Regular Symbol'!F$44)))</f>
        <v>4</v>
      </c>
      <c r="W30" s="193">
        <f>IF(R30="WW",'243way_Regular Symbol'!G$15*'243way_PayCombo'!S$2,IF('243way_PayCombo'!R30="BN",'243way_Regular Symbol'!G$16-'243way_Regular Symbol'!G$44,IF(Q30="X",'243way_Regular Symbol'!G$16,'243way_Regular Symbol'!G$44)))</f>
        <v>9</v>
      </c>
      <c r="X30" s="193">
        <f>IF(S30="WW",'243way_Regular Symbol'!H$15*'243way_PayCombo'!T$2,IF('243way_PayCombo'!S30="BN",'243way_Regular Symbol'!H$16-'243way_Regular Symbol'!H$44,IF(R30="X",'243way_Regular Symbol'!H$16,'243way_Regular Symbol'!H$44)))</f>
        <v>56</v>
      </c>
      <c r="Y30" s="305">
        <f>PRODUCT(T30,U30,V30,W30,X30)</f>
        <v>72576</v>
      </c>
      <c r="Z30" s="18">
        <f>Y30/$C$5</f>
        <v>6.3504010160641622E-5</v>
      </c>
      <c r="AB30" s="193">
        <v>30320</v>
      </c>
      <c r="AC30" s="193">
        <f>AB30/SUM($AB$29:$AB$30)</f>
        <v>0.83738400353513032</v>
      </c>
    </row>
    <row r="31" spans="1:29">
      <c r="A31" s="303" t="s">
        <v>147</v>
      </c>
      <c r="B31" s="356">
        <v>3</v>
      </c>
      <c r="C31" s="27">
        <f>IF(C$6&lt;=$B31,VLOOKUP($A31,'243way_Regular Symbol'!$B$21:$H$31,'243way_PayCombo'!C$6+2,FALSE)*P$2,IF(C$6-$B31=1,VLOOKUP($A31,'243way_Regular Symbol'!$B$34:$H$44,'243way_PayCombo'!C$6+2,FALSE),'243way_Regular Symbol'!D$16))</f>
        <v>24</v>
      </c>
      <c r="D31" s="27">
        <f>IF(D$6&lt;=$B31,VLOOKUP($A31,'243way_Regular Symbol'!$B$21:$H$31,'243way_PayCombo'!D$6+2,FALSE)*Q$2,IF(D$6-$B31=1,VLOOKUP($A31,'243way_Regular Symbol'!$B$34:$H$44,'243way_PayCombo'!D$6+2,FALSE),'243way_Regular Symbol'!E$16))</f>
        <v>36</v>
      </c>
      <c r="E31" s="27">
        <f>IF(E$6&lt;=$B31,VLOOKUP($A31,'243way_Regular Symbol'!$B$21:$H$31,'243way_PayCombo'!E$6+2,FALSE)*R$2,IF(E$6-$B31=1,VLOOKUP($A31,'243way_Regular Symbol'!$B$34:$H$44,'243way_PayCombo'!E$6+2,FALSE),'243way_Regular Symbol'!F$16))</f>
        <v>42</v>
      </c>
      <c r="F31" s="27">
        <f>IF(F$6&lt;=$B31,VLOOKUP($A31,'243way_Regular Symbol'!$B$21:$H$31,'243way_PayCombo'!F$6+2,FALSE)*S$2,IF(F$6-$B31=1,VLOOKUP($A31,'243way_Regular Symbol'!$B$34:$H$44,'243way_PayCombo'!F$6+2,FALSE),'243way_Regular Symbol'!G$16))</f>
        <v>35</v>
      </c>
      <c r="G31" s="27">
        <f>IF(G$6&lt;=$B31,VLOOKUP($A31,'243way_Regular Symbol'!$B$21:$H$31,'243way_PayCombo'!G$6+2,FALSE)*T$2,IF(G$6-$B31=1,VLOOKUP($A31,'243way_Regular Symbol'!$B$34:$H$44,'243way_PayCombo'!G$6+2,FALSE),'243way_Regular Symbol'!H$16))</f>
        <v>68</v>
      </c>
      <c r="H31" s="256">
        <f t="shared" si="3"/>
        <v>86365440</v>
      </c>
      <c r="I31" s="244">
        <f t="shared" si="6"/>
        <v>13.232804232804233</v>
      </c>
      <c r="J31" s="190">
        <f>VLOOKUP($A31,OverView!$B$51:$G$61,'243way_PayCombo'!$B31+1,FALSE)</f>
        <v>30</v>
      </c>
      <c r="K31" s="183">
        <f t="shared" si="12"/>
        <v>4.5341863254698127E-2</v>
      </c>
      <c r="L31" s="276">
        <f t="shared" si="13"/>
        <v>7.5569772091163542E-2</v>
      </c>
      <c r="M31" s="275">
        <f t="shared" si="14"/>
        <v>2.2670931627349065</v>
      </c>
      <c r="N31" s="134"/>
      <c r="O31" s="193" t="s">
        <v>253</v>
      </c>
      <c r="P31" s="193" t="s">
        <v>253</v>
      </c>
      <c r="Q31" s="193" t="s">
        <v>318</v>
      </c>
      <c r="R31" s="193" t="s">
        <v>285</v>
      </c>
      <c r="S31" s="193" t="s">
        <v>285</v>
      </c>
      <c r="T31" s="193">
        <f>IF(O31="WW",'243way_Regular Symbol'!D$15*'243way_PayCombo'!P$2,IF('243way_PayCombo'!O31="BN",'243way_Regular Symbol'!D$16-'243way_Regular Symbol'!D$44,IF(N29="X",'243way_Regular Symbol'!D$16,'243way_Regular Symbol'!D$44)))</f>
        <v>6</v>
      </c>
      <c r="U31" s="193">
        <f>IF(P31="WW",'243way_Regular Symbol'!E$15*'243way_PayCombo'!Q$2,IF('243way_PayCombo'!P31="BN",'243way_Regular Symbol'!E$16-'243way_Regular Symbol'!E$44,IF(O31="X",'243way_Regular Symbol'!E$16,'243way_Regular Symbol'!E$44)))</f>
        <v>6</v>
      </c>
      <c r="V31" s="193">
        <f>IF(Q31="WW",'243way_Regular Symbol'!F$15*'243way_PayCombo'!R$2,IF('243way_PayCombo'!Q31="BN",'243way_Regular Symbol'!F$16-'243way_Regular Symbol'!F$44,IF(P31="X",'243way_Regular Symbol'!F$16,'243way_Regular Symbol'!F$44)))</f>
        <v>4</v>
      </c>
      <c r="W31" s="193">
        <f>IF(R31="WW",'243way_Regular Symbol'!G$15*'243way_PayCombo'!S$2,IF('243way_PayCombo'!R31="BN",'243way_Regular Symbol'!G$16-'243way_Regular Symbol'!G$44,IF(Q31="X",'243way_Regular Symbol'!G$16,'243way_Regular Symbol'!G$44)))</f>
        <v>47</v>
      </c>
      <c r="X31" s="193">
        <f>IF(S31="WW",'243way_Regular Symbol'!H$15*'243way_PayCombo'!T$2,IF('243way_PayCombo'!S31="BN",'243way_Regular Symbol'!H$16-'243way_Regular Symbol'!H$44,IF(R31="X",'243way_Regular Symbol'!H$16,'243way_Regular Symbol'!H$44)))</f>
        <v>68</v>
      </c>
      <c r="Y31" s="305">
        <f>PRODUCT(T31,U31,V31,W31,X31)</f>
        <v>460224</v>
      </c>
      <c r="Z31" s="18">
        <f>Y31/$C$5</f>
        <v>4.0269606443137031E-4</v>
      </c>
      <c r="AA31" s="193"/>
      <c r="AB31" s="193">
        <v>685213</v>
      </c>
      <c r="AC31" s="193">
        <f>AB31/SUM($AB$29:$AB$30)</f>
        <v>18.924353733981441</v>
      </c>
    </row>
    <row r="32" spans="1:29">
      <c r="A32" s="303" t="s">
        <v>69</v>
      </c>
      <c r="B32" s="356">
        <v>3</v>
      </c>
      <c r="C32" s="27">
        <f>IF(C$6&lt;=$B32,VLOOKUP($A32,'243way_Regular Symbol'!$B$21:$H$31,'243way_PayCombo'!C$6+2,FALSE)*P$2,IF(C$6-$B32=1,VLOOKUP($A32,'243way_Regular Symbol'!$B$34:$H$44,'243way_PayCombo'!C$6+2,FALSE),'243way_Regular Symbol'!D$16))</f>
        <v>15</v>
      </c>
      <c r="D32" s="27">
        <f>IF(D$6&lt;=$B32,VLOOKUP($A32,'243way_Regular Symbol'!$B$21:$H$31,'243way_PayCombo'!D$6+2,FALSE)*Q$2,IF(D$6-$B32=1,VLOOKUP($A32,'243way_Regular Symbol'!$B$34:$H$44,'243way_PayCombo'!D$6+2,FALSE),'243way_Regular Symbol'!E$16))</f>
        <v>15</v>
      </c>
      <c r="E32" s="27">
        <f>IF(E$6&lt;=$B32,VLOOKUP($A32,'243way_Regular Symbol'!$B$21:$H$31,'243way_PayCombo'!E$6+2,FALSE)*R$2,IF(E$6-$B32=1,VLOOKUP($A32,'243way_Regular Symbol'!$B$34:$H$44,'243way_PayCombo'!E$6+2,FALSE),'243way_Regular Symbol'!F$16))</f>
        <v>6</v>
      </c>
      <c r="F32" s="27">
        <f>IF(F$6&lt;=$B32,VLOOKUP($A32,'243way_Regular Symbol'!$B$21:$H$31,'243way_PayCombo'!F$6+2,FALSE)*S$2,IF(F$6-$B32=1,VLOOKUP($A32,'243way_Regular Symbol'!$B$34:$H$44,'243way_PayCombo'!F$6+2,FALSE),'243way_Regular Symbol'!G$16))</f>
        <v>44</v>
      </c>
      <c r="G32" s="27">
        <f>IF(G$6&lt;=$B32,VLOOKUP($A32,'243way_Regular Symbol'!$B$21:$H$31,'243way_PayCombo'!G$6+2,FALSE)*T$2,IF(G$6-$B32=1,VLOOKUP($A32,'243way_Regular Symbol'!$B$34:$H$44,'243way_PayCombo'!G$6+2,FALSE),'243way_Regular Symbol'!H$16))</f>
        <v>68</v>
      </c>
      <c r="H32" s="256">
        <f t="shared" si="3"/>
        <v>4039200</v>
      </c>
      <c r="I32" s="244">
        <f t="shared" si="6"/>
        <v>282.94141414141416</v>
      </c>
      <c r="J32" s="190">
        <f>VLOOKUP($A32,OverView!$B$51:$G$61,'243way_PayCombo'!$B32+1,FALSE)</f>
        <v>5</v>
      </c>
      <c r="K32" s="183">
        <f t="shared" si="12"/>
        <v>3.5343005654880905E-4</v>
      </c>
      <c r="L32" s="276">
        <f t="shared" si="13"/>
        <v>3.5343005654880901E-3</v>
      </c>
      <c r="M32" s="275">
        <f t="shared" si="14"/>
        <v>1.7671502827440452E-2</v>
      </c>
      <c r="N32" s="134"/>
    </row>
    <row r="33" spans="1:17">
      <c r="A33" s="303" t="s">
        <v>188</v>
      </c>
      <c r="B33" s="356">
        <v>3</v>
      </c>
      <c r="C33" s="27">
        <f>IF(C$6&lt;=$B33,VLOOKUP($A33,'243way_Regular Symbol'!$B$21:$H$31,'243way_PayCombo'!C$6+2,FALSE)*P$2,IF(C$6-$B33=1,VLOOKUP($A33,'243way_Regular Symbol'!$B$34:$H$44,'243way_PayCombo'!C$6+2,FALSE),'243way_Regular Symbol'!D$16))</f>
        <v>33</v>
      </c>
      <c r="D33" s="27">
        <f>IF(D$6&lt;=$B33,VLOOKUP($A33,'243way_Regular Symbol'!$B$21:$H$31,'243way_PayCombo'!D$6+2,FALSE)*Q$2,IF(D$6-$B33=1,VLOOKUP($A33,'243way_Regular Symbol'!$B$34:$H$44,'243way_PayCombo'!D$6+2,FALSE),'243way_Regular Symbol'!E$16))</f>
        <v>39</v>
      </c>
      <c r="E33" s="27">
        <f>IF(E$6&lt;=$B33,VLOOKUP($A33,'243way_Regular Symbol'!$B$21:$H$31,'243way_PayCombo'!E$6+2,FALSE)*R$2,IF(E$6-$B33=1,VLOOKUP($A33,'243way_Regular Symbol'!$B$34:$H$44,'243way_PayCombo'!E$6+2,FALSE),'243way_Regular Symbol'!F$16))</f>
        <v>12</v>
      </c>
      <c r="F33" s="27">
        <f>IF(F$6&lt;=$B33,VLOOKUP($A33,'243way_Regular Symbol'!$B$21:$H$31,'243way_PayCombo'!F$6+2,FALSE)*S$2,IF(F$6-$B33=1,VLOOKUP($A33,'243way_Regular Symbol'!$B$34:$H$44,'243way_PayCombo'!F$6+2,FALSE),'243way_Regular Symbol'!G$16))</f>
        <v>34</v>
      </c>
      <c r="G33" s="27">
        <f>IF(G$6&lt;=$B33,VLOOKUP($A33,'243way_Regular Symbol'!$B$21:$H$31,'243way_PayCombo'!G$6+2,FALSE)*T$2,IF(G$6-$B33=1,VLOOKUP($A33,'243way_Regular Symbol'!$B$34:$H$44,'243way_PayCombo'!G$6+2,FALSE),'243way_Regular Symbol'!H$16))</f>
        <v>68</v>
      </c>
      <c r="H33" s="256">
        <f t="shared" si="3"/>
        <v>35706528</v>
      </c>
      <c r="I33" s="244">
        <f t="shared" si="6"/>
        <v>32.006947301064947</v>
      </c>
      <c r="J33" s="190">
        <f>VLOOKUP($A33,OverView!$B$51:$G$61,'243way_PayCombo'!$B33+1,FALSE)</f>
        <v>5</v>
      </c>
      <c r="K33" s="183">
        <f t="shared" si="12"/>
        <v>3.1243216998914718E-3</v>
      </c>
      <c r="L33" s="276">
        <f t="shared" si="13"/>
        <v>3.1243216998914719E-2</v>
      </c>
      <c r="M33" s="275">
        <f t="shared" si="14"/>
        <v>0.1562160849945736</v>
      </c>
      <c r="N33" s="134"/>
    </row>
    <row r="34" spans="1:17">
      <c r="A34" s="303" t="s">
        <v>189</v>
      </c>
      <c r="B34" s="356">
        <v>3</v>
      </c>
      <c r="C34" s="27">
        <f>IF(C$6&lt;=$B34,VLOOKUP($A34,'243way_Regular Symbol'!$B$21:$H$31,'243way_PayCombo'!C$6+2,FALSE)*P$2,IF(C$6-$B34=1,VLOOKUP($A34,'243way_Regular Symbol'!$B$34:$H$44,'243way_PayCombo'!C$6+2,FALSE),'243way_Regular Symbol'!D$16))</f>
        <v>39</v>
      </c>
      <c r="D34" s="27">
        <f>IF(D$6&lt;=$B34,VLOOKUP($A34,'243way_Regular Symbol'!$B$21:$H$31,'243way_PayCombo'!D$6+2,FALSE)*Q$2,IF(D$6-$B34=1,VLOOKUP($A34,'243way_Regular Symbol'!$B$34:$H$44,'243way_PayCombo'!D$6+2,FALSE),'243way_Regular Symbol'!E$16))</f>
        <v>30</v>
      </c>
      <c r="E34" s="27">
        <f>IF(E$6&lt;=$B34,VLOOKUP($A34,'243way_Regular Symbol'!$B$21:$H$31,'243way_PayCombo'!E$6+2,FALSE)*R$2,IF(E$6-$B34=1,VLOOKUP($A34,'243way_Regular Symbol'!$B$34:$H$44,'243way_PayCombo'!E$6+2,FALSE),'243way_Regular Symbol'!F$16))</f>
        <v>15</v>
      </c>
      <c r="F34" s="27">
        <f>IF(F$6&lt;=$B34,VLOOKUP($A34,'243way_Regular Symbol'!$B$21:$H$31,'243way_PayCombo'!F$6+2,FALSE)*S$2,IF(F$6-$B34=1,VLOOKUP($A34,'243way_Regular Symbol'!$B$34:$H$44,'243way_PayCombo'!F$6+2,FALSE),'243way_Regular Symbol'!G$16))</f>
        <v>37</v>
      </c>
      <c r="G34" s="27">
        <f>IF(G$6&lt;=$B34,VLOOKUP($A34,'243way_Regular Symbol'!$B$21:$H$31,'243way_PayCombo'!G$6+2,FALSE)*T$2,IF(G$6-$B34=1,VLOOKUP($A34,'243way_Regular Symbol'!$B$34:$H$44,'243way_PayCombo'!G$6+2,FALSE),'243way_Regular Symbol'!H$16))</f>
        <v>68</v>
      </c>
      <c r="H34" s="256">
        <f t="shared" si="3"/>
        <v>44155800</v>
      </c>
      <c r="I34" s="244">
        <f t="shared" si="6"/>
        <v>25.882374682374682</v>
      </c>
      <c r="J34" s="190">
        <f>VLOOKUP($A34,OverView!$B$51:$G$61,'243way_PayCombo'!$B34+1,FALSE)</f>
        <v>5</v>
      </c>
      <c r="K34" s="183">
        <f t="shared" si="12"/>
        <v>3.8636331181812989E-3</v>
      </c>
      <c r="L34" s="276">
        <f t="shared" si="13"/>
        <v>3.8636331181812991E-2</v>
      </c>
      <c r="M34" s="275">
        <f t="shared" si="14"/>
        <v>0.19318165590906494</v>
      </c>
      <c r="N34" s="134"/>
      <c r="O34" s="17"/>
      <c r="P34" s="17"/>
      <c r="Q34" s="17"/>
    </row>
    <row r="35" spans="1:17">
      <c r="A35" s="303" t="s">
        <v>190</v>
      </c>
      <c r="B35" s="356">
        <v>3</v>
      </c>
      <c r="C35" s="27">
        <f>IF(C$6&lt;=$B35,VLOOKUP($A35,'243way_Regular Symbol'!$B$21:$H$31,'243way_PayCombo'!C$6+2,FALSE)*P$2,IF(C$6-$B35=1,VLOOKUP($A35,'243way_Regular Symbol'!$B$34:$H$44,'243way_PayCombo'!C$6+2,FALSE),'243way_Regular Symbol'!D$16))</f>
        <v>27</v>
      </c>
      <c r="D35" s="27">
        <f>IF(D$6&lt;=$B35,VLOOKUP($A35,'243way_Regular Symbol'!$B$21:$H$31,'243way_PayCombo'!D$6+2,FALSE)*Q$2,IF(D$6-$B35=1,VLOOKUP($A35,'243way_Regular Symbol'!$B$34:$H$44,'243way_PayCombo'!D$6+2,FALSE),'243way_Regular Symbol'!E$16))</f>
        <v>36</v>
      </c>
      <c r="E35" s="27">
        <f>IF(E$6&lt;=$B35,VLOOKUP($A35,'243way_Regular Symbol'!$B$21:$H$31,'243way_PayCombo'!E$6+2,FALSE)*R$2,IF(E$6-$B35=1,VLOOKUP($A35,'243way_Regular Symbol'!$B$34:$H$44,'243way_PayCombo'!E$6+2,FALSE),'243way_Regular Symbol'!F$16))</f>
        <v>12</v>
      </c>
      <c r="F35" s="27">
        <f>IF(F$6&lt;=$B35,VLOOKUP($A35,'243way_Regular Symbol'!$B$21:$H$31,'243way_PayCombo'!F$6+2,FALSE)*S$2,IF(F$6-$B35=1,VLOOKUP($A35,'243way_Regular Symbol'!$B$34:$H$44,'243way_PayCombo'!F$6+2,FALSE),'243way_Regular Symbol'!G$16))</f>
        <v>52</v>
      </c>
      <c r="G35" s="27">
        <f>IF(G$6&lt;=$B35,VLOOKUP($A35,'243way_Regular Symbol'!$B$21:$H$31,'243way_PayCombo'!G$6+2,FALSE)*T$2,IF(G$6-$B35=1,VLOOKUP($A35,'243way_Regular Symbol'!$B$34:$H$44,'243way_PayCombo'!G$6+2,FALSE),'243way_Regular Symbol'!H$16))</f>
        <v>68</v>
      </c>
      <c r="H35" s="256">
        <f t="shared" si="3"/>
        <v>41243904</v>
      </c>
      <c r="I35" s="244">
        <f t="shared" si="6"/>
        <v>27.709718265273821</v>
      </c>
      <c r="J35" s="190">
        <f>VLOOKUP($A35,OverView!$B$51:$G$61,'243way_PayCombo'!$B35+1,FALSE)</f>
        <v>5</v>
      </c>
      <c r="K35" s="183">
        <f t="shared" si="12"/>
        <v>3.6088421774147484E-3</v>
      </c>
      <c r="L35" s="276">
        <f t="shared" si="13"/>
        <v>3.6088421774147485E-2</v>
      </c>
      <c r="M35" s="275">
        <f t="shared" si="14"/>
        <v>0.18044210887073742</v>
      </c>
      <c r="N35" s="134"/>
      <c r="O35" s="17"/>
      <c r="P35" s="17"/>
      <c r="Q35" s="17"/>
    </row>
    <row r="36" spans="1:17" s="193" customFormat="1">
      <c r="A36" s="303" t="s">
        <v>186</v>
      </c>
      <c r="B36" s="356">
        <v>3</v>
      </c>
      <c r="C36" s="27">
        <f>IF(C$6&lt;=$B36,VLOOKUP($A36,'243way_Regular Symbol'!$B$21:$H$31,'243way_PayCombo'!C$6+2,FALSE)*P$2,IF(C$6-$B36=1,VLOOKUP($A36,'243way_Regular Symbol'!$B$34:$H$44,'243way_PayCombo'!C$6+2,FALSE),'243way_Regular Symbol'!D$16))</f>
        <v>21</v>
      </c>
      <c r="D36" s="27">
        <f>IF(D$6&lt;=$B36,VLOOKUP($A36,'243way_Regular Symbol'!$B$21:$H$31,'243way_PayCombo'!D$6+2,FALSE)*Q$2,IF(D$6-$B36=1,VLOOKUP($A36,'243way_Regular Symbol'!$B$34:$H$44,'243way_PayCombo'!D$6+2,FALSE),'243way_Regular Symbol'!E$16))</f>
        <v>24</v>
      </c>
      <c r="E36" s="27">
        <f>IF(E$6&lt;=$B36,VLOOKUP($A36,'243way_Regular Symbol'!$B$21:$H$31,'243way_PayCombo'!E$6+2,FALSE)*R$2,IF(E$6-$B36=1,VLOOKUP($A36,'243way_Regular Symbol'!$B$34:$H$44,'243way_PayCombo'!E$6+2,FALSE),'243way_Regular Symbol'!F$16))</f>
        <v>21</v>
      </c>
      <c r="F36" s="27">
        <f>IF(F$6&lt;=$B36,VLOOKUP($A36,'243way_Regular Symbol'!$B$21:$H$31,'243way_PayCombo'!F$6+2,FALSE)*S$2,IF(F$6-$B36=1,VLOOKUP($A36,'243way_Regular Symbol'!$B$34:$H$44,'243way_PayCombo'!F$6+2,FALSE),'243way_Regular Symbol'!G$16))</f>
        <v>50</v>
      </c>
      <c r="G36" s="27">
        <f>IF(G$6&lt;=$B36,VLOOKUP($A36,'243way_Regular Symbol'!$B$21:$H$31,'243way_PayCombo'!G$6+2,FALSE)*T$2,IF(G$6-$B36=1,VLOOKUP($A36,'243way_Regular Symbol'!$B$34:$H$44,'243way_PayCombo'!G$6+2,FALSE),'243way_Regular Symbol'!H$16))</f>
        <v>68</v>
      </c>
      <c r="H36" s="256">
        <f t="shared" si="3"/>
        <v>35985600</v>
      </c>
      <c r="I36" s="244">
        <f t="shared" si="6"/>
        <v>31.75873015873016</v>
      </c>
      <c r="J36" s="190">
        <f>VLOOKUP($A36,OverView!$B$51:$G$61,'243way_PayCombo'!$B36+1,FALSE)</f>
        <v>5</v>
      </c>
      <c r="K36" s="183">
        <f t="shared" si="12"/>
        <v>3.1487405037984805E-3</v>
      </c>
      <c r="L36" s="276">
        <f t="shared" si="13"/>
        <v>3.1487405037984806E-2</v>
      </c>
      <c r="M36" s="275">
        <f t="shared" si="14"/>
        <v>0.15743702518992403</v>
      </c>
      <c r="N36" s="134"/>
      <c r="O36" s="195"/>
      <c r="P36" s="195"/>
      <c r="Q36" s="195"/>
    </row>
    <row r="37" spans="1:17" s="193" customFormat="1">
      <c r="A37" s="303" t="s">
        <v>318</v>
      </c>
      <c r="B37" s="357">
        <v>5</v>
      </c>
      <c r="C37" s="27">
        <f>IF(C$6&lt;=$B37,VLOOKUP($A37,'243way_Regular Symbol'!$B$21:$H$31,'243way_PayCombo'!C$6+2,FALSE)*P$2,IF(C$6-$B37=1,VLOOKUP($A37,'243way_Regular Symbol'!$B$34:$H$44,'243way_PayCombo'!C$6+2,FALSE),'243way_Regular Symbol'!D$16))</f>
        <v>6</v>
      </c>
      <c r="D37" s="27">
        <f>IF(D$6&lt;=$B37,VLOOKUP($A37,'243way_Regular Symbol'!$B$21:$H$31,'243way_PayCombo'!D$6+2,FALSE)*Q$2,IF(D$6-$B37=1,VLOOKUP($A37,'243way_Regular Symbol'!$B$34:$H$44,'243way_PayCombo'!D$6+2,FALSE),'243way_Regular Symbol'!E$16))</f>
        <v>6</v>
      </c>
      <c r="E37" s="27">
        <f>IF(E$6&lt;=$B37,VLOOKUP($A37,'243way_Regular Symbol'!$B$21:$H$31,'243way_PayCombo'!E$6+2,FALSE)*R$2,IF(E$6-$B37=1,VLOOKUP($A37,'243way_Regular Symbol'!$B$34:$H$44,'243way_PayCombo'!E$6+2,FALSE),'243way_Regular Symbol'!F$16))</f>
        <v>6</v>
      </c>
      <c r="F37" s="27">
        <f>IF(F$6&lt;=$B37,VLOOKUP($A37,'243way_Regular Symbol'!$B$21:$H$31,'243way_PayCombo'!F$6+2,FALSE)*S$2,IF(F$6-$B37=1,VLOOKUP($A37,'243way_Regular Symbol'!$B$34:$H$44,'243way_PayCombo'!F$6+2,FALSE),'243way_Regular Symbol'!G$16))</f>
        <v>9</v>
      </c>
      <c r="G37" s="27">
        <f>IF(G$6&lt;=$B37,VLOOKUP($A37,'243way_Regular Symbol'!$B$21:$H$31,'243way_PayCombo'!G$6+2,FALSE)*T$2,IF(G$6-$B37=1,VLOOKUP($A37,'243way_Regular Symbol'!$B$34:$H$44,'243way_PayCombo'!G$6+2,FALSE),'243way_Regular Symbol'!H$16))</f>
        <v>12</v>
      </c>
      <c r="H37" s="256">
        <f>Y29</f>
        <v>15552</v>
      </c>
      <c r="I37" s="271">
        <f t="shared" si="6"/>
        <v>73486.17283950618</v>
      </c>
      <c r="J37" s="190">
        <f>$C$49*($B37-2)</f>
        <v>9</v>
      </c>
      <c r="K37" s="183">
        <f t="shared" si="12"/>
        <v>1.2247201959552311E-4</v>
      </c>
      <c r="L37" s="276">
        <f t="shared" si="13"/>
        <v>1.3608002177280346E-5</v>
      </c>
      <c r="M37" s="275">
        <f t="shared" ref="M37:M41" si="15">L37*J37*$C$3</f>
        <v>6.1236009797761559E-3</v>
      </c>
      <c r="N37" s="134"/>
      <c r="O37" s="195"/>
      <c r="P37" s="195"/>
      <c r="Q37" s="195"/>
    </row>
    <row r="38" spans="1:17" s="193" customFormat="1">
      <c r="A38" s="303" t="s">
        <v>318</v>
      </c>
      <c r="B38" s="357">
        <v>4</v>
      </c>
      <c r="C38" s="27">
        <f>IF(C$6&lt;=$B38,VLOOKUP($A38,'243way_Regular Symbol'!$B$21:$H$31,'243way_PayCombo'!C$6+2,FALSE)*P$2,IF(C$6-$B38=1,VLOOKUP($A38,'243way_Regular Symbol'!$B$34:$H$44,'243way_PayCombo'!C$6+2,FALSE),'243way_Regular Symbol'!D$16))</f>
        <v>6</v>
      </c>
      <c r="D38" s="27">
        <f>IF(D$6&lt;=$B38,VLOOKUP($A38,'243way_Regular Symbol'!$B$21:$H$31,'243way_PayCombo'!D$6+2,FALSE)*Q$2,IF(D$6-$B38=1,VLOOKUP($A38,'243way_Regular Symbol'!$B$34:$H$44,'243way_PayCombo'!D$6+2,FALSE),'243way_Regular Symbol'!E$16))</f>
        <v>6</v>
      </c>
      <c r="E38" s="27">
        <f>IF(E$6&lt;=$B38,VLOOKUP($A38,'243way_Regular Symbol'!$B$21:$H$31,'243way_PayCombo'!E$6+2,FALSE)*R$2,IF(E$6-$B38=1,VLOOKUP($A38,'243way_Regular Symbol'!$B$34:$H$44,'243way_PayCombo'!E$6+2,FALSE),'243way_Regular Symbol'!F$16))</f>
        <v>6</v>
      </c>
      <c r="F38" s="27">
        <f>IF(F$6&lt;=$B38,VLOOKUP($A38,'243way_Regular Symbol'!$B$21:$H$31,'243way_PayCombo'!F$6+2,FALSE)*S$2,IF(F$6-$B38=1,VLOOKUP($A38,'243way_Regular Symbol'!$B$34:$H$44,'243way_PayCombo'!F$6+2,FALSE),'243way_Regular Symbol'!G$16))</f>
        <v>9</v>
      </c>
      <c r="G38" s="27">
        <f>IF(G$6&lt;=$B38,VLOOKUP($A38,'243way_Regular Symbol'!$B$21:$H$31,'243way_PayCombo'!G$6+2,FALSE)*T$2,IF(G$6-$B38=1,VLOOKUP($A38,'243way_Regular Symbol'!$B$34:$H$44,'243way_PayCombo'!G$6+2,FALSE),'243way_Regular Symbol'!H$16))</f>
        <v>56</v>
      </c>
      <c r="H38" s="256">
        <f t="shared" ref="H38:H39" si="16">Y30</f>
        <v>72576</v>
      </c>
      <c r="I38" s="271">
        <f t="shared" si="6"/>
        <v>15747.037037037036</v>
      </c>
      <c r="J38" s="190">
        <f t="shared" ref="J38:J39" si="17">$C$49*($B38-2)</f>
        <v>6</v>
      </c>
      <c r="K38" s="183">
        <f t="shared" si="12"/>
        <v>3.8102406096384973E-4</v>
      </c>
      <c r="L38" s="276">
        <f t="shared" si="13"/>
        <v>6.3504010160641622E-5</v>
      </c>
      <c r="M38" s="275">
        <f t="shared" si="15"/>
        <v>1.9051203048192487E-2</v>
      </c>
      <c r="N38" s="134"/>
      <c r="O38" s="195"/>
      <c r="P38" s="195"/>
      <c r="Q38" s="195"/>
    </row>
    <row r="39" spans="1:17" s="193" customFormat="1">
      <c r="A39" s="303" t="s">
        <v>318</v>
      </c>
      <c r="B39" s="357">
        <v>3</v>
      </c>
      <c r="C39" s="27">
        <f>IF(C$6&lt;=$B39,VLOOKUP($A39,'243way_Regular Symbol'!$B$21:$H$31,'243way_PayCombo'!C$6+2,FALSE)*P$2,IF(C$6-$B39=1,VLOOKUP($A39,'243way_Regular Symbol'!$B$34:$H$44,'243way_PayCombo'!C$6+2,FALSE),'243way_Regular Symbol'!D$16))</f>
        <v>6</v>
      </c>
      <c r="D39" s="27">
        <f>IF(D$6&lt;=$B39,VLOOKUP($A39,'243way_Regular Symbol'!$B$21:$H$31,'243way_PayCombo'!D$6+2,FALSE)*Q$2,IF(D$6-$B39=1,VLOOKUP($A39,'243way_Regular Symbol'!$B$34:$H$44,'243way_PayCombo'!D$6+2,FALSE),'243way_Regular Symbol'!E$16))</f>
        <v>6</v>
      </c>
      <c r="E39" s="27">
        <f>IF(E$6&lt;=$B39,VLOOKUP($A39,'243way_Regular Symbol'!$B$21:$H$31,'243way_PayCombo'!E$6+2,FALSE)*R$2,IF(E$6-$B39=1,VLOOKUP($A39,'243way_Regular Symbol'!$B$34:$H$44,'243way_PayCombo'!E$6+2,FALSE),'243way_Regular Symbol'!F$16))</f>
        <v>6</v>
      </c>
      <c r="F39" s="27">
        <f>IF(F$6&lt;=$B39,VLOOKUP($A39,'243way_Regular Symbol'!$B$21:$H$31,'243way_PayCombo'!F$6+2,FALSE)*S$2,IF(F$6-$B39=1,VLOOKUP($A39,'243way_Regular Symbol'!$B$34:$H$44,'243way_PayCombo'!F$6+2,FALSE),'243way_Regular Symbol'!G$16))</f>
        <v>47</v>
      </c>
      <c r="G39" s="27">
        <f>IF(G$6&lt;=$B39,VLOOKUP($A39,'243way_Regular Symbol'!$B$21:$H$31,'243way_PayCombo'!G$6+2,FALSE)*T$2,IF(G$6-$B39=1,VLOOKUP($A39,'243way_Regular Symbol'!$B$34:$H$44,'243way_PayCombo'!G$6+2,FALSE),'243way_Regular Symbol'!H$16))</f>
        <v>68</v>
      </c>
      <c r="H39" s="256">
        <f t="shared" si="16"/>
        <v>460224</v>
      </c>
      <c r="I39" s="271">
        <f t="shared" si="6"/>
        <v>2483.2624113475176</v>
      </c>
      <c r="J39" s="190">
        <f t="shared" si="17"/>
        <v>3</v>
      </c>
      <c r="K39" s="183">
        <f t="shared" si="12"/>
        <v>1.2080881932941109E-3</v>
      </c>
      <c r="L39" s="276">
        <f t="shared" si="13"/>
        <v>4.0269606443137031E-4</v>
      </c>
      <c r="M39" s="275">
        <f t="shared" si="15"/>
        <v>6.0404409664705547E-2</v>
      </c>
      <c r="N39" s="134"/>
      <c r="O39" s="195"/>
      <c r="P39" s="195"/>
      <c r="Q39" s="195"/>
    </row>
    <row r="40" spans="1:17">
      <c r="A40" s="303" t="s">
        <v>44</v>
      </c>
      <c r="B40" s="357">
        <v>5</v>
      </c>
      <c r="C40" s="27">
        <f>'243way_Regular Symbol'!D$14*OverView!C$26</f>
        <v>3</v>
      </c>
      <c r="D40" s="27">
        <f>'243way_Regular Symbol'!E$14*OverView!D$26</f>
        <v>18</v>
      </c>
      <c r="E40" s="27">
        <f>'243way_Regular Symbol'!F$14*OverView!E$26</f>
        <v>12</v>
      </c>
      <c r="F40" s="27">
        <f>'243way_Regular Symbol'!G$14*OverView!F$26</f>
        <v>6</v>
      </c>
      <c r="G40" s="27">
        <f>'243way_Regular Symbol'!H$14*OverView!G$26</f>
        <v>3</v>
      </c>
      <c r="H40" s="256">
        <f>Y10</f>
        <v>11664</v>
      </c>
      <c r="I40" s="271">
        <f t="shared" si="6"/>
        <v>97981.563786008235</v>
      </c>
      <c r="J40" s="190">
        <f>VLOOKUP($A40,OverView!$B$51:$G$61,'243way_PayCombo'!$B40+1,FALSE)</f>
        <v>100</v>
      </c>
      <c r="K40" s="183">
        <f t="shared" si="12"/>
        <v>1.020600163296026E-3</v>
      </c>
      <c r="L40" s="276">
        <f t="shared" si="13"/>
        <v>1.020600163296026E-5</v>
      </c>
      <c r="M40" s="275">
        <f t="shared" si="15"/>
        <v>5.1030008164801299E-2</v>
      </c>
      <c r="N40" s="134"/>
    </row>
    <row r="41" spans="1:17">
      <c r="A41" s="303" t="s">
        <v>44</v>
      </c>
      <c r="B41" s="357">
        <v>4</v>
      </c>
      <c r="C41" s="27">
        <f>'243way_Regular Symbol'!D$14*OverView!C$26</f>
        <v>3</v>
      </c>
      <c r="D41" s="27">
        <f>'243way_Regular Symbol'!E$14*OverView!D$26</f>
        <v>18</v>
      </c>
      <c r="E41" s="27">
        <f>'243way_Regular Symbol'!F$14*OverView!E$26</f>
        <v>12</v>
      </c>
      <c r="F41" s="27">
        <f>'243way_Regular Symbol'!G$14*OverView!F$26</f>
        <v>6</v>
      </c>
      <c r="G41" s="27">
        <f>'243way_Regular Symbol'!$H$16-'243way_Regular Symbol'!$H$14*OverView!G$26</f>
        <v>65</v>
      </c>
      <c r="H41" s="256">
        <f>SUM(Y11:Y15)</f>
        <v>663552</v>
      </c>
      <c r="I41" s="271">
        <f t="shared" ref="I41:I42" si="18">$C$5/H41</f>
        <v>1722.3321759259259</v>
      </c>
      <c r="J41" s="190">
        <f>VLOOKUP($A41,OverView!$B$51:$G$61,'243way_PayCombo'!$B41+1,FALSE)</f>
        <v>10</v>
      </c>
      <c r="K41" s="183">
        <f t="shared" si="12"/>
        <v>5.8060809289729488E-3</v>
      </c>
      <c r="L41" s="276">
        <f t="shared" si="13"/>
        <v>5.8060809289729493E-4</v>
      </c>
      <c r="M41" s="275">
        <f t="shared" si="15"/>
        <v>0.29030404644864743</v>
      </c>
      <c r="N41" s="134"/>
    </row>
    <row r="42" spans="1:17">
      <c r="A42" s="303" t="s">
        <v>44</v>
      </c>
      <c r="B42" s="357">
        <v>3</v>
      </c>
      <c r="C42" s="27">
        <f>'243way_Regular Symbol'!D$14*OverView!C$26</f>
        <v>3</v>
      </c>
      <c r="D42" s="27">
        <f>'243way_Regular Symbol'!E$14*OverView!D$26</f>
        <v>18</v>
      </c>
      <c r="E42" s="27">
        <f>'243way_Regular Symbol'!F$14*OverView!E$26</f>
        <v>12</v>
      </c>
      <c r="F42" s="27">
        <f>'243way_Regular Symbol'!G$16-'243way_Regular Symbol'!G$14*OverView!F$26</f>
        <v>50</v>
      </c>
      <c r="G42" s="27">
        <f>'243way_Regular Symbol'!H$16</f>
        <v>68</v>
      </c>
      <c r="H42" s="256">
        <f>SUM(Y16:Y25)</f>
        <v>13384656</v>
      </c>
      <c r="I42" s="271">
        <f t="shared" si="18"/>
        <v>85.385605726437802</v>
      </c>
      <c r="J42" s="190">
        <f>VLOOKUP($A42,OverView!$B$51:$G$61,'243way_PayCombo'!$B42+1,FALSE)</f>
        <v>5</v>
      </c>
      <c r="K42" s="183">
        <f t="shared" ref="K42" si="19">M42/$C$3</f>
        <v>5.8557879369260692E-2</v>
      </c>
      <c r="L42" s="276">
        <f t="shared" ref="L42" si="20">1/I42</f>
        <v>1.1711575873852138E-2</v>
      </c>
      <c r="M42" s="275">
        <f t="shared" ref="M42" si="21">L42*J42*$C$3</f>
        <v>2.9278939684630347</v>
      </c>
      <c r="N42" s="134"/>
    </row>
    <row r="43" spans="1:17">
      <c r="B43" s="20" t="s">
        <v>50</v>
      </c>
      <c r="C43" s="20"/>
      <c r="D43" s="20"/>
      <c r="E43" s="20"/>
      <c r="F43" s="20"/>
      <c r="G43" s="20"/>
      <c r="H43" s="257">
        <f>SUM(H7:H40)</f>
        <v>516827934</v>
      </c>
      <c r="I43" s="255">
        <f>SUM(I7:I40)</f>
        <v>225241.22133668326</v>
      </c>
      <c r="J43" s="20"/>
      <c r="K43" s="277" t="s">
        <v>129</v>
      </c>
      <c r="L43" s="278">
        <f>SUM(K7:K42)</f>
        <v>0.53509716911554706</v>
      </c>
      <c r="M43" s="134"/>
      <c r="N43" s="134"/>
      <c r="O43" s="19" t="s">
        <v>295</v>
      </c>
      <c r="P43" s="312">
        <f>SUM(K40:K42)</f>
        <v>6.538456046152967E-2</v>
      </c>
    </row>
    <row r="44" spans="1:17">
      <c r="B44" s="193"/>
      <c r="C44" s="193"/>
      <c r="D44" s="193"/>
      <c r="E44" s="193"/>
      <c r="F44" s="196"/>
      <c r="G44" s="196"/>
      <c r="H44" s="196"/>
      <c r="I44" s="196"/>
      <c r="J44" s="196"/>
      <c r="K44" s="218" t="s">
        <v>130</v>
      </c>
      <c r="L44" s="217"/>
      <c r="M44" s="262"/>
      <c r="N44" s="134"/>
    </row>
    <row r="45" spans="1:17" s="193" customFormat="1">
      <c r="F45" s="196"/>
      <c r="G45" s="196"/>
      <c r="H45" s="196"/>
      <c r="I45" s="196"/>
      <c r="J45" s="196"/>
      <c r="K45" s="218" t="s">
        <v>131</v>
      </c>
      <c r="L45" s="217">
        <f>L43+L44</f>
        <v>0.53509716911554706</v>
      </c>
      <c r="M45" s="196"/>
      <c r="N45" s="134"/>
    </row>
    <row r="46" spans="1:17" s="193" customFormat="1">
      <c r="F46" s="196"/>
      <c r="G46" s="196"/>
      <c r="H46" s="196"/>
      <c r="I46" s="196"/>
      <c r="J46" s="196"/>
      <c r="K46" s="18"/>
      <c r="L46" s="30"/>
      <c r="M46" s="196"/>
      <c r="N46" s="134"/>
    </row>
    <row r="47" spans="1:17" s="193" customFormat="1">
      <c r="F47" s="134"/>
      <c r="G47" s="196"/>
      <c r="H47" s="196"/>
      <c r="I47" s="196"/>
      <c r="J47" s="196"/>
      <c r="K47" s="227"/>
      <c r="L47" s="228"/>
      <c r="M47" s="228"/>
      <c r="N47" s="134"/>
    </row>
    <row r="48" spans="1:17" s="193" customFormat="1">
      <c r="F48" s="134"/>
      <c r="G48" s="196"/>
      <c r="H48" s="196"/>
      <c r="I48" s="196"/>
      <c r="J48" s="196"/>
      <c r="K48" s="227" t="s">
        <v>334</v>
      </c>
      <c r="L48" s="369">
        <f>SUM(K7:K39)</f>
        <v>0.46971260865401743</v>
      </c>
      <c r="M48" s="228"/>
      <c r="N48" s="134"/>
    </row>
    <row r="49" spans="1:17" ht="14">
      <c r="B49" s="281" t="s">
        <v>356</v>
      </c>
      <c r="C49" s="358">
        <f>SUMPRODUCT(權重表!$B$12:$F$12,權重表!B13:$F$13)/SUM(權重表!$B$13:$F$13)/C3</f>
        <v>3</v>
      </c>
      <c r="D49" s="282"/>
      <c r="E49" s="282"/>
      <c r="F49" s="282"/>
      <c r="G49" s="246"/>
      <c r="H49" s="196"/>
      <c r="I49" s="196"/>
      <c r="J49" s="196"/>
      <c r="K49" s="193"/>
      <c r="L49" s="30"/>
      <c r="M49" s="290"/>
      <c r="N49" s="134"/>
    </row>
    <row r="50" spans="1:17" ht="14">
      <c r="B50" s="283"/>
      <c r="C50" s="284"/>
      <c r="D50" s="284"/>
      <c r="E50" s="284"/>
      <c r="F50" s="284"/>
      <c r="G50" s="196"/>
      <c r="H50" s="196"/>
      <c r="I50" s="196"/>
      <c r="J50" s="196"/>
      <c r="K50" s="193"/>
      <c r="L50" s="30"/>
      <c r="M50" s="290"/>
      <c r="N50" s="134"/>
    </row>
    <row r="51" spans="1:17" ht="14">
      <c r="B51" s="283"/>
      <c r="C51" s="284"/>
      <c r="D51" s="284"/>
      <c r="E51" s="284"/>
      <c r="F51" s="284"/>
      <c r="G51" s="196"/>
      <c r="H51" s="196"/>
      <c r="I51" s="196"/>
      <c r="J51" s="196"/>
      <c r="K51" s="193"/>
      <c r="L51" s="193"/>
      <c r="M51" s="193"/>
      <c r="N51" s="134"/>
    </row>
    <row r="52" spans="1:17" ht="14">
      <c r="B52" s="283"/>
      <c r="C52" s="285"/>
      <c r="D52" s="285"/>
      <c r="E52" s="285"/>
      <c r="F52" s="285"/>
      <c r="G52" s="196"/>
      <c r="H52" s="196"/>
      <c r="I52" s="196"/>
      <c r="J52" s="196"/>
      <c r="K52" s="227"/>
      <c r="L52" s="193"/>
      <c r="M52" s="228"/>
      <c r="N52" s="134"/>
    </row>
    <row r="53" spans="1:17" ht="14">
      <c r="B53" s="283"/>
      <c r="C53" s="286"/>
      <c r="D53" s="286"/>
      <c r="E53" s="286"/>
      <c r="F53" s="286"/>
      <c r="K53" s="227"/>
      <c r="L53" s="193"/>
      <c r="M53" s="227"/>
      <c r="N53" s="134"/>
    </row>
    <row r="54" spans="1:17" s="193" customFormat="1" ht="14">
      <c r="B54" s="283"/>
      <c r="C54" s="287"/>
      <c r="D54" s="287"/>
      <c r="E54" s="287"/>
      <c r="F54" s="287"/>
      <c r="G54" s="17"/>
      <c r="H54" s="17"/>
      <c r="I54" s="17"/>
      <c r="J54" s="17"/>
      <c r="K54" s="227"/>
      <c r="M54" s="227"/>
      <c r="N54" s="134"/>
      <c r="O54" s="195"/>
      <c r="P54" s="195"/>
      <c r="Q54" s="195"/>
    </row>
    <row r="55" spans="1:17" ht="14">
      <c r="B55" s="283"/>
      <c r="C55" s="288"/>
      <c r="D55" s="288"/>
      <c r="E55" s="288"/>
      <c r="F55" s="288"/>
      <c r="K55" s="227"/>
      <c r="L55" s="193"/>
      <c r="M55" s="227"/>
      <c r="N55" s="390"/>
      <c r="O55" s="17"/>
      <c r="P55" s="17"/>
      <c r="Q55" s="17"/>
    </row>
    <row r="56" spans="1:17" s="193" customFormat="1">
      <c r="C56" s="273"/>
      <c r="D56" s="273"/>
      <c r="E56" s="273"/>
      <c r="F56" s="273"/>
      <c r="G56" s="17"/>
      <c r="H56" s="17"/>
      <c r="I56" s="17"/>
      <c r="J56" s="17"/>
      <c r="K56" s="227"/>
      <c r="L56" s="227"/>
      <c r="M56" s="290"/>
      <c r="N56" s="390"/>
    </row>
    <row r="57" spans="1:17" s="193" customFormat="1">
      <c r="B57" s="17"/>
      <c r="C57" s="17"/>
      <c r="D57" s="17"/>
      <c r="E57" s="17"/>
      <c r="F57" s="17"/>
      <c r="G57" s="17"/>
      <c r="H57" s="17"/>
      <c r="I57" s="17"/>
      <c r="J57" s="17"/>
      <c r="K57" s="227"/>
      <c r="L57" s="227"/>
      <c r="M57" s="227"/>
      <c r="N57" s="390"/>
    </row>
    <row r="58" spans="1:17" s="105" customFormat="1">
      <c r="A58" s="193"/>
      <c r="B58" s="17"/>
      <c r="C58" s="17"/>
      <c r="D58" s="17"/>
      <c r="E58" s="17"/>
      <c r="F58" s="17"/>
      <c r="G58" s="227"/>
      <c r="H58" s="227"/>
      <c r="I58" s="227"/>
      <c r="J58" s="227"/>
      <c r="K58" s="229"/>
      <c r="L58" s="19"/>
      <c r="M58" s="19"/>
      <c r="N58" s="134"/>
    </row>
    <row r="59" spans="1:17" s="193" customFormat="1">
      <c r="B59" s="17"/>
      <c r="G59" s="17"/>
      <c r="H59" s="17"/>
      <c r="I59" s="17"/>
      <c r="J59" s="227"/>
      <c r="K59" s="229"/>
      <c r="L59" s="19"/>
      <c r="M59" s="19"/>
      <c r="N59" s="262"/>
    </row>
    <row r="60" spans="1:17" s="193" customFormat="1">
      <c r="B60" s="17"/>
      <c r="C60" s="17"/>
      <c r="G60" s="17"/>
      <c r="H60" s="17"/>
      <c r="I60" s="17"/>
      <c r="J60" s="227"/>
      <c r="K60" s="229"/>
      <c r="L60" s="19"/>
      <c r="M60" s="19"/>
      <c r="N60" s="262"/>
      <c r="O60" s="310"/>
    </row>
    <row r="61" spans="1:17" s="193" customFormat="1">
      <c r="B61" s="17"/>
      <c r="C61" s="17"/>
      <c r="D61" s="17"/>
      <c r="E61" s="17"/>
      <c r="F61" s="17"/>
      <c r="G61" s="17"/>
      <c r="H61" s="17"/>
      <c r="I61" s="17"/>
      <c r="J61" s="227"/>
      <c r="K61" s="229"/>
      <c r="L61" s="19"/>
      <c r="M61" s="19"/>
      <c r="N61" s="134" t="s">
        <v>291</v>
      </c>
      <c r="O61" s="312">
        <f>SUM(L40:L42)</f>
        <v>1.2302389968382394E-2</v>
      </c>
      <c r="P61" s="195"/>
      <c r="Q61" s="195"/>
    </row>
    <row r="62" spans="1:17" s="193" customFormat="1">
      <c r="B62" s="17"/>
      <c r="C62" s="17"/>
      <c r="D62" s="17"/>
      <c r="E62" s="17"/>
      <c r="G62" s="17"/>
      <c r="H62" s="17"/>
      <c r="I62" s="17"/>
      <c r="J62" s="227"/>
      <c r="K62" s="229"/>
      <c r="L62" s="195"/>
      <c r="M62" s="195"/>
      <c r="N62" s="18"/>
      <c r="O62" s="195"/>
      <c r="P62" s="195"/>
      <c r="Q62" s="195"/>
    </row>
    <row r="63" spans="1:17" s="193" customFormat="1">
      <c r="B63" s="17"/>
      <c r="C63" s="17"/>
      <c r="D63" s="17"/>
      <c r="E63" s="17"/>
      <c r="F63" s="291"/>
      <c r="G63" s="17"/>
      <c r="H63" s="17"/>
      <c r="I63" s="17"/>
      <c r="K63" s="19"/>
      <c r="L63" s="19"/>
      <c r="M63" s="19"/>
      <c r="N63" s="18"/>
      <c r="O63" s="195"/>
      <c r="P63" s="195"/>
      <c r="Q63" s="195"/>
    </row>
    <row r="64" spans="1:17" s="193" customFormat="1">
      <c r="B64" s="17"/>
      <c r="C64" s="17"/>
      <c r="D64" s="17"/>
      <c r="E64" s="17"/>
      <c r="F64" s="17"/>
      <c r="G64" s="17"/>
      <c r="H64" s="17"/>
      <c r="I64" s="17"/>
      <c r="K64" s="19"/>
      <c r="L64" s="19"/>
      <c r="M64" s="19"/>
      <c r="N64" s="273"/>
      <c r="O64" s="273"/>
      <c r="P64" s="195"/>
      <c r="Q64" s="195"/>
    </row>
    <row r="65" spans="2:18" s="193" customFormat="1">
      <c r="B65" s="17"/>
      <c r="C65" s="17"/>
      <c r="D65" s="17"/>
      <c r="E65" s="17"/>
      <c r="F65" s="17"/>
      <c r="G65" s="17"/>
      <c r="H65" s="17"/>
      <c r="I65" s="17"/>
      <c r="K65" s="19"/>
      <c r="L65" s="19"/>
      <c r="M65" s="19"/>
      <c r="N65" s="290"/>
      <c r="O65" s="290"/>
      <c r="P65" s="195"/>
      <c r="Q65" s="195"/>
    </row>
    <row r="66" spans="2:18" s="193" customFormat="1">
      <c r="B66" s="17"/>
      <c r="C66" s="17"/>
      <c r="D66" s="17"/>
      <c r="E66" s="17"/>
      <c r="F66" s="17"/>
      <c r="G66" s="17"/>
      <c r="H66" s="17"/>
      <c r="I66" s="17"/>
      <c r="K66" s="19"/>
      <c r="L66" s="19"/>
      <c r="M66" s="19"/>
      <c r="P66" s="195"/>
      <c r="Q66" s="195"/>
    </row>
    <row r="67" spans="2:18" s="193" customFormat="1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227"/>
      <c r="O67" s="229"/>
      <c r="P67" s="195"/>
      <c r="Q67" s="195"/>
    </row>
    <row r="68" spans="2:18" s="193" customFormat="1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227"/>
      <c r="O68" s="229"/>
      <c r="P68" s="195"/>
      <c r="Q68" s="195"/>
    </row>
    <row r="69" spans="2:18" s="193" customFormat="1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228"/>
      <c r="O69" s="228"/>
      <c r="P69" s="195"/>
      <c r="Q69" s="195"/>
    </row>
    <row r="70" spans="2:18" s="193" customFormat="1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227"/>
      <c r="O70" s="229"/>
      <c r="P70" s="195"/>
      <c r="Q70" s="195"/>
    </row>
    <row r="71" spans="2:18" s="193" customFormat="1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227"/>
      <c r="O71" s="229"/>
      <c r="P71" s="195"/>
      <c r="Q71" s="195"/>
    </row>
    <row r="72" spans="2:18" s="193" customFormat="1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227"/>
      <c r="O72" s="229"/>
      <c r="P72" s="195"/>
      <c r="Q72" s="195"/>
    </row>
    <row r="73" spans="2:18" s="193" customFormat="1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</row>
    <row r="74" spans="2:18" s="193" customFormat="1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 spans="2:18" s="193" customFormat="1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</row>
    <row r="76" spans="2:18">
      <c r="N76" s="17"/>
      <c r="O76" s="17"/>
      <c r="P76" s="17"/>
      <c r="Q76" s="17"/>
    </row>
    <row r="77" spans="2:18" s="193" customFormat="1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</row>
    <row r="78" spans="2:18">
      <c r="N78" s="17"/>
      <c r="O78" s="17"/>
      <c r="P78" s="17"/>
      <c r="Q78" s="17"/>
    </row>
    <row r="79" spans="2:18">
      <c r="N79" s="17"/>
      <c r="O79" s="17"/>
      <c r="P79" s="17"/>
      <c r="Q79" s="17"/>
    </row>
    <row r="80" spans="2:18">
      <c r="N80" s="17"/>
      <c r="O80" s="17"/>
      <c r="P80" s="17"/>
      <c r="Q80" s="17"/>
    </row>
    <row r="81" spans="14:17">
      <c r="N81" s="17"/>
      <c r="O81" s="17"/>
      <c r="P81" s="17"/>
      <c r="Q81" s="17"/>
    </row>
  </sheetData>
  <mergeCells count="2">
    <mergeCell ref="C5:G5"/>
    <mergeCell ref="N55:N5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FGOverView</vt:lpstr>
      <vt:lpstr>OverView</vt:lpstr>
      <vt:lpstr>總數據</vt:lpstr>
      <vt:lpstr>權重表</vt:lpstr>
      <vt:lpstr>243way_Regular Symbol</vt:lpstr>
      <vt:lpstr>FG_243way_Regular Symbol</vt:lpstr>
      <vt:lpstr>R1R2appear wild</vt:lpstr>
      <vt:lpstr>243way_RegularＸ_W()</vt:lpstr>
      <vt:lpstr>243way_PayCombo</vt:lpstr>
      <vt:lpstr>243way_PayCombo (2wild)</vt:lpstr>
      <vt:lpstr>576way_PayCombo (2wild)</vt:lpstr>
      <vt:lpstr>1125way_PayCombo (2wild)</vt:lpstr>
      <vt:lpstr>576way_RegularＸ_W()</vt:lpstr>
      <vt:lpstr>576way_Regular Symbol(2wild)</vt:lpstr>
      <vt:lpstr>1125way_RegularＸ_W()</vt:lpstr>
      <vt:lpstr>1125way_Regular Symbol(2wild)</vt:lpstr>
      <vt:lpstr>BNRegularＸ_W()</vt:lpstr>
      <vt:lpstr>BNRegular Symbol</vt:lpstr>
      <vt:lpstr>ＢＮPayCombo</vt:lpstr>
      <vt:lpstr>BN_PayCombo</vt:lpstr>
      <vt:lpstr>FG_R1R2appear wild</vt:lpstr>
      <vt:lpstr>FG_243way_RegularＸ_W()</vt:lpstr>
      <vt:lpstr>FG_243way_PayCombo</vt:lpstr>
      <vt:lpstr>FG_243way_PayCombo (2wild)</vt:lpstr>
      <vt:lpstr>FG_576way_PayCombo (2wild)</vt:lpstr>
      <vt:lpstr>FG_1125way_PayCombo (2wild)</vt:lpstr>
      <vt:lpstr>FG_576way_RegularＸ_W()</vt:lpstr>
      <vt:lpstr>FG_576way_Regular Symbol(2wild)</vt:lpstr>
      <vt:lpstr>FG_1125way_RegularＸ_W()</vt:lpstr>
      <vt:lpstr>FG1125way_Regular Symbol(2wild)</vt:lpstr>
      <vt:lpstr>Analysis</vt:lpstr>
      <vt:lpstr>倍率區間</vt:lpstr>
      <vt:lpstr>VI</vt:lpstr>
      <vt:lpstr>Max Payout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Microsoft Office User</cp:lastModifiedBy>
  <dcterms:created xsi:type="dcterms:W3CDTF">2016-05-10T08:50:02Z</dcterms:created>
  <dcterms:modified xsi:type="dcterms:W3CDTF">2022-01-18T09:30:31Z</dcterms:modified>
</cp:coreProperties>
</file>